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ORDER LIST" sheetId="2" r:id="rId6"/>
    <sheet state="visible" name="UNIQUE" sheetId="3" r:id="rId7"/>
    <sheet state="visible" name="BLOOM" sheetId="4" r:id="rId8"/>
    <sheet state="visible" name="AIR" sheetId="5" r:id="rId9"/>
    <sheet state="visible" name="SEA" sheetId="6" r:id="rId10"/>
    <sheet state="visible" name="PR CHK" sheetId="7" r:id="rId11"/>
    <sheet state="visible" name="SN CALCS" sheetId="8" r:id="rId12"/>
    <sheet state="visible" name="KOMAL" sheetId="9" r:id="rId13"/>
    <sheet state="visible" name="DOMESTIC" sheetId="10" r:id="rId14"/>
    <sheet state="visible" name="SRI PONNI" sheetId="11" r:id="rId15"/>
    <sheet state="visible" name="CLOTHING" sheetId="12" r:id="rId16"/>
    <sheet state="visible" name="INC INV" sheetId="13" r:id="rId17"/>
    <sheet state="visible" name="PRICE LIST" sheetId="14" r:id="rId18"/>
    <sheet state="visible" name="OLD PRICE LIST" sheetId="15" r:id="rId19"/>
    <sheet state="visible" name="EXP INV" sheetId="16" r:id="rId20"/>
    <sheet state="visible" name="INV" sheetId="17" r:id="rId21"/>
    <sheet state="visible" name="SALES" sheetId="18" r:id="rId22"/>
  </sheets>
  <definedNames>
    <definedName hidden="1" localSheetId="1" name="_xlnm._FilterDatabase">'ORDER LIST'!$B$1:$S$392</definedName>
    <definedName hidden="1" localSheetId="4" name="_xlnm._FilterDatabase">AIR!$A$1:$L$35</definedName>
    <definedName hidden="1" localSheetId="5" name="_xlnm._FilterDatabase">SEA!$A$1:$AA$294</definedName>
    <definedName hidden="1" localSheetId="6" name="_xlnm._FilterDatabase">'PR CHK'!$A$1:$J$354</definedName>
    <definedName hidden="1" localSheetId="12" name="_xlnm._FilterDatabase">'INC INV'!$A$1:$AD$284</definedName>
    <definedName hidden="1" localSheetId="16" name="_xlnm._FilterDatabase">INV!$A$1:$N$6813</definedName>
  </definedNames>
  <calcPr/>
  <pivotCaches>
    <pivotCache cacheId="0" r:id="rId23"/>
    <pivotCache cacheId="1" r:id="rId24"/>
    <pivotCache cacheId="2" r:id="rId25"/>
    <pivotCache cacheId="3" r:id="rId26"/>
    <pivotCache cacheId="4" r:id="rId27"/>
    <pivotCache cacheId="5" r:id="rId28"/>
  </pivotCaches>
</workbook>
</file>

<file path=xl/sharedStrings.xml><?xml version="1.0" encoding="utf-8"?>
<sst xmlns="http://schemas.openxmlformats.org/spreadsheetml/2006/main" count="46640" uniqueCount="18410">
  <si>
    <t>EXPORT THE ON HAND DATA FROM THE INV -&gt; REPORTING TAB WITH THE STOCK FILTER ENABLED</t>
  </si>
  <si>
    <t>DISCONTINUED</t>
  </si>
  <si>
    <t>SKU</t>
  </si>
  <si>
    <t>LINK</t>
  </si>
  <si>
    <t>Matte Finish Copper Mug. A festive gift.</t>
  </si>
  <si>
    <t>YS0004300000</t>
  </si>
  <si>
    <t>COPPER</t>
  </si>
  <si>
    <t>FOR GIFTING 25 EACH</t>
  </si>
  <si>
    <t>MUST HAVE THE COLS IN THE RIGHT ENABLED FOR THIS EXPORT</t>
  </si>
  <si>
    <t>LB NOTEBOOK</t>
  </si>
  <si>
    <t>HO0076400000</t>
  </si>
  <si>
    <t>https://ishalife.sadhguru.org/usa/linga-bhairavi-handcrafted-notebook</t>
  </si>
  <si>
    <t>Spatik Mala (Quartz Stones)</t>
  </si>
  <si>
    <t>RS0001000100</t>
  </si>
  <si>
    <t>SMALLEST SIZE DKED</t>
  </si>
  <si>
    <t>THIS IS THE STOCK</t>
  </si>
  <si>
    <t>Isha Wooden Ball Pen</t>
  </si>
  <si>
    <t>HO0079300000</t>
  </si>
  <si>
    <t>FOR THE SALES GO TO SALES REPORTING, LAST 365 DAYS SELECT ONLY THE QTY ORDEREDED AND MAKE THE LEFT SIDE THE EXPANDED PROD VARIANTS AND PASTE THAT AS IS</t>
  </si>
  <si>
    <t>Adiyogi Car Hanging</t>
  </si>
  <si>
    <t>HO0088100000</t>
  </si>
  <si>
    <t>ORDER REMARKS</t>
  </si>
  <si>
    <t>Q2 ORDER REMARKS</t>
  </si>
  <si>
    <t>S No</t>
  </si>
  <si>
    <t>GLOBAL SKU</t>
  </si>
  <si>
    <t>NAME</t>
  </si>
  <si>
    <t>ORDER</t>
  </si>
  <si>
    <t>Remarks</t>
  </si>
  <si>
    <t>HI0000600001</t>
  </si>
  <si>
    <t>nilavembu tablets</t>
  </si>
  <si>
    <t>Need to confirm Import clearance</t>
  </si>
  <si>
    <t>BC0002206001</t>
  </si>
  <si>
    <t>turmeric face pack</t>
  </si>
  <si>
    <t>HO0030800002</t>
  </si>
  <si>
    <t>Instant Herbal Dhoop 20pcs</t>
  </si>
  <si>
    <t>Previous orders were cancelled due to cow dung Ingredient</t>
  </si>
  <si>
    <t>YS0008416900</t>
  </si>
  <si>
    <t>Shivanga Kit with Mala</t>
  </si>
  <si>
    <t>Currently we have dispatched Shivanga Kit with Rudraksh Mala (without Hundi &amp; Vibhuti)-YS0019900000, Pls check and confirm the SKU</t>
  </si>
  <si>
    <t>DEVI SHAWL COTTON GOLD WRITING</t>
  </si>
  <si>
    <t>TC0004016600</t>
  </si>
  <si>
    <t>ENGLISH</t>
  </si>
  <si>
    <t>TC0004000400</t>
  </si>
  <si>
    <t>TAMIL</t>
  </si>
  <si>
    <t>DOES ISHA LIFE STILL SELL SANNIDH ITEMS, VIBHUTI, SHAWL, SUTRA, ETC</t>
  </si>
  <si>
    <t xml:space="preserve">add in clothing and t shirts </t>
  </si>
  <si>
    <t>NEW PRODS AT FLOOR / ONLINE CHECK</t>
  </si>
  <si>
    <t>PRICING CHECK</t>
  </si>
  <si>
    <t>brass plates for buddha lamps ?</t>
  </si>
  <si>
    <t xml:space="preserve">clear our the sun hats only the bucket hat </t>
  </si>
  <si>
    <t>FABRIC</t>
  </si>
  <si>
    <t>CODE</t>
  </si>
  <si>
    <t>PRINT</t>
  </si>
  <si>
    <t>P</t>
  </si>
  <si>
    <t>ORGANIC SATIN</t>
  </si>
  <si>
    <t>NO PRINT</t>
  </si>
  <si>
    <t>N</t>
  </si>
  <si>
    <t>COTTEN LINEN</t>
  </si>
  <si>
    <t>COTTON GUAZE</t>
  </si>
  <si>
    <t>COTTON CREPE</t>
  </si>
  <si>
    <t>COTTON SLUB</t>
  </si>
  <si>
    <t>EYELET</t>
  </si>
  <si>
    <t>VOILE</t>
  </si>
  <si>
    <t>COTTON JERSEY</t>
  </si>
  <si>
    <t>US SKU</t>
  </si>
  <si>
    <t>CAT</t>
  </si>
  <si>
    <t>RETAIL PRICE</t>
  </si>
  <si>
    <t>SHIP</t>
  </si>
  <si>
    <t>SEA</t>
  </si>
  <si>
    <t>AIR</t>
  </si>
  <si>
    <t>SEA ROUND</t>
  </si>
  <si>
    <t>AIR ROUND</t>
  </si>
  <si>
    <t>SEA COST</t>
  </si>
  <si>
    <t>AIR COST</t>
  </si>
  <si>
    <t>AIR SHIP?</t>
  </si>
  <si>
    <t>SHIPPING COST BY AIR</t>
  </si>
  <si>
    <t>UNIT WEIGHT (G)</t>
  </si>
  <si>
    <t>PROFIT LOST BY AIR</t>
  </si>
  <si>
    <t>MARGIN</t>
  </si>
  <si>
    <t>LEAD TIME (MONTHS)</t>
  </si>
  <si>
    <t>CASE</t>
  </si>
  <si>
    <t>ME0008101506</t>
  </si>
  <si>
    <t>A &amp; A</t>
  </si>
  <si>
    <t>DOMESTIC</t>
  </si>
  <si>
    <t>ACCESSORY</t>
  </si>
  <si>
    <t>Car-Stand-Photo</t>
  </si>
  <si>
    <t>ME0016300000</t>
  </si>
  <si>
    <t>Adiyogi miniature 2" car stand - Black</t>
  </si>
  <si>
    <t>ME0037600000</t>
  </si>
  <si>
    <t>Devi-Car-Hanging</t>
  </si>
  <si>
    <t>ME0018900000</t>
  </si>
  <si>
    <t>Devi Journal (Tree free Banana Paper)</t>
  </si>
  <si>
    <t>HO0108200000</t>
  </si>
  <si>
    <t>Adiyogi Galactic - Printed Notebook</t>
  </si>
  <si>
    <t>HO0088917200</t>
  </si>
  <si>
    <t>Adiyogi Glow-in-the-Dark Keychain (hues of slendour)</t>
  </si>
  <si>
    <t>HO0125900000</t>
  </si>
  <si>
    <t>Linga Bhairavi Glow-in-the-Dark Keychain</t>
  </si>
  <si>
    <t>HO0126100000</t>
  </si>
  <si>
    <t>Jute Canvas Backpack</t>
  </si>
  <si>
    <t>CA0000100000</t>
  </si>
  <si>
    <t>Naga - Foil printed notebook</t>
  </si>
  <si>
    <t>HO0088916900</t>
  </si>
  <si>
    <t>Infinite - Screen Printed Notebook</t>
  </si>
  <si>
    <t>HO0116117000</t>
  </si>
  <si>
    <t>Adiyogi Notebook with Copper Foil Details - Blue</t>
  </si>
  <si>
    <t>HO0116117200</t>
  </si>
  <si>
    <t>Adiyogi half face key chain</t>
  </si>
  <si>
    <t>HO0088300000</t>
  </si>
  <si>
    <t>Ladies Backpack Jute</t>
  </si>
  <si>
    <t>CA0000800000</t>
  </si>
  <si>
    <t>Linga Bhairavi Metal Keychain</t>
  </si>
  <si>
    <t>HO0110400000</t>
  </si>
  <si>
    <t>Herbal-Toothpaste</t>
  </si>
  <si>
    <t>BC0000706502</t>
  </si>
  <si>
    <t>BODY CARE</t>
  </si>
  <si>
    <t>TOOTHPASTE</t>
  </si>
  <si>
    <t>Shikakai &amp; Jatamansi Certified Organic Strengthening Shampoo - 200ml (Bloom)</t>
  </si>
  <si>
    <t>BC0003503302</t>
  </si>
  <si>
    <t>BLOOM</t>
  </si>
  <si>
    <t>Saffron &amp; Sandalwood Certified Organic Refreshing Shower Gel - 200ml (Bloom) - Cosmos Organic certified by Ecocert Greenlife</t>
  </si>
  <si>
    <t>BC0002403302</t>
  </si>
  <si>
    <t>Argan &amp; Acai Organic Restorative Hair Oil - 100ml (Bloom)</t>
  </si>
  <si>
    <t>BC0003803102</t>
  </si>
  <si>
    <t>Hibiscus &amp; Aloe Vera Organic Moisturizing Body Lotion - 100ml (Bloom)</t>
  </si>
  <si>
    <t>BC0002603102</t>
  </si>
  <si>
    <t>BC0000706002</t>
  </si>
  <si>
    <t>Sandalwood and Turmeric Face Wash 100 ml (Bloom)</t>
  </si>
  <si>
    <t>BC0003003102</t>
  </si>
  <si>
    <t>Neem &amp; Tulsi Certified Organic Cleansing Face Wash - 100ml (Bloom)</t>
  </si>
  <si>
    <t>BC0002903102</t>
  </si>
  <si>
    <t>US Bloom 24 Hours Organic Body Lotion (Extra Dry Skin) (100 ml)</t>
  </si>
  <si>
    <t>BC0002703102</t>
  </si>
  <si>
    <t>Hibiscus &amp; Grapeseed Organic Strengthening Conditioner - 100ml (Bloom)</t>
  </si>
  <si>
    <t>BC0003603102</t>
  </si>
  <si>
    <t>US Bloom Refreshing &amp; Age Defence Shower Gel (200 ml)</t>
  </si>
  <si>
    <t>BC0002803302</t>
  </si>
  <si>
    <t>Saffron &amp; Sandalwood Certified Organic Refreshing Shower Gel - 30ml (Bloom)</t>
  </si>
  <si>
    <t>BC0002403002</t>
  </si>
  <si>
    <t>Hibiscus &amp; Aloe Vera Organic Moisturizing Body Lotion - 30ml (Bloom)</t>
  </si>
  <si>
    <t>BC0002603002</t>
  </si>
  <si>
    <t>Hibiscus &amp; Grapeseed Organic Strengthening Conditioner - 30ml (Bloom)</t>
  </si>
  <si>
    <t>BC0003603002</t>
  </si>
  <si>
    <t>Shikakai &amp; Jatamansi Certified Organic Strengthening Shampoo - 30ml (Bloom)</t>
  </si>
  <si>
    <t>BC0003503002</t>
  </si>
  <si>
    <t>Sandalwood and Turmeric Face Wash 30ml (Bloom)</t>
  </si>
  <si>
    <t>BC0003003002</t>
  </si>
  <si>
    <t>Argan &amp; Acai Organic Restorative Hair Oil - 30ml (Bloom)</t>
  </si>
  <si>
    <t>BC0003803002</t>
  </si>
  <si>
    <t>Neem &amp; Tulsi Certified Organic Cleansing Face Wash - 30ml (Bloom)</t>
  </si>
  <si>
    <t>BC0002903002</t>
  </si>
  <si>
    <t>Jasmine Orient Solid Perfume</t>
  </si>
  <si>
    <t>BC0001005100</t>
  </si>
  <si>
    <t>Ojasvini 100g</t>
  </si>
  <si>
    <t>BC0002006302</t>
  </si>
  <si>
    <t>EXPIRY</t>
  </si>
  <si>
    <t>NeemWoodComb-DualEnd</t>
  </si>
  <si>
    <t>BC0000400002</t>
  </si>
  <si>
    <t>Relax Solid Perfume</t>
  </si>
  <si>
    <t>BC0001205100</t>
  </si>
  <si>
    <t>Royal Oud Solid Perfume</t>
  </si>
  <si>
    <t>BC0001305100</t>
  </si>
  <si>
    <t>NeemWoodComb-Handle-NarrowTeeth</t>
  </si>
  <si>
    <t>BC0000200002</t>
  </si>
  <si>
    <t>Organic Waffle Towel - Small</t>
  </si>
  <si>
    <t>CA0009100200</t>
  </si>
  <si>
    <t>Kesh Jyoti 500g</t>
  </si>
  <si>
    <t>BC0001906902</t>
  </si>
  <si>
    <t>Kesh Jyoti 100g</t>
  </si>
  <si>
    <t>BC0001906302</t>
  </si>
  <si>
    <t>Sandalwood &amp; Vetiver Solid Perfume</t>
  </si>
  <si>
    <t>BC0001405100</t>
  </si>
  <si>
    <t>Ojasvini 500g</t>
  </si>
  <si>
    <t>BC0002006902</t>
  </si>
  <si>
    <t>Copper Tongue Cleaner</t>
  </si>
  <si>
    <t>BC0006700000</t>
  </si>
  <si>
    <t>Organic Waffle Towel - Big</t>
  </si>
  <si>
    <t>CA0009100400</t>
  </si>
  <si>
    <t>US Bloom Extra Nourishment &amp; Protection Organic Shampoo (200 ml)</t>
  </si>
  <si>
    <t>BC0004203302</t>
  </si>
  <si>
    <t>English Mystics Musings Hard</t>
  </si>
  <si>
    <t>ME0004801500</t>
  </si>
  <si>
    <t>BOOK</t>
  </si>
  <si>
    <t>English Mystics Musings Soft</t>
  </si>
  <si>
    <t>ME0004001500</t>
  </si>
  <si>
    <t>English Body The Greatest Gadget</t>
  </si>
  <si>
    <t>ME0003901500</t>
  </si>
  <si>
    <t>English Joy 24x7</t>
  </si>
  <si>
    <t>ME0002701500</t>
  </si>
  <si>
    <t>English Dont Polish Your Ignorance It may Shine</t>
  </si>
  <si>
    <t>ME0003601500</t>
  </si>
  <si>
    <t>English More than a Life English (BK 115)</t>
  </si>
  <si>
    <t>ME0000501500</t>
  </si>
  <si>
    <t>A New Beginning Bk (English)</t>
  </si>
  <si>
    <t>ME0042401500</t>
  </si>
  <si>
    <t>English Of Mystics and Mistakes</t>
  </si>
  <si>
    <t>ME0003701500</t>
  </si>
  <si>
    <t>Relationships-Emotion-DualBook</t>
  </si>
  <si>
    <t>ME0007901500</t>
  </si>
  <si>
    <t>English Himalayan Lust</t>
  </si>
  <si>
    <t>ME0003401500</t>
  </si>
  <si>
    <t>English Ambition to Vision and Greed is God</t>
  </si>
  <si>
    <t>ME0004401500</t>
  </si>
  <si>
    <t>Eternal Echoes - A Book Of Poems (1994-2021)</t>
  </si>
  <si>
    <t>ME0001201500</t>
  </si>
  <si>
    <t>English Pebbles Of Wisdom Vol 2</t>
  </si>
  <si>
    <t>ME0005801500</t>
  </si>
  <si>
    <t>Photo-Book-Small</t>
  </si>
  <si>
    <t>ME0007317000</t>
  </si>
  <si>
    <t>English Midnights with the Mystic</t>
  </si>
  <si>
    <t>ME0003501500</t>
  </si>
  <si>
    <t>English Life And Death In One Breath</t>
  </si>
  <si>
    <t>ME0003801500</t>
  </si>
  <si>
    <t>English A Taste of Well Being</t>
  </si>
  <si>
    <t>ME0007501500</t>
  </si>
  <si>
    <t>English Encounter the Enlightened</t>
  </si>
  <si>
    <t>ME0004101500</t>
  </si>
  <si>
    <t>English Flowers On the Path</t>
  </si>
  <si>
    <t>ME0000901500</t>
  </si>
  <si>
    <t>English Pebbles of Wisdom Vol 1</t>
  </si>
  <si>
    <t>ME0002801500</t>
  </si>
  <si>
    <t>Youth and Truth - Unplug with Sadhguru</t>
  </si>
  <si>
    <t>ME0007701500</t>
  </si>
  <si>
    <t>QuotesSromSadhguru-Calendar</t>
  </si>
  <si>
    <t>HO0074701500</t>
  </si>
  <si>
    <t>BC0007100006</t>
  </si>
  <si>
    <t>BOTANIE</t>
  </si>
  <si>
    <t>BC0007200006</t>
  </si>
  <si>
    <t>BC0007400006</t>
  </si>
  <si>
    <t>BC0009700006</t>
  </si>
  <si>
    <t>Adiyogi Sun Hat - Beige M</t>
  </si>
  <si>
    <t>CA0155100300</t>
  </si>
  <si>
    <t>CLOTHING</t>
  </si>
  <si>
    <t>Adiyogi Bucket Hat - Beige M</t>
  </si>
  <si>
    <t>CA0154900300</t>
  </si>
  <si>
    <t>Adiyogi Bucket Hat - Navy Blue M</t>
  </si>
  <si>
    <t>CA0154800300</t>
  </si>
  <si>
    <t>Linga-Bhairavi-Kumkum-Brass-Panel</t>
  </si>
  <si>
    <t>TC0011616900</t>
  </si>
  <si>
    <t>CONX</t>
  </si>
  <si>
    <t>Devi Mukha</t>
  </si>
  <si>
    <t>TC0017400000</t>
  </si>
  <si>
    <t>Jeevarasam</t>
  </si>
  <si>
    <t>TC0001000000</t>
  </si>
  <si>
    <t>Bhairavi-Raksha</t>
  </si>
  <si>
    <t>TC0002800300</t>
  </si>
  <si>
    <t>Dhyanalinga-Copper-Pendant</t>
  </si>
  <si>
    <t>TC0001100009</t>
  </si>
  <si>
    <t>Isha-Vibhuti</t>
  </si>
  <si>
    <t>TC0002500000</t>
  </si>
  <si>
    <t>Linga-Jyoti-Offering-Lamp-Brass/Copper</t>
  </si>
  <si>
    <t>TC0000900000</t>
  </si>
  <si>
    <t>Devi Shawl Cotton Black Writing</t>
  </si>
  <si>
    <t>TC0004000200</t>
  </si>
  <si>
    <t>Copper Devi Pendant</t>
  </si>
  <si>
    <t>TC0003300409</t>
  </si>
  <si>
    <t>Linga-Bhairavi-Abhaya-Sutra</t>
  </si>
  <si>
    <t>TC0004700000</t>
  </si>
  <si>
    <t>Devi Abhishekam Offerings Kit</t>
  </si>
  <si>
    <t>PR0000200000</t>
  </si>
  <si>
    <t>Kumkum</t>
  </si>
  <si>
    <t>TC0005700400</t>
  </si>
  <si>
    <t>Adiyogi Shawl Cotton</t>
  </si>
  <si>
    <t>TC0003716600</t>
  </si>
  <si>
    <t>TC0005700200</t>
  </si>
  <si>
    <t>Turmeric</t>
  </si>
  <si>
    <t>TC0005800400</t>
  </si>
  <si>
    <t>TC0005800200</t>
  </si>
  <si>
    <t>Devi Shawl Silk English</t>
  </si>
  <si>
    <t>TC0003916600</t>
  </si>
  <si>
    <t>Sannidhi-Vibuthi​</t>
  </si>
  <si>
    <t>PR0001200000</t>
  </si>
  <si>
    <t>Devi Shawl Cotton Gold Writing</t>
  </si>
  <si>
    <t>Sannidhi-Sutra-Mercury</t>
  </si>
  <si>
    <t>YS0007200400</t>
  </si>
  <si>
    <t>AdiYogi-Statue-2.5 feet</t>
  </si>
  <si>
    <t>TC0007517400</t>
  </si>
  <si>
    <t>Adiyogi Statue 1 feet</t>
  </si>
  <si>
    <t>TC0007517100</t>
  </si>
  <si>
    <t>Adiyogi Consecrated - 6"</t>
  </si>
  <si>
    <t>TC0008317700</t>
  </si>
  <si>
    <t>Linga-Bhairavi-Turmeric-Brass-Panel</t>
  </si>
  <si>
    <t>TC0011617000</t>
  </si>
  <si>
    <t>Gudi</t>
  </si>
  <si>
    <t>TC0004600000</t>
  </si>
  <si>
    <t>Dhynalinga Vastram Silk</t>
  </si>
  <si>
    <t>TC0000700000</t>
  </si>
  <si>
    <t>Dhyanalinga-Yantra-Copper-Framed</t>
  </si>
  <si>
    <t>TC0000817100</t>
  </si>
  <si>
    <t>Rudraksha-Gaurishankar</t>
  </si>
  <si>
    <t>RS0000400000</t>
  </si>
  <si>
    <t>Dhynalinga Vastram Cotton</t>
  </si>
  <si>
    <t>TC0000600000</t>
  </si>
  <si>
    <t>Panchamukhi Rudraksha Mala</t>
  </si>
  <si>
    <t>RS0000607500</t>
  </si>
  <si>
    <t>RS0000607600</t>
  </si>
  <si>
    <t>Adiyogi Shawl Silk</t>
  </si>
  <si>
    <t>TC0004100000</t>
  </si>
  <si>
    <t>RS0000607700</t>
  </si>
  <si>
    <t>RS0000607800</t>
  </si>
  <si>
    <t>RS0000607900</t>
  </si>
  <si>
    <t>RS0000608000</t>
  </si>
  <si>
    <t>RS0001000400</t>
  </si>
  <si>
    <t>Rudraksha-Do-Mukhi-2-face</t>
  </si>
  <si>
    <t>RS0000300000</t>
  </si>
  <si>
    <t>TC0002800400</t>
  </si>
  <si>
    <t>RS0001000300</t>
  </si>
  <si>
    <t>TC0002800100</t>
  </si>
  <si>
    <t>TC0002800200</t>
  </si>
  <si>
    <t>RS0001000200</t>
  </si>
  <si>
    <t>Adiyogi Rudraksha with Chain (Consecrated)</t>
  </si>
  <si>
    <t>RS0000100000</t>
  </si>
  <si>
    <t>TC0003300209</t>
  </si>
  <si>
    <t>Copper Snake Ring (S)</t>
  </si>
  <si>
    <t>TC0002000209</t>
  </si>
  <si>
    <t>Copper Snake Ring (M)</t>
  </si>
  <si>
    <t>TC0002000309</t>
  </si>
  <si>
    <t>Copper Snake Ring (L)</t>
  </si>
  <si>
    <t>TC0002000409</t>
  </si>
  <si>
    <t>Copper Snake Ring (XL)</t>
  </si>
  <si>
    <t>TC0002000509</t>
  </si>
  <si>
    <t>Rudraksha-Children's-Shanmukhi</t>
  </si>
  <si>
    <t>RS0000500000</t>
  </si>
  <si>
    <t>Gents-Shivanga-pooja-kit-without-Rudraksha-pendant</t>
  </si>
  <si>
    <t>YS0008417000</t>
  </si>
  <si>
    <t>Avighna-Yantra-Sutra</t>
  </si>
  <si>
    <t>PR0000700000</t>
  </si>
  <si>
    <t>LB-Yantra-Sutra</t>
  </si>
  <si>
    <t>PR0000800000</t>
  </si>
  <si>
    <t>Gudi-Sutra</t>
  </si>
  <si>
    <t>TC0004800000</t>
  </si>
  <si>
    <t>Sannidhi-Sutra</t>
  </si>
  <si>
    <t>YS0007200200</t>
  </si>
  <si>
    <t>Bhairavi-Sadhana-Kit</t>
  </si>
  <si>
    <t>YS0008616600</t>
  </si>
  <si>
    <t>Devi Vastram</t>
  </si>
  <si>
    <t>TC0003600000</t>
  </si>
  <si>
    <t>Adiyogi Sutra</t>
  </si>
  <si>
    <t>TC0000100000</t>
  </si>
  <si>
    <t>Adiyogi Vastram</t>
  </si>
  <si>
    <t>TC0000500000</t>
  </si>
  <si>
    <t>Gents-Shivanga-pooja-kit-with-Rudraksha-pendant</t>
  </si>
  <si>
    <t xml:space="preserve">CONX </t>
  </si>
  <si>
    <t>Gold Devi Pendant 4g Red</t>
  </si>
  <si>
    <t>TC0003105100</t>
  </si>
  <si>
    <t>GOLD</t>
  </si>
  <si>
    <t>Gold Devi Pendant 4g San</t>
  </si>
  <si>
    <t>TC0003205700</t>
  </si>
  <si>
    <t>Gold Snake Ring (S)</t>
  </si>
  <si>
    <t>TC0007900200</t>
  </si>
  <si>
    <t>Gold Devi Pendant 8g Pln</t>
  </si>
  <si>
    <t>TC0002905200</t>
  </si>
  <si>
    <t>Gold Devi Pendant 4g Blk</t>
  </si>
  <si>
    <t>TC0003005100</t>
  </si>
  <si>
    <t>Gold Snake Ring (M)</t>
  </si>
  <si>
    <t>TC0007900300</t>
  </si>
  <si>
    <t>Gold Devi Pendant 8g Red</t>
  </si>
  <si>
    <t>TC0003105200</t>
  </si>
  <si>
    <t>Gold Devi Pendant 8g San</t>
  </si>
  <si>
    <t>TC0003205100</t>
  </si>
  <si>
    <t>Gold Devi Pendant 16g Red</t>
  </si>
  <si>
    <t>TC0003105500</t>
  </si>
  <si>
    <t>Gold Devi Pendant 24g Red</t>
  </si>
  <si>
    <t>TC0003105700</t>
  </si>
  <si>
    <t>Gold Devi Pendant 24g San</t>
  </si>
  <si>
    <t>TC0003205500</t>
  </si>
  <si>
    <t>Linga-Bhairavi-Kumkum-Silver-Panel</t>
  </si>
  <si>
    <t>TC0011716900</t>
  </si>
  <si>
    <t>SILVER</t>
  </si>
  <si>
    <t>Linga-Bhairavi-Turmeric-Silver-Panel</t>
  </si>
  <si>
    <t>TC0011717000</t>
  </si>
  <si>
    <t>Gold Devi Pendant 16g Blk</t>
  </si>
  <si>
    <t>TC0003005500</t>
  </si>
  <si>
    <t>Gold Devi Pendant 16g San</t>
  </si>
  <si>
    <t>TC0003205200</t>
  </si>
  <si>
    <t>Gold Devi Pendant 8g Blk</t>
  </si>
  <si>
    <t>TC0003005200</t>
  </si>
  <si>
    <t>Gold Snake Ring (L)</t>
  </si>
  <si>
    <t>TC0007900400</t>
  </si>
  <si>
    <t>Metallic Devi Pendant</t>
  </si>
  <si>
    <t>TC0003500009</t>
  </si>
  <si>
    <t>Silver Devi Pendant (M)</t>
  </si>
  <si>
    <t>TC0003400309</t>
  </si>
  <si>
    <t>Adiyogi rudraksha with silver chain</t>
  </si>
  <si>
    <t>CA0118300000</t>
  </si>
  <si>
    <t>Silver Devi Pendant (S)</t>
  </si>
  <si>
    <t>TC0003400209</t>
  </si>
  <si>
    <t>Silver Snake Ring (S)</t>
  </si>
  <si>
    <t>TC0002200209</t>
  </si>
  <si>
    <t>Silver Snake Ring (M)</t>
  </si>
  <si>
    <t>TC0002200309</t>
  </si>
  <si>
    <t>Silver Snake Ring (L)</t>
  </si>
  <si>
    <t>TC0002200409</t>
  </si>
  <si>
    <t>Silver Snake Ring (XL)</t>
  </si>
  <si>
    <t>TC0002200509</t>
  </si>
  <si>
    <t>Silver Snake Ring (XXL)</t>
  </si>
  <si>
    <t>TC0002200609</t>
  </si>
  <si>
    <t>Isha-Water-Cup-Copper</t>
  </si>
  <si>
    <t>YS0002100002</t>
  </si>
  <si>
    <t>Copper water Bottle with Logo</t>
  </si>
  <si>
    <t>YS0000600200</t>
  </si>
  <si>
    <t>Copper-Water-Bottle-SS-Finish-25Oz</t>
  </si>
  <si>
    <t>YS0000100000</t>
  </si>
  <si>
    <t>Jeevarasam-Pot-Big</t>
  </si>
  <si>
    <t>YS0005400400</t>
  </si>
  <si>
    <t>Jeevarasam-Pot-Small</t>
  </si>
  <si>
    <t>YS0005400200</t>
  </si>
  <si>
    <t>Hammered-Copper-Water-Storage-Pot</t>
  </si>
  <si>
    <t>YS0004900002</t>
  </si>
  <si>
    <t>Copper-Water-Bottle-Hammered</t>
  </si>
  <si>
    <t>YS0001000002</t>
  </si>
  <si>
    <t>Isha-Water-Jug-Hammered-Copper</t>
  </si>
  <si>
    <t>YS0005703802</t>
  </si>
  <si>
    <t>Copper water bottle - Adiyogi</t>
  </si>
  <si>
    <t>YS0014100000</t>
  </si>
  <si>
    <t>Isha-Water-Jug-SS-Copper-48oz.</t>
  </si>
  <si>
    <t>YS0004800000</t>
  </si>
  <si>
    <t>Jeevarasam-Pot-Plate-Big</t>
  </si>
  <si>
    <t>YS0005500400</t>
  </si>
  <si>
    <t>Jeevarasam-Pot-Plate-Small</t>
  </si>
  <si>
    <t>YS0005500200</t>
  </si>
  <si>
    <t>Copper Mug with Handle, 414 ml</t>
  </si>
  <si>
    <t>YS0002300001</t>
  </si>
  <si>
    <t>Copper Sipper Bottle - 700 Ml</t>
  </si>
  <si>
    <t>YS0018400000</t>
  </si>
  <si>
    <t>Copper Water Bottle 350 ml (Hammered)</t>
  </si>
  <si>
    <t>YS0018900000</t>
  </si>
  <si>
    <t>Traditional Copper Drinkware Pot Style 2</t>
  </si>
  <si>
    <t>YS0018200000</t>
  </si>
  <si>
    <t>Singing Bowl</t>
  </si>
  <si>
    <t>HO0008600000</t>
  </si>
  <si>
    <t>CRAFT</t>
  </si>
  <si>
    <t>Hammered-Copper-Uruli-Small</t>
  </si>
  <si>
    <t>HO0080600000</t>
  </si>
  <si>
    <t>Hammered Copper Uruli Medium</t>
  </si>
  <si>
    <t>HO0080500000</t>
  </si>
  <si>
    <t>Hammered-Lamp-With-Snake</t>
  </si>
  <si>
    <t>HO0000700000</t>
  </si>
  <si>
    <t>Lamp-With-Lotus-Flower</t>
  </si>
  <si>
    <t>HO0000800000</t>
  </si>
  <si>
    <t>Iron Bell Etching Small 1.77</t>
  </si>
  <si>
    <t>HO0009800000</t>
  </si>
  <si>
    <t>Rubber Jute Mat 4mm - 75" - Ocean</t>
  </si>
  <si>
    <t>YS0014400006</t>
  </si>
  <si>
    <t>DIVERTIMENTO</t>
  </si>
  <si>
    <t>Rubber Jute Mat 2mm - 75" - Earth</t>
  </si>
  <si>
    <t>YS0014500006</t>
  </si>
  <si>
    <t>Rubber Jute Mat 4mm - 75" - Ochre</t>
  </si>
  <si>
    <t>YS0018016906</t>
  </si>
  <si>
    <t>Rubber Jute Mat 2mm - 75" - Sage</t>
  </si>
  <si>
    <t>YS0018017006</t>
  </si>
  <si>
    <t>Rubber Jute Mat 2mm - 75" RED</t>
  </si>
  <si>
    <t>YS0018017106</t>
  </si>
  <si>
    <t>BC0007500006</t>
  </si>
  <si>
    <t>ECOLIPS</t>
  </si>
  <si>
    <t>BC0007600006</t>
  </si>
  <si>
    <t>BC0007700006</t>
  </si>
  <si>
    <t>BC0007800006</t>
  </si>
  <si>
    <t>RS0000917506</t>
  </si>
  <si>
    <t>GRIFFIN</t>
  </si>
  <si>
    <t>RS0000917306</t>
  </si>
  <si>
    <t>RS0000917006</t>
  </si>
  <si>
    <t>RS0000917206</t>
  </si>
  <si>
    <t>RS0000916906</t>
  </si>
  <si>
    <t>RS0000917106</t>
  </si>
  <si>
    <t>Incense-Sticks-Organic-SamplerPackOf10</t>
  </si>
  <si>
    <t>HO0029600002</t>
  </si>
  <si>
    <t>INCENSE</t>
  </si>
  <si>
    <t>Sambrani in Cup</t>
  </si>
  <si>
    <t>HO0118800002</t>
  </si>
  <si>
    <t>Organic-Incense-Sandal-Set-of-50</t>
  </si>
  <si>
    <t>HO0026917102</t>
  </si>
  <si>
    <t>Organic-Incense-Jasmine-Set-of-50</t>
  </si>
  <si>
    <t>HO0026817102</t>
  </si>
  <si>
    <t>Incense-Stand-Copper</t>
  </si>
  <si>
    <t>HO0071900000</t>
  </si>
  <si>
    <t>Dasangam in Cup</t>
  </si>
  <si>
    <t>HO0118700002</t>
  </si>
  <si>
    <t>Brass Fumer with Tongs</t>
  </si>
  <si>
    <t>HO0021900000</t>
  </si>
  <si>
    <t>Flowers of Isha Incense Gift Set</t>
  </si>
  <si>
    <t>CO0007600000</t>
  </si>
  <si>
    <t>Devi Samarpanam Incense Gift Set</t>
  </si>
  <si>
    <t>CO0007700000</t>
  </si>
  <si>
    <t>Incense-Stick-PanchaBhuta-Pack-5</t>
  </si>
  <si>
    <t>HO0029700002</t>
  </si>
  <si>
    <t>Incense-Cone-Vilvam-20Pcs</t>
  </si>
  <si>
    <t>HO0025900002</t>
  </si>
  <si>
    <t>Incense-Cone-Aakash-20Pcs</t>
  </si>
  <si>
    <t>HO0026700002</t>
  </si>
  <si>
    <t>Incense-Stick-Sandal</t>
  </si>
  <si>
    <t>HO0026917002</t>
  </si>
  <si>
    <t>Incense-Stick-Vetiver-10</t>
  </si>
  <si>
    <t>HO0028617002</t>
  </si>
  <si>
    <t>Incense-Stick-Lotus</t>
  </si>
  <si>
    <t>HO0027200002</t>
  </si>
  <si>
    <t>Incense-Stick-Lavender</t>
  </si>
  <si>
    <t>HO0027000002</t>
  </si>
  <si>
    <t>Incense-Stick-Nightqueen</t>
  </si>
  <si>
    <t>HO0027900002</t>
  </si>
  <si>
    <t>Incense-Stick-Camphor</t>
  </si>
  <si>
    <t>HO0027500002</t>
  </si>
  <si>
    <t>Incense-Stick-Neem-10</t>
  </si>
  <si>
    <t>HO0028417002</t>
  </si>
  <si>
    <t>Incense-Stick-Eucalyptus-10</t>
  </si>
  <si>
    <t>HO0028800002</t>
  </si>
  <si>
    <t>Incense-Stick-Jasmine</t>
  </si>
  <si>
    <t>HO0026817002</t>
  </si>
  <si>
    <t>US Isha Loban (Incense Blend)</t>
  </si>
  <si>
    <t>HO0107100002</t>
  </si>
  <si>
    <t>Incense-Stick-Vanilla</t>
  </si>
  <si>
    <t>HO0028200002</t>
  </si>
  <si>
    <t>Incense-Cone-Vibhuti-20Pcs</t>
  </si>
  <si>
    <t>HO0026100002</t>
  </si>
  <si>
    <t>Charcoal Tablets for Sambrani/Dhoop</t>
  </si>
  <si>
    <t>HO0107700000</t>
  </si>
  <si>
    <t>Sugnadhim gift set</t>
  </si>
  <si>
    <t>CO0007900000</t>
  </si>
  <si>
    <t>Incense-Cone-Eucalyptus-20Pcs</t>
  </si>
  <si>
    <t>HO0026200002</t>
  </si>
  <si>
    <t>Adiyogi Arpanam Incense Gift Set</t>
  </si>
  <si>
    <t>CO0008100002</t>
  </si>
  <si>
    <t>Dhoop-Stand</t>
  </si>
  <si>
    <t>HO0021300000</t>
  </si>
  <si>
    <t>Incense-Stick-Sage</t>
  </si>
  <si>
    <t>HO0027300002</t>
  </si>
  <si>
    <t>Incense-Stick-Nagachampa</t>
  </si>
  <si>
    <t>HO0027817002</t>
  </si>
  <si>
    <t>Incense-Stick-Vibhuti-10</t>
  </si>
  <si>
    <t>HO0028717002</t>
  </si>
  <si>
    <t>NF0005500006</t>
  </si>
  <si>
    <t>INTERNATIONAL SPECIALTY SUPPLU</t>
  </si>
  <si>
    <t>Moong Beans 2lb</t>
  </si>
  <si>
    <t>NF0005504706</t>
  </si>
  <si>
    <t>Moong Beans 5lb</t>
  </si>
  <si>
    <t>NF0005520606</t>
  </si>
  <si>
    <t>Cotton MOM Printed Bag M</t>
  </si>
  <si>
    <t>CA0239600300</t>
  </si>
  <si>
    <t>INVENTORY</t>
  </si>
  <si>
    <t>Cotton MOM Printed Bag XL</t>
  </si>
  <si>
    <t>CA0239600500</t>
  </si>
  <si>
    <t>Cotton MOM Printed Bag XXL</t>
  </si>
  <si>
    <t>CA0239600600</t>
  </si>
  <si>
    <t>Cotton saree Bag</t>
  </si>
  <si>
    <t>CA0234300000</t>
  </si>
  <si>
    <t>Adiyogi-Earring-Copper</t>
  </si>
  <si>
    <t>CA0023300009</t>
  </si>
  <si>
    <t>JEWELRY</t>
  </si>
  <si>
    <t>Jai Bhairavi Devi Copper Cuff</t>
  </si>
  <si>
    <t>CA0019900009</t>
  </si>
  <si>
    <t>Adiyogi-Cuff-Copper</t>
  </si>
  <si>
    <t>CA0014400009</t>
  </si>
  <si>
    <t>Aum Namah Shivaya - Hammered Copper cuff</t>
  </si>
  <si>
    <t>CA0120500000</t>
  </si>
  <si>
    <t>Silver Sarpa earring</t>
  </si>
  <si>
    <t>CA0191900009</t>
  </si>
  <si>
    <t>Pure Silver (999) Adiyogi hammered cuff</t>
  </si>
  <si>
    <t>CA0119800000</t>
  </si>
  <si>
    <t>Pure Silver (999) Aum Namahshivaya silver cuff</t>
  </si>
  <si>
    <t>CA0120000000</t>
  </si>
  <si>
    <t>Antique hammered silver cuff</t>
  </si>
  <si>
    <t>CA0191600009</t>
  </si>
  <si>
    <t>Adiyogi-Ear-Rings-Silver</t>
  </si>
  <si>
    <t>CA0023000009</t>
  </si>
  <si>
    <t>NF0001204906</t>
  </si>
  <si>
    <t>KENNETH</t>
  </si>
  <si>
    <t>NF0001304706</t>
  </si>
  <si>
    <t>NF0001404906</t>
  </si>
  <si>
    <t>NF0001504606</t>
  </si>
  <si>
    <t>NF0001600006</t>
  </si>
  <si>
    <t>NF0001704606</t>
  </si>
  <si>
    <t>NF0001704106</t>
  </si>
  <si>
    <t>NF0001504106</t>
  </si>
  <si>
    <t>Organic Herbal Jam</t>
  </si>
  <si>
    <t>NF0005400006</t>
  </si>
  <si>
    <t>KOMAL</t>
  </si>
  <si>
    <t>Organic Triphala Capsules</t>
  </si>
  <si>
    <t>HI0005600006</t>
  </si>
  <si>
    <t>Organic Trikatu Capsules</t>
  </si>
  <si>
    <t>HI0005300006</t>
  </si>
  <si>
    <t>Organic Turmeric Capsules</t>
  </si>
  <si>
    <t>HI0005100006</t>
  </si>
  <si>
    <t>No-Pain Oil: Sanjeevini Thailam, 2 oz</t>
  </si>
  <si>
    <t>HI0001704306</t>
  </si>
  <si>
    <t>Organic Neem Capsules</t>
  </si>
  <si>
    <t>HI0005000006</t>
  </si>
  <si>
    <t>Organic Ashwagandha Capsules</t>
  </si>
  <si>
    <t>HI0005400006</t>
  </si>
  <si>
    <t>Organic Weight Loss Tea_2oz</t>
  </si>
  <si>
    <t>NF0005604306</t>
  </si>
  <si>
    <t>FD307-2:Tea_Heart-Health_2oz</t>
  </si>
  <si>
    <t>NF0005704306</t>
  </si>
  <si>
    <t>Neem Powder</t>
  </si>
  <si>
    <t>HI0000906302</t>
  </si>
  <si>
    <t>Instant Sanjeevini 21oz</t>
  </si>
  <si>
    <t>NF0006207002</t>
  </si>
  <si>
    <t>NATURAL FOOD</t>
  </si>
  <si>
    <t>Sanjeevini Health Mix 17.6oz</t>
  </si>
  <si>
    <t>NF0006106902</t>
  </si>
  <si>
    <t>Food-Sukku-Banam-Ginger-Coriander-Mix-3.5oz</t>
  </si>
  <si>
    <t>NF0002606202</t>
  </si>
  <si>
    <t>Turmeric Powder 100g</t>
  </si>
  <si>
    <t>HI0000106302</t>
  </si>
  <si>
    <t>Nilavembu Powder 100g</t>
  </si>
  <si>
    <t>HI0000506302</t>
  </si>
  <si>
    <t>DA106 Dhyanalinga Photo (20x30)</t>
  </si>
  <si>
    <t>ME0016713000</t>
  </si>
  <si>
    <t>PHOTO</t>
  </si>
  <si>
    <t>Devi I/Red Photo Ver</t>
  </si>
  <si>
    <t>ME0019913400</t>
  </si>
  <si>
    <t>AY406 Adiyogi Photo (16x24)</t>
  </si>
  <si>
    <t>ME0015712200</t>
  </si>
  <si>
    <t>DB206 Dhyanalinga Photo (16x24)</t>
  </si>
  <si>
    <t>ME0017512200</t>
  </si>
  <si>
    <t>Devi w/Bangles Red Hor</t>
  </si>
  <si>
    <t>ME0019911300</t>
  </si>
  <si>
    <t>Devi I/ Red Photo Hor</t>
  </si>
  <si>
    <t>ME0019909900</t>
  </si>
  <si>
    <t>Devi w/Bangles Yellow Ver</t>
  </si>
  <si>
    <t>ME0020010000</t>
  </si>
  <si>
    <t>LB905 Linga Bhairavi with Bangles Photo Black Hor (12x18 Hr)</t>
  </si>
  <si>
    <t>ME0020211300</t>
  </si>
  <si>
    <t>ME0020011400</t>
  </si>
  <si>
    <t>SE905 Sadhguru Photo (12x18)</t>
  </si>
  <si>
    <t>ME0026511500</t>
  </si>
  <si>
    <t>SJ505 Sadhguru Photo (12x18)</t>
  </si>
  <si>
    <t>ME0029311500</t>
  </si>
  <si>
    <t>Devi w/Bangles Black Ver</t>
  </si>
  <si>
    <t>ME0020210000</t>
  </si>
  <si>
    <t>SG-Photos-Kailash-8</t>
  </si>
  <si>
    <t>ME0027210100</t>
  </si>
  <si>
    <t>SD606 Sadhguru Photo (18x24)</t>
  </si>
  <si>
    <t>ME0025412400</t>
  </si>
  <si>
    <t>ME0020208900</t>
  </si>
  <si>
    <t>DB203 Dhyanalinga Photo (8x12)</t>
  </si>
  <si>
    <t>ME0017510100</t>
  </si>
  <si>
    <t>LB 605 Devi with Bangles 12 x 18 Inch Photo Red Ver</t>
  </si>
  <si>
    <t>ME0019911400</t>
  </si>
  <si>
    <t>ME0027209000</t>
  </si>
  <si>
    <t>Devi w/Bangles Sandal Hor</t>
  </si>
  <si>
    <t>ME0020108800</t>
  </si>
  <si>
    <t>Sadhguru Photo 6x4 Sd 101</t>
  </si>
  <si>
    <t>ME0025109000</t>
  </si>
  <si>
    <t>Photos-DL-Black-Background</t>
  </si>
  <si>
    <t>ME0018009000</t>
  </si>
  <si>
    <t>AY301 Adiyogi Photo (4x6)</t>
  </si>
  <si>
    <t>ME0015608400</t>
  </si>
  <si>
    <t>ME0019908900</t>
  </si>
  <si>
    <t>Devi w/Bangles Sandalwood Ver</t>
  </si>
  <si>
    <t>ME0020108900</t>
  </si>
  <si>
    <t>ME0020211400</t>
  </si>
  <si>
    <t>Devi w/Bangles Yellow Hor</t>
  </si>
  <si>
    <t>ME0020008800</t>
  </si>
  <si>
    <t>AY303 Adiyogi Photo (8x12)</t>
  </si>
  <si>
    <t>ME0015610100</t>
  </si>
  <si>
    <t>Photos-DL-Lamination-Cards</t>
  </si>
  <si>
    <t>ME0016600000</t>
  </si>
  <si>
    <t>ME0020110000</t>
  </si>
  <si>
    <t>SE803 Sadhguru Photo (8x12)</t>
  </si>
  <si>
    <t>ME0026410100</t>
  </si>
  <si>
    <t>SG-Photos-Compassion</t>
  </si>
  <si>
    <t>ME0025409000</t>
  </si>
  <si>
    <t>ME0020215000</t>
  </si>
  <si>
    <t>Devi I/Red Photo Ver (48x72)</t>
  </si>
  <si>
    <t>ME0019915000</t>
  </si>
  <si>
    <t>ME0020113400</t>
  </si>
  <si>
    <t>ME0020213400</t>
  </si>
  <si>
    <t>ME0018013000</t>
  </si>
  <si>
    <t>SG-Photos-Natural</t>
  </si>
  <si>
    <t>ME0024712500</t>
  </si>
  <si>
    <t>Sadhguru Padham Photo (12 x 18)</t>
  </si>
  <si>
    <t>ME0031211500</t>
  </si>
  <si>
    <t>AdiYogi-4</t>
  </si>
  <si>
    <t>ME0015711500</t>
  </si>
  <si>
    <t>Devi w/Bangles Black Hor</t>
  </si>
  <si>
    <t>ME0020209900</t>
  </si>
  <si>
    <t>ME0027211600</t>
  </si>
  <si>
    <t>LB-Photos-Sadhguru-Bike-2</t>
  </si>
  <si>
    <t>ME0028611500</t>
  </si>
  <si>
    <t>ME0020011300</t>
  </si>
  <si>
    <t>ME0020111300</t>
  </si>
  <si>
    <t>ME0020111400</t>
  </si>
  <si>
    <t>ME0025411200</t>
  </si>
  <si>
    <t>ME0015710100</t>
  </si>
  <si>
    <t>Dhyanalinga - Black Background, White Sash</t>
  </si>
  <si>
    <t>ME0016710100</t>
  </si>
  <si>
    <t>ME0018010100</t>
  </si>
  <si>
    <t>ME0028610100</t>
  </si>
  <si>
    <t>ME0019910000</t>
  </si>
  <si>
    <t>ME0020009900</t>
  </si>
  <si>
    <t>ME0020109900</t>
  </si>
  <si>
    <t>ME0020208800</t>
  </si>
  <si>
    <t>ME0015708400</t>
  </si>
  <si>
    <t>ME0019908800</t>
  </si>
  <si>
    <t>ME0020008900</t>
  </si>
  <si>
    <t>SG-Photos-Meditative</t>
  </si>
  <si>
    <t>ME0025209000</t>
  </si>
  <si>
    <t>ME0028608400</t>
  </si>
  <si>
    <t>Devi Lamination Card - Black</t>
  </si>
  <si>
    <t>ME0019316900</t>
  </si>
  <si>
    <t>Devi Lamination Card - Red</t>
  </si>
  <si>
    <t>ME0019317000</t>
  </si>
  <si>
    <t>DB201 Dhyanalinga Photo (6x4)</t>
  </si>
  <si>
    <t>ME0017509000</t>
  </si>
  <si>
    <t>ME0020013400</t>
  </si>
  <si>
    <t>SJ503 Sadhguru Photo (8x12)</t>
  </si>
  <si>
    <t>ME0029310100</t>
  </si>
  <si>
    <t>ME0000801506</t>
  </si>
  <si>
    <t>PORCHLIGHT</t>
  </si>
  <si>
    <t>ME0043700006</t>
  </si>
  <si>
    <t>ME0001101506</t>
  </si>
  <si>
    <t>Castor Oil 4oz</t>
  </si>
  <si>
    <t>HI0001804506</t>
  </si>
  <si>
    <t>SRI PONNI</t>
  </si>
  <si>
    <t>Castor Oil 8oz</t>
  </si>
  <si>
    <t>HI0001804606</t>
  </si>
  <si>
    <t>Neem OIl 4oz</t>
  </si>
  <si>
    <t>HI0005504506</t>
  </si>
  <si>
    <t>Neem OIl 8oz</t>
  </si>
  <si>
    <t>HI0005504606</t>
  </si>
  <si>
    <t>Sesame Oil 5L</t>
  </si>
  <si>
    <t>NF0005304206</t>
  </si>
  <si>
    <t>Sesame Oil 1L</t>
  </si>
  <si>
    <t>NF0005304806</t>
  </si>
  <si>
    <t>Devi-Camphor</t>
  </si>
  <si>
    <t>HO0072400000</t>
  </si>
  <si>
    <t>TEMPLE</t>
  </si>
  <si>
    <t>CAMPHOR</t>
  </si>
  <si>
    <t>Guru-Puja-Kit-Brass</t>
  </si>
  <si>
    <t>YS0006400000</t>
  </si>
  <si>
    <t>Arthi-Stand-12x3x2.5</t>
  </si>
  <si>
    <t>HO0072200000</t>
  </si>
  <si>
    <t>Trishul</t>
  </si>
  <si>
    <t>TC0006400000</t>
  </si>
  <si>
    <t>Adiyogi miniature 2.5" - Antique brass</t>
  </si>
  <si>
    <t>TC0007518000</t>
  </si>
  <si>
    <t>Kumkum-Bowl-Small</t>
  </si>
  <si>
    <t>HO0072100000</t>
  </si>
  <si>
    <t>Adiyogi Statue metal - 4 inch - Antique bronze</t>
  </si>
  <si>
    <t>TC0007517800</t>
  </si>
  <si>
    <t>Adiyogi Statue metal - 4 inch - Antique brass</t>
  </si>
  <si>
    <t>TC0007517900</t>
  </si>
  <si>
    <t>Small lamp</t>
  </si>
  <si>
    <t>YS0007000000</t>
  </si>
  <si>
    <t>Nandi Statue</t>
  </si>
  <si>
    <t>TC0007600000</t>
  </si>
  <si>
    <t>Lotus-Leaf-Table-L</t>
  </si>
  <si>
    <t>TC0005217100</t>
  </si>
  <si>
    <t>Brass-Plate-GuruPooja</t>
  </si>
  <si>
    <t>HO0072000400</t>
  </si>
  <si>
    <t>HO0072000200</t>
  </si>
  <si>
    <t>AdiYogi-Statue-Plastic</t>
  </si>
  <si>
    <t>TC0007516900</t>
  </si>
  <si>
    <t>Metal-Deepam-with-base-Antique-SB</t>
  </si>
  <si>
    <t>HO0000300000</t>
  </si>
  <si>
    <t>Copper Vibhuti Box (Tall) - Trigun</t>
  </si>
  <si>
    <t>HO0108617000</t>
  </si>
  <si>
    <t>Cotton-Wicks-for-Lamp-20/pk</t>
  </si>
  <si>
    <t>HO0001600000</t>
  </si>
  <si>
    <t>Copper Vibhuti Box (Small) - Padam</t>
  </si>
  <si>
    <t>HO0108417000</t>
  </si>
  <si>
    <t>Large lamp</t>
  </si>
  <si>
    <t>HO0000500400</t>
  </si>
  <si>
    <t>Devi Red Pendant Cord</t>
  </si>
  <si>
    <t>CA0035800000</t>
  </si>
  <si>
    <t>Dhyanalinga Black Pendant Cord</t>
  </si>
  <si>
    <t>CA0035900000</t>
  </si>
  <si>
    <t>Brass-Plate-7''</t>
  </si>
  <si>
    <t>HO0072300000</t>
  </si>
  <si>
    <t>Bhairavi-Lamp</t>
  </si>
  <si>
    <t>HO0000200000</t>
  </si>
  <si>
    <t>Devi-Yantra-Covering-Cloth</t>
  </si>
  <si>
    <t>TC0011800200</t>
  </si>
  <si>
    <t>AdiYogi-Statue-6inch</t>
  </si>
  <si>
    <t>Devi-Yantra-Stand</t>
  </si>
  <si>
    <t>TC0005400000</t>
  </si>
  <si>
    <t>Lotus-Leaf-Table-S</t>
  </si>
  <si>
    <t>TC0005317100</t>
  </si>
  <si>
    <t>TC0011800400</t>
  </si>
  <si>
    <t>Metal-Deepam-with-base-Antique-LB</t>
  </si>
  <si>
    <t>HO0001000000</t>
  </si>
  <si>
    <t>Sandal powder big Tin</t>
  </si>
  <si>
    <t>HO0110200000</t>
  </si>
  <si>
    <t>Metal-Deepam-without-base-Antique-S</t>
  </si>
  <si>
    <t>HO0000400000</t>
  </si>
  <si>
    <t>Devi Stuti</t>
  </si>
  <si>
    <t>TC0006316600</t>
  </si>
  <si>
    <t>Linga-Bhairavi-Chain-Silver</t>
  </si>
  <si>
    <t>CA0042300009</t>
  </si>
  <si>
    <t>CA0036000009</t>
  </si>
  <si>
    <t>Backrest-with-Isha-Logo</t>
  </si>
  <si>
    <t>YS0008800000</t>
  </si>
  <si>
    <t>YOGA STORE</t>
  </si>
  <si>
    <t>Camphor-Bhuta-Shuddhi-3-month-supply</t>
  </si>
  <si>
    <t>YS0007500000</t>
  </si>
  <si>
    <t>Organic Kriya Cushion</t>
  </si>
  <si>
    <t>YS0009300000</t>
  </si>
  <si>
    <t>Jala-Neti-Pot-Isha-Logo</t>
  </si>
  <si>
    <t>YS0007600000</t>
  </si>
  <si>
    <t>Organic Dharba Grass Meditation Mat</t>
  </si>
  <si>
    <t>YS0011700000</t>
  </si>
  <si>
    <t>Bhuta Shudhi Incomplete Kit</t>
  </si>
  <si>
    <t>YS0007817000</t>
  </si>
  <si>
    <t>Cotton Orange Carpet 6ft x 4ft</t>
  </si>
  <si>
    <t>YS0019800000</t>
  </si>
  <si>
    <t>Yoga-Mat-Cotton-Brown</t>
  </si>
  <si>
    <t>YS0010800000</t>
  </si>
  <si>
    <t>Yoga-Mat-Organic-Cotton</t>
  </si>
  <si>
    <t>YS0011600000</t>
  </si>
  <si>
    <t>Cotton-Bag-Bhuta-Shudhi</t>
  </si>
  <si>
    <t>YS0007900000</t>
  </si>
  <si>
    <t>Bhuta Shudhi Vastram</t>
  </si>
  <si>
    <t>YS0007400000</t>
  </si>
  <si>
    <t>Bhoomi-Bhuta-Shuddhi-3-month-supply</t>
  </si>
  <si>
    <t>YS0008305502</t>
  </si>
  <si>
    <t>MON SALES</t>
  </si>
  <si>
    <t>INV ON HAND</t>
  </si>
  <si>
    <t>MONTHS ON HAND</t>
  </si>
  <si>
    <t>MIN MOH</t>
  </si>
  <si>
    <t>QTY ORDER</t>
  </si>
  <si>
    <t>ROUND</t>
  </si>
  <si>
    <t xml:space="preserve">WHEN ORDERING CAMPHOR WE MUST CHECK WITH TEMPLE TEAM IF THEY ALSO WANT TO ORDER THE BIG ROUND CAMPHOR ALONG WITH US </t>
  </si>
  <si>
    <t>THE INDIAN SKU FOR THAT IS 0119730</t>
  </si>
  <si>
    <t>QTY SEA ROUND</t>
  </si>
  <si>
    <t>QTY AIR ROUND</t>
  </si>
  <si>
    <t>MOH</t>
  </si>
  <si>
    <t>QTY SEA</t>
  </si>
  <si>
    <t>QTY AIR</t>
  </si>
  <si>
    <t>CASE SIZE</t>
  </si>
  <si>
    <t>#</t>
  </si>
  <si>
    <t>MONTHLY SALES</t>
  </si>
  <si>
    <t>BHOOMI</t>
  </si>
  <si>
    <t>Product/Name</t>
  </si>
  <si>
    <t>CATEGORY</t>
  </si>
  <si>
    <t>ORDER LIST ?</t>
  </si>
  <si>
    <t>NOTES</t>
  </si>
  <si>
    <t>INV OH</t>
  </si>
  <si>
    <t>QTY REQ</t>
  </si>
  <si>
    <t>MTHS REQ</t>
  </si>
  <si>
    <t>OH MTH 1</t>
  </si>
  <si>
    <t>OH MTH 2</t>
  </si>
  <si>
    <t>OH MTH 3</t>
  </si>
  <si>
    <t>OH MTH 4</t>
  </si>
  <si>
    <t>OH MTH 5</t>
  </si>
  <si>
    <t>OH MTH 6</t>
  </si>
  <si>
    <t>SEA QTY</t>
  </si>
  <si>
    <t>AIR QTY</t>
  </si>
  <si>
    <t>SEA SHIP</t>
  </si>
  <si>
    <t>AIR SHIP</t>
  </si>
  <si>
    <t xml:space="preserve">+1 MOH INC </t>
  </si>
  <si>
    <t xml:space="preserve">+2 MOH INC </t>
  </si>
  <si>
    <t xml:space="preserve">+3 MOH INC </t>
  </si>
  <si>
    <t xml:space="preserve">+4 MOH INC </t>
  </si>
  <si>
    <t xml:space="preserve">+5 MOH INC </t>
  </si>
  <si>
    <t>+6 MOH INC</t>
  </si>
  <si>
    <t>X</t>
  </si>
  <si>
    <t>L, HOLDING OFF ORDERING BECAUSE WE HAVE SO MUCH STOCK OF THE S AND M, M IS DISCONTINUED</t>
  </si>
  <si>
    <t>Instant Sanjeevini 20 kg Bag</t>
  </si>
  <si>
    <t>NF0006220902</t>
  </si>
  <si>
    <t>Adiyogi Bucket Hat - Navy Blue L</t>
  </si>
  <si>
    <t>CA0154800400</t>
  </si>
  <si>
    <t>Adiyogi Bucket Hat - Beige L</t>
  </si>
  <si>
    <t>CA0154900400</t>
  </si>
  <si>
    <t>YS0002300002</t>
  </si>
  <si>
    <t>WAREHOUSE SPACE</t>
  </si>
  <si>
    <t>NEEDED A MUG</t>
  </si>
  <si>
    <t>L</t>
  </si>
  <si>
    <t>M</t>
  </si>
  <si>
    <t>Pancha Boota Kriya Cushion</t>
  </si>
  <si>
    <t>YS0010100000</t>
  </si>
  <si>
    <t>Devi Shawl Cotton Gold Writing English</t>
  </si>
  <si>
    <t>S</t>
  </si>
  <si>
    <t>Eye Wash Cup</t>
  </si>
  <si>
    <t>YS0009000000</t>
  </si>
  <si>
    <t>Eng Bk Pack Vol - 2 (English)</t>
  </si>
  <si>
    <t>ME0014601500</t>
  </si>
  <si>
    <t>FROM CREATIONTO CREATOR, A GURU ALWAYS TAKES YOU FOR A RIDE, INNER MANAGEMENT, INSPIRE YOUR CHILD INSPIRE THE WORLD, SEXUALITY AND THE DIVINE, WHY SUFFEREING, INNER MANAGEMENT, NEW SKU: (ME0006601500)</t>
  </si>
  <si>
    <t>SIZE 4</t>
  </si>
  <si>
    <t>50M</t>
  </si>
  <si>
    <t>XS</t>
  </si>
  <si>
    <t>SIZE 2</t>
  </si>
  <si>
    <t>75M</t>
  </si>
  <si>
    <t>60M</t>
  </si>
  <si>
    <t>70M</t>
  </si>
  <si>
    <t>SIZE 3</t>
  </si>
  <si>
    <t>Eng Bk Pack Vol - 1 (English)</t>
  </si>
  <si>
    <t>ME0014701500</t>
  </si>
  <si>
    <t>CIRCUS OF THE MIND, ANCIENT TECHNOLOGY, GOOD AND BAD DIVIDE THE WROLD, SACRED SPACE FOR SELF TRANSFORMATION, UNLEASHING THE MIND, ENLIGHTENMENT WHAT IS IT, (NEW SKU: ME0006501500)</t>
  </si>
  <si>
    <t>65M</t>
  </si>
  <si>
    <t>55M</t>
  </si>
  <si>
    <t>YS0019900000</t>
  </si>
  <si>
    <t>Save Soil Book</t>
  </si>
  <si>
    <t>ME0045901500</t>
  </si>
  <si>
    <t>Name</t>
  </si>
  <si>
    <t>CAN RP (CAD)</t>
  </si>
  <si>
    <t>CAN RP (USD)</t>
  </si>
  <si>
    <t>US RP</t>
  </si>
  <si>
    <t>US RP * 1.4 (CAD)</t>
  </si>
  <si>
    <t>1.4X CLAUDE (CAD)</t>
  </si>
  <si>
    <t>DIFFERENCE</t>
  </si>
  <si>
    <t>DELTA %</t>
  </si>
  <si>
    <t>COGS (USD)</t>
  </si>
  <si>
    <t>TC0003300309</t>
  </si>
  <si>
    <t>Linga Bhairavi Copper Pendant, Medium (Consecrated)</t>
  </si>
  <si>
    <t>Adiyogi Vastram (Consecrated)</t>
  </si>
  <si>
    <t>Organic Moong Beans, 80oz</t>
  </si>
  <si>
    <t>100% Pure Sesame Oil, 33.8 oz</t>
  </si>
  <si>
    <t>100% Pure Sesame Oil, 1.45 gal</t>
  </si>
  <si>
    <t>HO0072600000</t>
  </si>
  <si>
    <t>Sandalwood Powder, 4.8 oz</t>
  </si>
  <si>
    <t>Neem Oil, 8 oz</t>
  </si>
  <si>
    <t>Castor Oil, 8 oz</t>
  </si>
  <si>
    <t>CA0134700606</t>
  </si>
  <si>
    <t>White Organic Cotton Unisex Zip Hoodie - XXL</t>
  </si>
  <si>
    <t>CA0134700506</t>
  </si>
  <si>
    <t>White Organic Cotton Unisex Zip Hoodie - XL</t>
  </si>
  <si>
    <t>CA0134700206</t>
  </si>
  <si>
    <t>White Organic Cotton Unisex Zip Hoodie - S</t>
  </si>
  <si>
    <t>CA0077500400</t>
  </si>
  <si>
    <t>Unisex Save Soil T-Shirt - L</t>
  </si>
  <si>
    <t>CA0077500300</t>
  </si>
  <si>
    <t>Unisex Save Soil T-Shirt - M</t>
  </si>
  <si>
    <t>CA0077500200</t>
  </si>
  <si>
    <t>Unisex Save Soil T-Shirt - S</t>
  </si>
  <si>
    <t>CA0061500606</t>
  </si>
  <si>
    <t>White Organic Cotton Sweatpants for Men - XXL</t>
  </si>
  <si>
    <t>CA0059700306</t>
  </si>
  <si>
    <t>White Cotton Kurta for Men-S</t>
  </si>
  <si>
    <t>Brass Devi Panel in Turmeric (Consecrated)</t>
  </si>
  <si>
    <t>Brass Devi Panel in Kumkum (Consecrated)</t>
  </si>
  <si>
    <t>Adiyogi Statue, 6" (Consecrated)</t>
  </si>
  <si>
    <t>Linga Bhairavi Metallic Pendant (Consecrated)</t>
  </si>
  <si>
    <t>Linga Bhairavi Silver Chain, 21"</t>
  </si>
  <si>
    <t>Dhyanalinga Yantra (Consecrated)</t>
  </si>
  <si>
    <t>Adiyogi Rudraksha With Silver Chain (Consecrated)</t>
  </si>
  <si>
    <t>Gaurishankar Rudraksha Bead (Consecrated)</t>
  </si>
  <si>
    <t>Linga Bhairavi Silver Chain, 17"</t>
  </si>
  <si>
    <t>Linga Bhairavi Silver Pendant - M (CX506)</t>
  </si>
  <si>
    <t>Copper Pot for Water Storage, 1.32 gal</t>
  </si>
  <si>
    <t>Linga Bhairavi Silver Pendant - S (CX505)</t>
  </si>
  <si>
    <t>Hammered Copper Water Storage Pot</t>
  </si>
  <si>
    <t>TC0007517000</t>
  </si>
  <si>
    <t>Adiyogi Statue, 6"</t>
  </si>
  <si>
    <t>Jeevarasam (Consecrated)</t>
  </si>
  <si>
    <t>Sadhguru Photo Book by Raghu Rai (Standard Edition)</t>
  </si>
  <si>
    <t>Sadhguru Padham Photo</t>
  </si>
  <si>
    <t>Adiyogi Silver Earring</t>
  </si>
  <si>
    <t>YS0013100000</t>
  </si>
  <si>
    <t>Natural Dyed Organic Cotton Rug Yoga Mat</t>
  </si>
  <si>
    <t>Foldable Backrest</t>
  </si>
  <si>
    <t>Linga Bhairavi Devi Silk Shawl, English (Consecrated)</t>
  </si>
  <si>
    <t>Adiyogi Silk Shawl (Consecrated)</t>
  </si>
  <si>
    <t>Rudraksha Panchamukhi Mala Bead size-5mm.</t>
  </si>
  <si>
    <t>Adiyogi Statue, 4'' Brass</t>
  </si>
  <si>
    <t>Linga Jyoti Offering Lamp (Consecrated)</t>
  </si>
  <si>
    <t>Ochre 4mm Natural Rubber Jute Yoga Mat, 75" Long</t>
  </si>
  <si>
    <t>Ocean 4mm Natural Rubber Jute Yoga Mat, 75" Long</t>
  </si>
  <si>
    <t>CA0152000005</t>
  </si>
  <si>
    <t>Padam and Sarpa Textured Brass Pendant with Chain</t>
  </si>
  <si>
    <t>CA0151900005</t>
  </si>
  <si>
    <t>Padam and Lotus Textured Brass Pendant with Chain</t>
  </si>
  <si>
    <t>Rudraksha Panchamukhi Mala Bead size-5.5mm</t>
  </si>
  <si>
    <t>ME0036300000</t>
  </si>
  <si>
    <t>Mahabharat USB</t>
  </si>
  <si>
    <t>Guru Pooja Set</t>
  </si>
  <si>
    <t>Linga Bhairavi Lamp</t>
  </si>
  <si>
    <t>Sage 2mm Natural Rubber Jute Yoga Mat, 75" Long</t>
  </si>
  <si>
    <t>Earth 2mm Natural Rubber Jute Yoga Mat, 75" Long</t>
  </si>
  <si>
    <t>White Organic Cotton Rug Yoga Mat</t>
  </si>
  <si>
    <t>Hammered Copper Water Jug, 50.7 oz</t>
  </si>
  <si>
    <t>Bhairavi Raksha - L</t>
  </si>
  <si>
    <t>Incense Cone Copper Stand</t>
  </si>
  <si>
    <t>Linga Bhairavi Devi Trishul</t>
  </si>
  <si>
    <t>Bhairavi Raksha - M</t>
  </si>
  <si>
    <t>Death Book - Hardcover</t>
  </si>
  <si>
    <t>CA0203700400</t>
  </si>
  <si>
    <t>Rust Relaxed Vneck for Women-L</t>
  </si>
  <si>
    <t>CA0203700300</t>
  </si>
  <si>
    <t>Rust Relaxed Vneck for Women-M</t>
  </si>
  <si>
    <t>CA0203700200</t>
  </si>
  <si>
    <t>Rust Relaxed Vneck for Women-S</t>
  </si>
  <si>
    <t>CA0203700100</t>
  </si>
  <si>
    <t>Rust Relaxed Vneck for Women-XS</t>
  </si>
  <si>
    <t>Spatik Mala (Quartz Stones) Style - 5</t>
  </si>
  <si>
    <t>Adiyogi Statue, 2.5'' Brass</t>
  </si>
  <si>
    <t>CA0130900500</t>
  </si>
  <si>
    <t>Adiyogi Hoodie - Navy Blue XL</t>
  </si>
  <si>
    <t>CA0130900400</t>
  </si>
  <si>
    <t>Adiyogi Hoodie - Navy Blue L</t>
  </si>
  <si>
    <t>CA0130900300</t>
  </si>
  <si>
    <t>Adiyogi Hoodie - Navy Blue M</t>
  </si>
  <si>
    <t>CA0130900200</t>
  </si>
  <si>
    <t>Adiyogi Hoodie - Navy Blue S</t>
  </si>
  <si>
    <t>Karma Book</t>
  </si>
  <si>
    <t>Inner Engineering A Yogi's Guide to Joy</t>
  </si>
  <si>
    <t>Bhairavi Raksha - S</t>
  </si>
  <si>
    <t>CA0202800500</t>
  </si>
  <si>
    <t>Surya Peasant Kurta for Women-XL</t>
  </si>
  <si>
    <t>CA0202800400</t>
  </si>
  <si>
    <t>Surya Peasant Kurta for Women-L</t>
  </si>
  <si>
    <t>CA0202800300</t>
  </si>
  <si>
    <t>Surya Peasant Kurta for Women-M</t>
  </si>
  <si>
    <t>CA0202800200</t>
  </si>
  <si>
    <t>Surya Peasant Kurta for Women-S</t>
  </si>
  <si>
    <t>CA0202800100</t>
  </si>
  <si>
    <t>Surya Peasant Kurta for Women-XS</t>
  </si>
  <si>
    <t>CA0202700500</t>
  </si>
  <si>
    <t>Ochre Peasant Kurta for Women-XL</t>
  </si>
  <si>
    <t>CA0202700400</t>
  </si>
  <si>
    <t>Ochre Peasant Kurta for Women-L</t>
  </si>
  <si>
    <t>CA0202700300</t>
  </si>
  <si>
    <t>Ochre Peasant Kurta for Women-M</t>
  </si>
  <si>
    <t>CA0202700200</t>
  </si>
  <si>
    <t>Ochre Peasant Kurta for Women-S</t>
  </si>
  <si>
    <t>CA0202700100</t>
  </si>
  <si>
    <t>Ochre Peasant Kurta for Women-XS</t>
  </si>
  <si>
    <t>Bhairavi Raksha - XS</t>
  </si>
  <si>
    <t>Adiyogi Black Copper Water Bottle, 30 oz</t>
  </si>
  <si>
    <t>YS0001417000</t>
  </si>
  <si>
    <t>Mystic Moon Black Copper Water Bottle, 25 oz</t>
  </si>
  <si>
    <t>Arthi Stand</t>
  </si>
  <si>
    <t>Spatik Mala (Quartz Stones) Style - 4</t>
  </si>
  <si>
    <t>Spatik Mala (Quartz Stones) Style - 2</t>
  </si>
  <si>
    <t>Rudraksha Panchamukhi Mala Bead size-6mm</t>
  </si>
  <si>
    <t>Copper Water Jug with Stainless Steel finish, 48 oz</t>
  </si>
  <si>
    <t>CA0074900500</t>
  </si>
  <si>
    <t>Black Unisex Organic Cotton Dhoti Pants - XL</t>
  </si>
  <si>
    <t>CA0074900400</t>
  </si>
  <si>
    <t>Black Unisex Organic Cotton Dhoti Pants - L</t>
  </si>
  <si>
    <t>CA0074900300</t>
  </si>
  <si>
    <t>Black Unisex Organic Cotton Dhoti Pants - M</t>
  </si>
  <si>
    <t>CA0074900200</t>
  </si>
  <si>
    <t>Black Unisex Organic Cotton Dhoti Pants - S</t>
  </si>
  <si>
    <t>YS0001416900</t>
  </si>
  <si>
    <t>Mystic Moon Polished Copper Water Bottle, 25 oz.</t>
  </si>
  <si>
    <t>Rudraksha Panchamukhi Mala Bead size-6.5mm</t>
  </si>
  <si>
    <t>Hammered Copper Water Bottle, 32 oz</t>
  </si>
  <si>
    <t>CA0107100500</t>
  </si>
  <si>
    <t>Undyed Organic Cotton Relaxed Fit Pants for Women - XL</t>
  </si>
  <si>
    <t>CA0060700500</t>
  </si>
  <si>
    <t>Undyed Organic Cotton Relaxed Fit Pants for Men - XL</t>
  </si>
  <si>
    <t>CA0060700400</t>
  </si>
  <si>
    <t>Undyed Organic Cotton Relaxed Fit Pants for Men - L</t>
  </si>
  <si>
    <t>CA0060700300</t>
  </si>
  <si>
    <t>Undyed Organic Cotton Relaxed Fit Pants for Men - M</t>
  </si>
  <si>
    <t>CA0060700200</t>
  </si>
  <si>
    <t>Undyed Organic Cotton Relaxed Fit Pants for Men - S</t>
  </si>
  <si>
    <t>Brown Organic Cotton Rug Yoga Mat</t>
  </si>
  <si>
    <t>Copper Water Bottle with Stainless Steel finish, 32 oz</t>
  </si>
  <si>
    <t>Lamp With Lotus Flower</t>
  </si>
  <si>
    <t>Hammered Lamp With Snake</t>
  </si>
  <si>
    <t>YS0000800000</t>
  </si>
  <si>
    <t>Sadhguru Quote Copper Water Bottle, 16 oz</t>
  </si>
  <si>
    <t>Saffron &amp; Sandalwood Certified Organic Shower Gel, 200ml</t>
  </si>
  <si>
    <t>CA0063000600</t>
  </si>
  <si>
    <t>Traditional Organic Cotton Kurta for Women, White-XXL</t>
  </si>
  <si>
    <t>CA0063000500</t>
  </si>
  <si>
    <t>Traditional Organic Cotton Kurta for Women, White - XL</t>
  </si>
  <si>
    <t>CA0063000400</t>
  </si>
  <si>
    <t>Traditional Organic Cotton Kurta for Women, White - S</t>
  </si>
  <si>
    <t>CA0063000300</t>
  </si>
  <si>
    <t>Traditional Organic Cotton Kurta for Women, White - M</t>
  </si>
  <si>
    <t>CA0063000200</t>
  </si>
  <si>
    <t>Traditional Organic Cotton Kurta for Women, White - L</t>
  </si>
  <si>
    <t>CA0062900200</t>
  </si>
  <si>
    <t>Traditional Cotton Pants for Men, White - S</t>
  </si>
  <si>
    <t>CA0062800600</t>
  </si>
  <si>
    <t>Traditional Organic Cotton Kurta for Men, White - XXL</t>
  </si>
  <si>
    <t>CA0062800500</t>
  </si>
  <si>
    <t>Traditional Organic Cotton Kurta for Men, White - XL</t>
  </si>
  <si>
    <t>CA0062800400</t>
  </si>
  <si>
    <t>Traditional Organic Cotton Kurta for Men, White - L</t>
  </si>
  <si>
    <t>CA0062800300</t>
  </si>
  <si>
    <t>Traditional Organic Cotton Kurta for Men, White - M</t>
  </si>
  <si>
    <t>CA0062800200</t>
  </si>
  <si>
    <t>Traditional Organic Cotton Kurta for Men, White - S</t>
  </si>
  <si>
    <t>Sadhguru Photo Natural</t>
  </si>
  <si>
    <t>Gudi Plate / Devi Offering Plate</t>
  </si>
  <si>
    <t>CA0074800600</t>
  </si>
  <si>
    <t>White Organic Cotton Unisex Dhoti Pants-XXL</t>
  </si>
  <si>
    <t>CA0074800500</t>
  </si>
  <si>
    <t>Unisex White Dhoti Pants - Organic Cotton-XL</t>
  </si>
  <si>
    <t>CA0074800400</t>
  </si>
  <si>
    <t>White Unisex Organic Cotton Dhoti Pants - L</t>
  </si>
  <si>
    <t>CA0074800300</t>
  </si>
  <si>
    <t>White Unisex Organic Cotton Dhoti Pants - M</t>
  </si>
  <si>
    <t>CA0074800200</t>
  </si>
  <si>
    <t>White Unisex Organic Cotton Dhoti Pants - S</t>
  </si>
  <si>
    <t>CA0074700500</t>
  </si>
  <si>
    <t>Undyed Unisex Organic Cotton Dhoti Pants - XL</t>
  </si>
  <si>
    <t>CA0074700400</t>
  </si>
  <si>
    <t>Undyed Unisex Organic Cotton Dhoti Pants - L</t>
  </si>
  <si>
    <t>CA0074700300</t>
  </si>
  <si>
    <t>Undyed Unisex Organic Cotton Dhoti Pants - M</t>
  </si>
  <si>
    <t>CA0074700200</t>
  </si>
  <si>
    <t>Undyed Unisex Organic Cotton Dhoti Pants - S</t>
  </si>
  <si>
    <t>Shikakai &amp; Jatamansi Certified Organic Shampoo, 6.8 oz</t>
  </si>
  <si>
    <t>CA0098200300</t>
  </si>
  <si>
    <t>Maroon Aum Organic Cotton Kurta for Women - M</t>
  </si>
  <si>
    <t>CA0053600500</t>
  </si>
  <si>
    <t>Maroon Aum Organic Cotton Short Sleeve Kurta for Men-XL</t>
  </si>
  <si>
    <t>CA0053600400</t>
  </si>
  <si>
    <t>Maroon Aum Organic Cotton Short Sleeve Kurta for Men-L</t>
  </si>
  <si>
    <t>CA0053600300</t>
  </si>
  <si>
    <t>Maroon Aum Organic Cotton Short Sleeve Kurta for Men-M</t>
  </si>
  <si>
    <t>CA0053600200</t>
  </si>
  <si>
    <t>Maroon Aum Organic Cotton Short Sleeve Kurta for Men-S</t>
  </si>
  <si>
    <t>Rudraksha Panchamukhi Mala Bead size-7mm</t>
  </si>
  <si>
    <t>HO0020017100</t>
  </si>
  <si>
    <t>Brass Finish Lotus Tea Light Holder - Purple</t>
  </si>
  <si>
    <t>HO0020017000</t>
  </si>
  <si>
    <t>Brass Finish Lotus Tea Light Holder - Pink</t>
  </si>
  <si>
    <t>HO0020016900</t>
  </si>
  <si>
    <t>Brass Finish Lotus Tea Light Holder - Orange</t>
  </si>
  <si>
    <t>CA0189200400</t>
  </si>
  <si>
    <t>Adiyogi Unisex T-Shirt, Black &amp; Blue L</t>
  </si>
  <si>
    <t>CA0189200300</t>
  </si>
  <si>
    <t>Adiyogi Unisex T-Shirt, Black &amp; Blue M</t>
  </si>
  <si>
    <t>CA0189200200</t>
  </si>
  <si>
    <t>Adiyogi Unisex T-Shirt, Black &amp; Blue S</t>
  </si>
  <si>
    <t>CA0083300500</t>
  </si>
  <si>
    <t>Adiyogi Unisex T-Shirt, Black - XL</t>
  </si>
  <si>
    <t>CA0083300400</t>
  </si>
  <si>
    <t>Adiyogi Unisex T-Shirt, Black - L</t>
  </si>
  <si>
    <t>CA0083300200</t>
  </si>
  <si>
    <t>Adiyogi Unisex T-Shirt, Black - S</t>
  </si>
  <si>
    <t>CA0082700400</t>
  </si>
  <si>
    <t>Unisex Off White Nandi Printed T-Shirt - Organic Cotton-L</t>
  </si>
  <si>
    <t>CA0082700200</t>
  </si>
  <si>
    <t>Nandi Unisex Organic Cotton T-Shirt - S</t>
  </si>
  <si>
    <t>CA0077000500</t>
  </si>
  <si>
    <t>White Unisex Organic Cotton Track Pants - XL</t>
  </si>
  <si>
    <t>CA0077000400</t>
  </si>
  <si>
    <t>Unisex White Sadhana Track Pant - Organic Cotton-L</t>
  </si>
  <si>
    <t>CA0077000300</t>
  </si>
  <si>
    <t>White Unisex Organic Cotton Track Pants - M</t>
  </si>
  <si>
    <t>CA0077000200</t>
  </si>
  <si>
    <t>White Unisex Organic Cotton Track Pants - S</t>
  </si>
  <si>
    <t>Hibiscus &amp; Aloe Vera Organic Moisturizing Body Lotion, 100ml</t>
  </si>
  <si>
    <t>Flowers of Isha Gift Set</t>
  </si>
  <si>
    <t>Argan &amp; Acai Organic Hair Oil, 100ml</t>
  </si>
  <si>
    <t>CA0189400300</t>
  </si>
  <si>
    <t>Adiyogi Unisex T-Shirt, Charcoal Grey M</t>
  </si>
  <si>
    <t>CA0189400200</t>
  </si>
  <si>
    <t>Adiyogi Unisex T-Shirt, Charcoal Grey S</t>
  </si>
  <si>
    <t>CA0081300500</t>
  </si>
  <si>
    <t>Unisex Aqua Cotton Thandav Printed T-shirt -XL</t>
  </si>
  <si>
    <t>CA0081300300</t>
  </si>
  <si>
    <t>Shiva Tandava Dance Unisex T-Shirt - M</t>
  </si>
  <si>
    <t>Jojoba &amp; Olive Body Lotion for Extra Dry Skin, 100ml</t>
  </si>
  <si>
    <t>CA0022400009</t>
  </si>
  <si>
    <t>Aum Rudraksha Earrings</t>
  </si>
  <si>
    <t>CA0063600500</t>
  </si>
  <si>
    <t>Unisex Organic Cotton Long Sleeve T-Shirt, White - XL</t>
  </si>
  <si>
    <t>CA0063600400</t>
  </si>
  <si>
    <t>Unisex Organic Cotton Long Sleeve T-Shirt, White - L</t>
  </si>
  <si>
    <t>CA0063600300</t>
  </si>
  <si>
    <t>Unisex Organic Cotton Long Sleeve T-Shirt, White - M</t>
  </si>
  <si>
    <t>CA0063600200</t>
  </si>
  <si>
    <t>Unisex Organic Cotton Long Sleeve T-Shirt, White - S</t>
  </si>
  <si>
    <t>CA0063300500</t>
  </si>
  <si>
    <t>Unisex Organic Cotton Long Sleeve T-Shirt, Orange - XL</t>
  </si>
  <si>
    <t>CA0063300400</t>
  </si>
  <si>
    <t>Unisex Organic Cotton Long Sleeve T-Shirt, Orange - L</t>
  </si>
  <si>
    <t>CA0063300300</t>
  </si>
  <si>
    <t>Unisex Organic Cotton Long Sleeve T-Shirt, Orange - M</t>
  </si>
  <si>
    <t>CA0063300200</t>
  </si>
  <si>
    <t>Sadhana Unisex Full Sleeve Orange T-Shirt - Organic Cotton-S</t>
  </si>
  <si>
    <t>Sandalwood &amp; Turmeric Face Wash, 3.5 oz</t>
  </si>
  <si>
    <t>ME0027910400</t>
  </si>
  <si>
    <t>Sadhguru with Devi - 9x12</t>
  </si>
  <si>
    <t>CA0063500500</t>
  </si>
  <si>
    <t>Unisex Organic Cotton Short Sleeve T-Shirt, White - XL</t>
  </si>
  <si>
    <t>CA0063500400</t>
  </si>
  <si>
    <t>Unisex Organic Cotton Short Sleeve T-Shirt, White - L</t>
  </si>
  <si>
    <t>CA0063500300</t>
  </si>
  <si>
    <t>Unisex Organic Cotton Short Sleeve T-Shirt, White - M</t>
  </si>
  <si>
    <t>CA0063500200</t>
  </si>
  <si>
    <t>Unisex Organic Cotton Short Sleeve T-Shirt, White - S</t>
  </si>
  <si>
    <t>CA0063400500</t>
  </si>
  <si>
    <t>Unisex Organic Cotton Short Sleeve T-Shirt, Orange - XL</t>
  </si>
  <si>
    <t>CA0063400400</t>
  </si>
  <si>
    <t>Unisex Organic Cotton Short Sleeve T-Shirt, Orange - L</t>
  </si>
  <si>
    <t>CA0063400300</t>
  </si>
  <si>
    <t>Unisex Organic Cotton Short Sleeve T-Shirt, Orange - M</t>
  </si>
  <si>
    <t>CA0063400200</t>
  </si>
  <si>
    <t>Unisex Organic Cotton Short Sleeve T-Shirt, Orange - S</t>
  </si>
  <si>
    <t>Linga Bhairavi Cotton Shawl, Gold Writing, Tamil (Consecrated)</t>
  </si>
  <si>
    <t>CA0036500009</t>
  </si>
  <si>
    <t>Rudraksha Pendant</t>
  </si>
  <si>
    <t>Hibiscus &amp; Grapeseed Organic Conditioner, 3.5 oz</t>
  </si>
  <si>
    <t>Adiyogi Copper Earring</t>
  </si>
  <si>
    <t>A Taste of Isha - Cookbook</t>
  </si>
  <si>
    <t>Avighna Yantra Sutra</t>
  </si>
  <si>
    <t>Rudraksha Panchamukhi Mala Bead size-7.5mm</t>
  </si>
  <si>
    <t>Neem &amp; Tulsi Certified Organic Cleansing Face Wash, 100ml</t>
  </si>
  <si>
    <t>Copper Kumkum Bowl</t>
  </si>
  <si>
    <t>Instant Sanjeevini Multigrain Health Mix</t>
  </si>
  <si>
    <t>Organic Heart Health Tea, 2 oz</t>
  </si>
  <si>
    <t>Ayurvedic Kesh Jyoti Herbal Hair Wash Powder, 17.6 oz.</t>
  </si>
  <si>
    <t>Copper Pot Plate, Small</t>
  </si>
  <si>
    <t>Natural Incense Sampler, 100 Sticks</t>
  </si>
  <si>
    <t>Sandalwood &amp; Vetiver Natural Solid Beeswax Perfume</t>
  </si>
  <si>
    <t>Royal Oud Natural Solid Beeswax Perfume</t>
  </si>
  <si>
    <t>Serenity Natural Solid Beeswax Perfume</t>
  </si>
  <si>
    <t>Jasmine Natural Solid Beeswax Perfume</t>
  </si>
  <si>
    <t>Sadhguru at Arches National Park, Utah - 8x12</t>
  </si>
  <si>
    <t>Sadhguru Kailash-8 - 8x12</t>
  </si>
  <si>
    <t>Linga Bhairavi Black - 8x12</t>
  </si>
  <si>
    <t>Linga Bhairavi with Bangles Photo - Sandal 8x12 (With Frame)</t>
  </si>
  <si>
    <t>Linga Bhairavi with Bangles, Turmeric, 8x12</t>
  </si>
  <si>
    <t>Linga Bhairavi with Bangles, Red, 8x12</t>
  </si>
  <si>
    <t>ME0019610100</t>
  </si>
  <si>
    <t>Linga Bhairavi - Red - Wooden Frame - 8x12</t>
  </si>
  <si>
    <t>Dhyanalinga - Black Background - 8x12</t>
  </si>
  <si>
    <t>Dhyanalinga - Black Background, White Sash - 8x12</t>
  </si>
  <si>
    <t>Adiyogi at Sunrise - 8x12</t>
  </si>
  <si>
    <t>Mystics Musings - Soft</t>
  </si>
  <si>
    <t>Adiyogi Miniature 2" Car Stand, Black Metal</t>
  </si>
  <si>
    <t>Deepam with Base, Large</t>
  </si>
  <si>
    <t>YS0008500000</t>
  </si>
  <si>
    <t>Pancha Bhuta Kriya Kit</t>
  </si>
  <si>
    <t>Bhoomi, 3 months supply</t>
  </si>
  <si>
    <t>Ayurvedic Ojasvini Herbal Bath Powder, 17.6 oz</t>
  </si>
  <si>
    <t>Organic Weight Loss Tea, 2 oz</t>
  </si>
  <si>
    <t>Brass Oil Lamp, Large</t>
  </si>
  <si>
    <t>Incense Stand - Copper</t>
  </si>
  <si>
    <t>Adiyogi Cotton Shawl (Consecrated)</t>
  </si>
  <si>
    <t>CA0020400009</t>
  </si>
  <si>
    <t>Chakras Copper Cuff</t>
  </si>
  <si>
    <t>Jai Bhairavi Devi Copper Cuff Bracelet. A festive gift.</t>
  </si>
  <si>
    <t>Aum Namah Shivaya Adjustable Hammered Copper Cuff</t>
  </si>
  <si>
    <t>Linga Bhairavi Yantra Sutra</t>
  </si>
  <si>
    <t>CA0195000500</t>
  </si>
  <si>
    <t>Miracle of Mind Tshirt XL</t>
  </si>
  <si>
    <t>CA0195000400</t>
  </si>
  <si>
    <t>Miracle of Mind Tshirt L</t>
  </si>
  <si>
    <t>CA0195000300</t>
  </si>
  <si>
    <t>Miracle of Mind Tshirt M</t>
  </si>
  <si>
    <t>CA0195000200</t>
  </si>
  <si>
    <t>Miracle of Mind Tshirt S</t>
  </si>
  <si>
    <t>Adiyogi Cuff - Copper</t>
  </si>
  <si>
    <t>Linga Bhairavi Cotton Shawl, Black Writing, English (Consecrated)</t>
  </si>
  <si>
    <t>Deepam with Base, Small</t>
  </si>
  <si>
    <t>Sadhguru: More Than A Life</t>
  </si>
  <si>
    <t>Organic Cotton Kriya Meditation Cushion</t>
  </si>
  <si>
    <t>CA0020300009</t>
  </si>
  <si>
    <t>Slim Copper Cuff</t>
  </si>
  <si>
    <t>ME0027909400</t>
  </si>
  <si>
    <t>Sadhguru with Devi - 6x8</t>
  </si>
  <si>
    <t>YS0009900000</t>
  </si>
  <si>
    <t>Indian Experience Kriya Meditation Cushion</t>
  </si>
  <si>
    <t>Brass Oil Lamp, Small</t>
  </si>
  <si>
    <t>Copper Cup, 6.75 oz</t>
  </si>
  <si>
    <t>CA0014300009</t>
  </si>
  <si>
    <t>Copper Wire Bracelet</t>
  </si>
  <si>
    <t>Adiyogi Statue, 4"</t>
  </si>
  <si>
    <t>Adiyogi Rudraksha with Copper Chain (Consecrated)</t>
  </si>
  <si>
    <t>Enlightenment : A New Beginning</t>
  </si>
  <si>
    <t>A Taste of Well Being</t>
  </si>
  <si>
    <t>Of Mystics and Mistakes</t>
  </si>
  <si>
    <t>Don't Polish Your Ignorance... It May Shine</t>
  </si>
  <si>
    <t>Midnights with the Mystic</t>
  </si>
  <si>
    <t>Himalayan Lust</t>
  </si>
  <si>
    <t>YS0009400000</t>
  </si>
  <si>
    <t>Organic Cotton Yoga Mat Cover, Beige</t>
  </si>
  <si>
    <t>Sanjeevini Multigrain Health Mix</t>
  </si>
  <si>
    <t>Antique Deepam, Small</t>
  </si>
  <si>
    <t>CA0013600009</t>
  </si>
  <si>
    <t>Copper Cuff - Style 6</t>
  </si>
  <si>
    <t>CA0013300009</t>
  </si>
  <si>
    <t>Copper Cuff - Style 3</t>
  </si>
  <si>
    <t>Relationships/Emotion - Dual Book</t>
  </si>
  <si>
    <t>Handmade Natural Pancha Bhuta Incense, 50 Sticks</t>
  </si>
  <si>
    <t>Shivanga Kit without Mala</t>
  </si>
  <si>
    <t>Ground. Black Tea Tree Bar Soap, 3.5 oz.</t>
  </si>
  <si>
    <t>Nourish. Shea Butter &amp; Honey Bar Soap, 3.5 oz</t>
  </si>
  <si>
    <t>Cleanse. Bergamot &amp; Lemongrass Bar Soap, 3.5 oz.</t>
  </si>
  <si>
    <t>Relax. Lavender &amp; Comfrey Calming Bar Soap, 3.5 oz.</t>
  </si>
  <si>
    <t>Linga Bhairavi Copper Pendant, Large (Consecrated)</t>
  </si>
  <si>
    <t>Dwimukhi Rudraksha Bead for Couples (Consecrated)</t>
  </si>
  <si>
    <t>YS0010000000</t>
  </si>
  <si>
    <t>Indian Experience Organic Cotton Yoga Mat Cover</t>
  </si>
  <si>
    <t>Body - The Greatest Gadget/Mind Is Your Business</t>
  </si>
  <si>
    <t>Joy 24x7</t>
  </si>
  <si>
    <t>Quotes from Sadhguru</t>
  </si>
  <si>
    <t>Handmade Neem Wood Comb, Dual-Ended</t>
  </si>
  <si>
    <t>Dhyanalinga Copper Pendant (Consecrated)</t>
  </si>
  <si>
    <t>Nilavembu Powder</t>
  </si>
  <si>
    <t>CA0020000009</t>
  </si>
  <si>
    <t>Two Tone Copper Brass Cuff</t>
  </si>
  <si>
    <t>Camphor, 3 months supply</t>
  </si>
  <si>
    <t>Brass Plate, 4.25''</t>
  </si>
  <si>
    <t>Organic Incense Sandal Set of 50</t>
  </si>
  <si>
    <t>Organic Incense Jasmine Set of 50</t>
  </si>
  <si>
    <t>Handmade Neem Wood Comb with Handle, Narrow Teeth</t>
  </si>
  <si>
    <t>Sadhguru Photo - 6x4 (With Frame And Stand)</t>
  </si>
  <si>
    <t>Linga Bhairavi Black - 4x6</t>
  </si>
  <si>
    <t>Linga Bhairavi with Bangles Photo - Sandal 6x4 (With Frame)</t>
  </si>
  <si>
    <t>Linga Bhairavi with Bangles, Turmeric, 6x4</t>
  </si>
  <si>
    <t>Linga Bhairavi with Bangles, Red, 6x4</t>
  </si>
  <si>
    <t>Dhyanalinga - Black Background - 6x4</t>
  </si>
  <si>
    <t>ME0016709000</t>
  </si>
  <si>
    <t>Dhyanalinga - Black Background, White Sash - 4x6</t>
  </si>
  <si>
    <t>Camphor, Less Smoke</t>
  </si>
  <si>
    <t>Pure Copper Tongue Cleaner</t>
  </si>
  <si>
    <t>Silk Thread for Rudraksh Mala (0.6mm) - White</t>
  </si>
  <si>
    <t>Silk Thread for Rudraksh Mala (0.7mm) - White</t>
  </si>
  <si>
    <t>Ayurvedic Ojasvini Herbal Bath Powder, 100g</t>
  </si>
  <si>
    <t>Kesh Jyoti Herbal Hair Wash Powder, 100g</t>
  </si>
  <si>
    <t>Ambition To Vision/Greed Is God</t>
  </si>
  <si>
    <t>Brass Plate, 3.75 inch</t>
  </si>
  <si>
    <t>Linga Bhairavi Copper Pendant, Small (Consecrated)</t>
  </si>
  <si>
    <t>Shanmukhi Rudraksha Bead for Children (Consecrated)</t>
  </si>
  <si>
    <t>Sannidhi Vibuthiâ€‹</t>
  </si>
  <si>
    <t>ME0015200000</t>
  </si>
  <si>
    <t>Adiyogi Car Stand</t>
  </si>
  <si>
    <t>Adiyogi Half Face Key Chain</t>
  </si>
  <si>
    <t>Sukku: Ginger &amp; Coriander Herbal Drink</t>
  </si>
  <si>
    <t>HI0002705602</t>
  </si>
  <si>
    <t>Isha Ayurvedic Balm</t>
  </si>
  <si>
    <t>Sannidhi Sutra, Large</t>
  </si>
  <si>
    <t>Sannidhi Sutra, Small</t>
  </si>
  <si>
    <t>ME0037400000</t>
  </si>
  <si>
    <t>Sadhguru / Dhyanalinga Two-sided Car Photo Stand</t>
  </si>
  <si>
    <t>ME0037300000</t>
  </si>
  <si>
    <t>Sadhguru / Linga Bhairavi in Turmeric, Two-sided Car Photo Stand</t>
  </si>
  <si>
    <t>Handmade Natural Aakash Fragrance Cone, 20 Pcs</t>
  </si>
  <si>
    <t>Handmade Natural Eucalyptus Fragrance Cone, 20 Pcs</t>
  </si>
  <si>
    <t>Handmade Natural Vibhuti Fragrance Cone, 20 Pcs</t>
  </si>
  <si>
    <t>Handmade Natural Vilvam Fragrance Cone, 20 Pcs</t>
  </si>
  <si>
    <t>HO0025800002</t>
  </si>
  <si>
    <t>Handmade Natural Neem Fragrance Cone, 20 Pcs</t>
  </si>
  <si>
    <t>Turmeric Powder</t>
  </si>
  <si>
    <t>Bhairavi Sadhana Kit</t>
  </si>
  <si>
    <t>Vanilla Lip Balm</t>
  </si>
  <si>
    <t>Vegan Unflavored Lip Balm</t>
  </si>
  <si>
    <t>Sweet Raspberry Lip Balm</t>
  </si>
  <si>
    <t>Vegan Mint Lip Balm with SPF 15</t>
  </si>
  <si>
    <t>Turmeric Powder, 3 oz (Consecrated)</t>
  </si>
  <si>
    <t>Kumkum Powder, 3 oz (Consecrated)</t>
  </si>
  <si>
    <t>Linga Bhairavi Gudi Sutra</t>
  </si>
  <si>
    <t>Handmade Natural Eucalyptus Incense, 10 Sticks</t>
  </si>
  <si>
    <t>Handmade Natural Vibhuti Incense, 10 Sticks</t>
  </si>
  <si>
    <t>Handmade Natural Vetiver Incense, 10 Sticks</t>
  </si>
  <si>
    <t>HO0028517002</t>
  </si>
  <si>
    <t>Handmade Natural Vilvam Incense, 10 Sticks</t>
  </si>
  <si>
    <t>Handmade Natural Neem Incense, 10 Sticks</t>
  </si>
  <si>
    <t>Natural Vanilla &amp; Ylang Incense, 10 Sticks</t>
  </si>
  <si>
    <t>Natural Night Queen Incense, 10 Sticks</t>
  </si>
  <si>
    <t>Natural Nagachampa Incense, 10 Sticks</t>
  </si>
  <si>
    <t>Natural Camphor Incense, 10 Sticks</t>
  </si>
  <si>
    <t>Natural Sage Incense, 10 Sticks</t>
  </si>
  <si>
    <t>Natural Lotus Incense, 10 Sticks</t>
  </si>
  <si>
    <t>Natural Lavender Incense, 10 Sticks</t>
  </si>
  <si>
    <t>Natural Sandalwood Incense, 10 Sticks</t>
  </si>
  <si>
    <t>Natural Jasmine Incense, 10 Sticks</t>
  </si>
  <si>
    <t>Bhuta Shuddhi Vastram</t>
  </si>
  <si>
    <t>Linga Bhairavi Devi Vastram (Consecrated)</t>
  </si>
  <si>
    <t>Dhyanalinga Pendant Rope</t>
  </si>
  <si>
    <t>Linga Bhairavi Pendant Rope</t>
  </si>
  <si>
    <t>Isha Vibhuti (Consecrated)</t>
  </si>
  <si>
    <t>Turmeric Powder, 1oz (Consecrated)</t>
  </si>
  <si>
    <t>Kumkum Powder, 1oz (Consecrated)</t>
  </si>
  <si>
    <t>Linga Bhairavi Devi Stuthi, English</t>
  </si>
  <si>
    <t>Linga Bhairavi Abhaya Sutra (Consecrated)</t>
  </si>
  <si>
    <t>Adiyogi Sutra (Consecrated)</t>
  </si>
  <si>
    <t>Cotton Wicks</t>
  </si>
  <si>
    <t>Copper Snake Ring (2)</t>
  </si>
  <si>
    <t>TC0002315406</t>
  </si>
  <si>
    <t>Copper Snake Ring (3)</t>
  </si>
  <si>
    <t>TC0002315506</t>
  </si>
  <si>
    <t>Copper Snake Ring (4)</t>
  </si>
  <si>
    <t>TC0002315606</t>
  </si>
  <si>
    <t>Copper Snake Ring (5)</t>
  </si>
  <si>
    <t>TC0002315706</t>
  </si>
  <si>
    <t>Copper Snake Ring (6)</t>
  </si>
  <si>
    <t>TC0002315806</t>
  </si>
  <si>
    <t>Copper Snake Ring (7)</t>
  </si>
  <si>
    <t>TC0002315906</t>
  </si>
  <si>
    <t>Copper Snake Ring (8)</t>
  </si>
  <si>
    <t>TC0002316006</t>
  </si>
  <si>
    <t>Copper Snake Ring (9)</t>
  </si>
  <si>
    <t>TC0002316106</t>
  </si>
  <si>
    <t>Copper Snake Ring (10)</t>
  </si>
  <si>
    <t>TC0002316206</t>
  </si>
  <si>
    <t>Copper Snake Ring (11)</t>
  </si>
  <si>
    <t>TC0002316306</t>
  </si>
  <si>
    <t>Copper Snake Ring (12)</t>
  </si>
  <si>
    <t>TC0002316406</t>
  </si>
  <si>
    <t>Copper Snake Ring (13)</t>
  </si>
  <si>
    <t>TC0002316506</t>
  </si>
  <si>
    <t>Copper Snake Ring (14)</t>
  </si>
  <si>
    <t>CX600-14-15</t>
  </si>
  <si>
    <t>Silver Snake Ring (1)</t>
  </si>
  <si>
    <t>TC0002415306</t>
  </si>
  <si>
    <t>Silver Snake Ring (2)</t>
  </si>
  <si>
    <t>TC0002415406</t>
  </si>
  <si>
    <t>Silver Snake Ring (3)</t>
  </si>
  <si>
    <t>TC0002415506</t>
  </si>
  <si>
    <t>Silver Snake Ring (4)</t>
  </si>
  <si>
    <t>TC0002415606</t>
  </si>
  <si>
    <t>Silver Snake Ring (5)</t>
  </si>
  <si>
    <t>TC0002415706</t>
  </si>
  <si>
    <t>Silver Snake Ring (6)</t>
  </si>
  <si>
    <t>TC0002415806</t>
  </si>
  <si>
    <t>Silver Snake Ring (7)</t>
  </si>
  <si>
    <t>TC0002415906</t>
  </si>
  <si>
    <t>Silver Snake Ring (8)</t>
  </si>
  <si>
    <t>TC0002416006</t>
  </si>
  <si>
    <t>Silver Snake Ring (9)</t>
  </si>
  <si>
    <t>TC0002416106</t>
  </si>
  <si>
    <t>Silver Snake Ring (10)</t>
  </si>
  <si>
    <t>TC0002416206</t>
  </si>
  <si>
    <t>Silver Snake Ring (11)</t>
  </si>
  <si>
    <t>TC0002416306</t>
  </si>
  <si>
    <t>Silver Snake Ring (12)</t>
  </si>
  <si>
    <t>TC0002416406</t>
  </si>
  <si>
    <t>Silver Snake Ring (13)</t>
  </si>
  <si>
    <t>TC0002416506</t>
  </si>
  <si>
    <t>e</t>
  </si>
  <si>
    <t>Product</t>
  </si>
  <si>
    <t>Code</t>
  </si>
  <si>
    <t>GLOB SKU</t>
  </si>
  <si>
    <t>MONTHLY SALES USA</t>
  </si>
  <si>
    <t>MONTHYL SALES CAN</t>
  </si>
  <si>
    <t>MONTHLY SALES NA</t>
  </si>
  <si>
    <t>MOQ</t>
  </si>
  <si>
    <t>MOQ/MON</t>
  </si>
  <si>
    <t>ON HAND</t>
  </si>
  <si>
    <t>MONS REQ</t>
  </si>
  <si>
    <t>FD103</t>
  </si>
  <si>
    <t>RJ401</t>
  </si>
  <si>
    <t>RJ402</t>
  </si>
  <si>
    <t>FD404</t>
  </si>
  <si>
    <t>RJ101</t>
  </si>
  <si>
    <t>FD403</t>
  </si>
  <si>
    <t>RJ403</t>
  </si>
  <si>
    <t>FD306-2</t>
  </si>
  <si>
    <t>FD307-2</t>
  </si>
  <si>
    <t>Sku</t>
  </si>
  <si>
    <t>MON 1</t>
  </si>
  <si>
    <t>MON 2</t>
  </si>
  <si>
    <t>MON 3</t>
  </si>
  <si>
    <t>MON 4</t>
  </si>
  <si>
    <t>MON 5</t>
  </si>
  <si>
    <t>MON 6</t>
  </si>
  <si>
    <t>MON 1 CHECK</t>
  </si>
  <si>
    <t>MON 2 CHECK</t>
  </si>
  <si>
    <t>MON 3 CHECK</t>
  </si>
  <si>
    <t>MON 4 CHECK</t>
  </si>
  <si>
    <t>MON 5 CHECK</t>
  </si>
  <si>
    <t>MON 6 CHECK</t>
  </si>
  <si>
    <t>JUL 2026</t>
  </si>
  <si>
    <t>AUG 2026</t>
  </si>
  <si>
    <t>SEP 2026</t>
  </si>
  <si>
    <t>OCT 2026</t>
  </si>
  <si>
    <t>NOV 2026</t>
  </si>
  <si>
    <t>DEC 2026</t>
  </si>
  <si>
    <t>COST</t>
  </si>
  <si>
    <t>TOTAL COST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</si>
  <si>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</si>
  <si>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</si>
  <si>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</si>
  <si>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</si>
  <si>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</si>
  <si>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</si>
  <si>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</si>
  <si>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</si>
  <si>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</si>
  <si>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</si>
  <si>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</si>
  <si>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</si>
  <si>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VENDOR</t>
  </si>
  <si>
    <t>MOQ MOH</t>
  </si>
  <si>
    <t>ORDER MOQ?</t>
  </si>
  <si>
    <t>CONTACT</t>
  </si>
  <si>
    <t>caroline@botaniesoap.com</t>
  </si>
  <si>
    <t>info@keithfamilyhoney.com</t>
  </si>
  <si>
    <t>brooke.linn@ecolips.com</t>
  </si>
  <si>
    <t>cece@printshopcentral.com</t>
  </si>
  <si>
    <t>ryan@porchlightbooks.com</t>
  </si>
  <si>
    <t>Service@griffin1866.com</t>
  </si>
  <si>
    <t>INTERNATIONAL SPECIALTY SUPPLY</t>
  </si>
  <si>
    <t>(BAGS)</t>
  </si>
  <si>
    <t>linh@sproutnet.com</t>
  </si>
  <si>
    <t>BLACK SESAME</t>
  </si>
  <si>
    <t>OLD US SKU</t>
  </si>
  <si>
    <t>NEW US SKU</t>
  </si>
  <si>
    <t>Cur Inv</t>
  </si>
  <si>
    <t>MS</t>
  </si>
  <si>
    <t>ORDER ROUND</t>
  </si>
  <si>
    <t>Order MTHS</t>
  </si>
  <si>
    <t>ORDER QTY</t>
  </si>
  <si>
    <t>TYPE</t>
  </si>
  <si>
    <t>Melange Unisex T Shirt Maya Indigo</t>
  </si>
  <si>
    <t>CA0081800200</t>
  </si>
  <si>
    <t>CU104-S</t>
  </si>
  <si>
    <t>CU800-MI-S-8P</t>
  </si>
  <si>
    <t>T SHIRT</t>
  </si>
  <si>
    <t>CA0081800300</t>
  </si>
  <si>
    <t>CU104-M</t>
  </si>
  <si>
    <t>CU800-MI-M-8P</t>
  </si>
  <si>
    <t>CA0081800400</t>
  </si>
  <si>
    <t>CU104-L</t>
  </si>
  <si>
    <t>CU800-MI-L-8P</t>
  </si>
  <si>
    <t>CA0081800500</t>
  </si>
  <si>
    <t>CU104-XL</t>
  </si>
  <si>
    <t>CU800-MI-XL-8P</t>
  </si>
  <si>
    <t>Adiyogi with Copper Elements T Shirt - Ecru</t>
  </si>
  <si>
    <t>CA0189000200</t>
  </si>
  <si>
    <t>CU105-S</t>
  </si>
  <si>
    <t>CU801-EC-S-8P</t>
  </si>
  <si>
    <t>CA0189000300</t>
  </si>
  <si>
    <t>CU105-M</t>
  </si>
  <si>
    <t>CU801-EC-M-8P</t>
  </si>
  <si>
    <t>CA0189000400</t>
  </si>
  <si>
    <t>CU105-L</t>
  </si>
  <si>
    <t>CU801-EC-L-8P</t>
  </si>
  <si>
    <t>CA0189000500</t>
  </si>
  <si>
    <t>CU105-XL</t>
  </si>
  <si>
    <t>CU801-EC-XL-8P</t>
  </si>
  <si>
    <t>Adiyogi T Shirt with Copper Elements - Black (White)</t>
  </si>
  <si>
    <t>CA0189100200</t>
  </si>
  <si>
    <t>CU106-S</t>
  </si>
  <si>
    <t>CU802-BK-S-8P</t>
  </si>
  <si>
    <t>CA0189100300</t>
  </si>
  <si>
    <t>CU106-M</t>
  </si>
  <si>
    <t>CU802-BK-M-8P</t>
  </si>
  <si>
    <t>CA0189100400</t>
  </si>
  <si>
    <t>CU106-L</t>
  </si>
  <si>
    <t>CU802-BK-L-8P</t>
  </si>
  <si>
    <t>CA0189100500</t>
  </si>
  <si>
    <t>CU106-XL</t>
  </si>
  <si>
    <t>CU802-BK-XL-8P</t>
  </si>
  <si>
    <t>Adiyogi T Shirt with Copper Elements - Black (Blue)</t>
  </si>
  <si>
    <t>CU107-S</t>
  </si>
  <si>
    <t>CU803-BK-S-8P</t>
  </si>
  <si>
    <t>CU107-M</t>
  </si>
  <si>
    <t>CU803-BK-M-8P</t>
  </si>
  <si>
    <t>CU107-L</t>
  </si>
  <si>
    <t>CU803-BK-L-8P</t>
  </si>
  <si>
    <t>CA0189200500</t>
  </si>
  <si>
    <t>CU107-XL</t>
  </si>
  <si>
    <t>CU803-BK-XL-8P</t>
  </si>
  <si>
    <t>Infinite - Washed Cotton Chest Print T Shirt (Indigo)</t>
  </si>
  <si>
    <t>CA0189900200</t>
  </si>
  <si>
    <t>CU112-S</t>
  </si>
  <si>
    <t>CU804-IW-S-8P</t>
  </si>
  <si>
    <t>CA0189900300</t>
  </si>
  <si>
    <t>CU112-M</t>
  </si>
  <si>
    <t>CU804-IW-M-8P</t>
  </si>
  <si>
    <t>CA0189900400</t>
  </si>
  <si>
    <t>CU112-L</t>
  </si>
  <si>
    <t>CU804-IW-L-8P</t>
  </si>
  <si>
    <t>CA0189900500</t>
  </si>
  <si>
    <t>CU112-XL</t>
  </si>
  <si>
    <t>CU804-IW-XL-8P</t>
  </si>
  <si>
    <t>Infinite - Washed Cotton Chest Print T Shirt (Beige)</t>
  </si>
  <si>
    <t>CA0190000200</t>
  </si>
  <si>
    <t>CU110-S</t>
  </si>
  <si>
    <t>CU805-BG-S-8P</t>
  </si>
  <si>
    <t>CA0190000300</t>
  </si>
  <si>
    <t>CU110-M</t>
  </si>
  <si>
    <t>CU805-BG-M-8P</t>
  </si>
  <si>
    <t>CA0190000400</t>
  </si>
  <si>
    <t>CU110-L</t>
  </si>
  <si>
    <t>CU805-BG-L-8P</t>
  </si>
  <si>
    <t>CA0190000500</t>
  </si>
  <si>
    <t>CU110-XL</t>
  </si>
  <si>
    <t>CU805-BG-XL-8P</t>
  </si>
  <si>
    <t>Miracle of Mind Tshirt</t>
  </si>
  <si>
    <t>CU111-S</t>
  </si>
  <si>
    <t>CU806-BK-S-8P</t>
  </si>
  <si>
    <t>CU111-M</t>
  </si>
  <si>
    <t>CU806-BK-M-8P</t>
  </si>
  <si>
    <t>CU111-L</t>
  </si>
  <si>
    <t>CU806-BK-L-8P</t>
  </si>
  <si>
    <t>CU111-XL</t>
  </si>
  <si>
    <t>CU806-BK-XL-8P</t>
  </si>
  <si>
    <t>Sacred Strokes - Sarpa Men T-shirt - Brick - Premium cotton, Interlock knit, Oversize fit</t>
  </si>
  <si>
    <t>CA0253120000</t>
  </si>
  <si>
    <t>CU807-BR-S-8P</t>
  </si>
  <si>
    <t>CA0253130000</t>
  </si>
  <si>
    <t>CU807-BR-M-8P</t>
  </si>
  <si>
    <t>CA0253140000</t>
  </si>
  <si>
    <t>CU807-BR-L-8P</t>
  </si>
  <si>
    <t>CA0253150000</t>
  </si>
  <si>
    <t>CU807-BR-XL-8P</t>
  </si>
  <si>
    <t>Cosmic Balance Men T-shirt - Olive Green - Premium cotton, Interlock knit, Oversize fit</t>
  </si>
  <si>
    <t>CA0253220000</t>
  </si>
  <si>
    <t>CU808-OG-S-8P</t>
  </si>
  <si>
    <t>CA0253230000</t>
  </si>
  <si>
    <t>CU808-OG-M-8P</t>
  </si>
  <si>
    <t>CA0253240000</t>
  </si>
  <si>
    <t>CU808-OG-L-8P</t>
  </si>
  <si>
    <t>CA0253250000</t>
  </si>
  <si>
    <t>CU808-OG-XL-8P</t>
  </si>
  <si>
    <t>Surya Chandra Men T-shirt - Black - Premium cotton, Interlock knit, Oversize fit</t>
  </si>
  <si>
    <t>CA0254320000</t>
  </si>
  <si>
    <t>CU809-BK-S-8P</t>
  </si>
  <si>
    <t>CA0254330000</t>
  </si>
  <si>
    <t>CU809-BK-M-8P</t>
  </si>
  <si>
    <t>CA0254340000</t>
  </si>
  <si>
    <t>CU809-BK-L-8P</t>
  </si>
  <si>
    <t>CA0254350000</t>
  </si>
  <si>
    <t>CU809-BK-XL-8P</t>
  </si>
  <si>
    <t>Adiyogi Inked - Washed Cotton T Shirt (Beige) S</t>
  </si>
  <si>
    <t>CA0254000200</t>
  </si>
  <si>
    <t>CU810-BG-S-8P</t>
  </si>
  <si>
    <t>Adiyogi Inked - Washed Cotton T Shirt (Beige) M</t>
  </si>
  <si>
    <t>CA0254000300</t>
  </si>
  <si>
    <t>CU810-BG-M-8P</t>
  </si>
  <si>
    <t>Adiyogi Inked - Washed Cotton T Shirt (Beige) L</t>
  </si>
  <si>
    <t>CA0254000400</t>
  </si>
  <si>
    <t>CU810-BG-L-8P</t>
  </si>
  <si>
    <t>Adiyogi Inked - Washed Cotton T Shirt (Beige) XL</t>
  </si>
  <si>
    <t>CA0254000500</t>
  </si>
  <si>
    <t>CU810-BG-XL-8P</t>
  </si>
  <si>
    <t>Adiyogi Fiery Glow - Washed Cotton T Shirt (Black) S</t>
  </si>
  <si>
    <t>CA0253500200</t>
  </si>
  <si>
    <t>CU811-BK-S-8P</t>
  </si>
  <si>
    <t>long sleeve</t>
  </si>
  <si>
    <t>Adiyogi Fiery Glow - Washed Cotton T Shirt (Black) M</t>
  </si>
  <si>
    <t>CA0253500300</t>
  </si>
  <si>
    <t>CU811-BK-M-8P</t>
  </si>
  <si>
    <t>Adiyogi Fiery Glow - Washed Cotton T Shirt (Black) L</t>
  </si>
  <si>
    <t>CA0253500400</t>
  </si>
  <si>
    <t>CU811-BK-L-8P</t>
  </si>
  <si>
    <t>Adiyogi Fiery Glow - Washed Cotton T Shirt (Black) XL</t>
  </si>
  <si>
    <t>CA0253500500</t>
  </si>
  <si>
    <t>CU811-BK-XL-8P</t>
  </si>
  <si>
    <t>Nandi Washed Cotton T Shirt with Quote (Grey) S</t>
  </si>
  <si>
    <t>CA0252800200</t>
  </si>
  <si>
    <t>CU812-GR-S-8P</t>
  </si>
  <si>
    <t>Without Text</t>
  </si>
  <si>
    <t>Nandi Washed Cotton T Shirt with Quote (Grey) M</t>
  </si>
  <si>
    <t>CA0252800300</t>
  </si>
  <si>
    <t>CU812-GR-M-8P</t>
  </si>
  <si>
    <t>Nandi Washed Cotton T Shirt with Quote (Grey) L</t>
  </si>
  <si>
    <t>CA0252800400</t>
  </si>
  <si>
    <t>CU812-GR-L-8P</t>
  </si>
  <si>
    <t>Nandi Washed Cotton T Shirt with Quote (Grey) XL</t>
  </si>
  <si>
    <t>CA0252800500</t>
  </si>
  <si>
    <t>CU812-GR-XL-8P</t>
  </si>
  <si>
    <t>Miracle of Mind Tshirt - Sadhguru S</t>
  </si>
  <si>
    <t>CA0205400200</t>
  </si>
  <si>
    <t>CU813-BK-S-8P</t>
  </si>
  <si>
    <t>Miracle of Mind Tshirt - Sadhguru M</t>
  </si>
  <si>
    <t>CA0205400300</t>
  </si>
  <si>
    <t>CU813-BK-M-8P</t>
  </si>
  <si>
    <t>Miracle of Mind Tshirt - Sadhguru L</t>
  </si>
  <si>
    <t>CA0205400400</t>
  </si>
  <si>
    <t>CU813-BK-L-8P</t>
  </si>
  <si>
    <t>Miracle of Mind Tshirt - Sadhguru XL</t>
  </si>
  <si>
    <t>CA0205400500</t>
  </si>
  <si>
    <t>CU813-BK-XL-8P</t>
  </si>
  <si>
    <t>MODERN BASIC KURTA // LS // WHITE</t>
  </si>
  <si>
    <t>CA0201800100</t>
  </si>
  <si>
    <t>CW1-WH-XS-1N</t>
  </si>
  <si>
    <t>CW100-WH-XS-1N</t>
  </si>
  <si>
    <t>WOMENS TOPS</t>
  </si>
  <si>
    <t>CA0201800200</t>
  </si>
  <si>
    <t>CW1-WH-S-1N</t>
  </si>
  <si>
    <t>CW100-WH-S-1N</t>
  </si>
  <si>
    <t>CA0201800300</t>
  </si>
  <si>
    <t>CW1-WH-M-1N</t>
  </si>
  <si>
    <t>CW100-WH-M-1N</t>
  </si>
  <si>
    <t>CA0201800400</t>
  </si>
  <si>
    <t>CW1-WH-L-1N</t>
  </si>
  <si>
    <t>CW100-WH-L-1N</t>
  </si>
  <si>
    <t>CA0201800500</t>
  </si>
  <si>
    <t>CW1-WH-XL-1N</t>
  </si>
  <si>
    <t>CW100-WH-XL-1N</t>
  </si>
  <si>
    <t>MODERN BASIC KURTA // LS // RED</t>
  </si>
  <si>
    <t>CW1-RD-XS-2N</t>
  </si>
  <si>
    <t>CW100-RD-XS-2N</t>
  </si>
  <si>
    <t>CW1-RD-S-2N</t>
  </si>
  <si>
    <t>CW100-RD-S-2N</t>
  </si>
  <si>
    <t>CW1-RD-M-2N</t>
  </si>
  <si>
    <t>CW100-RD-M-2N</t>
  </si>
  <si>
    <t>CW1-RD-L-2N</t>
  </si>
  <si>
    <t>CW100-RD-L-2N</t>
  </si>
  <si>
    <t>CW1-RD-XL-2N</t>
  </si>
  <si>
    <t>CW100-RD-XL-2N</t>
  </si>
  <si>
    <t xml:space="preserve">TRADITIONAL KURTA  // ¾ SLV // WHITE </t>
  </si>
  <si>
    <t>CA0202000100</t>
  </si>
  <si>
    <t>CW2-WH-XS-1N</t>
  </si>
  <si>
    <t>CW101-WH-XS-1N</t>
  </si>
  <si>
    <t>CA0202000200</t>
  </si>
  <si>
    <t>CW2-WH-S-1N</t>
  </si>
  <si>
    <t>CW101-WH-S-1N</t>
  </si>
  <si>
    <t>CA0202000300</t>
  </si>
  <si>
    <t>CW2-WH-M-1N</t>
  </si>
  <si>
    <t>CW101-WH-M-1N</t>
  </si>
  <si>
    <t>CA0202000400</t>
  </si>
  <si>
    <t>CW2-WH-L-1N</t>
  </si>
  <si>
    <t>CW101-WH-L-1N</t>
  </si>
  <si>
    <t>CA0202000500</t>
  </si>
  <si>
    <t>CW2-WH-XL-1N</t>
  </si>
  <si>
    <t>CW101-WH-XL-1N</t>
  </si>
  <si>
    <t>TRADITIONAL KURTA  // ¾ SLV // RED</t>
  </si>
  <si>
    <t>CA0202100100</t>
  </si>
  <si>
    <t>CW2-RD-XS-1N</t>
  </si>
  <si>
    <t>CW101-RD-XS-1N</t>
  </si>
  <si>
    <t>CA0202100200</t>
  </si>
  <si>
    <t>CW2-RD-S-1N</t>
  </si>
  <si>
    <t>CW101-RD-S-1N</t>
  </si>
  <si>
    <t>CA0202100300</t>
  </si>
  <si>
    <t>CW2-RD-M-1N</t>
  </si>
  <si>
    <t>CW101-RD-M-1N</t>
  </si>
  <si>
    <t>CA0202100400</t>
  </si>
  <si>
    <t>CW2-RD-L-1N</t>
  </si>
  <si>
    <t>CW101-RD-L-1N</t>
  </si>
  <si>
    <t>CA0202100500</t>
  </si>
  <si>
    <t>CW2-RD-XL-1N</t>
  </si>
  <si>
    <t>CW101-RD-XL-1N</t>
  </si>
  <si>
    <t>SS TUNIC // WHITE</t>
  </si>
  <si>
    <t>CA0203000100</t>
  </si>
  <si>
    <t>CW3-WH-XS-2N</t>
  </si>
  <si>
    <t>CW102-WH-XS-2N</t>
  </si>
  <si>
    <t>CA0203000200</t>
  </si>
  <si>
    <t>CW3-WH-S-2N</t>
  </si>
  <si>
    <t>CW102-WH-S-2N</t>
  </si>
  <si>
    <t>CA0203000300</t>
  </si>
  <si>
    <t>CW3-WH-M-2N</t>
  </si>
  <si>
    <t>CW102-WH-M-2N</t>
  </si>
  <si>
    <t>CA0203000400</t>
  </si>
  <si>
    <t>CW3-WH-L-2N</t>
  </si>
  <si>
    <t>CW102-WH-L-2N</t>
  </si>
  <si>
    <t>CA0203000500</t>
  </si>
  <si>
    <t>CW3-WH-XL-2N</t>
  </si>
  <si>
    <t>CW102-WH-XL-2N</t>
  </si>
  <si>
    <t>SS TUNIC // RED</t>
  </si>
  <si>
    <t>CA0203200100</t>
  </si>
  <si>
    <t>CW3-RD-XS-2N</t>
  </si>
  <si>
    <t>CW102-RD-XS-2N</t>
  </si>
  <si>
    <t>CA0203200200</t>
  </si>
  <si>
    <t>CW3-RD-S-2N</t>
  </si>
  <si>
    <t>CW102-RD-S-2N</t>
  </si>
  <si>
    <t>CA0203200300</t>
  </si>
  <si>
    <t>CW3-RD-M-2N</t>
  </si>
  <si>
    <t>CW102-RD-M-2N</t>
  </si>
  <si>
    <t>CA0203200400</t>
  </si>
  <si>
    <t>CW3-RD-L-2N</t>
  </si>
  <si>
    <t>CW102-RD-L-2N</t>
  </si>
  <si>
    <t>CA0203200500</t>
  </si>
  <si>
    <t>CW3-RD-XL-2N</t>
  </si>
  <si>
    <t>CW102-RD-XL-2N</t>
  </si>
  <si>
    <t>SS TUNIC // LAVENDER</t>
  </si>
  <si>
    <t>CA0203400100</t>
  </si>
  <si>
    <t>CW3-LV-XS-2N</t>
  </si>
  <si>
    <t>CW102-LV-XS-2N</t>
  </si>
  <si>
    <t>CA0203400200</t>
  </si>
  <si>
    <t>CW3-LV-S-2N</t>
  </si>
  <si>
    <t>CW102-LV-S-2N</t>
  </si>
  <si>
    <t>CA0203400300</t>
  </si>
  <si>
    <t>CW3-LV-M-2N</t>
  </si>
  <si>
    <t>CW102-LV-M-2N</t>
  </si>
  <si>
    <t>CA0203400400</t>
  </si>
  <si>
    <t>CW3-LV-L-2N</t>
  </si>
  <si>
    <t>CW102-LV-L-2N</t>
  </si>
  <si>
    <t>CA0203400500</t>
  </si>
  <si>
    <t>CW3-LV-XL-2N</t>
  </si>
  <si>
    <t>CW102-LV-XL-2N</t>
  </si>
  <si>
    <t>SS TUNIC // LOTUS</t>
  </si>
  <si>
    <t>CW3-LT-XS-2N</t>
  </si>
  <si>
    <t>CW102-LT-XS-2N</t>
  </si>
  <si>
    <t>CW3-LT-S-2N</t>
  </si>
  <si>
    <t>CW102-LT-S-2N</t>
  </si>
  <si>
    <t>CW3-LT-M-2N</t>
  </si>
  <si>
    <t>CW102-LT-M-2N</t>
  </si>
  <si>
    <t>CW3-LT-L-2N</t>
  </si>
  <si>
    <t>CW102-LT-L-2N</t>
  </si>
  <si>
    <t>CW3-LT-XL-2N</t>
  </si>
  <si>
    <t>CW102-LT-XL-2N</t>
  </si>
  <si>
    <t>SS TUNIC // PRINT</t>
  </si>
  <si>
    <t>CW3-IK-XS-2P</t>
  </si>
  <si>
    <t>CW102-IK-XS-2P</t>
  </si>
  <si>
    <t>CW3-IK-S-2P</t>
  </si>
  <si>
    <t>CW102-IK-S-2P</t>
  </si>
  <si>
    <t>CW3-IK-M-2P</t>
  </si>
  <si>
    <t>CW102-IK-M-2P</t>
  </si>
  <si>
    <t>CW3-IK-L-2P</t>
  </si>
  <si>
    <t>CW102-IK-L-2P</t>
  </si>
  <si>
    <t>CW3-IK-XL-2P</t>
  </si>
  <si>
    <t>CW102-IK-XL-2P</t>
  </si>
  <si>
    <t>LS RELAXED HENLEY // RUST</t>
  </si>
  <si>
    <t>CA0202200100</t>
  </si>
  <si>
    <t>CW4-RS-XS-3N</t>
  </si>
  <si>
    <t>CW103-RS-XS-3N</t>
  </si>
  <si>
    <t>CA0202200200</t>
  </si>
  <si>
    <t>CW4-RS-S-3N</t>
  </si>
  <si>
    <t>CW103-RS-S-3N</t>
  </si>
  <si>
    <t>CA0202200300</t>
  </si>
  <si>
    <t>CW4-RS-M-3N</t>
  </si>
  <si>
    <t>CW103-RS-M-3N</t>
  </si>
  <si>
    <t>CA0202200400</t>
  </si>
  <si>
    <t>CW4-RS-L-3N</t>
  </si>
  <si>
    <t>CW103-RS-L-3N</t>
  </si>
  <si>
    <t>CA0202200500</t>
  </si>
  <si>
    <t>CW4-RS-XL-3N</t>
  </si>
  <si>
    <t>CW103-RS-XL-3N</t>
  </si>
  <si>
    <t>LS RELAXED HENLEY // WHITE</t>
  </si>
  <si>
    <t>CW4-WH-XS-3N</t>
  </si>
  <si>
    <t>CW103-WH-XS-3N</t>
  </si>
  <si>
    <t>CW4-WH-S-3N</t>
  </si>
  <si>
    <t>CW103-WH-S-3N</t>
  </si>
  <si>
    <t>CW4-WH-M-3N</t>
  </si>
  <si>
    <t>CW103-WH-M-3N</t>
  </si>
  <si>
    <t>CW4-WH-L-3N</t>
  </si>
  <si>
    <t>CW103-WH-L-3N</t>
  </si>
  <si>
    <t>CW4-WH-XL-3N</t>
  </si>
  <si>
    <t>CW103-WH-XL-3N</t>
  </si>
  <si>
    <t xml:space="preserve">LS RELAXED HENLEY // DEEP TEAL </t>
  </si>
  <si>
    <t>CW4-DT-XS-3N</t>
  </si>
  <si>
    <t>CW103-DT-XS-3N</t>
  </si>
  <si>
    <t>CW4-DT-S-3N</t>
  </si>
  <si>
    <t>CW103-DT-S-3N</t>
  </si>
  <si>
    <t>CW4-DT-M-3N</t>
  </si>
  <si>
    <t>CW103-DT-M-3N</t>
  </si>
  <si>
    <t>CW4-DT-L-3N</t>
  </si>
  <si>
    <t>CW103-DT-L-3N</t>
  </si>
  <si>
    <t>CW4-DT-XL-3N</t>
  </si>
  <si>
    <t>CW103-DT-XL-3N</t>
  </si>
  <si>
    <t>LS PEASANT // WHITE</t>
  </si>
  <si>
    <t>CW5-WH-XS-4N</t>
  </si>
  <si>
    <t>CW104-WH-XS-4N</t>
  </si>
  <si>
    <t>CW5-WH-S-4N</t>
  </si>
  <si>
    <t>CW104-WH-S-4N</t>
  </si>
  <si>
    <t>CW5-WH-M-4N</t>
  </si>
  <si>
    <t>CW104-WH-M-4N</t>
  </si>
  <si>
    <t>CW5-WH-L-4N</t>
  </si>
  <si>
    <t>CW104-WH-L-4N</t>
  </si>
  <si>
    <t>CW5-WH-XL-4N</t>
  </si>
  <si>
    <t>CW104-WH-XL-4N</t>
  </si>
  <si>
    <t>LS PEASANT // INDIGO WASH</t>
  </si>
  <si>
    <t>CW5-IW-XS-4N</t>
  </si>
  <si>
    <t>CW104-IW-XS-4N</t>
  </si>
  <si>
    <t>CW5-IW-S-4N</t>
  </si>
  <si>
    <t>CW104-IW-S-4N</t>
  </si>
  <si>
    <t>CW5-IW-M-4N</t>
  </si>
  <si>
    <t>CW104-IW-M-4N</t>
  </si>
  <si>
    <t>CW5-IW-L-4N</t>
  </si>
  <si>
    <t>CW104-IW-L-4N</t>
  </si>
  <si>
    <t>CW5-IW-XL-4N</t>
  </si>
  <si>
    <t>CW104-IW-XL-4N</t>
  </si>
  <si>
    <t xml:space="preserve">LS PEASANT // RUST FLORAL PRINT </t>
  </si>
  <si>
    <t>CW5-RF-XS-4P</t>
  </si>
  <si>
    <t>CW104-RF-XS-4P</t>
  </si>
  <si>
    <t>CW5-RF-S-4P</t>
  </si>
  <si>
    <t>CW104-RF-S-4P</t>
  </si>
  <si>
    <t>CW5-RF-M-4P</t>
  </si>
  <si>
    <t>CW104-RF-M-4P</t>
  </si>
  <si>
    <t>CW5-RF-L-4P</t>
  </si>
  <si>
    <t>CW104-RF-L-4P</t>
  </si>
  <si>
    <t>CW5-RF-XL-4P</t>
  </si>
  <si>
    <t>CW104-RF-XL-4P</t>
  </si>
  <si>
    <t>LS PEASANT // BLACK BANDANI</t>
  </si>
  <si>
    <t>CW5-BB-XS-4P</t>
  </si>
  <si>
    <t>CW104-BB-XS-4P</t>
  </si>
  <si>
    <t>CW5-BB-S-4P</t>
  </si>
  <si>
    <t>CW104-BB-S-4P</t>
  </si>
  <si>
    <t>CW5-BB-M-4P</t>
  </si>
  <si>
    <t>CW104-BB-M-4P</t>
  </si>
  <si>
    <t>CW5-BB-L-4P</t>
  </si>
  <si>
    <t>CW104-BB-L-4P</t>
  </si>
  <si>
    <t>CW5-BB-XL-4P</t>
  </si>
  <si>
    <t>CW104-BB-XL-4P</t>
  </si>
  <si>
    <t>LS RELAXED V NECK // WHITE</t>
  </si>
  <si>
    <t>CW6-WH-XS-2N</t>
  </si>
  <si>
    <t>CW105-WH-XS-2N</t>
  </si>
  <si>
    <t>CW6-WH-S-2N</t>
  </si>
  <si>
    <t>CW105-WH-S-2N</t>
  </si>
  <si>
    <t>CW6-WH-M-2N</t>
  </si>
  <si>
    <t>CW105-WH-M-2N</t>
  </si>
  <si>
    <t>CW6-WH-L-2N</t>
  </si>
  <si>
    <t>CW105-WH-L-2N</t>
  </si>
  <si>
    <t>CW6-WH-XL-2N</t>
  </si>
  <si>
    <t>CW105-WH-XL-2N</t>
  </si>
  <si>
    <t>LS RELAXED V NECK // INDIGO WASH</t>
  </si>
  <si>
    <t>CW6-IW-XS-2N</t>
  </si>
  <si>
    <t>CW105-IW-XS-2N</t>
  </si>
  <si>
    <t>CW6-IW-S-2N</t>
  </si>
  <si>
    <t>CW105-IW-S-2N</t>
  </si>
  <si>
    <t>CW6-IW-M-2N</t>
  </si>
  <si>
    <t>CW105-IW-M-2N</t>
  </si>
  <si>
    <t>CW6-IW-L-2N</t>
  </si>
  <si>
    <t>CW105-IW-L-2N</t>
  </si>
  <si>
    <t>CW6-IW-XL-2N</t>
  </si>
  <si>
    <t>CW105-IW-XL-2N</t>
  </si>
  <si>
    <t>LS RELAXED V NECK // PETAL</t>
  </si>
  <si>
    <t>CA0203800100</t>
  </si>
  <si>
    <t>CW6-PT-XS-2N</t>
  </si>
  <si>
    <t>CW105-PT-XS-2N</t>
  </si>
  <si>
    <t>CA0203800200</t>
  </si>
  <si>
    <t>CW6-PT-S-2N</t>
  </si>
  <si>
    <t>CW105-PT-S-2N</t>
  </si>
  <si>
    <t>CA0203800300</t>
  </si>
  <si>
    <t>CW6-PT-M-2N</t>
  </si>
  <si>
    <t>CW105-PT-M-2N</t>
  </si>
  <si>
    <t>CA0203800400</t>
  </si>
  <si>
    <t>CW6-PT-L-2N</t>
  </si>
  <si>
    <t>CW105-PT-L-2N</t>
  </si>
  <si>
    <t>CA0203800500</t>
  </si>
  <si>
    <t>CW6-PT-XL-2N</t>
  </si>
  <si>
    <t>CW105-PT-XL-2N</t>
  </si>
  <si>
    <t>LS RELAXED V NECK // IKAT OR BROWN HANKY</t>
  </si>
  <si>
    <t>CW6-IB-XS-4P</t>
  </si>
  <si>
    <t>CW105-IB-XS-4P</t>
  </si>
  <si>
    <t>CW6-IB-S-4P</t>
  </si>
  <si>
    <t>CW105-IB-S-4P</t>
  </si>
  <si>
    <t>CW6-IB-M-4P</t>
  </si>
  <si>
    <t>CW105-IB-M-4P</t>
  </si>
  <si>
    <t>CW6-IB-L-4P</t>
  </si>
  <si>
    <t>CW105-IB-L-4P</t>
  </si>
  <si>
    <t>CW6-IB-XL-4P</t>
  </si>
  <si>
    <t>CW105-IB-XL-4P</t>
  </si>
  <si>
    <t>SS PEASANT // PETAL</t>
  </si>
  <si>
    <t>CW7-PT-XS-4N</t>
  </si>
  <si>
    <t>CW106-PT-XS-4N</t>
  </si>
  <si>
    <t>CW7-PT-S-4N</t>
  </si>
  <si>
    <t>CW106-PT-S-4N</t>
  </si>
  <si>
    <t>CW7-PT-M-4N</t>
  </si>
  <si>
    <t>CW106-PT-M-4N</t>
  </si>
  <si>
    <t>CW7-PT-L-4N</t>
  </si>
  <si>
    <t>CW106-PT-L-4N</t>
  </si>
  <si>
    <t>CW7-PT-XL-4N</t>
  </si>
  <si>
    <t>CW106-PT-XL-4N</t>
  </si>
  <si>
    <t>SS PEASANT // PRINT FATIGUE FLORAL</t>
  </si>
  <si>
    <t>CW7-FF-XS-4P</t>
  </si>
  <si>
    <t>CW106-FF-XS-4P</t>
  </si>
  <si>
    <t>CW7-FF-S-4P</t>
  </si>
  <si>
    <t>CW106-FF-S-4P</t>
  </si>
  <si>
    <t>CW7-FF-M-4P</t>
  </si>
  <si>
    <t>CW106-FF-M-4P</t>
  </si>
  <si>
    <t>CW7-FF-L-4P</t>
  </si>
  <si>
    <t>CW106-FF-L-4P</t>
  </si>
  <si>
    <t>CW7-FF-XL-4P</t>
  </si>
  <si>
    <t>CW106-FF-XL-4P</t>
  </si>
  <si>
    <t>SS PEASANT // PRINT RED HANKY</t>
  </si>
  <si>
    <t>CW7-RH-XS-4P</t>
  </si>
  <si>
    <t>CW106-RH-XS-4P</t>
  </si>
  <si>
    <t>CW7-RH-S-4P</t>
  </si>
  <si>
    <t>CW106-RH-S-4P</t>
  </si>
  <si>
    <t>CW7-RH-M-4P</t>
  </si>
  <si>
    <t>CW106-RH-M-4P</t>
  </si>
  <si>
    <t>CW7-RH-L-4P</t>
  </si>
  <si>
    <t>CW106-RH-L-4P</t>
  </si>
  <si>
    <t>CW7-RH-XL-4P</t>
  </si>
  <si>
    <t>CW106-RH-XL-4P</t>
  </si>
  <si>
    <t>SS EMPIRE FLARE // WHITE EYELET</t>
  </si>
  <si>
    <t>CW8-WE-XS-6N</t>
  </si>
  <si>
    <t>CW107-WE-XS-6N</t>
  </si>
  <si>
    <t>CW8-WE-S-6N</t>
  </si>
  <si>
    <t>CW107-WE-S-6N</t>
  </si>
  <si>
    <t>CW8-WE-M-6N</t>
  </si>
  <si>
    <t>CW107-WE-M-6N</t>
  </si>
  <si>
    <t>CW8-WE-L-6N</t>
  </si>
  <si>
    <t>CW107-WE-L-6N</t>
  </si>
  <si>
    <t>CW8-WE-XL-6N</t>
  </si>
  <si>
    <t>CW107-WE-XL-6N</t>
  </si>
  <si>
    <t>SS EMPIRE FLARE // PRINT RUST FLORAL</t>
  </si>
  <si>
    <t>CW8-RF-XS-4P</t>
  </si>
  <si>
    <t>CW107-RF-XS-4P</t>
  </si>
  <si>
    <t>CW8-RF-S-4P</t>
  </si>
  <si>
    <t>CW107-RF-S-4P</t>
  </si>
  <si>
    <t>CW8-RF-M-4P</t>
  </si>
  <si>
    <t>CW107-RF-M-4P</t>
  </si>
  <si>
    <t>CW8-RF-L-4P</t>
  </si>
  <si>
    <t>CW107-RF-L-4P</t>
  </si>
  <si>
    <t>CW8-RF-XL-4P</t>
  </si>
  <si>
    <t>CW107-RF-XL-4P</t>
  </si>
  <si>
    <t xml:space="preserve">SS EMPIRE FLARE // PRINT CREAM AND BLACK FLORAL </t>
  </si>
  <si>
    <t>CW8-CB-XS-4P</t>
  </si>
  <si>
    <t>CW107-CB-XS-4P</t>
  </si>
  <si>
    <t>CW8-CB-S-4P</t>
  </si>
  <si>
    <t>CW107-CB-S-4P</t>
  </si>
  <si>
    <t>CW8-CB-M-4P</t>
  </si>
  <si>
    <t>CW107-CB-M-4P</t>
  </si>
  <si>
    <t>CW8-CB-L-4P</t>
  </si>
  <si>
    <t>CW107-CB-L-4P</t>
  </si>
  <si>
    <t>CW8-CB-XL-4P</t>
  </si>
  <si>
    <t>CW107-CB-XL-4P</t>
  </si>
  <si>
    <t>DRESS // WHITE EYELET</t>
  </si>
  <si>
    <t>CW9-WE-S-6N</t>
  </si>
  <si>
    <t>CW300-WE-S-6N</t>
  </si>
  <si>
    <t>CW9-WE-M-6N</t>
  </si>
  <si>
    <t>CW300-WE-M-6N</t>
  </si>
  <si>
    <t>CW9-WE-L-6N</t>
  </si>
  <si>
    <t>CW300-WE-L-6N</t>
  </si>
  <si>
    <t>DRESS // RUST FLORAL PRINT</t>
  </si>
  <si>
    <t>CW9-RF-S-4P</t>
  </si>
  <si>
    <t>CW300-RF-S-4P</t>
  </si>
  <si>
    <t>CW9-RF-M-4P</t>
  </si>
  <si>
    <t>CW300-RF-M-4P</t>
  </si>
  <si>
    <t>CW9-RF-L-4P</t>
  </si>
  <si>
    <t>CW300-RF-L-4P</t>
  </si>
  <si>
    <t>DRESS // BLACK BANDANI PRINT</t>
  </si>
  <si>
    <t>CW9-BB-S-4P</t>
  </si>
  <si>
    <t>CW300-BB-S-4P</t>
  </si>
  <si>
    <t>CW9-BB-M-4P</t>
  </si>
  <si>
    <t>CW300-BB-M-4P</t>
  </si>
  <si>
    <t>CW9-BB-L-4P</t>
  </si>
  <si>
    <t>CW300-BB-L-4P</t>
  </si>
  <si>
    <t>WIDE LEG // WHITE</t>
  </si>
  <si>
    <t>CW31-WH-XS-5N</t>
  </si>
  <si>
    <t>CW200-WH-XS-5N</t>
  </si>
  <si>
    <t>WOMENS BOTS</t>
  </si>
  <si>
    <t>CW31-WH-S-5N</t>
  </si>
  <si>
    <t>CW200-WH-S-5N</t>
  </si>
  <si>
    <t>CW31-WH-M-5N</t>
  </si>
  <si>
    <t>CW200-WH-M-5N</t>
  </si>
  <si>
    <t>CW31-WH-L-5N</t>
  </si>
  <si>
    <t>CW200-WH-L-5N</t>
  </si>
  <si>
    <t>CW31-WH-XL-5N</t>
  </si>
  <si>
    <t>CW200-WH-XL-5N</t>
  </si>
  <si>
    <t>WIDE LEG // BEIGE</t>
  </si>
  <si>
    <t>CW31-BG-XS-5N</t>
  </si>
  <si>
    <t>CW200-BG-XS-5N</t>
  </si>
  <si>
    <t>CW31-BG-S-5N</t>
  </si>
  <si>
    <t>CW200-BG-S-5N</t>
  </si>
  <si>
    <t>CW31-BG-M-5N</t>
  </si>
  <si>
    <t>CW200-BG-M-5N</t>
  </si>
  <si>
    <t>CW31-BG-L-5N</t>
  </si>
  <si>
    <t>CW200-BG-L-5N</t>
  </si>
  <si>
    <t>CW31-BG-XL-5N</t>
  </si>
  <si>
    <t>CW200-BG-XL-5N</t>
  </si>
  <si>
    <t>WIDE LEG // FATIGUE</t>
  </si>
  <si>
    <t>CW31-FF-XS-5N</t>
  </si>
  <si>
    <t>CW200-FF-XS-5N</t>
  </si>
  <si>
    <t>CW31-FF-S-5N</t>
  </si>
  <si>
    <t>CW200-FF-S-5N</t>
  </si>
  <si>
    <t>CW31-FF-M-5N</t>
  </si>
  <si>
    <t>CW200-FF-M-5N</t>
  </si>
  <si>
    <t>CW31-FF-L-5N</t>
  </si>
  <si>
    <t>CW200-FF-L-5N</t>
  </si>
  <si>
    <t>CW31-FF-XL-5N</t>
  </si>
  <si>
    <t>CW200-FF-XL-5N</t>
  </si>
  <si>
    <t xml:space="preserve">WIDE LEG // INDIGO WASH </t>
  </si>
  <si>
    <t>CW31-IW-XS-5N</t>
  </si>
  <si>
    <t>CW200-IW-XS-5N</t>
  </si>
  <si>
    <t>CW31-IW-S-5N</t>
  </si>
  <si>
    <t>CW200-IW-S-5N</t>
  </si>
  <si>
    <t>CW31-IW-M-5N</t>
  </si>
  <si>
    <t>CW200-IW-M-5N</t>
  </si>
  <si>
    <t>CW31-IW-L-5N</t>
  </si>
  <si>
    <t>CW200-IW-L-5N</t>
  </si>
  <si>
    <t>CW31-IW-XL-5N</t>
  </si>
  <si>
    <t>CW200-IW-XL-5N</t>
  </si>
  <si>
    <t>WIDE LEG // BLACK</t>
  </si>
  <si>
    <t>CW31-BB-XS-5N</t>
  </si>
  <si>
    <t>CW200-BB-XS-5N</t>
  </si>
  <si>
    <t>CW31-BB-S-5N</t>
  </si>
  <si>
    <t>CW200-BB-S-5N</t>
  </si>
  <si>
    <t>CW31-BB-M-5N</t>
  </si>
  <si>
    <t>CW200-BB-M-5N</t>
  </si>
  <si>
    <t>CW31-BB-L-5N</t>
  </si>
  <si>
    <t>CW200-BB-L-5N</t>
  </si>
  <si>
    <t>CW31-BB-XL-5N</t>
  </si>
  <si>
    <t>CW200-BB-XL-5N</t>
  </si>
  <si>
    <t>STRAIGHT LEG // WHITE</t>
  </si>
  <si>
    <t>CW32-WH-XS-5N</t>
  </si>
  <si>
    <t>CW201-WH-XS-5N</t>
  </si>
  <si>
    <t>CW32-WH-S-5N</t>
  </si>
  <si>
    <t>CW201-WH-S-5N</t>
  </si>
  <si>
    <t>CW32-WH-M-5N</t>
  </si>
  <si>
    <t>CW201-WH-M-5N</t>
  </si>
  <si>
    <t>CW32-WH-L-5N</t>
  </si>
  <si>
    <t>CW201-WH-L-5N</t>
  </si>
  <si>
    <t>CW32-WH-XL-5N</t>
  </si>
  <si>
    <t>CW201-WH-XL-5N</t>
  </si>
  <si>
    <t>STRAIGHT LEG // STONE</t>
  </si>
  <si>
    <t>CW32-ST-XS-5N</t>
  </si>
  <si>
    <t>CW201-ST-XS-5N</t>
  </si>
  <si>
    <t>CW32-ST-S-5N</t>
  </si>
  <si>
    <t>CW201-ST-S-5N</t>
  </si>
  <si>
    <t>CW32-ST-M-5N</t>
  </si>
  <si>
    <t>CW201-ST-M-5N</t>
  </si>
  <si>
    <t>CW32-ST-L-5N</t>
  </si>
  <si>
    <t>CW201-ST-L-5N</t>
  </si>
  <si>
    <t>CW32-ST-XL-5N</t>
  </si>
  <si>
    <t>CW201-ST-XL-5N</t>
  </si>
  <si>
    <t>STRAIGHT LEG // CLAY</t>
  </si>
  <si>
    <t>CW32-CL-XS-5N</t>
  </si>
  <si>
    <t>CW201-CL-XS-5N</t>
  </si>
  <si>
    <t>CW32-CL-S-5N</t>
  </si>
  <si>
    <t>CW201-CL-S-5N</t>
  </si>
  <si>
    <t>CW32-CL-M-5N</t>
  </si>
  <si>
    <t>CW201-CL-M-5N</t>
  </si>
  <si>
    <t>CW32-CL-L-5N</t>
  </si>
  <si>
    <t>CW201-CL-L-5N</t>
  </si>
  <si>
    <t>CW32-CL-XL-5N</t>
  </si>
  <si>
    <t>CW201-CL-XL-5N</t>
  </si>
  <si>
    <t>PULL ON SKIRT // RED</t>
  </si>
  <si>
    <t>CW33-RD-OS-5N</t>
  </si>
  <si>
    <t>CW301-RD-OS-5N</t>
  </si>
  <si>
    <t>PULL ON SKIRT // SIENNA</t>
  </si>
  <si>
    <t>CW33-SN-OS-5N</t>
  </si>
  <si>
    <t>CW301-SN-OS-5N</t>
  </si>
  <si>
    <t>PULL ON SKIRT // BLACK</t>
  </si>
  <si>
    <t>CW33-BK-OS-5N</t>
  </si>
  <si>
    <t>CW301-BK-OS-5N</t>
  </si>
  <si>
    <t>LAST UPDATED: JUN 02</t>
  </si>
  <si>
    <t>SHIPMENT</t>
  </si>
  <si>
    <t>QTY</t>
  </si>
  <si>
    <t>MONTH</t>
  </si>
  <si>
    <t>LAST UPDATED JUN 02</t>
  </si>
  <si>
    <t>MONTH 1</t>
  </si>
  <si>
    <t>SUM of QTY</t>
  </si>
  <si>
    <t>MONTH 2</t>
  </si>
  <si>
    <t>MONTH 3</t>
  </si>
  <si>
    <t>MONTH 4</t>
  </si>
  <si>
    <t>MONTH 5</t>
  </si>
  <si>
    <t>MONTH 6</t>
  </si>
  <si>
    <t>IES 346</t>
  </si>
  <si>
    <t>Brass Guru Puja Lamp Large</t>
  </si>
  <si>
    <t xml:space="preserve">Q2 </t>
  </si>
  <si>
    <t>Isha Balm 20 gms</t>
  </si>
  <si>
    <t>Q3 ADD AIR</t>
  </si>
  <si>
    <t>Q3</t>
  </si>
  <si>
    <t>Q3 ADD</t>
  </si>
  <si>
    <t>HO0008000000</t>
  </si>
  <si>
    <t>Copper Hammered Box</t>
  </si>
  <si>
    <t>Solid Perfume in Brass Cloisonne Jar Jasmine Orient 4g</t>
  </si>
  <si>
    <t>Grand Total</t>
  </si>
  <si>
    <t>Hammered Lamp With Snake (Made out of Copper and Brass)</t>
  </si>
  <si>
    <t>Q2</t>
  </si>
  <si>
    <t>Solid Perfume in Brass Cloisonne Jar Royal Oud, 4g</t>
  </si>
  <si>
    <t>Brass Singing Bowl</t>
  </si>
  <si>
    <t>Solid Perfume in Brass Cloisonne Jar Relax 4g</t>
  </si>
  <si>
    <t>Copper Water Bottle With Stainless steel Finish</t>
  </si>
  <si>
    <t>Framed Sadhguru Padham Photo</t>
  </si>
  <si>
    <t>CA0054200200</t>
  </si>
  <si>
    <t>Cotton Bhuta Shudhi white cloth</t>
  </si>
  <si>
    <t>Linga Bhairavi Note Book</t>
  </si>
  <si>
    <t>CA0054200300</t>
  </si>
  <si>
    <t>Mild steel Backrest with Isha Logo</t>
  </si>
  <si>
    <t>Brass Plate Large</t>
  </si>
  <si>
    <t>CA0054200400</t>
  </si>
  <si>
    <t>Copper Ring Small</t>
  </si>
  <si>
    <t>Sugnadhim Incense gift set</t>
  </si>
  <si>
    <t>CA0054200500</t>
  </si>
  <si>
    <t>CA0009200200</t>
  </si>
  <si>
    <t>Copper Ring L</t>
  </si>
  <si>
    <t>Traditional-Kurta-Men (S)</t>
  </si>
  <si>
    <t>Brass Arthi Stand with MS handle</t>
  </si>
  <si>
    <t>Solid Perfume in Brass Cloisonne Jar 4g</t>
  </si>
  <si>
    <t>Traditional-Kurta-Men (M)</t>
  </si>
  <si>
    <t>CA0204000100</t>
  </si>
  <si>
    <t>Copper Dhyanalinga Yantra Framed</t>
  </si>
  <si>
    <t>Jute Ladies Backpack</t>
  </si>
  <si>
    <t>Traditional-Kurta-Men (L)</t>
  </si>
  <si>
    <t>CA0204000200</t>
  </si>
  <si>
    <t>Framed Sadhguru Photo 8 x 12</t>
  </si>
  <si>
    <t>Adiyogi Notebook with Copper Fit Details - Blue</t>
  </si>
  <si>
    <t>Traditional-Kurta-Men (XL)</t>
  </si>
  <si>
    <t>CA0204000300</t>
  </si>
  <si>
    <t>Framed LB 708 Devi with Bangles 24 x 36 Inch Photo Yellow Ver</t>
  </si>
  <si>
    <t>Pooja Powder Big</t>
  </si>
  <si>
    <t>CA0204000400</t>
  </si>
  <si>
    <t>CA0077500500</t>
  </si>
  <si>
    <t>Framed LB 905 Devi with Bangles 12 x 18 Inch Photo Black Ver</t>
  </si>
  <si>
    <t>ME0009701500</t>
  </si>
  <si>
    <t>Enlightenment What it is English Book</t>
  </si>
  <si>
    <t>CA0204000500</t>
  </si>
  <si>
    <t>Framed Sadhguru Photo 4 x 6 Inch SI 601</t>
  </si>
  <si>
    <t>Two Tone Copper Cuff</t>
  </si>
  <si>
    <t>Cotton Yellow Rope(Gudi Sutra)</t>
  </si>
  <si>
    <t>Brass Plate</t>
  </si>
  <si>
    <t>CA0248900100</t>
  </si>
  <si>
    <t>ME0020212100</t>
  </si>
  <si>
    <t>Framed Linga Bhairavi with Bangles Photo Black Ver LB906 (16x24 Ver)</t>
  </si>
  <si>
    <t>Copper Cuff -Jai Bhairavi Devi</t>
  </si>
  <si>
    <t>CA0248900200</t>
  </si>
  <si>
    <t>Framed Sadhguru Photo 8 x 12 Inch SJ 503</t>
  </si>
  <si>
    <t>Framed Dhyanalinga Photo 8 x 12</t>
  </si>
  <si>
    <t>CA0248900300</t>
  </si>
  <si>
    <t>Framed Sadhguru Photo 12 x 18 Inch SJ 505</t>
  </si>
  <si>
    <t>CA0248900400</t>
  </si>
  <si>
    <t>Framed Sadhguru Photo 12 x 18 Inch SE 905</t>
  </si>
  <si>
    <t>Framed LB 905 Devi with Bangles 12 x 18 Inch Photo Black Hor</t>
  </si>
  <si>
    <t>CA0248900500</t>
  </si>
  <si>
    <t>Framed DB 707 DL Photo 20 x 30 Inch</t>
  </si>
  <si>
    <t>Framed Dhyanalinga Photo 16 x 24 Inch DB 206</t>
  </si>
  <si>
    <t>CA0249000100</t>
  </si>
  <si>
    <t>Spatika Mala S</t>
  </si>
  <si>
    <t>Greed Is God / Ambition to Vision English Book</t>
  </si>
  <si>
    <t>CA0249000200</t>
  </si>
  <si>
    <t>Spatika Mala L</t>
  </si>
  <si>
    <t>CA0249000300</t>
  </si>
  <si>
    <t>Framed DA 106 Dhyanalinga Photo 20 x 30 Inch</t>
  </si>
  <si>
    <t>CA0249000400</t>
  </si>
  <si>
    <t>Framed Adiyogi Photo 16 x 24 Inch AY 406</t>
  </si>
  <si>
    <t>CA0249000500</t>
  </si>
  <si>
    <t>ME0019913300</t>
  </si>
  <si>
    <t>Framed LB 608 Devi with Bangles 24 x 36 Inch Photo Red Hor</t>
  </si>
  <si>
    <t>CA0249200100</t>
  </si>
  <si>
    <t>ME0020113300</t>
  </si>
  <si>
    <t>Framed LB 808 Devi with Bangles 24 x 36 Inch Photo Yellow Hor</t>
  </si>
  <si>
    <t>CA0249200200</t>
  </si>
  <si>
    <t>ME0020212000</t>
  </si>
  <si>
    <t>Framed LB 906 Devi with Bangles 16 x 24 Inch Photo Black Hor</t>
  </si>
  <si>
    <t>HO0028900002</t>
  </si>
  <si>
    <t>Incense-Stick-Water-10</t>
  </si>
  <si>
    <t>CA0249200300</t>
  </si>
  <si>
    <t>Metal Art:Linga Bhairavi Mukha (Made out of Copper and Brass)</t>
  </si>
  <si>
    <t>HO0029300002</t>
  </si>
  <si>
    <t>Incense-Stick-Aakash-10</t>
  </si>
  <si>
    <t>CA0249200400</t>
  </si>
  <si>
    <t>CA0189200S00</t>
  </si>
  <si>
    <t>Framed LB 911 Devi with Bangles 48 x 72 Inch Photo Black Ver</t>
  </si>
  <si>
    <t>CA0249200500</t>
  </si>
  <si>
    <t>Framed SG photo 12x16 Inch SD 604</t>
  </si>
  <si>
    <t>CA0249300100</t>
  </si>
  <si>
    <t>Framed Sadhguru Photo 18x24 Sd 606</t>
  </si>
  <si>
    <t>CA0249300200</t>
  </si>
  <si>
    <t>ME0004501500</t>
  </si>
  <si>
    <t>Sacred Space for Self Transformation English Book</t>
  </si>
  <si>
    <t>Hammered Copper Uruli Small</t>
  </si>
  <si>
    <t>CA0249300300</t>
  </si>
  <si>
    <t>100% Cotton Woven Adult Mens Aum kurta Long Sleeve Rust L</t>
  </si>
  <si>
    <t>CA0249300500</t>
  </si>
  <si>
    <t>100% Cotton Woven Adult Mens Aum kurta Long Sleeve Rust M</t>
  </si>
  <si>
    <t>Handmade Neem Wood Comb (Two in one)</t>
  </si>
  <si>
    <t>100% Cotton Woven Adult Mens Aum kurta Long Sleeve Rust S</t>
  </si>
  <si>
    <t>Cotton Wicks for Lamp 20s pack</t>
  </si>
  <si>
    <t>100% Cotton Woven Adult Mens Aum kurta Long Sleeve Rust XL</t>
  </si>
  <si>
    <t>Incense Sticks Set of 50</t>
  </si>
  <si>
    <t>Handmade Neem Wood Comb with handle</t>
  </si>
  <si>
    <t>Incense Sticks Jasmine 10s pack</t>
  </si>
  <si>
    <t>CA0205400600</t>
  </si>
  <si>
    <t>Herbal Toothpaste 50 g</t>
  </si>
  <si>
    <t>Incense Sticks Lavender 10s pack</t>
  </si>
  <si>
    <t>Herbal Tooth Paste 150 g</t>
  </si>
  <si>
    <t>Incense Sticks Lotus 10s pack</t>
  </si>
  <si>
    <t>100 % Cotton Adiyogi Bucket Hat - Navy Blue M</t>
  </si>
  <si>
    <t>Incense Sticks 10 Pcs pack</t>
  </si>
  <si>
    <t>Cotton Woven Adult Women's Relaxed V Neck Top Indigo XS</t>
  </si>
  <si>
    <t>Incense Sticks Night Queen 10s pack</t>
  </si>
  <si>
    <t>Cotton Woven Adult Women's Relaxed V Neck Top Indigo S</t>
  </si>
  <si>
    <t>Incense Sticks Vetiver 10s Pack</t>
  </si>
  <si>
    <t>Cotton Woven Adult Women's Relaxed V Neck Top Indigo M</t>
  </si>
  <si>
    <t>Incense Cone Vilvam 20 Pcs Pack</t>
  </si>
  <si>
    <t>Cotton Woven Adult Women's Relaxed V Neck Top Indigo L</t>
  </si>
  <si>
    <t>Incense cone 20 Pcs pack</t>
  </si>
  <si>
    <t>Cotton Woven Adult Women's Relaxed V Neck Top Indigo XL</t>
  </si>
  <si>
    <t>Incense Cone Eucalyptus 20 Pcs Pack</t>
  </si>
  <si>
    <t>CA0252800600</t>
  </si>
  <si>
    <t>Incense Cone Aakash 20 Pcs Pack</t>
  </si>
  <si>
    <t>CA02531200</t>
  </si>
  <si>
    <t>Cotton Linen Adult Women's Woven Modern Basic Kurta Red XS</t>
  </si>
  <si>
    <t>Incense Sticks Sampler Pack of 10</t>
  </si>
  <si>
    <t>CA02531300</t>
  </si>
  <si>
    <t>Cotton Linen Adult Women's Woven Modern Basic Kurta Red S</t>
  </si>
  <si>
    <t>Kumkum for Pooja purpose Big</t>
  </si>
  <si>
    <t>CA02531400</t>
  </si>
  <si>
    <t>Cotton Linen Adult Women's Woven Modern Basic Kurta Red M</t>
  </si>
  <si>
    <t>Turmeric for Pooja purpose Big</t>
  </si>
  <si>
    <t>CA02531500</t>
  </si>
  <si>
    <t>Cotton Linen Adult Women's Woven Modern Basic Kurta Red L</t>
  </si>
  <si>
    <t>CA02532200</t>
  </si>
  <si>
    <t>Cotton Linen Adult Women's Woven Modern Basic Kurta Red XL</t>
  </si>
  <si>
    <t>Copper Jalanethi Pot</t>
  </si>
  <si>
    <t>CA02532300</t>
  </si>
  <si>
    <t>Cotton Linen Adult Women's Woven Top Lotus XS</t>
  </si>
  <si>
    <t>Dhyanalinga Car Photo Stand</t>
  </si>
  <si>
    <t>CA02532400</t>
  </si>
  <si>
    <t>Cotton Linen Adult Women's Woven Top Lotus S</t>
  </si>
  <si>
    <t>Adiyogi 6" Staue with Linga and Wooden Base (Made out of Aluminium, Copper &amp; Wood)</t>
  </si>
  <si>
    <t>CA02532500</t>
  </si>
  <si>
    <t>Cotton Linen Adult Women's Woven Top Lotus M</t>
  </si>
  <si>
    <t>Copper Linga Bhairavi Trishul</t>
  </si>
  <si>
    <t>Cotton Linen Adult Women's Woven Top Lotus L</t>
  </si>
  <si>
    <t>TC0003916700</t>
  </si>
  <si>
    <t>Devi Silk Shawl Tamil</t>
  </si>
  <si>
    <t>Cotton Linen Adult Women's Woven Top Lotus XL</t>
  </si>
  <si>
    <t>Devi Shawl Cotton Thick Writing Yellow (CX807)</t>
  </si>
  <si>
    <t>Cotton Woven Adult Women's Relaxed Henley Top White XS</t>
  </si>
  <si>
    <t>Devi Shawl Cotton Thin Writing Black (CX806)</t>
  </si>
  <si>
    <t>Cotton Woven Adult Women's Relaxed Henley Top White S</t>
  </si>
  <si>
    <t>CA0253500600</t>
  </si>
  <si>
    <t>Cotton Woven Adult Women's Relaxed Henley Top White M</t>
  </si>
  <si>
    <t>Copper Water Bottle Engraved with Sadhguru Quote 500 ml</t>
  </si>
  <si>
    <t>Cotton Woven Adult Women's Relaxed Henley Top White L</t>
  </si>
  <si>
    <t>Framed Adiyogi Photo 4 x 6 Inch AY 301</t>
  </si>
  <si>
    <t>Cotton Woven Adult Women's Relaxed Henley Top White XL</t>
  </si>
  <si>
    <t>Framed Adiyogi Photo 8 x 12 Inch AY 303</t>
  </si>
  <si>
    <t>Cotton Woven Adult Women's Relaxed Henley Top Deep Teal XS</t>
  </si>
  <si>
    <t>Copper Mens Bracelet</t>
  </si>
  <si>
    <t>Cotton Woven Adult Women's Relaxed Henley Top Deep Teal S</t>
  </si>
  <si>
    <t>Cotton Rollable Meditation Mat</t>
  </si>
  <si>
    <t>CA0254000600</t>
  </si>
  <si>
    <t>Cotton Woven Adult Women's Relaxed Henley Top Deep Teal M</t>
  </si>
  <si>
    <t>Indian Experience Towel - Small</t>
  </si>
  <si>
    <t>CA02543200</t>
  </si>
  <si>
    <t>Cotton Woven Adult Women's Relaxed Henley Top Deep Teal XL</t>
  </si>
  <si>
    <t>Cotton Pancha Bhutha Kriya cushion</t>
  </si>
  <si>
    <t>CA02543300</t>
  </si>
  <si>
    <t>CA02543400</t>
  </si>
  <si>
    <t>Framed Sadhguru Photo 6x4 Sd 101</t>
  </si>
  <si>
    <t>CA02543500</t>
  </si>
  <si>
    <t>Isha Balm</t>
  </si>
  <si>
    <t>Framed SG photo 8x12 Inch SF 803</t>
  </si>
  <si>
    <t>Incense Powder</t>
  </si>
  <si>
    <t>More Than Life - English Book</t>
  </si>
  <si>
    <t>Flowers On The Path-English Book</t>
  </si>
  <si>
    <t>Eternal Echoes Poem English Book</t>
  </si>
  <si>
    <t>Incense Dasangam in Cups 12 Pcs</t>
  </si>
  <si>
    <t>Joy - English Book</t>
  </si>
  <si>
    <t>Framed LB 611 Devi with Bangles 48 x 72 Inch Photo Red Ver</t>
  </si>
  <si>
    <t>Dont Polish Your Ignorance English Book</t>
  </si>
  <si>
    <t>100 % Cotton Adiyogi Bucket Hat - Beige M</t>
  </si>
  <si>
    <t>Sukku Banam (Ginger Coriander Mix) 75g _2.6oz</t>
  </si>
  <si>
    <t>100 % Cotton Adiyogi Sun Hat - Beige M</t>
  </si>
  <si>
    <t>Dhyanalinga Silk Vastram</t>
  </si>
  <si>
    <t>Brass Adiyogi Statue metal - 4 inch</t>
  </si>
  <si>
    <t>Brass Adiyogi miniature 2.5"</t>
  </si>
  <si>
    <t>Incense Tablet</t>
  </si>
  <si>
    <t>Linga Bhairavi Keychain</t>
  </si>
  <si>
    <t>Copper Cup (7 oz)</t>
  </si>
  <si>
    <t>Q3 AIR</t>
  </si>
  <si>
    <t>Hammered Copper Water Jug with Lid 50.7 oz</t>
  </si>
  <si>
    <t>Incense Cone Vibhuti 20 Pcs Pack</t>
  </si>
  <si>
    <t>Solid Perfume in Brass Cloisonne Jar Royal Oud 4g</t>
  </si>
  <si>
    <t>Car Hanging</t>
  </si>
  <si>
    <t>Adiyogi Shawl Cotton - English</t>
  </si>
  <si>
    <t>Devi Shawl Cotton ( Angavasthram B ) - English</t>
  </si>
  <si>
    <t>Save Soil T Shirt unisex</t>
  </si>
  <si>
    <t>Sannidhi Suthra  big - GP</t>
  </si>
  <si>
    <t>Shivanga Kit with Rudraksh Mala (without Hundi &amp; Vibhuti)</t>
  </si>
  <si>
    <t>Turmeric Powder 100gms - N</t>
  </si>
  <si>
    <t>Bhoomi 16 Gms</t>
  </si>
  <si>
    <t>Silver Sarpa Earring</t>
  </si>
  <si>
    <t>Linga Bhairavi Incense Gift Set</t>
  </si>
  <si>
    <t>Adiyogi Metal Miniature 2 inch For Car Dasboard - Black</t>
  </si>
  <si>
    <t>Isha-Balm</t>
  </si>
  <si>
    <t>Miracle of Mind Tshirt - Sadhguru XXL</t>
  </si>
  <si>
    <t>Nandi Washed Cotton T Shirt with Quote (Grey) XXL</t>
  </si>
  <si>
    <t>Adiyogi Fiery Glow - Washed Cotton T Shirt (Black) XXL</t>
  </si>
  <si>
    <t>Adiyogi Inked - Washed Cotton T Shirt (Beige) XXL</t>
  </si>
  <si>
    <t>HSN Code</t>
  </si>
  <si>
    <t>SKU Code</t>
  </si>
  <si>
    <t>SKU Name</t>
  </si>
  <si>
    <t>US Global SKU</t>
  </si>
  <si>
    <t>MRP</t>
  </si>
  <si>
    <t>USD Revised New Price List Jun-2026
 USD</t>
  </si>
  <si>
    <t>CAD Revised Price list June-2026
CAD</t>
  </si>
  <si>
    <t>LC USA</t>
  </si>
  <si>
    <t>LC CAN</t>
  </si>
  <si>
    <t>MAR %</t>
  </si>
  <si>
    <t>LAST UPDATED Jun 14</t>
  </si>
  <si>
    <t>COGS</t>
  </si>
  <si>
    <t>RP</t>
  </si>
  <si>
    <t>48119099</t>
  </si>
  <si>
    <t>YS0015000000</t>
  </si>
  <si>
    <t>CX718</t>
  </si>
  <si>
    <t>Lavender &amp; Comfrey Soap</t>
  </si>
  <si>
    <t>33049940</t>
  </si>
  <si>
    <t>0117177</t>
  </si>
  <si>
    <t>Kumkum Powder</t>
  </si>
  <si>
    <t>HO0073000000</t>
  </si>
  <si>
    <t>Bergamot &amp; Lemongrass Soap</t>
  </si>
  <si>
    <t>46019900</t>
  </si>
  <si>
    <t>0117183</t>
  </si>
  <si>
    <t>Thonnai</t>
  </si>
  <si>
    <t>HO0073100000</t>
  </si>
  <si>
    <t>Shea Butter &amp; Honey Soap</t>
  </si>
  <si>
    <t>39269099</t>
  </si>
  <si>
    <t>0111356</t>
  </si>
  <si>
    <t>SC509 Sadhguru Photo (36x36)</t>
  </si>
  <si>
    <t>ME0024714300</t>
  </si>
  <si>
    <t>PH013-36x36</t>
  </si>
  <si>
    <t>Black Tea Tree Soap</t>
  </si>
  <si>
    <t>0111405</t>
  </si>
  <si>
    <t>SI703 Sadhguru Photo (8x10)</t>
  </si>
  <si>
    <t>ME0028709800</t>
  </si>
  <si>
    <t>Large Clover Honey</t>
  </si>
  <si>
    <t>0114284</t>
  </si>
  <si>
    <t>SJ101 Sadhguru Photo (4x6)</t>
  </si>
  <si>
    <t>ME0029008400</t>
  </si>
  <si>
    <t>Large Sourwood Honey</t>
  </si>
  <si>
    <t>0114288</t>
  </si>
  <si>
    <t>DB901 Dhyanalinga Photo (4x6)</t>
  </si>
  <si>
    <t>ME0018208400</t>
  </si>
  <si>
    <t>Large Wildflower Honey</t>
  </si>
  <si>
    <t>0114292</t>
  </si>
  <si>
    <t>SI701 Sadhguru Photo (4x5)</t>
  </si>
  <si>
    <t>ME0028708200</t>
  </si>
  <si>
    <t>Small Clover Honey</t>
  </si>
  <si>
    <t>0114293</t>
  </si>
  <si>
    <t>SI801 Sadhguru Photo (4x5)</t>
  </si>
  <si>
    <t>ME0028808200</t>
  </si>
  <si>
    <t>Small Sourwood Honey</t>
  </si>
  <si>
    <t>0114294</t>
  </si>
  <si>
    <t>SI301 Sadhguru Photo (4x6)</t>
  </si>
  <si>
    <t>ME0028308400</t>
  </si>
  <si>
    <t>Small Wildflower Honey</t>
  </si>
  <si>
    <t>0114295</t>
  </si>
  <si>
    <t>SI901 Sadhguru Photo (4x6)</t>
  </si>
  <si>
    <t>ME0028908400</t>
  </si>
  <si>
    <t>Gallon Wildflower Honey</t>
  </si>
  <si>
    <t>0114296</t>
  </si>
  <si>
    <t>SJ201 Sadhguru Photo (4x6)</t>
  </si>
  <si>
    <t>ME0029108400</t>
  </si>
  <si>
    <t>Gallon Clover Honey</t>
  </si>
  <si>
    <t>0114297</t>
  </si>
  <si>
    <t>SJ301 Sadhguru Photo (4x6)</t>
  </si>
  <si>
    <t>ME0029208400</t>
  </si>
  <si>
    <t>Lip-Balm-Mint</t>
  </si>
  <si>
    <t>0114557</t>
  </si>
  <si>
    <t>SI704 Sadhguru Photo (10x12)</t>
  </si>
  <si>
    <t>ME0028710500</t>
  </si>
  <si>
    <t>Lip-Balm-Raspberry</t>
  </si>
  <si>
    <t>0114573</t>
  </si>
  <si>
    <t>SI803 Sadhguru Photo (8x10)</t>
  </si>
  <si>
    <t>ME0028809800</t>
  </si>
  <si>
    <t>Lip-Balm-Unscented</t>
  </si>
  <si>
    <t>0114625</t>
  </si>
  <si>
    <t>SK701 Sadhguru Photo (4x6)</t>
  </si>
  <si>
    <t>ME0029908400</t>
  </si>
  <si>
    <t>Lip-Balm-Vanilla</t>
  </si>
  <si>
    <t>0114650</t>
  </si>
  <si>
    <t>SM101 Sadhguru Photo (4x6)</t>
  </si>
  <si>
    <t>ME0030508400</t>
  </si>
  <si>
    <t>Taste of Isha Cookbook</t>
  </si>
  <si>
    <t>0114655</t>
  </si>
  <si>
    <t>SM201 Sadhguru Photo (4x6)</t>
  </si>
  <si>
    <t>ME0030608400</t>
  </si>
  <si>
    <t>Inner Engineering Book</t>
  </si>
  <si>
    <t>0114660</t>
  </si>
  <si>
    <t>SM301 Sadhguru Photo (4x6)</t>
  </si>
  <si>
    <t>ME0030708400</t>
  </si>
  <si>
    <t>Death - Hardcover</t>
  </si>
  <si>
    <t>0114745</t>
  </si>
  <si>
    <t>SI705 Sadhguru Photo (12x16)</t>
  </si>
  <si>
    <t>ME0028711200</t>
  </si>
  <si>
    <t>0114753</t>
  </si>
  <si>
    <t>SE501 Sadhguru Photo (6x4)</t>
  </si>
  <si>
    <t>ME0026109000</t>
  </si>
  <si>
    <t>PH028-6x4</t>
  </si>
  <si>
    <t>White Silk thread for Rudraksh (S)</t>
  </si>
  <si>
    <t>0115145</t>
  </si>
  <si>
    <t>SE101 Sadhguru Photo (6x4)</t>
  </si>
  <si>
    <t>ME0025709000</t>
  </si>
  <si>
    <t>White Silk thread for Rudraksh (L)</t>
  </si>
  <si>
    <t>0115174</t>
  </si>
  <si>
    <t>SI805 Sadhguru Photo (12x16)</t>
  </si>
  <si>
    <t>ME0028811200</t>
  </si>
  <si>
    <t>Red Silk thread for Rudraksh (S)</t>
  </si>
  <si>
    <t>0115187</t>
  </si>
  <si>
    <t>SE601 Sadhguru Photo (4x5)</t>
  </si>
  <si>
    <t>ME0026208200</t>
  </si>
  <si>
    <t>Red Silk thread for Rudraksh (L)</t>
  </si>
  <si>
    <t>0117950</t>
  </si>
  <si>
    <t>SI201 Sadhguru Photo (4x5)</t>
  </si>
  <si>
    <t>ME0028208200</t>
  </si>
  <si>
    <t>Brown Silk thread for Rudraksh (S)</t>
  </si>
  <si>
    <t>0117952</t>
  </si>
  <si>
    <t>SH701 Sadhguru Photo (4x5.33)</t>
  </si>
  <si>
    <t>ME0028008300</t>
  </si>
  <si>
    <t>Brown Silk thread for Rudraksh (L)</t>
  </si>
  <si>
    <t>0801021</t>
  </si>
  <si>
    <t>SA501 Sadhguru Photo (6x4)</t>
  </si>
  <si>
    <t>ME0023509000</t>
  </si>
  <si>
    <t>Moong Beans 55 LBS</t>
  </si>
  <si>
    <t>0801117</t>
  </si>
  <si>
    <t>SC301 Sadhguru Photo</t>
  </si>
  <si>
    <t>ME0024608200</t>
  </si>
  <si>
    <t>PH025-4x6</t>
  </si>
  <si>
    <t>62114210</t>
  </si>
  <si>
    <t>0201102 L</t>
  </si>
  <si>
    <t>Organic Mens Om Kurta White</t>
  </si>
  <si>
    <t>CA0051200400</t>
  </si>
  <si>
    <t>CM133-L</t>
  </si>
  <si>
    <t>0201102 M</t>
  </si>
  <si>
    <t>CA0051200300</t>
  </si>
  <si>
    <t>CM133-M</t>
  </si>
  <si>
    <t>0201102 S</t>
  </si>
  <si>
    <t>CA0051200200</t>
  </si>
  <si>
    <t>CM133-S</t>
  </si>
  <si>
    <t>0201102 XL</t>
  </si>
  <si>
    <t>CA0051200500</t>
  </si>
  <si>
    <t>CM133-XL</t>
  </si>
  <si>
    <t>0201103 L</t>
  </si>
  <si>
    <t>Organic Mens Om Kurta Sky</t>
  </si>
  <si>
    <t>CA0051300400</t>
  </si>
  <si>
    <t>0201103 M</t>
  </si>
  <si>
    <t>CA0051300300</t>
  </si>
  <si>
    <t>0201103 S</t>
  </si>
  <si>
    <t>CA0051300200</t>
  </si>
  <si>
    <t>0201103 XL</t>
  </si>
  <si>
    <t>CA0051300500</t>
  </si>
  <si>
    <t>0201104 L</t>
  </si>
  <si>
    <t>Organic Mens Om Kurta Brick</t>
  </si>
  <si>
    <t>CA0051400400</t>
  </si>
  <si>
    <t>CM108-L</t>
  </si>
  <si>
    <t>0201104 M</t>
  </si>
  <si>
    <t>CA0051400300</t>
  </si>
  <si>
    <t>CM108-M</t>
  </si>
  <si>
    <t>0201104 S</t>
  </si>
  <si>
    <t>CA0051400200</t>
  </si>
  <si>
    <t>CM108-S</t>
  </si>
  <si>
    <t>0201104 XL</t>
  </si>
  <si>
    <t>CA0051400500</t>
  </si>
  <si>
    <t>CM108-XL</t>
  </si>
  <si>
    <t>0802099</t>
  </si>
  <si>
    <t>DA102 Dhyanalinga Photo (5x8)</t>
  </si>
  <si>
    <t>ME0016708700</t>
  </si>
  <si>
    <t>0201118 L</t>
  </si>
  <si>
    <t>Organic Cotton Kurta Undyed</t>
  </si>
  <si>
    <t>CA0051800400</t>
  </si>
  <si>
    <t>CM110-L</t>
  </si>
  <si>
    <t>0201118 M</t>
  </si>
  <si>
    <t>CA0051800300</t>
  </si>
  <si>
    <t>CM110-M</t>
  </si>
  <si>
    <t>0201118 S</t>
  </si>
  <si>
    <t>CA0051800200</t>
  </si>
  <si>
    <t>CM110-S</t>
  </si>
  <si>
    <t>0201118 XL</t>
  </si>
  <si>
    <t>CA0051800500</t>
  </si>
  <si>
    <t>CM110-XL</t>
  </si>
  <si>
    <t>0201105 L</t>
  </si>
  <si>
    <t>Organic Mens Draw String Pant White</t>
  </si>
  <si>
    <t>CA0060400400</t>
  </si>
  <si>
    <t>CM211-L</t>
  </si>
  <si>
    <t>0201105 M</t>
  </si>
  <si>
    <t>CA0060400300</t>
  </si>
  <si>
    <t>CM211-M</t>
  </si>
  <si>
    <t>0201105 S</t>
  </si>
  <si>
    <t>CA0060400200</t>
  </si>
  <si>
    <t>CM211-S</t>
  </si>
  <si>
    <t>0201105 XL</t>
  </si>
  <si>
    <t>CA0060400500</t>
  </si>
  <si>
    <t>CM211-XL</t>
  </si>
  <si>
    <t>0201105 XXL</t>
  </si>
  <si>
    <t>CA0060400600</t>
  </si>
  <si>
    <t>CM211-XXL</t>
  </si>
  <si>
    <t>0201106 L</t>
  </si>
  <si>
    <t>Organic Mens Draw String Pant Beige</t>
  </si>
  <si>
    <t>CA0060500400</t>
  </si>
  <si>
    <t>CM214-L</t>
  </si>
  <si>
    <t>0201106 M</t>
  </si>
  <si>
    <t>CA0060500300</t>
  </si>
  <si>
    <t>CM214-M</t>
  </si>
  <si>
    <t>0201106 S</t>
  </si>
  <si>
    <t>CA0060500200</t>
  </si>
  <si>
    <t>CM214-S</t>
  </si>
  <si>
    <t>0201106 XL</t>
  </si>
  <si>
    <t>CA0060500500</t>
  </si>
  <si>
    <t>CM214-XL</t>
  </si>
  <si>
    <t>0201107 L</t>
  </si>
  <si>
    <t>Organic Mens Draw String Pant Khaki</t>
  </si>
  <si>
    <t>CA0060600400</t>
  </si>
  <si>
    <t>CM213-L</t>
  </si>
  <si>
    <t>0201107 M</t>
  </si>
  <si>
    <t>CA0060600300</t>
  </si>
  <si>
    <t>CM213-M</t>
  </si>
  <si>
    <t>0201107 S</t>
  </si>
  <si>
    <t>CA0060600200</t>
  </si>
  <si>
    <t>CM213-S</t>
  </si>
  <si>
    <t>0201107 XL</t>
  </si>
  <si>
    <t>CA0060600500</t>
  </si>
  <si>
    <t>CM213-XL</t>
  </si>
  <si>
    <t>0201108 L</t>
  </si>
  <si>
    <t>Organic Dhoti Pant Undyed</t>
  </si>
  <si>
    <t>CM223-L</t>
  </si>
  <si>
    <t>0201108 M</t>
  </si>
  <si>
    <t>CM223-M</t>
  </si>
  <si>
    <t>0201108 S</t>
  </si>
  <si>
    <t>CM223-S</t>
  </si>
  <si>
    <t>0201108 XL</t>
  </si>
  <si>
    <t>CM223-XL</t>
  </si>
  <si>
    <t>0201109 L</t>
  </si>
  <si>
    <t>Organic Dhoti Pant White</t>
  </si>
  <si>
    <t>CM221-L</t>
  </si>
  <si>
    <t>0201109 M</t>
  </si>
  <si>
    <t>CM221-M</t>
  </si>
  <si>
    <t>0201109 S</t>
  </si>
  <si>
    <t>CM221-S</t>
  </si>
  <si>
    <t>0201109 XL</t>
  </si>
  <si>
    <t>CM221-XL</t>
  </si>
  <si>
    <t>0201109 XXL</t>
  </si>
  <si>
    <t>CM221-XXL</t>
  </si>
  <si>
    <t>0201110 L</t>
  </si>
  <si>
    <t>Organic Dhoti Pant Black</t>
  </si>
  <si>
    <t>CM222-L</t>
  </si>
  <si>
    <t>0201110 M</t>
  </si>
  <si>
    <t>CM222-M</t>
  </si>
  <si>
    <t>0201110 S</t>
  </si>
  <si>
    <t>CM222-S</t>
  </si>
  <si>
    <t>0201110 XL</t>
  </si>
  <si>
    <t>CM222-XL</t>
  </si>
  <si>
    <t>0201119 L</t>
  </si>
  <si>
    <t>Organic Mens Sadhana Kurtha White</t>
  </si>
  <si>
    <t>CM101-L</t>
  </si>
  <si>
    <t>0201119 M</t>
  </si>
  <si>
    <t>CM101-M</t>
  </si>
  <si>
    <t>0201119 S</t>
  </si>
  <si>
    <t>CM101-S</t>
  </si>
  <si>
    <t>0201119 XL</t>
  </si>
  <si>
    <t>CM101-XL</t>
  </si>
  <si>
    <t>0201119 XXL</t>
  </si>
  <si>
    <t>CM101-XXL</t>
  </si>
  <si>
    <t>0201120 L</t>
  </si>
  <si>
    <t>Organic Mens Sadhana Pyjama White</t>
  </si>
  <si>
    <t>CA0062900400</t>
  </si>
  <si>
    <t>CM201-L</t>
  </si>
  <si>
    <t>0201120 M</t>
  </si>
  <si>
    <t>CA0062900300</t>
  </si>
  <si>
    <t>CM201-M</t>
  </si>
  <si>
    <t>0201120 S</t>
  </si>
  <si>
    <t>CM201-S</t>
  </si>
  <si>
    <t>0201120 XL</t>
  </si>
  <si>
    <t>CA0062900500</t>
  </si>
  <si>
    <t>CM201-XL</t>
  </si>
  <si>
    <t>0201120 XXL</t>
  </si>
  <si>
    <t>CA0062900600</t>
  </si>
  <si>
    <t>CM201-XXL</t>
  </si>
  <si>
    <t>0201121 L</t>
  </si>
  <si>
    <t>Nandhi Mens Kurta Off White</t>
  </si>
  <si>
    <t>CA0051900400</t>
  </si>
  <si>
    <t>0201121 M</t>
  </si>
  <si>
    <t>CA0051900300</t>
  </si>
  <si>
    <t>0201121 S</t>
  </si>
  <si>
    <t>CA0051900200</t>
  </si>
  <si>
    <t>0201121 XL</t>
  </si>
  <si>
    <t>CA0051900500</t>
  </si>
  <si>
    <t>0201122 L</t>
  </si>
  <si>
    <t>Organic Mens Aum Kurta Undyed</t>
  </si>
  <si>
    <t>CA0052000400</t>
  </si>
  <si>
    <t>CM142-L</t>
  </si>
  <si>
    <t>0201122 M</t>
  </si>
  <si>
    <t>CA0052000300</t>
  </si>
  <si>
    <t>CM142-M</t>
  </si>
  <si>
    <t>0201122 S</t>
  </si>
  <si>
    <t>CA0052000200</t>
  </si>
  <si>
    <t>CM142-S</t>
  </si>
  <si>
    <t>0201122 XL</t>
  </si>
  <si>
    <t>CA0052000500</t>
  </si>
  <si>
    <t>CM142-XL</t>
  </si>
  <si>
    <t>0201123 L</t>
  </si>
  <si>
    <t>Organic Mens Draw String Pant Undyed</t>
  </si>
  <si>
    <t>CM215-L</t>
  </si>
  <si>
    <t>0201123 M</t>
  </si>
  <si>
    <t>CM215-M</t>
  </si>
  <si>
    <t>0201123 S</t>
  </si>
  <si>
    <t>CM215-S</t>
  </si>
  <si>
    <t>0201123 XL</t>
  </si>
  <si>
    <t>CM215-XL</t>
  </si>
  <si>
    <t>0201200 L</t>
  </si>
  <si>
    <t>Organic Mens Om Kurta Mustard</t>
  </si>
  <si>
    <t>CA0053500400</t>
  </si>
  <si>
    <t>CM153-L</t>
  </si>
  <si>
    <t>0201200 M</t>
  </si>
  <si>
    <t>CA0053500300</t>
  </si>
  <si>
    <t>CM153-M</t>
  </si>
  <si>
    <t>0201200 S</t>
  </si>
  <si>
    <t>CA0053500200</t>
  </si>
  <si>
    <t>CM153-S</t>
  </si>
  <si>
    <t>0201200 XL</t>
  </si>
  <si>
    <t>CA0053500500</t>
  </si>
  <si>
    <t>CM153-XL</t>
  </si>
  <si>
    <t>0201200 XS</t>
  </si>
  <si>
    <t>CA0053500100</t>
  </si>
  <si>
    <t>CM153-XS</t>
  </si>
  <si>
    <t>0201200 XXL</t>
  </si>
  <si>
    <t>CA0053500600</t>
  </si>
  <si>
    <t>CM153-XXL</t>
  </si>
  <si>
    <t>0201201 L</t>
  </si>
  <si>
    <t>Organic Mens Om Kurta Maroon</t>
  </si>
  <si>
    <t>CM152-L</t>
  </si>
  <si>
    <t>0201201 M</t>
  </si>
  <si>
    <t>CM152-M</t>
  </si>
  <si>
    <t>0201201 S</t>
  </si>
  <si>
    <t>CM152-S</t>
  </si>
  <si>
    <t>0201201 XL</t>
  </si>
  <si>
    <t>CM152-XL</t>
  </si>
  <si>
    <t>0201201 XS</t>
  </si>
  <si>
    <t>CA0053600100</t>
  </si>
  <si>
    <t>CM152-XS</t>
  </si>
  <si>
    <t>0201201 XXL</t>
  </si>
  <si>
    <t>CA0053600600</t>
  </si>
  <si>
    <t>CM152-XXL</t>
  </si>
  <si>
    <t>0201218 L</t>
  </si>
  <si>
    <t>Organic Mens Aum kurta SS Navy</t>
  </si>
  <si>
    <t>CA0053700400</t>
  </si>
  <si>
    <t>CM143-L</t>
  </si>
  <si>
    <t>0201218 M</t>
  </si>
  <si>
    <t>CA0053700300</t>
  </si>
  <si>
    <t>CM143-M</t>
  </si>
  <si>
    <t>0201218 S</t>
  </si>
  <si>
    <t>CA0053700200</t>
  </si>
  <si>
    <t>CM143-S</t>
  </si>
  <si>
    <t>0201218 XL</t>
  </si>
  <si>
    <t>CA0053700500</t>
  </si>
  <si>
    <t>CM143-XL</t>
  </si>
  <si>
    <t>0201218 XXL</t>
  </si>
  <si>
    <t>CA0053700600</t>
  </si>
  <si>
    <t>CM143-XXL</t>
  </si>
  <si>
    <t>0201220 L</t>
  </si>
  <si>
    <t>Organic Mens Aum kurta SS R.Beige</t>
  </si>
  <si>
    <t>CA0053900400</t>
  </si>
  <si>
    <t>CM144-L</t>
  </si>
  <si>
    <t>0201220 M</t>
  </si>
  <si>
    <t>CA0053900300</t>
  </si>
  <si>
    <t>CM144-M</t>
  </si>
  <si>
    <t>0201220 S</t>
  </si>
  <si>
    <t>CA0053900200</t>
  </si>
  <si>
    <t>CM144-S</t>
  </si>
  <si>
    <t>0201220 XL</t>
  </si>
  <si>
    <t>CA0053900500</t>
  </si>
  <si>
    <t>CM144-XL</t>
  </si>
  <si>
    <t>0201220 XS</t>
  </si>
  <si>
    <t>CA0053900100</t>
  </si>
  <si>
    <t>CM144-XS</t>
  </si>
  <si>
    <t>0201220 XXL</t>
  </si>
  <si>
    <t>CA0053900600</t>
  </si>
  <si>
    <t>CM144-XXL</t>
  </si>
  <si>
    <t>0201221 L</t>
  </si>
  <si>
    <t>Organic Mens Aum kurta LS Sap</t>
  </si>
  <si>
    <t>CA0054000400</t>
  </si>
  <si>
    <t>CM147-L</t>
  </si>
  <si>
    <t>0201221 M</t>
  </si>
  <si>
    <t>CA0054000300</t>
  </si>
  <si>
    <t>CM147-M</t>
  </si>
  <si>
    <t>0201221 S</t>
  </si>
  <si>
    <t>CA0054000200</t>
  </si>
  <si>
    <t>CM147-S</t>
  </si>
  <si>
    <t>0201221 XL</t>
  </si>
  <si>
    <t>CA0054000500</t>
  </si>
  <si>
    <t>CM147-XL</t>
  </si>
  <si>
    <t>0201221 XS</t>
  </si>
  <si>
    <t>CA0054000100</t>
  </si>
  <si>
    <t>CM147-XS</t>
  </si>
  <si>
    <t>0201221 XXL</t>
  </si>
  <si>
    <t>CA0054000600</t>
  </si>
  <si>
    <t>CM147-XXL</t>
  </si>
  <si>
    <t>0201222 L</t>
  </si>
  <si>
    <t>Organic Mens Aum kurta LS Navy</t>
  </si>
  <si>
    <t>CA0054100400</t>
  </si>
  <si>
    <t>CM146-L</t>
  </si>
  <si>
    <t>0201222 M</t>
  </si>
  <si>
    <t>CA0054100300</t>
  </si>
  <si>
    <t>CM146-M</t>
  </si>
  <si>
    <t>0201222 S</t>
  </si>
  <si>
    <t>CA0054100200</t>
  </si>
  <si>
    <t>CM146-S</t>
  </si>
  <si>
    <t>0201222 XL</t>
  </si>
  <si>
    <t>CA0054100500</t>
  </si>
  <si>
    <t>CM146-XL</t>
  </si>
  <si>
    <t>0201222 XS</t>
  </si>
  <si>
    <t>CA0054100100</t>
  </si>
  <si>
    <t>CM146-XS</t>
  </si>
  <si>
    <t>0201222 XXL</t>
  </si>
  <si>
    <t>CA0054100600</t>
  </si>
  <si>
    <t>CM146-XXL</t>
  </si>
  <si>
    <t>0201224 L</t>
  </si>
  <si>
    <t>Organic Mens Drawstring Pant Sap</t>
  </si>
  <si>
    <t>CA0060800400</t>
  </si>
  <si>
    <t>CM238-L</t>
  </si>
  <si>
    <t>0201224 M</t>
  </si>
  <si>
    <t>CA0060800300</t>
  </si>
  <si>
    <t>CM238-M</t>
  </si>
  <si>
    <t>0201224 S</t>
  </si>
  <si>
    <t>CA0060800200</t>
  </si>
  <si>
    <t>CM238-S</t>
  </si>
  <si>
    <t>0201224 XL</t>
  </si>
  <si>
    <t>CA0060800500</t>
  </si>
  <si>
    <t>CM238-XL</t>
  </si>
  <si>
    <t>0201225 L</t>
  </si>
  <si>
    <t>Organic Mens Drawstring Pant Navy</t>
  </si>
  <si>
    <t>CA0060900400</t>
  </si>
  <si>
    <t>CM237-L</t>
  </si>
  <si>
    <t>0201225 M</t>
  </si>
  <si>
    <t>CA0060900300</t>
  </si>
  <si>
    <t>CM237-M</t>
  </si>
  <si>
    <t>0201225 S</t>
  </si>
  <si>
    <t>CA0060900200</t>
  </si>
  <si>
    <t>CM237-S</t>
  </si>
  <si>
    <t>0201225 XL</t>
  </si>
  <si>
    <t>CA0060900500</t>
  </si>
  <si>
    <t>CM237-XL</t>
  </si>
  <si>
    <t>0201227 L</t>
  </si>
  <si>
    <t>Organic Plain Dhoti Pant Beige</t>
  </si>
  <si>
    <t>CA0075000400</t>
  </si>
  <si>
    <t>CU512-L</t>
  </si>
  <si>
    <t>0201227 M</t>
  </si>
  <si>
    <t>CA0075000300</t>
  </si>
  <si>
    <t>CU512-M</t>
  </si>
  <si>
    <t>0201227 S</t>
  </si>
  <si>
    <t>CA0075000200</t>
  </si>
  <si>
    <t>CU512-S</t>
  </si>
  <si>
    <t>0201227 XL</t>
  </si>
  <si>
    <t>CA0075000500</t>
  </si>
  <si>
    <t>CU512-XL</t>
  </si>
  <si>
    <t>0201228 L</t>
  </si>
  <si>
    <t>Organic Plain Dhoti Pant Indigo</t>
  </si>
  <si>
    <t>CA0075100400</t>
  </si>
  <si>
    <t>CU514-L</t>
  </si>
  <si>
    <t>0201228 M</t>
  </si>
  <si>
    <t>CA0075100300</t>
  </si>
  <si>
    <t>CU514-M</t>
  </si>
  <si>
    <t>0202276 L</t>
  </si>
  <si>
    <t>Organic Ladies Om Kurta Mustard</t>
  </si>
  <si>
    <t>CA0098100400</t>
  </si>
  <si>
    <t>CW152-L</t>
  </si>
  <si>
    <t>0202276 M</t>
  </si>
  <si>
    <t>CA0098100300</t>
  </si>
  <si>
    <t>CW152-M</t>
  </si>
  <si>
    <t>0202276 S</t>
  </si>
  <si>
    <t>CA0098100200</t>
  </si>
  <si>
    <t>CW152-S</t>
  </si>
  <si>
    <t>0202276 XL</t>
  </si>
  <si>
    <t>CA0098100500</t>
  </si>
  <si>
    <t>CW152-XL</t>
  </si>
  <si>
    <t>0202276 XXL</t>
  </si>
  <si>
    <t>CA0098100600</t>
  </si>
  <si>
    <t>CW152-XXL</t>
  </si>
  <si>
    <t>0201228 S</t>
  </si>
  <si>
    <t>CA0075100200</t>
  </si>
  <si>
    <t>CU514-S</t>
  </si>
  <si>
    <t>0201228 XL</t>
  </si>
  <si>
    <t>CA0075100500</t>
  </si>
  <si>
    <t>CU514-XL</t>
  </si>
  <si>
    <t>0201229 L</t>
  </si>
  <si>
    <t>Organic Plain Dhoti Pant Olive</t>
  </si>
  <si>
    <t>CA0075200400</t>
  </si>
  <si>
    <t>CU513-L</t>
  </si>
  <si>
    <t>0201229 M</t>
  </si>
  <si>
    <t>CA0075200300</t>
  </si>
  <si>
    <t>CU513-M</t>
  </si>
  <si>
    <t>0201229 S</t>
  </si>
  <si>
    <t>CA0075200200</t>
  </si>
  <si>
    <t>CU513-S</t>
  </si>
  <si>
    <t>0201229 XL</t>
  </si>
  <si>
    <t>CA0075200500</t>
  </si>
  <si>
    <t>CU513-XL</t>
  </si>
  <si>
    <t>0201230 L</t>
  </si>
  <si>
    <t>Organic Plain Dhoti Pant Rust</t>
  </si>
  <si>
    <t>CA0075300400</t>
  </si>
  <si>
    <t>CU515-L</t>
  </si>
  <si>
    <t>0201230 M</t>
  </si>
  <si>
    <t>CA0075300300</t>
  </si>
  <si>
    <t>CU515-M</t>
  </si>
  <si>
    <t>0201230 S</t>
  </si>
  <si>
    <t>CA0075300200</t>
  </si>
  <si>
    <t>CU515-S</t>
  </si>
  <si>
    <t>0201230 XL</t>
  </si>
  <si>
    <t>CA0075300500</t>
  </si>
  <si>
    <t>CU515-XL</t>
  </si>
  <si>
    <t>0202528 L</t>
  </si>
  <si>
    <t>Organic Ladies Om Kurta White</t>
  </si>
  <si>
    <t>CA0099000400</t>
  </si>
  <si>
    <t>CW108-L</t>
  </si>
  <si>
    <t>0202528 M</t>
  </si>
  <si>
    <t>CA0099000300</t>
  </si>
  <si>
    <t>CW108-M</t>
  </si>
  <si>
    <t>0202528 S</t>
  </si>
  <si>
    <t>CA0099000200</t>
  </si>
  <si>
    <t>CW108-S</t>
  </si>
  <si>
    <t>0202528 XL</t>
  </si>
  <si>
    <t>CA0099000500</t>
  </si>
  <si>
    <t>CW108-XL</t>
  </si>
  <si>
    <t>0202529 L</t>
  </si>
  <si>
    <t>Organic Ladies Om Kurta Pink</t>
  </si>
  <si>
    <t>CA0099100400</t>
  </si>
  <si>
    <t>CW129-L</t>
  </si>
  <si>
    <t>0202529 M</t>
  </si>
  <si>
    <t>CA0099100300</t>
  </si>
  <si>
    <t>CW129-M</t>
  </si>
  <si>
    <t>0202529 S</t>
  </si>
  <si>
    <t>CA0099100200</t>
  </si>
  <si>
    <t>CW129-S</t>
  </si>
  <si>
    <t>0202529 XL</t>
  </si>
  <si>
    <t>CA0099100500</t>
  </si>
  <si>
    <t>CW129-XL</t>
  </si>
  <si>
    <t>0201231 L</t>
  </si>
  <si>
    <t>Organic Unisex Printed Dhoti Pant Khaki</t>
  </si>
  <si>
    <t>CA0075400400</t>
  </si>
  <si>
    <t>CU511-L</t>
  </si>
  <si>
    <t>0201231 M</t>
  </si>
  <si>
    <t>CA0075400300</t>
  </si>
  <si>
    <t>CU511-M</t>
  </si>
  <si>
    <t>0201231 S</t>
  </si>
  <si>
    <t>CA0075400200</t>
  </si>
  <si>
    <t>CU511-S</t>
  </si>
  <si>
    <t>0201231 XL</t>
  </si>
  <si>
    <t>CA0075400500</t>
  </si>
  <si>
    <t>CU511-XL</t>
  </si>
  <si>
    <t>0201232 L</t>
  </si>
  <si>
    <t>Organic Unisex Printed Dhoti Pant Sap</t>
  </si>
  <si>
    <t>CA0075500400</t>
  </si>
  <si>
    <t>CU509-L</t>
  </si>
  <si>
    <t>0201232 M</t>
  </si>
  <si>
    <t>CA0075500300</t>
  </si>
  <si>
    <t>CU509-M</t>
  </si>
  <si>
    <t>0201232 S</t>
  </si>
  <si>
    <t>CA0075500200</t>
  </si>
  <si>
    <t>CU509-S</t>
  </si>
  <si>
    <t>0201232 XL</t>
  </si>
  <si>
    <t>CA0075500500</t>
  </si>
  <si>
    <t>CU509-XL</t>
  </si>
  <si>
    <t>0201233 L</t>
  </si>
  <si>
    <t>Organic Unisex Printed Dhoti Pant Indigo</t>
  </si>
  <si>
    <t>CA0075600400</t>
  </si>
  <si>
    <t>CU510-L</t>
  </si>
  <si>
    <t>0201233 M</t>
  </si>
  <si>
    <t>CA0075600300</t>
  </si>
  <si>
    <t>CU510-M</t>
  </si>
  <si>
    <t>0201233 S</t>
  </si>
  <si>
    <t>CA0075600200</t>
  </si>
  <si>
    <t>CU510-S</t>
  </si>
  <si>
    <t>0201233 XL</t>
  </si>
  <si>
    <t>CA0075600500</t>
  </si>
  <si>
    <t>CU510-XL</t>
  </si>
  <si>
    <t>0202185 L</t>
  </si>
  <si>
    <t>Mangalgiri Cotton Top</t>
  </si>
  <si>
    <t>CA0110800400</t>
  </si>
  <si>
    <t>CW138-L</t>
  </si>
  <si>
    <t>0202185 M</t>
  </si>
  <si>
    <t>CA0110800300</t>
  </si>
  <si>
    <t>CW138-M</t>
  </si>
  <si>
    <t>0202185 S</t>
  </si>
  <si>
    <t>CA0110800200</t>
  </si>
  <si>
    <t>CW138-S</t>
  </si>
  <si>
    <t>0202186 L</t>
  </si>
  <si>
    <t>Mangalgiri Cotton Kurta SS</t>
  </si>
  <si>
    <t>CA0098000400</t>
  </si>
  <si>
    <t>CW139-L</t>
  </si>
  <si>
    <t>0202186 M</t>
  </si>
  <si>
    <t>CA0098000300</t>
  </si>
  <si>
    <t>CW139-M</t>
  </si>
  <si>
    <t>0202186 S</t>
  </si>
  <si>
    <t>CA0098000200</t>
  </si>
  <si>
    <t>CW139-S</t>
  </si>
  <si>
    <t>0202186 XL</t>
  </si>
  <si>
    <t>CA0098000500</t>
  </si>
  <si>
    <t>CW139-XL</t>
  </si>
  <si>
    <t>0202277 L</t>
  </si>
  <si>
    <t>Organic Ladies Om Kurta Maroon</t>
  </si>
  <si>
    <t>CA0098200400</t>
  </si>
  <si>
    <t>CW153-L</t>
  </si>
  <si>
    <t>0202277 M</t>
  </si>
  <si>
    <t>CW153-M</t>
  </si>
  <si>
    <t>0202277 S</t>
  </si>
  <si>
    <t>CA0098200200</t>
  </si>
  <si>
    <t>CW153-S</t>
  </si>
  <si>
    <t>0202277 XL</t>
  </si>
  <si>
    <t>CA0098200500</t>
  </si>
  <si>
    <t>CW153-XL</t>
  </si>
  <si>
    <t>0202277 XXL</t>
  </si>
  <si>
    <t>CA0098200600</t>
  </si>
  <si>
    <t>CW153-XXL</t>
  </si>
  <si>
    <t>0202532 L</t>
  </si>
  <si>
    <t>Organic Ladies Draw String Pant White</t>
  </si>
  <si>
    <t>CA0106800400</t>
  </si>
  <si>
    <t>CW211-L</t>
  </si>
  <si>
    <t>0202532 M</t>
  </si>
  <si>
    <t>CA0106800300</t>
  </si>
  <si>
    <t>CW211-M</t>
  </si>
  <si>
    <t>0202532 S</t>
  </si>
  <si>
    <t>CA0106800200</t>
  </si>
  <si>
    <t>CW211-S</t>
  </si>
  <si>
    <t>0202532 XL</t>
  </si>
  <si>
    <t>CA0106800500</t>
  </si>
  <si>
    <t>CW211-XL</t>
  </si>
  <si>
    <t>0202533 L</t>
  </si>
  <si>
    <t>Organic Ladies Draw String Pant Beige</t>
  </si>
  <si>
    <t>CA0106900400</t>
  </si>
  <si>
    <t>CW224-L</t>
  </si>
  <si>
    <t>0202533 M</t>
  </si>
  <si>
    <t>CA0106900300</t>
  </si>
  <si>
    <t>CW224-M</t>
  </si>
  <si>
    <t>0202533 S</t>
  </si>
  <si>
    <t>CA0106900200</t>
  </si>
  <si>
    <t>CW224-S</t>
  </si>
  <si>
    <t>0202533 XL</t>
  </si>
  <si>
    <t>CA0106900500</t>
  </si>
  <si>
    <t>0202534 L</t>
  </si>
  <si>
    <t>Organic Ladies Draw String Pant Khaki</t>
  </si>
  <si>
    <t>CA0107000400</t>
  </si>
  <si>
    <t>CW225-L</t>
  </si>
  <si>
    <t>0202534 M</t>
  </si>
  <si>
    <t>CA0107000300</t>
  </si>
  <si>
    <t>CW225-M</t>
  </si>
  <si>
    <t>0202534 S</t>
  </si>
  <si>
    <t>CA0107000200</t>
  </si>
  <si>
    <t>CW225-S</t>
  </si>
  <si>
    <t>0202534 XL</t>
  </si>
  <si>
    <t>CA0107000500</t>
  </si>
  <si>
    <t>CW225-XL</t>
  </si>
  <si>
    <t>0202534 XXL</t>
  </si>
  <si>
    <t>CA0107000600</t>
  </si>
  <si>
    <t>CW225-XXL</t>
  </si>
  <si>
    <t>0202535 L</t>
  </si>
  <si>
    <t>Organic Ladies Sadhana Kurtha White</t>
  </si>
  <si>
    <t>CW101-L</t>
  </si>
  <si>
    <t>0202552 L</t>
  </si>
  <si>
    <t>Organic Ladies Dhoti Pant Black</t>
  </si>
  <si>
    <t>CA0108500400</t>
  </si>
  <si>
    <t>0202552 M</t>
  </si>
  <si>
    <t>CA0108500300</t>
  </si>
  <si>
    <t>0202552 S</t>
  </si>
  <si>
    <t>CA0108500200</t>
  </si>
  <si>
    <t>0202552 XL</t>
  </si>
  <si>
    <t>CA0108500500</t>
  </si>
  <si>
    <t>0202553 L</t>
  </si>
  <si>
    <t>Mangalgiri Ladies Dhoti Pant</t>
  </si>
  <si>
    <t>CA0108600400</t>
  </si>
  <si>
    <t>0202553 M</t>
  </si>
  <si>
    <t>CA0108600300</t>
  </si>
  <si>
    <t>0202553 S</t>
  </si>
  <si>
    <t>CA0108600200</t>
  </si>
  <si>
    <t>0202553 XL</t>
  </si>
  <si>
    <t>CA0108600500</t>
  </si>
  <si>
    <t>0202535 M</t>
  </si>
  <si>
    <t>CW101-M</t>
  </si>
  <si>
    <t>0202535 S</t>
  </si>
  <si>
    <t>CW101-S</t>
  </si>
  <si>
    <t>0202535 XL</t>
  </si>
  <si>
    <t>CW101-XL</t>
  </si>
  <si>
    <t>0202535 XXL</t>
  </si>
  <si>
    <t>CW101-XXL</t>
  </si>
  <si>
    <t>0202536 L</t>
  </si>
  <si>
    <t>Organic Ladies Sadhana Pyjama White</t>
  </si>
  <si>
    <t>CA0063100400</t>
  </si>
  <si>
    <t>CW201-L</t>
  </si>
  <si>
    <t>0202536 M</t>
  </si>
  <si>
    <t>CA0063100300</t>
  </si>
  <si>
    <t>CW201-M</t>
  </si>
  <si>
    <t>0202536 S</t>
  </si>
  <si>
    <t>CA0063100200</t>
  </si>
  <si>
    <t>CW201-S</t>
  </si>
  <si>
    <t>0202536 XL</t>
  </si>
  <si>
    <t>CA0063100500</t>
  </si>
  <si>
    <t>CW201-XL</t>
  </si>
  <si>
    <t>0202536 XXL</t>
  </si>
  <si>
    <t>CA0063100600</t>
  </si>
  <si>
    <t>CW201-XXL</t>
  </si>
  <si>
    <t>0202545 L</t>
  </si>
  <si>
    <t>Nandhi Ladies Kurta Off White</t>
  </si>
  <si>
    <t>CA0099400400</t>
  </si>
  <si>
    <t>0202545 M</t>
  </si>
  <si>
    <t>CA0099400300</t>
  </si>
  <si>
    <t>0202545 S</t>
  </si>
  <si>
    <t>CA0099400200</t>
  </si>
  <si>
    <t>0202545 XL</t>
  </si>
  <si>
    <t>CA0099400500</t>
  </si>
  <si>
    <t>0202546 L</t>
  </si>
  <si>
    <t>Organic Ladies Aum Kurta Undyed</t>
  </si>
  <si>
    <t>CA0099500400</t>
  </si>
  <si>
    <t>CW151-L</t>
  </si>
  <si>
    <t>0202546 M</t>
  </si>
  <si>
    <t>CA0099500300</t>
  </si>
  <si>
    <t>CW151-M</t>
  </si>
  <si>
    <t>42021990</t>
  </si>
  <si>
    <t>0101001</t>
  </si>
  <si>
    <t>Back Pack Jute Canvas</t>
  </si>
  <si>
    <t>BG162</t>
  </si>
  <si>
    <t>42022230</t>
  </si>
  <si>
    <t>0101021 Brown</t>
  </si>
  <si>
    <t>Padam Bag Jute OxfordBig Temper Big Bag Brown</t>
  </si>
  <si>
    <t>CA0000516900</t>
  </si>
  <si>
    <t>0101021 Green</t>
  </si>
  <si>
    <t>Padam Bag Jute OxfordBig Temper Big Bag Green</t>
  </si>
  <si>
    <t>CA0000517000</t>
  </si>
  <si>
    <t>42022220</t>
  </si>
  <si>
    <t>0101030</t>
  </si>
  <si>
    <t>Cross Shoulder Bag Cotton Fabric</t>
  </si>
  <si>
    <t>CA0000600000</t>
  </si>
  <si>
    <t>BG154</t>
  </si>
  <si>
    <t>42022910</t>
  </si>
  <si>
    <t>0101037</t>
  </si>
  <si>
    <t>Ganesh Printed Bag</t>
  </si>
  <si>
    <t>CA0000700000</t>
  </si>
  <si>
    <t>0101044</t>
  </si>
  <si>
    <t>BG169</t>
  </si>
  <si>
    <t>0101074</t>
  </si>
  <si>
    <t>Kalamkari Cross Shoulder Bag</t>
  </si>
  <si>
    <t>CA0001000000</t>
  </si>
  <si>
    <t>BG151</t>
  </si>
  <si>
    <t>0101085</t>
  </si>
  <si>
    <t>Canvas Bag Embroidered Fish</t>
  </si>
  <si>
    <t>CA0001200000</t>
  </si>
  <si>
    <t>0101088</t>
  </si>
  <si>
    <t>Beach Bag Jute Canvas Be Breath Blossom</t>
  </si>
  <si>
    <t>CA0001300000</t>
  </si>
  <si>
    <t>0101467</t>
  </si>
  <si>
    <t>Organic Printed Bag Aum</t>
  </si>
  <si>
    <t>CA0003116900</t>
  </si>
  <si>
    <t>BG121</t>
  </si>
  <si>
    <t>0101469</t>
  </si>
  <si>
    <t>Organic Printed Bag Moksha</t>
  </si>
  <si>
    <t>CA0003317200</t>
  </si>
  <si>
    <t>BG134</t>
  </si>
  <si>
    <t>0101472</t>
  </si>
  <si>
    <t>Organic Printed Bag Moon</t>
  </si>
  <si>
    <t>CA0003117000</t>
  </si>
  <si>
    <t>BG122</t>
  </si>
  <si>
    <t>0101473</t>
  </si>
  <si>
    <t>Organic Printed Bag Change</t>
  </si>
  <si>
    <t>CA0003216900</t>
  </si>
  <si>
    <t>BG104</t>
  </si>
  <si>
    <t>0101474</t>
  </si>
  <si>
    <t>Organic Printed Bag Play</t>
  </si>
  <si>
    <t>CA0003217200</t>
  </si>
  <si>
    <t>BG105</t>
  </si>
  <si>
    <t>0101480</t>
  </si>
  <si>
    <t>Organic Printed Bag Bliss</t>
  </si>
  <si>
    <t>CA0003317000</t>
  </si>
  <si>
    <t>BG141</t>
  </si>
  <si>
    <t>0101487</t>
  </si>
  <si>
    <t>Nandhi Tote Bag Off White</t>
  </si>
  <si>
    <t>CA0003500000</t>
  </si>
  <si>
    <t>0101488</t>
  </si>
  <si>
    <t>Nandhi Back Pack Bag Off White</t>
  </si>
  <si>
    <t>CA0003600000</t>
  </si>
  <si>
    <t>42023990</t>
  </si>
  <si>
    <t>0102002</t>
  </si>
  <si>
    <t>Mens Purse In Jute</t>
  </si>
  <si>
    <t>CA0004100000</t>
  </si>
  <si>
    <t>BG157</t>
  </si>
  <si>
    <t>0102003</t>
  </si>
  <si>
    <t>Ladies Purse In Jute</t>
  </si>
  <si>
    <t>CA0004200000</t>
  </si>
  <si>
    <t>BG158</t>
  </si>
  <si>
    <t>0102005</t>
  </si>
  <si>
    <t>Mini Hand Bag In Jute</t>
  </si>
  <si>
    <t>CA0004300000</t>
  </si>
  <si>
    <t>BG163-WHITE</t>
  </si>
  <si>
    <t>0102007</t>
  </si>
  <si>
    <t>Passport Purse In Jute</t>
  </si>
  <si>
    <t>CA0004500000</t>
  </si>
  <si>
    <t>BG140</t>
  </si>
  <si>
    <t>74181023</t>
  </si>
  <si>
    <t>0105006</t>
  </si>
  <si>
    <t>Copper Agarbatti Stand</t>
  </si>
  <si>
    <t>IN118</t>
  </si>
  <si>
    <t>0105009</t>
  </si>
  <si>
    <t>Copper Candle Stand</t>
  </si>
  <si>
    <t>HO0019700000</t>
  </si>
  <si>
    <t>74181039</t>
  </si>
  <si>
    <t>0105026</t>
  </si>
  <si>
    <t>Metal Wall Panel Abstract Shiva Copper</t>
  </si>
  <si>
    <t>HO0085100400</t>
  </si>
  <si>
    <t>MC109</t>
  </si>
  <si>
    <t>0105027</t>
  </si>
  <si>
    <t>HO0085100300</t>
  </si>
  <si>
    <t>MC108</t>
  </si>
  <si>
    <t>0105028</t>
  </si>
  <si>
    <t>HO0085200200</t>
  </si>
  <si>
    <t>MC107</t>
  </si>
  <si>
    <t>74181022</t>
  </si>
  <si>
    <t>0105101</t>
  </si>
  <si>
    <t>Copper Glass</t>
  </si>
  <si>
    <t>YA506</t>
  </si>
  <si>
    <t>74199930</t>
  </si>
  <si>
    <t>0105115</t>
  </si>
  <si>
    <t>Metal Art Antique Deepam Stand</t>
  </si>
  <si>
    <t>MC115-SB</t>
  </si>
  <si>
    <t>0105116</t>
  </si>
  <si>
    <t>Metal Art Antique Deepam</t>
  </si>
  <si>
    <t>MC115-S</t>
  </si>
  <si>
    <t>0105208</t>
  </si>
  <si>
    <t>Copper Tea Light Holder</t>
  </si>
  <si>
    <t>HO0019800000</t>
  </si>
  <si>
    <t>0105245</t>
  </si>
  <si>
    <t>Budha Lamp (L)</t>
  </si>
  <si>
    <t>CX703</t>
  </si>
  <si>
    <t>0105274</t>
  </si>
  <si>
    <t>Hammered Box</t>
  </si>
  <si>
    <t>MC148</t>
  </si>
  <si>
    <t>0105280</t>
  </si>
  <si>
    <t>MC116</t>
  </si>
  <si>
    <t>0105281</t>
  </si>
  <si>
    <t>MC117</t>
  </si>
  <si>
    <t>74198090</t>
  </si>
  <si>
    <t>0105295</t>
  </si>
  <si>
    <t>Antique Deepam With Base</t>
  </si>
  <si>
    <t>MC115-LB</t>
  </si>
  <si>
    <t>0105301</t>
  </si>
  <si>
    <t>MC150</t>
  </si>
  <si>
    <t>0105302</t>
  </si>
  <si>
    <t>Hammered Copper Uruli Smal</t>
  </si>
  <si>
    <t>MC151</t>
  </si>
  <si>
    <t>73239990</t>
  </si>
  <si>
    <t>0105357 Orange</t>
  </si>
  <si>
    <t>Lotus Light Holder Orange</t>
  </si>
  <si>
    <t>MC133-ORN</t>
  </si>
  <si>
    <t>0105357 Pink</t>
  </si>
  <si>
    <t>Lotus Light Holder Pink</t>
  </si>
  <si>
    <t>MC133-PNK</t>
  </si>
  <si>
    <t>0105357 Purple</t>
  </si>
  <si>
    <t>Lotus Light Holder Purple</t>
  </si>
  <si>
    <t>MC133-PUR</t>
  </si>
  <si>
    <t>83061000</t>
  </si>
  <si>
    <t>0105591</t>
  </si>
  <si>
    <t>EX145</t>
  </si>
  <si>
    <t>0105628</t>
  </si>
  <si>
    <t>Copper Glass Big</t>
  </si>
  <si>
    <t>YS0002200000</t>
  </si>
  <si>
    <t>0105666</t>
  </si>
  <si>
    <t>Hammered Copper Canister Style 1 Ne Pl</t>
  </si>
  <si>
    <t>HO0034800002</t>
  </si>
  <si>
    <t>0105669</t>
  </si>
  <si>
    <t>YA512</t>
  </si>
  <si>
    <t>0105673</t>
  </si>
  <si>
    <t>Hammered Copper Coaster Set Ne Pl</t>
  </si>
  <si>
    <t>HO0069800002</t>
  </si>
  <si>
    <t>0105675</t>
  </si>
  <si>
    <t>Set Of Hammered Copper Jug 2 Glass And Stainless Steel Tray</t>
  </si>
  <si>
    <t>YS0005000000</t>
  </si>
  <si>
    <t>YA529</t>
  </si>
  <si>
    <t>0105676</t>
  </si>
  <si>
    <t>Set Of Hammered Copper Jug and 4 Glasses</t>
  </si>
  <si>
    <t>YS0005100000</t>
  </si>
  <si>
    <t>0105877</t>
  </si>
  <si>
    <t>CX710</t>
  </si>
  <si>
    <t>0105886</t>
  </si>
  <si>
    <t>MC149</t>
  </si>
  <si>
    <t>0105962</t>
  </si>
  <si>
    <t>Horizontal Hanging H-124</t>
  </si>
  <si>
    <t>HO0064100000</t>
  </si>
  <si>
    <t>MC145</t>
  </si>
  <si>
    <t>0105963</t>
  </si>
  <si>
    <t>Vertical Hanging V-125</t>
  </si>
  <si>
    <t>HO0064200000</t>
  </si>
  <si>
    <t>MC144</t>
  </si>
  <si>
    <t>63071010</t>
  </si>
  <si>
    <t>0106498</t>
  </si>
  <si>
    <t>Buddha Shuddhi White Cotton Cloth</t>
  </si>
  <si>
    <t>CX903</t>
  </si>
  <si>
    <t>69120010</t>
  </si>
  <si>
    <t>0106501</t>
  </si>
  <si>
    <t>Surya Namaskar Mug</t>
  </si>
  <si>
    <t>HO0039800000</t>
  </si>
  <si>
    <t>EX110</t>
  </si>
  <si>
    <t>44119990</t>
  </si>
  <si>
    <t>0106536</t>
  </si>
  <si>
    <t>Adiyogi Key Chain</t>
  </si>
  <si>
    <t>HO0065016900</t>
  </si>
  <si>
    <t>EX135</t>
  </si>
  <si>
    <t>0601030</t>
  </si>
  <si>
    <t>Hammered Copper Fumer With Wooden Handle NePl 2315</t>
  </si>
  <si>
    <t>HO0021400002</t>
  </si>
  <si>
    <t>94049099</t>
  </si>
  <si>
    <t>0106546</t>
  </si>
  <si>
    <t>Meditation Chair</t>
  </si>
  <si>
    <t>YA610</t>
  </si>
  <si>
    <t>96151900</t>
  </si>
  <si>
    <t>0106732</t>
  </si>
  <si>
    <t>Neem Wood Comb M No 42</t>
  </si>
  <si>
    <t>BC0000100002</t>
  </si>
  <si>
    <t>EX113</t>
  </si>
  <si>
    <t>0106733</t>
  </si>
  <si>
    <t>Neem Wood Comb M No 73</t>
  </si>
  <si>
    <t>EX114</t>
  </si>
  <si>
    <t>0106734</t>
  </si>
  <si>
    <t>Neem Wood Comb M No 74</t>
  </si>
  <si>
    <t>BC0000300002</t>
  </si>
  <si>
    <t>EX140</t>
  </si>
  <si>
    <t>0106736</t>
  </si>
  <si>
    <t>Neem Wood Comb M No 82</t>
  </si>
  <si>
    <t>BC0000500002</t>
  </si>
  <si>
    <t>EX142</t>
  </si>
  <si>
    <t>96032100</t>
  </si>
  <si>
    <t>0106737</t>
  </si>
  <si>
    <t>Adult Bamboo Toothbrush</t>
  </si>
  <si>
    <t>BC0000616900</t>
  </si>
  <si>
    <t>EX115</t>
  </si>
  <si>
    <t>0106738</t>
  </si>
  <si>
    <t>Kids Bamboo Toothbrush</t>
  </si>
  <si>
    <t>BC0000617000</t>
  </si>
  <si>
    <t>EX116</t>
  </si>
  <si>
    <t>33061020</t>
  </si>
  <si>
    <t>0106758</t>
  </si>
  <si>
    <t>Herbal Tooth Paste</t>
  </si>
  <si>
    <t>RJ201-50</t>
  </si>
  <si>
    <t>0106759</t>
  </si>
  <si>
    <t>RJ201-150</t>
  </si>
  <si>
    <t>14049090</t>
  </si>
  <si>
    <t>0106760</t>
  </si>
  <si>
    <t>Coconut Shell Shampoo Bowl</t>
  </si>
  <si>
    <t>HO0040100000</t>
  </si>
  <si>
    <t>EX263</t>
  </si>
  <si>
    <t>48201020</t>
  </si>
  <si>
    <t>0106815</t>
  </si>
  <si>
    <t>EX248</t>
  </si>
  <si>
    <t>39264039</t>
  </si>
  <si>
    <t>0106823</t>
  </si>
  <si>
    <t>Adiyogi Arpanam Gift set</t>
  </si>
  <si>
    <t>CO0001300000</t>
  </si>
  <si>
    <t>74199990</t>
  </si>
  <si>
    <t>0106833</t>
  </si>
  <si>
    <t>Devi Gudi Arpanam set</t>
  </si>
  <si>
    <t>CO0001200000</t>
  </si>
  <si>
    <t>0601051</t>
  </si>
  <si>
    <t>Matte Finish Copper Glass with Brass Aum Small</t>
  </si>
  <si>
    <t>YS0003000002</t>
  </si>
  <si>
    <t>YA535</t>
  </si>
  <si>
    <t>56079020</t>
  </si>
  <si>
    <t>0111309</t>
  </si>
  <si>
    <t>Linga Bhairavi Avigna Yantra Sutra</t>
  </si>
  <si>
    <t>CX908-1</t>
  </si>
  <si>
    <t>0111310</t>
  </si>
  <si>
    <t>CX908-2</t>
  </si>
  <si>
    <t>71179090</t>
  </si>
  <si>
    <t>0111355</t>
  </si>
  <si>
    <t>Adiyogi Rudraksha with Copper Chain</t>
  </si>
  <si>
    <t>CX204</t>
  </si>
  <si>
    <t>94036000</t>
  </si>
  <si>
    <t>0109001</t>
  </si>
  <si>
    <t>Low Side Table With Copper Leaves Style 1 Big Peepal Tree Leaf</t>
  </si>
  <si>
    <t>TC0005216900</t>
  </si>
  <si>
    <t>WC102</t>
  </si>
  <si>
    <t>0109002</t>
  </si>
  <si>
    <t>Low Side Table With Copper Leaves Style 1 Small Peepal Tree Leaf</t>
  </si>
  <si>
    <t>TC0005316900</t>
  </si>
  <si>
    <t>WC101</t>
  </si>
  <si>
    <t>0109003</t>
  </si>
  <si>
    <t>Low Side Table With Copper Leaves Style 2 Big Temple Tree Leaf</t>
  </si>
  <si>
    <t>TC0005217000</t>
  </si>
  <si>
    <t>WC104</t>
  </si>
  <si>
    <t>0109004</t>
  </si>
  <si>
    <t>Low Side Table With Copper Leaves Style 2 Small Temple Tree Leaf</t>
  </si>
  <si>
    <t>TC0005317000</t>
  </si>
  <si>
    <t>WC103</t>
  </si>
  <si>
    <t>0109005</t>
  </si>
  <si>
    <t>Low Side Table With Copper Leaves Style 3 Big Lotus Leaf</t>
  </si>
  <si>
    <t>WC106</t>
  </si>
  <si>
    <t>0109006</t>
  </si>
  <si>
    <t>Low Side Table With Copper Leaves Style 3 Small Lotus Leaf</t>
  </si>
  <si>
    <t>WC105</t>
  </si>
  <si>
    <t>0109016</t>
  </si>
  <si>
    <t>Avigana Yanthra Stand</t>
  </si>
  <si>
    <t>WC109</t>
  </si>
  <si>
    <t>33074100</t>
  </si>
  <si>
    <t>0110010</t>
  </si>
  <si>
    <t>Organic Incense Jasmine Set Of 50</t>
  </si>
  <si>
    <t>IN120</t>
  </si>
  <si>
    <t>0111357</t>
  </si>
  <si>
    <t>CX908-3</t>
  </si>
  <si>
    <t>0110020</t>
  </si>
  <si>
    <t>Organic Incense Sandal Set Of 50</t>
  </si>
  <si>
    <t>IN121</t>
  </si>
  <si>
    <t>0110026</t>
  </si>
  <si>
    <t>Organic Incense Jasmine</t>
  </si>
  <si>
    <t>IN110</t>
  </si>
  <si>
    <t>0110027</t>
  </si>
  <si>
    <t>Organic Incense Sandal</t>
  </si>
  <si>
    <t>IN104</t>
  </si>
  <si>
    <t>0110028</t>
  </si>
  <si>
    <t>Organic Incense Lavander</t>
  </si>
  <si>
    <t>IN109</t>
  </si>
  <si>
    <t>0110029</t>
  </si>
  <si>
    <t>Organic Incense Musk</t>
  </si>
  <si>
    <t>HO0027100002</t>
  </si>
  <si>
    <t>IN116</t>
  </si>
  <si>
    <t>0110030</t>
  </si>
  <si>
    <t>Organic Incense Lotus</t>
  </si>
  <si>
    <t>IN103</t>
  </si>
  <si>
    <t>0110031</t>
  </si>
  <si>
    <t>Organic Incense Sage</t>
  </si>
  <si>
    <t>IN108</t>
  </si>
  <si>
    <t>0110032</t>
  </si>
  <si>
    <t>Organic Incense Benzoin</t>
  </si>
  <si>
    <t>HO0027400002</t>
  </si>
  <si>
    <t>IN101</t>
  </si>
  <si>
    <t>0110033</t>
  </si>
  <si>
    <t>Organic Incense Camphor</t>
  </si>
  <si>
    <t>IN105</t>
  </si>
  <si>
    <t>0110034</t>
  </si>
  <si>
    <t>Organic Incense Bergamot</t>
  </si>
  <si>
    <t>HO0027600002</t>
  </si>
  <si>
    <t>IN102</t>
  </si>
  <si>
    <t>0110035</t>
  </si>
  <si>
    <t>Organic Incense Patchouli</t>
  </si>
  <si>
    <t>HO0027700002</t>
  </si>
  <si>
    <t>IN111</t>
  </si>
  <si>
    <t>0110036</t>
  </si>
  <si>
    <t>Organic Incense Nagachamba</t>
  </si>
  <si>
    <t>IN114</t>
  </si>
  <si>
    <t>0110037</t>
  </si>
  <si>
    <t>Organic Incense Night Queen</t>
  </si>
  <si>
    <t>IN113</t>
  </si>
  <si>
    <t>0110040</t>
  </si>
  <si>
    <t>Organic Incense Vanila Yalang</t>
  </si>
  <si>
    <t>IN106</t>
  </si>
  <si>
    <t>0110206</t>
  </si>
  <si>
    <t>Incense Stick Neem 10 Pcs Pack</t>
  </si>
  <si>
    <t>IN128</t>
  </si>
  <si>
    <t>0110207</t>
  </si>
  <si>
    <t>Incense Stick Vilvam 10 Pcs Pack</t>
  </si>
  <si>
    <t>IN129</t>
  </si>
  <si>
    <t>0110209</t>
  </si>
  <si>
    <t>Incense Stick Vibhuti 10 Pcs Pack</t>
  </si>
  <si>
    <t>IN131</t>
  </si>
  <si>
    <t>0110210</t>
  </si>
  <si>
    <t>Incense Stick Eucalyptus 10 Pcs Pack</t>
  </si>
  <si>
    <t>IN132</t>
  </si>
  <si>
    <t>0110211</t>
  </si>
  <si>
    <t>Incense Stick Water 10 Pcs Pack</t>
  </si>
  <si>
    <t>IN135</t>
  </si>
  <si>
    <t>0110212</t>
  </si>
  <si>
    <t>Incense Stick Air 10 Pcs Pack</t>
  </si>
  <si>
    <t>HO0029000002</t>
  </si>
  <si>
    <t>IN136</t>
  </si>
  <si>
    <t>0110213</t>
  </si>
  <si>
    <t>Incense Stick Fire 10 Pcs Pack</t>
  </si>
  <si>
    <t>HO0029100002</t>
  </si>
  <si>
    <t>IN137</t>
  </si>
  <si>
    <t>0110214</t>
  </si>
  <si>
    <t>Incense Stick Earth 10 Pcs Pack</t>
  </si>
  <si>
    <t>HO0029200002</t>
  </si>
  <si>
    <t>IN138</t>
  </si>
  <si>
    <t>0110215</t>
  </si>
  <si>
    <t>Incense Stick Aakash 10 Pcs Pack</t>
  </si>
  <si>
    <t>IN139</t>
  </si>
  <si>
    <t>0110218</t>
  </si>
  <si>
    <t>Incense Cone Neem 20 Pcs Pack</t>
  </si>
  <si>
    <t>IN207</t>
  </si>
  <si>
    <t>0110219</t>
  </si>
  <si>
    <t>IN208</t>
  </si>
  <si>
    <t>0110221</t>
  </si>
  <si>
    <t>IN210</t>
  </si>
  <si>
    <t>0110222</t>
  </si>
  <si>
    <t>IN211</t>
  </si>
  <si>
    <t>0110223</t>
  </si>
  <si>
    <t>Incense Cone Water 20 Pcs Pack</t>
  </si>
  <si>
    <t>HO0026300002</t>
  </si>
  <si>
    <t>IN212</t>
  </si>
  <si>
    <t>0110224</t>
  </si>
  <si>
    <t>Incense Cone Air 20 Pcs Pack</t>
  </si>
  <si>
    <t>HO0026400002</t>
  </si>
  <si>
    <t>IN213</t>
  </si>
  <si>
    <t>0110225</t>
  </si>
  <si>
    <t>Incense Cone Fire 20 Pcs Pack</t>
  </si>
  <si>
    <t>HO0026500002</t>
  </si>
  <si>
    <t>IN214</t>
  </si>
  <si>
    <t>0110226</t>
  </si>
  <si>
    <t>Incense Cone Earth 20 Pcs Pack</t>
  </si>
  <si>
    <t>HO0026600002</t>
  </si>
  <si>
    <t>IN215</t>
  </si>
  <si>
    <t>0110227</t>
  </si>
  <si>
    <t>IN216</t>
  </si>
  <si>
    <t>0110228</t>
  </si>
  <si>
    <t>Sambrani With Cowdung Cup</t>
  </si>
  <si>
    <t>HO0030600002</t>
  </si>
  <si>
    <t>IN402</t>
  </si>
  <si>
    <t>0110229</t>
  </si>
  <si>
    <t>Cowdung Cup With Desanka</t>
  </si>
  <si>
    <t>HO0030700002</t>
  </si>
  <si>
    <t>IN403</t>
  </si>
  <si>
    <t>49019900</t>
  </si>
  <si>
    <t>0111358</t>
  </si>
  <si>
    <t>Linga Bhairavi Sthuthi</t>
  </si>
  <si>
    <t>TC0006316800</t>
  </si>
  <si>
    <t>CX708-H</t>
  </si>
  <si>
    <t>0111397</t>
  </si>
  <si>
    <t>Bhuta Shuddhi Refill Container</t>
  </si>
  <si>
    <t>YS0008000000</t>
  </si>
  <si>
    <t>33074900</t>
  </si>
  <si>
    <t>0110233</t>
  </si>
  <si>
    <t>Solid Perfume in Brass Cloisonne Jar Jasmine Orient (4 gm)</t>
  </si>
  <si>
    <t>BC501</t>
  </si>
  <si>
    <t>0110234</t>
  </si>
  <si>
    <t>Solid Perfume in Brass Cloisonne Jar Lily of the Valley (4 gm)</t>
  </si>
  <si>
    <t>BC0001105100</t>
  </si>
  <si>
    <t>BC502</t>
  </si>
  <si>
    <t>0110235</t>
  </si>
  <si>
    <t>Solid Perfume in Brass Cloisonne Jar Relax (4 gm)</t>
  </si>
  <si>
    <t>BC503</t>
  </si>
  <si>
    <t>0110236</t>
  </si>
  <si>
    <t>Solid Perfume in Brass Cloisonne Jar Royal Oud (4 gm)</t>
  </si>
  <si>
    <t>BC504</t>
  </si>
  <si>
    <t>0110237</t>
  </si>
  <si>
    <t>Solid Perfume in Brass Cloisonne Jar Sandalwood And Vetiver (4 gm)</t>
  </si>
  <si>
    <t>BC505</t>
  </si>
  <si>
    <t>0110238</t>
  </si>
  <si>
    <t>Solid Perfume in Brass Cloisonne Jar Wild Rose (4 gm)</t>
  </si>
  <si>
    <t>BC0001505100</t>
  </si>
  <si>
    <t>BC506</t>
  </si>
  <si>
    <t>0601054</t>
  </si>
  <si>
    <t>Hammered Copper Water Bottle</t>
  </si>
  <si>
    <t>YA524</t>
  </si>
  <si>
    <t>14049070</t>
  </si>
  <si>
    <t>0111001</t>
  </si>
  <si>
    <t>Rudraksha Mala</t>
  </si>
  <si>
    <t>RS0000608100</t>
  </si>
  <si>
    <t>CX300-80M</t>
  </si>
  <si>
    <t>0111002</t>
  </si>
  <si>
    <t>CX100-75M</t>
  </si>
  <si>
    <t>0111003</t>
  </si>
  <si>
    <t>CX100-70M</t>
  </si>
  <si>
    <t>0111004</t>
  </si>
  <si>
    <t>CX100-65M</t>
  </si>
  <si>
    <t>0111005</t>
  </si>
  <si>
    <t>CX100-60M</t>
  </si>
  <si>
    <t>0111006</t>
  </si>
  <si>
    <t>CX100-55M</t>
  </si>
  <si>
    <t>0111007</t>
  </si>
  <si>
    <t>CX100-50M</t>
  </si>
  <si>
    <t>0111008</t>
  </si>
  <si>
    <t>Dwimukhi Rudraksha</t>
  </si>
  <si>
    <t>CX202</t>
  </si>
  <si>
    <t>0111009</t>
  </si>
  <si>
    <t>Gowrishanker Rudraksha</t>
  </si>
  <si>
    <t>CX203</t>
  </si>
  <si>
    <t>0111010</t>
  </si>
  <si>
    <t>Shanmukhi Rudraksha</t>
  </si>
  <si>
    <t>CX201</t>
  </si>
  <si>
    <t>0111011</t>
  </si>
  <si>
    <t>Linga Jyoti</t>
  </si>
  <si>
    <t>CX701</t>
  </si>
  <si>
    <t>33049990</t>
  </si>
  <si>
    <t>0111012</t>
  </si>
  <si>
    <t>Vibhuti Energised</t>
  </si>
  <si>
    <t>CX801</t>
  </si>
  <si>
    <t>71171990</t>
  </si>
  <si>
    <t>0111013</t>
  </si>
  <si>
    <t>Copper Ring Energised</t>
  </si>
  <si>
    <t>CX600-S</t>
  </si>
  <si>
    <t>0111014</t>
  </si>
  <si>
    <t>CX600-M</t>
  </si>
  <si>
    <t>0111015</t>
  </si>
  <si>
    <t>CX600-L</t>
  </si>
  <si>
    <t>0111016</t>
  </si>
  <si>
    <t>Linga Bhairavi Copper Pendant</t>
  </si>
  <si>
    <t>CX503</t>
  </si>
  <si>
    <t>0111018</t>
  </si>
  <si>
    <t>Linga Bhairavi Spoon Lamp</t>
  </si>
  <si>
    <t>HO0000100000</t>
  </si>
  <si>
    <t>0111019</t>
  </si>
  <si>
    <t>CX821</t>
  </si>
  <si>
    <t>71131130</t>
  </si>
  <si>
    <t>0111021</t>
  </si>
  <si>
    <t>Linga Bhairavi Silver Pendant</t>
  </si>
  <si>
    <t>CX505</t>
  </si>
  <si>
    <t>0111022</t>
  </si>
  <si>
    <t>CX506</t>
  </si>
  <si>
    <t>0111023</t>
  </si>
  <si>
    <t>Silver Metallic Pendant</t>
  </si>
  <si>
    <t>CX508</t>
  </si>
  <si>
    <t>0111025</t>
  </si>
  <si>
    <t>Linga Bhairavi Gudi</t>
  </si>
  <si>
    <t>GUDI</t>
  </si>
  <si>
    <t>61171030</t>
  </si>
  <si>
    <t>0111026</t>
  </si>
  <si>
    <t>CX805</t>
  </si>
  <si>
    <t>09101210</t>
  </si>
  <si>
    <t>0111028</t>
  </si>
  <si>
    <t>CX712-S</t>
  </si>
  <si>
    <t>0202546 S</t>
  </si>
  <si>
    <t>CA0099500200</t>
  </si>
  <si>
    <t>CW151-S</t>
  </si>
  <si>
    <t>0111030</t>
  </si>
  <si>
    <t>CX707-L</t>
  </si>
  <si>
    <t>0111031</t>
  </si>
  <si>
    <t>CX712-L</t>
  </si>
  <si>
    <t>0111033</t>
  </si>
  <si>
    <t>Kumkum Bowl</t>
  </si>
  <si>
    <t>MC114</t>
  </si>
  <si>
    <t>29142921</t>
  </si>
  <si>
    <t>0111035</t>
  </si>
  <si>
    <t>3 Month Bhuta Shuddhi Refill - Camphor</t>
  </si>
  <si>
    <t>YA404</t>
  </si>
  <si>
    <t>0111039</t>
  </si>
  <si>
    <t>Linga Bhairavi Car Hanging</t>
  </si>
  <si>
    <t>EX128</t>
  </si>
  <si>
    <t>85439000</t>
  </si>
  <si>
    <t>0111041</t>
  </si>
  <si>
    <t>Linga Bhairavi Eye Lamp</t>
  </si>
  <si>
    <t>TC0005000200</t>
  </si>
  <si>
    <t>0111045</t>
  </si>
  <si>
    <t>CX706</t>
  </si>
  <si>
    <t>0111046</t>
  </si>
  <si>
    <t>Snake Dhoop Stand - Copper</t>
  </si>
  <si>
    <t>MC106</t>
  </si>
  <si>
    <t>0111049</t>
  </si>
  <si>
    <t>Jeevarasam Pot 10 Ltr (L)</t>
  </si>
  <si>
    <t>YA507</t>
  </si>
  <si>
    <t>0111050</t>
  </si>
  <si>
    <t>Jeevarasam Pot Plate</t>
  </si>
  <si>
    <t>YA509</t>
  </si>
  <si>
    <t>0111051</t>
  </si>
  <si>
    <t>Jeevarasam Pot 5 Ltr (S)</t>
  </si>
  <si>
    <t>YA508-S</t>
  </si>
  <si>
    <t>0111052</t>
  </si>
  <si>
    <t>YA510</t>
  </si>
  <si>
    <t>0111053</t>
  </si>
  <si>
    <t>Gudi Plate</t>
  </si>
  <si>
    <t>MC134</t>
  </si>
  <si>
    <t>0111054</t>
  </si>
  <si>
    <t>Jalanethi Pot</t>
  </si>
  <si>
    <t>YA401</t>
  </si>
  <si>
    <t>0111065</t>
  </si>
  <si>
    <t>Bhuta Shuddhi Kit in Cloth Bag</t>
  </si>
  <si>
    <t>YS0007816900</t>
  </si>
  <si>
    <t>YA405</t>
  </si>
  <si>
    <t>0111068</t>
  </si>
  <si>
    <t>Linga Bhairavi Abhaya Sutra</t>
  </si>
  <si>
    <t>CX804</t>
  </si>
  <si>
    <t>0111071</t>
  </si>
  <si>
    <t>TC0006316700</t>
  </si>
  <si>
    <t>CX708-T</t>
  </si>
  <si>
    <t>0111073</t>
  </si>
  <si>
    <t>CX501</t>
  </si>
  <si>
    <t>0111074</t>
  </si>
  <si>
    <t>Linga Bhairavi Camphor</t>
  </si>
  <si>
    <t>YA408</t>
  </si>
  <si>
    <t>74181021</t>
  </si>
  <si>
    <t>0111076</t>
  </si>
  <si>
    <t>CX711</t>
  </si>
  <si>
    <t>0111077</t>
  </si>
  <si>
    <t>CX803</t>
  </si>
  <si>
    <t>0111081</t>
  </si>
  <si>
    <t>Coconut Breaker</t>
  </si>
  <si>
    <t>HO0072500000</t>
  </si>
  <si>
    <t>CX908</t>
  </si>
  <si>
    <t>76169990</t>
  </si>
  <si>
    <t>0111085</t>
  </si>
  <si>
    <t>Adiyogi Statue 6 Inch</t>
  </si>
  <si>
    <t>AY003</t>
  </si>
  <si>
    <t>0111086</t>
  </si>
  <si>
    <t>Adiyogi Statue 12 Inch</t>
  </si>
  <si>
    <t>AY001</t>
  </si>
  <si>
    <t>0111087</t>
  </si>
  <si>
    <t>Adiyogi Statue 4 Plastic</t>
  </si>
  <si>
    <t>AY002</t>
  </si>
  <si>
    <t>0111088</t>
  </si>
  <si>
    <t>Adiyogi Abhaya Sutra</t>
  </si>
  <si>
    <t>CX902</t>
  </si>
  <si>
    <t>0111096</t>
  </si>
  <si>
    <t>YA413</t>
  </si>
  <si>
    <t>76151030</t>
  </si>
  <si>
    <t>0111106</t>
  </si>
  <si>
    <t>Nandi</t>
  </si>
  <si>
    <t>CX913</t>
  </si>
  <si>
    <t>0111107</t>
  </si>
  <si>
    <t>Trisul</t>
  </si>
  <si>
    <t>CX914</t>
  </si>
  <si>
    <t>26219000</t>
  </si>
  <si>
    <t>0111109</t>
  </si>
  <si>
    <t>Sannidhi Vibhuti</t>
  </si>
  <si>
    <t>CX915</t>
  </si>
  <si>
    <t>0111111</t>
  </si>
  <si>
    <t>Dhyanalinga Yantra With 12mm Frame</t>
  </si>
  <si>
    <t>TC0000816900</t>
  </si>
  <si>
    <t>0111112</t>
  </si>
  <si>
    <t>Dhyanalinga Yantra With 20mm Frame</t>
  </si>
  <si>
    <t>TC0000817000</t>
  </si>
  <si>
    <t>0111113</t>
  </si>
  <si>
    <t>Dhyanalinga Yantra With 25mm Frame</t>
  </si>
  <si>
    <t>CX802</t>
  </si>
  <si>
    <t>0111118</t>
  </si>
  <si>
    <t>Shivanga Copper Pendant</t>
  </si>
  <si>
    <t>CX521</t>
  </si>
  <si>
    <t>56075090</t>
  </si>
  <si>
    <t>0111123</t>
  </si>
  <si>
    <t>Black Pendant Rope</t>
  </si>
  <si>
    <t>CX520</t>
  </si>
  <si>
    <t>96081011</t>
  </si>
  <si>
    <t>0111125</t>
  </si>
  <si>
    <t>Antique Black Pen</t>
  </si>
  <si>
    <t>HO0078600000</t>
  </si>
  <si>
    <t>EX164</t>
  </si>
  <si>
    <t>0111126</t>
  </si>
  <si>
    <t>Divine Om Isha Pen</t>
  </si>
  <si>
    <t>HO0078700000</t>
  </si>
  <si>
    <t>EX165</t>
  </si>
  <si>
    <t>Sandal Powder Tin</t>
  </si>
  <si>
    <t>CX720</t>
  </si>
  <si>
    <t>0111137 English</t>
  </si>
  <si>
    <t>CX814</t>
  </si>
  <si>
    <t>0111137 Tamil</t>
  </si>
  <si>
    <t>TC0003716700</t>
  </si>
  <si>
    <t>0111138</t>
  </si>
  <si>
    <t>Adiyogi Silver Thoodu Small</t>
  </si>
  <si>
    <t>CA0022300000</t>
  </si>
  <si>
    <t>0111139</t>
  </si>
  <si>
    <t>Arathrikam Spoon GP</t>
  </si>
  <si>
    <t>YS0006500000</t>
  </si>
  <si>
    <t>83062990</t>
  </si>
  <si>
    <t>0111144</t>
  </si>
  <si>
    <t>Adiyogi Key Chain Oval Small</t>
  </si>
  <si>
    <t>HO0065017100</t>
  </si>
  <si>
    <t>0111146</t>
  </si>
  <si>
    <t>Adiyogi Key Chain Round Big</t>
  </si>
  <si>
    <t>HO0065017200</t>
  </si>
  <si>
    <t>0111147</t>
  </si>
  <si>
    <t>Adiyogi Key Chain Round Small</t>
  </si>
  <si>
    <t>HO0065017300</t>
  </si>
  <si>
    <t>0111148</t>
  </si>
  <si>
    <t>Adiyogi Key Chain - Square</t>
  </si>
  <si>
    <t>HO0065017000</t>
  </si>
  <si>
    <t>0111151</t>
  </si>
  <si>
    <t>BM Thin Black Pen</t>
  </si>
  <si>
    <t>HO0079000000</t>
  </si>
  <si>
    <t>0111157</t>
  </si>
  <si>
    <t>Copper water Bottle with Chant</t>
  </si>
  <si>
    <t>YS0000500400</t>
  </si>
  <si>
    <t>YA547</t>
  </si>
  <si>
    <t>0111158</t>
  </si>
  <si>
    <t>YS0000600400</t>
  </si>
  <si>
    <t>0111159</t>
  </si>
  <si>
    <t>YS0000500200</t>
  </si>
  <si>
    <t>YA546</t>
  </si>
  <si>
    <t>0111160</t>
  </si>
  <si>
    <t>YA549</t>
  </si>
  <si>
    <t>71131990</t>
  </si>
  <si>
    <t>0111161</t>
  </si>
  <si>
    <t>DL Dollar</t>
  </si>
  <si>
    <t>TC0001300000</t>
  </si>
  <si>
    <t>0111163</t>
  </si>
  <si>
    <t>Dhyanalinga Key Chain</t>
  </si>
  <si>
    <t>HO0067600000</t>
  </si>
  <si>
    <t>94054090</t>
  </si>
  <si>
    <t>0111164</t>
  </si>
  <si>
    <t>DL Night Lamp</t>
  </si>
  <si>
    <t>TC0006500000</t>
  </si>
  <si>
    <t>0111166</t>
  </si>
  <si>
    <t>Lamp Plate Square</t>
  </si>
  <si>
    <t>HO0002000000</t>
  </si>
  <si>
    <t>0111167</t>
  </si>
  <si>
    <t>LB Key Chain</t>
  </si>
  <si>
    <t>HO0067700000</t>
  </si>
  <si>
    <t>61171090</t>
  </si>
  <si>
    <t>0111171</t>
  </si>
  <si>
    <r>
      <rPr>
        <rFont val="Roboto Serif"/>
        <color theme="1"/>
        <sz val="9.0"/>
      </rPr>
      <t xml:space="preserve">Devi Silk Shawl </t>
    </r>
    <r>
      <rPr>
        <rFont val="Roboto Serif"/>
        <color rgb="FFC00000"/>
        <sz val="9.0"/>
      </rPr>
      <t>(Tamil)</t>
    </r>
  </si>
  <si>
    <t>CX816-T</t>
  </si>
  <si>
    <t>56079090</t>
  </si>
  <si>
    <t>0111172</t>
  </si>
  <si>
    <t>Sannidhi Suthra - GP (S)</t>
  </si>
  <si>
    <t>CX908-4</t>
  </si>
  <si>
    <t>0111174</t>
  </si>
  <si>
    <t>Theertham Pot with Lid</t>
  </si>
  <si>
    <t>HO0072700000</t>
  </si>
  <si>
    <t>0111175</t>
  </si>
  <si>
    <t>Big Brass Plate GP</t>
  </si>
  <si>
    <t>YS0006900000</t>
  </si>
  <si>
    <t>0111176</t>
  </si>
  <si>
    <t>Buddha Lamp GP</t>
  </si>
  <si>
    <t>CX709</t>
  </si>
  <si>
    <t>0111177</t>
  </si>
  <si>
    <t>Dhoopam Stand GP</t>
  </si>
  <si>
    <t>YS0007100000</t>
  </si>
  <si>
    <t>0111178</t>
  </si>
  <si>
    <t>Linga Bhairavi Eye Lamp Adoptor 1 Amps</t>
  </si>
  <si>
    <t>TC0004900000</t>
  </si>
  <si>
    <t>0111179</t>
  </si>
  <si>
    <t>TC0005000400</t>
  </si>
  <si>
    <t>0111180</t>
  </si>
  <si>
    <t>Silver Chain</t>
  </si>
  <si>
    <t>JW133</t>
  </si>
  <si>
    <t>0111181</t>
  </si>
  <si>
    <t>Buddha Lamp Plate Small</t>
  </si>
  <si>
    <t>HO0002100000</t>
  </si>
  <si>
    <t>0111185</t>
  </si>
  <si>
    <t>Adiyogi Acrylic Stand</t>
  </si>
  <si>
    <t>ME0015000400</t>
  </si>
  <si>
    <t>0111186</t>
  </si>
  <si>
    <t>ME0015000200</t>
  </si>
  <si>
    <t>PH703</t>
  </si>
  <si>
    <t>63052000</t>
  </si>
  <si>
    <t>0111187</t>
  </si>
  <si>
    <t>Bhuta Shuddhi Cloth Bag</t>
  </si>
  <si>
    <t>YA409</t>
  </si>
  <si>
    <t>0111188</t>
  </si>
  <si>
    <t>Devi Shawl Cotton ( Angavasthram ) (L)</t>
  </si>
  <si>
    <t>CX807</t>
  </si>
  <si>
    <t>0111189</t>
  </si>
  <si>
    <t>Devi Shawl Cotton ( Angavasthram ) (S)</t>
  </si>
  <si>
    <t>CX806</t>
  </si>
  <si>
    <t>39209999</t>
  </si>
  <si>
    <t>0111190</t>
  </si>
  <si>
    <t>Dhyanalinga Acrylic Stand</t>
  </si>
  <si>
    <t>ME0016400400</t>
  </si>
  <si>
    <t>0111191</t>
  </si>
  <si>
    <t>ME0016400200</t>
  </si>
  <si>
    <t>0111201</t>
  </si>
  <si>
    <t>Linga Bhairavi Acrylic Stand</t>
  </si>
  <si>
    <t>ME0019100400</t>
  </si>
  <si>
    <t>0111202</t>
  </si>
  <si>
    <t>ME0019100200</t>
  </si>
  <si>
    <t>0111203</t>
  </si>
  <si>
    <t>Big Copper water Bottle with Sadhguru Quote</t>
  </si>
  <si>
    <t>YS0000700000</t>
  </si>
  <si>
    <t>YA545</t>
  </si>
  <si>
    <t>71131910</t>
  </si>
  <si>
    <t>0111209</t>
  </si>
  <si>
    <t>Devi Pendant Gold Black Enamel</t>
  </si>
  <si>
    <t>CX510-BLK</t>
  </si>
  <si>
    <t>0111210</t>
  </si>
  <si>
    <t>Devi Pendant Gold Plain (8 gm)</t>
  </si>
  <si>
    <t>CX513-PLN</t>
  </si>
  <si>
    <t>0111211</t>
  </si>
  <si>
    <t>CX514-BLK</t>
  </si>
  <si>
    <t>0111212</t>
  </si>
  <si>
    <t>Devi Pendant Gold Red Enamel</t>
  </si>
  <si>
    <t>CX514-RED</t>
  </si>
  <si>
    <t>0111213</t>
  </si>
  <si>
    <t>Devi Pendant Gold Sandal Enamel</t>
  </si>
  <si>
    <t>CX514-SAN</t>
  </si>
  <si>
    <t>0111214</t>
  </si>
  <si>
    <t>CX510-RED</t>
  </si>
  <si>
    <t>0111215</t>
  </si>
  <si>
    <t>CX510-SAN</t>
  </si>
  <si>
    <t>0111216</t>
  </si>
  <si>
    <t>CX511-BLK</t>
  </si>
  <si>
    <t>0111217</t>
  </si>
  <si>
    <t>CX511-RED</t>
  </si>
  <si>
    <t>0111218</t>
  </si>
  <si>
    <t>CX511-SAN</t>
  </si>
  <si>
    <t>0111219</t>
  </si>
  <si>
    <t>TC0003005700</t>
  </si>
  <si>
    <t>0111220</t>
  </si>
  <si>
    <t>CX515-RED</t>
  </si>
  <si>
    <t>0111221</t>
  </si>
  <si>
    <t>CX515-SAN</t>
  </si>
  <si>
    <t>0111222</t>
  </si>
  <si>
    <t>Sannidhi Suthra  - GP (L)</t>
  </si>
  <si>
    <t>CX908-M</t>
  </si>
  <si>
    <t>0111223</t>
  </si>
  <si>
    <t>Bhairavi Raksha</t>
  </si>
  <si>
    <t>CX817</t>
  </si>
  <si>
    <t>0111224</t>
  </si>
  <si>
    <t>CX818</t>
  </si>
  <si>
    <t>0111225</t>
  </si>
  <si>
    <t>CX819</t>
  </si>
  <si>
    <t>0111226</t>
  </si>
  <si>
    <t>CX820</t>
  </si>
  <si>
    <t>49119990</t>
  </si>
  <si>
    <t>0111267</t>
  </si>
  <si>
    <t>Shivanga Kit with Rudraksh Mala</t>
  </si>
  <si>
    <t>CX716</t>
  </si>
  <si>
    <t>0111268</t>
  </si>
  <si>
    <t>Shivanga Kit without Rudraksh Mala</t>
  </si>
  <si>
    <t>CX717</t>
  </si>
  <si>
    <t>0111270</t>
  </si>
  <si>
    <t>Small Copper water Bottle with Sadhguru Quote</t>
  </si>
  <si>
    <t>YA544</t>
  </si>
  <si>
    <t>85051900</t>
  </si>
  <si>
    <t>0111413</t>
  </si>
  <si>
    <t>Sadhguru Fridge Magnet</t>
  </si>
  <si>
    <t>HO0052117000</t>
  </si>
  <si>
    <t>EX169</t>
  </si>
  <si>
    <t>0111280</t>
  </si>
  <si>
    <t>Adiyogi Wooden Ball Pen</t>
  </si>
  <si>
    <t>HO0079500000</t>
  </si>
  <si>
    <t>0112392</t>
  </si>
  <si>
    <t>Arul Vastram</t>
  </si>
  <si>
    <t>TC0003800000</t>
  </si>
  <si>
    <t>0113153</t>
  </si>
  <si>
    <t>Om Rudraksha Earrings</t>
  </si>
  <si>
    <t>JW115-1</t>
  </si>
  <si>
    <t>0113155</t>
  </si>
  <si>
    <t>Rudraksha Pendent</t>
  </si>
  <si>
    <t>JW112</t>
  </si>
  <si>
    <t>0113498</t>
  </si>
  <si>
    <t>Cuff Copper Style 3</t>
  </si>
  <si>
    <t>JW101-3</t>
  </si>
  <si>
    <t>0113500</t>
  </si>
  <si>
    <t>Cuff Copper Style 5</t>
  </si>
  <si>
    <t>CA0013500009</t>
  </si>
  <si>
    <t>JW101-5</t>
  </si>
  <si>
    <t>0113501</t>
  </si>
  <si>
    <t>Cuff Copper Style 6</t>
  </si>
  <si>
    <t>JW101-6</t>
  </si>
  <si>
    <t>0113602</t>
  </si>
  <si>
    <t>Charms Bracelet Copper and Brass</t>
  </si>
  <si>
    <t>CA0014200009</t>
  </si>
  <si>
    <t>JW110</t>
  </si>
  <si>
    <t>0111373</t>
  </si>
  <si>
    <t>CX600-XL</t>
  </si>
  <si>
    <t>0113603</t>
  </si>
  <si>
    <t>Mens Bracelet Copper</t>
  </si>
  <si>
    <t>JW109</t>
  </si>
  <si>
    <t>0113604</t>
  </si>
  <si>
    <t>JW129</t>
  </si>
  <si>
    <t>71171100</t>
  </si>
  <si>
    <t>0113607</t>
  </si>
  <si>
    <t>Adiyogi Copper Cuff</t>
  </si>
  <si>
    <t>JW130</t>
  </si>
  <si>
    <t>0113608</t>
  </si>
  <si>
    <t>Aum Namashivaya Bracelet</t>
  </si>
  <si>
    <t>CA0014500009</t>
  </si>
  <si>
    <t>0113614</t>
  </si>
  <si>
    <t>JW131</t>
  </si>
  <si>
    <t>0113684</t>
  </si>
  <si>
    <t>Kundalini Charms Bracelet</t>
  </si>
  <si>
    <t>CA0015600009</t>
  </si>
  <si>
    <t>0113887</t>
  </si>
  <si>
    <t>JW147</t>
  </si>
  <si>
    <t>0113888</t>
  </si>
  <si>
    <t>JW149</t>
  </si>
  <si>
    <t>0113889</t>
  </si>
  <si>
    <t>Mystic Moon Copper Cuff</t>
  </si>
  <si>
    <t>CA0020100009</t>
  </si>
  <si>
    <t>JW150</t>
  </si>
  <si>
    <t>0113891</t>
  </si>
  <si>
    <t>JW151</t>
  </si>
  <si>
    <t>0113892</t>
  </si>
  <si>
    <t>Chakra Copper Cuff</t>
  </si>
  <si>
    <t>JW148</t>
  </si>
  <si>
    <t>0601063</t>
  </si>
  <si>
    <t>Hammered Copper Jug With Lid (1.5 ltr)</t>
  </si>
  <si>
    <t>YA523</t>
  </si>
  <si>
    <t>0115179</t>
  </si>
  <si>
    <t>Silver Long Chain</t>
  </si>
  <si>
    <t>JW146</t>
  </si>
  <si>
    <t>0115185</t>
  </si>
  <si>
    <t>Sandal Powder Small Tin</t>
  </si>
  <si>
    <t>HO0074117000</t>
  </si>
  <si>
    <t>0113606 L</t>
  </si>
  <si>
    <t>Hammered Copper Tri Ring</t>
  </si>
  <si>
    <t>CA0044400409</t>
  </si>
  <si>
    <t>CX602-L</t>
  </si>
  <si>
    <t>0113606 M</t>
  </si>
  <si>
    <t>CA0044400309</t>
  </si>
  <si>
    <t>CX602-M</t>
  </si>
  <si>
    <t>0113606 S</t>
  </si>
  <si>
    <t>CA0044400209</t>
  </si>
  <si>
    <t>CX602-S</t>
  </si>
  <si>
    <t>52081110</t>
  </si>
  <si>
    <t>0115196</t>
  </si>
  <si>
    <t>Dhyanalinga Cotton Vastram</t>
  </si>
  <si>
    <t>CX916</t>
  </si>
  <si>
    <t>50072090</t>
  </si>
  <si>
    <t>0115197</t>
  </si>
  <si>
    <t>CX917</t>
  </si>
  <si>
    <t>0113678 L</t>
  </si>
  <si>
    <t>Snake Silver Ring</t>
  </si>
  <si>
    <t>CX601-L</t>
  </si>
  <si>
    <t>0113678 M</t>
  </si>
  <si>
    <t>CX601-M</t>
  </si>
  <si>
    <t>0113678 S</t>
  </si>
  <si>
    <t>CX601-S</t>
  </si>
  <si>
    <t>0113693</t>
  </si>
  <si>
    <t>Moon Phase Copper Ring</t>
  </si>
  <si>
    <t>CA0045000009</t>
  </si>
  <si>
    <t>0117154</t>
  </si>
  <si>
    <t>Abhishekam Brass Plate</t>
  </si>
  <si>
    <t>HO0072900000</t>
  </si>
  <si>
    <t>39264099</t>
  </si>
  <si>
    <t>0117174</t>
  </si>
  <si>
    <t>EX101</t>
  </si>
  <si>
    <t>0113894</t>
  </si>
  <si>
    <t>Bangle Copper Design 1</t>
  </si>
  <si>
    <t>CA0020600009</t>
  </si>
  <si>
    <t>JW106-1</t>
  </si>
  <si>
    <t>0113895</t>
  </si>
  <si>
    <t>Bangle Copper Design 2</t>
  </si>
  <si>
    <t>CA0020700009</t>
  </si>
  <si>
    <t>JW106-2</t>
  </si>
  <si>
    <t>0113896</t>
  </si>
  <si>
    <t>Bangle Copper Design 3</t>
  </si>
  <si>
    <t>CA0020800009</t>
  </si>
  <si>
    <t>JW106-3</t>
  </si>
  <si>
    <t>0113898</t>
  </si>
  <si>
    <t>Ear Ring Copper Design</t>
  </si>
  <si>
    <t>CA0029016909</t>
  </si>
  <si>
    <t>JW102-1</t>
  </si>
  <si>
    <t>0113901</t>
  </si>
  <si>
    <t>CA0029017109</t>
  </si>
  <si>
    <t>JW103-4</t>
  </si>
  <si>
    <t>0114301</t>
  </si>
  <si>
    <t>CX715</t>
  </si>
  <si>
    <t>0601127</t>
  </si>
  <si>
    <t>Hammered Water Storage Pot With Iron Stand NE PL 1993 A</t>
  </si>
  <si>
    <t>YS0005800002</t>
  </si>
  <si>
    <t>63049260</t>
  </si>
  <si>
    <t>0114683</t>
  </si>
  <si>
    <t>Shivanga Towel</t>
  </si>
  <si>
    <t>CA0064100000</t>
  </si>
  <si>
    <t>52082210</t>
  </si>
  <si>
    <t>0114684</t>
  </si>
  <si>
    <t>Shivanga Dhoti</t>
  </si>
  <si>
    <t>CA0064200000</t>
  </si>
  <si>
    <t>0114685</t>
  </si>
  <si>
    <t>Shivanga Backpack</t>
  </si>
  <si>
    <t>CA0064300000</t>
  </si>
  <si>
    <t>0114686</t>
  </si>
  <si>
    <t>Shivanga Jolna Bag</t>
  </si>
  <si>
    <t>CA0006100000</t>
  </si>
  <si>
    <t>62072110</t>
  </si>
  <si>
    <t>0114687 L</t>
  </si>
  <si>
    <t>Shivanga Orange Panchagajam Size</t>
  </si>
  <si>
    <t>CA0064400400</t>
  </si>
  <si>
    <t>0114687 M</t>
  </si>
  <si>
    <t>CA0064400300</t>
  </si>
  <si>
    <t>0114687 S</t>
  </si>
  <si>
    <t>CA0064400200</t>
  </si>
  <si>
    <t>0114687 XL</t>
  </si>
  <si>
    <t>CA0064400500</t>
  </si>
  <si>
    <t>0114687 XXL</t>
  </si>
  <si>
    <t>CA0064400600</t>
  </si>
  <si>
    <t>0114688 L</t>
  </si>
  <si>
    <t>Shivanga Green Panchagajam Size</t>
  </si>
  <si>
    <t>CA0064500400</t>
  </si>
  <si>
    <t>0114688 M</t>
  </si>
  <si>
    <t>CA0064500300</t>
  </si>
  <si>
    <t>0114688 S</t>
  </si>
  <si>
    <t>CA0064500200</t>
  </si>
  <si>
    <t>0114688 XL</t>
  </si>
  <si>
    <t>CA0064500500</t>
  </si>
  <si>
    <t>94051090</t>
  </si>
  <si>
    <t>0114706</t>
  </si>
  <si>
    <t>Devi Eye LED Lamp</t>
  </si>
  <si>
    <t>TC0005114800</t>
  </si>
  <si>
    <t>0114707</t>
  </si>
  <si>
    <t>TC0005113100</t>
  </si>
  <si>
    <t>0114749</t>
  </si>
  <si>
    <t>TC0005111000</t>
  </si>
  <si>
    <t>0601132</t>
  </si>
  <si>
    <t>CX710-L</t>
  </si>
  <si>
    <t>0114752</t>
  </si>
  <si>
    <t>Abhishekam Kit</t>
  </si>
  <si>
    <t>CX719</t>
  </si>
  <si>
    <t>0114801</t>
  </si>
  <si>
    <t>Bond of Grace Sutra</t>
  </si>
  <si>
    <t>PR0000300000</t>
  </si>
  <si>
    <t>83062110</t>
  </si>
  <si>
    <t>0114875</t>
  </si>
  <si>
    <t>Adiyogi Statue 2.5 Feet</t>
  </si>
  <si>
    <t>TC0007517300</t>
  </si>
  <si>
    <t>97030090</t>
  </si>
  <si>
    <t>0114876</t>
  </si>
  <si>
    <t>Adiyogi Statue 2.5 Feet with Linga and Wooden base</t>
  </si>
  <si>
    <t>AY004</t>
  </si>
  <si>
    <t>0119730</t>
  </si>
  <si>
    <t>Round Camphor</t>
  </si>
  <si>
    <t>YS0008200000</t>
  </si>
  <si>
    <t>0601135</t>
  </si>
  <si>
    <t>MC110</t>
  </si>
  <si>
    <t>0601136</t>
  </si>
  <si>
    <t>YA543</t>
  </si>
  <si>
    <t>0114955</t>
  </si>
  <si>
    <t>SS Square Key Chain</t>
  </si>
  <si>
    <t>CA0012500000</t>
  </si>
  <si>
    <t>0114956</t>
  </si>
  <si>
    <t>SS Oval Key Chain</t>
  </si>
  <si>
    <t>CA0012600000</t>
  </si>
  <si>
    <t>0114957</t>
  </si>
  <si>
    <t>SS Round Key Chain</t>
  </si>
  <si>
    <t>CA0012700000</t>
  </si>
  <si>
    <t>EX273</t>
  </si>
  <si>
    <t>0114963</t>
  </si>
  <si>
    <r>
      <rPr>
        <rFont val="Roboto Serif"/>
        <color theme="1"/>
        <sz val="9.0"/>
      </rPr>
      <t xml:space="preserve">Devi Silk Shawl </t>
    </r>
    <r>
      <rPr>
        <rFont val="Roboto Serif"/>
        <color rgb="FFC00000"/>
        <sz val="9.0"/>
      </rPr>
      <t>(English)</t>
    </r>
  </si>
  <si>
    <t>CX816-E</t>
  </si>
  <si>
    <t>48191010</t>
  </si>
  <si>
    <t>0114982</t>
  </si>
  <si>
    <t>Bond of Grace Box</t>
  </si>
  <si>
    <t>PR0000400000</t>
  </si>
  <si>
    <t>71162000</t>
  </si>
  <si>
    <t>0115002</t>
  </si>
  <si>
    <t>Spatika Mala</t>
  </si>
  <si>
    <t>CX150-2</t>
  </si>
  <si>
    <t>0115003</t>
  </si>
  <si>
    <t>CX150-3</t>
  </si>
  <si>
    <t>0115004</t>
  </si>
  <si>
    <t>CX150-4</t>
  </si>
  <si>
    <t>0115005</t>
  </si>
  <si>
    <t>CX150-5</t>
  </si>
  <si>
    <t>62045200</t>
  </si>
  <si>
    <t>0202565</t>
  </si>
  <si>
    <t>Mulmul Plain Skirt Red</t>
  </si>
  <si>
    <t>CA0104617200</t>
  </si>
  <si>
    <t>CW213</t>
  </si>
  <si>
    <t>0202566</t>
  </si>
  <si>
    <t>Mulmul Plain Skirt Black</t>
  </si>
  <si>
    <t>CA0104617000</t>
  </si>
  <si>
    <t>CW214</t>
  </si>
  <si>
    <t>0203461</t>
  </si>
  <si>
    <t>Nandhi Bandana Off White</t>
  </si>
  <si>
    <t>CA0068000000</t>
  </si>
  <si>
    <t>CU302</t>
  </si>
  <si>
    <t>61091000</t>
  </si>
  <si>
    <t>0401164 L</t>
  </si>
  <si>
    <t>Organic Unisex Track White</t>
  </si>
  <si>
    <t>CU506-L</t>
  </si>
  <si>
    <t>0401164 M</t>
  </si>
  <si>
    <t>CU506-M</t>
  </si>
  <si>
    <t>0401164 S</t>
  </si>
  <si>
    <t>CU506-S</t>
  </si>
  <si>
    <t>0401164 XL</t>
  </si>
  <si>
    <t>CU506-XL</t>
  </si>
  <si>
    <t>0401164 XXL</t>
  </si>
  <si>
    <t>CA0077000600</t>
  </si>
  <si>
    <t>CU506-XXL</t>
  </si>
  <si>
    <t>0117155</t>
  </si>
  <si>
    <t>CX601-XL</t>
  </si>
  <si>
    <t>0117156</t>
  </si>
  <si>
    <t>CX601-XXL</t>
  </si>
  <si>
    <t>0401171</t>
  </si>
  <si>
    <t>Inskirt Red</t>
  </si>
  <si>
    <t>CA0106217100</t>
  </si>
  <si>
    <t>0401172</t>
  </si>
  <si>
    <t>Inskirt Black</t>
  </si>
  <si>
    <t>CA0106217000</t>
  </si>
  <si>
    <t>0401173</t>
  </si>
  <si>
    <t>Inskirt Beige</t>
  </si>
  <si>
    <t>CA0106216900</t>
  </si>
  <si>
    <t>57050049</t>
  </si>
  <si>
    <t>0402016</t>
  </si>
  <si>
    <t>Cotton Rug Yoga Mat</t>
  </si>
  <si>
    <t>YA116-BR</t>
  </si>
  <si>
    <t>0402022</t>
  </si>
  <si>
    <t>Cotton Rug Yoga Mat Rubber Coated</t>
  </si>
  <si>
    <t>YS0010900000</t>
  </si>
  <si>
    <t>57050029</t>
  </si>
  <si>
    <t>0402031</t>
  </si>
  <si>
    <t>Sambu Straws and Jute Yoga Mat with Back Rubberized</t>
  </si>
  <si>
    <t>YS0011200000</t>
  </si>
  <si>
    <t>73269099</t>
  </si>
  <si>
    <t>0117173</t>
  </si>
  <si>
    <t>Adiyogi New Key Chain</t>
  </si>
  <si>
    <t>HO0065017400</t>
  </si>
  <si>
    <t>0402038</t>
  </si>
  <si>
    <t>Organic Cotton Rug Yoga Mat</t>
  </si>
  <si>
    <t>YA110</t>
  </si>
  <si>
    <t>63041910</t>
  </si>
  <si>
    <t>0402039</t>
  </si>
  <si>
    <t>Organic Pranayam Cushion</t>
  </si>
  <si>
    <t>YA312</t>
  </si>
  <si>
    <t>57050042</t>
  </si>
  <si>
    <t>0402040</t>
  </si>
  <si>
    <t>Organic Dharbha Grass Meditation Mat</t>
  </si>
  <si>
    <t>YA313</t>
  </si>
  <si>
    <t>63049281</t>
  </si>
  <si>
    <t>0402041</t>
  </si>
  <si>
    <t>Organic Yoga Mat Cloth Cover</t>
  </si>
  <si>
    <t>YA215</t>
  </si>
  <si>
    <t>0402042</t>
  </si>
  <si>
    <t>Organic Meditation Mat</t>
  </si>
  <si>
    <t>YS0011800000</t>
  </si>
  <si>
    <t>0402043</t>
  </si>
  <si>
    <t>Organic Waffle Towel</t>
  </si>
  <si>
    <t>EX197-L</t>
  </si>
  <si>
    <t>0402044</t>
  </si>
  <si>
    <t>EX197-S</t>
  </si>
  <si>
    <t>0402045</t>
  </si>
  <si>
    <t>Herring Bone Towel</t>
  </si>
  <si>
    <t>CA0009200400</t>
  </si>
  <si>
    <t>EX196-L</t>
  </si>
  <si>
    <t>0402046</t>
  </si>
  <si>
    <t>EX196-S</t>
  </si>
  <si>
    <t>0402047</t>
  </si>
  <si>
    <t>Handloom Cotton Towel</t>
  </si>
  <si>
    <t>CA0009300400</t>
  </si>
  <si>
    <t>0402048</t>
  </si>
  <si>
    <t>Mystic Dharbha Grass Mat</t>
  </si>
  <si>
    <t>YS0011900000</t>
  </si>
  <si>
    <t>YA307</t>
  </si>
  <si>
    <t>0402049</t>
  </si>
  <si>
    <t>Mystic Pranayama Cushion</t>
  </si>
  <si>
    <t>YS0009500000</t>
  </si>
  <si>
    <t>YA309</t>
  </si>
  <si>
    <t>0402050</t>
  </si>
  <si>
    <t>Mystic Yoga Mat Cover</t>
  </si>
  <si>
    <t>YS0009600000</t>
  </si>
  <si>
    <t>YA217</t>
  </si>
  <si>
    <t>0402051</t>
  </si>
  <si>
    <t>Mystic Meditation Mat</t>
  </si>
  <si>
    <t>YS0012000000</t>
  </si>
  <si>
    <t>0402052</t>
  </si>
  <si>
    <t>Natural Pranayama Cushion</t>
  </si>
  <si>
    <t>YS0009700000</t>
  </si>
  <si>
    <t>YA310</t>
  </si>
  <si>
    <t>0402055</t>
  </si>
  <si>
    <t>Natural Meditation Mat</t>
  </si>
  <si>
    <t>YS0012200000</t>
  </si>
  <si>
    <t>0201252 L</t>
  </si>
  <si>
    <t>Unisex Sadhana Dhoti Pant</t>
  </si>
  <si>
    <t>CA0076100400</t>
  </si>
  <si>
    <t>CU516-L</t>
  </si>
  <si>
    <t>0201252 M</t>
  </si>
  <si>
    <t>CA0076100300</t>
  </si>
  <si>
    <t>CU516-M</t>
  </si>
  <si>
    <t>0201252 S</t>
  </si>
  <si>
    <t>CA0076100200</t>
  </si>
  <si>
    <t>CU516-S</t>
  </si>
  <si>
    <t>0201252 XL</t>
  </si>
  <si>
    <t>CA0076100500</t>
  </si>
  <si>
    <t>CU516-XL</t>
  </si>
  <si>
    <t>0202538</t>
  </si>
  <si>
    <t>Mulmul Plain Skirt Beige</t>
  </si>
  <si>
    <t>CA0104616900</t>
  </si>
  <si>
    <t>CW215</t>
  </si>
  <si>
    <t>0202539</t>
  </si>
  <si>
    <t>Mulmul Plain Skirt Blue</t>
  </si>
  <si>
    <t>CA0104617100</t>
  </si>
  <si>
    <t>CW216</t>
  </si>
  <si>
    <t>0402056</t>
  </si>
  <si>
    <t>Indian Experience Pranayama Cushion</t>
  </si>
  <si>
    <t>YA308</t>
  </si>
  <si>
    <t>0402058</t>
  </si>
  <si>
    <t>Indian Experience Yoga Mat Cloth Cover</t>
  </si>
  <si>
    <t>YA218</t>
  </si>
  <si>
    <t>0402060</t>
  </si>
  <si>
    <t>CA0009300200</t>
  </si>
  <si>
    <t>0402061</t>
  </si>
  <si>
    <t>Pancha Bhutha Pranayama Cushion</t>
  </si>
  <si>
    <t>YA311</t>
  </si>
  <si>
    <t>0402064</t>
  </si>
  <si>
    <t>Pancha Bhutha Yoga Mat Cloth Cover</t>
  </si>
  <si>
    <t>YS0010200000</t>
  </si>
  <si>
    <t>YA219</t>
  </si>
  <si>
    <t>0402068</t>
  </si>
  <si>
    <t>Handloom Cotton Rug Yoga Mat Blue Back Rubberized</t>
  </si>
  <si>
    <t>YS0013016900</t>
  </si>
  <si>
    <t>YA100</t>
  </si>
  <si>
    <t>0402069</t>
  </si>
  <si>
    <t>Handloom Cotton Rug Yoga Mat Red Back Rubberized</t>
  </si>
  <si>
    <t>YS0013017000</t>
  </si>
  <si>
    <t>0402075</t>
  </si>
  <si>
    <t>Organic Cotton Rug Mat With Natural Dyed</t>
  </si>
  <si>
    <t>YA118</t>
  </si>
  <si>
    <t>0402076</t>
  </si>
  <si>
    <t>Handloom Cotton Towel Natural Dyed</t>
  </si>
  <si>
    <t>CA0009400000</t>
  </si>
  <si>
    <t>0601137</t>
  </si>
  <si>
    <t>Copper Straw</t>
  </si>
  <si>
    <t>HO0037000000</t>
  </si>
  <si>
    <t>62149010</t>
  </si>
  <si>
    <t>0203312</t>
  </si>
  <si>
    <t>Adiyogi Printed Shawl Cotton</t>
  </si>
  <si>
    <t>CA0066700000</t>
  </si>
  <si>
    <t>CX909</t>
  </si>
  <si>
    <t>0203352</t>
  </si>
  <si>
    <t>Cotton White Shawl</t>
  </si>
  <si>
    <t>CA0066800000</t>
  </si>
  <si>
    <t>CW332</t>
  </si>
  <si>
    <t>62149090</t>
  </si>
  <si>
    <t>0203445</t>
  </si>
  <si>
    <t>Pure Woolen Shawl White</t>
  </si>
  <si>
    <t>CA0067700000</t>
  </si>
  <si>
    <t>CU327</t>
  </si>
  <si>
    <t>0203460</t>
  </si>
  <si>
    <t>Nandhi Shawls Off White</t>
  </si>
  <si>
    <t>CA0067900000</t>
  </si>
  <si>
    <t>CM401</t>
  </si>
  <si>
    <t>US Neem Wood Comb M No 73</t>
  </si>
  <si>
    <t>0203554</t>
  </si>
  <si>
    <t>Hl Muslin Stole Undyed</t>
  </si>
  <si>
    <t>CA0068100000</t>
  </si>
  <si>
    <t>52085920</t>
  </si>
  <si>
    <t>0203645</t>
  </si>
  <si>
    <t>Handloom Silk Cotton Block Printed Shawl Style</t>
  </si>
  <si>
    <t>CA0068616900</t>
  </si>
  <si>
    <t>CU328</t>
  </si>
  <si>
    <t>0203646</t>
  </si>
  <si>
    <t>CA0068617200</t>
  </si>
  <si>
    <t>CU329</t>
  </si>
  <si>
    <t>0203647</t>
  </si>
  <si>
    <t>CA0068617300</t>
  </si>
  <si>
    <t>CU330</t>
  </si>
  <si>
    <t>0203648</t>
  </si>
  <si>
    <t>CA0068617400</t>
  </si>
  <si>
    <t>CU341</t>
  </si>
  <si>
    <t>0203649</t>
  </si>
  <si>
    <t>CA0068617500</t>
  </si>
  <si>
    <t>CU342</t>
  </si>
  <si>
    <t>0203650</t>
  </si>
  <si>
    <t>CA0068617600</t>
  </si>
  <si>
    <t>CU343</t>
  </si>
  <si>
    <t>0203651</t>
  </si>
  <si>
    <t>CA0068617700</t>
  </si>
  <si>
    <t>CU344</t>
  </si>
  <si>
    <t>0203652</t>
  </si>
  <si>
    <t>CA0068617800</t>
  </si>
  <si>
    <t>CU345</t>
  </si>
  <si>
    <t>0203653</t>
  </si>
  <si>
    <t>CA0068617900</t>
  </si>
  <si>
    <t>CU346</t>
  </si>
  <si>
    <t>0203654</t>
  </si>
  <si>
    <t>CA0068617000</t>
  </si>
  <si>
    <t>CU347</t>
  </si>
  <si>
    <t>0203655</t>
  </si>
  <si>
    <t>CA0068617100</t>
  </si>
  <si>
    <t>CU348</t>
  </si>
  <si>
    <t>0401138 L</t>
  </si>
  <si>
    <t>Melange T Shirt Karma Grey</t>
  </si>
  <si>
    <t>CA0080800400</t>
  </si>
  <si>
    <t>CU090-L</t>
  </si>
  <si>
    <t>0401138 S</t>
  </si>
  <si>
    <t>CA0080800200</t>
  </si>
  <si>
    <t>CU090-S</t>
  </si>
  <si>
    <t>0401138 XL</t>
  </si>
  <si>
    <t>CA0080800500</t>
  </si>
  <si>
    <t>CU090-XL</t>
  </si>
  <si>
    <t>0401139 L</t>
  </si>
  <si>
    <t>Melange T Shirt Aum Dark Grey</t>
  </si>
  <si>
    <t>CA0080900400</t>
  </si>
  <si>
    <t>CU067-L</t>
  </si>
  <si>
    <t>0401139 M</t>
  </si>
  <si>
    <t>CA0080900300</t>
  </si>
  <si>
    <t>CU067-M</t>
  </si>
  <si>
    <t>0401139 S</t>
  </si>
  <si>
    <t>CA0080900200</t>
  </si>
  <si>
    <t>CU067-S</t>
  </si>
  <si>
    <t>0401139 XL</t>
  </si>
  <si>
    <t>CA0080900500</t>
  </si>
  <si>
    <t>CU067-XL</t>
  </si>
  <si>
    <t>61142000</t>
  </si>
  <si>
    <t>0401140 L</t>
  </si>
  <si>
    <t>Unisex Track Pant Moon Dr Grey</t>
  </si>
  <si>
    <t>CA0076700400</t>
  </si>
  <si>
    <t>CU507-L</t>
  </si>
  <si>
    <t>0401140 M</t>
  </si>
  <si>
    <t>CA0076700300</t>
  </si>
  <si>
    <t>CU507-M</t>
  </si>
  <si>
    <t>0401140 S</t>
  </si>
  <si>
    <t>CA0076700200</t>
  </si>
  <si>
    <t>CU507-S</t>
  </si>
  <si>
    <t>0401140 XL</t>
  </si>
  <si>
    <t>CA0076700500</t>
  </si>
  <si>
    <t>CU507-XL</t>
  </si>
  <si>
    <t>0401141 L</t>
  </si>
  <si>
    <t>Unisex Track Pant Moon Lt Grey</t>
  </si>
  <si>
    <t>CA0076800400</t>
  </si>
  <si>
    <t>CU508-L</t>
  </si>
  <si>
    <t>0401141 M</t>
  </si>
  <si>
    <t>CA0076800300</t>
  </si>
  <si>
    <t>CU508-M</t>
  </si>
  <si>
    <t>0401141 S</t>
  </si>
  <si>
    <t>CA0076800200</t>
  </si>
  <si>
    <t>CU508-S</t>
  </si>
  <si>
    <t>0401141 XL</t>
  </si>
  <si>
    <t>CA0076800500</t>
  </si>
  <si>
    <t>CU508-XL</t>
  </si>
  <si>
    <t>0401142 L</t>
  </si>
  <si>
    <t>Organic Unisex T Shirt Aum Earth</t>
  </si>
  <si>
    <t>CA0081000400</t>
  </si>
  <si>
    <t>CU001-L</t>
  </si>
  <si>
    <t>0401142 M</t>
  </si>
  <si>
    <t>CA0081000300</t>
  </si>
  <si>
    <t>CU001-M</t>
  </si>
  <si>
    <t>0401142 S</t>
  </si>
  <si>
    <t>CA0081000200</t>
  </si>
  <si>
    <t>CU001-S</t>
  </si>
  <si>
    <t>0401142 XL</t>
  </si>
  <si>
    <t>CA0081000500</t>
  </si>
  <si>
    <t>CU001-XL</t>
  </si>
  <si>
    <t>0401142 XXL</t>
  </si>
  <si>
    <t>CA0081000600</t>
  </si>
  <si>
    <t>CU001-XXL</t>
  </si>
  <si>
    <t>0401143 L</t>
  </si>
  <si>
    <t>Organic Unisex T Shirt Harvest Green</t>
  </si>
  <si>
    <t>CA0081100400</t>
  </si>
  <si>
    <t>CU002-L</t>
  </si>
  <si>
    <t>0401143 M</t>
  </si>
  <si>
    <t>CA0081100300</t>
  </si>
  <si>
    <t>CU002-M</t>
  </si>
  <si>
    <t>0401143 S</t>
  </si>
  <si>
    <t>CA0081100200</t>
  </si>
  <si>
    <t>CU002-S</t>
  </si>
  <si>
    <t>0401143 XL</t>
  </si>
  <si>
    <t>CA0081100500</t>
  </si>
  <si>
    <t>CU002-XL</t>
  </si>
  <si>
    <t>0401143 XXL</t>
  </si>
  <si>
    <t>CA0081100600</t>
  </si>
  <si>
    <t>CU002-XXL</t>
  </si>
  <si>
    <t>0401144 L</t>
  </si>
  <si>
    <t>Organic Unisex T Shirt Invitation Pink</t>
  </si>
  <si>
    <t>CA0081200400</t>
  </si>
  <si>
    <t>CU005-L</t>
  </si>
  <si>
    <t>0401144 M</t>
  </si>
  <si>
    <t>CA0081200300</t>
  </si>
  <si>
    <t>CU005-M</t>
  </si>
  <si>
    <t>0401144 S</t>
  </si>
  <si>
    <t>CA0081200200</t>
  </si>
  <si>
    <t>CU005-S</t>
  </si>
  <si>
    <t>0401144 XL</t>
  </si>
  <si>
    <t>CA0081200500</t>
  </si>
  <si>
    <t>CU005-XL</t>
  </si>
  <si>
    <t>0401144 XXL</t>
  </si>
  <si>
    <t>CA0081200600</t>
  </si>
  <si>
    <t>CU005-XXL</t>
  </si>
  <si>
    <t>0401145 L</t>
  </si>
  <si>
    <t>Melange Unisex T Shirt Thandav Turquoise</t>
  </si>
  <si>
    <t>CA0081300400</t>
  </si>
  <si>
    <t>CU042-L</t>
  </si>
  <si>
    <t>0401145 M</t>
  </si>
  <si>
    <t>CU042-M</t>
  </si>
  <si>
    <t>0401145 S</t>
  </si>
  <si>
    <t>CA0081300200</t>
  </si>
  <si>
    <t>CU042-S</t>
  </si>
  <si>
    <t>0401145 XL</t>
  </si>
  <si>
    <t>CU042-XL</t>
  </si>
  <si>
    <t>0401145 XS</t>
  </si>
  <si>
    <t>CA0081300100</t>
  </si>
  <si>
    <t>0401145 XXL</t>
  </si>
  <si>
    <t>CA0081300600</t>
  </si>
  <si>
    <t>0401148 L</t>
  </si>
  <si>
    <t>Melange Unisex T Shirt That Olive</t>
  </si>
  <si>
    <t>CA0081600400</t>
  </si>
  <si>
    <t>CU025-L</t>
  </si>
  <si>
    <t>0401148 M</t>
  </si>
  <si>
    <t>CA0081600300</t>
  </si>
  <si>
    <t>0401148 S</t>
  </si>
  <si>
    <t>CA0081600200</t>
  </si>
  <si>
    <t>0401148 XL</t>
  </si>
  <si>
    <t>CA0081600500</t>
  </si>
  <si>
    <t>0401148 XXL</t>
  </si>
  <si>
    <t>CA0081600600</t>
  </si>
  <si>
    <t>0401149 L</t>
  </si>
  <si>
    <t>Melange Unisex T Shirt Ultimate Peach</t>
  </si>
  <si>
    <t>CA0081700400</t>
  </si>
  <si>
    <t>CU069-L</t>
  </si>
  <si>
    <t>0401149 M</t>
  </si>
  <si>
    <t>CA0081700300</t>
  </si>
  <si>
    <t>CU069-M</t>
  </si>
  <si>
    <t>0401149 S</t>
  </si>
  <si>
    <t>CA0081700200</t>
  </si>
  <si>
    <t>CU069-S</t>
  </si>
  <si>
    <t>0401149 XL</t>
  </si>
  <si>
    <t>CA0081700500</t>
  </si>
  <si>
    <t>CU069-XL</t>
  </si>
  <si>
    <t>0401149 XXL</t>
  </si>
  <si>
    <t>CA0081700600</t>
  </si>
  <si>
    <t>0401150 L</t>
  </si>
  <si>
    <t>0401150 M</t>
  </si>
  <si>
    <t>0401150 S</t>
  </si>
  <si>
    <t>0401150 XL</t>
  </si>
  <si>
    <t>0401154 L</t>
  </si>
  <si>
    <t>Organic Unisex Track Pant Natural Grey</t>
  </si>
  <si>
    <t>CA0076900400</t>
  </si>
  <si>
    <t>CU501-L</t>
  </si>
  <si>
    <t>0401154 M</t>
  </si>
  <si>
    <t>CA0076900300</t>
  </si>
  <si>
    <t>CU501-M</t>
  </si>
  <si>
    <t>0401154 S</t>
  </si>
  <si>
    <t>CA0076900200</t>
  </si>
  <si>
    <t>CU501-S</t>
  </si>
  <si>
    <t>0401154 XL</t>
  </si>
  <si>
    <t>CA0076900500</t>
  </si>
  <si>
    <t>CU501-XL</t>
  </si>
  <si>
    <t>0401154 XXL</t>
  </si>
  <si>
    <t>CA0076900600</t>
  </si>
  <si>
    <t>CU501-XXL</t>
  </si>
  <si>
    <t>US Neem Wood Comb M No 74</t>
  </si>
  <si>
    <t>0401160 L</t>
  </si>
  <si>
    <t>Organic Sadhana T Shirt LS Orange</t>
  </si>
  <si>
    <t>CU405-L</t>
  </si>
  <si>
    <t>0401160 M</t>
  </si>
  <si>
    <t>CU405-M</t>
  </si>
  <si>
    <t>0401160 S</t>
  </si>
  <si>
    <t>CU405-S</t>
  </si>
  <si>
    <t>0401160 XL</t>
  </si>
  <si>
    <t>CU405-XL</t>
  </si>
  <si>
    <t>0401160 XXL</t>
  </si>
  <si>
    <t>CA0063300600</t>
  </si>
  <si>
    <t>CU405-XXL</t>
  </si>
  <si>
    <t>0401161 L</t>
  </si>
  <si>
    <t>Organic Sadhana T Shirt SS Orange</t>
  </si>
  <si>
    <t>CU401-L</t>
  </si>
  <si>
    <t>0401161 M</t>
  </si>
  <si>
    <t>CU401-M</t>
  </si>
  <si>
    <t>0401161 S</t>
  </si>
  <si>
    <t>CU401-S</t>
  </si>
  <si>
    <t>0401161 XL</t>
  </si>
  <si>
    <t>CU401-XL</t>
  </si>
  <si>
    <t>0401161 XXL</t>
  </si>
  <si>
    <t>CA0063400600</t>
  </si>
  <si>
    <t>CU401-XXL</t>
  </si>
  <si>
    <t>0401162 L</t>
  </si>
  <si>
    <t>Organic Sadhana T Shirt SS White</t>
  </si>
  <si>
    <t>CU043-L</t>
  </si>
  <si>
    <t>0401162 M</t>
  </si>
  <si>
    <t>CU043-M</t>
  </si>
  <si>
    <t>0401162 S</t>
  </si>
  <si>
    <t>CU043-S</t>
  </si>
  <si>
    <t>0401162 XL</t>
  </si>
  <si>
    <t>CU043-XL</t>
  </si>
  <si>
    <t>0401162 XXL</t>
  </si>
  <si>
    <t>CA0063500600</t>
  </si>
  <si>
    <t>CU043-XXL</t>
  </si>
  <si>
    <t>0401163 L</t>
  </si>
  <si>
    <t>Organic Sadhana T Shirt LS White</t>
  </si>
  <si>
    <t>CU044-L</t>
  </si>
  <si>
    <t>0401163 M</t>
  </si>
  <si>
    <t>CU044-M</t>
  </si>
  <si>
    <t>0401163 S</t>
  </si>
  <si>
    <t>CU044-S</t>
  </si>
  <si>
    <t>0401163 XL</t>
  </si>
  <si>
    <t>CU044-XL</t>
  </si>
  <si>
    <t>0401163 XXL</t>
  </si>
  <si>
    <t>CA0063600600</t>
  </si>
  <si>
    <t>CU044-XXL</t>
  </si>
  <si>
    <t>US Neem Wood Comb M No 79</t>
  </si>
  <si>
    <t>EX141</t>
  </si>
  <si>
    <t>US Neem Wood Comb M No 82</t>
  </si>
  <si>
    <t>0401165 L</t>
  </si>
  <si>
    <t>Organic T Shirt Nandhi</t>
  </si>
  <si>
    <t>CU076-L</t>
  </si>
  <si>
    <t>0401165 M</t>
  </si>
  <si>
    <t>CA0082700300</t>
  </si>
  <si>
    <t>CU076-M</t>
  </si>
  <si>
    <t>0401165 S</t>
  </si>
  <si>
    <t>CU076-S</t>
  </si>
  <si>
    <t>0401165 XL</t>
  </si>
  <si>
    <t>CA0082700500</t>
  </si>
  <si>
    <t>CU076-XL</t>
  </si>
  <si>
    <t>0401175 L</t>
  </si>
  <si>
    <t>Adiyogi Long Sleeve T Shirt White</t>
  </si>
  <si>
    <t>CA0083100400</t>
  </si>
  <si>
    <t>CU074-L</t>
  </si>
  <si>
    <t>0401175 M</t>
  </si>
  <si>
    <t>CA0083100300</t>
  </si>
  <si>
    <t>CU074-M</t>
  </si>
  <si>
    <t>0401175 S</t>
  </si>
  <si>
    <t>CA0083100200</t>
  </si>
  <si>
    <t>CU074-S</t>
  </si>
  <si>
    <t>0401175 XL</t>
  </si>
  <si>
    <t>CA0083100500</t>
  </si>
  <si>
    <t>CU074-XL</t>
  </si>
  <si>
    <t>0401176 L</t>
  </si>
  <si>
    <t>Adiyogi Long Sleeve T Shirt Blue</t>
  </si>
  <si>
    <t>CA0083200400</t>
  </si>
  <si>
    <t>CU073-L</t>
  </si>
  <si>
    <t>0401176 M</t>
  </si>
  <si>
    <t>CA0083200300</t>
  </si>
  <si>
    <t>CU073-M</t>
  </si>
  <si>
    <t>0401176 S</t>
  </si>
  <si>
    <t>CA0083200200</t>
  </si>
  <si>
    <t>CU073-S</t>
  </si>
  <si>
    <t>0401176 XL</t>
  </si>
  <si>
    <t>CA0083200500</t>
  </si>
  <si>
    <t>CU073-XL</t>
  </si>
  <si>
    <t>0401177 L</t>
  </si>
  <si>
    <t>Adiyogi Long Sleeve T Shirt Black</t>
  </si>
  <si>
    <t>CU075-L</t>
  </si>
  <si>
    <t>0401177 M</t>
  </si>
  <si>
    <t>CA0083300300</t>
  </si>
  <si>
    <t>CU075-M</t>
  </si>
  <si>
    <t>0401177 S</t>
  </si>
  <si>
    <t>CU075-S</t>
  </si>
  <si>
    <t>0401177 XL</t>
  </si>
  <si>
    <t>CU075-XL</t>
  </si>
  <si>
    <t>0401193 L</t>
  </si>
  <si>
    <t>Melange T Shirt Adiyogi Splendor Ecru</t>
  </si>
  <si>
    <t>CA0084300400</t>
  </si>
  <si>
    <t>0401193 M</t>
  </si>
  <si>
    <t>CA0084300300</t>
  </si>
  <si>
    <t>0401193 S</t>
  </si>
  <si>
    <t>CA0084300200</t>
  </si>
  <si>
    <t>0401193 XL</t>
  </si>
  <si>
    <t>CA0084300500</t>
  </si>
  <si>
    <t>0401193 XXL</t>
  </si>
  <si>
    <t>CA0084300600</t>
  </si>
  <si>
    <t>0401194 L</t>
  </si>
  <si>
    <t>Melange T Shirt Shivanga Khaki</t>
  </si>
  <si>
    <t>CA0084400400</t>
  </si>
  <si>
    <t>CU098-L</t>
  </si>
  <si>
    <t>0401194 M</t>
  </si>
  <si>
    <t>CA0084400300</t>
  </si>
  <si>
    <t>CU098-M</t>
  </si>
  <si>
    <t>0401194 S</t>
  </si>
  <si>
    <t>CA0084400200</t>
  </si>
  <si>
    <t>CU098-S</t>
  </si>
  <si>
    <t>0401194 XL</t>
  </si>
  <si>
    <t>CA0084400500</t>
  </si>
  <si>
    <t>CU098-XL</t>
  </si>
  <si>
    <t>0401194 XXL</t>
  </si>
  <si>
    <t>CA0084400600</t>
  </si>
  <si>
    <t>CU098-XXL</t>
  </si>
  <si>
    <t>0401195 L</t>
  </si>
  <si>
    <t>Melange T Shirt Adiyogi Splendor Olive</t>
  </si>
  <si>
    <t>CA0084500400</t>
  </si>
  <si>
    <t>0401195 M</t>
  </si>
  <si>
    <t>CA0084500300</t>
  </si>
  <si>
    <t>0401195 S</t>
  </si>
  <si>
    <t>CA0084500200</t>
  </si>
  <si>
    <t>0401195 XL</t>
  </si>
  <si>
    <t>CA0084500500</t>
  </si>
  <si>
    <t>0401195 XXL</t>
  </si>
  <si>
    <t>CA0084500600</t>
  </si>
  <si>
    <t>0401196 L</t>
  </si>
  <si>
    <t>Melange T Shirt Adiyogi Vibrant Lt Grey</t>
  </si>
  <si>
    <t>CA0084600400</t>
  </si>
  <si>
    <t>0401196 M</t>
  </si>
  <si>
    <t>CA0084600300</t>
  </si>
  <si>
    <t>0401196 S</t>
  </si>
  <si>
    <t>CA0084600200</t>
  </si>
  <si>
    <t>0401196 XL</t>
  </si>
  <si>
    <t>CA0084600500</t>
  </si>
  <si>
    <t>0401196 XXL</t>
  </si>
  <si>
    <t>CA0084600600</t>
  </si>
  <si>
    <t>0401197 L</t>
  </si>
  <si>
    <t>Melange T Shirt Graceful Adiyogi Turquoise</t>
  </si>
  <si>
    <t>CA0084700400</t>
  </si>
  <si>
    <t>0401197 M</t>
  </si>
  <si>
    <t>CA0084700300</t>
  </si>
  <si>
    <t>0401197 S</t>
  </si>
  <si>
    <t>CA0084700200</t>
  </si>
  <si>
    <t>0401197 XL</t>
  </si>
  <si>
    <t>CA0084700500</t>
  </si>
  <si>
    <t>0401197 XXL</t>
  </si>
  <si>
    <t>CA0084700600</t>
  </si>
  <si>
    <t>0401198 L</t>
  </si>
  <si>
    <t>Melange T Shirt Trikona Dr.Grey</t>
  </si>
  <si>
    <t>CA0084800400</t>
  </si>
  <si>
    <t>0401198 M</t>
  </si>
  <si>
    <t>CA0084800300</t>
  </si>
  <si>
    <t>0401198 S</t>
  </si>
  <si>
    <t>CA0084800200</t>
  </si>
  <si>
    <t>0401198 XL</t>
  </si>
  <si>
    <t>CA0084800500</t>
  </si>
  <si>
    <t>0401198 XXL</t>
  </si>
  <si>
    <t>CA0084800600</t>
  </si>
  <si>
    <t>0401199 L</t>
  </si>
  <si>
    <t>Melange T Shirt Adiyogi Vibrant Cotton White Plain</t>
  </si>
  <si>
    <t>CA0084900400</t>
  </si>
  <si>
    <t>CU099-L</t>
  </si>
  <si>
    <t>0401199 M</t>
  </si>
  <si>
    <t>CA0084900300</t>
  </si>
  <si>
    <t>CU099-M</t>
  </si>
  <si>
    <t>0401199 S</t>
  </si>
  <si>
    <t>CA0084900200</t>
  </si>
  <si>
    <t>CU099-S</t>
  </si>
  <si>
    <t>0401199 XL</t>
  </si>
  <si>
    <t>CA0084900500</t>
  </si>
  <si>
    <t>CU099-XL</t>
  </si>
  <si>
    <t>0401199 XXL</t>
  </si>
  <si>
    <t>CA0084900600</t>
  </si>
  <si>
    <t>CU099-XXL</t>
  </si>
  <si>
    <t>0401208 L</t>
  </si>
  <si>
    <t>S S Logo Print T Shirt Navy</t>
  </si>
  <si>
    <t>CA0077600400</t>
  </si>
  <si>
    <t>CU102-L</t>
  </si>
  <si>
    <t>0401208 M</t>
  </si>
  <si>
    <t>CA0077600300</t>
  </si>
  <si>
    <t>CU102-M</t>
  </si>
  <si>
    <t>0401208 S</t>
  </si>
  <si>
    <t>CA0077600200</t>
  </si>
  <si>
    <t>CU102-S</t>
  </si>
  <si>
    <t>0401208 XL</t>
  </si>
  <si>
    <t>CA0077600500</t>
  </si>
  <si>
    <t>CU102-XL</t>
  </si>
  <si>
    <t>0401210 L</t>
  </si>
  <si>
    <t>S S Typo Print T Shirt Navy</t>
  </si>
  <si>
    <t>CA0077700400</t>
  </si>
  <si>
    <t>0401210 M</t>
  </si>
  <si>
    <t>CA0077700300</t>
  </si>
  <si>
    <t>0401210 S</t>
  </si>
  <si>
    <t>CA0077700200</t>
  </si>
  <si>
    <t>0401210 XL</t>
  </si>
  <si>
    <t>CA0077700500</t>
  </si>
  <si>
    <t>0401211 L</t>
  </si>
  <si>
    <t>S S Logo Print T Shirt OffWhite</t>
  </si>
  <si>
    <t>CA0077800400</t>
  </si>
  <si>
    <t>CU100-L</t>
  </si>
  <si>
    <t>0401211 M</t>
  </si>
  <si>
    <t>CA0077800300</t>
  </si>
  <si>
    <t>CU100-M</t>
  </si>
  <si>
    <t>0401211 S</t>
  </si>
  <si>
    <t>CA0077800200</t>
  </si>
  <si>
    <t>CU100-S</t>
  </si>
  <si>
    <t>0401211 XL</t>
  </si>
  <si>
    <t>CA0077800500</t>
  </si>
  <si>
    <t>CU100-XL</t>
  </si>
  <si>
    <t>0401219 L</t>
  </si>
  <si>
    <t>S S Typo Print T Shirt Dark Grey</t>
  </si>
  <si>
    <t>CA0077900400</t>
  </si>
  <si>
    <t>CU103-L</t>
  </si>
  <si>
    <t>0401219 M</t>
  </si>
  <si>
    <t>CA0077900300</t>
  </si>
  <si>
    <t>CU103-M</t>
  </si>
  <si>
    <t>0401219 S</t>
  </si>
  <si>
    <t>CA0077900200</t>
  </si>
  <si>
    <t>CU103-S</t>
  </si>
  <si>
    <t>0401219 XL</t>
  </si>
  <si>
    <t>CA0077900500</t>
  </si>
  <si>
    <t>CU103-XL</t>
  </si>
  <si>
    <t>0401220 L</t>
  </si>
  <si>
    <t>S S Logo Print T Shirt Olive Green</t>
  </si>
  <si>
    <t>CA0078000400</t>
  </si>
  <si>
    <t>0401220 M</t>
  </si>
  <si>
    <t>CA0078000300</t>
  </si>
  <si>
    <t>0401220 S</t>
  </si>
  <si>
    <t>CA0078000200</t>
  </si>
  <si>
    <t>0401220 XL</t>
  </si>
  <si>
    <t>CA0078000500</t>
  </si>
  <si>
    <t>0401221 L</t>
  </si>
  <si>
    <t>S S Our Very Body Print T Shirt Olive Green</t>
  </si>
  <si>
    <t>CA0078100400</t>
  </si>
  <si>
    <t>CU101-L</t>
  </si>
  <si>
    <t>0401221 M</t>
  </si>
  <si>
    <t>CA0078100300</t>
  </si>
  <si>
    <t>CU101-M</t>
  </si>
  <si>
    <t>0401221 S</t>
  </si>
  <si>
    <t>CA0078100200</t>
  </si>
  <si>
    <t>CU101-S</t>
  </si>
  <si>
    <t>0401221 XL</t>
  </si>
  <si>
    <t>CA0078100500</t>
  </si>
  <si>
    <t>CU101-XL</t>
  </si>
  <si>
    <t>0401234 L</t>
  </si>
  <si>
    <t>Save Soil Printed T Shirt Aqua</t>
  </si>
  <si>
    <t>CA0078200400</t>
  </si>
  <si>
    <t>0401234 M</t>
  </si>
  <si>
    <t>CA0078200300</t>
  </si>
  <si>
    <t>0401234 XL</t>
  </si>
  <si>
    <t>CA0078200500</t>
  </si>
  <si>
    <t>0401235 L</t>
  </si>
  <si>
    <t>Save Soil Printed T Shirt Maroon</t>
  </si>
  <si>
    <t>CA0078300400</t>
  </si>
  <si>
    <t>0401235 M</t>
  </si>
  <si>
    <t>CA0078300300</t>
  </si>
  <si>
    <t>0401235 XL</t>
  </si>
  <si>
    <t>CA0078300500</t>
  </si>
  <si>
    <t>0401236 L</t>
  </si>
  <si>
    <t>Save Soil Printed T Shirt Red</t>
  </si>
  <si>
    <t>CA0078400400</t>
  </si>
  <si>
    <t>0401236 XL</t>
  </si>
  <si>
    <t>CA0078400500</t>
  </si>
  <si>
    <t>0401237 L</t>
  </si>
  <si>
    <t>Save Soil Printed T Shirt Mud</t>
  </si>
  <si>
    <t>CA0078500400</t>
  </si>
  <si>
    <t>0401237 M</t>
  </si>
  <si>
    <t>CA0078500300</t>
  </si>
  <si>
    <t>0401237 XL</t>
  </si>
  <si>
    <t>CA0078500500</t>
  </si>
  <si>
    <t>0401238 XL</t>
  </si>
  <si>
    <t>Save Soil Printed T Shirt Vibrant</t>
  </si>
  <si>
    <t>CA0078600500</t>
  </si>
  <si>
    <t>0401239 L</t>
  </si>
  <si>
    <t>Save Soil Printed T Shirt White</t>
  </si>
  <si>
    <t>CA0078700400</t>
  </si>
  <si>
    <t>0401239 XL</t>
  </si>
  <si>
    <t>CA0078700500</t>
  </si>
  <si>
    <t>0401240 L</t>
  </si>
  <si>
    <t>Save Soil Printed T Shirt Shades of Red Style 1</t>
  </si>
  <si>
    <t>CA0078800400</t>
  </si>
  <si>
    <t>0401240 M</t>
  </si>
  <si>
    <t>CA0078800300</t>
  </si>
  <si>
    <t>0401240 XL</t>
  </si>
  <si>
    <t>CA0078800500</t>
  </si>
  <si>
    <t>0401241 L</t>
  </si>
  <si>
    <t>Save Soil Printed T Shirt Shades of Red Style 2</t>
  </si>
  <si>
    <t>CA0078900400</t>
  </si>
  <si>
    <t>0401241 M</t>
  </si>
  <si>
    <t>CA0078900300</t>
  </si>
  <si>
    <t>0401241 XL</t>
  </si>
  <si>
    <t>CA0078900500</t>
  </si>
  <si>
    <t>0401242 S</t>
  </si>
  <si>
    <t>Save Soil Printed T Shirt Off White</t>
  </si>
  <si>
    <t>CA0079000200</t>
  </si>
  <si>
    <t>0401242 XL</t>
  </si>
  <si>
    <t>CA0079000500</t>
  </si>
  <si>
    <t>0401243 L</t>
  </si>
  <si>
    <t>Save Soil Printed T Shirt Black</t>
  </si>
  <si>
    <t>CA0079100400</t>
  </si>
  <si>
    <t>0401243 XL</t>
  </si>
  <si>
    <t>CA0079100500</t>
  </si>
  <si>
    <t>0401245 L</t>
  </si>
  <si>
    <t>IE T Shirt with Triangle Pattern</t>
  </si>
  <si>
    <t>CA0085800400</t>
  </si>
  <si>
    <t>0401245 M</t>
  </si>
  <si>
    <t>CA0085800300</t>
  </si>
  <si>
    <t>0401245 S</t>
  </si>
  <si>
    <t>CA0085800200</t>
  </si>
  <si>
    <t>0401245 XL</t>
  </si>
  <si>
    <t>CA0085800500</t>
  </si>
  <si>
    <t>0601138</t>
  </si>
  <si>
    <t>Sleek Copper Water Bottle Mystic Moon</t>
  </si>
  <si>
    <t>YA537</t>
  </si>
  <si>
    <t>0601139</t>
  </si>
  <si>
    <t>Sleek Copper Water Bottle Sadhguru Quote</t>
  </si>
  <si>
    <t>YS0001516900</t>
  </si>
  <si>
    <t>YA539</t>
  </si>
  <si>
    <t>0601140</t>
  </si>
  <si>
    <t>Sleek Copper Water Bottle Mystic Moon - Black</t>
  </si>
  <si>
    <t>YA538</t>
  </si>
  <si>
    <t>0601141</t>
  </si>
  <si>
    <t>Sleek Copper Water Bottle Sadhguru Quote - Black</t>
  </si>
  <si>
    <t>YS0001517000</t>
  </si>
  <si>
    <t>YA540</t>
  </si>
  <si>
    <t>0601142</t>
  </si>
  <si>
    <t>Hammered Copper Jar with Brass Lid</t>
  </si>
  <si>
    <t>YS0005900000</t>
  </si>
  <si>
    <t>0601143</t>
  </si>
  <si>
    <t>Antique Hammered Copper Jar</t>
  </si>
  <si>
    <t>YS0006000000</t>
  </si>
  <si>
    <t>0601144</t>
  </si>
  <si>
    <t>Hammered Copper Mug with Antique Finish</t>
  </si>
  <si>
    <t>YS0004200000</t>
  </si>
  <si>
    <t>0601145</t>
  </si>
  <si>
    <t>Plain Copper Glass Big</t>
  </si>
  <si>
    <t>YA541</t>
  </si>
  <si>
    <t>0601146</t>
  </si>
  <si>
    <t>Elements of Isha Printed Mug</t>
  </si>
  <si>
    <t>YS0004400000</t>
  </si>
  <si>
    <t>YA542</t>
  </si>
  <si>
    <t>15131900</t>
  </si>
  <si>
    <t>8905795000001</t>
  </si>
  <si>
    <t>Virgin Coconut Oil</t>
  </si>
  <si>
    <t>NF0004503602</t>
  </si>
  <si>
    <t>8905795000018</t>
  </si>
  <si>
    <t>NF0004503502</t>
  </si>
  <si>
    <t>15162021</t>
  </si>
  <si>
    <t>8905795000025</t>
  </si>
  <si>
    <t>Groundnut Oil 500ml (1 ltr)</t>
  </si>
  <si>
    <t>NF0004603602</t>
  </si>
  <si>
    <t>8905795000032</t>
  </si>
  <si>
    <t>Groundnut Oil (1 ltr)</t>
  </si>
  <si>
    <t>NF0004603702</t>
  </si>
  <si>
    <t>15159099</t>
  </si>
  <si>
    <t>8905795000049</t>
  </si>
  <si>
    <t>Gingelly Oil (500 ml)</t>
  </si>
  <si>
    <t>NF0004703602</t>
  </si>
  <si>
    <t>0601073</t>
  </si>
  <si>
    <t>Key Ring Style</t>
  </si>
  <si>
    <t>HO0068416900</t>
  </si>
  <si>
    <t>0601074</t>
  </si>
  <si>
    <t>HO0068417000</t>
  </si>
  <si>
    <t>0601075</t>
  </si>
  <si>
    <t>HO0068417100</t>
  </si>
  <si>
    <t>8905795000063</t>
  </si>
  <si>
    <t>Coconut Oil</t>
  </si>
  <si>
    <t>NF0004803602</t>
  </si>
  <si>
    <t>8905795000070</t>
  </si>
  <si>
    <t>NF0004803302</t>
  </si>
  <si>
    <t>19059020</t>
  </si>
  <si>
    <t>8905795000087</t>
  </si>
  <si>
    <t>Multigrain Cookies (100 gm)</t>
  </si>
  <si>
    <t>NF0001806302</t>
  </si>
  <si>
    <t>8905795000094</t>
  </si>
  <si>
    <t>Ragi Cookies (100 gm)</t>
  </si>
  <si>
    <t>NF0001906302</t>
  </si>
  <si>
    <t>10089090</t>
  </si>
  <si>
    <t>8905795000117</t>
  </si>
  <si>
    <t>Varaghu (500 gm)</t>
  </si>
  <si>
    <t>NF0003206902</t>
  </si>
  <si>
    <t>8905795000124</t>
  </si>
  <si>
    <t>Thinai (500 gm)</t>
  </si>
  <si>
    <t>NF0003306902</t>
  </si>
  <si>
    <t>8905795000131</t>
  </si>
  <si>
    <t>Samai (500 gm)</t>
  </si>
  <si>
    <t>NF0003406902</t>
  </si>
  <si>
    <t>8905795000148</t>
  </si>
  <si>
    <t>Kuthiraivali (500 gm)</t>
  </si>
  <si>
    <t>NF0003506902</t>
  </si>
  <si>
    <t>04059020</t>
  </si>
  <si>
    <t>8905795000254</t>
  </si>
  <si>
    <t>Desi Cow Ghee</t>
  </si>
  <si>
    <t>NF0003106702</t>
  </si>
  <si>
    <t>12022090</t>
  </si>
  <si>
    <t>8905795000278</t>
  </si>
  <si>
    <t>Groundnut (500 gm)</t>
  </si>
  <si>
    <t>NF0004206902</t>
  </si>
  <si>
    <t>09103030</t>
  </si>
  <si>
    <t>8905795000292</t>
  </si>
  <si>
    <t>Turmeric Powder (100 gm)</t>
  </si>
  <si>
    <t>FD402</t>
  </si>
  <si>
    <t>25010020</t>
  </si>
  <si>
    <t>8905795000315</t>
  </si>
  <si>
    <t>Induppu (500 gm)</t>
  </si>
  <si>
    <t>NF0004906902</t>
  </si>
  <si>
    <t>74198030</t>
  </si>
  <si>
    <t>0601158</t>
  </si>
  <si>
    <t>Incense Holder Long Leaf</t>
  </si>
  <si>
    <t>HO0022317100</t>
  </si>
  <si>
    <t>IN220</t>
  </si>
  <si>
    <t>0601161</t>
  </si>
  <si>
    <t>Incense Holder Orchid Green Patina Finish</t>
  </si>
  <si>
    <t>HO0022617100</t>
  </si>
  <si>
    <t>17011310</t>
  </si>
  <si>
    <t>8905795000469</t>
  </si>
  <si>
    <t>Jaggery 500gm (500 gm)</t>
  </si>
  <si>
    <t>NF0006006902</t>
  </si>
  <si>
    <t>8905795000476</t>
  </si>
  <si>
    <t>Jaggery 1kg</t>
  </si>
  <si>
    <t>NF0006007102</t>
  </si>
  <si>
    <t>04090000</t>
  </si>
  <si>
    <t>8905795000551</t>
  </si>
  <si>
    <t>Raw Himalayan Honey (500 gm)</t>
  </si>
  <si>
    <t>NF0000806902</t>
  </si>
  <si>
    <t>33051090</t>
  </si>
  <si>
    <t>116051</t>
  </si>
  <si>
    <t>Bloom Hairfall Control &amp; Repair Organic Shampoo</t>
  </si>
  <si>
    <t>BC227</t>
  </si>
  <si>
    <t>116052</t>
  </si>
  <si>
    <t>Bloom Extra Nourishment &amp; Protection Organic Shampoo</t>
  </si>
  <si>
    <t>BC237</t>
  </si>
  <si>
    <t>33059090</t>
  </si>
  <si>
    <t>116053</t>
  </si>
  <si>
    <t>Bloom Hair Fall Control &amp; Repair Organic Conditioner</t>
  </si>
  <si>
    <t>BC229</t>
  </si>
  <si>
    <t>34013011</t>
  </si>
  <si>
    <t>116059</t>
  </si>
  <si>
    <t>Bloom Purifying &amp; Acne Control Organic Face Wash</t>
  </si>
  <si>
    <t>BC225</t>
  </si>
  <si>
    <t>116060</t>
  </si>
  <si>
    <t>Bloom All in 1 Organic Face Wash</t>
  </si>
  <si>
    <t>BC236</t>
  </si>
  <si>
    <t>116061</t>
  </si>
  <si>
    <t>Bloom Shine &amp; Glow Skin Brightening Organic Face Wash</t>
  </si>
  <si>
    <t>BC0003103102</t>
  </si>
  <si>
    <t>BC341</t>
  </si>
  <si>
    <t>116062</t>
  </si>
  <si>
    <t>Bloom Cell Renewal Organic Face Wash</t>
  </si>
  <si>
    <t>BC0003203102</t>
  </si>
  <si>
    <t>BC343</t>
  </si>
  <si>
    <t>33049910</t>
  </si>
  <si>
    <t>116063</t>
  </si>
  <si>
    <t>Bloom Anti Pollution &amp; Moisturizing Day Cream (50 gm)</t>
  </si>
  <si>
    <t>BC0004306002</t>
  </si>
  <si>
    <t>BC232</t>
  </si>
  <si>
    <t>116067</t>
  </si>
  <si>
    <t>Bloom Refreshing &amp; Age Defence Shower Gel</t>
  </si>
  <si>
    <t>BC234</t>
  </si>
  <si>
    <t>116068</t>
  </si>
  <si>
    <t>Bloom Refreshing &amp; Skin Brightening Shower Gel</t>
  </si>
  <si>
    <t>BC221</t>
  </si>
  <si>
    <t>33049930</t>
  </si>
  <si>
    <t>116070</t>
  </si>
  <si>
    <t>Bloom 24 Hours organic Body Lotion (Normal to Dry Skin)</t>
  </si>
  <si>
    <t>BC223</t>
  </si>
  <si>
    <t>116071</t>
  </si>
  <si>
    <t>Bloom 24 Hours Organic Body Lotion (Extra Dry Skin)</t>
  </si>
  <si>
    <t>BC233</t>
  </si>
  <si>
    <t>12119099</t>
  </si>
  <si>
    <t>8905795000667</t>
  </si>
  <si>
    <t>Roja Powder (50 gm)</t>
  </si>
  <si>
    <t>BC0001606002</t>
  </si>
  <si>
    <t>33059019</t>
  </si>
  <si>
    <t>8905795000681</t>
  </si>
  <si>
    <t>Neeli Bhringhadhi Thailam (100 ml)</t>
  </si>
  <si>
    <t>BC0006803102</t>
  </si>
  <si>
    <t>30049011</t>
  </si>
  <si>
    <t>8905795000742</t>
  </si>
  <si>
    <t>Isha Balm (20 gm)</t>
  </si>
  <si>
    <t>RJ301</t>
  </si>
  <si>
    <t>8905795000841</t>
  </si>
  <si>
    <t>Tulasi Tablet 60nos</t>
  </si>
  <si>
    <t>HI0000300002</t>
  </si>
  <si>
    <t>30049013</t>
  </si>
  <si>
    <t>8905795000872</t>
  </si>
  <si>
    <t>Triphala Chooranam (100 gm)</t>
  </si>
  <si>
    <t>HI0003306302</t>
  </si>
  <si>
    <t>8905795000896</t>
  </si>
  <si>
    <t>Thuthuvalai Legium (250 gm)</t>
  </si>
  <si>
    <t>HI0003406702</t>
  </si>
  <si>
    <t>8905795000926</t>
  </si>
  <si>
    <t>Thayir Sundi Cap 100nos</t>
  </si>
  <si>
    <t>HI0003516902</t>
  </si>
  <si>
    <t>8905795001022</t>
  </si>
  <si>
    <t>Nilavembu Kasayam Tab 60nos</t>
  </si>
  <si>
    <t>HI0000600002</t>
  </si>
  <si>
    <t>21069019</t>
  </si>
  <si>
    <t>8905795000339</t>
  </si>
  <si>
    <t>Sanjeevini Health Mix (500 gm)</t>
  </si>
  <si>
    <t>FD101</t>
  </si>
  <si>
    <t>8905795001039</t>
  </si>
  <si>
    <t>Neem Tablet 60nos</t>
  </si>
  <si>
    <t>HI0000700002</t>
  </si>
  <si>
    <t>8905795000353</t>
  </si>
  <si>
    <t>Instant Sanjeevini</t>
  </si>
  <si>
    <t>FD102</t>
  </si>
  <si>
    <t>8905795000360</t>
  </si>
  <si>
    <t>NF0006206902</t>
  </si>
  <si>
    <t>8905795000377</t>
  </si>
  <si>
    <t>NF0006206702</t>
  </si>
  <si>
    <t>12119023</t>
  </si>
  <si>
    <t>8905795001046</t>
  </si>
  <si>
    <t>Neem Powder in Veg Caps 100nos</t>
  </si>
  <si>
    <t>HI0000800002</t>
  </si>
  <si>
    <t>8905795001060</t>
  </si>
  <si>
    <t>Neem Powder (100 gm)</t>
  </si>
  <si>
    <t>FD401</t>
  </si>
  <si>
    <t>8905795001107</t>
  </si>
  <si>
    <t>Madhulai Manapaghu (200 ml)</t>
  </si>
  <si>
    <t>HI0003903302</t>
  </si>
  <si>
    <t>8905795001251</t>
  </si>
  <si>
    <t>Amla Tablet 60nos</t>
  </si>
  <si>
    <t>HI0001400002</t>
  </si>
  <si>
    <t>8905795000650</t>
  </si>
  <si>
    <t>Sanjeevini (100 ml)</t>
  </si>
  <si>
    <t>HI0002103102</t>
  </si>
  <si>
    <t>8905795001336</t>
  </si>
  <si>
    <t>Kesh Jyothi</t>
  </si>
  <si>
    <t>RJ202-100</t>
  </si>
  <si>
    <t>33073090</t>
  </si>
  <si>
    <t>8905795001343</t>
  </si>
  <si>
    <t>Ojasvini</t>
  </si>
  <si>
    <t>RJ203-500</t>
  </si>
  <si>
    <t>8905795001350</t>
  </si>
  <si>
    <t>RJ203-100</t>
  </si>
  <si>
    <t>21069099</t>
  </si>
  <si>
    <t>8905795001442</t>
  </si>
  <si>
    <t>Isha Herbal Drink (100 gm)</t>
  </si>
  <si>
    <t>NF0002506302</t>
  </si>
  <si>
    <t>8905795001480</t>
  </si>
  <si>
    <t>8905795001503</t>
  </si>
  <si>
    <t>Sukku Banam (75 gm)</t>
  </si>
  <si>
    <t>FD301</t>
  </si>
  <si>
    <t>8905795001510</t>
  </si>
  <si>
    <t>Bhoomi (16 gm)</t>
  </si>
  <si>
    <t>YA403</t>
  </si>
  <si>
    <t>49011010</t>
  </si>
  <si>
    <t>9780143450832</t>
  </si>
  <si>
    <t>Death Book (English)</t>
  </si>
  <si>
    <t>ME0001001500</t>
  </si>
  <si>
    <t>9780670096466</t>
  </si>
  <si>
    <t>Eternal Echoes Poem Book (English)</t>
  </si>
  <si>
    <t>BK154</t>
  </si>
  <si>
    <t>9788187910602</t>
  </si>
  <si>
    <t>Pebbles of Wisdom Vol 2 Book (English)</t>
  </si>
  <si>
    <t>BK140</t>
  </si>
  <si>
    <t>9788187910916</t>
  </si>
  <si>
    <t>Maranam Book</t>
  </si>
  <si>
    <t>ME0001002300</t>
  </si>
  <si>
    <t>9789354895401</t>
  </si>
  <si>
    <t>Youth and Truth Book (English)</t>
  </si>
  <si>
    <t>BK155</t>
  </si>
  <si>
    <t>9789388423885</t>
  </si>
  <si>
    <t>Sadhguru English Books Pack (English)</t>
  </si>
  <si>
    <t>ME0008001500</t>
  </si>
  <si>
    <t>US Kesh Jyothi</t>
  </si>
  <si>
    <t>RJ202-500</t>
  </si>
  <si>
    <t>US Ojasvini (100 gm)</t>
  </si>
  <si>
    <t>US Ojasvini (500 gm)</t>
  </si>
  <si>
    <t>BKEN010</t>
  </si>
  <si>
    <t>Inner Management Book (English)</t>
  </si>
  <si>
    <t>ME0008901500</t>
  </si>
  <si>
    <t>BK121</t>
  </si>
  <si>
    <t>Adiyogi Rudraksha With Silver chain</t>
  </si>
  <si>
    <t>CX205</t>
  </si>
  <si>
    <t>Sterling Silver (92.5) Adiyogi Hammered Cuff</t>
  </si>
  <si>
    <t>JW160</t>
  </si>
  <si>
    <t>CA0119900000</t>
  </si>
  <si>
    <t>Sterling Silver (92.5) Sarpa - Textured Silver Cuff</t>
  </si>
  <si>
    <t>Sterling Silver (92.5) Aum Namahshivaya Silver Cuff</t>
  </si>
  <si>
    <t>JW161</t>
  </si>
  <si>
    <t>CA0120100000</t>
  </si>
  <si>
    <t>Sterling Silver (92.5) Sarpa Matte Silver Cuff</t>
  </si>
  <si>
    <t>CA0120200000</t>
  </si>
  <si>
    <t>Serpentine Textured Copper Cuff</t>
  </si>
  <si>
    <t>CA0120300000</t>
  </si>
  <si>
    <t>Trishul Adjustable Brass Cuff</t>
  </si>
  <si>
    <t>CA0120400000</t>
  </si>
  <si>
    <t>Surya Chandra Adjustable Copper Cuff</t>
  </si>
  <si>
    <t>JW158</t>
  </si>
  <si>
    <t>CA0120600000</t>
  </si>
  <si>
    <t>Sarpa Adjustable Copper Cuff</t>
  </si>
  <si>
    <t>JW159</t>
  </si>
  <si>
    <t>CA0120800000</t>
  </si>
  <si>
    <t>Yoga Yoga Chant Copper Cuff</t>
  </si>
  <si>
    <t>CA0120900000</t>
  </si>
  <si>
    <t>Devi Sevakha Sha</t>
  </si>
  <si>
    <t>CA0140800000</t>
  </si>
  <si>
    <t>Lotus and Sarpa brass earring</t>
  </si>
  <si>
    <t>9780143421122</t>
  </si>
  <si>
    <t>More Than Life Bk (English)</t>
  </si>
  <si>
    <t>BK115</t>
  </si>
  <si>
    <t>9780143421276</t>
  </si>
  <si>
    <t>Hb Three Truth Of Wellbeing Bk (English)</t>
  </si>
  <si>
    <t>ME0000601500</t>
  </si>
  <si>
    <t>9780143421382</t>
  </si>
  <si>
    <t>Three Truths Bk (English)</t>
  </si>
  <si>
    <t>ME0000701500</t>
  </si>
  <si>
    <t>9780143444732</t>
  </si>
  <si>
    <t>Flowers On The Path Bk (English)</t>
  </si>
  <si>
    <t>BK103</t>
  </si>
  <si>
    <t>42029200</t>
  </si>
  <si>
    <t>CA0141200000</t>
  </si>
  <si>
    <t>Shoe Bag</t>
  </si>
  <si>
    <t>48194000</t>
  </si>
  <si>
    <t>CA0141300000</t>
  </si>
  <si>
    <t>Brown Paper Bag</t>
  </si>
  <si>
    <t>9781571745613</t>
  </si>
  <si>
    <t>Midnights With Mystic Rs.1000 Bk (English)</t>
  </si>
  <si>
    <t>ME0001301500</t>
  </si>
  <si>
    <t>9781948146227</t>
  </si>
  <si>
    <t>Yagna - What the Guru Invoked Bk (English)</t>
  </si>
  <si>
    <t>ME0001401500</t>
  </si>
  <si>
    <t>9788179928820</t>
  </si>
  <si>
    <t>Essential Wisdom Bk (English)</t>
  </si>
  <si>
    <t>ME0002301500</t>
  </si>
  <si>
    <t>9788179928837</t>
  </si>
  <si>
    <t>Mystic Eye Bk (English)</t>
  </si>
  <si>
    <t>ME0002401500</t>
  </si>
  <si>
    <t>9788179929124</t>
  </si>
  <si>
    <t>Hb Essetial Wisdom Bk (English)</t>
  </si>
  <si>
    <t>ME0002501500</t>
  </si>
  <si>
    <t>9788179929131</t>
  </si>
  <si>
    <t>Hb Mystic Eye Bk (English)</t>
  </si>
  <si>
    <t>ME0002601500</t>
  </si>
  <si>
    <t>9788179929148</t>
  </si>
  <si>
    <t>Joy Bk (English)</t>
  </si>
  <si>
    <t>BK111</t>
  </si>
  <si>
    <t>9788179929520</t>
  </si>
  <si>
    <t>Pebbles Of Wisdom Vol 1 Bk (English)</t>
  </si>
  <si>
    <t>BK110</t>
  </si>
  <si>
    <t>9788184950762</t>
  </si>
  <si>
    <t>Himalayan Lust Bk</t>
  </si>
  <si>
    <t>BK109</t>
  </si>
  <si>
    <t>9788184951660</t>
  </si>
  <si>
    <t>Midnight With The Mystic Bk (English)</t>
  </si>
  <si>
    <t>BK104</t>
  </si>
  <si>
    <t>9788184952001</t>
  </si>
  <si>
    <t>Dont Polish Your Ignorance Bk (English)</t>
  </si>
  <si>
    <t>BK136</t>
  </si>
  <si>
    <t>9788184953084</t>
  </si>
  <si>
    <t>Of Mystic And Mistakes Bk (English)</t>
  </si>
  <si>
    <t>BK116</t>
  </si>
  <si>
    <t>9788184954425</t>
  </si>
  <si>
    <t>Life And Death in one Breath Bk (English)</t>
  </si>
  <si>
    <t>BK145</t>
  </si>
  <si>
    <t>9788184956955</t>
  </si>
  <si>
    <t>Mind / Body Bk (English)</t>
  </si>
  <si>
    <t>BK137</t>
  </si>
  <si>
    <t>9788184959840</t>
  </si>
  <si>
    <t>Mystics Musings Bk (English)</t>
  </si>
  <si>
    <t>BK106</t>
  </si>
  <si>
    <t>9788186685600</t>
  </si>
  <si>
    <t>Encounter The Enlightened Bk (English)</t>
  </si>
  <si>
    <t>BK101</t>
  </si>
  <si>
    <t>9788187910008</t>
  </si>
  <si>
    <t>A Guru Always Takes you for a Ride Bk (English)</t>
  </si>
  <si>
    <t>ME0004201500</t>
  </si>
  <si>
    <t>BK118</t>
  </si>
  <si>
    <t>9788187910039</t>
  </si>
  <si>
    <t>Greed Is God / Ambition to Vision Bk (English)</t>
  </si>
  <si>
    <t>BK138</t>
  </si>
  <si>
    <t>9788187910091</t>
  </si>
  <si>
    <t>Sacred Space for Self Transformation Bk (English)</t>
  </si>
  <si>
    <t>BK129</t>
  </si>
  <si>
    <t>9788187910107</t>
  </si>
  <si>
    <t>Circus of the Mind Bk (English)</t>
  </si>
  <si>
    <t>ME0004601500</t>
  </si>
  <si>
    <t>BK125</t>
  </si>
  <si>
    <t>9788187910138</t>
  </si>
  <si>
    <t>Convex View Bk (English)</t>
  </si>
  <si>
    <t>ME0004701500</t>
  </si>
  <si>
    <t>BK112</t>
  </si>
  <si>
    <t>9788187910152</t>
  </si>
  <si>
    <t>Isha Ruchi Bk (Tamil)</t>
  </si>
  <si>
    <t>ME0007502300</t>
  </si>
  <si>
    <t>9788187910244</t>
  </si>
  <si>
    <t>Kashtathe Enthukondu Bk (Malayalam)</t>
  </si>
  <si>
    <t>ME0009402000</t>
  </si>
  <si>
    <t>9788187910886</t>
  </si>
  <si>
    <t>ME0006501500</t>
  </si>
  <si>
    <t>9788187910893</t>
  </si>
  <si>
    <t>ME0006601500</t>
  </si>
  <si>
    <t>9789350830932</t>
  </si>
  <si>
    <t>Enlightenment An Inside Story Bk (English)</t>
  </si>
  <si>
    <t>ME0007401500</t>
  </si>
  <si>
    <t>9789351363781</t>
  </si>
  <si>
    <t>A Taste Of Well Being Bk (English)</t>
  </si>
  <si>
    <t>BK147</t>
  </si>
  <si>
    <t>9789352643929</t>
  </si>
  <si>
    <t>Adiyogi BK</t>
  </si>
  <si>
    <t>ME0007601500</t>
  </si>
  <si>
    <t>US Sambrani With Cowdung Cup</t>
  </si>
  <si>
    <t>US Cowdung Cup With Desanka</t>
  </si>
  <si>
    <t>9789386867506</t>
  </si>
  <si>
    <t>Relationship / Emotion Bk (English)</t>
  </si>
  <si>
    <t>BK149</t>
  </si>
  <si>
    <t>HO0035017002</t>
  </si>
  <si>
    <t>US Hammered Copper Canister Style 3 Ne Pl (2)</t>
  </si>
  <si>
    <t>MC112</t>
  </si>
  <si>
    <t>44219090</t>
  </si>
  <si>
    <t>HO0087500200</t>
  </si>
  <si>
    <t>Adiyogi Etched Wooden Stand 3 inch (S)</t>
  </si>
  <si>
    <t>9789388492751</t>
  </si>
  <si>
    <t>ME0003402400</t>
  </si>
  <si>
    <t>HO0087500300</t>
  </si>
  <si>
    <t>Adiyogi Etched Wooden Stand 5 inch (M)</t>
  </si>
  <si>
    <t>9789393559685</t>
  </si>
  <si>
    <t>ME0007601900</t>
  </si>
  <si>
    <t>HO0087500400</t>
  </si>
  <si>
    <t>Adiyogi Etched Wooden Stand 7 inch (L)</t>
  </si>
  <si>
    <t>73089090</t>
  </si>
  <si>
    <t>HO0087600000</t>
  </si>
  <si>
    <t>Adiyogi Metal Wall Hanging - Rectangular</t>
  </si>
  <si>
    <t>HO0087700000</t>
  </si>
  <si>
    <t>Adiyogi Metal Wall Hanging</t>
  </si>
  <si>
    <t>HO0087800200</t>
  </si>
  <si>
    <t>Adiyogi Table Stand</t>
  </si>
  <si>
    <t>HO0087800400</t>
  </si>
  <si>
    <t>HO0087900000</t>
  </si>
  <si>
    <t>Adiyogi Table Stand - Rectangular</t>
  </si>
  <si>
    <t>EX102</t>
  </si>
  <si>
    <t>BKEN001</t>
  </si>
  <si>
    <t>Compassion Cannot Choose Bk (English)</t>
  </si>
  <si>
    <t>ME0008401500</t>
  </si>
  <si>
    <t>BKEN002</t>
  </si>
  <si>
    <t>From Creation to Creator Bk (English)</t>
  </si>
  <si>
    <t>ME0008501500</t>
  </si>
  <si>
    <t>BK119</t>
  </si>
  <si>
    <t>BKEN003</t>
  </si>
  <si>
    <t>Dl Yogic Temple Bk (English)</t>
  </si>
  <si>
    <t>ME0008601500</t>
  </si>
  <si>
    <t>BKEN007</t>
  </si>
  <si>
    <t>Hb More Than Life Bk (English)</t>
  </si>
  <si>
    <t>ME0008801500</t>
  </si>
  <si>
    <t>BKEN011</t>
  </si>
  <si>
    <t>Inspire Your Child Bk (English)</t>
  </si>
  <si>
    <t>ME0009001500</t>
  </si>
  <si>
    <t>BKEN012</t>
  </si>
  <si>
    <t>Living Isha Book (English)</t>
  </si>
  <si>
    <t>ME0009101500</t>
  </si>
  <si>
    <t>BKEN013</t>
  </si>
  <si>
    <t>Sexuality And The Divine Bk (English)</t>
  </si>
  <si>
    <t>ME0009201500</t>
  </si>
  <si>
    <t>BK123</t>
  </si>
  <si>
    <t>BKEN014</t>
  </si>
  <si>
    <t>Unleashing the Mind Bk (English)</t>
  </si>
  <si>
    <t>ME0009301500</t>
  </si>
  <si>
    <t>BK130</t>
  </si>
  <si>
    <t>BKEN015</t>
  </si>
  <si>
    <t>Why Suffering Bk (English)</t>
  </si>
  <si>
    <t>ME0009401500</t>
  </si>
  <si>
    <t>BK124</t>
  </si>
  <si>
    <t>BKEN016</t>
  </si>
  <si>
    <t>Ancient Tech for the Modern Mind Bk (English)</t>
  </si>
  <si>
    <t>ME0009501500</t>
  </si>
  <si>
    <t>BK127</t>
  </si>
  <si>
    <t>BKEN017</t>
  </si>
  <si>
    <t>Good And Bad Divides the World Bk (English)</t>
  </si>
  <si>
    <t>ME0009601500</t>
  </si>
  <si>
    <t>BK128</t>
  </si>
  <si>
    <t>BKEN018</t>
  </si>
  <si>
    <t>Enlightenment What it is Bk (English)</t>
  </si>
  <si>
    <t>BK131</t>
  </si>
  <si>
    <t>BKEN019</t>
  </si>
  <si>
    <t>An Immense Journey Bk (English)</t>
  </si>
  <si>
    <t>ME0009801500</t>
  </si>
  <si>
    <t>HO0088800000</t>
  </si>
  <si>
    <t>Camphor 1 kg</t>
  </si>
  <si>
    <t>Naga - Foil Printed Notebook</t>
  </si>
  <si>
    <t>EX274</t>
  </si>
  <si>
    <t>HO0088917000</t>
  </si>
  <si>
    <t>Yogeshwaraya - Foil Printed Notebook</t>
  </si>
  <si>
    <t>HO0088917100</t>
  </si>
  <si>
    <t>Trishul - Foil Printed Notebook</t>
  </si>
  <si>
    <t>EX403</t>
  </si>
  <si>
    <t>HO0088917300</t>
  </si>
  <si>
    <t>Sadhaka - Foil Printed Notebook</t>
  </si>
  <si>
    <t>HO0089700000</t>
  </si>
  <si>
    <t>52101190</t>
  </si>
  <si>
    <t>HO0103900000</t>
  </si>
  <si>
    <t>Red Cloth</t>
  </si>
  <si>
    <t>US Turmeric Powder (100 gm)</t>
  </si>
  <si>
    <t>US Nilavembu Kudineer (100 gm)</t>
  </si>
  <si>
    <t>FD308</t>
  </si>
  <si>
    <t>US Neem Powder (100 gm)</t>
  </si>
  <si>
    <t>US Isha Balm (20 gm)</t>
  </si>
  <si>
    <t>62034200</t>
  </si>
  <si>
    <t>CA0117600200</t>
  </si>
  <si>
    <t>100 % Cotton Knitted Hoodie with Zipper White</t>
  </si>
  <si>
    <t>CA0117600300</t>
  </si>
  <si>
    <t>CA0117600400</t>
  </si>
  <si>
    <t>CA0117600500</t>
  </si>
  <si>
    <t>CA0117600600</t>
  </si>
  <si>
    <t>CA0119600200</t>
  </si>
  <si>
    <t>Inner Engineering T Shirt - Pique Polo Full Sleeve</t>
  </si>
  <si>
    <t>CA0119600300</t>
  </si>
  <si>
    <t>CA0119600400</t>
  </si>
  <si>
    <t>CA0119600500</t>
  </si>
  <si>
    <t>44201000</t>
  </si>
  <si>
    <t>HO0105100000</t>
  </si>
  <si>
    <t>Adiyogi Etched Wooden Notebook</t>
  </si>
  <si>
    <t>CA0123900200</t>
  </si>
  <si>
    <t>Adiyogi Neelakantha - Unisex Cotton T Shirt With Comfort Stretch</t>
  </si>
  <si>
    <t>CA0123900300</t>
  </si>
  <si>
    <t>CA0123900400</t>
  </si>
  <si>
    <t>CA0123900500</t>
  </si>
  <si>
    <t>CA0123900600</t>
  </si>
  <si>
    <t>CA0124000200</t>
  </si>
  <si>
    <t>Dance Of The Divine Unisex T Shirt With Comfort Stretch - Black</t>
  </si>
  <si>
    <t>CA0124000300</t>
  </si>
  <si>
    <t>CA0124000400</t>
  </si>
  <si>
    <t>CA0124000500</t>
  </si>
  <si>
    <t>CA0124000600</t>
  </si>
  <si>
    <t>CA0124100200</t>
  </si>
  <si>
    <t>Dance Of The Divine Unisex T Shirt With Comfort Stretch - Burnt Plum</t>
  </si>
  <si>
    <t>CA0124100300</t>
  </si>
  <si>
    <t>CA0124100400</t>
  </si>
  <si>
    <t>CA0124100500</t>
  </si>
  <si>
    <t>CA0124100600</t>
  </si>
  <si>
    <t>CA0124200200</t>
  </si>
  <si>
    <t>Dance Of The Divine Unisex T Shirt With Comfort Stretch - Burnt Plum With Blue Print</t>
  </si>
  <si>
    <t>CA0124200300</t>
  </si>
  <si>
    <t>CA0124200400</t>
  </si>
  <si>
    <t>CA0124200500</t>
  </si>
  <si>
    <t>CA0124200600</t>
  </si>
  <si>
    <t>CA0124400200</t>
  </si>
  <si>
    <t>Sadhaka Infinity - Oversized Unisex T Shirt</t>
  </si>
  <si>
    <t>CA0124400300</t>
  </si>
  <si>
    <t>CA0124400400</t>
  </si>
  <si>
    <t>CA0124400500</t>
  </si>
  <si>
    <t>CA0124400600</t>
  </si>
  <si>
    <t>CA0124500200</t>
  </si>
  <si>
    <t>Trishul - Oversized Unisex T Shirt</t>
  </si>
  <si>
    <t>CA0124500300</t>
  </si>
  <si>
    <t>CA0124500400</t>
  </si>
  <si>
    <t>CA0124500500</t>
  </si>
  <si>
    <t>CA0124500600</t>
  </si>
  <si>
    <t>CA0124700200</t>
  </si>
  <si>
    <t>Fire Of Devotion Unisex T Shirt</t>
  </si>
  <si>
    <t>CA0124700300</t>
  </si>
  <si>
    <t>CA0124700400</t>
  </si>
  <si>
    <t>CA0124700500</t>
  </si>
  <si>
    <t>CA0124700600</t>
  </si>
  <si>
    <t>CA0124800200</t>
  </si>
  <si>
    <t>Hey Adiyog Unisex T Shirt</t>
  </si>
  <si>
    <t>CA0124800300</t>
  </si>
  <si>
    <t>CA0124800400</t>
  </si>
  <si>
    <t>CA0124800500</t>
  </si>
  <si>
    <t>CA0124800600</t>
  </si>
  <si>
    <t>CA0124900200</t>
  </si>
  <si>
    <t>Adiyogi Galactic Unisex T Shirt With Comfort Stretch</t>
  </si>
  <si>
    <t>CA0124900300</t>
  </si>
  <si>
    <t>CA0124900400</t>
  </si>
  <si>
    <t>CA0124900500</t>
  </si>
  <si>
    <t>CA0124900600</t>
  </si>
  <si>
    <t>49119100</t>
  </si>
  <si>
    <t>ME0037200000</t>
  </si>
  <si>
    <t>Linga Bhairavi in Kumkum Car Photo Stand</t>
  </si>
  <si>
    <t>Linga Bhairavi in Turmeric Car Photo Stand</t>
  </si>
  <si>
    <t>62034990</t>
  </si>
  <si>
    <t>Adiyogi Hoodie - Navy Blue</t>
  </si>
  <si>
    <t>CU419-S</t>
  </si>
  <si>
    <t>CU419-M</t>
  </si>
  <si>
    <t>CU419-L</t>
  </si>
  <si>
    <t>CU419-XL</t>
  </si>
  <si>
    <t>CA0130900600</t>
  </si>
  <si>
    <t>CU419-XXL</t>
  </si>
  <si>
    <t>CA0131000200</t>
  </si>
  <si>
    <t>Adiyogi Hoodie - Black</t>
  </si>
  <si>
    <t>CA0131000300</t>
  </si>
  <si>
    <t>CA0131000400</t>
  </si>
  <si>
    <t>CA0131000500</t>
  </si>
  <si>
    <t>CA0131000600</t>
  </si>
  <si>
    <t>Dhyanalinga Car Photo Stand Airport</t>
  </si>
  <si>
    <t>ME0037500000</t>
  </si>
  <si>
    <t>Adiyogi Car Photo Stand</t>
  </si>
  <si>
    <t>97030010</t>
  </si>
  <si>
    <t>Adiyogi Metal Miniature 2 inch For Car Dashboard - Black</t>
  </si>
  <si>
    <t>EX401</t>
  </si>
  <si>
    <t>49111090</t>
  </si>
  <si>
    <t>MIS003</t>
  </si>
  <si>
    <t>Dhyanalinga Engraving</t>
  </si>
  <si>
    <t>ME0018500400</t>
  </si>
  <si>
    <t>48201090</t>
  </si>
  <si>
    <t>MIS007</t>
  </si>
  <si>
    <t>Notepad</t>
  </si>
  <si>
    <t>HO0077000400</t>
  </si>
  <si>
    <t>MIS008</t>
  </si>
  <si>
    <t>HO0077000300</t>
  </si>
  <si>
    <t>MIS009</t>
  </si>
  <si>
    <t>HO0077000200</t>
  </si>
  <si>
    <t>49100090</t>
  </si>
  <si>
    <t>MIS018</t>
  </si>
  <si>
    <t>Thought of the Day</t>
  </si>
  <si>
    <t>EX153</t>
  </si>
  <si>
    <t>85198990</t>
  </si>
  <si>
    <t>MIS020</t>
  </si>
  <si>
    <t>Sadhguru Chanting Box</t>
  </si>
  <si>
    <t>TC0007200000</t>
  </si>
  <si>
    <t>US Incense Cone Vilvam 20 Pcs Pack</t>
  </si>
  <si>
    <t>US Incense Cone Vibhuti 20 Pcs Pack</t>
  </si>
  <si>
    <t>US Incense Cone Eucalyptus 20 Pcs Pack</t>
  </si>
  <si>
    <t>US Incense Cone Water 20 Pcs Pack</t>
  </si>
  <si>
    <t>US Incense Cone Air 20 Pcs Pack</t>
  </si>
  <si>
    <t>US Incense Cone Fire 20 Pcs Pack</t>
  </si>
  <si>
    <t>US Incense Cone Earth 20 Pcs Pack</t>
  </si>
  <si>
    <t>US Incense Cone Aakash 20 Pcs Pack</t>
  </si>
  <si>
    <t>US Organic Incense Jasmine (2)</t>
  </si>
  <si>
    <t>US Organic Incense Jasmine Set Of 50 (3)</t>
  </si>
  <si>
    <t>US Organic Incense Sandal (2)</t>
  </si>
  <si>
    <t>US Organic Incense Sandal Set Of 50 (3)</t>
  </si>
  <si>
    <t>US Organic Incense Lavander</t>
  </si>
  <si>
    <t>US Organic Incense Musk</t>
  </si>
  <si>
    <t>US Organic Incense Lotus</t>
  </si>
  <si>
    <t>US Organic Incense Sage</t>
  </si>
  <si>
    <t>US Organic Incense Benzoin</t>
  </si>
  <si>
    <t>US Organic Incense Camphor</t>
  </si>
  <si>
    <t>US Organic Incense Bergamot</t>
  </si>
  <si>
    <t>US Organic Incense Nagachamba (2)</t>
  </si>
  <si>
    <t>US Organic Incense Night Queen</t>
  </si>
  <si>
    <t>US Incense Stick Neem 10 Pcs Pack (2)</t>
  </si>
  <si>
    <t>US Incense Stick Vilvam 10 Pcs Pack (2)</t>
  </si>
  <si>
    <t>US Incense Stick Vetiver 10 Pcs Pack (2)</t>
  </si>
  <si>
    <t>IN130</t>
  </si>
  <si>
    <t>US Incense Stick Vibhuti 10 Pcs Pack (2)</t>
  </si>
  <si>
    <t>US Incense Stick Eucalyptus 10 Pcs Pack</t>
  </si>
  <si>
    <t>US Incense Stick Aakash 10 Pcs Pack</t>
  </si>
  <si>
    <t>US Incense set of 10</t>
  </si>
  <si>
    <t>IN117</t>
  </si>
  <si>
    <t>US Pancha Bhuta Incense Stick Pack of 5</t>
  </si>
  <si>
    <t>IN141</t>
  </si>
  <si>
    <t>Adiyogi Miniature 2 inch - Antique Brass</t>
  </si>
  <si>
    <t>AY007</t>
  </si>
  <si>
    <t>TC0007518100</t>
  </si>
  <si>
    <t>Adiyogi Miniature 2inch - Oxidized Bronze</t>
  </si>
  <si>
    <t>US Hammered Copper Water Bottle</t>
  </si>
  <si>
    <t>US Matte Finish Copper Glass with Brass Aum Small</t>
  </si>
  <si>
    <t>US Hammered Copper Water Storage Pot</t>
  </si>
  <si>
    <t>HO0088200000</t>
  </si>
  <si>
    <t>Adiyogi Trishul Metal Key Chain</t>
  </si>
  <si>
    <t>EX400</t>
  </si>
  <si>
    <t>44039600</t>
  </si>
  <si>
    <t>HO0088400000</t>
  </si>
  <si>
    <t>Adiyogi Etched Wooden Key Chain</t>
  </si>
  <si>
    <t>HO0088500000</t>
  </si>
  <si>
    <t>Nandi Etched Wooden Key Chain</t>
  </si>
  <si>
    <t>HO0088600000</t>
  </si>
  <si>
    <t>Dhayanalinga Etched Wooden Key Chain</t>
  </si>
  <si>
    <t>US Hammered Copper Jug With Lid (1.5 ltr)</t>
  </si>
  <si>
    <t>YS0014200000</t>
  </si>
  <si>
    <t>Adiyogi Copper Drinkware Set</t>
  </si>
  <si>
    <t>0202546 XL</t>
  </si>
  <si>
    <t>CA0099500500</t>
  </si>
  <si>
    <t>CW151-XL</t>
  </si>
  <si>
    <t>48209090</t>
  </si>
  <si>
    <t>MIS012</t>
  </si>
  <si>
    <t>Diary Sadhguru</t>
  </si>
  <si>
    <t>HO0074500000</t>
  </si>
  <si>
    <t>EX132-24</t>
  </si>
  <si>
    <t>MIS016</t>
  </si>
  <si>
    <t>Table Top Calendar</t>
  </si>
  <si>
    <t>HO0074600000</t>
  </si>
  <si>
    <t>EX139-23</t>
  </si>
  <si>
    <t>0111408</t>
  </si>
  <si>
    <t>Mangalya Bala Sutra</t>
  </si>
  <si>
    <t>HO0089600000</t>
  </si>
  <si>
    <t>MIS024</t>
  </si>
  <si>
    <t>HO0074702300</t>
  </si>
  <si>
    <t>MIS025</t>
  </si>
  <si>
    <t>Yogis Journal</t>
  </si>
  <si>
    <t>HO0077100000</t>
  </si>
  <si>
    <t>MIS026</t>
  </si>
  <si>
    <t>Youth and Truth Journal</t>
  </si>
  <si>
    <t>HO0077200000</t>
  </si>
  <si>
    <t>0117159</t>
  </si>
  <si>
    <t>Dhyanalinga Small Fridge Magnet Style</t>
  </si>
  <si>
    <t>HO0053216900</t>
  </si>
  <si>
    <t>0117160</t>
  </si>
  <si>
    <t>HO0053217000</t>
  </si>
  <si>
    <t>0117161</t>
  </si>
  <si>
    <t>Sadhguru Small Fridge Magnet</t>
  </si>
  <si>
    <t>HO0052117100</t>
  </si>
  <si>
    <t>0117162</t>
  </si>
  <si>
    <t>Sadhguru Small Fridge Magnet Style</t>
  </si>
  <si>
    <t>HO0053017000</t>
  </si>
  <si>
    <t>0202547 L</t>
  </si>
  <si>
    <t>Organic Ladies Draw String Pant Undyed</t>
  </si>
  <si>
    <t>CA0107100400</t>
  </si>
  <si>
    <t>CW222-L</t>
  </si>
  <si>
    <t>13019032</t>
  </si>
  <si>
    <t>0117179</t>
  </si>
  <si>
    <t>Sambarani</t>
  </si>
  <si>
    <t>HO0089300000</t>
  </si>
  <si>
    <t>US Sukku Banam (75 gm)</t>
  </si>
  <si>
    <t>0202547 M</t>
  </si>
  <si>
    <t>CA0107100300</t>
  </si>
  <si>
    <t>CW222-M</t>
  </si>
  <si>
    <t>0119736</t>
  </si>
  <si>
    <t>Vidyarambam Plate</t>
  </si>
  <si>
    <t>HO0107400000</t>
  </si>
  <si>
    <t>59080010</t>
  </si>
  <si>
    <t>0106788</t>
  </si>
  <si>
    <t>Cotton Wicks for Lamp</t>
  </si>
  <si>
    <t>CX704</t>
  </si>
  <si>
    <t>0110018</t>
  </si>
  <si>
    <t>Resin Box</t>
  </si>
  <si>
    <t>HO0021200000</t>
  </si>
  <si>
    <t>0110257</t>
  </si>
  <si>
    <t>Pancha Bhuta Incense Stick Pack of 5</t>
  </si>
  <si>
    <t>0114545</t>
  </si>
  <si>
    <t>Silver Nethram</t>
  </si>
  <si>
    <t>TC0006100000</t>
  </si>
  <si>
    <t>0114546</t>
  </si>
  <si>
    <t>Copper Nethram</t>
  </si>
  <si>
    <t>TC0006200000</t>
  </si>
  <si>
    <t>0114750</t>
  </si>
  <si>
    <t>Bhuta Shuddhi Kit in Cloth Bag (w/o Bhoomi &amp; Camphor)</t>
  </si>
  <si>
    <t>62052000</t>
  </si>
  <si>
    <t>0201124 L</t>
  </si>
  <si>
    <t>Hatha Yoga Mens Kurta Cream</t>
  </si>
  <si>
    <t>CA0062100400</t>
  </si>
  <si>
    <t>HY103-L</t>
  </si>
  <si>
    <t>0201124 M</t>
  </si>
  <si>
    <t>CA0062100300</t>
  </si>
  <si>
    <t>HY103-M</t>
  </si>
  <si>
    <t>0201124 S</t>
  </si>
  <si>
    <t>CA0062100200</t>
  </si>
  <si>
    <t>HY103-S</t>
  </si>
  <si>
    <t>US Sanjeevini Health Mix (500 gm)</t>
  </si>
  <si>
    <t>US Instant sanjeevini (600 gm)</t>
  </si>
  <si>
    <t>0201124 XL</t>
  </si>
  <si>
    <t>CA0062100500</t>
  </si>
  <si>
    <t>0201124 XS</t>
  </si>
  <si>
    <t>CA0062100100</t>
  </si>
  <si>
    <t>0201125 L</t>
  </si>
  <si>
    <t>Hatha Yoga Mens Kurta Beige</t>
  </si>
  <si>
    <t>CA0062200400</t>
  </si>
  <si>
    <t>HY102-L</t>
  </si>
  <si>
    <t>0201125 M</t>
  </si>
  <si>
    <t>CA0062200300</t>
  </si>
  <si>
    <t>HY102-M</t>
  </si>
  <si>
    <t>0201125 S</t>
  </si>
  <si>
    <t>CA0062200200</t>
  </si>
  <si>
    <t>HY102-S</t>
  </si>
  <si>
    <t>0201125 XL</t>
  </si>
  <si>
    <t>CA0062200500</t>
  </si>
  <si>
    <t>0201125 XS</t>
  </si>
  <si>
    <t>CA0062200100</t>
  </si>
  <si>
    <t>0202554 L</t>
  </si>
  <si>
    <t>Hatha Yoga Ladies Kurta Cream</t>
  </si>
  <si>
    <t>CA0062500400</t>
  </si>
  <si>
    <t>74198020</t>
  </si>
  <si>
    <t>TC0007517700</t>
  </si>
  <si>
    <t>Adiyogi Statue Metal - 4 inch - Antique Nickel</t>
  </si>
  <si>
    <t>Adiyogi Statue Metal - 4 inch - Oxidised Bronze</t>
  </si>
  <si>
    <t>AY005</t>
  </si>
  <si>
    <t>Adiyogi Statue Metal - 4 inch - Antique Brass</t>
  </si>
  <si>
    <t>AY006</t>
  </si>
  <si>
    <t>0202554 M</t>
  </si>
  <si>
    <t>CA0062500300</t>
  </si>
  <si>
    <t>0202554 S</t>
  </si>
  <si>
    <t>CA0062500200</t>
  </si>
  <si>
    <t>71141110</t>
  </si>
  <si>
    <t>TC0007518200</t>
  </si>
  <si>
    <t>Pure Silver (999) Adiyogi Miniature - 1.5 inch (Matte Antique)</t>
  </si>
  <si>
    <t>TC0007518300</t>
  </si>
  <si>
    <t>Pure Silver (999) Adiyogi Miniature - 2 inch (Matte Antique)</t>
  </si>
  <si>
    <t>Gold Sarpa Sutra</t>
  </si>
  <si>
    <t>CX603-S</t>
  </si>
  <si>
    <t>CX603-M</t>
  </si>
  <si>
    <t>CX603-L</t>
  </si>
  <si>
    <t>TC0008400000</t>
  </si>
  <si>
    <t>Adiyogi Mahashula</t>
  </si>
  <si>
    <t>0202554 XL</t>
  </si>
  <si>
    <t>CA0062500500</t>
  </si>
  <si>
    <t>0202554 XS</t>
  </si>
  <si>
    <t>CA0062500100</t>
  </si>
  <si>
    <t>TC0008700200</t>
  </si>
  <si>
    <t>Adiyogi Chant Box &amp; Night Lamp</t>
  </si>
  <si>
    <t>TC0008700400</t>
  </si>
  <si>
    <t>0202554 XXL</t>
  </si>
  <si>
    <t>CA0062500600</t>
  </si>
  <si>
    <t>TC0008900000</t>
  </si>
  <si>
    <t>Adiyogi Etched Glass Night Lamp</t>
  </si>
  <si>
    <t>94059900</t>
  </si>
  <si>
    <t>TC0009100000</t>
  </si>
  <si>
    <t>Adiyogi Night Lamp With Stand (Black)</t>
  </si>
  <si>
    <t>0202555 L</t>
  </si>
  <si>
    <t>Hatha Yoga Ladies Kurta Beige</t>
  </si>
  <si>
    <t>CA0062600400</t>
  </si>
  <si>
    <t>85235100</t>
  </si>
  <si>
    <t>USBAC01</t>
  </si>
  <si>
    <t>Eng Audio USB - In the Presence Vol I</t>
  </si>
  <si>
    <t>ME0036100000</t>
  </si>
  <si>
    <t>USB201</t>
  </si>
  <si>
    <t>USBAC02</t>
  </si>
  <si>
    <t>Tamil Audio USB Guruvin Parvaiyil Vol I</t>
  </si>
  <si>
    <t>ME0036200000</t>
  </si>
  <si>
    <t>USBAC03</t>
  </si>
  <si>
    <t>SOI Music USB Vol - 1</t>
  </si>
  <si>
    <t>ME0033900000</t>
  </si>
  <si>
    <t>USB401</t>
  </si>
  <si>
    <t>USBAC04</t>
  </si>
  <si>
    <t>SOI Music USB Vol - 2</t>
  </si>
  <si>
    <t>ME0034000000</t>
  </si>
  <si>
    <t>USB402</t>
  </si>
  <si>
    <t>USBMB01</t>
  </si>
  <si>
    <t>Mahabharath Video Usb</t>
  </si>
  <si>
    <t>USB101</t>
  </si>
  <si>
    <t>USBVC01</t>
  </si>
  <si>
    <t>Video USB In the Presence Vol 1</t>
  </si>
  <si>
    <t>ME0036400000</t>
  </si>
  <si>
    <t>USB301</t>
  </si>
  <si>
    <t>USBVC02</t>
  </si>
  <si>
    <t>Video USB In the Presence Vol 2</t>
  </si>
  <si>
    <t>ME0036500000</t>
  </si>
  <si>
    <t>USB302</t>
  </si>
  <si>
    <t>USBVC03</t>
  </si>
  <si>
    <t>Video USB In the Presence Vol 3</t>
  </si>
  <si>
    <t>ME0036600000</t>
  </si>
  <si>
    <t>USB303</t>
  </si>
  <si>
    <t>USBVC04</t>
  </si>
  <si>
    <t>Video USB In the Presence Vol 4</t>
  </si>
  <si>
    <t>ME0036700000</t>
  </si>
  <si>
    <t>USB304</t>
  </si>
  <si>
    <t>USBVC05</t>
  </si>
  <si>
    <t>Video USB In the Presence Vol 5</t>
  </si>
  <si>
    <t>ME0036800000</t>
  </si>
  <si>
    <t>USB305</t>
  </si>
  <si>
    <t>USBVC06</t>
  </si>
  <si>
    <t>Sadhguruvin Video Thogupu Vol 1 USB</t>
  </si>
  <si>
    <t>ME0036900000</t>
  </si>
  <si>
    <t>0202555 M</t>
  </si>
  <si>
    <t>CA0062600300</t>
  </si>
  <si>
    <t>0202555 S</t>
  </si>
  <si>
    <t>CA0062600200</t>
  </si>
  <si>
    <t>0202555 XL</t>
  </si>
  <si>
    <t>CA0062600500</t>
  </si>
  <si>
    <t>0202555 XS</t>
  </si>
  <si>
    <t>CA0062600100</t>
  </si>
  <si>
    <t>0202555 XXL</t>
  </si>
  <si>
    <t>CA0062600600</t>
  </si>
  <si>
    <t>0203239</t>
  </si>
  <si>
    <t>Hata Yoga Shawl</t>
  </si>
  <si>
    <t>CA0066600000</t>
  </si>
  <si>
    <t>HY301</t>
  </si>
  <si>
    <t>TC0008500000</t>
  </si>
  <si>
    <t>Palm Leaves</t>
  </si>
  <si>
    <t>TC0008600000</t>
  </si>
  <si>
    <t>Linga Bhairavi Abhaya Sutra pack of 5</t>
  </si>
  <si>
    <t>TC0008800000</t>
  </si>
  <si>
    <t>Adiyogi Copper Table Stand with Serpent Holder</t>
  </si>
  <si>
    <t>TC0009200000</t>
  </si>
  <si>
    <t>Adiyogi Statue Chant Box</t>
  </si>
  <si>
    <t>US Bhoomi (16 gm)</t>
  </si>
  <si>
    <t>0111042</t>
  </si>
  <si>
    <t>Linga Bhairavi In Black Photo (6x8)</t>
  </si>
  <si>
    <t>ME0019409400</t>
  </si>
  <si>
    <t>PH050-6x8</t>
  </si>
  <si>
    <t>0111043</t>
  </si>
  <si>
    <t>Linga Bhairavi In Kumkum Photo (6x8)</t>
  </si>
  <si>
    <t>ME0019609400</t>
  </si>
  <si>
    <t>0111044</t>
  </si>
  <si>
    <t>Linga Bhairavi In Turmeric Photo (6x8)</t>
  </si>
  <si>
    <t>ME0019509400</t>
  </si>
  <si>
    <t>PH053-8x6</t>
  </si>
  <si>
    <t>0111192</t>
  </si>
  <si>
    <t>LB601 Linga Bhairavi In Red Photo Ver (6x4 Ver)</t>
  </si>
  <si>
    <t>PH513-6x4</t>
  </si>
  <si>
    <t>0111193</t>
  </si>
  <si>
    <t>LB602 Linga Bhairavi with Bangles Photo Red Ver (6x8 Ver)</t>
  </si>
  <si>
    <t>ME0019909300</t>
  </si>
  <si>
    <t>PH513-6x8</t>
  </si>
  <si>
    <t>0111194</t>
  </si>
  <si>
    <t>LB603 Linga Bhairavi with Bangles Photo Red Ver (8x12 Ver)</t>
  </si>
  <si>
    <t>PH513-8x12</t>
  </si>
  <si>
    <t>0111195</t>
  </si>
  <si>
    <t>LB701 Linga Bhairavi with Bangles Photo Yellow Ver (6x4 Ver)</t>
  </si>
  <si>
    <t>PH515-6x4</t>
  </si>
  <si>
    <t>0111196</t>
  </si>
  <si>
    <t>LB702 Linga Bhairavi with Bangles Photo Yellow Ver (6x8 Ver)</t>
  </si>
  <si>
    <t>ME0020009300</t>
  </si>
  <si>
    <t>PH515-6x8</t>
  </si>
  <si>
    <t>0111197</t>
  </si>
  <si>
    <t>LB703 Linga Bhairavi with Bangles Photo Yellow Ver (8x12 Ver)</t>
  </si>
  <si>
    <t>PH515-8x12</t>
  </si>
  <si>
    <t>0111198</t>
  </si>
  <si>
    <t>LB801 Linga Bhairavi with Bangles Photo Sandal Ver (6x4 Ver)</t>
  </si>
  <si>
    <t>PH517-6x4</t>
  </si>
  <si>
    <t>0111199</t>
  </si>
  <si>
    <t>LB802 Linga Bhairavi with Bangles Photo Sandal Ver (6x8 Ver)</t>
  </si>
  <si>
    <t>ME0020109300</t>
  </si>
  <si>
    <t>PH517-6x8</t>
  </si>
  <si>
    <t>0111200</t>
  </si>
  <si>
    <t>LB803 Linga Bhairavi with Bangles Photo Sandal Ver (8x12 Ver)</t>
  </si>
  <si>
    <t>PH517-8x12</t>
  </si>
  <si>
    <t>0111229</t>
  </si>
  <si>
    <t>LB805 Linga Bhairavi with Bangles Photo Sandal Ver (12x18 Ver)</t>
  </si>
  <si>
    <t>PH517-12x18</t>
  </si>
  <si>
    <t>0111230</t>
  </si>
  <si>
    <t>LB804 Linga Bhairavi with Bangles Photo Sandal Ver (10x15 Ver)</t>
  </si>
  <si>
    <t>ME0020110800</t>
  </si>
  <si>
    <t>0111231</t>
  </si>
  <si>
    <t>DB104 Dhyanalinga Photo (10x15)</t>
  </si>
  <si>
    <t>ME0017410900</t>
  </si>
  <si>
    <t>0111232</t>
  </si>
  <si>
    <t>PH041-8x12</t>
  </si>
  <si>
    <t>0111233</t>
  </si>
  <si>
    <t>DB204 Dhyanalinga Photo (10x15)</t>
  </si>
  <si>
    <t>ME0017510900</t>
  </si>
  <si>
    <t>0111234</t>
  </si>
  <si>
    <t>DB504 Dhyanalinga Photo (10x15)</t>
  </si>
  <si>
    <t>ME0017810900</t>
  </si>
  <si>
    <t>0111242</t>
  </si>
  <si>
    <t>SE102 Sadhguru Photo (6x8)</t>
  </si>
  <si>
    <t>ME0025709400</t>
  </si>
  <si>
    <t>0111243</t>
  </si>
  <si>
    <t>SE103 Sadhguru Photo (8x12)</t>
  </si>
  <si>
    <t>ME0025710100</t>
  </si>
  <si>
    <t>0111244</t>
  </si>
  <si>
    <t>SE703 Sadhguru Photo (8x12)</t>
  </si>
  <si>
    <t>ME0026310100</t>
  </si>
  <si>
    <t>0111245</t>
  </si>
  <si>
    <t>SE704 Sadhguru Photo (10x15)</t>
  </si>
  <si>
    <t>ME0026310900</t>
  </si>
  <si>
    <t>0111246</t>
  </si>
  <si>
    <t>SE802 Sadhguru Photo (6x9)</t>
  </si>
  <si>
    <t>ME0026409700</t>
  </si>
  <si>
    <t>0111247</t>
  </si>
  <si>
    <t>PH014-8x12</t>
  </si>
  <si>
    <t>0111248</t>
  </si>
  <si>
    <t>SE804 Sadhguru Photo (10x15)</t>
  </si>
  <si>
    <t>ME0026410900</t>
  </si>
  <si>
    <t>0111249</t>
  </si>
  <si>
    <t>SF403 Sadhguru Photo (8x12)</t>
  </si>
  <si>
    <t>ME0026910100</t>
  </si>
  <si>
    <t>0111250</t>
  </si>
  <si>
    <t>SG403 Sadhguru Photo (8x12)</t>
  </si>
  <si>
    <t>ME0027510100</t>
  </si>
  <si>
    <t>0111251</t>
  </si>
  <si>
    <t>SH803 Sadhguru Photo (8x12)</t>
  </si>
  <si>
    <t>ME0028110100</t>
  </si>
  <si>
    <t>0111252</t>
  </si>
  <si>
    <t>LB610 Linga Bhairavi In Red Photo Ver (36x54 Ver)</t>
  </si>
  <si>
    <t>ME0019914600</t>
  </si>
  <si>
    <t>0111257</t>
  </si>
  <si>
    <t>SC510 Sadhguru Photo (48x48)</t>
  </si>
  <si>
    <t>ME0024714800</t>
  </si>
  <si>
    <t>0111259</t>
  </si>
  <si>
    <t>LB708 Linga Bhairavi with Bangles Photo Yellow Ver (24x36 Ver)</t>
  </si>
  <si>
    <t>PH515-24X36</t>
  </si>
  <si>
    <t>0111260</t>
  </si>
  <si>
    <t>LB605 Linga Bhairavi with Bangles Photo Red Ver (12x18 Ver)</t>
  </si>
  <si>
    <t>PH513-12x18</t>
  </si>
  <si>
    <t>0111263</t>
  </si>
  <si>
    <t>LB604 Linga Bhairavi with Bangles Photo Red Ver (10x15 Ver)</t>
  </si>
  <si>
    <t>ME0019910800</t>
  </si>
  <si>
    <t>0111264</t>
  </si>
  <si>
    <t>LB704 Linga Bhairavi with Bangles Photo Yellow Ver (10x15 Ver)</t>
  </si>
  <si>
    <t>ME0020010800</t>
  </si>
  <si>
    <t>0111272</t>
  </si>
  <si>
    <t>LB608 Linga Bhairavi with Bangles Photo Red Ver (24x36 Ver)</t>
  </si>
  <si>
    <t>PH513-24x36</t>
  </si>
  <si>
    <t>0111282</t>
  </si>
  <si>
    <t>LB705 Linga Bhairavi with Bangles Photo Yellow Ver (12x18 Ver)</t>
  </si>
  <si>
    <t>PH515-12x18</t>
  </si>
  <si>
    <t>0111311</t>
  </si>
  <si>
    <t>AY401 Adiyogi Photo (4x6)</t>
  </si>
  <si>
    <t>PH705-4x6</t>
  </si>
  <si>
    <t>0111312</t>
  </si>
  <si>
    <t>AY403 Adiyogi Photo (8x12)</t>
  </si>
  <si>
    <t>PH705-8x12</t>
  </si>
  <si>
    <t>0111313</t>
  </si>
  <si>
    <t>AY405 Adiyogi Photo (12x18)</t>
  </si>
  <si>
    <t>PH705-12x18</t>
  </si>
  <si>
    <t>0111314</t>
  </si>
  <si>
    <t>DB803 Dhyanalinga Photo (8x12)</t>
  </si>
  <si>
    <t>ME0018110100</t>
  </si>
  <si>
    <t>PH040-8x12</t>
  </si>
  <si>
    <t>0111316</t>
  </si>
  <si>
    <t>LB901 Linga Bhairavi with Bangles Photo Black Ver (6x4 Ver)</t>
  </si>
  <si>
    <t>PH055-4x6</t>
  </si>
  <si>
    <t>0111317</t>
  </si>
  <si>
    <t>LB903 Linga Bhairavi with Bangles Photo Black Ver (8x12 Ver)</t>
  </si>
  <si>
    <t>PH055-8x12</t>
  </si>
  <si>
    <t>0111318</t>
  </si>
  <si>
    <t>LB905 Linga Bhairavi with Bangles Photo Black Ver (12x18 Ver)</t>
  </si>
  <si>
    <t>PH055-12x18</t>
  </si>
  <si>
    <t>0111319</t>
  </si>
  <si>
    <t>LB908 Linga Bhairavi with Bangles Photo Black Ver (24x36 Ver)</t>
  </si>
  <si>
    <t>PH055-24x36</t>
  </si>
  <si>
    <t>0111321</t>
  </si>
  <si>
    <t>SI401 Sadhguru Photo (4x6)</t>
  </si>
  <si>
    <t>ME0028408400</t>
  </si>
  <si>
    <t>PH058-4x6</t>
  </si>
  <si>
    <t>0111322</t>
  </si>
  <si>
    <t>SI403 Sadhguru Photo (8x12)</t>
  </si>
  <si>
    <t>ME0028410100</t>
  </si>
  <si>
    <t>PH058-8x12</t>
  </si>
  <si>
    <t>0111323</t>
  </si>
  <si>
    <t>SI501 Sadhguru Photo (4x6)</t>
  </si>
  <si>
    <t>ME0028508400</t>
  </si>
  <si>
    <t>PH059-4x6</t>
  </si>
  <si>
    <t>0111324</t>
  </si>
  <si>
    <t>SI503 Sadhguru Photo (8x12)</t>
  </si>
  <si>
    <t>ME0028510100</t>
  </si>
  <si>
    <t>PH059-8x12</t>
  </si>
  <si>
    <t>0111325</t>
  </si>
  <si>
    <t>SI601 Sadhguru Photo (4x6)</t>
  </si>
  <si>
    <t>PH060-4x6</t>
  </si>
  <si>
    <t>0111326</t>
  </si>
  <si>
    <t>SI603 Sadhguru Photo (8x12)</t>
  </si>
  <si>
    <t>PH060-8x12</t>
  </si>
  <si>
    <t>0111327</t>
  </si>
  <si>
    <t>SI605 Sadhguru Photo (12x18)</t>
  </si>
  <si>
    <t>PH060-12x18</t>
  </si>
  <si>
    <t>0111328</t>
  </si>
  <si>
    <t>SC302 Sadhguru Photo (8x10)</t>
  </si>
  <si>
    <t>ME0024609800</t>
  </si>
  <si>
    <t>PH025-8x10</t>
  </si>
  <si>
    <t>0111329</t>
  </si>
  <si>
    <t>SF904 Sadhguru Photo (12x16)</t>
  </si>
  <si>
    <t>ME0027311200</t>
  </si>
  <si>
    <t>PH009-12x16</t>
  </si>
  <si>
    <t>0111330</t>
  </si>
  <si>
    <t>SD304 Sadhguru Photo (12x16)</t>
  </si>
  <si>
    <t>ME0025211200</t>
  </si>
  <si>
    <t>PH009-12x15</t>
  </si>
  <si>
    <t>0111331</t>
  </si>
  <si>
    <t>SH604 Sadhguru Photo (12x16)</t>
  </si>
  <si>
    <t>ME0027911200</t>
  </si>
  <si>
    <t>PH005-12x16</t>
  </si>
  <si>
    <t>0111353</t>
  </si>
  <si>
    <t>SH805 Sadhguru Photo (12x18)</t>
  </si>
  <si>
    <t>ME0028111500</t>
  </si>
  <si>
    <t>PH019-12x18</t>
  </si>
  <si>
    <t>0202547 S</t>
  </si>
  <si>
    <t>CA0107100200</t>
  </si>
  <si>
    <t>CW222-S</t>
  </si>
  <si>
    <t>0111371</t>
  </si>
  <si>
    <t>AY102 Adiyogi Photo (6x9)</t>
  </si>
  <si>
    <t>ME0015409700</t>
  </si>
  <si>
    <t>0111372</t>
  </si>
  <si>
    <t>AY402 Adiyogi Photo (6x9)</t>
  </si>
  <si>
    <t>ME0015709700</t>
  </si>
  <si>
    <t>0111375</t>
  </si>
  <si>
    <t>LB904 Linga Bhairavi with Bangles Photo Black Ver (10x15 Ver)</t>
  </si>
  <si>
    <t>ME0020210800</t>
  </si>
  <si>
    <t>0111376</t>
  </si>
  <si>
    <t>SI504 Sadhguru Photo (10x15)</t>
  </si>
  <si>
    <t>ME0028510900</t>
  </si>
  <si>
    <t>0111377</t>
  </si>
  <si>
    <t>SJ104 Sadhguru Photo (10x15)</t>
  </si>
  <si>
    <t>ME0029010900</t>
  </si>
  <si>
    <t>0111378</t>
  </si>
  <si>
    <t>SI807 Sadhguru Photo (20x27)</t>
  </si>
  <si>
    <t>ME0028812700</t>
  </si>
  <si>
    <t>0111379</t>
  </si>
  <si>
    <t>SI802 Sadhguru Photo (6x8)</t>
  </si>
  <si>
    <t>ME0028809400</t>
  </si>
  <si>
    <t>0111380</t>
  </si>
  <si>
    <t>SI502 Sadhguru Photo (6x9)</t>
  </si>
  <si>
    <t>ME0028509700</t>
  </si>
  <si>
    <t>0111391</t>
  </si>
  <si>
    <t>SH702 Sadhguru Photo (6x8)</t>
  </si>
  <si>
    <t>ME0028009400</t>
  </si>
  <si>
    <t>0111392</t>
  </si>
  <si>
    <t>AY305 Adiyogi Photo (12x18)</t>
  </si>
  <si>
    <t>ME0015611500</t>
  </si>
  <si>
    <t>0111394</t>
  </si>
  <si>
    <t>AY201 Adiyogi Photo (4x6)</t>
  </si>
  <si>
    <t>ME0015508400</t>
  </si>
  <si>
    <t>0111395</t>
  </si>
  <si>
    <t>PH706-4x6</t>
  </si>
  <si>
    <t>0111396</t>
  </si>
  <si>
    <t>PH706-8x12</t>
  </si>
  <si>
    <t>0111399</t>
  </si>
  <si>
    <t>LB606 Linga Bhairavi with Bangles Photo Red Ver (16x24 Ver)</t>
  </si>
  <si>
    <t>ME0019912100</t>
  </si>
  <si>
    <t>0111400</t>
  </si>
  <si>
    <t>LB607 Linga Bhairavi with Bangles Photo Red Ver (20x30 Ver)</t>
  </si>
  <si>
    <t>ME0019912900</t>
  </si>
  <si>
    <t>0111401</t>
  </si>
  <si>
    <t>LB706 Linga Bhairavi with Bangles Photo Yellow Ver (16x24 Ver)</t>
  </si>
  <si>
    <t>ME0020012100</t>
  </si>
  <si>
    <t>0111402</t>
  </si>
  <si>
    <t>LB707 Linga Bhairavi with Bangles Photo Yellow Ver (20x30 Ver)</t>
  </si>
  <si>
    <t>ME0020012900</t>
  </si>
  <si>
    <t>0111403</t>
  </si>
  <si>
    <t>LB806 Linga Bhairavi with Bangles Photo Sandal Ver (16x24 Ver)</t>
  </si>
  <si>
    <t>ME0020112100</t>
  </si>
  <si>
    <t>0111404</t>
  </si>
  <si>
    <t>SJ102 Sadhguru Photo (6x9)</t>
  </si>
  <si>
    <t>ME0029009700</t>
  </si>
  <si>
    <t>0202547 XL</t>
  </si>
  <si>
    <t>CW222-XL</t>
  </si>
  <si>
    <t>0111406</t>
  </si>
  <si>
    <t>SI903 Sadhguru Photo (8x12)</t>
  </si>
  <si>
    <t>ME0028910100</t>
  </si>
  <si>
    <t>0111407</t>
  </si>
  <si>
    <t>SD802 Sadhguru Photo (6x9)</t>
  </si>
  <si>
    <t>ME0025609700</t>
  </si>
  <si>
    <t>0111415</t>
  </si>
  <si>
    <t>SD804 Sadhguru Photo (10x15)</t>
  </si>
  <si>
    <t>ME0025610900</t>
  </si>
  <si>
    <t>0114282</t>
  </si>
  <si>
    <t>AY302 Adiyogi Photo (6x9)</t>
  </si>
  <si>
    <t>ME0015609700</t>
  </si>
  <si>
    <t>0114283</t>
  </si>
  <si>
    <t>LB507 Linga Bhairavi Black Horizontal Photo (20x30 Hr)</t>
  </si>
  <si>
    <t>ME0019812800</t>
  </si>
  <si>
    <t>0202550 L</t>
  </si>
  <si>
    <t>Organic Ladies Dhoti Pant Undyed</t>
  </si>
  <si>
    <t>CA0108300400</t>
  </si>
  <si>
    <t>0114285</t>
  </si>
  <si>
    <t>SJ203 Sadhguru Photo (8x12)</t>
  </si>
  <si>
    <t>ME0029110100</t>
  </si>
  <si>
    <t>0114286</t>
  </si>
  <si>
    <t>AY304 Adiyogi Photo (10x15)</t>
  </si>
  <si>
    <t>ME0015610900</t>
  </si>
  <si>
    <t>0114287</t>
  </si>
  <si>
    <t>AY103 Adiyogi Photo (8x12)</t>
  </si>
  <si>
    <t>ME0015410100</t>
  </si>
  <si>
    <t>0202550 M</t>
  </si>
  <si>
    <t>CA0108300300</t>
  </si>
  <si>
    <t>0114289</t>
  </si>
  <si>
    <t>DB903 Dhyanalinga Photo (8x12)</t>
  </si>
  <si>
    <t>ME0018210100</t>
  </si>
  <si>
    <t>0114290</t>
  </si>
  <si>
    <t>LB902 Linga Bhairavi with Bangles Photo Black Ver (6x9 Ver)</t>
  </si>
  <si>
    <t>ME0020209600</t>
  </si>
  <si>
    <t>PH519-6x8</t>
  </si>
  <si>
    <t>0114291</t>
  </si>
  <si>
    <t>LB906 Linga Bhairavi with Bangles Photo Black Ver (16x24 Ver)</t>
  </si>
  <si>
    <t>PH055-24X16</t>
  </si>
  <si>
    <t>0202550 S</t>
  </si>
  <si>
    <t>CA0108300200</t>
  </si>
  <si>
    <t>0202550 XL</t>
  </si>
  <si>
    <t>CA0108300500</t>
  </si>
  <si>
    <t>0202551 L</t>
  </si>
  <si>
    <t>Organic Ladies Dhoti Pant White</t>
  </si>
  <si>
    <t>CA0108400400</t>
  </si>
  <si>
    <t>0202551 M</t>
  </si>
  <si>
    <t>CA0108400300</t>
  </si>
  <si>
    <t>0202551 S</t>
  </si>
  <si>
    <t>CA0108400200</t>
  </si>
  <si>
    <t>0202551 XL</t>
  </si>
  <si>
    <t>CA0108400500</t>
  </si>
  <si>
    <t>0114549</t>
  </si>
  <si>
    <t>AY104 Adiyogi Photo (10x15)</t>
  </si>
  <si>
    <t>ME0015410900</t>
  </si>
  <si>
    <t>0114550</t>
  </si>
  <si>
    <t>AY404 Adiyogi Photo (10x15)</t>
  </si>
  <si>
    <t>ME0015710900</t>
  </si>
  <si>
    <t>0114551</t>
  </si>
  <si>
    <t>AY105 Adiyogi Photo (12x18)</t>
  </si>
  <si>
    <t>ME0015411500</t>
  </si>
  <si>
    <t>0114552</t>
  </si>
  <si>
    <t>AY205 Adiyogi Photo (12x18)</t>
  </si>
  <si>
    <t>ME0015511500</t>
  </si>
  <si>
    <t>0114553</t>
  </si>
  <si>
    <t>AY202 Adiyogi Photo (6x9)</t>
  </si>
  <si>
    <t>ME0015509700</t>
  </si>
  <si>
    <t>0114554</t>
  </si>
  <si>
    <t>AY203 Adiyogi Photo (8x12)</t>
  </si>
  <si>
    <t>ME0015510100</t>
  </si>
  <si>
    <t>0114555</t>
  </si>
  <si>
    <t>LB807 Linga Bhairavi with Bangles Photo Sandal Ver (20x30 Ver)</t>
  </si>
  <si>
    <t>ME0020112900</t>
  </si>
  <si>
    <t>0114556</t>
  </si>
  <si>
    <t>LB808 Linga Bhairavi with Bangles Photo Sandal Ver (24x36 Ver)</t>
  </si>
  <si>
    <t>PH517-24x36</t>
  </si>
  <si>
    <t>0202686 L</t>
  </si>
  <si>
    <t>Organic Ladies Aum Kurta Beige</t>
  </si>
  <si>
    <t>CA0100600400</t>
  </si>
  <si>
    <t>0114559</t>
  </si>
  <si>
    <t>SI304 Sadhguru Photo (10x15)</t>
  </si>
  <si>
    <t>ME0028310900</t>
  </si>
  <si>
    <t>0114560</t>
  </si>
  <si>
    <t>SI404 Sadhguru Photo (10x15)</t>
  </si>
  <si>
    <t>ME0028410900</t>
  </si>
  <si>
    <t>0114562</t>
  </si>
  <si>
    <t>SI904 Sadhguru Photo (10x15)</t>
  </si>
  <si>
    <t>ME0028910900</t>
  </si>
  <si>
    <t>0114563</t>
  </si>
  <si>
    <t>SJ205 Sadhguru Photo (12x18)</t>
  </si>
  <si>
    <t>ME0029111500</t>
  </si>
  <si>
    <t>0114564</t>
  </si>
  <si>
    <t>SJ305 Sadhguru Photo (12x18)</t>
  </si>
  <si>
    <t>ME0029211500</t>
  </si>
  <si>
    <t>0114566</t>
  </si>
  <si>
    <t>SD807 Sadhguru Photo (20x30)</t>
  </si>
  <si>
    <t>ME0025613000</t>
  </si>
  <si>
    <t>0114567</t>
  </si>
  <si>
    <t>SI302 Sadhguru Photo (6x9)</t>
  </si>
  <si>
    <t>ME0028309700</t>
  </si>
  <si>
    <t>0114568</t>
  </si>
  <si>
    <t>SI402 Sadhguru Photo (6x9)</t>
  </si>
  <si>
    <t>ME0028409700</t>
  </si>
  <si>
    <t>0114569</t>
  </si>
  <si>
    <t>SI602 Sadhguru Photo (6x9)</t>
  </si>
  <si>
    <t>ME0028609700</t>
  </si>
  <si>
    <t>0114570</t>
  </si>
  <si>
    <t>SI902 Sadhguru Photo (6x9)</t>
  </si>
  <si>
    <t>ME0028909700</t>
  </si>
  <si>
    <t>0114571</t>
  </si>
  <si>
    <t>SJ202 Sadhguru Photo (6x9)</t>
  </si>
  <si>
    <t>ME0029109700</t>
  </si>
  <si>
    <t>0114572</t>
  </si>
  <si>
    <t>SJ302 Sadhguru Photo (6x9)</t>
  </si>
  <si>
    <t>ME0029209700</t>
  </si>
  <si>
    <t>0202686 M</t>
  </si>
  <si>
    <t>CA0100600300</t>
  </si>
  <si>
    <t>0114574</t>
  </si>
  <si>
    <t>SI303 Sadhguru Photo (8x12)</t>
  </si>
  <si>
    <t>ME0028310100</t>
  </si>
  <si>
    <t>PH061-8x12</t>
  </si>
  <si>
    <t>0114575</t>
  </si>
  <si>
    <t>SJ103 Sadhguru Photo (8x12)</t>
  </si>
  <si>
    <t>ME0029010100</t>
  </si>
  <si>
    <t>0114576</t>
  </si>
  <si>
    <t>SJ303 Sadhguru Photo (8x12)</t>
  </si>
  <si>
    <t>ME0029210100</t>
  </si>
  <si>
    <t>0114577</t>
  </si>
  <si>
    <t>SF203 Sadhguru Photo (8x12)</t>
  </si>
  <si>
    <t>ME0026710100</t>
  </si>
  <si>
    <t>0114578</t>
  </si>
  <si>
    <t>SD305 Sadhguru Photo (16x20)</t>
  </si>
  <si>
    <t>ME0025211900</t>
  </si>
  <si>
    <t>0114614</t>
  </si>
  <si>
    <t>SJ604 Sadhguru Photo (10x15)</t>
  </si>
  <si>
    <t>ME0029410900</t>
  </si>
  <si>
    <t>0114615</t>
  </si>
  <si>
    <t>PH073 8x12</t>
  </si>
  <si>
    <t>0114616</t>
  </si>
  <si>
    <t>SJ905 Sadhguru Photo (12x18)</t>
  </si>
  <si>
    <t>ME0029511500</t>
  </si>
  <si>
    <t>PH063-12x18</t>
  </si>
  <si>
    <t>0114617</t>
  </si>
  <si>
    <t>SJ906 Sadhguru Photo (16x24)</t>
  </si>
  <si>
    <t>ME0029512200</t>
  </si>
  <si>
    <t>0114618</t>
  </si>
  <si>
    <t>SJ904 Sadhguru Photo (10x15)</t>
  </si>
  <si>
    <t>ME0029510900</t>
  </si>
  <si>
    <t>0114619</t>
  </si>
  <si>
    <t>SJ907 Sadhguru Photo (20x30)</t>
  </si>
  <si>
    <t>ME0029513000</t>
  </si>
  <si>
    <t>0114620</t>
  </si>
  <si>
    <t>SK203 Sadhguru Photo (8x12)</t>
  </si>
  <si>
    <t>ME0029610100</t>
  </si>
  <si>
    <t>PH062-8x12</t>
  </si>
  <si>
    <t>0114621</t>
  </si>
  <si>
    <t>SK204 Sadhguru Photo (10x15)</t>
  </si>
  <si>
    <t>ME0029610900</t>
  </si>
  <si>
    <t>0114622</t>
  </si>
  <si>
    <t>SK604 Sadhguru Photo (10x15)</t>
  </si>
  <si>
    <t>ME0029810900</t>
  </si>
  <si>
    <t>0114623</t>
  </si>
  <si>
    <t>SK605 Sadhguru Photo (12x18)</t>
  </si>
  <si>
    <t>ME0029811500</t>
  </si>
  <si>
    <t>PH064-12x18</t>
  </si>
  <si>
    <t>0114624</t>
  </si>
  <si>
    <t>SK606 Sadhguru Photo (16x24)</t>
  </si>
  <si>
    <t>ME0029812200</t>
  </si>
  <si>
    <t>0202686 S</t>
  </si>
  <si>
    <t>CA0100600200</t>
  </si>
  <si>
    <t>0114626</t>
  </si>
  <si>
    <t>SK702 Sadhguru Photo (6x9)</t>
  </si>
  <si>
    <t>ME0029909700</t>
  </si>
  <si>
    <t>0114627</t>
  </si>
  <si>
    <t>SK703 Sadhguru Photo (8x12)</t>
  </si>
  <si>
    <t>ME0029910100</t>
  </si>
  <si>
    <t>0114628</t>
  </si>
  <si>
    <t>SK704 Sadhguru Photo (10x15)</t>
  </si>
  <si>
    <t>ME0029910900</t>
  </si>
  <si>
    <t>0114629</t>
  </si>
  <si>
    <t>SK705 Sadhguru Photo (12x18)</t>
  </si>
  <si>
    <t>ME0029911500</t>
  </si>
  <si>
    <t>0114630</t>
  </si>
  <si>
    <t>SK402 Sadhguru Photo (6x9)</t>
  </si>
  <si>
    <t>ME0029709700</t>
  </si>
  <si>
    <t>0114632</t>
  </si>
  <si>
    <t>SK404 Sadhguru Photo (10x15)</t>
  </si>
  <si>
    <t>ME0029710900</t>
  </si>
  <si>
    <t>0114634</t>
  </si>
  <si>
    <t>SJ504 Sadhguru Photo (10x15)</t>
  </si>
  <si>
    <t>ME0029310900</t>
  </si>
  <si>
    <t>0114635</t>
  </si>
  <si>
    <t>PH073-12x18</t>
  </si>
  <si>
    <t>0114636</t>
  </si>
  <si>
    <t>SL203 Sadhguru Photo (8x12)</t>
  </si>
  <si>
    <t>ME0030110100</t>
  </si>
  <si>
    <t>PH065-8x12</t>
  </si>
  <si>
    <t>0114637</t>
  </si>
  <si>
    <t>SL204 Sadhguru Photo (10x15)</t>
  </si>
  <si>
    <t>ME0030110900</t>
  </si>
  <si>
    <t>0114640</t>
  </si>
  <si>
    <t>SL503 Sadhguru Photo (8x12)</t>
  </si>
  <si>
    <t>ME0030210100</t>
  </si>
  <si>
    <t>0114641</t>
  </si>
  <si>
    <t>SL504 Sadhguru Photo (10x15)</t>
  </si>
  <si>
    <t>ME0030210900</t>
  </si>
  <si>
    <t>0114642</t>
  </si>
  <si>
    <t>SL803 Sadhguru Photo (8x12)</t>
  </si>
  <si>
    <t>ME0030310100</t>
  </si>
  <si>
    <t>0114644</t>
  </si>
  <si>
    <t>SL805 Sadhguru Photo (12x18)</t>
  </si>
  <si>
    <t>ME0030311500</t>
  </si>
  <si>
    <t>0114647</t>
  </si>
  <si>
    <t>SL904 Sadhguru Photo (10x15)</t>
  </si>
  <si>
    <t>ME0030410900</t>
  </si>
  <si>
    <t>0114648</t>
  </si>
  <si>
    <t>SL905 Sadhguru Photo (12x18)</t>
  </si>
  <si>
    <t>ME0030411500</t>
  </si>
  <si>
    <t>0114649</t>
  </si>
  <si>
    <t>SL906 Sadhguru Photo (16x24)</t>
  </si>
  <si>
    <t>ME0030412200</t>
  </si>
  <si>
    <t>0202686 XL</t>
  </si>
  <si>
    <t>CA0100600500</t>
  </si>
  <si>
    <t>0114652</t>
  </si>
  <si>
    <t>SM104 Sadhguru Photo (10x15)</t>
  </si>
  <si>
    <t>ME0030510900</t>
  </si>
  <si>
    <t>0114653</t>
  </si>
  <si>
    <t>SM105 Sadhguru Photo (12x18)</t>
  </si>
  <si>
    <t>ME0030511500</t>
  </si>
  <si>
    <t>0114654</t>
  </si>
  <si>
    <t>SM106 Sadhguru Photo (16x24)</t>
  </si>
  <si>
    <t>ME0030512200</t>
  </si>
  <si>
    <t>0202686 XS</t>
  </si>
  <si>
    <t>CA0100600100</t>
  </si>
  <si>
    <t>0114657</t>
  </si>
  <si>
    <t>SM204 Sadhguru Photo (10x15)</t>
  </si>
  <si>
    <t>ME0030610900</t>
  </si>
  <si>
    <t>0202687 L</t>
  </si>
  <si>
    <t>Organic Ladies Aum Kurta ferngreen</t>
  </si>
  <si>
    <t>CA0100700400</t>
  </si>
  <si>
    <t>0114662</t>
  </si>
  <si>
    <t>SM304 Sadhguru Photo (10x15)</t>
  </si>
  <si>
    <t>ME0030710900</t>
  </si>
  <si>
    <t>0114663</t>
  </si>
  <si>
    <t>SM305 Sadhguru Photo (12x18)</t>
  </si>
  <si>
    <t>ME0030711500</t>
  </si>
  <si>
    <t>0114664</t>
  </si>
  <si>
    <t>SM306 Sadhguru Photo (16x24)</t>
  </si>
  <si>
    <t>ME0030712200</t>
  </si>
  <si>
    <t>0114669</t>
  </si>
  <si>
    <t>SM903 Sadhguru Photo (8x12)</t>
  </si>
  <si>
    <t>ME0031110100</t>
  </si>
  <si>
    <t>0114670</t>
  </si>
  <si>
    <t>SM904 Sadhguru Photo (10x15)</t>
  </si>
  <si>
    <t>ME0031110900</t>
  </si>
  <si>
    <t>0114673</t>
  </si>
  <si>
    <t>SM905 Sadhguru Photo (12x18)</t>
  </si>
  <si>
    <t>ME0031111500</t>
  </si>
  <si>
    <t>0114675</t>
  </si>
  <si>
    <t>SM908 Sadhguru Photo (24x36)</t>
  </si>
  <si>
    <t>ME0031113500</t>
  </si>
  <si>
    <t>0114676</t>
  </si>
  <si>
    <t>DB907 Dhyanalinga Photo (20x30)</t>
  </si>
  <si>
    <t>ME0018213000</t>
  </si>
  <si>
    <t>0114677</t>
  </si>
  <si>
    <t>DB908 Dhyanalinga Photo (24x36)</t>
  </si>
  <si>
    <t>ME0018213500</t>
  </si>
  <si>
    <t>0114678</t>
  </si>
  <si>
    <t>SN804 Sadhguru Photo (10x15)</t>
  </si>
  <si>
    <t>ME0031410900</t>
  </si>
  <si>
    <t>0114679</t>
  </si>
  <si>
    <t>SN805 Sadhguru Photo (12x18)</t>
  </si>
  <si>
    <t>ME0031411500</t>
  </si>
  <si>
    <t>0114680</t>
  </si>
  <si>
    <t>SN905 Sadhguru Photo (12x18)</t>
  </si>
  <si>
    <t>ME0031511500</t>
  </si>
  <si>
    <t>0114681</t>
  </si>
  <si>
    <t>SN907 Sadhguru Photo (20x30)</t>
  </si>
  <si>
    <t>ME0031513000</t>
  </si>
  <si>
    <t>0114682</t>
  </si>
  <si>
    <t>SN908 Sadhguru Photo (24x36)</t>
  </si>
  <si>
    <t>ME0031513500</t>
  </si>
  <si>
    <t>0114742</t>
  </si>
  <si>
    <t>DB904 Dhyanalinga Photo (10x15)</t>
  </si>
  <si>
    <t>ME0018210900</t>
  </si>
  <si>
    <t>0114744</t>
  </si>
  <si>
    <t>SJ204 Sadhguru Photo (10x15)</t>
  </si>
  <si>
    <t>ME0029110900</t>
  </si>
  <si>
    <t>0202687 M</t>
  </si>
  <si>
    <t>CA0100700300</t>
  </si>
  <si>
    <t>0114746</t>
  </si>
  <si>
    <t>SI905 Sadhguru Photo (12x18)</t>
  </si>
  <si>
    <t>ME0028911500</t>
  </si>
  <si>
    <t>0202687 S</t>
  </si>
  <si>
    <t>CA0100700200</t>
  </si>
  <si>
    <t>0114770</t>
  </si>
  <si>
    <t>LB907 Linga Bhairavi with Bangles Photo Black Ver (20x30 Ver)</t>
  </si>
  <si>
    <t>ME0020212900</t>
  </si>
  <si>
    <t>0114800</t>
  </si>
  <si>
    <t>SI702 Sadhguru Photo (6x8)</t>
  </si>
  <si>
    <t>ME0028709400</t>
  </si>
  <si>
    <t>0114933</t>
  </si>
  <si>
    <t>PH074-12x18</t>
  </si>
  <si>
    <t>0114934</t>
  </si>
  <si>
    <t>SF607 Sadhguru Photo (20x20)</t>
  </si>
  <si>
    <t>ME0027012500</t>
  </si>
  <si>
    <t>0114945</t>
  </si>
  <si>
    <t>DB707 Dhyanalinga Photo (20x30)</t>
  </si>
  <si>
    <t>PH038-20x30</t>
  </si>
  <si>
    <t>0115116</t>
  </si>
  <si>
    <t>PH031-20x30</t>
  </si>
  <si>
    <t>0115141</t>
  </si>
  <si>
    <t>SN503 Sadhguru Photo (8x12)</t>
  </si>
  <si>
    <t>ME0031310100</t>
  </si>
  <si>
    <t>0115142</t>
  </si>
  <si>
    <t>SN504 Sadhguru Photo (10x15)</t>
  </si>
  <si>
    <t>ME0031310900</t>
  </si>
  <si>
    <t>0115143</t>
  </si>
  <si>
    <t>SE603 Sadhguru Photo (9x12)</t>
  </si>
  <si>
    <t>ME0026210400</t>
  </si>
  <si>
    <t>0202687 XL</t>
  </si>
  <si>
    <t>CA0100700500</t>
  </si>
  <si>
    <t>0115146</t>
  </si>
  <si>
    <t>SB603 Sadhguru Photo (12x16)</t>
  </si>
  <si>
    <t>ME0024311200</t>
  </si>
  <si>
    <t>0115147</t>
  </si>
  <si>
    <t>SB604 Sadhguru Photo (15x20)</t>
  </si>
  <si>
    <t>ME0024311700</t>
  </si>
  <si>
    <t>0115149</t>
  </si>
  <si>
    <t>SA203 Sadhguru Photo (12x18)</t>
  </si>
  <si>
    <t>ME0023311500</t>
  </si>
  <si>
    <t>0115150</t>
  </si>
  <si>
    <t>DC201 Dhyanalinga Photo (4x6)</t>
  </si>
  <si>
    <t>ME0018308400</t>
  </si>
  <si>
    <t>0115151</t>
  </si>
  <si>
    <t>DC202 Dhyanalinga Photo (6x9)</t>
  </si>
  <si>
    <t>ME0018309700</t>
  </si>
  <si>
    <t>0115152</t>
  </si>
  <si>
    <t>DC203 Dhyanalinga Photo (8x12)</t>
  </si>
  <si>
    <t>ME0018310100</t>
  </si>
  <si>
    <t>0115153</t>
  </si>
  <si>
    <t>DC204 Dhyanalinga Photo (10x15)</t>
  </si>
  <si>
    <t>ME0018310900</t>
  </si>
  <si>
    <t>0115154</t>
  </si>
  <si>
    <t>DC205 Dhyanalinga Photo (12x18)</t>
  </si>
  <si>
    <t>ME0018311500</t>
  </si>
  <si>
    <t>0115155</t>
  </si>
  <si>
    <t>DC206 Dhyanalinga Photo (16x24)</t>
  </si>
  <si>
    <t>ME0018312200</t>
  </si>
  <si>
    <t>0115156</t>
  </si>
  <si>
    <t>DC207 Dhyanalinga Photo (20x30)</t>
  </si>
  <si>
    <t>ME0018313000</t>
  </si>
  <si>
    <t>0115157</t>
  </si>
  <si>
    <t>DC304 Dhyanalinga Photo (10x15)</t>
  </si>
  <si>
    <t>ME0018410900</t>
  </si>
  <si>
    <t>0115158</t>
  </si>
  <si>
    <t>DC305 Dhyanalinga Photo (12x18)</t>
  </si>
  <si>
    <t>ME0018411500</t>
  </si>
  <si>
    <t>0115171</t>
  </si>
  <si>
    <t>AY204 Adiyogi Photo (10x15)</t>
  </si>
  <si>
    <t>ME0015510900</t>
  </si>
  <si>
    <t>0115172</t>
  </si>
  <si>
    <t>PH705-16x24</t>
  </si>
  <si>
    <t>0115173</t>
  </si>
  <si>
    <t>DB905 Dhyanalinga Photo (12x18)</t>
  </si>
  <si>
    <t>ME0018211500</t>
  </si>
  <si>
    <t>0202687 XS</t>
  </si>
  <si>
    <t>CA0100700100</t>
  </si>
  <si>
    <t>0115186</t>
  </si>
  <si>
    <t>SD605 Sadhguru Photo (15x20)</t>
  </si>
  <si>
    <t>ME0025411700</t>
  </si>
  <si>
    <t>0202688 L</t>
  </si>
  <si>
    <t>Organic Ladies Aum Kurta Surf  Blue</t>
  </si>
  <si>
    <t>CA0100800400</t>
  </si>
  <si>
    <t>0115188</t>
  </si>
  <si>
    <t>SG203 Sadhguru Photo (8x12)</t>
  </si>
  <si>
    <t>ME0027410100</t>
  </si>
  <si>
    <t>0115189</t>
  </si>
  <si>
    <t>SG204 Sadhguru Photo (10x15)</t>
  </si>
  <si>
    <t>ME0027410900</t>
  </si>
  <si>
    <t>0115318</t>
  </si>
  <si>
    <t>SB203 Sadhguru Photo (12x18)</t>
  </si>
  <si>
    <t>ME0023911500</t>
  </si>
  <si>
    <t>0115682</t>
  </si>
  <si>
    <t>SI305 Sadhguru Photo (12x18)</t>
  </si>
  <si>
    <t>ME0028311500</t>
  </si>
  <si>
    <t>0115941</t>
  </si>
  <si>
    <t>LB601 Linga Bhairavi In Red Photo Hor (6x4 Hr)</t>
  </si>
  <si>
    <t>PH514-6x4</t>
  </si>
  <si>
    <t>0115942</t>
  </si>
  <si>
    <t>LB602 Linga Bhairavi with Bangles Photo Red Hor (6x8 Hr)</t>
  </si>
  <si>
    <t>ME0019909200</t>
  </si>
  <si>
    <t>PH514-6x8</t>
  </si>
  <si>
    <t>0115943</t>
  </si>
  <si>
    <t>LB603 Linga Bhairavi with Bangles Photo Red Hor (8x12 Hr)</t>
  </si>
  <si>
    <t>PH514-8x12</t>
  </si>
  <si>
    <t>0115944</t>
  </si>
  <si>
    <t>LB604 Linga Bhairavi with Bangles Photo Red Hor (10x15 Hr)</t>
  </si>
  <si>
    <t>ME0019910700</t>
  </si>
  <si>
    <t>0115945</t>
  </si>
  <si>
    <t>LB605 Linga Bhairavi with Bangles Photo Red Hor (12x18 Hr)</t>
  </si>
  <si>
    <t>PH514-12x18</t>
  </si>
  <si>
    <t>0115946</t>
  </si>
  <si>
    <t>LB606 Linga Bhairavi with Bangles Photo Red Hor (16x24 Hr)</t>
  </si>
  <si>
    <t>ME0019912000</t>
  </si>
  <si>
    <t>0115947</t>
  </si>
  <si>
    <t>LB607 Linga Bhairavi with Bangles Photo Red Hor (20x30 Hr)</t>
  </si>
  <si>
    <t>ME0019912800</t>
  </si>
  <si>
    <t>0115948</t>
  </si>
  <si>
    <t>LB608 Linga Bhairavi with Bangles Photo Red Hor (24x36 Hr)</t>
  </si>
  <si>
    <t>PH514-24x36</t>
  </si>
  <si>
    <t>0115951</t>
  </si>
  <si>
    <t>LB701 Linga Bhairavi with Bangles Photo Yellow Hor (6x4 Hr)</t>
  </si>
  <si>
    <t>PH516-6x4</t>
  </si>
  <si>
    <t>0115952</t>
  </si>
  <si>
    <t>LB702 Linga Bhairavi with Bangles Photo Yellow Hor (6x8 Hr)</t>
  </si>
  <si>
    <t>ME0020009200</t>
  </si>
  <si>
    <t>PH516-6x8</t>
  </si>
  <si>
    <t>0115953</t>
  </si>
  <si>
    <t>LB703 Linga Bhairavi with Bangles Photo Yellow Hor (8x12 Hr)</t>
  </si>
  <si>
    <t>PH516-8x12</t>
  </si>
  <si>
    <t>0115954</t>
  </si>
  <si>
    <t>LB704 Linga Bhairavi with Bangles Photo Yellow Hor (10x15 Hr)</t>
  </si>
  <si>
    <t>ME0020010700</t>
  </si>
  <si>
    <t>0115955</t>
  </si>
  <si>
    <t>LB705 Linga Bhairavi with Bangles Photo Yellow Hor (12x18 Hr)</t>
  </si>
  <si>
    <t>PH516-12x18</t>
  </si>
  <si>
    <t>0115956</t>
  </si>
  <si>
    <t>LB706 Linga Bhairavi with Bangles Photo Yellow Hor (16x24 Hr)</t>
  </si>
  <si>
    <t>ME0020012000</t>
  </si>
  <si>
    <t>0115957</t>
  </si>
  <si>
    <t>LB707 Linga Bhairavi with Bangles Photo Yellow Hor (20x30 Hr)</t>
  </si>
  <si>
    <t>ME0020012800</t>
  </si>
  <si>
    <t>0115958</t>
  </si>
  <si>
    <t>LB708 Linga Bhairavi with Bangles Photo Yellow Hor (24x36 Hr)</t>
  </si>
  <si>
    <t>ME0020013300</t>
  </si>
  <si>
    <t>PH516-24x36</t>
  </si>
  <si>
    <t>0115961</t>
  </si>
  <si>
    <t>LB801 Linga Bhairavi with Bangles Photo Sandal Hor (6x4 Hr)</t>
  </si>
  <si>
    <t>PH518-6x4</t>
  </si>
  <si>
    <t>0115962</t>
  </si>
  <si>
    <t>LB802 Linga Bhairavi with Bangles Photo Sandal Hor (6x8 Hr)</t>
  </si>
  <si>
    <t>ME0020109200</t>
  </si>
  <si>
    <t>PH518-6x8</t>
  </si>
  <si>
    <t>0115963</t>
  </si>
  <si>
    <t>LB803 Linga Bhairavi with Bangles Photo Sandal Hor (8x12 Hr)</t>
  </si>
  <si>
    <t>PH518-8x12</t>
  </si>
  <si>
    <t>0115964</t>
  </si>
  <si>
    <t>LB804 Linga Bhairavi with Bangles Photo Sandal Hor (10x15 Hr)</t>
  </si>
  <si>
    <t>ME0020110700</t>
  </si>
  <si>
    <t>0115965</t>
  </si>
  <si>
    <t>LB805 Linga Bhairavi with Bangles Photo Sandal Hor (12x18 Hr)</t>
  </si>
  <si>
    <t>PH518-12x18</t>
  </si>
  <si>
    <t>0115966</t>
  </si>
  <si>
    <t>LB806 Linga Bhairavi with Bangles Photo Sandal Hor (16x24 Hr)</t>
  </si>
  <si>
    <t>ME0020112000</t>
  </si>
  <si>
    <t>0115967</t>
  </si>
  <si>
    <t>LB807 Linga Bhairavi with Bangles Photo Sandal Hor (20x30 Hr)</t>
  </si>
  <si>
    <t>ME0020112800</t>
  </si>
  <si>
    <t>0115968</t>
  </si>
  <si>
    <t>LB808 Linga Bhairavi with Bangles Photo Sandal Hor (24x36 Hr)</t>
  </si>
  <si>
    <t>PH518-24x36</t>
  </si>
  <si>
    <t>0115971</t>
  </si>
  <si>
    <t>LB901 Linga Bhairavi with Bangles Photo Black Hor (6x4 Hr)</t>
  </si>
  <si>
    <t>PH519-6x4</t>
  </si>
  <si>
    <t>0115972</t>
  </si>
  <si>
    <t>LB902 Linga Bhairavi with Bangles Photo Black Hor (6x9 Hr)</t>
  </si>
  <si>
    <t>ME0020209500</t>
  </si>
  <si>
    <t>PH519-6X9 A</t>
  </si>
  <si>
    <t>0115973</t>
  </si>
  <si>
    <t>LB903 Linga Bhairavi with Bangles Photo Black Hor (8x12 Hr)</t>
  </si>
  <si>
    <t>PH519-12x8</t>
  </si>
  <si>
    <t>0115974</t>
  </si>
  <si>
    <t>LB904 Linga Bhairavi with Bangles Photo Black Hor (10x15 Hr)</t>
  </si>
  <si>
    <t>ME0020210700</t>
  </si>
  <si>
    <t>0115975</t>
  </si>
  <si>
    <t>PH519-12x18</t>
  </si>
  <si>
    <t>0115976</t>
  </si>
  <si>
    <t>LB906 Linga Bhairavi with Bangles Photo Black Hor (16x24 Hr)</t>
  </si>
  <si>
    <t>PH055-16X24</t>
  </si>
  <si>
    <t>0115977</t>
  </si>
  <si>
    <t>LB907 Linga Bhairavi with Bangles Photo Black Hor (20x30 Hr)</t>
  </si>
  <si>
    <t>ME0020212800</t>
  </si>
  <si>
    <t>0115978</t>
  </si>
  <si>
    <t>LB908 Linga Bhairavi with Bangles Photo Black Hor (24x36 Hr)</t>
  </si>
  <si>
    <t>ME0020213300</t>
  </si>
  <si>
    <t>PH519-24x36</t>
  </si>
  <si>
    <t>0117001</t>
  </si>
  <si>
    <t>SA702 Sadhguru Photo (8x12)</t>
  </si>
  <si>
    <t>ME0023610100</t>
  </si>
  <si>
    <t>PH024-8x12</t>
  </si>
  <si>
    <t>0117002</t>
  </si>
  <si>
    <t>SK201 Sadhguru Photo (4x6)</t>
  </si>
  <si>
    <t>ME0029608400</t>
  </si>
  <si>
    <t>PH062-6x4</t>
  </si>
  <si>
    <t>0117004</t>
  </si>
  <si>
    <t>SJ901 Sadhguru Photo (4x6)</t>
  </si>
  <si>
    <t>ME0029508400</t>
  </si>
  <si>
    <t>PH063-6x4</t>
  </si>
  <si>
    <t>0117006</t>
  </si>
  <si>
    <t>SK601 Sadhguru Photo (4x6)</t>
  </si>
  <si>
    <t>ME0029808400</t>
  </si>
  <si>
    <t>PH064-6x4</t>
  </si>
  <si>
    <t>0117008</t>
  </si>
  <si>
    <t>SL201 Sadhguru Photo (4x6)</t>
  </si>
  <si>
    <t>ME0030108400</t>
  </si>
  <si>
    <t>PH065-6x4</t>
  </si>
  <si>
    <t>0117473</t>
  </si>
  <si>
    <t>SF807 Sadhguru Photo (20x30)</t>
  </si>
  <si>
    <t>ME0027213000</t>
  </si>
  <si>
    <t>0117918</t>
  </si>
  <si>
    <t>AY902 Adiyogi Photo (6x9)</t>
  </si>
  <si>
    <t>ME0016109700</t>
  </si>
  <si>
    <t>0117919</t>
  </si>
  <si>
    <t>AY904 Adiyogi Photo (10x15)</t>
  </si>
  <si>
    <t>ME0016110900</t>
  </si>
  <si>
    <t>0117920</t>
  </si>
  <si>
    <t>AY906 Adiyogi Photo (16x24)</t>
  </si>
  <si>
    <t>ME0016112200</t>
  </si>
  <si>
    <t>0117921</t>
  </si>
  <si>
    <t>AY802 Adiyogi Photo (6x9)</t>
  </si>
  <si>
    <t>ME0016009700</t>
  </si>
  <si>
    <t>0117923</t>
  </si>
  <si>
    <t>AY806 Adiyogi Photo (16x24)</t>
  </si>
  <si>
    <t>ME0016012200</t>
  </si>
  <si>
    <t>0117924</t>
  </si>
  <si>
    <t>AY702 Adiyogi Photo (6x9)</t>
  </si>
  <si>
    <t>ME0015909700</t>
  </si>
  <si>
    <t>0117925</t>
  </si>
  <si>
    <t>AY704 Adiyogi Photo (10x15)</t>
  </si>
  <si>
    <t>ME0015910900</t>
  </si>
  <si>
    <t>0117927</t>
  </si>
  <si>
    <t>DA302 Dhyanalinga Photo (6x8)</t>
  </si>
  <si>
    <t>ME0016909400</t>
  </si>
  <si>
    <t>0117928</t>
  </si>
  <si>
    <t>DA304 Dhyanalinga Photo (10x15)</t>
  </si>
  <si>
    <t>ME0016910900</t>
  </si>
  <si>
    <t>0117929</t>
  </si>
  <si>
    <t>DA306 Dhyanalinga Photo (18x24)</t>
  </si>
  <si>
    <t>ME0016912400</t>
  </si>
  <si>
    <t>0117930</t>
  </si>
  <si>
    <t>DA503 Dhyanalinga Photo (10x12)</t>
  </si>
  <si>
    <t>ME0017010500</t>
  </si>
  <si>
    <t>0117931</t>
  </si>
  <si>
    <t>DB902 Dhyanalinga Photo (6x9)</t>
  </si>
  <si>
    <t>ME0018209700</t>
  </si>
  <si>
    <t>0117932</t>
  </si>
  <si>
    <t>DB906 Dhyanalinga Photo (16x24)</t>
  </si>
  <si>
    <t>ME0018212200</t>
  </si>
  <si>
    <t>0117933</t>
  </si>
  <si>
    <t>DB704 Dhyanalinga Photo (10x15)</t>
  </si>
  <si>
    <t>ME0018010900</t>
  </si>
  <si>
    <t>0117934</t>
  </si>
  <si>
    <t>DB706 Dhyanalinga Photo (16x24)</t>
  </si>
  <si>
    <t>ME0018012200</t>
  </si>
  <si>
    <t>0117935</t>
  </si>
  <si>
    <t>DB202 Dhyanalinga Photo (6x8)</t>
  </si>
  <si>
    <t>ME0017509400</t>
  </si>
  <si>
    <t>0117936</t>
  </si>
  <si>
    <t>PH041-16x24</t>
  </si>
  <si>
    <t>0117937</t>
  </si>
  <si>
    <t>DB102 Dhyanalinga Photo (6x8)</t>
  </si>
  <si>
    <t>ME0017409400</t>
  </si>
  <si>
    <t>0117938</t>
  </si>
  <si>
    <t>DB106 Dhyanalinga Photo (16x24)</t>
  </si>
  <si>
    <t>ME0017412200</t>
  </si>
  <si>
    <t>0117939</t>
  </si>
  <si>
    <t>SJ902 Sadhguru Photo (6x9)</t>
  </si>
  <si>
    <t>ME0029509700</t>
  </si>
  <si>
    <t>0117940</t>
  </si>
  <si>
    <t>SK602 Sadhguru Photo (6x9)</t>
  </si>
  <si>
    <t>ME0029809700</t>
  </si>
  <si>
    <t>0117941</t>
  </si>
  <si>
    <t>SF702 Sadhguru Photo (6x9)</t>
  </si>
  <si>
    <t>ME0027109700</t>
  </si>
  <si>
    <t>0117942</t>
  </si>
  <si>
    <t>SF704 Sadhguru Photo (10x15)</t>
  </si>
  <si>
    <t>ME0027110900</t>
  </si>
  <si>
    <t>0117943</t>
  </si>
  <si>
    <t>SF706 Sadhguru Photo (16x24)</t>
  </si>
  <si>
    <t>ME0027112200</t>
  </si>
  <si>
    <t>0117944</t>
  </si>
  <si>
    <t>SF802 Sadhguru Photo (6x9)</t>
  </si>
  <si>
    <t>ME0027209700</t>
  </si>
  <si>
    <t>0117946</t>
  </si>
  <si>
    <t>SK901 Sadhguru Photo (4x6)</t>
  </si>
  <si>
    <t>ME0030008400</t>
  </si>
  <si>
    <t>0117947</t>
  </si>
  <si>
    <t>SK902 Sadhguru Photo (6x9)</t>
  </si>
  <si>
    <t>ME0030009700</t>
  </si>
  <si>
    <t>0117948</t>
  </si>
  <si>
    <t>SL901 Sadhguru Photo (4x6)</t>
  </si>
  <si>
    <t>ME0030408400</t>
  </si>
  <si>
    <t>0117949</t>
  </si>
  <si>
    <t>SL902 Sadhguru Photo (6x9)</t>
  </si>
  <si>
    <t>ME0030409700</t>
  </si>
  <si>
    <t>0202688 M</t>
  </si>
  <si>
    <t>Organic Ladies Aum Kurta Surf blue</t>
  </si>
  <si>
    <t>CA0100800300</t>
  </si>
  <si>
    <t>0117951</t>
  </si>
  <si>
    <t>SI202 Sadhguru Photo (6x8)</t>
  </si>
  <si>
    <t>ME0028209400</t>
  </si>
  <si>
    <t>0202688 S</t>
  </si>
  <si>
    <t>CA0100800200</t>
  </si>
  <si>
    <t>0119734</t>
  </si>
  <si>
    <t>SD106 Sadhguru Photo (18x22)</t>
  </si>
  <si>
    <t>ME0025112300</t>
  </si>
  <si>
    <t>PH001-18x22</t>
  </si>
  <si>
    <t>0119735</t>
  </si>
  <si>
    <t>SB803 Sadhguru Photo (12x16)</t>
  </si>
  <si>
    <t>ME0024511200</t>
  </si>
  <si>
    <t>PH006-12x16</t>
  </si>
  <si>
    <t>0119745</t>
  </si>
  <si>
    <t>SH705 Sadhguru Photo (15x20)</t>
  </si>
  <si>
    <t>ME0028011700</t>
  </si>
  <si>
    <t>0119747</t>
  </si>
  <si>
    <t>SN909 Sadhguru Photo (30x45)</t>
  </si>
  <si>
    <t>ME0031513900</t>
  </si>
  <si>
    <t>Sadhguru Padham Photo (12 x18)</t>
  </si>
  <si>
    <t>PH072A</t>
  </si>
  <si>
    <t>0701003</t>
  </si>
  <si>
    <t>LB103 Linga Bhairavi Photo (8x12)</t>
  </si>
  <si>
    <t>ME0019410100</t>
  </si>
  <si>
    <t>0701026</t>
  </si>
  <si>
    <t>LB304 Linga Bhairavi In Kumkum Photo (10x15)</t>
  </si>
  <si>
    <t>ME0019610900</t>
  </si>
  <si>
    <t>0701039</t>
  </si>
  <si>
    <t>Sadhguru Photo Pocket</t>
  </si>
  <si>
    <t>ME0020400000</t>
  </si>
  <si>
    <t>PH301</t>
  </si>
  <si>
    <t>0701042</t>
  </si>
  <si>
    <t>PH509 Linga Bhairavi Photos Lamination Cards Red</t>
  </si>
  <si>
    <t>PH509</t>
  </si>
  <si>
    <t>0701043</t>
  </si>
  <si>
    <t>PH510 Linga Bhairavi Photos Lamination Cards Black</t>
  </si>
  <si>
    <t>PH510</t>
  </si>
  <si>
    <t>0202688 XL</t>
  </si>
  <si>
    <t>CA0100800500</t>
  </si>
  <si>
    <t>0801033</t>
  </si>
  <si>
    <t>SA703 Sadhguru Photo (12x18)</t>
  </si>
  <si>
    <t>ME0023611500</t>
  </si>
  <si>
    <t>PH024-12x18</t>
  </si>
  <si>
    <t>0801071</t>
  </si>
  <si>
    <t>SB403 Sadhguru Photo (12x18)</t>
  </si>
  <si>
    <t>ME0024111500</t>
  </si>
  <si>
    <t>0202688 XS</t>
  </si>
  <si>
    <t>CA0100800100</t>
  </si>
  <si>
    <t>0801129</t>
  </si>
  <si>
    <t>SC601 Sadhguru Photo (5x6)</t>
  </si>
  <si>
    <t>ME0024808600</t>
  </si>
  <si>
    <t>0801139</t>
  </si>
  <si>
    <t>SC802 Sadhguru Photo (9x12)</t>
  </si>
  <si>
    <t>ME0024910400</t>
  </si>
  <si>
    <t>PH003-9x12</t>
  </si>
  <si>
    <t>0801144</t>
  </si>
  <si>
    <t>SC902 Sadhguru Photo (6x6)</t>
  </si>
  <si>
    <t>ME0025009100</t>
  </si>
  <si>
    <t>0801149</t>
  </si>
  <si>
    <t>SD102 Sadhguru Photo (5x6)</t>
  </si>
  <si>
    <t>ME0025108600</t>
  </si>
  <si>
    <t>0801157</t>
  </si>
  <si>
    <t>SD301 Sadhguru Photo (6x4)</t>
  </si>
  <si>
    <t>PH009-4x6</t>
  </si>
  <si>
    <t>0801159</t>
  </si>
  <si>
    <t>SD303 Sadhguru Photo (8x10)</t>
  </si>
  <si>
    <t>ME0025209800</t>
  </si>
  <si>
    <t>PH009-8x12</t>
  </si>
  <si>
    <t>0801169</t>
  </si>
  <si>
    <t>SD602 Sadhguru Photo (6x8)</t>
  </si>
  <si>
    <t>ME0025409400</t>
  </si>
  <si>
    <t>PH002-6x8</t>
  </si>
  <si>
    <t>0801170</t>
  </si>
  <si>
    <t>SD603 Sadhguru Photo (9x12)</t>
  </si>
  <si>
    <t>ME0025410400</t>
  </si>
  <si>
    <t>PH002-9x12</t>
  </si>
  <si>
    <t>0801171</t>
  </si>
  <si>
    <t>SD604 Sadhguru Photo (12x16)</t>
  </si>
  <si>
    <t>PH002-12X16</t>
  </si>
  <si>
    <t>0801173</t>
  </si>
  <si>
    <t>PH002-18x24</t>
  </si>
  <si>
    <t>0801187</t>
  </si>
  <si>
    <t>SF805 Sadhguru Photo (12x8)</t>
  </si>
  <si>
    <t>PH030-12x18</t>
  </si>
  <si>
    <t>0801188</t>
  </si>
  <si>
    <t>SH704 Sadhguru Photo (12x16)</t>
  </si>
  <si>
    <t>ME0028011200</t>
  </si>
  <si>
    <t>PH005A-12x16</t>
  </si>
  <si>
    <t>0801190</t>
  </si>
  <si>
    <t>DA601 Dhyanalinga Photo (5x15)</t>
  </si>
  <si>
    <t>ME0017108500</t>
  </si>
  <si>
    <t>0801196</t>
  </si>
  <si>
    <t>SE401 Sadhguru Photo (6x4)</t>
  </si>
  <si>
    <t>ME0026009000</t>
  </si>
  <si>
    <t>0801197</t>
  </si>
  <si>
    <t>SE402 Sadhguru Photo (6x8)</t>
  </si>
  <si>
    <t>ME0026009400</t>
  </si>
  <si>
    <t>0801207</t>
  </si>
  <si>
    <t>SF201 Sadhguru Photo (4x6)</t>
  </si>
  <si>
    <t>ME0026708400</t>
  </si>
  <si>
    <t>PH027-4x6</t>
  </si>
  <si>
    <t>0801208</t>
  </si>
  <si>
    <t>SF202 Sadhguru Photo</t>
  </si>
  <si>
    <t>ME0026709700</t>
  </si>
  <si>
    <t>PH027-6x9</t>
  </si>
  <si>
    <t>0801218</t>
  </si>
  <si>
    <t>SF801 Sadhguru Photo (6x4)</t>
  </si>
  <si>
    <t>PH030-4x6</t>
  </si>
  <si>
    <t>0801220</t>
  </si>
  <si>
    <t>SF902 Sadhguru Photo (6x8)</t>
  </si>
  <si>
    <t>ME0027309400</t>
  </si>
  <si>
    <t>PH009A-6x8</t>
  </si>
  <si>
    <t>0801236</t>
  </si>
  <si>
    <t>SH602 Sadhguru Photo (6x8)</t>
  </si>
  <si>
    <t>PH005-6x8</t>
  </si>
  <si>
    <t>0801255</t>
  </si>
  <si>
    <t>SD101 Sadhguru Photo (6x4)</t>
  </si>
  <si>
    <t>PH073-6x4</t>
  </si>
  <si>
    <t>0801256</t>
  </si>
  <si>
    <t>SD103 Sadhguru Photo (8x12)</t>
  </si>
  <si>
    <t>ME0025110100</t>
  </si>
  <si>
    <t>PH001-8x10</t>
  </si>
  <si>
    <t>0801257</t>
  </si>
  <si>
    <t>SD601 Sadhguru Photo (6x4)</t>
  </si>
  <si>
    <t>PH002-4x6</t>
  </si>
  <si>
    <t>0801258</t>
  </si>
  <si>
    <t>SF803 Sadhguru Photo (8x12)</t>
  </si>
  <si>
    <t>PH030-8x12</t>
  </si>
  <si>
    <t>0801267</t>
  </si>
  <si>
    <t>SA201 Sadhguru Photo (6x4)</t>
  </si>
  <si>
    <t>ME0023309000</t>
  </si>
  <si>
    <t>0801272</t>
  </si>
  <si>
    <t>SH603 Sadhguru Photo (9x12)</t>
  </si>
  <si>
    <t>PH005-9x12</t>
  </si>
  <si>
    <t>0801288</t>
  </si>
  <si>
    <t>Dhyanalinga Pocket Photo</t>
  </si>
  <si>
    <t>PH119</t>
  </si>
  <si>
    <t>0802028</t>
  </si>
  <si>
    <t>DB701 Dhyanalinga Photo (6x4)</t>
  </si>
  <si>
    <t>PH038-6x4</t>
  </si>
  <si>
    <t>0802038</t>
  </si>
  <si>
    <t>DA101 Dhyanalinga Photo (6x4)</t>
  </si>
  <si>
    <t>PH031-4x6</t>
  </si>
  <si>
    <t>0802039</t>
  </si>
  <si>
    <t>DA103 Dhyanalinga Photo (8x12)</t>
  </si>
  <si>
    <t>PH031-8x12</t>
  </si>
  <si>
    <t>0802040</t>
  </si>
  <si>
    <t>DA501 Dhyanalinga Photo (6x4)</t>
  </si>
  <si>
    <t>ME0017009000</t>
  </si>
  <si>
    <t>PH037-6x4</t>
  </si>
  <si>
    <t>0802056</t>
  </si>
  <si>
    <t>DA104 Dhyanalinga Photo (10x15)</t>
  </si>
  <si>
    <t>ME0016710900</t>
  </si>
  <si>
    <t>PH031-10x15</t>
  </si>
  <si>
    <t>0802057</t>
  </si>
  <si>
    <t>DA105 Dhyanalinga Photo (12x18)</t>
  </si>
  <si>
    <t>ME0016711500</t>
  </si>
  <si>
    <t>0802058</t>
  </si>
  <si>
    <t>SE403 Sadhguru Photo (9x12)</t>
  </si>
  <si>
    <t>ME0026010400</t>
  </si>
  <si>
    <t>0802059</t>
  </si>
  <si>
    <t>SE404 Sadhguru Photo (12x16)</t>
  </si>
  <si>
    <t>ME0026011200</t>
  </si>
  <si>
    <t>0802060</t>
  </si>
  <si>
    <t>DA203 Dhyanalinga Photo (8x12)</t>
  </si>
  <si>
    <t>ME0016810100</t>
  </si>
  <si>
    <t>0802061</t>
  </si>
  <si>
    <t>DA205 Dhyanalinga Photo (12x18)</t>
  </si>
  <si>
    <t>ME0016811500</t>
  </si>
  <si>
    <t>0802062</t>
  </si>
  <si>
    <t>DA303 Dhyanalinga Photo (8x12)</t>
  </si>
  <si>
    <t>ME0016910100</t>
  </si>
  <si>
    <t>0802063</t>
  </si>
  <si>
    <t>DA305 Dhyanalinga Photo (12x18)</t>
  </si>
  <si>
    <t>ME0016911500</t>
  </si>
  <si>
    <t>0802064</t>
  </si>
  <si>
    <t>DA502 Dhyanalinga Photo (6x8)</t>
  </si>
  <si>
    <t>ME0017009400</t>
  </si>
  <si>
    <t>0802065</t>
  </si>
  <si>
    <t>DA801 Dhyanalinga Photo (6x4)</t>
  </si>
  <si>
    <t>ME0017309000</t>
  </si>
  <si>
    <t>0802066</t>
  </si>
  <si>
    <t>DA802 Dhyanalinga Photo (6x8)</t>
  </si>
  <si>
    <t>ME0017309400</t>
  </si>
  <si>
    <t>0802067</t>
  </si>
  <si>
    <t>DA803 Dhyanalinga Photo (8x12)</t>
  </si>
  <si>
    <t>ME0017310100</t>
  </si>
  <si>
    <t>0802068</t>
  </si>
  <si>
    <t>DA805 Dhyanalinga Photo (12x18)</t>
  </si>
  <si>
    <t>ME0017311500</t>
  </si>
  <si>
    <t>0802069</t>
  </si>
  <si>
    <t>DB601 Dhyanalinga Photo (6x4)</t>
  </si>
  <si>
    <t>ME0017909000</t>
  </si>
  <si>
    <t>PH039-6x4</t>
  </si>
  <si>
    <t>0802070</t>
  </si>
  <si>
    <t>DB603 Dhyanalinga Photo (8x12)</t>
  </si>
  <si>
    <t>ME0017910100</t>
  </si>
  <si>
    <t>PH039-8x12</t>
  </si>
  <si>
    <t>0802071</t>
  </si>
  <si>
    <t>DB702 Dhyanalinga Photo (6x8)</t>
  </si>
  <si>
    <t>ME0018009400</t>
  </si>
  <si>
    <t>0802072</t>
  </si>
  <si>
    <t>DB703 Dhyanalinga Photo (8x12)</t>
  </si>
  <si>
    <t>PH038-8x12</t>
  </si>
  <si>
    <t>0802073</t>
  </si>
  <si>
    <t>DB705 Dhyanalinga Photo (12x18)</t>
  </si>
  <si>
    <t>ME0018011500</t>
  </si>
  <si>
    <t>PH038-12x18</t>
  </si>
  <si>
    <t>0802074</t>
  </si>
  <si>
    <t>DB802 Dhyanalinga Photo (6x8)</t>
  </si>
  <si>
    <t>ME0018109400</t>
  </si>
  <si>
    <t>0802082</t>
  </si>
  <si>
    <t>SA701 Sadhguru Photo (6x4)</t>
  </si>
  <si>
    <t>ME0023609000</t>
  </si>
  <si>
    <t>PH024-4x6</t>
  </si>
  <si>
    <t>0802083</t>
  </si>
  <si>
    <t>SD701 Sadhguru Photo (6x8)</t>
  </si>
  <si>
    <t>ME0025509400</t>
  </si>
  <si>
    <t>0802094</t>
  </si>
  <si>
    <t>SH505 Sadhguru Photo (12x18)</t>
  </si>
  <si>
    <t>ME0027811500</t>
  </si>
  <si>
    <t>PH016-12x18</t>
  </si>
  <si>
    <t>0802097</t>
  </si>
  <si>
    <t>DA701 Dhyanalinga Photo (6x4)</t>
  </si>
  <si>
    <t>ME0017209000</t>
  </si>
  <si>
    <t>PH033-6x4</t>
  </si>
  <si>
    <t>0111029</t>
  </si>
  <si>
    <t>Red Pendant Rope</t>
  </si>
  <si>
    <t>CX507</t>
  </si>
  <si>
    <t>0802100</t>
  </si>
  <si>
    <t>DA201 Dhyanalinga Photo (6x4)</t>
  </si>
  <si>
    <t>ME0016809000</t>
  </si>
  <si>
    <t>0802101</t>
  </si>
  <si>
    <t>DB101 Dhyanalinga Photo (6x4)</t>
  </si>
  <si>
    <t>ME0017409000</t>
  </si>
  <si>
    <t>0802102</t>
  </si>
  <si>
    <t>DB103 Dhyanalinga Photo (8x12)</t>
  </si>
  <si>
    <t>ME0017410100</t>
  </si>
  <si>
    <t>0802104</t>
  </si>
  <si>
    <t>PH041-6x4</t>
  </si>
  <si>
    <t>0802105</t>
  </si>
  <si>
    <t>DB205 Dhyanalinga Photo (12x18)</t>
  </si>
  <si>
    <t>ME0017511500</t>
  </si>
  <si>
    <t>PH041-18X12</t>
  </si>
  <si>
    <t>0802107</t>
  </si>
  <si>
    <t>DB301 Dhyanalinga Photo (6x4)</t>
  </si>
  <si>
    <t>ME0017609000</t>
  </si>
  <si>
    <t>0802108</t>
  </si>
  <si>
    <t>DB501 Dhyanalinga Photo (6x4)</t>
  </si>
  <si>
    <t>ME0017809000</t>
  </si>
  <si>
    <t>0802109</t>
  </si>
  <si>
    <t>DB503 Dhyanalinga Photo (8x12)</t>
  </si>
  <si>
    <t>ME0017810100</t>
  </si>
  <si>
    <t>0802110</t>
  </si>
  <si>
    <t>DB801 Dhyanalinga Photo (6x4)</t>
  </si>
  <si>
    <t>ME0018109000</t>
  </si>
  <si>
    <t>PH040-4x6</t>
  </si>
  <si>
    <t>0802113</t>
  </si>
  <si>
    <t>SA301 Sadhguru Photo (6x4)</t>
  </si>
  <si>
    <t>ME0023409000</t>
  </si>
  <si>
    <t>0802115</t>
  </si>
  <si>
    <t>SA901 Sadhguru Photo (6x4)</t>
  </si>
  <si>
    <t>ME0023709000</t>
  </si>
  <si>
    <t>0802119</t>
  </si>
  <si>
    <t>SB302 Sadhguru Photo (8x12)</t>
  </si>
  <si>
    <t>ME0024010100</t>
  </si>
  <si>
    <t>0802122</t>
  </si>
  <si>
    <t>SB501 Sadhguru Photo (6x4)</t>
  </si>
  <si>
    <t>ME0024209000</t>
  </si>
  <si>
    <t>0802123</t>
  </si>
  <si>
    <t>SB701 Sadhguru Photo (4x5)</t>
  </si>
  <si>
    <t>ME0024408200</t>
  </si>
  <si>
    <t>0802125</t>
  </si>
  <si>
    <t>SB801 Sadhguru Photo (4x5)</t>
  </si>
  <si>
    <t>ME0024508200</t>
  </si>
  <si>
    <t>0802126</t>
  </si>
  <si>
    <t>SB802 Sadhguru Photo (8x10)</t>
  </si>
  <si>
    <t>ME0024509800</t>
  </si>
  <si>
    <t>PH006-8x10</t>
  </si>
  <si>
    <t>0802128</t>
  </si>
  <si>
    <t>SD801 Sadhguru Photo (6x4)</t>
  </si>
  <si>
    <t>ME0025609000</t>
  </si>
  <si>
    <t>0802134</t>
  </si>
  <si>
    <t>SG405 Sadhguru Photo (12x18)</t>
  </si>
  <si>
    <t>ME0027511500</t>
  </si>
  <si>
    <t>PH017-12x18</t>
  </si>
  <si>
    <t>0802135</t>
  </si>
  <si>
    <t>SH804 Sadhguru Photo (10x15)</t>
  </si>
  <si>
    <t>ME0028110900</t>
  </si>
  <si>
    <t>0802137</t>
  </si>
  <si>
    <t>SE201 Sadhguru Photo (4x5)</t>
  </si>
  <si>
    <t>ME0025808200</t>
  </si>
  <si>
    <t>0802141</t>
  </si>
  <si>
    <t>SF102 Sadhguru Photo (6x8)</t>
  </si>
  <si>
    <t>ME0026609400</t>
  </si>
  <si>
    <t>0802143</t>
  </si>
  <si>
    <t>SF302 Sadhguru Photo (6x8)</t>
  </si>
  <si>
    <t>ME0026809400</t>
  </si>
  <si>
    <t>0802147</t>
  </si>
  <si>
    <t>SF603 Sadhguru Photo (8x6)</t>
  </si>
  <si>
    <t>ME0027010300</t>
  </si>
  <si>
    <t>0802148</t>
  </si>
  <si>
    <t>SF804 Sadhguru Photo (10x15)</t>
  </si>
  <si>
    <t>ME0027210900</t>
  </si>
  <si>
    <t>0802149</t>
  </si>
  <si>
    <t>SG802 Sadhguru Photo (6x8)</t>
  </si>
  <si>
    <t>ME0027609400</t>
  </si>
  <si>
    <t>0802152</t>
  </si>
  <si>
    <t>SH802 Sadhguru Photo (6x9)</t>
  </si>
  <si>
    <t>ME0028109700</t>
  </si>
  <si>
    <t>9788193645802</t>
  </si>
  <si>
    <t>Photo Book by Raghu Rai - Standard Edition</t>
  </si>
  <si>
    <t>BK151</t>
  </si>
  <si>
    <t>9788193645819</t>
  </si>
  <si>
    <t>Photo Book by Raghu Rai - Premium Edition</t>
  </si>
  <si>
    <t>ME0007316900</t>
  </si>
  <si>
    <t>LB611 Linga Bhairavi In Red Photo Ver (48x72 Ver)</t>
  </si>
  <si>
    <t>PH513-72X48</t>
  </si>
  <si>
    <t>ME0021811200</t>
  </si>
  <si>
    <t>SC 3 Sadhguru Photo 12x16</t>
  </si>
  <si>
    <t>PH025-12x16</t>
  </si>
  <si>
    <t>ME0024611200</t>
  </si>
  <si>
    <t>SC303 Sadhguru Photo (12x16)</t>
  </si>
  <si>
    <t>ME0024709100</t>
  </si>
  <si>
    <t>SC005 Sadhguru Special Photo (6x6)</t>
  </si>
  <si>
    <t>ME0027913900</t>
  </si>
  <si>
    <t>SH608 Sadhguru Photo (30x45)</t>
  </si>
  <si>
    <t>ME0031212200</t>
  </si>
  <si>
    <t>Sadhguru Padham Photo SPL 16 x 24 Inch</t>
  </si>
  <si>
    <t>50072010</t>
  </si>
  <si>
    <t>CA0118693700</t>
  </si>
  <si>
    <t>Devi consecrated Silk Sarees L5 Style 10</t>
  </si>
  <si>
    <t>CA0132697200</t>
  </si>
  <si>
    <t>Devi Consecrated Silk Saree Assorted 1</t>
  </si>
  <si>
    <t>CA0132698900</t>
  </si>
  <si>
    <t>Devi consecrated Silk Saree Assorted 18</t>
  </si>
  <si>
    <t>CA0132699200</t>
  </si>
  <si>
    <t>Devi Consecrated Silk Saree Assorted 21</t>
  </si>
  <si>
    <t>CA0132699700</t>
  </si>
  <si>
    <t>Devi consecrated Silk Saree Assorted 27</t>
  </si>
  <si>
    <t>CA0138291500</t>
  </si>
  <si>
    <t>Devi consecrated Silk Saree Assorted 45</t>
  </si>
  <si>
    <t>46021990</t>
  </si>
  <si>
    <t>0119729</t>
  </si>
  <si>
    <t>Aricant Lamp Style 1</t>
  </si>
  <si>
    <t>HO0097300000</t>
  </si>
  <si>
    <t>0119767</t>
  </si>
  <si>
    <t>Devi Panel</t>
  </si>
  <si>
    <t>TC0004500000</t>
  </si>
  <si>
    <t>0203316</t>
  </si>
  <si>
    <t>Adiyogi Silk Shawl</t>
  </si>
  <si>
    <t>CX815</t>
  </si>
  <si>
    <t>Copper Water Jug Ss Finish</t>
  </si>
  <si>
    <t>YA505</t>
  </si>
  <si>
    <t>73239920</t>
  </si>
  <si>
    <t>HO0102200000</t>
  </si>
  <si>
    <t>Annaprasanna Bowl small</t>
  </si>
  <si>
    <t>US Organic Incense Vanila Yalang</t>
  </si>
  <si>
    <t>0114547</t>
  </si>
  <si>
    <t>DA705 Dhyanalinga Photo</t>
  </si>
  <si>
    <t>ME0017211100</t>
  </si>
  <si>
    <t>PH033-12x15</t>
  </si>
  <si>
    <t>0202116 L</t>
  </si>
  <si>
    <t>Kurta Hemp LS (L)</t>
  </si>
  <si>
    <t>CA0097900400</t>
  </si>
  <si>
    <t>CW107-L</t>
  </si>
  <si>
    <t>0401137 M</t>
  </si>
  <si>
    <t>Melange T Shirt Sakshi Ecru (M)</t>
  </si>
  <si>
    <t>CA0080700300</t>
  </si>
  <si>
    <t>CU091-M</t>
  </si>
  <si>
    <t>0401139 XXL</t>
  </si>
  <si>
    <t>Melange T-shirt Aum Dark Grey XXL</t>
  </si>
  <si>
    <t>CA0080900600</t>
  </si>
  <si>
    <t>CU067-XXL</t>
  </si>
  <si>
    <t>0802096</t>
  </si>
  <si>
    <t>DA704 Dhyanalinga Photo 10 x 12</t>
  </si>
  <si>
    <t>ME0017210500</t>
  </si>
  <si>
    <t>PH033-10x12</t>
  </si>
  <si>
    <t>0105751</t>
  </si>
  <si>
    <t>Copper Water Bottle With Ss Finish New</t>
  </si>
  <si>
    <t>YA500</t>
  </si>
  <si>
    <t>ACBG02NCBC02</t>
  </si>
  <si>
    <t>Natural cotton bag with coco button- design (2)</t>
  </si>
  <si>
    <t>CA0007617005</t>
  </si>
  <si>
    <t>HDMD01ALIN03</t>
  </si>
  <si>
    <t>Hand Enamelled brass condiments box</t>
  </si>
  <si>
    <t>HO0047900005</t>
  </si>
  <si>
    <t>08028090</t>
  </si>
  <si>
    <t>HO0103600000</t>
  </si>
  <si>
    <t>Betel Nut</t>
  </si>
  <si>
    <t>33030020</t>
  </si>
  <si>
    <t>HO0089000000</t>
  </si>
  <si>
    <t>Rose Water 1lit</t>
  </si>
  <si>
    <t>HO0089200000</t>
  </si>
  <si>
    <t>Soapnut 1kg</t>
  </si>
  <si>
    <t>HO0074116900</t>
  </si>
  <si>
    <t>Sandal Powder</t>
  </si>
  <si>
    <t>TC0009907100</t>
  </si>
  <si>
    <t>vibhuthi in kg</t>
  </si>
  <si>
    <t>74199100</t>
  </si>
  <si>
    <t>0114935</t>
  </si>
  <si>
    <t>Adiyogi Copper Coin</t>
  </si>
  <si>
    <t>TC0000300000</t>
  </si>
  <si>
    <t>61171030 </t>
  </si>
  <si>
    <t>CA0153600000</t>
  </si>
  <si>
    <t>Pournami Pooja shawl</t>
  </si>
  <si>
    <t>CA0151800000</t>
  </si>
  <si>
    <t>Sri Guruve Namah - textured brass pendant with Chain</t>
  </si>
  <si>
    <t>Padam and lotus textured brass pendant with Chain</t>
  </si>
  <si>
    <t>JW162</t>
  </si>
  <si>
    <t>Padam and sarpa textured brass pendant with Chain</t>
  </si>
  <si>
    <t>JW163</t>
  </si>
  <si>
    <t>Copper Water Bottle With Adiyogi Imprint - 900 Ml</t>
  </si>
  <si>
    <t>YA548</t>
  </si>
  <si>
    <t>CA0159200400</t>
  </si>
  <si>
    <t>Cotton Linen Kurta SS Black L</t>
  </si>
  <si>
    <t>CA0159200300</t>
  </si>
  <si>
    <t>Cotton Linen Kurta SS Black M</t>
  </si>
  <si>
    <t>CA0159200500</t>
  </si>
  <si>
    <t>Cotton Linen Kurta SS Black Xl</t>
  </si>
  <si>
    <t>CA0159100400</t>
  </si>
  <si>
    <t>Cotton Linen Kurta SS Beige L</t>
  </si>
  <si>
    <t>CA0159100300</t>
  </si>
  <si>
    <t>Cotton Linen Kurta SS Beige M</t>
  </si>
  <si>
    <t>CA0159100200</t>
  </si>
  <si>
    <t>Cotton Linen Kurta SS Beige S</t>
  </si>
  <si>
    <t>CA0159100500</t>
  </si>
  <si>
    <t>Cotton Linen Kurta SS Beige Xl</t>
  </si>
  <si>
    <t>US Copper Glass</t>
  </si>
  <si>
    <t>65050090</t>
  </si>
  <si>
    <t>CA0155000300</t>
  </si>
  <si>
    <t>Adiyogi Sun Hat - Navy Blue M</t>
  </si>
  <si>
    <t>CA0155000400</t>
  </si>
  <si>
    <t>Adiyogi Sun Hat - Navy Blue L</t>
  </si>
  <si>
    <t>CU823</t>
  </si>
  <si>
    <t>CA0155100400</t>
  </si>
  <si>
    <t>Adiyogi Sun Hat - Beige L</t>
  </si>
  <si>
    <t>CU821</t>
  </si>
  <si>
    <t>CU824</t>
  </si>
  <si>
    <t>CU822</t>
  </si>
  <si>
    <t>CU825</t>
  </si>
  <si>
    <t>85185000</t>
  </si>
  <si>
    <t>TC0011100200</t>
  </si>
  <si>
    <t>Devi Chant Box - Small</t>
  </si>
  <si>
    <t>TC0011100400</t>
  </si>
  <si>
    <t>Devi Chant Box - Big</t>
  </si>
  <si>
    <t>44219990</t>
  </si>
  <si>
    <t>IN302</t>
  </si>
  <si>
    <t>48022090</t>
  </si>
  <si>
    <t>Devi Journal (Tree free Banana Paper )</t>
  </si>
  <si>
    <t>EX404</t>
  </si>
  <si>
    <t>HO0108016900</t>
  </si>
  <si>
    <t>Devi Wooden Keychain - Trinetrini</t>
  </si>
  <si>
    <t>HO0108017000</t>
  </si>
  <si>
    <t>Devi Wooden Keychain - Bhairavi</t>
  </si>
  <si>
    <t>US Bloom 24 Hours organic Body Lotion (Normal to Dry Skin) (100 ml)</t>
  </si>
  <si>
    <t>US Bloom 24 Hours organic Body Lotion (Normal to Dry Skin) 30ml</t>
  </si>
  <si>
    <t>BC222</t>
  </si>
  <si>
    <t>US Bloom Anti Pollution &amp; Moisturizing Day Cream (50 gm)</t>
  </si>
  <si>
    <t>US Bloom Deep Nourishment Organic Hair Oil (100 ml)</t>
  </si>
  <si>
    <t>BC231</t>
  </si>
  <si>
    <t>US Bloom Deep Nourishment Organic Hair Oil 30ml</t>
  </si>
  <si>
    <t>BC230</t>
  </si>
  <si>
    <t>US Bloom Hair Fall Control &amp; Repair Organic Conditioner (100 ml)</t>
  </si>
  <si>
    <t>US Bloom Hair Fall Control &amp; Repair Organic Conditioner 30ml</t>
  </si>
  <si>
    <t>BC228</t>
  </si>
  <si>
    <t>US Bloom Hairfall Control &amp; Repair Organic Shampoo (200 ml)</t>
  </si>
  <si>
    <t>US Bloom Hairfall Control &amp; Repair Organic Shampoo 30ml</t>
  </si>
  <si>
    <t>BC226</t>
  </si>
  <si>
    <t>US Bloom Purifying &amp; Acne Control Organic Face Wash (100 ml)</t>
  </si>
  <si>
    <t>US Bloom Purifying &amp; Acne Control Organic Face Wash 30ml</t>
  </si>
  <si>
    <t>BC224</t>
  </si>
  <si>
    <t>US Bloom Refreshing &amp; Skin Brightening Shower Gel (200 ml)</t>
  </si>
  <si>
    <t>US Bloom Refreshing &amp; Skin Brightening Shower Gel 30ml</t>
  </si>
  <si>
    <t>BC220</t>
  </si>
  <si>
    <t>Linga Bhairavi Brass Panel - Kumkum</t>
  </si>
  <si>
    <t>CX822</t>
  </si>
  <si>
    <t>Linga Bhairavi Brass Panel - Turmeric</t>
  </si>
  <si>
    <t>CX823</t>
  </si>
  <si>
    <t>Linga Bhairavi Silver Panel - Kumkum</t>
  </si>
  <si>
    <t>CX824</t>
  </si>
  <si>
    <t>Linga Bhairavi Silver Panel - Turmeric</t>
  </si>
  <si>
    <t>CX825</t>
  </si>
  <si>
    <t>63079012</t>
  </si>
  <si>
    <t>Linga Bhairavi Yantra Covering Cloth - L</t>
  </si>
  <si>
    <t>CX907-L</t>
  </si>
  <si>
    <t>Linga Bhairavi Yantra Covering Cloth - S</t>
  </si>
  <si>
    <t>CX907-S</t>
  </si>
  <si>
    <t>62042210 </t>
  </si>
  <si>
    <t>CA0167900000</t>
  </si>
  <si>
    <t> Blouse Size 32</t>
  </si>
  <si>
    <t>62042210</t>
  </si>
  <si>
    <t>CA0168000000</t>
  </si>
  <si>
    <t> Blouse Size 34</t>
  </si>
  <si>
    <t>CA0242400000</t>
  </si>
  <si>
    <t> Blouse Size - 36</t>
  </si>
  <si>
    <t>CA0242500000</t>
  </si>
  <si>
    <t> Blouse Size 38</t>
  </si>
  <si>
    <t>CA0168300000</t>
  </si>
  <si>
    <t> Blouse Size - 40</t>
  </si>
  <si>
    <t>8905795031937</t>
  </si>
  <si>
    <t>US Instant Sanjeevini with Jaggery 20 Kg</t>
  </si>
  <si>
    <t>FD102-20</t>
  </si>
  <si>
    <t>HO0108416900</t>
  </si>
  <si>
    <t>Copper Vibhuti Box (Small) - Trishul</t>
  </si>
  <si>
    <t>CX826</t>
  </si>
  <si>
    <t>HO0108417100</t>
  </si>
  <si>
    <t>Copper Vibhuti Box (Small) - Naga</t>
  </si>
  <si>
    <t>HO0108516900</t>
  </si>
  <si>
    <t>Copper Vibhuti Box (Large) - Trishul</t>
  </si>
  <si>
    <t>HO0108517000</t>
  </si>
  <si>
    <t>Copper Vibhuti Box (Large) - Padam</t>
  </si>
  <si>
    <t>HO0108517100</t>
  </si>
  <si>
    <t>Copper Vibhuti Box (Large) - Sadhaka</t>
  </si>
  <si>
    <t>HO0108616900</t>
  </si>
  <si>
    <t>Copper Vibhuti Box (Tall) - Sadhaka</t>
  </si>
  <si>
    <t>CX827</t>
  </si>
  <si>
    <t>HO0108617100</t>
  </si>
  <si>
    <t>Copper Vibhuti Box (Tall) - Naga</t>
  </si>
  <si>
    <t>YS0014800400</t>
  </si>
  <si>
    <t>Yoga Yoga Yogeshwaraya silver lined copper bottle -Big</t>
  </si>
  <si>
    <t>YS0014900200</t>
  </si>
  <si>
    <t>Yoga Yoga Yogeshwaraya silver lined copper bottle -Small</t>
  </si>
  <si>
    <t>Sugandhim Gift Set</t>
  </si>
  <si>
    <t>IN406</t>
  </si>
  <si>
    <t>Flowers of Isha Incense gift set</t>
  </si>
  <si>
    <t>IN303</t>
  </si>
  <si>
    <t>Sadhguru Pocket Photo</t>
  </si>
  <si>
    <t>YS0016900000</t>
  </si>
  <si>
    <t>Vibhuti Energised - PBK</t>
  </si>
  <si>
    <t>YS0017000000</t>
  </si>
  <si>
    <t>Yellow Thread DL  - PBK</t>
  </si>
  <si>
    <t>YS0017100000</t>
  </si>
  <si>
    <t>PBK Kit Packing Box</t>
  </si>
  <si>
    <t>YS0017200000</t>
  </si>
  <si>
    <t>Shawl for PBK</t>
  </si>
  <si>
    <t>YS0017300000</t>
  </si>
  <si>
    <t>Bhoomi for PBK</t>
  </si>
  <si>
    <t>YS0017400000</t>
  </si>
  <si>
    <t>DC 201 photo for PBK</t>
  </si>
  <si>
    <t>YS0017500000</t>
  </si>
  <si>
    <t>Instruction Sheet PBK</t>
  </si>
  <si>
    <t>CA0159300400</t>
  </si>
  <si>
    <t>Cotton Linen Kurta SS White L</t>
  </si>
  <si>
    <t>CA0159300300</t>
  </si>
  <si>
    <t>Cotton Linen Kurta SS White M</t>
  </si>
  <si>
    <t>CA0159300200</t>
  </si>
  <si>
    <t>Cotton Linen Kurta SS White S</t>
  </si>
  <si>
    <t>CA0159300500</t>
  </si>
  <si>
    <t>Cotton Linen Kurta SS White Xl</t>
  </si>
  <si>
    <t>CA0159400400</t>
  </si>
  <si>
    <t>Cotton Linen Kurta LS Beige L</t>
  </si>
  <si>
    <t>CA0159400300</t>
  </si>
  <si>
    <t>Cotton Linen Kurta LS Beige M</t>
  </si>
  <si>
    <t>CA0159400200</t>
  </si>
  <si>
    <t>Cotton Linen Kurta LS Beige S</t>
  </si>
  <si>
    <t>CA0159400500</t>
  </si>
  <si>
    <t>Cotton Linen Kurta LS Beige XL</t>
  </si>
  <si>
    <t>CA0159500400</t>
  </si>
  <si>
    <t>Cotton Linen Kurta LS Black L</t>
  </si>
  <si>
    <t>CA0159500300</t>
  </si>
  <si>
    <t>Cotton Linen Kurta LS Black M</t>
  </si>
  <si>
    <t>CA0159500200</t>
  </si>
  <si>
    <t>Cotton Linen Kurta LS Black S</t>
  </si>
  <si>
    <t>CA0159500500</t>
  </si>
  <si>
    <t>Cotton Linen Kurta LS Black XL</t>
  </si>
  <si>
    <t>CA0159600400</t>
  </si>
  <si>
    <t>Cotton Linen Kurta LS White L</t>
  </si>
  <si>
    <t>CA0159600300</t>
  </si>
  <si>
    <t>Cotton Linen Kurta LS White M</t>
  </si>
  <si>
    <t>CA0159600200</t>
  </si>
  <si>
    <t>Cotton Linen Kurta LS White S</t>
  </si>
  <si>
    <t>CA0159600500</t>
  </si>
  <si>
    <t>Cotton Linen Kurta LS White XL</t>
  </si>
  <si>
    <t>CA0061000400</t>
  </si>
  <si>
    <t>Organic Mens Drawstring Pant Rust L</t>
  </si>
  <si>
    <t>CM236-L</t>
  </si>
  <si>
    <t>CA0061000300</t>
  </si>
  <si>
    <t>Organic Mens Drawstring Pant Rust M</t>
  </si>
  <si>
    <t>CM236-M</t>
  </si>
  <si>
    <t>CA0061000200</t>
  </si>
  <si>
    <t>Organic Mens Drawstring Pant Rust S</t>
  </si>
  <si>
    <t>CM236-S</t>
  </si>
  <si>
    <t>CA0061000500</t>
  </si>
  <si>
    <t>Organic Mens Drawstring Pant Rust XL</t>
  </si>
  <si>
    <t>CM236-XL</t>
  </si>
  <si>
    <t>Kumkum S</t>
  </si>
  <si>
    <t>CX707-S</t>
  </si>
  <si>
    <t>TC0012200000</t>
  </si>
  <si>
    <t>Consecrated Bhairavi Sadhana Sutra</t>
  </si>
  <si>
    <t>ME0019200000</t>
  </si>
  <si>
    <t>Linga Bhairavi Pocket Photo</t>
  </si>
  <si>
    <t>Linga Bhairavi Sthuthi (English Print)</t>
  </si>
  <si>
    <t>CX708</t>
  </si>
  <si>
    <t>YS0016800000</t>
  </si>
  <si>
    <t>Bhairavi Sadhana Cloth Bag</t>
  </si>
  <si>
    <t>YS0006800000</t>
  </si>
  <si>
    <t>Offering Bowl - Small GP</t>
  </si>
  <si>
    <t>74199930 </t>
  </si>
  <si>
    <t>YS0017600000</t>
  </si>
  <si>
    <t>Offering Lamp</t>
  </si>
  <si>
    <t>0801252</t>
  </si>
  <si>
    <t>SC508 Sadhguru Photo (20x20)</t>
  </si>
  <si>
    <t>PH013-20x20</t>
  </si>
  <si>
    <t>YS0006600000</t>
  </si>
  <si>
    <t>Arul Pathiram Copper Bowl - GP</t>
  </si>
  <si>
    <t>YS0006700000</t>
  </si>
  <si>
    <t>Copper Spoon - GP</t>
  </si>
  <si>
    <t>HO0090400000</t>
  </si>
  <si>
    <t>Mangalya Bala Sutra without root</t>
  </si>
  <si>
    <t>46021100</t>
  </si>
  <si>
    <t>HO0099800000</t>
  </si>
  <si>
    <t>Samarpanam Basket</t>
  </si>
  <si>
    <t>HO0090600000</t>
  </si>
  <si>
    <t>Vivaha Sutra IL</t>
  </si>
  <si>
    <t>HO0089800200</t>
  </si>
  <si>
    <t>Turmeric Sutras BSV - Small</t>
  </si>
  <si>
    <t>HO0089800400</t>
  </si>
  <si>
    <t>Turmeric Sutras BSV - Big</t>
  </si>
  <si>
    <t>HO0090700000</t>
  </si>
  <si>
    <t>Yellow thread</t>
  </si>
  <si>
    <t>TC0014300000</t>
  </si>
  <si>
    <t>IL Vidyarambham Mai</t>
  </si>
  <si>
    <t>Enlightenment : A New Beginning Bk (English)</t>
  </si>
  <si>
    <t>BK156</t>
  </si>
  <si>
    <t>52081190</t>
  </si>
  <si>
    <t>CA0192300000</t>
  </si>
  <si>
    <t>Ghada cloth - white</t>
  </si>
  <si>
    <t>TC0012500000</t>
  </si>
  <si>
    <t>Dharba Grass Powder</t>
  </si>
  <si>
    <t>TC0012700000</t>
  </si>
  <si>
    <t>Deepam Offering Stand</t>
  </si>
  <si>
    <t>TC0012900000</t>
  </si>
  <si>
    <t>Copper Uruli 15 Inch</t>
  </si>
  <si>
    <t>TC0013100000</t>
  </si>
  <si>
    <t>Copper Pen for Vidyarambam</t>
  </si>
  <si>
    <t>TC0013200000</t>
  </si>
  <si>
    <t>Punya Pooja Vessel Kit</t>
  </si>
  <si>
    <t>TC0013300000</t>
  </si>
  <si>
    <t>Copper Uruli 10 Inch</t>
  </si>
  <si>
    <t>TC0013400000</t>
  </si>
  <si>
    <t>Copper Uruli 17 Inch</t>
  </si>
  <si>
    <t>TC0013500000</t>
  </si>
  <si>
    <t>Brass pournami cone</t>
  </si>
  <si>
    <t>74151000</t>
  </si>
  <si>
    <t>TC0013600000</t>
  </si>
  <si>
    <t>Bhairavi Punya Pooja Panel Nail with Copper Plate</t>
  </si>
  <si>
    <t>TC0013700000</t>
  </si>
  <si>
    <t>Hanging Lamp</t>
  </si>
  <si>
    <t>TC0013800000</t>
  </si>
  <si>
    <t>Copper Woven Ceiling</t>
  </si>
  <si>
    <t>57023910</t>
  </si>
  <si>
    <t>YS0017700000</t>
  </si>
  <si>
    <t>Orange Carpet IL</t>
  </si>
  <si>
    <t>EX200</t>
  </si>
  <si>
    <t>Adiyogi 6" staue with Linga and Wooden base</t>
  </si>
  <si>
    <t>AY008</t>
  </si>
  <si>
    <t>TC0014400000</t>
  </si>
  <si>
    <t>Vijayarpanam Elemental Plate</t>
  </si>
  <si>
    <t>TC0014500000</t>
  </si>
  <si>
    <t>Devi Temple Kalasam with Frame</t>
  </si>
  <si>
    <t>25169090</t>
  </si>
  <si>
    <t>TC0014600000</t>
  </si>
  <si>
    <t>Sarpa Seva Base Stone</t>
  </si>
  <si>
    <t>73084000</t>
  </si>
  <si>
    <t>TC0014700000</t>
  </si>
  <si>
    <t>MS Shutter</t>
  </si>
  <si>
    <t>CA0195000600</t>
  </si>
  <si>
    <t>Miracle of Mind Tshirt XXL</t>
  </si>
  <si>
    <t>CU111-XXL</t>
  </si>
  <si>
    <t>IN300</t>
  </si>
  <si>
    <t>CO0008200002</t>
  </si>
  <si>
    <t>Adiyogi Arpanam Incense - Set of 3</t>
  </si>
  <si>
    <t>IN301</t>
  </si>
  <si>
    <t>EX328</t>
  </si>
  <si>
    <t>EX329</t>
  </si>
  <si>
    <t>Adiyogi with Copper Elements T Shirt - Ecru S</t>
  </si>
  <si>
    <t>Adiyogi with Copper Elements T Shirt - Ecru M</t>
  </si>
  <si>
    <t>Adiyogi with Copper Elements T Shirt - Ecru L</t>
  </si>
  <si>
    <t>Adiyogi with Copper Elements T Shirt - Ecru XL</t>
  </si>
  <si>
    <t>CA0189000600</t>
  </si>
  <si>
    <t>Adiyogi with Copper Elements T Shirt - Ecru XXL</t>
  </si>
  <si>
    <t>Adiyogi T Shirt with Copper Elements - Black (White) S</t>
  </si>
  <si>
    <t>Adiyogi T Shirt with Copper Elements - Black (White) M</t>
  </si>
  <si>
    <t>Adiyogi T Shirt with Copper Elements - Black (White) L</t>
  </si>
  <si>
    <t>Adiyogi T Shirt with Copper Elements - Black (White) XL</t>
  </si>
  <si>
    <t>CA0189100600</t>
  </si>
  <si>
    <t>Adiyogi T Shirt with Copper Elements - Black (White) XXL</t>
  </si>
  <si>
    <t>Adiyogi T Shirt with Copper Elements - Black (Blue) S</t>
  </si>
  <si>
    <t>Adiyogi T Shirt with Copper Elements - Black (Blue) M</t>
  </si>
  <si>
    <t>Adiyogi T Shirt with Copper Elements - Black (Blue) L</t>
  </si>
  <si>
    <t>Adiyogi T Shirt with Copper Elements - Black (Blue) XL</t>
  </si>
  <si>
    <t>CA0189200600</t>
  </si>
  <si>
    <t>Adiyogi T Shirt with Copper Elements - Black (Blue) XXL</t>
  </si>
  <si>
    <t>CA0189300200</t>
  </si>
  <si>
    <t>Adiyogi in Charcoal Brush Texture Washed Cotton T Shirt - Ecru S</t>
  </si>
  <si>
    <t>CU108-S</t>
  </si>
  <si>
    <t>CA0189300300</t>
  </si>
  <si>
    <t>Adiyogi in Charcoal Brush Texture Washed Cotton T Shirt - Ecru M</t>
  </si>
  <si>
    <t>CU108-M</t>
  </si>
  <si>
    <t>CA0189300400</t>
  </si>
  <si>
    <t>Adiyogi in Charcoal Brush Texture Washed Cotton T Shirt - Ecru L</t>
  </si>
  <si>
    <t>CU108-L</t>
  </si>
  <si>
    <t>CA0189300500</t>
  </si>
  <si>
    <t>Adiyogi in Charcoal Brush Texture Washed Cotton T Shirt - Ecru XL</t>
  </si>
  <si>
    <t>CU108-XL</t>
  </si>
  <si>
    <t>CA0189300600</t>
  </si>
  <si>
    <t>Adiyogi in Charcoal Brush Texture Washed Cotton T Shirt - Ecru XXL</t>
  </si>
  <si>
    <t>Adiyogi in Charcoal Brush Texture Washed Cotton T Shirt - Dk Grey S</t>
  </si>
  <si>
    <t>CU109-S</t>
  </si>
  <si>
    <t>Adiyogi in Charcoal Brush Texture Washed Cotton T Shirt - Dk Grey M</t>
  </si>
  <si>
    <t>CU109-M</t>
  </si>
  <si>
    <t>CA0189400400</t>
  </si>
  <si>
    <t>Adiyogi in Charcoal Brush Texture Washed Cotton T Shirt - Dk Grey L</t>
  </si>
  <si>
    <t>CU109-L</t>
  </si>
  <si>
    <t>CA0189400500</t>
  </si>
  <si>
    <t>Adiyogi in Charcoal Brush Texture Washed Cotton T Shirt - Dk Grey XL</t>
  </si>
  <si>
    <t>CU109-XL</t>
  </si>
  <si>
    <t>CA0189400600</t>
  </si>
  <si>
    <t>Adiyogi in Charcoal Brush Texture Washed Cotton T Shirt - Dk Grey XXL</t>
  </si>
  <si>
    <t>CA0189500200</t>
  </si>
  <si>
    <t>Adiyogi in Charcoal Brush Texture Washed Cotton T Shirt - Black S</t>
  </si>
  <si>
    <t>CA0189500300</t>
  </si>
  <si>
    <t>Adiyogi in Charcoal Brush Texture Washed Cotton T Shirt - Black M</t>
  </si>
  <si>
    <t>CA0189500400</t>
  </si>
  <si>
    <t>Adiyogi in Charcoal Brush Texture Washed Cotton T Shirt - Black L</t>
  </si>
  <si>
    <t>CA0189800200</t>
  </si>
  <si>
    <t>The Eternal Form - Washed Cotton Chest Print T Shirt (Indigo) S</t>
  </si>
  <si>
    <t>CA0189800300</t>
  </si>
  <si>
    <t>The Eternal Form - Washed Cotton Chest Print T Shirt (Indigo) M</t>
  </si>
  <si>
    <t>CA0189800400</t>
  </si>
  <si>
    <t>The Eternal Form - Washed Cotton Chest Print T Shirt (Indigo) L</t>
  </si>
  <si>
    <t>CA0189800500</t>
  </si>
  <si>
    <t>The Eternal Form - Washed Cotton Chest Print T Shirt (Indigo) XL</t>
  </si>
  <si>
    <t>CA0189800600</t>
  </si>
  <si>
    <t>The Eternal Form - Washed Cotton Chest Print T Shirt (Indigo) XXL</t>
  </si>
  <si>
    <t>Infinite - Washed Cotton Chest Print T Shirt (Indigo) S</t>
  </si>
  <si>
    <t>Infinite - Washed Cotton Chest Print T Shirt (Indigo) M</t>
  </si>
  <si>
    <t>Infinite - Washed Cotton Chest Print T Shirt (Indigo) L</t>
  </si>
  <si>
    <t>Infinite - Washed Cotton Chest Print T Shirt (Indigo) XL</t>
  </si>
  <si>
    <t>CA0189900600</t>
  </si>
  <si>
    <t>Infinite - Washed Cotton Chest Print T Shirt (Indigo) XXL</t>
  </si>
  <si>
    <t>Infinite - Washed Cotton Chest Print T Shirt (Beige) S</t>
  </si>
  <si>
    <t>Infinite - Washed Cotton Chest Print T Shirt (Beige) M</t>
  </si>
  <si>
    <t>Infinite - Washed Cotton Chest Print T Shirt (Beige) L</t>
  </si>
  <si>
    <t>Infinite - Washed Cotton Chest Print T Shirt (Beige) XL</t>
  </si>
  <si>
    <t>CA0190000600</t>
  </si>
  <si>
    <t>Infinite - Washed Cotton Chest Print T Shirt (Beige) XXL</t>
  </si>
  <si>
    <t>CA0193700200</t>
  </si>
  <si>
    <t>The Sacred Serpent (Naga) - Washed Cotton T Shirt - Black S</t>
  </si>
  <si>
    <t>CA0193700300</t>
  </si>
  <si>
    <t>The Sacred Serpent (Naga) - Washed Cotton T Shirt - Black M</t>
  </si>
  <si>
    <t>CA0193700400</t>
  </si>
  <si>
    <t>The Sacred Serpent (Naga) - Washed Cotton T Shirt - Black L</t>
  </si>
  <si>
    <t>CA0193700500</t>
  </si>
  <si>
    <t>The Sacred Serpent (Naga) - Washed Cotton T Shirt - Black XL</t>
  </si>
  <si>
    <t>CA0193700600</t>
  </si>
  <si>
    <t>The Sacred Serpent (Naga) - Washed Cotton T Shirt - Black XXL</t>
  </si>
  <si>
    <t>CA0190600009</t>
  </si>
  <si>
    <t>Copper Cuff with Adiyogi</t>
  </si>
  <si>
    <t>CA0190700009</t>
  </si>
  <si>
    <t>Naga Copper Cuff</t>
  </si>
  <si>
    <t>CA0190800009</t>
  </si>
  <si>
    <t>Shambho Brass Cuff</t>
  </si>
  <si>
    <t>JW164</t>
  </si>
  <si>
    <t>CA0191000009</t>
  </si>
  <si>
    <t>Antique Hammered Copper Cuff</t>
  </si>
  <si>
    <t>CA0191500009</t>
  </si>
  <si>
    <t>Sadhaka Copper Pendant with Rope</t>
  </si>
  <si>
    <t>CA0191200009</t>
  </si>
  <si>
    <t>Antique Brass And Copper Cuff</t>
  </si>
  <si>
    <t>CA0191700009</t>
  </si>
  <si>
    <t>Trishul Ear Cuff - Silver</t>
  </si>
  <si>
    <t>JW165</t>
  </si>
  <si>
    <t>CA0191800009</t>
  </si>
  <si>
    <t>Aum Namahshivaya Silver ring</t>
  </si>
  <si>
    <t>CA0193500009</t>
  </si>
  <si>
    <t>Surya Hammered copper pendant</t>
  </si>
  <si>
    <t>CA0193600009</t>
  </si>
  <si>
    <t>Third Eye - Hammered copper pendant</t>
  </si>
  <si>
    <t>CA0190900009</t>
  </si>
  <si>
    <t>Aum Namah Shivaya Copper Ring</t>
  </si>
  <si>
    <t>HI0000107102</t>
  </si>
  <si>
    <t>US Turmeric Powder (1 kg)</t>
  </si>
  <si>
    <t>FD402-5</t>
  </si>
  <si>
    <t>NF0006207102</t>
  </si>
  <si>
    <t>US Instant Sanjeevini (1 kg)</t>
  </si>
  <si>
    <t>HI0000507102</t>
  </si>
  <si>
    <t>US Nilavembu Kudineer (1 kg)</t>
  </si>
  <si>
    <t>CA0190496400</t>
  </si>
  <si>
    <t>[CA0190496400] Devi Consecrated Silk Saree Assorted 53</t>
  </si>
  <si>
    <t>CA0190496600</t>
  </si>
  <si>
    <t>[CA0190496600] Devi Consecrated Silk Saree Assorted 55</t>
  </si>
  <si>
    <t>CA0190496700</t>
  </si>
  <si>
    <t>[CA0190496700] Devi Consecrated Silk Saree Assorted 56</t>
  </si>
  <si>
    <t>CA0190496800</t>
  </si>
  <si>
    <t>[CA0190496800] Devi Consecrated Silk Saree Assorted 57</t>
  </si>
  <si>
    <t>CA0190496900</t>
  </si>
  <si>
    <t>[CA0190496900] Devi Consecrated Silk Saree Assorted 58</t>
  </si>
  <si>
    <t>CA0190497000</t>
  </si>
  <si>
    <t>[CA0190497000] Devi Consecrated Silk Saree Assorted 59</t>
  </si>
  <si>
    <t>CA0190496500</t>
  </si>
  <si>
    <t>[CA0190496500] Devi Consecrated Silk Saree Assorted 54</t>
  </si>
  <si>
    <t>CA0198600000</t>
  </si>
  <si>
    <t>ournami Abhishekam Dhavani</t>
  </si>
  <si>
    <t>62061010</t>
  </si>
  <si>
    <t>CA0198700000</t>
  </si>
  <si>
    <t>Pournami Abhishekam Blouse</t>
  </si>
  <si>
    <t>62079919</t>
  </si>
  <si>
    <t>CA0198800000</t>
  </si>
  <si>
    <t>Pournami Abhishekam Dhoti Pant</t>
  </si>
  <si>
    <t>Modern Basic Kurta - Cotton - White XS</t>
  </si>
  <si>
    <t>CW500-XS</t>
  </si>
  <si>
    <t>Modern Basic Kurta - Cotton - White S</t>
  </si>
  <si>
    <t>CW500-S</t>
  </si>
  <si>
    <t>Modern Basic Kurta - Cotton - White M</t>
  </si>
  <si>
    <t>CW500-M</t>
  </si>
  <si>
    <t>Modern Basic Kurta - Cotton - White L</t>
  </si>
  <si>
    <t>CW500-L</t>
  </si>
  <si>
    <t>Modern Basic Kurta - Cotton - White XL</t>
  </si>
  <si>
    <t>CW500-XL</t>
  </si>
  <si>
    <t>CA0201900100</t>
  </si>
  <si>
    <t>Modern Basic Kurta - Cotton - Grey XS</t>
  </si>
  <si>
    <t>CW131-XS</t>
  </si>
  <si>
    <t>CA0201900200</t>
  </si>
  <si>
    <t>Modern Basic Kurta - Cotton - Grey S</t>
  </si>
  <si>
    <t>CW131-S</t>
  </si>
  <si>
    <t>CA0201900300</t>
  </si>
  <si>
    <t>Modern Basic Kurta - Cotton - Grey M</t>
  </si>
  <si>
    <t>CW131-M</t>
  </si>
  <si>
    <t>CA0201900400</t>
  </si>
  <si>
    <t>Modern Basic Kurta - Cotton - Grey L</t>
  </si>
  <si>
    <t>CW131-L</t>
  </si>
  <si>
    <t>CA0201900500</t>
  </si>
  <si>
    <t>Modern Basic Kurta - Cotton - Grey XL</t>
  </si>
  <si>
    <t>CW131-XL</t>
  </si>
  <si>
    <t>Traditional Kurta - Cotton - White XS</t>
  </si>
  <si>
    <t>CW502-XS</t>
  </si>
  <si>
    <t>Traditional Kurta - Cotton - White S</t>
  </si>
  <si>
    <t>CW502-S</t>
  </si>
  <si>
    <t>Traditional Kurta - Cotton - White M</t>
  </si>
  <si>
    <t>CW502-M</t>
  </si>
  <si>
    <t>Traditional Kurta - Cotton - White L</t>
  </si>
  <si>
    <t>CW502-L</t>
  </si>
  <si>
    <t>Traditional Kurta - Cotton - White XL</t>
  </si>
  <si>
    <t>CW502-XL</t>
  </si>
  <si>
    <t>Traditional Kurta - Cotton - Red XS</t>
  </si>
  <si>
    <t>CW503-XS</t>
  </si>
  <si>
    <t>Traditional Kurta - Cotton - Red S</t>
  </si>
  <si>
    <t>CW503-S</t>
  </si>
  <si>
    <t>Traditional Kurta - Cotton - Red M</t>
  </si>
  <si>
    <t>CW503-M</t>
  </si>
  <si>
    <t>Traditional Kurta - Cotton - Red L</t>
  </si>
  <si>
    <t>CW503-L</t>
  </si>
  <si>
    <t>Traditional Kurta - Cotton - Red XL</t>
  </si>
  <si>
    <t>CW503-XL</t>
  </si>
  <si>
    <t>Relaxed Henley - Cotton Gauze - Rust XS</t>
  </si>
  <si>
    <t>CW508-XS</t>
  </si>
  <si>
    <t>Relaxed Henley - Cotton Gauze - Rust S</t>
  </si>
  <si>
    <t>CW508-S</t>
  </si>
  <si>
    <t>Relaxed Henley - Cotton Gauze - Rust M</t>
  </si>
  <si>
    <t>CW508-M</t>
  </si>
  <si>
    <t>Relaxed Henley - Cotton Gauze - Rust L</t>
  </si>
  <si>
    <t>CW508-L</t>
  </si>
  <si>
    <t>Relaxed Henley - Cotton Gauze - Rust XL</t>
  </si>
  <si>
    <t>CW508-XL</t>
  </si>
  <si>
    <t>CA0202300100</t>
  </si>
  <si>
    <t>Relaxed Henley - Cotton Gauze - Pale Blue XS</t>
  </si>
  <si>
    <t>CW135-XS</t>
  </si>
  <si>
    <t>CA0202300200</t>
  </si>
  <si>
    <t>Relaxed Henley - Cotton Gauze - Pale Blue S</t>
  </si>
  <si>
    <t>CW135-S</t>
  </si>
  <si>
    <t>CA0202300300</t>
  </si>
  <si>
    <t>Relaxed Henley - Cotton Gauze - Pale Blue M</t>
  </si>
  <si>
    <t>CW135-M</t>
  </si>
  <si>
    <t>CA0202300400</t>
  </si>
  <si>
    <t>Relaxed Henley - Cotton Gauze - Pale Blue L</t>
  </si>
  <si>
    <t>CW135-L</t>
  </si>
  <si>
    <t>CA0202300500</t>
  </si>
  <si>
    <t>Relaxed Henley - Cotton Gauze - Pale Blue XL</t>
  </si>
  <si>
    <t>CW135-XL</t>
  </si>
  <si>
    <t>CA0202400100</t>
  </si>
  <si>
    <t>Relaxed Henley - Cotton Gauze - Beige XS</t>
  </si>
  <si>
    <t>CW136-XS</t>
  </si>
  <si>
    <t>CA0202400200</t>
  </si>
  <si>
    <t>Relaxed Henley - Cotton Gauze - Beige S</t>
  </si>
  <si>
    <t>CW136-S</t>
  </si>
  <si>
    <t>CA0202400300</t>
  </si>
  <si>
    <t>Relaxed Henley - Cotton Gauze - Beige M</t>
  </si>
  <si>
    <t>CW136-M</t>
  </si>
  <si>
    <t>CA0202400400</t>
  </si>
  <si>
    <t>Relaxed Henley - Cotton Gauze - Beige L</t>
  </si>
  <si>
    <t>CW136-L</t>
  </si>
  <si>
    <t>CA0202400500</t>
  </si>
  <si>
    <t>Relaxed Henley - Cotton Gauze - Beige XL</t>
  </si>
  <si>
    <t>CW136-XL</t>
  </si>
  <si>
    <t>CA0202500100</t>
  </si>
  <si>
    <t>Relaxed Henley - Cotton Gauze - Olive XS</t>
  </si>
  <si>
    <t>CW137-XS</t>
  </si>
  <si>
    <t>CA0202500200</t>
  </si>
  <si>
    <t>Relaxed Henley - Cotton Gauze - Olive S</t>
  </si>
  <si>
    <t>CW137-S</t>
  </si>
  <si>
    <t>CA0202500300</t>
  </si>
  <si>
    <t>Relaxed Henley - Cotton Gauze - Olive M</t>
  </si>
  <si>
    <t>CW137-M</t>
  </si>
  <si>
    <t>CA0202500400</t>
  </si>
  <si>
    <t>Relaxed Henley - Cotton Gauze - Olive L</t>
  </si>
  <si>
    <t>CW137-L</t>
  </si>
  <si>
    <t>CA0202500500</t>
  </si>
  <si>
    <t>Relaxed Henley - Cotton Gauze - Olive XL</t>
  </si>
  <si>
    <t>CW137-XL</t>
  </si>
  <si>
    <t>62063000</t>
  </si>
  <si>
    <t>CA0202600100</t>
  </si>
  <si>
    <t>Long Sleeve Peasant Top - Cotton Linen - Burnt Brick XS</t>
  </si>
  <si>
    <t>CW140-XS</t>
  </si>
  <si>
    <t>CA0202600200</t>
  </si>
  <si>
    <t>Long Sleeve Peasant Top - Cotton Linen - Burnt Brick S</t>
  </si>
  <si>
    <t>CW140-S</t>
  </si>
  <si>
    <t>CA0202600300</t>
  </si>
  <si>
    <t>Long Sleeve Peasant Top - Cotton Linen - Burnt Brick M</t>
  </si>
  <si>
    <t>CW140-M</t>
  </si>
  <si>
    <t>CA0202600400</t>
  </si>
  <si>
    <t>Long Sleeve Peasant Top - Cotton Linen - Burnt Brick L</t>
  </si>
  <si>
    <t>CW140-L</t>
  </si>
  <si>
    <t>CA0202600500</t>
  </si>
  <si>
    <t>Long Sleeve Peasant Top - Cotton Linen - Burnt Brick XL</t>
  </si>
  <si>
    <t>CW140-XL</t>
  </si>
  <si>
    <t>Long Sleeve Peasant Top - Cotton Linen - Brown XS</t>
  </si>
  <si>
    <t>CW141-XS</t>
  </si>
  <si>
    <t>Long Sleeve Peasant Top - Cotton Linen - Brown S</t>
  </si>
  <si>
    <t>CW141-S</t>
  </si>
  <si>
    <t>Long Sleeve Peasant Top - Cotton Linen - Brown M</t>
  </si>
  <si>
    <t>CW141-M</t>
  </si>
  <si>
    <t>Long Sleeve Peasant Top - Cotton Linen - Brown L</t>
  </si>
  <si>
    <t>CW141-L</t>
  </si>
  <si>
    <t>Long Sleeve Peasant Top - Cotton Linen - Brown XL</t>
  </si>
  <si>
    <t>CW141-XL</t>
  </si>
  <si>
    <t>Long Sleeve Peasent Top - Cotton Linen - Ochre XS</t>
  </si>
  <si>
    <t>CW142-XS</t>
  </si>
  <si>
    <t>Long Sleeve Peasent Top - Cotton Linen - Ochre S</t>
  </si>
  <si>
    <t>CW142-S</t>
  </si>
  <si>
    <t>Long Sleeve Peasent Top - Cotton Linen - Ochre M</t>
  </si>
  <si>
    <t>CW142-M</t>
  </si>
  <si>
    <t>Long Sleeve Peasent Top - Cotton Linen - Ochre L</t>
  </si>
  <si>
    <t>CW142-L</t>
  </si>
  <si>
    <t>Long Sleeve Peasent Top - Cotton Linen - Ochre XL</t>
  </si>
  <si>
    <t>CW142-XL</t>
  </si>
  <si>
    <t>CA0202900100</t>
  </si>
  <si>
    <t>Long Sleeve Peasant Top - Cotton Linen - Coral XS</t>
  </si>
  <si>
    <t>CW513-XS</t>
  </si>
  <si>
    <t>CA0202900200</t>
  </si>
  <si>
    <t>Long Sleeve Peasant Top - Cotton Linen - Coral S</t>
  </si>
  <si>
    <t>CW513-S</t>
  </si>
  <si>
    <t>CA0202900300</t>
  </si>
  <si>
    <t>Long Sleeve Peasant Top - Cotton Linen - Coral M</t>
  </si>
  <si>
    <t>CW513-M</t>
  </si>
  <si>
    <t>CA0202900400</t>
  </si>
  <si>
    <t>Long Sleeve Peasant Top - Cotton Linen - Coral L</t>
  </si>
  <si>
    <t>CW513-L</t>
  </si>
  <si>
    <t>CA0202900500</t>
  </si>
  <si>
    <t>Long Sleeve Peasant Top - Cotton Linen - Coral XL</t>
  </si>
  <si>
    <t>CW513-XL</t>
  </si>
  <si>
    <t>Woven Tshirt - Cotton Linen - White XS</t>
  </si>
  <si>
    <t>CW504-XS</t>
  </si>
  <si>
    <t>Woven Tshirt - Cotton Linen - White S</t>
  </si>
  <si>
    <t>CW504-S</t>
  </si>
  <si>
    <t>Woven Tshirt - Cotton Linen - White M</t>
  </si>
  <si>
    <t>CW504-M</t>
  </si>
  <si>
    <t>Woven Tshirt - Cotton Linen - White L</t>
  </si>
  <si>
    <t>CW504-L</t>
  </si>
  <si>
    <t>Woven Tshirt - Cotton Linen - White XL</t>
  </si>
  <si>
    <t>CW504-XL</t>
  </si>
  <si>
    <t>CA0203100100</t>
  </si>
  <si>
    <t>Woven Tshirt - Cotton Linen - Beige XS</t>
  </si>
  <si>
    <t>CW181-XS</t>
  </si>
  <si>
    <t>CA0203100200</t>
  </si>
  <si>
    <t>Woven Tshirt - Cotton Linen - Beige S</t>
  </si>
  <si>
    <t>CW181-S</t>
  </si>
  <si>
    <t>CA0203100300</t>
  </si>
  <si>
    <t>Woven Tshirt - Cotton Linen - Beige M</t>
  </si>
  <si>
    <t>CW181-M</t>
  </si>
  <si>
    <t>CA0203100400</t>
  </si>
  <si>
    <t>Woven Tshirt - Cotton Linen - Beige L</t>
  </si>
  <si>
    <t>CW181-L</t>
  </si>
  <si>
    <t>CA0203100500</t>
  </si>
  <si>
    <t>Woven Tshirt - Cotton Linen - Beige XL</t>
  </si>
  <si>
    <t>CW181-XL</t>
  </si>
  <si>
    <t>Woven Tshirt - Cotton Linen - Red XS</t>
  </si>
  <si>
    <t>CW505-XS</t>
  </si>
  <si>
    <t>Woven Tshirt - Cotton Linen - Red S</t>
  </si>
  <si>
    <t>CW505-S</t>
  </si>
  <si>
    <t>Woven Tshirt - Cotton Linen - Red M</t>
  </si>
  <si>
    <t>CW505-M</t>
  </si>
  <si>
    <t>Woven Tshirt - Cotton Linen - Red L</t>
  </si>
  <si>
    <t>CW505-L</t>
  </si>
  <si>
    <t>Woven Tshirt - Cotton Linen - Red XL</t>
  </si>
  <si>
    <t>CW505-XL</t>
  </si>
  <si>
    <t>CA0203300100</t>
  </si>
  <si>
    <t>Woven Tshirt - Cotton Linen - Ochre XS</t>
  </si>
  <si>
    <t>CW183-XS</t>
  </si>
  <si>
    <t>CA0203300200</t>
  </si>
  <si>
    <t>Woven Tshirt - Cotton Linen - Ochre S</t>
  </si>
  <si>
    <t>CW183-S</t>
  </si>
  <si>
    <t>CA0203300300</t>
  </si>
  <si>
    <t>Woven Tshirt - Cotton Linen - Ochre M</t>
  </si>
  <si>
    <t>CW183-M</t>
  </si>
  <si>
    <t>CA0203300400</t>
  </si>
  <si>
    <t>Woven Tshirt - Cotton Linen - Ochre L</t>
  </si>
  <si>
    <t>CW183-L</t>
  </si>
  <si>
    <t>CA0203300500</t>
  </si>
  <si>
    <t>Woven Tshirt - Cotton Linen - Ochre XL</t>
  </si>
  <si>
    <t>CW183-XL</t>
  </si>
  <si>
    <t>Woven Tshirt - Cotton Linen - Mauve XS</t>
  </si>
  <si>
    <t>CW506-XS</t>
  </si>
  <si>
    <t>Woven Tshirt - Cotton Linen - Mauve S</t>
  </si>
  <si>
    <t>CW506-S</t>
  </si>
  <si>
    <t>Woven Tshirt - Cotton Linen - Mauve M</t>
  </si>
  <si>
    <t>CW506-M</t>
  </si>
  <si>
    <t>Woven Tshirt - Cotton Linen - Mauve L</t>
  </si>
  <si>
    <t>CW506-L</t>
  </si>
  <si>
    <t>Woven Tshirt - Cotton Linen - Mauve XL</t>
  </si>
  <si>
    <t>CW506-XL</t>
  </si>
  <si>
    <t>CA0203500100</t>
  </si>
  <si>
    <t>Woven Tshirt - Cotton Linen - Brown XS</t>
  </si>
  <si>
    <t>CW185-XS</t>
  </si>
  <si>
    <t>CA0203500200</t>
  </si>
  <si>
    <t>Woven Tshirt - Cotton Linen - Brown S</t>
  </si>
  <si>
    <t>CW185-S</t>
  </si>
  <si>
    <t>CA0203500300</t>
  </si>
  <si>
    <t>Woven Tshirt - Cotton Linen - Brown M</t>
  </si>
  <si>
    <t>CW185-M</t>
  </si>
  <si>
    <t>CA0203500400</t>
  </si>
  <si>
    <t>Woven Tshirt - Cotton Linen - Brown L</t>
  </si>
  <si>
    <t>CW185-L</t>
  </si>
  <si>
    <t>CA0203500500</t>
  </si>
  <si>
    <t>Woven Tshirt - Cotton Linen - Brown XL</t>
  </si>
  <si>
    <t>CW185-XL</t>
  </si>
  <si>
    <t>CA0203600100</t>
  </si>
  <si>
    <t>Woven Tshirt - Cotton Linen - Indigo XS</t>
  </si>
  <si>
    <t>CW186-XS</t>
  </si>
  <si>
    <t>CA0203600200</t>
  </si>
  <si>
    <t>Woven Tshirt - Cotton Linen - Indigo S</t>
  </si>
  <si>
    <t>CW186-S</t>
  </si>
  <si>
    <t>CA0203600300</t>
  </si>
  <si>
    <t>Woven Tshirt - Cotton Linen - Indigo M</t>
  </si>
  <si>
    <t>CW186-M</t>
  </si>
  <si>
    <t>CA0203600400</t>
  </si>
  <si>
    <t>Woven Tshirt - Cotton Linen - Indigo L</t>
  </si>
  <si>
    <t>CW186-L</t>
  </si>
  <si>
    <t>CA0203600500</t>
  </si>
  <si>
    <t>Woven Tshirt - Cotton Linen - Indigo XL</t>
  </si>
  <si>
    <t>CW186-XL</t>
  </si>
  <si>
    <t>62114290</t>
  </si>
  <si>
    <t>Relaxed V Neck Top - Cotton Linen - Rust XS</t>
  </si>
  <si>
    <t>CW187-XS</t>
  </si>
  <si>
    <t>Relaxed V Neck Top - Cotton Linen - Rust S</t>
  </si>
  <si>
    <t>CW187-S</t>
  </si>
  <si>
    <t>Relaxed V Neck Top - Cotton Linen - Rust M</t>
  </si>
  <si>
    <t>CW187-M</t>
  </si>
  <si>
    <t>Relaxed V Neck Top - Cotton Linen - Rust L</t>
  </si>
  <si>
    <t>CW187-L</t>
  </si>
  <si>
    <t>CA0203700500</t>
  </si>
  <si>
    <t>Relaxed V Neck Top - Cotton Linen - Rust XL</t>
  </si>
  <si>
    <t>CW187-XL</t>
  </si>
  <si>
    <t>Relaxed V Neck Top - Cotton Linen - Peach XS</t>
  </si>
  <si>
    <t>CW517-XS</t>
  </si>
  <si>
    <t>Relaxed V Neck Top - Cotton Linen - Peach S</t>
  </si>
  <si>
    <t>CW517-S</t>
  </si>
  <si>
    <t>Relaxed V Neck Top - Cotton Linen - Peach M</t>
  </si>
  <si>
    <t>CW517-M</t>
  </si>
  <si>
    <t>Relaxed V Neck Top - Cotton Linen - Peach L</t>
  </si>
  <si>
    <t>CW517-L</t>
  </si>
  <si>
    <t>Relaxed V Neck Top - Cotton Linen - Peach XL</t>
  </si>
  <si>
    <t>CW517-XL</t>
  </si>
  <si>
    <t>CA0203900100</t>
  </si>
  <si>
    <t>Relaxed V Neck Top - Cotton Linen - Brown XS</t>
  </si>
  <si>
    <t>CW189-XS</t>
  </si>
  <si>
    <t>CA0203900200</t>
  </si>
  <si>
    <t>Relaxed V Neck Top - Cotton Linen - Brown S</t>
  </si>
  <si>
    <t>CW189-S</t>
  </si>
  <si>
    <t>CA0203900300</t>
  </si>
  <si>
    <t>Relaxed V Neck Top - Cotton Linen - Brown M</t>
  </si>
  <si>
    <t>CW189-M</t>
  </si>
  <si>
    <t>CA0203900400</t>
  </si>
  <si>
    <t>Relaxed V Neck Top - Cotton Linen - Brown L</t>
  </si>
  <si>
    <t>CW189-L</t>
  </si>
  <si>
    <t>CA0203900500</t>
  </si>
  <si>
    <t>Relaxed V Neck Top - Cotton Linen - Brown XL</t>
  </si>
  <si>
    <t>CW189-XL</t>
  </si>
  <si>
    <t>Relaxed V Neck Top - Cotton Linen - Indigo XS</t>
  </si>
  <si>
    <t>CW190-XS</t>
  </si>
  <si>
    <t>Relaxed V Neck Top - Cotton Linen - Indigo S</t>
  </si>
  <si>
    <t>CW190-S</t>
  </si>
  <si>
    <t>Relaxed V Neck Top - Cotton Linen - Indigo M</t>
  </si>
  <si>
    <t>CW190-M</t>
  </si>
  <si>
    <t>Relaxed V Neck Top - Cotton Linen - Indigo L</t>
  </si>
  <si>
    <t>CW190-L</t>
  </si>
  <si>
    <t>Relaxed V Neck Top - Cotton Linen - Indigo XL</t>
  </si>
  <si>
    <t>CW190</t>
  </si>
  <si>
    <t>CA0204100000</t>
  </si>
  <si>
    <t>Brass Pendant for Dance</t>
  </si>
  <si>
    <t>US Sambrani Powder with Recycled Sandalwood Cups</t>
  </si>
  <si>
    <t>IN404</t>
  </si>
  <si>
    <t>US Dasangam Powder with Recycled Sandalwood Cups</t>
  </si>
  <si>
    <t>IN405</t>
  </si>
  <si>
    <t>0201223 S</t>
  </si>
  <si>
    <t>Organic Mens Aum kurta L/S Rust S</t>
  </si>
  <si>
    <t>CM145-S</t>
  </si>
  <si>
    <t>0201223 M</t>
  </si>
  <si>
    <t>Organic Mens Aum kurta L/S Rust M</t>
  </si>
  <si>
    <t>CM145-M</t>
  </si>
  <si>
    <t>0201223 L</t>
  </si>
  <si>
    <t>Organic Mens Aum kurta L/S Rust L</t>
  </si>
  <si>
    <t>CM145-L</t>
  </si>
  <si>
    <t>0201223 XL</t>
  </si>
  <si>
    <t>Organic Mens Aum kurta L/S Rust XL</t>
  </si>
  <si>
    <t>CM145-XL</t>
  </si>
  <si>
    <t>EX327</t>
  </si>
  <si>
    <t>HO0107100001</t>
  </si>
  <si>
    <t>Isha Loban (Incense Blend)</t>
  </si>
  <si>
    <t>IN407</t>
  </si>
  <si>
    <t>44029090</t>
  </si>
  <si>
    <t>IN408</t>
  </si>
  <si>
    <t>CA0205300200</t>
  </si>
  <si>
    <t>Miracle of Mind Tshirt - Tree S</t>
  </si>
  <si>
    <t>CA0205300300</t>
  </si>
  <si>
    <t>Miracle of Mind Tshirt - Tree M</t>
  </si>
  <si>
    <t>CA0205300400</t>
  </si>
  <si>
    <t>Miracle of Mind Tshirt - Tree L</t>
  </si>
  <si>
    <t>CA0205300500</t>
  </si>
  <si>
    <t>Miracle of Mind Tshirt - Tree XL</t>
  </si>
  <si>
    <t>CA0205300600</t>
  </si>
  <si>
    <t>Miracle of Mind Tshirt - Tree XXL</t>
  </si>
  <si>
    <t>71131930</t>
  </si>
  <si>
    <t>CA0206900000</t>
  </si>
  <si>
    <t>[CA0206900000] Adiyogi earring with black onyx</t>
  </si>
  <si>
    <t>CA0206700000</t>
  </si>
  <si>
    <t>[CA0206700000] Trishul earring diamond embedded</t>
  </si>
  <si>
    <t>CA0206800000</t>
  </si>
  <si>
    <t>[CA0206800000] Trishul pendant diamond embedded</t>
  </si>
  <si>
    <t>CA0206600000</t>
  </si>
  <si>
    <t>[CA0206600000] Adiyogi Earrings with diamond detailing</t>
  </si>
  <si>
    <t>CA0206500000</t>
  </si>
  <si>
    <t>[CA0206500000] Adiyogi Earrings with Single diamond</t>
  </si>
  <si>
    <t>CA0206400000</t>
  </si>
  <si>
    <t>[CA0206400000] Sarpa energised gold earrings</t>
  </si>
  <si>
    <t>CA0206300000</t>
  </si>
  <si>
    <t>[CA0206300000] Sarpa energised gold pendant</t>
  </si>
  <si>
    <t>CA0206200000</t>
  </si>
  <si>
    <t>[CA0206200000] Surya Chandra diamond studded earrings (White Gold)</t>
  </si>
  <si>
    <t>CA0206100000</t>
  </si>
  <si>
    <t>[CA0206100000] Surya Chandra diamond studded pendant (White Gold)</t>
  </si>
  <si>
    <t>CA0206000000</t>
  </si>
  <si>
    <t>[CA0206000000] Surya Chandra diamond studded earrings (Yellow Gold)</t>
  </si>
  <si>
    <t>CA0205900000</t>
  </si>
  <si>
    <t>[CA0205900000] Surya Chandra diamond studded pendant (Yellow Gold)</t>
  </si>
  <si>
    <t>TC0015600000</t>
  </si>
  <si>
    <t>[TC0015600000] Trikona pendant with diamond studded sun,moon and sarpa (energised)</t>
  </si>
  <si>
    <t>TC0015500400</t>
  </si>
  <si>
    <t>[TC0015500400] Sarpa Ring with single diamond (energised) - L</t>
  </si>
  <si>
    <t>TC0015500500</t>
  </si>
  <si>
    <t>[TC0015500500] Sarpa Ring with single diamond (energised) - XL</t>
  </si>
  <si>
    <t>TC0015500300</t>
  </si>
  <si>
    <t>[TC0015500300] Sarpa Ring with single diamond (energised) - M</t>
  </si>
  <si>
    <t>TC0015500200</t>
  </si>
  <si>
    <t>[TC0015500200] Sarpa Ring with single diamond (energised) - S</t>
  </si>
  <si>
    <t>TC0015400400</t>
  </si>
  <si>
    <t>[TC0015400400] Sarpa ring with prong set diamonds (energised) - L</t>
  </si>
  <si>
    <t>TC0015400500</t>
  </si>
  <si>
    <t>[TC0015400500] Sarpa ring with prong set diamonds (energised) - XL</t>
  </si>
  <si>
    <t>TC0015400300</t>
  </si>
  <si>
    <t>[TC0015400300] Sarpa ring with prong set diamonds (energised) - M</t>
  </si>
  <si>
    <t>TC0015400200</t>
  </si>
  <si>
    <t>[TC0015400200] Sarpa ring with prong set diamonds (energised) - S</t>
  </si>
  <si>
    <t>TC0015300400</t>
  </si>
  <si>
    <t>[TC0015300400] Sarpa ring in white gold - diamond enscrusted (energised) - L</t>
  </si>
  <si>
    <t>TC0015300500</t>
  </si>
  <si>
    <t>[TC0015300500] Sarpa ring in white gold - diamond enscrusted (energised) - XL</t>
  </si>
  <si>
    <t>TC0015300300</t>
  </si>
  <si>
    <t>[TC0015300300] Sarpa ring in white gold - diamond enscrusted (energised) - M</t>
  </si>
  <si>
    <t>TC0015300200</t>
  </si>
  <si>
    <t>[TC0015300200] Sarpa ring in white gold - diamond enscrusted (energised) - S</t>
  </si>
  <si>
    <t>HO0123400000</t>
  </si>
  <si>
    <t>[HO0123400000] Medium light weight round handa</t>
  </si>
  <si>
    <t>HO0123300000</t>
  </si>
  <si>
    <t>[HO0123300000] Large lightweight Round Handa</t>
  </si>
  <si>
    <t>83062910</t>
  </si>
  <si>
    <t>HO0123200000</t>
  </si>
  <si>
    <t>[HO0123200000] Thirisul Tilak Atchu</t>
  </si>
  <si>
    <t>HO0123100000</t>
  </si>
  <si>
    <t>[HO0123100000] Snake Design copper Hook for Saree Wall</t>
  </si>
  <si>
    <t>HO0123000000</t>
  </si>
  <si>
    <t>[HO0123000000] Copper Saree ring for Devi temple</t>
  </si>
  <si>
    <t>HO0122900000</t>
  </si>
  <si>
    <t>[HO0122900000] Copper Dust Pan</t>
  </si>
  <si>
    <t>HO0122800000</t>
  </si>
  <si>
    <t>[HO0122800000] Vilaku seva lamp Holder</t>
  </si>
  <si>
    <t>HO0122400002</t>
  </si>
  <si>
    <t>[HO0122400002] US Brass Bell</t>
  </si>
  <si>
    <t>[CA0234300000] Saree Pouch</t>
  </si>
  <si>
    <t>CA0131200000</t>
  </si>
  <si>
    <t>[CA0131200000] Devi Bags for Offering</t>
  </si>
  <si>
    <t>HO0121700000</t>
  </si>
  <si>
    <t>[HO0121700000] Vetiver malas for Kum Kum Sarpa seva stone</t>
  </si>
  <si>
    <t>HO0121600000</t>
  </si>
  <si>
    <t>[HO0121600000] Vetiver malas for Trishul</t>
  </si>
  <si>
    <t>HO0121500000</t>
  </si>
  <si>
    <t>[HO0121500000] Vetiver malas for Bhoomi Sarpa seva stones</t>
  </si>
  <si>
    <t>TC0017000000</t>
  </si>
  <si>
    <t>[TC0017000000] Navratri Devi vastram</t>
  </si>
  <si>
    <t>CA0008400600</t>
  </si>
  <si>
    <t>[CA0008400600] CB 40 Cotton Bag (XXL)</t>
  </si>
  <si>
    <t>CA0008300500</t>
  </si>
  <si>
    <t>[CA0008300500] CB 30 cotton bag (XL)</t>
  </si>
  <si>
    <t>CA0008200300</t>
  </si>
  <si>
    <t>[CA0008200300] CB 20 cotton bag (M)</t>
  </si>
  <si>
    <t>62079190</t>
  </si>
  <si>
    <t>CA0062300600</t>
  </si>
  <si>
    <t>[CA0062300600] Hatha Yoga Mens Dhoti Pant Undyed (XXL)</t>
  </si>
  <si>
    <t>CA0062300100</t>
  </si>
  <si>
    <t>[CA0062300100] Hatha Yoga Mens Dhoti Pant Undyed (XS)</t>
  </si>
  <si>
    <t>CA0062200600</t>
  </si>
  <si>
    <t>[CA0062200600] Hatha Yoga Mens Kurta Beige (XXL)</t>
  </si>
  <si>
    <t>CA0062100600</t>
  </si>
  <si>
    <t>[CA0062100600] Hatha Yoga Mens Kurta Cream (XXL)</t>
  </si>
  <si>
    <t>63039910</t>
  </si>
  <si>
    <t>CA0205100000</t>
  </si>
  <si>
    <t>[CA0205100000] Devi Curtain</t>
  </si>
  <si>
    <t>CA0131300000</t>
  </si>
  <si>
    <t>[CA0131300000] Devi Bags for Compliment</t>
  </si>
  <si>
    <t>[TC0017400000] Linga Bhairavi Mukha Exp</t>
  </si>
  <si>
    <t>CX810</t>
  </si>
  <si>
    <t>Blouse Size - 32</t>
  </si>
  <si>
    <t>Blouse Size - 34</t>
  </si>
  <si>
    <t>Blouse Size - 40</t>
  </si>
  <si>
    <t>CA0168100000</t>
  </si>
  <si>
    <t>Blouse Size - 36</t>
  </si>
  <si>
    <t>CA0168200000</t>
  </si>
  <si>
    <t>Blouse Size - 38</t>
  </si>
  <si>
    <t>CA0239700200</t>
  </si>
  <si>
    <t>Upasakas Mens Kurta S</t>
  </si>
  <si>
    <t>CA0239700300</t>
  </si>
  <si>
    <t>Upasakas Mens Kurta M</t>
  </si>
  <si>
    <t>CA0239700400</t>
  </si>
  <si>
    <t>Upasakas Mens Kurta L</t>
  </si>
  <si>
    <t>CA0154000000</t>
  </si>
  <si>
    <t>Adiyogi Pouch</t>
  </si>
  <si>
    <t>HO0123700002</t>
  </si>
  <si>
    <t>US Punya Pooja Kit</t>
  </si>
  <si>
    <t>YS0019600000</t>
  </si>
  <si>
    <t>Ladies Shivanga Kit with Rudraksh Mala</t>
  </si>
  <si>
    <t>CA0248200009</t>
  </si>
  <si>
    <t>Unisex Sterling Silver Ear Cuff</t>
  </si>
  <si>
    <t>CA0248300009</t>
  </si>
  <si>
    <t>Trisul Sterling Silver Ear Studs</t>
  </si>
  <si>
    <t>CA0248400009</t>
  </si>
  <si>
    <t>Sterling Silver Trisul Ear Cuff</t>
  </si>
  <si>
    <t>CA0248500009</t>
  </si>
  <si>
    <t>Sterling Silver Infinity Trisul Earrings</t>
  </si>
  <si>
    <t>CA0248600009</t>
  </si>
  <si>
    <t>Surya Chandra Sterling Silver Earring</t>
  </si>
  <si>
    <t>CA0248700009</t>
  </si>
  <si>
    <t>Antique Sterling Silver Nandi Earrings</t>
  </si>
  <si>
    <t>CA0252900200</t>
  </si>
  <si>
    <t>Nandi Premium Cotton Oversized T Shirt (Lt Grey) S</t>
  </si>
  <si>
    <t>CA0252900300</t>
  </si>
  <si>
    <t>Nandi Premium Cotton Oversized T Shirt (Lt Grey) M</t>
  </si>
  <si>
    <t>CA0252900400</t>
  </si>
  <si>
    <t>Nandi Premium Cotton Oversized T Shirt (Lt Grey) L</t>
  </si>
  <si>
    <t>CA0252900500</t>
  </si>
  <si>
    <t>Nandi Premium Cotton Oversized T Shirt (Lt Grey) XL</t>
  </si>
  <si>
    <t>CA0252900600</t>
  </si>
  <si>
    <t>Nandi Premium Cotton Oversized T Shirt (Lt Grey) XXL</t>
  </si>
  <si>
    <t>CA0253000200</t>
  </si>
  <si>
    <t>Trisul Washed Cotton T Shirt with Quote (Beige) S</t>
  </si>
  <si>
    <t>CA0253000300</t>
  </si>
  <si>
    <t>Trisul Washed Cotton T Shirt with Quote (Beige) M</t>
  </si>
  <si>
    <t>CA0253000400</t>
  </si>
  <si>
    <t>Trisul Washed Cotton T Shirt with Quote (Beige) L</t>
  </si>
  <si>
    <t>CA0253000500</t>
  </si>
  <si>
    <t>Trisul Washed Cotton T Shirt with Quote (Beige) XL</t>
  </si>
  <si>
    <t>CA0253000600</t>
  </si>
  <si>
    <t>Trisul Washed Cotton T Shirt with Quote (Beige) XXL</t>
  </si>
  <si>
    <t>CA0253100200</t>
  </si>
  <si>
    <t>Awakening - Premium Cotton Oversized T Shirt (Rust) S</t>
  </si>
  <si>
    <t>CU807-BR-8P</t>
  </si>
  <si>
    <t>CA0253100300</t>
  </si>
  <si>
    <t>Awakening - Premium Cotton Oversized T Shirt (Rust) M</t>
  </si>
  <si>
    <t>CA0253100400</t>
  </si>
  <si>
    <t>Awakening - Premium Cotton Oversized T Shirt (Rust) L</t>
  </si>
  <si>
    <t>CA0253100500</t>
  </si>
  <si>
    <t>Awakening - Premium Cotton Oversized T Shirt (Rust) XL</t>
  </si>
  <si>
    <t>CA0253100600</t>
  </si>
  <si>
    <t>Awakening - Premium Cotton Oversized T Shirt (Rust) XXL</t>
  </si>
  <si>
    <t>CA0253200200</t>
  </si>
  <si>
    <t>Awakening - Premium Cotton Oversized T Shirt (Olive) S</t>
  </si>
  <si>
    <t>CU808-OG-8P</t>
  </si>
  <si>
    <t>CA0253200300</t>
  </si>
  <si>
    <t>Awakening - Premium Cotton Oversized T Shirt (Olive) M</t>
  </si>
  <si>
    <t>CA0253200400</t>
  </si>
  <si>
    <t>Awakening - Premium Cotton Oversized T Shirt (Olive) L</t>
  </si>
  <si>
    <t>CA0253200500</t>
  </si>
  <si>
    <t>Awakening - Premium Cotton Oversized T Shirt (Olive) XL</t>
  </si>
  <si>
    <t>CA0253200600</t>
  </si>
  <si>
    <t>Awakening - Premium Cotton Oversized T Shirt (Olive) XXL</t>
  </si>
  <si>
    <t>CA0253300200</t>
  </si>
  <si>
    <t>Hues Of Grandeur - Washed Cotton T Shirt (Ecru) S</t>
  </si>
  <si>
    <t>CA0253300300</t>
  </si>
  <si>
    <t>Hues Of Grandeur - Washed Cotton T Shirt (Ecru) M</t>
  </si>
  <si>
    <t>CA0253300400</t>
  </si>
  <si>
    <t>Hues Of Grandeur - Washed Cotton T Shirt (Ecru) L</t>
  </si>
  <si>
    <t>CA0253300500</t>
  </si>
  <si>
    <t>Hues Of Grandeur - Washed Cotton T Shirt (Ecru) XL</t>
  </si>
  <si>
    <t>CA0253300600</t>
  </si>
  <si>
    <t>Hues Of Grandeur - Washed Cotton T Shirt (Ecru) XXL</t>
  </si>
  <si>
    <t>CA0253400200</t>
  </si>
  <si>
    <t>The Glorious Face - Washed Cotton T Shirt (Off White) S</t>
  </si>
  <si>
    <t>CA0253400300</t>
  </si>
  <si>
    <t>The Glorious Face - Washed Cotton T Shirt (Off White) M</t>
  </si>
  <si>
    <t>CA0253400400</t>
  </si>
  <si>
    <t>The Glorious Face - Washed Cotton T Shirt (Off White) L</t>
  </si>
  <si>
    <t>CA0253400500</t>
  </si>
  <si>
    <t>The Glorious Face - Washed Cotton T Shirt (Off White) XL</t>
  </si>
  <si>
    <t>CA0253400600</t>
  </si>
  <si>
    <t>The Glorious Face - Washed Cotton T Shirt (Off White) XXL</t>
  </si>
  <si>
    <t>CA0253600200</t>
  </si>
  <si>
    <t>Adiyogi Luminous Washed Cotton T Shirt (Dk Brown) S</t>
  </si>
  <si>
    <t>CA0253600300</t>
  </si>
  <si>
    <t>Adiyogi Luminous Washed Cotton T Shirt (Dk Brown) M</t>
  </si>
  <si>
    <t>CA0253600400</t>
  </si>
  <si>
    <t>Adiyogi Luminous Washed Cotton T Shirt (Dk Brown) L</t>
  </si>
  <si>
    <t>CA0253600500</t>
  </si>
  <si>
    <t>Adiyogi Luminous Washed Cotton T Shirt (Dk Brown) XL</t>
  </si>
  <si>
    <t>CA0253600600</t>
  </si>
  <si>
    <t>Adiyogi Luminous Washed Cotton T Shirt (Dk Brown) XXL</t>
  </si>
  <si>
    <t>CA0253700200</t>
  </si>
  <si>
    <t>Adiyogi Chromatic -Premium Cotton Oversized T Shirt (Navy) S</t>
  </si>
  <si>
    <t>CA0253700300</t>
  </si>
  <si>
    <t>Adiyogi Chromatic -Premium Cotton Oversized T Shirt (Navy) M</t>
  </si>
  <si>
    <t>CA0253700400</t>
  </si>
  <si>
    <t>Adiyogi Chromatic -Premium Cotton Oversized T Shirt (Navy) L</t>
  </si>
  <si>
    <t>CA0253700500</t>
  </si>
  <si>
    <t>Adiyogi Chromatic -Premium Cotton Oversized T Shirt (Navy) XL</t>
  </si>
  <si>
    <t>CA0253700600</t>
  </si>
  <si>
    <t>Adiyogi Chromatic -Premium Cotton Oversized T Shirt (Navy) XXL</t>
  </si>
  <si>
    <t>CA0253800200</t>
  </si>
  <si>
    <t>Eternal Yogi - Washed Cotton T Shirt (Ecru) S</t>
  </si>
  <si>
    <t>CA0253800300</t>
  </si>
  <si>
    <t>Eternal Yogi - Washed Cotton T Shirt (Ecru) M</t>
  </si>
  <si>
    <t>CA0253800400</t>
  </si>
  <si>
    <t>Eternal Yogi - Washed Cotton T Shirt (Ecru) L</t>
  </si>
  <si>
    <t>CA0253800500</t>
  </si>
  <si>
    <t>Eternal Yogi - Washed Cotton T Shirt (Ecru) XL</t>
  </si>
  <si>
    <t>CA0253800600</t>
  </si>
  <si>
    <t>Eternal Yogi - Washed Cotton T Shirt (Ecru) XXL</t>
  </si>
  <si>
    <t>CA0253900200</t>
  </si>
  <si>
    <t>Adiyogi Vintage - Glow in The Dark T Shirt (Black) S</t>
  </si>
  <si>
    <t>CA0253900300</t>
  </si>
  <si>
    <t>Adiyogi Vintage - Glow in The Dark T Shirt (Black) M</t>
  </si>
  <si>
    <t>CA0253900400</t>
  </si>
  <si>
    <t>Adiyogi Vintage - Glow in The Dark T Shirt (Black) L</t>
  </si>
  <si>
    <t>CA0253900500</t>
  </si>
  <si>
    <t>Adiyogi Vintage - Glow in The Dark T Shirt (Black) XL</t>
  </si>
  <si>
    <t>CA0253900600</t>
  </si>
  <si>
    <t>Adiyogi Vintage - Glow in The Dark T Shirt (Black) XXL</t>
  </si>
  <si>
    <t>CA0254100200</t>
  </si>
  <si>
    <t>Lines Of The Infinite - Premium Cotton Oversized T Shirt (Ecru) S</t>
  </si>
  <si>
    <t>CA0254100300</t>
  </si>
  <si>
    <t>Lines Of The Infinite - Premium Cotton Oversized T Shirt (Ecru) M</t>
  </si>
  <si>
    <t>CA0254100400</t>
  </si>
  <si>
    <t>Lines Of The Infinite - Premium Cotton Oversized T Shirt (Ecru) L</t>
  </si>
  <si>
    <t>CA0254100500</t>
  </si>
  <si>
    <t>Lines Of The Infinite - Premium Cotton Oversized T Shirt (Ecru) XL</t>
  </si>
  <si>
    <t>CA0254100600</t>
  </si>
  <si>
    <t>Lines Of The Infinite - Premium Cotton Oversized T Shirt (Ecru) XXL</t>
  </si>
  <si>
    <t>CA0254200200</t>
  </si>
  <si>
    <t>Adiyogi Vibrant - Washed Cotton T Shirt (Black) S</t>
  </si>
  <si>
    <t>CA0254200300</t>
  </si>
  <si>
    <t>Adiyogi Vibrant - Washed Cotton T Shirt (Black) M</t>
  </si>
  <si>
    <t>CA0254200400</t>
  </si>
  <si>
    <t>Adiyogi Vibrant - Washed Cotton T Shirt (Black) L</t>
  </si>
  <si>
    <t>CA0254200500</t>
  </si>
  <si>
    <t>Adiyogi Vibrant - Washed Cotton T Shirt (Black) XL</t>
  </si>
  <si>
    <t>CA0254200600</t>
  </si>
  <si>
    <t>Adiyogi Vibrant - Washed Cotton T Shirt (Black) XXL</t>
  </si>
  <si>
    <t>CA0254300200</t>
  </si>
  <si>
    <t>Surya Chandra Premium Cotton Oversized T Shirt S</t>
  </si>
  <si>
    <t>CU809-BK-8P</t>
  </si>
  <si>
    <t>CA0254300300</t>
  </si>
  <si>
    <t>Surya Chandra Premium Cotton Oversized T Shirt M</t>
  </si>
  <si>
    <t>CA0254300400</t>
  </si>
  <si>
    <t>Surya Chandra Premium Cotton Oversized T Shirt L</t>
  </si>
  <si>
    <t>CA0254300500</t>
  </si>
  <si>
    <t>Surya Chandra Premium Cotton Oversized T Shirt XL</t>
  </si>
  <si>
    <t>CA0254300600</t>
  </si>
  <si>
    <t>Surya Chandra Premium Cotton Oversized T Shirt XXL</t>
  </si>
  <si>
    <t>CA0250900009</t>
  </si>
  <si>
    <t>Solid Copper Wrapped Wire Cuff</t>
  </si>
  <si>
    <t>CA0250800009</t>
  </si>
  <si>
    <t>Infinity Trishul Solid Copper Cuff</t>
  </si>
  <si>
    <t>CA0250700009</t>
  </si>
  <si>
    <t>Linga Adjustable Hammered Copper Stack Rings</t>
  </si>
  <si>
    <t>CA0250600009</t>
  </si>
  <si>
    <t>Surya Chandra Etched Brass Pendant</t>
  </si>
  <si>
    <t>CA0250500009</t>
  </si>
  <si>
    <t>Trikona Copper Pendant</t>
  </si>
  <si>
    <t>CA0251900009</t>
  </si>
  <si>
    <t>Sarpa Hammered Copper Cuff</t>
  </si>
  <si>
    <t>CA0251800009</t>
  </si>
  <si>
    <t>Hammered Copper Triple Wire Cuff</t>
  </si>
  <si>
    <t>CA0251700009</t>
  </si>
  <si>
    <t>Shiva Moon Copper Pendant</t>
  </si>
  <si>
    <t>CA0251600009</t>
  </si>
  <si>
    <t>Brass And Copper Patch Work Bracelet</t>
  </si>
  <si>
    <t>CA0251500009</t>
  </si>
  <si>
    <t>Surya Chandra Adjustable Copper Ring</t>
  </si>
  <si>
    <t>CA0254500009</t>
  </si>
  <si>
    <t>Adiyogi Etched Copper Cuff</t>
  </si>
  <si>
    <t>CA0254600009</t>
  </si>
  <si>
    <t>Coiled Serpent Pendant with Rope</t>
  </si>
  <si>
    <t>CA0254700009</t>
  </si>
  <si>
    <t>Dangling Serpent Copper Earring</t>
  </si>
  <si>
    <t>CA0255100009</t>
  </si>
  <si>
    <t>Infinity Trisul Copper Earrings</t>
  </si>
  <si>
    <t>CA0255200009</t>
  </si>
  <si>
    <t>Surya Chandra Copper Earring</t>
  </si>
  <si>
    <t>CA0255300009</t>
  </si>
  <si>
    <t>Antique Copper Nandi Earrings</t>
  </si>
  <si>
    <t>CA0255400009</t>
  </si>
  <si>
    <t>Trishul Copper Ear Cuff</t>
  </si>
  <si>
    <t>CA0255500009</t>
  </si>
  <si>
    <t>Unisex Copper Ear Cuff</t>
  </si>
  <si>
    <t>CA0255600009</t>
  </si>
  <si>
    <t>Dangling Naga Copper Earring</t>
  </si>
  <si>
    <t>CA0255700009</t>
  </si>
  <si>
    <t>Mahashula Copper Cuff</t>
  </si>
  <si>
    <t>HO0125800000</t>
  </si>
  <si>
    <t>Glow In The Dark Keychain - Naga</t>
  </si>
  <si>
    <t>Glow In The Dark Keychain - Adiyogi (Hues Of Splendour)</t>
  </si>
  <si>
    <t>EX405</t>
  </si>
  <si>
    <t>HO0126000000</t>
  </si>
  <si>
    <t>Glow In The Dark Keychain - Adiyogi</t>
  </si>
  <si>
    <t>Glow In The Dark Keychain - Linga Bhairavi</t>
  </si>
  <si>
    <t>EX406</t>
  </si>
  <si>
    <t>HO0126200000</t>
  </si>
  <si>
    <t>Glow In The Dark Keychain -Trishul</t>
  </si>
  <si>
    <t>EX275</t>
  </si>
  <si>
    <t>0111320</t>
  </si>
  <si>
    <t>LB 911 Devi with Bangles 48 x 72 Inch Photo Black Ver</t>
  </si>
  <si>
    <t>PH055-48x72</t>
  </si>
  <si>
    <t>62034300</t>
  </si>
  <si>
    <t>CA0242800500</t>
  </si>
  <si>
    <t>White Panchakajam for Mens XL</t>
  </si>
  <si>
    <t>CA0242800400</t>
  </si>
  <si>
    <t>White Panchakajam for Mens L</t>
  </si>
  <si>
    <t>CA0242800300</t>
  </si>
  <si>
    <t>White Panchakajam for Mens M</t>
  </si>
  <si>
    <t>CA0242800200</t>
  </si>
  <si>
    <t>White Panchakajam for Mens S</t>
  </si>
  <si>
    <t>MOM Tote Bag M</t>
  </si>
  <si>
    <t>EX002</t>
  </si>
  <si>
    <t>MOM Tote Bag XL</t>
  </si>
  <si>
    <t>EX003</t>
  </si>
  <si>
    <t>MOM Tote Bag XXL</t>
  </si>
  <si>
    <t>EX004</t>
  </si>
  <si>
    <t>YA550</t>
  </si>
  <si>
    <t>Copper Water Bottle 350 Ml (Plain)</t>
  </si>
  <si>
    <t>YA551</t>
  </si>
  <si>
    <t>0105727</t>
  </si>
  <si>
    <t>Us Copper Mug with Handle, 414 ml</t>
  </si>
  <si>
    <t>HO0126500000</t>
  </si>
  <si>
    <t>Cotton wick in kg</t>
  </si>
  <si>
    <t>TC0018600000</t>
  </si>
  <si>
    <t>Avighna Yantra Patta Spanner</t>
  </si>
  <si>
    <t>52079000</t>
  </si>
  <si>
    <t>TC0014100000</t>
  </si>
  <si>
    <t>Sutra For Virali Manjal ( Punya Pooja Kit )</t>
  </si>
  <si>
    <t>HO0121400000</t>
  </si>
  <si>
    <t>Bhairavi Punya Pooja Panel Nail</t>
  </si>
  <si>
    <t>Save Soil</t>
  </si>
  <si>
    <t>SS Short Sleeve - Round Neck T Shirt</t>
  </si>
  <si>
    <t>CU096-S</t>
  </si>
  <si>
    <t>SS Short Sleeve - Round Neck T Shirt XL</t>
  </si>
  <si>
    <t>CU096-XL</t>
  </si>
  <si>
    <t>SS Short Sleeve - Round Neck T Shirt L</t>
  </si>
  <si>
    <t>CU096-L</t>
  </si>
  <si>
    <t>SS Short Sleeve - Round Neck T Shirt M</t>
  </si>
  <si>
    <t>CU096-M</t>
  </si>
  <si>
    <t>62149050</t>
  </si>
  <si>
    <t>CA0069017405</t>
  </si>
  <si>
    <t>Adiyogi Scarf - the Abode (vintage)</t>
  </si>
  <si>
    <t>CU813</t>
  </si>
  <si>
    <t>CA0069017205</t>
  </si>
  <si>
    <t>Adiyogi Scarf - the Abode (blue)</t>
  </si>
  <si>
    <t>CU815</t>
  </si>
  <si>
    <t>HO0026000002</t>
  </si>
  <si>
    <t>US Incense Cone Vetiver 20 Pcs Pack</t>
  </si>
  <si>
    <t>IN209</t>
  </si>
  <si>
    <t>HO0116200000</t>
  </si>
  <si>
    <t>Adiyogi Backflow Incense Holder with Cones</t>
  </si>
  <si>
    <t>YS0017800000</t>
  </si>
  <si>
    <t>Cotton Cushion Cover</t>
  </si>
  <si>
    <t>73239390</t>
  </si>
  <si>
    <t>HO0124400200</t>
  </si>
  <si>
    <t>Insulated Steel Soup Bowl Small</t>
  </si>
  <si>
    <t>HO0124400400</t>
  </si>
  <si>
    <t>Insulated Steel Soup Bowl Large</t>
  </si>
  <si>
    <t>46021919</t>
  </si>
  <si>
    <t>HO0126400000</t>
  </si>
  <si>
    <t>Ghee Lamp Plate</t>
  </si>
  <si>
    <t>HO0116900000</t>
  </si>
  <si>
    <t>[HO0116900000] Yellow Thread - 7 strings</t>
  </si>
  <si>
    <t>[BC0003003002] US Bloom All in 1 Organic Face Wash 30ml</t>
  </si>
  <si>
    <t>BC235</t>
  </si>
  <si>
    <t>HO0090100000</t>
  </si>
  <si>
    <t>[HO0090100000] Copper Netram Pouch</t>
  </si>
  <si>
    <t>HO0090500000</t>
  </si>
  <si>
    <t>[HO0090500000] Silk Netram Pouch</t>
  </si>
  <si>
    <t>62113200</t>
  </si>
  <si>
    <t>CA0242000200</t>
  </si>
  <si>
    <t>[CA0242000200] US Upasakas Mens Kurta S</t>
  </si>
  <si>
    <t>CA0242000300</t>
  </si>
  <si>
    <t>[CA0242000300] US Upasakas Mens Kurta M</t>
  </si>
  <si>
    <t>CA0242000400</t>
  </si>
  <si>
    <t>[CA0242000400] US Upasakas Mens Kurta L</t>
  </si>
  <si>
    <t>YS0015300000</t>
  </si>
  <si>
    <t>[YS0015300000] Copper Pendant With Shivanga Sadhana With Rudraksha Mala and Bag</t>
  </si>
  <si>
    <t>CA0209400000</t>
  </si>
  <si>
    <t>[CA0209400000] Tc Earing Medium Hook - Sandal - Style 4</t>
  </si>
  <si>
    <t>[CA0248900400] Modern Basic Kurta - Cotton Linen Red L</t>
  </si>
  <si>
    <t>[CA0248900300] Modern Basic Kurta - Cotton Linen Red M</t>
  </si>
  <si>
    <t>[CA0248900200] Modern Basic Kurta - Cotton Linen Red S</t>
  </si>
  <si>
    <t>[CA0248900500] Modern Basic Kurta - Cotton Linen Red XL</t>
  </si>
  <si>
    <t>[CA0248900100] Modern Basic Kurta - Cotton Linen Red XS</t>
  </si>
  <si>
    <t>[CA0249000400] Woven Tshirt - Cotton Linen - Lotus L</t>
  </si>
  <si>
    <t>[CA0249000300] Woven Tshirt - Cotton Linen - Lotus M</t>
  </si>
  <si>
    <t>[CA0249000200] Woven Tshirt - Cotton Linen - Lotus S</t>
  </si>
  <si>
    <t>[CA0249000500] Woven Tshirt - Cotton Linen - Lotus XL</t>
  </si>
  <si>
    <t>[CA0249000100] Woven Tshirt - Cotton Linen - Lotus XS</t>
  </si>
  <si>
    <t>CA0249100400</t>
  </si>
  <si>
    <t>[CA0249100400] Woven Tshirt - Cotton Linen - Print L</t>
  </si>
  <si>
    <t>CA0249100300</t>
  </si>
  <si>
    <t>[CA0249100300] Woven Tshirt - Cotton Linen - Print M</t>
  </si>
  <si>
    <t>CA0249100200</t>
  </si>
  <si>
    <t>[CA0249100200] Woven Tshirt - Cotton Linen - Print S</t>
  </si>
  <si>
    <t>CA0249100500</t>
  </si>
  <si>
    <t>[CA0249100500] Woven Tshirt - Cotton Linen - Print XL</t>
  </si>
  <si>
    <t>CA0249100100</t>
  </si>
  <si>
    <t>[CA0249100100] Woven Tshirt - Cotton Linen - Print XS</t>
  </si>
  <si>
    <t>[CA0249200400] Relaxed Henley - Cotton Gauze - White L</t>
  </si>
  <si>
    <t>[CA0249200300] Relaxed Henley - Cotton Gauze - White M</t>
  </si>
  <si>
    <t>[CA0249200200] Relaxed Henley - Cotton Gauze - White S</t>
  </si>
  <si>
    <t>[CA0249200500] Relaxed Henley - Cotton Gauze - White XL</t>
  </si>
  <si>
    <t>[CA0249200100] Relaxed Henley - Cotton Gauze - White XS</t>
  </si>
  <si>
    <t>CA0249300400</t>
  </si>
  <si>
    <t>[CA0249300400] Relaxed Henley - Cotton Gauze - Deep Teal L</t>
  </si>
  <si>
    <t>[CA0249300300] Relaxed Henley - Cotton Gauze - Deep Teal M</t>
  </si>
  <si>
    <t>[CA0249300200] Relaxed Henley - Cotton Gauze - Deep Teal S</t>
  </si>
  <si>
    <t>[CA0249300500] Relaxed Henley - Cotton Gauze - Deep Teal XL</t>
  </si>
  <si>
    <t>[CA0249300100] Relaxed Henley - Cotton Gauze - Deep Teal XS</t>
  </si>
  <si>
    <t>CA0249400400</t>
  </si>
  <si>
    <t>[CA0249400400] Relaxed V Neck Top - Cotton Linen - Print L</t>
  </si>
  <si>
    <t>CA0249400300</t>
  </si>
  <si>
    <t>[CA0249400300] Relaxed V Neck Top - Cotton Linen - Print M</t>
  </si>
  <si>
    <t>CA0249400200</t>
  </si>
  <si>
    <t>[CA0249400200] Relaxed V Neck Top - Cotton Linen - Print S</t>
  </si>
  <si>
    <t>CA0249400500</t>
  </si>
  <si>
    <t>[CA0249400500] Relaxed V Neck Top - Cotton Linen - Print XL</t>
  </si>
  <si>
    <t>CA0249400100</t>
  </si>
  <si>
    <t>[CA0249400100] Relaxed V Neck Top - Cotton Linen - Print XS</t>
  </si>
  <si>
    <t>62046990</t>
  </si>
  <si>
    <t>CA0249500400</t>
  </si>
  <si>
    <t>[CA0249500400] Cotton Linen Wide Leg Pant - White L</t>
  </si>
  <si>
    <t>CA0249500300</t>
  </si>
  <si>
    <t>[CA0249500300] Cotton Linen Wide Leg Pant - White M</t>
  </si>
  <si>
    <t>CA0249500200</t>
  </si>
  <si>
    <t>[CA0249500200] Cotton Linen Wide Leg Pant - White S</t>
  </si>
  <si>
    <t>CA0249500500</t>
  </si>
  <si>
    <t>[CA0249500500] Cotton Linen Wide Leg Pant - White XL</t>
  </si>
  <si>
    <t>CA0249500100</t>
  </si>
  <si>
    <t>[CA0249500100] Cotton Linen Wide Leg Pant - White XS</t>
  </si>
  <si>
    <t>CA0249600400</t>
  </si>
  <si>
    <t>[CA0249600400] Cotton Linen Wide Leg Pant - Beige L</t>
  </si>
  <si>
    <t>CA0249600300</t>
  </si>
  <si>
    <t>[CA0249600300] Cotton Linen Wide Leg Pant - Beige M</t>
  </si>
  <si>
    <t>CA0249600200</t>
  </si>
  <si>
    <t>[CA0249600200] Cotton Linen Wide Leg Pant - Beige S</t>
  </si>
  <si>
    <t>CA0249600500</t>
  </si>
  <si>
    <t>[CA0249600500] Cotton Linen Wide Leg Pant - Beige XL</t>
  </si>
  <si>
    <t>CA0249600100</t>
  </si>
  <si>
    <t>[CA0249600100] Cotton Linen Wide Leg Pant - Beige XS</t>
  </si>
  <si>
    <t>CA0249700400</t>
  </si>
  <si>
    <t>[CA0249700400] Cotton Linen Wide Leg Pant - Olive Green L</t>
  </si>
  <si>
    <t>CA0249700300</t>
  </si>
  <si>
    <t>[CA0249700300] Cotton Linen Wide Leg Pant - Olive Green M</t>
  </si>
  <si>
    <t>CA0249700200</t>
  </si>
  <si>
    <t>[CA0249700200] Cotton Linen Wide Leg Pant - Olive Green S</t>
  </si>
  <si>
    <t>CA0249700500</t>
  </si>
  <si>
    <t>[CA0249700500] Cotton Linen Wide Leg Pant - Olive Green XL</t>
  </si>
  <si>
    <t>CA0249700100</t>
  </si>
  <si>
    <t>[CA0249700100] Cotton Linen Wide Leg Pant - Olive Green XS</t>
  </si>
  <si>
    <t>CA0249800400</t>
  </si>
  <si>
    <t>[CA0249800400] Cotton Linen Wide Leg Pant - Indigo L</t>
  </si>
  <si>
    <t>CA0249800300</t>
  </si>
  <si>
    <t>[CA0249800300] Cotton Linen Wide Leg Pant - Indigo M</t>
  </si>
  <si>
    <t>CA0249800200</t>
  </si>
  <si>
    <t>[CA0249800200] Cotton Linen Wide Leg Pant - Indigo S</t>
  </si>
  <si>
    <t>CA0249800500</t>
  </si>
  <si>
    <t>[CA0249800500] Cotton Linen Wide Leg Pant - Indigo XL</t>
  </si>
  <si>
    <t>CA0249800100</t>
  </si>
  <si>
    <t>[CA0249800100] Cotton Linen Wide Leg Pant - Indigo XS</t>
  </si>
  <si>
    <t>CA0249900400</t>
  </si>
  <si>
    <t>[CA0249900400] Cotton Linen Wide Leg Pant - Black L</t>
  </si>
  <si>
    <t>CA0249900300</t>
  </si>
  <si>
    <t>[CA0249900300] Cotton Linen Wide Leg Pant - Black M</t>
  </si>
  <si>
    <t>CA0249900200</t>
  </si>
  <si>
    <t>[CA0249900200] Cotton Linen Wide Leg Pant - Black S</t>
  </si>
  <si>
    <t>CA0249900500</t>
  </si>
  <si>
    <t>[CA0249900500] Cotton Linen Wide Leg Pant - Black XL</t>
  </si>
  <si>
    <t>CA0249900100</t>
  </si>
  <si>
    <t>[CA0249900100] Cotton Linen Wide Leg Pant - Black XS</t>
  </si>
  <si>
    <t>CA0250000400</t>
  </si>
  <si>
    <t>[CA0250000400] Cotton Linen Straight Leg Pant - White L</t>
  </si>
  <si>
    <t>CA0250000300</t>
  </si>
  <si>
    <t>[CA0250000300] Cotton Linen Straight Leg Pant - White M</t>
  </si>
  <si>
    <t>CA0250000200</t>
  </si>
  <si>
    <t>[CA0250000200] Cotton Linen Straight Leg Pant - White S</t>
  </si>
  <si>
    <t>CA0250000500</t>
  </si>
  <si>
    <t>[CA0250000500] Cotton Linen Straight Leg Pant - White XL</t>
  </si>
  <si>
    <t>CA0250000100</t>
  </si>
  <si>
    <t>[CA0250000100] Cotton Linen Straight Leg Pant - White XS</t>
  </si>
  <si>
    <t>CA0250100400</t>
  </si>
  <si>
    <t>[CA0250100400] Cotton Linen Straight Leg Pant - Brown L</t>
  </si>
  <si>
    <t>CA0250100300</t>
  </si>
  <si>
    <t>[CA0250100300] Cotton Linen Straight Leg Pant - Brown M</t>
  </si>
  <si>
    <t>CA0250100200</t>
  </si>
  <si>
    <t>[CA0250100200] Cotton Linen Straight Leg Pant - Brown S</t>
  </si>
  <si>
    <t>CA0250100500</t>
  </si>
  <si>
    <t>[CA0250100500] Cotton Linen Straight Leg Pant - Brown XL</t>
  </si>
  <si>
    <t>CA0250100100</t>
  </si>
  <si>
    <t>[CA0250100100] Cotton Linen Straight Leg Pant - Brown XS</t>
  </si>
  <si>
    <t>CA0250200400</t>
  </si>
  <si>
    <t>[CA0250200400] Cotton Linen Straight Leg Pant - Clay L</t>
  </si>
  <si>
    <t>CA0250200300</t>
  </si>
  <si>
    <t>[CA0250200300] Cotton Linen Straight Leg Pant - Clay M</t>
  </si>
  <si>
    <t>CA0250200200</t>
  </si>
  <si>
    <t>[CA0250200200] Cotton Linen Straight Leg Pant - Clay S</t>
  </si>
  <si>
    <t>CA0250200500</t>
  </si>
  <si>
    <t>[CA0250200500] Cotton Linen Straight Leg Pant - Clay XL</t>
  </si>
  <si>
    <t>CA0250200100</t>
  </si>
  <si>
    <t>[CA0250200100] Cotton Linen Straight Leg Pant - Clay XS</t>
  </si>
  <si>
    <t>CA0250316900</t>
  </si>
  <si>
    <t>[CA0250316900] Dyed Cotton Pull on Skirt - Red</t>
  </si>
  <si>
    <t>CA0250317000</t>
  </si>
  <si>
    <t>[CA0250317000] Dyed Cotton Pull on Skirt - Sienna</t>
  </si>
  <si>
    <t>CA0250317100</t>
  </si>
  <si>
    <t>[CA0250317100] Dyed Cotton Pull on Skirt - Black</t>
  </si>
  <si>
    <t>61045910</t>
  </si>
  <si>
    <t>CA0252000300</t>
  </si>
  <si>
    <t>[CA0252000300] Red Pant M</t>
  </si>
  <si>
    <t>CA0252100400</t>
  </si>
  <si>
    <t>[CA0252100400] Green Pant L</t>
  </si>
  <si>
    <t>CA0257400000</t>
  </si>
  <si>
    <t>[CA0257400000] Brass chain for US</t>
  </si>
  <si>
    <t>PR0002200000</t>
  </si>
  <si>
    <t>[PR0002200000] US Guru Mahima Kit</t>
  </si>
  <si>
    <t>HO0127716900</t>
  </si>
  <si>
    <t>[HO0127716900] SS LID 14"</t>
  </si>
  <si>
    <t>HO0127717000</t>
  </si>
  <si>
    <t>[HO0127717000] SS LID 15"</t>
  </si>
  <si>
    <t>CA0286100100</t>
  </si>
  <si>
    <t>[CA0286100100] Relaxed V Neck Top - Cotton Linen - White XS</t>
  </si>
  <si>
    <t>CA0286100200</t>
  </si>
  <si>
    <t>[CA0286100200] Relaxed V Neck Top - Cotton Linen - White S</t>
  </si>
  <si>
    <t>CA0286100300</t>
  </si>
  <si>
    <t>[CA0286100300] Relaxed V Neck Top - Cotton Linen - White M</t>
  </si>
  <si>
    <t>CA0286100400</t>
  </si>
  <si>
    <t>[CA0286100400] Relaxed V Neck Top - Cotton Linen - White L</t>
  </si>
  <si>
    <t>CA0286100500</t>
  </si>
  <si>
    <t>[CA0286100500] Relaxed V Neck Top - Cotton Linen - White XL</t>
  </si>
  <si>
    <t>71181000</t>
  </si>
  <si>
    <t>TC0000400000</t>
  </si>
  <si>
    <t>[TC0000400000] Adiyogi Silver Coin</t>
  </si>
  <si>
    <t>New Price List
US (USD)</t>
  </si>
  <si>
    <t>New Price List
Canada (CAD)</t>
  </si>
  <si>
    <t>0114877</t>
  </si>
  <si>
    <t>Adiyogi 1 Feet with wooden base</t>
  </si>
  <si>
    <t>TC0007517200</t>
  </si>
  <si>
    <t>116085</t>
  </si>
  <si>
    <t>116087</t>
  </si>
  <si>
    <t>116078</t>
  </si>
  <si>
    <t>116072</t>
  </si>
  <si>
    <t>116074</t>
  </si>
  <si>
    <t>116076</t>
  </si>
  <si>
    <t>Bloom Deep Nourishment Organic Hair Oil</t>
  </si>
  <si>
    <t>116055</t>
  </si>
  <si>
    <t>116079</t>
  </si>
  <si>
    <t>116054</t>
  </si>
  <si>
    <t>Bloom Extra Nourishment &amp; Protection Organic Hair Conditioner</t>
  </si>
  <si>
    <t>BC0003703102</t>
  </si>
  <si>
    <t>BC327</t>
  </si>
  <si>
    <t>116056</t>
  </si>
  <si>
    <t>Bloom Hair Fall Control &amp; Repair Organic Hair Oil</t>
  </si>
  <si>
    <t>BC0003903102</t>
  </si>
  <si>
    <t>BC331</t>
  </si>
  <si>
    <t>116057</t>
  </si>
  <si>
    <t>Bloom Extra Nourishment &amp; Protection Organic Hair Serum</t>
  </si>
  <si>
    <t>BC0004003002</t>
  </si>
  <si>
    <t>BC333</t>
  </si>
  <si>
    <t>116058</t>
  </si>
  <si>
    <t>Bloom Hair Fall Control &amp; Repair Organic Hair Serum</t>
  </si>
  <si>
    <t>BC0004103002</t>
  </si>
  <si>
    <t>BC335</t>
  </si>
  <si>
    <t>116064</t>
  </si>
  <si>
    <t>Bloom Deep Nourishment Night Cream (50 gm)</t>
  </si>
  <si>
    <t>BC0004406002</t>
  </si>
  <si>
    <t>BC347</t>
  </si>
  <si>
    <t>116065</t>
  </si>
  <si>
    <t>Bloom Pollution Defence Organic Face Serum</t>
  </si>
  <si>
    <t>BC0003303002</t>
  </si>
  <si>
    <t>BC349</t>
  </si>
  <si>
    <t>116066</t>
  </si>
  <si>
    <t>Bloom Skin Deep Nourishing Organic Face Serum</t>
  </si>
  <si>
    <t>BC0003403002</t>
  </si>
  <si>
    <t>BC353</t>
  </si>
  <si>
    <t>116069</t>
  </si>
  <si>
    <t>Bloom 24 Hours Skin Hydrating Organic Lotion (Oily Skin)</t>
  </si>
  <si>
    <t>BC0002503102</t>
  </si>
  <si>
    <t>BC355</t>
  </si>
  <si>
    <t>9788187910190</t>
  </si>
  <si>
    <t>HB Mystics Musings Bk (English)</t>
  </si>
  <si>
    <t>BK105</t>
  </si>
  <si>
    <t>BKTN013</t>
  </si>
  <si>
    <t>Gnaniyin Sannidhiyil Bk (Tamil)</t>
  </si>
  <si>
    <t>ME0004102300</t>
  </si>
  <si>
    <t>BK301</t>
  </si>
  <si>
    <t>9788187910817</t>
  </si>
  <si>
    <t>Gnanathin Bramandam Bk (Tamil)</t>
  </si>
  <si>
    <t>ME0004002300</t>
  </si>
  <si>
    <t>BK302</t>
  </si>
  <si>
    <t>BKTN046</t>
  </si>
  <si>
    <t>Velliyangiri Bk (Tamil)</t>
  </si>
  <si>
    <t>ME0013502300</t>
  </si>
  <si>
    <t>BK304</t>
  </si>
  <si>
    <t>62089190</t>
  </si>
  <si>
    <t>0201030 L</t>
  </si>
  <si>
    <t>Mangalgiri Dhoti Pant</t>
  </si>
  <si>
    <t>CA0074500400</t>
  </si>
  <si>
    <t>CM233-L</t>
  </si>
  <si>
    <t>0201030 M</t>
  </si>
  <si>
    <t>CA0074500300</t>
  </si>
  <si>
    <t>CM233-M</t>
  </si>
  <si>
    <t>0201030 S</t>
  </si>
  <si>
    <t>CA0074500200</t>
  </si>
  <si>
    <t>CM233-S</t>
  </si>
  <si>
    <t>0201030 XL</t>
  </si>
  <si>
    <t>CA0074500500</t>
  </si>
  <si>
    <t>CM233-XL</t>
  </si>
  <si>
    <t>0401158 L</t>
  </si>
  <si>
    <t>Bamboo T Shirt</t>
  </si>
  <si>
    <t>CA0082500400</t>
  </si>
  <si>
    <t>CU003-L</t>
  </si>
  <si>
    <t>0401158 M</t>
  </si>
  <si>
    <t>CA0082500300</t>
  </si>
  <si>
    <t>CU003-M</t>
  </si>
  <si>
    <t>0401158 S</t>
  </si>
  <si>
    <t>CA0082500200</t>
  </si>
  <si>
    <t>CU003-S</t>
  </si>
  <si>
    <t>0401158 XL</t>
  </si>
  <si>
    <t>CA0082500500</t>
  </si>
  <si>
    <t>CU003-XL</t>
  </si>
  <si>
    <t>0401159 L</t>
  </si>
  <si>
    <t>Bamboo Long Sleeve Tees L</t>
  </si>
  <si>
    <t>CA0082600400</t>
  </si>
  <si>
    <t>CU004-L</t>
  </si>
  <si>
    <t>0401159 M</t>
  </si>
  <si>
    <t>Bamboo Long Sleeve T Shirts</t>
  </si>
  <si>
    <t>CA0082600300</t>
  </si>
  <si>
    <t>CU004-M</t>
  </si>
  <si>
    <t>0401159 XL</t>
  </si>
  <si>
    <t>CA0082600500</t>
  </si>
  <si>
    <t>CU004-XL</t>
  </si>
  <si>
    <t>0401132 L</t>
  </si>
  <si>
    <t>Melange T Shirt Moon Ecru with Gold</t>
  </si>
  <si>
    <t>CA0080200400</t>
  </si>
  <si>
    <t>CU008-L</t>
  </si>
  <si>
    <t>0401132 M</t>
  </si>
  <si>
    <t>CA0080200300</t>
  </si>
  <si>
    <t>CU008-M</t>
  </si>
  <si>
    <t>0401132 S</t>
  </si>
  <si>
    <t>CA0080200200</t>
  </si>
  <si>
    <t>CU008-S</t>
  </si>
  <si>
    <t>0401132 XL</t>
  </si>
  <si>
    <t>CA0080200500</t>
  </si>
  <si>
    <t>CU008-XL</t>
  </si>
  <si>
    <t>0401152 L</t>
  </si>
  <si>
    <t>Melange Unisex T Shirt Hatha Yoga Ecru</t>
  </si>
  <si>
    <t>CA0082000400</t>
  </si>
  <si>
    <t>CU031-L</t>
  </si>
  <si>
    <t>0401152 M</t>
  </si>
  <si>
    <t>CA0082000300</t>
  </si>
  <si>
    <t>CU031-M</t>
  </si>
  <si>
    <t>0401152 S</t>
  </si>
  <si>
    <t>CA0082000200</t>
  </si>
  <si>
    <t>CU031-S</t>
  </si>
  <si>
    <t>0401152 XL</t>
  </si>
  <si>
    <t>CA0082000500</t>
  </si>
  <si>
    <t>CU031-XL</t>
  </si>
  <si>
    <t>0401138 M</t>
  </si>
  <si>
    <t>CA0080800300</t>
  </si>
  <si>
    <t>CU090-M</t>
  </si>
  <si>
    <t>0401138 XS</t>
  </si>
  <si>
    <t>Melange T-shirt Karma Grey XS</t>
  </si>
  <si>
    <t>CA0080800100</t>
  </si>
  <si>
    <t>CU090-XS</t>
  </si>
  <si>
    <t>0401138 XXL</t>
  </si>
  <si>
    <t>CA0080800600</t>
  </si>
  <si>
    <t>CU090-XXL</t>
  </si>
  <si>
    <t>0207003 11-12 yrs</t>
  </si>
  <si>
    <t>Kids Organic Unisex T Shirt Invitation Pink</t>
  </si>
  <si>
    <t>CA0048501300</t>
  </si>
  <si>
    <t>CU603-11Y</t>
  </si>
  <si>
    <t>0207003 3-4 yrs</t>
  </si>
  <si>
    <t>CA0048500900</t>
  </si>
  <si>
    <t>CU603-3Y</t>
  </si>
  <si>
    <t>0207003 5-6 yrs</t>
  </si>
  <si>
    <t>CA0048501000</t>
  </si>
  <si>
    <t>CU603-5Y</t>
  </si>
  <si>
    <t>0207003 7-8 yrs</t>
  </si>
  <si>
    <t>CA0048501100</t>
  </si>
  <si>
    <t>CU603-7Y</t>
  </si>
  <si>
    <t>0207003 9-10 yrs</t>
  </si>
  <si>
    <t>CA0048501200</t>
  </si>
  <si>
    <t>CU603-9Y</t>
  </si>
  <si>
    <t>0207004 11-12 yrs</t>
  </si>
  <si>
    <t>Kids Melange Unisex T Shirt Hatha Yoga Ecru</t>
  </si>
  <si>
    <t>CA0048601300</t>
  </si>
  <si>
    <t>CU604-11Y</t>
  </si>
  <si>
    <t>0207004 3-4 yrs</t>
  </si>
  <si>
    <t>CA0048600900</t>
  </si>
  <si>
    <t>CU604-3Y</t>
  </si>
  <si>
    <t>0207004 5-6 yrs</t>
  </si>
  <si>
    <t>CA0048601000</t>
  </si>
  <si>
    <t>CU604-5Y</t>
  </si>
  <si>
    <t>0207004 7-8 yrs</t>
  </si>
  <si>
    <t>CA0048601100</t>
  </si>
  <si>
    <t>CU604-7Y</t>
  </si>
  <si>
    <t>0207004 9-10 yrs</t>
  </si>
  <si>
    <t>CA0048601200</t>
  </si>
  <si>
    <t>CU604-9Y</t>
  </si>
  <si>
    <t>0207007 11-12 yrs</t>
  </si>
  <si>
    <t>Kids Melange T Shirt Moon Dark Grey with silver</t>
  </si>
  <si>
    <t>CA0048801300</t>
  </si>
  <si>
    <t>CU605-11Y</t>
  </si>
  <si>
    <t>0207007 3-4 yrs</t>
  </si>
  <si>
    <t>CA0048800900</t>
  </si>
  <si>
    <t>CU605-3Y</t>
  </si>
  <si>
    <t>0207007 5-6 yrs</t>
  </si>
  <si>
    <t>CA0048801000</t>
  </si>
  <si>
    <t>CU605-5Y</t>
  </si>
  <si>
    <t>0207007 7-8 yrs</t>
  </si>
  <si>
    <t>CA0048801100</t>
  </si>
  <si>
    <t>CU605-7Y</t>
  </si>
  <si>
    <t>0207007 9-10 yrs</t>
  </si>
  <si>
    <t>CA0048801200</t>
  </si>
  <si>
    <t>CU605-9Y</t>
  </si>
  <si>
    <t>0207008 11-12 yrs</t>
  </si>
  <si>
    <t>Kids Melange T Shirt Moon Ecru with Gold</t>
  </si>
  <si>
    <t>CA0048901300</t>
  </si>
  <si>
    <t>CU606-11Y</t>
  </si>
  <si>
    <t>0207008 3-4 yrs</t>
  </si>
  <si>
    <t>CA0048900900</t>
  </si>
  <si>
    <t>CU606-3Y</t>
  </si>
  <si>
    <t>0207008 5-6 yrs</t>
  </si>
  <si>
    <t>CA0048901000</t>
  </si>
  <si>
    <t>CU606-5Y</t>
  </si>
  <si>
    <t>0207008 7-8 yrs</t>
  </si>
  <si>
    <t>CA0048901100</t>
  </si>
  <si>
    <t>CU606-7Y</t>
  </si>
  <si>
    <t>0207008 9-10 yrs</t>
  </si>
  <si>
    <t>CA0048901200</t>
  </si>
  <si>
    <t>CU606-9Y</t>
  </si>
  <si>
    <t>0207009 11-12 yrs</t>
  </si>
  <si>
    <t>Kids Melange T Shirt Moon Rose with Copper</t>
  </si>
  <si>
    <t>CA0049001300</t>
  </si>
  <si>
    <t>CU607-11Y</t>
  </si>
  <si>
    <t>0207009 3-4 yrs</t>
  </si>
  <si>
    <t>CA0049000900</t>
  </si>
  <si>
    <t>CU607-3Y</t>
  </si>
  <si>
    <t>0207009 5-6 yrs</t>
  </si>
  <si>
    <t>CA0049001000</t>
  </si>
  <si>
    <t>CU607-5Y</t>
  </si>
  <si>
    <t>0207009 7-8 yrs</t>
  </si>
  <si>
    <t>CA0049001100</t>
  </si>
  <si>
    <t>CU607-7Y</t>
  </si>
  <si>
    <t>0207009 9-10 yrs</t>
  </si>
  <si>
    <t>CA0049001200</t>
  </si>
  <si>
    <t>CU607-9Y</t>
  </si>
  <si>
    <t>0207016 11-12 yrs</t>
  </si>
  <si>
    <t>Kids Organic T Shirt Nandhi</t>
  </si>
  <si>
    <t>CA0049701300</t>
  </si>
  <si>
    <t>CU608-11Y</t>
  </si>
  <si>
    <t>0207016 3-4 yrs</t>
  </si>
  <si>
    <t>CA0049700900</t>
  </si>
  <si>
    <t>CU608-3Y</t>
  </si>
  <si>
    <t>0207016 5-6 yrs</t>
  </si>
  <si>
    <t>CA0049701000</t>
  </si>
  <si>
    <t>CU608-5Y</t>
  </si>
  <si>
    <t>0207016 7-8 yrs</t>
  </si>
  <si>
    <t>CA0049701100</t>
  </si>
  <si>
    <t>CU608-7Y</t>
  </si>
  <si>
    <t>0207016 9-10 yrs</t>
  </si>
  <si>
    <t>CA0049701200</t>
  </si>
  <si>
    <t>CU608-9Y</t>
  </si>
  <si>
    <t>0207017 11-12 yrs</t>
  </si>
  <si>
    <t>Kids Melange T Shirt Aum Dark Grey</t>
  </si>
  <si>
    <t>CA0049801300</t>
  </si>
  <si>
    <t>CU609-11Y</t>
  </si>
  <si>
    <t>0207017 3-4 yrs</t>
  </si>
  <si>
    <t>CA0049800900</t>
  </si>
  <si>
    <t>CU609-3Y</t>
  </si>
  <si>
    <t>0207017 5-6 yrs</t>
  </si>
  <si>
    <t>CA0049801000</t>
  </si>
  <si>
    <t>CU609-5Y</t>
  </si>
  <si>
    <t>0207017 7-8 yrs</t>
  </si>
  <si>
    <t>CA0049801100</t>
  </si>
  <si>
    <t>CU609-7Y</t>
  </si>
  <si>
    <t>0207017 9-10 yrs</t>
  </si>
  <si>
    <t>CA0049801200</t>
  </si>
  <si>
    <t>CU609-9Y</t>
  </si>
  <si>
    <t>0202428 L</t>
  </si>
  <si>
    <t>Womens Kalamkari Long Kurta</t>
  </si>
  <si>
    <t>CA0098500400</t>
  </si>
  <si>
    <t>CW170-L</t>
  </si>
  <si>
    <t>0202428 M</t>
  </si>
  <si>
    <t>CA0098500300</t>
  </si>
  <si>
    <t>CW170-M</t>
  </si>
  <si>
    <t>0202428 S</t>
  </si>
  <si>
    <t>CA0098500200</t>
  </si>
  <si>
    <t>CW170-S</t>
  </si>
  <si>
    <t>0202428 XL</t>
  </si>
  <si>
    <t>CA0098500500</t>
  </si>
  <si>
    <t>CW170-XL</t>
  </si>
  <si>
    <t>0202431</t>
  </si>
  <si>
    <t>Kalamkari Long Skirt</t>
  </si>
  <si>
    <t>CA0104400000</t>
  </si>
  <si>
    <t>CW219</t>
  </si>
  <si>
    <t>0203358</t>
  </si>
  <si>
    <t>Moon Shawl</t>
  </si>
  <si>
    <t>CA0067000000</t>
  </si>
  <si>
    <t>CW334</t>
  </si>
  <si>
    <t>0601121</t>
  </si>
  <si>
    <t>Set Of 2 Tumblers With Etching Design And Iron Stand NE PL 2661</t>
  </si>
  <si>
    <t>CW511-L</t>
  </si>
  <si>
    <t>0601123</t>
  </si>
  <si>
    <t>Set Of 6 Tumblers With Etching Design And Iron Stand NE PL 2663</t>
  </si>
  <si>
    <t>0601124</t>
  </si>
  <si>
    <t>Set Of 3 Hammered Bowls With Iron Stand NE PL 2664</t>
  </si>
  <si>
    <t>116097</t>
  </si>
  <si>
    <t>Bloom Skin Brightening and Refreshing Shower Gel 1 ltr</t>
  </si>
  <si>
    <t>8905795001053</t>
  </si>
  <si>
    <t>Neem Powder Bulk in Kgs (1 kg)</t>
  </si>
  <si>
    <t>9788187910947</t>
  </si>
  <si>
    <t>Karma Bk</t>
  </si>
  <si>
    <t>9788194126157</t>
  </si>
  <si>
    <t>Inner Engineering Bk</t>
  </si>
  <si>
    <t>9789355498137</t>
  </si>
  <si>
    <t>Vikarangal / Bandhangal - Emotion Bk (Malayalam)</t>
  </si>
  <si>
    <t>0119733</t>
  </si>
  <si>
    <t>BS Kit Copper Plate</t>
  </si>
  <si>
    <t>52095120</t>
  </si>
  <si>
    <t>0119774</t>
  </si>
  <si>
    <t>Handblock Printed Pure Cotton Kota Saree Style 19</t>
  </si>
  <si>
    <t>52092110</t>
  </si>
  <si>
    <t>SrCn006</t>
  </si>
  <si>
    <t>Saree Cotton - Style 6</t>
  </si>
  <si>
    <t>SrCn007</t>
  </si>
  <si>
    <t>Saree Cotton - Style 7</t>
  </si>
  <si>
    <t>SrCn009</t>
  </si>
  <si>
    <t>Saree Cotton - Style 9</t>
  </si>
  <si>
    <t>SrCn010</t>
  </si>
  <si>
    <t>Saree Cotton - Style 10</t>
  </si>
  <si>
    <t>SrRw001</t>
  </si>
  <si>
    <t>Saree Raw Silk - Style 1</t>
  </si>
  <si>
    <t>SrS002</t>
  </si>
  <si>
    <t>Saree Silk - Style 2</t>
  </si>
  <si>
    <t>SrS003</t>
  </si>
  <si>
    <t>Saree Silk - Style 3</t>
  </si>
  <si>
    <t>SrS005</t>
  </si>
  <si>
    <t>Saree Silk - Style 5</t>
  </si>
  <si>
    <t>SrTr001</t>
  </si>
  <si>
    <t>Saree Tussar Silk - Style 1</t>
  </si>
  <si>
    <t>8905795031791</t>
  </si>
  <si>
    <t>Devi Prasadam (Pack of 6)</t>
  </si>
  <si>
    <t>8905795031784</t>
  </si>
  <si>
    <t>Devi Prasadam (Pack of 12)</t>
  </si>
  <si>
    <t>8905795031913</t>
  </si>
  <si>
    <t>Sanjeevini Ladoos - Pack of 6</t>
  </si>
  <si>
    <t>8905795031920</t>
  </si>
  <si>
    <t>Sanjeevini Ladoos - Pack of 18</t>
  </si>
  <si>
    <t>61041200</t>
  </si>
  <si>
    <t>CA0166300200</t>
  </si>
  <si>
    <t>Cotton - Flex Tiered Skirt - Natural S</t>
  </si>
  <si>
    <t>CA0166300300</t>
  </si>
  <si>
    <t>Cotton - Flex Tiered Skirt - Natural M</t>
  </si>
  <si>
    <t>CA0166300400</t>
  </si>
  <si>
    <t>Cotton - Flex Tiered Skirt - Natural L</t>
  </si>
  <si>
    <t>CA0166300500</t>
  </si>
  <si>
    <t>Cotton - Flex Tiered Skirt - Natural XL</t>
  </si>
  <si>
    <t>CA0166400200</t>
  </si>
  <si>
    <t>Crinkled Cotton Tiered Skirt Red S</t>
  </si>
  <si>
    <t>CA0166400300</t>
  </si>
  <si>
    <t>Crinkled Cotton Tiered Skirt Red M</t>
  </si>
  <si>
    <t>CA0166400400</t>
  </si>
  <si>
    <t>Crinkled Cotton Tiered Skirt Red L</t>
  </si>
  <si>
    <t>CA0166400500</t>
  </si>
  <si>
    <t>Crinkled Cotton Tiered Skirt Red XL</t>
  </si>
  <si>
    <t>CA0166500200</t>
  </si>
  <si>
    <t>Crinkled Cotton Tiered Skirt Indigo S</t>
  </si>
  <si>
    <t>CA0166500300</t>
  </si>
  <si>
    <t>Crinkled Cotton Tiered Skirt Indigo M</t>
  </si>
  <si>
    <t>CA0166500400</t>
  </si>
  <si>
    <t>Crinkled Cotton Tiered Skirt Indigo L</t>
  </si>
  <si>
    <t>CA0166500500</t>
  </si>
  <si>
    <t>Crinkled Cotton Tiered Skirt Indigo XL</t>
  </si>
  <si>
    <t>CA0166600200</t>
  </si>
  <si>
    <t>Solid Cotton Pallazo Pants - Natural S</t>
  </si>
  <si>
    <t>CA0166600300</t>
  </si>
  <si>
    <t>Solid Cotton Pallazo Pants - Natural M</t>
  </si>
  <si>
    <t>CA0166600400</t>
  </si>
  <si>
    <t>Solid Cotton Pallazo Pants - Natural L</t>
  </si>
  <si>
    <t>CA0166600500</t>
  </si>
  <si>
    <t>Solid Cotton Pallazo Pants - Natural XL</t>
  </si>
  <si>
    <t>CA0144200200</t>
  </si>
  <si>
    <t>Screen Printed Chanderi Aline Kurta S</t>
  </si>
  <si>
    <t>CA0144200300</t>
  </si>
  <si>
    <t>Screen Printed Chanderi Aline Kurta M</t>
  </si>
  <si>
    <t>CA0144200400</t>
  </si>
  <si>
    <t>Screen Printed Chanderi Aline Kurta L</t>
  </si>
  <si>
    <t>CA0144200500</t>
  </si>
  <si>
    <t>Screen Printed Chanderi Aline Kurta XL</t>
  </si>
  <si>
    <t>CA0144300200</t>
  </si>
  <si>
    <t>Screen Printed Chanderi Aline Kurta 1 S</t>
  </si>
  <si>
    <t>CA0144300300</t>
  </si>
  <si>
    <t>Screen Printed Chanderi Aline Kurta 1 M</t>
  </si>
  <si>
    <t>CA0144300400</t>
  </si>
  <si>
    <t>Screen Printed Chanderi Aline Kurta 1 L</t>
  </si>
  <si>
    <t>CA0144300500</t>
  </si>
  <si>
    <t>Screen Printed Chanderi Aline Kurta 1 XL</t>
  </si>
  <si>
    <t>CA0144400200</t>
  </si>
  <si>
    <t>Screen Printed Chanderi Aline Kurta 2 S</t>
  </si>
  <si>
    <t>CA0144400300</t>
  </si>
  <si>
    <t>Screen Printed Chanderi Aline Kurta 2 M</t>
  </si>
  <si>
    <t>CA0144400400</t>
  </si>
  <si>
    <t>Screen Printed Chanderi Aline Kurta 2 L</t>
  </si>
  <si>
    <t>CA0144400500</t>
  </si>
  <si>
    <t>Screen Printed Chanderi Aline Kurta 2 XL</t>
  </si>
  <si>
    <t>CA0144500200</t>
  </si>
  <si>
    <t>Screen Printed Chanderi Round Neck Kurta S</t>
  </si>
  <si>
    <t>CA0144500300</t>
  </si>
  <si>
    <t>Screen Printed Chanderi Round Neck Kurta M</t>
  </si>
  <si>
    <t>CA0144500400</t>
  </si>
  <si>
    <t>Screen Printed Chanderi Round Neck Kurta L</t>
  </si>
  <si>
    <t>CA0144500500</t>
  </si>
  <si>
    <t>Screen Printed Chanderi Round Neck Kurta XL</t>
  </si>
  <si>
    <t>CA0144600200</t>
  </si>
  <si>
    <t>Screen Printed Chanderi Round Neck Kurta With Empire Line S</t>
  </si>
  <si>
    <t>CA0144600300</t>
  </si>
  <si>
    <t>Screen Printed Chanderi Round Neck Kurta With Empire Line M</t>
  </si>
  <si>
    <t>CA0144600400</t>
  </si>
  <si>
    <t>Screen Printed Chanderi Round Neck Kurta With Empire Line L</t>
  </si>
  <si>
    <t>CA0144600500</t>
  </si>
  <si>
    <t>Screen Printed Chanderi Round Neck Kurta With Empire Line XL</t>
  </si>
  <si>
    <t>62042290</t>
  </si>
  <si>
    <t>CA0144700200</t>
  </si>
  <si>
    <t>Screen Printed Chanderi Tunic S</t>
  </si>
  <si>
    <t>CA0144700300</t>
  </si>
  <si>
    <t>Screen Printed Chanderi Tunic M</t>
  </si>
  <si>
    <t>CA0144700400</t>
  </si>
  <si>
    <t>Screen Printed Chanderi Tunic L</t>
  </si>
  <si>
    <t>CA0144700500</t>
  </si>
  <si>
    <t>Screen Printed Chanderi Tunic XL</t>
  </si>
  <si>
    <t>CA0144800200</t>
  </si>
  <si>
    <t>Screen Printed Chanderi Aline Kurta With Keyhole Neck S</t>
  </si>
  <si>
    <t>CA0144800300</t>
  </si>
  <si>
    <t>Screen Printed Chanderi Aline Kurta With Keyhole Neck M</t>
  </si>
  <si>
    <t>CA0144800400</t>
  </si>
  <si>
    <t>Screen Printed Chanderi Aline Kurta With Keyhole Neck L</t>
  </si>
  <si>
    <t>CA0144800500</t>
  </si>
  <si>
    <t>Screen Printed Chanderi Aline Kurta With Keyhole Neck XL</t>
  </si>
  <si>
    <t>CA0144900200</t>
  </si>
  <si>
    <t>Screen Printed Chanderi Aline Kurta With Chest Placket S</t>
  </si>
  <si>
    <t>CA0144900300</t>
  </si>
  <si>
    <t>Screen Printed Chanderi Aline Kurta With Chest Placket M</t>
  </si>
  <si>
    <t>CA0144900400</t>
  </si>
  <si>
    <t>Screen Printed Chanderi Aline Kurta With Chest Placket L</t>
  </si>
  <si>
    <t>CA0144900500</t>
  </si>
  <si>
    <t>Screen Printed Chanderi Aline Kurta With Chest Placket XL</t>
  </si>
  <si>
    <t>CA0145000200</t>
  </si>
  <si>
    <t>Screen Printed Chanderi Aline Kurta 3 S</t>
  </si>
  <si>
    <t>CA0145000300</t>
  </si>
  <si>
    <t>Screen Printed Chanderi Aline Kurta 3 M</t>
  </si>
  <si>
    <t>CA0145000400</t>
  </si>
  <si>
    <t>Screen Printed Chanderi Aline Kurta 3 L</t>
  </si>
  <si>
    <t>CA0145000500</t>
  </si>
  <si>
    <t>Screen Printed Chanderi Aline Kurta 3 XL</t>
  </si>
  <si>
    <t>CA0145100200</t>
  </si>
  <si>
    <t>Screen Printed Chanderi Panelled Tunic S</t>
  </si>
  <si>
    <t>CA0145100300</t>
  </si>
  <si>
    <t>Screen Printed Chanderi Panelled Tunic M</t>
  </si>
  <si>
    <t>CA0145100400</t>
  </si>
  <si>
    <t>Screen Printed Chanderi Panelled Tunic L</t>
  </si>
  <si>
    <t>CA0145100500</t>
  </si>
  <si>
    <t>Screen Printed Chanderi Panelled Tunic XL</t>
  </si>
  <si>
    <t>CA0145200200</t>
  </si>
  <si>
    <t>Gold Pigment Screen Printed Pants - Straight Leg S</t>
  </si>
  <si>
    <t>CA0145200300</t>
  </si>
  <si>
    <t>Gold Pigment Screen Printed Pants - Straight Leg M</t>
  </si>
  <si>
    <t>CA0145200400</t>
  </si>
  <si>
    <t>Gold Pigment Screen Printed Pants - Straight Leg L</t>
  </si>
  <si>
    <t>CA0145200500</t>
  </si>
  <si>
    <t>Gold Pigment Screen Printed Pants - Straight Leg XL</t>
  </si>
  <si>
    <t>CA0145300200</t>
  </si>
  <si>
    <t>Gold Pigment Screen Printed Pants - Tapered Leg S</t>
  </si>
  <si>
    <t>CA0145300300</t>
  </si>
  <si>
    <t>Gold Pigment Screen Printed Pants - Tapered Leg M</t>
  </si>
  <si>
    <t>CA0145300400</t>
  </si>
  <si>
    <t>Gold Pigment Screen Printed Pants - Tapered Leg L</t>
  </si>
  <si>
    <t>CA0145300500</t>
  </si>
  <si>
    <t>Gold Pigment Screen Printed Pants - Tapered Leg XL</t>
  </si>
  <si>
    <t>CA0145400200</t>
  </si>
  <si>
    <t>Gold Pigment Screen Printed Pants - Cropped Length S</t>
  </si>
  <si>
    <t>CA0145400300</t>
  </si>
  <si>
    <t>Gold Pigment Screen Printed Pants - Cropped Length M</t>
  </si>
  <si>
    <t>CA0145400400</t>
  </si>
  <si>
    <t>Gold Pigment Screen Printed Pants - Cropped Length L</t>
  </si>
  <si>
    <t>CA0145400500</t>
  </si>
  <si>
    <t>Gold Pigment Screen Printed Pants - Cropped Length XL</t>
  </si>
  <si>
    <t>CA0145500200</t>
  </si>
  <si>
    <t>Tonal Printed Cotton Dhoti - Women S</t>
  </si>
  <si>
    <t>CA0145500300</t>
  </si>
  <si>
    <t>Tonal Printed Cotton Dhoti - Women M</t>
  </si>
  <si>
    <t>CA0145500400</t>
  </si>
  <si>
    <t>Tonal Printed Cotton Dhoti - Women L</t>
  </si>
  <si>
    <t>CA0145500500</t>
  </si>
  <si>
    <t>Tonal Printed Cotton Dhoti - Women XL</t>
  </si>
  <si>
    <t>CA0150600200</t>
  </si>
  <si>
    <t>Handblock Printed Long Kurta - Ecru &amp; Indigo S</t>
  </si>
  <si>
    <t>CA0150600300</t>
  </si>
  <si>
    <t>Handblock Printed Long Kurta - Ecru &amp; Indigo M</t>
  </si>
  <si>
    <t>CA0150600400</t>
  </si>
  <si>
    <t>Handblock Printed Long Kurta - Ecru &amp; Indigo L</t>
  </si>
  <si>
    <t>CA0150600500</t>
  </si>
  <si>
    <t>Handblock Printed Long Kurta - Ecru &amp; Indigo XL</t>
  </si>
  <si>
    <t>CA0150700200</t>
  </si>
  <si>
    <t>Handblock Printed Long Kurta - Checks S</t>
  </si>
  <si>
    <t>CA0150700300</t>
  </si>
  <si>
    <t>Handblock Printed Long Kurta - Checks M</t>
  </si>
  <si>
    <t>CA0150700400</t>
  </si>
  <si>
    <t>Handblock Printed Long Kurta - Checks L</t>
  </si>
  <si>
    <t>CA0150700500</t>
  </si>
  <si>
    <t>Handblock Printed Long Kurta - Checks XL</t>
  </si>
  <si>
    <t>CA0150800200</t>
  </si>
  <si>
    <t>Handblock Printed Long Kurta - Ecru &amp; Black S</t>
  </si>
  <si>
    <t>CA0150800300</t>
  </si>
  <si>
    <t>Handblock Printed Long Kurta - Ecru &amp; Black M</t>
  </si>
  <si>
    <t>CA0150800400</t>
  </si>
  <si>
    <t>Handblock Printed Long Kurta - Ecru &amp; Black L</t>
  </si>
  <si>
    <t>CA0150800500</t>
  </si>
  <si>
    <t>Handblock Printed Long Kurta - Ecru &amp; Black XL</t>
  </si>
  <si>
    <t>CA0150900200</t>
  </si>
  <si>
    <t>Texture Cotton Long Kurta - Indigo S</t>
  </si>
  <si>
    <t>CA0150900300</t>
  </si>
  <si>
    <t>Texture Cotton Long Kurta - Indigo M</t>
  </si>
  <si>
    <t>CA0150900400</t>
  </si>
  <si>
    <t>Texture Cotton Long Kurta - Indigo L</t>
  </si>
  <si>
    <t>CA0150900500</t>
  </si>
  <si>
    <t>Texture Cotton Long Kurta - Indigo XL</t>
  </si>
  <si>
    <t>CA0151000200</t>
  </si>
  <si>
    <t>Handblock Printed Long Kurta - Grey &amp; Ecru S</t>
  </si>
  <si>
    <t>CA0151000300</t>
  </si>
  <si>
    <t>Handblock Printed Long Kurta - Grey &amp; Ecru M</t>
  </si>
  <si>
    <t>CA0151000400</t>
  </si>
  <si>
    <t>Handblock Printed Long Kurta - Grey &amp; Ecru L</t>
  </si>
  <si>
    <t>CA0151000500</t>
  </si>
  <si>
    <t>Handblock Printed Long Kurta - Grey &amp; Ecru XL</t>
  </si>
  <si>
    <t>CA0151100200</t>
  </si>
  <si>
    <t>Handblock Printed Long Kurta - Ecru &amp; Indigo Stripes S</t>
  </si>
  <si>
    <t>CA0151100300</t>
  </si>
  <si>
    <t>Handblock Printed Long Kurta - Ecru &amp; Indigo Stripes M</t>
  </si>
  <si>
    <t>CA0151100400</t>
  </si>
  <si>
    <t>Handblock Printed Long Kurta - Ecru &amp; Indigo Stripes L</t>
  </si>
  <si>
    <t>CA0151100500</t>
  </si>
  <si>
    <t>Handblock Printed Long Kurta - Ecru &amp; Indigo Stripes XL</t>
  </si>
  <si>
    <t>CA0151200200</t>
  </si>
  <si>
    <t>Handblock Printed Long Kurta - Ecru &amp; Grey Stripes S</t>
  </si>
  <si>
    <t>CA0151200300</t>
  </si>
  <si>
    <t>Handblock Printed Long Kurta - Ecru &amp; Grey Stripes M</t>
  </si>
  <si>
    <t>CA0151200400</t>
  </si>
  <si>
    <t>Handblock Printed Long Kurta - Ecru &amp; Grey Stripes L</t>
  </si>
  <si>
    <t>CA0151200500</t>
  </si>
  <si>
    <t>Handblock Printed Long Kurta - Ecru &amp; Grey Stripes XL</t>
  </si>
  <si>
    <t>CA0151300200</t>
  </si>
  <si>
    <t>Handblock Printed Long Kurta - Multicolor Stripe S</t>
  </si>
  <si>
    <t>CA0151300300</t>
  </si>
  <si>
    <t>Handblock Printed Long Kurta - Multicolor Stripe M</t>
  </si>
  <si>
    <t>CA0151300400</t>
  </si>
  <si>
    <t>Handblock Printed Long Kurta - Multicolor Stripe L</t>
  </si>
  <si>
    <t>CA0151300500</t>
  </si>
  <si>
    <t>Handblock Printed Long Kurta - Multicolor Stripe XL</t>
  </si>
  <si>
    <t>0115484</t>
  </si>
  <si>
    <t>Devi Consecrated Red Saree N 1080</t>
  </si>
  <si>
    <t>CA0097391900</t>
  </si>
  <si>
    <t>CX813-N1080</t>
  </si>
  <si>
    <r>
      <rPr>
        <rFont val="Roboto Serif"/>
        <color theme="1"/>
        <sz val="9.0"/>
      </rPr>
      <t xml:space="preserve">Devi Silk Shawl </t>
    </r>
    <r>
      <rPr>
        <rFont val="Roboto Serif"/>
        <color rgb="FFC00000"/>
        <sz val="9.0"/>
      </rPr>
      <t>(English)</t>
    </r>
  </si>
  <si>
    <r>
      <rPr>
        <rFont val="Roboto Serif"/>
        <color theme="1"/>
        <sz val="9.0"/>
      </rPr>
      <t xml:space="preserve">Devi Silk Shawl </t>
    </r>
    <r>
      <rPr>
        <rFont val="Roboto Serif"/>
        <color rgb="FFC00000"/>
        <sz val="9.0"/>
      </rPr>
      <t>(Tamil)</t>
    </r>
  </si>
  <si>
    <t>61171010</t>
  </si>
  <si>
    <t>0106500</t>
  </si>
  <si>
    <t>Isha Pattern Mug</t>
  </si>
  <si>
    <t>YS0002500000</t>
  </si>
  <si>
    <t>EX109</t>
  </si>
  <si>
    <t>0111063</t>
  </si>
  <si>
    <t>EX127</t>
  </si>
  <si>
    <t>0106735</t>
  </si>
  <si>
    <t>Neem Wood Comb M No 79</t>
  </si>
  <si>
    <t>0111412</t>
  </si>
  <si>
    <t>Dhyanalinga Fridge Magnet Style</t>
  </si>
  <si>
    <t>HO0052917000</t>
  </si>
  <si>
    <t>EX170</t>
  </si>
  <si>
    <t>0111410</t>
  </si>
  <si>
    <t>Adiyogi Fridge Magnet Style 2</t>
  </si>
  <si>
    <t>HO0052800000</t>
  </si>
  <si>
    <t>EX171</t>
  </si>
  <si>
    <t>0601147</t>
  </si>
  <si>
    <t>Origami Cobra Decorative Paper Weight</t>
  </si>
  <si>
    <t>HO0077517100</t>
  </si>
  <si>
    <t>EX225</t>
  </si>
  <si>
    <t>0601148</t>
  </si>
  <si>
    <t>Origami Turtle Decorative Paper Weight</t>
  </si>
  <si>
    <t>HO0077617100</t>
  </si>
  <si>
    <t>EX226</t>
  </si>
  <si>
    <t>0601150</t>
  </si>
  <si>
    <t>Origami Camel Single Hump Decorative Paper Weight</t>
  </si>
  <si>
    <t>HO0077817100</t>
  </si>
  <si>
    <t>EX227</t>
  </si>
  <si>
    <t>0601151</t>
  </si>
  <si>
    <t>Origami Elephant Decorative Paper Weight</t>
  </si>
  <si>
    <t>HO0077917100</t>
  </si>
  <si>
    <t>EX228</t>
  </si>
  <si>
    <t>0601152</t>
  </si>
  <si>
    <t>Origami Giraffe Decorative Paper Weight</t>
  </si>
  <si>
    <t>HO0078017100</t>
  </si>
  <si>
    <t>EX229</t>
  </si>
  <si>
    <t>0601153</t>
  </si>
  <si>
    <t>Origami Bull Decorative Paper Weight</t>
  </si>
  <si>
    <t>HO0078117100</t>
  </si>
  <si>
    <t>EX230</t>
  </si>
  <si>
    <t>0601177</t>
  </si>
  <si>
    <t>Wrinkle Wase 7.5 cm Brass Plated</t>
  </si>
  <si>
    <t>HO0018100000</t>
  </si>
  <si>
    <t>EX231</t>
  </si>
  <si>
    <t>0601178</t>
  </si>
  <si>
    <t>Wrinkle Wase 7.5 cm Nickel Plated</t>
  </si>
  <si>
    <t>HO0013000000</t>
  </si>
  <si>
    <t>EX232</t>
  </si>
  <si>
    <t>0601179</t>
  </si>
  <si>
    <t>Wrinkle Wase 7.5 cm Antique Nickel Plated</t>
  </si>
  <si>
    <t>HO0013100000</t>
  </si>
  <si>
    <t>EX233</t>
  </si>
  <si>
    <t>0601180</t>
  </si>
  <si>
    <t>Wrinkle Wase 8.5 cm Matte Brass Plated</t>
  </si>
  <si>
    <t>HO0013200000</t>
  </si>
  <si>
    <t>EX234</t>
  </si>
  <si>
    <t>0106817</t>
  </si>
  <si>
    <t>Wooden Block Tea Lights Holder Set</t>
  </si>
  <si>
    <t>HO0020900000</t>
  </si>
  <si>
    <t>EX255</t>
  </si>
  <si>
    <t>0106839</t>
  </si>
  <si>
    <t>Coco Shell Soap Tray</t>
  </si>
  <si>
    <t>HO0040400000</t>
  </si>
  <si>
    <t>EX261</t>
  </si>
  <si>
    <t>0106837</t>
  </si>
  <si>
    <t>Coco Shell Small Bowl</t>
  </si>
  <si>
    <t>HO0040300000</t>
  </si>
  <si>
    <t>EX262</t>
  </si>
  <si>
    <t>0601170</t>
  </si>
  <si>
    <t>Cactus Bowl (S)</t>
  </si>
  <si>
    <t>HO0044400200</t>
  </si>
  <si>
    <t>EX264</t>
  </si>
  <si>
    <t>0601171</t>
  </si>
  <si>
    <t>Cactus Bowl Large</t>
  </si>
  <si>
    <t>HO0044500000</t>
  </si>
  <si>
    <t>EX265</t>
  </si>
  <si>
    <t>0601172</t>
  </si>
  <si>
    <t>Flamingo Bowl</t>
  </si>
  <si>
    <t>HO0044600000</t>
  </si>
  <si>
    <t>EX266</t>
  </si>
  <si>
    <t>0601173</t>
  </si>
  <si>
    <t>Polka Bowl</t>
  </si>
  <si>
    <t>HO0044700000</t>
  </si>
  <si>
    <t>EX267</t>
  </si>
  <si>
    <t>0601175</t>
  </si>
  <si>
    <t>Canoe Bowl 24 cm</t>
  </si>
  <si>
    <t>HO0044900000</t>
  </si>
  <si>
    <t>EX269</t>
  </si>
  <si>
    <t>0601176</t>
  </si>
  <si>
    <t>Canoe Bowl 32 cm</t>
  </si>
  <si>
    <t>HO0045000000</t>
  </si>
  <si>
    <t>EX270</t>
  </si>
  <si>
    <t>8905795001015</t>
  </si>
  <si>
    <t>Nilavembu Kudineer (100 gm)</t>
  </si>
  <si>
    <t>0106819</t>
  </si>
  <si>
    <t>Signature Scents</t>
  </si>
  <si>
    <t>CO0000600000</t>
  </si>
  <si>
    <t>GFIN02</t>
  </si>
  <si>
    <t>0106820</t>
  </si>
  <si>
    <t>Signature Scents (with incense holder)</t>
  </si>
  <si>
    <t>CO0000700000</t>
  </si>
  <si>
    <t>GFIN03</t>
  </si>
  <si>
    <t>0106825</t>
  </si>
  <si>
    <t>The Lotus and Lights gift pack</t>
  </si>
  <si>
    <t>CO0000300000</t>
  </si>
  <si>
    <t>GFIN08</t>
  </si>
  <si>
    <t>0106829</t>
  </si>
  <si>
    <t>Radiant Diyas gift set</t>
  </si>
  <si>
    <t>CO0000400000</t>
  </si>
  <si>
    <t>GFIN12</t>
  </si>
  <si>
    <t>0110039</t>
  </si>
  <si>
    <t>Organic Incense Clove</t>
  </si>
  <si>
    <t>HO0028100002</t>
  </si>
  <si>
    <t>IN107</t>
  </si>
  <si>
    <t>0110038</t>
  </si>
  <si>
    <t>Organic Incense Cinnamon</t>
  </si>
  <si>
    <t>HO0028000002</t>
  </si>
  <si>
    <t>IN112</t>
  </si>
  <si>
    <t>0110041</t>
  </si>
  <si>
    <t>Organic Incense Amber</t>
  </si>
  <si>
    <t>HO0028300002</t>
  </si>
  <si>
    <t>IN115</t>
  </si>
  <si>
    <t>0110230</t>
  </si>
  <si>
    <t>Incense set of 10</t>
  </si>
  <si>
    <t>0110208</t>
  </si>
  <si>
    <t>Incense Stick Vetiver 10 Pcs Pack</t>
  </si>
  <si>
    <t>0110220</t>
  </si>
  <si>
    <t>Incense Cone Vetiver 20 Pcs Pack</t>
  </si>
  <si>
    <t>0601155</t>
  </si>
  <si>
    <t>Incense Holder Poppy Flower</t>
  </si>
  <si>
    <t>HO0022017100</t>
  </si>
  <si>
    <t>IN217</t>
  </si>
  <si>
    <t>0601156</t>
  </si>
  <si>
    <t>Incense Holder Elm Leaf</t>
  </si>
  <si>
    <t>HO0022100000</t>
  </si>
  <si>
    <t>IN218</t>
  </si>
  <si>
    <t>0601157</t>
  </si>
  <si>
    <t>Incense Holder Feather</t>
  </si>
  <si>
    <t>HO0022217100</t>
  </si>
  <si>
    <t>IN219</t>
  </si>
  <si>
    <t>0601159</t>
  </si>
  <si>
    <t>Incense Holder Lotus</t>
  </si>
  <si>
    <t>HO0022416900</t>
  </si>
  <si>
    <t>IN221</t>
  </si>
  <si>
    <t>0601162</t>
  </si>
  <si>
    <t>Incense Holder Orchid Brass Finish</t>
  </si>
  <si>
    <t>HO0022717100</t>
  </si>
  <si>
    <t>IN224</t>
  </si>
  <si>
    <t>0601163</t>
  </si>
  <si>
    <t>Incense Holder Petal</t>
  </si>
  <si>
    <t>HO0022800000</t>
  </si>
  <si>
    <t>IN225</t>
  </si>
  <si>
    <t>0601164</t>
  </si>
  <si>
    <t>Incense Holder Leaf</t>
  </si>
  <si>
    <t>HO0022900000</t>
  </si>
  <si>
    <t>IN226</t>
  </si>
  <si>
    <t>0601183</t>
  </si>
  <si>
    <t>Floral Incense Cone Holder 6.5 cm</t>
  </si>
  <si>
    <t>HO0023517000</t>
  </si>
  <si>
    <t>IN227</t>
  </si>
  <si>
    <t>0113154</t>
  </si>
  <si>
    <t>Rudraksha Earrings</t>
  </si>
  <si>
    <t>CA0022500000</t>
  </si>
  <si>
    <t>JW115</t>
  </si>
  <si>
    <t>0105668</t>
  </si>
  <si>
    <t>Hammered Copper Canister Style 3 Ne Pl</t>
  </si>
  <si>
    <t>9788187910411</t>
  </si>
  <si>
    <t>Dhyanalingam Guru Thandha Guru Bk (Tamil)</t>
  </si>
  <si>
    <t>ME0005602300</t>
  </si>
  <si>
    <t>MU118</t>
  </si>
  <si>
    <t>PH001-4x6</t>
  </si>
  <si>
    <t>0701005</t>
  </si>
  <si>
    <t>LB105 Linga Bhairavi Photo (12x18)</t>
  </si>
  <si>
    <t>ME0019411500</t>
  </si>
  <si>
    <t>PH050-12x18</t>
  </si>
  <si>
    <t>0701027</t>
  </si>
  <si>
    <t>LB305 Linga Bhairavi In Kumkum Photo (12x18)</t>
  </si>
  <si>
    <t>ME0019611500</t>
  </si>
  <si>
    <t>PH051-12x18</t>
  </si>
  <si>
    <t>0701030</t>
  </si>
  <si>
    <t>LB308 Linga Bhairavi In Kumkum Photo (24x36)</t>
  </si>
  <si>
    <t>ME0019613500</t>
  </si>
  <si>
    <t>PH051-24x36</t>
  </si>
  <si>
    <t>0701023</t>
  </si>
  <si>
    <t>LB301 Linga Bhairavi In Kumkum Photo (6x4)</t>
  </si>
  <si>
    <t>ME0019609000</t>
  </si>
  <si>
    <t>PH051-4x6</t>
  </si>
  <si>
    <t>0701025</t>
  </si>
  <si>
    <t>LB303 Linga Bhairavi In Kumkum Photo (8x12)</t>
  </si>
  <si>
    <t>PH051-8x12</t>
  </si>
  <si>
    <t>0701016</t>
  </si>
  <si>
    <t>LB205 Linga Bhairavi In Turmeric Photo (12x18)</t>
  </si>
  <si>
    <t>ME0019511500</t>
  </si>
  <si>
    <t>PH054-12x18</t>
  </si>
  <si>
    <t>0701019</t>
  </si>
  <si>
    <t>LB208 Linga Bhairavi In Turmeric Photo (24x36)</t>
  </si>
  <si>
    <t>ME0019513500</t>
  </si>
  <si>
    <t>PH054-24x36</t>
  </si>
  <si>
    <t>0701012</t>
  </si>
  <si>
    <t>LB201 Linga Bhairavi In Turmeric Photo (6x4)</t>
  </si>
  <si>
    <t>ME0019509000</t>
  </si>
  <si>
    <t>PH054-6x4</t>
  </si>
  <si>
    <t>0701014</t>
  </si>
  <si>
    <t>LB203 Linga Bhairavi In Turmeric Photo (8x12)</t>
  </si>
  <si>
    <t>ME0019510100</t>
  </si>
  <si>
    <t>PH054-8x12</t>
  </si>
  <si>
    <t>0701013</t>
  </si>
  <si>
    <t>LB202 Linga Bhairavi In Turmeric Photo (6x9)</t>
  </si>
  <si>
    <t>ME0019509700</t>
  </si>
  <si>
    <t>PH054-8x6</t>
  </si>
  <si>
    <t>0701037</t>
  </si>
  <si>
    <t>LB505 Linga Bhairavi Photo (12x18)</t>
  </si>
  <si>
    <t>ME0019811500</t>
  </si>
  <si>
    <t>PH056-12x18</t>
  </si>
  <si>
    <t>PH057-12x18</t>
  </si>
  <si>
    <t>PH516-36X24</t>
  </si>
  <si>
    <t>TC0001406302</t>
  </si>
  <si>
    <t>US Thaai Mann (100 gm)</t>
  </si>
  <si>
    <t>RJ105</t>
  </si>
  <si>
    <t>8905795001329</t>
  </si>
  <si>
    <t>0402054</t>
  </si>
  <si>
    <t>Natural Yoga Mat Cloth Cover</t>
  </si>
  <si>
    <t>YS0009800000</t>
  </si>
  <si>
    <t>YA216</t>
  </si>
  <si>
    <t>0402062</t>
  </si>
  <si>
    <t>Pancha Bhutha Dharbha Grass Meditation Mat</t>
  </si>
  <si>
    <t>YS0012500000</t>
  </si>
  <si>
    <t>YA306</t>
  </si>
  <si>
    <t>0111064</t>
  </si>
  <si>
    <t>Bhuta Shuddhi Kit in Copper Box</t>
  </si>
  <si>
    <t>YS0007716900</t>
  </si>
  <si>
    <t>YA406</t>
  </si>
  <si>
    <t>Copper Mug With Handle</t>
  </si>
  <si>
    <t>YA514</t>
  </si>
  <si>
    <t>0110231</t>
  </si>
  <si>
    <t>Solid Perfume in Brass Cloisonne Jar Ayurveda (4 gm)</t>
  </si>
  <si>
    <t>BC0000805100</t>
  </si>
  <si>
    <t>0110232</t>
  </si>
  <si>
    <t>Solid Perfume in Brass Cloisonne Jar Indian Summer (4 gm)</t>
  </si>
  <si>
    <t>BC0000905100</t>
  </si>
  <si>
    <t>8905795000971</t>
  </si>
  <si>
    <t>Pancha Karpam (50 gm)</t>
  </si>
  <si>
    <t>BC0001706002</t>
  </si>
  <si>
    <t>8905795001305</t>
  </si>
  <si>
    <t>Tejasvini (50 gm)</t>
  </si>
  <si>
    <t>BC0001806002</t>
  </si>
  <si>
    <t>33059011</t>
  </si>
  <si>
    <t>8905795001374</t>
  </si>
  <si>
    <t>Kesh Arogya</t>
  </si>
  <si>
    <t>BC0002103102</t>
  </si>
  <si>
    <t>09103020</t>
  </si>
  <si>
    <t>8905795001404</t>
  </si>
  <si>
    <t>Kasthuri Manjal (50 gm)</t>
  </si>
  <si>
    <t>BC0002206002</t>
  </si>
  <si>
    <t>8905795034921</t>
  </si>
  <si>
    <t>US Kasthuri Manjal 100 gms</t>
  </si>
  <si>
    <t>BC0002206302</t>
  </si>
  <si>
    <t>8905795001411</t>
  </si>
  <si>
    <t>Kanmai (1 gm)</t>
  </si>
  <si>
    <t>BC0002305002</t>
  </si>
  <si>
    <t>116086</t>
  </si>
  <si>
    <t>BC0002503002</t>
  </si>
  <si>
    <t>116088</t>
  </si>
  <si>
    <t>BC0002703002</t>
  </si>
  <si>
    <t>116084</t>
  </si>
  <si>
    <t>BC0002803002</t>
  </si>
  <si>
    <t>116080</t>
  </si>
  <si>
    <t>BC0003103002</t>
  </si>
  <si>
    <t>116081</t>
  </si>
  <si>
    <t>BC0003203002</t>
  </si>
  <si>
    <t>116091</t>
  </si>
  <si>
    <t>BC0003302902</t>
  </si>
  <si>
    <t>116092</t>
  </si>
  <si>
    <t>BC0003402902</t>
  </si>
  <si>
    <t>116075</t>
  </si>
  <si>
    <t>BC0003703002</t>
  </si>
  <si>
    <t>116077</t>
  </si>
  <si>
    <t>BC0003903002</t>
  </si>
  <si>
    <t>116089</t>
  </si>
  <si>
    <t>BC0004002902</t>
  </si>
  <si>
    <t>116090</t>
  </si>
  <si>
    <t>BC0004102902</t>
  </si>
  <si>
    <t>116073</t>
  </si>
  <si>
    <t>BC0004203002</t>
  </si>
  <si>
    <t>33061010</t>
  </si>
  <si>
    <t>8905795001428</t>
  </si>
  <si>
    <t>Isha Herbal Tooth Powder (60 gm)</t>
  </si>
  <si>
    <t>BC0006906102</t>
  </si>
  <si>
    <t>8905795001459</t>
  </si>
  <si>
    <t>Danta Prabha (50 gm)</t>
  </si>
  <si>
    <t>BC0007006002</t>
  </si>
  <si>
    <t>0113887111</t>
  </si>
  <si>
    <t>Jai Bhairavi Devi Copper Cuff bc6ue</t>
  </si>
  <si>
    <t>CA0019900005</t>
  </si>
  <si>
    <t>0113890</t>
  </si>
  <si>
    <t>Half Moon Copper Cuff</t>
  </si>
  <si>
    <t>CA0020200000</t>
  </si>
  <si>
    <t>0113614123</t>
  </si>
  <si>
    <t>Adiyogi Copper Earring so77o</t>
  </si>
  <si>
    <t>CA0023300005</t>
  </si>
  <si>
    <t>0113693141</t>
  </si>
  <si>
    <t>Moon Phase Copper Ring xrtq6</t>
  </si>
  <si>
    <t>CA0045000005</t>
  </si>
  <si>
    <t>0207001 1-2 yrs</t>
  </si>
  <si>
    <t>Kids Organic Unisex T Shirt Aum Earth</t>
  </si>
  <si>
    <t>CA0048300800</t>
  </si>
  <si>
    <t>0207001 3-4 yrs</t>
  </si>
  <si>
    <t>CA0048300900</t>
  </si>
  <si>
    <t>0207001 5-6 yrs</t>
  </si>
  <si>
    <t>CA0048301000</t>
  </si>
  <si>
    <t>0207001 7-8 yrs</t>
  </si>
  <si>
    <t>CA0048301100</t>
  </si>
  <si>
    <t>0207001 9-10 yrs</t>
  </si>
  <si>
    <t>CA0048301200</t>
  </si>
  <si>
    <t>0207001 11-12 yrs</t>
  </si>
  <si>
    <t>CA0048301300</t>
  </si>
  <si>
    <t>0207002 1-2 yrs</t>
  </si>
  <si>
    <t>Kids Organic Unisex T Shirt Harvest Green</t>
  </si>
  <si>
    <t>CA0048400800</t>
  </si>
  <si>
    <t>0207002 3-4 yrs</t>
  </si>
  <si>
    <t>CA0048400900</t>
  </si>
  <si>
    <t>0207002 5-6 yrs</t>
  </si>
  <si>
    <t>CA0048401000</t>
  </si>
  <si>
    <t>0207002 7-8 yrs</t>
  </si>
  <si>
    <t>CA0048401100</t>
  </si>
  <si>
    <t>0207002 9-10 yrs</t>
  </si>
  <si>
    <t>CA0048401200</t>
  </si>
  <si>
    <t>0207002 11-12 yrs</t>
  </si>
  <si>
    <t>CA0048401300</t>
  </si>
  <si>
    <t>0207003 1-2 yrs</t>
  </si>
  <si>
    <t>CA0048500800</t>
  </si>
  <si>
    <t>0207004 1-2 yrs</t>
  </si>
  <si>
    <t>CA0048600800</t>
  </si>
  <si>
    <t>0207005 1-2 yrs</t>
  </si>
  <si>
    <t>Kids Shambho T Shirt</t>
  </si>
  <si>
    <t>CA0048700800</t>
  </si>
  <si>
    <t>0207005 3-4 yrs</t>
  </si>
  <si>
    <t>CA0048700900</t>
  </si>
  <si>
    <t>0207005 5-6 yrs</t>
  </si>
  <si>
    <t>CA0048701000</t>
  </si>
  <si>
    <t>0207005 7-8 yrs</t>
  </si>
  <si>
    <t>CA0048701100</t>
  </si>
  <si>
    <t>0207005 9-10 yrs</t>
  </si>
  <si>
    <t>CA0048701200</t>
  </si>
  <si>
    <t>0207005 11-12 yrs</t>
  </si>
  <si>
    <t>CA0048701300</t>
  </si>
  <si>
    <t>0207007 1-2 yrs</t>
  </si>
  <si>
    <t>CA0048800800</t>
  </si>
  <si>
    <t>0207008 1-2 yrs</t>
  </si>
  <si>
    <t>CA0048900800</t>
  </si>
  <si>
    <t>0207009 1-2 yrs</t>
  </si>
  <si>
    <t>CA0049000800</t>
  </si>
  <si>
    <t>0207010 1-2 yrs</t>
  </si>
  <si>
    <t>Kids Melange Unisex T Shirt Thandav Turquoise</t>
  </si>
  <si>
    <t>CA0049100800</t>
  </si>
  <si>
    <t>0207010 3-4 yrs</t>
  </si>
  <si>
    <t>CA0049100900</t>
  </si>
  <si>
    <t>0207010 5-6 yrs</t>
  </si>
  <si>
    <t>CA0049101000</t>
  </si>
  <si>
    <t>0207010 7-8 yrs</t>
  </si>
  <si>
    <t>CA0049101100</t>
  </si>
  <si>
    <t>0207010 9-10 yrs</t>
  </si>
  <si>
    <t>CA0049101200</t>
  </si>
  <si>
    <t>0207010 11-12 yrs</t>
  </si>
  <si>
    <t>CA0049101300</t>
  </si>
  <si>
    <t>0207011 1-2 yrs</t>
  </si>
  <si>
    <t>Kids Melange Unisex T Shirt Nirvana Dr Grey</t>
  </si>
  <si>
    <t>CA0049200800</t>
  </si>
  <si>
    <t>0207011 3-4 yrs</t>
  </si>
  <si>
    <t>CA0049200900</t>
  </si>
  <si>
    <t>0207011 5-6 yrs</t>
  </si>
  <si>
    <t>CA0049201000</t>
  </si>
  <si>
    <t>0207011 7-8 yrs</t>
  </si>
  <si>
    <t>CA0049201100</t>
  </si>
  <si>
    <t>0207011 9-10 yrs</t>
  </si>
  <si>
    <t>CA0049201200</t>
  </si>
  <si>
    <t>0207011 11-12 yrs</t>
  </si>
  <si>
    <t>CA0049201300</t>
  </si>
  <si>
    <t>0207012 1-2 yrs</t>
  </si>
  <si>
    <t>Kids Melange Unisex T Shirt Shiva Shiva Mud</t>
  </si>
  <si>
    <t>CA0049300800</t>
  </si>
  <si>
    <t>0207012 3-4 yrs</t>
  </si>
  <si>
    <t>CA0049300900</t>
  </si>
  <si>
    <t>0207012 5-6 yrs</t>
  </si>
  <si>
    <t>CA0049301000</t>
  </si>
  <si>
    <t>0207012 7-8 yrs</t>
  </si>
  <si>
    <t>CA0049301100</t>
  </si>
  <si>
    <t>0207012 9-10 yrs</t>
  </si>
  <si>
    <t>CA0049301200</t>
  </si>
  <si>
    <t>0207012 11-12 yrs</t>
  </si>
  <si>
    <t>CA0049301300</t>
  </si>
  <si>
    <t>0207013 1-2 yrs</t>
  </si>
  <si>
    <t>Kids Melange Unisex T shirt That Olive</t>
  </si>
  <si>
    <t>CA0049400800</t>
  </si>
  <si>
    <t>0207013 3-4 yrs</t>
  </si>
  <si>
    <t>CA0049400900</t>
  </si>
  <si>
    <t>0207013 5-6 yrs</t>
  </si>
  <si>
    <t>CA0049401000</t>
  </si>
  <si>
    <t>0207013 7-8 yrs</t>
  </si>
  <si>
    <t>CA0049401100</t>
  </si>
  <si>
    <t>0207013 9-10 yrs</t>
  </si>
  <si>
    <t>CA0049401200</t>
  </si>
  <si>
    <t>0207013 11-12 yrs</t>
  </si>
  <si>
    <t>CA0049401300</t>
  </si>
  <si>
    <t>0207014 1-2 yrs</t>
  </si>
  <si>
    <t>Kids Melange Unisex T shirt Ultimate Peach</t>
  </si>
  <si>
    <t>CA0049500800</t>
  </si>
  <si>
    <t>0207014 3-4 yrs</t>
  </si>
  <si>
    <t>CA0049500900</t>
  </si>
  <si>
    <t>0207014 5-6 yrs</t>
  </si>
  <si>
    <t>CA0049501000</t>
  </si>
  <si>
    <t>0207014 7-8 yrs</t>
  </si>
  <si>
    <t>CA0049501100</t>
  </si>
  <si>
    <t>0207014 9-10 yrs</t>
  </si>
  <si>
    <t>CA0049501200</t>
  </si>
  <si>
    <t>0207014 11-12 yrs</t>
  </si>
  <si>
    <t>CA0049501300</t>
  </si>
  <si>
    <t>0207015 1-2 yrs</t>
  </si>
  <si>
    <t>Kids Melange Unisex T Shirt Aum Namah Shivaya Grey</t>
  </si>
  <si>
    <t>CA0049600800</t>
  </si>
  <si>
    <t>0207015 3-4 yrs</t>
  </si>
  <si>
    <t>CA0049600900</t>
  </si>
  <si>
    <t>0207015 5-6 yrs</t>
  </si>
  <si>
    <t>CA0049601000</t>
  </si>
  <si>
    <t>0207015 7-8 yrs</t>
  </si>
  <si>
    <t>CA0049601100</t>
  </si>
  <si>
    <t>0207015 9-10 yrs</t>
  </si>
  <si>
    <t>CA0049601200</t>
  </si>
  <si>
    <t>0207015 11-12 yrs</t>
  </si>
  <si>
    <t>CA0049601300</t>
  </si>
  <si>
    <t>0207016 1-2 yrs</t>
  </si>
  <si>
    <t>CA0049700800</t>
  </si>
  <si>
    <t>0207017 1-2 yrs</t>
  </si>
  <si>
    <t>CA0049800800</t>
  </si>
  <si>
    <t>0207018 1-2 yrs</t>
  </si>
  <si>
    <t>Kids Melange Unisex T shirt Maya Indigo</t>
  </si>
  <si>
    <t>CA0049900800</t>
  </si>
  <si>
    <t>0207018 3-4 yrs</t>
  </si>
  <si>
    <t>CA0049900900</t>
  </si>
  <si>
    <t>0207018 5-6 yrs</t>
  </si>
  <si>
    <t>CA0049901000</t>
  </si>
  <si>
    <t>0207018 7-8 yrs</t>
  </si>
  <si>
    <t>CA0049901100</t>
  </si>
  <si>
    <t>0207018 9-10 yrs</t>
  </si>
  <si>
    <t>CA0049901200</t>
  </si>
  <si>
    <t>0207018 11-12 yrs</t>
  </si>
  <si>
    <t>CA0049901300</t>
  </si>
  <si>
    <t>0207019 1-2 yrs</t>
  </si>
  <si>
    <t>Kids Melange T Shirt Ananta Peach</t>
  </si>
  <si>
    <t>CA0050000800</t>
  </si>
  <si>
    <t>0207019 3-4 yrs</t>
  </si>
  <si>
    <t>CA0050000900</t>
  </si>
  <si>
    <t>0207019 5-6 yrs</t>
  </si>
  <si>
    <t>CA0050001000</t>
  </si>
  <si>
    <t>0207019 7-8 yrs</t>
  </si>
  <si>
    <t>CA0050001100</t>
  </si>
  <si>
    <t>0207019 9-10 yrs</t>
  </si>
  <si>
    <t>CA0050001200</t>
  </si>
  <si>
    <t>0207019 11-12 yrs</t>
  </si>
  <si>
    <t>CA0050001300</t>
  </si>
  <si>
    <t>0207020 1-2 yrs</t>
  </si>
  <si>
    <t>Kids Melange T Shirt Bliss Olive</t>
  </si>
  <si>
    <t>CA0050100800</t>
  </si>
  <si>
    <t>0207020 3-4 yrs</t>
  </si>
  <si>
    <t>CA0050100900</t>
  </si>
  <si>
    <t>0207020 5-6 yrs</t>
  </si>
  <si>
    <t>CA0050101000</t>
  </si>
  <si>
    <t>0207020 7-8 yrs</t>
  </si>
  <si>
    <t>CA0050101100</t>
  </si>
  <si>
    <t>0207020 9-10 yrs</t>
  </si>
  <si>
    <t>CA0050101200</t>
  </si>
  <si>
    <t>0207020 11-12 yrs</t>
  </si>
  <si>
    <t>CA0050101300</t>
  </si>
  <si>
    <t>0207021 1-2 yrs</t>
  </si>
  <si>
    <t>Kids Melange T Shirt Satya Indigo</t>
  </si>
  <si>
    <t>CA0050200800</t>
  </si>
  <si>
    <t>0207021 3-4 yrs</t>
  </si>
  <si>
    <t>CA0050200900</t>
  </si>
  <si>
    <t>0207021 5-6 yrs</t>
  </si>
  <si>
    <t>CA0050201000</t>
  </si>
  <si>
    <t>0207021 7-8 yrs</t>
  </si>
  <si>
    <t>CA0050201100</t>
  </si>
  <si>
    <t>0207021 9-10 yrs</t>
  </si>
  <si>
    <t>CA0050201200</t>
  </si>
  <si>
    <t>0207021 11-12 yrs</t>
  </si>
  <si>
    <t>CA0050201300</t>
  </si>
  <si>
    <t>0207022 1-2 yrs</t>
  </si>
  <si>
    <t>Kids Melange T Shirt Sakshi Ecru</t>
  </si>
  <si>
    <t>CA0050300800</t>
  </si>
  <si>
    <t>0207022 3-4 yrs</t>
  </si>
  <si>
    <t>CA0050300900</t>
  </si>
  <si>
    <t>0207022 5-6 yrs</t>
  </si>
  <si>
    <t>CA0050301000</t>
  </si>
  <si>
    <t>0207022 7-8 yrs</t>
  </si>
  <si>
    <t>CA0050301100</t>
  </si>
  <si>
    <t>0207022 9-10 yrs</t>
  </si>
  <si>
    <t>CA0050301200</t>
  </si>
  <si>
    <t>0207022 11-12 yrs</t>
  </si>
  <si>
    <t>CA0050301300</t>
  </si>
  <si>
    <t>0207023 1-2 yrs</t>
  </si>
  <si>
    <t>Kids Melange T Shirt Karma Grey</t>
  </si>
  <si>
    <t>CA0050400800</t>
  </si>
  <si>
    <t>0207023 3-4 yrs</t>
  </si>
  <si>
    <t>CA0050400900</t>
  </si>
  <si>
    <t>0207023 5-6 yrs</t>
  </si>
  <si>
    <t>CA0050401000</t>
  </si>
  <si>
    <t>0207023 7-8 yrs</t>
  </si>
  <si>
    <t>CA0050401100</t>
  </si>
  <si>
    <t>0207023 9-10 yrs</t>
  </si>
  <si>
    <t>CA0050401200</t>
  </si>
  <si>
    <t>0207023 11-12 yrs</t>
  </si>
  <si>
    <t>CA0050401300</t>
  </si>
  <si>
    <t>0201126 S</t>
  </si>
  <si>
    <t>Hatha Yoga Mens Dhoti Pant Undyed</t>
  </si>
  <si>
    <t>CA0062300200</t>
  </si>
  <si>
    <t>0201126 M</t>
  </si>
  <si>
    <t>CA0062300300</t>
  </si>
  <si>
    <t>0201126 L</t>
  </si>
  <si>
    <t>CA0062300400</t>
  </si>
  <si>
    <t>0201126 XL</t>
  </si>
  <si>
    <t>CA0062300500</t>
  </si>
  <si>
    <t>0115125</t>
  </si>
  <si>
    <t>Bangle Size 2.6 R280</t>
  </si>
  <si>
    <t>CA0064600000</t>
  </si>
  <si>
    <t>0401244 S</t>
  </si>
  <si>
    <t>Save Soil Printed T Shirt Blue</t>
  </si>
  <si>
    <t>CA0079200200</t>
  </si>
  <si>
    <t>0401244 M</t>
  </si>
  <si>
    <t>CA0079200300</t>
  </si>
  <si>
    <t>0401244 L</t>
  </si>
  <si>
    <t>CA0079200400</t>
  </si>
  <si>
    <t>0401244 XL</t>
  </si>
  <si>
    <t>CA0079200500</t>
  </si>
  <si>
    <t>0401132 XXL</t>
  </si>
  <si>
    <t>CA0080200600</t>
  </si>
  <si>
    <t>0401150 XXL</t>
  </si>
  <si>
    <t>CA0081800600</t>
  </si>
  <si>
    <t>0401152 XXL</t>
  </si>
  <si>
    <t>CA0082000600</t>
  </si>
  <si>
    <t>CA0097395300</t>
  </si>
  <si>
    <t>Devi consecrated saree Yellow L2 style 49</t>
  </si>
  <si>
    <t>CA0097395400</t>
  </si>
  <si>
    <t>Devi consecrated saree Red L2 style 100</t>
  </si>
  <si>
    <t>CA0097395500</t>
  </si>
  <si>
    <t>Devi consecrated saree Red L2 style 101</t>
  </si>
  <si>
    <t>CA0097395600</t>
  </si>
  <si>
    <t>Devi consecrated saree Red L1 Style 145</t>
  </si>
  <si>
    <t>CA0097395700</t>
  </si>
  <si>
    <t>Devi consecrated saree Red L1 Style 146</t>
  </si>
  <si>
    <t>CA0097395800</t>
  </si>
  <si>
    <t>Devi consecrated saree Red L2 style 102</t>
  </si>
  <si>
    <t>CA0097395900</t>
  </si>
  <si>
    <t>Devi consecrated saree Green L2 style 61</t>
  </si>
  <si>
    <t>CA0097396200</t>
  </si>
  <si>
    <t>Devi consecrated saree Green L2 style 64</t>
  </si>
  <si>
    <t>CA0097396300</t>
  </si>
  <si>
    <t>Devi consecrated saree Red L2 style 103</t>
  </si>
  <si>
    <t>CA0097396400</t>
  </si>
  <si>
    <t>Devi consecrated saree Red L2 style 104</t>
  </si>
  <si>
    <t>CA0097396500</t>
  </si>
  <si>
    <t>Devi consecrated saree Red L2 style 105</t>
  </si>
  <si>
    <t>CA0097396600</t>
  </si>
  <si>
    <t>Devi consecrated saree Green L2 style 65</t>
  </si>
  <si>
    <t>CA0097396700</t>
  </si>
  <si>
    <t>Devi consecrated saree Red L2 style 106</t>
  </si>
  <si>
    <t>CA0097396800</t>
  </si>
  <si>
    <t>Devi consecrated saree Red L2 style 107</t>
  </si>
  <si>
    <t>CA0097396900</t>
  </si>
  <si>
    <t>Devi consecrated saree Red L2 style 108</t>
  </si>
  <si>
    <t>CA0097397000</t>
  </si>
  <si>
    <t>Devi consecrated saree Red L2 style 109</t>
  </si>
  <si>
    <t>CA0097397100</t>
  </si>
  <si>
    <t>Devi consecrated saree Yellow L2 style 50</t>
  </si>
  <si>
    <t>CA0097397200</t>
  </si>
  <si>
    <t>Devi consecrated saree Green L2 style 66</t>
  </si>
  <si>
    <t>CA0097397300</t>
  </si>
  <si>
    <t>Devi consecrated saree Green L2 style 67</t>
  </si>
  <si>
    <t>CA0097397400</t>
  </si>
  <si>
    <t>Devi consecrated saree Red L2 style 110</t>
  </si>
  <si>
    <t>CA0097397500</t>
  </si>
  <si>
    <t>Devi consecrated saree Red L2 style 111</t>
  </si>
  <si>
    <t>CA0097398400</t>
  </si>
  <si>
    <t>Devi consecrated Silk Sarees L4 Style 5</t>
  </si>
  <si>
    <t>CA0097398900</t>
  </si>
  <si>
    <t>Devi consecrated Silk Sarees L4 Style 8</t>
  </si>
  <si>
    <t>CA0097399200</t>
  </si>
  <si>
    <t>Devi consecrated Silk Sarees L3 Style 7</t>
  </si>
  <si>
    <t>CA0097399300</t>
  </si>
  <si>
    <t>Devi consecrated Silk Sarees L3 Style 8</t>
  </si>
  <si>
    <t>0119753</t>
  </si>
  <si>
    <t>Handblock Printed Pure Cotton Kota Saree Style</t>
  </si>
  <si>
    <t>CA0109216900</t>
  </si>
  <si>
    <t>0119762</t>
  </si>
  <si>
    <t>CA0109217000</t>
  </si>
  <si>
    <t>0119763</t>
  </si>
  <si>
    <t>Handblock Printed Pure Cotton Kota Saree Style 11</t>
  </si>
  <si>
    <t>CA0109217100</t>
  </si>
  <si>
    <t>0119764</t>
  </si>
  <si>
    <t>CA0109217200</t>
  </si>
  <si>
    <t>0119765</t>
  </si>
  <si>
    <t>CA0109217300</t>
  </si>
  <si>
    <t>0119769</t>
  </si>
  <si>
    <t>CA0109217400</t>
  </si>
  <si>
    <t>0119770</t>
  </si>
  <si>
    <t>CA0109217500</t>
  </si>
  <si>
    <t>0119771</t>
  </si>
  <si>
    <t>CA0109217600</t>
  </si>
  <si>
    <t>0119772</t>
  </si>
  <si>
    <t>CA0109217700</t>
  </si>
  <si>
    <t>0119773</t>
  </si>
  <si>
    <t>CA0109217800</t>
  </si>
  <si>
    <t>0119754</t>
  </si>
  <si>
    <t>CA0109217900</t>
  </si>
  <si>
    <t>0119755</t>
  </si>
  <si>
    <t>CA0109218000</t>
  </si>
  <si>
    <t>0119756</t>
  </si>
  <si>
    <t>CA0109218100</t>
  </si>
  <si>
    <t>0119757</t>
  </si>
  <si>
    <t>CA0109218200</t>
  </si>
  <si>
    <t>0119758</t>
  </si>
  <si>
    <t>CA0109218300</t>
  </si>
  <si>
    <t>0119759</t>
  </si>
  <si>
    <t>CA0109218400</t>
  </si>
  <si>
    <t>0119760</t>
  </si>
  <si>
    <t>CA0109218500</t>
  </si>
  <si>
    <t>0119761</t>
  </si>
  <si>
    <t>CA0109218600</t>
  </si>
  <si>
    <t>52082220</t>
  </si>
  <si>
    <t>0205848</t>
  </si>
  <si>
    <t>HL Koorinadu Silk Cotton Saree Style 21</t>
  </si>
  <si>
    <t>CA0109600000</t>
  </si>
  <si>
    <t>0206149</t>
  </si>
  <si>
    <t>Saree Green Black 075</t>
  </si>
  <si>
    <t>CA0109700000</t>
  </si>
  <si>
    <t>0206169</t>
  </si>
  <si>
    <t>Saree White 096</t>
  </si>
  <si>
    <t>CA0109800000</t>
  </si>
  <si>
    <t>0206183</t>
  </si>
  <si>
    <t>Saree Grey Brown 0111</t>
  </si>
  <si>
    <t>CA0109900000</t>
  </si>
  <si>
    <t>0206186</t>
  </si>
  <si>
    <t>Saree Maroon 0114</t>
  </si>
  <si>
    <t>CA0110000000</t>
  </si>
  <si>
    <t>0206214</t>
  </si>
  <si>
    <t>Saree Grey 0144</t>
  </si>
  <si>
    <t>CA0110300000</t>
  </si>
  <si>
    <t>CA0118690100</t>
  </si>
  <si>
    <t>Devi consecrated Silk Sarees L3 Style 11</t>
  </si>
  <si>
    <t>CA0118690200</t>
  </si>
  <si>
    <t>Devi consecrated Silk Sarees L3 Style 12</t>
  </si>
  <si>
    <t>CA0118690300</t>
  </si>
  <si>
    <t>Devi consecrated Silk Sarees L4 Style 13</t>
  </si>
  <si>
    <t>CA0118691300</t>
  </si>
  <si>
    <t>Devi consecrated Silk Sarees L4 Style 21</t>
  </si>
  <si>
    <t>CA0118691500</t>
  </si>
  <si>
    <t>Devi consecrated Silk Sarees L3 Style 14</t>
  </si>
  <si>
    <t>CA0118691700</t>
  </si>
  <si>
    <t>Devi consecrated Silk Sarees L4 Style 24</t>
  </si>
  <si>
    <t>CA0118692000</t>
  </si>
  <si>
    <t>Devi consecrated Silk Sarees L4 Style 27</t>
  </si>
  <si>
    <t>CA0118692800</t>
  </si>
  <si>
    <t>Devi consecrated Silk Sarees L4 Style 32</t>
  </si>
  <si>
    <t>CA0118693500</t>
  </si>
  <si>
    <t>Devi consecrated Silk Sarees L5 Style 8</t>
  </si>
  <si>
    <t>CA0118694200</t>
  </si>
  <si>
    <t>Devi consecrated Silk Sarees L4 Style 36</t>
  </si>
  <si>
    <t>CA0118694300</t>
  </si>
  <si>
    <t>Devi consecrated Silk Sarees L4 Style 37</t>
  </si>
  <si>
    <t>CA0118695100</t>
  </si>
  <si>
    <t>Devi consecrated Silk Sarees L4 Style 39</t>
  </si>
  <si>
    <t>CA0118695200</t>
  </si>
  <si>
    <t>Devi consecrated Silk Sarees L5 Style 19</t>
  </si>
  <si>
    <t>CA0118695300</t>
  </si>
  <si>
    <t>Devi consecrated Silk Sarees L5 Style 20</t>
  </si>
  <si>
    <t>52091112</t>
  </si>
  <si>
    <t>CA0118696300</t>
  </si>
  <si>
    <t>Handloom Gicha Tussar Saree</t>
  </si>
  <si>
    <t>CA0118696500</t>
  </si>
  <si>
    <t>Handloom Double Ikat Bandha saree</t>
  </si>
  <si>
    <t>CA0118696600</t>
  </si>
  <si>
    <t>CA0118696700</t>
  </si>
  <si>
    <t>CA0118696800</t>
  </si>
  <si>
    <t>CA0118696900</t>
  </si>
  <si>
    <t>CA0118697600</t>
  </si>
  <si>
    <t>Devi consecrated saree Red L2 style 112</t>
  </si>
  <si>
    <t>CA0118697700</t>
  </si>
  <si>
    <t>Devi consecrated saree Red L2 style 113</t>
  </si>
  <si>
    <t>CA0118697800</t>
  </si>
  <si>
    <t>Devi consecrated saree Red L2 style 114</t>
  </si>
  <si>
    <t>CA0118697900</t>
  </si>
  <si>
    <t>Devi consecrated saree Red L2 style 115</t>
  </si>
  <si>
    <t>CA0118698000</t>
  </si>
  <si>
    <t>Devi consecrated saree Red L2 style 116</t>
  </si>
  <si>
    <t>CA0118698100</t>
  </si>
  <si>
    <t>Devi consecrated saree Green L2 style 68</t>
  </si>
  <si>
    <t>CA0118698200</t>
  </si>
  <si>
    <t>Devi consecrated saree Green L2 style 69</t>
  </si>
  <si>
    <t>CA0118698300</t>
  </si>
  <si>
    <t>Devi consecrated saree Yellow L2 style 51</t>
  </si>
  <si>
    <t>CA0118698400</t>
  </si>
  <si>
    <t>Devi Consecrated Saree - Munga Silk - Red - Style 1</t>
  </si>
  <si>
    <t>CA0118698500</t>
  </si>
  <si>
    <t>Devi Consecrated Saree - Munga Silk - Red - Style 2</t>
  </si>
  <si>
    <t>CA0118698600</t>
  </si>
  <si>
    <t>Devi Consecrated Saree - Munga Silk - Yellow - Style 1</t>
  </si>
  <si>
    <t>CA0118698700</t>
  </si>
  <si>
    <t>Devi Consecrated Saree - Munga Silk - Yellow - Style 2</t>
  </si>
  <si>
    <t>CA0118698800</t>
  </si>
  <si>
    <t>Devi Consecrated Saree - Munga Silk - Yellow - Style 3</t>
  </si>
  <si>
    <t>CA0118698900</t>
  </si>
  <si>
    <t>Devi Consecrated Saree - Munga Silk - Red - Style 3</t>
  </si>
  <si>
    <t>CA0118699000</t>
  </si>
  <si>
    <t>Devi Consecrated Saree - Munga Silk - Green - Style 1</t>
  </si>
  <si>
    <t>CA0118699100</t>
  </si>
  <si>
    <t>Devi Consecrated Saree - Munga Silk - Green - Style 2</t>
  </si>
  <si>
    <t>CA0118699200</t>
  </si>
  <si>
    <t>Devi Consecrated Saree - Chiniya Silk - Yellow</t>
  </si>
  <si>
    <t>CA0118699300</t>
  </si>
  <si>
    <t>Devi Consecrated Saree - Chiniya Silk - Red</t>
  </si>
  <si>
    <t>CA0118699400</t>
  </si>
  <si>
    <t>Devi Consecrated Saree - Chiniya Silk - Green</t>
  </si>
  <si>
    <t>CA0120300005</t>
  </si>
  <si>
    <t>Trishul Adjustable Brass Cuff with Pouch</t>
  </si>
  <si>
    <t>CA0120400005</t>
  </si>
  <si>
    <t>Surya Chandra Adjustable Copper Cuff with Pouch</t>
  </si>
  <si>
    <t>CA0120600005</t>
  </si>
  <si>
    <t>Sarpa Adjustable Copper Cuff with Pouch</t>
  </si>
  <si>
    <t>CA0120700000</t>
  </si>
  <si>
    <t>Surya Chandra Copper Ring</t>
  </si>
  <si>
    <t>CA0120700005</t>
  </si>
  <si>
    <t>Surya Chandra Copper Ring with Pouch</t>
  </si>
  <si>
    <t>CA0120800005</t>
  </si>
  <si>
    <t>Yoga Yoga Chant Copper Cuff with Pouch</t>
  </si>
  <si>
    <t>CA0121000200</t>
  </si>
  <si>
    <t>Yarn Dyed Crinkled Madras Check Womens Shirt - Pale Blue</t>
  </si>
  <si>
    <t>CA0121000300</t>
  </si>
  <si>
    <t>CA0121000400</t>
  </si>
  <si>
    <t>CA0121000500</t>
  </si>
  <si>
    <t>CA0121100200</t>
  </si>
  <si>
    <t>Yarn Dyed Crinkled Madras Check Womens Shirt - Dust Olive</t>
  </si>
  <si>
    <t>CA0121100300</t>
  </si>
  <si>
    <t>CA0121100400</t>
  </si>
  <si>
    <t>CA0121100500</t>
  </si>
  <si>
    <t>CA0121200200</t>
  </si>
  <si>
    <t>Yarn Dyed Crinkled Madras Check Womens Shirt - Khaki</t>
  </si>
  <si>
    <t>CA0121200300</t>
  </si>
  <si>
    <t>CA0121200400</t>
  </si>
  <si>
    <t>CA0121200500</t>
  </si>
  <si>
    <t>CA0121300200</t>
  </si>
  <si>
    <t>Yarn Dyed Crinkled Madras Check Womens Shirt - Rust</t>
  </si>
  <si>
    <t>CA0121300300</t>
  </si>
  <si>
    <t>CA0121300400</t>
  </si>
  <si>
    <t>CA0121300500</t>
  </si>
  <si>
    <t>CA0121400200</t>
  </si>
  <si>
    <t>Fine Cotton Lightweight Houndstooth Shirt - Sky</t>
  </si>
  <si>
    <t>CA0121400300</t>
  </si>
  <si>
    <t>CA0121400400</t>
  </si>
  <si>
    <t>CA0121400500</t>
  </si>
  <si>
    <t>CA0121500200</t>
  </si>
  <si>
    <t>Premium Cotton Collarless Long Kurta - Brick Red</t>
  </si>
  <si>
    <t>CA0121500300</t>
  </si>
  <si>
    <t>CA0121500400</t>
  </si>
  <si>
    <t>CA0121500500</t>
  </si>
  <si>
    <t>CA0121600200</t>
  </si>
  <si>
    <t>Premium Cotton Collarless Long Kurta - Brown</t>
  </si>
  <si>
    <t>CA0121600300</t>
  </si>
  <si>
    <t>CA0121600400</t>
  </si>
  <si>
    <t>CA0121600500</t>
  </si>
  <si>
    <t>CA0121700200</t>
  </si>
  <si>
    <t>Two Way Slub Panelled Long Kurta - Orange Rust</t>
  </si>
  <si>
    <t>CA0121700300</t>
  </si>
  <si>
    <t>CA0121700400</t>
  </si>
  <si>
    <t>CA0121700500</t>
  </si>
  <si>
    <t>CA0121800200</t>
  </si>
  <si>
    <t>Two Way Slub Asymmetric Placket Kurta - Black</t>
  </si>
  <si>
    <t>CA0121800300</t>
  </si>
  <si>
    <t>CA0121800400</t>
  </si>
  <si>
    <t>CA0121800500</t>
  </si>
  <si>
    <t>CA0121900200</t>
  </si>
  <si>
    <t>Fine Cotton Lightweight Pin Stripe Shirt Kurta - Rust</t>
  </si>
  <si>
    <t>CA0121900300</t>
  </si>
  <si>
    <t>CA0121900400</t>
  </si>
  <si>
    <t>CA0121900500</t>
  </si>
  <si>
    <t>CA0122000200</t>
  </si>
  <si>
    <t>Fine Cotton Lightweight Houndstooth Shirt - Beige</t>
  </si>
  <si>
    <t>CA0122000300</t>
  </si>
  <si>
    <t>CA0122000400</t>
  </si>
  <si>
    <t>CA0122000500</t>
  </si>
  <si>
    <t>CA0122100200</t>
  </si>
  <si>
    <t>Fine Cotton Lightweight Pin Stripe Shirt Kurta - Ochre</t>
  </si>
  <si>
    <t>CA0122100300</t>
  </si>
  <si>
    <t>CA0122100400</t>
  </si>
  <si>
    <t>CA0122100500</t>
  </si>
  <si>
    <t>CA0122200200</t>
  </si>
  <si>
    <t>Two Way Slub Asymmetric Placket Kurta - Blue</t>
  </si>
  <si>
    <t>CA0122200300</t>
  </si>
  <si>
    <t>CA0122200400</t>
  </si>
  <si>
    <t>CA0122200500</t>
  </si>
  <si>
    <t>CA0122300200</t>
  </si>
  <si>
    <t>Two Way Slub Panelled Kurta - Black</t>
  </si>
  <si>
    <t>CA0122300300</t>
  </si>
  <si>
    <t>CA0122300400</t>
  </si>
  <si>
    <t>CA0122300500</t>
  </si>
  <si>
    <t>CA0122400200</t>
  </si>
  <si>
    <t>Two Way Slub Panelled Long Kurta - Blue</t>
  </si>
  <si>
    <t>CA0122400300</t>
  </si>
  <si>
    <t>CA0122400400</t>
  </si>
  <si>
    <t>CA0122400500</t>
  </si>
  <si>
    <t>CA0122500200</t>
  </si>
  <si>
    <t>Unisex Dhoti Pant - Rust</t>
  </si>
  <si>
    <t>CA0122500300</t>
  </si>
  <si>
    <t>CA0122500400</t>
  </si>
  <si>
    <t>CA0122500500</t>
  </si>
  <si>
    <t>CA0122600200</t>
  </si>
  <si>
    <t>Unisex Printed Dhoti Pant - Sarpa (Vintage Indigo)</t>
  </si>
  <si>
    <t>CA0122600300</t>
  </si>
  <si>
    <t>CA0122600400</t>
  </si>
  <si>
    <t>CA0122600500</t>
  </si>
  <si>
    <t>CA0122700200</t>
  </si>
  <si>
    <t>Unisex Dhoti Pant - Deep Blue</t>
  </si>
  <si>
    <t>CA0122700300</t>
  </si>
  <si>
    <t>CA0122700400</t>
  </si>
  <si>
    <t>CA0122700500</t>
  </si>
  <si>
    <t>CA0122800200</t>
  </si>
  <si>
    <t>Unisex Dhoti Pant - Khaki</t>
  </si>
  <si>
    <t>CA0122800300</t>
  </si>
  <si>
    <t>CA0122800400</t>
  </si>
  <si>
    <t>CA0122800500</t>
  </si>
  <si>
    <t>CA0122900200</t>
  </si>
  <si>
    <t>Unisex Printed Dhoti Pant With Copper Printed Border - Black</t>
  </si>
  <si>
    <t>CA0122900300</t>
  </si>
  <si>
    <t>CA0122900400</t>
  </si>
  <si>
    <t>CA0122900500</t>
  </si>
  <si>
    <t>CA0123000200</t>
  </si>
  <si>
    <t>Unisex Printed Dhoti Pant With Vilva &amp; Naga Printed Border - Ochre</t>
  </si>
  <si>
    <t>CA0123000300</t>
  </si>
  <si>
    <t>CA0123000400</t>
  </si>
  <si>
    <t>CA0123000500</t>
  </si>
  <si>
    <t>CA0123100200</t>
  </si>
  <si>
    <t>Unisex Printed Dhoti Pant With Aum Namah Shivaya Printed Border - Orange</t>
  </si>
  <si>
    <t>CA0123100300</t>
  </si>
  <si>
    <t>CA0123100400</t>
  </si>
  <si>
    <t>CA0123100500</t>
  </si>
  <si>
    <t>CA0123200200</t>
  </si>
  <si>
    <t>Adiyogi Printed Half Sleeve Kurta - Soft Yellow</t>
  </si>
  <si>
    <t>CA0123200300</t>
  </si>
  <si>
    <t>CA0123200400</t>
  </si>
  <si>
    <t>CA0123200500</t>
  </si>
  <si>
    <t>CA0123400200</t>
  </si>
  <si>
    <t>Adiyogi Printed Womens Oversized Kurta - Soft Yellow</t>
  </si>
  <si>
    <t>CA0123400300</t>
  </si>
  <si>
    <t>CA0123400400</t>
  </si>
  <si>
    <t>CA0123500300</t>
  </si>
  <si>
    <t>Adiyogi Printed Womens Oversized Kurta - Deep Blue</t>
  </si>
  <si>
    <t>CA0123500400</t>
  </si>
  <si>
    <t>CA0123600200</t>
  </si>
  <si>
    <t>Two Way Slub Asymmetric Placket Kurta - Orange Rust</t>
  </si>
  <si>
    <t>CA0123600300</t>
  </si>
  <si>
    <t>CA0123600400</t>
  </si>
  <si>
    <t>CA0123600500</t>
  </si>
  <si>
    <t>CA0123700200</t>
  </si>
  <si>
    <t>Adiyogi Printed Half Sleeve Kurta - Deep Blue</t>
  </si>
  <si>
    <t>CA0123700300</t>
  </si>
  <si>
    <t>CA0123700400</t>
  </si>
  <si>
    <t>CA0123700500</t>
  </si>
  <si>
    <t>CA0124300200</t>
  </si>
  <si>
    <t>Sadhguru Calligraphy Unisex T Shirt With Comfort Stretch</t>
  </si>
  <si>
    <t>CA0124300300</t>
  </si>
  <si>
    <t>CA0124300400</t>
  </si>
  <si>
    <t>CA0124300500</t>
  </si>
  <si>
    <t>CA0124300600</t>
  </si>
  <si>
    <t>CA0124600200</t>
  </si>
  <si>
    <t>Shambho Calligraphy Unisex T Shirt</t>
  </si>
  <si>
    <t>CA0124600300</t>
  </si>
  <si>
    <t>CA0124600400</t>
  </si>
  <si>
    <t>CA0124600500</t>
  </si>
  <si>
    <t>CA0124600600</t>
  </si>
  <si>
    <t>CA0125216900</t>
  </si>
  <si>
    <t>Adiyogi Tote Bag - Natural</t>
  </si>
  <si>
    <t>CA0125217000</t>
  </si>
  <si>
    <t>Adiyogi Tote Bag - Khaki</t>
  </si>
  <si>
    <t>CA0126000800</t>
  </si>
  <si>
    <t>Kids Adiyogi T Shirt White</t>
  </si>
  <si>
    <t>CA0126000900</t>
  </si>
  <si>
    <t>CA0126001000</t>
  </si>
  <si>
    <t>CA0126001100</t>
  </si>
  <si>
    <t>CA0126001200</t>
  </si>
  <si>
    <t>CA0126001300</t>
  </si>
  <si>
    <t>CA0126100800</t>
  </si>
  <si>
    <t>Kids Adiyogi T Shirt Blue</t>
  </si>
  <si>
    <t>CA0126100900</t>
  </si>
  <si>
    <t>CA0126101000</t>
  </si>
  <si>
    <t>CA0126101100</t>
  </si>
  <si>
    <t>CA0126101200</t>
  </si>
  <si>
    <t>CA0126101300</t>
  </si>
  <si>
    <t>CA0126200800</t>
  </si>
  <si>
    <t>Kids Adiyogi T Shirt Black</t>
  </si>
  <si>
    <t>CA0126200900</t>
  </si>
  <si>
    <t>CA0126201000</t>
  </si>
  <si>
    <t>CA0126201100</t>
  </si>
  <si>
    <t>CA0126201200</t>
  </si>
  <si>
    <t>CA0126201300</t>
  </si>
  <si>
    <t>CA0126300800</t>
  </si>
  <si>
    <t>Kids Adiyogi T Shirt Vibrant</t>
  </si>
  <si>
    <t>CA0126300900</t>
  </si>
  <si>
    <t>CA0126301000</t>
  </si>
  <si>
    <t>CA0126301100</t>
  </si>
  <si>
    <t>CA0126301200</t>
  </si>
  <si>
    <t>CA0126301300</t>
  </si>
  <si>
    <t>CA0126400800</t>
  </si>
  <si>
    <t>Kids Adiyogi T Shirt Splendor</t>
  </si>
  <si>
    <t>CA0126400900</t>
  </si>
  <si>
    <t>CA0126401000</t>
  </si>
  <si>
    <t>CA0126401100</t>
  </si>
  <si>
    <t>CA0126401200</t>
  </si>
  <si>
    <t>CA0126401300</t>
  </si>
  <si>
    <t>CA0127816900</t>
  </si>
  <si>
    <t>Fine Cotton Lt Weight Dolman Sleeve Womens Shirt - Beige</t>
  </si>
  <si>
    <t>CA0127817000</t>
  </si>
  <si>
    <t>Fine Cotton Lt Weight Dolman Sleeve Womens Shirt - Rust</t>
  </si>
  <si>
    <t>CA0130716900</t>
  </si>
  <si>
    <t>Adiyogi Bucket Hat - Navy Blue</t>
  </si>
  <si>
    <t>CA0130717000</t>
  </si>
  <si>
    <t>Adiyogi Bucket Hat - Beige</t>
  </si>
  <si>
    <t>CA0130816900</t>
  </si>
  <si>
    <t>Adiyogi Sun Hat - Navy Blue</t>
  </si>
  <si>
    <t>CA0130817000</t>
  </si>
  <si>
    <t>Adiyogi Sun Hat - Beige</t>
  </si>
  <si>
    <t>CA0131500200</t>
  </si>
  <si>
    <t>Crinkled Cotton Yarn Dyed Collarless Kurta - Ecru</t>
  </si>
  <si>
    <t>CA0131500300</t>
  </si>
  <si>
    <t>CA0131500400</t>
  </si>
  <si>
    <t>CA0131500500</t>
  </si>
  <si>
    <t>CA0131600200</t>
  </si>
  <si>
    <t>Crinkled Cotton Yarn Dyed Collarless Kurta - Khaki</t>
  </si>
  <si>
    <t>CA0131600300</t>
  </si>
  <si>
    <t>CA0131600400</t>
  </si>
  <si>
    <t>CA0131600500</t>
  </si>
  <si>
    <t>CA0131700200</t>
  </si>
  <si>
    <t>Crinkled Cotton Yarn Dyed Collarless Kurta - Deep Blue</t>
  </si>
  <si>
    <t>CA0131700300</t>
  </si>
  <si>
    <t>CA0131700400</t>
  </si>
  <si>
    <t>CA0131700500</t>
  </si>
  <si>
    <t>CA0131800200</t>
  </si>
  <si>
    <t>Crinkled Cotton Yarn Dyed Collarless Kurta</t>
  </si>
  <si>
    <t>CA0131800300</t>
  </si>
  <si>
    <t>CA0131800400</t>
  </si>
  <si>
    <t>CA0131800500</t>
  </si>
  <si>
    <t>CA0131900300</t>
  </si>
  <si>
    <t>Crinkled Cotton Yarn Dyed Collarless Kurta - Navy Blue</t>
  </si>
  <si>
    <t>CA0131900400</t>
  </si>
  <si>
    <t>CA0131900500</t>
  </si>
  <si>
    <t>CA0132000200</t>
  </si>
  <si>
    <t>Crinkled Cotton Yarn Dyed Collarless Kurta - Sky</t>
  </si>
  <si>
    <t>CA0132000300</t>
  </si>
  <si>
    <t>CA0132000400</t>
  </si>
  <si>
    <t>CA0132000500</t>
  </si>
  <si>
    <t>CA0132694000</t>
  </si>
  <si>
    <t>Consecarted Linga Bhairavi designer sarees - 1</t>
  </si>
  <si>
    <t>CA0132694100</t>
  </si>
  <si>
    <t>Consecarted Linga Bhairavi designer sarees - 2</t>
  </si>
  <si>
    <t>CA0132694200</t>
  </si>
  <si>
    <t>Consecarted Linga Bhairavi designer sarees - 3</t>
  </si>
  <si>
    <t>CA0132694300</t>
  </si>
  <si>
    <t>Consecarted Linga Bhairavi designer sarees - 4</t>
  </si>
  <si>
    <t>CA0132694400</t>
  </si>
  <si>
    <t>Consecarted Linga Bhairavi designer sarees - 5</t>
  </si>
  <si>
    <t>CA0132694500</t>
  </si>
  <si>
    <t>Consecarted Linga Bhairavi designer sarees - 6</t>
  </si>
  <si>
    <t>CA0132694600</t>
  </si>
  <si>
    <t>Consecarted Linga Bhairavi designer sarees - 7</t>
  </si>
  <si>
    <t>CA0132694700</t>
  </si>
  <si>
    <t>Devi consecrated saree - Chiniya Silk - Green - style 2</t>
  </si>
  <si>
    <t>CA0132697300</t>
  </si>
  <si>
    <t>Devi consecrated Silk Saree Assorted 2</t>
  </si>
  <si>
    <t>CA0132697400</t>
  </si>
  <si>
    <t>Devi Consecrated Silk Saree Assorted 3</t>
  </si>
  <si>
    <t>CA0132697500</t>
  </si>
  <si>
    <t>Devi consecrated Silk Saree Assorted 4</t>
  </si>
  <si>
    <t>CA0132697600</t>
  </si>
  <si>
    <t>Devi Consecrated Silk Saree Assorted 5</t>
  </si>
  <si>
    <t>CA0132697700</t>
  </si>
  <si>
    <t>Devi consecrated Silk Saree Assorted 6</t>
  </si>
  <si>
    <t>CA0132697800</t>
  </si>
  <si>
    <t>Devi Consecrated Silk Saree Assorted 7</t>
  </si>
  <si>
    <t>CA0132697900</t>
  </si>
  <si>
    <t>Devi consecrated Silk Saree Assorted 8</t>
  </si>
  <si>
    <t>CA0132698000</t>
  </si>
  <si>
    <t>Devi Consecrated Silk Saree Assorted 9</t>
  </si>
  <si>
    <t>CA0132698100</t>
  </si>
  <si>
    <t>Devi consecrated Silk Saree Assorted 10</t>
  </si>
  <si>
    <t>CA0132698200</t>
  </si>
  <si>
    <t>Devi Consecrated Silk Saree Assorted 11</t>
  </si>
  <si>
    <t>CA0132698300</t>
  </si>
  <si>
    <t>Devi consecrated Silk Saree Assorted 12</t>
  </si>
  <si>
    <t>CA0132698400</t>
  </si>
  <si>
    <t>Devi Consecrated Silk Saree Assorted 13</t>
  </si>
  <si>
    <t>CA0132698500</t>
  </si>
  <si>
    <t>Devi consecrated Silk Saree Assorted 14</t>
  </si>
  <si>
    <t>CA0132698600</t>
  </si>
  <si>
    <t>Devi Consecrated Silk Saree Assorted 15</t>
  </si>
  <si>
    <t>CA0132698700</t>
  </si>
  <si>
    <t>Devi consecrated Silk Saree Assorted 16</t>
  </si>
  <si>
    <t>CA0132698800</t>
  </si>
  <si>
    <t>Devi Consecrated Silk Saree Assorted 17</t>
  </si>
  <si>
    <t>CA0132699000</t>
  </si>
  <si>
    <t>Devi Consecrated Silk Saree Assorted 19</t>
  </si>
  <si>
    <t>CA0132699100</t>
  </si>
  <si>
    <t>Devi consecrated Silk Saree Assorted 20</t>
  </si>
  <si>
    <t>CA0132699300</t>
  </si>
  <si>
    <t>Devi consecrated Silk Saree Assorted 23</t>
  </si>
  <si>
    <t>CA0132699400</t>
  </si>
  <si>
    <t>Devi Consecrated Silk Saree Assorted 24</t>
  </si>
  <si>
    <t>CA0132699500</t>
  </si>
  <si>
    <t>Devi consecrated Silk Saree Assorted 25</t>
  </si>
  <si>
    <t>CA0132699600</t>
  </si>
  <si>
    <t>Devi consecrated Silk Saree Assorted 26</t>
  </si>
  <si>
    <t>CA0132699800</t>
  </si>
  <si>
    <t>Devi consecrated Silk Saree Assorted 28</t>
  </si>
  <si>
    <t>CA0132699900</t>
  </si>
  <si>
    <t>Devi consecrated Silk Saree Assorted 29</t>
  </si>
  <si>
    <t>CA0138290000</t>
  </si>
  <si>
    <t>Devi consecrated Silk Saree Assorted 30</t>
  </si>
  <si>
    <t>CA0138290100</t>
  </si>
  <si>
    <t>Devi consecrated Silk Saree Assorted 31</t>
  </si>
  <si>
    <t>CA0138290200</t>
  </si>
  <si>
    <t>Devi consecrated Silk Saree Assorted 32</t>
  </si>
  <si>
    <t>CA0138290300</t>
  </si>
  <si>
    <t>Devi consecrated Silk Saree Assorted 33</t>
  </si>
  <si>
    <t>CA0138290400</t>
  </si>
  <si>
    <t>Devi consecrated Silk Saree Assorted 34</t>
  </si>
  <si>
    <t>CA0138290500</t>
  </si>
  <si>
    <t>Devi consecrated Silk Saree Assorted 35</t>
  </si>
  <si>
    <t>CA0138290600</t>
  </si>
  <si>
    <t>Devi consecrated Silk Saree Assorted 36</t>
  </si>
  <si>
    <t>CA0138290700</t>
  </si>
  <si>
    <t>Devi consecrated Silk Saree Assorted 37</t>
  </si>
  <si>
    <t>CA0138290800</t>
  </si>
  <si>
    <t>Devi consecrated Silk Saree Assorted 38</t>
  </si>
  <si>
    <t>CA0138290900</t>
  </si>
  <si>
    <t>Devi consecrated Silk Saree Assorted 39</t>
  </si>
  <si>
    <t>CA0138291000</t>
  </si>
  <si>
    <t>Devi consecrated Silk Saree Assorted 40</t>
  </si>
  <si>
    <t>CA0138291100</t>
  </si>
  <si>
    <t>Devi consecrated Silk Saree Assorted 41</t>
  </si>
  <si>
    <t>CA0138291200</t>
  </si>
  <si>
    <t>Devi consecrated Silk Saree Assorted 42</t>
  </si>
  <si>
    <t>CA0138291300</t>
  </si>
  <si>
    <t>Devi consecrated Silk Saree Assorted 43</t>
  </si>
  <si>
    <t>CA0138291400</t>
  </si>
  <si>
    <t>Devi consecrated Silk Saree Assorted 44</t>
  </si>
  <si>
    <t>CA0138291600</t>
  </si>
  <si>
    <t>Devi consecrated Silk Saree Assorted 46</t>
  </si>
  <si>
    <t>CA0138291700</t>
  </si>
  <si>
    <t>Devi consecrated Silk Saree Assorted 47</t>
  </si>
  <si>
    <t>CA0138291800</t>
  </si>
  <si>
    <t>Devi consecrated Silk Saree Assorted 48</t>
  </si>
  <si>
    <t>CA0138291900</t>
  </si>
  <si>
    <t>Devi consecrated Silk Saree Assorted 49</t>
  </si>
  <si>
    <t>CA0138292000</t>
  </si>
  <si>
    <t>Devi consecrated Silk Saree Assorted 50</t>
  </si>
  <si>
    <t>CA0138292100</t>
  </si>
  <si>
    <t>Devi consecrated Silk Saree Assorted 51</t>
  </si>
  <si>
    <t>CA0138292200</t>
  </si>
  <si>
    <t>Devi consecrated Silk Saree Assorted 52</t>
  </si>
  <si>
    <t>CA0138292300</t>
  </si>
  <si>
    <t>Devi Consecrated Chanderi saree Assorted 1</t>
  </si>
  <si>
    <t>CA0138292400</t>
  </si>
  <si>
    <t>Devi consecrated Sico saree Assorted 1</t>
  </si>
  <si>
    <t>CA0138292500</t>
  </si>
  <si>
    <t>Devi consecrated Sico saree Assorted 2</t>
  </si>
  <si>
    <t>CA0138292600</t>
  </si>
  <si>
    <t>Devi consecrated Sico saree Assorted 3</t>
  </si>
  <si>
    <t>CA0138292700</t>
  </si>
  <si>
    <t>Devi consecrated Sico saree Assorted 4</t>
  </si>
  <si>
    <t>CA0138292800</t>
  </si>
  <si>
    <t>Devi Consecrated Chanderi saree Assorted 2</t>
  </si>
  <si>
    <t>CA0138292900</t>
  </si>
  <si>
    <t>Devi consecrated Sico saree Assorted 5</t>
  </si>
  <si>
    <t>CA0138293000</t>
  </si>
  <si>
    <t>Devi Consecrated Chanderi saree Assorted 3</t>
  </si>
  <si>
    <t>CA0138293100</t>
  </si>
  <si>
    <t>Devi Consecrated Chanderi saree Assorted 4</t>
  </si>
  <si>
    <t>CA0138293200</t>
  </si>
  <si>
    <t>Devi Consecrated Chanderi saree Assorted 5</t>
  </si>
  <si>
    <t>CA0138293300</t>
  </si>
  <si>
    <t>Devi Consecrated Chanderi saree Assorted 6</t>
  </si>
  <si>
    <t>CA0138293400</t>
  </si>
  <si>
    <t>Devi Consecrated Chanderi saree Assorted 7</t>
  </si>
  <si>
    <t>CA0138293500</t>
  </si>
  <si>
    <t>Devi Consecrated Chanderi saree Assorted 8</t>
  </si>
  <si>
    <t>CA0138293600</t>
  </si>
  <si>
    <t>Devi Consecrated Chanderi saree Assorted 9</t>
  </si>
  <si>
    <t>CA0138293700</t>
  </si>
  <si>
    <t>Devi Consecrated Chanderi saree Assorted 10</t>
  </si>
  <si>
    <t>CA0138293800</t>
  </si>
  <si>
    <t>Devi Consecrated Chanderi saree Assorted 11</t>
  </si>
  <si>
    <t>CA0138293900</t>
  </si>
  <si>
    <t>Devi Consecrated Chanderi saree Assorted 12</t>
  </si>
  <si>
    <t>CA0138294000</t>
  </si>
  <si>
    <t>Devi Consecrated Chanderi saree Assorted 13</t>
  </si>
  <si>
    <t>CA0138294100</t>
  </si>
  <si>
    <t>Devi Consecrated Chanderi saree Assorted 14</t>
  </si>
  <si>
    <t>CA0138294200</t>
  </si>
  <si>
    <t>Devi Consecrated Chanderi saree Assorted 15</t>
  </si>
  <si>
    <t>CA0138294300</t>
  </si>
  <si>
    <t>Devi Consecrated Chanderi saree Assorted 16</t>
  </si>
  <si>
    <t>CA0138294400</t>
  </si>
  <si>
    <t>Devi Consecrated Chanderi saree Assorted 17</t>
  </si>
  <si>
    <t>CA0138294500</t>
  </si>
  <si>
    <t>Devi Consecrated Chanderi saree Assorted 18</t>
  </si>
  <si>
    <t>CA0138294600</t>
  </si>
  <si>
    <t>Devi Consecrated Chanderi saree Assorted 19</t>
  </si>
  <si>
    <t>CA0138294700</t>
  </si>
  <si>
    <t>Devi consecrated Sico saree Assorted 6</t>
  </si>
  <si>
    <t>CA0138294800</t>
  </si>
  <si>
    <t>Devi Consecrated Chanderi saree Assorted 20</t>
  </si>
  <si>
    <t>CA0138294900</t>
  </si>
  <si>
    <t>Devi consecrated Sico saree Assorted 7</t>
  </si>
  <si>
    <t>CA0138295000</t>
  </si>
  <si>
    <t>Devi Consecrated Chanderi saree Assorted 21</t>
  </si>
  <si>
    <t>CA0138295100</t>
  </si>
  <si>
    <t>Devi Consecrated Chanderi saree Assorted 22</t>
  </si>
  <si>
    <t>CA0138295200</t>
  </si>
  <si>
    <t>Devi Consecrated Chanderi saree Assorted 23</t>
  </si>
  <si>
    <t>CA0138295300</t>
  </si>
  <si>
    <t>Devi Consecrated Chanderi saree Assorted 24</t>
  </si>
  <si>
    <t>CA0138295400</t>
  </si>
  <si>
    <t>Devi Consecrated Chanderi saree Assorted 25</t>
  </si>
  <si>
    <t>CA0138295500</t>
  </si>
  <si>
    <t>Devi consecrated Georgette Saree Assorted 1</t>
  </si>
  <si>
    <t>CA0140600000</t>
  </si>
  <si>
    <t>Sri Guruve Namah - textured brass pendant</t>
  </si>
  <si>
    <t>CA0140700000</t>
  </si>
  <si>
    <t>Padam and lotus textured brass pendant</t>
  </si>
  <si>
    <t>CA0140900000</t>
  </si>
  <si>
    <t>Padam and sarpa textured brass pendant</t>
  </si>
  <si>
    <t>CA0141000000</t>
  </si>
  <si>
    <t>Handprinted Tussar silk saree - Assorted</t>
  </si>
  <si>
    <t>52081220</t>
  </si>
  <si>
    <t>CA0147600000</t>
  </si>
  <si>
    <t>Cotton Mulmul Bagru Print Saree - Sablewood</t>
  </si>
  <si>
    <t>CA0147700000</t>
  </si>
  <si>
    <t>Cotton Mulmul Bagru Print Saree - Yellow</t>
  </si>
  <si>
    <t>CA0147800000</t>
  </si>
  <si>
    <t>Cotton Mulmul Bagru Print Saree - Black</t>
  </si>
  <si>
    <t>CA0147900000</t>
  </si>
  <si>
    <t>Cotton Mulmul Bagru Print Saree - Brown and Black</t>
  </si>
  <si>
    <t>CA0148400000</t>
  </si>
  <si>
    <t>Cotton Mulmul Bagru Print Saree - Brown</t>
  </si>
  <si>
    <t>CA0148500000</t>
  </si>
  <si>
    <t>Cotton Mulmul Bagru Print Saree - Indigo</t>
  </si>
  <si>
    <t>CA0148600000</t>
  </si>
  <si>
    <t>Cotton Mulmul Bagru Print Saree - Beige and Blue</t>
  </si>
  <si>
    <t>CA0148700000</t>
  </si>
  <si>
    <t>Cotton Mulmul Bagru Print Saree - Maroon and Black</t>
  </si>
  <si>
    <t>CA0148800000</t>
  </si>
  <si>
    <t>Cotton Mulmul Bagru Print Saree - Blue and Black Stripes</t>
  </si>
  <si>
    <t>CA0148900000</t>
  </si>
  <si>
    <t>Cotton Mulmul Bagru Print Saree - Black Stripes</t>
  </si>
  <si>
    <t>CA0149000000</t>
  </si>
  <si>
    <t>Cotton Mulmul Bagru Print Saree - Blue Stripes</t>
  </si>
  <si>
    <t>CA0149100000</t>
  </si>
  <si>
    <t>Cotton Mulmul Bagru Print Saree - Yellow stripes</t>
  </si>
  <si>
    <t>CA0149200000</t>
  </si>
  <si>
    <t>Cotton Mulmul Bagru Print Saree - Orange Stripes</t>
  </si>
  <si>
    <t>CA0149300000</t>
  </si>
  <si>
    <t>Cotton Mulmul Bagru Print Saree - Thick black border</t>
  </si>
  <si>
    <t>CA0149400000</t>
  </si>
  <si>
    <t>Cotton Mulmul Bagru Print Saree - Red and Black</t>
  </si>
  <si>
    <t>CA0149600000</t>
  </si>
  <si>
    <t>Cotton Mulmul Bagru Print Saree - Assorted</t>
  </si>
  <si>
    <t>CA0159200200</t>
  </si>
  <si>
    <t>Cotton Linen Kurta SS Black S</t>
  </si>
  <si>
    <t>CA0193805200</t>
  </si>
  <si>
    <t>[CA0193805200] Gold Chain - Style 1</t>
  </si>
  <si>
    <t>CA0193805300</t>
  </si>
  <si>
    <t>[CA0193805300] Gold Long Chain - Style 1</t>
  </si>
  <si>
    <t>CA0193905200</t>
  </si>
  <si>
    <t>[CA0193905200] Gold Long Chain - Style 2</t>
  </si>
  <si>
    <t>CA0193923800</t>
  </si>
  <si>
    <t>[CA0193923800] Gold Chain - Style 2</t>
  </si>
  <si>
    <t>0106826</t>
  </si>
  <si>
    <t>Copper Wellness gift set</t>
  </si>
  <si>
    <t>CO0001500000</t>
  </si>
  <si>
    <t>CO0007500000</t>
  </si>
  <si>
    <t>Navratri Prasadam</t>
  </si>
  <si>
    <t>CO0007800000</t>
  </si>
  <si>
    <t>Navratri Gift Set - Trinetrini</t>
  </si>
  <si>
    <t>8905795000834</t>
  </si>
  <si>
    <t>Turmeric Powder in Veg Caps 100nos</t>
  </si>
  <si>
    <t>HI0000200002</t>
  </si>
  <si>
    <t>8905795000957</t>
  </si>
  <si>
    <t>Chukku Tablet 60nos</t>
  </si>
  <si>
    <t>HI0000400002</t>
  </si>
  <si>
    <t>8905795001077</t>
  </si>
  <si>
    <t>Neem and Turmeric Powder In Veg Caps 100nos</t>
  </si>
  <si>
    <t>HI0001000002</t>
  </si>
  <si>
    <t>8905795001114</t>
  </si>
  <si>
    <t>Kadukkai Tablet 60nos</t>
  </si>
  <si>
    <t>HI0001100002</t>
  </si>
  <si>
    <t>8905795001152</t>
  </si>
  <si>
    <t>Jeevamirtham</t>
  </si>
  <si>
    <t>HI0001203102</t>
  </si>
  <si>
    <t>8905795001145</t>
  </si>
  <si>
    <t>HI0001203302</t>
  </si>
  <si>
    <t>8905795001138</t>
  </si>
  <si>
    <t>Jeevamirtham (500 ml)</t>
  </si>
  <si>
    <t>HI0001203602</t>
  </si>
  <si>
    <t>8905795001176</t>
  </si>
  <si>
    <t>Jeeva Legium Chywanprash</t>
  </si>
  <si>
    <t>HI0001306702</t>
  </si>
  <si>
    <t>8905795001169</t>
  </si>
  <si>
    <t>HI0001306902</t>
  </si>
  <si>
    <t>8905795001268</t>
  </si>
  <si>
    <t>Amla Powder (50 gm)</t>
  </si>
  <si>
    <t>HI0001506002</t>
  </si>
  <si>
    <t>8905795001466</t>
  </si>
  <si>
    <t>Nilavagai Chooranam (100 gm)</t>
  </si>
  <si>
    <t>HI0001606302</t>
  </si>
  <si>
    <t>8905795000605</t>
  </si>
  <si>
    <t>Ksheerbala Thailam (100 ml)</t>
  </si>
  <si>
    <t>HI0001903102</t>
  </si>
  <si>
    <t>8905795000629</t>
  </si>
  <si>
    <t>Vilvam Powder (50 gm)</t>
  </si>
  <si>
    <t>HI0002005302</t>
  </si>
  <si>
    <t>8905795000674</t>
  </si>
  <si>
    <t>Pinda Thailam (100 ml)</t>
  </si>
  <si>
    <t>HI0002203102</t>
  </si>
  <si>
    <t>8905795000599</t>
  </si>
  <si>
    <t>Pinda Thailam (5 ltr)</t>
  </si>
  <si>
    <t>HI0002203902</t>
  </si>
  <si>
    <t>8905795000704</t>
  </si>
  <si>
    <t>Moringa Tabs 100nos</t>
  </si>
  <si>
    <t>HI0002400002</t>
  </si>
  <si>
    <t>8905795000711</t>
  </si>
  <si>
    <t>Madhuram Caps 100nos</t>
  </si>
  <si>
    <t>HI0002500002</t>
  </si>
  <si>
    <t>8905795000735</t>
  </si>
  <si>
    <t>Madhumega Chooranam (100 gm)</t>
  </si>
  <si>
    <t>HI0002606302</t>
  </si>
  <si>
    <t>8905795000759</t>
  </si>
  <si>
    <t>Dhanvanthram Thailam (100 ml)</t>
  </si>
  <si>
    <t>HI0002803102</t>
  </si>
  <si>
    <t>8905795000780</t>
  </si>
  <si>
    <t>Neerkovai Tabs 30Nos</t>
  </si>
  <si>
    <t>HI0002900002</t>
  </si>
  <si>
    <t>8905795000827</t>
  </si>
  <si>
    <t>Vazhai Thandu Chooranam (100 gm)</t>
  </si>
  <si>
    <t>HI0003106302</t>
  </si>
  <si>
    <t>8905795000865</t>
  </si>
  <si>
    <t>Triphala Chooranam Tab 100nos</t>
  </si>
  <si>
    <t>HI0003200002</t>
  </si>
  <si>
    <t>8905795000889</t>
  </si>
  <si>
    <t>Thuthuvalai Powder (50 gm)</t>
  </si>
  <si>
    <t>HI0003406002</t>
  </si>
  <si>
    <t>8905795000919</t>
  </si>
  <si>
    <t>Thayir Sundi Cap 20nos</t>
  </si>
  <si>
    <t>HI0003517002</t>
  </si>
  <si>
    <t>8905795000940</t>
  </si>
  <si>
    <t>Thaleesadhi Chooranam Tab 30nos</t>
  </si>
  <si>
    <t>HI0003600002</t>
  </si>
  <si>
    <t>8905795000988</t>
  </si>
  <si>
    <t>Oma Water (100 ml)</t>
  </si>
  <si>
    <t>HI0003703102</t>
  </si>
  <si>
    <t>8905795001084</t>
  </si>
  <si>
    <t>Moola Caps 100nos</t>
  </si>
  <si>
    <t>HI0003800002</t>
  </si>
  <si>
    <t>8905795001121</t>
  </si>
  <si>
    <t>Kadukkai Powder (50 gm)</t>
  </si>
  <si>
    <t>HI0004006002</t>
  </si>
  <si>
    <t>8905795001206</t>
  </si>
  <si>
    <t>Avarampoo Chooranam (100 gm)</t>
  </si>
  <si>
    <t>HI0004106302</t>
  </si>
  <si>
    <t>8905795001213</t>
  </si>
  <si>
    <t>Aswagandha Balalakshadi Thailam (100 ml)</t>
  </si>
  <si>
    <t>HI0004203102</t>
  </si>
  <si>
    <t>8905795001237</t>
  </si>
  <si>
    <t>Amukkura Chooranam Tab 100nos</t>
  </si>
  <si>
    <t>HI0004300002</t>
  </si>
  <si>
    <t>8905795001244</t>
  </si>
  <si>
    <t>Amukkura Chooranam (100 gm)</t>
  </si>
  <si>
    <t>HI0004406302</t>
  </si>
  <si>
    <t>8905795001275</t>
  </si>
  <si>
    <t>Adathodai Manapaghu (100 ml)</t>
  </si>
  <si>
    <t>HI0004503102</t>
  </si>
  <si>
    <t>8905795001381</t>
  </si>
  <si>
    <t>Kaya Kalpa Thailam</t>
  </si>
  <si>
    <t>HI0004603302</t>
  </si>
  <si>
    <t>68159990</t>
  </si>
  <si>
    <t>0107126</t>
  </si>
  <si>
    <t>Handmade Stone Mask Round Face</t>
  </si>
  <si>
    <t>HO0004400000</t>
  </si>
  <si>
    <t>0107129</t>
  </si>
  <si>
    <t>Handmade Stone Yogimask</t>
  </si>
  <si>
    <t>HO0004500000</t>
  </si>
  <si>
    <t>0107170</t>
  </si>
  <si>
    <t>Flower Design</t>
  </si>
  <si>
    <t>HO0004600000</t>
  </si>
  <si>
    <t>0107198</t>
  </si>
  <si>
    <t>Elephant New</t>
  </si>
  <si>
    <t>HO0004900400</t>
  </si>
  <si>
    <t>0601181</t>
  </si>
  <si>
    <t>Wrinkle Wase 8.5 cm Antique Copper Plated</t>
  </si>
  <si>
    <t>HO0013300000</t>
  </si>
  <si>
    <t>HDBD01TOLF01</t>
  </si>
  <si>
    <t>Tree Of Life Brass Decorative</t>
  </si>
  <si>
    <t>HO0014200005</t>
  </si>
  <si>
    <t>26.22</t>
  </si>
  <si>
    <t>0601160</t>
  </si>
  <si>
    <t>Incense Holder Lotus Style 2</t>
  </si>
  <si>
    <t>HO0022417000</t>
  </si>
  <si>
    <t>0601165</t>
  </si>
  <si>
    <t>Incense Stand Geometric</t>
  </si>
  <si>
    <t>HO0023000000</t>
  </si>
  <si>
    <t>0601166</t>
  </si>
  <si>
    <t>Incense Cone Holder Geometric</t>
  </si>
  <si>
    <t>HO0023100000</t>
  </si>
  <si>
    <t>0601167</t>
  </si>
  <si>
    <t>Bloom Tealight Holder 10 cm</t>
  </si>
  <si>
    <t>HO0023200000</t>
  </si>
  <si>
    <t>0601168</t>
  </si>
  <si>
    <t>Bloom Tealight Holder 12 cm</t>
  </si>
  <si>
    <t>HO0023300000</t>
  </si>
  <si>
    <t>0601169</t>
  </si>
  <si>
    <t>Bloom Tealight Holder 16 cm</t>
  </si>
  <si>
    <t>HO0023400000</t>
  </si>
  <si>
    <t>0601182</t>
  </si>
  <si>
    <t>Floral Incense Cone Holder 5 cm</t>
  </si>
  <si>
    <t>HO0023516900</t>
  </si>
  <si>
    <t>0601184</t>
  </si>
  <si>
    <t>Floral Incense Cone Holder 9 cm</t>
  </si>
  <si>
    <t>HO0023517100</t>
  </si>
  <si>
    <t>29.91</t>
  </si>
  <si>
    <t>0601125</t>
  </si>
  <si>
    <t>Hammered Tea Set NE PL 2667</t>
  </si>
  <si>
    <t>HO0036700000</t>
  </si>
  <si>
    <t>0601129</t>
  </si>
  <si>
    <t>Set Of  3 Hammered Canisters With Iron Stand NE PL 2666</t>
  </si>
  <si>
    <t>HO0036917000</t>
  </si>
  <si>
    <t>0601174</t>
  </si>
  <si>
    <t>Canoe Bowl 20 cm</t>
  </si>
  <si>
    <t>HO0044800000</t>
  </si>
  <si>
    <t>0111409</t>
  </si>
  <si>
    <t>Adiyogi Fridge Magnet Style 1</t>
  </si>
  <si>
    <t>HO0052700000</t>
  </si>
  <si>
    <t>0111411</t>
  </si>
  <si>
    <t>HO0052916900</t>
  </si>
  <si>
    <t>0111414</t>
  </si>
  <si>
    <t>Sadhguru Fridge Magnet Style</t>
  </si>
  <si>
    <t>HO0053016900</t>
  </si>
  <si>
    <t>83089039</t>
  </si>
  <si>
    <t>0106502</t>
  </si>
  <si>
    <t>Badge 1 Namaskar</t>
  </si>
  <si>
    <t>HO0064816900</t>
  </si>
  <si>
    <t>0106503</t>
  </si>
  <si>
    <t>Badge 1 Surya Namaskar</t>
  </si>
  <si>
    <t>HO0064817000</t>
  </si>
  <si>
    <t>0106838</t>
  </si>
  <si>
    <t>Coco Shell Mobile Holder</t>
  </si>
  <si>
    <t>HO0066500000</t>
  </si>
  <si>
    <t>57.28</t>
  </si>
  <si>
    <t>0115274</t>
  </si>
  <si>
    <t>Punya Pooja Kit</t>
  </si>
  <si>
    <t>HO0072800000</t>
  </si>
  <si>
    <t>ATTA08EBKH01</t>
  </si>
  <si>
    <t>Etched Brass Kum Kum Holder</t>
  </si>
  <si>
    <t>HO0073500005</t>
  </si>
  <si>
    <t>0106540</t>
  </si>
  <si>
    <t>Diary Adi Yogi</t>
  </si>
  <si>
    <t>HO0074200000</t>
  </si>
  <si>
    <t>48202000</t>
  </si>
  <si>
    <t>0601149</t>
  </si>
  <si>
    <t>Origami Camel Double Hump Decorative Paper Weight</t>
  </si>
  <si>
    <t>HO0077717100</t>
  </si>
  <si>
    <t>0601154</t>
  </si>
  <si>
    <t>Origami Bull Decorative Style 2 Paper Weight</t>
  </si>
  <si>
    <t>HO0078200000</t>
  </si>
  <si>
    <t>0111145</t>
  </si>
  <si>
    <t>Adiyogi Pen</t>
  </si>
  <si>
    <t>HO0078800000</t>
  </si>
  <si>
    <t>0111150</t>
  </si>
  <si>
    <t>BM Exel Satin Pen</t>
  </si>
  <si>
    <t>HO0078900000</t>
  </si>
  <si>
    <t>0111155</t>
  </si>
  <si>
    <t>Cell Goldy Pen</t>
  </si>
  <si>
    <t>HO0079100000</t>
  </si>
  <si>
    <t>0111170</t>
  </si>
  <si>
    <t>PKR Type Pen</t>
  </si>
  <si>
    <t>HO0079200000</t>
  </si>
  <si>
    <t>0111278</t>
  </si>
  <si>
    <t>0111279</t>
  </si>
  <si>
    <t>Jai BhairaviWooden Ball Pen</t>
  </si>
  <si>
    <t>HO0079400000</t>
  </si>
  <si>
    <t>0114954</t>
  </si>
  <si>
    <t>Antique Red Pen</t>
  </si>
  <si>
    <t>HO0079600000</t>
  </si>
  <si>
    <t>0107001</t>
  </si>
  <si>
    <t>Handmade Stone Uruli Bird In Uruli Small</t>
  </si>
  <si>
    <t>HO0080700000</t>
  </si>
  <si>
    <t>0107004</t>
  </si>
  <si>
    <t>Handmade Stone Uruli Lotus Design Medium</t>
  </si>
  <si>
    <t>HO0080900000</t>
  </si>
  <si>
    <t>0107005</t>
  </si>
  <si>
    <t>Handmade Stone Uruli Lotus Design Small</t>
  </si>
  <si>
    <t>HO0081000000</t>
  </si>
  <si>
    <t>0107006</t>
  </si>
  <si>
    <t>Handmade Stone Uruli Aum</t>
  </si>
  <si>
    <t>HO0081100000</t>
  </si>
  <si>
    <t>0107007</t>
  </si>
  <si>
    <t>Handmade Stone Uruli Aum 15</t>
  </si>
  <si>
    <t>HO0081200000</t>
  </si>
  <si>
    <t>0107013</t>
  </si>
  <si>
    <t>Handmade Stone Uruli Carved</t>
  </si>
  <si>
    <t>HO0081300000</t>
  </si>
  <si>
    <t>0107014</t>
  </si>
  <si>
    <t>Handmade Stone Uruli Lotus Leaves In Brass Copper With Roots</t>
  </si>
  <si>
    <t>HO0081400000</t>
  </si>
  <si>
    <t>0107018</t>
  </si>
  <si>
    <t>Handmade Stone Uruli Moon And Snake</t>
  </si>
  <si>
    <t>HO0081600000</t>
  </si>
  <si>
    <t>0107033</t>
  </si>
  <si>
    <t>Stone Uruli With Copper Detailing</t>
  </si>
  <si>
    <t>HO0082500000</t>
  </si>
  <si>
    <t>0107037</t>
  </si>
  <si>
    <t>Stone Uruli With Entwining Snake</t>
  </si>
  <si>
    <t>HO0082700000</t>
  </si>
  <si>
    <t>0107069</t>
  </si>
  <si>
    <t>Handmade Stone Bird In Uruli Big</t>
  </si>
  <si>
    <t>HO0083100000</t>
  </si>
  <si>
    <t>0107087</t>
  </si>
  <si>
    <t>Handmade Minature Stone Uruli Design 1</t>
  </si>
  <si>
    <t>HO0083300000</t>
  </si>
  <si>
    <t>0107088</t>
  </si>
  <si>
    <t>Handmade Miniature Stone Uruli Design 2</t>
  </si>
  <si>
    <t>HO0083400000</t>
  </si>
  <si>
    <t>0107089</t>
  </si>
  <si>
    <t>Handmade Minature Stone Uruli Design 3</t>
  </si>
  <si>
    <t>HO0083500000</t>
  </si>
  <si>
    <t>0107090</t>
  </si>
  <si>
    <t>Handmade Minature Stone Uruli Design 4</t>
  </si>
  <si>
    <t>HO0083600000</t>
  </si>
  <si>
    <t>0107092</t>
  </si>
  <si>
    <t>Handmade Minature Stone Uruli Design 6</t>
  </si>
  <si>
    <t>HO0083800000</t>
  </si>
  <si>
    <t>0107096</t>
  </si>
  <si>
    <t>Handmade Minature Stone Uruli Design 9</t>
  </si>
  <si>
    <t>HO0084100000</t>
  </si>
  <si>
    <t>0107097</t>
  </si>
  <si>
    <t>Handmade Minature Stone Uruli Design 10</t>
  </si>
  <si>
    <t>HO0084200000</t>
  </si>
  <si>
    <t>0107105</t>
  </si>
  <si>
    <t>Handmade Minature Stone Uruli Design 11</t>
  </si>
  <si>
    <t>HO0084400000</t>
  </si>
  <si>
    <t>0107106</t>
  </si>
  <si>
    <t>Handmade Minature Stone Uruli Design 12</t>
  </si>
  <si>
    <t>HO0084500000</t>
  </si>
  <si>
    <t>0107120</t>
  </si>
  <si>
    <t>Stone UruliHandmade Ganesha Desigh</t>
  </si>
  <si>
    <t>HO0084600000</t>
  </si>
  <si>
    <t>0107166</t>
  </si>
  <si>
    <t>Stone Uruli Sun and Lotus</t>
  </si>
  <si>
    <t>HO0084900000</t>
  </si>
  <si>
    <t>HO0088000000</t>
  </si>
  <si>
    <t>Adiyogi Metal Phone Stand</t>
  </si>
  <si>
    <t>HO0088700000</t>
  </si>
  <si>
    <t>Adiyogi Etched Wooden Phone Stand</t>
  </si>
  <si>
    <t>HO0104416900</t>
  </si>
  <si>
    <t>Adiyogi Case - Iphone 11</t>
  </si>
  <si>
    <t>HO0104417000</t>
  </si>
  <si>
    <t>Fire of Devotion Case - Iphone 11</t>
  </si>
  <si>
    <t>HO0104417100</t>
  </si>
  <si>
    <t>Hey Adiyogi Case - Iphone 11</t>
  </si>
  <si>
    <t>HO0104417200</t>
  </si>
  <si>
    <t>Dance of the Divine Case - Iphone 11</t>
  </si>
  <si>
    <t>HO0104417300</t>
  </si>
  <si>
    <t>Yoga Yoga Yogeshwarya Case - Iphone 11</t>
  </si>
  <si>
    <t>HO0104516900</t>
  </si>
  <si>
    <t>Adiyogi Case - Iphone 12</t>
  </si>
  <si>
    <t>HO0104517000</t>
  </si>
  <si>
    <t>Fire of Devotion Case - Iphone 12</t>
  </si>
  <si>
    <t>HO0104517200</t>
  </si>
  <si>
    <t>Dance of the Divine Case - Iphone 12</t>
  </si>
  <si>
    <t>HO0104517300</t>
  </si>
  <si>
    <t>Yoga Yoga Yogeshwarya Case - Iphone 12</t>
  </si>
  <si>
    <t>HO0104616900</t>
  </si>
  <si>
    <t>Adiyogi Case - Iphone 13</t>
  </si>
  <si>
    <t>HO0104617100</t>
  </si>
  <si>
    <t>Hey Adiyogi Case - Iphone 13</t>
  </si>
  <si>
    <t>HO0104617200</t>
  </si>
  <si>
    <t>Dance of the Divine Case - Iphone 13</t>
  </si>
  <si>
    <t>HO0104617300</t>
  </si>
  <si>
    <t>Yoga Yoga Yogeshwarya Case - Iphone 13</t>
  </si>
  <si>
    <t>HO0104716900</t>
  </si>
  <si>
    <t>Adiyogi Case - Iphone 14</t>
  </si>
  <si>
    <t>HO0104717000</t>
  </si>
  <si>
    <t>Fire of Devotion Case - Iphone 14</t>
  </si>
  <si>
    <t>HO0104717200</t>
  </si>
  <si>
    <t>Dance of the Divine Case - Iphone 14</t>
  </si>
  <si>
    <t>HO0104717300</t>
  </si>
  <si>
    <t>Yoga Yoga Yogeshwarya Case - Iphone 14</t>
  </si>
  <si>
    <t>HO0104816900</t>
  </si>
  <si>
    <t>Adiyogi Case - Iphone 14 plus</t>
  </si>
  <si>
    <t>HO0104817000</t>
  </si>
  <si>
    <t>Fire of Devotion Case - Iphone 14 plus</t>
  </si>
  <si>
    <t>HO0104817100</t>
  </si>
  <si>
    <t>Hey Adiyogi Case - Iphone 14 plus</t>
  </si>
  <si>
    <t>HO0104817200</t>
  </si>
  <si>
    <t>Dance of the Divine Case - Iphone 14 plus</t>
  </si>
  <si>
    <t>HO0104817300</t>
  </si>
  <si>
    <t>Yoga Yoga Yogeshwarya Case - Iphone 14 plus</t>
  </si>
  <si>
    <t>HO0104916900</t>
  </si>
  <si>
    <t>Adiyogi Case - Iphone 15</t>
  </si>
  <si>
    <t>HO0104917000</t>
  </si>
  <si>
    <t>Fire of Devotion Case - Iphone 15</t>
  </si>
  <si>
    <t>HO0104917100</t>
  </si>
  <si>
    <t>Hey Adiyogi Case - Iphone 15</t>
  </si>
  <si>
    <t>HO0104917200</t>
  </si>
  <si>
    <t>Dance of the Divine Case - Iphone 15</t>
  </si>
  <si>
    <t>HO0104917300</t>
  </si>
  <si>
    <t>Yoga Yoga Yogeshwarya Case - Iphone 15</t>
  </si>
  <si>
    <t>HO0105016900</t>
  </si>
  <si>
    <t>Adiyogi Case - Iphone 15 plus</t>
  </si>
  <si>
    <t>HO0105017000</t>
  </si>
  <si>
    <t>Fire of Devotion Case - Iphone 15 plus</t>
  </si>
  <si>
    <t>HO0105017100</t>
  </si>
  <si>
    <t>Hey Adiyogi Case - Iphone 15 plus</t>
  </si>
  <si>
    <t>HO0105017200</t>
  </si>
  <si>
    <t>Dance of the Divine Case - Iphone 15 plus</t>
  </si>
  <si>
    <t>HO0105017300</t>
  </si>
  <si>
    <t>Yoga Yoga Yogeshwarya Case - Iphone 15 plus</t>
  </si>
  <si>
    <t>HO0110700000</t>
  </si>
  <si>
    <t>Spear</t>
  </si>
  <si>
    <t>HO0110900000</t>
  </si>
  <si>
    <t>Copper Uruli</t>
  </si>
  <si>
    <t>HO0111000000</t>
  </si>
  <si>
    <t>Brass Oval Bowl</t>
  </si>
  <si>
    <t>HO0111100000</t>
  </si>
  <si>
    <t>Wooden Stool</t>
  </si>
  <si>
    <t>HO0111200000</t>
  </si>
  <si>
    <t>IL Gudi Lamp  </t>
  </si>
  <si>
    <t>HO0116016900</t>
  </si>
  <si>
    <t>Brass Kuthu Vilakku 5ft</t>
  </si>
  <si>
    <t>HO0116017000</t>
  </si>
  <si>
    <t>Brass Kuthu Vilakku 4ft</t>
  </si>
  <si>
    <t>HO0116017100</t>
  </si>
  <si>
    <t>Brass Kuthu Vilakku 3ft</t>
  </si>
  <si>
    <t>HO0116017200</t>
  </si>
  <si>
    <t>Brass Kuthu Vilakku 2ft</t>
  </si>
  <si>
    <t>9780143460015</t>
  </si>
  <si>
    <t>Yugan Yugan Yogi Bk (Hindi)</t>
  </si>
  <si>
    <t>ME0000501800</t>
  </si>
  <si>
    <t>9788183227131</t>
  </si>
  <si>
    <t>Hindi Sukhi Jeevan Three Truths Bk (Hindi)</t>
  </si>
  <si>
    <t>ME0000701800</t>
  </si>
  <si>
    <t>9780143428848</t>
  </si>
  <si>
    <t>ME0000801500</t>
  </si>
  <si>
    <t>9789391019952</t>
  </si>
  <si>
    <t>ME0000801700</t>
  </si>
  <si>
    <t>9780143446248</t>
  </si>
  <si>
    <t>ME0000801800</t>
  </si>
  <si>
    <t>9789387979710</t>
  </si>
  <si>
    <t>Antarangada Vignaana - Inner Eng (Kannada)</t>
  </si>
  <si>
    <t>ME0000801900</t>
  </si>
  <si>
    <t>9789355499493</t>
  </si>
  <si>
    <t>Malayalam Inner Engineering BK (Malayalam)</t>
  </si>
  <si>
    <t>ME0000802000</t>
  </si>
  <si>
    <t>9789386204837</t>
  </si>
  <si>
    <t>Aatmadnyanache Vidnyan (Marathi)</t>
  </si>
  <si>
    <t>ME0000802100</t>
  </si>
  <si>
    <t>9788194444305</t>
  </si>
  <si>
    <t>ME0000802200</t>
  </si>
  <si>
    <t>BKTN055</t>
  </si>
  <si>
    <t>Uyirai Ariyum Vingnanam Bk (Tamil)</t>
  </si>
  <si>
    <t>ME0000802300</t>
  </si>
  <si>
    <t>BKBL001</t>
  </si>
  <si>
    <t>Bengali Pathe Pathe Phool Bk (Bengali)</t>
  </si>
  <si>
    <t>ME0000901600</t>
  </si>
  <si>
    <t>9788183227216</t>
  </si>
  <si>
    <t>Rah Ke Phool Flowers Bk (Hindi)</t>
  </si>
  <si>
    <t>ME0000901800</t>
  </si>
  <si>
    <t>9789389305340</t>
  </si>
  <si>
    <t>Paadeyallina Kusumagalu-Flowers Bk (Kannada)</t>
  </si>
  <si>
    <t>ME0000901900</t>
  </si>
  <si>
    <t>9788187910404</t>
  </si>
  <si>
    <t>Paadhayil Pookkal Bk (Tamil)</t>
  </si>
  <si>
    <t>ME0000902300</t>
  </si>
  <si>
    <t>9789388492782</t>
  </si>
  <si>
    <t>Puulu Parachina Bk (Telugu)</t>
  </si>
  <si>
    <t>ME0000902400</t>
  </si>
  <si>
    <t>9788119153312</t>
  </si>
  <si>
    <t>Death Bk (Gujarati)</t>
  </si>
  <si>
    <t>ME0001001700</t>
  </si>
  <si>
    <t>9780143453635</t>
  </si>
  <si>
    <t>Mrityu - Death Bk (Hindi)</t>
  </si>
  <si>
    <t>ME0001001800</t>
  </si>
  <si>
    <t>9789391019204</t>
  </si>
  <si>
    <t>Marana Bk (Kannada)</t>
  </si>
  <si>
    <t>ME0001001900</t>
  </si>
  <si>
    <t>9789391517199</t>
  </si>
  <si>
    <t>ME0001002400</t>
  </si>
  <si>
    <t>9780143452676</t>
  </si>
  <si>
    <t>Karma English Book (English)</t>
  </si>
  <si>
    <t>ME0001101500</t>
  </si>
  <si>
    <t>9780143458036</t>
  </si>
  <si>
    <t>ME0001101800</t>
  </si>
  <si>
    <t>9788128829697</t>
  </si>
  <si>
    <t>Mrityu Ek Kalpana Hai Bk (Hindi)</t>
  </si>
  <si>
    <t>ME0001701800</t>
  </si>
  <si>
    <t>9788128829703</t>
  </si>
  <si>
    <t>Srasti Se Srata Tak Bk (Hindi)</t>
  </si>
  <si>
    <t>ME0001801800</t>
  </si>
  <si>
    <t>9788128834950</t>
  </si>
  <si>
    <t>Aatmgyan Aakhir Haikya Bk (Hindi)</t>
  </si>
  <si>
    <t>ME0001901800</t>
  </si>
  <si>
    <t>9788172866761</t>
  </si>
  <si>
    <t>Anveshane Bk (Kannada)</t>
  </si>
  <si>
    <t>ME0002001900</t>
  </si>
  <si>
    <t>9788172866778</t>
  </si>
  <si>
    <t>Aadhyaatmikate Hale Bk (Kannada)</t>
  </si>
  <si>
    <t>ME0002101900</t>
  </si>
  <si>
    <t>9788172866785</t>
  </si>
  <si>
    <t>Vikasana Bk (Kannada)</t>
  </si>
  <si>
    <t>ME0002201900</t>
  </si>
  <si>
    <t>9788184951424</t>
  </si>
  <si>
    <t>Ek Aadyatmik Essential Bk (Hindi)</t>
  </si>
  <si>
    <t>ME0002301800</t>
  </si>
  <si>
    <t>9788126449774</t>
  </si>
  <si>
    <t>Dhyanavachassukal Essential Bk (Malayalam)</t>
  </si>
  <si>
    <t>ME0002302000</t>
  </si>
  <si>
    <t>9788184952735</t>
  </si>
  <si>
    <t>Dhivyadhirishi Mystic Eye Bk (Hindi)</t>
  </si>
  <si>
    <t>ME0002401800</t>
  </si>
  <si>
    <t>9788126449781</t>
  </si>
  <si>
    <t>Akakkazhcha Mystic Eye Bk (Malayalam)</t>
  </si>
  <si>
    <t>ME0002402000</t>
  </si>
  <si>
    <t>9788184957617</t>
  </si>
  <si>
    <t>Anudina Ananda Bk (Kannada)</t>
  </si>
  <si>
    <t>ME0002701900</t>
  </si>
  <si>
    <t>9788187910800</t>
  </si>
  <si>
    <t>Dinam Dinam Anandhame Bk (Tamil)</t>
  </si>
  <si>
    <t>ME0002702300</t>
  </si>
  <si>
    <t>9788184956962</t>
  </si>
  <si>
    <t>Anandam Joy Bk (Telugu)</t>
  </si>
  <si>
    <t>ME0002702400</t>
  </si>
  <si>
    <t>9788172866891</t>
  </si>
  <si>
    <t>Sg Suktigalu Bk (Kannada)</t>
  </si>
  <si>
    <t>ME0002801900</t>
  </si>
  <si>
    <t>9788183455541</t>
  </si>
  <si>
    <t>Gangai Karai Ragasiyangal Bk (Tamil)</t>
  </si>
  <si>
    <t>ME0002902300</t>
  </si>
  <si>
    <t>9789393559708</t>
  </si>
  <si>
    <t>Ondishtu Amirtha / Ondishtu visha BK (Kannada)</t>
  </si>
  <si>
    <t>ME0003001900</t>
  </si>
  <si>
    <t>9788184761344</t>
  </si>
  <si>
    <t>Konjam Amutham Konjam Visam Bk (Tamil)</t>
  </si>
  <si>
    <t>ME0003002300</t>
  </si>
  <si>
    <t>9788184761559</t>
  </si>
  <si>
    <t>Moondravathu Konam Bk (Tamil)</t>
  </si>
  <si>
    <t>ME0003102300</t>
  </si>
  <si>
    <t>9788184762266</t>
  </si>
  <si>
    <t>Aayiram Jannal Bk (Tamil)</t>
  </si>
  <si>
    <t>ME0003202300</t>
  </si>
  <si>
    <t>9788184762884</t>
  </si>
  <si>
    <t>Sei Seiyathe Bk (Tamil)</t>
  </si>
  <si>
    <t>ME0003302300</t>
  </si>
  <si>
    <t>9788172866617</t>
  </si>
  <si>
    <t>Himalayada Bk (Kannada)</t>
  </si>
  <si>
    <t>ME0003401900</t>
  </si>
  <si>
    <t>BKTN053</t>
  </si>
  <si>
    <t>Imayathin Ragasiyangal Bk (Tamil)</t>
  </si>
  <si>
    <t>ME0003402300</t>
  </si>
  <si>
    <t>9788187910763</t>
  </si>
  <si>
    <t>Manam/  Udal Bk (Tamil)</t>
  </si>
  <si>
    <t>ME0003902300</t>
  </si>
  <si>
    <t>9789383652662</t>
  </si>
  <si>
    <t>Marmagna Vilasam Bk (Telugu)</t>
  </si>
  <si>
    <t>ME0004002400</t>
  </si>
  <si>
    <t>9788172866631</t>
  </si>
  <si>
    <t>Jnaniya Sannidhiyalli Bk (Kannada)</t>
  </si>
  <si>
    <t>ME0004101900</t>
  </si>
  <si>
    <t>9788126411085</t>
  </si>
  <si>
    <t>Jnaniyude Savidhathil Bk (Malayalam)</t>
  </si>
  <si>
    <t>ME0004102000</t>
  </si>
  <si>
    <t>9789388492775</t>
  </si>
  <si>
    <t>Gnani Bk (Telugu)</t>
  </si>
  <si>
    <t>ME0004102400</t>
  </si>
  <si>
    <t>BKTN016</t>
  </si>
  <si>
    <t>Guru Ungalai Bk (Tamil)</t>
  </si>
  <si>
    <t>ME0004202300</t>
  </si>
  <si>
    <t>9788187910770</t>
  </si>
  <si>
    <t>Aaval / Perasai Bk (Tamil)</t>
  </si>
  <si>
    <t>ME0004402300</t>
  </si>
  <si>
    <t>9788187910206</t>
  </si>
  <si>
    <t>Valvai Matra Oru Vaippu Bk (Tamil)</t>
  </si>
  <si>
    <t>ME0004902300</t>
  </si>
  <si>
    <t>9788187910237</t>
  </si>
  <si>
    <t>Unakku Eathu Vendum Bk (Tamil)</t>
  </si>
  <si>
    <t>ME0005002300</t>
  </si>
  <si>
    <t>9788187910275</t>
  </si>
  <si>
    <t>Guruvin Parvaiyil Bk (Tamil)</t>
  </si>
  <si>
    <t>ME0005102300</t>
  </si>
  <si>
    <t>9788187910329</t>
  </si>
  <si>
    <t>Manitha Shakthi Magathana Sakthi Bk (Tamil)</t>
  </si>
  <si>
    <t>ME0005202300</t>
  </si>
  <si>
    <t>9788187910343</t>
  </si>
  <si>
    <t>Guruvai Thedi Bk (Tamil)</t>
  </si>
  <si>
    <t>ME0005302300</t>
  </si>
  <si>
    <t>9788187910374</t>
  </si>
  <si>
    <t>Vithiyai Matrum Vignanam Bk (Tamil)</t>
  </si>
  <si>
    <t>ME0005402300</t>
  </si>
  <si>
    <t>9788187910381</t>
  </si>
  <si>
    <t>Eathu Punithathalam Bk (Tamil)</t>
  </si>
  <si>
    <t>ME0005502300</t>
  </si>
  <si>
    <t>9788187910442</t>
  </si>
  <si>
    <t>You Book (English)</t>
  </si>
  <si>
    <t>ME0005701500</t>
  </si>
  <si>
    <t>9788187910688</t>
  </si>
  <si>
    <t>Maranam Appuram Bk (Tamil)</t>
  </si>
  <si>
    <t>ME0005902300</t>
  </si>
  <si>
    <t>9788187910794</t>
  </si>
  <si>
    <t>Oru Vinadi Bhudhar Bk (Tamil)</t>
  </si>
  <si>
    <t>ME0006002300</t>
  </si>
  <si>
    <t>9788187910824</t>
  </si>
  <si>
    <t>Yaen Yoga Bk (Tamil)</t>
  </si>
  <si>
    <t>ME0006102300</t>
  </si>
  <si>
    <t>9788187910831</t>
  </si>
  <si>
    <t>Vazhkai Varama Sabama Bk (Tamil)</t>
  </si>
  <si>
    <t>ME0006202300</t>
  </si>
  <si>
    <t>9788187910848</t>
  </si>
  <si>
    <t>Vazhvin Pudhirgal Bk (Tamil)</t>
  </si>
  <si>
    <t>ME0006302300</t>
  </si>
  <si>
    <t>9788187910862</t>
  </si>
  <si>
    <t>Isha Yoga Tamil Bk (Tamil)</t>
  </si>
  <si>
    <t>ME0006402300</t>
  </si>
  <si>
    <t>9788187910909</t>
  </si>
  <si>
    <t>Sumaiyai keezhae irakkungal Bk (Tamil)</t>
  </si>
  <si>
    <t>ME0006702300</t>
  </si>
  <si>
    <t>9788187910923</t>
  </si>
  <si>
    <t>Kollapura Ragasiyangal BK (Tamil)</t>
  </si>
  <si>
    <t>ME0006802300</t>
  </si>
  <si>
    <t>9788187910930</t>
  </si>
  <si>
    <t>Yogavum Yogigalum BK (Tamil)</t>
  </si>
  <si>
    <t>ME0006902300</t>
  </si>
  <si>
    <t>9789352665198</t>
  </si>
  <si>
    <t>Chaho Sabkuchh Athanikkum Bk (Hindi)</t>
  </si>
  <si>
    <t>ME0007001800</t>
  </si>
  <si>
    <t>9788184959345</t>
  </si>
  <si>
    <t>Aaseye Anantha Bk (Kannada)</t>
  </si>
  <si>
    <t>ME0007001900</t>
  </si>
  <si>
    <t>9788189780050</t>
  </si>
  <si>
    <t>Athanaikum Asaipadu Bk (Tamil)</t>
  </si>
  <si>
    <t>ME0007002300</t>
  </si>
  <si>
    <t>9789388492799</t>
  </si>
  <si>
    <t>Subhashitalu Bk (Telugu)</t>
  </si>
  <si>
    <t>ME0007002400</t>
  </si>
  <si>
    <t>9788189936242</t>
  </si>
  <si>
    <t>Unakkagave Oru Ragasiyam Bk (Tamil)</t>
  </si>
  <si>
    <t>ME0007102300</t>
  </si>
  <si>
    <t>9788192878003</t>
  </si>
  <si>
    <t>Zennal Bk (Tamil)</t>
  </si>
  <si>
    <t>ME0007202300</t>
  </si>
  <si>
    <t>BKTN015</t>
  </si>
  <si>
    <t>Gnanothayam Sila Ragasiyangal Bk (Tamil)</t>
  </si>
  <si>
    <t>ME0007402300</t>
  </si>
  <si>
    <t>9789352640782</t>
  </si>
  <si>
    <t>Sukh Aur Sehat Ka Swad Taste Bk (Hindi)</t>
  </si>
  <si>
    <t>ME0007501800</t>
  </si>
  <si>
    <t>9788194326199</t>
  </si>
  <si>
    <t>swasthyacha chavdar - Taste Bk (Marathi)</t>
  </si>
  <si>
    <t>ME0007502100</t>
  </si>
  <si>
    <t>9789382203407</t>
  </si>
  <si>
    <t>Bhalee Ruchi Bk (Telugu)</t>
  </si>
  <si>
    <t>ME0007502400</t>
  </si>
  <si>
    <t>9788187910879</t>
  </si>
  <si>
    <t>AdiYogi Book (Tamil)</t>
  </si>
  <si>
    <t>ME0007602300</t>
  </si>
  <si>
    <t>9789380409481</t>
  </si>
  <si>
    <t>Mounamtho Rahasyam Bk (Telugu)</t>
  </si>
  <si>
    <t>ME0007802400</t>
  </si>
  <si>
    <t>9789387944145</t>
  </si>
  <si>
    <t>Sambandhagalu / Bhavanegalu - Emotion Bk (Kannada)</t>
  </si>
  <si>
    <t>ME0007901900</t>
  </si>
  <si>
    <t>9788187910787</t>
  </si>
  <si>
    <t>Kattupadugal / Unarchigal Bk (Tamil)</t>
  </si>
  <si>
    <t>ME0007902300</t>
  </si>
  <si>
    <t>9788172865917</t>
  </si>
  <si>
    <t>Karunai Bk (Kannada)</t>
  </si>
  <si>
    <t>ME0008401900</t>
  </si>
  <si>
    <t>BKTN021</t>
  </si>
  <si>
    <t>Karunaikku Pethamillai Bk (Tamil)</t>
  </si>
  <si>
    <t>ME0008402300</t>
  </si>
  <si>
    <t>BKML002</t>
  </si>
  <si>
    <t>Srishti Muthal Bk (Malayalam)</t>
  </si>
  <si>
    <t>ME0008502000</t>
  </si>
  <si>
    <t>BKTN031</t>
  </si>
  <si>
    <t>Padaipil Irundu Padaithavanukku Bk (Tamil)</t>
  </si>
  <si>
    <t>ME0008502300</t>
  </si>
  <si>
    <t>BKTN030</t>
  </si>
  <si>
    <t>Nirvagam Bk (Tamil)</t>
  </si>
  <si>
    <t>ME0008902300</t>
  </si>
  <si>
    <t>BKML001</t>
  </si>
  <si>
    <t>Kuttikale Bk (Malayalam)</t>
  </si>
  <si>
    <t>ME0009002000</t>
  </si>
  <si>
    <t>BKTN023</t>
  </si>
  <si>
    <t>Kulandhaiyai Ookapaduthungal Bk (Tamil)</t>
  </si>
  <si>
    <t>ME0009002300</t>
  </si>
  <si>
    <t>9789380409795</t>
  </si>
  <si>
    <t>Miipillalaki Inspire Bk (Telugu)</t>
  </si>
  <si>
    <t>ME0009002400</t>
  </si>
  <si>
    <t>BKTN032</t>
  </si>
  <si>
    <t>Palunarvum Deivikemum Bk (Tamil)</t>
  </si>
  <si>
    <t>ME0009202300</t>
  </si>
  <si>
    <t>BKTN040</t>
  </si>
  <si>
    <t>Thunbam Yaen Bk (Tamil)</t>
  </si>
  <si>
    <t>ME0009402300</t>
  </si>
  <si>
    <t>9789388492744</t>
  </si>
  <si>
    <t>Baadhalenduku Whysuffering Bk (Telugu)</t>
  </si>
  <si>
    <t>ME0009402400</t>
  </si>
  <si>
    <t>9789351625391</t>
  </si>
  <si>
    <t>Ananda Lahari Bk</t>
  </si>
  <si>
    <t>ME0010001700</t>
  </si>
  <si>
    <t>9780143459996</t>
  </si>
  <si>
    <t>Chaho &amp; Paalo Anandh Lahar Bk (Hindi)</t>
  </si>
  <si>
    <t>ME0010001800</t>
  </si>
  <si>
    <t>9789386348678</t>
  </si>
  <si>
    <t>Ananda Ale Book (Kannada)</t>
  </si>
  <si>
    <t>ME0010001900</t>
  </si>
  <si>
    <t>9789355495792</t>
  </si>
  <si>
    <t>ME0010002000</t>
  </si>
  <si>
    <t>9789389834291</t>
  </si>
  <si>
    <t>Iccha Kara Anandh Lahar Bk (Marathi)</t>
  </si>
  <si>
    <t>ME0010002100</t>
  </si>
  <si>
    <t>BKTN001</t>
  </si>
  <si>
    <t>Aanandha Alai Bk (Tamil)</t>
  </si>
  <si>
    <t>ME0010002300</t>
  </si>
  <si>
    <t>9789385231117</t>
  </si>
  <si>
    <t>ME0010002400</t>
  </si>
  <si>
    <t>BKTN002</t>
  </si>
  <si>
    <t>Alumai Karaithal Bk (Tamil)</t>
  </si>
  <si>
    <t>ME0010102300</t>
  </si>
  <si>
    <t>BKTN003</t>
  </si>
  <si>
    <t>Alwatharkku Thevaya Bk (Tamil)</t>
  </si>
  <si>
    <t>ME0010202300</t>
  </si>
  <si>
    <t>BKTN004</t>
  </si>
  <si>
    <t>Amaithi Kalacharam Bk (Tamil)</t>
  </si>
  <si>
    <t>ME0010302300</t>
  </si>
  <si>
    <t>BKTN005</t>
  </si>
  <si>
    <t>Amaithy Un Pirapurimai Bk (Tamil)</t>
  </si>
  <si>
    <t>ME0010402300</t>
  </si>
  <si>
    <t>BKTN006</t>
  </si>
  <si>
    <t>Anandathin Pragadanam Bk (Tamil)</t>
  </si>
  <si>
    <t>ME0010502300</t>
  </si>
  <si>
    <t>BKTN007</t>
  </si>
  <si>
    <t>Anandhamaga Valave Bk (Tamil)</t>
  </si>
  <si>
    <t>ME0010602300</t>
  </si>
  <si>
    <t>BKTN008</t>
  </si>
  <si>
    <t>Arivin Kazaikuthatam Bk (Tamil)</t>
  </si>
  <si>
    <t>ME0010702300</t>
  </si>
  <si>
    <t>BKTN009</t>
  </si>
  <si>
    <t>Ariyamayin Vali Bk (Tamil)</t>
  </si>
  <si>
    <t>ME0010802300</t>
  </si>
  <si>
    <t>BKTN010</t>
  </si>
  <si>
    <t>Arputhar Bk (Tamil)</t>
  </si>
  <si>
    <t>ME0010902300</t>
  </si>
  <si>
    <t>BKTN011</t>
  </si>
  <si>
    <t>Dhyanalingam Meignanathin Vignanam Bk (Tamil)</t>
  </si>
  <si>
    <t>ME0011002300</t>
  </si>
  <si>
    <t>BKTN012</t>
  </si>
  <si>
    <t>Dhyana Yatra Bk (Tamil)</t>
  </si>
  <si>
    <t>ME0011102300</t>
  </si>
  <si>
    <t>BKTN014</t>
  </si>
  <si>
    <t>Gnanothayam Bk (Tamil)</t>
  </si>
  <si>
    <t>ME0011202300</t>
  </si>
  <si>
    <t>BKTN017</t>
  </si>
  <si>
    <t>Guruvasagam Vol 1 Bk (Tamil)</t>
  </si>
  <si>
    <t>ME0011302300</t>
  </si>
  <si>
    <t>BKTN018</t>
  </si>
  <si>
    <t>Guruvasagam Vol 2 Bk (Tamil)</t>
  </si>
  <si>
    <t>ME0011402300</t>
  </si>
  <si>
    <t>BKTN019</t>
  </si>
  <si>
    <t>Guruvasagam Vol 3 Bk (Tamil)</t>
  </si>
  <si>
    <t>ME0011502300</t>
  </si>
  <si>
    <t>BKTN020</t>
  </si>
  <si>
    <t>Kadavulum Prarthanaiyum Bk (Tamil)</t>
  </si>
  <si>
    <t>ME0011602300</t>
  </si>
  <si>
    <t>BKTN022</t>
  </si>
  <si>
    <t>Kattu Poo Bk (Tamil)</t>
  </si>
  <si>
    <t>ME0011702300</t>
  </si>
  <si>
    <t>BKTN024</t>
  </si>
  <si>
    <t>Manam Pilavupatta Purithal Bk (Tamil)</t>
  </si>
  <si>
    <t>ME0011802300</t>
  </si>
  <si>
    <t>BKTN025</t>
  </si>
  <si>
    <t>Marangal Varangal Bk (Tamil)</t>
  </si>
  <si>
    <t>ME0011902300</t>
  </si>
  <si>
    <t>BKTN026</t>
  </si>
  <si>
    <t>Matroru Konam Bk (Tamil)</t>
  </si>
  <si>
    <t>ME0012002300</t>
  </si>
  <si>
    <t>BKTN027</t>
  </si>
  <si>
    <t>Moolligai Arpudham Bk (Tamil)</t>
  </si>
  <si>
    <t>ME0012102300</t>
  </si>
  <si>
    <t>BKTN028</t>
  </si>
  <si>
    <t>Mulumai Theduthal Bk (Tamil)</t>
  </si>
  <si>
    <t>ME0012202300</t>
  </si>
  <si>
    <t>BKTN029</t>
  </si>
  <si>
    <t>Neengal Nallavara Kettavara Bk (Tamil)</t>
  </si>
  <si>
    <t>ME0012302300</t>
  </si>
  <si>
    <t>BKTN033</t>
  </si>
  <si>
    <t>Porulnilai Kadantha Parimaanam Bk (Tamil)</t>
  </si>
  <si>
    <t>ME0012402300</t>
  </si>
  <si>
    <t>BKTN034</t>
  </si>
  <si>
    <t>Satharanathilirunthu Bk (Tamil)</t>
  </si>
  <si>
    <t>ME0012502300</t>
  </si>
  <si>
    <t>BKTN035</t>
  </si>
  <si>
    <t>Sathsang Vol 1 Bk (Tamil)</t>
  </si>
  <si>
    <t>ME0012602300</t>
  </si>
  <si>
    <t>BKTN036</t>
  </si>
  <si>
    <t>Sathsang Vol 2 Bk (Tamil)</t>
  </si>
  <si>
    <t>ME0012702300</t>
  </si>
  <si>
    <t>BKTN037</t>
  </si>
  <si>
    <t>Sathsang Vol 3 Bk (Tamil)</t>
  </si>
  <si>
    <t>ME0012802300</t>
  </si>
  <si>
    <t>BKTN038</t>
  </si>
  <si>
    <t>Sathsang Vol 4 Bk (Tamil)</t>
  </si>
  <si>
    <t>ME0012902300</t>
  </si>
  <si>
    <t>BKTN039</t>
  </si>
  <si>
    <t>Sathsang Vol 5 Bk (Tamil)</t>
  </si>
  <si>
    <t>ME0013002300</t>
  </si>
  <si>
    <t>BKTN042</t>
  </si>
  <si>
    <t>Uravugal Etharkaga Bk (Tamil)</t>
  </si>
  <si>
    <t>ME0013102300</t>
  </si>
  <si>
    <t>BKTN043</t>
  </si>
  <si>
    <t>Uravukal Bk (Tamil)</t>
  </si>
  <si>
    <t>ME0013202300</t>
  </si>
  <si>
    <t>BKTN044</t>
  </si>
  <si>
    <t>Uyirenum Poo Malarum Bk (Tamil)</t>
  </si>
  <si>
    <t>ME0013302300</t>
  </si>
  <si>
    <t>BKTN045</t>
  </si>
  <si>
    <t>Velicham Varukirathu Bk (Tamil)</t>
  </si>
  <si>
    <t>ME0013402300</t>
  </si>
  <si>
    <t>BKTN047</t>
  </si>
  <si>
    <t>Vivasayi Namathu Valarpputhai Bk (Tamil)</t>
  </si>
  <si>
    <t>ME0013602300</t>
  </si>
  <si>
    <t>BKTN048</t>
  </si>
  <si>
    <t>Dhyanam Ananthathin Bk (Tamil)</t>
  </si>
  <si>
    <t>ME0013702300</t>
  </si>
  <si>
    <t>BKTN049</t>
  </si>
  <si>
    <t>Kadavul Enge Irukkirar Bk (Tamil)</t>
  </si>
  <si>
    <t>ME0013802300</t>
  </si>
  <si>
    <t>BKTN050</t>
  </si>
  <si>
    <t>Purindathum Puriyathathum Bk (Tamil)</t>
  </si>
  <si>
    <t>ME0013902300</t>
  </si>
  <si>
    <t>BKTN051</t>
  </si>
  <si>
    <t>Penn Iraimaiyin Marupakkam Bk (Tamil)</t>
  </si>
  <si>
    <t>ME0014002300</t>
  </si>
  <si>
    <t>BKTN052</t>
  </si>
  <si>
    <t>Muzhumaiyai Vazha Bk (Tamil)</t>
  </si>
  <si>
    <t>ME0014102300</t>
  </si>
  <si>
    <t>BKTN054</t>
  </si>
  <si>
    <t>Kambanil Yoga Ragasiyangal Bk (Tamil)</t>
  </si>
  <si>
    <t>ME0014202300</t>
  </si>
  <si>
    <t>BKTN056</t>
  </si>
  <si>
    <t>Isha Ulle Veliye Bk (Tamil)</t>
  </si>
  <si>
    <t>ME0014302300</t>
  </si>
  <si>
    <t>MIS029</t>
  </si>
  <si>
    <t>Adiyogi Poster JB</t>
  </si>
  <si>
    <t>ME0016200300</t>
  </si>
  <si>
    <t>MIS028</t>
  </si>
  <si>
    <t>ME0016200400</t>
  </si>
  <si>
    <t>MIS005</t>
  </si>
  <si>
    <t>ME0018500200</t>
  </si>
  <si>
    <t>MIS004</t>
  </si>
  <si>
    <t>ME0018500300</t>
  </si>
  <si>
    <t>MIS031</t>
  </si>
  <si>
    <t>Dhyanalinga Poster JB</t>
  </si>
  <si>
    <t>ME0018600300</t>
  </si>
  <si>
    <t>MIS030</t>
  </si>
  <si>
    <t>ME0018600400</t>
  </si>
  <si>
    <t>49111010</t>
  </si>
  <si>
    <t>0111037</t>
  </si>
  <si>
    <t>Linga Bhairavi Photo Poster</t>
  </si>
  <si>
    <t>ME0018800000</t>
  </si>
  <si>
    <t>0701001</t>
  </si>
  <si>
    <t>LB101 Linga Bhairavi Photo (6x4)</t>
  </si>
  <si>
    <t>ME0019409000</t>
  </si>
  <si>
    <t>0701002</t>
  </si>
  <si>
    <t>LB102 Linga Bhairavi Photo (6x9)</t>
  </si>
  <si>
    <t>ME0019409700</t>
  </si>
  <si>
    <t>0701004</t>
  </si>
  <si>
    <t>LB104 Linga Bhairavi Photo (10x15)</t>
  </si>
  <si>
    <t>ME0019410900</t>
  </si>
  <si>
    <t>0701007</t>
  </si>
  <si>
    <t>LB107 Linga Bhairavi Photo (20x30)</t>
  </si>
  <si>
    <t>ME0019413000</t>
  </si>
  <si>
    <t>0701008</t>
  </si>
  <si>
    <t>LB108 Linga Bhairavi Photo (24x36)</t>
  </si>
  <si>
    <t>ME0019413500</t>
  </si>
  <si>
    <t>0701015</t>
  </si>
  <si>
    <t>LB204 Linga Bhairavi Photo (10x15)</t>
  </si>
  <si>
    <t>ME0019510900</t>
  </si>
  <si>
    <t>0701018</t>
  </si>
  <si>
    <t>LB207 Linga Bhairavi In Turmeric Photo (20x30)</t>
  </si>
  <si>
    <t>ME0019513000</t>
  </si>
  <si>
    <t>0701024</t>
  </si>
  <si>
    <t>LB302 Linga Bhairavi In Kumkum Photo (6x9)</t>
  </si>
  <si>
    <t>ME0019609700</t>
  </si>
  <si>
    <t>0701029</t>
  </si>
  <si>
    <t>LB307 Linga Bhairavi In Kumkum Photo (20x30)</t>
  </si>
  <si>
    <t>ME0019613000</t>
  </si>
  <si>
    <t>ME0019613900</t>
  </si>
  <si>
    <t>LB309 Linga Bhairavi In Kumkum Photo (30x45)</t>
  </si>
  <si>
    <t>0111235</t>
  </si>
  <si>
    <t>LB402 Linga Bhairavi Photo (6x9)</t>
  </si>
  <si>
    <t>ME0019709700</t>
  </si>
  <si>
    <t>0111236</t>
  </si>
  <si>
    <t>LB403 Linga Bhairavi Photo (8x12)</t>
  </si>
  <si>
    <t>ME0019710100</t>
  </si>
  <si>
    <t>0111237</t>
  </si>
  <si>
    <t>LB404 Linga Bhairavi Photo (10x15)</t>
  </si>
  <si>
    <t>ME0019710900</t>
  </si>
  <si>
    <t>0111238</t>
  </si>
  <si>
    <t>LB501 Linga Bhairavi Photo (6x4)</t>
  </si>
  <si>
    <t>ME0019809000</t>
  </si>
  <si>
    <t>0111239</t>
  </si>
  <si>
    <t>LB502 Linga Bhairavi Black Horizontal Photo (6x8 Hr)</t>
  </si>
  <si>
    <t>ME0019809200</t>
  </si>
  <si>
    <t>0111240</t>
  </si>
  <si>
    <t>LB503 Linga Bhairavi Black Horizontal Photo (8x12 Hr)</t>
  </si>
  <si>
    <t>ME0019809900</t>
  </si>
  <si>
    <t>0111241</t>
  </si>
  <si>
    <t>LB504 Linga Bhairavi Black Horizontal Photo (10x15 Hr)</t>
  </si>
  <si>
    <t>ME0019810700</t>
  </si>
  <si>
    <t>MIS019</t>
  </si>
  <si>
    <t>Sadhguru Adiyogi Poster</t>
  </si>
  <si>
    <t>ME0021200000</t>
  </si>
  <si>
    <t>MIS033</t>
  </si>
  <si>
    <t>Sadhguru Poster JB</t>
  </si>
  <si>
    <t>ME0021300300</t>
  </si>
  <si>
    <t>MIS032</t>
  </si>
  <si>
    <t>ME0021300400</t>
  </si>
  <si>
    <t>8905795000483</t>
  </si>
  <si>
    <t>Pepper Honey (250 gm)</t>
  </si>
  <si>
    <t>NF0000306702</t>
  </si>
  <si>
    <t>8905795000490</t>
  </si>
  <si>
    <t>Ginger Honey (250 gm)</t>
  </si>
  <si>
    <t>NF0000406702</t>
  </si>
  <si>
    <t>8905795000506</t>
  </si>
  <si>
    <t>Kashmir Natural Honey (500 gm)</t>
  </si>
  <si>
    <t>NF0000506902</t>
  </si>
  <si>
    <t>8905795000520</t>
  </si>
  <si>
    <t>Tulsi Honey</t>
  </si>
  <si>
    <t>NF0000606702</t>
  </si>
  <si>
    <t>8905795000513</t>
  </si>
  <si>
    <t>NF0000606902</t>
  </si>
  <si>
    <t>8905795000544</t>
  </si>
  <si>
    <t>Natural Honey</t>
  </si>
  <si>
    <t>NF0000706702</t>
  </si>
  <si>
    <t>8905795000537</t>
  </si>
  <si>
    <t>NF0000706902</t>
  </si>
  <si>
    <t>8905795000568</t>
  </si>
  <si>
    <t>Pure Multifloral Honey (500 gm)</t>
  </si>
  <si>
    <t>NF0000906902</t>
  </si>
  <si>
    <t>8905795024670</t>
  </si>
  <si>
    <t>Gourment Honey Gift Set 1</t>
  </si>
  <si>
    <t>NF0001000002</t>
  </si>
  <si>
    <t>8905795024687</t>
  </si>
  <si>
    <t>Gourment Honey Gift Set 2</t>
  </si>
  <si>
    <t>NF0001100002</t>
  </si>
  <si>
    <t>8905795000100</t>
  </si>
  <si>
    <t>Jiva Sakthi</t>
  </si>
  <si>
    <t>NF0002000002</t>
  </si>
  <si>
    <t>8905795000407</t>
  </si>
  <si>
    <t>Honey Amla (500 gm)</t>
  </si>
  <si>
    <t>NF0002106902</t>
  </si>
  <si>
    <t>17049090</t>
  </si>
  <si>
    <t>8905795000414</t>
  </si>
  <si>
    <t>Rose Gulkanth (400 gm)</t>
  </si>
  <si>
    <t>NF0002206802</t>
  </si>
  <si>
    <t>17011320</t>
  </si>
  <si>
    <t>8905795000452</t>
  </si>
  <si>
    <t>Panangkalkandu Spl (100 gm)</t>
  </si>
  <si>
    <t>NF0002306302</t>
  </si>
  <si>
    <t>8905795024663</t>
  </si>
  <si>
    <t>Jiva sakthi laddoos with A2 Ghee and Nuts- Pack of 3</t>
  </si>
  <si>
    <t>NF0002416902</t>
  </si>
  <si>
    <t>8905795001435</t>
  </si>
  <si>
    <t>Isha Herbal Drink (1 kg)</t>
  </si>
  <si>
    <t>NF0002507102</t>
  </si>
  <si>
    <t>11010000</t>
  </si>
  <si>
    <t>8905795000155</t>
  </si>
  <si>
    <t>Wheat Sprouted Flour (500 gm)</t>
  </si>
  <si>
    <t>NF0002706902</t>
  </si>
  <si>
    <t>11029000</t>
  </si>
  <si>
    <t>8905795000162</t>
  </si>
  <si>
    <t>Raagi Sprouted Flour (500 gm)</t>
  </si>
  <si>
    <t>NF0002806902</t>
  </si>
  <si>
    <t>8905795000346</t>
  </si>
  <si>
    <t>Ragi Dosa Mix (500 gm)</t>
  </si>
  <si>
    <t>NF0002906902</t>
  </si>
  <si>
    <t>8905795000391</t>
  </si>
  <si>
    <t>Adai Mix (500 gm)</t>
  </si>
  <si>
    <t>NF0003006902</t>
  </si>
  <si>
    <t>8905795000247</t>
  </si>
  <si>
    <t>NF0003106902</t>
  </si>
  <si>
    <t>10063090</t>
  </si>
  <si>
    <t>8905795000186</t>
  </si>
  <si>
    <t>Kitchadi Samba Rice (500 gm)</t>
  </si>
  <si>
    <t>NF0003606902</t>
  </si>
  <si>
    <t>8905795000193</t>
  </si>
  <si>
    <t>Hand Pound Ponni Rice (500 gm)</t>
  </si>
  <si>
    <t>NF0003706902</t>
  </si>
  <si>
    <t>8905795000209</t>
  </si>
  <si>
    <t>Red Rice (500 gm)</t>
  </si>
  <si>
    <t>NF0003806902</t>
  </si>
  <si>
    <t>8905795000216</t>
  </si>
  <si>
    <t>Maappillai Samba Rice (500 gm)</t>
  </si>
  <si>
    <t>NF0003906902</t>
  </si>
  <si>
    <t>8905795000230</t>
  </si>
  <si>
    <t>Kaattuyaanam Rice (500 gm)</t>
  </si>
  <si>
    <t>NF0004006902</t>
  </si>
  <si>
    <t>12071010</t>
  </si>
  <si>
    <t>8905795000261</t>
  </si>
  <si>
    <t>Flax Seed (100 gm)</t>
  </si>
  <si>
    <t>NF0004106302</t>
  </si>
  <si>
    <t>8905795001299</t>
  </si>
  <si>
    <t>Black Kavuni Rice (500 gm)</t>
  </si>
  <si>
    <t>NF0004306902</t>
  </si>
  <si>
    <t>8905795006171</t>
  </si>
  <si>
    <t>Isha Sri Annam Millet Magic</t>
  </si>
  <si>
    <t>NF0004400002</t>
  </si>
  <si>
    <t>8905795000056</t>
  </si>
  <si>
    <t>Gingelly Oil 1 ltr</t>
  </si>
  <si>
    <t>NF0004703702</t>
  </si>
  <si>
    <t>8905795000308</t>
  </si>
  <si>
    <t>Induppu 1 kg</t>
  </si>
  <si>
    <t>NF0004907102</t>
  </si>
  <si>
    <t>8905795000384</t>
  </si>
  <si>
    <t>Bajra Porridge (500 gm)</t>
  </si>
  <si>
    <t>NF0005006902</t>
  </si>
  <si>
    <t>8905795000421</t>
  </si>
  <si>
    <t>Idly Podi (100 gm)</t>
  </si>
  <si>
    <t>NF0005106302</t>
  </si>
  <si>
    <t>8905795001190</t>
  </si>
  <si>
    <t>Curry Leaf Powder (100 gm)</t>
  </si>
  <si>
    <t>NF0005206302</t>
  </si>
  <si>
    <t>8905795000438</t>
  </si>
  <si>
    <t>Vacuum Evaporated Jaggery (500 gm)</t>
  </si>
  <si>
    <t>NF0005806902</t>
  </si>
  <si>
    <t>8905795000445</t>
  </si>
  <si>
    <t>Palm Sugar (250 gm)</t>
  </si>
  <si>
    <t>NF0005906702</t>
  </si>
  <si>
    <t>08135010</t>
  </si>
  <si>
    <t>8905795031906</t>
  </si>
  <si>
    <t>Seeds, Fruits and Nuts Trail Mix - 600g</t>
  </si>
  <si>
    <t>NF0012607000</t>
  </si>
  <si>
    <t>0111154</t>
  </si>
  <si>
    <t>Buddha Lamp Plate</t>
  </si>
  <si>
    <t>PR0001300000</t>
  </si>
  <si>
    <t>PR0001800000</t>
  </si>
  <si>
    <t>Sannidhi Padham Photo 20 x 20 SC 508 with wooden packaging</t>
  </si>
  <si>
    <t>0114891</t>
  </si>
  <si>
    <t>Rudraksha Diksha - Kit No 2</t>
  </si>
  <si>
    <t>RS0000216900</t>
  </si>
  <si>
    <t>71189000</t>
  </si>
  <si>
    <t>0111142</t>
  </si>
  <si>
    <t>Arul Vasthram Tamil   - GP</t>
  </si>
  <si>
    <t>TC0003816700</t>
  </si>
  <si>
    <t>22019090</t>
  </si>
  <si>
    <t>8905795027558</t>
  </si>
  <si>
    <t>Kailash Teerth Sombu (450 ml)</t>
  </si>
  <si>
    <t>TC0005621100</t>
  </si>
  <si>
    <t>0111291</t>
  </si>
  <si>
    <t>Cotton Rudraksh Rope ( RP )</t>
  </si>
  <si>
    <t>TC0006700000</t>
  </si>
  <si>
    <t>48171000</t>
  </si>
  <si>
    <t>0111292</t>
  </si>
  <si>
    <t>Paper Envelope Cover ( RP )</t>
  </si>
  <si>
    <t>TC0006800000</t>
  </si>
  <si>
    <t>0119731</t>
  </si>
  <si>
    <t>Adiyogi Brass 2.5 Feet Statue</t>
  </si>
  <si>
    <t>TC0007517500</t>
  </si>
  <si>
    <t>TC0007518400</t>
  </si>
  <si>
    <t>Pure Silver (999) Adiyogi Miniature - 1.5 inch (Blue Toned Matte)</t>
  </si>
  <si>
    <t>TC0007518500</t>
  </si>
  <si>
    <t>Pure Silver (999) Adiyogi Miniature - 2 inch (Blue Toned Matte)</t>
  </si>
  <si>
    <t>0117170</t>
  </si>
  <si>
    <t>Adiyogi copper fragrance diffuser</t>
  </si>
  <si>
    <t>TC0007700200</t>
  </si>
  <si>
    <t>0117169</t>
  </si>
  <si>
    <t>TC0007700400</t>
  </si>
  <si>
    <t>TC0012600000</t>
  </si>
  <si>
    <t>Chain for Trishul</t>
  </si>
  <si>
    <t>TC0012800000</t>
  </si>
  <si>
    <t>Fire Torch for Vivaha</t>
  </si>
  <si>
    <t>TC0013000000</t>
  </si>
  <si>
    <t>Deepam Sticks</t>
  </si>
  <si>
    <t>74181010</t>
  </si>
  <si>
    <t>GTCG01DIVN02</t>
  </si>
  <si>
    <t>Surya Chandra Copper Drinkware Set</t>
  </si>
  <si>
    <t>YS0001616905</t>
  </si>
  <si>
    <t>GTCG01DIVN01</t>
  </si>
  <si>
    <t>Surya Chandra Copper Drinkware Set - Blue</t>
  </si>
  <si>
    <t>YS0001617005</t>
  </si>
  <si>
    <t>GTCG01DIVN03</t>
  </si>
  <si>
    <t>Trishul Copper Drinkware Set</t>
  </si>
  <si>
    <t>YS0001716905</t>
  </si>
  <si>
    <t>GTCG01DIVN04</t>
  </si>
  <si>
    <t>Trishul Copper Drinkware Set - Blue</t>
  </si>
  <si>
    <t>YS0001717005</t>
  </si>
  <si>
    <t>GTCG01DIVN05</t>
  </si>
  <si>
    <t>Copper Drinkware Set - Classic</t>
  </si>
  <si>
    <t>YS0001800005</t>
  </si>
  <si>
    <t>0601044</t>
  </si>
  <si>
    <t>Rudraksh Tumbler</t>
  </si>
  <si>
    <t>YS0002800000</t>
  </si>
  <si>
    <t>0601122</t>
  </si>
  <si>
    <t>Set Of 4 Tumblers With Etching Design And Iron Stand NE PL 2662</t>
  </si>
  <si>
    <t>YS0003900000</t>
  </si>
  <si>
    <t>0114303</t>
  </si>
  <si>
    <t>YS0008616700</t>
  </si>
  <si>
    <t>0114302</t>
  </si>
  <si>
    <t>YS0008616800</t>
  </si>
  <si>
    <t>63051090</t>
  </si>
  <si>
    <t>0402025</t>
  </si>
  <si>
    <t>Jute Yoga Mat Cover</t>
  </si>
  <si>
    <t>YS0009200000</t>
  </si>
  <si>
    <t>0402057</t>
  </si>
  <si>
    <t>Indian Experience Dharbha Grass Meditation Mat</t>
  </si>
  <si>
    <t>YS0012300000</t>
  </si>
  <si>
    <t>0402059</t>
  </si>
  <si>
    <t>Indian Experience Meditation Mat</t>
  </si>
  <si>
    <t>YS0012400000</t>
  </si>
  <si>
    <t>0402063</t>
  </si>
  <si>
    <t>Pancha Bhutha Meditation Mat</t>
  </si>
  <si>
    <t>YS0012600000</t>
  </si>
  <si>
    <t xml:space="preserve">MONTHLY SALES </t>
  </si>
  <si>
    <t>MONS TILL EXP</t>
  </si>
  <si>
    <t>MIN MONS FOR SALE</t>
  </si>
  <si>
    <t>USEABLE MONTHS</t>
  </si>
  <si>
    <t>USEABLE STOCK</t>
  </si>
  <si>
    <t>EXPIRING MONTHS</t>
  </si>
  <si>
    <t>EXPIRING STOCK</t>
  </si>
  <si>
    <t>SUM of USEABLE MONTHS</t>
  </si>
  <si>
    <t>SUM of USEABLE STOCK</t>
  </si>
  <si>
    <t>SUM of EXPIRING MONTHS</t>
  </si>
  <si>
    <t>SUM of EXPIRING STOCK</t>
  </si>
  <si>
    <t>LAST UPDATED: April 18</t>
  </si>
  <si>
    <t>PROD NAME (DO NOT OVERWITE)</t>
  </si>
  <si>
    <t>Display Name</t>
  </si>
  <si>
    <t>Internal Reference</t>
  </si>
  <si>
    <t>Cost</t>
  </si>
  <si>
    <t>Favorite</t>
  </si>
  <si>
    <t>Free To Use Quantity</t>
  </si>
  <si>
    <t>Forecasted Quantity</t>
  </si>
  <si>
    <t>Barcode</t>
  </si>
  <si>
    <t>Sales Price</t>
  </si>
  <si>
    <t>Quantity On Hand</t>
  </si>
  <si>
    <t>Variant Values</t>
  </si>
  <si>
    <t>SALES PRICE (DONT USE)</t>
  </si>
  <si>
    <t>OH INV</t>
  </si>
  <si>
    <t>Average Cost</t>
  </si>
  <si>
    <t>Herbal Health Tea</t>
  </si>
  <si>
    <t>[??? EX196] DO NOT USE Indian-Experience-Towel-Large</t>
  </si>
  <si>
    <t>??? EX196</t>
  </si>
  <si>
    <t>DO NOT USE Indian-Experience-Towel-Large</t>
  </si>
  <si>
    <t>BLM-HO-Argon_Acai_3.38 fl Oz</t>
  </si>
  <si>
    <t>[BC0000100002] NeemWoodComb-NarrowTeeth</t>
  </si>
  <si>
    <t>NeemWoodComb-NarrowTeeth</t>
  </si>
  <si>
    <t>BLM-HS-Shikakai_Jatamansi 6.78 fl oz (200 ml)</t>
  </si>
  <si>
    <t>[BC0000200002] NeemWoodComb-Handle-NarrowTeeth</t>
  </si>
  <si>
    <t>BLM-HC-Hibiscus_Grapeseed 3.38 fl oz</t>
  </si>
  <si>
    <t>[BC0000300002] NeemWoodComb-Handle-WideTeeth</t>
  </si>
  <si>
    <t>NeemWoodComb-Handle-WideTeeth</t>
  </si>
  <si>
    <t>BC0007300006</t>
  </si>
  <si>
    <t>Soap-MINT</t>
  </si>
  <si>
    <t>[BC0000400002] NeemWoodComb-DualEnd</t>
  </si>
  <si>
    <t>BWPerfume-WR</t>
  </si>
  <si>
    <t>[BC0000500002] NeemWoodComb-WideTeeth</t>
  </si>
  <si>
    <t>NeemWoodComb-WideTeeth</t>
  </si>
  <si>
    <t>BWP-Sandalwood</t>
  </si>
  <si>
    <t>[BC0000617000] Bamboo-Toothbrush-Kids</t>
  </si>
  <si>
    <t>Bamboo-Toothbrush-Kids</t>
  </si>
  <si>
    <t>BWP-Jasmine</t>
  </si>
  <si>
    <t>[BC0000705302] Herbal-Toothpaste (10 gm)</t>
  </si>
  <si>
    <t>BC0000705302</t>
  </si>
  <si>
    <t>RJ201-10</t>
  </si>
  <si>
    <t>Weight: 10 gm</t>
  </si>
  <si>
    <t>Neem</t>
  </si>
  <si>
    <t>[BC0000706002] Herbal-Toothpaste (50 gm)</t>
  </si>
  <si>
    <t>Weight: 50 gm</t>
  </si>
  <si>
    <t>[BC0000706502] Herbal-Toothpaste (150 gm)</t>
  </si>
  <si>
    <t>Weight: 150 gm</t>
  </si>
  <si>
    <t>Herbal TP (big)</t>
  </si>
  <si>
    <t>[BC0001005100] Jasmine Orient Solid Perfume</t>
  </si>
  <si>
    <t>Trikatu</t>
  </si>
  <si>
    <t>[BC0001105100] Lily of the Valley Solid Perfume</t>
  </si>
  <si>
    <t>Lily of the Valley Solid Perfume</t>
  </si>
  <si>
    <t>Triphala</t>
  </si>
  <si>
    <t>[BC0001205100] Relax Solid Perfume</t>
  </si>
  <si>
    <t>Sanjeevini</t>
  </si>
  <si>
    <t>[BC0001305100] Royal Oud Solid Perfume</t>
  </si>
  <si>
    <t>Herbal Jam</t>
  </si>
  <si>
    <t>[BC0001405100] Sandalwood &amp; Vetiver Solid Perfume</t>
  </si>
  <si>
    <t>Ashwagandha</t>
  </si>
  <si>
    <t>[BC0001505100] Wild Rose Solid Perfume</t>
  </si>
  <si>
    <t>Wild Rose Solid Perfume</t>
  </si>
  <si>
    <t>Sukku Banam</t>
  </si>
  <si>
    <t>[BC0001906302] Kesh Jyoti 100g</t>
  </si>
  <si>
    <t>Soap-LEM</t>
  </si>
  <si>
    <t>[BC0001906902] Kesh Jyoti 500g</t>
  </si>
  <si>
    <t>Soap-LAV</t>
  </si>
  <si>
    <t>[BC0002006302] Ojasvini 100g</t>
  </si>
  <si>
    <t>Soap-SHEA</t>
  </si>
  <si>
    <t>[BC0002006902] Ojasvini 500g</t>
  </si>
  <si>
    <t>BLM-BL-Hibiscus_AloeVera 3.38 fl oz</t>
  </si>
  <si>
    <t>[BC0002403002] Saffron &amp; Sandalwood Certified Organic Refreshing Shower Gel - 30ml (Bloom)</t>
  </si>
  <si>
    <t>BLM-FW_Neem_Tulasi 3.38 fl oz</t>
  </si>
  <si>
    <t>[BC0002403302] Saffron &amp; Sandalwood Certified Organic Refreshing Shower Gel - 200ml (Bloom) - Cosmos Organic certified by Ecocert Greenlife</t>
  </si>
  <si>
    <t>[BC0002603002] Hibiscus &amp; Aloe Vera Organic Moisturizing Body Lotion - 30ml (Bloom)</t>
  </si>
  <si>
    <t>[BC0002603102] Hibiscus &amp; Aloe Vera Organic Moisturizing Body Lotion - 100ml (Bloom)</t>
  </si>
  <si>
    <t>[BC0002703102] Jojoba and Olive Body Lotion (Extra Dry Skin) (100 ml) (Bloom)</t>
  </si>
  <si>
    <t>Jojoba and Olive Body Lotion (Extra Dry Skin) (100 ml) (Bloom)</t>
  </si>
  <si>
    <t>[BC0002803302] Saffron and Sandalwood Shower Gel (200 ml) (Bloom)</t>
  </si>
  <si>
    <t>Saffron and Sandalwood Shower Gel (200 ml) (Bloom)</t>
  </si>
  <si>
    <t>[BC0002903002] Neem &amp; Tulsi Certified Organic Cleansing Face Wash - 30ml (Bloom)</t>
  </si>
  <si>
    <t>[BC0002903102] Neem &amp; Tulsi Certified Organic Cleansing Face Wash - 100ml (Bloom)</t>
  </si>
  <si>
    <t>[BC0003003002] Sandalwood and Turmeric Face Wash 30ml (Bloom)</t>
  </si>
  <si>
    <t>[BC0003003102] Sandalwood and Turmeric Face Wash 100 ml (Bloom)</t>
  </si>
  <si>
    <t>[BC0003503002] Shikakai &amp; Jatamansi Certified Organic Strengthening Shampoo - 30ml (Bloom)</t>
  </si>
  <si>
    <t>[BC0003503302] Shikakai &amp; Jatamansi Certified Organic Strengthening Shampoo - 200ml (Bloom)</t>
  </si>
  <si>
    <t>[BC0003603002] Hibiscus &amp; Grapeseed Organic Strengthening Conditioner - 30ml (Bloom)</t>
  </si>
  <si>
    <t>[BC0003603102] Hibiscus &amp; Grapeseed Organic Strengthening Conditioner - 100ml (Bloom)</t>
  </si>
  <si>
    <t>[BC0003803002] Argan &amp; Acai Organic Restorative Hair Oil - 30ml (Bloom)</t>
  </si>
  <si>
    <t>[BC0003803102] Argan &amp; Acai Organic Restorative Hair Oil - 100ml (Bloom)</t>
  </si>
  <si>
    <t>[BC0004203302] Bhringraj &amp; Henna Organic Shampoo (200 ml) (Bloom)</t>
  </si>
  <si>
    <t>Bhringraj &amp; Henna Organic Shampoo (200 ml) (Bloom)</t>
  </si>
  <si>
    <t>[BC0004306002] US Bloom Anti Pollution &amp; Moisturizing Day Cream (50 gm)</t>
  </si>
  <si>
    <t>[BC0004506302] Kumkumadi-Soap-100gms</t>
  </si>
  <si>
    <t>BC0004506302</t>
  </si>
  <si>
    <t>BC157</t>
  </si>
  <si>
    <t>Kumkumadi-Soap-100gms</t>
  </si>
  <si>
    <t>[BC0004606302] Eladi-Soap-100gms</t>
  </si>
  <si>
    <t>BC0004606302</t>
  </si>
  <si>
    <t>BC158</t>
  </si>
  <si>
    <t>Eladi-Soap-100gms</t>
  </si>
  <si>
    <t>[BC0004706302] Nalpamaradi-Soap-100gms</t>
  </si>
  <si>
    <t>BC0004706302</t>
  </si>
  <si>
    <t>BC159</t>
  </si>
  <si>
    <t>Nalpamaradi-Soap-100gms</t>
  </si>
  <si>
    <t>[BC0004806302] HC-Organic-Virgin-Coconut-Oil-100g</t>
  </si>
  <si>
    <t>BC0004806302</t>
  </si>
  <si>
    <t>BC117</t>
  </si>
  <si>
    <t>HC-Organic-Virgin-Coconut-Oil-100g</t>
  </si>
  <si>
    <t>[BC0004806602] HC-Organic-Virgin-Coconut-Oil-Soap-200g</t>
  </si>
  <si>
    <t>BC0004806602</t>
  </si>
  <si>
    <t>BC118</t>
  </si>
  <si>
    <t>HC-Organic-Virgin-Coconut-Oil-Soap-200g</t>
  </si>
  <si>
    <t>[BC0004906402] Multani-Mitti-Curcumin-Soap-125gms</t>
  </si>
  <si>
    <t>BC0004906402</t>
  </si>
  <si>
    <t>BC162</t>
  </si>
  <si>
    <t>Multani-Mitti-Curcumin-Soap-125gms</t>
  </si>
  <si>
    <t>[BC0005006302] Triphala-Soap-100g</t>
  </si>
  <si>
    <t>BC0005006302</t>
  </si>
  <si>
    <t>BC120</t>
  </si>
  <si>
    <t>Triphala-Soap-100g</t>
  </si>
  <si>
    <t>[BC0005206402] HandMade-Scented-Vettiver-Sls-free-125gms</t>
  </si>
  <si>
    <t>BC0005206402</t>
  </si>
  <si>
    <t>BC155</t>
  </si>
  <si>
    <t>HandMade-Scented-Vettiver-Sls-free-125gms</t>
  </si>
  <si>
    <t>[BC0005306202] herbal-honey-gel-soap</t>
  </si>
  <si>
    <t>BC0005306202</t>
  </si>
  <si>
    <t>BC101</t>
  </si>
  <si>
    <t>herbal-honey-gel-soap</t>
  </si>
  <si>
    <t>[BC0005406202] Handmade Transparent Soap - Wild Rose-SLS-Free</t>
  </si>
  <si>
    <t>BC0005406202</t>
  </si>
  <si>
    <t>BC103</t>
  </si>
  <si>
    <t>Handmade Transparent Soap - Wild Rose-SLS-Free</t>
  </si>
  <si>
    <t>[BC0005506402] Handmade Transparent Soap - White Jasmine</t>
  </si>
  <si>
    <t>BC0005506402</t>
  </si>
  <si>
    <t>BC109</t>
  </si>
  <si>
    <t>Handmade Transparent Soap - White Jasmine</t>
  </si>
  <si>
    <t>[BC0005606402] Handmade Transparent Soap - Lotus-SLS-Free</t>
  </si>
  <si>
    <t>BC0005606402</t>
  </si>
  <si>
    <t>BC110</t>
  </si>
  <si>
    <t>Handmade Transparent Soap - Lotus-SLS-Free</t>
  </si>
  <si>
    <t>[BC0005706302] Natural-Vegetable-Soap-Jasmine-Vitamin-Sls-free-100gms</t>
  </si>
  <si>
    <t>BC0005706302</t>
  </si>
  <si>
    <t>BC167</t>
  </si>
  <si>
    <t>Natural-Vegetable-Soap-Jasmine-Vitamin-Sls-free-100gms</t>
  </si>
  <si>
    <t>[BC0005806302] Natural-Vegetable-Soap-Orange-Oil-Fenugreek-Sls-free-100gms</t>
  </si>
  <si>
    <t>BC0005806302</t>
  </si>
  <si>
    <t>BC168</t>
  </si>
  <si>
    <t>Natural-Vegetable-Soap-Orange-Oil-Fenugreek-Sls-free-100gms</t>
  </si>
  <si>
    <t>[BC0005906302] Natural-Vegetable-Soap-Tomato-Tulsi-Sls-free-100gms</t>
  </si>
  <si>
    <t>BC0005906302</t>
  </si>
  <si>
    <t>BC169</t>
  </si>
  <si>
    <t>Natural-Vegetable-Soap-Tomato-Tulsi-Sls-free-100gms</t>
  </si>
  <si>
    <t>[BC0006103302] Purely-Natural-Moisturizing-Lotion-200mL</t>
  </si>
  <si>
    <t>BC0006103302</t>
  </si>
  <si>
    <t>BC309</t>
  </si>
  <si>
    <t>Purely-Natural-Moisturizing-Lotion-200mL</t>
  </si>
  <si>
    <t>[BC0006303402] Rose-Water-200mL</t>
  </si>
  <si>
    <t>BC0006303402</t>
  </si>
  <si>
    <t>BC313</t>
  </si>
  <si>
    <t>Rose-Water-200mL</t>
  </si>
  <si>
    <t>[BC0006403302] Rose-and-Sandal-Shampoo</t>
  </si>
  <si>
    <t>BC0006403302</t>
  </si>
  <si>
    <t>BC207</t>
  </si>
  <si>
    <t>Rose-and-Sandal-Shampoo</t>
  </si>
  <si>
    <t>[BC0006503302] sandalwood-face-cleanser-regular</t>
  </si>
  <si>
    <t>BC0006503302</t>
  </si>
  <si>
    <t>BC316</t>
  </si>
  <si>
    <t>sandalwood-face-cleanser-regular</t>
  </si>
  <si>
    <t>[BC0006603302] tulsi-honey-shampoo-regular</t>
  </si>
  <si>
    <t>BC0006603302</t>
  </si>
  <si>
    <t>BC202</t>
  </si>
  <si>
    <t>tulsi-honey-shampoo-regular</t>
  </si>
  <si>
    <t>[BC0006700000] Copper Tongue Cleaner</t>
  </si>
  <si>
    <t>[BC0007100006] Lavender &amp; Comfrey Soap</t>
  </si>
  <si>
    <t>BC130-LAV</t>
  </si>
  <si>
    <t>[BC0007200006] Bergamot &amp; Lemongrass Soap</t>
  </si>
  <si>
    <t>BC130-LEM</t>
  </si>
  <si>
    <t>[BC0007300006] Mint Leaf &amp; Barley Soap</t>
  </si>
  <si>
    <t>BC130-MINT</t>
  </si>
  <si>
    <t>Mint Leaf &amp; Barley Soap</t>
  </si>
  <si>
    <t>[BC0007400006] Shea Butter &amp; Honey Soap</t>
  </si>
  <si>
    <t>BC130-SHEA</t>
  </si>
  <si>
    <t>[BC0007500006] Lip-Balm-Mint</t>
  </si>
  <si>
    <t>BC140-MINT</t>
  </si>
  <si>
    <t>[BC0007600006] Lip-Balm-Raspberry</t>
  </si>
  <si>
    <t>BC140-RAS</t>
  </si>
  <si>
    <t>[BC0007700006] Lip-Balm-Unscented</t>
  </si>
  <si>
    <t>BC140-UN</t>
  </si>
  <si>
    <t>[BC0007800006] Lip-Balm-Vanilla</t>
  </si>
  <si>
    <t>BC140-VAN</t>
  </si>
  <si>
    <t>[BC0007904406] Neem &amp; Turmeric Soap</t>
  </si>
  <si>
    <t>BC0007904406</t>
  </si>
  <si>
    <t>BC171</t>
  </si>
  <si>
    <t>Neem &amp; Turmeric Soap</t>
  </si>
  <si>
    <t>[BC0008004406] Ocean Breeze Soap</t>
  </si>
  <si>
    <t>BC0008004406</t>
  </si>
  <si>
    <t>BC172</t>
  </si>
  <si>
    <t>Ocean Breeze Soap</t>
  </si>
  <si>
    <t>[BC0008104406] Charcoal &amp; Cedarwood Soap</t>
  </si>
  <si>
    <t>BC0008104406</t>
  </si>
  <si>
    <t>BC174</t>
  </si>
  <si>
    <t>Charcoal &amp; Cedarwood Soap</t>
  </si>
  <si>
    <t>[BC0008200006] Toothpaste</t>
  </si>
  <si>
    <t>BC0008200006</t>
  </si>
  <si>
    <t>EX300</t>
  </si>
  <si>
    <t>Toothpaste</t>
  </si>
  <si>
    <t>[BC0008300006] Toothbrush</t>
  </si>
  <si>
    <t>BC0008300006</t>
  </si>
  <si>
    <t>EX301</t>
  </si>
  <si>
    <t>Toothbrush</t>
  </si>
  <si>
    <t>[BC0008406402] Lavender Blossom Handmade Soap (Paraben &amp; SLES Free), 125 gm</t>
  </si>
  <si>
    <t>BC0008406402</t>
  </si>
  <si>
    <t>BC122</t>
  </si>
  <si>
    <t>Lavender Blossom Handmade Soap (Paraben &amp; SLES Free), 125 gm</t>
  </si>
  <si>
    <t>[BC0008503302] Neem Amla and Henna Herbal Shampoo</t>
  </si>
  <si>
    <t>BC0008503302</t>
  </si>
  <si>
    <t>BC201</t>
  </si>
  <si>
    <t>Neem Amla and Henna Herbal Shampoo</t>
  </si>
  <si>
    <t>[BC0008603302] sandalwood-moisturizing-lotion-regular</t>
  </si>
  <si>
    <t>BC0008603302</t>
  </si>
  <si>
    <t>BC304</t>
  </si>
  <si>
    <t>sandalwood-moisturizing-lotion-regular</t>
  </si>
  <si>
    <t>[BC0008704406] Avacado &amp; Shea Soap</t>
  </si>
  <si>
    <t>BC0008704406</t>
  </si>
  <si>
    <t>BC173</t>
  </si>
  <si>
    <t>Avacado &amp; Shea Soap</t>
  </si>
  <si>
    <t>[BC0008804406] Morrocan Clay &amp; Rosewood Soap</t>
  </si>
  <si>
    <t>BC0008804406</t>
  </si>
  <si>
    <t>BC175</t>
  </si>
  <si>
    <t>Morrocan Clay &amp; Rosewood Soap</t>
  </si>
  <si>
    <t>[BC0009500006] Kumkumadi Cream - Komal</t>
  </si>
  <si>
    <t>BC0009500006</t>
  </si>
  <si>
    <t>Kumkumadi Cream - Komal</t>
  </si>
  <si>
    <t>[BC0009600006] Turmeric Cream - Komal</t>
  </si>
  <si>
    <t>BC0009600006</t>
  </si>
  <si>
    <t>Turmeric Cream - Komal</t>
  </si>
  <si>
    <t>[BC0009700006] Black Tea Tree Soap</t>
  </si>
  <si>
    <t>BC130-TEA</t>
  </si>
  <si>
    <t>[BC119] Ayurvedic-Footcare-Scrub-Bar</t>
  </si>
  <si>
    <t>BC119</t>
  </si>
  <si>
    <t>Ayurvedic-Footcare-Scrub-Bar</t>
  </si>
  <si>
    <t>[BC121] Hand Made Transparent Soap Turmeric and Sandal Sls free 125 g</t>
  </si>
  <si>
    <t>BC121</t>
  </si>
  <si>
    <t>Hand Made Transparent Soap Turmeric and Sandal Sls free 125 g</t>
  </si>
  <si>
    <t>[BC160] Multani-Mitti-Red-Sandal-Soap-125gms</t>
  </si>
  <si>
    <t>BC160</t>
  </si>
  <si>
    <t>Multani-Mitti-Red-Sandal-Soap-125gms</t>
  </si>
  <si>
    <t>[BC161] Multani-Mitti-Aloe-Vera-Soap-125gms</t>
  </si>
  <si>
    <t>BC161</t>
  </si>
  <si>
    <t>Multani-Mitti-Aloe-Vera-Soap-125gms</t>
  </si>
  <si>
    <t>[BC163] Multani-Mitti-Soapnut Soap-125gms</t>
  </si>
  <si>
    <t>BC163</t>
  </si>
  <si>
    <t>Multani-Mitti-Soapnut Soap-125gms</t>
  </si>
  <si>
    <t>[BC164] Multani-Mitti-Charcoal Soap-125gms</t>
  </si>
  <si>
    <t>BC164</t>
  </si>
  <si>
    <t>Multani-Mitti-Charcoal Soap-125gms</t>
  </si>
  <si>
    <t>[BC166] Multani-Mitti-Walnut Soap-125gms</t>
  </si>
  <si>
    <t>BC166</t>
  </si>
  <si>
    <t>Multani-Mitti-Walnut Soap-125gms</t>
  </si>
  <si>
    <t>[BC170] Natural-Vegetable-Soap-Turmeric-Sandal-Sls-free-100gms</t>
  </si>
  <si>
    <t>BC170</t>
  </si>
  <si>
    <t>Natural-Vegetable-Soap-Turmeric-Sandal-Sls-free-100gms</t>
  </si>
  <si>
    <t>[BC205] Purely-Natural-Hair-Conditioner-200mL</t>
  </si>
  <si>
    <t>BC205</t>
  </si>
  <si>
    <t>Purely-Natural-Hair-Conditioner-200mL</t>
  </si>
  <si>
    <t>[BC208] amla-shikakai-shampoo-regular</t>
  </si>
  <si>
    <t>BC208</t>
  </si>
  <si>
    <t>amla-shikakai-shampoo-regular</t>
  </si>
  <si>
    <t>[BC209] Purely-Natural-Shampoo-200mL</t>
  </si>
  <si>
    <t>BC209</t>
  </si>
  <si>
    <t>Purely-Natural-Shampoo-200mL</t>
  </si>
  <si>
    <t>[BC213] Sandalwood-Hair-Conditioner</t>
  </si>
  <si>
    <t>BC213</t>
  </si>
  <si>
    <t>Sandalwood-Hair-Conditioner</t>
  </si>
  <si>
    <t>[BC218] Herbal-Aloe-Amla-Brahmi-Shampoo</t>
  </si>
  <si>
    <t>BC218</t>
  </si>
  <si>
    <t>Herbal-Aloe-Amla-Brahmi-Shampoo</t>
  </si>
  <si>
    <t>[BC253] Herbal-Conditioner-SLES-Free-200ml</t>
  </si>
  <si>
    <t>BC253</t>
  </si>
  <si>
    <t>Herbal-Conditioner-SLES-Free-200ml</t>
  </si>
  <si>
    <t>[BC302] lemon-honey-face-cleanser-regular</t>
  </si>
  <si>
    <t>BC302</t>
  </si>
  <si>
    <t>lemon-honey-face-cleanser-regular</t>
  </si>
  <si>
    <t>[BC305] refreshing-honey-bath-shower-gel-regular</t>
  </si>
  <si>
    <t>BC305</t>
  </si>
  <si>
    <t>refreshing-honey-bath-shower-gel-regular</t>
  </si>
  <si>
    <t>[BC307] Vitamin-E-Herbal-Bath-Oil-200mL</t>
  </si>
  <si>
    <t>BC307</t>
  </si>
  <si>
    <t>Vitamin-E-Herbal-Bath-Oil-200mL</t>
  </si>
  <si>
    <t>[BC308] Almond-Oil-with-Vitamin-E-200mL</t>
  </si>
  <si>
    <t>BC308</t>
  </si>
  <si>
    <t>Almond-Oil-with-Vitamin-E-200mL</t>
  </si>
  <si>
    <t>[BC312] body-cleanser-purely-natural-regular</t>
  </si>
  <si>
    <t>BC312</t>
  </si>
  <si>
    <t>body-cleanser-purely-natural-regular</t>
  </si>
  <si>
    <t>[BC315] sandalwood-body-cleanser-regular</t>
  </si>
  <si>
    <t>BC315</t>
  </si>
  <si>
    <t>sandalwood-body-cleanser-regular</t>
  </si>
  <si>
    <t>[BC351] Kumkumadi-Cream</t>
  </si>
  <si>
    <t>BC351</t>
  </si>
  <si>
    <t>Kumkumadi-Cream</t>
  </si>
  <si>
    <t>[BC352] Turmeric-Cream</t>
  </si>
  <si>
    <t>BC352</t>
  </si>
  <si>
    <t>Turmeric-Cream</t>
  </si>
  <si>
    <t>[BG114] Printed-Bag-Black-and-White</t>
  </si>
  <si>
    <t>BG114</t>
  </si>
  <si>
    <t>Printed-Bag-Black-and-White</t>
  </si>
  <si>
    <t>[BG115] Printed-Bag-Black-and-White</t>
  </si>
  <si>
    <t>BG115</t>
  </si>
  <si>
    <t>[BG116] Printed-Bag-Black-and-White</t>
  </si>
  <si>
    <t>BG116</t>
  </si>
  <si>
    <t>[BG117] Printed-Bag-Black-and-White</t>
  </si>
  <si>
    <t>BG117</t>
  </si>
  <si>
    <t>[BG124] Gada-Shoppe-Bag-Big</t>
  </si>
  <si>
    <t>BG124</t>
  </si>
  <si>
    <t>Gada-Shoppe-Bag-Big</t>
  </si>
  <si>
    <t>[BG127] Cotton-Jaipur-Backpack-Bag-3</t>
  </si>
  <si>
    <t>BG127</t>
  </si>
  <si>
    <t>Cotton-Jaipur-Backpack-Bag-3</t>
  </si>
  <si>
    <t>[BG129] Cotton-Jaipur-Backpack-Bag-5</t>
  </si>
  <si>
    <t>BG129</t>
  </si>
  <si>
    <t>Cotton-Jaipur-Backpack-Bag-5</t>
  </si>
  <si>
    <t>[BG135] Organic-Printed-Bag-Sakshi</t>
  </si>
  <si>
    <t>BG135</t>
  </si>
  <si>
    <t>Organic-Printed-Bag-Sakshi</t>
  </si>
  <si>
    <t>[BG136] Organic-Printed-Bag-Ananta</t>
  </si>
  <si>
    <t>BG136</t>
  </si>
  <si>
    <t>Organic-Printed-Bag-Ananta</t>
  </si>
  <si>
    <t>[BG139] Coin-Purse-Jute-Black</t>
  </si>
  <si>
    <t>BG139</t>
  </si>
  <si>
    <t>Coin-Purse-Jute-Black</t>
  </si>
  <si>
    <t>[BG143] Organic-Printed-Bag-Aaksh</t>
  </si>
  <si>
    <t>BG143</t>
  </si>
  <si>
    <t>Organic-Printed-Bag-Aaksh</t>
  </si>
  <si>
    <t>[BG144] Organic-Printed-Bag-Vayu</t>
  </si>
  <si>
    <t>BG144</t>
  </si>
  <si>
    <t>Organic-Printed-Bag-Vayu</t>
  </si>
  <si>
    <t>[BG165-NAT] BackPack-Doll-Jute-Viola-Natural</t>
  </si>
  <si>
    <t>BG165-NAT</t>
  </si>
  <si>
    <t>BackPack-Doll-Jute-Viola-Natural</t>
  </si>
  <si>
    <t>[BG166] Nandi-Back-Bag-Off-White</t>
  </si>
  <si>
    <t>BG166</t>
  </si>
  <si>
    <t>Nandi-Back-Bag-Off-White</t>
  </si>
  <si>
    <t>[BG168] Padam-Tote-Bag-Cotton</t>
  </si>
  <si>
    <t>BG168</t>
  </si>
  <si>
    <t>Padam-Tote-Bag-Cotton</t>
  </si>
  <si>
    <t>[BK122] English Inspire Your Child</t>
  </si>
  <si>
    <t>BK122</t>
  </si>
  <si>
    <t>English Inspire Your Child</t>
  </si>
  <si>
    <t>[BK305] Tamil-Isha-Ruchi</t>
  </si>
  <si>
    <t>BK305</t>
  </si>
  <si>
    <t>Tamil-Isha-Ruchi</t>
  </si>
  <si>
    <t>[BK306] Tamil-Purindum-Puriyathathum</t>
  </si>
  <si>
    <t>BK306</t>
  </si>
  <si>
    <t>Tamil-Purindum-Puriyathathum</t>
  </si>
  <si>
    <t>[BK501] Telugu-Encounter-the-Enlightened</t>
  </si>
  <si>
    <t>BK501</t>
  </si>
  <si>
    <t>Telugu-Encounter-the-Enlightened</t>
  </si>
  <si>
    <t>[CA0000100000] Jute Canvas Backpack</t>
  </si>
  <si>
    <t>[CA0000217000] Printed-Bag-Black-and-White</t>
  </si>
  <si>
    <t>CA0000217000</t>
  </si>
  <si>
    <t>BG113</t>
  </si>
  <si>
    <t>[CA0000217200] Printed-Bag-Black-and-White</t>
  </si>
  <si>
    <t>CA0000217200</t>
  </si>
  <si>
    <t>BG112</t>
  </si>
  <si>
    <t>[CA0000300000] Earth-Bag-Jute-Everest-Natural</t>
  </si>
  <si>
    <t>CA0000300000</t>
  </si>
  <si>
    <t>BG101-NAT</t>
  </si>
  <si>
    <t>Earth-Bag-Jute-Everest-Natural</t>
  </si>
  <si>
    <t>[CA0000400000] Hand-bag-Fashion-Jute-Viola-Off-White</t>
  </si>
  <si>
    <t>CA0000400000</t>
  </si>
  <si>
    <t>BG164-OWHT</t>
  </si>
  <si>
    <t>Hand-bag-Fashion-Jute-Viola-Off-White</t>
  </si>
  <si>
    <t>[CA0000600000] Cross-Shoulder-Bag-RawCotton</t>
  </si>
  <si>
    <t>Cross-Shoulder-Bag-RawCotton</t>
  </si>
  <si>
    <t>[CA0000800000] Ladies Backpack Jute</t>
  </si>
  <si>
    <t>[CA0000916900] Jari-Border-Bag-Dark Blue</t>
  </si>
  <si>
    <t>CA0000916900</t>
  </si>
  <si>
    <t>BG152-DBLUE</t>
  </si>
  <si>
    <t>Jari-Border-Bag-Dark Blue</t>
  </si>
  <si>
    <t>[CA0000917000] Jari-Border-Bag-Brown</t>
  </si>
  <si>
    <t>CA0000917000</t>
  </si>
  <si>
    <t>BG152-BRN</t>
  </si>
  <si>
    <t>Jari-Border-Bag-Brown</t>
  </si>
  <si>
    <t>[CA0000917200] Jari-Border-Bag-Mustard</t>
  </si>
  <si>
    <t>CA0000917200</t>
  </si>
  <si>
    <t>BG152-MUS</t>
  </si>
  <si>
    <t>Jari-Border-Bag-Mustard</t>
  </si>
  <si>
    <t>[CA0000917300] Jari-Border-Bag-Orange</t>
  </si>
  <si>
    <t>CA0000917300</t>
  </si>
  <si>
    <t>BG152-ORN</t>
  </si>
  <si>
    <t>Jari-Border-Bag-Orange</t>
  </si>
  <si>
    <t>[CA0001000000] Cross-Shoulder-Bag-Kalamkari</t>
  </si>
  <si>
    <t>Cross-Shoulder-Bag-Kalamkari</t>
  </si>
  <si>
    <t>[CA0002416900] Cotton-Jaipur-Backpack-Bag-1</t>
  </si>
  <si>
    <t>CA0002416900</t>
  </si>
  <si>
    <t>BG125</t>
  </si>
  <si>
    <t>Cotton-Jaipur-Backpack-Bag-1</t>
  </si>
  <si>
    <t>[CA0002417000] Cotton-Jaipur-Backpack-Bag-2</t>
  </si>
  <si>
    <t>CA0002417000</t>
  </si>
  <si>
    <t>BG126</t>
  </si>
  <si>
    <t>Cotton-Jaipur-Backpack-Bag-2</t>
  </si>
  <si>
    <t>[CA0002417200] Cotton-Jaipur-Backpack-Bag-4</t>
  </si>
  <si>
    <t>CA0002417200</t>
  </si>
  <si>
    <t>BG128</t>
  </si>
  <si>
    <t>Cotton-Jaipur-Backpack-Bag-4</t>
  </si>
  <si>
    <t>[CA0002417400] Cotton-Jaipur-Backpack-Bag-6</t>
  </si>
  <si>
    <t>CA0002417400</t>
  </si>
  <si>
    <t>BG130</t>
  </si>
  <si>
    <t>Cotton-Jaipur-Backpack-Bag-6</t>
  </si>
  <si>
    <t>[CA0002417500] Cotton-Jaipur-Backpack-Bag-7</t>
  </si>
  <si>
    <t>CA0002417500</t>
  </si>
  <si>
    <t>BG131</t>
  </si>
  <si>
    <t>Cotton-Jaipur-Backpack-Bag-7</t>
  </si>
  <si>
    <t>[CA0002417600] Cotton-Jaipur-Backpack-Bag-8</t>
  </si>
  <si>
    <t>CA0002417600</t>
  </si>
  <si>
    <t>BG132</t>
  </si>
  <si>
    <t>Cotton-Jaipur-Backpack-Bag-8</t>
  </si>
  <si>
    <t>[CA0003116900] Organic-Printed-Bag-Aum</t>
  </si>
  <si>
    <t>Organic-Printed-Bag-Aum</t>
  </si>
  <si>
    <t>[CA0003117000] Organic-Printed-Bag-Moon</t>
  </si>
  <si>
    <t>Organic-Printed-Bag-Moon</t>
  </si>
  <si>
    <t>[CA0003216900] Printed-Bag-Change-Organic</t>
  </si>
  <si>
    <t>Printed-Bag-Change-Organic</t>
  </si>
  <si>
    <t>[CA0003217000] Printed-Bag-Destiny-Organic</t>
  </si>
  <si>
    <t>CA0003217000</t>
  </si>
  <si>
    <t>BG108</t>
  </si>
  <si>
    <t>Printed-Bag-Destiny-Organic</t>
  </si>
  <si>
    <t>[CA0003217100] Printed-Bag-Including-Organic</t>
  </si>
  <si>
    <t>CA0003217100</t>
  </si>
  <si>
    <t>BG107</t>
  </si>
  <si>
    <t>Printed-Bag-Including-Organic</t>
  </si>
  <si>
    <t>[CA0003217200] Printed-Bag-Play-Organic</t>
  </si>
  <si>
    <t>Printed-Bag-Play-Organic</t>
  </si>
  <si>
    <t>[CA0003217300] Printed-Bag-Reality-Organic</t>
  </si>
  <si>
    <t>CA0003217300</t>
  </si>
  <si>
    <t>BG109</t>
  </si>
  <si>
    <t>Printed-Bag-Reality-Organic</t>
  </si>
  <si>
    <t>[CA0003217400] Printed-Bag-Situations-Organic</t>
  </si>
  <si>
    <t>CA0003217400</t>
  </si>
  <si>
    <t>BG106</t>
  </si>
  <si>
    <t>Printed-Bag-Situations-Organic</t>
  </si>
  <si>
    <t>[CA0003317200] Organic-Printed-Bag-Moksha</t>
  </si>
  <si>
    <t>Organic-Printed-Bag-Moksha</t>
  </si>
  <si>
    <t>[CA0003417200] Organic-Printed-Bag-Jala</t>
  </si>
  <si>
    <t>CA0003417200</t>
  </si>
  <si>
    <t>BG146</t>
  </si>
  <si>
    <t>Organic-Printed-Bag-Jala</t>
  </si>
  <si>
    <t>[CA0004000000] Kalamkari-Coin-Purse</t>
  </si>
  <si>
    <t>CA0004000000</t>
  </si>
  <si>
    <t>BG137</t>
  </si>
  <si>
    <t>Kalamkari-Coin-Purse</t>
  </si>
  <si>
    <t>[CA0004100000] Mens-Purse-Jute</t>
  </si>
  <si>
    <t>Mens-Purse-Jute</t>
  </si>
  <si>
    <t>[CA0004200000] Ladies-Purse-Jute</t>
  </si>
  <si>
    <t>Ladies-Purse-Jute</t>
  </si>
  <si>
    <t>[CA0004300000] Mini-Hand-Bag-Jute-White</t>
  </si>
  <si>
    <t>Mini-Hand-Bag-Jute-White</t>
  </si>
  <si>
    <t>[CA0004400000] Travel-Wallet-Bag-Jute</t>
  </si>
  <si>
    <t>CA0004400000</t>
  </si>
  <si>
    <t>BG138</t>
  </si>
  <si>
    <t>Travel-Wallet-Bag-Jute</t>
  </si>
  <si>
    <t>[CA0004500000] Passport-Purse-Jute</t>
  </si>
  <si>
    <t>Passport-Purse-Jute</t>
  </si>
  <si>
    <t>[CA0008200300] CB Cotton Bag (M)</t>
  </si>
  <si>
    <t>CB Cotton Bag</t>
  </si>
  <si>
    <t>Size: M</t>
  </si>
  <si>
    <t>[CA0008300500] CB Cotton Bag (XL)</t>
  </si>
  <si>
    <t>Size: XL</t>
  </si>
  <si>
    <t>[CA0008400600] CB Cotton Bag (XXL)</t>
  </si>
  <si>
    <t>Size: XXL</t>
  </si>
  <si>
    <t>[CA0008900200] Adiyogi-Mask-DL-Small</t>
  </si>
  <si>
    <t>CA0008900200</t>
  </si>
  <si>
    <t>EX184</t>
  </si>
  <si>
    <t>Adiyogi-Mask-DL-Small</t>
  </si>
  <si>
    <t>[CA0008900400] Adiyogi-Mask-DL-Big</t>
  </si>
  <si>
    <t>CA0008900400</t>
  </si>
  <si>
    <t>EX183</t>
  </si>
  <si>
    <t>Adiyogi-Mask-DL-Big</t>
  </si>
  <si>
    <t>[CA0009100200] Organic Waffle Towel - Small</t>
  </si>
  <si>
    <t>[CA0009100400] Organic Waffle Towel - Big</t>
  </si>
  <si>
    <t>[CA0009200200] Indian-Experience-Towel-Small</t>
  </si>
  <si>
    <t>Indian-Experience-Towel-Small</t>
  </si>
  <si>
    <t>[CA0009200400] Indian-Experience-Towel- Big</t>
  </si>
  <si>
    <t>Indian-Experience-Towel- Big</t>
  </si>
  <si>
    <t>[CA0009700200] Yogeshwaraya-Mask-DL-Small</t>
  </si>
  <si>
    <t>CA0009700200</t>
  </si>
  <si>
    <t>EX180</t>
  </si>
  <si>
    <t>Yogeshwaraya-Mask-DL-Small</t>
  </si>
  <si>
    <t>[CA0009700400] Yogeshwaraya-Mask-DL-Big</t>
  </si>
  <si>
    <t>CA0009700400</t>
  </si>
  <si>
    <t>EX178</t>
  </si>
  <si>
    <t>Yogeshwaraya-Mask-DL-Big</t>
  </si>
  <si>
    <t>[CA0009800200] Yogeshwaraya-Mask-DL-Small</t>
  </si>
  <si>
    <t>CA0009800200</t>
  </si>
  <si>
    <t>EX179</t>
  </si>
  <si>
    <t>[CA0009800400] Yogeshwaraya-Mask-DL-Big</t>
  </si>
  <si>
    <t>CA0009800400</t>
  </si>
  <si>
    <t>EX177</t>
  </si>
  <si>
    <t>[CA0010600006] FlatSheet-White</t>
  </si>
  <si>
    <t>CA0010600006</t>
  </si>
  <si>
    <t>EX147</t>
  </si>
  <si>
    <t>FlatSheet-White</t>
  </si>
  <si>
    <t>[CA0010700006] 100%Cotton-LoomWoven-White-Blanket</t>
  </si>
  <si>
    <t>CA0010700006</t>
  </si>
  <si>
    <t>EX148</t>
  </si>
  <si>
    <t>100%Cotton-LoomWoven-White-Blanket</t>
  </si>
  <si>
    <t>[CA0010800006] Cotton-Woven-Blanket</t>
  </si>
  <si>
    <t>CA0010800006</t>
  </si>
  <si>
    <t>EX150</t>
  </si>
  <si>
    <t>Cotton-Woven-Blanket</t>
  </si>
  <si>
    <t>[CA0010900006] Fleece-Blanket</t>
  </si>
  <si>
    <t>CA0010900006</t>
  </si>
  <si>
    <t>EX151</t>
  </si>
  <si>
    <t>Fleece-Blanket</t>
  </si>
  <si>
    <t>[CA0011000006] FlatSheet-White-Cotton</t>
  </si>
  <si>
    <t>CA0011000006</t>
  </si>
  <si>
    <t>EX185</t>
  </si>
  <si>
    <t>FlatSheet-White-Cotton</t>
  </si>
  <si>
    <t>[CA0011100006] PillowCase-White-Cotton</t>
  </si>
  <si>
    <t>CA0011100006</t>
  </si>
  <si>
    <t>EX186</t>
  </si>
  <si>
    <t>PillowCase-White-Cotton</t>
  </si>
  <si>
    <t>[CA0011200000] Save-Soil-Baseball-Cap</t>
  </si>
  <si>
    <t>CA0011200000</t>
  </si>
  <si>
    <t>CU304</t>
  </si>
  <si>
    <t>Save-Soil-Baseball-Cap</t>
  </si>
  <si>
    <t>[CA0011300000] Save Soil Mugs</t>
  </si>
  <si>
    <t>CA0011300000</t>
  </si>
  <si>
    <t>EX203</t>
  </si>
  <si>
    <t>Save Soil Mugs</t>
  </si>
  <si>
    <t>[CA0011700000] Save Soil Magnet-Save Our Soil</t>
  </si>
  <si>
    <t>CA0011700000</t>
  </si>
  <si>
    <t>EX271</t>
  </si>
  <si>
    <t>Save Soil Magnet-Save Our Soil</t>
  </si>
  <si>
    <t>[CA0011800000] Save Soil Magnet-Earth Buddy</t>
  </si>
  <si>
    <t>CA0011800000</t>
  </si>
  <si>
    <t>EX272</t>
  </si>
  <si>
    <t>Save Soil Magnet-Earth Buddy</t>
  </si>
  <si>
    <t>[CA0011900000] Magnet Save soil</t>
  </si>
  <si>
    <t>CA0011900000</t>
  </si>
  <si>
    <t>EX205</t>
  </si>
  <si>
    <t>Magnet Save soil</t>
  </si>
  <si>
    <t>[CA0012700000] Save Soil Key chain</t>
  </si>
  <si>
    <t>Save Soil Key chain</t>
  </si>
  <si>
    <t>[CA0012800006] Save Soil Badge</t>
  </si>
  <si>
    <t>CA0012800006</t>
  </si>
  <si>
    <t>EX204</t>
  </si>
  <si>
    <t>Save Soil Badge</t>
  </si>
  <si>
    <t>[CA0012900006] Save Soil Mask - Pack of 2</t>
  </si>
  <si>
    <t>CA0012900006</t>
  </si>
  <si>
    <t>EX206</t>
  </si>
  <si>
    <t>Save Soil Mask - Pack of 2</t>
  </si>
  <si>
    <t>[CA0013300009] Copper-Cuf-Bracelet-Style-3</t>
  </si>
  <si>
    <t>Copper-Cuf-Bracelet-Style-3</t>
  </si>
  <si>
    <t>[CA0013400000] Copper-Cuf-Bracelet-Style-4</t>
  </si>
  <si>
    <t>CA0013400000</t>
  </si>
  <si>
    <t>JW101-4</t>
  </si>
  <si>
    <t>Copper-Cuf-Bracelet-Style-4</t>
  </si>
  <si>
    <t>[CA0013500009] Copper-Cuf-Bracelet-Style-5</t>
  </si>
  <si>
    <t>Copper-Cuf-Bracelet-Style-5</t>
  </si>
  <si>
    <t>[CA0013600009] Copper-Cuf-Bracelet-Style-6</t>
  </si>
  <si>
    <t>Copper-Cuf-Bracelet-Style-6</t>
  </si>
  <si>
    <t>[CA0013700000] Copper Bangles Style 4</t>
  </si>
  <si>
    <t>CA0013700000</t>
  </si>
  <si>
    <t>JW106-4</t>
  </si>
  <si>
    <t>Copper Bangles Style 4</t>
  </si>
  <si>
    <t>[CA0013800000] Copper-Bangle-Set-Style-5</t>
  </si>
  <si>
    <t>CA0013800000</t>
  </si>
  <si>
    <t>JW106-5</t>
  </si>
  <si>
    <t>Copper-Bangle-Set-Style-5</t>
  </si>
  <si>
    <t>[CA0013900000] Copper-Multi-Bangle-Set-Style-6</t>
  </si>
  <si>
    <t>CA0013900000</t>
  </si>
  <si>
    <t>JW106-6</t>
  </si>
  <si>
    <t>Copper-Multi-Bangle-Set-Style-6</t>
  </si>
  <si>
    <t>[CA0014000000] Resine-Aluminuin-Bangle</t>
  </si>
  <si>
    <t>CA0014000000</t>
  </si>
  <si>
    <t>JW108</t>
  </si>
  <si>
    <t>Resine-Aluminuin-Bangle</t>
  </si>
  <si>
    <t>[CA0014200009] Kundalini-Charms-Bracelet</t>
  </si>
  <si>
    <t>Kundalini-Charms-Bracelet</t>
  </si>
  <si>
    <t>[CA0014300009] Copper-Wire-Bracelet</t>
  </si>
  <si>
    <t>Copper-Wire-Bracelet</t>
  </si>
  <si>
    <t>[CA0014400009] Adiyogi-Cuff-Copper</t>
  </si>
  <si>
    <t>[CA0019900009] Jai Bhairavi Devi Copper Cuff</t>
  </si>
  <si>
    <t>[CA0020000009] Two Tone Copper Cuff</t>
  </si>
  <si>
    <t>[CA0020100009] Mystic Moon Copper Cuff</t>
  </si>
  <si>
    <t>[CA0020300009] Slim Copper Cuff</t>
  </si>
  <si>
    <t>[CA0020400009] Chakra Copper Cuff</t>
  </si>
  <si>
    <t>[CA0020600009] Copper-Bangle-Style-1</t>
  </si>
  <si>
    <t>Copper-Bangle-Style-1</t>
  </si>
  <si>
    <t>[CA0020700009] Copper-Bangle-Style-2</t>
  </si>
  <si>
    <t>Copper-Bangle-Style-2</t>
  </si>
  <si>
    <t>[CA0020800009] Copper-Bangle-Style-3</t>
  </si>
  <si>
    <t>Copper-Bangle-Style-3</t>
  </si>
  <si>
    <t>[CA0022400009] Aum-Rudraksha-Earrings</t>
  </si>
  <si>
    <t>Aum-Rudraksha-Earrings</t>
  </si>
  <si>
    <t>[CA0022500000] Rudraksha-Earrings</t>
  </si>
  <si>
    <t>Rudraksha-Earrings</t>
  </si>
  <si>
    <t>[CA0022800000] Textured-Copper-Earring-Style-3</t>
  </si>
  <si>
    <t>CA0022800000</t>
  </si>
  <si>
    <t>JW102-3</t>
  </si>
  <si>
    <t>Textured-Copper-Earring-Style-3</t>
  </si>
  <si>
    <t>[CA0022900000] Antique-Hammered-Copper-Black-Metal-Earring</t>
  </si>
  <si>
    <t>CA0022900000</t>
  </si>
  <si>
    <t>JW107-E</t>
  </si>
  <si>
    <t>Antique-Hammered-Copper-Black-Metal-Earring</t>
  </si>
  <si>
    <t>[CA0023000009] Adiyogi-Ear-Rings-Silver</t>
  </si>
  <si>
    <t>[CA0023300009] Adiyogi-Earring-Copper</t>
  </si>
  <si>
    <t>[CA0029016909] Textured-Matt-Copper-Earring-Style-1</t>
  </si>
  <si>
    <t>Textured-Matt-Copper-Earring-Style-1</t>
  </si>
  <si>
    <t>[CA0029017009] Ear-Ring-Copper-Style-2</t>
  </si>
  <si>
    <t>CA0029017009</t>
  </si>
  <si>
    <t>JW102-2</t>
  </si>
  <si>
    <t>Ear-Ring-Copper-Style-2</t>
  </si>
  <si>
    <t>[CA0029017109] Hammered-Copper-Earring-Style-4</t>
  </si>
  <si>
    <t>Hammered-Copper-Earring-Style-4</t>
  </si>
  <si>
    <t>[CA0029116906] Handcrafted-Earring</t>
  </si>
  <si>
    <t>CA0029116906</t>
  </si>
  <si>
    <t>JW154</t>
  </si>
  <si>
    <t>Handcrafted-Earring</t>
  </si>
  <si>
    <t>[CA0029117006] Handcrafted-Earring</t>
  </si>
  <si>
    <t>CA0029117006</t>
  </si>
  <si>
    <t>JW156</t>
  </si>
  <si>
    <t>[CA0029117106] Handcrafted-Earring</t>
  </si>
  <si>
    <t>CA0029117106</t>
  </si>
  <si>
    <t>JW157</t>
  </si>
  <si>
    <t>[CA0035800000] Devi Red Pendant Cord</t>
  </si>
  <si>
    <t>[CA0035900000] Dhyanalinga Black Pendant Cord</t>
  </si>
  <si>
    <t>[CA0036000009] Linga-Bhairavi-Chain-Silver</t>
  </si>
  <si>
    <t>[CA0036500009] Rudraksha-Pendant</t>
  </si>
  <si>
    <t>Rudraksha-Pendant</t>
  </si>
  <si>
    <t>[CA0037200000] Hammered-Copper-Necklace-Style-1</t>
  </si>
  <si>
    <t>CA0037200000</t>
  </si>
  <si>
    <t>JW104-1</t>
  </si>
  <si>
    <t>Hammered-Copper-Necklace-Style-1</t>
  </si>
  <si>
    <t>[CA0037300000] Copper-Choker-Necklace-Style-2</t>
  </si>
  <si>
    <t>CA0037300000</t>
  </si>
  <si>
    <t>JW105-2</t>
  </si>
  <si>
    <t>Copper-Choker-Necklace-Style-2</t>
  </si>
  <si>
    <t>[CA0037600000] Antique-Copper-Chain-Necklace</t>
  </si>
  <si>
    <t>CA0037600000</t>
  </si>
  <si>
    <t>JW107-N</t>
  </si>
  <si>
    <t>Antique-Copper-Chain-Necklace</t>
  </si>
  <si>
    <t>[CA0038200000] Moon-Silver-Pendant-Chain</t>
  </si>
  <si>
    <t>CA0038200000</t>
  </si>
  <si>
    <t>JW145</t>
  </si>
  <si>
    <t>Moon-Silver-Pendant-Chain</t>
  </si>
  <si>
    <t>[CA0040600000] Beaded-Necklace-2</t>
  </si>
  <si>
    <t>CA0040600000</t>
  </si>
  <si>
    <t>JW138</t>
  </si>
  <si>
    <t>Beaded-Necklace-2</t>
  </si>
  <si>
    <t>[CA0040700000] Beaded-Necklace-3</t>
  </si>
  <si>
    <t>CA0040700000</t>
  </si>
  <si>
    <t>JW139</t>
  </si>
  <si>
    <t>Beaded-Necklace-3</t>
  </si>
  <si>
    <t>[CA0041700000] Multi-Layer-Long-Necklace-6096-C</t>
  </si>
  <si>
    <t>CA0041700000</t>
  </si>
  <si>
    <t>JW142</t>
  </si>
  <si>
    <t>Multi-Layer-Long-Necklace-6096-C</t>
  </si>
  <si>
    <t>[CA0042300009] Linga-Bhairavi-Chain-Silver</t>
  </si>
  <si>
    <t>[CA0044400209] Linga-Copper-Ring (S)</t>
  </si>
  <si>
    <t>Linga-Copper-Ring</t>
  </si>
  <si>
    <t>Size: S</t>
  </si>
  <si>
    <t>[CA0044400309] Linga-Copper-Ring (M)</t>
  </si>
  <si>
    <t>[CA0044400409] Linga-Copper-Ring (L)</t>
  </si>
  <si>
    <t>Size: L</t>
  </si>
  <si>
    <t>[CA0045100200] Moon-Phase-Silver-Ring (S)</t>
  </si>
  <si>
    <t>CA0045100200</t>
  </si>
  <si>
    <t>JW144-S</t>
  </si>
  <si>
    <t>Moon-Phase-Silver-Ring</t>
  </si>
  <si>
    <t>[CA0045100300] Moon-Phase-Silver-Ring (M)</t>
  </si>
  <si>
    <t>CA0045100300</t>
  </si>
  <si>
    <t>JW144-M</t>
  </si>
  <si>
    <t>[CA0047200206] Kids-Adiyogi-Pullover-Hoodie (S)</t>
  </si>
  <si>
    <t>CA0047200206</t>
  </si>
  <si>
    <t>CU601-S</t>
  </si>
  <si>
    <t>Kids-Adiyogi-Pullover-Hoodie</t>
  </si>
  <si>
    <t>[CA0047200306] Kids-Adiyogi-Pullover-Hoodie (M)</t>
  </si>
  <si>
    <t>CA0047200306</t>
  </si>
  <si>
    <t>CU601-M</t>
  </si>
  <si>
    <t>[CA0047200406] Kids-Adiyogi-Pullover-Hoodie (L)</t>
  </si>
  <si>
    <t>CA0047200406</t>
  </si>
  <si>
    <t>CU601-L</t>
  </si>
  <si>
    <t>[CA0047200506] Kids-Adiyogi-Pullover-Hoodie (XL)</t>
  </si>
  <si>
    <t>CA0047200506</t>
  </si>
  <si>
    <t>CU601-XL</t>
  </si>
  <si>
    <t>[CA0047300206] Kids-Sweatpants (S)</t>
  </si>
  <si>
    <t>CA0047300206</t>
  </si>
  <si>
    <t>CU602-S</t>
  </si>
  <si>
    <t>Kids-Sweatpants</t>
  </si>
  <si>
    <t>[CA0047300306] Kids-Sweatpants (M)</t>
  </si>
  <si>
    <t>CA0047300306</t>
  </si>
  <si>
    <t>CU602-M</t>
  </si>
  <si>
    <t>[CA0047300406] Kids-Sweatpants (L)</t>
  </si>
  <si>
    <t>CA0047300406</t>
  </si>
  <si>
    <t>CU602-L</t>
  </si>
  <si>
    <t>[CA0047300506] Kids-Sweatpants (XL)</t>
  </si>
  <si>
    <t>CA0047300506</t>
  </si>
  <si>
    <t>CU602-XL</t>
  </si>
  <si>
    <t>[CA0048800900] Melange T Shirt Moon Dark Grey with silver (3Y)</t>
  </si>
  <si>
    <t>Melange T Shirt Moon Dark Grey with silver</t>
  </si>
  <si>
    <t>Size: 3Y</t>
  </si>
  <si>
    <t>[CA0048801000] Melange T Shirt Moon Dark Grey with silver (5Y)</t>
  </si>
  <si>
    <t>Size: 5Y</t>
  </si>
  <si>
    <t>[CA0048801100] Melange T Shirt Moon Dark Grey with silver (7Y)</t>
  </si>
  <si>
    <t>Size: 7Y</t>
  </si>
  <si>
    <t>[CA0048801200] Melange T Shirt Moon Dark Grey with silver (9Y)</t>
  </si>
  <si>
    <t>Size: 9Y</t>
  </si>
  <si>
    <t>[CA0048801300] Melange T Shirt Moon Dark Grey with silver (11Y)</t>
  </si>
  <si>
    <t>Size: 11Y</t>
  </si>
  <si>
    <t>[CA0049801100] Melange T Shirt Aum Dark Grey (7Y)</t>
  </si>
  <si>
    <t>[CA0049801200] Melange T Shirt Aum Dark Grey (9Y)</t>
  </si>
  <si>
    <t>[CA0050600200] Mens-Khadi-Kurta-Natural-SS (S)</t>
  </si>
  <si>
    <t>CA0050600200</t>
  </si>
  <si>
    <t>CM212-S</t>
  </si>
  <si>
    <t>Mens-Khadi-Kurta-Natural-SS</t>
  </si>
  <si>
    <t>[CA0050600500] Mens-Khadi-Kurta-Natural-SS (XL)</t>
  </si>
  <si>
    <t>CA0050600500</t>
  </si>
  <si>
    <t>CM212-XL</t>
  </si>
  <si>
    <t>[CA0051200200] Mens-AUM-Kurta-Fine-Cotton-White-SS (S)</t>
  </si>
  <si>
    <t>OCM133-S</t>
  </si>
  <si>
    <t>Mens-AUM-Kurta-Fine-Cotton-White-SS</t>
  </si>
  <si>
    <t>[CA0051200300] Mens-AUM-Kurta-Fine-Cotton-White-SS (M)</t>
  </si>
  <si>
    <t>OCM133-M</t>
  </si>
  <si>
    <t>[CA0051200400] Mens-AUM-Kurta-Fine-Cotton-White-SS (L)</t>
  </si>
  <si>
    <t>OCM133-L</t>
  </si>
  <si>
    <t>[CA0051200500] Mens-AUM-Kurta-Fine-Cotton-White-SS (XL)</t>
  </si>
  <si>
    <t>OCM133-XL</t>
  </si>
  <si>
    <t>[CA0051400200] Mens-AUM-Kurta-Brick-SS (S)</t>
  </si>
  <si>
    <t>Mens-AUM-Kurta-Brick-SS</t>
  </si>
  <si>
    <t>[CA0051400300] Mens-AUM-Kurta-Brick-SS (M)</t>
  </si>
  <si>
    <t>[CA0051400400] Mens-AUM-Kurta-Brick-SS (L)</t>
  </si>
  <si>
    <t>[CA0051400500] Mens-AUM-Kurta-Brick-SS (XL)</t>
  </si>
  <si>
    <t>[CA0051800200] Mens-Cotton-Kurtha-Organic-Undyed-SS (S)</t>
  </si>
  <si>
    <t>Mens-Cotton-Kurtha-Organic-Undyed-SS</t>
  </si>
  <si>
    <t>[CA0051800300] Mens-Cotton-Kurtha-Organic-Undyed-SS (M)</t>
  </si>
  <si>
    <t>[CA0051800400] Mens-Cotton-Kurtha-Organic-Undyed-SS (L)</t>
  </si>
  <si>
    <t>[CA0051800500] Mens-Cotton-Kurtha-Organic-Undyed-SS (XL)</t>
  </si>
  <si>
    <t>[CA0052000200] Men Organic Cotton AUM Embroidered Kurta - Undyed (S)</t>
  </si>
  <si>
    <t>Men Organic Cotton AUM Embroidered Kurta - Undyed</t>
  </si>
  <si>
    <t>[CA0052000300] Men Organic Cotton AUM Embroidered Kurta - Undyed (M)</t>
  </si>
  <si>
    <t>[CA0052000400] Men Organic Cotton AUM Embroidered Kurta - Undyed (L)</t>
  </si>
  <si>
    <t>[CA0052000500] Men Organic Cotton AUM Embroidered Kurta - Undyed (XL)</t>
  </si>
  <si>
    <t>[CA0052300200] Mens Slub Hand Spun LS Kurta, Beige (S)</t>
  </si>
  <si>
    <t>CA0052300200</t>
  </si>
  <si>
    <t>CM157-S</t>
  </si>
  <si>
    <t>Mens Slub Hand Spun LS Kurta, Beige</t>
  </si>
  <si>
    <t>[CA0052900200] Natural Dyed Handwoven LS Kurta, Beige (S)</t>
  </si>
  <si>
    <t>CA0052900200</t>
  </si>
  <si>
    <t>CM158-S</t>
  </si>
  <si>
    <t>Natural Dyed Handwoven LS Kurta, Beige</t>
  </si>
  <si>
    <t>[CA0052900300] Natural Dyed Handwoven LS Kurta, Beige (M)</t>
  </si>
  <si>
    <t>CA0052900300</t>
  </si>
  <si>
    <t>CM158-M</t>
  </si>
  <si>
    <t>[CA0052900400] Natural Dyed Handwoven LS Kurta, Beige (L)</t>
  </si>
  <si>
    <t>CA0052900400</t>
  </si>
  <si>
    <t>CM158-L</t>
  </si>
  <si>
    <t>[CA0053000400] Natural Dyed Handwoven LS Kurta, Brown</t>
  </si>
  <si>
    <t>CA0053000400</t>
  </si>
  <si>
    <t>CM159-L</t>
  </si>
  <si>
    <t>Natural Dyed Handwoven LS Kurta, Brown</t>
  </si>
  <si>
    <t>[CA0053500100] Mens-AUM-Kurta-SS-Mustard (XS)</t>
  </si>
  <si>
    <t>Mens-AUM-Kurta-SS-Mustard</t>
  </si>
  <si>
    <t>Size: XS</t>
  </si>
  <si>
    <t>[CA0053500200] Mens-AUM-Kurta-SS-Mustard (S)</t>
  </si>
  <si>
    <t>[CA0053500300] Mens-AUM-Kurta-SS-Mustard (M)</t>
  </si>
  <si>
    <t>[CA0053500400] Mens-AUM-Kurta-SS-Mustard (L)</t>
  </si>
  <si>
    <t>[CA0053500500] Mens-AUM-Kurta-SS-Mustard (XL)</t>
  </si>
  <si>
    <t>[CA0053500600] Mens-AUM-Kurta-SS-Mustard (XXL)</t>
  </si>
  <si>
    <t>[CA0053600100] Mens-AUM-Kurta-SS-Maroon (XS)</t>
  </si>
  <si>
    <t>Mens-AUM-Kurta-SS-Maroon</t>
  </si>
  <si>
    <t>[CA0053600200] Mens-AUM-Kurta-SS-Maroon (S)</t>
  </si>
  <si>
    <t>[CA0053600300] Mens-AUM-Kurta-SS-Maroon (M)</t>
  </si>
  <si>
    <t>[CA0053600400] Mens-AUM-Kurta-SS-Maroon (L)</t>
  </si>
  <si>
    <t>[CA0053600500] Mens-AUM-Kurta-SS-Maroon (XL)</t>
  </si>
  <si>
    <t>[CA0053600600] Mens-AUM-Kurta-SS-Maroon (XXL)</t>
  </si>
  <si>
    <t>[CA0053700100] Mens-AUM-Kurta-SS-Indigo (XS)</t>
  </si>
  <si>
    <t>CA0053700100</t>
  </si>
  <si>
    <t>CM143-XS</t>
  </si>
  <si>
    <t>Mens-AUM-Kurta-SS-Indigo</t>
  </si>
  <si>
    <t>[CA0053700200] Mens-AUM-Kurta-SS-Indigo (S)</t>
  </si>
  <si>
    <t>[CA0053700300] Mens-AUM-Kurta-SS-Indigo (M)</t>
  </si>
  <si>
    <t>[CA0053700400] Mens-AUM-Kurta-SS-Indigo (L)</t>
  </si>
  <si>
    <t>[CA0053700500] Mens-AUM-Kurta-SS-Indigo (XL)</t>
  </si>
  <si>
    <t>[CA0053700600] Mens-AUM-Kurta-SS-Indigo (XXL)</t>
  </si>
  <si>
    <t>[CA0053900100] Mens-AUM-Kurta-SS-Beige (XS)</t>
  </si>
  <si>
    <t>Mens-AUM-Kurta-SS-Beige</t>
  </si>
  <si>
    <t>[CA0053900200] Mens-AUM-Kurta-SS-Beige (S)</t>
  </si>
  <si>
    <t>[CA0053900300] Mens-AUM-Kurta-SS-Beige (M)</t>
  </si>
  <si>
    <t>[CA0053900400] Mens-AUM-Kurta-SS-Beige (L)</t>
  </si>
  <si>
    <t>[CA0053900500] Mens-AUM-Kurta-SS-Beige (XL)</t>
  </si>
  <si>
    <t>[CA0053900600] Mens-AUM-Kurta-SS-Beige (XXL)</t>
  </si>
  <si>
    <t>[CA0054000100] Mens-AUM-Kurta-LS-Moss (XS)</t>
  </si>
  <si>
    <t>Mens-AUM-Kurta-LS-Moss</t>
  </si>
  <si>
    <t>[CA0054000200] Mens-AUM-Kurta-LS-Moss (S)</t>
  </si>
  <si>
    <t>[CA0054000300] Mens-AUM-Kurta-LS-Moss (M)</t>
  </si>
  <si>
    <t>[CA0054000400] Mens-AUM-Kurta-LS-Moss (L)</t>
  </si>
  <si>
    <t>[CA0054000500] Mens-AUM-Kurta-LS-Moss (XL)</t>
  </si>
  <si>
    <t>[CA0054000600] Mens-AUM-Kurta-LS-Moss (XXL)</t>
  </si>
  <si>
    <t>[CA0054100100] Mens-AUM-Kurta-LS-Indigo (XS)</t>
  </si>
  <si>
    <t>Mens-AUM-Kurta-LS-Indigo</t>
  </si>
  <si>
    <t>[CA0054100200] Mens-AUM-Kurta-LS-Indigo (S)</t>
  </si>
  <si>
    <t>[CA0054100300] Mens-AUM-Kurta-LS-Indigo (M)</t>
  </si>
  <si>
    <t>[CA0054100400] Mens-AUM-Kurta-LS-Indigo (L)</t>
  </si>
  <si>
    <t>[CA0054100500] Mens-AUM-Kurta-LS-Indigo (XL)</t>
  </si>
  <si>
    <t>[CA0054100600] Mens-AUM-Kurta-LS-Indigo (XXL)</t>
  </si>
  <si>
    <t>[CA0054200100] Mens-AUM-Kurta-LS-Rust (XS)</t>
  </si>
  <si>
    <t>CA0054200100</t>
  </si>
  <si>
    <t>CM145-XS</t>
  </si>
  <si>
    <t>Mens-AUM-Kurta-LS-Rust</t>
  </si>
  <si>
    <t>[CA0054200200] Mens-AUM-Kurta-LS-Rust (S)</t>
  </si>
  <si>
    <t>[CA0054200300] Mens-AUM-Kurta-LS-Rust (M)</t>
  </si>
  <si>
    <t>[CA0054200400] Mens-AUM-Kurta-LS-Rust (L)</t>
  </si>
  <si>
    <t>[CA0054200500] Mens-AUM-Kurta-LS-Rust (XL)</t>
  </si>
  <si>
    <t>[CA0054200600] Mens-AUM-Kurta-LS-Rust (XXL)</t>
  </si>
  <si>
    <t>CA0054200600</t>
  </si>
  <si>
    <t>CM145-XXL</t>
  </si>
  <si>
    <t>[CA0054300100] Mens Printed Kurta-LS- Rust (XS)</t>
  </si>
  <si>
    <t>CA0054300100</t>
  </si>
  <si>
    <t>CM150-XS</t>
  </si>
  <si>
    <t>Mens Printed Kurta-LS- Rust</t>
  </si>
  <si>
    <t>[CA0054300200] Mens Printed Kurta-LS- Rust (S)</t>
  </si>
  <si>
    <t>CA0054300200</t>
  </si>
  <si>
    <t>CM150-S</t>
  </si>
  <si>
    <t>[CA0054300300] Mens Printed Kurta-LS- Rust (M)</t>
  </si>
  <si>
    <t>CA0054300300</t>
  </si>
  <si>
    <t>CM150-M</t>
  </si>
  <si>
    <t>[CA0054300400] Mens Printed Kurta-LS- Rust (L)</t>
  </si>
  <si>
    <t>CA0054300400</t>
  </si>
  <si>
    <t>CM150-L</t>
  </si>
  <si>
    <t>[CA0054300500] Mens Printed Kurta-LS- Rust (XL)</t>
  </si>
  <si>
    <t>CA0054300500</t>
  </si>
  <si>
    <t>CM150-XL</t>
  </si>
  <si>
    <t>[CA0054300600] Mens Printed Kurta-LS- Rust (XXL)</t>
  </si>
  <si>
    <t>CA0054300600</t>
  </si>
  <si>
    <t>CM150-XXL</t>
  </si>
  <si>
    <t>[CA0054400100] Mens Printed Kurta-LS- Indigo (XS)</t>
  </si>
  <si>
    <t>CA0054400100</t>
  </si>
  <si>
    <t>CM149-XS</t>
  </si>
  <si>
    <t>Mens Printed Kurta-LS- Indigo</t>
  </si>
  <si>
    <t>[CA0054400200] Mens Printed Kurta-LS- Indigo (S)</t>
  </si>
  <si>
    <t>CA0054400200</t>
  </si>
  <si>
    <t>CM149-S</t>
  </si>
  <si>
    <t>[CA0054400300] Mens Printed Kurta-LS- Indigo (M)</t>
  </si>
  <si>
    <t>CA0054400300</t>
  </si>
  <si>
    <t>CM149-M</t>
  </si>
  <si>
    <t>[CA0054400400] Mens Printed Kurta-LS- Indigo (L)</t>
  </si>
  <si>
    <t>CA0054400400</t>
  </si>
  <si>
    <t>CM149-L</t>
  </si>
  <si>
    <t>[CA0054400500] Mens Printed Kurta-LS- Indigo (XL)</t>
  </si>
  <si>
    <t>CA0054400500</t>
  </si>
  <si>
    <t>CM149-XL</t>
  </si>
  <si>
    <t>[CA0054400600] Mens Printed Kurta-LS- Indigo (XXL)</t>
  </si>
  <si>
    <t>CA0054400600</t>
  </si>
  <si>
    <t>CM149-XXL</t>
  </si>
  <si>
    <t>[CA0054500100] Mens Printed Kurta-LS- Undyed (XS)</t>
  </si>
  <si>
    <t>CA0054500100</t>
  </si>
  <si>
    <t>CM148-XS</t>
  </si>
  <si>
    <t>Mens Printed Kurta-LS- Undyed</t>
  </si>
  <si>
    <t>[CA0054500200] Mens Printed Kurta-LS- Undyed (S)</t>
  </si>
  <si>
    <t>CA0054500200</t>
  </si>
  <si>
    <t>CM148-S</t>
  </si>
  <si>
    <t>[CA0054500300] Mens Printed Kurta-LS- Undyed (M)</t>
  </si>
  <si>
    <t>CA0054500300</t>
  </si>
  <si>
    <t>CM148-M</t>
  </si>
  <si>
    <t>[CA0054500400] Mens Printed Kurta-LS- Undyed (L)</t>
  </si>
  <si>
    <t>CA0054500400</t>
  </si>
  <si>
    <t>CM148-L</t>
  </si>
  <si>
    <t>[CA0054500500] Mens Printed Kurta-LS- Undyed (XL)</t>
  </si>
  <si>
    <t>CA0054500500</t>
  </si>
  <si>
    <t>CM148-XL</t>
  </si>
  <si>
    <t>[CA0058500200] Mens-Hemp-Kurta-Beige-SS (S)</t>
  </si>
  <si>
    <t>CA0058500200</t>
  </si>
  <si>
    <t>CM105-S</t>
  </si>
  <si>
    <t>Mens-Hemp-Kurta-Beige-SS</t>
  </si>
  <si>
    <t>[CA0058500400] Mens-Hemp-Kurta-Beige-SS (L)</t>
  </si>
  <si>
    <t>CA0058500400</t>
  </si>
  <si>
    <t>CM105-L</t>
  </si>
  <si>
    <t>[CA0058500500] Mens-Hemp-Kurta-Beige-SS (XL)</t>
  </si>
  <si>
    <t>CA0058500500</t>
  </si>
  <si>
    <t>CM105-XL</t>
  </si>
  <si>
    <t>[CA0058600200] Mens-Hemp-Kurta-Black-SS (S)</t>
  </si>
  <si>
    <t>CA0058600200</t>
  </si>
  <si>
    <t>CM106-S</t>
  </si>
  <si>
    <t>Mens-Hemp-Kurta-Black-SS</t>
  </si>
  <si>
    <t>[CA0058600300] Mens-Hemp-Kurta-Black-SS (M)</t>
  </si>
  <si>
    <t>CA0058600300</t>
  </si>
  <si>
    <t>CM106-M</t>
  </si>
  <si>
    <t>[CA0058600400] Mens-Hemp-Kurta-Black-SS (L)</t>
  </si>
  <si>
    <t>CA0058600400</t>
  </si>
  <si>
    <t>CM106-L</t>
  </si>
  <si>
    <t>[CA0058600500] Mens-Hemp-Kurta-Black-SS (XL)</t>
  </si>
  <si>
    <t>CA0058600500</t>
  </si>
  <si>
    <t>CM106-XL</t>
  </si>
  <si>
    <t>[CA0058700200] Mens-Hemp-Kurta-White-SS (S)</t>
  </si>
  <si>
    <t>CA0058700200</t>
  </si>
  <si>
    <t>CM112-S</t>
  </si>
  <si>
    <t>Mens-Hemp-Kurta-White-SS</t>
  </si>
  <si>
    <t>[CA0058700300] Mens-Hemp-Kurta-White-SS (M)</t>
  </si>
  <si>
    <t>CA0058700300</t>
  </si>
  <si>
    <t>CM112-M</t>
  </si>
  <si>
    <t>[CA0058700400] Mens-Hemp-Kurta-White-SS (L)</t>
  </si>
  <si>
    <t>CA0058700400</t>
  </si>
  <si>
    <t>CM112-L</t>
  </si>
  <si>
    <t>[CA0058700500] Mens-Hemp-Kurta-White-SS (XL)</t>
  </si>
  <si>
    <t>CA0058700500</t>
  </si>
  <si>
    <t>CM112-XL</t>
  </si>
  <si>
    <t>[CA0058800200] Mens-Washed-Cotton-AUM-Kurta-Sky-SS (S)</t>
  </si>
  <si>
    <t>CA0058800200</t>
  </si>
  <si>
    <t>CM135-S</t>
  </si>
  <si>
    <t>Mens-Washed-Cotton-AUM-Kurta-Sky-SS</t>
  </si>
  <si>
    <t>[CA0058800300] Mens-Washed-Cotton-AUM-Kurta-Sky-SS (M)</t>
  </si>
  <si>
    <t>CA0058800300</t>
  </si>
  <si>
    <t>CM135-M</t>
  </si>
  <si>
    <t>[CA0058800400] Mens-Washed-Cotton-AUM-Kurta-Sky-SS (L)</t>
  </si>
  <si>
    <t>CA0058800400</t>
  </si>
  <si>
    <t>CM135-L</t>
  </si>
  <si>
    <t>[CA0058800500] Mens-Washed-Cotton-AUM-Kurta-Sky-SS (XL)</t>
  </si>
  <si>
    <t>CA0058800500</t>
  </si>
  <si>
    <t>CM135-XL</t>
  </si>
  <si>
    <t>[CA0058900200] Mens-Hemp-Kurta-Beige (S)</t>
  </si>
  <si>
    <t>CA0058900200</t>
  </si>
  <si>
    <t>CM107-S</t>
  </si>
  <si>
    <t>Mens-Hemp-Kurta-Beige</t>
  </si>
  <si>
    <t>[CA0058900300] Mens-Hemp-Kurta-Beige (M)</t>
  </si>
  <si>
    <t>CA0058900300</t>
  </si>
  <si>
    <t>CM107-M</t>
  </si>
  <si>
    <t>[CA0058900400] Mens-Hemp-Kurta-Beige (L)</t>
  </si>
  <si>
    <t>CA0058900400</t>
  </si>
  <si>
    <t>CM107-L</t>
  </si>
  <si>
    <t>[CA0058900500] Mens-Hemp-Kurta-Beige (XL)</t>
  </si>
  <si>
    <t>CA0058900500</t>
  </si>
  <si>
    <t>CM107-XL</t>
  </si>
  <si>
    <t>[CA0059000200] Mens-Hemp-Kurta-Black (S)</t>
  </si>
  <si>
    <t>CA0059000200</t>
  </si>
  <si>
    <t>CM113-S</t>
  </si>
  <si>
    <t>Mens-Hemp-Kurta-Black</t>
  </si>
  <si>
    <t>[CA0059000300] Mens-Hemp-Kurta-Black (M)</t>
  </si>
  <si>
    <t>CA0059000300</t>
  </si>
  <si>
    <t>CM113-M</t>
  </si>
  <si>
    <t>[CA0059000400] Mens-Hemp-Kurta-Black (L)</t>
  </si>
  <si>
    <t>CA0059000400</t>
  </si>
  <si>
    <t>CM113-L</t>
  </si>
  <si>
    <t>[CA0059000500] Mens-Hemp-Kurta-Black (XL)</t>
  </si>
  <si>
    <t>CA0059000500</t>
  </si>
  <si>
    <t>CM113-XL</t>
  </si>
  <si>
    <t>[CA0059100200] Mens-Hemp-Kurta (S)</t>
  </si>
  <si>
    <t>CA0059100200</t>
  </si>
  <si>
    <t>CM109-S</t>
  </si>
  <si>
    <t>Mens-Hemp-Kurta</t>
  </si>
  <si>
    <t>[CA0059100300] Mens-Hemp-Kurta (M)</t>
  </si>
  <si>
    <t>CA0059100300</t>
  </si>
  <si>
    <t>CM109-M</t>
  </si>
  <si>
    <t>[CA0059100400] Mens-Hemp-Kurta (L)</t>
  </si>
  <si>
    <t>CA0059100400</t>
  </si>
  <si>
    <t>CM109-L</t>
  </si>
  <si>
    <t>[CA0059100500] Mens-Hemp-Kurta (XL)</t>
  </si>
  <si>
    <t>CA0059100500</t>
  </si>
  <si>
    <t>CM109-XL</t>
  </si>
  <si>
    <t>[CA0059300206] Chambray Kurta for Men (S)</t>
  </si>
  <si>
    <t>CA0059300206</t>
  </si>
  <si>
    <t>CM160-S</t>
  </si>
  <si>
    <t>Chambray Kurta for Men</t>
  </si>
  <si>
    <t>[CA0059300306] Chambray Kurta for Men (M)</t>
  </si>
  <si>
    <t>CA0059300306</t>
  </si>
  <si>
    <t>CM160-M</t>
  </si>
  <si>
    <t>[CA0059300406] Chambray Kurta for Men (L)</t>
  </si>
  <si>
    <t>CA0059300406</t>
  </si>
  <si>
    <t>CM160-L</t>
  </si>
  <si>
    <t>[CA0059500306] Crinkled Plaid Kurta for Men (M)</t>
  </si>
  <si>
    <t>CA0059500306</t>
  </si>
  <si>
    <t>CM161-M</t>
  </si>
  <si>
    <t>Crinkled Plaid Kurta for Men</t>
  </si>
  <si>
    <t>[CA0059500406] Crinkled Plaid Kurta for Men (L)</t>
  </si>
  <si>
    <t>CA0059500406</t>
  </si>
  <si>
    <t>CM161-L</t>
  </si>
  <si>
    <t>[CA0059600306] White Cotton Dobby Kurta for Men (M)</t>
  </si>
  <si>
    <t>CA0059600306</t>
  </si>
  <si>
    <t>CM162-M</t>
  </si>
  <si>
    <t>White Cotton Dobby Kurta for Men</t>
  </si>
  <si>
    <t>[CA0059600406] White Cotton Dobby Kurta for Men (L)</t>
  </si>
  <si>
    <t>CA0059600406</t>
  </si>
  <si>
    <t>CM162-L</t>
  </si>
  <si>
    <t>[CA0059700206] White Cotton Kurta for Men (S)</t>
  </si>
  <si>
    <t>CA0059700206</t>
  </si>
  <si>
    <t>CM163-S</t>
  </si>
  <si>
    <t>White Cotton Kurta for Men</t>
  </si>
  <si>
    <t>[CA0059700306] White Cotton Kurta for Men (M)</t>
  </si>
  <si>
    <t>CM163-M</t>
  </si>
  <si>
    <t>[CA0059700406] White Cotton Kurta for Men (L)</t>
  </si>
  <si>
    <t>CA0059700406</t>
  </si>
  <si>
    <t>CM163-L</t>
  </si>
  <si>
    <t>[CA0059700506] White Cotton Kurta for Men (XL)</t>
  </si>
  <si>
    <t>CA0059700506</t>
  </si>
  <si>
    <t>CM163-XL</t>
  </si>
  <si>
    <t>[CA0059700606] White Cotton Kurta for Men (XXL)</t>
  </si>
  <si>
    <t>CA0059700606</t>
  </si>
  <si>
    <t>CM163-XXL</t>
  </si>
  <si>
    <t>[CA0060400200] Men Organic Cotton Relaxed Fit Pants (S)</t>
  </si>
  <si>
    <t>Men Organic Cotton Relaxed Fit Pants</t>
  </si>
  <si>
    <t>[CA0060400300] Men Organic Cotton Relaxed Fit Pants (M)</t>
  </si>
  <si>
    <t>[CA0060400400] Men Organic Cotton Relaxed Fit Pants (L)</t>
  </si>
  <si>
    <t>[CA0060400500] Men Organic Cotton Relaxed Fit Pants (XL)</t>
  </si>
  <si>
    <t>[CA0060400600] Men Organic Cotton Relaxed Fit Pants (XXL)</t>
  </si>
  <si>
    <t>[CA0060500200] Men Organic Cotton Relaxed Fit Pants - Beige (S)</t>
  </si>
  <si>
    <t>Men Organic Cotton Relaxed Fit Pants - Beige</t>
  </si>
  <si>
    <t>[CA0060500300] Men Organic Cotton Relaxed Fit Pants - Beige (M)</t>
  </si>
  <si>
    <t>[CA0060500400] Men Organic Cotton Relaxed Fit Pants - Beige (L)</t>
  </si>
  <si>
    <t>[CA0060500500] Men Organic Cotton Relaxed Fit Pants - Beige (XL)</t>
  </si>
  <si>
    <t>[CA0060500506] Mens-Washed-Cotton-Draw-String-Pants-Khaki</t>
  </si>
  <si>
    <t>CA0060500506</t>
  </si>
  <si>
    <t>OCM213-XL</t>
  </si>
  <si>
    <t>Mens-Washed-Cotton-Draw-String-Pants-Khaki</t>
  </si>
  <si>
    <t>[CA0060600200] Mens-Washed-Cotton-Draw-String-Pants-Khaki (S)</t>
  </si>
  <si>
    <t>[CA0060600300] Mens-Washed-Cotton-Draw-String-Pants-Khaki (M)</t>
  </si>
  <si>
    <t>[CA0060600400] Mens-Washed-Cotton-Draw-String-Pants-Khaki (L)</t>
  </si>
  <si>
    <t>[CA0060600500] Mens-Washed-Cotton-Draw-String-Pants-Khaki (XL)</t>
  </si>
  <si>
    <t>[CA0060700200] Men Organic Cotton Relaxed Fit Pants - Undyed (S)</t>
  </si>
  <si>
    <t>Men Organic Cotton Relaxed Fit Pants - Undyed</t>
  </si>
  <si>
    <t>[CA0060700300] Men Organic Cotton Relaxed Fit Pants - Undyed (M)</t>
  </si>
  <si>
    <t>[CA0060700400] Men Organic Cotton Relaxed Fit Pants - Undyed (L)</t>
  </si>
  <si>
    <t>[CA0060700500] Men Organic Cotton Relaxed Fit Pants - Undyed (XL)</t>
  </si>
  <si>
    <t>[CA0060800200] Mens Organic Drawstring Pant, Moss (S)</t>
  </si>
  <si>
    <t>Mens Organic Drawstring Pant, Moss</t>
  </si>
  <si>
    <t>[CA0060800300] Mens Organic Drawstring Pant, Moss (M)</t>
  </si>
  <si>
    <t>[CA0060800400] Mens Organic Drawstring Pant, Moss (L)</t>
  </si>
  <si>
    <t>[CA0060800500] Mens Organic Drawstring Pant, Moss (XL)</t>
  </si>
  <si>
    <t>[CA0060900200] Mens Organic Drawstring Pant, Indigo (S)</t>
  </si>
  <si>
    <t>Mens Organic Drawstring Pant, Indigo</t>
  </si>
  <si>
    <t>[CA0060900300] Mens Organic Drawstring Pant, Indigo (M)</t>
  </si>
  <si>
    <t>[CA0060900400] Mens Organic Drawstring Pant, Indigo (L)</t>
  </si>
  <si>
    <t>[CA0060900500] Mens Organic Drawstring Pant, Indigo (XL)</t>
  </si>
  <si>
    <t>[CA0061000200] Mens Organic Drawstring Pant, Rust (S)</t>
  </si>
  <si>
    <t>Mens Organic Drawstring Pant, Rust</t>
  </si>
  <si>
    <t>[CA0061000300] Mens Organic Drawstring Pant, Rust (M)</t>
  </si>
  <si>
    <t>[CA0061000400] Mens Organic Drawstring Pant, Rust (L)</t>
  </si>
  <si>
    <t>[CA0061000500] Mens Organic Drawstring Pant, Rust (XL)</t>
  </si>
  <si>
    <t>[CA0061500206] Men-Sweatpants-White (S)</t>
  </si>
  <si>
    <t>CA0061500206</t>
  </si>
  <si>
    <t>CM234-S</t>
  </si>
  <si>
    <t>Men-Sweatpants-White</t>
  </si>
  <si>
    <t>[CA0061500306] Men-Sweatpants-White (M)</t>
  </si>
  <si>
    <t>CA0061500306</t>
  </si>
  <si>
    <t>CM234-M</t>
  </si>
  <si>
    <t>[CA0061500406] Men-Sweatpants-White (L)</t>
  </si>
  <si>
    <t>CA0061500406</t>
  </si>
  <si>
    <t>CM234-L</t>
  </si>
  <si>
    <t>[CA0061500506] Men-Sweatpants-White (XL)</t>
  </si>
  <si>
    <t>CA0061500506</t>
  </si>
  <si>
    <t>CM234-XL</t>
  </si>
  <si>
    <t>[CA0061500606] Men-Sweatpants-White (XXL)</t>
  </si>
  <si>
    <t>CM234-XXL</t>
  </si>
  <si>
    <t>[CA0061600206] Men-Sweatpants-Navy (S)</t>
  </si>
  <si>
    <t>CA0061600206</t>
  </si>
  <si>
    <t>CM235-S</t>
  </si>
  <si>
    <t>Men-Sweatpants-Navy</t>
  </si>
  <si>
    <t>[CA0061600306] Men-Sweatpants-Navy (M)</t>
  </si>
  <si>
    <t>CA0061600306</t>
  </si>
  <si>
    <t>CM235-M</t>
  </si>
  <si>
    <t>[CA0061600406] Men-Sweatpants-Navy (L)</t>
  </si>
  <si>
    <t>CA0061600406</t>
  </si>
  <si>
    <t>CM235-L</t>
  </si>
  <si>
    <t>[CA0061600506] Men-Sweatpants-Navy (XL)</t>
  </si>
  <si>
    <t>CA0061600506</t>
  </si>
  <si>
    <t>CM235-XL</t>
  </si>
  <si>
    <t>[CA0061600606] Men-Sweatpants-Navy (XXL)</t>
  </si>
  <si>
    <t>CA0061600606</t>
  </si>
  <si>
    <t>CM235-XXL</t>
  </si>
  <si>
    <t>[CA0062100200] Mens-Kurta-Cream</t>
  </si>
  <si>
    <t>Mens-Kurta-Cream</t>
  </si>
  <si>
    <t>[CA0062100300] Mens-Kurta-Cream</t>
  </si>
  <si>
    <t>[CA0062100400] Mens-Kurta-Cream</t>
  </si>
  <si>
    <t>[CA0062200200] Mens-Kurta-Beige-Cream</t>
  </si>
  <si>
    <t>Mens-Kurta-Beige-Cream</t>
  </si>
  <si>
    <t>[CA0062200300] Hatha Yoga Mens Kurta Beige M</t>
  </si>
  <si>
    <t>Hatha Yoga Mens Kurta Beige M</t>
  </si>
  <si>
    <t>[CA0062200400] Hatha Yoga Mens Kurta Beige L</t>
  </si>
  <si>
    <t>Hatha Yoga Mens Kurta Beige L</t>
  </si>
  <si>
    <t>[CA0062400200] Mens-Kurta-Cream</t>
  </si>
  <si>
    <t>CA0062400200</t>
  </si>
  <si>
    <t>HY104-S</t>
  </si>
  <si>
    <t>[CA0062400300] Mens-Kurta-Cream</t>
  </si>
  <si>
    <t>CA0062400300</t>
  </si>
  <si>
    <t>HY104-M</t>
  </si>
  <si>
    <t>[CA0062400500] Mens-Kurta-Cream</t>
  </si>
  <si>
    <t>CA0062400500</t>
  </si>
  <si>
    <t>HY104-XL</t>
  </si>
  <si>
    <t>[CA0062800200] Traditional-Kurta-Men (S)</t>
  </si>
  <si>
    <t>Traditional-Kurta-Men</t>
  </si>
  <si>
    <t>[CA0062800300] Traditional-Kurta-Men (M)</t>
  </si>
  <si>
    <t>[CA0062800400] Traditional-Kurta-Men (L)</t>
  </si>
  <si>
    <t>[CA0062800500] Traditional-Kurta-Men (XL)</t>
  </si>
  <si>
    <t>[CA0062800600] Traditional-Kurta-Men (XXL)</t>
  </si>
  <si>
    <t>[CA0062900200] Traditional Pajama - Men (S)</t>
  </si>
  <si>
    <t>Traditional Pajama - Men</t>
  </si>
  <si>
    <t>[CA0062900300] Traditional Pajama - Men (M)</t>
  </si>
  <si>
    <t>[CA0062900400] Traditional Pajama - Men (L)</t>
  </si>
  <si>
    <t>[CA0062900500] Traditional Pajama - Men (XL)</t>
  </si>
  <si>
    <t>[CA0062900600] Traditional Pajama - Men (XXL)</t>
  </si>
  <si>
    <t>[CA0063000200] Traditional Kurta - Women (S)</t>
  </si>
  <si>
    <t>Traditional Kurta - Women</t>
  </si>
  <si>
    <t>[CA0063000300] Traditional Kurta - Women (M)</t>
  </si>
  <si>
    <t>[CA0063000400] Traditional Kurta - Women (L)</t>
  </si>
  <si>
    <t>[CA0063000500] Traditional Kurta - Women (XL)</t>
  </si>
  <si>
    <t>[CA0063000600] Traditional Kurta - Women (XXL)</t>
  </si>
  <si>
    <t>[CA0063100200] Traditional Pajama - Women (S)</t>
  </si>
  <si>
    <t>Traditional Pajama - Women</t>
  </si>
  <si>
    <t>[CA0063100300] Traditional Pajama - Women (M)</t>
  </si>
  <si>
    <t>[CA0063100400] Traditional Pajama - Women (L)</t>
  </si>
  <si>
    <t>[CA0063100500] Traditional Pajama - Women (XL)</t>
  </si>
  <si>
    <t>[CA0063100600] Traditional Pajama - Women (XXL)</t>
  </si>
  <si>
    <t>[CA0063300200] Organic Cotton Unisex T Shirt LS, Orange (S)</t>
  </si>
  <si>
    <t>Organic Cotton Unisex T Shirt LS, Orange</t>
  </si>
  <si>
    <t>[CA0063300300] Organic Cotton Unisex T Shirt LS, Orange (M)</t>
  </si>
  <si>
    <t>[CA0063300400] Organic Cotton Unisex T Shirt LS, Orange (L)</t>
  </si>
  <si>
    <t>[CA0063300500] Organic Cotton Unisex T Shirt LS, Orange (XL)</t>
  </si>
  <si>
    <t>[CA0063300600] Organic Cotton Unisex T Shirt LS, Orange (XXL)</t>
  </si>
  <si>
    <t>[CA0063400200] Organic Cotton Unisex T Shirt SS (S)</t>
  </si>
  <si>
    <t>Organic Cotton Unisex T Shirt SS</t>
  </si>
  <si>
    <t>[CA0063400300] Organic Cotton Unisex T Shirt SS (M)</t>
  </si>
  <si>
    <t>[CA0063400400] Organic Cotton Unisex T Shirt SS (L)</t>
  </si>
  <si>
    <t>[CA0063400500] Organic Cotton Unisex T Shirt SS (XL)</t>
  </si>
  <si>
    <t>[CA0063400600] Organic Cotton Unisex T Shirt SS (XXL)</t>
  </si>
  <si>
    <t>[CA0063500200] Organic Cotton Unisex T Shirt SS WHITE (S)</t>
  </si>
  <si>
    <t>Organic Cotton Unisex T Shirt SS WHITE</t>
  </si>
  <si>
    <t>[CA0063500300] Organic Cotton Unisex T Shirt SS WHITE (M)</t>
  </si>
  <si>
    <t>[CA0063500400] Organic Cotton Unisex T Shirt SS WHITE (L)</t>
  </si>
  <si>
    <t>[CA0063500500] Organic Cotton Unisex T Shirt SS WHITE (XL)</t>
  </si>
  <si>
    <t>[CA0063500600] Organic Cotton Unisex T Shirt SS WHITE (XXL)</t>
  </si>
  <si>
    <t>[CA0063600200] Organic Cotton Unisex T Shirt LS, White (S)</t>
  </si>
  <si>
    <t>Organic Cotton Unisex T Shirt LS, White</t>
  </si>
  <si>
    <t>[CA0063600300] Organic Cotton Unisex T Shirt LS, White (M)</t>
  </si>
  <si>
    <t>[CA0063600400] Organic Cotton Unisex T Shirt LS, White (L)</t>
  </si>
  <si>
    <t>[CA0063600500] Organic Cotton Unisex T Shirt LS, White (XL)</t>
  </si>
  <si>
    <t>[CA0063600600] Organic Cotton Unisex T Shirt LS, White (XXL)</t>
  </si>
  <si>
    <t>[CA0063900400] Unisex-Samyama-Robe-Orange-L</t>
  </si>
  <si>
    <t>CA0063900400</t>
  </si>
  <si>
    <t>CU412</t>
  </si>
  <si>
    <t>Unisex-Samyama-Robe-Orange-L</t>
  </si>
  <si>
    <t>[CA0064000300] Unisex-Anaadhi-Robe-Orange-M</t>
  </si>
  <si>
    <t>CA0064000300</t>
  </si>
  <si>
    <t>CU416</t>
  </si>
  <si>
    <t>Unisex-Anaadhi-Robe-Orange-M</t>
  </si>
  <si>
    <t>[CA0064000400] Unisex-Anaadhi-Robe-Orange-L</t>
  </si>
  <si>
    <t>CA0064000400</t>
  </si>
  <si>
    <t>CU417</t>
  </si>
  <si>
    <t>Unisex-Anaadhi-Robe-Orange-L</t>
  </si>
  <si>
    <t>[CA0064000500] Unisex-Anaadhi-Robe-Orange-XL</t>
  </si>
  <si>
    <t>CA0064000500</t>
  </si>
  <si>
    <t>CU418</t>
  </si>
  <si>
    <t>Unisex-Anaadhi-Robe-Orange-XL</t>
  </si>
  <si>
    <t>[CA0066600000] Hata Yoga Shawl</t>
  </si>
  <si>
    <t>[CA0066800000] Womens-Cotton-Shawl-White</t>
  </si>
  <si>
    <t>Womens-Cotton-Shawl-White</t>
  </si>
  <si>
    <t>[CA0067700000] Pure Woolen Shawl White</t>
  </si>
  <si>
    <t>[CA0067900000] Mens-Nandi-Shawl-Off-White</t>
  </si>
  <si>
    <t>CM239</t>
  </si>
  <si>
    <t>Mens-Nandi-Shawl-Off-White</t>
  </si>
  <si>
    <t>[CA0068000000] Nandi-Bandana</t>
  </si>
  <si>
    <t>Nandi-Bandana</t>
  </si>
  <si>
    <t>[CA0068500000] Sadhguru Calligraphy Stole-Rust</t>
  </si>
  <si>
    <t>CA0068500000</t>
  </si>
  <si>
    <t>CU305</t>
  </si>
  <si>
    <t>Sadhguru Calligraphy Stole-Rust</t>
  </si>
  <si>
    <t>[CA0068617100] Handloom Silk Cotton Block Printed Shawl Style 11</t>
  </si>
  <si>
    <t>Handloom Silk Cotton Block Printed Shawl Style 11</t>
  </si>
  <si>
    <t>[CA0068617400] Handloom Silk Cotton Block Printed Shawl Style 4</t>
  </si>
  <si>
    <t>Handloom Silk Cotton Block Printed Shawl Style 4</t>
  </si>
  <si>
    <t>[CA0068617500] Handloom Silk Cotton Block Printed Shawl Style 5</t>
  </si>
  <si>
    <t>Handloom Silk Cotton Block Printed Shawl Style 5</t>
  </si>
  <si>
    <t>[CA0068617600] Handloom Silk Cotton Block Printed Shawl Style 6</t>
  </si>
  <si>
    <t>Handloom Silk Cotton Block Printed Shawl Style 6</t>
  </si>
  <si>
    <t>[CA0068617700] Handloom Silk Cotton Block Printed Shawl Style 7</t>
  </si>
  <si>
    <t>Handloom Silk Cotton Block Printed Shawl Style 7</t>
  </si>
  <si>
    <t>[CA0068617900] Handloom Silk Cotton Block Printed Shawl Style 9</t>
  </si>
  <si>
    <t>Handloom Silk Cotton Block Printed Shawl Style 9</t>
  </si>
  <si>
    <t>[CA0069017205] Adiyogi Scarf - the Abode (blue)</t>
  </si>
  <si>
    <t>[CA0069017305] Adiyogi Scarf - the Abode (glorious)</t>
  </si>
  <si>
    <t>CA0069017305</t>
  </si>
  <si>
    <t>CU814</t>
  </si>
  <si>
    <t>Adiyogi Scarf - the Abode (glorious)</t>
  </si>
  <si>
    <t>[CA0069017405] Adiyogi Scarf - the Abode (vintage)</t>
  </si>
  <si>
    <t>[CA0073816906] Handwoven Scarf</t>
  </si>
  <si>
    <t>CA0073816906</t>
  </si>
  <si>
    <t>CU317</t>
  </si>
  <si>
    <t>Handwoven Scarf</t>
  </si>
  <si>
    <t>[CA0073817006] Handwoven Scarf</t>
  </si>
  <si>
    <t>CA0073817006</t>
  </si>
  <si>
    <t>CU321</t>
  </si>
  <si>
    <t>[CA0073817106] Handwoven Scarf</t>
  </si>
  <si>
    <t>CA0073817106</t>
  </si>
  <si>
    <t>CU322</t>
  </si>
  <si>
    <t>[CA0073817206] Handwoven Scarf</t>
  </si>
  <si>
    <t>CA0073817206</t>
  </si>
  <si>
    <t>CU324</t>
  </si>
  <si>
    <t>[CA0073817306] Handwoven Scarf</t>
  </si>
  <si>
    <t>CA0073817306</t>
  </si>
  <si>
    <t>CU352</t>
  </si>
  <si>
    <t>[CA0074000206] Unisex-RWS-Pullover-Hoodie (S)</t>
  </si>
  <si>
    <t>CA0074000206</t>
  </si>
  <si>
    <t>CU335-S</t>
  </si>
  <si>
    <t>Unisex-RWS-Pullover-Hoodie</t>
  </si>
  <si>
    <t>[CA0074000306] Unisex-RWS-Pullover-Hoodie (M)</t>
  </si>
  <si>
    <t>CA0074000306</t>
  </si>
  <si>
    <t>CU335-M</t>
  </si>
  <si>
    <t>[CA0074000406] Unisex-RWS-Pullover-Hoodie (L)</t>
  </si>
  <si>
    <t>CA0074000406</t>
  </si>
  <si>
    <t>CU335-L</t>
  </si>
  <si>
    <t>[CA0074000506] Unisex-RWS-Pullover-Hoodie (XL)</t>
  </si>
  <si>
    <t>CA0074000506</t>
  </si>
  <si>
    <t>CU335-XL</t>
  </si>
  <si>
    <t>[CA0074000606] Unisex-RWS-Pullover-Hoodie (XXL)</t>
  </si>
  <si>
    <t>CA0074000606</t>
  </si>
  <si>
    <t>CU335-XXL</t>
  </si>
  <si>
    <t>[CA0074200606] Unisex-Karma-Zip-Front-Hoodie-S (XXL)</t>
  </si>
  <si>
    <t>CA0074200606</t>
  </si>
  <si>
    <t>CU336-XXL</t>
  </si>
  <si>
    <t>Unisex-Karma-Zip-Front-Hoodie-S</t>
  </si>
  <si>
    <t>[CA0074300506] Unisex-Karma-Pullover-Hoodie-S (XL)</t>
  </si>
  <si>
    <t>CA0074300506</t>
  </si>
  <si>
    <t>CU337-XL</t>
  </si>
  <si>
    <t>Unisex-Karma-Pullover-Hoodie-S</t>
  </si>
  <si>
    <t>[CA0074300606] Unisex-Karma-Pullover-Hoodie-S (XXL)</t>
  </si>
  <si>
    <t>CA0074300606</t>
  </si>
  <si>
    <t>CU337-XXL</t>
  </si>
  <si>
    <t>[CA0074400206] Unisex-Adiyogi-Zip-Front-Hoodie-S (S)</t>
  </si>
  <si>
    <t>CA0074400206</t>
  </si>
  <si>
    <t>CU338-S</t>
  </si>
  <si>
    <t>Unisex-Adiyogi-Zip-Front-Hoodie-S</t>
  </si>
  <si>
    <t>[CA0074400306] Unisex-Adiyogi-Zip-Front-Hoodie-S (M)</t>
  </si>
  <si>
    <t>CA0074400306</t>
  </si>
  <si>
    <t>CU338-M</t>
  </si>
  <si>
    <t>[CA0074400406] Unisex-Adiyogi-Zip-Front-Hoodie-S (L)</t>
  </si>
  <si>
    <t>CA0074400406</t>
  </si>
  <si>
    <t>CU338-L</t>
  </si>
  <si>
    <t>[CA0074400506] Unisex-Adiyogi-Zip-Front-Hoodie-S (XL)</t>
  </si>
  <si>
    <t>CA0074400506</t>
  </si>
  <si>
    <t>CU338-XL</t>
  </si>
  <si>
    <t>[CA0074400606] Unisex-Adiyogi-Zip-Front-Hoodie-S (XXL)</t>
  </si>
  <si>
    <t>CA0074400606</t>
  </si>
  <si>
    <t>CU338-XXL</t>
  </si>
  <si>
    <t>[CA0074500200] Mens-Mangalgiri-Dhoti-Gold-Bordered-Color (S)</t>
  </si>
  <si>
    <t>Mens-Mangalgiri-Dhoti-Gold-Bordered-Color</t>
  </si>
  <si>
    <t>[CA0074500300] Mens-Mangalgiri-Dhoti-Gold-Bordered-Color (M)</t>
  </si>
  <si>
    <t>[CA0074500400] Mens-Mangalgiri-Dhoti-Gold-Bordered-Color (L)</t>
  </si>
  <si>
    <t>[CA0074500500] Mens-Mangalgiri-Dhoti-Gold-Bordered-Color (XL)</t>
  </si>
  <si>
    <t>[CA0074700200] Unisex Dhoti Pant - Natural (S)</t>
  </si>
  <si>
    <t>Unisex Dhoti Pant - Natural</t>
  </si>
  <si>
    <t>[CA0074700300] Unisex Dhoti Pant - Natural (M)</t>
  </si>
  <si>
    <t>[CA0074700400] Unisex Dhoti Pant - Natural (L)</t>
  </si>
  <si>
    <t>[CA0074700500] Unisex Dhoti Pant - Natural (XL)</t>
  </si>
  <si>
    <t>[CA0074800200] Unisex Dhoti Pant - White (S)</t>
  </si>
  <si>
    <t>Unisex Dhoti Pant - White</t>
  </si>
  <si>
    <t>[CA0074800300] Unisex Dhoti Pant - White (M)</t>
  </si>
  <si>
    <t>[CA0074800400] Unisex Dhoti Pant - White (L)</t>
  </si>
  <si>
    <t>[CA0074800500] Unisex Dhoti Pant - White (XL)</t>
  </si>
  <si>
    <t>[CA0074800600] Unisex Dhoti Pant - White (XXL)</t>
  </si>
  <si>
    <t>[CA0074900200] Unisex Dhoti Pant - Black (S)</t>
  </si>
  <si>
    <t>Unisex Dhoti Pant - Black</t>
  </si>
  <si>
    <t>[CA0074900300] Unisex Dhoti Pant - Black (M)</t>
  </si>
  <si>
    <t>[CA0074900400] Unisex Dhoti Pant - Black (L)</t>
  </si>
  <si>
    <t>[CA0074900500] Unisex Dhoti Pant - Black (XL)</t>
  </si>
  <si>
    <t>[CA0075000200] Unisex Dhoti Pants, Beige (S)</t>
  </si>
  <si>
    <t>Unisex Dhoti Pants, Beige</t>
  </si>
  <si>
    <t>[CA0075000300] Unisex Dhoti Pants, Beige (M)</t>
  </si>
  <si>
    <t>[CA0075000400] Unisex Dhoti Pants, Beige (L)</t>
  </si>
  <si>
    <t>[CA0075000500] Unisex Dhoti Pants, Beige (XL)</t>
  </si>
  <si>
    <t>[CA0075100200] Unisex Dhoti Pants, Indigo (S)</t>
  </si>
  <si>
    <t>Unisex Dhoti Pants, Indigo</t>
  </si>
  <si>
    <t>[CA0075100300] Unisex Dhoti Pants, Indigo (M)</t>
  </si>
  <si>
    <t>[CA0075100400] Unisex Dhoti Pants, Indigo (L)</t>
  </si>
  <si>
    <t>[CA0075100500] Unisex Dhoti Pants, Indigo (XL)</t>
  </si>
  <si>
    <t>[CA0075200200] Unisex Dhoti Pants, Olive (S)</t>
  </si>
  <si>
    <t>Unisex Dhoti Pants, Olive</t>
  </si>
  <si>
    <t>[CA0075200300] Unisex Dhoti Pants, Olive (M)</t>
  </si>
  <si>
    <t>[CA0075200400] Unisex Dhoti Pants, Olive (L)</t>
  </si>
  <si>
    <t>[CA0075200500] Unisex Dhoti Pants, Olive (XL)</t>
  </si>
  <si>
    <t>[CA0075300200] Unisex Dhoti Pants, Rust (S)</t>
  </si>
  <si>
    <t>Unisex Dhoti Pants, Rust</t>
  </si>
  <si>
    <t>[CA0075300300] Unisex Dhoti Pants, Rust (M)</t>
  </si>
  <si>
    <t>[CA0075300400] Unisex Dhoti Pants, Rust (L)</t>
  </si>
  <si>
    <t>[CA0075300500] Unisex Dhoti Pants, Rust (XL)</t>
  </si>
  <si>
    <t>[CA0075400200] Unisex Dhoti Pants, Khakhi Print (S)</t>
  </si>
  <si>
    <t>Unisex Dhoti Pants, Khakhi Print</t>
  </si>
  <si>
    <t>[CA0075400300] Unisex Dhoti Pants, Khakhi Print (M)</t>
  </si>
  <si>
    <t>[CA0075400400] Unisex Dhoti Pants, Khakhi Print (L)</t>
  </si>
  <si>
    <t>[CA0075400500] Unisex Dhoti Pants, Khakhi Print (XL)</t>
  </si>
  <si>
    <t>[CA0075500200] Unisex Dhoti Pants, Sap Print (S)</t>
  </si>
  <si>
    <t>Unisex Dhoti Pants, Sap Print</t>
  </si>
  <si>
    <t>[CA0075500300] Unisex Dhoti Pants, Sap Print (M)</t>
  </si>
  <si>
    <t>[CA0075500400] Unisex Dhoti Pants, Sap Print (L)</t>
  </si>
  <si>
    <t>[CA0075500500] Unisex Dhoti Pants, Sap Print (XL)</t>
  </si>
  <si>
    <t>[CA0075600200] Unisex Dhoti Pants, Indigo Print (S)</t>
  </si>
  <si>
    <t>Unisex Dhoti Pants, Indigo Print</t>
  </si>
  <si>
    <t>[CA0075600300] Unisex Dhoti Pants, Indigo Print (M)</t>
  </si>
  <si>
    <t>[CA0075600400] Unisex Dhoti Pants, Indigo Print (L)</t>
  </si>
  <si>
    <t>[CA0075600500] Unisex Dhoti Pants, Indigo Print (XL)</t>
  </si>
  <si>
    <t>[CA0076100200] Unisex Sadananda Dhoti Pants (S)</t>
  </si>
  <si>
    <t>Unisex Sadananda Dhoti Pants</t>
  </si>
  <si>
    <t>[CA0076100300] Unisex Sadananda Dhoti Pants (M)</t>
  </si>
  <si>
    <t>[CA0076100400] Unisex Sadananda Dhoti Pants (L)</t>
  </si>
  <si>
    <t>[CA0076100500] Unisex Sadananda Dhoti Pants (XL)</t>
  </si>
  <si>
    <t>[CA0076200200] Unisex Dhoti, Stripes (S)</t>
  </si>
  <si>
    <t>CA0076200200</t>
  </si>
  <si>
    <t>CW244-S</t>
  </si>
  <si>
    <t>Unisex Dhoti, Stripes</t>
  </si>
  <si>
    <t>[CA0076200300] Unisex Dhoti, Stripes (M)</t>
  </si>
  <si>
    <t>CA0076200300</t>
  </si>
  <si>
    <t>CW244-M</t>
  </si>
  <si>
    <t>[CA0076200400] Unisex Dhoti, Stripes (L)</t>
  </si>
  <si>
    <t>CA0076200400</t>
  </si>
  <si>
    <t>CW244-L</t>
  </si>
  <si>
    <t>[CA0076200500] Unisex Dhoti, Stripes (XL)</t>
  </si>
  <si>
    <t>CA0076200500</t>
  </si>
  <si>
    <t>CW244-XL</t>
  </si>
  <si>
    <t>[CA0076300200] Unisex Dhoti, Festive (S)</t>
  </si>
  <si>
    <t>CA0076300200</t>
  </si>
  <si>
    <t>CW245-S</t>
  </si>
  <si>
    <t>Unisex Dhoti, Festive</t>
  </si>
  <si>
    <t>[CA0076300300] Unisex Dhoti, Festive (M)</t>
  </si>
  <si>
    <t>CA0076300300</t>
  </si>
  <si>
    <t>CW245-M</t>
  </si>
  <si>
    <t>[CA0076300400] Unisex Dhoti, Festive (L)</t>
  </si>
  <si>
    <t>CA0076300400</t>
  </si>
  <si>
    <t>CW245-L</t>
  </si>
  <si>
    <t>[CA0076300500] Unisex Dhoti, Festive (XL)</t>
  </si>
  <si>
    <t>CA0076300500</t>
  </si>
  <si>
    <t>CW245-XL</t>
  </si>
  <si>
    <t>[CA0076700200] Unisex Moon Printed Track Pants - Dark Grey (S)</t>
  </si>
  <si>
    <t>Unisex Moon Printed Track Pants - Dark Grey</t>
  </si>
  <si>
    <t>[CA0076700300] Unisex Moon Printed Track Pants - Dark Grey (M)</t>
  </si>
  <si>
    <t>[CA0076700400] Unisex Moon Printed Track Pants - Dark Grey (L)</t>
  </si>
  <si>
    <t>[CA0076700500] Unisex Moon Printed Track Pants - Dark Grey (XL)</t>
  </si>
  <si>
    <t>[CA0076800200] Unisex Moon Printed Track Pants - Light Grey (S)</t>
  </si>
  <si>
    <t>Unisex Moon Printed Track Pants - Light Grey</t>
  </si>
  <si>
    <t>[CA0076800300] Unisex Moon Printed Track Pants - Light Grey (M)</t>
  </si>
  <si>
    <t>[CA0076800400] Unisex Moon Printed Track Pants - Light Grey (L)</t>
  </si>
  <si>
    <t>[CA0076800500] Unisex Moon Printed Track Pants - Light Grey (XL)</t>
  </si>
  <si>
    <t>[CA0076900200] Unisex Track Pant Organic Cotton - Undyed (S)</t>
  </si>
  <si>
    <t>Unisex Track Pant Organic Cotton - Undyed</t>
  </si>
  <si>
    <t>[CA0076900300] Unisex Track Pant Organic Cotton - Undyed (M)</t>
  </si>
  <si>
    <t>[CA0076900400] Unisex Track Pant Organic Cotton - Undyed (L)</t>
  </si>
  <si>
    <t>[CA0076900500] Unisex Track Pant Organic Cotton - Undyed (XL)</t>
  </si>
  <si>
    <t>[CA0076900600] Unisex Track Pant Organic Cotton - Undyed (XXL)</t>
  </si>
  <si>
    <t>[CA0077000200] Unisex Track Pant Organic Cotton - White (S)</t>
  </si>
  <si>
    <t>Unisex Track Pant Organic Cotton - White</t>
  </si>
  <si>
    <t>[CA0077000300] Unisex Track Pant Organic Cotton - White (M)</t>
  </si>
  <si>
    <t>[CA0077000400] Unisex Track Pant Organic Cotton - White (L)</t>
  </si>
  <si>
    <t>[CA0077000500] Unisex Track Pant Organic Cotton - White (XL)</t>
  </si>
  <si>
    <t>[CA0077000600] Unisex Track Pant Organic Cotton - White (XXL)</t>
  </si>
  <si>
    <t>[CA0077200200] Unisex Track Pant Organic Cotton - Navy (S)</t>
  </si>
  <si>
    <t>CA0077200200</t>
  </si>
  <si>
    <t>CU502-S</t>
  </si>
  <si>
    <t>Unisex Track Pant Organic Cotton - Navy</t>
  </si>
  <si>
    <t>[CA0077200400] Unisex Track Pant Organic Cotton - Navy (L)</t>
  </si>
  <si>
    <t>CA0077200400</t>
  </si>
  <si>
    <t>CU502-L</t>
  </si>
  <si>
    <t>[CA0077200500] Unisex Track Pant Organic Cotton - Navy (XL)</t>
  </si>
  <si>
    <t>CA0077200500</t>
  </si>
  <si>
    <t>CU502-XL</t>
  </si>
  <si>
    <t>[CA0077500100] Save Soil T Shirt unisex (XS)</t>
  </si>
  <si>
    <t>CA0077500100</t>
  </si>
  <si>
    <t>CU096-XS</t>
  </si>
  <si>
    <t>[CA0077500200] Save Soil T Shirt unisex (S)</t>
  </si>
  <si>
    <t>[CA0077500300] Save Soil T Shirt unisex (M)</t>
  </si>
  <si>
    <t>[CA0077500400] Save Soil T Shirt unisex (L)</t>
  </si>
  <si>
    <t>[CA0077500500] Save Soil T Shirt unisex (XL)</t>
  </si>
  <si>
    <t>[CA0077600200] Unisex Save Soil SS Organic Cotton-Navy (S)</t>
  </si>
  <si>
    <t>Unisex Save Soil SS Organic Cotton-Navy</t>
  </si>
  <si>
    <t>[CA0077600300] Unisex Save Soil SS Organic Cotton-Navy (M)</t>
  </si>
  <si>
    <t>[CA0077600400] Unisex Save Soil SS Organic Cotton-Navy (L)</t>
  </si>
  <si>
    <t>[CA0077600500] Unisex Save Soil SS Organic Cotton-Navy (XL)</t>
  </si>
  <si>
    <t>[CA0077900200] Unisex Save Soil SS Organic Cotton-DarkGrey (S)</t>
  </si>
  <si>
    <t>Unisex Save Soil SS Organic Cotton-DarkGrey</t>
  </si>
  <si>
    <t>[CA0077900300] Unisex Save Soil SS Organic Cotton-DarkGrey (M)</t>
  </si>
  <si>
    <t>[CA0078100200] Unisex Save Soil SS Organic Cotton-OliveGreen (S)</t>
  </si>
  <si>
    <t>Unisex Save Soil SS Organic Cotton-OliveGreen</t>
  </si>
  <si>
    <t>[CA0078100300] Unisex Save Soil SS Organic Cotton-OliveGreen (M)</t>
  </si>
  <si>
    <t>[CA0079500200] Unisex T Shirt - Surya Namaskaram (S)</t>
  </si>
  <si>
    <t>CA0079500200</t>
  </si>
  <si>
    <t>CU068-S</t>
  </si>
  <si>
    <t>Unisex T Shirt - Surya Namaskaram</t>
  </si>
  <si>
    <t>[CA0079500300] Unisex T Shirt - Surya Namaskaram (M)</t>
  </si>
  <si>
    <t>CA0079500300</t>
  </si>
  <si>
    <t>CU068-M</t>
  </si>
  <si>
    <t>[CA0079500400] Unisex T Shirt - Surya Namaskaram (L)</t>
  </si>
  <si>
    <t>CA0079500400</t>
  </si>
  <si>
    <t>CU068-L</t>
  </si>
  <si>
    <t>[CA0079500500] Unisex T Shirt - Surya Namaskaram (XL)</t>
  </si>
  <si>
    <t>CA0079500500</t>
  </si>
  <si>
    <t>CU068-XL</t>
  </si>
  <si>
    <t>[CA0079700200] Womens T Shirt - Pink (S)</t>
  </si>
  <si>
    <t>CA0079700200</t>
  </si>
  <si>
    <t>CW146-S</t>
  </si>
  <si>
    <t>Womens T Shirt - Pink</t>
  </si>
  <si>
    <t>[CA0079700300] Womens T Shirt - Pink (M)</t>
  </si>
  <si>
    <t>CA0079700300</t>
  </si>
  <si>
    <t>CW146-M</t>
  </si>
  <si>
    <t>[CA0079700400] Womens T Shirt - Pink (L)</t>
  </si>
  <si>
    <t>CA0079700400</t>
  </si>
  <si>
    <t>CW146-L</t>
  </si>
  <si>
    <t>[CA0079700500] Womens T Shirt - Pink (XL)</t>
  </si>
  <si>
    <t>CA0079700500</t>
  </si>
  <si>
    <t>CW146-XL</t>
  </si>
  <si>
    <t>[CA0079800200] Adiyogi Unisex T Shirt, Graphic Print (S)</t>
  </si>
  <si>
    <t>CA0079800200</t>
  </si>
  <si>
    <t>CU040-S</t>
  </si>
  <si>
    <t>Adiyogi Unisex T Shirt, Graphic Print</t>
  </si>
  <si>
    <t>[CA0079800300] Adiyogi Unisex T Shirt, Graphic Print (M)</t>
  </si>
  <si>
    <t>CA0079800300</t>
  </si>
  <si>
    <t>CU040-M</t>
  </si>
  <si>
    <t>[CA0080000300] Unisex Black Cotton Saptarishi Printed T Shirt (M)</t>
  </si>
  <si>
    <t>CA0080000300</t>
  </si>
  <si>
    <t>CU006-M</t>
  </si>
  <si>
    <t>Unisex Black Cotton Saptarishi Printed T Shirt</t>
  </si>
  <si>
    <t>[CA0080100200] Unisex-T Shirt-Moon-Dark-Grey-Silver (S)</t>
  </si>
  <si>
    <t>CA0080100200</t>
  </si>
  <si>
    <t>CU007-S</t>
  </si>
  <si>
    <t>Unisex-T Shirt-Moon-Dark-Grey-Silver</t>
  </si>
  <si>
    <t>[CA0080100300] Unisex-T Shirt-Moon-Dark-Grey-Silver (M)</t>
  </si>
  <si>
    <t>CA0080100300</t>
  </si>
  <si>
    <t>CU007-M</t>
  </si>
  <si>
    <t>[CA0080100400] Unisex-T Shirt-Moon-Dark-Grey-Silver (L)</t>
  </si>
  <si>
    <t>CA0080100400</t>
  </si>
  <si>
    <t>CU007-L</t>
  </si>
  <si>
    <t>[CA0080100500] Unisex-T Shirt-Moon-Dark-Grey-Silver (XL)</t>
  </si>
  <si>
    <t>CA0080100500</t>
  </si>
  <si>
    <t>CU007-XL</t>
  </si>
  <si>
    <t>[CA0080200200] Unisex-T Shirt-Moon-Ecru-Gold (S)</t>
  </si>
  <si>
    <t>Unisex-T Shirt-Moon-Ecru-Gold</t>
  </si>
  <si>
    <t>[CA0080200300] Unisex-T Shirt-Moon-Ecru-Gold (M)</t>
  </si>
  <si>
    <t>[CA0080200400] Unisex-T Shirt-Moon-Ecru-Gold (L)</t>
  </si>
  <si>
    <t>[CA0080200500] Unisex-T Shirt-Moon-Ecru-Gold (XL)</t>
  </si>
  <si>
    <t>[CA0080300200] Unisex-T Shirt-Moon-Rose-Copper (S)</t>
  </si>
  <si>
    <t>CA0080300200</t>
  </si>
  <si>
    <t>CU009-S</t>
  </si>
  <si>
    <t>Unisex-T Shirt-Moon-Rose-Copper</t>
  </si>
  <si>
    <t>[CA0080300300] Unisex-T Shirt-Moon-Rose-Copper (M)</t>
  </si>
  <si>
    <t>CA0080300300</t>
  </si>
  <si>
    <t>CU009-M</t>
  </si>
  <si>
    <t>[CA0080300400] Unisex-T Shirt-Moon-Rose-Copper (L)</t>
  </si>
  <si>
    <t>CA0080300400</t>
  </si>
  <si>
    <t>CU009-L</t>
  </si>
  <si>
    <t>[CA0080300500] Unisex-T Shirt-Moon-Rose-Copper (XL)</t>
  </si>
  <si>
    <t>CA0080300500</t>
  </si>
  <si>
    <t>CU009-XL</t>
  </si>
  <si>
    <t>[CA0080500300] Unisex Anand Copper Print Cotton T Shirt, Mud (M)</t>
  </si>
  <si>
    <t>CA0080500300</t>
  </si>
  <si>
    <t>CU088-M</t>
  </si>
  <si>
    <t>Unisex Anand Copper Print Cotton T Shirt, Mud</t>
  </si>
  <si>
    <t>[CA0080500500] Unisex Anand Copper Print Cotton T Shirt, Mud (XL)</t>
  </si>
  <si>
    <t>CA0080500500</t>
  </si>
  <si>
    <t>CU088-XL</t>
  </si>
  <si>
    <t>[CA0080600200] Unisex Moksha Copper Print Cotton T Shirt, Indigo (S)</t>
  </si>
  <si>
    <t>CA0080600200</t>
  </si>
  <si>
    <t>CU089-S</t>
  </si>
  <si>
    <t>Unisex Moksha Copper Print Cotton T Shirt, Indigo</t>
  </si>
  <si>
    <t>[CA0080600400] Unisex Moksha Copper Print Cotton T Shirt, Indigo (L)</t>
  </si>
  <si>
    <t>CA0080600400</t>
  </si>
  <si>
    <t>CU089-L</t>
  </si>
  <si>
    <t>[CA0080700300] Unisex Sakshi Copper Print Cotton T Shirt, Ecru (M)</t>
  </si>
  <si>
    <t>Unisex Sakshi Copper Print Cotton T Shirt, Ecru</t>
  </si>
  <si>
    <t>[CA0080700400] Unisex Sakshi Copper Print Cotton T Shirt, Ecru (L)</t>
  </si>
  <si>
    <t>CA0080700400</t>
  </si>
  <si>
    <t>CU091-L</t>
  </si>
  <si>
    <t>[CA0080800100] Unisex Karma Copper Print Cotton T Shirt, Grey (XS)</t>
  </si>
  <si>
    <t>Unisex Karma Copper Print Cotton T Shirt, Grey</t>
  </si>
  <si>
    <t>[CA0080800200] Unisex Karma Copper Print Cotton T Shirt, Grey (S)</t>
  </si>
  <si>
    <t>[CA0080800300] Unisex Karma Copper Print Cotton T Shirt, Grey (M)</t>
  </si>
  <si>
    <t>[CA0080800400] Unisex Karma Copper Print Cotton T Shirt, Grey (L)</t>
  </si>
  <si>
    <t>[CA0080800500] Unisex Karma Copper Print Cotton T Shirt, Grey (XL)</t>
  </si>
  <si>
    <t>[CA0080800600] Unisex Karma Copper Print Cotton T Shirt, Grey (XXL)</t>
  </si>
  <si>
    <t>[CA0080900200] Unisex T Shirt AUM - Dark Grey (S)</t>
  </si>
  <si>
    <t>Unisex T Shirt AUM - Dark Grey</t>
  </si>
  <si>
    <t>[CA0080900300] Unisex T Shirt AUM - Dark Grey (M)</t>
  </si>
  <si>
    <t>[CA0080900400] Unisex T Shirt AUM - Dark Grey (L)</t>
  </si>
  <si>
    <t>[CA0080900500] Unisex T Shirt AUM - Dark Grey (XL)</t>
  </si>
  <si>
    <t>[CA0080900600] Unisex T Shirt AUM - Dark Grey (XXL)</t>
  </si>
  <si>
    <t>[CA0081000200] Unisex Organic Cotton Aum T Shirt (S)</t>
  </si>
  <si>
    <t>Unisex Organic Cotton Aum T Shirt</t>
  </si>
  <si>
    <t>[CA0081000300] Unisex Organic Cotton Aum T Shirt (M)</t>
  </si>
  <si>
    <t>[CA0081000400] Unisex Organic Cotton Aum T Shirt (L)</t>
  </si>
  <si>
    <t>[CA0081000500] Unisex Organic Cotton Aum T Shirt (XL)</t>
  </si>
  <si>
    <t>[CA0081000600] Unisex Organic Cotton Aum T Shirt (XXL)</t>
  </si>
  <si>
    <t>[CA0081200200] Unisex Organic Cotton Invitation to the Divine T Shirt (S)</t>
  </si>
  <si>
    <t>Unisex Organic Cotton Invitation to the Divine T Shirt</t>
  </si>
  <si>
    <t>[CA0081200300] Unisex Organic Cotton Invitation to the Divine T Shirt (M)</t>
  </si>
  <si>
    <t>[CA0081200400] Unisex Organic Cotton Invitation to the Divine T Shirt (L)</t>
  </si>
  <si>
    <t>[CA0081200500] Unisex Organic Cotton Invitation to the Divine T Shirt (XL)</t>
  </si>
  <si>
    <t>[CA0081200600] Unisex Organic Cotton Invitation to the Divine T Shirt (XXL)</t>
  </si>
  <si>
    <t>[CA0081300200] Unisex - Thandav T Shirt (S)</t>
  </si>
  <si>
    <t>Unisex - Thandav T Shirt</t>
  </si>
  <si>
    <t>[CA0081300300] Unisex - Thandav T Shirt (M)</t>
  </si>
  <si>
    <t>[CA0081300400] Unisex - Thandav T Shirt (L)</t>
  </si>
  <si>
    <t>[CA0081300500] Unisex - Thandav T Shirt (XL)</t>
  </si>
  <si>
    <t>[CA0081500200] Unisex Shiva Shiva T Shirt (S)</t>
  </si>
  <si>
    <t>CA0081500200</t>
  </si>
  <si>
    <t>CU034-S</t>
  </si>
  <si>
    <t>Unisex Shiva Shiva T Shirt</t>
  </si>
  <si>
    <t>[CA0081700200] ULTIMATE - Unisex T Shirt - Peach (S)</t>
  </si>
  <si>
    <t>ULTIMATE - Unisex T Shirt - Peach</t>
  </si>
  <si>
    <t>[CA0081700300] ULTIMATE - Unisex T Shirt - Peach (M)</t>
  </si>
  <si>
    <t>[CA0081700400] ULTIMATE - Unisex T Shirt - Peach (L)</t>
  </si>
  <si>
    <t>[CA0081700500] ULTIMATE - Unisex T Shirt - Peach (XL)</t>
  </si>
  <si>
    <t>[CA0081800200] Melange Unisex T Shirt Maya Indigo (S)</t>
  </si>
  <si>
    <t>[CA0081800300] Melange Unisex T Shirt Maya Indigo (M)</t>
  </si>
  <si>
    <t>[CA0081800400] Melange Unisex T Shirt Maya Indigo (L)</t>
  </si>
  <si>
    <t>[CA0081800500] Melange Unisex T Shirt Maya Indigo (XL)</t>
  </si>
  <si>
    <t>[CA0082000200] Hatha Yoga - Unisex T Shirt - ECRU (S)</t>
  </si>
  <si>
    <t>Hatha Yoga - Unisex T Shirt - ECRU</t>
  </si>
  <si>
    <t>[CA0082000300] Hatha Yoga - Unisex T Shirt - ECRU (M)</t>
  </si>
  <si>
    <t>[CA0082000400] Hatha Yoga - Unisex T Shirt - ECRU (L)</t>
  </si>
  <si>
    <t>[CA0082000500] Hatha Yoga - Unisex T Shirt - ECRU (XL)</t>
  </si>
  <si>
    <t>[CA0082200100] Unisex Organic Natural Dyed Situations T Shirt, Orange (XS)</t>
  </si>
  <si>
    <t>CA0082200100</t>
  </si>
  <si>
    <t>CU094-XS</t>
  </si>
  <si>
    <t>Unisex Organic Natural Dyed Situations T Shirt, Orange</t>
  </si>
  <si>
    <t>[CA0082200200] Unisex Organic Natural Dyed Situations T Shirt, Orange (S)</t>
  </si>
  <si>
    <t>CA0082200200</t>
  </si>
  <si>
    <t>CU094-S</t>
  </si>
  <si>
    <t>[CA0082200300] Unisex Organic Natural Dyed Situations T Shirt, Orange (M)</t>
  </si>
  <si>
    <t>CA0082200300</t>
  </si>
  <si>
    <t>CU094-M</t>
  </si>
  <si>
    <t>[CA0082200400] Unisex Organic Natural Dyed Situations T Shirt, Orange (L)</t>
  </si>
  <si>
    <t>CA0082200400</t>
  </si>
  <si>
    <t>CU094-L</t>
  </si>
  <si>
    <t>[CA0082200500] Unisex Organic Natural Dyed Situations T Shirt, Orange (XL)</t>
  </si>
  <si>
    <t>CA0082200500</t>
  </si>
  <si>
    <t>CU094-XL</t>
  </si>
  <si>
    <t>[CA0082300200] Unisex Organic Natural Dyed Change T Shirt, Undyed (S)</t>
  </si>
  <si>
    <t>CA0082300200</t>
  </si>
  <si>
    <t>CU092-S</t>
  </si>
  <si>
    <t>Unisex Organic Natural Dyed Change T Shirt, Undyed</t>
  </si>
  <si>
    <t>[CA0082300300] Unisex Organic Natural Dyed Change T Shirt, Undyed (M)</t>
  </si>
  <si>
    <t>CA0082300300</t>
  </si>
  <si>
    <t>CU092-M</t>
  </si>
  <si>
    <t>[CA0082300400] Unisex Organic Natural Dyed Change T Shirt, Undyed (L)</t>
  </si>
  <si>
    <t>CA0082300400</t>
  </si>
  <si>
    <t>CU092-L</t>
  </si>
  <si>
    <t>[CA0082300500] Unisex Organic Natural Dyed Change T Shirt, Undyed (XL)</t>
  </si>
  <si>
    <t>CA0082300500</t>
  </si>
  <si>
    <t>CU092-XL</t>
  </si>
  <si>
    <t>[CA0082400100] Unisex Organic Natural Dyed Play T Shirt,Royal Blue (XS)</t>
  </si>
  <si>
    <t>CA0082400100</t>
  </si>
  <si>
    <t>CU093-XS</t>
  </si>
  <si>
    <t>Unisex Organic Natural Dyed Play T Shirt,Royal Blue</t>
  </si>
  <si>
    <t>[CA0082400200] Unisex Organic Natural Dyed Play T Shirt,Royal Blue (S)</t>
  </si>
  <si>
    <t>CA0082400200</t>
  </si>
  <si>
    <t>CU093-S</t>
  </si>
  <si>
    <t>[CA0082400300] Unisex Organic Natural Dyed Play T Shirt,Royal Blue (M)</t>
  </si>
  <si>
    <t>CA0082400300</t>
  </si>
  <si>
    <t>CU093-M</t>
  </si>
  <si>
    <t>[CA0082400400] Unisex Organic Natural Dyed Play T Shirt,Royal Blue (L)</t>
  </si>
  <si>
    <t>CA0082400400</t>
  </si>
  <si>
    <t>CU093-L</t>
  </si>
  <si>
    <t>[CA0082400500] Unisex Organic Natural Dyed Play T Shirt,Royal Blue (XL)</t>
  </si>
  <si>
    <t>CA0082400500</t>
  </si>
  <si>
    <t>CU093-XL</t>
  </si>
  <si>
    <t>[CA0082500200] Unisex Bamboo T Shirt - Short Sleeve (S)</t>
  </si>
  <si>
    <t>Unisex Bamboo T Shirt - Short Sleeve</t>
  </si>
  <si>
    <t>[CA0082500300] Unisex Bamboo T Shirt - Short Sleeve (M)</t>
  </si>
  <si>
    <t>[CA0082500400] Unisex Bamboo T Shirt - Short Sleeve (L)</t>
  </si>
  <si>
    <t>[CA0082500500] Unisex Bamboo T Shirt - Short Sleeve (XL)</t>
  </si>
  <si>
    <t>[CA0082600200] Unisex Bamboo T Shirt - Long Sleeve (S)</t>
  </si>
  <si>
    <t>CA0082600200</t>
  </si>
  <si>
    <t>CU004-S</t>
  </si>
  <si>
    <t>Unisex Bamboo T Shirt - Long Sleeve</t>
  </si>
  <si>
    <t>[CA0082600300] Unisex Bamboo T Shirt - Long Sleeve (M)</t>
  </si>
  <si>
    <t>[CA0082600400] Unisex Bamboo T Shirt - Long Sleeve (L)</t>
  </si>
  <si>
    <t>[CA0082600500] Unisex Bamboo T Shirt - Long Sleeve (XL)</t>
  </si>
  <si>
    <t>[CA0082700200] Unisex Organic Cotton Nandi T Shirt - Off White (S)</t>
  </si>
  <si>
    <t>Unisex Organic Cotton Nandi T Shirt - Off White</t>
  </si>
  <si>
    <t>[CA0082700300] Unisex Organic Cotton Nandi T Shirt - Off White (M)</t>
  </si>
  <si>
    <t>[CA0082700400] Unisex Organic Cotton Nandi T Shirt - Off White (L)</t>
  </si>
  <si>
    <t>[CA0082700500] Unisex Organic Cotton Nandi T Shirt - Off White (XL)</t>
  </si>
  <si>
    <t>[CA0082800200] Natural Dyed Pancha Bhuta Flock Print (S)</t>
  </si>
  <si>
    <t>CA0082800200</t>
  </si>
  <si>
    <t>CU087-S</t>
  </si>
  <si>
    <t>Natural Dyed Pancha Bhuta Flock Print</t>
  </si>
  <si>
    <t>[CA0082800500] Natural Dyed Pancha Bhuta Flock Print (XL)</t>
  </si>
  <si>
    <t>CA0082800500</t>
  </si>
  <si>
    <t>CU087-XL</t>
  </si>
  <si>
    <t>[CA0083100200] AdiYogi T Shirt - White (S)</t>
  </si>
  <si>
    <t>AdiYogi T Shirt - White</t>
  </si>
  <si>
    <t>[CA0083100400] AdiYogi T Shirt - White (L)</t>
  </si>
  <si>
    <t>[CA0083100500] AdiYogi T Shirt - White (XL)</t>
  </si>
  <si>
    <t>[CA0083200200] AdiYogi T Shirt - Blue (S)</t>
  </si>
  <si>
    <t>AdiYogi T Shirt - Blue</t>
  </si>
  <si>
    <t>[CA0083200300] AdiYogi T Shirt - Blue (M)</t>
  </si>
  <si>
    <t>[CA0083200400] AdiYogi T Shirt - Blue (L)</t>
  </si>
  <si>
    <t>[CA0083200500] AdiYogi T Shirt - Blue (XL)</t>
  </si>
  <si>
    <t>[CA0083300200] AdiYogi T Shirt - Black (S)</t>
  </si>
  <si>
    <t>AdiYogi T Shirt - Black</t>
  </si>
  <si>
    <t>[CA0083300300] AdiYogi T Shirt - Black (M)</t>
  </si>
  <si>
    <t>[CA0083300400] AdiYogi T Shirt - Black (L)</t>
  </si>
  <si>
    <t>[CA0083300500] AdiYogi T Shirt - Black (XL)</t>
  </si>
  <si>
    <t>[CA0083600200] Sadhguru @Birthing Tree, TN: September 14, 2020 (S)</t>
  </si>
  <si>
    <t>CA0083600200</t>
  </si>
  <si>
    <t>CU078-S</t>
  </si>
  <si>
    <t>Sadhguru @Birthing Tree, TN: September 14, 2020</t>
  </si>
  <si>
    <t>[CA0083600300] Sadhguru @Birthing Tree, TN: September 14, 2020 (M)</t>
  </si>
  <si>
    <t>CA0083600300</t>
  </si>
  <si>
    <t>CU078-M</t>
  </si>
  <si>
    <t>[CA0083600400] Sadhguru @Birthing Tree, TN: September 14, 2020 (L)</t>
  </si>
  <si>
    <t>CA0083600400</t>
  </si>
  <si>
    <t>CU078-L</t>
  </si>
  <si>
    <t>[CA0083700200] Sadhguru @Lake Michigan, Chicago, IL: September 23, 2020</t>
  </si>
  <si>
    <t>CA0083700200</t>
  </si>
  <si>
    <t>CU081-S</t>
  </si>
  <si>
    <t>Sadhguru @Lake Michigan, Chicago, IL: September 23, 2020</t>
  </si>
  <si>
    <t>[CA0083800200] Sadhguru @Mato Tipila, SD: September 20, 2020</t>
  </si>
  <si>
    <t>CA0083800200</t>
  </si>
  <si>
    <t>CU083-S</t>
  </si>
  <si>
    <t>Sadhguru @Mato Tipila, SD: September 20, 2020</t>
  </si>
  <si>
    <t>[CA0083900200] Sadhguru @ Mississippi River, MO: September 22, 2020 (S)</t>
  </si>
  <si>
    <t>CA0083900200</t>
  </si>
  <si>
    <t>CU080-S</t>
  </si>
  <si>
    <t>Sadhguru @ Mississippi River, MO: September 22, 2020</t>
  </si>
  <si>
    <t>[CA0083900300] Sadhguru @ Mississippi River, MO: September 22, 2020 (M)</t>
  </si>
  <si>
    <t>CA0083900300</t>
  </si>
  <si>
    <t>CU080-M</t>
  </si>
  <si>
    <t>[CA0083900500] Sadhguru @ Mississippi River, MO: September 22, 2020 (XL)</t>
  </si>
  <si>
    <t>CA0083900500</t>
  </si>
  <si>
    <t>CU080-XL</t>
  </si>
  <si>
    <t>[CA0084000200] Sadhguru @ South Dakota: September 26, 2020 (S)</t>
  </si>
  <si>
    <t>CA0084000200</t>
  </si>
  <si>
    <t>CU082-S</t>
  </si>
  <si>
    <t>Sadhguru @ South Dakota: September 26, 2020</t>
  </si>
  <si>
    <t>[CA0084000300] Sadhguru @ South Dakota: September 26, 2020 (M)</t>
  </si>
  <si>
    <t>CA0084000300</t>
  </si>
  <si>
    <t>CU082-M</t>
  </si>
  <si>
    <t>[CA0084000400] Sadhguru @ South Dakota: September 26, 2020 (L)</t>
  </si>
  <si>
    <t>CA0084000400</t>
  </si>
  <si>
    <t>CU082-L</t>
  </si>
  <si>
    <t>[CA0084000500] Sadhguru @ South Dakota: September 26, 2020 (XL)</t>
  </si>
  <si>
    <t>CA0084000500</t>
  </si>
  <si>
    <t>CU082-XL</t>
  </si>
  <si>
    <t>[CA0084100500] Sadhguru @Utah : October 9, 2020 (XL)</t>
  </si>
  <si>
    <t>CA0084100500</t>
  </si>
  <si>
    <t>CU085-XL</t>
  </si>
  <si>
    <t>Sadhguru @Utah : October 9, 2020</t>
  </si>
  <si>
    <t>[CA0084200200] Sadhguru @Zion National Park, UT: October 9, 2020 (S)</t>
  </si>
  <si>
    <t>CA0084200200</t>
  </si>
  <si>
    <t>CU084-S</t>
  </si>
  <si>
    <t>Sadhguru @Zion National Park, UT: October 9, 2020</t>
  </si>
  <si>
    <t>[CA0084200300] Sadhguru @Zion National Park, UT: October 9, 2020 (M)</t>
  </si>
  <si>
    <t>CA0084200300</t>
  </si>
  <si>
    <t>CU084-M</t>
  </si>
  <si>
    <t>[CA0084200400] Sadhguru @Zion National Park, UT: October 9, 2020 (L)</t>
  </si>
  <si>
    <t>CA0084200400</t>
  </si>
  <si>
    <t>CU084-L</t>
  </si>
  <si>
    <t>[CA0084200500] Sadhguru @Zion National Park, UT: October 9, 2020 (XL)</t>
  </si>
  <si>
    <t>CA0084200500</t>
  </si>
  <si>
    <t>CU084-XL</t>
  </si>
  <si>
    <t>[CA0084400200] Unisex Shivanga Melange Cotton T Shirt Khaki (S)</t>
  </si>
  <si>
    <t>Unisex Shivanga Melange Cotton T Shirt Khaki</t>
  </si>
  <si>
    <t>[CA0084400300] Unisex Shivanga Melange Cotton T Shirt Khaki (M)</t>
  </si>
  <si>
    <t>[CA0084400400] Unisex Shivanga Melange Cotton T Shirt Khaki (L)</t>
  </si>
  <si>
    <t>[CA0084400500] Unisex Shivanga Melange Cotton T Shirt Khaki (XL)</t>
  </si>
  <si>
    <t>[CA0084900200] Unisex Adiyogi Vibrant Cotton Indigo (S)</t>
  </si>
  <si>
    <t>Unisex Adiyogi Vibrant Cotton Indigo</t>
  </si>
  <si>
    <t>[CA0084900300] Unisex Adiyogi Vibrant Cotton Indigo (M)</t>
  </si>
  <si>
    <t>[CA0084900400] Unisex Adiyogi Vibrant Cotton Indigo (L)</t>
  </si>
  <si>
    <t>[CA0084900500] Unisex Adiyogi Vibrant Cotton Indigo (XL)</t>
  </si>
  <si>
    <t>[CA0085900106] IE - Unisex T Shirt - Navy (XS)</t>
  </si>
  <si>
    <t>CA0085900106</t>
  </si>
  <si>
    <t>CU035-XS</t>
  </si>
  <si>
    <t>IE - Unisex T Shirt - Navy</t>
  </si>
  <si>
    <t>[CA0085900206] IE - Unisex T Shirt - Navy (S)</t>
  </si>
  <si>
    <t>CA0085900206</t>
  </si>
  <si>
    <t>CU035-S</t>
  </si>
  <si>
    <t>[CA0085900306] IE - Unisex T Shirt - Navy (M)</t>
  </si>
  <si>
    <t>CA0085900306</t>
  </si>
  <si>
    <t>CU035-M</t>
  </si>
  <si>
    <t>[CA0085900406] IE - Unisex T Shirt - Navy (L)</t>
  </si>
  <si>
    <t>CA0085900406</t>
  </si>
  <si>
    <t>CU035-L</t>
  </si>
  <si>
    <t>[CA0085900506] IE - Unisex T Shirt - Navy (XL)</t>
  </si>
  <si>
    <t>CA0085900506</t>
  </si>
  <si>
    <t>CU035-XL</t>
  </si>
  <si>
    <t>[CA0085900606] IE - Unisex T Shirt - Navy (XXL)</t>
  </si>
  <si>
    <t>CA0085900606</t>
  </si>
  <si>
    <t>CU035-XXL</t>
  </si>
  <si>
    <t>[CA0085900706] IE - Unisex T Shirt - Navy (XXXL)</t>
  </si>
  <si>
    <t>CA0085900706</t>
  </si>
  <si>
    <t>CU035-XXXL</t>
  </si>
  <si>
    <t>Size: XXXL</t>
  </si>
  <si>
    <t>[CA0086000106] IE - Unisex T Shirt - Grey (XS)</t>
  </si>
  <si>
    <t>CA0086000106</t>
  </si>
  <si>
    <t>CU036-XS</t>
  </si>
  <si>
    <t>IE - Unisex T Shirt - Grey</t>
  </si>
  <si>
    <t>[CA0086000206] IE - Unisex T Shirt - Grey (S)</t>
  </si>
  <si>
    <t>CA0086000206</t>
  </si>
  <si>
    <t>CU036-S</t>
  </si>
  <si>
    <t>[CA0086000306] IE - Unisex T Shirt - Grey (M)</t>
  </si>
  <si>
    <t>CA0086000306</t>
  </si>
  <si>
    <t>CU036-M</t>
  </si>
  <si>
    <t>[CA0086000506] IE - Unisex T Shirt - Grey (XL)</t>
  </si>
  <si>
    <t>CA0086000506</t>
  </si>
  <si>
    <t>CU036-XL</t>
  </si>
  <si>
    <t>[CA0086100106] IE - Unisex T Shirt - Cardinal (XS)</t>
  </si>
  <si>
    <t>CA0086100106</t>
  </si>
  <si>
    <t>CU037-XS</t>
  </si>
  <si>
    <t>IE - Unisex T Shirt - Cardinal</t>
  </si>
  <si>
    <t>[CA0086100206] IE - Unisex T Shirt - Cardinal (S)</t>
  </si>
  <si>
    <t>CA0086100206</t>
  </si>
  <si>
    <t>CU037-S</t>
  </si>
  <si>
    <t>[CA0086100306] IE - Unisex T Shirt - Cardinal (M)</t>
  </si>
  <si>
    <t>CA0086100306</t>
  </si>
  <si>
    <t>CU037-M</t>
  </si>
  <si>
    <t>[CA0086100406] IE - Unisex T Shirt - Cardinal (L)</t>
  </si>
  <si>
    <t>CA0086100406</t>
  </si>
  <si>
    <t>CU037-L</t>
  </si>
  <si>
    <t>[CA0086100506] IE - Unisex T Shirt - Cardinal (XL)</t>
  </si>
  <si>
    <t>CA0086100506</t>
  </si>
  <si>
    <t>CU037-XL</t>
  </si>
  <si>
    <t>[CA0086100706] IE - Unisex T Shirt - Cardinal (XXXL)</t>
  </si>
  <si>
    <t>CA0086100706</t>
  </si>
  <si>
    <t>CU037-XXXL</t>
  </si>
  <si>
    <t>[CA0086300206] RFR-T Shirt (S)</t>
  </si>
  <si>
    <t>CA0086300206</t>
  </si>
  <si>
    <t>CU038-S</t>
  </si>
  <si>
    <t>RFR-T Shirt</t>
  </si>
  <si>
    <t>[CA0086300306] RFR-T Shirt (M)</t>
  </si>
  <si>
    <t>CA0086300306</t>
  </si>
  <si>
    <t>CU038-M</t>
  </si>
  <si>
    <t>[CA0086400206] Unisex T Shirt - Namaskaram - Charcoal (S)</t>
  </si>
  <si>
    <t>CA0086400206</t>
  </si>
  <si>
    <t>CU052-S</t>
  </si>
  <si>
    <t>Unisex T Shirt - Namaskaram - Charcoal</t>
  </si>
  <si>
    <t>[CA0086500206] Unisex T Shirt - Namaskaram - Navy (S)</t>
  </si>
  <si>
    <t>CA0086500206</t>
  </si>
  <si>
    <t>CU053-S</t>
  </si>
  <si>
    <t>Unisex T Shirt - Namaskaram - Navy</t>
  </si>
  <si>
    <t>[CA0086500306] Unisex T Shirt - Namaskaram - Navy (M)</t>
  </si>
  <si>
    <t>CA0086500306</t>
  </si>
  <si>
    <t>CU053-M</t>
  </si>
  <si>
    <t>[CA0086600206] Unisex T Shirt - Sepia - Chocolate (S)</t>
  </si>
  <si>
    <t>CA0086600206</t>
  </si>
  <si>
    <t>CU054-S</t>
  </si>
  <si>
    <t>Unisex T Shirt - Sepia - Chocolate</t>
  </si>
  <si>
    <t>[CA0086600306] Unisex T Shirt - Sepia - Chocolate (M)</t>
  </si>
  <si>
    <t>CA0086600306</t>
  </si>
  <si>
    <t>CU054-M</t>
  </si>
  <si>
    <t>[CA0086600406] Unisex T Shirt - Sepia - Chocolate (L)</t>
  </si>
  <si>
    <t>CA0086600406</t>
  </si>
  <si>
    <t>CU054-L</t>
  </si>
  <si>
    <t>[CA0086600506] Unisex T Shirt - Sepia - Chocolate (XL)</t>
  </si>
  <si>
    <t>CA0086600506</t>
  </si>
  <si>
    <t>CU054-XL</t>
  </si>
  <si>
    <t>[CA0086600606] Unisex T Shirt - Sepia - Chocolate (XXL)</t>
  </si>
  <si>
    <t>CA0086600606</t>
  </si>
  <si>
    <t>CU054-XXL</t>
  </si>
  <si>
    <t>[CA0086700206] Unisex-T Shirt-Sepia-Lt-Wt-Chocolate-SS (S)</t>
  </si>
  <si>
    <t>CA0086700206</t>
  </si>
  <si>
    <t>CU055-S</t>
  </si>
  <si>
    <t>Unisex-T Shirt-Sepia-Lt-Wt-Chocolate-SS</t>
  </si>
  <si>
    <t>[CA0086700306] Unisex-T Shirt-Sepia-Lt-Wt-Chocolate-SS (M)</t>
  </si>
  <si>
    <t>CA0086700306</t>
  </si>
  <si>
    <t>CU055-M</t>
  </si>
  <si>
    <t>[CA0086700406] Unisex-T Shirt-Sepia-Lt-Wt-Chocolate-SS (L)</t>
  </si>
  <si>
    <t>CA0086700406</t>
  </si>
  <si>
    <t>CU055-L</t>
  </si>
  <si>
    <t>[CA0086700506] Unisex-T Shirt-Sepia-Lt-Wt-Chocolate-SS (XL)</t>
  </si>
  <si>
    <t>CA0086700506</t>
  </si>
  <si>
    <t>CU055-XL</t>
  </si>
  <si>
    <t>[CA0086700606] Unisex-T Shirt-Sepia-Lt-Wt-Chocolate-SS (XXL)</t>
  </si>
  <si>
    <t>CA0086700606</t>
  </si>
  <si>
    <t>CU055-XXL</t>
  </si>
  <si>
    <t>[CA0086900206] Unisex T Shirt - Sepia - Brown (S)</t>
  </si>
  <si>
    <t>CA0086900206</t>
  </si>
  <si>
    <t>CU056-S</t>
  </si>
  <si>
    <t>Unisex T Shirt - Sepia - Brown</t>
  </si>
  <si>
    <t>[CA0087000506] Unisex T Shirt - Love - Heather Blue (XL)</t>
  </si>
  <si>
    <t>CA0087000506</t>
  </si>
  <si>
    <t>CU061-XL</t>
  </si>
  <si>
    <t>Unisex T Shirt - Love - Heather Blue</t>
  </si>
  <si>
    <t>[CA0087100206] Unisex T Shirt - AdiYogi - Silver (S)</t>
  </si>
  <si>
    <t>CA0087100206</t>
  </si>
  <si>
    <t>CU062-S</t>
  </si>
  <si>
    <t>Unisex T Shirt - AdiYogi - Silver</t>
  </si>
  <si>
    <t>[CA0087200206] Unisex T Shirt - Abode - Black (S)</t>
  </si>
  <si>
    <t>CA0087200206</t>
  </si>
  <si>
    <t>CU065-S</t>
  </si>
  <si>
    <t>Unisex T Shirt - Abode - Black</t>
  </si>
  <si>
    <t>[CA0087200306] Unisex T Shirt - Abode - Black (M)</t>
  </si>
  <si>
    <t>CA0087200306</t>
  </si>
  <si>
    <t>CU065-M</t>
  </si>
  <si>
    <t>[CA0087300106] Unisex-III-T Shirt-HRoyalBlue-SS (XS)</t>
  </si>
  <si>
    <t>CA0087300106</t>
  </si>
  <si>
    <t>CU070-XS</t>
  </si>
  <si>
    <t>Unisex-III-T Shirt-HRoyalBlue-SS</t>
  </si>
  <si>
    <t>[CA0087300206] Unisex-III-T Shirt-HRoyalBlue-SS (S)</t>
  </si>
  <si>
    <t>CA0087300206</t>
  </si>
  <si>
    <t>CU070-S</t>
  </si>
  <si>
    <t>[CA0087300506] Unisex-III-T Shirt-HRoyalBlue-SS (XL)</t>
  </si>
  <si>
    <t>CA0087300506</t>
  </si>
  <si>
    <t>CU070-XL</t>
  </si>
  <si>
    <t>[CA0087400206] Unisex-III-T Shirt-HBronze-SS (S)</t>
  </si>
  <si>
    <t>CA0087400206</t>
  </si>
  <si>
    <t>CU071-S</t>
  </si>
  <si>
    <t>Unisex-III-T Shirt-HBronze-SS</t>
  </si>
  <si>
    <t>[CA0087400406] Unisex-III-T Shirt-HBronze-SS (L)</t>
  </si>
  <si>
    <t>CA0087400406</t>
  </si>
  <si>
    <t>CU071-L</t>
  </si>
  <si>
    <t>[CA0087600206] Unisex III T Shirt - Forest Green (S)</t>
  </si>
  <si>
    <t>CA0087600206</t>
  </si>
  <si>
    <t>CU072-S</t>
  </si>
  <si>
    <t>Unisex III T Shirt - Forest Green</t>
  </si>
  <si>
    <t>[CA0087700206] Unisex-Cauvery-Callling-T Shirt (S)</t>
  </si>
  <si>
    <t>CA0087700206</t>
  </si>
  <si>
    <t>CU077-S</t>
  </si>
  <si>
    <t>Unisex-Cauvery-Callling-T Shirt</t>
  </si>
  <si>
    <t>[CA0087700306] Unisex-Cauvery-Callling-T Shirt (M)</t>
  </si>
  <si>
    <t>CA0087700306</t>
  </si>
  <si>
    <t>CU077-M</t>
  </si>
  <si>
    <t>[CA0087700406] Unisex-Cauvery-Callling-T Shirt (L)</t>
  </si>
  <si>
    <t>CA0087700406</t>
  </si>
  <si>
    <t>CU077-L</t>
  </si>
  <si>
    <t>[CA0087700506] Unisex-Cauvery-Callling-T Shirt (XL)</t>
  </si>
  <si>
    <t>CA0087700506</t>
  </si>
  <si>
    <t>CU077-XL</t>
  </si>
  <si>
    <t>[CA0087800406] Unisex Karma T Shirt (L)</t>
  </si>
  <si>
    <t>CA0087800406</t>
  </si>
  <si>
    <t>CU086-L</t>
  </si>
  <si>
    <t>Unisex Karma T Shirt</t>
  </si>
  <si>
    <t>[CA0087800606] Unisex Karma T Shirt (XXL)</t>
  </si>
  <si>
    <t>CA0087800606</t>
  </si>
  <si>
    <t>CU086-XXL</t>
  </si>
  <si>
    <t>[CA0089216906] 100% Wool Embroidered Shawl (BLK)</t>
  </si>
  <si>
    <t>CA0089216906</t>
  </si>
  <si>
    <t>CU358-BLK</t>
  </si>
  <si>
    <t>100% Wool Embroidered Shawl</t>
  </si>
  <si>
    <t>Color: BLK</t>
  </si>
  <si>
    <t>[CA0089217006] 100% Wool Embroidered Shawl (MRN)</t>
  </si>
  <si>
    <t>CA0089217006</t>
  </si>
  <si>
    <t>CU358-MRN</t>
  </si>
  <si>
    <t>Color: MRN</t>
  </si>
  <si>
    <t>[CA0089217106] 100% Wool Embroidered Shawl (NAT)</t>
  </si>
  <si>
    <t>CA0089217106</t>
  </si>
  <si>
    <t>CU358-NAT</t>
  </si>
  <si>
    <t>Color: NAT</t>
  </si>
  <si>
    <t>[CA0089217306] 100% Wool Embroidered Shawl (RED)</t>
  </si>
  <si>
    <t>CA0089217306</t>
  </si>
  <si>
    <t>CU358-RED</t>
  </si>
  <si>
    <t>Color: RED</t>
  </si>
  <si>
    <t>[CA0089316906] Wool Silk Shawl (BLK)</t>
  </si>
  <si>
    <t>CA0089316906</t>
  </si>
  <si>
    <t>CU359-BLK</t>
  </si>
  <si>
    <t>Wool Silk Shawl</t>
  </si>
  <si>
    <t>[CA0089317006] Wool Silk Shawl (BLRD)</t>
  </si>
  <si>
    <t>CA0089317006</t>
  </si>
  <si>
    <t>CU359-BLRD</t>
  </si>
  <si>
    <t>Color: BLRD</t>
  </si>
  <si>
    <t>[CA0089317106] Wool Silk Shawl (WHT)</t>
  </si>
  <si>
    <t>CA0089317106</t>
  </si>
  <si>
    <t>CU359-WHT</t>
  </si>
  <si>
    <t>Color: WHT</t>
  </si>
  <si>
    <t>[CA0089317206] Wool Silk Shawl (ONAT)</t>
  </si>
  <si>
    <t>CA0089317206</t>
  </si>
  <si>
    <t>CU359-ONAT</t>
  </si>
  <si>
    <t>Color: ONAT</t>
  </si>
  <si>
    <t>[CA0089317306] Wool Silk Shawl (SNAT)</t>
  </si>
  <si>
    <t>CA0089317306</t>
  </si>
  <si>
    <t>CU359-SNAT</t>
  </si>
  <si>
    <t>Color: SNAT</t>
  </si>
  <si>
    <t>[CA0089317406] Wool Silk Shawl (SWH)</t>
  </si>
  <si>
    <t>CA0089317406</t>
  </si>
  <si>
    <t>CU359-SWH</t>
  </si>
  <si>
    <t>Color: SWH</t>
  </si>
  <si>
    <t>[CA0089416906] Wool Zari Reversible Shawl (AQU)</t>
  </si>
  <si>
    <t>CA0089416906</t>
  </si>
  <si>
    <t>CU360-AQU</t>
  </si>
  <si>
    <t>Wool Zari Reversible Shawl</t>
  </si>
  <si>
    <t>Color: AQU</t>
  </si>
  <si>
    <t>[CA0089417006] Wool Zari Reversible Shawl (BLU)</t>
  </si>
  <si>
    <t>CA0089417006</t>
  </si>
  <si>
    <t>CU360-BLU</t>
  </si>
  <si>
    <t>Color: BLU</t>
  </si>
  <si>
    <t>[CA0089417106] Wool Zari Reversible Shawl (GLD)</t>
  </si>
  <si>
    <t>CA0089417106</t>
  </si>
  <si>
    <t>CU360-GLD</t>
  </si>
  <si>
    <t>Color: GLD</t>
  </si>
  <si>
    <t>[CA0089417206] Wool Zari Reversible Shawl (GRN)</t>
  </si>
  <si>
    <t>CA0089417206</t>
  </si>
  <si>
    <t>CU360-GRN</t>
  </si>
  <si>
    <t>Color: GRN</t>
  </si>
  <si>
    <t>[CA0089417306] Wool Zari Reversible Shawl (RED)</t>
  </si>
  <si>
    <t>CA0089417306</t>
  </si>
  <si>
    <t>CU360-RED</t>
  </si>
  <si>
    <t>[CA0089417406] 100% Handwoven Cashmere Shawl (BRNZ)</t>
  </si>
  <si>
    <t>CA0089417406</t>
  </si>
  <si>
    <t>CU356-BRNZ</t>
  </si>
  <si>
    <t>100% Handwoven Cashmere Shawl</t>
  </si>
  <si>
    <t>Color: BRNZ</t>
  </si>
  <si>
    <t>[CA0089417506] 100% Handwoven Cashmere Shawl (PLM)</t>
  </si>
  <si>
    <t>CA0089417506</t>
  </si>
  <si>
    <t>CU356-PLM</t>
  </si>
  <si>
    <t>Color: PLM</t>
  </si>
  <si>
    <t>[CA0089417606] 100% Handwoven Cashmere Shawl (ORG)</t>
  </si>
  <si>
    <t>CA0089417606</t>
  </si>
  <si>
    <t>CU356-ORG</t>
  </si>
  <si>
    <t>Color: ORG</t>
  </si>
  <si>
    <t>[CA0089417706] 100% Handwoven Cashmere Shawl (TAL)</t>
  </si>
  <si>
    <t>CA0089417706</t>
  </si>
  <si>
    <t>CU356-TAL</t>
  </si>
  <si>
    <t>Color: TAL</t>
  </si>
  <si>
    <t>[CA0089516906] 100% Silk Stole (BLK)</t>
  </si>
  <si>
    <t>CA0089516906</t>
  </si>
  <si>
    <t>CU361-BLK</t>
  </si>
  <si>
    <t>100% Silk Stole</t>
  </si>
  <si>
    <t>[CA0089517006] 100% Silk Stole (BLU)</t>
  </si>
  <si>
    <t>CA0089517006</t>
  </si>
  <si>
    <t>CU361-BLU</t>
  </si>
  <si>
    <t>[CA0089517106] 100% Silk Stole (RED)</t>
  </si>
  <si>
    <t>CA0089517106</t>
  </si>
  <si>
    <t>CU361-RED</t>
  </si>
  <si>
    <t>[CA0089517206] 100% Silk Stole (TAN)</t>
  </si>
  <si>
    <t>CA0089517206</t>
  </si>
  <si>
    <t>CU361-TAN</t>
  </si>
  <si>
    <t>Color: TAN</t>
  </si>
  <si>
    <t>[CA0089517306] 100% Silk Stole (TAL)</t>
  </si>
  <si>
    <t>CA0089517306</t>
  </si>
  <si>
    <t>CU361-TAL</t>
  </si>
  <si>
    <t>[CA0089600006] Woolen Beige Hat</t>
  </si>
  <si>
    <t>CA0089600006</t>
  </si>
  <si>
    <t>CU770</t>
  </si>
  <si>
    <t>Woolen Beige Hat</t>
  </si>
  <si>
    <t>[CA0089700006] Woolen Maroon Hat</t>
  </si>
  <si>
    <t>CA0089700006</t>
  </si>
  <si>
    <t>CU771</t>
  </si>
  <si>
    <t>Woolen Maroon Hat</t>
  </si>
  <si>
    <t>[CA0089800006] Woolen Mustard Pom Beanie</t>
  </si>
  <si>
    <t>CA0089800006</t>
  </si>
  <si>
    <t>CU772</t>
  </si>
  <si>
    <t>Woolen Mustard Pom Beanie</t>
  </si>
  <si>
    <t>[CA0089900006] Woolen Red Pom Beanie</t>
  </si>
  <si>
    <t>CA0089900006</t>
  </si>
  <si>
    <t>CU773</t>
  </si>
  <si>
    <t>Woolen Red Pom Beanie</t>
  </si>
  <si>
    <t>[CA0090000006] Woolen Grey Hat with Ear Flaps</t>
  </si>
  <si>
    <t>CA0090000006</t>
  </si>
  <si>
    <t>CU774</t>
  </si>
  <si>
    <t>Woolen Grey Hat with Ear Flaps</t>
  </si>
  <si>
    <t>[CA0090100006] Woolen Navy Hat with Ear Flaps</t>
  </si>
  <si>
    <t>CA0090100006</t>
  </si>
  <si>
    <t>CU775</t>
  </si>
  <si>
    <t>Woolen Navy Hat with Ear Flaps</t>
  </si>
  <si>
    <t>[CA0090200006] Woolen Dark Grey Knitted Beanie</t>
  </si>
  <si>
    <t>CA0090200006</t>
  </si>
  <si>
    <t>CU776</t>
  </si>
  <si>
    <t>Woolen Dark Grey Knitted Beanie</t>
  </si>
  <si>
    <t>[CA0090300006] Woolen Off White Knitted Beanie</t>
  </si>
  <si>
    <t>CA0090300006</t>
  </si>
  <si>
    <t>CU777</t>
  </si>
  <si>
    <t>Woolen Off White Knitted Beanie</t>
  </si>
  <si>
    <t>[CA0090400006] Woolen Light Grey Knitted Beanie</t>
  </si>
  <si>
    <t>CA0090400006</t>
  </si>
  <si>
    <t>CU778</t>
  </si>
  <si>
    <t>Woolen Light Grey Knitted Beanie</t>
  </si>
  <si>
    <t>[CA0090500006] Woolen Marine Blue Knitted Beanie</t>
  </si>
  <si>
    <t>CA0090500006</t>
  </si>
  <si>
    <t>CU779</t>
  </si>
  <si>
    <t>Woolen Marine Blue Knitted Beanie</t>
  </si>
  <si>
    <t>[CA0090600006] Woolen Stripe Scarf</t>
  </si>
  <si>
    <t>CA0090600006</t>
  </si>
  <si>
    <t>CU780</t>
  </si>
  <si>
    <t>Woolen Stripe Scarf</t>
  </si>
  <si>
    <t>[CA0090700006] Woolen Check Scarf</t>
  </si>
  <si>
    <t>CA0090700006</t>
  </si>
  <si>
    <t>CU781</t>
  </si>
  <si>
    <t>Woolen Check Scarf</t>
  </si>
  <si>
    <t>[CA0090800006] Woolen Beige &amp; Black Check Scarf</t>
  </si>
  <si>
    <t>CA0090800006</t>
  </si>
  <si>
    <t>CU782</t>
  </si>
  <si>
    <t>Woolen Beige &amp; Black Check Scarf</t>
  </si>
  <si>
    <t>[CA0090900006] Woolen Red &amp; Black Check Scarf</t>
  </si>
  <si>
    <t>CA0090900006</t>
  </si>
  <si>
    <t>CU783</t>
  </si>
  <si>
    <t>Woolen Red &amp; Black Check Scarf</t>
  </si>
  <si>
    <t>[CA0091000006] Woolen Grey Sock</t>
  </si>
  <si>
    <t>CA0091000006</t>
  </si>
  <si>
    <t>CU784</t>
  </si>
  <si>
    <t>Woolen Grey Sock</t>
  </si>
  <si>
    <t>[CA0091100006] Woolen Dark Grey Sock</t>
  </si>
  <si>
    <t>CA0091100006</t>
  </si>
  <si>
    <t>CU785</t>
  </si>
  <si>
    <t>Woolen Dark Grey Sock</t>
  </si>
  <si>
    <t>[CA0091200006] Woolen Black Gloves</t>
  </si>
  <si>
    <t>CA0091200006</t>
  </si>
  <si>
    <t>CU786</t>
  </si>
  <si>
    <t>Woolen Black Gloves</t>
  </si>
  <si>
    <t>[CA0091217006] Woolen Grey Gloves</t>
  </si>
  <si>
    <t>CA0091217006</t>
  </si>
  <si>
    <t>CU787</t>
  </si>
  <si>
    <t>Woolen Grey Gloves</t>
  </si>
  <si>
    <t>[CA0091300006] White-Gloves</t>
  </si>
  <si>
    <t>CA0091300006</t>
  </si>
  <si>
    <t>CU804</t>
  </si>
  <si>
    <t>White-Gloves</t>
  </si>
  <si>
    <t>[CA0091400006] White-Socks</t>
  </si>
  <si>
    <t>CA0091400006</t>
  </si>
  <si>
    <t>CU806</t>
  </si>
  <si>
    <t>White-Socks</t>
  </si>
  <si>
    <t>[CA0097390000] Green-Devi-Saree</t>
  </si>
  <si>
    <t>CA0097390000</t>
  </si>
  <si>
    <t>CX813-876</t>
  </si>
  <si>
    <t>Green-Devi-Saree</t>
  </si>
  <si>
    <t>[CA0097390100] Green-Devi-Saree</t>
  </si>
  <si>
    <t>CA0097390100</t>
  </si>
  <si>
    <t>CX813-856</t>
  </si>
  <si>
    <t>[CA0097390200] Light-Green-Saree</t>
  </si>
  <si>
    <t>CA0097390200</t>
  </si>
  <si>
    <t>CX813-986</t>
  </si>
  <si>
    <t>Light-Green-Saree</t>
  </si>
  <si>
    <t>[CA0097390300] Light-Green-Saree</t>
  </si>
  <si>
    <t>CA0097390300</t>
  </si>
  <si>
    <t>CX813-975</t>
  </si>
  <si>
    <t>[CA0097390400] Orange-Devi-Saree</t>
  </si>
  <si>
    <t>CA0097390400</t>
  </si>
  <si>
    <t>CX813-931</t>
  </si>
  <si>
    <t>Orange-Devi-Saree</t>
  </si>
  <si>
    <t>[CA0097390500] Orange-Devi-Saree</t>
  </si>
  <si>
    <t>CA0097390500</t>
  </si>
  <si>
    <t>CX813-923</t>
  </si>
  <si>
    <t>[CA0097390600] Red-Devi-Saree</t>
  </si>
  <si>
    <t>CA0097390600</t>
  </si>
  <si>
    <t>CX813-555</t>
  </si>
  <si>
    <t>Red-Devi-Saree</t>
  </si>
  <si>
    <t>[CA0097390700] Brown-Devi-Saree</t>
  </si>
  <si>
    <t>CA0097390700</t>
  </si>
  <si>
    <t>CX813-1168</t>
  </si>
  <si>
    <t>Brown-Devi-Saree</t>
  </si>
  <si>
    <t>[CA0097390800] Dark-Orange-Saree</t>
  </si>
  <si>
    <t>CA0097390800</t>
  </si>
  <si>
    <t>CX813-1309</t>
  </si>
  <si>
    <t>Dark-Orange-Saree</t>
  </si>
  <si>
    <t>[CA0097390900] Brown-Devi-Saree</t>
  </si>
  <si>
    <t>CA0097390900</t>
  </si>
  <si>
    <t>CX813-1081</t>
  </si>
  <si>
    <t>[CA0097391000] Brown-Devi-Saree</t>
  </si>
  <si>
    <t>CA0097391000</t>
  </si>
  <si>
    <t>CX813-1167</t>
  </si>
  <si>
    <t>[CA0097391200] Devi Consecrated Red Saree</t>
  </si>
  <si>
    <t>CA0097391200</t>
  </si>
  <si>
    <t>CX813-N403</t>
  </si>
  <si>
    <t>Devi Consecrated Red Saree</t>
  </si>
  <si>
    <t>[CA0097391300] Devi Consecrated Red Saree</t>
  </si>
  <si>
    <t>CA0097391300</t>
  </si>
  <si>
    <t>CX813-N408</t>
  </si>
  <si>
    <t>[CA0097391400] Devi Consecrated Red Saree</t>
  </si>
  <si>
    <t>CA0097391400</t>
  </si>
  <si>
    <t>CX813-N612</t>
  </si>
  <si>
    <t>[CA0097391500] Devi Consecrated Red Saree</t>
  </si>
  <si>
    <t>CA0097391500</t>
  </si>
  <si>
    <t>CX813-N622</t>
  </si>
  <si>
    <t>[CA0097391600] Devi Consecrated Red Saree</t>
  </si>
  <si>
    <t>CA0097391600</t>
  </si>
  <si>
    <t>CX813-N644</t>
  </si>
  <si>
    <t>[CA0097391700] Devi Consecrated Red Saree</t>
  </si>
  <si>
    <t>CA0097391700</t>
  </si>
  <si>
    <t>CX813-N651</t>
  </si>
  <si>
    <t>[CA0097391800] Devi Consecrated Red Saree N 918</t>
  </si>
  <si>
    <t>CA0097391800</t>
  </si>
  <si>
    <t>CX813-N918</t>
  </si>
  <si>
    <t>Devi Consecrated Red Saree N 918</t>
  </si>
  <si>
    <t>[CA0097391900] Devi Consecrated Red Saree</t>
  </si>
  <si>
    <t>[CA0097392000] Devi Consecrated Red Saree</t>
  </si>
  <si>
    <t>CA0097392000</t>
  </si>
  <si>
    <t>CX813-N1093</t>
  </si>
  <si>
    <t>[CA0097392100] Devi Consecrated Red Saree</t>
  </si>
  <si>
    <t>CA0097392100</t>
  </si>
  <si>
    <t>CX813-N1331</t>
  </si>
  <si>
    <t>[CA0097392200] Devi Consecrated Red Saree</t>
  </si>
  <si>
    <t>CA0097392200</t>
  </si>
  <si>
    <t>CX813-N1339</t>
  </si>
  <si>
    <t>[CA0097392300] Devi Consecrated Red Saree</t>
  </si>
  <si>
    <t>CA0097392300</t>
  </si>
  <si>
    <t>CX813-N1347</t>
  </si>
  <si>
    <t>[CA0097392400] Devi Consecrated Yellow Saree</t>
  </si>
  <si>
    <t>CA0097392400</t>
  </si>
  <si>
    <t>CX813-N6641</t>
  </si>
  <si>
    <t>Devi Consecrated Yellow Saree</t>
  </si>
  <si>
    <t>[CA0097392500] Devi Consecrated Yellow Saree</t>
  </si>
  <si>
    <t>CA0097392500</t>
  </si>
  <si>
    <t>CX813-N6649</t>
  </si>
  <si>
    <t>[CA0097392600] Devi Consecrated Yellow Saree B 6736</t>
  </si>
  <si>
    <t>CA0097392600</t>
  </si>
  <si>
    <t>CX813-N6736</t>
  </si>
  <si>
    <t>Devi Consecrated Yellow Saree B 6736</t>
  </si>
  <si>
    <t>[CA0097392700] Devi Consecrated Yellow Saree</t>
  </si>
  <si>
    <t>CA0097392700</t>
  </si>
  <si>
    <t>CX813-N6756</t>
  </si>
  <si>
    <t>[CA0097392800] Devi Consecrated Yellow Saree B 6765</t>
  </si>
  <si>
    <t>CA0097392800</t>
  </si>
  <si>
    <t>CX813-N6765</t>
  </si>
  <si>
    <t>Devi Consecrated Yellow Saree B 6765</t>
  </si>
  <si>
    <t>[CA0097392900] Devi Consecrated Yellow Saree</t>
  </si>
  <si>
    <t>CA0097392900</t>
  </si>
  <si>
    <t>CX813-N6774</t>
  </si>
  <si>
    <t>[CA0097393000] Devi Consecrated Yellow Saree B 6791</t>
  </si>
  <si>
    <t>CA0097393000</t>
  </si>
  <si>
    <t>CX813-N6791</t>
  </si>
  <si>
    <t>Devi Consecrated Yellow Saree B 6791</t>
  </si>
  <si>
    <t>[CA0097393100] Devi Consecrated Yellow Saree</t>
  </si>
  <si>
    <t>CA0097393100</t>
  </si>
  <si>
    <t>CX813-N6798</t>
  </si>
  <si>
    <t>[CA0097393200] Devi Consecrated Yellow Saree</t>
  </si>
  <si>
    <t>CA0097393200</t>
  </si>
  <si>
    <t>CX813-N6805</t>
  </si>
  <si>
    <t>[CA0097393300] Devi Consecrated Yellow Saree</t>
  </si>
  <si>
    <t>CA0097393300</t>
  </si>
  <si>
    <t>CX813-N6698</t>
  </si>
  <si>
    <t>[CA0097393400] Devi Consecrated Yellow Saree</t>
  </si>
  <si>
    <t>CA0097393400</t>
  </si>
  <si>
    <t>CX813-N6703</t>
  </si>
  <si>
    <t>[CA0097393500] Devi Consecrated Yellow Saree</t>
  </si>
  <si>
    <t>CA0097393500</t>
  </si>
  <si>
    <t>CX813-N6708</t>
  </si>
  <si>
    <t>[CA0097393600] Devi Consecrated Yellow Saree</t>
  </si>
  <si>
    <t>CA0097393600</t>
  </si>
  <si>
    <t>CX813-N6723</t>
  </si>
  <si>
    <t>[CA0097395400] Devi saree Red L2 style 100</t>
  </si>
  <si>
    <t>Devi saree Red L2 style 100</t>
  </si>
  <si>
    <t>[CA0097395600] Devi saree Red L1 Style 145</t>
  </si>
  <si>
    <t>Devi saree Red L1 Style 145</t>
  </si>
  <si>
    <t>[CA0097395700] Devi saree Red L1 Style 146</t>
  </si>
  <si>
    <t>Devi saree Red L1 Style 146</t>
  </si>
  <si>
    <t>[CA0097395800] Devi saree Red L2 style 102</t>
  </si>
  <si>
    <t>Devi saree Red L2 style 102</t>
  </si>
  <si>
    <t>[CA0097396300] Devi saree Red L2 style 103</t>
  </si>
  <si>
    <t>Devi saree Red L2 style 103</t>
  </si>
  <si>
    <t>[CA0097396400] Devi saree Red L2 style 104</t>
  </si>
  <si>
    <t>Devi saree Red L2 style 104</t>
  </si>
  <si>
    <t>[CA0097396500] Devi saree Red L2 style 105</t>
  </si>
  <si>
    <t>Devi saree Red L2 style 105</t>
  </si>
  <si>
    <t>[CA0097396600] Devi saree Green L2 style 65</t>
  </si>
  <si>
    <t>Devi saree Green L2 style 65</t>
  </si>
  <si>
    <t>[CA0097396800] Devi saree Red L2 style 107</t>
  </si>
  <si>
    <t>Devi saree Red L2 style 107</t>
  </si>
  <si>
    <t>[CA0097397000] Devi saree Red L2 style 109</t>
  </si>
  <si>
    <t>Devi saree Red L2 style 109</t>
  </si>
  <si>
    <t>[CA0097397400] Devi saree Red L2 style 110</t>
  </si>
  <si>
    <t>Devi saree Red L2 style 110</t>
  </si>
  <si>
    <t>[CA0097397500] Devi saree Red L2 style 111</t>
  </si>
  <si>
    <t>Devi saree Red L2 style 111</t>
  </si>
  <si>
    <t>[CA0097399400] Devi consecrated Silk Sarees L5 Style 2</t>
  </si>
  <si>
    <t>CA0097399400</t>
  </si>
  <si>
    <t>Devi consecrated Silk Sarees L5 Style 2</t>
  </si>
  <si>
    <t>[CA0097900400] Womens Hemp Kurta in Beige - Long Sleeve (L)</t>
  </si>
  <si>
    <t>Womens Hemp Kurta in Beige - Long Sleeve</t>
  </si>
  <si>
    <t>[CA0097900500] Womens Hemp Kurta in Beige - Long Sleeve (XL)</t>
  </si>
  <si>
    <t>CA0097900500</t>
  </si>
  <si>
    <t>CW107-XL</t>
  </si>
  <si>
    <t>[CA0098000200] Womens-Kurta-Mangalagiri-Multicolor-2 (S)</t>
  </si>
  <si>
    <t>Womens-Kurta-Mangalagiri-Multicolor-2</t>
  </si>
  <si>
    <t>[CA0098000300] Womens-Kurta-Mangalagiri-Multicolor-2 (M)</t>
  </si>
  <si>
    <t>[CA0098000400] Womens-Kurta-Mangalagiri-Multicolor-2 (L)</t>
  </si>
  <si>
    <t>[CA0098000500] Womens-Kurta-Mangalagiri-Multicolor-2 (XL)</t>
  </si>
  <si>
    <t>[CA0098100200] Womens-Aum-Kurta-Mustard (S)</t>
  </si>
  <si>
    <t>Womens-Aum-Kurta-Mustard</t>
  </si>
  <si>
    <t>[CA0098100300] Womens-Aum-Kurta-Mustard (M)</t>
  </si>
  <si>
    <t>[CA0098100400] Womens-Aum-Kurta-Mustard (L)</t>
  </si>
  <si>
    <t>[CA0098100500] Womens-Aum-Kurta-Mustard (XL)</t>
  </si>
  <si>
    <t>[CA0098100600] Womens-Aum-Kurta-Mustard (XXL)</t>
  </si>
  <si>
    <t>[CA0098200200] Womens-Aum-Kurta-Maroon (S)</t>
  </si>
  <si>
    <t>Womens-Aum-Kurta-Maroon</t>
  </si>
  <si>
    <t>[CA0098200300] Womens-Aum-Kurta-Maroon (M)</t>
  </si>
  <si>
    <t>[CA0098200400] Womens-Aum-Kurta-Maroon (L)</t>
  </si>
  <si>
    <t>[CA0098200500] Womens-Aum-Kurta-Maroon (XL)</t>
  </si>
  <si>
    <t>[CA0098200600] Womens-Aum-Kurta-Maroon (XXL)</t>
  </si>
  <si>
    <t>[CA0098500200] Kalamkari Print Tunic (S)</t>
  </si>
  <si>
    <t>Kalamkari Print Tunic</t>
  </si>
  <si>
    <t>[CA0098500300] Kalamkari Print Tunic (M)</t>
  </si>
  <si>
    <t>[CA0098500400] Kalamkari Print Tunic (L)</t>
  </si>
  <si>
    <t>[CA0098500500] Kalamkari Print Tunic (XL)</t>
  </si>
  <si>
    <t>[CA0098600200] Ladies V Neck Kurta Style - 1</t>
  </si>
  <si>
    <t>CA0098600200</t>
  </si>
  <si>
    <t>CW117-S</t>
  </si>
  <si>
    <t>Ladies V Neck Kurta Style - 1</t>
  </si>
  <si>
    <t>[CA0098700400] Ladies V Neck Kurta Style - 2</t>
  </si>
  <si>
    <t>CA0098700400</t>
  </si>
  <si>
    <t>CW118-L</t>
  </si>
  <si>
    <t>Ladies V Neck Kurta Style - 2</t>
  </si>
  <si>
    <t>[CA0099000200] Womens Aum Kurta - White (S)</t>
  </si>
  <si>
    <t>Womens Aum Kurta - White</t>
  </si>
  <si>
    <t>[CA0099000300] Womens Aum Kurta - White (M)</t>
  </si>
  <si>
    <t>[CA0099000400] Womens Aum Kurta - White (L)</t>
  </si>
  <si>
    <t>[CA0099000500] Womens Aum Kurta - White (XL)</t>
  </si>
  <si>
    <t>[CA0099100200] Womens Washed Cotton AUM Kurta - Pink (S)</t>
  </si>
  <si>
    <t>Womens Washed Cotton AUM Kurta - Pink</t>
  </si>
  <si>
    <t>[CA0099100300] Womens Washed Cotton AUM Kurta - Pink (M)</t>
  </si>
  <si>
    <t>[CA0099100400] Womens Washed Cotton AUM Kurta - Pink (L)</t>
  </si>
  <si>
    <t>[CA0099100500] Womens Washed Cotton AUM Kurta - Pink (XL)</t>
  </si>
  <si>
    <t>[CA0099200200] Womens Aum Kurta - Coral (S)</t>
  </si>
  <si>
    <t>CA0099200200</t>
  </si>
  <si>
    <t>CW115-S</t>
  </si>
  <si>
    <t>Womens Aum Kurta - Coral</t>
  </si>
  <si>
    <t>[CA0099200300] Womens Aum Kurta - Coral (M)</t>
  </si>
  <si>
    <t>CA0099200300</t>
  </si>
  <si>
    <t>CW115-M</t>
  </si>
  <si>
    <t>[CA0099200400] Womens Aum Kurta - Coral (L)</t>
  </si>
  <si>
    <t>CA0099200400</t>
  </si>
  <si>
    <t>CW115-L</t>
  </si>
  <si>
    <t>[CA0099200500] Womens Aum Kurta - Coral (XL)</t>
  </si>
  <si>
    <t>CA0099200500</t>
  </si>
  <si>
    <t>CW115-XL</t>
  </si>
  <si>
    <t>[CA0099500200] Women Undyed Organic AUM Kurta-Off-White (S)</t>
  </si>
  <si>
    <t>Women Undyed Organic AUM Kurta-Off-White</t>
  </si>
  <si>
    <t>[CA0099500300] Women Undyed Organic AUM Kurta-Off-White (M)</t>
  </si>
  <si>
    <t>[CA0099500400] Women Undyed Organic AUM Kurta-Off-White (L)</t>
  </si>
  <si>
    <t>[CA0099500500] Women Undyed Organic AUM Kurta-Off-White (XL)</t>
  </si>
  <si>
    <t>[CA0101200100] Short Kurta Dreamy Fields (XS)</t>
  </si>
  <si>
    <t>CA0101200100</t>
  </si>
  <si>
    <t>CW174-XS</t>
  </si>
  <si>
    <t>Short Kurta Dreamy Fields</t>
  </si>
  <si>
    <t>[CA0101200200] Short Kurta Dreamy Fields (S)</t>
  </si>
  <si>
    <t>CA0101200200</t>
  </si>
  <si>
    <t>CW174-S</t>
  </si>
  <si>
    <t>[CA0101200300] Short Kurta Dreamy Fields (M)</t>
  </si>
  <si>
    <t>CA0101200300</t>
  </si>
  <si>
    <t>CW174-M</t>
  </si>
  <si>
    <t>[CA0101200400] Short Kurta Dreamy Fields (L)</t>
  </si>
  <si>
    <t>CA0101200400</t>
  </si>
  <si>
    <t>CW174-L</t>
  </si>
  <si>
    <t>[CA0101200500] Short Kurta Dreamy Fields (XL)</t>
  </si>
  <si>
    <t>CA0101200500</t>
  </si>
  <si>
    <t>CW174-XL</t>
  </si>
  <si>
    <t>[CA0101300100] Short Kurta Indigo Blooms (XS)</t>
  </si>
  <si>
    <t>CA0101300100</t>
  </si>
  <si>
    <t>CW175-XS</t>
  </si>
  <si>
    <t>Short Kurta Indigo Blooms</t>
  </si>
  <si>
    <t>[CA0101300200] Short Kurta Indigo Blooms (S)</t>
  </si>
  <si>
    <t>CA0101300200</t>
  </si>
  <si>
    <t>CW175-S</t>
  </si>
  <si>
    <t>[CA0101300300] Short Kurta Indigo Blooms (M)</t>
  </si>
  <si>
    <t>CA0101300300</t>
  </si>
  <si>
    <t>CW175-M</t>
  </si>
  <si>
    <t>[CA0101300400] Short Kurta Indigo Blooms (L)</t>
  </si>
  <si>
    <t>CA0101300400</t>
  </si>
  <si>
    <t>CW175-L</t>
  </si>
  <si>
    <t>[CA0101400100] Short Kurta Green Paisley (XS)</t>
  </si>
  <si>
    <t>CA0101400100</t>
  </si>
  <si>
    <t>CW177-XS</t>
  </si>
  <si>
    <t>Short Kurta Green Paisley</t>
  </si>
  <si>
    <t>[CA0101400300] Short Kurta Green Paisley (M)</t>
  </si>
  <si>
    <t>CA0101400300</t>
  </si>
  <si>
    <t>CW177-M</t>
  </si>
  <si>
    <t>[CA0101400400] Short Kurta Green Paisley (L)</t>
  </si>
  <si>
    <t>CA0101400400</t>
  </si>
  <si>
    <t>CW177-L</t>
  </si>
  <si>
    <t>[CA0101400500] Short Kurta Green Paisley (XL)</t>
  </si>
  <si>
    <t>CA0101400500</t>
  </si>
  <si>
    <t>CW177-XL</t>
  </si>
  <si>
    <t>[CA0101600100] Short Kurta Blooming Fields (XS)</t>
  </si>
  <si>
    <t>CA0101600100</t>
  </si>
  <si>
    <t>CW178-XS</t>
  </si>
  <si>
    <t>Short Kurta Blooming Fields</t>
  </si>
  <si>
    <t>[CA0101600200] Short Kurta Blooming Fields (S)</t>
  </si>
  <si>
    <t>CA0101600200</t>
  </si>
  <si>
    <t>CW178-S</t>
  </si>
  <si>
    <t>[CA0101600300] Short Kurta Blooming Fields (M)</t>
  </si>
  <si>
    <t>CA0101600300</t>
  </si>
  <si>
    <t>CW178-M</t>
  </si>
  <si>
    <t>[CA0101600400] Short Kurta Blooming Fields (L)</t>
  </si>
  <si>
    <t>CA0101600400</t>
  </si>
  <si>
    <t>CW178-L</t>
  </si>
  <si>
    <t>[CA0101600500] Short Kurta Blooming Fields (XL)</t>
  </si>
  <si>
    <t>CA0101600500</t>
  </si>
  <si>
    <t>CW178-XL</t>
  </si>
  <si>
    <t>[CA0101700100] Short Kurta Enchanted Forest (XS)</t>
  </si>
  <si>
    <t>CA0101700100</t>
  </si>
  <si>
    <t>CW176-XS</t>
  </si>
  <si>
    <t>Short Kurta Enchanted Forest</t>
  </si>
  <si>
    <t>[CA0101700200] Short Kurta Enchanted Forest (S)</t>
  </si>
  <si>
    <t>CA0101700200</t>
  </si>
  <si>
    <t>CW176-S</t>
  </si>
  <si>
    <t>[CA0101700300] Short Kurta Enchanted Forest (M)</t>
  </si>
  <si>
    <t>CA0101700300</t>
  </si>
  <si>
    <t>CW176-M</t>
  </si>
  <si>
    <t>[CA0101700400] Short Kurta Enchanted Forest (L)</t>
  </si>
  <si>
    <t>CA0101700400</t>
  </si>
  <si>
    <t>CW176-L</t>
  </si>
  <si>
    <t>[CA0101700500] Short Kurta Enchanted Forest (XL)</t>
  </si>
  <si>
    <t>CA0101700500</t>
  </si>
  <si>
    <t>CW176-XL</t>
  </si>
  <si>
    <t>[CA0101900100] Short Kurta Night Garden (XS)</t>
  </si>
  <si>
    <t>CA0101900100</t>
  </si>
  <si>
    <t>CW173-XS</t>
  </si>
  <si>
    <t>Short Kurta Night Garden</t>
  </si>
  <si>
    <t>[CA0101900200] Short Kurta Night Garden (S)</t>
  </si>
  <si>
    <t>CA0101900200</t>
  </si>
  <si>
    <t>CW173-S</t>
  </si>
  <si>
    <t>[CA0101900300] Short Kurta Night Garden (M)</t>
  </si>
  <si>
    <t>CA0101900300</t>
  </si>
  <si>
    <t>CW173-M</t>
  </si>
  <si>
    <t>[CA0101900400] Short Kurta Night Garden (L)</t>
  </si>
  <si>
    <t>CA0101900400</t>
  </si>
  <si>
    <t>CW173-L</t>
  </si>
  <si>
    <t>[CA0102000200] Womens AUM Kurta - Beige (S)</t>
  </si>
  <si>
    <t>CA0102000200</t>
  </si>
  <si>
    <t>CW111-S</t>
  </si>
  <si>
    <t>Womens AUM Kurta - Beige</t>
  </si>
  <si>
    <t>[CA0102000500] Womens AUM Kurta - Beige (XL)</t>
  </si>
  <si>
    <t>CA0102000500</t>
  </si>
  <si>
    <t>CW111-XL</t>
  </si>
  <si>
    <t>[CA0102100106] Natural Block Print Kurta-Red (XS)</t>
  </si>
  <si>
    <t>CA0102100106</t>
  </si>
  <si>
    <t>CW155-XS</t>
  </si>
  <si>
    <t>Natural Block Print Kurta-Red</t>
  </si>
  <si>
    <t>[CA0102100206] Natural Block Print Kurta-Red (S)</t>
  </si>
  <si>
    <t>CA0102100206</t>
  </si>
  <si>
    <t>CW155-S</t>
  </si>
  <si>
    <t>[CA0102100306] Natural Block Print Kurta-Red (M)</t>
  </si>
  <si>
    <t>CA0102100306</t>
  </si>
  <si>
    <t>CW155-M</t>
  </si>
  <si>
    <t>[CA0102100406] Natural Block Print Kurta-Red (L)</t>
  </si>
  <si>
    <t>CA0102100406</t>
  </si>
  <si>
    <t>CW155-L</t>
  </si>
  <si>
    <t>[CA0102100506] Natural Block Print Kurta-Red (XL)</t>
  </si>
  <si>
    <t>CA0102100506</t>
  </si>
  <si>
    <t>CW155-XL</t>
  </si>
  <si>
    <t>[CA0102200106] Natural Dabu Hand Block Print Kurta-Red (XS)</t>
  </si>
  <si>
    <t>CA0102200106</t>
  </si>
  <si>
    <t>CW157-XS</t>
  </si>
  <si>
    <t>Natural Dabu Hand Block Print Kurta-Red</t>
  </si>
  <si>
    <t>[CA0102200206] Natural Dabu Hand Block Print Kurta-Red (S)</t>
  </si>
  <si>
    <t>CA0102200206</t>
  </si>
  <si>
    <t>CW157-S</t>
  </si>
  <si>
    <t>[CA0102200306] Natural Dabu Hand Block Print Kurta-Red (M)</t>
  </si>
  <si>
    <t>CA0102200306</t>
  </si>
  <si>
    <t>CW157-M</t>
  </si>
  <si>
    <t>[CA0102300106] Natural Dabu Hand Block Print Kurta-Indigo (XS)</t>
  </si>
  <si>
    <t>CA0102300106</t>
  </si>
  <si>
    <t>CW158-XS</t>
  </si>
  <si>
    <t>Natural Dabu Hand Block Print Kurta-Indigo</t>
  </si>
  <si>
    <t>[CA0102300206] Natural Dabu Hand Block Print Kurta-Indigo (S)</t>
  </si>
  <si>
    <t>CA0102300206</t>
  </si>
  <si>
    <t>CW158-S</t>
  </si>
  <si>
    <t>[CA0102300306] Natural Dabu Hand Block Print Kurta-Indigo (M)</t>
  </si>
  <si>
    <t>CA0102300306</t>
  </si>
  <si>
    <t>CW158-M</t>
  </si>
  <si>
    <t>[CA0102300406] Natural Dabu Hand Block Print Kurta-Indigo (L)</t>
  </si>
  <si>
    <t>CA0102300406</t>
  </si>
  <si>
    <t>CW158-L</t>
  </si>
  <si>
    <t>[CA0102400106] Natural Hand Block Ajarak Print Kurta (XS)</t>
  </si>
  <si>
    <t>CA0102400106</t>
  </si>
  <si>
    <t>CW159-XS</t>
  </si>
  <si>
    <t>Natural Hand Block Ajarak Print Kurta</t>
  </si>
  <si>
    <t>[CA0102400206] Natural Hand Block Ajarak Print Kurta (S)</t>
  </si>
  <si>
    <t>CA0102400206</t>
  </si>
  <si>
    <t>CW159-S</t>
  </si>
  <si>
    <t>[CA0102400306] Natural Hand Block Ajarak Print Kurta (M)</t>
  </si>
  <si>
    <t>CA0102400306</t>
  </si>
  <si>
    <t>CW159-M</t>
  </si>
  <si>
    <t>[CA0102500206] Dobby Kurta for Women-Yellow (S)</t>
  </si>
  <si>
    <t>CA0102500206</t>
  </si>
  <si>
    <t>CW167-S</t>
  </si>
  <si>
    <t>Dobby Kurta for Women-Yellow</t>
  </si>
  <si>
    <t>[CA0102500306] Dobby Kurta for Women-Yellow (M)</t>
  </si>
  <si>
    <t>CA0102500306</t>
  </si>
  <si>
    <t>CW167-M</t>
  </si>
  <si>
    <t>[CA0104400000] Womens-Kalamkari-Long-Skirt (Multi)</t>
  </si>
  <si>
    <t>Womens-Kalamkari-Long-Skirt</t>
  </si>
  <si>
    <t>Color: Multi</t>
  </si>
  <si>
    <t>[CA0104400006] Womens-Kalamkari-Long-Skirt (RED)</t>
  </si>
  <si>
    <t>CA0104400006</t>
  </si>
  <si>
    <t>CW219-R</t>
  </si>
  <si>
    <t>[CA0104616900] Mulmul Plain Skirt Beige</t>
  </si>
  <si>
    <t>[CA0104617000] Cotton Plain Skirt Black</t>
  </si>
  <si>
    <t>Cotton Plain Skirt Black</t>
  </si>
  <si>
    <t>[CA0104617100] Mulmul Plain Skirt Blue</t>
  </si>
  <si>
    <t>[CA0104617200] Cotton Skirt, Rusty Red</t>
  </si>
  <si>
    <t>Cotton Skirt, Rusty Red</t>
  </si>
  <si>
    <t>[CA0106300300] Traditional Pajama - Women (S-M)</t>
  </si>
  <si>
    <t>CA0106300300</t>
  </si>
  <si>
    <t>CW202</t>
  </si>
  <si>
    <t>Size: S-M</t>
  </si>
  <si>
    <t>[CA0106800200] Women Organic Cotton Relaxed Fit Pants - White (S)</t>
  </si>
  <si>
    <t>Women Organic Cotton Relaxed Fit Pants - White</t>
  </si>
  <si>
    <t>[CA0106800300] Women Organic Cotton Relaxed Fit Pants - White (M)</t>
  </si>
  <si>
    <t>[CA0106800400] Women Organic Cotton Relaxed Fit Pants - White (L)</t>
  </si>
  <si>
    <t>[CA0106800500] Women Organic Cotton Relaxed Fit Pants - White (XL)</t>
  </si>
  <si>
    <t>[CA0106800600] Women Organic Cotton Relaxed Fit Pants - White (XXL)</t>
  </si>
  <si>
    <t>CA0106800600</t>
  </si>
  <si>
    <t>CW211-XXL</t>
  </si>
  <si>
    <t>[CA0107000300] Organic Ladies Draw String Pant Khaki</t>
  </si>
  <si>
    <t>[CA0107100200] Womens Organic Cotton Woven Pant - Undyed (S)</t>
  </si>
  <si>
    <t>Womens Organic Cotton Woven Pant - Undyed</t>
  </si>
  <si>
    <t>[CA0107100300] Womens Organic Cotton Woven Pant - Undyed (M)</t>
  </si>
  <si>
    <t>[CA0107100400] Womens Organic Cotton Woven Pant - Undyed (L)</t>
  </si>
  <si>
    <t>[CA0107100500] Womens Organic Cotton Woven Pant - Undyed (XL)</t>
  </si>
  <si>
    <t>[CA0108100200] Women Organic Cotton Relaxed Fit Pants - Beige (S)</t>
  </si>
  <si>
    <t>CA0108100200</t>
  </si>
  <si>
    <t>Women Organic Cotton Relaxed Fit Pants - Beige</t>
  </si>
  <si>
    <t>[CA0108100300] Women Organic Cotton Relaxed Fit Pants - Beige (M)</t>
  </si>
  <si>
    <t>CA0108100300</t>
  </si>
  <si>
    <t>[CA0108100400] Women Organic Cotton Relaxed Fit Pants - Beige (L)</t>
  </si>
  <si>
    <t>CA0108100400</t>
  </si>
  <si>
    <t>[CA0108100500] Women Organic Cotton Relaxed Fit Pants - Beige (XL)</t>
  </si>
  <si>
    <t>CA0108100500</t>
  </si>
  <si>
    <t>CW224-XL</t>
  </si>
  <si>
    <t>[CA0108100600] Women Organic Cotton Relaxed Fit Pants - Beige (XXL)</t>
  </si>
  <si>
    <t>CA0108100600</t>
  </si>
  <si>
    <t>CW224-XXL</t>
  </si>
  <si>
    <t>[CA0108200200] Women Organic Cotton Relaxed Fit Pants - Khaki (S)</t>
  </si>
  <si>
    <t>CA0108200200</t>
  </si>
  <si>
    <t>Women Organic Cotton Relaxed Fit Pants - Khaki</t>
  </si>
  <si>
    <t>[CA0108200300] Women Organic Cotton Relaxed Fit Pants - Khaki (M)</t>
  </si>
  <si>
    <t>CA0108200300</t>
  </si>
  <si>
    <t>[CA0108200400] Women Organic Cotton Relaxed Fit Pants - Khaki (L)</t>
  </si>
  <si>
    <t>CA0108200400</t>
  </si>
  <si>
    <t>[CA0108200500] Women Organic Cotton Relaxed Fit Pants - Khaki (XL)</t>
  </si>
  <si>
    <t>CA0108200500</t>
  </si>
  <si>
    <t>[CA0108200600] Women Organic Cotton Relaxed Fit Pants - Khaki (XXL)</t>
  </si>
  <si>
    <t>CA0108200600</t>
  </si>
  <si>
    <t>[CA0108900206] Women-Sweatpants-White (S)</t>
  </si>
  <si>
    <t>CA0108900206</t>
  </si>
  <si>
    <t>CW242-S</t>
  </si>
  <si>
    <t>Women-Sweatpants-White</t>
  </si>
  <si>
    <t>[CA0108900306] Women-Sweatpants-White (M)</t>
  </si>
  <si>
    <t>CA0108900306</t>
  </si>
  <si>
    <t>CW242-M</t>
  </si>
  <si>
    <t>[CA0108900406] Women-Sweatpants-White (L)</t>
  </si>
  <si>
    <t>CA0108900406</t>
  </si>
  <si>
    <t>CW242-L</t>
  </si>
  <si>
    <t>[CA0108900506] Women-Sweatpants-White (XL)</t>
  </si>
  <si>
    <t>CA0108900506</t>
  </si>
  <si>
    <t>CW242-XL</t>
  </si>
  <si>
    <t>[CA0108900606] Women-Sweatpants-White (XXL)</t>
  </si>
  <si>
    <t>CA0108900606</t>
  </si>
  <si>
    <t>CW242-XXL</t>
  </si>
  <si>
    <t>[CA0109000306] Women-Sweatpants-Maroon (M)</t>
  </si>
  <si>
    <t>CA0109000306</t>
  </si>
  <si>
    <t>CW243-M</t>
  </si>
  <si>
    <t>Women-Sweatpants-Maroon</t>
  </si>
  <si>
    <t>[CA0109000406] Women-Sweatpants-Maroon (L)</t>
  </si>
  <si>
    <t>CA0109000406</t>
  </si>
  <si>
    <t>CW243-L</t>
  </si>
  <si>
    <t>[CA0109000506] Women-Sweatpants-Maroon (XL)</t>
  </si>
  <si>
    <t>CA0109000506</t>
  </si>
  <si>
    <t>CW243-XL</t>
  </si>
  <si>
    <t>[CA0109000606] Women-Sweatpants-Maroon (XXL)</t>
  </si>
  <si>
    <t>CA0109000606</t>
  </si>
  <si>
    <t>CW243-XXL</t>
  </si>
  <si>
    <t>[CA0110800200] Womens-Kurta-Mangalagiri-Multicolor (S)</t>
  </si>
  <si>
    <t>Womens-Kurta-Mangalagiri-Multicolor</t>
  </si>
  <si>
    <t>[CA0110800300] Womens-Kurta-Mangalagiri-Multicolor (M)</t>
  </si>
  <si>
    <t>[CA0110800400] Womens-Kurta-Mangalagiri-Multicolor (L)</t>
  </si>
  <si>
    <t>[CA0111700200] Undyed Handwoven Shirt (S)</t>
  </si>
  <si>
    <t>CA0111700200</t>
  </si>
  <si>
    <t>CW154-S</t>
  </si>
  <si>
    <t>Undyed Handwoven Shirt</t>
  </si>
  <si>
    <t>[CA0111700300] Undyed Handwoven Shirt (M)</t>
  </si>
  <si>
    <t>CA0111700300</t>
  </si>
  <si>
    <t>CW154-M</t>
  </si>
  <si>
    <t>[CA0111700400] Undyed Handwoven Shirt (L)</t>
  </si>
  <si>
    <t>CA0111700400</t>
  </si>
  <si>
    <t>CW154-L</t>
  </si>
  <si>
    <t>[CA0111700500] Undyed Handwoven Shirt (XL)</t>
  </si>
  <si>
    <t>CA0111700500</t>
  </si>
  <si>
    <t>CW154-XL</t>
  </si>
  <si>
    <t>[CA0114700200] Natural Dyed Tunic, Mustard (S)</t>
  </si>
  <si>
    <t>CA0114700200</t>
  </si>
  <si>
    <t>CW171-S</t>
  </si>
  <si>
    <t>Natural Dyed Tunic, Mustard</t>
  </si>
  <si>
    <t>[CA0114700400] Natural Dyed Tunic, Mustard (L)</t>
  </si>
  <si>
    <t>CA0114700400</t>
  </si>
  <si>
    <t>CW171-L</t>
  </si>
  <si>
    <t>[CA0118300000] Adiyogi rudraksha with silver chain</t>
  </si>
  <si>
    <t>[CA0118693200] Devi Consecrated Silk Saree L5 style 5</t>
  </si>
  <si>
    <t>CA0118693200</t>
  </si>
  <si>
    <t>Devi Consecrated Silk Saree L5 style 5</t>
  </si>
  <si>
    <t>[CA0118693700] Devi consecrated Silk Sarees L5 Style 10</t>
  </si>
  <si>
    <t>[CA0118697000] Devi consecrated saree Red L4 Style 4</t>
  </si>
  <si>
    <t>CA0118697000</t>
  </si>
  <si>
    <t>Devi consecrated saree Red L4 Style 4</t>
  </si>
  <si>
    <t>[CA0118697100] Devi consecrated saree Red L4 Style 9</t>
  </si>
  <si>
    <t>CA0118697100</t>
  </si>
  <si>
    <t>Devi consecrated saree Red L4 Style 9</t>
  </si>
  <si>
    <t>[CA0118697200] Devi consecrated saree Red L5 Style 8</t>
  </si>
  <si>
    <t>CA0118697200</t>
  </si>
  <si>
    <t>Devi consecrated saree Red L5 Style 8</t>
  </si>
  <si>
    <t>[CA0118697300] Devi consecrated saree Red L4 Style 10</t>
  </si>
  <si>
    <t>CA0118697300</t>
  </si>
  <si>
    <t>Devi consecrated saree Red L4 Style 10</t>
  </si>
  <si>
    <t>[CA0118697400] Devi consecrated saree Red L2 Style 86</t>
  </si>
  <si>
    <t>CA0118697400</t>
  </si>
  <si>
    <t>Devi consecrated saree Red L2 Style 86</t>
  </si>
  <si>
    <t>[CA0118697500] Devi consecrated saree Red L4 Style 5</t>
  </si>
  <si>
    <t>CA0118697500</t>
  </si>
  <si>
    <t>Devi consecrated saree Red L4 Style 5</t>
  </si>
  <si>
    <t>[CA0118697600] Devi saree Red L2 style 112</t>
  </si>
  <si>
    <t>Devi saree Red L2 style 112</t>
  </si>
  <si>
    <t>[CA0118697700] Devi saree Red L2 style 113</t>
  </si>
  <si>
    <t>Devi saree Red L2 style 113</t>
  </si>
  <si>
    <t>[CA0118697800] Devi saree Red L2 style 114</t>
  </si>
  <si>
    <t>Devi saree Red L2 style 114</t>
  </si>
  <si>
    <t>[CA0118697900] Devi saree Red L2 style 115</t>
  </si>
  <si>
    <t>Devi saree Red L2 style 115</t>
  </si>
  <si>
    <t>[CA0118698000] Devi saree Red L2 style 116</t>
  </si>
  <si>
    <t>Devi saree Red L2 style 116</t>
  </si>
  <si>
    <t>[CA0118698100] Devi saree Green L2 style 68</t>
  </si>
  <si>
    <t>Devi saree Green L2 style 68</t>
  </si>
  <si>
    <t>[CA0118698200] Devi saree Green L2 style 69</t>
  </si>
  <si>
    <t>Devi saree Green L2 style 69</t>
  </si>
  <si>
    <t>[CA0118698300] Devi saree Yellow L2 style 51</t>
  </si>
  <si>
    <t>Devi saree Yellow L2 style 51</t>
  </si>
  <si>
    <t>[CA0118699500] Devi saree Red L4 Style 8</t>
  </si>
  <si>
    <t>CA0118699500</t>
  </si>
  <si>
    <t>Devi saree Red L4 Style 8</t>
  </si>
  <si>
    <t>[CA0118699600] Devi saree Red L1 Style 97</t>
  </si>
  <si>
    <t>CA0118699600</t>
  </si>
  <si>
    <t>Devi saree Red L1 Style 97</t>
  </si>
  <si>
    <t>[CA0118699700] Devi saree Red L1 Style 99</t>
  </si>
  <si>
    <t>CA0118699700</t>
  </si>
  <si>
    <t>Devi saree Red L1 Style 99</t>
  </si>
  <si>
    <t>[CA0118699800] Devi saree Red L1 Style 106</t>
  </si>
  <si>
    <t>CA0118699800</t>
  </si>
  <si>
    <t>Devi saree Red L1 Style 106</t>
  </si>
  <si>
    <t>[CA0118699900] Devi saree Red L1 Style 107</t>
  </si>
  <si>
    <t>CA0118699900</t>
  </si>
  <si>
    <t>Devi saree Red L1 Style 107</t>
  </si>
  <si>
    <t>[CA0119800000] Pure Silver (999) Adiyogi hammered cuff</t>
  </si>
  <si>
    <t>[CA0120000000] Pure Silver (999) Aum Namahshivaya silver cuff</t>
  </si>
  <si>
    <t>[CA0120500000] Aum Namah Shivaya - Hammered Copper cuff</t>
  </si>
  <si>
    <t>[CA0120600000] Sarpa - Copper Cuff</t>
  </si>
  <si>
    <t>Sarpa - Copper Cuff</t>
  </si>
  <si>
    <t>[CA0130716900] Adiyogi Bucket Hat - Navy Blue</t>
  </si>
  <si>
    <t>[CA0130717000] Adiyogi Bucket Hat - Beige</t>
  </si>
  <si>
    <t>[CA0130817000] Adiyogi Sun Hat - Beige</t>
  </si>
  <si>
    <t>[CA0130900200] Adiyogi Hoodie - Navy Blue (S)</t>
  </si>
  <si>
    <t>[CA0130900200] Adiyogi Hoodie - Navy Blue S (S)</t>
  </si>
  <si>
    <t>[CA0130900300] Adiyogi Hoodie - Navy Blue (M)</t>
  </si>
  <si>
    <t>[CA0130900300] Adiyogi Hoodie - Navy Blue S (M)</t>
  </si>
  <si>
    <t>[CA0130900400] Adiyogi Hoodie - Navy Blue (L)</t>
  </si>
  <si>
    <t>[CA0130900400] Adiyogi Hoodie - Navy Blue S (L)</t>
  </si>
  <si>
    <t>[CA0130900500] Adiyogi Hoodie - Navy Blue (XL)</t>
  </si>
  <si>
    <t>[CA0130900500] Adiyogi Hoodie - Navy Blue S (XL)</t>
  </si>
  <si>
    <t>[CA0130900600] Adiyogi Hoodie - Navy Blue S (XXL)</t>
  </si>
  <si>
    <t>Devi Bags for Offering</t>
  </si>
  <si>
    <t>[CA0131200000] Devi Bags for offering</t>
  </si>
  <si>
    <t>Devi Bags for offering</t>
  </si>
  <si>
    <t>[CA0131300000] Devi Bags</t>
  </si>
  <si>
    <t>Devi Bags</t>
  </si>
  <si>
    <t>[CA0132590000] Devi saree Red L1 Style 109</t>
  </si>
  <si>
    <t>CA0132590000</t>
  </si>
  <si>
    <t>Devi saree Red L1 Style 109</t>
  </si>
  <si>
    <t>[CA0132590100] Devi saree Red L1 Style 111</t>
  </si>
  <si>
    <t>CA0132590100</t>
  </si>
  <si>
    <t>Devi saree Red L1 Style 111</t>
  </si>
  <si>
    <t>[CA0132590200] Devi saree Red L1 Style 113</t>
  </si>
  <si>
    <t>CA0132590200</t>
  </si>
  <si>
    <t>Devi saree Red L1 Style 113</t>
  </si>
  <si>
    <t>[CA0132590300] Devi saree Red L1 Style 114</t>
  </si>
  <si>
    <t>CA0132590300</t>
  </si>
  <si>
    <t>Devi saree Red L1 Style 114</t>
  </si>
  <si>
    <t>[CA0132590400] Devi saree Red L1 Style 115</t>
  </si>
  <si>
    <t>CA0132590400</t>
  </si>
  <si>
    <t>Devi saree Red L1 Style 115</t>
  </si>
  <si>
    <t>[CA0132590500] Devi saree Red L1 Style 118</t>
  </si>
  <si>
    <t>CA0132590500</t>
  </si>
  <si>
    <t>Devi saree Red L1 Style 118</t>
  </si>
  <si>
    <t>[CA0132590600] Devi saree Red L1 Style 120</t>
  </si>
  <si>
    <t>CA0132590600</t>
  </si>
  <si>
    <t>Devi saree Red L1 Style 120</t>
  </si>
  <si>
    <t>[CA0132590700] Devi saree Red L1 Style 122</t>
  </si>
  <si>
    <t>CA0132590700</t>
  </si>
  <si>
    <t>Devi saree Red L1 Style 122</t>
  </si>
  <si>
    <t>[CA0132590800] Devi saree Red L2 Style 87</t>
  </si>
  <si>
    <t>CA0132590800</t>
  </si>
  <si>
    <t>Devi saree Red L2 Style 87</t>
  </si>
  <si>
    <t>[CA0132590900] Devi saree Red L1 Style 123</t>
  </si>
  <si>
    <t>CA0132590900</t>
  </si>
  <si>
    <t>Devi saree Red L1 Style 123</t>
  </si>
  <si>
    <t>[CA0132591000] Devi saree Red L1 Style 128</t>
  </si>
  <si>
    <t>CA0132591000</t>
  </si>
  <si>
    <t>Devi saree Red L1 Style 128</t>
  </si>
  <si>
    <t>[CA0132591100] Devi saree Red L1 Style 129</t>
  </si>
  <si>
    <t>CA0132591100</t>
  </si>
  <si>
    <t>Devi saree Red L1 Style 129</t>
  </si>
  <si>
    <t>[CA0132591200] Devi saree Red L1 Style 130</t>
  </si>
  <si>
    <t>CA0132591200</t>
  </si>
  <si>
    <t>Devi saree Red L1 Style 130</t>
  </si>
  <si>
    <t>[CA0132591300] Devi saree Red L1 Style 133</t>
  </si>
  <si>
    <t>CA0132591300</t>
  </si>
  <si>
    <t>Devi saree Red L1 Style 133</t>
  </si>
  <si>
    <t>[CA0132591400] Devi saree Red L2 Style 91</t>
  </si>
  <si>
    <t>CA0132591400</t>
  </si>
  <si>
    <t>Devi saree Red L2 Style 91</t>
  </si>
  <si>
    <t>[CA0132591500] Devi saree Red L2 Style 92</t>
  </si>
  <si>
    <t>CA0132591500</t>
  </si>
  <si>
    <t>Devi saree Red L2 Style 92</t>
  </si>
  <si>
    <t>[CA0132591600] Devi saree Red L1 Style 137</t>
  </si>
  <si>
    <t>CA0132591600</t>
  </si>
  <si>
    <t>Devi saree Red L1 Style 137</t>
  </si>
  <si>
    <t>[CA0132591700] Devi saree Red L1 Style 141</t>
  </si>
  <si>
    <t>CA0132591700</t>
  </si>
  <si>
    <t>Devi saree Red L1 Style 141</t>
  </si>
  <si>
    <t>[CA0132591800] Devi saree Yellow L2 Style 46</t>
  </si>
  <si>
    <t>CA0132591800</t>
  </si>
  <si>
    <t>Devi saree Yellow L2 Style 46</t>
  </si>
  <si>
    <t>[CA0132591900] Devi saree Yellow L2 Style 47</t>
  </si>
  <si>
    <t>CA0132591900</t>
  </si>
  <si>
    <t>Devi saree Yellow L2 Style 47</t>
  </si>
  <si>
    <t>[CA0132592000] Devi saree Yellow L2 Style 48</t>
  </si>
  <si>
    <t>CA0132592000</t>
  </si>
  <si>
    <t>Devi saree Yellow L2 Style 48</t>
  </si>
  <si>
    <t>[CA0132592100] Devi Sarees A6793</t>
  </si>
  <si>
    <t>CA0132592100</t>
  </si>
  <si>
    <t>Devi Sarees A6793</t>
  </si>
  <si>
    <t>[CA0132592200] Devi Sarees C485</t>
  </si>
  <si>
    <t>CA0132592200</t>
  </si>
  <si>
    <t>Devi Sarees C485</t>
  </si>
  <si>
    <t>[CA0132592300] Devi Sarees A4116</t>
  </si>
  <si>
    <t>CA0132592300</t>
  </si>
  <si>
    <t>Devi Sarees A4116</t>
  </si>
  <si>
    <t>[CA0132592400] Devi Sarees B7634</t>
  </si>
  <si>
    <t>CA0132592400</t>
  </si>
  <si>
    <t>Devi Sarees B7634</t>
  </si>
  <si>
    <t>[CA0132592500] Devi Sarees B7610</t>
  </si>
  <si>
    <t>CA0132592500</t>
  </si>
  <si>
    <t>Devi Sarees B7610</t>
  </si>
  <si>
    <t>[CA0132592600] Devi Sarees A1014</t>
  </si>
  <si>
    <t>CA0132592600</t>
  </si>
  <si>
    <t>Devi Sarees A1014</t>
  </si>
  <si>
    <t>[CA0132592700] Devi Sarees A1048</t>
  </si>
  <si>
    <t>CA0132592700</t>
  </si>
  <si>
    <t>Devi Sarees A1048</t>
  </si>
  <si>
    <t>[CA0132592800] Devi Saree A757</t>
  </si>
  <si>
    <t>CA0132592800</t>
  </si>
  <si>
    <t>Devi Saree A757</t>
  </si>
  <si>
    <t>[CA0132592900] Devi Saree A751</t>
  </si>
  <si>
    <t>CA0132592900</t>
  </si>
  <si>
    <t>Devi Saree A751</t>
  </si>
  <si>
    <t>[CA0132593000] Devi Saree A124</t>
  </si>
  <si>
    <t>CA0132593000</t>
  </si>
  <si>
    <t>Devi Saree A124</t>
  </si>
  <si>
    <t>[CA0132593100] Devi Saree A081</t>
  </si>
  <si>
    <t>CA0132593100</t>
  </si>
  <si>
    <t>Devi Saree A081</t>
  </si>
  <si>
    <t>[CA0132593200] Devi Saree A048</t>
  </si>
  <si>
    <t>CA0132593200</t>
  </si>
  <si>
    <t>Devi Saree A048</t>
  </si>
  <si>
    <t>[CA0132593300] Devi Saree A6031</t>
  </si>
  <si>
    <t>CA0132593300</t>
  </si>
  <si>
    <t>Devi Saree A6031</t>
  </si>
  <si>
    <t>[CA0132593400] Devi Saree A2582</t>
  </si>
  <si>
    <t>CA0132593400</t>
  </si>
  <si>
    <t>Devi Saree A2582</t>
  </si>
  <si>
    <t>[CA0132593500] Devi Saree A2561</t>
  </si>
  <si>
    <t>CA0132593500</t>
  </si>
  <si>
    <t>Devi Saree A2561</t>
  </si>
  <si>
    <t>[CA0132593600] Devi Saree A2499</t>
  </si>
  <si>
    <t>CA0132593600</t>
  </si>
  <si>
    <t>Devi Saree A2499</t>
  </si>
  <si>
    <t>[CA0132593700] Devi Saree A2544</t>
  </si>
  <si>
    <t>CA0132593700</t>
  </si>
  <si>
    <t>Devi Saree A2544</t>
  </si>
  <si>
    <t>[CA0132593800] Devi saree Green L3 A4212</t>
  </si>
  <si>
    <t>CA0132593800</t>
  </si>
  <si>
    <t>Devi saree Green L3 A4212</t>
  </si>
  <si>
    <t>[CA0132593900] Devi saree Green L3 A4182</t>
  </si>
  <si>
    <t>CA0132593900</t>
  </si>
  <si>
    <t>Devi saree Green L3 A4182</t>
  </si>
  <si>
    <t>[CA0132594000] Devi saree Yellow L3 A4180</t>
  </si>
  <si>
    <t>CA0132594000</t>
  </si>
  <si>
    <t>Devi saree Yellow L3 A4180</t>
  </si>
  <si>
    <t>[CA0132594100] Devi saree Red L4 A4151</t>
  </si>
  <si>
    <t>CA0132594100</t>
  </si>
  <si>
    <t>Devi saree Red L4 A4151</t>
  </si>
  <si>
    <t>[CA0132594200] Devi saree Green L3 A4155</t>
  </si>
  <si>
    <t>CA0132594200</t>
  </si>
  <si>
    <t>Devi saree Green L3 A4155</t>
  </si>
  <si>
    <t>[CA0132594300] Devi saree Green L3 A4122</t>
  </si>
  <si>
    <t>CA0132594300</t>
  </si>
  <si>
    <t>Devi saree Green L3 A4122</t>
  </si>
  <si>
    <t>[CA0132594400] Devi saree Yellow L2 A2715</t>
  </si>
  <si>
    <t>CA0132594400</t>
  </si>
  <si>
    <t>Devi saree Yellow L2 A2715</t>
  </si>
  <si>
    <t>[CA0132594500] Devi saree Red R1000</t>
  </si>
  <si>
    <t>CA0132594500</t>
  </si>
  <si>
    <t>Devi saree Red R1000</t>
  </si>
  <si>
    <t>[CA0132594600] Devi saree Red R1800</t>
  </si>
  <si>
    <t>CA0132594600</t>
  </si>
  <si>
    <t>Devi saree Red R1800</t>
  </si>
  <si>
    <t>[CA0132594700] Devi saree Red R1700</t>
  </si>
  <si>
    <t>CA0132594700</t>
  </si>
  <si>
    <t>Devi saree Red R1700</t>
  </si>
  <si>
    <t>[CA0132594800] Devi saree Red R1900</t>
  </si>
  <si>
    <t>CA0132594800</t>
  </si>
  <si>
    <t>Devi saree Red R1900</t>
  </si>
  <si>
    <t>[CA0132594900] Devi saree Red R1600</t>
  </si>
  <si>
    <t>CA0132594900</t>
  </si>
  <si>
    <t>Devi saree Red R1600</t>
  </si>
  <si>
    <t>[CA0132595000] Devi saree Red L1 C486</t>
  </si>
  <si>
    <t>CA0132595000</t>
  </si>
  <si>
    <t>Devi saree Red L1 C486</t>
  </si>
  <si>
    <t>[CA0132595100] Devi saree Red R3100</t>
  </si>
  <si>
    <t>CA0132595100</t>
  </si>
  <si>
    <t>Devi saree Red R3100</t>
  </si>
  <si>
    <t>[CA0132595200] Devi saree Red R5800</t>
  </si>
  <si>
    <t>CA0132595200</t>
  </si>
  <si>
    <t>Devi saree Red R5800</t>
  </si>
  <si>
    <t>[CA0132595300] Devi saree Red R6100</t>
  </si>
  <si>
    <t>CA0132595300</t>
  </si>
  <si>
    <t>Devi saree Red R6100</t>
  </si>
  <si>
    <t>[CA0132595400] Devi saree Yellow R1600</t>
  </si>
  <si>
    <t>CA0132595400</t>
  </si>
  <si>
    <t>Devi saree Yellow R1600</t>
  </si>
  <si>
    <t>[CA0132595500] Devi saree Green R11300</t>
  </si>
  <si>
    <t>CA0132595500</t>
  </si>
  <si>
    <t>Devi saree Green R11300</t>
  </si>
  <si>
    <t>[CA0132595600] Devi saree Red L1 A4714</t>
  </si>
  <si>
    <t>CA0132595600</t>
  </si>
  <si>
    <t>Devi saree Red L1 A4714</t>
  </si>
  <si>
    <t>[CA0132595700] Devi saree Red L1 A4720</t>
  </si>
  <si>
    <t>CA0132595700</t>
  </si>
  <si>
    <t>Devi saree Red L1 A4720</t>
  </si>
  <si>
    <t>[CA0132595800] Devi saree Red L2 A882</t>
  </si>
  <si>
    <t>CA0132595800</t>
  </si>
  <si>
    <t>Devi saree Red L2 A882</t>
  </si>
  <si>
    <t>[CA0132595900] Devi saree Red L3 D031</t>
  </si>
  <si>
    <t>CA0132595900</t>
  </si>
  <si>
    <t>Devi saree Red L3 D031</t>
  </si>
  <si>
    <t>[CA0132596000] Devi saree Red L5 D071</t>
  </si>
  <si>
    <t>CA0132596000</t>
  </si>
  <si>
    <t>Devi saree Red L5 D071</t>
  </si>
  <si>
    <t>[CA0132596100] Devi saree Green L5 A1192</t>
  </si>
  <si>
    <t>CA0132596100</t>
  </si>
  <si>
    <t>Devi saree Green L5 A1192</t>
  </si>
  <si>
    <t>[CA0132596200] Devi saree Yellow L2 A3095</t>
  </si>
  <si>
    <t>CA0132596200</t>
  </si>
  <si>
    <t>Devi saree Yellow L2 A3095</t>
  </si>
  <si>
    <t>[CA0132596300] Devi saree Yellow L3 A7200</t>
  </si>
  <si>
    <t>CA0132596300</t>
  </si>
  <si>
    <t>Devi saree Yellow L3 A7200</t>
  </si>
  <si>
    <t>[CA0132596400] Devi saree Yellow L4 A7104</t>
  </si>
  <si>
    <t>CA0132596400</t>
  </si>
  <si>
    <t>Devi saree Yellow L4 A7104</t>
  </si>
  <si>
    <t>[CA0132596500] Devi saree Yellow L4 A7105</t>
  </si>
  <si>
    <t>CA0132596500</t>
  </si>
  <si>
    <t>Devi saree Yellow L4 A7105</t>
  </si>
  <si>
    <t>[CA0132596600] Devi saree Green L5 Style 12</t>
  </si>
  <si>
    <t>CA0132596600</t>
  </si>
  <si>
    <t>Devi saree Green L5 Style 12</t>
  </si>
  <si>
    <t>[CA0132596700] Devi saree Green L2 A4075</t>
  </si>
  <si>
    <t>CA0132596700</t>
  </si>
  <si>
    <t>Devi saree Green L2 A4075</t>
  </si>
  <si>
    <t>[CA0132596800] Devi saree Red R15800</t>
  </si>
  <si>
    <t>CA0132596800</t>
  </si>
  <si>
    <t>Devi saree Red R15800</t>
  </si>
  <si>
    <t>[CA0132596900] Devi saree Green R17500</t>
  </si>
  <si>
    <t>CA0132596900</t>
  </si>
  <si>
    <t>Devi saree Green R17500</t>
  </si>
  <si>
    <t>[CA0132597000] Devi saree Red R2700</t>
  </si>
  <si>
    <t>CA0132597000</t>
  </si>
  <si>
    <t>Devi saree Red R2700</t>
  </si>
  <si>
    <t>[CA0132597100] Devi saree Red R7700</t>
  </si>
  <si>
    <t>CA0132597100</t>
  </si>
  <si>
    <t>Devi saree Red R7700</t>
  </si>
  <si>
    <t>[CA0132597200] Devi saree Red L1 Style 3</t>
  </si>
  <si>
    <t>CA0132597200</t>
  </si>
  <si>
    <t>Devi saree Red L1 Style 3</t>
  </si>
  <si>
    <t>[CA0132597300] Devi saree Red L2 Style 4</t>
  </si>
  <si>
    <t>CA0132597300</t>
  </si>
  <si>
    <t>Devi saree Red L2 Style 4</t>
  </si>
  <si>
    <t>[CA0132597400] Devi saree Red L1 Style 16</t>
  </si>
  <si>
    <t>CA0132597400</t>
  </si>
  <si>
    <t>Devi saree Red L1 Style 16</t>
  </si>
  <si>
    <t>[CA0132597500] Devi saree Red L1 Style 18</t>
  </si>
  <si>
    <t>CA0132597500</t>
  </si>
  <si>
    <t>Devi saree Red L1 Style 18</t>
  </si>
  <si>
    <t>[CA0132597600] Devi saree Red L1 Style 19</t>
  </si>
  <si>
    <t>CA0132597600</t>
  </si>
  <si>
    <t>Devi saree Red L1 Style 19</t>
  </si>
  <si>
    <t>[CA0132597700] Devi saree Red L1 Style 20</t>
  </si>
  <si>
    <t>CA0132597700</t>
  </si>
  <si>
    <t>Devi saree Red L1 Style 20</t>
  </si>
  <si>
    <t>[CA0132597800] Devi saree Red L1 Style 21</t>
  </si>
  <si>
    <t>CA0132597800</t>
  </si>
  <si>
    <t>Devi saree Red L1 Style 21</t>
  </si>
  <si>
    <t>[CA0132597900] Devi saree Red L1 Style 22</t>
  </si>
  <si>
    <t>CA0132597900</t>
  </si>
  <si>
    <t>Devi saree Red L1 Style 22</t>
  </si>
  <si>
    <t>[CA0132598000] Devi saree Red L1 Style 23</t>
  </si>
  <si>
    <t>CA0132598000</t>
  </si>
  <si>
    <t>Devi saree Red L1 Style 23</t>
  </si>
  <si>
    <t>[CA0132598100] Devi saree Red L1 Style 28</t>
  </si>
  <si>
    <t>CA0132598100</t>
  </si>
  <si>
    <t>Devi saree Red L1 Style 28</t>
  </si>
  <si>
    <t>[CA0132598200] Devi saree Red L1 Style 33</t>
  </si>
  <si>
    <t>CA0132598200</t>
  </si>
  <si>
    <t>Devi saree Red L1 Style 33</t>
  </si>
  <si>
    <t>[CA0132598300] Devi saree Red L2 Style 7</t>
  </si>
  <si>
    <t>CA0132598300</t>
  </si>
  <si>
    <t>Devi saree Red L2 Style 7</t>
  </si>
  <si>
    <t>[CA0132598400] Devi saree Red L2 Style 9</t>
  </si>
  <si>
    <t>CA0132598400</t>
  </si>
  <si>
    <t>Devi saree Red L2 Style 9</t>
  </si>
  <si>
    <t>[CA0132598500] Devi saree Red L2 Style 17</t>
  </si>
  <si>
    <t>CA0132598500</t>
  </si>
  <si>
    <t>Devi saree Red L2 Style 17</t>
  </si>
  <si>
    <t>[CA0132598600] Devi saree Red L2 Style 18</t>
  </si>
  <si>
    <t>CA0132598600</t>
  </si>
  <si>
    <t>Devi saree Red L2 Style 18</t>
  </si>
  <si>
    <t>[CA0132598700] Devi saree Red L2 Style 22</t>
  </si>
  <si>
    <t>CA0132598700</t>
  </si>
  <si>
    <t>Devi saree Red L2 Style 22</t>
  </si>
  <si>
    <t>[CA0132598800] Devi saree Green R5500</t>
  </si>
  <si>
    <t>CA0132598800</t>
  </si>
  <si>
    <t>Devi saree Green R5500</t>
  </si>
  <si>
    <t>[CA0132598900] Devi saree Red L1 Style 42</t>
  </si>
  <si>
    <t>CA0132598900</t>
  </si>
  <si>
    <t>Devi saree Red L1 Style 42</t>
  </si>
  <si>
    <t>[CA0132599000] Devi saree Red L1 Style 43</t>
  </si>
  <si>
    <t>CA0132599000</t>
  </si>
  <si>
    <t>Devi saree Red L1 Style 43</t>
  </si>
  <si>
    <t>[CA0132599100] Devi saree Red L1 Style 45</t>
  </si>
  <si>
    <t>CA0132599100</t>
  </si>
  <si>
    <t>Devi saree Red L1 Style 45</t>
  </si>
  <si>
    <t>[CA0132599200] Devi saree Red L1 Style 49</t>
  </si>
  <si>
    <t>CA0132599200</t>
  </si>
  <si>
    <t>Devi saree Red L1 Style 49</t>
  </si>
  <si>
    <t>[CA0132599300] Devi saree Red L1 Style 50</t>
  </si>
  <si>
    <t>CA0132599300</t>
  </si>
  <si>
    <t>Devi saree Red L1 Style 50</t>
  </si>
  <si>
    <t>[CA0132599400] Devi saree Red L1 Style 56</t>
  </si>
  <si>
    <t>CA0132599400</t>
  </si>
  <si>
    <t>Devi saree Red L1 Style 56</t>
  </si>
  <si>
    <t>[CA0132599500] Devi saree Red L1 Style 57</t>
  </si>
  <si>
    <t>CA0132599500</t>
  </si>
  <si>
    <t>Devi saree Red L1 Style 57</t>
  </si>
  <si>
    <t>[CA0132599600] Devi saree Red L1 Style 59</t>
  </si>
  <si>
    <t>CA0132599600</t>
  </si>
  <si>
    <t>Devi saree Red L1 Style 59</t>
  </si>
  <si>
    <t>[CA0132599700] Devi saree Red L1 Style 61</t>
  </si>
  <si>
    <t>CA0132599700</t>
  </si>
  <si>
    <t>Devi saree Red L1 Style 61</t>
  </si>
  <si>
    <t>[CA0132599800] Devi saree Red L1 Style 66</t>
  </si>
  <si>
    <t>CA0132599800</t>
  </si>
  <si>
    <t>Devi saree Red L1 Style 66</t>
  </si>
  <si>
    <t>[CA0132599900] Devi saree Red L1 Style 68</t>
  </si>
  <si>
    <t>CA0132599900</t>
  </si>
  <si>
    <t>Devi saree Red L1 Style 68</t>
  </si>
  <si>
    <t>[CA0132690000] Devi saree Red L2 Style 24</t>
  </si>
  <si>
    <t>CA0132690000</t>
  </si>
  <si>
    <t>Devi saree Red L2 Style 24</t>
  </si>
  <si>
    <t>[CA0132690100] Devi saree Yellow L2 Style 7</t>
  </si>
  <si>
    <t>CA0132690100</t>
  </si>
  <si>
    <t>Devi saree Yellow L2 Style 7</t>
  </si>
  <si>
    <t>[CA0132690200] Devi saree Red L2 Style 31</t>
  </si>
  <si>
    <t>CA0132690200</t>
  </si>
  <si>
    <t>Devi saree Red L2 Style 31</t>
  </si>
  <si>
    <t>[CA0132690300] Devi saree Red L2 Style 35</t>
  </si>
  <si>
    <t>CA0132690300</t>
  </si>
  <si>
    <t>Devi saree Red L2 Style 35</t>
  </si>
  <si>
    <t>[CA0132690400] Devi saree Red L2 Style 38</t>
  </si>
  <si>
    <t>CA0132690400</t>
  </si>
  <si>
    <t>Devi saree Red L2 Style 38</t>
  </si>
  <si>
    <t>[CA0132690500] Devi saree Yellow L2 Style 17</t>
  </si>
  <si>
    <t>CA0132690500</t>
  </si>
  <si>
    <t>Devi saree Yellow L2 Style 17</t>
  </si>
  <si>
    <t>[CA0132690600] Devi saree Red L2 Style 42</t>
  </si>
  <si>
    <t>CA0132690600</t>
  </si>
  <si>
    <t>Devi saree Red L2 Style 42</t>
  </si>
  <si>
    <t>[CA0132690700] Devi saree Red L2 Style 47</t>
  </si>
  <si>
    <t>CA0132690700</t>
  </si>
  <si>
    <t>Devi saree Red L2 Style 47</t>
  </si>
  <si>
    <t>[CA0132690800] Devi saree Yellow L2 Style 23</t>
  </si>
  <si>
    <t>CA0132690800</t>
  </si>
  <si>
    <t>Devi saree Yellow L2 Style 23</t>
  </si>
  <si>
    <t>[CA0132690900] Devi saree Green L2 Style 15</t>
  </si>
  <si>
    <t>CA0132690900</t>
  </si>
  <si>
    <t>Devi saree Green L2 Style 15</t>
  </si>
  <si>
    <t>[CA0132691000] Devi saree Red L2 Style 52</t>
  </si>
  <si>
    <t>CA0132691000</t>
  </si>
  <si>
    <t>Devi saree Red L2 Style 52</t>
  </si>
  <si>
    <t>[CA0132691100] Devi saree Red L2 Style 53</t>
  </si>
  <si>
    <t>CA0132691100</t>
  </si>
  <si>
    <t>Devi saree Red L2 Style 53</t>
  </si>
  <si>
    <t>[CA0132691200] Devi saree Red L2 Style 54</t>
  </si>
  <si>
    <t>CA0132691200</t>
  </si>
  <si>
    <t>Devi saree Red L2 Style 54</t>
  </si>
  <si>
    <t>[CA0132691300] Devi saree Red L2 Style 57</t>
  </si>
  <si>
    <t>CA0132691300</t>
  </si>
  <si>
    <t>Devi saree Red L2 Style 57</t>
  </si>
  <si>
    <t>[CA0132691400] Devi saree Red L2 Style 59</t>
  </si>
  <si>
    <t>CA0132691400</t>
  </si>
  <si>
    <t>Devi saree Red L2 Style 59</t>
  </si>
  <si>
    <t>[CA0132691500] Devi saree Red L2 Style 60</t>
  </si>
  <si>
    <t>CA0132691500</t>
  </si>
  <si>
    <t>Devi saree Red L2 Style 60</t>
  </si>
  <si>
    <t>[CA0132691600] Devi saree Red L2 Style 61</t>
  </si>
  <si>
    <t>CA0132691600</t>
  </si>
  <si>
    <t>Devi saree Red L2 Style 61</t>
  </si>
  <si>
    <t>[CA0132691700] Devi saree Red L2 Style 62</t>
  </si>
  <si>
    <t>CA0132691700</t>
  </si>
  <si>
    <t>Devi saree Red L2 Style 62</t>
  </si>
  <si>
    <t>[CA0132691800] Devi saree Red L2 Style 63</t>
  </si>
  <si>
    <t>CA0132691800</t>
  </si>
  <si>
    <t>Devi saree Red L2 Style 63</t>
  </si>
  <si>
    <t>[CA0132691900] Devi saree Red L2 Style 64</t>
  </si>
  <si>
    <t>CA0132691900</t>
  </si>
  <si>
    <t>Devi saree Red L2 Style 64</t>
  </si>
  <si>
    <t>[CA0132692000] Devi saree Red L2 Style 69</t>
  </si>
  <si>
    <t>CA0132692000</t>
  </si>
  <si>
    <t>Devi saree Red L2 Style 69</t>
  </si>
  <si>
    <t>[CA0132692100] Devi saree Green L4 Style 6</t>
  </si>
  <si>
    <t>CA0132692100</t>
  </si>
  <si>
    <t>Devi saree Green L4 Style 6</t>
  </si>
  <si>
    <t>[CA0132692200] Devi saree Red L2 Style 75</t>
  </si>
  <si>
    <t>CA0132692200</t>
  </si>
  <si>
    <t>Devi saree Red L2 Style 75</t>
  </si>
  <si>
    <t>[CA0132692300] Devi saree Yellow L2 Style 34</t>
  </si>
  <si>
    <t>CA0132692300</t>
  </si>
  <si>
    <t>Devi saree Yellow L2 Style 34</t>
  </si>
  <si>
    <t>[CA0132692400] Devi saree Two Tone L1 Style 5</t>
  </si>
  <si>
    <t>CA0132692400</t>
  </si>
  <si>
    <t>Devi saree Two Tone L1 Style 5</t>
  </si>
  <si>
    <t>[CA0132692500] Devi saree Red L1 Style 73</t>
  </si>
  <si>
    <t>CA0132692500</t>
  </si>
  <si>
    <t>Devi saree Red L1 Style 73</t>
  </si>
  <si>
    <t>[CA0132692600] Devi saree Yellow L1 Style 9</t>
  </si>
  <si>
    <t>CA0132692600</t>
  </si>
  <si>
    <t>Devi saree Yellow L1 Style 9</t>
  </si>
  <si>
    <t>[CA0132692700] Devi saree Red L1 Style 76</t>
  </si>
  <si>
    <t>CA0132692700</t>
  </si>
  <si>
    <t>Devi saree Red L1 Style 76</t>
  </si>
  <si>
    <t>[CA0132692800] Devi saree Yellow L1 Style 12</t>
  </si>
  <si>
    <t>CA0132692800</t>
  </si>
  <si>
    <t>Devi saree Yellow L1 Style 12</t>
  </si>
  <si>
    <t>[CA0132692900] Devi saree Two Tone L1 Style 17</t>
  </si>
  <si>
    <t>CA0132692900</t>
  </si>
  <si>
    <t>Devi saree Two Tone L1 Style 17</t>
  </si>
  <si>
    <t>[CA0132693000] Devi saree Green L1 Style 15</t>
  </si>
  <si>
    <t>CA0132693000</t>
  </si>
  <si>
    <t>Devi saree Green L1 Style 15</t>
  </si>
  <si>
    <t>[CA0132693100] Devi saree Two Tone L1 Style 22</t>
  </si>
  <si>
    <t>CA0132693100</t>
  </si>
  <si>
    <t>Devi saree Two Tone L1 Style 22</t>
  </si>
  <si>
    <t>[CA0132693200] Devi saree Red L1 Style 82</t>
  </si>
  <si>
    <t>CA0132693200</t>
  </si>
  <si>
    <t>Devi saree Red L1 Style 82</t>
  </si>
  <si>
    <t>[CA0132693300] Devi saree Red L1 Style 86</t>
  </si>
  <si>
    <t>CA0132693300</t>
  </si>
  <si>
    <t>Devi saree Red L1 Style 86</t>
  </si>
  <si>
    <t>[CA0132693400] Devi saree Red L1 Style 87</t>
  </si>
  <si>
    <t>CA0132693400</t>
  </si>
  <si>
    <t>Devi saree Red L1 Style 87</t>
  </si>
  <si>
    <t>[CA0132693500] Devi saree Red L1 Style 88</t>
  </si>
  <si>
    <t>CA0132693500</t>
  </si>
  <si>
    <t>Devi saree Red L1 Style 88</t>
  </si>
  <si>
    <t>[CA0132693600] Devi saree Red L1 Style 89</t>
  </si>
  <si>
    <t>CA0132693600</t>
  </si>
  <si>
    <t>Devi saree Red L1 Style 89</t>
  </si>
  <si>
    <t>[CA0132693700] Devi saree Red L1 Style 90</t>
  </si>
  <si>
    <t>CA0132693700</t>
  </si>
  <si>
    <t>Devi saree Red L1 Style 90</t>
  </si>
  <si>
    <t>[CA0132693800] Devi saree silkina style 1</t>
  </si>
  <si>
    <t>CA0132693800</t>
  </si>
  <si>
    <t>Devi saree silkina style 1</t>
  </si>
  <si>
    <t>[CA0132693900] Devi saree Yellow L5 Style 13</t>
  </si>
  <si>
    <t>CA0132693900</t>
  </si>
  <si>
    <t>Devi saree Yellow L5 Style 13</t>
  </si>
  <si>
    <t>[CA0132694800] Devi consecrated saree Red R1900</t>
  </si>
  <si>
    <t>CA0132694800</t>
  </si>
  <si>
    <t>Devi consecrated saree Red R1900</t>
  </si>
  <si>
    <t>[CA0132694900] Devi consecrated saree Red R1700</t>
  </si>
  <si>
    <t>CA0132694900</t>
  </si>
  <si>
    <t>Devi consecrated saree Red R1700</t>
  </si>
  <si>
    <t>[CA0132695000] Devi consecrated saree Green L2 style 30</t>
  </si>
  <si>
    <t>CA0132695000</t>
  </si>
  <si>
    <t>Devi consecrated saree Green L2 style 30</t>
  </si>
  <si>
    <t>[CA0132695100] Devi consecrated saree Yellow L2 Style 48</t>
  </si>
  <si>
    <t>CA0132695100</t>
  </si>
  <si>
    <t>Devi consecrated saree Yellow L2 Style 48</t>
  </si>
  <si>
    <t>[CA0132695200] Devi consecrated saree Yellow L2 Style 47</t>
  </si>
  <si>
    <t>CA0132695200</t>
  </si>
  <si>
    <t>Devi consecrated saree Yellow L2 Style 47</t>
  </si>
  <si>
    <t>[CA0132695300] Devi consecrated saree Yellow L2 Style 46</t>
  </si>
  <si>
    <t>CA0132695300</t>
  </si>
  <si>
    <t>Devi consecrated saree Yellow L2 Style 46</t>
  </si>
  <si>
    <t>[CA0132695400] Devi consecrated saree Yellow L1 Style 21</t>
  </si>
  <si>
    <t>CA0132695400</t>
  </si>
  <si>
    <t>Devi consecrated saree Yellow L1 Style 21</t>
  </si>
  <si>
    <t>[CA0132695500] Devi consecrated saree Yellow L2 Style 36</t>
  </si>
  <si>
    <t>CA0132695500</t>
  </si>
  <si>
    <t>Devi consecrated saree Yellow L2 Style 36</t>
  </si>
  <si>
    <t>[CA0132695600] Devi consecrated saree Yellow L2 Style 40</t>
  </si>
  <si>
    <t>CA0132695600</t>
  </si>
  <si>
    <t>Devi consecrated saree Yellow L2 Style 40</t>
  </si>
  <si>
    <t>[CA0132695700] Devi consecrated saree Yellow L2 Style 33</t>
  </si>
  <si>
    <t>CA0132695700</t>
  </si>
  <si>
    <t>Devi consecrated saree Yellow L2 Style 33</t>
  </si>
  <si>
    <t>[CA0132695800] Devi consecrated saree Yellow L1 Style 12</t>
  </si>
  <si>
    <t>CA0132695800</t>
  </si>
  <si>
    <t>Devi consecrated saree Yellow L1 Style 12</t>
  </si>
  <si>
    <t>[CA0132695900] Devi consecrated saree Yellow R1600</t>
  </si>
  <si>
    <t>CA0132695900</t>
  </si>
  <si>
    <t>Devi consecrated saree Yellow R1600</t>
  </si>
  <si>
    <t>[CA0132696000] Devi consecrated saree Two Tone L1 Style 26</t>
  </si>
  <si>
    <t>CA0132696000</t>
  </si>
  <si>
    <t>Devi consecrated saree Two Tone L1 Style 26</t>
  </si>
  <si>
    <t>[CA0132697200] Devi Consecrated Silk Saree Assorted 1</t>
  </si>
  <si>
    <t>[CA0134700206] Unisex-Zip-Front-Hoodie-White-S (S)</t>
  </si>
  <si>
    <t>CU339-S</t>
  </si>
  <si>
    <t>Unisex-Zip-Front-Hoodie-White-S</t>
  </si>
  <si>
    <t>[CA0134700306] Unisex-Zip-Front-Hoodie-White-S (M)</t>
  </si>
  <si>
    <t>CA0134700306</t>
  </si>
  <si>
    <t>CU339-M</t>
  </si>
  <si>
    <t>[CA0134700406] Unisex-Zip-Front-Hoodie-White-S (L)</t>
  </si>
  <si>
    <t>CA0134700406</t>
  </si>
  <si>
    <t>CU339-L</t>
  </si>
  <si>
    <t>[CA0134700506] Unisex-Zip-Front-Hoodie-White-S (XL)</t>
  </si>
  <si>
    <t>CU339-XL</t>
  </si>
  <si>
    <t>[CA0134700606] Unisex-Zip-Front-Hoodie-White-S (XXL)</t>
  </si>
  <si>
    <t>CU339-XXL</t>
  </si>
  <si>
    <t>[CA0134800206] Unisex-Zip-Front-Hoodie-Orange-S (S)</t>
  </si>
  <si>
    <t>CA0134800206</t>
  </si>
  <si>
    <t>CU340-S</t>
  </si>
  <si>
    <t>Unisex-Zip-Front-Hoodie-Orange-S</t>
  </si>
  <si>
    <t>[CA0134800306] Unisex-Zip-Front-Hoodie-Orange-S (M)</t>
  </si>
  <si>
    <t>CA0134800306</t>
  </si>
  <si>
    <t>CU340-M</t>
  </si>
  <si>
    <t>[CA0134800406] Unisex-Zip-Front-Hoodie-Orange-S (L)</t>
  </si>
  <si>
    <t>CA0134800406</t>
  </si>
  <si>
    <t>CU340-L</t>
  </si>
  <si>
    <t>[CA0134800506] Unisex-Zip-Front-Hoodie-Orange-S (XL)</t>
  </si>
  <si>
    <t>CA0134800506</t>
  </si>
  <si>
    <t>CU340-XL</t>
  </si>
  <si>
    <t>[CA0134800606] Unisex-Zip-Front-Hoodie-Orange-S (XXL)</t>
  </si>
  <si>
    <t>CA0134800606</t>
  </si>
  <si>
    <t>CU340-XXL</t>
  </si>
  <si>
    <t>[CA0138299400] Devi consecrated silk saree Red style 6</t>
  </si>
  <si>
    <t>CA0138299400</t>
  </si>
  <si>
    <t>Devi consecrated silk saree Red style 6</t>
  </si>
  <si>
    <t>[CA0151900005] Padam and lotus textured brass pendant with Chain</t>
  </si>
  <si>
    <t>[CA0152000005] Padam and sarpa textured brass pendant with chain</t>
  </si>
  <si>
    <t>Padam and sarpa textured brass pendant with chain</t>
  </si>
  <si>
    <t>[CA0154193300] Devi consecrated Silk Cotton Saree style 10</t>
  </si>
  <si>
    <t>CA0154193300</t>
  </si>
  <si>
    <t>Devi consecrated Silk Cotton Saree style 10</t>
  </si>
  <si>
    <t>[CA0154194000] Devi consecrated Silk Cotton Saree style 17</t>
  </si>
  <si>
    <t>CA0154194000</t>
  </si>
  <si>
    <t>Devi consecrated Silk Cotton Saree style 17</t>
  </si>
  <si>
    <t>[CA0154194800] Devi consecrated Silk Cotton Saree style 25</t>
  </si>
  <si>
    <t>CA0154194800</t>
  </si>
  <si>
    <t>Devi consecrated Silk Cotton Saree style 25</t>
  </si>
  <si>
    <t>[CA0154198500] Devi consecrated cotton saree style 4</t>
  </si>
  <si>
    <t>CA0154198500</t>
  </si>
  <si>
    <t>Devi consecrated cotton saree style 4</t>
  </si>
  <si>
    <t>[CA0154200006] DuverCover-White</t>
  </si>
  <si>
    <t>CA0154200006</t>
  </si>
  <si>
    <t>EX149</t>
  </si>
  <si>
    <t>DuverCover-White</t>
  </si>
  <si>
    <t>[CA0154800300] Adiyogi Bucket Hat - Navy Blue M</t>
  </si>
  <si>
    <t>[CA0154900300] Adiyogi Bucket Hat - Beige M</t>
  </si>
  <si>
    <t>[CA0155100300] Adiyogi Sun Hat - Beige M</t>
  </si>
  <si>
    <t>[CA0159200200] Cotton Linen Kurta SS Black (S)</t>
  </si>
  <si>
    <t>Cotton Linen Kurta SS Black</t>
  </si>
  <si>
    <t>[CA0159200300] Cotton Linen Kurta SS Black (M)</t>
  </si>
  <si>
    <t>[CA0159200400] Cotton Linen Kurta SS Black (L)</t>
  </si>
  <si>
    <t>[CA0159400200] Cotton Linen Kurta LS Beige (S)</t>
  </si>
  <si>
    <t>Cotton Linen Kurta LS Beige</t>
  </si>
  <si>
    <t>[CA0159400300] Cotton Linen Kurta LS Beige (M)</t>
  </si>
  <si>
    <t>[CA0159400500] Cotton Linen Kurta LS Beige (XL)</t>
  </si>
  <si>
    <t>[CA0171397300] Devi Consecrated Saree R 2500</t>
  </si>
  <si>
    <t>CA0171397300</t>
  </si>
  <si>
    <t>Devi Consecrated Saree R 2500</t>
  </si>
  <si>
    <t>[CA0174800106] Unisex-T Shirt-Sepia-Brown-Synthetic (XS)</t>
  </si>
  <si>
    <t>CA0174800106</t>
  </si>
  <si>
    <t>Unisex-T Shirt-Sepia-Brown-Synthetic</t>
  </si>
  <si>
    <t>[CA0174800206] Unisex-T Shirt-Sepia-Brown-Synthetic (S)</t>
  </si>
  <si>
    <t>CA0174800206</t>
  </si>
  <si>
    <t>[CA0174800306] Unisex-T Shirt-Sepia-Brown-Synthetic (M)</t>
  </si>
  <si>
    <t>CA0174800306</t>
  </si>
  <si>
    <t>[CA0174800406] Unisex-T Shirt-Sepia-Brown-Synthetic (L)</t>
  </si>
  <si>
    <t>CA0174800406</t>
  </si>
  <si>
    <t>[CA0174800506] Unisex-T Shirt-Sepia-Brown-Synthetic (XL)</t>
  </si>
  <si>
    <t>CA0174800506</t>
  </si>
  <si>
    <t>[CA0189000200] Adiyogi with Copper Elements T Shirt - Ecru (S)</t>
  </si>
  <si>
    <t>[CA0189000300] Adiyogi with Copper Elements T Shirt - Ecru (M)</t>
  </si>
  <si>
    <t>[CA0189000400] Adiyogi with Copper Elements T Shirt - Ecru (L)</t>
  </si>
  <si>
    <t>[CA0189000500] Adiyogi with Copper Elements T Shirt - Ecru (XL)</t>
  </si>
  <si>
    <t>[CA0189100200] Adiyogi T Shirt with Copper Elements - Black (White) (S)</t>
  </si>
  <si>
    <t>[CA0189100300] Adiyogi T Shirt with Copper Elements - Black (White) (M)</t>
  </si>
  <si>
    <t>[CA0189100400] Adiyogi T Shirt with Copper Elements - Black (White) (L)</t>
  </si>
  <si>
    <t>[CA0189100500] Adiyogi T Shirt with Copper Elements - Black (White) (XL)</t>
  </si>
  <si>
    <t>[CA0189200200] Adiyogi T Shirt with Copper Elements - Black (Blue) (S)</t>
  </si>
  <si>
    <t>[CA0189200300] Adiyogi T Shirt with Copper Elements - Black (Blue) (M)</t>
  </si>
  <si>
    <t>[CA0189200400] Adiyogi T Shirt with Copper Elements - Black (Blue) (L)</t>
  </si>
  <si>
    <t>[CA0189200500] Adiyogi T Shirt with Copper Elements - Black (Blue) (XL)</t>
  </si>
  <si>
    <t>[CA0189300200] Adiyogi in Charcoal Brush Texture Washed Cotton T Shirt - Ecru (S)</t>
  </si>
  <si>
    <t>Adiyogi in Charcoal Brush Texture Washed Cotton T Shirt - Ecru</t>
  </si>
  <si>
    <t>[CA0189300300] Adiyogi in Charcoal Brush Texture Washed Cotton T Shirt - Ecru (M)</t>
  </si>
  <si>
    <t>[CA0189300400] Adiyogi in Charcoal Brush Texture Washed Cotton T Shirt - Ecru (L)</t>
  </si>
  <si>
    <t>[CA0189300500] Adiyogi in Charcoal Brush Texture Washed Cotton T Shirt - Ecru (XL)</t>
  </si>
  <si>
    <t>[CA0189400200] Adiyogi in Charcoal Brush Texture Washed Cotton T Shirt - Dk Grey (XL) (S)</t>
  </si>
  <si>
    <t>Adiyogi in Charcoal Brush Texture Washed Cotton T Shirt - Dk Grey (XL)</t>
  </si>
  <si>
    <t>[CA0189400300] Adiyogi in Charcoal Brush Texture Washed Cotton T Shirt - Dk Grey (XL) (M)</t>
  </si>
  <si>
    <t>[CA0189400400] Adiyogi in Charcoal Brush Texture Washed Cotton T Shirt - Dk Grey (XL) (L)</t>
  </si>
  <si>
    <t>[CA0189400500] Adiyogi in Charcoal Brush Texture Washed Cotton T Shirt - Dk Grey (XL) (XL)</t>
  </si>
  <si>
    <t>[CA0189900200] Infinite - Washed Cotton Chest Print T Shirt (Indigo) (S)</t>
  </si>
  <si>
    <t>[CA0189900300] Infinite - Washed Cotton Chest Print T Shirt (Indigo) (M)</t>
  </si>
  <si>
    <t>[CA0189900400] Infinite - Washed Cotton Chest Print T Shirt (Indigo) (L)</t>
  </si>
  <si>
    <t>[CA0189900500] Infinite - Washed Cotton Chest Print T Shirt (Indigo) (XL)</t>
  </si>
  <si>
    <t>[CA0190000200] Infinite - Washed Cotton Chest Print T Shirt (Beige) (S)</t>
  </si>
  <si>
    <t>[CA0190000300] Infinite - Washed Cotton Chest Print T Shirt (Beige) (M)</t>
  </si>
  <si>
    <t>[CA0190000400] Infinite - Washed Cotton Chest Print T Shirt (Beige) (L)</t>
  </si>
  <si>
    <t>[CA0190000500] Infinite - Washed Cotton Chest Print T Shirt (Beige) (XL)</t>
  </si>
  <si>
    <t>[CA0190496300] Devi Consecrated Saree R 6500</t>
  </si>
  <si>
    <t>CA0190496300</t>
  </si>
  <si>
    <t>Devi Consecrated Saree R 6500</t>
  </si>
  <si>
    <t>Devi Consecrated Silk Saree Assorted 53</t>
  </si>
  <si>
    <t>Devi Consecrated Silk Saree Assorted 54</t>
  </si>
  <si>
    <t>Devi Consecrated Silk Saree Assorted 55</t>
  </si>
  <si>
    <t>Devi Consecrated Silk Saree Assorted 56</t>
  </si>
  <si>
    <t>Devi Consecrated Silk Saree Assorted 57</t>
  </si>
  <si>
    <t>Devi Consecrated Silk Saree Assorted 58</t>
  </si>
  <si>
    <t>Devi Consecrated Silk Saree Assorted 59</t>
  </si>
  <si>
    <t>[CA0191600009] Antique hammered silver cuff</t>
  </si>
  <si>
    <t>[CA0191900009] Silver Sarpa earring</t>
  </si>
  <si>
    <t>[CA0195000200] Miracle of Mind Tshirt (S)</t>
  </si>
  <si>
    <t>[CA0195000300] Miracle of Mind Tshirt (M)</t>
  </si>
  <si>
    <t>[CA0195000400] Miracle of Mind Tshirt (L)</t>
  </si>
  <si>
    <t>[CA0195000500] Miracle of Mind Tshirt (XL)</t>
  </si>
  <si>
    <t>[CA0195000600] Miracle of Mind Tshirt (XXL)</t>
  </si>
  <si>
    <t>[CA0201800100] MBK (MODERN BASIC KURTA) // LS //WHITE - NWC (XS)</t>
  </si>
  <si>
    <t>MBK (MODERN BASIC KURTA) // LS //WHITE - NWC</t>
  </si>
  <si>
    <t>[CA0201800200] MBK (MODERN BASIC KURTA) // LS //WHITE - NWC (S)</t>
  </si>
  <si>
    <t>[CA0201800300] MBK (MODERN BASIC KURTA) // LS //WHITE - NWC (M)</t>
  </si>
  <si>
    <t>[CA0201800400] MBK (MODERN BASIC KURTA) // LS //WHITE - NWC (L)</t>
  </si>
  <si>
    <t>[CA0201800500] MBK (MODERN BASIC KURTA) // LS //WHITE - NWC (XL)</t>
  </si>
  <si>
    <t>[CA0201900100] MBK (MODERN BASIC KURTA) // LS // TAUPE - NWC (XS)</t>
  </si>
  <si>
    <t>MBK (MODERN BASIC KURTA) // LS // TAUPE - NWC</t>
  </si>
  <si>
    <t>[CA0201900200] MBK (MODERN BASIC KURTA) // LS // TAUPE - NWC (S)</t>
  </si>
  <si>
    <t>[CA0201900300] MBK (MODERN BASIC KURTA) // LS // TAUPE - NWC (M)</t>
  </si>
  <si>
    <t>[CA0201900400] MBK (MODERN BASIC KURTA) // LS // TAUPE - NWC (L)</t>
  </si>
  <si>
    <t>[CA0201900500] MBK (MODERN BASIC KURTA) // LS // TAUPE - NWC (XL)</t>
  </si>
  <si>
    <t>[CA0202000100] TRADITIONAL KURTA // ¾ SLV // WHITE - NWC (XS)</t>
  </si>
  <si>
    <t>TRADITIONAL KURTA // ¾ SLV // WHITE - NWC</t>
  </si>
  <si>
    <t>[CA0202000200] TRADITIONAL KURTA // ¾ SLV // WHITE - NWC (S)</t>
  </si>
  <si>
    <t>[CA0202000300] TRADITIONAL KURTA // ¾ SLV // WHITE - NWC (M)</t>
  </si>
  <si>
    <t>[CA0202000400] TRADITIONAL KURTA // ¾ SLV // WHITE - NWC (L)</t>
  </si>
  <si>
    <t>[CA0202000500] TRADITIONAL KURTA // ¾ SLV // WHITE - NWC (XL)</t>
  </si>
  <si>
    <t>[CA0202100100] TRADITIONAL KURTA // ¾ SLV // RED - NWC (XS)</t>
  </si>
  <si>
    <t>TRADITIONAL KURTA // ¾ SLV // RED - NWC</t>
  </si>
  <si>
    <t>[CA0202100200] TRADITIONAL KURTA // ¾ SLV // RED - NWC (S)</t>
  </si>
  <si>
    <t>[CA0202100300] TRADITIONAL KURTA // ¾ SLV // RED - NWC (M)</t>
  </si>
  <si>
    <t>[CA0202100400] TRADITIONAL KURTA // ¾ SLV // RED - NWC (L)</t>
  </si>
  <si>
    <t>[CA0202100500] TRADITIONAL KURTA // ¾ SLV // RED - NWC (XL)</t>
  </si>
  <si>
    <t>[CA0202200100] LS RELAXED HENLEY // RUST - NWC (XS)</t>
  </si>
  <si>
    <t>LS RELAXED HENLEY // RUST - NWC</t>
  </si>
  <si>
    <t>[CA0202200200] LS RELAXED HENLEY // RUST - NWC (S)</t>
  </si>
  <si>
    <t>[CA0202200300] LS RELAXED HENLEY // RUST - NWC (M)</t>
  </si>
  <si>
    <t>[CA0202200400] LS RELAXED HENLEY // RUST - NWC (L)</t>
  </si>
  <si>
    <t>[CA0202200500] LS RELAXED HENLEY // RUST - NWC (XL)</t>
  </si>
  <si>
    <t>[CA0202300100] LS RELAXED HENLEY // TWILIGHT - NWC (XS)</t>
  </si>
  <si>
    <t>LS RELAXED HENLEY // TWILIGHT - NWC</t>
  </si>
  <si>
    <t>[CA0202300200] LS RELAXED HENLEY // TWILIGHT - NWC (S)</t>
  </si>
  <si>
    <t>[CA0202300300] LS RELAXED HENLEY // TWILIGHT - NWC (M)</t>
  </si>
  <si>
    <t>[CA0202300400] LS RELAXED HENLEY // TWILIGHT - NWC (L)</t>
  </si>
  <si>
    <t>[CA0202300500] LS RELAXED HENLEY // TWILIGHT - NWC (XL)</t>
  </si>
  <si>
    <t>[CA0202400100] LS RELAXED HENLEY // DK SAND - NWC (XS)</t>
  </si>
  <si>
    <t>LS RELAXED HENLEY // DK SAND - NWC</t>
  </si>
  <si>
    <t>[CA0202400200] LS RELAXED HENLEY // DK SAND - NWC (S)</t>
  </si>
  <si>
    <t>[CA0202400300] LS RELAXED HENLEY // DK SAND - NWC (M)</t>
  </si>
  <si>
    <t>[CA0202400400] LS RELAXED HENLEY // DK SAND - NWC (L)</t>
  </si>
  <si>
    <t>[CA0202400500] LS RELAXED HENLEY // DK SAND - NWC (XL)</t>
  </si>
  <si>
    <t>[CA0202500100] LS RELAXED HENLEY // DK OLIVE - NWC (XS)</t>
  </si>
  <si>
    <t>LS RELAXED HENLEY // DK OLIVE - NWC</t>
  </si>
  <si>
    <t>[CA0202500200] LS RELAXED HENLEY // DK OLIVE - NWC (S)</t>
  </si>
  <si>
    <t>[CA0202500300] LS RELAXED HENLEY // DK OLIVE - NWC (M)</t>
  </si>
  <si>
    <t>[CA0202500400] LS RELAXED HENLEY // DK OLIVE - NWC (L)</t>
  </si>
  <si>
    <t>[CA0202500500] LS RELAXED HENLEY // DK OLIVE - NWC (XL)</t>
  </si>
  <si>
    <t>[CA0202600100] LS PEASANT // RUST - NWC (XS)</t>
  </si>
  <si>
    <t>LS PEASANT // RUST - NWC</t>
  </si>
  <si>
    <t>[CA0202600200] LS PEASANT // RUST - NWC (S)</t>
  </si>
  <si>
    <t>[CA0202600300] LS PEASANT // RUST - NWC (M)</t>
  </si>
  <si>
    <t>[CA0202600400] LS PEASANT // RUST - NWC (L)</t>
  </si>
  <si>
    <t>[CA0202600500] LS PEASANT // RUST - NWC (XL)</t>
  </si>
  <si>
    <t>[CA0202700100] LS PEASANT // OCHRE - NWC (XS)</t>
  </si>
  <si>
    <t>LS PEASANT // OCHRE - NWC</t>
  </si>
  <si>
    <t>[CA0202700200] LS PEASANT // OCHRE - NWC (S)</t>
  </si>
  <si>
    <t>[CA0202700300] LS PEASANT // OCHRE - NWC (M)</t>
  </si>
  <si>
    <t>[CA0202700400] LS PEASANT // OCHRE - NWC (L)</t>
  </si>
  <si>
    <t>[CA0202700500] LS PEASANT // OCHRE - NWC (XL)</t>
  </si>
  <si>
    <t>[CA0202800100] LS PEASANT // SURYA - NWC (XS)</t>
  </si>
  <si>
    <t>LS PEASANT // SURYA - NWC</t>
  </si>
  <si>
    <t>[CA0202800200] LS PEASANT // SURYA - NWC (S)</t>
  </si>
  <si>
    <t>[CA0202800300] LS PEASANT // SURYA - NWC (M)</t>
  </si>
  <si>
    <t>[CA0202800400] LS PEASANT // SURYA - NWC (L)</t>
  </si>
  <si>
    <t>[CA0202800500] LS PEASANT // SURYA - NWC (XL)</t>
  </si>
  <si>
    <t>[CA0202900100] LS PEASANT // LOTUS - NWC (XS)</t>
  </si>
  <si>
    <t>CW143-XS</t>
  </si>
  <si>
    <t>LS PEASANT // LOTUS - NWC</t>
  </si>
  <si>
    <t>[CA0202900200] LS PEASANT // LOTUS - NWC (S)</t>
  </si>
  <si>
    <t>CW143-S</t>
  </si>
  <si>
    <t>[CA0202900300] LS PEASANT // LOTUS - NWC (M)</t>
  </si>
  <si>
    <t>CW143-M</t>
  </si>
  <si>
    <t>[CA0202900400] LS PEASANT // LOTUS - NWC (L)</t>
  </si>
  <si>
    <t>CW143-L</t>
  </si>
  <si>
    <t>[CA0202900500] LS PEASANT // LOTUS - NWC (XL)</t>
  </si>
  <si>
    <t>CW143-XL</t>
  </si>
  <si>
    <t>[CA0203000100] SS TUNIC // WHITE - NWC (XS)</t>
  </si>
  <si>
    <t>SS TUNIC // WHITE - NWC</t>
  </si>
  <si>
    <t>[CA0203000200] SS TUNIC // WHITE - NWC (S)</t>
  </si>
  <si>
    <t>[CA0203000300] SS TUNIC // WHITE - NWC (M)</t>
  </si>
  <si>
    <t>[CA0203000400] SS TUNIC // WHITE - NWC (L)</t>
  </si>
  <si>
    <t>[CA0203000500] SS TUNIC // WHITE - NWC (XL)</t>
  </si>
  <si>
    <t>[CA0203100100] SS TUNIC // TAUPE - NWC (XS)</t>
  </si>
  <si>
    <t>SS TUNIC // TAUPE - NWC</t>
  </si>
  <si>
    <t>[CA0203100200] SS TUNIC // TAUPE - NWC (S)</t>
  </si>
  <si>
    <t>[CA0203100300] SS TUNIC // TAUPE - NWC (M)</t>
  </si>
  <si>
    <t>[CA0203100400] SS TUNIC // TAUPE - NWC (L)</t>
  </si>
  <si>
    <t>[CA0203100500] SS TUNIC // TAUPE - NWC (XL)</t>
  </si>
  <si>
    <t>[CA0203200100] SS TUNIC // RED - NWC (XS)</t>
  </si>
  <si>
    <t>SS TUNIC // RED - NWC</t>
  </si>
  <si>
    <t>[CA0203200200] SS TUNIC // RED - NWC (S)</t>
  </si>
  <si>
    <t>[CA0203200300] SS TUNIC // RED - NWC (M)</t>
  </si>
  <si>
    <t>[CA0203200400] SS TUNIC // RED - NWC (L)</t>
  </si>
  <si>
    <t>[CA0203200500] SS TUNIC // RED - NWC (XL)</t>
  </si>
  <si>
    <t>[CA0203300100] SS TUNIC // SURYA - NWC (XS)</t>
  </si>
  <si>
    <t>SS TUNIC // SURYA - NWC</t>
  </si>
  <si>
    <t>[CA0203300200] SS TUNIC // SURYA - NWC (S)</t>
  </si>
  <si>
    <t>[CA0203300300] SS TUNIC // SURYA - NWC (M)</t>
  </si>
  <si>
    <t>[CA0203300400] SS TUNIC // SURYA - NWC (L)</t>
  </si>
  <si>
    <t>[CA0203300500] SS TUNIC // SURYA - NWC (XL)</t>
  </si>
  <si>
    <t>[CA0203400100] SS TUNIC // LAVENDER - NWC (XS)</t>
  </si>
  <si>
    <t>SS TUNIC // LAVENDER - NWC</t>
  </si>
  <si>
    <t>[CA0203400200] SS TUNIC // LAVENDER - NWC (S)</t>
  </si>
  <si>
    <t>[CA0203400300] SS TUNIC // LAVENDER - NWC (M)</t>
  </si>
  <si>
    <t>[CA0203400400] SS TUNIC // LAVENDER - NWC (L)</t>
  </si>
  <si>
    <t>[CA0203400500] SS TUNIC // LAVENDER - NWC (XL)</t>
  </si>
  <si>
    <t>[CA0203500100] SS TUNIC // OCHRE - NWC (XS)</t>
  </si>
  <si>
    <t>SS TUNIC // OCHRE - NWC</t>
  </si>
  <si>
    <t>[CA0203500200] SS TUNIC // OCHRE - NWC (S)</t>
  </si>
  <si>
    <t>[CA0203500300] SS TUNIC // OCHRE - NWC (M)</t>
  </si>
  <si>
    <t>[CA0203500400] SS TUNIC // OCHRE - NWC (L)</t>
  </si>
  <si>
    <t>[CA0203500500] SS TUNIC // OCHRE - NWC (XL)</t>
  </si>
  <si>
    <t>[CA0203600100] Woven Tunic - Cotton Linen - Indigo - NWC (XS)</t>
  </si>
  <si>
    <t>Woven Tunic - Cotton Linen - Indigo - NWC</t>
  </si>
  <si>
    <t>[CA0203600200] Woven Tunic - Cotton Linen - Indigo - NWC (S)</t>
  </si>
  <si>
    <t>[CA0203600300] Woven Tunic - Cotton Linen - Indigo - NWC (M)</t>
  </si>
  <si>
    <t>[CA0203600400] Woven Tunic - Cotton Linen - Indigo - NWC (L)</t>
  </si>
  <si>
    <t>[CA0203600500] Woven Tunic - Cotton Linen - Indigo - NWC (XL)</t>
  </si>
  <si>
    <t>[CA0203700100] LS RELAXED VNECK // RUST - NWC (XS)</t>
  </si>
  <si>
    <t>LS RELAXED VNECK // RUST - NWC</t>
  </si>
  <si>
    <t>[CA0203700200] LS RELAXED VNECK // RUST - NWC (S)</t>
  </si>
  <si>
    <t>[CA0203700300] LS RELAXED VNECK // RUST - NWC (M)</t>
  </si>
  <si>
    <t>[CA0203700400] LS RELAXED VNECK // RUST - NWC (L)</t>
  </si>
  <si>
    <t>[CA0203700500] LS RELAXED VNECK // RUST - NWC (XL)</t>
  </si>
  <si>
    <t>[CA0203800100] LS RELAXED VNECK // PETAL - NWC (XS)</t>
  </si>
  <si>
    <t>LS RELAXED VNECK // PETAL - NWC</t>
  </si>
  <si>
    <t>[CA0203800200] LS RELAXED VNECK // PETAL - NWC (S)</t>
  </si>
  <si>
    <t>[CA0203800300] LS RELAXED VNECK // PETAL - NWC (M)</t>
  </si>
  <si>
    <t>[CA0203800400] LS RELAXED VNECK // PETAL - NWC (L)</t>
  </si>
  <si>
    <t>[CA0203800500] LS RELAXED VNECK // PETAL - NWC (XL)</t>
  </si>
  <si>
    <t>[CA0203900100] LS RELAXED VNECK // SPICE - NWC (XS)</t>
  </si>
  <si>
    <t>LS RELAXED VNECK // SPICE - NWC</t>
  </si>
  <si>
    <t>[CA0203900200] LS RELAXED VNECK // SPICE - NWC (S)</t>
  </si>
  <si>
    <t>[CA0203900300] LS RELAXED VNECK // SPICE - NWC (M)</t>
  </si>
  <si>
    <t>[CA0203900400] LS RELAXED VNECK // SPICE - NWC (L)</t>
  </si>
  <si>
    <t>[CA0203900500] LS RELAXED VNECK // SPICE - NWC (XL)</t>
  </si>
  <si>
    <t>[CA0204000100] Relaxed V Neck Top - Cotton Linen - Indigo - NWC (XS)</t>
  </si>
  <si>
    <t>Relaxed V Neck Top - Cotton Linen - Indigo - NWC</t>
  </si>
  <si>
    <t>[CA0204000200] Relaxed V Neck Top - Cotton Linen - Indigo - NWC (S)</t>
  </si>
  <si>
    <t>[CA0204000300] Relaxed V Neck Top - Cotton Linen - Indigo - NWC (M)</t>
  </si>
  <si>
    <t>[CA0204000400] Relaxed V Neck Top - Cotton Linen - Indigo - NWC (L)</t>
  </si>
  <si>
    <t>[CA0204000500] Relaxed V Neck Top - Cotton Linen - Indigo - NWC (XL)</t>
  </si>
  <si>
    <t>[CA0209400000] Earring Set for Purnami Pooja</t>
  </si>
  <si>
    <t>Earring Set for Purnami Pooja</t>
  </si>
  <si>
    <t>[CA0222400006] Canvas Bag</t>
  </si>
  <si>
    <t>CA0222400006</t>
  </si>
  <si>
    <t>CANVAS5</t>
  </si>
  <si>
    <t>Canvas Bag</t>
  </si>
  <si>
    <t>[CA0222999600] Devi Consecrated Chanderi saree Assorted 35</t>
  </si>
  <si>
    <t>CA0222999600</t>
  </si>
  <si>
    <t>Devi Consecrated Chanderi saree Assorted 35</t>
  </si>
  <si>
    <t>[CA0223094300] Devi Consecrated Silk Saree Assorted 131</t>
  </si>
  <si>
    <t>CA0223094300</t>
  </si>
  <si>
    <t>Devi Consecrated Silk Saree Assorted 131</t>
  </si>
  <si>
    <t>[CA0223094400] Devi Consecrated Silk Saree Assorted 132</t>
  </si>
  <si>
    <t>CA0223094400</t>
  </si>
  <si>
    <t>Devi Consecrated Silk Saree Assorted 132</t>
  </si>
  <si>
    <t>[CA0223094500] Devi Consecrated Silk Saree Assorted 133</t>
  </si>
  <si>
    <t>CA0223094500</t>
  </si>
  <si>
    <t>Devi Consecrated Silk Saree Assorted 133</t>
  </si>
  <si>
    <t>[CA0223094600] Devi Consecrated Silk Saree Assorted 134</t>
  </si>
  <si>
    <t>CA0223094600</t>
  </si>
  <si>
    <t>Devi Consecrated Silk Saree Assorted 134</t>
  </si>
  <si>
    <t>[CA0223094700] Devi Consecrated Silk Saree Assorted 135</t>
  </si>
  <si>
    <t>CA0223094700</t>
  </si>
  <si>
    <t>Devi Consecrated Silk Saree Assorted 135</t>
  </si>
  <si>
    <t>[CA0223094800] Devi Consecrated Silk Saree Assorted 136</t>
  </si>
  <si>
    <t>CA0223094800</t>
  </si>
  <si>
    <t>Devi Consecrated Silk Saree Assorted 136</t>
  </si>
  <si>
    <t>[CA0223094900] Devi Consecrated Silk Saree Assorted 137</t>
  </si>
  <si>
    <t>CA0223094900</t>
  </si>
  <si>
    <t>Devi Consecrated Silk Saree Assorted 137</t>
  </si>
  <si>
    <t>[CA0223095000] Devi Consecrated Silk Saree Assorted 138</t>
  </si>
  <si>
    <t>CA0223095000</t>
  </si>
  <si>
    <t>Devi Consecrated Silk Saree Assorted 138</t>
  </si>
  <si>
    <t>[CA0223095100] Devi Consecrated Silk Saree Assorted 139</t>
  </si>
  <si>
    <t>CA0223095100</t>
  </si>
  <si>
    <t>Devi Consecrated Silk Saree Assorted 139</t>
  </si>
  <si>
    <t>[CA0223095200] Devi Consecrated Silk Saree Assorted 140</t>
  </si>
  <si>
    <t>CA0223095200</t>
  </si>
  <si>
    <t>Devi Consecrated Silk Saree Assorted 140</t>
  </si>
  <si>
    <t>[CA0223095300] Devi Consecrated Silk Saree Assorted 141</t>
  </si>
  <si>
    <t>CA0223095300</t>
  </si>
  <si>
    <t>Devi Consecrated Silk Saree Assorted 141</t>
  </si>
  <si>
    <t>[CA0223095400] Devi Consecrated Silk Saree Assorted 142</t>
  </si>
  <si>
    <t>CA0223095400</t>
  </si>
  <si>
    <t>Devi Consecrated Silk Saree Assorted 142</t>
  </si>
  <si>
    <t>[CA0223095500] Devi Consecrated Silk Saree Assorted 143</t>
  </si>
  <si>
    <t>CA0223095500</t>
  </si>
  <si>
    <t>Devi Consecrated Silk Saree Assorted 143</t>
  </si>
  <si>
    <t>[CA0223095600] Devi Consecrated Silk Saree Assorted 144</t>
  </si>
  <si>
    <t>CA0223095600</t>
  </si>
  <si>
    <t>Devi Consecrated Silk Saree Assorted 144</t>
  </si>
  <si>
    <t>[CA0223095700] Devi Consecrated Silk Saree Assorted 145</t>
  </si>
  <si>
    <t>CA0223095700</t>
  </si>
  <si>
    <t>Devi Consecrated Silk Saree Assorted 145</t>
  </si>
  <si>
    <t>[CA0223095800] Devi Consecrated Silk Saree Assorted 146</t>
  </si>
  <si>
    <t>CA0223095800</t>
  </si>
  <si>
    <t>Devi Consecrated Silk Saree Assorted 146</t>
  </si>
  <si>
    <t>[CA0223095900] Devi Consecrated Silk Saree Assorted 147</t>
  </si>
  <si>
    <t>CA0223095900</t>
  </si>
  <si>
    <t>Devi Consecrated Silk Saree Assorted 147</t>
  </si>
  <si>
    <t>[CA0223096000] Devi Consecrated Silk Saree Assorted 148</t>
  </si>
  <si>
    <t>CA0223096000</t>
  </si>
  <si>
    <t>Devi Consecrated Silk Saree Assorted 148</t>
  </si>
  <si>
    <t>[CA0223096100] Devi Consecrated Silk Saree Assorted 149</t>
  </si>
  <si>
    <t>CA0223096100</t>
  </si>
  <si>
    <t>Devi Consecrated Silk Saree Assorted 149</t>
  </si>
  <si>
    <t>[CA0223096200] Devi Consecrated Silk Saree Assorted 150</t>
  </si>
  <si>
    <t>CA0223096200</t>
  </si>
  <si>
    <t>Devi Consecrated Silk Saree Assorted 150</t>
  </si>
  <si>
    <t>[CA0223096300] Devi Consecrated Silk Saree Assorted 151</t>
  </si>
  <si>
    <t>CA0223096300</t>
  </si>
  <si>
    <t>Devi Consecrated Silk Saree Assorted 151</t>
  </si>
  <si>
    <t>[CA0223096400] Devi Consecrated Silk Saree Assorted 152</t>
  </si>
  <si>
    <t>CA0223096400</t>
  </si>
  <si>
    <t>Devi Consecrated Silk Saree Assorted 152</t>
  </si>
  <si>
    <t>[CA0223096500] Devi Consecrated Silk Saree Assorted 153</t>
  </si>
  <si>
    <t>CA0223096500</t>
  </si>
  <si>
    <t>Devi Consecrated Silk Saree Assorted 153</t>
  </si>
  <si>
    <t>[CA0223096600] Devi Consecrated Silk Saree Assorted 154</t>
  </si>
  <si>
    <t>CA0223096600</t>
  </si>
  <si>
    <t>Devi Consecrated Silk Saree Assorted 154</t>
  </si>
  <si>
    <t>[CA0223096700] Devi Consecrated Silk Saree Assorted 155</t>
  </si>
  <si>
    <t>CA0223096700</t>
  </si>
  <si>
    <t>Devi Consecrated Silk Saree Assorted 155</t>
  </si>
  <si>
    <t>[CA0223096800] Devi Consecrated Silk Saree Assorted 156</t>
  </si>
  <si>
    <t>CA0223096800</t>
  </si>
  <si>
    <t>Devi Consecrated Silk Saree Assorted 156</t>
  </si>
  <si>
    <t>[CA0223096900] Devi Consecrated Silk Saree Assorted 157</t>
  </si>
  <si>
    <t>CA0223096900</t>
  </si>
  <si>
    <t>Devi Consecrated Silk Saree Assorted 157</t>
  </si>
  <si>
    <t>[CA0223097000] Devi Consecrated Silk Saree Assorted 158</t>
  </si>
  <si>
    <t>CA0223097000</t>
  </si>
  <si>
    <t>Devi Consecrated Silk Saree Assorted 158</t>
  </si>
  <si>
    <t>[CA0223097100] Devi Consecrated Silk Saree Assorted 159</t>
  </si>
  <si>
    <t>CA0223097100</t>
  </si>
  <si>
    <t>Devi Consecrated Silk Saree Assorted 159</t>
  </si>
  <si>
    <t>[CA0223097200] Devi Consecrated Silk Saree Assorted 160</t>
  </si>
  <si>
    <t>CA0223097200</t>
  </si>
  <si>
    <t>Devi Consecrated Silk Saree Assorted 160</t>
  </si>
  <si>
    <t>[CA0223097300] Devi Consecrated Silk Saree Assorted 161</t>
  </si>
  <si>
    <t>CA0223097300</t>
  </si>
  <si>
    <t>Devi Consecrated Silk Saree Assorted 161</t>
  </si>
  <si>
    <t>[CA0223097400] Devi Consecrated Silk Saree Assorted 162</t>
  </si>
  <si>
    <t>CA0223097400</t>
  </si>
  <si>
    <t>Devi Consecrated Silk Saree Assorted 162</t>
  </si>
  <si>
    <t>[CA0223097500] Devi Consecrated Silk Saree Assorted 163</t>
  </si>
  <si>
    <t>CA0223097500</t>
  </si>
  <si>
    <t>Devi Consecrated Silk Saree Assorted 163</t>
  </si>
  <si>
    <t>[CA0223097600] Devi Consecrated Silk Saree Assorted 164</t>
  </si>
  <si>
    <t>CA0223097600</t>
  </si>
  <si>
    <t>Devi Consecrated Silk Saree Assorted 164</t>
  </si>
  <si>
    <t>[CA0223097700] Devi Consecrated Silk Saree Assorted 165</t>
  </si>
  <si>
    <t>CA0223097700</t>
  </si>
  <si>
    <t>Devi Consecrated Silk Saree Assorted 165</t>
  </si>
  <si>
    <t>[CA0223097800] Devi Consecrated Silk Saree Assorted 166</t>
  </si>
  <si>
    <t>CA0223097800</t>
  </si>
  <si>
    <t>Devi Consecrated Silk Saree Assorted 166</t>
  </si>
  <si>
    <t>[CA0223097900] Devi Consecrated Silk Saree Assorted 167</t>
  </si>
  <si>
    <t>CA0223097900</t>
  </si>
  <si>
    <t>Devi Consecrated Silk Saree Assorted 167</t>
  </si>
  <si>
    <t>[CA0223098000] Devi Consecrated Silk Saree Assorted 168</t>
  </si>
  <si>
    <t>CA0223098000</t>
  </si>
  <si>
    <t>Devi Consecrated Silk Saree Assorted 168</t>
  </si>
  <si>
    <t>[CA0223098100] Devi Consecrated Silk Saree Assorted 169</t>
  </si>
  <si>
    <t>CA0223098100</t>
  </si>
  <si>
    <t>Devi Consecrated Silk Saree Assorted 169</t>
  </si>
  <si>
    <t>[CA0223098200] Devi Consecrated Silk Saree Assorted 170</t>
  </si>
  <si>
    <t>CA0223098200</t>
  </si>
  <si>
    <t>Devi Consecrated Silk Saree Assorted 170</t>
  </si>
  <si>
    <t>[CA0223098300] Devi Consecrated Silk Saree Assorted 171</t>
  </si>
  <si>
    <t>CA0223098300</t>
  </si>
  <si>
    <t>Devi Consecrated Silk Saree Assorted 171</t>
  </si>
  <si>
    <t>[CA0223098400] Devi Consecrated Silk Saree Assorted 172</t>
  </si>
  <si>
    <t>CA0223098400</t>
  </si>
  <si>
    <t>Devi Consecrated Silk Saree Assorted 172</t>
  </si>
  <si>
    <t>[CA0223098500] Devi Consecrated Silk Saree Assorted 173</t>
  </si>
  <si>
    <t>CA0223098500</t>
  </si>
  <si>
    <t>Devi Consecrated Silk Saree Assorted 173</t>
  </si>
  <si>
    <t>[CA0223098600] Devi Consecrated Silk Saree Assorted 174</t>
  </si>
  <si>
    <t>CA0223098600</t>
  </si>
  <si>
    <t>Devi Consecrated Silk Saree Assorted 174</t>
  </si>
  <si>
    <t>[CA0223098700] Devi Consecrated Silk Saree Assorted 175</t>
  </si>
  <si>
    <t>CA0223098700</t>
  </si>
  <si>
    <t>Devi Consecrated Silk Saree Assorted 175</t>
  </si>
  <si>
    <t>[CA0223098800] Devi Consecrated Silk Saree Assorted 176</t>
  </si>
  <si>
    <t>CA0223098800</t>
  </si>
  <si>
    <t>Devi Consecrated Silk Saree Assorted 176</t>
  </si>
  <si>
    <t>[CA0223098900] Devi Consecrated Silk Saree Assorted 177</t>
  </si>
  <si>
    <t>CA0223098900</t>
  </si>
  <si>
    <t>Devi Consecrated Silk Saree Assorted 177</t>
  </si>
  <si>
    <t>[CA0223099000] Devi Consecrated Silk Saree Assorted 178</t>
  </si>
  <si>
    <t>CA0223099000</t>
  </si>
  <si>
    <t>Devi Consecrated Silk Saree Assorted 178</t>
  </si>
  <si>
    <t>[CA0223099100] Devi Consecrated Silk Saree Assorted 179</t>
  </si>
  <si>
    <t>CA0223099100</t>
  </si>
  <si>
    <t>Devi Consecrated Silk Saree Assorted 179</t>
  </si>
  <si>
    <t>[CA0223099200] Devi Consecrated Silk Saree Assorted 180</t>
  </si>
  <si>
    <t>CA0223099200</t>
  </si>
  <si>
    <t>Devi Consecrated Silk Saree Assorted 180</t>
  </si>
  <si>
    <t>[CA0223099300] Devi Consecrated Silk Saree Assorted 181</t>
  </si>
  <si>
    <t>CA0223099300</t>
  </si>
  <si>
    <t>Devi Consecrated Silk Saree Assorted 181</t>
  </si>
  <si>
    <t>[CA0223099400] Devi Consecrated Silk Saree Assorted 182</t>
  </si>
  <si>
    <t>CA0223099400</t>
  </si>
  <si>
    <t>Devi Consecrated Silk Saree Assorted 182</t>
  </si>
  <si>
    <t>[CA0223099500] Devi Consecrated Silk Saree Assorted 183</t>
  </si>
  <si>
    <t>CA0223099500</t>
  </si>
  <si>
    <t>Devi Consecrated Silk Saree Assorted 183</t>
  </si>
  <si>
    <t>[CA0223099600] Devi Consecrated Silk Saree Assorted 184</t>
  </si>
  <si>
    <t>CA0223099600</t>
  </si>
  <si>
    <t>Devi Consecrated Silk Saree Assorted 184</t>
  </si>
  <si>
    <t>[CA0223099700] Devi Consecrated Silk Saree Assorted 185</t>
  </si>
  <si>
    <t>CA0223099700</t>
  </si>
  <si>
    <t>Devi Consecrated Silk Saree Assorted 185</t>
  </si>
  <si>
    <t>[CA0223099800] Devi Consecrated Silk Saree Assorted 186</t>
  </si>
  <si>
    <t>CA0223099800</t>
  </si>
  <si>
    <t>Devi Consecrated Silk Saree Assorted 186</t>
  </si>
  <si>
    <t>[CA0223099900] Devi Consecrated Silk Saree Assorted 187</t>
  </si>
  <si>
    <t>CA0223099900</t>
  </si>
  <si>
    <t>Devi Consecrated Silk Saree Assorted 187</t>
  </si>
  <si>
    <t>[CA0223190000] Devi Consecrated Silk Saree Assorted 188</t>
  </si>
  <si>
    <t>CA0223190000</t>
  </si>
  <si>
    <t>Devi Consecrated Silk Saree Assorted 188</t>
  </si>
  <si>
    <t>[CA0223190100] Devi Consecrated Silk Saree Assorted 189</t>
  </si>
  <si>
    <t>CA0223190100</t>
  </si>
  <si>
    <t>Devi Consecrated Silk Saree Assorted 189</t>
  </si>
  <si>
    <t>[CA0223190200] Devi Consecrated Silk Saree Assorted 190</t>
  </si>
  <si>
    <t>CA0223190200</t>
  </si>
  <si>
    <t>Devi Consecrated Silk Saree Assorted 190</t>
  </si>
  <si>
    <t>[CA0223190300] Devi consecrated cotton saree style 8</t>
  </si>
  <si>
    <t>CA0223190300</t>
  </si>
  <si>
    <t>Devi consecrated cotton saree style 8</t>
  </si>
  <si>
    <t>[CA0223190400] Devi consecrated cotton saree style 9</t>
  </si>
  <si>
    <t>CA0223190400</t>
  </si>
  <si>
    <t>Devi consecrated cotton saree style 9</t>
  </si>
  <si>
    <t>[CA0223190500] Devi consecrated cotton saree style 10</t>
  </si>
  <si>
    <t>CA0223190500</t>
  </si>
  <si>
    <t>Devi consecrated cotton saree style 10</t>
  </si>
  <si>
    <t>[CA0223190600] Devi consecrated cotton saree style 11</t>
  </si>
  <si>
    <t>CA0223190600</t>
  </si>
  <si>
    <t>Devi consecrated cotton saree style 11</t>
  </si>
  <si>
    <t>[CA0223190700] Devi consecrated cotton saree style 12</t>
  </si>
  <si>
    <t>CA0223190700</t>
  </si>
  <si>
    <t>Devi consecrated cotton saree style 12</t>
  </si>
  <si>
    <t>[CA0223190800] Devi consecrated cotton saree style 13</t>
  </si>
  <si>
    <t>CA0223190800</t>
  </si>
  <si>
    <t>Devi consecrated cotton saree style 13</t>
  </si>
  <si>
    <t>[CA0223190900] Devi consecrated cotton saree style 14</t>
  </si>
  <si>
    <t>CA0223190900</t>
  </si>
  <si>
    <t>Devi consecrated cotton saree style 14</t>
  </si>
  <si>
    <t>[CA0223191000] Devi consecrated cotton saree style 15</t>
  </si>
  <si>
    <t>CA0223191000</t>
  </si>
  <si>
    <t>Devi consecrated cotton saree style 15</t>
  </si>
  <si>
    <t>[CA0223191100] Devi consecrated cotton saree style 16</t>
  </si>
  <si>
    <t>CA0223191100</t>
  </si>
  <si>
    <t>Devi consecrated cotton saree style 16</t>
  </si>
  <si>
    <t>[CA0223191200] Devi consecrated cotton saree style 17</t>
  </si>
  <si>
    <t>CA0223191200</t>
  </si>
  <si>
    <t>Devi consecrated cotton saree style 17</t>
  </si>
  <si>
    <t>[CA0223191300] Devi consecrated cotton saree style 18</t>
  </si>
  <si>
    <t>CA0223191300</t>
  </si>
  <si>
    <t>Devi consecrated cotton saree style 18</t>
  </si>
  <si>
    <t>[CA0223191400] Devi consecrated cotton saree style 19</t>
  </si>
  <si>
    <t>CA0223191400</t>
  </si>
  <si>
    <t>Devi consecrated cotton saree style 19</t>
  </si>
  <si>
    <t>[CA0223191500] Devi consecrated cotton saree style 20</t>
  </si>
  <si>
    <t>CA0223191500</t>
  </si>
  <si>
    <t>Devi consecrated cotton saree style 20</t>
  </si>
  <si>
    <t>[CA0223191600] Devi consecrated cotton saree style 21</t>
  </si>
  <si>
    <t>CA0223191600</t>
  </si>
  <si>
    <t>Devi consecrated cotton saree style 21</t>
  </si>
  <si>
    <t>[CA0223191700] Devi consecrated cotton saree style 22</t>
  </si>
  <si>
    <t>CA0223191700</t>
  </si>
  <si>
    <t>Devi consecrated cotton saree style 22</t>
  </si>
  <si>
    <t>[CA0223191800] Devi consecrated cotton saree style 23</t>
  </si>
  <si>
    <t>CA0223191800</t>
  </si>
  <si>
    <t>Devi consecrated cotton saree style 23</t>
  </si>
  <si>
    <t>[CA0223191900] Devi consecrated cotton saree style 24</t>
  </si>
  <si>
    <t>CA0223191900</t>
  </si>
  <si>
    <t>Devi consecrated cotton saree style 24</t>
  </si>
  <si>
    <t>[CA0223192000] Devi consecrated cotton saree style 25</t>
  </si>
  <si>
    <t>CA0223192000</t>
  </si>
  <si>
    <t>Devi consecrated cotton saree style 25</t>
  </si>
  <si>
    <t>[CA0223192100] Devi consecrated cotton saree style 26</t>
  </si>
  <si>
    <t>CA0223192100</t>
  </si>
  <si>
    <t>Devi consecrated cotton saree style 26</t>
  </si>
  <si>
    <t>[CA0223192200] Devi consecrated cotton saree style 27</t>
  </si>
  <si>
    <t>CA0223192200</t>
  </si>
  <si>
    <t>Devi consecrated cotton saree style 27</t>
  </si>
  <si>
    <t>[CA0223192300] Devi consecrated cotton saree style 28</t>
  </si>
  <si>
    <t>CA0223192300</t>
  </si>
  <si>
    <t>Devi consecrated cotton saree style 28</t>
  </si>
  <si>
    <t>[CA0223192400] Devi consecrated cotton saree style 29</t>
  </si>
  <si>
    <t>CA0223192400</t>
  </si>
  <si>
    <t>Devi consecrated cotton saree style 29</t>
  </si>
  <si>
    <t>[CA0223192500] Devi consecrated cotton saree style 30</t>
  </si>
  <si>
    <t>CA0223192500</t>
  </si>
  <si>
    <t>Devi consecrated cotton saree style 30</t>
  </si>
  <si>
    <t>[CA0223192600] Devi consecrated cotton saree style 31</t>
  </si>
  <si>
    <t>CA0223192600</t>
  </si>
  <si>
    <t>Devi consecrated cotton saree style 31</t>
  </si>
  <si>
    <t>[CA0223192700] Devi consecrated cotton saree style 32</t>
  </si>
  <si>
    <t>CA0223192700</t>
  </si>
  <si>
    <t>Devi consecrated cotton saree style 32</t>
  </si>
  <si>
    <t>[CA0223192800] Devi consecrated cotton saree style 33</t>
  </si>
  <si>
    <t>CA0223192800</t>
  </si>
  <si>
    <t>Devi consecrated cotton saree style 33</t>
  </si>
  <si>
    <t>[CA0223192900] Devi consecrated cotton saree style 34</t>
  </si>
  <si>
    <t>CA0223192900</t>
  </si>
  <si>
    <t>Devi consecrated cotton saree style 34</t>
  </si>
  <si>
    <t>[CA0223193000] Devi consecrated cotton saree style 35</t>
  </si>
  <si>
    <t>CA0223193000</t>
  </si>
  <si>
    <t>Devi consecrated cotton saree style 35</t>
  </si>
  <si>
    <t>[CA0223193100] Devi consecrated cotton saree style 36</t>
  </si>
  <si>
    <t>CA0223193100</t>
  </si>
  <si>
    <t>Devi consecrated cotton saree style 36</t>
  </si>
  <si>
    <t>[CA0223193200] Devi consecrated cotton saree style 37</t>
  </si>
  <si>
    <t>CA0223193200</t>
  </si>
  <si>
    <t>Devi consecrated cotton saree style 37</t>
  </si>
  <si>
    <t>[CA0223193300] Devi consecrated cotton saree style 38</t>
  </si>
  <si>
    <t>CA0223193300</t>
  </si>
  <si>
    <t>Devi consecrated cotton saree style 38</t>
  </si>
  <si>
    <t>[CA0223193400] Devi consecrated cotton saree style 39</t>
  </si>
  <si>
    <t>CA0223193400</t>
  </si>
  <si>
    <t>Devi consecrated cotton saree style 39</t>
  </si>
  <si>
    <t>[CA0223193500] Devi consecrated cotton saree style 40</t>
  </si>
  <si>
    <t>CA0223193500</t>
  </si>
  <si>
    <t>Devi consecrated cotton saree style 40</t>
  </si>
  <si>
    <t>[CA0223193600] Devi consecrated cotton saree style 41</t>
  </si>
  <si>
    <t>CA0223193600</t>
  </si>
  <si>
    <t>Devi consecrated cotton saree style 41</t>
  </si>
  <si>
    <t>[CA0223193700] Devi consecrated cotton saree style 42</t>
  </si>
  <si>
    <t>CA0223193700</t>
  </si>
  <si>
    <t>Devi consecrated cotton saree style 42</t>
  </si>
  <si>
    <t>[CA0223193800] Devi consecrated cotton saree style 43</t>
  </si>
  <si>
    <t>CA0223193800</t>
  </si>
  <si>
    <t>Devi consecrated cotton saree style 43</t>
  </si>
  <si>
    <t>[CA0223193900] Devi consecrated cotton saree style 44</t>
  </si>
  <si>
    <t>CA0223193900</t>
  </si>
  <si>
    <t>Devi consecrated cotton saree style 44</t>
  </si>
  <si>
    <t>[CA0223194000] Devi consecrated cotton saree style 45</t>
  </si>
  <si>
    <t>CA0223194000</t>
  </si>
  <si>
    <t>Devi consecrated cotton saree style 45</t>
  </si>
  <si>
    <t>[CA0223194100] Devi consecrated cotton saree style 46</t>
  </si>
  <si>
    <t>CA0223194100</t>
  </si>
  <si>
    <t>Devi consecrated cotton saree style 46</t>
  </si>
  <si>
    <t>[CA0223194200] Devi consecrated cotton saree style 47</t>
  </si>
  <si>
    <t>CA0223194200</t>
  </si>
  <si>
    <t>Devi consecrated cotton saree style 47</t>
  </si>
  <si>
    <t>[CA0223194300] Devi consecrated cotton saree style 48</t>
  </si>
  <si>
    <t>CA0223194300</t>
  </si>
  <si>
    <t>Devi consecrated cotton saree style 48</t>
  </si>
  <si>
    <t>[CA0223194400] Devi consecrated cotton saree style 49</t>
  </si>
  <si>
    <t>CA0223194400</t>
  </si>
  <si>
    <t>Devi consecrated cotton saree style 49</t>
  </si>
  <si>
    <t>[CA0223194500] Devi consecrated cotton saree style 50</t>
  </si>
  <si>
    <t>CA0223194500</t>
  </si>
  <si>
    <t>Devi consecrated cotton saree style 50</t>
  </si>
  <si>
    <t>[CA0223194600] Devi consecrated cotton saree style 51</t>
  </si>
  <si>
    <t>CA0223194600</t>
  </si>
  <si>
    <t>Devi consecrated cotton saree style 51</t>
  </si>
  <si>
    <t>[CA0223194700] Devi consecrated cotton saree style 52</t>
  </si>
  <si>
    <t>CA0223194700</t>
  </si>
  <si>
    <t>Devi consecrated cotton saree style 52</t>
  </si>
  <si>
    <t>[CA0223194800] Devi consecrated cotton saree style 53</t>
  </si>
  <si>
    <t>CA0223194800</t>
  </si>
  <si>
    <t>Devi consecrated cotton saree style 53</t>
  </si>
  <si>
    <t>[CA0223194900] Devi consecrated cotton saree style 54</t>
  </si>
  <si>
    <t>CA0223194900</t>
  </si>
  <si>
    <t>Devi consecrated cotton saree style 54</t>
  </si>
  <si>
    <t>[CA0223195000] Devi consecrated cotton saree style 55</t>
  </si>
  <si>
    <t>CA0223195000</t>
  </si>
  <si>
    <t>Devi consecrated cotton saree style 55</t>
  </si>
  <si>
    <t>[CA0223195100] Devi consecrated cotton saree style 56</t>
  </si>
  <si>
    <t>CA0223195100</t>
  </si>
  <si>
    <t>Devi consecrated cotton saree style 56</t>
  </si>
  <si>
    <t>[CA0223195200] Devi consecrated cotton saree style 57</t>
  </si>
  <si>
    <t>CA0223195200</t>
  </si>
  <si>
    <t>Devi consecrated cotton saree style 57</t>
  </si>
  <si>
    <t>[CA0223195300] Devi consecrated cotton saree style 58</t>
  </si>
  <si>
    <t>CA0223195300</t>
  </si>
  <si>
    <t>Devi consecrated cotton saree style 58</t>
  </si>
  <si>
    <t>[CA0223195400] Devi consecrated cotton saree style 59</t>
  </si>
  <si>
    <t>CA0223195400</t>
  </si>
  <si>
    <t>Devi consecrated cotton saree style 59</t>
  </si>
  <si>
    <t>[CA0223195500] Devi consecrated cotton saree style 60</t>
  </si>
  <si>
    <t>CA0223195500</t>
  </si>
  <si>
    <t>Devi consecrated cotton saree style 60</t>
  </si>
  <si>
    <t>[CA0223195600] Devi consecrated cotton saree style 61</t>
  </si>
  <si>
    <t>CA0223195600</t>
  </si>
  <si>
    <t>Devi consecrated cotton saree style 61</t>
  </si>
  <si>
    <t>[CA0223195700] Devi consecrated cotton saree style 62</t>
  </si>
  <si>
    <t>CA0223195700</t>
  </si>
  <si>
    <t>Devi consecrated cotton saree style 62</t>
  </si>
  <si>
    <t>[CA0223195800] Devi consecrated cotton saree style 63</t>
  </si>
  <si>
    <t>CA0223195800</t>
  </si>
  <si>
    <t>Devi consecrated cotton saree style 63</t>
  </si>
  <si>
    <t>[CA0223195900] Devi consecrated cotton saree style 64</t>
  </si>
  <si>
    <t>CA0223195900</t>
  </si>
  <si>
    <t>Devi consecrated cotton saree style 64</t>
  </si>
  <si>
    <t>[CA0223196000] Devi Consecrated Saree R 1600</t>
  </si>
  <si>
    <t>CA0223196000</t>
  </si>
  <si>
    <t>Devi Consecrated Saree R 1600</t>
  </si>
  <si>
    <t>[CA0223196100] Devi Consecrated Saree R 2100</t>
  </si>
  <si>
    <t>CA0223196100</t>
  </si>
  <si>
    <t>Devi Consecrated Saree R 2100</t>
  </si>
  <si>
    <t>[CA0223196200] Devi Consecrated Saree R 2300</t>
  </si>
  <si>
    <t>CA0223196200</t>
  </si>
  <si>
    <t>Devi Consecrated Saree R 2300</t>
  </si>
  <si>
    <t>[CA0223196300] Devi Consecrated Saree R 2800</t>
  </si>
  <si>
    <t>CA0223196300</t>
  </si>
  <si>
    <t>Devi Consecrated Saree R 2800</t>
  </si>
  <si>
    <t>[CA0223196400] Devi Consecrated Saree R 2900</t>
  </si>
  <si>
    <t>CA0223196400</t>
  </si>
  <si>
    <t>Devi Consecrated Saree R 2900</t>
  </si>
  <si>
    <t>[CA0223196500] Devi Consecrated Saree R 3100</t>
  </si>
  <si>
    <t>CA0223196500</t>
  </si>
  <si>
    <t>Devi Consecrated Saree R 3100</t>
  </si>
  <si>
    <t>[CA0223196600] Devi Consecrated Saree R 1900</t>
  </si>
  <si>
    <t>CA0223196600</t>
  </si>
  <si>
    <t>Devi Consecrated Saree R 1900</t>
  </si>
  <si>
    <t>[CA0223196700] Devi Consecrated Saree R 1700</t>
  </si>
  <si>
    <t>CA0223196700</t>
  </si>
  <si>
    <t>Devi Consecrated Saree R 1700</t>
  </si>
  <si>
    <t>[CA0223196800] Devi Consecrated Saree B 2709</t>
  </si>
  <si>
    <t>CA0223196800</t>
  </si>
  <si>
    <t>Devi Consecrated Saree B 2709</t>
  </si>
  <si>
    <t>[CA0223196900] Devi Consecrated Saree B 2895</t>
  </si>
  <si>
    <t>CA0223196900</t>
  </si>
  <si>
    <t>Devi Consecrated Saree B 2895</t>
  </si>
  <si>
    <t>[CA0223197000] Devi Consecrated Saree B7425</t>
  </si>
  <si>
    <t>CA0223197000</t>
  </si>
  <si>
    <t>Devi Consecrated Saree B7425</t>
  </si>
  <si>
    <t>[CA0223197100] Devi Consecrated Saree N5649</t>
  </si>
  <si>
    <t>CA0223197100</t>
  </si>
  <si>
    <t>Devi Consecrated Saree N5649</t>
  </si>
  <si>
    <t>[CA0223197200] Devi Consecrated Sarees A6884</t>
  </si>
  <si>
    <t>CA0223197200</t>
  </si>
  <si>
    <t>Devi Consecrated Sarees A6884</t>
  </si>
  <si>
    <t>[CA0223197300] Devi Consecrated Sarees A1034</t>
  </si>
  <si>
    <t>CA0223197300</t>
  </si>
  <si>
    <t>Devi Consecrated Sarees A1034</t>
  </si>
  <si>
    <t>[CA0223197400] Devi Consecrated Sarees A1042</t>
  </si>
  <si>
    <t>CA0223197400</t>
  </si>
  <si>
    <t>Devi Consecrated Sarees A1042</t>
  </si>
  <si>
    <t>[CA0223197500] Devi Consecrated Sarees A6430</t>
  </si>
  <si>
    <t>CA0223197500</t>
  </si>
  <si>
    <t>Devi Consecrated Sarees A6430</t>
  </si>
  <si>
    <t>[CA0223197600] Devi Consecrated Sarees B7610</t>
  </si>
  <si>
    <t>CA0223197600</t>
  </si>
  <si>
    <t>Devi Consecrated Sarees B7610</t>
  </si>
  <si>
    <t>[CA0223197700] Devi Consecrated Sarees B7652</t>
  </si>
  <si>
    <t>CA0223197700</t>
  </si>
  <si>
    <t>Devi Consecrated Sarees B7652</t>
  </si>
  <si>
    <t>[CA0223197800] Devi Consecrated Sarees A903</t>
  </si>
  <si>
    <t>CA0223197800</t>
  </si>
  <si>
    <t>Devi Consecrated Sarees A903</t>
  </si>
  <si>
    <t>[CA0223197900] Devi Consecrated Saree A2587</t>
  </si>
  <si>
    <t>CA0223197900</t>
  </si>
  <si>
    <t>Devi Consecrated Saree A2587</t>
  </si>
  <si>
    <t>[CA0223198000] Devi Consecrated Saree A2538</t>
  </si>
  <si>
    <t>CA0223198000</t>
  </si>
  <si>
    <t>Devi Consecrated Saree A2538</t>
  </si>
  <si>
    <t>[CA0223198100] Devi consecrated saree Red R6400</t>
  </si>
  <si>
    <t>CA0223198100</t>
  </si>
  <si>
    <t>Devi consecrated saree Red R6400</t>
  </si>
  <si>
    <t>[CA0223198200] Devi consecrated saree Yellow R6100</t>
  </si>
  <si>
    <t>CA0223198200</t>
  </si>
  <si>
    <t>Devi consecrated saree Yellow R6100</t>
  </si>
  <si>
    <t>[CA0234300000] Cotton saree Bag</t>
  </si>
  <si>
    <t>[CA0239600300] Cotton MOM Printed Bag M</t>
  </si>
  <si>
    <t>[CA0239600500] Cotton MOM Printed Bag XL</t>
  </si>
  <si>
    <t>[CA0239600600] Cotton MOM Printed Bag XXL</t>
  </si>
  <si>
    <t>CW501-XS</t>
  </si>
  <si>
    <t>Modern Basic Kurta - Cotton Linen Red XS</t>
  </si>
  <si>
    <t>CW501-S</t>
  </si>
  <si>
    <t>Modern Basic Kurta - Cotton Linen Red S</t>
  </si>
  <si>
    <t>CW501-M</t>
  </si>
  <si>
    <t>Modern Basic Kurta - Cotton Linen Red M</t>
  </si>
  <si>
    <t>CW501-L</t>
  </si>
  <si>
    <t>Modern Basic Kurta - Cotton Linen Red L</t>
  </si>
  <si>
    <t>CW501-XL</t>
  </si>
  <si>
    <t>Modern Basic Kurta - Cotton Linen Red XL</t>
  </si>
  <si>
    <t>Woven Tshirt - Cotton Linen - Lotus XS</t>
  </si>
  <si>
    <t>Woven Tshirt - Cotton Linen - Lotus S</t>
  </si>
  <si>
    <t>Woven Tshirt - Cotton Linen - Lotus M</t>
  </si>
  <si>
    <t>Woven Tshirt - Cotton Linen - Lotus L</t>
  </si>
  <si>
    <t>Woven Tshirt - Cotton Linen - Lotus XL</t>
  </si>
  <si>
    <t>Woven Tshirt - Cotton Linen - Print XS</t>
  </si>
  <si>
    <t>Woven Tshirt - Cotton Linen - Print S</t>
  </si>
  <si>
    <t>Woven Tshirt - Cotton Linen - Print M</t>
  </si>
  <si>
    <t>Woven Tshirt - Cotton Linen - Print L</t>
  </si>
  <si>
    <t>Woven Tshirt - Cotton Linen - Print XL</t>
  </si>
  <si>
    <t>CW509-XS</t>
  </si>
  <si>
    <t>Relaxed Henley - Cotton Gauze - White XS</t>
  </si>
  <si>
    <t>CW509-S</t>
  </si>
  <si>
    <t>Relaxed Henley - Cotton Gauze - White S</t>
  </si>
  <si>
    <t>CW509-M</t>
  </si>
  <si>
    <t>Relaxed Henley - Cotton Gauze - White M</t>
  </si>
  <si>
    <t>CW509-L</t>
  </si>
  <si>
    <t>Relaxed Henley - Cotton Gauze - White L</t>
  </si>
  <si>
    <t>CW509-XL</t>
  </si>
  <si>
    <t>Relaxed Henley - Cotton Gauze - White XL</t>
  </si>
  <si>
    <t>[CA0249300100] Relaxed Henley - Cotton Gauze - Deep Teal XS -NWC</t>
  </si>
  <si>
    <t>CW510-XS</t>
  </si>
  <si>
    <t>Relaxed Henley - Cotton Gauze - Deep Teal XS -NWC</t>
  </si>
  <si>
    <t>CW510-S</t>
  </si>
  <si>
    <t>Relaxed Henley - Cotton Gauze - Deep Teal S</t>
  </si>
  <si>
    <t>CW510-M</t>
  </si>
  <si>
    <t>Relaxed Henley - Cotton Gauze - Deep Teal M</t>
  </si>
  <si>
    <t>CW510-L</t>
  </si>
  <si>
    <t>Relaxed Henley - Cotton Gauze - Deep Teal L</t>
  </si>
  <si>
    <t>CW510-XL</t>
  </si>
  <si>
    <t>Relaxed Henley - Cotton Gauze - Deep Teal XL</t>
  </si>
  <si>
    <t>[CA0265499506] Devi Saree- Yellow and Red 01</t>
  </si>
  <si>
    <t>CA0265499506</t>
  </si>
  <si>
    <t>Devi Saree- Yellow and Red 01</t>
  </si>
  <si>
    <t>[CA0265499606] Devi Saree- Green and Red 01</t>
  </si>
  <si>
    <t>CA0265499606</t>
  </si>
  <si>
    <t>Devi Saree- Green and Red 01</t>
  </si>
  <si>
    <t>[CA0265499706] Devi Saree-Light blue and Maroon</t>
  </si>
  <si>
    <t>CA0265499706</t>
  </si>
  <si>
    <t>Devi Saree-Light blue and Maroon</t>
  </si>
  <si>
    <t>[CA0273890206] Devi Saree-Peacock Green</t>
  </si>
  <si>
    <t>CA0273890206</t>
  </si>
  <si>
    <t>Devi Saree-Peacock Green</t>
  </si>
  <si>
    <t>[CA0273890406] Devi Saree- Teal</t>
  </si>
  <si>
    <t>CA0273890406</t>
  </si>
  <si>
    <t>Devi Saree- Teal</t>
  </si>
  <si>
    <t>[CA0273890506] Devi Saree-Green and Red 02</t>
  </si>
  <si>
    <t>CA0273890506</t>
  </si>
  <si>
    <t>Devi Saree-Green and Red 02</t>
  </si>
  <si>
    <t>[CA0273891006] Devi Saree- Green</t>
  </si>
  <si>
    <t>CA0273891006</t>
  </si>
  <si>
    <t>Devi Saree- Green</t>
  </si>
  <si>
    <t>[CM105-M] Mens-Hemp-Kurta-Beige-SS (M)</t>
  </si>
  <si>
    <t>CM105-M</t>
  </si>
  <si>
    <t>[CM116-L] Mens-Mangalgiri-Kurta-Striped-SS (L)</t>
  </si>
  <si>
    <t>CM116-L</t>
  </si>
  <si>
    <t>Mens-Mangalgiri-Kurta-Striped-SS</t>
  </si>
  <si>
    <t>[CM116-XL] Mens-Mangalgiri-Kurta-Striped-SS (XL)</t>
  </si>
  <si>
    <t>CM116-XL</t>
  </si>
  <si>
    <t>[CM117-M] Mens-Org-Invitation-T Shirt-Grey-SS (M)</t>
  </si>
  <si>
    <t>CM117-M</t>
  </si>
  <si>
    <t>Mens-Org-Invitation-T Shirt-Grey-SS</t>
  </si>
  <si>
    <t>[CM117-S] Mens-Org-Invitation-T Shirt-Grey-SS (S)</t>
  </si>
  <si>
    <t>CM117-S</t>
  </si>
  <si>
    <t>[CM118-L] Mens-Org-AUM-T Shirt-Grey-SS</t>
  </si>
  <si>
    <t>CM118-L</t>
  </si>
  <si>
    <t>Mens-Org-AUM-T Shirt-Grey-SS</t>
  </si>
  <si>
    <t>[CM119-L] Mens-Org-AUM-T Shirt-Navy-SS (L)</t>
  </si>
  <si>
    <t>CM119-L</t>
  </si>
  <si>
    <t>Mens-Org-AUM-T Shirt-Navy-SS</t>
  </si>
  <si>
    <t>[CM119-M] Mens-Org-AUM-T Shirt-Navy-SS (M)</t>
  </si>
  <si>
    <t>CM119-M</t>
  </si>
  <si>
    <t>[CM119-S] Mens-Org-AUM-T Shirt-Navy-SS (S)</t>
  </si>
  <si>
    <t>CM119-S</t>
  </si>
  <si>
    <t>[CM128-M] Mens Washed Cotton AUM Kurta - Beige - M</t>
  </si>
  <si>
    <t>CM128-M</t>
  </si>
  <si>
    <t>Mens Washed Cotton AUM Kurta - Beige - M</t>
  </si>
  <si>
    <t>[CM138-L] Mens-Padam-Kurta-Organic-Cotton (L)</t>
  </si>
  <si>
    <t>CM138-L</t>
  </si>
  <si>
    <t>Mens-Padam-Kurta-Organic-Cotton</t>
  </si>
  <si>
    <t>[CM138-M] Mens-Padam-Kurta-Organic-Cotton (M)</t>
  </si>
  <si>
    <t>CM138-M</t>
  </si>
  <si>
    <t>[CM148-XXL] Mens Printed Kurta-LS- Undyed (XXL)</t>
  </si>
  <si>
    <t>CM148-XXL</t>
  </si>
  <si>
    <t>[CM157-XL] Mens Slub Hand Spun LS Kurta, Beige (XL)</t>
  </si>
  <si>
    <t>CM157-XL</t>
  </si>
  <si>
    <t>[CM161-S] Crinkled Plaid Kurta for Men (S)</t>
  </si>
  <si>
    <t>CM161-S</t>
  </si>
  <si>
    <t>[CM161-XL] Crinkled Plaid Kurta for Men (XL)</t>
  </si>
  <si>
    <t>CM161-XL</t>
  </si>
  <si>
    <t>[CM162-S] White Cotton Dobby Kurta for Men (S)</t>
  </si>
  <si>
    <t>CM162-S</t>
  </si>
  <si>
    <t>[CM162-XL] White Cotton Dobby Kurta for Men (XL)</t>
  </si>
  <si>
    <t>CM162-XL</t>
  </si>
  <si>
    <t>[CM162-XXL] White Cotton Dobby Kurta for Men (XXL)</t>
  </si>
  <si>
    <t>CM162-XXL</t>
  </si>
  <si>
    <t>[CM202-XL] IL CAN 2</t>
  </si>
  <si>
    <t>CM202-XL</t>
  </si>
  <si>
    <t>IL CAN 2</t>
  </si>
  <si>
    <t>[CM204-XL] IL CAN 3</t>
  </si>
  <si>
    <t>CM204-XL</t>
  </si>
  <si>
    <t>IL CAN 3</t>
  </si>
  <si>
    <t>[CM212-L] Mens-Khadi-Kurta-Natural-SS (L)</t>
  </si>
  <si>
    <t>CM212-L</t>
  </si>
  <si>
    <t>[CM212-M] Mens-Khadi-Kurta-Natural-SS (M)</t>
  </si>
  <si>
    <t>CM212-M</t>
  </si>
  <si>
    <t>[CM217-L] IL CAN CM217 (L)</t>
  </si>
  <si>
    <t>CM217-L</t>
  </si>
  <si>
    <t>IL CAN CM217</t>
  </si>
  <si>
    <t>[CM217-M] IL CAN CM217 (M)</t>
  </si>
  <si>
    <t>CM217-M</t>
  </si>
  <si>
    <t>[CM217-S] IL CAN CM217 (S)</t>
  </si>
  <si>
    <t>CM217-S</t>
  </si>
  <si>
    <t>[CM217-XL] IL CAN CM217 (XL)</t>
  </si>
  <si>
    <t>CM217-XL</t>
  </si>
  <si>
    <t>[CM226-M] Mens-Printed-Dhoti-Pant-SAP</t>
  </si>
  <si>
    <t>CM226-M</t>
  </si>
  <si>
    <t>Mens-Printed-Dhoti-Pant-SAP</t>
  </si>
  <si>
    <t>[CM227-M] Mens-Printed-Dhoti-Pant-ECRU (M)</t>
  </si>
  <si>
    <t>CM227-M</t>
  </si>
  <si>
    <t>Mens-Printed-Dhoti-Pant-ECRU</t>
  </si>
  <si>
    <t>[CM227-S] Mens-Printed-Dhoti-Pant-ECRU (S)</t>
  </si>
  <si>
    <t>CM227-S</t>
  </si>
  <si>
    <t>[CM505-XL] IL CAN 8</t>
  </si>
  <si>
    <t>CM505-XL</t>
  </si>
  <si>
    <t>IL CAN 8</t>
  </si>
  <si>
    <t>[CO0000300000] Lotus and Lights pack (brass lotus lamp, 2 diyas with base)</t>
  </si>
  <si>
    <t>Lotus and Lights pack (brass lotus lamp, 2 diyas with base)</t>
  </si>
  <si>
    <t>[CO0000400000] Radiant Diya set (Set of 4)</t>
  </si>
  <si>
    <t>Radiant Diya set (Set of 4)</t>
  </si>
  <si>
    <t>[CO0000500000] Radiant Diya set-1 (Set of 4)</t>
  </si>
  <si>
    <t>CO0000500000</t>
  </si>
  <si>
    <t>GFIN13</t>
  </si>
  <si>
    <t>Radiant Diya set-1 (Set of 4)</t>
  </si>
  <si>
    <t>[CO0000600000] Fragrances of Isha Set 1</t>
  </si>
  <si>
    <t>Fragrances of Isha Set 1</t>
  </si>
  <si>
    <t>[CO0000700000] Fragrances of Isha Set 2</t>
  </si>
  <si>
    <t>Fragrances of Isha Set 2</t>
  </si>
  <si>
    <t>[CO0000900000] Adiyogi Rudraksha gift set</t>
  </si>
  <si>
    <t>CO0000900000</t>
  </si>
  <si>
    <t>GFIN07</t>
  </si>
  <si>
    <t>Adiyogi Rudraksha gift set</t>
  </si>
  <si>
    <t>[CO0001000000] Dhyanalinga Yantra + Linga Jyoti</t>
  </si>
  <si>
    <t>CO0001000000</t>
  </si>
  <si>
    <t>GFIN10</t>
  </si>
  <si>
    <t>Dhyanalinga Yantra + Linga Jyoti</t>
  </si>
  <si>
    <t>[CO0001100000] Copper Jug + Jeevarasam</t>
  </si>
  <si>
    <t>CO0001100000</t>
  </si>
  <si>
    <t>GFIN14</t>
  </si>
  <si>
    <t>Copper Jug + Jeevarasam</t>
  </si>
  <si>
    <t>[CO0007600000] Flowers of Isha Incense Gift Set</t>
  </si>
  <si>
    <t>[CO0007700000] Devi Samarpanam Incense Gift Set</t>
  </si>
  <si>
    <t>[CO0007900000] Sugnadhim gift set</t>
  </si>
  <si>
    <t>[CO0008100002] Adiyogi Arpanam Incense Gift Set</t>
  </si>
  <si>
    <t>[CO0008200002] Adiyogi Arpanam Incense - Set of 3</t>
  </si>
  <si>
    <t>[CS-GoldCotSilk] Consecrated Gold Cotton Silk Saree US</t>
  </si>
  <si>
    <t>CS-GoldCotSilk</t>
  </si>
  <si>
    <t>Consecrated Gold Cotton Silk Saree US</t>
  </si>
  <si>
    <t>[CS-GoldCotton] Consecrated Gold Cotton Saree US</t>
  </si>
  <si>
    <t>CS-GoldCotton</t>
  </si>
  <si>
    <t>Consecrated Gold Cotton Saree US</t>
  </si>
  <si>
    <t>[CS-GoldSilk] Consecrated Gold Silk Saree US</t>
  </si>
  <si>
    <t>CS-GoldSilk</t>
  </si>
  <si>
    <t>Consecrated Gold Silk Saree US</t>
  </si>
  <si>
    <t>[CS-GreenCotSilk] Consecrated Green Cotton Silk Saree US</t>
  </si>
  <si>
    <t>CS-GreenCotSilk</t>
  </si>
  <si>
    <t>Consecrated Green Cotton Silk Saree US</t>
  </si>
  <si>
    <t>[CS-GreenCotton] Consecrated Green Cotton Saree US</t>
  </si>
  <si>
    <t>CS-GreenCotton</t>
  </si>
  <si>
    <t>Consecrated Green Cotton Saree US</t>
  </si>
  <si>
    <t>[CS-GreenSilk] Consecrated Green Silk Saree US</t>
  </si>
  <si>
    <t>CS-GreenSilk</t>
  </si>
  <si>
    <t>Consecrated Green Silk Saree US</t>
  </si>
  <si>
    <t>[CS-MultiCotSilk] Consecrated Multi Cotton Silk Saree US</t>
  </si>
  <si>
    <t>CS-MultiCotSilk</t>
  </si>
  <si>
    <t>Consecrated Multi Cotton Silk Saree US</t>
  </si>
  <si>
    <t>[CS-MultiCotton] Consecrated Multi Cotton Saree US</t>
  </si>
  <si>
    <t>CS-MultiCotton</t>
  </si>
  <si>
    <t>Consecrated Multi Cotton Saree US</t>
  </si>
  <si>
    <t>[CS-MultiSilk] Consecrated Multi Silk Saree US</t>
  </si>
  <si>
    <t>CS-MultiSilk</t>
  </si>
  <si>
    <t>Consecrated Multi Silk Saree US</t>
  </si>
  <si>
    <t>[CS-PGRSilk] Consecrated Pink, Gold &amp; Red Silk Saree</t>
  </si>
  <si>
    <t>CS-PGRSilk</t>
  </si>
  <si>
    <t>Consecrated Pink, Gold &amp; Red Silk Saree</t>
  </si>
  <si>
    <t>[CS-RGCSilk] Consecrated Red, Gold &amp; Copper Silk Saree</t>
  </si>
  <si>
    <t>CS-RGCSilk</t>
  </si>
  <si>
    <t>Consecrated Red, Gold &amp; Copper Silk Saree</t>
  </si>
  <si>
    <t>[CS-RSSilk] Consecrated Red &amp; Silver Silk Saree</t>
  </si>
  <si>
    <t>CS-RSSilk</t>
  </si>
  <si>
    <t>Consecrated Red &amp; Silver Silk Saree</t>
  </si>
  <si>
    <t>[CS-RedCotSilk] Consecrated Red Cotton Silk Saree US</t>
  </si>
  <si>
    <t>CS-RedCotSilk</t>
  </si>
  <si>
    <t>Consecrated Red Cotton Silk Saree US</t>
  </si>
  <si>
    <t>[CS-RedCotton] Consecrated Red Cotton Saree US</t>
  </si>
  <si>
    <t>CS-RedCotton</t>
  </si>
  <si>
    <t>Consecrated Red Cotton Saree US</t>
  </si>
  <si>
    <t>[CS-RedSilk] Consecrated Red Silk Saree US</t>
  </si>
  <si>
    <t>CS-RedSilk</t>
  </si>
  <si>
    <t>Consecrated Red Silk Saree US</t>
  </si>
  <si>
    <t>[CS-YRGSilk] Consecrated Yellow, Red &amp; Gold Silk Saree</t>
  </si>
  <si>
    <t>CS-YRGSilk</t>
  </si>
  <si>
    <t>Consecrated Yellow, Red &amp; Gold Silk Saree</t>
  </si>
  <si>
    <t>[CS-YellowCotSilk] Consecrated Yellow Cotton Silk Saree US</t>
  </si>
  <si>
    <t>CS-YellowCotSilk</t>
  </si>
  <si>
    <t>Consecrated Yellow Cotton Silk Saree US</t>
  </si>
  <si>
    <t>[CS-YellowCotton] Consecrated Yellow Cotton Saree US</t>
  </si>
  <si>
    <t>CS-YellowCotton</t>
  </si>
  <si>
    <t>Consecrated Yellow Cotton Saree US</t>
  </si>
  <si>
    <t>[CS-YellowSilk] Consecrated Yellow Silk Saree US</t>
  </si>
  <si>
    <t>CS-YellowSilk</t>
  </si>
  <si>
    <t>Consecrated Yellow Silk Saree US</t>
  </si>
  <si>
    <t>[CU006-L] Unisex Black Cotton Saptarishi Printed T Shirt (L)</t>
  </si>
  <si>
    <t>CU006-L</t>
  </si>
  <si>
    <t>[CU006-S] Unisex Black Cotton Saptarishi Printed T Shirt (S)</t>
  </si>
  <si>
    <t>CU006-S</t>
  </si>
  <si>
    <t>[CU006-XL] Unisex Black Cotton Saptarishi Printed T Shirt (XL)</t>
  </si>
  <si>
    <t>CU006-XL</t>
  </si>
  <si>
    <t>[CU012-S] Unisex-T Shirt-Orange-SS</t>
  </si>
  <si>
    <t>CU012-S</t>
  </si>
  <si>
    <t>Unisex-T Shirt-Orange-SS</t>
  </si>
  <si>
    <t>[CU017-L] Unisex-Try-Yoga-T Shirt-Black-SS (L)</t>
  </si>
  <si>
    <t>CU017-L</t>
  </si>
  <si>
    <t>Unisex-Try-Yoga-T Shirt-Black-SS</t>
  </si>
  <si>
    <t>[CU017-S] Unisex-Try-Yoga-T Shirt-Black-SS (S)</t>
  </si>
  <si>
    <t>CU017-S</t>
  </si>
  <si>
    <t>[CU018-M] Unisex-Try-Yoga-T Shirt-White-SS (M)</t>
  </si>
  <si>
    <t>CU018-M</t>
  </si>
  <si>
    <t>Unisex-Try-Yoga-T Shirt-White-SS</t>
  </si>
  <si>
    <t>[CU018-XL] Unisex-Try-Yoga-T Shirt-White-SS (XL)</t>
  </si>
  <si>
    <t>CU018-XL</t>
  </si>
  <si>
    <t>[CU025-L] That Which is Not - Unisex T Shirt (L)</t>
  </si>
  <si>
    <t>That Which is Not - Unisex T Shirt</t>
  </si>
  <si>
    <t>[CU025-M] That Which is Not - Unisex T Shirt (M)</t>
  </si>
  <si>
    <t>CU025-M</t>
  </si>
  <si>
    <t>[CU025-S] That Which is Not - Unisex T Shirt (S)</t>
  </si>
  <si>
    <t>CU025-S</t>
  </si>
  <si>
    <t>[CU025-XL] That Which is Not - Unisex T Shirt (XL)</t>
  </si>
  <si>
    <t>CU025-XL</t>
  </si>
  <si>
    <t>[CU032-XL] Unisex-T Shirt-No-Yoga-No-Peace-Navy</t>
  </si>
  <si>
    <t>CU032-XL</t>
  </si>
  <si>
    <t>Unisex-T Shirt-No-Yoga-No-Peace-Navy</t>
  </si>
  <si>
    <t>[CU033-S] Nirvana - Unisex T Shirt - Pink</t>
  </si>
  <si>
    <t>CU033-S</t>
  </si>
  <si>
    <t>Nirvana - Unisex T Shirt - Pink</t>
  </si>
  <si>
    <t>[CU034-L] Unisex Shiva Shiva T Shirt (L)</t>
  </si>
  <si>
    <t>CU034-L</t>
  </si>
  <si>
    <t>[CU034-M] Unisex Shiva Shiva T Shirt (M)</t>
  </si>
  <si>
    <t>CU034-M</t>
  </si>
  <si>
    <t>[CU034-XL] Unisex Shiva Shiva T Shirt (XL)</t>
  </si>
  <si>
    <t>CU034-XL</t>
  </si>
  <si>
    <t>[CU036-L] IE - Unisex T Shirt - Grey (L)</t>
  </si>
  <si>
    <t>CU036-L</t>
  </si>
  <si>
    <t>[CU036-XXL] IE - Unisex T Shirt - Grey (XXL)</t>
  </si>
  <si>
    <t>CU036-XXL</t>
  </si>
  <si>
    <t>[CU036-XXXL] IE - Unisex T Shirt - Grey (XXXL)</t>
  </si>
  <si>
    <t>CU036-XXXL</t>
  </si>
  <si>
    <t>[CU037-XXL] IE - Unisex T Shirt - Cardinal (XXL)</t>
  </si>
  <si>
    <t>CU037-XXL</t>
  </si>
  <si>
    <t>[CU040-L] Adiyogi Unisex T Shirt, Graphic Print (L)</t>
  </si>
  <si>
    <t>CU040-L</t>
  </si>
  <si>
    <t>[CU052-L] Unisex T Shirt - Namaskaram - Charcoal (L)</t>
  </si>
  <si>
    <t>CU052-L</t>
  </si>
  <si>
    <t>[CU052-M] Unisex T Shirt - Namaskaram - Charcoal (M)</t>
  </si>
  <si>
    <t>CU052-M</t>
  </si>
  <si>
    <t>[CU052-XL] Unisex T Shirt - Namaskaram - Charcoal (XL)</t>
  </si>
  <si>
    <t>CU052-XL</t>
  </si>
  <si>
    <t>[CU053-L] Unisex T Shirt - Namaskaram - Navy (L)</t>
  </si>
  <si>
    <t>CU053-L</t>
  </si>
  <si>
    <t>[CU053-XL] Unisex T Shirt - Namaskaram - Navy (XL)</t>
  </si>
  <si>
    <t>CU053-XL</t>
  </si>
  <si>
    <t>[CU056-L] Unisex T Shirt - Sepia - Brown (L)</t>
  </si>
  <si>
    <t>CU056-L</t>
  </si>
  <si>
    <t>[CU056-M] Unisex T Shirt - Sepia - Brown (M)</t>
  </si>
  <si>
    <t>CU056-M</t>
  </si>
  <si>
    <t>[CU056-XS] Unisex T Shirt - Sepia - Brown (XS)</t>
  </si>
  <si>
    <t>CU056-XS</t>
  </si>
  <si>
    <t>[CU057-S] Unisex T Shirt - AdiYogi - Blue (S)</t>
  </si>
  <si>
    <t>CU057-S</t>
  </si>
  <si>
    <t>Unisex T Shirt - AdiYogi - Blue</t>
  </si>
  <si>
    <t>[CU057-XXL] Unisex T Shirt - AdiYogi - Blue (XXL)</t>
  </si>
  <si>
    <t>CU057-XXL</t>
  </si>
  <si>
    <t>[CU058-L] Unisex T Shirt - Love - Red (L)</t>
  </si>
  <si>
    <t>CU058-L</t>
  </si>
  <si>
    <t>Unisex T Shirt - Love - Red</t>
  </si>
  <si>
    <t>[CU058-M] Unisex T Shirt - Love - Red (M)</t>
  </si>
  <si>
    <t>CU058-M</t>
  </si>
  <si>
    <t>[CU058-S] Unisex T Shirt - Love - Red (S)</t>
  </si>
  <si>
    <t>CU058-S</t>
  </si>
  <si>
    <t>[CU058-XL] Unisex T Shirt - Love - Red (XL)</t>
  </si>
  <si>
    <t>CU058-XL</t>
  </si>
  <si>
    <t>[CU058-XXL] Unisex T Shirt - Love - Red (XXL)</t>
  </si>
  <si>
    <t>CU058-XXL</t>
  </si>
  <si>
    <t>[CU059-L] Unisex T Shirt - Love - Royal Blue (L)</t>
  </si>
  <si>
    <t>CU059-L</t>
  </si>
  <si>
    <t>Unisex T Shirt - Love - Royal Blue</t>
  </si>
  <si>
    <t>[CU059-M] Unisex T Shirt - Love - Royal Blue (M)</t>
  </si>
  <si>
    <t>CU059-M</t>
  </si>
  <si>
    <t>[CU059-S] Unisex T Shirt - Love - Royal Blue (S)</t>
  </si>
  <si>
    <t>CU059-S</t>
  </si>
  <si>
    <t>[CU059-XL] Unisex T Shirt - Love - Royal Blue (XL)</t>
  </si>
  <si>
    <t>CU059-XL</t>
  </si>
  <si>
    <t>[CU059-XXL] Unisex T Shirt - Love - Royal Blue (XXL)</t>
  </si>
  <si>
    <t>CU059-XXL</t>
  </si>
  <si>
    <t>[CU060-L] Unisex T Shirt - Love - Heather Red (L)</t>
  </si>
  <si>
    <t>CU060-L</t>
  </si>
  <si>
    <t>Unisex T Shirt - Love - Heather Red</t>
  </si>
  <si>
    <t>[CU060-M] Unisex T Shirt - Love - Heather Red (M)</t>
  </si>
  <si>
    <t>CU060-M</t>
  </si>
  <si>
    <t>[CU060-S] Unisex T Shirt - Love - Heather Red (S)</t>
  </si>
  <si>
    <t>CU060-S</t>
  </si>
  <si>
    <t>[CU060-XL] Unisex T Shirt - Love - Heather Red (XL)</t>
  </si>
  <si>
    <t>CU060-XL</t>
  </si>
  <si>
    <t>[CU060-XS] Unisex T Shirt - Love - Heather Red (XS)</t>
  </si>
  <si>
    <t>CU060-XS</t>
  </si>
  <si>
    <t>[CU061-L] Unisex T Shirt - Love - Heather Blue (L)</t>
  </si>
  <si>
    <t>CU061-L</t>
  </si>
  <si>
    <t>[CU061-S] Unisex T Shirt - Love - Heather Blue (S)</t>
  </si>
  <si>
    <t>CU061-S</t>
  </si>
  <si>
    <t>[CU062-XXL] Unisex T Shirt - AdiYogi - Silver (XXL)</t>
  </si>
  <si>
    <t>CU062-XXL</t>
  </si>
  <si>
    <t>[CU063-L] Unisex Kids T Shirt - Turquoise (L)</t>
  </si>
  <si>
    <t>CU063-L</t>
  </si>
  <si>
    <t>Unisex Kids T Shirt - Turquoise</t>
  </si>
  <si>
    <t>[CU063-M] Unisex Kids T Shirt - Turquoise (M)</t>
  </si>
  <si>
    <t>CU063-M</t>
  </si>
  <si>
    <t>[CU063-XL] Unisex Kids T Shirt - Turquoise (XL)</t>
  </si>
  <si>
    <t>CU063-XL</t>
  </si>
  <si>
    <t>[CU064-L] Unisex Kids T Shirt - Orange (L)</t>
  </si>
  <si>
    <t>CU064-L</t>
  </si>
  <si>
    <t>Unisex Kids T Shirt - Orange</t>
  </si>
  <si>
    <t>[CU064-M] Unisex Kids T Shirt - Orange (M)</t>
  </si>
  <si>
    <t>CU064-M</t>
  </si>
  <si>
    <t>[CU064-S] Unisex Kids T Shirt - Orange (S)</t>
  </si>
  <si>
    <t>CU064-S</t>
  </si>
  <si>
    <t>[CU064-XL] Unisex Kids T Shirt - Orange (XL)</t>
  </si>
  <si>
    <t>CU064-XL</t>
  </si>
  <si>
    <t>[CU064-XS] Unisex Kids T Shirt - Orange (XS)</t>
  </si>
  <si>
    <t>CU064-XS</t>
  </si>
  <si>
    <t>[CU065-L] Unisex T Shirt - Abode - Black (L)</t>
  </si>
  <si>
    <t>CU065-L</t>
  </si>
  <si>
    <t>[CU065-XL] Unisex T Shirt - Abode - Black (XL)</t>
  </si>
  <si>
    <t>CU065-XL</t>
  </si>
  <si>
    <t>[CU066-L] Unisex T Shirt - Abode - Grey (L)</t>
  </si>
  <si>
    <t>CU066-L</t>
  </si>
  <si>
    <t>Unisex T Shirt - Abode - Grey</t>
  </si>
  <si>
    <t>[CU066-M] Unisex T Shirt - Abode - Grey (M)</t>
  </si>
  <si>
    <t>CU066-M</t>
  </si>
  <si>
    <t>[CU066-S] Unisex T Shirt - Abode - Grey (S)</t>
  </si>
  <si>
    <t>CU066-S</t>
  </si>
  <si>
    <t>[CU066-XL] Unisex T Shirt - Abode - Grey (XL)</t>
  </si>
  <si>
    <t>CU066-XL</t>
  </si>
  <si>
    <t>[CU071-M] Unisex-III-T Shirt-HBronze-SS (M)</t>
  </si>
  <si>
    <t>CU071-M</t>
  </si>
  <si>
    <t>[CU071-XL] Unisex-III-T Shirt-HBronze-SS (XL)</t>
  </si>
  <si>
    <t>CU071-XL</t>
  </si>
  <si>
    <t>[CU072-M] Unisex III T Shirt - Forest Green (M)</t>
  </si>
  <si>
    <t>CU072-M</t>
  </si>
  <si>
    <t>[CU072-XL] Unisex III T Shirt - Forest Green (XL)</t>
  </si>
  <si>
    <t>CU072-XL</t>
  </si>
  <si>
    <t>[CU074-M] AdiYogi T Shirt - White (M)</t>
  </si>
  <si>
    <t>[CU078-XL] Sadhguru @Birthing Tree, TN: September 14, 2020 (XL)</t>
  </si>
  <si>
    <t>CU078-XL</t>
  </si>
  <si>
    <t>[CU078-XXL] Sadhguru @Birthing Tree, TN: September 14, 2020 (XXL)</t>
  </si>
  <si>
    <t>CU078-XXL</t>
  </si>
  <si>
    <t>[CU079-L] Ride with Sadhguru (L)</t>
  </si>
  <si>
    <t>CU079-L</t>
  </si>
  <si>
    <t>Ride with Sadhguru</t>
  </si>
  <si>
    <t>[CU079-S] Ride with Sadhguru (S)</t>
  </si>
  <si>
    <t>CU079-S</t>
  </si>
  <si>
    <t>[CU079-XL] Ride with Sadhguru (XL)</t>
  </si>
  <si>
    <t>CU079-XL</t>
  </si>
  <si>
    <t>[CU080-L] Sadhguru @ Mississippi River, MO: September 22, 2020 (L)</t>
  </si>
  <si>
    <t>CU080-L</t>
  </si>
  <si>
    <t>[CU084-XXL] Sadhguru @Zion National Park, UT: October 9, 2020 (XXL)</t>
  </si>
  <si>
    <t>CU084-XXL</t>
  </si>
  <si>
    <t>[CU085-L] Sadhguru @Utah : October 9, 2020 (L)</t>
  </si>
  <si>
    <t>CU085-L</t>
  </si>
  <si>
    <t>[CU085-M] Sadhguru @Utah : October 9, 2020 (M)</t>
  </si>
  <si>
    <t>CU085-M</t>
  </si>
  <si>
    <t>[CU085-S] Sadhguru @Utah : October 9, 2020 (S)</t>
  </si>
  <si>
    <t>CU085-S</t>
  </si>
  <si>
    <t>[CU086-M] Unisex Karma T Shirt (M)</t>
  </si>
  <si>
    <t>CU086-M</t>
  </si>
  <si>
    <t>[CU086-S] Unisex Karma T Shirt (S)</t>
  </si>
  <si>
    <t>CU086-S</t>
  </si>
  <si>
    <t>[CU086-XL] Unisex Karma T Shirt (XL)</t>
  </si>
  <si>
    <t>CU086-XL</t>
  </si>
  <si>
    <t>[CU087-L] Natural Dyed Pancha Bhuta Flock Print (L)</t>
  </si>
  <si>
    <t>CU087-L</t>
  </si>
  <si>
    <t>[CU087-M] Natural Dyed Pancha Bhuta Flock Print (M)</t>
  </si>
  <si>
    <t>CU087-M</t>
  </si>
  <si>
    <t>[CU087-XS] Natural Dyed Pancha Bhuta Flock Print (XS)</t>
  </si>
  <si>
    <t>CU087-XS</t>
  </si>
  <si>
    <t>[CU087-XXL] Natural Dyed Pancha Bhuta Flock Print (XXL)</t>
  </si>
  <si>
    <t>CU087-XXL</t>
  </si>
  <si>
    <t>[CU088-L] Unisex Anand Copper Print Cotton T Shirt, Mud (L)</t>
  </si>
  <si>
    <t>CU088-L</t>
  </si>
  <si>
    <t>[CU088-S] Unisex Anand Copper Print Cotton T Shirt, Mud (S)</t>
  </si>
  <si>
    <t>CU088-S</t>
  </si>
  <si>
    <t>[CU088-XS] Unisex Anand Copper Print Cotton T Shirt, Mud (XS)</t>
  </si>
  <si>
    <t>CU088-XS</t>
  </si>
  <si>
    <t>[CU088-XXL] Unisex Anand Copper Print Cotton T Shirt, Mud (XXL)</t>
  </si>
  <si>
    <t>CU088-XXL</t>
  </si>
  <si>
    <t>[CU089-M] Unisex Moksha Copper Print Cotton T Shirt, Indigo (M)</t>
  </si>
  <si>
    <t>CU089-M</t>
  </si>
  <si>
    <t>[CU089-XL] Unisex Moksha Copper Print Cotton T Shirt, Indigo (XL)</t>
  </si>
  <si>
    <t>CU089-XL</t>
  </si>
  <si>
    <t>[CU089-XS] Unisex Moksha Copper Print Cotton T Shirt, Indigo (XS)</t>
  </si>
  <si>
    <t>CU089-XS</t>
  </si>
  <si>
    <t>[CU089-XXL] Unisex Moksha Copper Print Cotton T Shirt, Indigo (XXL)</t>
  </si>
  <si>
    <t>CU089-XXL</t>
  </si>
  <si>
    <t>[CU091-S] Unisex Sakshi Copper Print Cotton T Shirt, Ecru (S)</t>
  </si>
  <si>
    <t>CU091-S</t>
  </si>
  <si>
    <t>[CU091-XL] Unisex Sakshi Copper Print Cotton T Shirt, Ecru (XL)</t>
  </si>
  <si>
    <t>CU091-XL</t>
  </si>
  <si>
    <t>[CU091-XS] Unisex Sakshi Copper Print Cotton T Shirt, Ecru (XS)</t>
  </si>
  <si>
    <t>CU091-XS</t>
  </si>
  <si>
    <t>[CU091-XXL] Unisex Sakshi Copper Print Cotton T Shirt, Ecru (XXL)</t>
  </si>
  <si>
    <t>CU091-XXL</t>
  </si>
  <si>
    <t>[CU092-XS] Unisex Organic Natural Dyed Change T Shirt, Undyed (XS)</t>
  </si>
  <si>
    <t>CU092-XS</t>
  </si>
  <si>
    <t>[CU092-XXL] Unisex Organic Natural Dyed Change T Shirt, Undyed (XXL)</t>
  </si>
  <si>
    <t>CU092-XXL</t>
  </si>
  <si>
    <t>[CU093-XXL] Unisex Organic Natural Dyed Play T Shirt,Royal Blue (XXL)</t>
  </si>
  <si>
    <t>CU093-XXL</t>
  </si>
  <si>
    <t>[CU094-XXL] Unisex Organic Natural Dyed Situations T Shirt, Orange (XXL)</t>
  </si>
  <si>
    <t>CU094-XXL</t>
  </si>
  <si>
    <t>[CU096-XXL] Save Soil T Shirt unisex (XXL)</t>
  </si>
  <si>
    <t>CU096-XXL</t>
  </si>
  <si>
    <t>[CU097-M] Unisex Save Soil T Shirt - Spanish</t>
  </si>
  <si>
    <t>CU097-M</t>
  </si>
  <si>
    <t>Unisex Save Soil T Shirt - Spanish</t>
  </si>
  <si>
    <t>[CU100-L] Unisex Save Soil SS Organic Cotton-Undyed (L)</t>
  </si>
  <si>
    <t>Unisex Save Soil SS Organic Cotton-Undyed</t>
  </si>
  <si>
    <t>[CU100-M] Unisex Save Soil SS Organic Cotton-Undyed (M)</t>
  </si>
  <si>
    <t>[CU100-XL] Unisex Save Soil SS Organic Cotton-Undyed (XL)</t>
  </si>
  <si>
    <t>[CU101-L] Unisex Save Soil SS Organic Cotton-OliveGreen (L)</t>
  </si>
  <si>
    <t>[CU101-XL] Unisex Save Soil SS Organic Cotton-OliveGreen (XL)</t>
  </si>
  <si>
    <t>[CU103-L] Unisex Save Soil SS Organic Cotton-DarkGrey (L)</t>
  </si>
  <si>
    <t>[CU103-XL] Unisex Save Soil SS Organic Cotton-DarkGrey (XL)</t>
  </si>
  <si>
    <t>[CU301] RFR-Shawl</t>
  </si>
  <si>
    <t>CU301</t>
  </si>
  <si>
    <t>RFR-Shawl</t>
  </si>
  <si>
    <t>[CU306] Sadhguru Calligraphy Stole-Undyed</t>
  </si>
  <si>
    <t>CU306</t>
  </si>
  <si>
    <t>Sadhguru Calligraphy Stole-Undyed</t>
  </si>
  <si>
    <t>[CU307] Sadhguru Calligraphy Stole-Blue</t>
  </si>
  <si>
    <t>CU307</t>
  </si>
  <si>
    <t>Sadhguru Calligraphy Stole-Blue</t>
  </si>
  <si>
    <t>[CU308] Modal Linen Scarf</t>
  </si>
  <si>
    <t>CU308</t>
  </si>
  <si>
    <t>Modal Linen Scarf</t>
  </si>
  <si>
    <t>[CU309] Modal Linen Scarf</t>
  </si>
  <si>
    <t>CU309</t>
  </si>
  <si>
    <t>[CU310] Modal Linen Scarf</t>
  </si>
  <si>
    <t>CU310</t>
  </si>
  <si>
    <t>[CU312] Modal Linen Scarf</t>
  </si>
  <si>
    <t>CU312</t>
  </si>
  <si>
    <t>[CU313] Modal Linen Scarf</t>
  </si>
  <si>
    <t>CU313</t>
  </si>
  <si>
    <t>[CU315] Modal Linen Scarf</t>
  </si>
  <si>
    <t>CU315</t>
  </si>
  <si>
    <t>[CU328] Handloom Silk Cotton Block Printed Shawl Style 1</t>
  </si>
  <si>
    <t>Handloom Silk Cotton Block Printed Shawl Style 1</t>
  </si>
  <si>
    <t>[CU329] Handloom Silk Cotton Block Printed Shawl Style 2</t>
  </si>
  <si>
    <t>Handloom Silk Cotton Block Printed Shawl Style 2</t>
  </si>
  <si>
    <t>[CU330] Handloom Silk Shawl - Style 3</t>
  </si>
  <si>
    <t>Handloom Silk Shawl - Style 3</t>
  </si>
  <si>
    <t>[CU336-L] Unisex-Karma-Zip-Front-Hoodie-S (L)</t>
  </si>
  <si>
    <t>CU336-L</t>
  </si>
  <si>
    <t>[CU336-S] Unisex-Karma-Zip-Front-Hoodie-S (S)</t>
  </si>
  <si>
    <t>CU336-S</t>
  </si>
  <si>
    <t>[CU336-XL] Unisex-Karma-Zip-Front-Hoodie-S (XL)</t>
  </si>
  <si>
    <t>CU336-XL</t>
  </si>
  <si>
    <t>[CU337-L] Unisex-Karma-Pullover-Hoodie-S (L)</t>
  </si>
  <si>
    <t>CU337-L</t>
  </si>
  <si>
    <t>[CU337-M] Unisex-Karma-Pullover-Hoodie-S (M)</t>
  </si>
  <si>
    <t>CU337-M</t>
  </si>
  <si>
    <t>[CU337-S] Unisex-Karma-Pullover-Hoodie-S (S)</t>
  </si>
  <si>
    <t>CU337-S</t>
  </si>
  <si>
    <t>[CU345] Handloom Silk Cotton Block Printed Shawl Style 8</t>
  </si>
  <si>
    <t>Handloom Silk Cotton Block Printed Shawl Style 8</t>
  </si>
  <si>
    <t>[CU347] Handloom Silk Cotton Block Printed Shawl Style 10</t>
  </si>
  <si>
    <t>Handloom Silk Cotton Block Printed Shawl Style 10</t>
  </si>
  <si>
    <t>[CU358-WHT] 100% Wool Embroidered Shawl (WHT)</t>
  </si>
  <si>
    <t>CU358-WHT</t>
  </si>
  <si>
    <t>[CU361-BLK2] 100% Silk Stole (BLK2)</t>
  </si>
  <si>
    <t>CU361-BLK2</t>
  </si>
  <si>
    <t>Color: BLK2</t>
  </si>
  <si>
    <t>[CU361-BLK3] 100% Silk Stole (BLK3)</t>
  </si>
  <si>
    <t>CU361-BLK3</t>
  </si>
  <si>
    <t>Color: BLK3</t>
  </si>
  <si>
    <t>[CU361-BLU2] 100% Silk Stole (BLU2)</t>
  </si>
  <si>
    <t>CU361-BLU2</t>
  </si>
  <si>
    <t>Color: BLU2</t>
  </si>
  <si>
    <t>[CU361-BLU3] 100% Silk Stole (BLU3)</t>
  </si>
  <si>
    <t>CU361-BLU3</t>
  </si>
  <si>
    <t>Color: BLU3</t>
  </si>
  <si>
    <t>[CU361-BLU4] 100% Silk Stole (BLU4)</t>
  </si>
  <si>
    <t>CU361-BLU4</t>
  </si>
  <si>
    <t>Color: BLU4</t>
  </si>
  <si>
    <t>[CU361-RED2] 100% Silk Stole (RED2)</t>
  </si>
  <si>
    <t>CU361-RED2</t>
  </si>
  <si>
    <t>Color: RED2</t>
  </si>
  <si>
    <t>[CU361-RED3] 100% Silk Stole (RED3)</t>
  </si>
  <si>
    <t>CU361-RED3</t>
  </si>
  <si>
    <t>Color: RED3</t>
  </si>
  <si>
    <t>[CU361-TAL2] 100% Silk Stole (TAL2)</t>
  </si>
  <si>
    <t>CU361-TAL2</t>
  </si>
  <si>
    <t>Color: TAL2</t>
  </si>
  <si>
    <t>[CU361-TAN2] 100% Silk Stole (TAN2)</t>
  </si>
  <si>
    <t>CU361-TAN2</t>
  </si>
  <si>
    <t>Color: TAN2</t>
  </si>
  <si>
    <t>[CU361-TAN3] 100% Silk Stole (TAN3)</t>
  </si>
  <si>
    <t>CU361-TAN3</t>
  </si>
  <si>
    <t>Color: TAN3</t>
  </si>
  <si>
    <t>[CU401] Organic Cotton Unisex T Shirt SS (S-M)</t>
  </si>
  <si>
    <t>CU401</t>
  </si>
  <si>
    <t>[CU402] Organic Cotton Unisex T Shirt SS (M-M)</t>
  </si>
  <si>
    <t>CU402</t>
  </si>
  <si>
    <t>Size: M-M</t>
  </si>
  <si>
    <t>[CU404] Organic Cotton Unisex T Shirt SS (L-M)</t>
  </si>
  <si>
    <t>CU404</t>
  </si>
  <si>
    <t>Size: L-M</t>
  </si>
  <si>
    <t>[CU405] Organic Cotton Unisex T Shirt LS, Orange (S-M)</t>
  </si>
  <si>
    <t>CU405</t>
  </si>
  <si>
    <t>[CU406] Organic Cotton Unisex T Shirt LS, Orange (M-M)</t>
  </si>
  <si>
    <t>CU406</t>
  </si>
  <si>
    <t>[CU406-L] IL CAN 13</t>
  </si>
  <si>
    <t>CU406-L</t>
  </si>
  <si>
    <t>IL CAN 13</t>
  </si>
  <si>
    <t>[CU408] Organic Cotton Unisex T Shirt LS, Orange (XL-M)</t>
  </si>
  <si>
    <t>CU408</t>
  </si>
  <si>
    <t>Size: XL-M</t>
  </si>
  <si>
    <t>[CU502-M] Unisex Track Pant Organic Cotton - Navy (M)</t>
  </si>
  <si>
    <t>CU502-M</t>
  </si>
  <si>
    <t>[CU504-S] Unisex-Woven-Track-Pants-Navy</t>
  </si>
  <si>
    <t>CU504-S</t>
  </si>
  <si>
    <t>Unisex-Woven-Track-Pants-Navy</t>
  </si>
  <si>
    <t>[CU603-11Y] Organic Unisex T Shirt Invitation Pink (11Y)</t>
  </si>
  <si>
    <t>[CU603-3Y] Organic Unisex T Shirt Invitation Pink (3Y)</t>
  </si>
  <si>
    <t>[CU603-5Y] Organic Unisex T Shirt Invitation Pink (5Y)</t>
  </si>
  <si>
    <t>[CU603-7Y] Organic Unisex T Shirt Invitation Pink (7Y)</t>
  </si>
  <si>
    <t>[CU603-9Y] Organic Unisex T Shirt Invitation Pink (9Y)</t>
  </si>
  <si>
    <t>[CU604-11Y] Melange Unisex T Shirt Hatha Yoga Ecru (11Y)</t>
  </si>
  <si>
    <t>[CU604-3Y] Melange Unisex T Shirt Hatha Yoga Ecru (3Y)</t>
  </si>
  <si>
    <t>[CU604-5Y] Melange Unisex T Shirt Hatha Yoga Ecru (5Y)</t>
  </si>
  <si>
    <t>[CU604-7Y] Melange Unisex T Shirt Hatha Yoga Ecru (7Y)</t>
  </si>
  <si>
    <t>[CU604-9Y] Melange Unisex T Shirt Hatha Yoga Ecru (9Y)</t>
  </si>
  <si>
    <t>[CU606-11Y] Melange T Shirt Moon Ecru with Gold (11Y)</t>
  </si>
  <si>
    <t>[CU606-3Y] Melange T Shirt Moon Ecru with Gold (3Y)</t>
  </si>
  <si>
    <t>[CU606-5Y] Melange T Shirt Moon Ecru with Gold (5Y)</t>
  </si>
  <si>
    <t>[CU606-7Y] Melange T Shirt Moon Ecru with Gold (7Y)</t>
  </si>
  <si>
    <t>[CU606-9Y] Melange T Shirt Moon Ecru with Gold (9Y)</t>
  </si>
  <si>
    <t>[CU607-11Y] Melange T Shirt Moon Rose with Copper (11Y)</t>
  </si>
  <si>
    <t>Melange T Shirt Moon Rose with Copper</t>
  </si>
  <si>
    <t>[CU607-3Y] Melange T Shirt Moon Rose with Copper (3Y)</t>
  </si>
  <si>
    <t>[CU607-5Y] Melange T Shirt Moon Rose with Copper (5Y)</t>
  </si>
  <si>
    <t>[CU607-7Y] Melange T Shirt Moon Rose with Copper (7Y)</t>
  </si>
  <si>
    <t>[CU607-9Y] Melange T Shirt Moon Rose with Copper (9Y)</t>
  </si>
  <si>
    <t>[CU608-11Y] Organic T Shirt Nandi (11Y)</t>
  </si>
  <si>
    <t>Organic T Shirt Nandi</t>
  </si>
  <si>
    <t>[CU608-3Y] Organic T Shirt Nandi (3Y)</t>
  </si>
  <si>
    <t>[CU608-5Y] Organic T Shirt Nandi (5Y)</t>
  </si>
  <si>
    <t>[CU608-7Y] Organic T Shirt Nandi (7Y)</t>
  </si>
  <si>
    <t>[CU608-9Y] Organic T Shirt Nandi (9Y)</t>
  </si>
  <si>
    <t>[CU609-11Y] Melange T Shirt Aum Dark Grey (11Y)</t>
  </si>
  <si>
    <t>[CU609-3Y] Melange T Shirt Aum Dark Grey (3Y)</t>
  </si>
  <si>
    <t>[CU609-5Y] Melange T Shirt Aum Dark Grey (5Y)</t>
  </si>
  <si>
    <t>[CU610-1Y] Kids-Save-Soil-T Shirts (1Y)</t>
  </si>
  <si>
    <t>CU610-1Y</t>
  </si>
  <si>
    <t>Kids-Save-Soil-T Shirts</t>
  </si>
  <si>
    <t>Size: 1Y</t>
  </si>
  <si>
    <t>[CU610-5Y] Kids-Save-Soil-T Shirts (5Y)</t>
  </si>
  <si>
    <t>CU610-5Y</t>
  </si>
  <si>
    <t>[CU610-9Y] Kids-Save-Soil-T Shirts (9Y)</t>
  </si>
  <si>
    <t>CU610-9Y</t>
  </si>
  <si>
    <t>[CU705] White-CheloniaBeanie</t>
  </si>
  <si>
    <t>CU705</t>
  </si>
  <si>
    <t>White-CheloniaBeanie</t>
  </si>
  <si>
    <t>[CU715] Chelonia-BangBand-Black</t>
  </si>
  <si>
    <t>CU715</t>
  </si>
  <si>
    <t>Chelonia-BangBand-Black</t>
  </si>
  <si>
    <t>[CU717] White-Chelonia-BangBand</t>
  </si>
  <si>
    <t>CU717</t>
  </si>
  <si>
    <t>White-Chelonia-BangBand</t>
  </si>
  <si>
    <t>[CU722] CheloniaBeanie-Lichen-Lt</t>
  </si>
  <si>
    <t>CU722</t>
  </si>
  <si>
    <t>CheloniaBeanie-Lichen-Lt</t>
  </si>
  <si>
    <t>[CU723] CheloniaBeanie-Heartfelt</t>
  </si>
  <si>
    <t>CU723</t>
  </si>
  <si>
    <t>CheloniaBeanie-Heartfelt</t>
  </si>
  <si>
    <t>[CU724] Sifter-Black</t>
  </si>
  <si>
    <t>CU724</t>
  </si>
  <si>
    <t>Sifter-Black</t>
  </si>
  <si>
    <t>[CU726] Collins-Grey</t>
  </si>
  <si>
    <t>CU726</t>
  </si>
  <si>
    <t>Collins-Grey</t>
  </si>
  <si>
    <t>[CU738] Chelonia-BangBand-Spark</t>
  </si>
  <si>
    <t>CU738</t>
  </si>
  <si>
    <t>Chelonia-BangBand-Spark</t>
  </si>
  <si>
    <t>[CU739] Chelonia-BangBand-Red</t>
  </si>
  <si>
    <t>CU739</t>
  </si>
  <si>
    <t>Chelonia-BangBand-Red</t>
  </si>
  <si>
    <t>[CU788] Cashmere Paisley Stole</t>
  </si>
  <si>
    <t>CU788</t>
  </si>
  <si>
    <t>Cashmere Paisley Stole</t>
  </si>
  <si>
    <t>[CU789] Cashmere Plain Stole, Natural</t>
  </si>
  <si>
    <t>CU789</t>
  </si>
  <si>
    <t>Cashmere Plain Stole, Natural</t>
  </si>
  <si>
    <t>[CU791] Cashmere Ear Warmer, Off-White</t>
  </si>
  <si>
    <t>CU791</t>
  </si>
  <si>
    <t>Cashmere Ear Warmer, Off-White</t>
  </si>
  <si>
    <t>[CU792] Cashmere Mittens</t>
  </si>
  <si>
    <t>CU792</t>
  </si>
  <si>
    <t>Cashmere Mittens</t>
  </si>
  <si>
    <t>[CU793] Undyed Wool Cap</t>
  </si>
  <si>
    <t>CU793</t>
  </si>
  <si>
    <t>Undyed Wool Cap</t>
  </si>
  <si>
    <t>[CU795] Cashmere Muffler, Beige</t>
  </si>
  <si>
    <t>CU795</t>
  </si>
  <si>
    <t>Cashmere Muffler, Beige</t>
  </si>
  <si>
    <t>[CU796] Cashmere Muffler, Off White</t>
  </si>
  <si>
    <t>CU796</t>
  </si>
  <si>
    <t>Cashmere Muffler, Off White</t>
  </si>
  <si>
    <t>[CU800] Cashmere Stole, Beige Plaid</t>
  </si>
  <si>
    <t>CU800</t>
  </si>
  <si>
    <t>Cashmere Stole, Beige Plaid</t>
  </si>
  <si>
    <t>[CU801] Cashmere Ear Warmer</t>
  </si>
  <si>
    <t>CU801</t>
  </si>
  <si>
    <t>Cashmere Ear Warmer</t>
  </si>
  <si>
    <t>[CU807] Ombre dyed wool silk stole</t>
  </si>
  <si>
    <t>CU807</t>
  </si>
  <si>
    <t>Ombre dyed wool silk stole</t>
  </si>
  <si>
    <t>[CU808] Dyed linen stole</t>
  </si>
  <si>
    <t>CU808</t>
  </si>
  <si>
    <t>Dyed linen stole</t>
  </si>
  <si>
    <t>[CU809] Dyed wool silk stole with contrast stripe border</t>
  </si>
  <si>
    <t>CU809</t>
  </si>
  <si>
    <t>Dyed wool silk stole with contrast stripe border</t>
  </si>
  <si>
    <t>[CU810] Super fine wool-silk blend dobby stole</t>
  </si>
  <si>
    <t>CU810</t>
  </si>
  <si>
    <t>Super fine wool-silk blend dobby stole</t>
  </si>
  <si>
    <t>[CU811] Cashmere-wool dyed stole</t>
  </si>
  <si>
    <t>CU811</t>
  </si>
  <si>
    <t>Cashmere-wool dyed stole</t>
  </si>
  <si>
    <t>[CU812] 100% wool crinkle stole</t>
  </si>
  <si>
    <t>CU812</t>
  </si>
  <si>
    <t>100% wool crinkle stole</t>
  </si>
  <si>
    <t>[CU816] Block printed Tussar silk stole - Twilight Grey</t>
  </si>
  <si>
    <t>CU816</t>
  </si>
  <si>
    <t>Block printed Tussar silk stole - Twilight Grey</t>
  </si>
  <si>
    <t>[CU817] Block printed Tussar silk stole - Intensity</t>
  </si>
  <si>
    <t>CU817</t>
  </si>
  <si>
    <t>Block printed Tussar silk stole - Intensity</t>
  </si>
  <si>
    <t>[CU818] Block printed Tussar silk stole - sky &amp; earth</t>
  </si>
  <si>
    <t>CU818</t>
  </si>
  <si>
    <t>Block printed Tussar silk stole - sky &amp; earth</t>
  </si>
  <si>
    <t>[CU819] Block printed Tussar silk stole - celebration</t>
  </si>
  <si>
    <t>CU819</t>
  </si>
  <si>
    <t>Block printed Tussar silk stole - celebration</t>
  </si>
  <si>
    <t>[CU820] Handwoven Eri Silk stole naturally dyed</t>
  </si>
  <si>
    <t>CU820</t>
  </si>
  <si>
    <t>Handwoven Eri Silk stole naturally dyed</t>
  </si>
  <si>
    <t>[CW103] Traditional Kurta - Women (M-M)</t>
  </si>
  <si>
    <t>CW103</t>
  </si>
  <si>
    <t>[CW104-XL] IL CAN 15</t>
  </si>
  <si>
    <t>CW104-XL</t>
  </si>
  <si>
    <t>IL CAN 15</t>
  </si>
  <si>
    <t>[CW107-M] Womens Hemp Kurta in Beige - Long Sleeve (M)</t>
  </si>
  <si>
    <t>CW107-M</t>
  </si>
  <si>
    <t>[CW107-S] Womens Hemp Kurta in Beige - Long Sleeve (S)</t>
  </si>
  <si>
    <t>CW107-S</t>
  </si>
  <si>
    <t>[CW11-XL] IL CAN 16</t>
  </si>
  <si>
    <t>CW11-XL</t>
  </si>
  <si>
    <t>IL CAN 16</t>
  </si>
  <si>
    <t>[CW111-L] Womens AUM Kurta - Beige (L)</t>
  </si>
  <si>
    <t>CW111-L</t>
  </si>
  <si>
    <t>[CW111-M] Womens AUM Kurta - Beige (M)</t>
  </si>
  <si>
    <t>CW111-M</t>
  </si>
  <si>
    <t>[CW149-S] Womens Organic Cotton Padam T Shirt</t>
  </si>
  <si>
    <t>CW149-S</t>
  </si>
  <si>
    <t>Womens Organic Cotton Padam T Shirt</t>
  </si>
  <si>
    <t>[CW155-XXL] Natural Block Print Kurta-Red (XXL)</t>
  </si>
  <si>
    <t>CW155-XXL</t>
  </si>
  <si>
    <t>[CW156-L] Women White Dobby Kurta (L)</t>
  </si>
  <si>
    <t>CW156-L</t>
  </si>
  <si>
    <t>Women White Dobby Kurta</t>
  </si>
  <si>
    <t>[CW156-M] Women White Dobby Kurta (M)</t>
  </si>
  <si>
    <t>CW156-M</t>
  </si>
  <si>
    <t>[CW156-S] Women White Dobby Kurta (S)</t>
  </si>
  <si>
    <t>CW156-S</t>
  </si>
  <si>
    <t>[CW157-L] Natural Dabu Hand Block Print Kurta-Red (L)</t>
  </si>
  <si>
    <t>CW157-L</t>
  </si>
  <si>
    <t>[CW157-XL] Natural Dabu Hand Block Print Kurta-Red (XL)</t>
  </si>
  <si>
    <t>CW157-XL</t>
  </si>
  <si>
    <t>[CW157-XXL] Natural Dabu Hand Block Print Kurta-Red (XXL)</t>
  </si>
  <si>
    <t>CW157-XXL</t>
  </si>
  <si>
    <t>[CW158-XL] Natural Dabu Hand Block Print Kurta-Indigo (XL)</t>
  </si>
  <si>
    <t>CW158-XL</t>
  </si>
  <si>
    <t>[CW159-L] Natural Hand Block Ajarak Print Kurta (L)</t>
  </si>
  <si>
    <t>CW159-L</t>
  </si>
  <si>
    <t>[CW166-L] Handspun Handwoven Kurta (L)</t>
  </si>
  <si>
    <t>CW166-L</t>
  </si>
  <si>
    <t>Handspun Handwoven Kurta</t>
  </si>
  <si>
    <t>[CW166-M] Handspun Handwoven Kurta (M)</t>
  </si>
  <si>
    <t>CW166-M</t>
  </si>
  <si>
    <t>[CW166-S] Handspun Handwoven Kurta (S)</t>
  </si>
  <si>
    <t>CW166-S</t>
  </si>
  <si>
    <t>[CW167-L] Dobby Kurta for Women-Yellow (L)</t>
  </si>
  <si>
    <t>CW167-L</t>
  </si>
  <si>
    <t>[CW167-XL] Dobby Kurta for Women-Yellow (XL)</t>
  </si>
  <si>
    <t>CW167-XL</t>
  </si>
  <si>
    <t>[CW167-XS] Dobby Kurta for Women-Yellow (XS)</t>
  </si>
  <si>
    <t>CW167-XS</t>
  </si>
  <si>
    <t>[CW167-XXL] Dobby Kurta for Women-Yellow (XXL)</t>
  </si>
  <si>
    <t>CW167-XXL</t>
  </si>
  <si>
    <t>[CW168-L] Crinkled Shirt for Women-Yellow (L)</t>
  </si>
  <si>
    <t>CW168-L</t>
  </si>
  <si>
    <t>Crinkled Shirt for Women-Yellow</t>
  </si>
  <si>
    <t>[CW168-M] Crinkled Shirt for Women-Yellow (M)</t>
  </si>
  <si>
    <t>CW168-M</t>
  </si>
  <si>
    <t>[CW168-S] Crinkled Shirt for Women-Yellow (S)</t>
  </si>
  <si>
    <t>CW168-S</t>
  </si>
  <si>
    <t>[CW168-XL] Crinkled Shirt for Women-Yellow (XL)</t>
  </si>
  <si>
    <t>CW168-XL</t>
  </si>
  <si>
    <t>[CW168-XS] Crinkled Shirt for Women-Yellow (XS)</t>
  </si>
  <si>
    <t>CW168-XS</t>
  </si>
  <si>
    <t>[CW168-XXL] Crinkled Shirt for Women-Yellow (XXL)</t>
  </si>
  <si>
    <t>CW168-XXL</t>
  </si>
  <si>
    <t>[CW169-L] Stripe Kurta for Women-White (L)</t>
  </si>
  <si>
    <t>CW169-L</t>
  </si>
  <si>
    <t>Stripe Kurta for Women-White</t>
  </si>
  <si>
    <t>[CW169-M] Stripe Kurta for Women-White (M)</t>
  </si>
  <si>
    <t>CW169-M</t>
  </si>
  <si>
    <t>[CW169-S] Stripe Kurta for Women-White (S)</t>
  </si>
  <si>
    <t>CW169-S</t>
  </si>
  <si>
    <t>[CW169-XL] Stripe Kurta for Women-White (XL)</t>
  </si>
  <si>
    <t>CW169-XL</t>
  </si>
  <si>
    <t>[CW169-XS] Stripe Kurta for Women-White (XS)</t>
  </si>
  <si>
    <t>CW169-XS</t>
  </si>
  <si>
    <t>[CW169-XXL] Stripe Kurta for Women-White (XXL)</t>
  </si>
  <si>
    <t>CW169-XXL</t>
  </si>
  <si>
    <t>[CW173-XL] Short Kurta Night Garden (XL)</t>
  </si>
  <si>
    <t>CW173-XL</t>
  </si>
  <si>
    <t>[CW175-XL] Short Kurta Indigo Blooms (XL)</t>
  </si>
  <si>
    <t>CW175-XL</t>
  </si>
  <si>
    <t>[CW177-S] Short Kurta Green Paisley (S)</t>
  </si>
  <si>
    <t>CW177-S</t>
  </si>
  <si>
    <t>[CW204-XL] Traditional Pajama - Women - XL</t>
  </si>
  <si>
    <t>CW204-XL</t>
  </si>
  <si>
    <t>Traditional Pajama - Women - XL</t>
  </si>
  <si>
    <t>[CW210-M] Womens-Embroidery-Pant-White</t>
  </si>
  <si>
    <t>CW210-M</t>
  </si>
  <si>
    <t>Womens-Embroidery-Pant-White</t>
  </si>
  <si>
    <t>[CW214-L] Womens-Skirt-Top-Mangalgiri-Multicolor (L)</t>
  </si>
  <si>
    <t>CW214-L</t>
  </si>
  <si>
    <t>Womens-Skirt-Top-Mangalgiri-Multicolor</t>
  </si>
  <si>
    <t>[CW214-M] Womens-Skirt-Top-Mangalgiri-Multicolor (M)</t>
  </si>
  <si>
    <t>CW214-M</t>
  </si>
  <si>
    <t>[CW214-S] Womens-Skirt-Top-Mangalgiri-Multicolor (S)</t>
  </si>
  <si>
    <t>CW214-S</t>
  </si>
  <si>
    <t>[CW219-C] Womens-Kalamkari-Long-Skirt (Cream)</t>
  </si>
  <si>
    <t>CW219-C</t>
  </si>
  <si>
    <t>Color: Cream</t>
  </si>
  <si>
    <t>[CW234-S] Womens Khari Skirt Long_Turquoise-S</t>
  </si>
  <si>
    <t>CW234-S</t>
  </si>
  <si>
    <t>Womens Khari Skirt Long_Turquoise-S</t>
  </si>
  <si>
    <t>[CW335] White-Cotton/Flax-Shawl</t>
  </si>
  <si>
    <t>CW335</t>
  </si>
  <si>
    <t>White-Cotton/Flax-Shawl</t>
  </si>
  <si>
    <t>[CW336] OffWhite-Cotton/Flax-Shawl</t>
  </si>
  <si>
    <t>CW336</t>
  </si>
  <si>
    <t>OffWhite-Cotton/Flax-Shawl</t>
  </si>
  <si>
    <t>[CX600-14-15] Copper Snake Ring (14)</t>
  </si>
  <si>
    <t>Copper Snake Ring</t>
  </si>
  <si>
    <t>Size: 14</t>
  </si>
  <si>
    <t>[CX600-XXL] Copper Snake Ring (XXL)</t>
  </si>
  <si>
    <t>CX600-XXL</t>
  </si>
  <si>
    <t>[CX601-14-15] Silver Snake Ring (14)</t>
  </si>
  <si>
    <t>CX601-14-15</t>
  </si>
  <si>
    <t>Silver Snake Ring</t>
  </si>
  <si>
    <t>[CX707-XS] Kumkum (XS)</t>
  </si>
  <si>
    <t>CX707-XS</t>
  </si>
  <si>
    <t>[CX712-XS] Turmeric (XS)</t>
  </si>
  <si>
    <t>CX712-XS</t>
  </si>
  <si>
    <t>[CX714] DeviUSA-Kumkum-Chandanam</t>
  </si>
  <si>
    <t>CX714</t>
  </si>
  <si>
    <t>DeviUSA-Kumkum-Chandanam</t>
  </si>
  <si>
    <t>[CX716-MALA] Gents-Shivanga-Mala</t>
  </si>
  <si>
    <t>CX716-MALA</t>
  </si>
  <si>
    <t>Gents-Shivanga-Mala</t>
  </si>
  <si>
    <t>[CX721] Guru-Pooja-Deepam</t>
  </si>
  <si>
    <t>CX721</t>
  </si>
  <si>
    <t>Guru-Pooja-Deepam</t>
  </si>
  <si>
    <t>[CX813-04] Saree</t>
  </si>
  <si>
    <t>CX813-04</t>
  </si>
  <si>
    <t>Saree</t>
  </si>
  <si>
    <t>[CX813-07] Devi-Saree</t>
  </si>
  <si>
    <t>CX813-07</t>
  </si>
  <si>
    <t>Devi-Saree</t>
  </si>
  <si>
    <t>[CX813-09] Devi-Saree</t>
  </si>
  <si>
    <t>CX813-09</t>
  </si>
  <si>
    <t>[CX813-1024] Red-Devi-Saree</t>
  </si>
  <si>
    <t>CX813-1024</t>
  </si>
  <si>
    <t>[CX813-1031] Yellow-Devi-Saree</t>
  </si>
  <si>
    <t>CX813-1031</t>
  </si>
  <si>
    <t>Yellow-Devi-Saree</t>
  </si>
  <si>
    <t>[CX813-1037] Green-Devi-Saree</t>
  </si>
  <si>
    <t>CX813-1037</t>
  </si>
  <si>
    <t>[CX813-1046] Dark-Red-Saree</t>
  </si>
  <si>
    <t>CX813-1046</t>
  </si>
  <si>
    <t>Dark-Red-Saree</t>
  </si>
  <si>
    <t>[CX813-1249] Orange-Devi-Saree</t>
  </si>
  <si>
    <t>CX813-1249</t>
  </si>
  <si>
    <t>[CX813-525] Devi Saree</t>
  </si>
  <si>
    <t>CX813-525</t>
  </si>
  <si>
    <t>Devi Saree</t>
  </si>
  <si>
    <t>[CX813-527] Devi Saree</t>
  </si>
  <si>
    <t>CX813-527</t>
  </si>
  <si>
    <t>[CX813-532] Devi Saree</t>
  </si>
  <si>
    <t>CX813-532</t>
  </si>
  <si>
    <t>[CX813-542] Devi Saree</t>
  </si>
  <si>
    <t>CX813-542</t>
  </si>
  <si>
    <t>[CX813-543] Devi Saree</t>
  </si>
  <si>
    <t>CX813-543</t>
  </si>
  <si>
    <t>[CX813-6805] Saree</t>
  </si>
  <si>
    <t>CX813-6805</t>
  </si>
  <si>
    <t>[CX813-813] Red-Devi-Saree</t>
  </si>
  <si>
    <t>CX813-813</t>
  </si>
  <si>
    <t>[CX813-830] Red-Devi-Saree</t>
  </si>
  <si>
    <t>CX813-830</t>
  </si>
  <si>
    <t>[CX813-839] Light-Red-Saree</t>
  </si>
  <si>
    <t>CX813-839</t>
  </si>
  <si>
    <t>Light-Red-Saree</t>
  </si>
  <si>
    <t>[CX813-869] Green-Devi-Saree</t>
  </si>
  <si>
    <t>CX813-869</t>
  </si>
  <si>
    <t>[CX813-896] Red-Devi-Saree</t>
  </si>
  <si>
    <t>CX813-896</t>
  </si>
  <si>
    <t>[CX813-915] Mustard-Devi-Saree</t>
  </si>
  <si>
    <t>CX813-915</t>
  </si>
  <si>
    <t>Mustard-Devi-Saree</t>
  </si>
  <si>
    <t>[CX813-952] Orange-Devi-Saree</t>
  </si>
  <si>
    <t>CX813-952</t>
  </si>
  <si>
    <t>[CX813-A975] Devi-Consecrated-Saree</t>
  </si>
  <si>
    <t>CX813-A975</t>
  </si>
  <si>
    <t>Devi-Consecrated-Saree</t>
  </si>
  <si>
    <t>[CX813-N636] Devi Consecrated Red Saree</t>
  </si>
  <si>
    <t>CX813-N636</t>
  </si>
  <si>
    <t>[CX814-T] Adiyogi Shawl Cotton</t>
  </si>
  <si>
    <t>CX814-T</t>
  </si>
  <si>
    <t>[CX906] Sadhguru Sannidhi Vastram</t>
  </si>
  <si>
    <t>CX906</t>
  </si>
  <si>
    <t>Sadhguru Sannidhi Vastram</t>
  </si>
  <si>
    <t>[CX909] Adi yogi-printed-Shawl-Cotton</t>
  </si>
  <si>
    <t>Adi yogi-printed-Shawl-Cotton</t>
  </si>
  <si>
    <t>[CX910] Adi yogi-printed-Shawl-Silk</t>
  </si>
  <si>
    <t>CX910</t>
  </si>
  <si>
    <t>Adi yogi-printed-Shawl-Silk</t>
  </si>
  <si>
    <t>[CX911] Adiyogi-Shawl-Cotton</t>
  </si>
  <si>
    <t>CX911</t>
  </si>
  <si>
    <t>Adiyogi-Shawl-Cotton</t>
  </si>
  <si>
    <t>[DV0000004403] Devi Deepam</t>
  </si>
  <si>
    <t>DV0000004403</t>
  </si>
  <si>
    <t>Devi Deepam</t>
  </si>
  <si>
    <t>[DV101] Circus of the Intellect</t>
  </si>
  <si>
    <t>DV101</t>
  </si>
  <si>
    <t>Circus of the Intellect</t>
  </si>
  <si>
    <t>[DV102] From Creation To Creator</t>
  </si>
  <si>
    <t>DV102</t>
  </si>
  <si>
    <t>From Creation To Creator</t>
  </si>
  <si>
    <t>[DV103] A Dimension Beyond the Physical</t>
  </si>
  <si>
    <t>DV103</t>
  </si>
  <si>
    <t>A Dimension Beyond the Physical</t>
  </si>
  <si>
    <t>[DV104] Enlightenment, Life The Way It Is</t>
  </si>
  <si>
    <t>DV104</t>
  </si>
  <si>
    <t>Enlightenment, Life The Way It Is</t>
  </si>
  <si>
    <t>[DV105] Inspire Your Child, Inspire The World</t>
  </si>
  <si>
    <t>DV105</t>
  </si>
  <si>
    <t>Inspire Your Child, Inspire The World</t>
  </si>
  <si>
    <t>[DV106] Is Spirituality a Science?</t>
  </si>
  <si>
    <t>DV106</t>
  </si>
  <si>
    <t>Is Spirituality a Science?</t>
  </si>
  <si>
    <t>[DV109] Living Life to the Fullest</t>
  </si>
  <si>
    <t>DV109</t>
  </si>
  <si>
    <t>Living Life to the Fullest</t>
  </si>
  <si>
    <t>[DV110] Ordinary to EXTRAordinary</t>
  </si>
  <si>
    <t>DV110</t>
  </si>
  <si>
    <t>Ordinary to EXTRAordinary</t>
  </si>
  <si>
    <t>[DV111] The Pain Of Ignorance</t>
  </si>
  <si>
    <t>DV111</t>
  </si>
  <si>
    <t>The Pain Of Ignorance</t>
  </si>
  <si>
    <t>[DV113] Women in Spirituality</t>
  </si>
  <si>
    <t>DV113</t>
  </si>
  <si>
    <t>Women in Spirituality</t>
  </si>
  <si>
    <t>[DV115] The Drunken Act</t>
  </si>
  <si>
    <t>DV115</t>
  </si>
  <si>
    <t>The Drunken Act</t>
  </si>
  <si>
    <t>[DV116] Sacred Seed</t>
  </si>
  <si>
    <t>DV116</t>
  </si>
  <si>
    <t>Sacred Seed</t>
  </si>
  <si>
    <t>[DV117] Saying Yes to Life</t>
  </si>
  <si>
    <t>DV117</t>
  </si>
  <si>
    <t>Saying Yes to Life</t>
  </si>
  <si>
    <t>[DV120] English Mystic Wisdom</t>
  </si>
  <si>
    <t>DV120</t>
  </si>
  <si>
    <t>English Mystic Wisdom</t>
  </si>
  <si>
    <t>[DV133] English The Miracle of Life</t>
  </si>
  <si>
    <t>DV133</t>
  </si>
  <si>
    <t>English The Miracle of Life</t>
  </si>
  <si>
    <t>[DV137] Vaibhav Shiva</t>
  </si>
  <si>
    <t>DV137</t>
  </si>
  <si>
    <t>Vaibhav Shiva</t>
  </si>
  <si>
    <t>[DV138] Hell Or Heaven, It's Your Choice</t>
  </si>
  <si>
    <t>DV138</t>
  </si>
  <si>
    <t>Hell Or Heaven, It's Your Choice</t>
  </si>
  <si>
    <t>[DV139] Ananda Alai</t>
  </si>
  <si>
    <t>DV139</t>
  </si>
  <si>
    <t>Ananda Alai</t>
  </si>
  <si>
    <t>[DV141] Business Of Business</t>
  </si>
  <si>
    <t>DV141</t>
  </si>
  <si>
    <t>Business Of Business</t>
  </si>
  <si>
    <t>[DV143] Ektara</t>
  </si>
  <si>
    <t>DV143</t>
  </si>
  <si>
    <t>Ektara</t>
  </si>
  <si>
    <t>[DV144] Moving India</t>
  </si>
  <si>
    <t>DV144</t>
  </si>
  <si>
    <t>Moving India</t>
  </si>
  <si>
    <t>[DV146] Guru: The Inner Awakening</t>
  </si>
  <si>
    <t>DV146</t>
  </si>
  <si>
    <t>Guru: The Inner Awakening</t>
  </si>
  <si>
    <t>[DV148] Leadership Beyond the Leader</t>
  </si>
  <si>
    <t>DV148</t>
  </si>
  <si>
    <t>Leadership Beyond the Leader</t>
  </si>
  <si>
    <t>[DV150] English Introduction to Yoga</t>
  </si>
  <si>
    <t>DV150</t>
  </si>
  <si>
    <t>English Introduction to Yoga</t>
  </si>
  <si>
    <t>[DV150-T] Introduction-to-Yoga</t>
  </si>
  <si>
    <t>DV150-T</t>
  </si>
  <si>
    <t>Introduction-to-Yoga</t>
  </si>
  <si>
    <t>[DV151] Mechanics of Health</t>
  </si>
  <si>
    <t>DV151</t>
  </si>
  <si>
    <t>Mechanics of Health</t>
  </si>
  <si>
    <t>[DV152] Of Love and Life</t>
  </si>
  <si>
    <t>DV152</t>
  </si>
  <si>
    <t>Of Love and Life</t>
  </si>
  <si>
    <t>[DV153] Acting to Awakening</t>
  </si>
  <si>
    <t>DV153</t>
  </si>
  <si>
    <t>Acting to Awakening</t>
  </si>
  <si>
    <t>[DV602] IL CAN 23</t>
  </si>
  <si>
    <t>DV602</t>
  </si>
  <si>
    <t>IL CAN 23</t>
  </si>
  <si>
    <t>[DV603] DVD-GiftSet-3</t>
  </si>
  <si>
    <t>DV603</t>
  </si>
  <si>
    <t>DVD-GiftSet-3</t>
  </si>
  <si>
    <t>[EX 139] Sadhguru-Desktop-Calendar</t>
  </si>
  <si>
    <t>EX 139</t>
  </si>
  <si>
    <t>EX139-24</t>
  </si>
  <si>
    <t>Sadhguru-Desktop-Calendar</t>
  </si>
  <si>
    <t>[EX106] 100% Cotton Bath Towel</t>
  </si>
  <si>
    <t>EX106</t>
  </si>
  <si>
    <t>100% Cotton Bath Towel</t>
  </si>
  <si>
    <t>[EX106-L] Bath-Towel-Large</t>
  </si>
  <si>
    <t>EX106-L</t>
  </si>
  <si>
    <t>Bath-Towel-Large</t>
  </si>
  <si>
    <t>[EX106-S] Bath-Towel-Small</t>
  </si>
  <si>
    <t>EX106-S</t>
  </si>
  <si>
    <t>Bath-Towel-Small</t>
  </si>
  <si>
    <t>[EX122] Car-Scented-Bag</t>
  </si>
  <si>
    <t>EX122</t>
  </si>
  <si>
    <t>Car-Scented-Bag</t>
  </si>
  <si>
    <t>[EX123] Scented-Sachets-Big</t>
  </si>
  <si>
    <t>EX123</t>
  </si>
  <si>
    <t>Scented-Sachets-Big</t>
  </si>
  <si>
    <t>[EX124] Scented-Sachets-Small</t>
  </si>
  <si>
    <t>EX124</t>
  </si>
  <si>
    <t>Scented-Sachets-Small</t>
  </si>
  <si>
    <t>[EX126] Organic-Eye-Pillow</t>
  </si>
  <si>
    <t>EX126</t>
  </si>
  <si>
    <t>Organic-Eye-Pillow</t>
  </si>
  <si>
    <t>[EX129] Organic-Eye-Pillow</t>
  </si>
  <si>
    <t>EX129</t>
  </si>
  <si>
    <t>[EX132-23] Sadhguru Dairy</t>
  </si>
  <si>
    <t>EX132-23</t>
  </si>
  <si>
    <t>Sadhguru Dairy</t>
  </si>
  <si>
    <t>[EX133] Brush</t>
  </si>
  <si>
    <t>EX133</t>
  </si>
  <si>
    <t>Brush</t>
  </si>
  <si>
    <t>[EX139-22] Sadhguru-Desktop-Calendar-2022</t>
  </si>
  <si>
    <t>EX139-22</t>
  </si>
  <si>
    <t>Sadhguru-Desktop-Calendar-2022</t>
  </si>
  <si>
    <t>[EX146] PillowCase-White</t>
  </si>
  <si>
    <t>EX146</t>
  </si>
  <si>
    <t>PillowCase-White</t>
  </si>
  <si>
    <t>[EX155] Nandi-NoteBook</t>
  </si>
  <si>
    <t>EX155</t>
  </si>
  <si>
    <t>Nandi-NoteBook</t>
  </si>
  <si>
    <t>[EX158] Padam-NoteBook</t>
  </si>
  <si>
    <t>EX158</t>
  </si>
  <si>
    <t>Padam-NoteBook</t>
  </si>
  <si>
    <t>[EX159] Padam-Key-Chain</t>
  </si>
  <si>
    <t>EX159</t>
  </si>
  <si>
    <t>Padam-Key-Chain</t>
  </si>
  <si>
    <t>[EX177-B] Yogeshwaraya Organic Cotton Face Mask, Black</t>
  </si>
  <si>
    <t>EX177-B</t>
  </si>
  <si>
    <t>Yogeshwaraya Organic Cotton Face Mask, Black</t>
  </si>
  <si>
    <t>[EX177-O] Yogeshwaraya Organic Cotton Face Mask, Orange</t>
  </si>
  <si>
    <t>EX177-O</t>
  </si>
  <si>
    <t>Yogeshwaraya Organic Cotton Face Mask, Orange</t>
  </si>
  <si>
    <t>[EX181] Mask-Black-Adiyogi-SL-Big</t>
  </si>
  <si>
    <t>EX181</t>
  </si>
  <si>
    <t>Mask-Black-Adiyogi-SL-Big</t>
  </si>
  <si>
    <t>[EX182] Mask-Black-Adiyogi-SL-Small</t>
  </si>
  <si>
    <t>EX182</t>
  </si>
  <si>
    <t>Mask-Black-Adiyogi-SL-Small</t>
  </si>
  <si>
    <t>[EX190-JAS] Car Scented Sachets - Small</t>
  </si>
  <si>
    <t>EX190-JAS</t>
  </si>
  <si>
    <t>Car Scented Sachets - Small</t>
  </si>
  <si>
    <t>[EX190-KAS] Car Scented Sachets - Small</t>
  </si>
  <si>
    <t>EX190-KAS</t>
  </si>
  <si>
    <t>[EX190-SAN] Car Scented Sachets - Small</t>
  </si>
  <si>
    <t>EX190-SAN</t>
  </si>
  <si>
    <t>[EX191-JAS] Car Scented Sachets - Big</t>
  </si>
  <si>
    <t>EX191-JAS</t>
  </si>
  <si>
    <t>Car Scented Sachets - Big</t>
  </si>
  <si>
    <t>[EX191-KAS] Car Scented Sachets - Big</t>
  </si>
  <si>
    <t>EX191-KAS</t>
  </si>
  <si>
    <t>[EX191-LAV] Car Scented Sachets - Big</t>
  </si>
  <si>
    <t>EX191-LAV</t>
  </si>
  <si>
    <t>[EX191-ROSE] Car Scented Sachets - Big</t>
  </si>
  <si>
    <t>EX191-ROSE</t>
  </si>
  <si>
    <t>[EX191-SAN] Car Scented Sachets - Big</t>
  </si>
  <si>
    <t>EX191-SAN</t>
  </si>
  <si>
    <t>[EX191-SHEN] Car Scented Sachets - Big</t>
  </si>
  <si>
    <t>EX191-SHEN</t>
  </si>
  <si>
    <t>[EX192] Indian Experience Eye Pillow</t>
  </si>
  <si>
    <t>EX192</t>
  </si>
  <si>
    <t>Indian Experience Eye Pillow</t>
  </si>
  <si>
    <t>[EX195] Pancha Bhoota Eye Pillow</t>
  </si>
  <si>
    <t>EX195</t>
  </si>
  <si>
    <t>Pancha Bhoota Eye Pillow</t>
  </si>
  <si>
    <t>[EX201] EX201:Save Soil Pen &amp; Pencil</t>
  </si>
  <si>
    <t>EX201</t>
  </si>
  <si>
    <t>EX201:Save Soil Pen &amp; Pencil</t>
  </si>
  <si>
    <t>[EX208] Save Soil Blossom Kit, Gypsophila</t>
  </si>
  <si>
    <t>EX208</t>
  </si>
  <si>
    <t>Save Soil Blossom Kit, Gypsophila</t>
  </si>
  <si>
    <t>[EX209] Save Soil Blossom Kit, Chrysanthemum</t>
  </si>
  <si>
    <t>EX209</t>
  </si>
  <si>
    <t>Save Soil Blossom Kit, Chrysanthemum</t>
  </si>
  <si>
    <t>[EX210] Save Soil Blossom Kit, Helianthus</t>
  </si>
  <si>
    <t>EX210</t>
  </si>
  <si>
    <t>Save Soil Blossom Kit, Helianthus</t>
  </si>
  <si>
    <t>[EX211] Save Soil Blossom Kit, Zinnia Sunshine Mix</t>
  </si>
  <si>
    <t>EX211</t>
  </si>
  <si>
    <t>Save Soil Blossom Kit, Zinnia Sunshine Mix</t>
  </si>
  <si>
    <t>[EX212] Save Soil Blossom Kit Marigold</t>
  </si>
  <si>
    <t>EX212</t>
  </si>
  <si>
    <t>Save Soil Blossom Kit Marigold</t>
  </si>
  <si>
    <t>[EX213] Save Soil Blossom Kit, Zinnia Profusion Red</t>
  </si>
  <si>
    <t>EX213</t>
  </si>
  <si>
    <t>Save Soil Blossom Kit, Zinnia Profusion Red</t>
  </si>
  <si>
    <t>[EX214] Save Soil Veggie Kit, Carrots Sprint</t>
  </si>
  <si>
    <t>EX214</t>
  </si>
  <si>
    <t>Save Soil Veggie Kit, Carrots Sprint</t>
  </si>
  <si>
    <t>[EX215] Save Soil Blossom Kit, Summer Squash</t>
  </si>
  <si>
    <t>EX215</t>
  </si>
  <si>
    <t>Save Soil Blossom Kit, Summer Squash</t>
  </si>
  <si>
    <t>[EX216] Save Soil Blossom Kit, Kale</t>
  </si>
  <si>
    <t>EX216</t>
  </si>
  <si>
    <t>Save Soil Blossom Kit, Kale</t>
  </si>
  <si>
    <t>[EX217] Save Soil Blossom Kit, Lettuce Leny Organic</t>
  </si>
  <si>
    <t>EX217</t>
  </si>
  <si>
    <t>Save Soil Blossom Kit, Lettuce Leny Organic</t>
  </si>
  <si>
    <t>[EX218] Umbrella</t>
  </si>
  <si>
    <t>EX218</t>
  </si>
  <si>
    <t>Umbrella</t>
  </si>
  <si>
    <t>[EX246] Eco imprinted Notebook Style 4</t>
  </si>
  <si>
    <t>EX246</t>
  </si>
  <si>
    <t>Eco imprinted Notebook Style 4</t>
  </si>
  <si>
    <t>[EX249] Icons of Isha Notebook</t>
  </si>
  <si>
    <t>EX249</t>
  </si>
  <si>
    <t>Icons of Isha Notebook</t>
  </si>
  <si>
    <t>[FD307-12] IL CAN 24</t>
  </si>
  <si>
    <t>FD307-12</t>
  </si>
  <si>
    <t>IL CAN 24</t>
  </si>
  <si>
    <t>[GA1001] Apple [Akshaya]</t>
  </si>
  <si>
    <t>GA1001</t>
  </si>
  <si>
    <t>Apple [Akshaya]</t>
  </si>
  <si>
    <t>[GA1002] AshGourd [Akshaya]</t>
  </si>
  <si>
    <t>GA1002</t>
  </si>
  <si>
    <t>AshGourd [Akshaya]</t>
  </si>
  <si>
    <t>[GA1003] Banana Burro(Plantains) [Akshaya]</t>
  </si>
  <si>
    <t>GA1003</t>
  </si>
  <si>
    <t>Banana Burro(Plantains) [Akshaya]</t>
  </si>
  <si>
    <t>[GA1004] Banana [Akshaya]</t>
  </si>
  <si>
    <t>GA1004</t>
  </si>
  <si>
    <t>Banana [Akshaya]</t>
  </si>
  <si>
    <t>[GA1005] Beetroot [Akshaya]</t>
  </si>
  <si>
    <t>GA1005</t>
  </si>
  <si>
    <t>Beetroot [Akshaya]</t>
  </si>
  <si>
    <t>[GA1006] Bell Peppers [Akshaya]</t>
  </si>
  <si>
    <t>GA1006</t>
  </si>
  <si>
    <t>Bell Peppers [Akshaya]</t>
  </si>
  <si>
    <t>[GA1007] Besan [Akshaya]</t>
  </si>
  <si>
    <t>GA1007</t>
  </si>
  <si>
    <t>Besan [Akshaya]</t>
  </si>
  <si>
    <t>[GA1008] Bittergourd [Akshaya]</t>
  </si>
  <si>
    <t>GA1008</t>
  </si>
  <si>
    <t>Bittergourd [Akshaya]</t>
  </si>
  <si>
    <t>[GA1009] Black Eye Peas [Akshaya]</t>
  </si>
  <si>
    <t>GA1009</t>
  </si>
  <si>
    <t>Black Eye Peas [Akshaya]</t>
  </si>
  <si>
    <t>[GA1010] Bottle Gourd [Akshaya]</t>
  </si>
  <si>
    <t>GA1010</t>
  </si>
  <si>
    <t>Bottle Gourd [Akshaya]</t>
  </si>
  <si>
    <t>[GA1011] Brown Rice [Akshaya]</t>
  </si>
  <si>
    <t>GA1011</t>
  </si>
  <si>
    <t>Brown Rice [Akshaya]</t>
  </si>
  <si>
    <t>[GA1012] Cabbage [Akshaya]</t>
  </si>
  <si>
    <t>GA1012</t>
  </si>
  <si>
    <t>Cabbage [Akshaya]</t>
  </si>
  <si>
    <t>[GA1013] Carrots [Akshaya]</t>
  </si>
  <si>
    <t>GA1013</t>
  </si>
  <si>
    <t>Carrots [Akshaya]</t>
  </si>
  <si>
    <t>[GA1014] Chana Dhal [Akshaya]</t>
  </si>
  <si>
    <t>GA1014</t>
  </si>
  <si>
    <t>Chana Dhal [Akshaya]</t>
  </si>
  <si>
    <t>[GA1015] Chayotte Squash [Akshaya]</t>
  </si>
  <si>
    <t>GA1015</t>
  </si>
  <si>
    <t>Chayotte Squash [Akshaya]</t>
  </si>
  <si>
    <t>[GA1016] Cilantro [Akshaya]</t>
  </si>
  <si>
    <t>GA1016</t>
  </si>
  <si>
    <t>Cilantro [Akshaya]</t>
  </si>
  <si>
    <t>[GA1017] Coconut Milk [Akshaya]</t>
  </si>
  <si>
    <t>GA1017</t>
  </si>
  <si>
    <t>Coconut Milk [Akshaya]</t>
  </si>
  <si>
    <t>[GA1018] Coriander Seeds [Akshaya]</t>
  </si>
  <si>
    <t>GA1018</t>
  </si>
  <si>
    <t>Coriander Seeds [Akshaya]</t>
  </si>
  <si>
    <t>[GA1019] Cumin Seeds [Akshaya]</t>
  </si>
  <si>
    <t>GA1019</t>
  </si>
  <si>
    <t>Cumin Seeds [Akshaya]</t>
  </si>
  <si>
    <t>[GA1020] Curry leaf [Akshaya]</t>
  </si>
  <si>
    <t>GA1020</t>
  </si>
  <si>
    <t>Curry leaf [Akshaya]</t>
  </si>
  <si>
    <t>[GA1021] Fenugreek Seeds [Akshaya]</t>
  </si>
  <si>
    <t>GA1021</t>
  </si>
  <si>
    <t>Fenugreek Seeds [Akshaya]</t>
  </si>
  <si>
    <t>[GA1022] Garam Masala [Akshaya]</t>
  </si>
  <si>
    <t>GA1022</t>
  </si>
  <si>
    <t>Garam Masala [Akshaya]</t>
  </si>
  <si>
    <t>[GA1023] Ginger [Akshaya]</t>
  </si>
  <si>
    <t>GA1023</t>
  </si>
  <si>
    <t>Ginger [Akshaya]</t>
  </si>
  <si>
    <t>[GA1024] Green Beans [Akshaya]</t>
  </si>
  <si>
    <t>GA1024</t>
  </si>
  <si>
    <t>Green Beans [Akshaya]</t>
  </si>
  <si>
    <t>[GA1025] Green Gram Dhal [Akshaya]</t>
  </si>
  <si>
    <t>GA1025</t>
  </si>
  <si>
    <t>Green Gram Dhal [Akshaya]</t>
  </si>
  <si>
    <t>[GA1026] Green Split Moong Dhal [Akshaya]</t>
  </si>
  <si>
    <t>GA1026</t>
  </si>
  <si>
    <t>Green Split Moong Dhal [Akshaya]</t>
  </si>
  <si>
    <t>[GA1027] Green Vatana [Akshaya]</t>
  </si>
  <si>
    <t>GA1027</t>
  </si>
  <si>
    <t>Green Vatana [Akshaya]</t>
  </si>
  <si>
    <t>[GA1028] Idli Rice [Akshaya]</t>
  </si>
  <si>
    <t>GA1028</t>
  </si>
  <si>
    <t>Idli Rice [Akshaya]</t>
  </si>
  <si>
    <t>[GA1029] Indian Okra [Akshaya]</t>
  </si>
  <si>
    <t>GA1029</t>
  </si>
  <si>
    <t>Indian Okra [Akshaya]</t>
  </si>
  <si>
    <t>[GA1030] Kabuli Channa [Akshaya]</t>
  </si>
  <si>
    <t>GA1030</t>
  </si>
  <si>
    <t>Kabuli Channa [Akshaya]</t>
  </si>
  <si>
    <t>[GA1031] Kala Channa [Akshaya]</t>
  </si>
  <si>
    <t>GA1031</t>
  </si>
  <si>
    <t>Kala Channa [Akshaya]</t>
  </si>
  <si>
    <t>[GA1032] Kiwi [Akshaya]</t>
  </si>
  <si>
    <t>GA1032</t>
  </si>
  <si>
    <t>Kiwi [Akshaya]</t>
  </si>
  <si>
    <t>[GA1033] Lemon [Akshaya]</t>
  </si>
  <si>
    <t>GA1033</t>
  </si>
  <si>
    <t>Lemon [Akshaya]</t>
  </si>
  <si>
    <t>[GA1034] Long Grain White Rice [Akshaya]</t>
  </si>
  <si>
    <t>GA1034</t>
  </si>
  <si>
    <t>Long Grain White Rice [Akshaya]</t>
  </si>
  <si>
    <t>[GA1035] Masoor Dhal [Akshaya]</t>
  </si>
  <si>
    <t>GA1035</t>
  </si>
  <si>
    <t>Masoor Dhal [Akshaya]</t>
  </si>
  <si>
    <t>[GA1036] Mehti Leaf [Akshaya]</t>
  </si>
  <si>
    <t>GA1036</t>
  </si>
  <si>
    <t>Mehti Leaf [Akshaya]</t>
  </si>
  <si>
    <t>[GA1037] Moong Dhal [Akshaya]</t>
  </si>
  <si>
    <t>GA1037</t>
  </si>
  <si>
    <t>Moong Dhal [Akshaya]</t>
  </si>
  <si>
    <t>[GA1038] Mustard seeds [Akshaya]</t>
  </si>
  <si>
    <t>GA1038</t>
  </si>
  <si>
    <t>Mustard seeds [Akshaya]</t>
  </si>
  <si>
    <t>[GA1039] Orange [Akshaya]</t>
  </si>
  <si>
    <t>GA1039</t>
  </si>
  <si>
    <t>Orange [Akshaya]</t>
  </si>
  <si>
    <t>[GA1040] Peanuts [Akshaya]</t>
  </si>
  <si>
    <t>GA1040</t>
  </si>
  <si>
    <t>Peanuts [Akshaya]</t>
  </si>
  <si>
    <t>[GA1041] Pear [Akshaya]</t>
  </si>
  <si>
    <t>GA1041</t>
  </si>
  <si>
    <t>Pear [Akshaya]</t>
  </si>
  <si>
    <t>[GA1042] Potato [Akshaya]</t>
  </si>
  <si>
    <t>GA1042</t>
  </si>
  <si>
    <t>Potato [Akshaya]</t>
  </si>
  <si>
    <t>[GA1043] Pumpkin [Akshaya]</t>
  </si>
  <si>
    <t>GA1043</t>
  </si>
  <si>
    <t>Pumpkin [Akshaya]</t>
  </si>
  <si>
    <t>[GA1044] Radish [Akshaya]</t>
  </si>
  <si>
    <t>GA1044</t>
  </si>
  <si>
    <t>Radish [Akshaya]</t>
  </si>
  <si>
    <t>[GA1045] Rajma Bean [Akshaya]</t>
  </si>
  <si>
    <t>GA1045</t>
  </si>
  <si>
    <t>Rajma Bean [Akshaya]</t>
  </si>
  <si>
    <t>[GA1046] Red Chilli (Whole) [Akshaya]</t>
  </si>
  <si>
    <t>GA1046</t>
  </si>
  <si>
    <t>Red Chilli (Whole) [Akshaya]</t>
  </si>
  <si>
    <t>[GA1047] Red Chilli Powder [Akshaya]</t>
  </si>
  <si>
    <t>GA1047</t>
  </si>
  <si>
    <t>Red Chilli Powder [Akshaya]</t>
  </si>
  <si>
    <t>[GA1048] Red Chori [Akshaya]</t>
  </si>
  <si>
    <t>GA1048</t>
  </si>
  <si>
    <t>Red Chori [Akshaya]</t>
  </si>
  <si>
    <t>[GA1049] Sooji [Akshaya]</t>
  </si>
  <si>
    <t>GA1049</t>
  </si>
  <si>
    <t>Sooji [Akshaya]</t>
  </si>
  <si>
    <t>[GA1050] Sweet Potato [Akshaya]</t>
  </si>
  <si>
    <t>GA1050</t>
  </si>
  <si>
    <t>Sweet Potato [Akshaya]</t>
  </si>
  <si>
    <t>[GA1051] Tamarind [Akshaya]</t>
  </si>
  <si>
    <t>GA1051</t>
  </si>
  <si>
    <t>Tamarind [Akshaya]</t>
  </si>
  <si>
    <t>[GA1052] Taro Root (Arbi) [Akshaya]</t>
  </si>
  <si>
    <t>GA1052</t>
  </si>
  <si>
    <t>Taro Root (Arbi) [Akshaya]</t>
  </si>
  <si>
    <t>[GA1053] Tindora [Akshaya]</t>
  </si>
  <si>
    <t>GA1053</t>
  </si>
  <si>
    <t>Tindora [Akshaya]</t>
  </si>
  <si>
    <t>[GA1054] Tomatoes [Akshaya]</t>
  </si>
  <si>
    <t>GA1054</t>
  </si>
  <si>
    <t>Tomatoes [Akshaya]</t>
  </si>
  <si>
    <t>[GA1055] Toor Dhal [Akshaya]</t>
  </si>
  <si>
    <t>GA1055</t>
  </si>
  <si>
    <t>Toor Dhal [Akshaya]</t>
  </si>
  <si>
    <t>[GA1056] Urad Dhal Whole [Akshaya]</t>
  </si>
  <si>
    <t>GA1056</t>
  </si>
  <si>
    <t>Urad Dhal Whole [Akshaya]</t>
  </si>
  <si>
    <t>[GA1057] Whole Masoor [Akshaya]</t>
  </si>
  <si>
    <t>GA1057</t>
  </si>
  <si>
    <t>Whole Masoor [Akshaya]</t>
  </si>
  <si>
    <t>[GA1069] Cauliflower [Akshaya]</t>
  </si>
  <si>
    <t>GA1069</t>
  </si>
  <si>
    <t>Cauliflower [Akshaya]</t>
  </si>
  <si>
    <t>[GFIN01] Flowers of Isha</t>
  </si>
  <si>
    <t>GFIN01</t>
  </si>
  <si>
    <t>Flowers of Isha</t>
  </si>
  <si>
    <t>[GFIN04] Sambrani &amp; Dasangam</t>
  </si>
  <si>
    <t>GFIN04</t>
  </si>
  <si>
    <t>Sambrani &amp; Dasangam</t>
  </si>
  <si>
    <t>[GFIN06] Adiyogi Arpanam Set</t>
  </si>
  <si>
    <t>GFIN06</t>
  </si>
  <si>
    <t>Adiyogi Arpanam Set</t>
  </si>
  <si>
    <t>[GFIN09] Copper water gift set (bottle + 2 tumblers)</t>
  </si>
  <si>
    <t>GFIN09</t>
  </si>
  <si>
    <t>Copper water gift set (bottle + 2 tumblers)</t>
  </si>
  <si>
    <t>[GFIN11] LB Silver pendant, Chain, Devi Angavastram</t>
  </si>
  <si>
    <t>GFIN11</t>
  </si>
  <si>
    <t>LB Silver pendant, Chain, Devi Angavastram</t>
  </si>
  <si>
    <t>[GS1040] Kiwi</t>
  </si>
  <si>
    <t>GS1040</t>
  </si>
  <si>
    <t>Kiwi</t>
  </si>
  <si>
    <t>[GS1051] Pear</t>
  </si>
  <si>
    <t>GS1051</t>
  </si>
  <si>
    <t>Pear</t>
  </si>
  <si>
    <t>[Generic CD] Generic CD</t>
  </si>
  <si>
    <t>Generic CD</t>
  </si>
  <si>
    <t>[HI0000106302] Turmeric Powder 100g</t>
  </si>
  <si>
    <t>[HI0000107102] Turmeric Powder - 11 lb</t>
  </si>
  <si>
    <t>Turmeric Powder - 11 lb</t>
  </si>
  <si>
    <t>[HI0000506302] Nilavembu Powder 100g</t>
  </si>
  <si>
    <t>[HI0000906302] Neem Powder 100g</t>
  </si>
  <si>
    <t>Neem Powder 100g</t>
  </si>
  <si>
    <t>[HI0001704306] No Pain Oil Sanjeevini</t>
  </si>
  <si>
    <t>No Pain Oil Sanjeevini</t>
  </si>
  <si>
    <t>[HI0001804006] Castor-Oil (6 L)</t>
  </si>
  <si>
    <t>HI0001804006</t>
  </si>
  <si>
    <t>RJ103-6L</t>
  </si>
  <si>
    <t>Castor-Oil</t>
  </si>
  <si>
    <t>Weight: 6 L</t>
  </si>
  <si>
    <t>[HI0001804506] Castor Oil 4oz</t>
  </si>
  <si>
    <t>RJ103-4</t>
  </si>
  <si>
    <t>[HI0001804606] Castor Oil 8oz</t>
  </si>
  <si>
    <t>RJ103-8</t>
  </si>
  <si>
    <t>[HI0002705602] Isha-Balm</t>
  </si>
  <si>
    <t>[HI0004700006] Tums</t>
  </si>
  <si>
    <t>HI0004700006</t>
  </si>
  <si>
    <t>EX303</t>
  </si>
  <si>
    <t>Tums</t>
  </si>
  <si>
    <t>[HI0004800006] Kleenex</t>
  </si>
  <si>
    <t>HI0004800006</t>
  </si>
  <si>
    <t>EX313</t>
  </si>
  <si>
    <t>Kleenex</t>
  </si>
  <si>
    <t>[HI0004900006] N95-Mask</t>
  </si>
  <si>
    <t>HI0004900006</t>
  </si>
  <si>
    <t>EX317</t>
  </si>
  <si>
    <t>N95-Mask</t>
  </si>
  <si>
    <t>[HI0005000006] Neem Capsules</t>
  </si>
  <si>
    <t>Neem Capsules</t>
  </si>
  <si>
    <t>[HI0005100006] Turmeric Capsules</t>
  </si>
  <si>
    <t>Turmeric Capsules</t>
  </si>
  <si>
    <t>[HI0005300006] Trikatu Capsules</t>
  </si>
  <si>
    <t>Trikatu Capsules</t>
  </si>
  <si>
    <t>[HI0005400006] Ashwagandha Capsules</t>
  </si>
  <si>
    <t>Ashwagandha Capsules</t>
  </si>
  <si>
    <t>[HI0005504006] Neem-Oil (6 L)</t>
  </si>
  <si>
    <t>HI0005504006</t>
  </si>
  <si>
    <t>RJ102-6L</t>
  </si>
  <si>
    <t>Neem-Oil</t>
  </si>
  <si>
    <t>[HI0005504506] Neem Oil 4oz</t>
  </si>
  <si>
    <t>RJ102-4</t>
  </si>
  <si>
    <t>Neem Oil 4oz</t>
  </si>
  <si>
    <t>[HI0005504606] Neem Oil 8oz</t>
  </si>
  <si>
    <t>RJ102-8</t>
  </si>
  <si>
    <t>Neem Oil 8oz</t>
  </si>
  <si>
    <t>[HI0005600006] Triphala Capsules</t>
  </si>
  <si>
    <t>Triphala Capsules</t>
  </si>
  <si>
    <t>[HO0000200000] Bhairavi-Lamp</t>
  </si>
  <si>
    <t>[HO0000300000] Metal-Deepam-with-base-Antique-SB</t>
  </si>
  <si>
    <t>[HO0000400000] Metal-Deepam-without-base-Antique-S</t>
  </si>
  <si>
    <t>[HO0000500400] Large lamp</t>
  </si>
  <si>
    <t>[HO0000700000] Hammered-Lamp-With-Snake</t>
  </si>
  <si>
    <t>[HO0000800000] Lamp-With-Lotus-Flower</t>
  </si>
  <si>
    <t>[HO0001000000] Metal-Deepam-with-base-Antique-LB</t>
  </si>
  <si>
    <t>[HO0001600000] Cotton-Wicks-for-Lamp-20/pk</t>
  </si>
  <si>
    <t>[HO0008000000] Hammered Box</t>
  </si>
  <si>
    <t>[HO0008600000] Singing Bowl</t>
  </si>
  <si>
    <t>[HO0009800000] Iron Bell Etching Small 1.77</t>
  </si>
  <si>
    <t>[HO0012200400] Bell-Big</t>
  </si>
  <si>
    <t>HO0012200400</t>
  </si>
  <si>
    <t>MC101-B</t>
  </si>
  <si>
    <t>Bell-Big</t>
  </si>
  <si>
    <t>[HO0013000000] Wrinkle Wase 7.5 cm Nickel Plated</t>
  </si>
  <si>
    <t>[HO0013100000] Wrinkle Wase 7.5 cm Antique Nickel Plated</t>
  </si>
  <si>
    <t>[HO0013200000] Wrinkle Wase 8.5 cm Matte Brass Plated</t>
  </si>
  <si>
    <t>[HO0018100000] Wrinkle Wase 7.5 cm Brass Plated</t>
  </si>
  <si>
    <t>[HO0020016900] Lotus-Tealight-Candle-Holder</t>
  </si>
  <si>
    <t>Lotus-Tealight-Candle-Holder</t>
  </si>
  <si>
    <t>[HO0020017000] Lotus-Tealight-Candle-Holder</t>
  </si>
  <si>
    <t>[HO0020017100] Lotus-Tealight-Candle-Holder</t>
  </si>
  <si>
    <t>[HO0020900000] Wooden Block Tea Lights Holder Set</t>
  </si>
  <si>
    <t>[HO0021300000] Dhoop-Stand</t>
  </si>
  <si>
    <t>[HO0021800000] Brass Oil Burner</t>
  </si>
  <si>
    <t>HO0021800000</t>
  </si>
  <si>
    <t>MC147</t>
  </si>
  <si>
    <t>Brass Oil Burner</t>
  </si>
  <si>
    <t>[HO0021900000] Brass Fumer with Tongs</t>
  </si>
  <si>
    <t>[HO0022017100] Incense Cone Holder Poppy Flower</t>
  </si>
  <si>
    <t>Incense Cone Holder Poppy Flower</t>
  </si>
  <si>
    <t>[HO0022100000] Incense Holder Elm Leaf</t>
  </si>
  <si>
    <t>[HO0022217100] Incense Holder Feather</t>
  </si>
  <si>
    <t>[HO0022317100] Incense Holder Long Leaf</t>
  </si>
  <si>
    <t>[HO0022416900] Incense Holder Lotus</t>
  </si>
  <si>
    <t>[HO0022717100] Incense Holder Orchid Brass Finish</t>
  </si>
  <si>
    <t>[HO0022800000] Incense Holder Petal</t>
  </si>
  <si>
    <t>[HO0022900000] Incense Holder Leaf</t>
  </si>
  <si>
    <t>[HO0023517000] Floral Incense Cone Holder</t>
  </si>
  <si>
    <t>Floral Incense Cone Holder</t>
  </si>
  <si>
    <t>[HO0025800002] Incense-Cone-Neem-20Pcs</t>
  </si>
  <si>
    <t>Incense-Cone-Neem-20Pcs</t>
  </si>
  <si>
    <t>[HO0025900002] Incense-Cone-Vilvam-20Pcs</t>
  </si>
  <si>
    <t>[HO0026000002] Incense-Cone-Vetiver-20Pcs</t>
  </si>
  <si>
    <t>Incense-Cone-Vetiver-20Pcs</t>
  </si>
  <si>
    <t>[HO0026100002] Incense-Cone-Vibhuti-20Pcs</t>
  </si>
  <si>
    <t>[HO0026200002] Incense-Cone-Eucalyptus-20Pcs</t>
  </si>
  <si>
    <t>[HO0026300002] Incense-Cone-Water-20Pcs</t>
  </si>
  <si>
    <t>Incense-Cone-Water-20Pcs</t>
  </si>
  <si>
    <t>[HO0026400002] Incense-Cone-Air-20Pcs</t>
  </si>
  <si>
    <t>Incense-Cone-Air-20Pcs</t>
  </si>
  <si>
    <t>[HO0026500002] Incense-Cone-Fire-20Pcs</t>
  </si>
  <si>
    <t>Incense-Cone-Fire-20Pcs</t>
  </si>
  <si>
    <t>[HO0026600002] Incense-Cone-Earth-20Pcs</t>
  </si>
  <si>
    <t>Incense-Cone-Earth-20Pcs</t>
  </si>
  <si>
    <t>[HO0026700002] Incense-Cone-Aakash-20Pcs</t>
  </si>
  <si>
    <t>[HO0026817002] Incense-Stick-Jasmine</t>
  </si>
  <si>
    <t>[HO0026817102] Organic-Incense-Jasmine-Set-of-50</t>
  </si>
  <si>
    <t>[HO0026917002] Incense-Stick-Sandal</t>
  </si>
  <si>
    <t>[HO0026917102] Organic-Incense-Sandal-Set-of-50</t>
  </si>
  <si>
    <t>[HO0027000002] Incense-Stick-Lavender</t>
  </si>
  <si>
    <t>[HO0027100002] Incense-Stick-Musk</t>
  </si>
  <si>
    <t>Incense-Stick-Musk</t>
  </si>
  <si>
    <t>[HO0027200002] Incense-Stick-Lotus</t>
  </si>
  <si>
    <t>[HO0027300002] Incense-Stick-Sage</t>
  </si>
  <si>
    <t>[HO0027400002] Incense-Stick-Benzoin</t>
  </si>
  <si>
    <t>Incense-Stick-Benzoin</t>
  </si>
  <si>
    <t>[HO0027500002] Incense-Stick-Camphor</t>
  </si>
  <si>
    <t>[HO0027600002] Incense-Stick-Bergamot</t>
  </si>
  <si>
    <t>Incense-Stick-Bergamot</t>
  </si>
  <si>
    <t>[HO0027700002] Incense-Stick-Patchouli</t>
  </si>
  <si>
    <t>Incense-Stick-Patchouli</t>
  </si>
  <si>
    <t>[HO0027817002] Incense-Stick-Nagachampa</t>
  </si>
  <si>
    <t>[HO0027900002] Incense-Stick-Nightqueen</t>
  </si>
  <si>
    <t>[HO0028000002] Incense-Stick-Cinnamon</t>
  </si>
  <si>
    <t>Incense-Stick-Cinnamon</t>
  </si>
  <si>
    <t>[HO0028100002] Incense-Stick-Clove</t>
  </si>
  <si>
    <t>Incense-Stick-Clove</t>
  </si>
  <si>
    <t>[HO0028200002] Incense-Stick-Vanilla</t>
  </si>
  <si>
    <t>[HO0028300002] Incense-Stick-Amber</t>
  </si>
  <si>
    <t>Incense-Stick-Amber</t>
  </si>
  <si>
    <t>[HO0028417002] Incense-Stick-Neem-10</t>
  </si>
  <si>
    <t>[HO0028517002] Incense-Stick-Vilvam-10</t>
  </si>
  <si>
    <t>Incense-Stick-Vilvam-10</t>
  </si>
  <si>
    <t>[HO0028617002] Incense-Stick-Vetiver-10</t>
  </si>
  <si>
    <t>[HO0028717002] Incense-Stick-Vibhuti-10</t>
  </si>
  <si>
    <t>[HO0028800002] Incense-Stick-Eucalyptus-10</t>
  </si>
  <si>
    <t>[HO0028900002] Incense-Stick-Water-10</t>
  </si>
  <si>
    <t>[HO0029000002] Incense-Stick-Air-10</t>
  </si>
  <si>
    <t>Incense-Stick-Air-10</t>
  </si>
  <si>
    <t>[HO0029100002] Incense-Stick-Fire-10</t>
  </si>
  <si>
    <t>Incense-Stick-Fire-10</t>
  </si>
  <si>
    <t>[HO0029200002] Incense-Stick-Earth-10</t>
  </si>
  <si>
    <t>Incense-Stick-Earth-10</t>
  </si>
  <si>
    <t>[HO0029300002] Incense-Stick-Aakash-10</t>
  </si>
  <si>
    <t>[HO0029600002] Incense-Sticks-Organic-SamplerPackOf10</t>
  </si>
  <si>
    <t>[HO0029700002] Incense-Stick-PanchaBhuta-Pack-5</t>
  </si>
  <si>
    <t>[HO0030600002] Sambrani-With-Cowdung-Cup</t>
  </si>
  <si>
    <t>Sambrani-With-Cowdung-Cup</t>
  </si>
  <si>
    <t>[HO0030700002] Cowdung-Cup-With-Desanka</t>
  </si>
  <si>
    <t>Cowdung-Cup-With-Desanka</t>
  </si>
  <si>
    <t>[HO0032900000] Ceramic Stoneware Diffuser With Bowl</t>
  </si>
  <si>
    <t>HO0032900000</t>
  </si>
  <si>
    <t>EX260</t>
  </si>
  <si>
    <t>Ceramic Stoneware Diffuser With Bowl</t>
  </si>
  <si>
    <t>[HO0034100000] Netra Antique Brass Scented Soy Wax Cadle</t>
  </si>
  <si>
    <t>HO0034100000</t>
  </si>
  <si>
    <t>EX254</t>
  </si>
  <si>
    <t>Netra Antique Brass Scented Soy Wax Cadle</t>
  </si>
  <si>
    <t>[HO0034216900] Two Tone Hammer Metal Scented Soy Wax Candle Tall</t>
  </si>
  <si>
    <t>HO0034216900</t>
  </si>
  <si>
    <t>EX220</t>
  </si>
  <si>
    <t>Two Tone Hammer Metal Scented Soy Wax Candle Tall</t>
  </si>
  <si>
    <t>[HO0034217000] Two Tone Hammer Metal Scented Soy Wax Candel Wide</t>
  </si>
  <si>
    <t>HO0034217000</t>
  </si>
  <si>
    <t>EX221</t>
  </si>
  <si>
    <t>Two Tone Hammer Metal Scented Soy Wax Candel Wide</t>
  </si>
  <si>
    <t>[HO0034300200] Hammered Copper Scented Wax Candle Small</t>
  </si>
  <si>
    <t>HO0034300200</t>
  </si>
  <si>
    <t>EX224</t>
  </si>
  <si>
    <t>Hammered Copper Scented Wax Candle Small</t>
  </si>
  <si>
    <t>[HO0034316900] Hammered copper scented wax candle tall</t>
  </si>
  <si>
    <t>HO0034316900</t>
  </si>
  <si>
    <t>EX223</t>
  </si>
  <si>
    <t>Hammered copper scented wax candle tall</t>
  </si>
  <si>
    <t>[HO0034317000] Hammered Copper Scented Wax Candle Wide</t>
  </si>
  <si>
    <t>HO0034317000</t>
  </si>
  <si>
    <t>EX222</t>
  </si>
  <si>
    <t>Hammered Copper Scented Wax Candle Wide</t>
  </si>
  <si>
    <t>[HO0034700000] Hammered-Copper-Bowl-With-Lid</t>
  </si>
  <si>
    <t>HO0034700000</t>
  </si>
  <si>
    <t>MC111</t>
  </si>
  <si>
    <t>Hammered-Copper-Bowl-With-Lid</t>
  </si>
  <si>
    <t>[HO0035017002] Hammered-Copper-Canister-With-Lid</t>
  </si>
  <si>
    <t>Hammered-Copper-Canister-With-Lid</t>
  </si>
  <si>
    <t>[HO0035317000] Hammered-Copper-Bowl-2-2187</t>
  </si>
  <si>
    <t>HO0035317000</t>
  </si>
  <si>
    <t>MC102</t>
  </si>
  <si>
    <t>Hammered-Copper-Bowl-2-2187</t>
  </si>
  <si>
    <t>[HO0039800000] Surya-Namaskar-Mug</t>
  </si>
  <si>
    <t>Surya-Namaskar-Mug</t>
  </si>
  <si>
    <t>[HO0040100000] Coconut Shell Shampoo Bowl</t>
  </si>
  <si>
    <t>[HO0040300000] Coco Shell Small Bowl</t>
  </si>
  <si>
    <t>[HO0040500000] Surya Ceramic Stoneware Quarter Plate</t>
  </si>
  <si>
    <t>HO0040500000</t>
  </si>
  <si>
    <t>EX256</t>
  </si>
  <si>
    <t>Surya Ceramic Stoneware Quarter Plate</t>
  </si>
  <si>
    <t>[HO0040600000] Surya Ceramic Stoneware Dinner Plate</t>
  </si>
  <si>
    <t>HO0040600000</t>
  </si>
  <si>
    <t>EX257</t>
  </si>
  <si>
    <t>Surya Ceramic Stoneware Dinner Plate</t>
  </si>
  <si>
    <t>[HO0040700000] Surya Ceramic Stoneware Side Bowl</t>
  </si>
  <si>
    <t>HO0040700000</t>
  </si>
  <si>
    <t>EX236</t>
  </si>
  <si>
    <t>Surya Ceramic Stoneware Side Bowl</t>
  </si>
  <si>
    <t>[HO0040800200] Surya Ceramic Stoneware Serving Bowl Small</t>
  </si>
  <si>
    <t>HO0040800200</t>
  </si>
  <si>
    <t>EX237</t>
  </si>
  <si>
    <t>Surya Ceramic Stoneware Serving Bowl Small</t>
  </si>
  <si>
    <t>[HO0040900000] Surya Ceramic Stoneware Serving Bowl Large</t>
  </si>
  <si>
    <t>HO0040900000</t>
  </si>
  <si>
    <t>EX258</t>
  </si>
  <si>
    <t>Surya Ceramic Stoneware Serving Bowl Large</t>
  </si>
  <si>
    <t>[HO0041000000] Set Of 2 Two Finish Coffee Mugs In Wooden Tray</t>
  </si>
  <si>
    <t>HO0041000000</t>
  </si>
  <si>
    <t>EX238</t>
  </si>
  <si>
    <t>Set Of 2 Two Finish Coffee Mugs In Wooden Tray</t>
  </si>
  <si>
    <t>[HO0041100000] Set Of 2 Ribbed Coffee Mugs In Wooden Tray</t>
  </si>
  <si>
    <t>HO0041100000</t>
  </si>
  <si>
    <t>EX239</t>
  </si>
  <si>
    <t>Set Of 2 Ribbed Coffee Mugs In Wooden Tray</t>
  </si>
  <si>
    <t>[HO0041200000] Chevron Textured Ceramic Coffee Mug</t>
  </si>
  <si>
    <t>HO0041200000</t>
  </si>
  <si>
    <t>EX240</t>
  </si>
  <si>
    <t>Chevron Textured Ceramic Coffee Mug</t>
  </si>
  <si>
    <t>[HO0041316900] High Grade Ceramic Stoneware Mug With Wooden Coaster Style 1</t>
  </si>
  <si>
    <t>HO0041316900</t>
  </si>
  <si>
    <t>EX241</t>
  </si>
  <si>
    <t>High Grade Ceramic Stoneware Mug With Wooden Coaster Style 1</t>
  </si>
  <si>
    <t>[HO0041317000] High Grade Ceramic Stoneware Mug With Wooden Coaster Style 2</t>
  </si>
  <si>
    <t>HO0041317000</t>
  </si>
  <si>
    <t>EX259</t>
  </si>
  <si>
    <t>High Grade Ceramic Stoneware Mug With Wooden Coaster Style 2</t>
  </si>
  <si>
    <t>[HO0041400000] Oriental Blue Toned Ceramic Stoneware Mug</t>
  </si>
  <si>
    <t>HO0041400000</t>
  </si>
  <si>
    <t>EX242</t>
  </si>
  <si>
    <t>Oriental Blue Toned Ceramic Stoneware Mug</t>
  </si>
  <si>
    <t>[HO0044400200] Cactus Bowl Small</t>
  </si>
  <si>
    <t>Cactus Bowl Small</t>
  </si>
  <si>
    <t>[HO0044500000] Cactus Bowl Large</t>
  </si>
  <si>
    <t>[HO0044600000] Flamingo Bowl</t>
  </si>
  <si>
    <t>[HO0044700000] Polka Bowl</t>
  </si>
  <si>
    <t>[HO0044900000] Canoe Bowl 24 cm</t>
  </si>
  <si>
    <t>[HO0045000000] Canoe Bowl 32 cm</t>
  </si>
  <si>
    <t>[HO0051416900] Gel-Magnet-Sadhguru-Quote-1</t>
  </si>
  <si>
    <t>HO0051416900</t>
  </si>
  <si>
    <t>EX167</t>
  </si>
  <si>
    <t>Gel-Magnet-Sadhguru-Quote-1</t>
  </si>
  <si>
    <t>[HO0051417000] Gel-Magnet-Sadhguru-Quote-2</t>
  </si>
  <si>
    <t>HO0051417000</t>
  </si>
  <si>
    <t>EX168</t>
  </si>
  <si>
    <t>Gel-Magnet-Sadhguru-Quote-2</t>
  </si>
  <si>
    <t>[HO0051417100] Gel-Magnet-Sankaran-Pillai</t>
  </si>
  <si>
    <t>HO0051417100</t>
  </si>
  <si>
    <t>EX166</t>
  </si>
  <si>
    <t>Gel-Magnet-Sankaran-Pillai</t>
  </si>
  <si>
    <t>[HO0051500000] Adiyogi-Magnet</t>
  </si>
  <si>
    <t>HO0051500000</t>
  </si>
  <si>
    <t>EX136</t>
  </si>
  <si>
    <t>Adiyogi-Magnet</t>
  </si>
  <si>
    <t>[HO0051600000] Aum-Namah-Shivaya-Magnet</t>
  </si>
  <si>
    <t>HO0051600000</t>
  </si>
  <si>
    <t>EX163</t>
  </si>
  <si>
    <t>Aum-Namah-Shivaya-Magnet</t>
  </si>
  <si>
    <t>[HO0051800000] Nandi-Fridge-Magnet-Small</t>
  </si>
  <si>
    <t>HO0051800000</t>
  </si>
  <si>
    <t>EX157</t>
  </si>
  <si>
    <t>Nandi-Fridge-Magnet-Small</t>
  </si>
  <si>
    <t>[HO0052000000] Padam-Magnet</t>
  </si>
  <si>
    <t>HO0052000000</t>
  </si>
  <si>
    <t>EX160</t>
  </si>
  <si>
    <t>Padam-Magnet</t>
  </si>
  <si>
    <t>[HO0052117000] Sadhguru-Fridge-Magnet</t>
  </si>
  <si>
    <t>Sadhguru-Fridge-Magnet</t>
  </si>
  <si>
    <t>[HO0052200000] Dhyanalinga-Fridge-Magnet</t>
  </si>
  <si>
    <t>HO0052200000</t>
  </si>
  <si>
    <t>Dhyanalinga-Fridge-Magnet</t>
  </si>
  <si>
    <t>[HO0052300000] AdiYogi-Fridge-Magnet</t>
  </si>
  <si>
    <t>HO0052300000</t>
  </si>
  <si>
    <t>AdiYogi-Fridge-Magnet</t>
  </si>
  <si>
    <t>[HO0053300206] Small Save-Soil-Car-Magnet</t>
  </si>
  <si>
    <t>HO0053300206</t>
  </si>
  <si>
    <t>EX207-S</t>
  </si>
  <si>
    <t>Small Save-Soil-Car-Magnet</t>
  </si>
  <si>
    <t>[HO0053300406] Big Save-Soil-Car-Magnet Ex207</t>
  </si>
  <si>
    <t>HO0053300406</t>
  </si>
  <si>
    <t>EX207</t>
  </si>
  <si>
    <t>Big Save-Soil-Car-Magnet Ex207</t>
  </si>
  <si>
    <t>[HO0064100000] Moon-Phase-Wall-Hanging-Horizontal</t>
  </si>
  <si>
    <t>Moon-Phase-Wall-Hanging-Horizontal</t>
  </si>
  <si>
    <t>[HO0064200000] Moon-Phase-Wall-Hanging-Vertical</t>
  </si>
  <si>
    <t>Moon-Phase-Wall-Hanging-Vertical</t>
  </si>
  <si>
    <t>[HO0065016900] Adiyogi-Key-Chain</t>
  </si>
  <si>
    <t>Adiyogi-Key-Chain</t>
  </si>
  <si>
    <t>[HO0070500000] Nandi-Coaster</t>
  </si>
  <si>
    <t>HO0070500000</t>
  </si>
  <si>
    <t>EX156</t>
  </si>
  <si>
    <t>Nandi-Coaster</t>
  </si>
  <si>
    <t>[HO0070800000] Set-Of-Copper-Glass-And-Coaster-Om-NePl2345</t>
  </si>
  <si>
    <t>HO0070800000</t>
  </si>
  <si>
    <t>YA503</t>
  </si>
  <si>
    <t>Set-Of-Copper-Glass-And-Coaster-Om-NePl2345</t>
  </si>
  <si>
    <t>[HO0071900000] Incense-Stand-Copper</t>
  </si>
  <si>
    <t>[HO0072000200] Brass-Plate-GuruPooja (S)</t>
  </si>
  <si>
    <t>[HO0072000400] Brass-Plate-GuruPooja (L)</t>
  </si>
  <si>
    <t>[HO0072100000] Kumkum-Bowl-Small</t>
  </si>
  <si>
    <t>[HO0072200000] Arthi-Stand-12x3x2.5</t>
  </si>
  <si>
    <t>[HO0072300000] Brass-Plate-7''</t>
  </si>
  <si>
    <t>[HO0072400000] Devi-Camphor</t>
  </si>
  <si>
    <t>[HO0072500000] Coconut-Breaker</t>
  </si>
  <si>
    <t>Coconut-Breaker</t>
  </si>
  <si>
    <t>[HO0072600000] Sandalwood-Powder</t>
  </si>
  <si>
    <t>CX713</t>
  </si>
  <si>
    <t>Sandalwood-Powder</t>
  </si>
  <si>
    <t>[HO0074300000] Save Soil Calendar</t>
  </si>
  <si>
    <t>HO0074300000</t>
  </si>
  <si>
    <t>EX235</t>
  </si>
  <si>
    <t>Save Soil Calendar</t>
  </si>
  <si>
    <t>[HO0074500000] Sadhguru Dairy 2026</t>
  </si>
  <si>
    <t>Sadhguru Dairy 2026</t>
  </si>
  <si>
    <t>[HO0074600000] Sadhguru-Desktop-Calendar</t>
  </si>
  <si>
    <t>[HO0074701500] QuotesSromSadhguru-Calendar</t>
  </si>
  <si>
    <t>[HO0075100000] Adiyogi-NoteBook</t>
  </si>
  <si>
    <t>HO0075100000</t>
  </si>
  <si>
    <t>EX154</t>
  </si>
  <si>
    <t>Adiyogi-NoteBook</t>
  </si>
  <si>
    <t>[HO0076216900] Eco imprinted Notebook Style 1</t>
  </si>
  <si>
    <t>HO0076216900</t>
  </si>
  <si>
    <t>EX243</t>
  </si>
  <si>
    <t>Eco imprinted Notebook Style 1</t>
  </si>
  <si>
    <t>[HO0076217000] Eco imprinted Notebook Style 2</t>
  </si>
  <si>
    <t>HO0076217000</t>
  </si>
  <si>
    <t>EX244</t>
  </si>
  <si>
    <t>Eco imprinted Notebook Style 2</t>
  </si>
  <si>
    <t>[HO0076217100] Eco imprinted Notebook Style 3</t>
  </si>
  <si>
    <t>HO0076217100</t>
  </si>
  <si>
    <t>EX245</t>
  </si>
  <si>
    <t>Eco imprinted Notebook Style 3</t>
  </si>
  <si>
    <t>[HO0076300000] Save Soil Notebook</t>
  </si>
  <si>
    <t>HO0076300000</t>
  </si>
  <si>
    <t>EX247</t>
  </si>
  <si>
    <t>Save Soil Notebook</t>
  </si>
  <si>
    <t>[HO0076400000] Linga Bhairavi Notebook</t>
  </si>
  <si>
    <t>Linga Bhairavi Notebook</t>
  </si>
  <si>
    <t>[HO0077517100] Origami Cobra Decorative Paper Weight</t>
  </si>
  <si>
    <t>[HO0077617100] Origami Turtle Decorative Paper Weight</t>
  </si>
  <si>
    <t>[HO0077817100] Origami Camel Single Hump Decorative Paper Weight</t>
  </si>
  <si>
    <t>[HO0077917100] Origami Elephant Decorative Paper Weight</t>
  </si>
  <si>
    <t>[HO0078017100] Origami Giraffe Decorative Paper Weight</t>
  </si>
  <si>
    <t>[HO0078117100] Origami Bull Decorative Paper Weight</t>
  </si>
  <si>
    <t>[HO0078300000] AdiYogi-Neem-Pen</t>
  </si>
  <si>
    <t>HO0078300000</t>
  </si>
  <si>
    <t>EX162</t>
  </si>
  <si>
    <t>AdiYogi-Neem-Pen</t>
  </si>
  <si>
    <t>[HO0078600000] Bhairavi-Black-Ball-Antique-Pen</t>
  </si>
  <si>
    <t>Bhairavi-Black-Ball-Antique-Pen</t>
  </si>
  <si>
    <t>[HO0078700000] Divinie-Isha-Ball-Pen</t>
  </si>
  <si>
    <t>Divinie-Isha-Ball-Pen</t>
  </si>
  <si>
    <t>[HO0079300000] Isha Wooden Ball Pen</t>
  </si>
  <si>
    <t>[HO0080500000] Hammered Copper Uruli Medium</t>
  </si>
  <si>
    <t>[HO0080600000] Hammered-Copper-Uruli-Small</t>
  </si>
  <si>
    <t>[HO0085100300] Abstract-Shiva-Wall-Art-Metal-Medium</t>
  </si>
  <si>
    <t>Abstract-Shiva-Wall-Art-Metal-Medium</t>
  </si>
  <si>
    <t>[HO0085100400] Abstract-Shiva-Wall-Art-Metal-Large</t>
  </si>
  <si>
    <t>Abstract-Shiva-Wall-Art-Metal-Large</t>
  </si>
  <si>
    <t>[HO0085200200] Abstract-Shiva-Wall-Art-Metal-Small</t>
  </si>
  <si>
    <t>Abstract-Shiva-Wall-Art-Metal-Small</t>
  </si>
  <si>
    <t>[HO0087500300] Adiyogi Etched Wooden stand - Medium</t>
  </si>
  <si>
    <t>EX268</t>
  </si>
  <si>
    <t>Adiyogi Etched Wooden stand - Medium</t>
  </si>
  <si>
    <t>[HO0088100000] Adiyogi Car Hanging</t>
  </si>
  <si>
    <t>[HO0088300000] Adiyogi half face key chain</t>
  </si>
  <si>
    <t>[HO0088916900] Naga - Foil printed notebook</t>
  </si>
  <si>
    <t>[HO0088917200] Adiyogi Galactic - Printed Notebook</t>
  </si>
  <si>
    <t>[HO0090000000] Cotton Yellow rope for Mangalya Arpanam</t>
  </si>
  <si>
    <t>HO0090000000</t>
  </si>
  <si>
    <t>Cotton Yellow rope for Mangalya Arpanam</t>
  </si>
  <si>
    <t>[HO0090100000] Cotton Netram Red pouch</t>
  </si>
  <si>
    <t>Cotton Netram Red pouch</t>
  </si>
  <si>
    <t>[HO0090500000] Silk Netram Red pouch</t>
  </si>
  <si>
    <t>Silk Netram Red pouch</t>
  </si>
  <si>
    <t>[HO0098800000] Cotton Yellow pouch for Mangalya Arpanam</t>
  </si>
  <si>
    <t>HO0098800000</t>
  </si>
  <si>
    <t>Cotton Yellow pouch for Mangalya Arpanam</t>
  </si>
  <si>
    <t>[HO0099800000] Samarpanam Basket</t>
  </si>
  <si>
    <t>[HO0107100002] Sambrani Powder (Loban)</t>
  </si>
  <si>
    <t>Sambrani Powder (Loban)</t>
  </si>
  <si>
    <t>[HO0107700000] Charcoal Tablets for Sambrani/Dhoop</t>
  </si>
  <si>
    <t>[HO0108200000] Devi Journal (Tree free Banana Paper)</t>
  </si>
  <si>
    <t>[HO0108417000] Copper Vibhuti Box (Small) - Padam</t>
  </si>
  <si>
    <t>[HO0108617000] Copper Vibhuti Box (Tall) - Trigun</t>
  </si>
  <si>
    <t>[HO0110200000] Sandal powder big Tin</t>
  </si>
  <si>
    <t>[HO0110400000] Linga Bhairavi Metal Keychain</t>
  </si>
  <si>
    <t>[HO0110700000] Spear(Length -77" Weight -1.650 kg)</t>
  </si>
  <si>
    <t>Spear(Length -77" Weight -1.650 kg)</t>
  </si>
  <si>
    <t>[HO0110800000] Fire Stick(Length -48" Weight -1.370 kg)</t>
  </si>
  <si>
    <t>HO0110800000</t>
  </si>
  <si>
    <t>Fire Stick(Length -48" Weight -1.370 kg)</t>
  </si>
  <si>
    <t>[HO0110900000] Copper Uruli(Height-8" Length -21.5" Weight -3.270 kg)</t>
  </si>
  <si>
    <t>Copper Uruli(Height-8" Length -21.5" Weight -3.270 kg)</t>
  </si>
  <si>
    <t>[HO0111000000] Brass Oval Bowl(Height-7.5" Length -14" Weight -2.100 kg)</t>
  </si>
  <si>
    <t>Brass Oval Bowl(Height-7.5" Length -14" Weight -2.100 kg)</t>
  </si>
  <si>
    <t>[HO0111100000] Wooden Stool(Height-10.5" Length -24" Width- 12" Weight -6 kg)</t>
  </si>
  <si>
    <t>Wooden Stool(Height-10.5" Length -24" Width- 12" Weight -6 kg)</t>
  </si>
  <si>
    <t>[HO0111200000] IL Gudi Lamp</t>
  </si>
  <si>
    <t>GUDI-LAMP</t>
  </si>
  <si>
    <t>IL Gudi Lamp</t>
  </si>
  <si>
    <t>[HO0116016900] Brass Kuthu Vilakku 5ft</t>
  </si>
  <si>
    <t>[HO0116017000] Brass Kuthu Vilakku 4ft</t>
  </si>
  <si>
    <t>[HO0116017100] Brass Kuthu Vilakku 3ft</t>
  </si>
  <si>
    <t>[HO0116017200] Brass Kuthu Vilakku 2ft</t>
  </si>
  <si>
    <t>[HO0116117000] Infinite - Screen Printed Notebook</t>
  </si>
  <si>
    <t>[HO0116117200] Adiyogi Notebook with Copper Fit Details - Blue</t>
  </si>
  <si>
    <t>[HO0118700002] Dasangam in Cup</t>
  </si>
  <si>
    <t>[HO0118800002] Sambrani in Cup</t>
  </si>
  <si>
    <t>[HO0125900000] Adiyogi Glow-in-the-Dark Keychain (hues of slendour)</t>
  </si>
  <si>
    <t>[HO0126100000] Linga Bhairavi Glow-in-the-Dark Keychain</t>
  </si>
  <si>
    <t>[HY201-L] Unisex-Dhoti-Off-White</t>
  </si>
  <si>
    <t>HY201-L</t>
  </si>
  <si>
    <t>Unisex-Dhoti-Off-White</t>
  </si>
  <si>
    <t>[HY201-S] Unisex-Dhoti-Off-White</t>
  </si>
  <si>
    <t>HY201-S</t>
  </si>
  <si>
    <t>[IN203] Incense-Cone-RedRose</t>
  </si>
  <si>
    <t>IN203</t>
  </si>
  <si>
    <t>Incense-Cone-RedRose</t>
  </si>
  <si>
    <t>[IN222] Incense Holder Lotus Style 2</t>
  </si>
  <si>
    <t>IN222</t>
  </si>
  <si>
    <t>[IN223] Incense Holder Orchid Green Patina Finish</t>
  </si>
  <si>
    <t>IN223</t>
  </si>
  <si>
    <t>[JW102-4] Textured-Copper-Moon-Phase-Earring-1</t>
  </si>
  <si>
    <t>JW102-4</t>
  </si>
  <si>
    <t>Textured-Copper-Moon-Phase-Earring-1</t>
  </si>
  <si>
    <t>[JW102-5] Textured-Copper-Moon-Phase-Earring-2</t>
  </si>
  <si>
    <t>JW102-5</t>
  </si>
  <si>
    <t>Textured-Copper-Moon-Phase-Earring-2</t>
  </si>
  <si>
    <t>[JW111] Prana-Pendant</t>
  </si>
  <si>
    <t>JW111</t>
  </si>
  <si>
    <t>Prana-Pendant</t>
  </si>
  <si>
    <t>[JW113] Aum-Necklace-coconut-shell</t>
  </si>
  <si>
    <t>JW113</t>
  </si>
  <si>
    <t>Aum-Necklace-coconut-shell</t>
  </si>
  <si>
    <t>[JW114-B] Kundalini-Silver-Gold-Plated-Pendant</t>
  </si>
  <si>
    <t>JW114-B</t>
  </si>
  <si>
    <t>Kundalini-Silver-Gold-Plated-Pendant</t>
  </si>
  <si>
    <t>[JW114-E] Kundalini-Silver-Gold-Plated-Pendant</t>
  </si>
  <si>
    <t>JW114-E</t>
  </si>
  <si>
    <t>[JW114-F] Kundalini-Silver-Gold-Plated-Pendant</t>
  </si>
  <si>
    <t>JW114-F</t>
  </si>
  <si>
    <t>[JW116] Silver-Earrings-2</t>
  </si>
  <si>
    <t>JW116</t>
  </si>
  <si>
    <t>Silver-Earrings-2</t>
  </si>
  <si>
    <t>[JW117] Silver-Earrings-3</t>
  </si>
  <si>
    <t>JW117</t>
  </si>
  <si>
    <t>Silver-Earrings-3</t>
  </si>
  <si>
    <t>[JW118] Silver-Earrings-4</t>
  </si>
  <si>
    <t>JW118</t>
  </si>
  <si>
    <t>Silver-Earrings-4</t>
  </si>
  <si>
    <t>[JW119] Copper-Earring-1</t>
  </si>
  <si>
    <t>JW119</t>
  </si>
  <si>
    <t>Copper-Earring-1</t>
  </si>
  <si>
    <t>[JW120] Copper-Earring-2</t>
  </si>
  <si>
    <t>JW120</t>
  </si>
  <si>
    <t>Copper-Earring-2</t>
  </si>
  <si>
    <t>[JW121] Copper-Earring-3</t>
  </si>
  <si>
    <t>JW121</t>
  </si>
  <si>
    <t>Copper-Earring-3</t>
  </si>
  <si>
    <t>[JW122] Gold-Fill-Earrings</t>
  </si>
  <si>
    <t>JW122</t>
  </si>
  <si>
    <t>Gold-Fill-Earrings</t>
  </si>
  <si>
    <t>[JW123] Neckalce-1</t>
  </si>
  <si>
    <t>JW123</t>
  </si>
  <si>
    <t>Neckalce-1</t>
  </si>
  <si>
    <t>[JW124] Necklace-2</t>
  </si>
  <si>
    <t>JW124</t>
  </si>
  <si>
    <t>Necklace-2</t>
  </si>
  <si>
    <t>[JW125] Necklace-3</t>
  </si>
  <si>
    <t>JW125</t>
  </si>
  <si>
    <t>Necklace-3</t>
  </si>
  <si>
    <t>[JW126] Necklace-4</t>
  </si>
  <si>
    <t>JW126</t>
  </si>
  <si>
    <t>Necklace-4</t>
  </si>
  <si>
    <t>[JW127] Necklace-5</t>
  </si>
  <si>
    <t>JW127</t>
  </si>
  <si>
    <t>Necklace-5</t>
  </si>
  <si>
    <t>[JW128] Silver-Earrings-1</t>
  </si>
  <si>
    <t>JW128</t>
  </si>
  <si>
    <t>Silver-Earrings-1</t>
  </si>
  <si>
    <t>[JW132] Naga-Bracelet</t>
  </si>
  <si>
    <t>JW132</t>
  </si>
  <si>
    <t>Naga-Bracelet</t>
  </si>
  <si>
    <t>[JW134] Nandi-Bracelet</t>
  </si>
  <si>
    <t>JW134</t>
  </si>
  <si>
    <t>Nandi-Bracelet</t>
  </si>
  <si>
    <t>[JW135] Nandi-Earrings-Dark-Blue</t>
  </si>
  <si>
    <t>JW135</t>
  </si>
  <si>
    <t>Nandi-Earrings-Dark-Blue</t>
  </si>
  <si>
    <t>[JW136] Nandi-Earrings-Light-Blue</t>
  </si>
  <si>
    <t>JW136</t>
  </si>
  <si>
    <t>Nandi-Earrings-Light-Blue</t>
  </si>
  <si>
    <t>[JW137] Beaded-Necklace-1</t>
  </si>
  <si>
    <t>JW137</t>
  </si>
  <si>
    <t>Beaded-Necklace-1</t>
  </si>
  <si>
    <t>[JW140] Multi-Layer-Bracelet-5660-E</t>
  </si>
  <si>
    <t>JW140</t>
  </si>
  <si>
    <t>Multi-Layer-Bracelet-5660-E</t>
  </si>
  <si>
    <t>[JW141] Multi-Layer-Bracelet-5660-F</t>
  </si>
  <si>
    <t>JW141</t>
  </si>
  <si>
    <t>Multi-Layer-Bracelet-5660-F</t>
  </si>
  <si>
    <t>[JW143] Lock-Type-Bracelet-6097-A</t>
  </si>
  <si>
    <t>JW143</t>
  </si>
  <si>
    <t>Lock-Type-Bracelet-6097-A</t>
  </si>
  <si>
    <t>[JW144-L] Moon-Phase-Silver-Ring (L)</t>
  </si>
  <si>
    <t>JW144-L</t>
  </si>
  <si>
    <t>[JW152] Handcrafted-Earring</t>
  </si>
  <si>
    <t>JW152</t>
  </si>
  <si>
    <t>[JW153] Handcrafted-Earring</t>
  </si>
  <si>
    <t>JW153</t>
  </si>
  <si>
    <t>[JW155] Handcrafted-Earring</t>
  </si>
  <si>
    <t>JW155</t>
  </si>
  <si>
    <t>[LANTERN-LBC] Lantern - LBC</t>
  </si>
  <si>
    <t>LANTERN-LBC</t>
  </si>
  <si>
    <t>Lantern - LBC</t>
  </si>
  <si>
    <t>[MC101] Lotus-Wall-Art-Metal</t>
  </si>
  <si>
    <t>MC101</t>
  </si>
  <si>
    <t>Lotus-Wall-Art-Metal</t>
  </si>
  <si>
    <t>[MC101-S] Bell-Small</t>
  </si>
  <si>
    <t>MC101-S</t>
  </si>
  <si>
    <t>Bell-Small</t>
  </si>
  <si>
    <t>[MC113] Set-Of-4-Bowls-With-Tray</t>
  </si>
  <si>
    <t>MC113</t>
  </si>
  <si>
    <t>Set-Of-4-Bowls-With-Tray</t>
  </si>
  <si>
    <t>[MC115-L] Metal-Deepam-without-base-Antique-L</t>
  </si>
  <si>
    <t>MC115-L</t>
  </si>
  <si>
    <t>Metal-Deepam-without-base-Antique-L</t>
  </si>
  <si>
    <t>[MC124] Hammered-Box</t>
  </si>
  <si>
    <t>MC124</t>
  </si>
  <si>
    <t>Hammered-Box</t>
  </si>
  <si>
    <t>[MC133] Lotus-Tealight-Candle-Holder</t>
  </si>
  <si>
    <t>MC133</t>
  </si>
  <si>
    <t>[MC202] Mini-Copper-Uruli-Spiral-Design-and-Snake-Leg</t>
  </si>
  <si>
    <t>MC202</t>
  </si>
  <si>
    <t>Mini-Copper-Uruli-Spiral-Design-and-Snake-Leg</t>
  </si>
  <si>
    <t>[ME0000101500] English An Immense Journey</t>
  </si>
  <si>
    <t>ME0000101500</t>
  </si>
  <si>
    <t>BK132</t>
  </si>
  <si>
    <t>English An Immense Journey</t>
  </si>
  <si>
    <t>[ME0000201500] English Compassion Cannot Choose</t>
  </si>
  <si>
    <t>ME0000201500</t>
  </si>
  <si>
    <t>BK126</t>
  </si>
  <si>
    <t>English Compassion Cannot Choose</t>
  </si>
  <si>
    <t>[ME0000301500] English Essential Wisdom From A Spiritual Master Soft</t>
  </si>
  <si>
    <t>ME0000301500</t>
  </si>
  <si>
    <t>BK133</t>
  </si>
  <si>
    <t>English Essential Wisdom From A Spiritual Master Soft</t>
  </si>
  <si>
    <t>[ME0000501500] English More than a Life English (BK 115)</t>
  </si>
  <si>
    <t>[ME0000801506] Inner Engineering Book</t>
  </si>
  <si>
    <t>BK146-1</t>
  </si>
  <si>
    <t>[ME0000901500] English Flowers On the Path</t>
  </si>
  <si>
    <t>[ME0001101506] Karma Book</t>
  </si>
  <si>
    <t>BK153</t>
  </si>
  <si>
    <t>[ME0001201500] Eternal Echoes - A Book Of Poems (1994-2021)</t>
  </si>
  <si>
    <t>[ME0002701500] English Joy 24x7</t>
  </si>
  <si>
    <t>[ME0002801500] English Pebbles of Wisdom Vol 1</t>
  </si>
  <si>
    <t>[ME0003401500] English Himalayan Lust</t>
  </si>
  <si>
    <t>[ME0003501500] English Midnights with the Mystic</t>
  </si>
  <si>
    <t>[ME0003601500] English Dont Polish Your Ignorance It may Shine</t>
  </si>
  <si>
    <t>[ME0003701500] English Of Mystics and Mistakes</t>
  </si>
  <si>
    <t>[ME0003801500] English Life And Death In One Breath</t>
  </si>
  <si>
    <t>[ME0003901500] English Body The Greatest Gadget</t>
  </si>
  <si>
    <t>[ME0004001500] English Mystics Musings Soft</t>
  </si>
  <si>
    <t>[ME0004002300] Tamil-Mystic-Musings</t>
  </si>
  <si>
    <t>Tamil-Mystic-Musings</t>
  </si>
  <si>
    <t>[ME0004101500] English Encounter the Enlightened</t>
  </si>
  <si>
    <t>[ME0004102300] Tamil-Encounter-the-Enlightened</t>
  </si>
  <si>
    <t>Tamil-Encounter-the-Enlightened</t>
  </si>
  <si>
    <t>[ME0004201500] English A Guru Always Takes You For A Ride</t>
  </si>
  <si>
    <t>English A Guru Always Takes You For A Ride</t>
  </si>
  <si>
    <t>[ME0004301500] English Eternal Echoes</t>
  </si>
  <si>
    <t>ME0004301500</t>
  </si>
  <si>
    <t>BK102</t>
  </si>
  <si>
    <t>English Eternal Echoes</t>
  </si>
  <si>
    <t>[ME0004401500] English Ambition to Vision and Greed is God</t>
  </si>
  <si>
    <t>[ME0004501500] English Sacred Space for Self Transformation</t>
  </si>
  <si>
    <t>English Sacred Space for Self Transformation</t>
  </si>
  <si>
    <t>[ME0004601500] English Circus of the Mind</t>
  </si>
  <si>
    <t>English Circus of the Mind</t>
  </si>
  <si>
    <t>[ME0004701500] English Sadhguru A Convex View</t>
  </si>
  <si>
    <t>English Sadhguru A Convex View</t>
  </si>
  <si>
    <t>[ME0004801500] English Mystics Musings Hard</t>
  </si>
  <si>
    <t>[ME0005602300] Dhyanalingam-Guru-Thanda-Guru</t>
  </si>
  <si>
    <t>Dhyanalingam-Guru-Thanda-Guru</t>
  </si>
  <si>
    <t>[ME0005801500] English Pebbles Of Wisdom Vol 2</t>
  </si>
  <si>
    <t>[ME0007316900] Photo-Book-Big</t>
  </si>
  <si>
    <t>BK150</t>
  </si>
  <si>
    <t>Photo-Book-Big</t>
  </si>
  <si>
    <t>[ME0007317000] Photo-Book-Small</t>
  </si>
  <si>
    <t>[ME0007501500] English A Taste of Well Being</t>
  </si>
  <si>
    <t>[ME0007701500] Youth and Truth - Unplug with Sadhguru</t>
  </si>
  <si>
    <t>[ME0007901500] Relationships-Emotion-DualBook</t>
  </si>
  <si>
    <t>[ME0008101506] Taste of Isha Cookbook</t>
  </si>
  <si>
    <t>BK107</t>
  </si>
  <si>
    <t>[ME0008201506] English Project Bloom</t>
  </si>
  <si>
    <t>ME0008201506</t>
  </si>
  <si>
    <t>BK113</t>
  </si>
  <si>
    <t>English Project Bloom</t>
  </si>
  <si>
    <t>[ME0008301506] Death An-Inside-Story</t>
  </si>
  <si>
    <t>ME0008301506</t>
  </si>
  <si>
    <t>BK152</t>
  </si>
  <si>
    <t>Death An-Inside-Story</t>
  </si>
  <si>
    <t>[ME0008501500] English Creation to Creator</t>
  </si>
  <si>
    <t>English Creation to Creator</t>
  </si>
  <si>
    <t>[ME0008701500] English Dhyanalinga The Eternal Form</t>
  </si>
  <si>
    <t>ME0008701500</t>
  </si>
  <si>
    <t>BK108</t>
  </si>
  <si>
    <t>English Dhyanalinga The Eternal Form</t>
  </si>
  <si>
    <t>[ME0008901500] English Inner Management</t>
  </si>
  <si>
    <t>English Inner Management</t>
  </si>
  <si>
    <t>[ME0009201500] English Sexuality and Divine</t>
  </si>
  <si>
    <t>English Sexuality and Divine</t>
  </si>
  <si>
    <t>[ME0009301500] English Unleashing the Mind</t>
  </si>
  <si>
    <t>English Unleashing the Mind</t>
  </si>
  <si>
    <t>[ME0009401500] English Why Suffering</t>
  </si>
  <si>
    <t>English Why Suffering</t>
  </si>
  <si>
    <t>[ME0009501500] English Ancient Technology</t>
  </si>
  <si>
    <t>English Ancient Technology</t>
  </si>
  <si>
    <t>[ME0009601500] English Good and Bad Divides The World</t>
  </si>
  <si>
    <t>English Good and Bad Divides The World</t>
  </si>
  <si>
    <t>[ME0009701500] English Enlightenment What It Is</t>
  </si>
  <si>
    <t>English Enlightenment What It Is</t>
  </si>
  <si>
    <t>[ME0013502300] Tamil-Velliyangiri</t>
  </si>
  <si>
    <t>Tamil-Velliyangiri</t>
  </si>
  <si>
    <t>[ME0014401500] English YOU A Spiritual Possibility</t>
  </si>
  <si>
    <t>ME0014401500</t>
  </si>
  <si>
    <t>BK114</t>
  </si>
  <si>
    <t>English YOU A Spiritual Possibility</t>
  </si>
  <si>
    <t>[ME0014501500] English Dhyanalinga Temple Brochure</t>
  </si>
  <si>
    <t>ME0014501500</t>
  </si>
  <si>
    <t>BK120</t>
  </si>
  <si>
    <t>English Dhyanalinga Temple Brochure</t>
  </si>
  <si>
    <t>[ME0014601500] Small-Book-6-GiftSet</t>
  </si>
  <si>
    <t>BK601</t>
  </si>
  <si>
    <t>Small-Book-6-GiftSet</t>
  </si>
  <si>
    <t>[ME0014701500] Large-Book-7-GiftSet</t>
  </si>
  <si>
    <t>BK602</t>
  </si>
  <si>
    <t>Large-Book-7-GiftSet</t>
  </si>
  <si>
    <t>[ME0014810300] AdiYogi-Photo</t>
  </si>
  <si>
    <t>ME0014810300</t>
  </si>
  <si>
    <t>PH704-8x6</t>
  </si>
  <si>
    <t>AdiYogi-Photo</t>
  </si>
  <si>
    <t>[ME0015000200] AdiYogi-Acrylic-Stand-Photo</t>
  </si>
  <si>
    <t>AdiYogi-Acrylic-Stand-Photo</t>
  </si>
  <si>
    <t>[ME0015200000] Adiyogi Car Stand</t>
  </si>
  <si>
    <t>[ME0015300000] AdiYogi-Wooden-Photo</t>
  </si>
  <si>
    <t>ME0015300000</t>
  </si>
  <si>
    <t>PH702</t>
  </si>
  <si>
    <t>AdiYogi-Wooden-Photo</t>
  </si>
  <si>
    <t>[ME0015608400] AY301 Adiyogi Photo (4x6)</t>
  </si>
  <si>
    <t>[ME0015610100] AY303 Adiyogi Photo (8x12)</t>
  </si>
  <si>
    <t>[ME0015708400] AdiYogi-4 (4x6)</t>
  </si>
  <si>
    <t>ph705-4x6</t>
  </si>
  <si>
    <t>Size: 4x6</t>
  </si>
  <si>
    <t>[ME0015710100] AdiYogi-4 (8x12)</t>
  </si>
  <si>
    <t>ph705-8x12</t>
  </si>
  <si>
    <t>Size: 8x12</t>
  </si>
  <si>
    <t>[ME0015711500] AdiYogi-4 (12x18)</t>
  </si>
  <si>
    <t>ph705-12x18</t>
  </si>
  <si>
    <t>Size: 12x18</t>
  </si>
  <si>
    <t>[ME0015712200] AY406 Adiyogi Photo (16x24)</t>
  </si>
  <si>
    <t>[ME0016300000] Car-Stand-Photo</t>
  </si>
  <si>
    <t>[ME0016600000] Photos-DL-Lamination-Cards</t>
  </si>
  <si>
    <t>[ME0016709000] Dhyanalinga - Black Background, White Sash (4x6)</t>
  </si>
  <si>
    <t>[ME0016710100] Dhyanalinga - Black Background, White Sash (8x12)</t>
  </si>
  <si>
    <t>[ME0016710900] Dhyanalinga - Black Background, White Sash (10x15)</t>
  </si>
  <si>
    <t>Size: 10x15</t>
  </si>
  <si>
    <t>[ME0016713000] DA106 Dhyanalinga Photo (20x30)</t>
  </si>
  <si>
    <t>[ME0017009000] Photos-DL-Red-Background-White-Sash (6x4)</t>
  </si>
  <si>
    <t>Photos-DL-Red-Background-White-Sash</t>
  </si>
  <si>
    <t>Size: 6x4</t>
  </si>
  <si>
    <t>[ME0017209000] Photos-DL-Red-Background-Red-Sash-Candles-Lit (6x4)</t>
  </si>
  <si>
    <t>Photos-DL-Red-Background-Red-Sash-Candles-Lit</t>
  </si>
  <si>
    <t>[ME0017210500] Photos-DL-Red-Background-Red-Sash-Candles-Lit (10x12)</t>
  </si>
  <si>
    <t>Size: 10x12</t>
  </si>
  <si>
    <t>[ME0017211100] Photos-DL-Red-Background-Red-Sash-Candles-Lit (12x15)</t>
  </si>
  <si>
    <t>Size: 12x15</t>
  </si>
  <si>
    <t>[ME0017509000] DB201 Dhyanalinga Photo (6x4)</t>
  </si>
  <si>
    <t>ph041-6x4</t>
  </si>
  <si>
    <t>[ME0017510100] DB203 Dhyanalinga Photo (8x12)</t>
  </si>
  <si>
    <t>[ME0017511500] Dhyanalinga Photo - Black (18x12) with frame</t>
  </si>
  <si>
    <t>Dhyanalinga Photo - Black (18x12) with frame</t>
  </si>
  <si>
    <t>[ME0017512200] DB206 Dhyanalinga Photo (16x24)</t>
  </si>
  <si>
    <t>[ME0017909000] Dhyanalinga - Black (6x4)</t>
  </si>
  <si>
    <t>Dhyanalinga - Black</t>
  </si>
  <si>
    <t>[ME0017910100] Dhyanalinga - Black (8x12)</t>
  </si>
  <si>
    <t>[ME0018009000] Photos-DL-Black-Background (6x4)</t>
  </si>
  <si>
    <t>[ME0018010100] Photos-DL-Black-Background (8x12)</t>
  </si>
  <si>
    <t>[ME0018011500] Photos-DL-Black-Background (12x18)</t>
  </si>
  <si>
    <t>[ME0018013000] Photos-DL-Black-Background (20x30)</t>
  </si>
  <si>
    <t>Size: 20x30</t>
  </si>
  <si>
    <t>[ME0018109000] DB 801 6*4 Inch DL Photo</t>
  </si>
  <si>
    <t>DB 801 6*4 Inch DL Photo</t>
  </si>
  <si>
    <t>[ME0018708400] Photos-DL-Red-Background-Red-Sash-Candles-Lit (4x6)</t>
  </si>
  <si>
    <t>ME0018708400</t>
  </si>
  <si>
    <t>ph033-4x6</t>
  </si>
  <si>
    <t>[ME0018900000] Devi-Car-Hanging</t>
  </si>
  <si>
    <t>[ME0019316900] Devi Lamination Card - Black</t>
  </si>
  <si>
    <t>[ME0019317000] Devi Lamination Card - Red</t>
  </si>
  <si>
    <t>ph509</t>
  </si>
  <si>
    <t>[ME0019317100] Devi Lamination Card - Yellow</t>
  </si>
  <si>
    <t>ME0019317100</t>
  </si>
  <si>
    <t>ph511</t>
  </si>
  <si>
    <t>Devi Lamination Card - Yellow</t>
  </si>
  <si>
    <t>[ME0019411500] Linga Bhairavi - Black (12x18)</t>
  </si>
  <si>
    <t>Linga Bhairavi - Black</t>
  </si>
  <si>
    <t>[ME0019415000] Linga Bhairavi - Black (48x72)</t>
  </si>
  <si>
    <t>ME0019415000</t>
  </si>
  <si>
    <t>PH050-48x72</t>
  </si>
  <si>
    <t>Size: 48x72</t>
  </si>
  <si>
    <t>[ME0019509000] LB-Photos-Yellow-Ver (6x4)</t>
  </si>
  <si>
    <t>LB-Photos-Yellow-Ver</t>
  </si>
  <si>
    <t>[ME0019509400] Linga Bhairavi - Yellow</t>
  </si>
  <si>
    <t>Linga Bhairavi - Yellow</t>
  </si>
  <si>
    <t>[ME0019510100] LB-Photos-Yellow-Ver (8x12)</t>
  </si>
  <si>
    <t>[ME0019511500] LB-Photos-Yellow-Ver (12x18)</t>
  </si>
  <si>
    <t>[ME0019513500] LB-Photos-Yellow-Ver (24x36)</t>
  </si>
  <si>
    <t>Size: 24x36</t>
  </si>
  <si>
    <t>[ME0019609000] Linga Bhairavi - Red (4x6)</t>
  </si>
  <si>
    <t>Linga Bhairavi - Red</t>
  </si>
  <si>
    <t>[ME0019610100] Linga Bhairavi - Red (8x12)</t>
  </si>
  <si>
    <t>[ME0019611500] Linga Bhairavi - Red (12x18)</t>
  </si>
  <si>
    <t>[ME0019613500] Linga Bhairavi - Red (24x36)</t>
  </si>
  <si>
    <t>[ME0019715100] Linga Bhairavi - Red (48x72)</t>
  </si>
  <si>
    <t>ME0019715100</t>
  </si>
  <si>
    <t>PH051-48x72</t>
  </si>
  <si>
    <t>[ME0019811500] LB-Photos-With-Lamp-Black</t>
  </si>
  <si>
    <t>LB-Photos-With-Lamp-Black</t>
  </si>
  <si>
    <t>[ME0019908800] Devi w/Bangles Red Photo Hor (6x4)</t>
  </si>
  <si>
    <t>Devi w/Bangles Red Photo Hor</t>
  </si>
  <si>
    <t>[ME0019908900] Devi w/Bangles Red Photo Ver (6x4)</t>
  </si>
  <si>
    <t>Devi w/Bangles Red Photo Ver</t>
  </si>
  <si>
    <t>[ME0019909200] Devi w/Bangles Red Photo Hor (6x8)</t>
  </si>
  <si>
    <t>Size: 6x8</t>
  </si>
  <si>
    <t>[ME0019909300] Devi w/Bangles Red Photo Ver (6x8)</t>
  </si>
  <si>
    <t>[ME0019909900] Devi w/Bangles Red Photo Hor (8x12)</t>
  </si>
  <si>
    <t>[ME0019910000] Devi w/Bangles Red Photo Ver (8x12)</t>
  </si>
  <si>
    <t>[ME0019911300] Devi w/Bangles Red Hor (12x18)</t>
  </si>
  <si>
    <t>[ME0019911400] Devi w/Bangles Black Hor (12x18)</t>
  </si>
  <si>
    <t>Devi w/Bangles Black Hor (12x18)</t>
  </si>
  <si>
    <t>[ME0019913300] Devi w/Bangles Red Photo Hor (24x36)</t>
  </si>
  <si>
    <t>[ME0019913400] Devi w/Bangles Red Photo Ver (24x36)</t>
  </si>
  <si>
    <t>[ME0019915000] Devi w/Bangles Red Photo Ver (48x72)</t>
  </si>
  <si>
    <t>Devi w/Bangles Red Photo Ver (48x72)</t>
  </si>
  <si>
    <t>[ME0020008800] Devi w/Bangles Yellow Hor (6x4)</t>
  </si>
  <si>
    <t>[ME0020008900] Devi w/Bangles Yellow Ver (6x4)</t>
  </si>
  <si>
    <t>[ME0020009200] Devi w/Bangles Yellow Hor (6x8)</t>
  </si>
  <si>
    <t>[ME0020009300] Devi w/Bangles Yellow Ver (6x8)</t>
  </si>
  <si>
    <t>[ME0020009900] Devi w/Bangles Yellow Hor (8x12)</t>
  </si>
  <si>
    <t>[ME0020010000] Devi w/Bangles Yellow Ver (8x12)</t>
  </si>
  <si>
    <t>[ME0020011300] Devi w/Bangles Yellow Hor (12x18)</t>
  </si>
  <si>
    <t>ph516-12x18</t>
  </si>
  <si>
    <t>[ME0020011400] Devi w/Bangles Yellow Ver (12x18)</t>
  </si>
  <si>
    <t>[ME0020013300] Devi w/Bangles Yellow Hor (24x36)</t>
  </si>
  <si>
    <t>[ME0020013400] Devi w/Bangles Yellow Hor (36x24)</t>
  </si>
  <si>
    <t>PH515-24x36</t>
  </si>
  <si>
    <t>Size: 36x24</t>
  </si>
  <si>
    <t>[ME0020108800] Devi w/Bangles Sandal Hor (6x4)</t>
  </si>
  <si>
    <t>[ME0020108900] Devi w/Bangles Sandalwood Ver (6x4)</t>
  </si>
  <si>
    <t>[ME0020109200] Devi w/Bangles Sandal Hor (6x8)</t>
  </si>
  <si>
    <t>[ME0020109300] Devi w/Bangles Sandalwood Ver (6x8)</t>
  </si>
  <si>
    <t>[ME0020109900] Devi w/Bangles Sandal Hor (8x12)</t>
  </si>
  <si>
    <t>[ME0020110000] Devi w/Bangles Sandalwood Ver (8x12)</t>
  </si>
  <si>
    <t>[ME0020111300] Devi w/Bangles Sandal Hor (12x18)</t>
  </si>
  <si>
    <t>[ME0020111400] Devi w/Bangles Sandalwood Ver (12x18)</t>
  </si>
  <si>
    <t>[ME0020113300] Devi w/Bangles Sandal Hor (24x36)</t>
  </si>
  <si>
    <t>[ME0020113400] Devi w/Bangles Sandalwood Ver (24x36)</t>
  </si>
  <si>
    <t>[ME0020208800] Devi w/Bangles Black Hor (6x8)</t>
  </si>
  <si>
    <t>[ME0020208900] Devi w/Bangles Black Ver (4x6)</t>
  </si>
  <si>
    <t>[ME0020209900] Devi w/Bangles Black Hor (12x18)</t>
  </si>
  <si>
    <t>ph519-12x18</t>
  </si>
  <si>
    <t>[ME0020210000] Devi w/Bangles Black Ver (8x12)</t>
  </si>
  <si>
    <t>ph055-8x12</t>
  </si>
  <si>
    <t>[ME0020211300] LB905 Linga Bhairavi with Bangles Photo Black Hor (12x18 Hr)</t>
  </si>
  <si>
    <t>[ME0020211400] Devi w/Bangles Black Ver (12x18)</t>
  </si>
  <si>
    <t>ph055-12x18</t>
  </si>
  <si>
    <t>[ME0020212000] Devi w/Bangles Black Ver (16x24)</t>
  </si>
  <si>
    <t>Size: 16x24</t>
  </si>
  <si>
    <t>[ME0020212100] Devi w/Bangles Black Ver (24x16)</t>
  </si>
  <si>
    <t>Size: 24x16</t>
  </si>
  <si>
    <t>[ME0020213300] Devi w/Bangles Black Hor (24x36)</t>
  </si>
  <si>
    <t>ph519-24x36</t>
  </si>
  <si>
    <t>[ME0020213400] Devi w/Bangles Black Ver (24x36)</t>
  </si>
  <si>
    <t>[ME0020215000] Devi w/Bangles Black Ver (48x72)</t>
  </si>
  <si>
    <t>[ME0020500000] SG-Photos-Lamination-Cards-S</t>
  </si>
  <si>
    <t>ME0020500000</t>
  </si>
  <si>
    <t>PH397</t>
  </si>
  <si>
    <t>SG-Photos-Lamination-Cards-S</t>
  </si>
  <si>
    <t>[ME0020600000] SG-Photos-Lamination-Cards-S</t>
  </si>
  <si>
    <t>ME0020600000</t>
  </si>
  <si>
    <t>PH307</t>
  </si>
  <si>
    <t>[ME0020700000] SG-Photos-Lamination-Cards-S</t>
  </si>
  <si>
    <t>ME0020700000</t>
  </si>
  <si>
    <t>PH398</t>
  </si>
  <si>
    <t>[ME0020800000] SG-Photos-Lamination-Cards-S</t>
  </si>
  <si>
    <t>ME0020800000</t>
  </si>
  <si>
    <t>PH399</t>
  </si>
  <si>
    <t>[ME0020900000] SG-Photos-Lamination-Cards-S</t>
  </si>
  <si>
    <t>ME0020900000</t>
  </si>
  <si>
    <t>PH400</t>
  </si>
  <si>
    <t>[ME0021010100] Sadhguru Solitude (8x12)</t>
  </si>
  <si>
    <t>ME0021010100</t>
  </si>
  <si>
    <t>PH023-8x12</t>
  </si>
  <si>
    <t>Sadhguru Solitude</t>
  </si>
  <si>
    <t>[ME0021109006] SG-Photos-Kailash-2 (6x4)</t>
  </si>
  <si>
    <t>ME0021109006</t>
  </si>
  <si>
    <t>PH027-6x4</t>
  </si>
  <si>
    <t>SG-Photos-Kailash-2</t>
  </si>
  <si>
    <t>[ME0021611200] SG-Photos-Immensity-Brown-Wood</t>
  </si>
  <si>
    <t>ME0021611200</t>
  </si>
  <si>
    <t>PH015-12x16-WQ</t>
  </si>
  <si>
    <t>SG-Photos-Immensity-Brown-Wood</t>
  </si>
  <si>
    <t>[ME0021710100] SG-Photos-Expansion (8x12)</t>
  </si>
  <si>
    <t>ME0021710100</t>
  </si>
  <si>
    <t>PH022-8x12</t>
  </si>
  <si>
    <t>SG-Photos-Expansion</t>
  </si>
  <si>
    <t>[ME0021711500] SG-Photos-Expansion (12x18)</t>
  </si>
  <si>
    <t>ME0021711500</t>
  </si>
  <si>
    <t>PH022-12x18</t>
  </si>
  <si>
    <t>[ME0021711800] SG-Photos-Expansion (15x22)</t>
  </si>
  <si>
    <t>ME0021711800</t>
  </si>
  <si>
    <t>PH022-15x22</t>
  </si>
  <si>
    <t>Size: 15x22</t>
  </si>
  <si>
    <t>[ME0021811200] Sadhguru Looking Inward (12X16)</t>
  </si>
  <si>
    <t>Sadhguru Looking Inward</t>
  </si>
  <si>
    <t>Size: 12X16</t>
  </si>
  <si>
    <t>[ME0021909800] SG-Photos-Smiling (8x10)</t>
  </si>
  <si>
    <t>ME0021909800</t>
  </si>
  <si>
    <t>PH026-8x10</t>
  </si>
  <si>
    <t>SG-Photos-Smiling</t>
  </si>
  <si>
    <t>Size: 8x10</t>
  </si>
  <si>
    <t>[ME0022008400] SG-Photos-Kailash-7 (4x6)</t>
  </si>
  <si>
    <t>ME0022008400</t>
  </si>
  <si>
    <t>PH029-4x6</t>
  </si>
  <si>
    <t>SG-Photos-Kailash-7</t>
  </si>
  <si>
    <t>[ME0022108406] Photos-DL-Photo (4x6)</t>
  </si>
  <si>
    <t>ME0022108406</t>
  </si>
  <si>
    <t>Photos-DL-Photo</t>
  </si>
  <si>
    <t>[ME0022110106] Photos-DL-Photo (8x12)</t>
  </si>
  <si>
    <t>ME0022110106</t>
  </si>
  <si>
    <t>[ME0022211206] Tear-Drops-of-Mother-Earth (12X16)</t>
  </si>
  <si>
    <t>ME0022211206</t>
  </si>
  <si>
    <t>PH066-12x16</t>
  </si>
  <si>
    <t>Tear-Drops-of-Mother-Earth</t>
  </si>
  <si>
    <t>[ME0022310106] Tear-Drops-of-Mother-Earth (8x12)</t>
  </si>
  <si>
    <t>ME0022310106</t>
  </si>
  <si>
    <t>PH066-8x12</t>
  </si>
  <si>
    <t>[ME0022409806] Beat-and-Vibration (8x10)</t>
  </si>
  <si>
    <t>ME0022409806</t>
  </si>
  <si>
    <t>PH067-8x10</t>
  </si>
  <si>
    <t>Beat-and-Vibration</t>
  </si>
  <si>
    <t>[ME0022509806] Master-and-Master (8x10)</t>
  </si>
  <si>
    <t>ME0022509806</t>
  </si>
  <si>
    <t>PH068-8x10</t>
  </si>
  <si>
    <t>Master-and-Master</t>
  </si>
  <si>
    <t>[ME0022511906] Master-and-Master (16x20)</t>
  </si>
  <si>
    <t>ME0022511906</t>
  </si>
  <si>
    <t>PH068-16x20</t>
  </si>
  <si>
    <t>Size: 16x20</t>
  </si>
  <si>
    <t>[ME0022512506] Master-and-Master (20x20)</t>
  </si>
  <si>
    <t>ME0022512506</t>
  </si>
  <si>
    <t>PH068-20x20</t>
  </si>
  <si>
    <t>Size: 20x20</t>
  </si>
  <si>
    <t>[ME0022513206] Master-and-Master (24x30)</t>
  </si>
  <si>
    <t>ME0022513206</t>
  </si>
  <si>
    <t>PH068-24x30</t>
  </si>
  <si>
    <t>Size: 24x30</t>
  </si>
  <si>
    <t>[ME0022610606] Master-and-Master (10x14)</t>
  </si>
  <si>
    <t>ME0022610606</t>
  </si>
  <si>
    <t>PH068-10x14</t>
  </si>
  <si>
    <t>Size: 10x14</t>
  </si>
  <si>
    <t>[ME0022711206] The-Play-of-Life (12X16)</t>
  </si>
  <si>
    <t>ME0022711206</t>
  </si>
  <si>
    <t>PH069-12x16</t>
  </si>
  <si>
    <t>The-Play-of-Life</t>
  </si>
  <si>
    <t>[ME0022712206] The-Play-of-Life (16x24)</t>
  </si>
  <si>
    <t>ME0022712206</t>
  </si>
  <si>
    <t>PH069-16x24</t>
  </si>
  <si>
    <t>[ME0022713506] The-Play-of-Life (24x36)</t>
  </si>
  <si>
    <t>ME0022713506</t>
  </si>
  <si>
    <t>PH069-24x36</t>
  </si>
  <si>
    <t>[ME0022810106] The-Play-of-Life (8x12)</t>
  </si>
  <si>
    <t>ME0022810106</t>
  </si>
  <si>
    <t>PH069-8x12</t>
  </si>
  <si>
    <t>[ME0022910106] A-Divine-Offering (8x12)</t>
  </si>
  <si>
    <t>ME0022910106</t>
  </si>
  <si>
    <t>PH070-8x12</t>
  </si>
  <si>
    <t>A-Divine-Offering</t>
  </si>
  <si>
    <t>[ME0023011206] Golden-hour (12X16)</t>
  </si>
  <si>
    <t>ME0023011206</t>
  </si>
  <si>
    <t>PH071-12x16</t>
  </si>
  <si>
    <t>Golden-hour</t>
  </si>
  <si>
    <t>[ME0023011906] Golden-hour (16x20)</t>
  </si>
  <si>
    <t>ME0023011906</t>
  </si>
  <si>
    <t>PH071-16x20</t>
  </si>
  <si>
    <t>[ME0023110106] Golden-hour (8x12)</t>
  </si>
  <si>
    <t>ME0023110106</t>
  </si>
  <si>
    <t>PH071-8x12</t>
  </si>
  <si>
    <t>[ME0023609000] Sadhguru Holding Rose (4x6)</t>
  </si>
  <si>
    <t>Sadhguru Holding Rose</t>
  </si>
  <si>
    <t>[ME0023610100] Sadhguru Holding Rose (8x12)</t>
  </si>
  <si>
    <t>[ME0023611500] Sadhguru Holding Rose (12x18)</t>
  </si>
  <si>
    <t>[ME0024509800] SG-Photos-Inclusive (8x10)</t>
  </si>
  <si>
    <t>SG-Photos-Inclusive</t>
  </si>
  <si>
    <t>[ME0024511200] SG-Photos-Inclusive (12X16)</t>
  </si>
  <si>
    <t>[ME0024608600] Sadhguru Looking Inward (4x5)</t>
  </si>
  <si>
    <t>ME0024608600</t>
  </si>
  <si>
    <t>PH025-4x5</t>
  </si>
  <si>
    <t>Size: 4x5</t>
  </si>
  <si>
    <t>[ME0024609800] Sadhguru Looking Inward (8x10)</t>
  </si>
  <si>
    <t>[ME0024611700] Sadhguru Looking Inward (15x20)</t>
  </si>
  <si>
    <t>ME0024611700</t>
  </si>
  <si>
    <t>PH025-15x20</t>
  </si>
  <si>
    <t>Size: 15x20</t>
  </si>
  <si>
    <t>[ME0024712500] SG-Photos-Natural</t>
  </si>
  <si>
    <t>ph013-20x20</t>
  </si>
  <si>
    <t>[ME0024714300] SG-Photos-Natural-36x36</t>
  </si>
  <si>
    <t>SG-Photos-Natural-36x36</t>
  </si>
  <si>
    <t>[ME0024909400] SG-Photos-Dancing (6x8)</t>
  </si>
  <si>
    <t>ME0024909400</t>
  </si>
  <si>
    <t>ph003-6x8</t>
  </si>
  <si>
    <t>SG-Photos-Dancing</t>
  </si>
  <si>
    <t>[ME0024910400] SG-Photos-Dancing (9x12)</t>
  </si>
  <si>
    <t>ph003-9x12</t>
  </si>
  <si>
    <t>Size: 9x12</t>
  </si>
  <si>
    <t>[ME0025109000] SD101 Sadhguru Photo (6x4)</t>
  </si>
  <si>
    <t>[ME0025110100] Sadhguru Innocence (8x10)</t>
  </si>
  <si>
    <t>Sadhguru Innocence</t>
  </si>
  <si>
    <t>[ME0025112300] Sadhguru Innocence (18x22)</t>
  </si>
  <si>
    <t>Size: 18x22</t>
  </si>
  <si>
    <t>[ME0025112600] Sadhguru Innocence (20x24)</t>
  </si>
  <si>
    <t>ME0025112600</t>
  </si>
  <si>
    <t>PH001-20x24</t>
  </si>
  <si>
    <t>Size: 20x24</t>
  </si>
  <si>
    <t>[ME0025209000] SG-Photos-Meditative (4x6)</t>
  </si>
  <si>
    <t>ph009-4x6</t>
  </si>
  <si>
    <t>[ME0025209800] SG-Photos-Meditative (8x12)</t>
  </si>
  <si>
    <t>[ME0025408400] SG-Photos-Compassion (4x5)</t>
  </si>
  <si>
    <t>ME0025408400</t>
  </si>
  <si>
    <t>PH002-4x5</t>
  </si>
  <si>
    <t>[ME0025409000] SG-Photos-Compassion (4x6)</t>
  </si>
  <si>
    <t>ph002-4x6</t>
  </si>
  <si>
    <t>[ME0025409400] SG-Photos-Compassion (6x8)</t>
  </si>
  <si>
    <t>[ME0025410400] SG-Photos-Compassion (9x12)</t>
  </si>
  <si>
    <t>[ME0025411200] SG-Photos-Compassion (12X16)</t>
  </si>
  <si>
    <t>[ME0025412400] SD606 Sadhguru Photo (18x24)</t>
  </si>
  <si>
    <t>[ME0025811200] SG-Photos-Domination-Black-Wood</t>
  </si>
  <si>
    <t>ME0025811200</t>
  </si>
  <si>
    <t>PH020-12x16</t>
  </si>
  <si>
    <t>SG-Photos-Domination-Black-Wood</t>
  </si>
  <si>
    <t>[ME0026109000] SG-Photos-Rainbow</t>
  </si>
  <si>
    <t>SG-Photos-Rainbow</t>
  </si>
  <si>
    <t>[ME0026410100] SE803 Sadhguru Photo (8x12)</t>
  </si>
  <si>
    <t>[ME0026411500] SG-Photos-Divinity-Brown-Wood (12X16)</t>
  </si>
  <si>
    <t>ME0026411500</t>
  </si>
  <si>
    <t>PH014-12x16-WQ</t>
  </si>
  <si>
    <t>SG-Photos-Divinity-Brown-Wood</t>
  </si>
  <si>
    <t>[ME0026511500] SE905 Sadhguru Photo (12x18)</t>
  </si>
  <si>
    <t>ph074-12x18</t>
  </si>
  <si>
    <t>[ME0026708400] SG-Photos-Kailash-2 (4x6)</t>
  </si>
  <si>
    <t>ph027-4x6</t>
  </si>
  <si>
    <t>[ME0026709700] SG-Photos-Kailash-2 (6x9)</t>
  </si>
  <si>
    <t>ph027-6x9</t>
  </si>
  <si>
    <t>Size: 6x9</t>
  </si>
  <si>
    <t>[ME0027109000] SG-Photos-Kailash-7 (6x4)</t>
  </si>
  <si>
    <t>ME0027109000</t>
  </si>
  <si>
    <t>PH029-6x4</t>
  </si>
  <si>
    <t>[ME0027209000] SG-Photos-Kailash-8 (4x6)</t>
  </si>
  <si>
    <t>[ME0027210100] SG-Photos-Kailash-8 (8x12)</t>
  </si>
  <si>
    <t>[ME0027211600] SG-Photos-Kailash-8 (12x18)</t>
  </si>
  <si>
    <t>[ME0027309400] SG-Photos-Meditative-9 (6x8)</t>
  </si>
  <si>
    <t>SG-Photos-Meditative-9</t>
  </si>
  <si>
    <t>[ME0027311200] SG-Photos-Meditative (12X16)</t>
  </si>
  <si>
    <t>[ME0027511500] SG-Photos-Inner-Nature-Brown-Wood</t>
  </si>
  <si>
    <t>SG-Photos-Inner-Nature-Brown-Wood</t>
  </si>
  <si>
    <t>[ME0027811500] SG-Photos-Truly-Happy-Brown-Wood</t>
  </si>
  <si>
    <t>SG-Photos-Truly-Happy-Brown-Wood</t>
  </si>
  <si>
    <t>[ME0027909400] Sadhguru with Devi (6x8)</t>
  </si>
  <si>
    <t>Sadhguru with Devi</t>
  </si>
  <si>
    <t>[ME0027910400] Sadhguru with Devi (9x12)</t>
  </si>
  <si>
    <t>[ME0027911200] Sadhguru with Devi (12X16)</t>
  </si>
  <si>
    <t>[ME0028011200] SG-Photos-Devi-Dance</t>
  </si>
  <si>
    <t>SG-Photos-Devi-Dance</t>
  </si>
  <si>
    <t>[ME0028111500] SG-Photos-Inner-Grace-Brown-Wood (12x18)</t>
  </si>
  <si>
    <t>SG-Photos-Inner-Grace-Brown-Wood</t>
  </si>
  <si>
    <t>[ME0028310100] Sadhguru Photo SI 303</t>
  </si>
  <si>
    <t>Sadhguru Photo SI 303</t>
  </si>
  <si>
    <t>[ME0028408400] LB-Photos-Sadhguru-Bike-1 (4x6)</t>
  </si>
  <si>
    <t>ph058-4x6</t>
  </si>
  <si>
    <t>LB-Photos-Sadhguru-Bike-1</t>
  </si>
  <si>
    <t>[ME0028410100] LB-Photos-Sadhguru-Bike-1 (8x12)</t>
  </si>
  <si>
    <t>ph058-8x12</t>
  </si>
  <si>
    <t>[ME0028510100] Photos-Sadhguru-Nature (8x12)</t>
  </si>
  <si>
    <t>Photos-Sadhguru-Nature</t>
  </si>
  <si>
    <t>[ME0028608400] LB-Photos-Sadhguru-Bike-2 (4x6)</t>
  </si>
  <si>
    <t>[ME0028610100] LB-Photos-Sadhguru-Bike-2 (8x12)</t>
  </si>
  <si>
    <t>[ME0028611500] LB-Photos-Sadhguru-Bike-2 (12x18)</t>
  </si>
  <si>
    <t>[ME0029310100] SJ503 Sadhguru Photo (8x12)</t>
  </si>
  <si>
    <t>PH073-8X12</t>
  </si>
  <si>
    <t>[ME0029311500] SJ505 Sadhguru Photo (12x18)</t>
  </si>
  <si>
    <t>ph073-12x18</t>
  </si>
  <si>
    <t>[ME0029510100] Sadhguru Photo SJ 905 (8x12)</t>
  </si>
  <si>
    <t>ME0029510100</t>
  </si>
  <si>
    <t>PH063-8x12</t>
  </si>
  <si>
    <t>Sadhguru Photo SJ 905</t>
  </si>
  <si>
    <t>[ME0029511500] Sadhguru Photo SJ 905 (12x18)</t>
  </si>
  <si>
    <t>[ME0029610100] Sadhguru Photo SK 203</t>
  </si>
  <si>
    <t>Sadhguru Photo SK 203</t>
  </si>
  <si>
    <t>[ME0029611500] Sadhguru Photo Namaskaram</t>
  </si>
  <si>
    <t>ME0029611500</t>
  </si>
  <si>
    <t>PH062-12x18</t>
  </si>
  <si>
    <t>Sadhguru Photo Namaskaram</t>
  </si>
  <si>
    <t>[ME0029810100] Sadhguru Photo SK 605 (8x12)</t>
  </si>
  <si>
    <t>ME0029810100</t>
  </si>
  <si>
    <t>PH064-8x12</t>
  </si>
  <si>
    <t>Sadhguru Photo SK 605</t>
  </si>
  <si>
    <t>[ME0030110100] Sadhguru Photo PH065 (8x12)</t>
  </si>
  <si>
    <t>Sadhguru Photo PH065</t>
  </si>
  <si>
    <t>[ME0030111500] Sadhguru Photo PH065 (12x18)</t>
  </si>
  <si>
    <t>ME0030111500</t>
  </si>
  <si>
    <t>PH065-12x18</t>
  </si>
  <si>
    <t>[ME0031211500] Sadhguru Padham Photo (12 x 18)</t>
  </si>
  <si>
    <t>[ME0031800000] SOI-Trigun</t>
  </si>
  <si>
    <t>ME0031800000</t>
  </si>
  <si>
    <t>MU111</t>
  </si>
  <si>
    <t>SOI-Trigun</t>
  </si>
  <si>
    <t>[ME0031900000] SOI-White-Mountain</t>
  </si>
  <si>
    <t>ME0031900000</t>
  </si>
  <si>
    <t>MU108</t>
  </si>
  <si>
    <t>SOI-White-Mountain</t>
  </si>
  <si>
    <t>[ME0032000000] Vairagya</t>
  </si>
  <si>
    <t>ME0032000000</t>
  </si>
  <si>
    <t>MU121</t>
  </si>
  <si>
    <t>Vairagya</t>
  </si>
  <si>
    <t>[ME0032100000] SOI-Chandrajeevan</t>
  </si>
  <si>
    <t>ME0032100000</t>
  </si>
  <si>
    <t>MU124</t>
  </si>
  <si>
    <t>SOI-Chandrajeevan</t>
  </si>
  <si>
    <t>[ME0032200000] Alai-Wave-Of-Bliss</t>
  </si>
  <si>
    <t>ME0032200000</t>
  </si>
  <si>
    <t>MU123</t>
  </si>
  <si>
    <t>Alai-Wave-Of-Bliss</t>
  </si>
  <si>
    <t>[ME0032300000] Dhyanalinga-Aradhana</t>
  </si>
  <si>
    <t>ME0032300000</t>
  </si>
  <si>
    <t>MU116</t>
  </si>
  <si>
    <t>Dhyanalinga-Aradhana</t>
  </si>
  <si>
    <t>[ME0032500000] SOI-In-the-Lap-of-the-Master</t>
  </si>
  <si>
    <t>ME0032500000</t>
  </si>
  <si>
    <t>MU103</t>
  </si>
  <si>
    <t>SOI-In-the-Lap-of-the-Master</t>
  </si>
  <si>
    <t>[ME0032700000] Nadha-Aradhana-Vol1</t>
  </si>
  <si>
    <t>ME0032700000</t>
  </si>
  <si>
    <t>MU104</t>
  </si>
  <si>
    <t>Nadha-Aradhana-Vol1</t>
  </si>
  <si>
    <t>[ME0032800000] Nadha-Aradhana-Vol2</t>
  </si>
  <si>
    <t>ME0032800000</t>
  </si>
  <si>
    <t>MU105</t>
  </si>
  <si>
    <t>Nadha-Aradhana-Vol2</t>
  </si>
  <si>
    <t>[ME0033200000] SOI-Yoga-Padhi</t>
  </si>
  <si>
    <t>ME0033200000</t>
  </si>
  <si>
    <t>MU110</t>
  </si>
  <si>
    <t>SOI-Yoga-Padhi</t>
  </si>
  <si>
    <t>[ME0033300000] Damaru</t>
  </si>
  <si>
    <t>ME0033300000</t>
  </si>
  <si>
    <t>MU125</t>
  </si>
  <si>
    <t>Damaru</t>
  </si>
  <si>
    <t>[ME0033500006] CD-Dhyanalinga-3- GiftSet</t>
  </si>
  <si>
    <t>ME0033500006</t>
  </si>
  <si>
    <t>MU602</t>
  </si>
  <si>
    <t>CD-Dhyanalinga-3- GiftSet</t>
  </si>
  <si>
    <t>[ME0033600006] Sounds Of Isha - CD Set II-8CDs</t>
  </si>
  <si>
    <t>ME0033600006</t>
  </si>
  <si>
    <t>MU604</t>
  </si>
  <si>
    <t>Sounds Of Isha - CD Set II-8CDs</t>
  </si>
  <si>
    <t>[ME0033700000] Project-Green-Hands</t>
  </si>
  <si>
    <t>ME0033700000</t>
  </si>
  <si>
    <t>MU106</t>
  </si>
  <si>
    <t>Project-Green-Hands</t>
  </si>
  <si>
    <t>[ME0033800000] SOI-Exuberance-of-The-Unmanifest</t>
  </si>
  <si>
    <t>ME0033800000</t>
  </si>
  <si>
    <t>MU107</t>
  </si>
  <si>
    <t>SOI-Exuberance-of-The-Unmanifest</t>
  </si>
  <si>
    <t>[ME0033900000] USB-SOI-Vol-1</t>
  </si>
  <si>
    <t>USB-SOI-Vol-1</t>
  </si>
  <si>
    <t>[ME0034000000] USB-SOI-Vol-2</t>
  </si>
  <si>
    <t>USB-SOI-Vol-2</t>
  </si>
  <si>
    <t>[ME0036100000] InThePresenceOfMaster-AudioDiscourses-Vol1-USB</t>
  </si>
  <si>
    <t>InThePresenceOfMaster-AudioDiscourses-Vol1-USB</t>
  </si>
  <si>
    <t>[ME0036300000] Mahabharat-USB</t>
  </si>
  <si>
    <t>Mahabharat-USB</t>
  </si>
  <si>
    <t>[ME0036400000] InThePresenceOfMaster-Video-Vol1-USB</t>
  </si>
  <si>
    <t>InThePresenceOfMaster-Video-Vol1-USB</t>
  </si>
  <si>
    <t>[ME0036500000] InThePresenceOfMaster-Video-Vol2-USB</t>
  </si>
  <si>
    <t>InThePresenceOfMaster-Video-Vol2-USB</t>
  </si>
  <si>
    <t>[ME0036600000] InThePresenceOfMaster-Video-Vol3-USB</t>
  </si>
  <si>
    <t>InThePresenceOfMaster-Video-Vol3-USB</t>
  </si>
  <si>
    <t>[ME0036700000] InThePresenceOfMaster-Video-Vol4-USB</t>
  </si>
  <si>
    <t>InThePresenceOfMaster-Video-Vol4-USB</t>
  </si>
  <si>
    <t>[ME0036800000] InThePresenceOfMaster-Video-Vol5-USB</t>
  </si>
  <si>
    <t>InThePresenceOfMaster-Video-Vol5-USB</t>
  </si>
  <si>
    <t>[ME0037200000] Linga Bhairavi in Kumkum Car Photo Stand</t>
  </si>
  <si>
    <t>[ME0037300000] Linga Bhairavi in Turmeric Car Photo Stand</t>
  </si>
  <si>
    <t>[ME0037400000] Dhyanalinga Car Photo Stand Airport</t>
  </si>
  <si>
    <t>[ME0037600000] Adiyogi miniature 2" car stand - Black</t>
  </si>
  <si>
    <t>[ME0039900000] English Isha Kriya</t>
  </si>
  <si>
    <t>ME0039900000</t>
  </si>
  <si>
    <t>DV121</t>
  </si>
  <si>
    <t>English Isha Kriya</t>
  </si>
  <si>
    <t>[ME0040000000] English Linga Bhairavi Birth of a Goddess 3DVDs</t>
  </si>
  <si>
    <t>ME0040000000</t>
  </si>
  <si>
    <t>DV123</t>
  </si>
  <si>
    <t>English Linga Bhairavi Birth of a Goddess 3DVDs</t>
  </si>
  <si>
    <t>[ME0040215100] Devi w/Bangles Red Hor (48x72)</t>
  </si>
  <si>
    <t>ME0040215100</t>
  </si>
  <si>
    <t>PH057-48x72</t>
  </si>
  <si>
    <t>[ME0042401500] A New Beginning Bk (English)</t>
  </si>
  <si>
    <t>[ME0043700006] Death - Hardcover</t>
  </si>
  <si>
    <t>[MIS016] Desktop Calendar 2026</t>
  </si>
  <si>
    <t>Desktop Calendar 2026</t>
  </si>
  <si>
    <t>[MU001] Eternal Echoes Vinyl Record</t>
  </si>
  <si>
    <t>MU001</t>
  </si>
  <si>
    <t>Eternal Echoes Vinyl Record</t>
  </si>
  <si>
    <t>[MU101] Dhyanalinga-Sudha-Ragunathan</t>
  </si>
  <si>
    <t>MU101</t>
  </si>
  <si>
    <t>Dhyanalinga-Sudha-Ragunathan</t>
  </si>
  <si>
    <t>[MU109] Linga-Bhairavi-Ye-Devi</t>
  </si>
  <si>
    <t>MU109</t>
  </si>
  <si>
    <t>Linga-Bhairavi-Ye-Devi</t>
  </si>
  <si>
    <t>[MU112] Ishana-The-Path-of-the-Divine</t>
  </si>
  <si>
    <t>MU112</t>
  </si>
  <si>
    <t>Ishana-The-Path-of-the-Divine</t>
  </si>
  <si>
    <t>[MU117] Bhairavi-Vandhal</t>
  </si>
  <si>
    <t>MU117</t>
  </si>
  <si>
    <t>Bhairavi-Vandhal</t>
  </si>
  <si>
    <t>[MU119] Linga-Bhairavi-Sudha</t>
  </si>
  <si>
    <t>MU119</t>
  </si>
  <si>
    <t>Linga-Bhairavi-Sudha</t>
  </si>
  <si>
    <t>[MU122] Moola-Mantra</t>
  </si>
  <si>
    <t>MU122</t>
  </si>
  <si>
    <t>Moola-Mantra</t>
  </si>
  <si>
    <t>[NF0001204906] Large Clover Honey</t>
  </si>
  <si>
    <t>FD202-CL</t>
  </si>
  <si>
    <t>[NF0001304706] Large Sourwood Honey</t>
  </si>
  <si>
    <t>FD202-SW</t>
  </si>
  <si>
    <t>[NF0001404906] Large Wildflower Honey</t>
  </si>
  <si>
    <t>FD202-WF</t>
  </si>
  <si>
    <t>[NF0001504106] Gallon Clover Honey</t>
  </si>
  <si>
    <t>FD204-1GCL</t>
  </si>
  <si>
    <t>[NF0001504606] Small Clover Honey</t>
  </si>
  <si>
    <t>FD203-8CL</t>
  </si>
  <si>
    <t>[NF0001600006] Small Sourwood Honey</t>
  </si>
  <si>
    <t>FD203-8SW</t>
  </si>
  <si>
    <t>[NF0001704106] Gallon Wildflower Honey</t>
  </si>
  <si>
    <t>FD204-1GWF</t>
  </si>
  <si>
    <t>[NF0001704606] Small Wildflower Honey</t>
  </si>
  <si>
    <t>FD203-8WF</t>
  </si>
  <si>
    <t>[NF0002606202] Food-Sukku-Banam-Ginger-Coriander-Mix-2.6oz</t>
  </si>
  <si>
    <t>Food-Sukku-Banam-Ginger-Coriander-Mix-2.6oz</t>
  </si>
  <si>
    <t>[NF0005304206] Sesame-Oil 1.58 gal</t>
  </si>
  <si>
    <t>EX119</t>
  </si>
  <si>
    <t>Sesame-Oil 1.58 gal</t>
  </si>
  <si>
    <t>[NF0005304806] Sesame-Oil-1L</t>
  </si>
  <si>
    <t>EX120</t>
  </si>
  <si>
    <t>Sesame-Oil-1L</t>
  </si>
  <si>
    <t>[NF0005400006] Herbal Jam</t>
  </si>
  <si>
    <t>[NF0005500006] Moong Beans 55 LBS</t>
  </si>
  <si>
    <t>FD201-55</t>
  </si>
  <si>
    <t>[NF0005504706] Moong Beans 2 LBS</t>
  </si>
  <si>
    <t>FD201-32</t>
  </si>
  <si>
    <t>Moong Beans 2 LBS</t>
  </si>
  <si>
    <t>[NF0005520606] Moong Beans 5 LBS</t>
  </si>
  <si>
    <t>FD201-80</t>
  </si>
  <si>
    <t>Moong Beans 5 LBS</t>
  </si>
  <si>
    <t>[NF0005604306] Organic Weight Loss Tea-2oz</t>
  </si>
  <si>
    <t>Organic Weight Loss Tea-2oz</t>
  </si>
  <si>
    <t>[NF0005604606] Organic Weight Loss Tea - 6oz</t>
  </si>
  <si>
    <t>NF0005604606</t>
  </si>
  <si>
    <t>FD306</t>
  </si>
  <si>
    <t>Organic Weight Loss Tea - 6oz</t>
  </si>
  <si>
    <t>[NF0005704306] Tea-Heart-Health-2oz</t>
  </si>
  <si>
    <t>Tea-Heart-Health-2oz</t>
  </si>
  <si>
    <t>[NF0005704506] Heart-health-organic-herbal-tea</t>
  </si>
  <si>
    <t>NF0005704506</t>
  </si>
  <si>
    <t>FD307</t>
  </si>
  <si>
    <t>Heart-health-organic-herbal-tea</t>
  </si>
  <si>
    <t>[NF0006106902] Sanjeevini Health Mix 17.6oz</t>
  </si>
  <si>
    <t>[NF0006207002] Instant Sanjeevini 21oz</t>
  </si>
  <si>
    <t>[NF0006207202] Instant-Sanjeevini-Multigrain-Health-Mix 5kgs</t>
  </si>
  <si>
    <t>NF0006207202</t>
  </si>
  <si>
    <t>FD102-5</t>
  </si>
  <si>
    <t>Instant-Sanjeevini-Multigrain-Health-Mix 5kgs</t>
  </si>
  <si>
    <t>[NF0006220902] Instant Sanjeevini 20 kg Bag</t>
  </si>
  <si>
    <t>[NF0011200006] Sesame Prasadam, pack of 6</t>
  </si>
  <si>
    <t>NF0011200006</t>
  </si>
  <si>
    <t>Sesame Prasadam, pack of 6</t>
  </si>
  <si>
    <t>[NF0011300006] Sanjeevini Ladoos, pack of 6</t>
  </si>
  <si>
    <t>NF0011300006</t>
  </si>
  <si>
    <t>Sanjeevini Ladoos, pack of 6</t>
  </si>
  <si>
    <t>[NF0011417006] Sanjeevini Ladoo</t>
  </si>
  <si>
    <t>NF0011417006</t>
  </si>
  <si>
    <t>FD900</t>
  </si>
  <si>
    <t>Sanjeevini Ladoo</t>
  </si>
  <si>
    <t>[OCM214-XL] Mens-Washed-Cotton-Draw-String-Pants-Beige</t>
  </si>
  <si>
    <t>OCM214-XL</t>
  </si>
  <si>
    <t>Mens-Washed-Cotton-Draw-String-Pants-Beige</t>
  </si>
  <si>
    <t>[OCW115-L] Womens-Aum-Kurta-Coral-SS (L)</t>
  </si>
  <si>
    <t>OCW115-L</t>
  </si>
  <si>
    <t>Womens-Aum-Kurta-Coral-SS</t>
  </si>
  <si>
    <t>[OCW115-M] Womens-Aum-Kurta-Coral-SS (M)</t>
  </si>
  <si>
    <t>OCW115-M</t>
  </si>
  <si>
    <t>[OCW129-M] Womens-Washed-Cotton-Aum-Long-Kurta-Pink-SS (M)</t>
  </si>
  <si>
    <t>OCW129-M</t>
  </si>
  <si>
    <t>Womens-Washed-Cotton-Aum-Long-Kurta-Pink-SS</t>
  </si>
  <si>
    <t>[OCW129-S] Womens-Washed-Cotton-Aum-Long-Kurta-Pink-SS (S)</t>
  </si>
  <si>
    <t>OCW129-S</t>
  </si>
  <si>
    <t>[PBK KIT WO] PBK KIT W/O Bhoomi + Sutra</t>
  </si>
  <si>
    <t>PBK KIT WO</t>
  </si>
  <si>
    <t>PBK KIT W/O Bhoomi + Sutra</t>
  </si>
  <si>
    <t>[PH001-4x5] Sadhguru Innocence (4x5)</t>
  </si>
  <si>
    <t>PH001-4x5</t>
  </si>
  <si>
    <t>[PH001-5x6] Sadhguru Innocence (5x6)</t>
  </si>
  <si>
    <t>PH001-5x6</t>
  </si>
  <si>
    <t>Size: 5x6</t>
  </si>
  <si>
    <t>[PH001-SATHSANG] Sadhguru Sathsang Photo</t>
  </si>
  <si>
    <t>PH001-SATHSANG</t>
  </si>
  <si>
    <t>Sadhguru Sathsang Photo</t>
  </si>
  <si>
    <t>[PH004-9x12] SG-Photos-Gomukhasana</t>
  </si>
  <si>
    <t>PH004-9x12</t>
  </si>
  <si>
    <t>SG-Photos-Gomukhasana</t>
  </si>
  <si>
    <t>[PH005-12x18] Sadhguru with Devi (12x18)</t>
  </si>
  <si>
    <t>PH005-12x18</t>
  </si>
  <si>
    <t>[PH006-4x5] SG-Photos-Inclusive (4x5)</t>
  </si>
  <si>
    <t>PH006-4x5</t>
  </si>
  <si>
    <t>[PH007-5x6] SG-Photos-Mystic's-Musings (5x6)</t>
  </si>
  <si>
    <t>PH007-5x6</t>
  </si>
  <si>
    <t>SG-Photos-Mystic's-Musings</t>
  </si>
  <si>
    <t>[PH007-8x10] SG-Photos-Mystic's-Musings (8x10)</t>
  </si>
  <si>
    <t>PH007-8x10</t>
  </si>
  <si>
    <t>[PH008-5x6] SG-Photos-Sadhguru-at-Caves</t>
  </si>
  <si>
    <t>PH008-5x6</t>
  </si>
  <si>
    <t>SG-Photos-Sadhguru-at-Caves</t>
  </si>
  <si>
    <t>[PH009-12X15] SG-Photos-Meditative (12x15)</t>
  </si>
  <si>
    <t>PH009-12X15</t>
  </si>
  <si>
    <t>[PH009A-12x16] SG-Photos-Meditative-9 (12X16)</t>
  </si>
  <si>
    <t>PH009A-12x16</t>
  </si>
  <si>
    <t>[PH009A-18x22] SG-Photos-Meditative-9 (18x22)</t>
  </si>
  <si>
    <t>PH009A-18x22</t>
  </si>
  <si>
    <t>[PH010-4x4] SG-Photos-Kedarnath (4x4)</t>
  </si>
  <si>
    <t>PH010-4x4</t>
  </si>
  <si>
    <t>SG-Photos-Kedarnath</t>
  </si>
  <si>
    <t>Size: 4x4</t>
  </si>
  <si>
    <t>[PH010-5x6] SG-Photos-Kedarnath (5x6)</t>
  </si>
  <si>
    <t>PH010-5x6</t>
  </si>
  <si>
    <t>[PH014-12X18] SG-Photos-Divinity-Brown-Wood (12x18)</t>
  </si>
  <si>
    <t>PH014-12X18</t>
  </si>
  <si>
    <t>[PH014-6X9] SG-Photos-Divinity-Brown-Wood (6x9)</t>
  </si>
  <si>
    <t>PH014-6X9</t>
  </si>
  <si>
    <t>[PH014-8X12] SG-Photos-Divinity-Brown-Wood (8x12)</t>
  </si>
  <si>
    <t>PH014-8X12</t>
  </si>
  <si>
    <t>[PH019-12X16] IL CAN 31</t>
  </si>
  <si>
    <t>PH019-12X16</t>
  </si>
  <si>
    <t>IL CAN 31</t>
  </si>
  <si>
    <t>[PH019-12x16-WQ] SG-Photos-Inner-Grace-Brown-Wood (12X16)</t>
  </si>
  <si>
    <t>PH019-12x16-WQ</t>
  </si>
  <si>
    <t>[PH021-4x6] SG-Photos-With-Nandi</t>
  </si>
  <si>
    <t>PH021-4x6</t>
  </si>
  <si>
    <t>SG-Photos-With-Nandi</t>
  </si>
  <si>
    <t>[PH022-4x6] SG-Photos-Expansion (4x6)</t>
  </si>
  <si>
    <t>PH022-4x6</t>
  </si>
  <si>
    <t>[PH023-4x6] Sadhguru Solitude (4x6)</t>
  </si>
  <si>
    <t>PH023-4x6</t>
  </si>
  <si>
    <t>[PH025-4x6] Sadhguru Looking Inward (4x6)</t>
  </si>
  <si>
    <t>[PH026-4X6] SG-Photos-Smiling (4x6)</t>
  </si>
  <si>
    <t>PH026-4X6</t>
  </si>
  <si>
    <t>[PH026-4x5] SG-Photos-Smiling (4x5)</t>
  </si>
  <si>
    <t>PH026-4x5</t>
  </si>
  <si>
    <t>[PH027-6x8] SG-Photos-Kailash-2 (6x8)</t>
  </si>
  <si>
    <t>PH027-6x8</t>
  </si>
  <si>
    <t>ph027-6x8</t>
  </si>
  <si>
    <t>[PH029-6x9] SG-Photos-Kailash-7 (6x9)</t>
  </si>
  <si>
    <t>PH029-6x9</t>
  </si>
  <si>
    <t>[PH037-4x6] Photos-DL-Red-Background-White-Sash (4x6)</t>
  </si>
  <si>
    <t>PH037-4x6</t>
  </si>
  <si>
    <t>[PH038-4X6] Photos-DL-Black-Background (4x6)</t>
  </si>
  <si>
    <t>PH038-4X6</t>
  </si>
  <si>
    <t>[PH039-4X6] Dhyanalinga - Black (4x6)</t>
  </si>
  <si>
    <t>PH039-4X6</t>
  </si>
  <si>
    <t>[PH050-16x24] Linga Bhairavi - Black (16x24)</t>
  </si>
  <si>
    <t>PH050-16x24</t>
  </si>
  <si>
    <t>[PH050-24x36] Linga Bhairavi - Black (24x36)</t>
  </si>
  <si>
    <t>PH050-24x36</t>
  </si>
  <si>
    <t>[PH050-4x6] Linga Bhairavi - Black (4x6)</t>
  </si>
  <si>
    <t>PH050-4x6</t>
  </si>
  <si>
    <t>[PH050-6x9] Linga Bhairavi - Black (6x9)</t>
  </si>
  <si>
    <t>PH050-6x9</t>
  </si>
  <si>
    <t>[PH050-8x12] Linga Bhairavi - Black (8x12)</t>
  </si>
  <si>
    <t>PH050-8x12</t>
  </si>
  <si>
    <t>[PH051-6X8] Linga Bhairavi - Red (6x8)</t>
  </si>
  <si>
    <t>PH051-6X8</t>
  </si>
  <si>
    <t>[PH054-4x6] LB-Photos-Yellow-Ver (4x6)</t>
  </si>
  <si>
    <t>PH054-4x6</t>
  </si>
  <si>
    <t>[PH059-4x6] Photos-Sadhguru-Nature (4x6)</t>
  </si>
  <si>
    <t>[PH064-12x18] Sadhguru Photo SK 605 (12x18)</t>
  </si>
  <si>
    <t>[PH067-10x14] Beat-and-Vibration (10x14)</t>
  </si>
  <si>
    <t>PH067-10x14</t>
  </si>
  <si>
    <t>[PH070-10x12] A-Divine-Offering (10x12)</t>
  </si>
  <si>
    <t>PH070-10x12</t>
  </si>
  <si>
    <t>[PH300] IL CAN 37</t>
  </si>
  <si>
    <t>PH300</t>
  </si>
  <si>
    <t>IL CAN 37</t>
  </si>
  <si>
    <t>[PH301] SG-Photos-Lamination-Cards-S</t>
  </si>
  <si>
    <t>[PH302] SG-Photos-Lamination-Cards-S</t>
  </si>
  <si>
    <t>PH302</t>
  </si>
  <si>
    <t>[PH303] SG-Photos-Lamination-Cards-S</t>
  </si>
  <si>
    <t>PH303</t>
  </si>
  <si>
    <t>[PH304] SG-Photos-Lamination-Cards-S</t>
  </si>
  <si>
    <t>PH304</t>
  </si>
  <si>
    <t>[PH305] SG-Photos-Lamination-Cards-S</t>
  </si>
  <si>
    <t>PH305</t>
  </si>
  <si>
    <t>[PH306] SG-Photos-Lamination-Cards-S</t>
  </si>
  <si>
    <t>PH306</t>
  </si>
  <si>
    <t>[PH518-6X9 A] Devi w/Bangles Sandal Hor (6x9)</t>
  </si>
  <si>
    <t>PH518-6X9 A</t>
  </si>
  <si>
    <t>[PR0000100000] Bond of Grace</t>
  </si>
  <si>
    <t>PR0000100000</t>
  </si>
  <si>
    <t>Bond of Grace</t>
  </si>
  <si>
    <t>[PR0000200000] Devi Abhishekam Offerings Kit</t>
  </si>
  <si>
    <t>[PR0000700000] Avighna-Yantra-Sutra</t>
  </si>
  <si>
    <t>[PR0000800000] LB-Yantra-Sutra</t>
  </si>
  <si>
    <t>[PR0001200000] Sannidhi-Vibuthi​</t>
  </si>
  <si>
    <t>[PT-Test] Pallet Transfer Test</t>
  </si>
  <si>
    <t>PT-Test</t>
  </si>
  <si>
    <t>Pallet Transfer Test</t>
  </si>
  <si>
    <t>[RS0000100000] Adiyogi Rudraksha with Chain (Consecrated)</t>
  </si>
  <si>
    <t>[RS0000300000] Rudraksha-Do-Mukhi-2-face</t>
  </si>
  <si>
    <t>[RS0000400000] Rudraksha-Gaurishankar</t>
  </si>
  <si>
    <t>[RS0000500000] Rudraksha-Children's-Shanmukhi</t>
  </si>
  <si>
    <t>[RS0000607500] Panchamukhi Rudraksha Mala (5 MM)</t>
  </si>
  <si>
    <t>Size: 5 MM</t>
  </si>
  <si>
    <t>[RS0000607600] Panchamukhi Rudraksha Mala (5.5 MM)</t>
  </si>
  <si>
    <t>Size: 5.5 MM</t>
  </si>
  <si>
    <t>[RS0000607700] Panchamukhi Rudraksha Mala (6 MM)</t>
  </si>
  <si>
    <t>Size: 6 MM</t>
  </si>
  <si>
    <t>[RS0000607800] Panchamukhi Rudraksha Mala (6.5 MM)</t>
  </si>
  <si>
    <t>Size: 6.5 MM</t>
  </si>
  <si>
    <t>[RS0000607900] Panchamukhi Rudraksha Mala (7 MM)</t>
  </si>
  <si>
    <t>Size: 7 MM</t>
  </si>
  <si>
    <t>[RS0000608000] Panchamukhi Rudraksha Mala (7.5 MM)</t>
  </si>
  <si>
    <t>Size: 7.5 MM</t>
  </si>
  <si>
    <t>[RS0000608100] Panchamukhi Rudraksha Replacement Beads (8 MM)</t>
  </si>
  <si>
    <t>Panchamukhi Rudraksha Replacement Beads</t>
  </si>
  <si>
    <t>Size: 8 MM</t>
  </si>
  <si>
    <t>[RS0000707506] Panchamukhi Rudraksha Replacement Beads (5 MM)</t>
  </si>
  <si>
    <t>RS0000707506</t>
  </si>
  <si>
    <t>CX300-50M</t>
  </si>
  <si>
    <t>[RS0000707606] Panchamukhi Rudraksha Replacement Beads (5.5 MM)</t>
  </si>
  <si>
    <t>RS0000707606</t>
  </si>
  <si>
    <t>CX300-55M</t>
  </si>
  <si>
    <t>[RS0000707706] Panchamukhi Rudraksha Replacement Beads (6 MM)</t>
  </si>
  <si>
    <t>RS0000707706</t>
  </si>
  <si>
    <t>CX300-60M</t>
  </si>
  <si>
    <t>[RS0000707806] Panchamukhi Rudraksha Replacement Beads (6.5 MM)</t>
  </si>
  <si>
    <t>RS0000707806</t>
  </si>
  <si>
    <t>CX300-65M</t>
  </si>
  <si>
    <t>[RS0000707906] Panchamukhi Rudraksha Replacement Beads (7 MM)</t>
  </si>
  <si>
    <t>RS0000707906</t>
  </si>
  <si>
    <t>CX300-70M</t>
  </si>
  <si>
    <t>[RS0000708006] Panchamukhi Rudraksha Replacement Beads (7.5 MM)</t>
  </si>
  <si>
    <t>RS0000708006</t>
  </si>
  <si>
    <t>CX300-75M</t>
  </si>
  <si>
    <t>[RS0000916906] Brown Silk thread for Rudraksh (S)</t>
  </si>
  <si>
    <t>CX405</t>
  </si>
  <si>
    <t>Brown Silk thread for Rudraksh</t>
  </si>
  <si>
    <t>[RS0000917006] Red Silk thread for Rudraksh (S)</t>
  </si>
  <si>
    <t>CX403</t>
  </si>
  <si>
    <t>Red Silk thread for Rudraksh</t>
  </si>
  <si>
    <t>[RS0000917106] Brown Silk thread for Rudraksh (L)</t>
  </si>
  <si>
    <t>CX406</t>
  </si>
  <si>
    <t>[RS0000917206] Red Silk thread for Rudraksh (L)</t>
  </si>
  <si>
    <t>CX404</t>
  </si>
  <si>
    <t>[RS0000917306] White Silk thread for Rudraksh (L)</t>
  </si>
  <si>
    <t>CX402</t>
  </si>
  <si>
    <t>White Silk thread for Rudraksh</t>
  </si>
  <si>
    <t>[RS0000917506] White Silk thread for Rudraksh (S)</t>
  </si>
  <si>
    <t>CX401</t>
  </si>
  <si>
    <t>[RS0001000100] Spatik Mala (Quartz Stones) (2)</t>
  </si>
  <si>
    <t>Size: 2</t>
  </si>
  <si>
    <t>[RS0001000200] Spatik Mala (Quartz Stones) (3)</t>
  </si>
  <si>
    <t>Size: 3</t>
  </si>
  <si>
    <t>[RS0001000300] Spatik Mala (Quartz Stones) (4)</t>
  </si>
  <si>
    <t>Size: 4</t>
  </si>
  <si>
    <t>[RS0001000400] Spatik Mala (Quartz Stones) (5)</t>
  </si>
  <si>
    <t>Size: 5</t>
  </si>
  <si>
    <t>[SAMSKRITI-L] Samskriti T Shirt (L)</t>
  </si>
  <si>
    <t>SAMSKRITI-L</t>
  </si>
  <si>
    <t>Samskriti T Shirt</t>
  </si>
  <si>
    <t>[SAMSKRITI-M] Samskriti T Shirt (M)</t>
  </si>
  <si>
    <t>SAMSKRITI-M</t>
  </si>
  <si>
    <t>[SAMSKRITI-S] Samskriti T Shirt (S)</t>
  </si>
  <si>
    <t>SAMSKRITI-S</t>
  </si>
  <si>
    <t>[SAMSKRITI-XL] Samskriti T Shirt (XL)</t>
  </si>
  <si>
    <t>SAMSKRITI-XL</t>
  </si>
  <si>
    <t>[SAREE100] 100 Devi Saree For Offering</t>
  </si>
  <si>
    <t>SAREE100</t>
  </si>
  <si>
    <t>100 Devi Saree For Offering</t>
  </si>
  <si>
    <t>[SAREE120] 120 Devi Saree For Offering</t>
  </si>
  <si>
    <t>SAREE120</t>
  </si>
  <si>
    <t>120 Devi Saree For Offering</t>
  </si>
  <si>
    <t>[SAREE140] 140 Devi Saree For Offering</t>
  </si>
  <si>
    <t>SAREE140</t>
  </si>
  <si>
    <t>140 Devi Saree For Offering</t>
  </si>
  <si>
    <t>[SAREE160] 160 Devi Saree For Offering</t>
  </si>
  <si>
    <t>SAREE160</t>
  </si>
  <si>
    <t>160 Devi Saree For Offering</t>
  </si>
  <si>
    <t>[SAREE200] 200 Devi Saree For Offering</t>
  </si>
  <si>
    <t>SAREE200</t>
  </si>
  <si>
    <t>200 Devi Saree For Offering</t>
  </si>
  <si>
    <t>[SAREE240] 240 Devi Saree For Offering</t>
  </si>
  <si>
    <t>SAREE240</t>
  </si>
  <si>
    <t>240 Devi Saree For Offering</t>
  </si>
  <si>
    <t>[SAREE250] 250 Devi Saree For Offering</t>
  </si>
  <si>
    <t>SAREE250</t>
  </si>
  <si>
    <t>250 Devi Saree For Offering</t>
  </si>
  <si>
    <t>[SAREE265] 265 Devi Saree For Offering</t>
  </si>
  <si>
    <t>SAREE265</t>
  </si>
  <si>
    <t>265 Devi Saree For Offering</t>
  </si>
  <si>
    <t>[SAREE30] 30 Devi Saree For Offering</t>
  </si>
  <si>
    <t>SAREE30</t>
  </si>
  <si>
    <t>30 Devi Saree For Offering</t>
  </si>
  <si>
    <t>[SAREE300] 300 Devi Saree For Offering</t>
  </si>
  <si>
    <t>SAREE300</t>
  </si>
  <si>
    <t>300 Devi Saree For Offering</t>
  </si>
  <si>
    <t>[SAREE350] 350 Devi Saree For Offering</t>
  </si>
  <si>
    <t>SAREE350</t>
  </si>
  <si>
    <t>350 Devi Saree For Offering</t>
  </si>
  <si>
    <t>[SAREE40] 40 Devi Saree For Offering</t>
  </si>
  <si>
    <t>SAREE40</t>
  </si>
  <si>
    <t>40 Devi Saree For Offering</t>
  </si>
  <si>
    <t>[SAREE45] 45 Devi Saree For Offering</t>
  </si>
  <si>
    <t>SAREE45</t>
  </si>
  <si>
    <t>45 Devi Saree For Offering</t>
  </si>
  <si>
    <t>[SAREE55] 55 Devi Saree For Offering</t>
  </si>
  <si>
    <t>SAREE55</t>
  </si>
  <si>
    <t>55 Devi Saree For Offering</t>
  </si>
  <si>
    <t>[SAREE75] 75 Devi Saree For Offering</t>
  </si>
  <si>
    <t>SAREE75</t>
  </si>
  <si>
    <t>75 Devi Saree For Offering</t>
  </si>
  <si>
    <t>[SOLAR-PANELS] Talesun Bifacial Dual Glass, N-Type, 2278*1134*30 mm, 500V, 1200mm cable length, MC4</t>
  </si>
  <si>
    <t>SOLAR-PANELS</t>
  </si>
  <si>
    <t>Talesun Bifacial Dual Glass, N-Type, 2278*1134*30 mm, 500V, 1200mm cable length, MC4</t>
  </si>
  <si>
    <t>[STRIPE-WISEPOS] Stripe Credit Card Terminal</t>
  </si>
  <si>
    <t>STRIPE-WISEPOS</t>
  </si>
  <si>
    <t>Stripe Credit Card Terminal</t>
  </si>
  <si>
    <t>[TC0000100000] Adiyogi Sutra</t>
  </si>
  <si>
    <t>[TC0000500000] Adiyogi Vastram</t>
  </si>
  <si>
    <t>CX904</t>
  </si>
  <si>
    <t>[TC0000600000] Dhynalinga Vastram Cotton</t>
  </si>
  <si>
    <t>[TC0000700000] Dhynalinga Vastram Silk</t>
  </si>
  <si>
    <t>[TC0000817100] Dhyanalinga-Yantra-Copper-Framed</t>
  </si>
  <si>
    <t>[TC0000900000] Linga-Jyoti-Offering-Lamp-Brass/Copper</t>
  </si>
  <si>
    <t>[TC0001000000] Jeevarasam</t>
  </si>
  <si>
    <t>[TC0001100009] Dhyanalinga-Copper-Pendant</t>
  </si>
  <si>
    <t>[TC0001200000] Sadhguru Sannidhi Pooja Shawl</t>
  </si>
  <si>
    <t>TC0001200000</t>
  </si>
  <si>
    <t>CX905</t>
  </si>
  <si>
    <t>Sadhguru Sannidhi Pooja Shawl</t>
  </si>
  <si>
    <t>[TC0001406302] ThaaiMann</t>
  </si>
  <si>
    <t>ThaaiMann</t>
  </si>
  <si>
    <t>[TC0001406302-F] ThaaiMann Floor</t>
  </si>
  <si>
    <t>TC0001406302-F</t>
  </si>
  <si>
    <t>RJ105-F</t>
  </si>
  <si>
    <t>ThaaiMann Floor</t>
  </si>
  <si>
    <t>[TC0002000209] Copper Snake Ring (S)</t>
  </si>
  <si>
    <t>[TC0002000309] Copper Snake Ring (M)</t>
  </si>
  <si>
    <t>[TC0002000409] Copper Snake Ring (L)</t>
  </si>
  <si>
    <t>[TC0002000509] Copper Snake Ring (XL)</t>
  </si>
  <si>
    <t>[TC0002200209] Silver Snake Ring (S)</t>
  </si>
  <si>
    <t>[TC0002200309] Silver Snake Ring (M)</t>
  </si>
  <si>
    <t>[TC0002200409] Silver Snake Ring (L)</t>
  </si>
  <si>
    <t>[TC0002200509] Silver Snake Ring (XL)</t>
  </si>
  <si>
    <t>[TC0002200609] Silver Snake Ring (XXL)</t>
  </si>
  <si>
    <t>[TC0002315406] Copper Snake Ring (2)</t>
  </si>
  <si>
    <t>CX600-2-3</t>
  </si>
  <si>
    <t>[TC0002315506] Copper Snake Ring (3)</t>
  </si>
  <si>
    <t>CX600-3-4</t>
  </si>
  <si>
    <t>[TC0002315606] Copper Snake Ring (4)</t>
  </si>
  <si>
    <t>CX600-4-5</t>
  </si>
  <si>
    <t>[TC0002315706] Copper Snake Ring (5)</t>
  </si>
  <si>
    <t>CX600-5-6</t>
  </si>
  <si>
    <t>[TC0002315806] Copper Snake Ring (6)</t>
  </si>
  <si>
    <t>CX600-6-7</t>
  </si>
  <si>
    <t>Size: 6</t>
  </si>
  <si>
    <t>[TC0002315906] Copper Snake Ring (7)</t>
  </si>
  <si>
    <t>CX600-7-8</t>
  </si>
  <si>
    <t>Size: 7</t>
  </si>
  <si>
    <t>[TC0002316006] Copper Snake Ring (8)</t>
  </si>
  <si>
    <t>CX600-8-9</t>
  </si>
  <si>
    <t>Size: 8</t>
  </si>
  <si>
    <t>[TC0002316106] Copper Snake Ring (9)</t>
  </si>
  <si>
    <t>CX600-9-10</t>
  </si>
  <si>
    <t>Size: 9</t>
  </si>
  <si>
    <t>[TC0002316206] Copper Snake Ring (10)</t>
  </si>
  <si>
    <t>CX600-10-11</t>
  </si>
  <si>
    <t>Size: 10</t>
  </si>
  <si>
    <t>[TC0002316306] Copper Snake Ring (11)</t>
  </si>
  <si>
    <t>CX600-11-12</t>
  </si>
  <si>
    <t>Size: 11</t>
  </si>
  <si>
    <t>[TC0002316406] Copper Snake Ring (12)</t>
  </si>
  <si>
    <t>CX600-12-13</t>
  </si>
  <si>
    <t>Size: 12</t>
  </si>
  <si>
    <t>[TC0002316506] Copper Snake Ring (13)</t>
  </si>
  <si>
    <t>CX600-13-14</t>
  </si>
  <si>
    <t>Size: 13</t>
  </si>
  <si>
    <t>[TC0002415306] Silver Snake Ring (1)</t>
  </si>
  <si>
    <t>CX601-1-2</t>
  </si>
  <si>
    <t>Size: 1</t>
  </si>
  <si>
    <t>[TC0002415406] Silver Snake Ring (2)</t>
  </si>
  <si>
    <t>CX601-2-3</t>
  </si>
  <si>
    <t>[TC0002415506] Silver Snake Ring (3)</t>
  </si>
  <si>
    <t>CX601-3-4</t>
  </si>
  <si>
    <t>[TC0002415606] Silver Snake Ring (4)</t>
  </si>
  <si>
    <t>CX601-4-5</t>
  </si>
  <si>
    <t>[TC0002415706] Silver Snake Ring (5)</t>
  </si>
  <si>
    <t>CX601-5-6</t>
  </si>
  <si>
    <t>[TC0002415806] Silver Snake Ring (6)</t>
  </si>
  <si>
    <t>CX601-6-7</t>
  </si>
  <si>
    <t>[TC0002415906] Silver Snake Ring (7)</t>
  </si>
  <si>
    <t>CX601-7-8</t>
  </si>
  <si>
    <t>[TC0002416006] Silver Snake Ring (8)</t>
  </si>
  <si>
    <t>CX601-8-9</t>
  </si>
  <si>
    <t>[TC0002416106] Silver Snake Ring (9)</t>
  </si>
  <si>
    <t>CX601-9-10</t>
  </si>
  <si>
    <t>[TC0002416206] Silver Snake Ring (10)</t>
  </si>
  <si>
    <t>CX601-10-11</t>
  </si>
  <si>
    <t>[TC0002416306] Silver Snake Ring (11)</t>
  </si>
  <si>
    <t>CX601-11-12</t>
  </si>
  <si>
    <t>[TC0002416406] Silver Snake Ring (12)</t>
  </si>
  <si>
    <t>CX601-12-13</t>
  </si>
  <si>
    <t>[TC0002416506] Silver Snake Ring (13)</t>
  </si>
  <si>
    <t>CX601-13-14</t>
  </si>
  <si>
    <t>[TC0002500000] Isha-Vibhuti</t>
  </si>
  <si>
    <t>[TC0002800100] Bhairavi-Raksha (XS)</t>
  </si>
  <si>
    <t>[TC0002800200] Bhairavi-Raksha (S)</t>
  </si>
  <si>
    <t>[TC0002800300] Bhairavi-Raksha (M)</t>
  </si>
  <si>
    <t>[TC0002800400] Bhairavi-Raksha (L)</t>
  </si>
  <si>
    <t>[TC0002905200] Gold Devi Pendant 8g Pln</t>
  </si>
  <si>
    <t>[TC0003005100] Gold Devi Pendant 4g Blk</t>
  </si>
  <si>
    <t>[TC0003005200] Gold Devi Pendant 8g Blk</t>
  </si>
  <si>
    <t>[TC0003005500] Gold Devi Pendant 16g Blk</t>
  </si>
  <si>
    <t>[TC0003105100] Gold Devi Pendant 4g Red</t>
  </si>
  <si>
    <t>[TC0003105200] Gold Devi Pendant 8g Red</t>
  </si>
  <si>
    <t>[TC0003105500] Gold Devi Pendant 16g Red</t>
  </si>
  <si>
    <t>[TC0003105700] Gold Devi Pendant 24g Red</t>
  </si>
  <si>
    <t>[TC0003205100] Gold Devi Pendant 8g San</t>
  </si>
  <si>
    <t>[TC0003205200] Gold Devi Pendant 16g San</t>
  </si>
  <si>
    <t>[TC0003205500] Gold Devi Pendant 24g San</t>
  </si>
  <si>
    <t>[TC0003205700] Gold Devi Pendant 4g San</t>
  </si>
  <si>
    <t>[TC0003300209] Copper Devi Pendant (S)</t>
  </si>
  <si>
    <t>[TC0003300309] Copper Devi Pendant (M)</t>
  </si>
  <si>
    <t>CX502</t>
  </si>
  <si>
    <t>[TC0003300409] Copper Devi Pendant (L)</t>
  </si>
  <si>
    <t>[TC0003400209] Silver Devi Pendant (S)</t>
  </si>
  <si>
    <t>Silver Devi Pendant</t>
  </si>
  <si>
    <t>[TC0003400309] Silver Devi Pendant (M)</t>
  </si>
  <si>
    <t>[TC0003500009] Metallic Devi Pendant</t>
  </si>
  <si>
    <t>[TC0003600000] Devi Vastram</t>
  </si>
  <si>
    <t>[TC0003716600] Adiyogi Shawl Cotton</t>
  </si>
  <si>
    <t>[TC0003916600] Devi Shawl Silk English</t>
  </si>
  <si>
    <t>[TC0003916700] Devi Shawl Silk Tamil</t>
  </si>
  <si>
    <t>Devi Shawl Silk Tamil</t>
  </si>
  <si>
    <t>[TC0004000200] Devi Shawl Cotton Black Writing</t>
  </si>
  <si>
    <t>[TC0004000400] Devi Shawl Cotton Gold Writing Tamil</t>
  </si>
  <si>
    <t>CX807-T</t>
  </si>
  <si>
    <t>Devi Shawl Cotton Gold Writing Tamil</t>
  </si>
  <si>
    <t>[TC0004016600] Devi Shawl Cotton Gold Writing English</t>
  </si>
  <si>
    <t>[TC0004016900] Devi Shawl Silk</t>
  </si>
  <si>
    <t>TC0004016900</t>
  </si>
  <si>
    <t>Devi Shawl Silk</t>
  </si>
  <si>
    <t>[TC0004100000] Adiyogi Shawl Silk</t>
  </si>
  <si>
    <t>[TC0004600000] Gudi</t>
  </si>
  <si>
    <t>[TC0004700000] Linga-Bhairavi-Abhaya-Sutra</t>
  </si>
  <si>
    <t>[TC0004800000] Gudi-Sutra</t>
  </si>
  <si>
    <t>[TC0005216900] Peepal-Tree-Leaves-Table-L</t>
  </si>
  <si>
    <t>Peepal-Tree-Leaves-Table-L</t>
  </si>
  <si>
    <t>[TC0005217000] Temple-Tree-Leaves-Table-L</t>
  </si>
  <si>
    <t>Temple-Tree-Leaves-Table-L</t>
  </si>
  <si>
    <t>[TC0005217100] Lotus-Leaf-Table-L</t>
  </si>
  <si>
    <t>[TC0005316900] Peepal-Tree-Leaves-Table-S</t>
  </si>
  <si>
    <t>Peepal-Tree-Leaves-Table-S</t>
  </si>
  <si>
    <t>[TC0005317000] Temple-Tree-Leaves-Table-S</t>
  </si>
  <si>
    <t>Temple-Tree-Leaves-Table-S</t>
  </si>
  <si>
    <t>[TC0005317100] Lotus-Leaf-Table-S</t>
  </si>
  <si>
    <t>[TC0005400000] Devi-Yantra-Stand</t>
  </si>
  <si>
    <t>[TC0005500200] Devi-Yantra-Covering-Cloth (S)</t>
  </si>
  <si>
    <t>TC0005500200</t>
  </si>
  <si>
    <t>[TC0005500400] Devi-Yantra-Covering-Cloth (L)</t>
  </si>
  <si>
    <t>TC0005500400</t>
  </si>
  <si>
    <t>[TC0005603702] Kailash-Teerth</t>
  </si>
  <si>
    <t>TC0005603702</t>
  </si>
  <si>
    <t>CX912</t>
  </si>
  <si>
    <t>Kailash-Teerth</t>
  </si>
  <si>
    <t>[TC0005700200] Kumkum (S)</t>
  </si>
  <si>
    <t>[TC0005700400] Kumkum (L)</t>
  </si>
  <si>
    <t>[TC0005800200] Turmeric (S)</t>
  </si>
  <si>
    <t>[TC0005800400] Turmeric (L)</t>
  </si>
  <si>
    <t>[TC0006100000] Silver Netram</t>
  </si>
  <si>
    <t>Silver Netram</t>
  </si>
  <si>
    <t>[TC0006200000] Copper Netram</t>
  </si>
  <si>
    <t>Copper Netram</t>
  </si>
  <si>
    <t>[TC0006316600] Devi Stuti (English)</t>
  </si>
  <si>
    <t>Language: English</t>
  </si>
  <si>
    <t>[TC0006316700] Devi Stuti (Tamil)</t>
  </si>
  <si>
    <t>Language: Tamil</t>
  </si>
  <si>
    <t>[TC0006316800] Devi Stuti (Hindi)</t>
  </si>
  <si>
    <t>Language: Hindi</t>
  </si>
  <si>
    <t>[TC0006400000] Trishul</t>
  </si>
  <si>
    <t>[TC0007516900] AdiYogi-Statue-Plastic</t>
  </si>
  <si>
    <t>[TC0007517000] AdiYogi-Statue-6inch</t>
  </si>
  <si>
    <t>[TC0007517100] Adiyogi Statue 1 feet</t>
  </si>
  <si>
    <t>[TC0007517400] AdiYogi-Statue-2.5 feet</t>
  </si>
  <si>
    <t>[TC0007517800] Adiyogi Statue metal - 4 inch - Antique bronze</t>
  </si>
  <si>
    <t>[TC0007517900] Adiyogi Statue metal - 4 inch - Antique brass</t>
  </si>
  <si>
    <t>[TC0007518000] Adiyogi miniature 2.5" - Antique brass</t>
  </si>
  <si>
    <t>[TC0007600000] Nandi Statue</t>
  </si>
  <si>
    <t>[TC0007900200] Gold Snake Ring (S)</t>
  </si>
  <si>
    <t>Gold Snake Ring</t>
  </si>
  <si>
    <t>[TC0007900300] Gold Snake Ring (M)</t>
  </si>
  <si>
    <t>[TC0007900400] Gold Snake Ring (L)</t>
  </si>
  <si>
    <t>[TC0008317700] Adiyogi Consecrated Statue- 6"</t>
  </si>
  <si>
    <t>Adiyogi Consecrated Statue- 6"</t>
  </si>
  <si>
    <t>[TC0010500006] Sesame Prasadam</t>
  </si>
  <si>
    <t>TC0010500006</t>
  </si>
  <si>
    <t>CX900</t>
  </si>
  <si>
    <t>Sesame Prasadam</t>
  </si>
  <si>
    <t>[TC0011616900] Linga-Bhairavi-Kumkum-Brass-Panel</t>
  </si>
  <si>
    <t>[TC0011617000] Linga-Bhairavi-Turmeric-Brass-Panel</t>
  </si>
  <si>
    <t>[TC0011716900] Linga-Bhairavi-Kumkum-Silver-Panel</t>
  </si>
  <si>
    <t>[TC0011717000] Linga-Bhairavi-Turmeric-Silver-Panel</t>
  </si>
  <si>
    <t>[TC0011800200] Linga Bhairavi Yantra Raw Silk Covering Cloth (S)</t>
  </si>
  <si>
    <t>Linga Bhairavi Yantra Raw Silk Covering Cloth</t>
  </si>
  <si>
    <t>[TC0011800400] Linga Bhairavi Yantra Raw Silk Covering Cloth (L)</t>
  </si>
  <si>
    <t>[TC0012700000] Deepam Offering Stand</t>
  </si>
  <si>
    <t>[TC0017400000] Devi Mukha</t>
  </si>
  <si>
    <t>[Test-Conf-M] Test-Conf-M</t>
  </si>
  <si>
    <t>Test-Conf-M</t>
  </si>
  <si>
    <t>[UBS402] IL CAN 39</t>
  </si>
  <si>
    <t>UBS402</t>
  </si>
  <si>
    <t>IL CAN 39</t>
  </si>
  <si>
    <t>[UCM108-M] Mens-AUM-Kurta-Brick-SS</t>
  </si>
  <si>
    <t>UCM108-M</t>
  </si>
  <si>
    <t>[YA201] Yoga-Mat-Cover-Printed-Cotton</t>
  </si>
  <si>
    <t>YA201</t>
  </si>
  <si>
    <t>Yoga-Mat-Cover-Printed-Cotton</t>
  </si>
  <si>
    <t>[YA303] Cotton Kriya Cushion</t>
  </si>
  <si>
    <t>YA303</t>
  </si>
  <si>
    <t>Cotton Kriya Cushion</t>
  </si>
  <si>
    <t>[YA407] Copper Box for Bhuta Shuddhi</t>
  </si>
  <si>
    <t>YA407</t>
  </si>
  <si>
    <t>Copper Box for Bhuta Shuddhi</t>
  </si>
  <si>
    <t>[YA410] Bhuta Shudhi Copper Pot</t>
  </si>
  <si>
    <t>YA410</t>
  </si>
  <si>
    <t>Bhuta Shudhi Copper Pot</t>
  </si>
  <si>
    <t>[YA411] Bhuta Shudhi Copper Jar</t>
  </si>
  <si>
    <t>YA411</t>
  </si>
  <si>
    <t>Bhuta Shudhi Copper Jar</t>
  </si>
  <si>
    <t>[YA412] Bhuta Shudhi Copper Plate</t>
  </si>
  <si>
    <t>YA412</t>
  </si>
  <si>
    <t>Bhuta Shudhi Copper Plate</t>
  </si>
  <si>
    <t>[YA513] Set-of-Copper-Jug-and-Glasses</t>
  </si>
  <si>
    <t>YA513</t>
  </si>
  <si>
    <t>Set-of-Copper-Jug-and-Glasses</t>
  </si>
  <si>
    <t>[YA514] Copper-Mug-with-Handle</t>
  </si>
  <si>
    <t>Copper-Mug-with-Handle</t>
  </si>
  <si>
    <t>[YA515] Hammered-Copper-Jug-with-Tumbler</t>
  </si>
  <si>
    <t>YA515</t>
  </si>
  <si>
    <t>Hammered-Copper-Jug-with-Tumbler</t>
  </si>
  <si>
    <t>[YA521] Rally-For-Rivers-Water-Bottle-Copper</t>
  </si>
  <si>
    <t>YA521</t>
  </si>
  <si>
    <t>Rally-For-Rivers-Water-Bottle-Copper</t>
  </si>
  <si>
    <t>[YA525] Nandi-Copper-Bottle</t>
  </si>
  <si>
    <t>YA525</t>
  </si>
  <si>
    <t>Nandi-Copper-Bottle</t>
  </si>
  <si>
    <t>[YA530] Mystic-Moon-Copper-Water-Bottle</t>
  </si>
  <si>
    <t>YA530</t>
  </si>
  <si>
    <t>Mystic-Moon-Copper-Water-Bottle</t>
  </si>
  <si>
    <t>[YA609] Backrest with-Isha-Logo</t>
  </si>
  <si>
    <t>YA609</t>
  </si>
  <si>
    <t>Backrest with-Isha-Logo</t>
  </si>
  <si>
    <t>[YS0000100000] Copper-Water-Bottle-SS-Finish-25Oz</t>
  </si>
  <si>
    <t>[YS0000200002] AdiYogi-Water-Bottle-Copper (Dont Use)</t>
  </si>
  <si>
    <t>YS0000200002</t>
  </si>
  <si>
    <t>YA522</t>
  </si>
  <si>
    <t>AdiYogi-Water-Bottle-Copper (Dont Use)</t>
  </si>
  <si>
    <t>[YS0000500200] Copper Water Bottle Engraved with Yogeshwaraya Chant, 450 ml</t>
  </si>
  <si>
    <t>Copper Water Bottle Engraved with Yogeshwaraya Chant, 450 ml</t>
  </si>
  <si>
    <t>[YS0000500400] Copper Water Bottle Engraved with Yogeshwaraya Chant, 950 ml</t>
  </si>
  <si>
    <t>Copper Water Bottle Engraved with Yogeshwaraya Chant, 950 ml</t>
  </si>
  <si>
    <t>[YS0000600200] Copper water Bottle with Logo</t>
  </si>
  <si>
    <t>[YS0000700000] Copper Water Bottle Engraved with Sadhguru Quote, 700 ml</t>
  </si>
  <si>
    <t>Copper Water Bottle Engraved with Sadhguru Quote, 700 ml</t>
  </si>
  <si>
    <t>[YS0000800000] Small Copper Water Bottle With Sadhguru Quote, 500ml</t>
  </si>
  <si>
    <t>Small Copper Water Bottle With Sadhguru Quote, 500ml</t>
  </si>
  <si>
    <t>[YS0001000002] Copper-Water-Bottle-Hammered</t>
  </si>
  <si>
    <t>[YS0001416900] Sleek Copper Water Bottle Mystic Moon</t>
  </si>
  <si>
    <t>[YS0001417000] Sleek Copper Water Bottle Mystic Moon - Black</t>
  </si>
  <si>
    <t>[YS0001516900] Sadhguru Quote Copper Water Bottle</t>
  </si>
  <si>
    <t>Sadhguru Quote Copper Water Bottle</t>
  </si>
  <si>
    <t>[YS0001517000] Sadhguru Quote Copper Water Bottle - Black</t>
  </si>
  <si>
    <t>Sadhguru Quote Copper Water Bottle - Black</t>
  </si>
  <si>
    <t>[YS0002100002] Isha-Water-Cup-Copper</t>
  </si>
  <si>
    <t>[YS0002300001] Copper Mug with Handle, 414 ml</t>
  </si>
  <si>
    <t>[YS0002400000] Copper-Glasses</t>
  </si>
  <si>
    <t>YS0002400000</t>
  </si>
  <si>
    <t>YA520</t>
  </si>
  <si>
    <t>Copper-Glasses</t>
  </si>
  <si>
    <t>[YS0002500000] Isha-Pattern-Mug</t>
  </si>
  <si>
    <t>Isha-Pattern-Mug</t>
  </si>
  <si>
    <t>[YS0003000002] Brass-Aum-Copper-Glass-Matte-Finish-Small</t>
  </si>
  <si>
    <t>Brass-Aum-Copper-Glass-Matte-Finish-Small</t>
  </si>
  <si>
    <t>[YS0003200002] Adiyogi-Glass-Small-Set-Of-2</t>
  </si>
  <si>
    <t>YS0003200002</t>
  </si>
  <si>
    <t>YA532</t>
  </si>
  <si>
    <t>Adiyogi-Glass-Small-Set-Of-2</t>
  </si>
  <si>
    <t>[YS0003300002] Rally-for-Rivers-Glass-Small-Set-Of-2</t>
  </si>
  <si>
    <t>YS0003300002</t>
  </si>
  <si>
    <t>YA533</t>
  </si>
  <si>
    <t>Rally-for-Rivers-Glass-Small-Set-Of-2</t>
  </si>
  <si>
    <t>[YS0003400002] Mystic-Moon-Glass-Small-Set-Of-2</t>
  </si>
  <si>
    <t>YS0003400002</t>
  </si>
  <si>
    <t>YA531</t>
  </si>
  <si>
    <t>Mystic-Moon-Glass-Small-Set-Of-2</t>
  </si>
  <si>
    <t>[YS0004100000] Set of two Hammered Glasses</t>
  </si>
  <si>
    <t>YS0004100000</t>
  </si>
  <si>
    <t>YA536</t>
  </si>
  <si>
    <t>Set of two Hammered Glasses</t>
  </si>
  <si>
    <t>[YS0004300000] Plain Copper Glass Big</t>
  </si>
  <si>
    <t>[YS0004400000] Icons of Isha Copper Mug</t>
  </si>
  <si>
    <t>Icons of Isha Copper Mug</t>
  </si>
  <si>
    <t>[YS0004800000] Isha-Water-Jug-SS-Copper-48oz.</t>
  </si>
  <si>
    <t>[YS0004900002] Hammered-Copper-Water-Storage-Pot</t>
  </si>
  <si>
    <t>[YS0005000000] Set-Of-Hammered-Copper-Jug-2-Glass-SS-Tray</t>
  </si>
  <si>
    <t>Set-Of-Hammered-Copper-Jug-2-Glass-SS-Tray</t>
  </si>
  <si>
    <t>[YS0005400200] Jeevarasam-Pot-Small</t>
  </si>
  <si>
    <t>[YS0005400400] Jeevarasam-Pot-Big</t>
  </si>
  <si>
    <t>[YS0005500200] Jeevarasam-Pot-Plate-Small</t>
  </si>
  <si>
    <t>[YS0005500400] Jeevarasam-Pot-Plate-Big</t>
  </si>
  <si>
    <t>[YS0005703802] Isha-Water-Jug-Hammered-Copper</t>
  </si>
  <si>
    <t>[YS0006400000] Guru-Puja-Kit-Brass</t>
  </si>
  <si>
    <t>[YS0007000000] Small lamp</t>
  </si>
  <si>
    <t>[YS0007200200] Sannidhi-Sutra</t>
  </si>
  <si>
    <t>[YS0007200400] Sannidhi-Sutra-Mercury</t>
  </si>
  <si>
    <t>[YS0007400000] Bhuta Shudhi Vastram</t>
  </si>
  <si>
    <t>[YS0007500000] Camphor-Bhuta-Shuddhi-3-month-supply</t>
  </si>
  <si>
    <t>[YS0007600000] Jala-Neti-Pot-Isha-Logo</t>
  </si>
  <si>
    <t>[YS0007817000] Bhuta Shudhi Incomplete Kit</t>
  </si>
  <si>
    <t>[YS0007900000] Cotton-Bag-Bhuta-Shudhi</t>
  </si>
  <si>
    <t>[YS0008305502] Bhoomi-Bhuta-Shuddhi-3-month-supply</t>
  </si>
  <si>
    <t>[YS0008416900] Gents-Shivanga-pooja-kit-with-Rudraksha-pendant</t>
  </si>
  <si>
    <t>[YS0008417000] Gents-Shivanga-pooja-kit-without-Rudraksha-pendant</t>
  </si>
  <si>
    <t>[YS0008500000] PanchaBhuthaKriya Kit</t>
  </si>
  <si>
    <t>PanchaBhuthaKriya Kit</t>
  </si>
  <si>
    <t>[YS0008616600] Bhairavi-Sadhana-Kit</t>
  </si>
  <si>
    <t>[YS0008800000] Backrest-with-Isha-Logo</t>
  </si>
  <si>
    <t>[YS0008800006] Backrest-with-Isha-Logo (DO NOT USE)</t>
  </si>
  <si>
    <t>YS0008800006</t>
  </si>
  <si>
    <t>YA601</t>
  </si>
  <si>
    <t>Backrest-with-Isha-Logo (DO NOT USE)</t>
  </si>
  <si>
    <t>[YS0008900000] Meditation Mattress</t>
  </si>
  <si>
    <t>YS0008900000</t>
  </si>
  <si>
    <t>YA305</t>
  </si>
  <si>
    <t>Meditation Mattress</t>
  </si>
  <si>
    <t>[YS0009000000] Eye Wash Cup</t>
  </si>
  <si>
    <t>[YS0009300000] Organic Kriya Cushion</t>
  </si>
  <si>
    <t>[YS0009400000] Organic-Yoga-Mat-Cover</t>
  </si>
  <si>
    <t>Organic-Yoga-Mat-Cover</t>
  </si>
  <si>
    <t>[YS0009500000] Mystical Kriya Cushion</t>
  </si>
  <si>
    <t>Mystical Kriya Cushion</t>
  </si>
  <si>
    <t>[YS0009600000] Mystical-Yoga-Mat-Cover</t>
  </si>
  <si>
    <t>Mystical-Yoga-Mat-Cover</t>
  </si>
  <si>
    <t>[YS0009700000] Natural Kriya Cushion</t>
  </si>
  <si>
    <t>Natural Kriya Cushion</t>
  </si>
  <si>
    <t>[YS0009800000] Natural-Yoga-Mat-Cover</t>
  </si>
  <si>
    <t>Natural-Yoga-Mat-Cover</t>
  </si>
  <si>
    <t>[YS0009900000] Indian Experience Kriya Cushion</t>
  </si>
  <si>
    <t>Indian Experience Kriya Cushion</t>
  </si>
  <si>
    <t>[YS0010000000] Indian-Experience-Yoga-Mat-Cover</t>
  </si>
  <si>
    <t>Indian-Experience-Yoga-Mat-Cover</t>
  </si>
  <si>
    <t>[YS0010100000] Pancha Boota Kriya Cushion</t>
  </si>
  <si>
    <t>[YS0010200000] Pancha-Bhutha-YogaMat-Cover</t>
  </si>
  <si>
    <t>Pancha-Bhutha-YogaMat-Cover</t>
  </si>
  <si>
    <t>[YS0010600000] isha-carpets-orange</t>
  </si>
  <si>
    <t>YS0010600000</t>
  </si>
  <si>
    <t>isha-carpets-orange</t>
  </si>
  <si>
    <t>[YS0010700000] Meditation-Mat-Roll-up-Organic-Cotton-and-Dharba-Grass</t>
  </si>
  <si>
    <t>YS0010700000</t>
  </si>
  <si>
    <t>YA302</t>
  </si>
  <si>
    <t>Meditation-Mat-Roll-up-Organic-Cotton-and-Dharba-Grass</t>
  </si>
  <si>
    <t>[YS0010800000] Yoga-Mat-Cotton-Brown</t>
  </si>
  <si>
    <t>[YS0011600000] Yoga-Mat-Organic-Cotton</t>
  </si>
  <si>
    <t>[YS0011700000] Organic Dharba Grass Meditation Mat</t>
  </si>
  <si>
    <t>[YS0011900000] Mystic Dharbha Grass Mat</t>
  </si>
  <si>
    <t>[YS0012500000] Pancha Bhutha Dharbha Grass Meditation Mat</t>
  </si>
  <si>
    <t>[YS0013016900] Handloom Cotton Rug Yoga Mat Blue Back Rubberized</t>
  </si>
  <si>
    <t>[YS0013100000] Organic Rug Mat with Natural Dyed</t>
  </si>
  <si>
    <t>Organic Rug Mat with Natural Dyed</t>
  </si>
  <si>
    <t>[YS0014016906] Rubber-Jute-YogaMat-2mm-Orange</t>
  </si>
  <si>
    <t>YS0014016906</t>
  </si>
  <si>
    <t>YA005</t>
  </si>
  <si>
    <t>Rubber-Jute-YogaMat-2mm-Orange</t>
  </si>
  <si>
    <t>[YS0014017006] Rubber-Jute-YogaMat-4mm-Blue</t>
  </si>
  <si>
    <t>YS0014017006</t>
  </si>
  <si>
    <t>YA002</t>
  </si>
  <si>
    <t>Rubber-Jute-YogaMat-4mm-Blue</t>
  </si>
  <si>
    <t>[YS0014017106] Rubber-Jute-YogaMat-4mm-Natural</t>
  </si>
  <si>
    <t>YS0014017106</t>
  </si>
  <si>
    <t>YA004</t>
  </si>
  <si>
    <t>Rubber-Jute-YogaMat-4mm-Natural</t>
  </si>
  <si>
    <t>[YS0014017206] Rubber-Jute-YogaMat-4mm-Purple</t>
  </si>
  <si>
    <t>YS0014017206</t>
  </si>
  <si>
    <t>YA003</t>
  </si>
  <si>
    <t>Rubber-Jute-YogaMat-4mm-Purple</t>
  </si>
  <si>
    <t>[YS0014100000] Copper water bottle - Adiyogi</t>
  </si>
  <si>
    <t>[YS0014400006] Rubber Jute Mat 4mm - 75" - Ocean</t>
  </si>
  <si>
    <t>YA006</t>
  </si>
  <si>
    <t>[YS0014500006] Rubber Jute Mat 2mm - 75" - Earth</t>
  </si>
  <si>
    <t>YA010</t>
  </si>
  <si>
    <t>[YS0014600006] Bhuta Shudhi Complete Kit</t>
  </si>
  <si>
    <t>YS0014600006</t>
  </si>
  <si>
    <t>YA405-K</t>
  </si>
  <si>
    <t>Bhuta Shudhi Complete Kit</t>
  </si>
  <si>
    <t>[YS0015100000] Sutra and Bhoomi Kit - PBK</t>
  </si>
  <si>
    <t>YS0015100000</t>
  </si>
  <si>
    <t>Sutra and Bhoomi Kit - PBK</t>
  </si>
  <si>
    <t>[YS0017000000] Yellow Thread DL - PBK</t>
  </si>
  <si>
    <t>Yellow Thread DL - PBK</t>
  </si>
  <si>
    <t>[YS0017300000] Bhoomi for PBK</t>
  </si>
  <si>
    <t>[YS0018016906] Rubber Jute Mat 4mm - 75" - Ochre</t>
  </si>
  <si>
    <t>YA007</t>
  </si>
  <si>
    <t>[YS0018017006] Rubber Jute Mat 2mm - 75" - Sage</t>
  </si>
  <si>
    <t>YA008</t>
  </si>
  <si>
    <t>[YS0018017106] Rubber Jute Mat 2mm - 75" RED</t>
  </si>
  <si>
    <t>YA009</t>
  </si>
  <si>
    <t>[YS0018200000] Traditional Copper Drinkware Pot Style 2</t>
  </si>
  <si>
    <t>[YS0018400000] Copper Sipper Bottle - 700 Ml</t>
  </si>
  <si>
    <t>[YS0018900000] Copper Water Bottle 350 ml (Hammered)</t>
  </si>
  <si>
    <t>[YS0019800000] Cotton Orange Carpet 6ft x 4ft</t>
  </si>
  <si>
    <t>Devi Consecrated Silk Saree Assorted 1 (copy)</t>
  </si>
  <si>
    <t>Black Eye Peas (4 lb)</t>
  </si>
  <si>
    <t>CU515</t>
  </si>
  <si>
    <t>CW129-XXL</t>
  </si>
  <si>
    <t>CW159-XL</t>
  </si>
  <si>
    <t>CX-704</t>
  </si>
  <si>
    <t>CX139-L</t>
  </si>
  <si>
    <t>CX332</t>
  </si>
  <si>
    <t>CX710-S</t>
  </si>
  <si>
    <t>DELETE ME 3</t>
  </si>
  <si>
    <t>Devi w/Bangles Black Hor (6x4)</t>
  </si>
  <si>
    <t>ph519-6x4</t>
  </si>
  <si>
    <t>Devi w/Bangles Black Hor (8x12)</t>
  </si>
  <si>
    <t>ph519-12x8</t>
  </si>
  <si>
    <t>Evelyn</t>
  </si>
  <si>
    <t>Green Gram Dhal (4 lb)</t>
  </si>
  <si>
    <t>Green Vatana (4 lbs)</t>
  </si>
  <si>
    <t>Kabuli Channa (4 lb)</t>
  </si>
  <si>
    <t>Kala Channa (4 lb)</t>
  </si>
  <si>
    <t>Masoor Dhal (4 lbs)</t>
  </si>
  <si>
    <t>Moong Beans 5 LBS (copy)</t>
  </si>
  <si>
    <t>Peanuts (3.5 lb)</t>
  </si>
  <si>
    <t>Peanuts (4 lb)</t>
  </si>
  <si>
    <t>Photo-Book-Big (copy)</t>
  </si>
  <si>
    <t>Photo-Book-Big (copy) (copy)</t>
  </si>
  <si>
    <t>Rajma Bean (4 lb)</t>
  </si>
  <si>
    <t>Red Chilli (Whole) (8 oz)</t>
  </si>
  <si>
    <t>Red Chilli Powder (8 oz)</t>
  </si>
  <si>
    <t>Red Chori (4 lb)</t>
  </si>
  <si>
    <t>Ridge Gord</t>
  </si>
  <si>
    <t>Rubber Jute Mat 4mm - 75" - Sage</t>
  </si>
  <si>
    <t>S-7262</t>
  </si>
  <si>
    <t>Sadhguru Innocence (4x6)</t>
  </si>
  <si>
    <t>Traditional Pajama - Women (M)</t>
  </si>
  <si>
    <t>Urad Dhal Whole (4 lb)</t>
  </si>
  <si>
    <t>Whole Masoor (4 lb)</t>
  </si>
  <si>
    <t>X004IASJ11</t>
  </si>
  <si>
    <t>Zone 6 House in Dunlup</t>
  </si>
  <si>
    <t>incense-stick-cam</t>
  </si>
  <si>
    <t>ya508</t>
  </si>
  <si>
    <t>LAST UPDATED: APR 18</t>
  </si>
  <si>
    <t>MONTHLY SALES (DO NOT OVERWRITE)</t>
  </si>
  <si>
    <t>Total</t>
  </si>
  <si>
    <t>Qty Ordered</t>
  </si>
  <si>
    <t>Untaxed Total</t>
  </si>
  <si>
    <t>[01217702] Starbucks Expresso And Cream</t>
  </si>
  <si>
    <t>[01288001] Starbucks Espresso</t>
  </si>
  <si>
    <t>[014113911856] Pistachios-Wonderful</t>
  </si>
  <si>
    <t>[016000140646] Granoal Bar - Autums Gold</t>
  </si>
  <si>
    <t>[021908129419] Larabar Double Chocolate Truffle</t>
  </si>
  <si>
    <t>[021908257419] Larabar Orange Sorbet</t>
  </si>
  <si>
    <t>[021908507378] Larabar Blueberry Muffin</t>
  </si>
  <si>
    <t>[021908508269] Larabar Pineapple Upside Down Cake</t>
  </si>
  <si>
    <t>[021908509167] larabar-food-bar-peanut-butter-cookie</t>
  </si>
  <si>
    <t>[021908509198] larabar-food-bar-coconut-cream-pie</t>
  </si>
  <si>
    <t>[021908509242] larabar-food-bar-cherry-pie</t>
  </si>
  <si>
    <t>[021908509259] larabar-food-bar-cashew-cookie</t>
  </si>
  <si>
    <t>[021908509273] Larabar Apple Pie</t>
  </si>
  <si>
    <t>[021908509327] Larabar Peanut Butter &amp; Jelly</t>
  </si>
  <si>
    <t>[021908509358] Larabar Peanut Butter Chocolate Chip</t>
  </si>
  <si>
    <t>[021908509372] Larabar Chocolate Chip Cookie Dough</t>
  </si>
  <si>
    <t>[021908515083] larabar-food-bar-banana-chocolate</t>
  </si>
  <si>
    <t>[021908515441] Larabar Lemon Bar</t>
  </si>
  <si>
    <t>[029000075382] Cashews</t>
  </si>
  <si>
    <t>[029000076822] Peanuts</t>
  </si>
  <si>
    <t>HTP (Small)</t>
  </si>
  <si>
    <t>[036632071279] Organic Whole Milk</t>
  </si>
  <si>
    <t>[038900009632] Dole pineapple juice</t>
  </si>
  <si>
    <t>[041331127462] Goya Mango Nectar</t>
  </si>
  <si>
    <t>[047495013054] Figbar Raspberry</t>
  </si>
  <si>
    <t>[047495112900] Figbar Blueberry</t>
  </si>
  <si>
    <t>[047495117806] Fig Bar- Real Fruit and whole grains</t>
  </si>
  <si>
    <t>[047495710052] Gluten Free Figbar Raspberry</t>
  </si>
  <si>
    <t>[068437869461] Brookside Blueberry</t>
  </si>
  <si>
    <t>[068437869478] Brookside Pomegranate</t>
  </si>
  <si>
    <t>[076301860001] Apple juice</t>
  </si>
  <si>
    <t>[096343220045] Double Chocolate Hazelnut Cookie</t>
  </si>
  <si>
    <t>[096343220991] Seasonal Ballpark Cookie</t>
  </si>
  <si>
    <t>[096343320011] Dark Dipped Chocolate Chip Cookie</t>
  </si>
  <si>
    <t>[096343320028] Dark Dipped Peanut Butter Cookie</t>
  </si>
  <si>
    <t>[096619605781] Almonds</t>
  </si>
  <si>
    <t>[1600014064] Grain free granola bar</t>
  </si>
  <si>
    <t>[2555082] Sanjeevini latte</t>
  </si>
  <si>
    <t>[32251153792] Adult Rain Ponchos</t>
  </si>
  <si>
    <t>[4749511780] Figbar Original</t>
  </si>
  <si>
    <t>[4783522] Medical Kit Samyama</t>
  </si>
  <si>
    <t>[703741000154] Luscious Lemon Poppyseed cookie</t>
  </si>
  <si>
    <t>[703741000178] Colossal Chocolate Chip Cookie Vegan</t>
  </si>
  <si>
    <t>[703741000192] Oatmeal Raisin Cookie with walnuts</t>
  </si>
  <si>
    <t>[703741000208] Phenomenal Pumpkin Spice Cookie</t>
  </si>
  <si>
    <t>[703741000383] Amazing Apple Cinnamon Cookie Vegan</t>
  </si>
  <si>
    <t>[703741000604] Seasonal Vegan Cookie</t>
  </si>
  <si>
    <t>[703741000628] Double Chocolate Decadence Cookie Vegan</t>
  </si>
  <si>
    <t>[703741000635] Peanut Butter Persuasion Cookie Vegan</t>
  </si>
  <si>
    <t>[707082700018] Chai Tea</t>
  </si>
  <si>
    <t>[707082700087] Whole Milk</t>
  </si>
  <si>
    <t>[728229123453] Terra Original with Sea salt</t>
  </si>
  <si>
    <t>[728229345619] Terra Sweet Potatoe Chips</t>
  </si>
  <si>
    <t>[728229789208] Terra Blue Veggie Chips</t>
  </si>
  <si>
    <t>[742365004353] Horizon Organic Chocolate Milk</t>
  </si>
  <si>
    <t>[817946020500] Fruit Minis</t>
  </si>
  <si>
    <t>[846548070316] Cranberry Health mix</t>
  </si>
  <si>
    <t>[846548070323] Omega Deluxe Mix</t>
  </si>
  <si>
    <t>[846548070330] Heart Health mix</t>
  </si>
  <si>
    <t>[850005941026] Kombucha Ginger Lemon</t>
  </si>
  <si>
    <t>[850005941033] Kombucha Rasberry Lemonade</t>
  </si>
  <si>
    <t>[850005941187] kombucha-mango-passion</t>
  </si>
  <si>
    <t>[850005941347] kombucha-cherry-plum</t>
  </si>
  <si>
    <t>[850005941348] kombucha-regular</t>
  </si>
  <si>
    <t>[850005941378] Kombucha Orange Splash</t>
  </si>
  <si>
    <t>[850251004018] Skinny Popcorn</t>
  </si>
  <si>
    <t>[855596007007] Cookie-Love-Corn</t>
  </si>
  <si>
    <t>[858276004006] Just Water</t>
  </si>
  <si>
    <t>[8908000315297] Jaipur Original Masala Chai</t>
  </si>
  <si>
    <t>[898999000022] vitacoco-coconut-water-regular</t>
  </si>
  <si>
    <t>[BC0000616900] Biodegradable Bamboo Toothbrushes, 2 Piece</t>
  </si>
  <si>
    <t>[BC0000616900] Biodegradable Bamboo Toothbrushes, 2 Piece  (2)</t>
  </si>
  <si>
    <t>[BC0000705302] Herbal-Toothpaste  (10 gm)</t>
  </si>
  <si>
    <t>[BC0000706002] Herbal-Toothpaste  (50 gm)</t>
  </si>
  <si>
    <t>[BC0000706502] Herbal-Toothpaste  (150 gm)</t>
  </si>
  <si>
    <t>[BC0000706502-USA] Herbal-Toothpaste 150 gm - USA</t>
  </si>
  <si>
    <t>[BC0002006902-USA] Ojasvini 500g - USA</t>
  </si>
  <si>
    <t>[BC0002403302-USA] Saffron &amp; Sandalwood Certified Organic Refreshing Shower Gel - 200ml (Bloom) - USA</t>
  </si>
  <si>
    <t>[BC0002703102-USA] US Bloom 24 Hours Organic Body Lotion (Extra Dry Skin) (100 ml) - USA</t>
  </si>
  <si>
    <t>[BC0003003102-USA] Sandalwood and Turmeric Face Wash 100 ml (Bloom) - USA</t>
  </si>
  <si>
    <t>[BC0003503302-USA] Shikakai &amp; Jatamansi Certified Organic Strengthening Shampoo - 200ml (Bloom) - USA</t>
  </si>
  <si>
    <t>[BC0003603102-USA] Hibiscus &amp; Grapeseed Organic Strengthening Conditioner - 100ml (Bloom) - USA</t>
  </si>
  <si>
    <t>[BC0003803102-USA] Argan &amp; Acai Organic Restorative Hair Oil - 100ml (Bloom) - USA</t>
  </si>
  <si>
    <t>[BC0004203302] Saffron and Sandalwood Organic Shampoo (200 ml) (Bloom)</t>
  </si>
  <si>
    <t>[BROWNIES] Brownies</t>
  </si>
  <si>
    <t>[BS-POT] BS-POT:Bhutha-Shudhi-Pot-Water</t>
  </si>
  <si>
    <t>[Banana-IDY] Banana IDY</t>
  </si>
  <si>
    <t>[Brownie-IDY] Walnut Brownie IDY</t>
  </si>
  <si>
    <t>[CA0013700000] Copper-Bangle-Style-4</t>
  </si>
  <si>
    <t>[CA0035800000-USA] Devi Red Pendant Cord - USA</t>
  </si>
  <si>
    <t>[CA0058800300-1] Mens-Washed-Cotton-AUM-Kurta-Sky-SS-1</t>
  </si>
  <si>
    <t>[CA0058800400-1] Mens-Washed-Cotton-AUM-Kurta-Sky-SS-1</t>
  </si>
  <si>
    <t>[CA0058800500-1] Mens-Washed-Cotton-AUM-Kurta-Sky-SS-1</t>
  </si>
  <si>
    <t>[CA0060600200] Men Organic Cotton Relaxed Fit Pants - Khaki (S)</t>
  </si>
  <si>
    <t>[CA0060600300] Men Organic Cotton Relaxed Fit Pants - Khaki (M)</t>
  </si>
  <si>
    <t>[CA0060600400] Men Organic Cotton Relaxed Fit Pants - Khaki (L)</t>
  </si>
  <si>
    <t>[CA0060600500] Men Organic Cotton Relaxed Fit Pants - Khaki (XL)</t>
  </si>
  <si>
    <t>[CA0079800200] Adiyogi Unisex T Shirt, Graphic Print (S)</t>
  </si>
  <si>
    <t>[CA0079800300] Adiyogi Unisex T Shirt, Graphic Print (M)</t>
  </si>
  <si>
    <t>[CA0086100106] IE - Unisex T Shirt - Cardinal  (XS)</t>
  </si>
  <si>
    <t>[CA0086100206] IE - Unisex T Shirt - Cardinal  (S)</t>
  </si>
  <si>
    <t>[CA0086100306] IE - Unisex T Shirt - Cardinal  (M)</t>
  </si>
  <si>
    <t>[CA0086100406] IE - Unisex T Shirt - Cardinal  (L)</t>
  </si>
  <si>
    <t>[CA0086100506] IE - Unisex T Shirt - Cardinal  (XL)</t>
  </si>
  <si>
    <t>[CA0086100706] IE - Unisex T Shirt - Cardinal  (XXXL)</t>
  </si>
  <si>
    <t>[CA0089116906] 100% Handwoven Cashmere Shawl (BG)</t>
  </si>
  <si>
    <t>[CA0089117006] 100% Handwoven Cashmere Shawl (BRN)</t>
  </si>
  <si>
    <t>[CA0089117106] 100% Handwoven Cashmere Shawl (GRY)</t>
  </si>
  <si>
    <t>[CA0089117206] 100% Handwoven Cashmere Shawl (OW)</t>
  </si>
  <si>
    <t>[CA0118693200]  Devi Consecrated Silk Saree L5 style 5</t>
  </si>
  <si>
    <t>[CA0118693700]  Devi consecrated Silk Sarees L5 Style 10</t>
  </si>
  <si>
    <t>[CA0138299400]  Devi consecrated silk saree Red style 6</t>
  </si>
  <si>
    <t>[CA0154193300]  Devi consecrated Silk Cotton Saree style 10</t>
  </si>
  <si>
    <t>[CA0154194800]  Devi consecrated Silk Cotton Saree style 25</t>
  </si>
  <si>
    <t>[CA0154198500]  Devi consecrated cotton saree style 4</t>
  </si>
  <si>
    <t>[CA0159200300] Cotton Linen Kurta SS Black (M)</t>
  </si>
  <si>
    <t>[CA0159400200] Cotton Linen Kurta LS Beige (S)</t>
  </si>
  <si>
    <t>[CA0159400300] Cotton Linen Kurta LS Beige (M)</t>
  </si>
  <si>
    <t>[CA0159400500] Cotton Linen Kurta LS Beige (XL)</t>
  </si>
  <si>
    <t>[CA0202000100] TRADITIONAL KURTA  // ¾ SLV // WHITE - NWC (XS)</t>
  </si>
  <si>
    <t>[CA0202000200] TRADITIONAL KURTA  // ¾ SLV // WHITE - NWC (S)</t>
  </si>
  <si>
    <t>[CA0202000300] TRADITIONAL KURTA  // ¾ SLV // WHITE - NWC (M)</t>
  </si>
  <si>
    <t>[CA0202000400] TRADITIONAL KURTA  // ¾ SLV // WHITE - NWC (L)</t>
  </si>
  <si>
    <t>[CA0202000500] TRADITIONAL KURTA  // ¾ SLV // WHITE - NWC (XL)</t>
  </si>
  <si>
    <t>[CA0203900100] LS RELAXED VNECK //  SPICE - NWC (XS)</t>
  </si>
  <si>
    <t>[CA0203900200] LS RELAXED VNECK //  SPICE - NWC (S)</t>
  </si>
  <si>
    <t>[CA0203900300] LS RELAXED VNECK //  SPICE - NWC (M)</t>
  </si>
  <si>
    <t>[CA0203900400] LS RELAXED VNECK //  SPICE - NWC (L)</t>
  </si>
  <si>
    <t>[CA0203900500] LS RELAXED VNECK //  SPICE - NWC (XL)</t>
  </si>
  <si>
    <t>[CA0222999600]  Devi Consecrated Chanderi saree Assorted 35</t>
  </si>
  <si>
    <t>[CHRISTMAS-ONETIME] Christmas Lights - One time pass</t>
  </si>
  <si>
    <t>[CHRISTMAS-SEASONAL] Christmas Lights - Seasonal Pass</t>
  </si>
  <si>
    <t>[COMBO-HOTCH-POPCORN] Combo - Hot Chocolate &amp; Popcorn</t>
  </si>
  <si>
    <t>[COOKIE 1] FM CHOCOLATE CHIP</t>
  </si>
  <si>
    <t>[COOKIE 2] FM OATMEAL COOKIE</t>
  </si>
  <si>
    <t>[COOKIE 3] FM RAGI COOKIE</t>
  </si>
  <si>
    <t>[CU037-XXL] IE - Unisex T Shirt - Cardinal  (XXL)</t>
  </si>
  <si>
    <t>[CU040-L] Adiyogi Unisex T Shirt, Graphic Print (L)</t>
  </si>
  <si>
    <t>[CX900-FLOOR] Sesame Prasadam - Floor</t>
  </si>
  <si>
    <t>[CX900-FLOOR] Sesame Prasadam - Floor  (2)</t>
  </si>
  <si>
    <t>[Cookie-IDY] Choco Chip Cookie IDY</t>
  </si>
  <si>
    <t>[D-A-TASTE-OF-WELL-BEING] A Taste of Well-Being (e-book-download)</t>
  </si>
  <si>
    <t>[D-ADIGURUVE] Adiguruve ‚Äì Ode to the Adiyogi (MP3 Music)</t>
  </si>
  <si>
    <t>[D-ADIYOGI-SONG] Adiyogi Song - Kailash Kher (Hindi)</t>
  </si>
  <si>
    <t>[D-ALAAP] Alaap - Songs from Darshan (MP3 Music)</t>
  </si>
  <si>
    <t>[D-BHULO] Bhulo Jao Re (MP3 Music)</t>
  </si>
  <si>
    <t>[D-BK-A-TREE-CAN-SAVE-THE-WORLD] A Tree Can Save The World (e-book download)</t>
  </si>
  <si>
    <t>[D-BK-BHA-RA-TA-THE-RHYTHM-OF-A-NATION] Bha-ra-ta - The Rhythm of a Nation (e-book-download)</t>
  </si>
  <si>
    <t>[D-BK-CANCER-A-YOGIC-PERSPECTIVE] Cancer A Yogic Perspective (e-book-download)</t>
  </si>
  <si>
    <t>[D-BK-COMPULSIVENESS-TO-CONSCIOUSNESS] Compulsiveness To Consciousness (e-book download)</t>
  </si>
  <si>
    <t>[D-BK-CULTURE-OF-PEACE] A Culture of Peace (e-book download)</t>
  </si>
  <si>
    <t>[D-BK-EMOTION-THE-JUICE-OF-LIFE] Emotion: The Juice Of Life (e-book download)</t>
  </si>
  <si>
    <t>[D-BK-ENLIGHTENMENT-AN-INSIDE-STORY] Enlightenment an inside story (e-book download)</t>
  </si>
  <si>
    <t>[D-BK-FOOD-BODY] Food Body (e-book download)</t>
  </si>
  <si>
    <t>[D-BK-FOOD-BODY-CANCER] Food Body &amp; Cancer (e-book download)</t>
  </si>
  <si>
    <t>[D-BK-FROM-CREATION-TO-CREATOR] From Creation to Creator (e-book download)</t>
  </si>
  <si>
    <t>[D-BK-GURUVASAGAM] Guruvasagam (e-book-download)</t>
  </si>
  <si>
    <t>[D-BK-ISHA-LIVING] Isha Living (e-book download)</t>
  </si>
  <si>
    <t>[D-BK-ISHA-RUCHI] Isha Ruchi (Tamil e-book-download)</t>
  </si>
  <si>
    <t>[D-BK-KARUNAIKKU-BEDHAMILLAI] Karunaikku Bedhamillai (e-book-download)</t>
  </si>
  <si>
    <t>[D-BK-LIFE-AND-DEATH-IN-ONE-BREATH] Life and Death in one breath (e-book download)</t>
  </si>
  <si>
    <t>[D-BK-NIRVAAGAM] Nirvaagam (Tamil e-book download)</t>
  </si>
  <si>
    <t>[D-BK-PAALUNARVUM-DHEIVIGAMUM] Paalunarvum Dheivigamum (e-book-download)</t>
  </si>
  <si>
    <t>[D-BK-SHIVA-ULTIMATE-OUTLAW] Shiva - Ultimate Outlaw (e-book-download)</t>
  </si>
  <si>
    <t>[D-BK-THUNBAM-YEAN] Thunbam yean (e-book download)</t>
  </si>
  <si>
    <t>[D-BK-UDAL-ENUM-ENDHIRAM] Udal Enum Endhiram (e-book download)</t>
  </si>
  <si>
    <t>[D-BK-URAVUGAL] Uravugal (Tamil e-book download)</t>
  </si>
  <si>
    <t>[D-BK-VIDHIYAI-MATRUM-VIGNANAM] Vidhiyai Matrum Vignanam (e-book-download)</t>
  </si>
  <si>
    <t>[D-BK-YOU] YOU - A Spiritual Possibility (e-book download)</t>
  </si>
  <si>
    <t>[D-BK101] Encounter the Enlightened (e-book download)</t>
  </si>
  <si>
    <t>[D-BK102] Eternal Echoes: Mystic Poems (e-book download)</t>
  </si>
  <si>
    <t>[D-BK103] Flowers on the Path (e-book download)</t>
  </si>
  <si>
    <t>[D-BK106] Mystic's Musings (e-book download)</t>
  </si>
  <si>
    <t>[D-BK109] Himalayan Lust (e-book download)</t>
  </si>
  <si>
    <t>[D-BK110] Pebbles of Wisdom (e-book download)</t>
  </si>
  <si>
    <t>[D-BK111] Joy 24x7 (e-book download)</t>
  </si>
  <si>
    <t>[D-BK116] Of Mystics and Mistakes (e-book download)</t>
  </si>
  <si>
    <t>[D-BK117] Dhyanalinga - The Silent Revolution (e-book download)</t>
  </si>
  <si>
    <t>[D-BK118] A Guru Always Takes You For a Ride (e-book download)</t>
  </si>
  <si>
    <t>[D-BK120] Dhyanalinga Yogic Temple (e-book download)</t>
  </si>
  <si>
    <t>[D-BK121] Inner Management (e-book download)</t>
  </si>
  <si>
    <t>[D-BK122] Inspire Your Child Inspire The World (e-book download)</t>
  </si>
  <si>
    <t>[D-BK123] Sexuality and the Divine (e-book download)</t>
  </si>
  <si>
    <t>[D-BK124] Why Suffering? (e-book download)</t>
  </si>
  <si>
    <t>[D-BK125] Circus Of The Mind (e-book download)</t>
  </si>
  <si>
    <t>[D-BK126] Compassion Cannot Choose (e-book download)</t>
  </si>
  <si>
    <t>[D-BK127] Ancient Technology For The Modern Mind (e-book download)</t>
  </si>
  <si>
    <t>[D-BK129] Sacred Space For Self-transformation (e-book download)</t>
  </si>
  <si>
    <t>[D-BK136] Don't Polish Your Ignorance (e-book download)</t>
  </si>
  <si>
    <t>[D-BK137-A] Body: The Greatest Gadget (e-book download)</t>
  </si>
  <si>
    <t>[D-BK137-B] Mind Is Your Business (e-book download)</t>
  </si>
  <si>
    <t>[D-BK138-A] Ambition To Vision (e-book download)</t>
  </si>
  <si>
    <t>[D-BK138-B] Greed Is God (e-book download)</t>
  </si>
  <si>
    <t>[D-BK140] Pebbles of Wisdom - volume 2 (e-book download)</t>
  </si>
  <si>
    <t>[D-BUDDHAM] Buddham (MP3 Music)</t>
  </si>
  <si>
    <t>[D-CAUVERY-HAADU] Cauvery Haadu - A Song by Sadhguru (MP3 Music)</t>
  </si>
  <si>
    <t>[D-CAUVERY-THAAYE] Cauvery Thaaye - A Song by Sadhguru (MP3 Music)</t>
  </si>
  <si>
    <t>[D-CHANDRAJEEVAN] Chandrajeevan (MP3 Music)</t>
  </si>
  <si>
    <t>[D-DAMARU] Damaru (MP3 Music)</t>
  </si>
  <si>
    <t>[D-DOWN-TO-THE-RIVER-TO-PRAY] Down to the River to Pray (MP3 Music)</t>
  </si>
  <si>
    <t>[D-DROPS-OF-LIFE] Drops of Life (English e-book-download)</t>
  </si>
  <si>
    <t>[D-DV-A-GURU-ALWAYS-TAKES-YOU-FOR-A-RIDE] A Guru Always Takes You for a Ride (video download)</t>
  </si>
  <si>
    <t>[D-DV-ANANDA-ALAI-TAMIL] Ananda Alai - Tamil (video download)</t>
  </si>
  <si>
    <t>[D-DV-BHARATHAM] Bharatham ‚Äì Maraikkapatta Unnadha Varalaru (video download)</t>
  </si>
  <si>
    <t>[D-DV-EARTHY-SENSE] Earthy Sense (video download)</t>
  </si>
  <si>
    <t>[D-DV-GURU-THE-INNER-AWAKENING] Guru Inner Awakening (video download)</t>
  </si>
  <si>
    <t>[D-DV-LINGA BHAIRAVI] Linga Bhairavi - The Birth Of A Goddess (video download)</t>
  </si>
  <si>
    <t>[D-DV-MARANATHIRKU-APPAAL] Maranathirku Appaal (video download)</t>
  </si>
  <si>
    <t>[D-DV-MECHANICS-OF-HEALTH] Mechanics Of Health (video download)</t>
  </si>
  <si>
    <t>[D-DV-WOMEN-IN-SPIRITUALITY] Women in Spirituality (video download)</t>
  </si>
  <si>
    <t>[D-DV102] From Creation To Creator (video download)</t>
  </si>
  <si>
    <t>[D-DV103] A Dimension Beyond The Physical (video download)</t>
  </si>
  <si>
    <t>[D-DV104] Dissolving your Personality (video download)</t>
  </si>
  <si>
    <t>[D-DV105] Inspire Your Child, Inspire the World (video download)</t>
  </si>
  <si>
    <t>[D-DV106] Is Spirituality a Science (video download)</t>
  </si>
  <si>
    <t>[D-DV112] English-Unleashing-the-Mind</t>
  </si>
  <si>
    <t>[D-DV122] Kashi - The Eternal City (video download)</t>
  </si>
  <si>
    <t>[D-DV124] Cracking The Human Software (video download)</t>
  </si>
  <si>
    <t>[D-DV125] Alchemy of Ecstacy (video download)</t>
  </si>
  <si>
    <t>[D-DV128] With the One Who Knows (Video download)</t>
  </si>
  <si>
    <t>[D-DV129] The Spinal Step (video download)</t>
  </si>
  <si>
    <t>[D-DV131] Suffering Will Not Seek (video download)</t>
  </si>
  <si>
    <t>[D-DV134] Education: Blossoming of a Child (video download)</t>
  </si>
  <si>
    <t>[D-DV135] Guru A Live Roadmap (video download)</t>
  </si>
  <si>
    <t>[D-DV138] Hell or Heaven - Its Your Choice (video download)</t>
  </si>
  <si>
    <t>[D-DV139] Alai - Wave of Bliss (MP4 Video)</t>
  </si>
  <si>
    <t>[D-DV145] Compassionate Conspirator (video download)</t>
  </si>
  <si>
    <t>[D-DV147] Power Of Being (video download)</t>
  </si>
  <si>
    <t>[D-DV148] Leadership Beyond the Leader (video download)</t>
  </si>
  <si>
    <t>[D-DV149] Inner Management (video download)</t>
  </si>
  <si>
    <t>[D-DWIMUKHI] Dwimukhi (MP3 Music)</t>
  </si>
  <si>
    <t>[D-EE-NELA-EE-JALA] Ee Nela Ee Jala (MP3 Music)</t>
  </si>
  <si>
    <t>[D-ENDENDU-HARIYALI-NAM-CAUVERY] Endendu Hariyali Nam Cauvery - May Our Cauvery Flow Forever (MP3 Music)</t>
  </si>
  <si>
    <t>[D-ENNERAMUM] Enneramum (MP3 Music)</t>
  </si>
  <si>
    <t>[D-EPPADITHAN-EN-ULLAM] Eppadithan En Ullam (audio-download)</t>
  </si>
  <si>
    <t>[D-JAAGO-BHAIRAVI] Jaago Bhairavi (MP3 Music)</t>
  </si>
  <si>
    <t>[D-JAGADODHARANA] Jagadodharana (MP3 Music)</t>
  </si>
  <si>
    <t>[D-JAGADODHARANA-KRISHNA] Jagadodharana - Krishna &amp; Yashodha (MP3 Music)</t>
  </si>
  <si>
    <t>[D-JANA-GANA-MANA-INSTRUMENTAL] Jana Gana Mana Instrumental (MP3 Music)</t>
  </si>
  <si>
    <t>[D-KALAMAM] Kalamam Vanathil (MP3 Music)</t>
  </si>
  <si>
    <t>[D-KALATHUMAADU] Kalathu Maadu - A Pongal Special Song (MP3 Music)</t>
  </si>
  <si>
    <t>[D-KUDHAMBHAI] Kudhambai (MP3 Music)</t>
  </si>
  <si>
    <t>[D-KYA-THAN] Kya Than Manjhta (MP3 Music)</t>
  </si>
  <si>
    <t>[D-KalKal] Kal Kal (MP3 Music)</t>
  </si>
  <si>
    <t>[D-LINGA-BHAIRAVI-ARATI] Linga Bhairavi Arati (MP3 Music)</t>
  </si>
  <si>
    <t>[D-MAATPITA] Maat Pita (MP3 Music)</t>
  </si>
  <si>
    <t>[D-ME-POWER-TO-CREATE-BUNDLE] Power To Create - Bundle (meditation download)</t>
  </si>
  <si>
    <t>[D-ME-POWER-TO-CREATE-HEALTH] Power To Create - Health (meditation download)</t>
  </si>
  <si>
    <t>[D-ME-POWER-TO-CREATE-LOVE] Power To Create - Love (meditation download)</t>
  </si>
  <si>
    <t>[D-ME-POWER-TO-CREATE-PEACE] Power To Create - Peace (meditation download)</t>
  </si>
  <si>
    <t>[D-ME-POWER-TO-CREATE-SUCCESS] Power To Create - Success (meditation download)</t>
  </si>
  <si>
    <t>[D-MU-A-SONG-FOR-BUDDHA] A Song for Buddha (MP3 Music)</t>
  </si>
  <si>
    <t>[D-MU-CHANDIRAN-OLIYIL-AVALAI-KANDEN] Chandiran Oliyil Avalai Kanden (MP3 Music)</t>
  </si>
  <si>
    <t>[D-MU-DAKSHINAYANAM] Dakshinayanam (MP3 Music)</t>
  </si>
  <si>
    <t>[D-MU-MADHYAMAVATHI] Madhyamavathi (MP3 Music)</t>
  </si>
  <si>
    <t>[D-MU-PRATHASTHUVE-PARASHIVAM-BHAIRAVI] Prathasthuve Parashivam Bhairavi (music download)</t>
  </si>
  <si>
    <t>[D-MU-SHIVASHTAKAM] Shivashtakam (MP3 Music)</t>
  </si>
  <si>
    <t>[D-MU-SIX-AT-SIX] Six at Six (MP3 Music)</t>
  </si>
  <si>
    <t>[D-MU-SUNTA-HAI-KABIR-SONG] Sunta Hai - Kabir Song (MP3 Music)</t>
  </si>
  <si>
    <t>[D-MU-VAIRAGYA-10MIN-VERSIONS] Vairagya 10min versions (MP3 Music)</t>
  </si>
  <si>
    <t>[D-MU-VISHWANATHASHTAKAM] Vishwanathashtakam (MP3 Music)</t>
  </si>
  <si>
    <t>[D-MU102] Eternal Echoes - Poetry CD (MP3 Music)</t>
  </si>
  <si>
    <t>[D-MU103] In the Lap of the Master (MP3 Music)</t>
  </si>
  <si>
    <t>[D-MU104] Nadha Aradhana Vol1 (MP3 Music)</t>
  </si>
  <si>
    <t>[D-MU105] Nadha Aradhana Vol2 (MP3 Music)</t>
  </si>
  <si>
    <t>[D-MU106] Green Hands (MP3 Music)</t>
  </si>
  <si>
    <t>[D-MU107] Exuberance Of The Unmanifest (MP3 Music)</t>
  </si>
  <si>
    <t>[D-MU108] White Mountain (MP3 Music)</t>
  </si>
  <si>
    <t>[D-MU110] Yoga Padhi (MP3 Music)</t>
  </si>
  <si>
    <t>[D-MU111] Trigun (MP3 Music)</t>
  </si>
  <si>
    <t>[D-MU112] Ishana - The Path of the Divine (MP3 Music)</t>
  </si>
  <si>
    <t>[D-MU115] Isha Vasthu Shudhi (MP3 music)</t>
  </si>
  <si>
    <t>[D-MU121] Vairagya 1hr versions (MP3 Music)</t>
  </si>
  <si>
    <t>[D-MU123] Alai - Wave of Bliss (MP3 Music)</t>
  </si>
  <si>
    <t>[D-NADHA-ARADHANA-CLARINET] Nadha Aradhana - Clarinet (MP3 Music)</t>
  </si>
  <si>
    <t>[D-NADHA-ARADHANA-FLUTE-RAAS] Nadha Aradhana - Flute Raas (MP3 Music)</t>
  </si>
  <si>
    <t>[D-NADHA-ARADHANA-HINDUSTANI] Nadha Aradhana - Hindustani Vocal (MP3 Music)</t>
  </si>
  <si>
    <t>[D-NADHA-ARADHANA-RAAG-BHAIRAV] Nadha Aradhana - Raag Bhairav (MP3 Music)</t>
  </si>
  <si>
    <t>[D-NADHA-ARADHANA-SAXOPHONE] Nadha Aradhana - Saxophone (MP3 Music)</t>
  </si>
  <si>
    <t>[D-NADHA-ARADHANA-SHEHNAI] Nadha Aradhana - Shehnai Instrumental (MP3 Music)</t>
  </si>
  <si>
    <t>[D-NADHA-ARADHANA-VOCALS] Nadha Aradhana - Vocals (MP3 Music)</t>
  </si>
  <si>
    <t>[D-NADI-STUTI-RINGTONES] Nadi Stuti - Ringtones (MP3 Music)</t>
  </si>
  <si>
    <t>[D-NATIONAL-ANTHEM-YOGA-FOR-ALL] National Anthem - Yoga for All (MP3 Music)</t>
  </si>
  <si>
    <t>[D-NIRGUN-GALIYAN] Nirgun Galiyan (MP3 Music)</t>
  </si>
  <si>
    <t>[D-PATANJALI-YOGA-SUTRAS] Patanjali Yoga Sutras (MP3 Music)</t>
  </si>
  <si>
    <t>[D-PH-AY-1-24x36] Adiyogi 01 - 24" x 36" (photo download)</t>
  </si>
  <si>
    <t>[D-PH-AY-1-36x54] Adiyogi 01 - 36" x 54" (photo download)</t>
  </si>
  <si>
    <t>[D-PH-AY-2-36x54] Adiyogi 02 - 36" x 54" (photo download)</t>
  </si>
  <si>
    <t>[D-PH-AY-2-48x72] Adiyogi 02 - 48" x 72" (photo download)</t>
  </si>
  <si>
    <t>[D-PH-AY-3-24x36] Adiyogi 03 - 24" x 36" (photo download)</t>
  </si>
  <si>
    <t>[D-PH-AY-3-48x72] Adiyogi 03 - 48" x 72" (photo download)</t>
  </si>
  <si>
    <t>[D-PH-AY-4-12x18] Adiyogi 04 - 12" x 18" (photo download)</t>
  </si>
  <si>
    <t>[D-PH-AY-5-12x18] Adiyogi 05 - 12" x 18" (photo download)</t>
  </si>
  <si>
    <t>[D-PH-DHYANALINGA-01-12x18] Dhyanalinga 01 - 12" x 18" (photo download)</t>
  </si>
  <si>
    <t>[D-PH-DHYANALINGA-01-24x36] Dhyanalinga 01 - 24" x 36" (photo download)</t>
  </si>
  <si>
    <t>[D-PH-DHYANALINGA-01-36x54] Dhyanalinga 01 - 36" x 54" (photo download)</t>
  </si>
  <si>
    <t>[D-PH-DHYANALINGA-02-24x36] Dhyanalinga 02 - 24" x 36"</t>
  </si>
  <si>
    <t>[D-PH-DHYANALINGA-02-36x54] Dhyanalinga 02 - 36" x 54"</t>
  </si>
  <si>
    <t>[D-PH-DHYANALINGA-02-48x72] Dhyanalinga 02 - 48" x 72''</t>
  </si>
  <si>
    <t>[D-PH-DHYANALINGA-03-12x18] Dhyanalinga 03 - 12" x 18"</t>
  </si>
  <si>
    <t>[D-PH-DHYANALINGA-03-24x36] Dhyanalinga 03 - 24" x 36"</t>
  </si>
  <si>
    <t>[D-PH-DHYANALINGA-03-36x54] Dhyanalinga 03 - 36" x 54"</t>
  </si>
  <si>
    <t>[D-PH-DHYANALINGA-04-12x18] Dhyanalinga 04 - 12" x 18"</t>
  </si>
  <si>
    <t>[D-PH-DHYANALINGA-04-36x54] Dhyanalinga 04 - 36" x 54"</t>
  </si>
  <si>
    <t>[D-PH-DHYANALINGA-05-12x18] Dhyanalinga 05 - 12" x 18"</t>
  </si>
  <si>
    <t>[D-PH-DHYANALINGA-06-12x37] Dhyanalinga 06 - 12" x 37"</t>
  </si>
  <si>
    <t>[D-PH-DHYANALINGA-07-30x45] Dhyanalinga 07 - 30x45 (Download)</t>
  </si>
  <si>
    <t>[D-PH-DHYANALINGA-08-12x18] Dhyanalinga 08 - 12" x 18"</t>
  </si>
  <si>
    <t>[D-PH-DHYANALINGA-10-48x66] Dhyanalinga 10 - 48x66 (Download)</t>
  </si>
  <si>
    <t>[D-PH-DHYANALINGA-96x64-1] Dhyanalinga - 96x64</t>
  </si>
  <si>
    <t>[D-PH-DHYANALINGA-96x64-2] Dhyanalinga - 96x64</t>
  </si>
  <si>
    <t>[D-PH-DHYANALINGA-96x64-3] Dhyanalinga - 96x64</t>
  </si>
  <si>
    <t>[D-PH-LINGA-BHAIRAVI-BLACK-12x18] Linga Bhairavi (Black) - 12" x 18"</t>
  </si>
  <si>
    <t>[D-PH-LINGA-BHAIRAVI-BLACK-24x36] Linga Bhairavi (Black) - 24" x 36"</t>
  </si>
  <si>
    <t>[D-PH-LINGA-BHAIRAVI-BLACK-36x54] Linga Bhairavi (Black) - 36" x 54''</t>
  </si>
  <si>
    <t>[D-PH-LINGA-BHAIRAVI-BLACK-48x72] Linga Bhairavi (Black) - 48" x 72"</t>
  </si>
  <si>
    <t>[D-PH-LINGA-BHAIRAVI-BLACK-PLAIN-12x18] Linga Bhairavi (Black, Plain) 12" x 18"</t>
  </si>
  <si>
    <t>[D-PH-LINGA-BHAIRAVI-BLACK-PLAIN-24x36] Linga Bhairavi (Black, Plain) - 24" x 36"</t>
  </si>
  <si>
    <t>[D-PH-LINGA-BHAIRAVI-BLACK-PLAIN-36x54] Linga Bhairavi (Black, Plain) - 36" x 54"</t>
  </si>
  <si>
    <t>[D-PH-LINGA-BHAIRAVI-BLACK-PLAIN-WIDE-30x45] Black, Plain Wide - 30x45 (Download)</t>
  </si>
  <si>
    <t>[D-PH-LINGA-BHAIRAVI-BLACK-WIDE-12x18] Linga Bhairavi (Black, Wide) 12" x 18"</t>
  </si>
  <si>
    <t>[D-PH-LINGA-BHAIRAVI-BLACK-WIDE-24x36] Linga Bhairavi (Black, Wide) 24" x 36"</t>
  </si>
  <si>
    <t>[D-PH-LINGA-BHAIRAVI-BLACK-WIDE-36x54] Linga Bhairavi (Black, Wide) 36" x 54"</t>
  </si>
  <si>
    <t>[D-PH-LINGA-BHAIRAVI-BLACK-WIDE-48x72] Linga Bhairavi (Black, Wide) 48" x 72"</t>
  </si>
  <si>
    <t>[D-PH-LINGA-BHAIRAVI-KUMKUM-24x36] Linga Bhairavi (Kumkum) - 24" x 36"</t>
  </si>
  <si>
    <t>[D-PH-LINGA-BHAIRAVI-KUMKUM-36x54] Linga Bhairavi (Kumkum) - 36" x 54"</t>
  </si>
  <si>
    <t>[D-PH-LINGA-BHAIRAVI-KUMKUM-PLAIN-48x72] Kumkum, Plain - 48x72 (Download)</t>
  </si>
  <si>
    <t>[D-PH-LINGA-BHAIRAVI-KUMKUM-WIDE-12x18] Linga Bhairavi (Kumkum,Wide) - 12" x 18"</t>
  </si>
  <si>
    <t>[D-PH-LINGA-BHAIRAVI-KUMKUM-WIDE-24x36] Linga Bhairavi (Kumkum, Wide) - 24" x 36"</t>
  </si>
  <si>
    <t>[D-PH-LINGA-BHAIRAVI-KUMKUM-WIDE-36X54] Linga Bhairavi (Kumkum, Wide) - 36" x 54"</t>
  </si>
  <si>
    <t>[D-PH-LINGA-BHAIRAVI-KUMKUM-WIDE-48X72] Linga Bhairavi (Kumkum, Wide) - 48" x 72"</t>
  </si>
  <si>
    <t>[D-PH-LINGA-BHAIRAVI-SANDAL-12x18] Linga Bhairavi (Sandal) - 12" x 18"</t>
  </si>
  <si>
    <t>[D-PH-LINGA-BHAIRAVI-SANDAL-36x54] Linga Bhairavi (Sandal) - 36" x 54"</t>
  </si>
  <si>
    <t>[D-PH-LINGA-BHAIRAVI-SANDAL-WIDE-12x18] Linga Bhairavi (Sandal,Wide) - 12" x 18"</t>
  </si>
  <si>
    <t>[D-PH-LINGA-BHAIRAVI-SANDAL-WIDE-36x54] Linga Bhairavi (Sandal, Wide) - 36" x 54"</t>
  </si>
  <si>
    <t>[D-PH-LINGA-BHAIRAVI-SANDAL-WIDE-48x72] Linga Bhairavi (Sandal, Wide) - 48" x 72"</t>
  </si>
  <si>
    <t>[D-PH-LINGA-BHAIRAVI-TURMERIC-24x36] Linga Bhairavi (Turmeric) - 24" x 36"</t>
  </si>
  <si>
    <t>[D-PH-LINGA-BHAIRAVI-TURMERIC-36x54] Linga Bhairavi (Turmeric) - 36'' x 54''</t>
  </si>
  <si>
    <t>[D-PH-LINGA-BHAIRAVI-TURMERIC-PLAIN-48x72] Turmeric, Plain - 48x72 (Download)</t>
  </si>
  <si>
    <t>[D-PH-LINGA-BHAIRAVI-TURMERIC-WIDE-12x18] Linga Bhairavi (Turmeric, Wide) - 12" x 18"</t>
  </si>
  <si>
    <t>[D-PH-LINGA-BHAIRAVI-TURMERIC-WIDE-36x54] Linga Bhairavi (Turmeric, Wide) - 36" x 54"</t>
  </si>
  <si>
    <t>[D-PH-LINGA-BHAIRAVI-TURMERIC-WIDE-48x72] Linga Bhairavi (Turmeric, Wide) - 48" x 72"</t>
  </si>
  <si>
    <t>[D-PH-SADHGURU-02-30x45] Sadhguru 02 - 30" x 45" (photo download)</t>
  </si>
  <si>
    <t>[D-PH-SADHGURU-03-12x18] Sadhguru 03 - 12" x 18"</t>
  </si>
  <si>
    <t>[D-PH-SADHGURU-03-30x45] Sadhguru 03 - 30" x 45"</t>
  </si>
  <si>
    <t>[D-PH-SADHGURU-04-12x18] Sadhguru 04 - 12" x 18" (photo download)</t>
  </si>
  <si>
    <t>[D-PH-SADHGURU-04-30x45] Sadhguru 04 - 30" x 45" (photo download)</t>
  </si>
  <si>
    <t>[D-PH-SADHGURU-05-30x45] Sadhguru 05 - 30" x 45" (photo download)</t>
  </si>
  <si>
    <t>[D-PH-SADHGURU-06-12x18] Sadhguru 06 - 12" x 18" (photo download)</t>
  </si>
  <si>
    <t>[D-PH-SADHGURU-06-30x45] Sadhguru 06 - 30" x 45" (photo download)</t>
  </si>
  <si>
    <t>[D-PH-SADHGURU-07-30x45] Sadhguru 07 - 30" x 45" (photo download)</t>
  </si>
  <si>
    <t>[D-PH-SADHGURU-08-12x18] Sadhguru 08 - 12" x 18" (photo download)</t>
  </si>
  <si>
    <t>[D-PH-SADHGURU-10-12x18] Sadhguru 10 - 12" x 18" (photo download)</t>
  </si>
  <si>
    <t>[D-PH-SADHGURU-11-12x18] Sadhguru 11 - 12" x 18''</t>
  </si>
  <si>
    <t>[D-PH-SADHGURU-12-12x18] Sadhguru 12 - 12" x 18"</t>
  </si>
  <si>
    <t>[D-PH-SADHGURU-14-12x18] Sadhguru 14 - 12" x 18'' (photo download)</t>
  </si>
  <si>
    <t>[D-PH-SADHGURU-14-30x45] Sadhguru 14 - 30" x 45" (photo download)</t>
  </si>
  <si>
    <t>[D-PH-SADHGURU-15-12x18] Sadhguru 15 - 12" x 18" (photo download)</t>
  </si>
  <si>
    <t>[D-PH-SADHGURU-15-30x45] Sadhguru 15 - 30" x 45" (photo download)</t>
  </si>
  <si>
    <t>[D-PH-SADHGURU-16-12x18] Sadhguru 16 - 12" x 18" (photo download)</t>
  </si>
  <si>
    <t>[D-PH-SADHGURU-16-30x45] Sadhguru 16 - 30" x 45" (photo download)</t>
  </si>
  <si>
    <t>[D-PH-SADHGURU-18-12x18] Sadhguru 18 - 12" x 18" (photo download)</t>
  </si>
  <si>
    <t>[D-PH-SADHGURU-19-24x24] Sadhguru 19 - 24" x 24" (photo download)</t>
  </si>
  <si>
    <t>[D-PH-SADHGURU-19-36x36] Sadhguru 19 - 36" x 36" (photo download)</t>
  </si>
  <si>
    <t>[D-PH-SADHGURU-19-48x48] Sadhguru 19 - 48" x 48" (photo download)</t>
  </si>
  <si>
    <t>[D-PH-SADHGURU-20-12x18] Sadhguru 20 - 12" x 18" (photo download)</t>
  </si>
  <si>
    <t>[D-PH-SADHGURU-20-30x45] Sadhguru 20 - 30" x 45" (photo download)</t>
  </si>
  <si>
    <t>[D-PH-SADHGURU-21-30x45] Sadhguru 21 - 30" x 45" (photo download)</t>
  </si>
  <si>
    <t>[D-PH-SADHGURU-22-30x45] Sadhguru 22 - 30" x 45" (photo download)</t>
  </si>
  <si>
    <t>[D-PH-SADHGURU-23-12x18] Sadhguru 23 - 12" x 18" (photo download)</t>
  </si>
  <si>
    <t>[D-PH-SADHGURU-23-36x54] Sadhguru 23 - 36" x 54" (photo download)</t>
  </si>
  <si>
    <t>[D-PH-SADHGURU-23-48x72] Sadhguru 23 - 48" x 72" (photo download)</t>
  </si>
  <si>
    <t>[D-PH-SADHGURU-24-12x18] Sadhguru 24 - 12" x 18" (photo download)</t>
  </si>
  <si>
    <t>[D-PH-SADHGURU-24-24x36] Sadhguru 24 - 24" x 36" (photo download)</t>
  </si>
  <si>
    <t>[D-PH-SADHGURU-24-36x54] Sadhguru 24 - 36" x 54" (photo download)</t>
  </si>
  <si>
    <t>[D-PH-SADHGURU-24-48x72] Sadhguru 24 - 48" x 72" (photo download)</t>
  </si>
  <si>
    <t>[D-PH-SADHGURU-25-12x18] Sadhguru 25 - 12" x 18" (photo download)</t>
  </si>
  <si>
    <t>[D-PH-SADHGURU-25-24x36] Sadhguru 25 - 24" x 36" (photo download)</t>
  </si>
  <si>
    <t>[D-PH-SADHGURU-25-48x72] Sadhguru 25 - 48" x 72" (photo download)</t>
  </si>
  <si>
    <t>[D-PURINDHADHUM] Purindhadhum Puriyadhadhum</t>
  </si>
  <si>
    <t>[D-RAAS] Raas (MP3 Music)</t>
  </si>
  <si>
    <t>[D-SADHGURU-TAM-NAMAMI] Sadhgurum Tam Namami (MP3 Music)</t>
  </si>
  <si>
    <t>[D-SHIVA-SHIVA-SHIVAYA] Shiva Shiva Shivaya (MP3 Music)</t>
  </si>
  <si>
    <t>[D-SHIVA-SHIVAYA-RING-TONE] Shiva Shivaya Ring Tone (MP3 Format)</t>
  </si>
  <si>
    <t>[D-SIVANAI-NAMBAADHEY] Sivanai Nambaadhey (MP3 Music)</t>
  </si>
  <si>
    <t>[D-SUNRISE] Sunrise (MP3 Music)</t>
  </si>
  <si>
    <t>[D-TARA] Aum Tare - Tara Mantra (MP3 Music)</t>
  </si>
  <si>
    <t>[D-THANK-YOU] Thank You (MP3 Music)</t>
  </si>
  <si>
    <t>[D-THUNBAM] Thunmbam (MP3 Music)</t>
  </si>
  <si>
    <t>[D-TRIVENI] Triveni - Navratri Songs (MP3 Music)</t>
  </si>
  <si>
    <t>[D-UNRAVELING-DEATH] Unraveling Death (video download)</t>
  </si>
  <si>
    <t>[D-UYIR-NOKKAM-IPHONE] Uyir Nokkam iPhone Ringtone (M4R Format)</t>
  </si>
  <si>
    <t>[D-VAIRAGYA] Vairagya (MP3 Music)</t>
  </si>
  <si>
    <t>[D-VALAM-PERA-VENUM-CAUVERY] Valam Pera Venum Cauvery - Tamil Folk Song (MP3 Music)</t>
  </si>
  <si>
    <t>[D-WHOLENESS] Wholeness (music-download)</t>
  </si>
  <si>
    <t>[D-YA-GHAT-BHEETAR] Ya Ghat Bheetar (MP3 Music)</t>
  </si>
  <si>
    <t>[D-YE-DEVI] Ye Devi (MP3 Music)</t>
  </si>
  <si>
    <t>[D-YEHA-NOHA] Yeha Noha (MP3 Music)</t>
  </si>
  <si>
    <t>[D-YOG-SUPANTHARAN-KE-SADHAN] Yog - Supantharan Ke Sadhan (video-download)</t>
  </si>
  <si>
    <t>[D-YOGA-THARUM-YOGAM] Yoga Tharum Yogam - video download</t>
  </si>
  <si>
    <t>[D-YOGA-TOOLS-FOR-TRANSFORMATION] Yoga Tools For Transformation (video-download)</t>
  </si>
  <si>
    <t>[D-YOGA-YOGA-YOGESHWARYA] Yoga Yoga Yogeshwaraya (MP3 Music)</t>
  </si>
  <si>
    <t>[D-YOGESHWARAYA-ALBUM] Yogeshwaraya - The Source Of Yoga (MP3 Music)</t>
  </si>
  <si>
    <t>[D-YOGI-SHIVA-MAHADEV-HINDI] Yogi Shiva Mahadev - Hindi (MP3 Music)</t>
  </si>
  <si>
    <t>[D-YOGISHWARAYA] Yoga Yoga Yogishwaraya Chant (MP3 Music)</t>
  </si>
  <si>
    <t>[D-YOUTH] The Youth and Truth Theme Song (MP3 Music)</t>
  </si>
  <si>
    <t>[D-YUGAN-YUGAN-HUM-YOGI] Yugan Yugan Hum Yogi (MP3 Music)</t>
  </si>
  <si>
    <t>[DUPATTA25] 25 Devi Dupatta</t>
  </si>
  <si>
    <t>[DUPATTA25] 25 Devi Dupatta  (2)</t>
  </si>
  <si>
    <t>[DUPATTA35] 35 Devi Dupatta</t>
  </si>
  <si>
    <t>[DUPATTA35] 35 Devi Dupatta  (2)</t>
  </si>
  <si>
    <t>[DUPATTA45] 45 Devi Dupatta</t>
  </si>
  <si>
    <t>[Devi-Kumkum-Small] Kumkum Small Consecrated 1oz</t>
  </si>
  <si>
    <t>[EX196-L] Indian-Experience-Towel-Large</t>
  </si>
  <si>
    <t>[EX304] Tylenol</t>
  </si>
  <si>
    <t>[EX305] Ricola</t>
  </si>
  <si>
    <t>[EX306] Advil</t>
  </si>
  <si>
    <t>[EX308] Electrolyte-Liquid IV-Hydration</t>
  </si>
  <si>
    <t>[EX309] Immodium</t>
  </si>
  <si>
    <t>[EX320] Claritin</t>
  </si>
  <si>
    <t>[EX321] Emergen-C</t>
  </si>
  <si>
    <t>[EX322] Benadryl</t>
  </si>
  <si>
    <t>[EX325] BandAid</t>
  </si>
  <si>
    <t>[EXP_GEN] Others</t>
  </si>
  <si>
    <t>[Event-Cookie] Event Cookies</t>
  </si>
  <si>
    <t>[FD102-1] Instant Sanjeevini Sachet</t>
  </si>
  <si>
    <t>[FD102-1] Instant Sanjeevini Sachet  (2)</t>
  </si>
  <si>
    <t>[FD104-16] Jaggery Powder 1lb</t>
  </si>
  <si>
    <t>[FD104-16] Jaggery Powder 1lb  (2)</t>
  </si>
  <si>
    <t>[FD104-32] Jaggery Powder 2lb</t>
  </si>
  <si>
    <t>[FD104-32] Jaggery Powder 2lb  (2)</t>
  </si>
  <si>
    <t>[FD104-40] Jaggery Powder 2.5lb</t>
  </si>
  <si>
    <t>[FD104-80] Jaggery Powder 5lb</t>
  </si>
  <si>
    <t>[FD900-FLOOR] Sanjeevini Ladoos - Floor</t>
  </si>
  <si>
    <t>[FD900-FLOOR] Sanjeevini Ladoos - Floor  (2)</t>
  </si>
  <si>
    <t>[FOOT BATH OIL] FOOT BATH OIL</t>
  </si>
  <si>
    <t>[GARDENIA-LBC] Gardenia - LBC</t>
  </si>
  <si>
    <t>[HI0000106302-USA] Turmeric Powder 100g - USA</t>
  </si>
  <si>
    <t>[HI0000906302-USA] Neem Powder 100g - USA</t>
  </si>
  <si>
    <t>[HI0005000006-USA] Neem Capsules - USA</t>
  </si>
  <si>
    <t>[HI0005100006-USA] Turmeric Capsules - USA</t>
  </si>
  <si>
    <t>[HI0005400006-USA] Ashwagandha Capsules - USA</t>
  </si>
  <si>
    <t>[HI0005600006-USA] Triphala Capsules - USA</t>
  </si>
  <si>
    <t>[HO0000300000-USA] Metal-Deepam-with-base-Antique-SB - USA</t>
  </si>
  <si>
    <t>[HO0001000000-USA] Metal-Deepam-with-base-Antique-LB - USA</t>
  </si>
  <si>
    <t>[HO0001600000-USA] Cotton-Wicks-for-Lamp-20/pk - USA</t>
  </si>
  <si>
    <t>[HO0020017100-USA] Lotus-Tealight-Candle-Holder - USA</t>
  </si>
  <si>
    <t>[HO0026817102-USA] Organic-Incense-Jasmine-Set-of-50 - USA</t>
  </si>
  <si>
    <t>[HO0071900000-USA] Incense-Stand-Copper - USA</t>
  </si>
  <si>
    <t>[HO0073700006] Matchbox</t>
  </si>
  <si>
    <t>[HO0073700006] Matchbox  (2)</t>
  </si>
  <si>
    <t>[HO0118700002-USA] Dasangam in Cup - USA</t>
  </si>
  <si>
    <t>[HO0118800002-USA] Sambrani in Cup - USA</t>
  </si>
  <si>
    <t>[HONESTKIDS] Honest Kids- Appley Ever After</t>
  </si>
  <si>
    <t>[HOT-CHOCOLATE] Hot Chocolate</t>
  </si>
  <si>
    <t>[IEBAG] IE Bags</t>
  </si>
  <si>
    <t>[IL-Service] IL Service</t>
  </si>
  <si>
    <t>[IL-Service] IL Service  (2)</t>
  </si>
  <si>
    <t>[MAGENTO_SHIP] Magento Shipping costs</t>
  </si>
  <si>
    <t>[ME0001101506-USA] Karma Book - USA</t>
  </si>
  <si>
    <t>[ME0008101506-USA] Taste of Isha Cookbook - USA</t>
  </si>
  <si>
    <t>[ME0016600000] Photos-DL-Lamination-Cards  (2)</t>
  </si>
  <si>
    <t>[ME0016709000-USA] Dhyanalinga - Black Background, White Sash - USA</t>
  </si>
  <si>
    <t>[ME0017909000-USA] Dhyanalinga - Black - USA (6x4)</t>
  </si>
  <si>
    <t>[ME0019316900] Devi Lamination Card - Black  (2)</t>
  </si>
  <si>
    <t>[ME0019317000] Devi Lamination Card - Red  (2)</t>
  </si>
  <si>
    <t>[ME0019317100] Devi Lamination Card - Yellow  (2)</t>
  </si>
  <si>
    <t>[ME0019509000] LB-Photos-Yellow (6x4)</t>
  </si>
  <si>
    <t>[ME0019510100] LB-Photos-Yellow (8x12)</t>
  </si>
  <si>
    <t>[ME0019511500] LB-Photos-Yellow (12x18)</t>
  </si>
  <si>
    <t>[ME0019513500] LB-Photos-Yellow (24x36)</t>
  </si>
  <si>
    <t>[ME0019908800] Devi I/ Red Photo Hor (6x4)</t>
  </si>
  <si>
    <t>[ME0019908900] Devi I/Red Photo Ver (6x4)</t>
  </si>
  <si>
    <t>[ME0019909200] Devi I/ Red Photo Hor (6x8)</t>
  </si>
  <si>
    <t>[ME0019909300] Devi I/Red Photo Ver (6x8)</t>
  </si>
  <si>
    <t>[ME0019909900] Devi I/ Red Photo Hor (8x12)</t>
  </si>
  <si>
    <t>[ME0019910000] Devi I/Red Photo Ver (8x12)</t>
  </si>
  <si>
    <t>[ME0019911400] LB 605 Devi with Bangles 12 x 18 Inch Photo Red Ver</t>
  </si>
  <si>
    <t>[ME0019913300] Devi I/ Red Photo Hor (24x36)</t>
  </si>
  <si>
    <t>[ME0019913400] Devi I/Red Photo Ver (24x36)</t>
  </si>
  <si>
    <t>[ME0019915000] Devi I/Red Photo Ver (48x72)</t>
  </si>
  <si>
    <t>[ME0020008900-USA] Devi w/Bangles Yellow Ver - USA (6x4)</t>
  </si>
  <si>
    <t>[ME0020108800-USA] Devi w/Bangles Sandal Hor - USA (6x4)</t>
  </si>
  <si>
    <t>[ME0020208800] Devi w/Bangles Black Hor  (6x8)</t>
  </si>
  <si>
    <t>[ME0020209900] Devi w/Bangles Black Hor  (12x18)</t>
  </si>
  <si>
    <t>[ME0020213300] Devi w/Bangles Black Hor  (24x36)</t>
  </si>
  <si>
    <t>[ME0020500000] SG-Photos-Lamination-Cards-S  (2)</t>
  </si>
  <si>
    <t>[ME0020600000] SG-Photos-Lamination-Cards-S  (2)</t>
  </si>
  <si>
    <t>[ME0020700000] SG-Photos-Lamination-Cards-S  (2)</t>
  </si>
  <si>
    <t>[ME0020800000] SG-Photos-Lamination-Cards-S  (2)</t>
  </si>
  <si>
    <t>[ME0020900000] SG-Photos-Lamination-Cards-S  (2)</t>
  </si>
  <si>
    <t>[ME0042401500-USA] A New Beginning Bk (English) - USA</t>
  </si>
  <si>
    <t>[ME0043700006-USA] Death - Hardcover - USA</t>
  </si>
  <si>
    <t>[MUFFINS] Muffins</t>
  </si>
  <si>
    <t>[NF0001204906-USA] Large Clover Honey - USA</t>
  </si>
  <si>
    <t>[NF0001304706-USA] Large Sourwood Honey - USA</t>
  </si>
  <si>
    <t>[NF0001404906-USA] Large Wildflower Honey - USA</t>
  </si>
  <si>
    <t>[NF0001504606-USA] Small Clover Honey - USA</t>
  </si>
  <si>
    <t>[NF0001600006-USA] Small Sourwood Honey - USA</t>
  </si>
  <si>
    <t>[NF0001704606-USA] Small Wildflower Honey - USA</t>
  </si>
  <si>
    <t>[NF0002606202] Food-Sukku-Banam-Ginger-Coriander-Mix-3.5oz</t>
  </si>
  <si>
    <t>[NF0002606202-USA] Food-Sukku-Banam-Ginger-Coriander-Mix-3.5oz - USA</t>
  </si>
  <si>
    <t>[NF0005304806-USA] Sesame-Oil-1L - USA</t>
  </si>
  <si>
    <t>[NF0005400006-USA] Herbal Jam - USA</t>
  </si>
  <si>
    <t>[NF0005504706-USA] Moong Beans 2 LBS - USA</t>
  </si>
  <si>
    <t>[NF0005704306-USA] Tea-Heart-Health-2oz - USA</t>
  </si>
  <si>
    <t>[NF0006106902-USA] Sanjeevini Health Mix 17.6oz - USA</t>
  </si>
  <si>
    <t>[NF0006106902-USA-2] Sanjeevini Health Mix 17.6oz - USA-2</t>
  </si>
  <si>
    <t>[NF0010400006] Chocolate Chunk Cookie</t>
  </si>
  <si>
    <t>[NF0010500006] Sanjeevini Halwa</t>
  </si>
  <si>
    <t>[NF0011417106] Sanjeevini Ladoo Qty 5</t>
  </si>
  <si>
    <t>[OCU401] Organic Cotton Unisex T Shirt SS (S-O)</t>
  </si>
  <si>
    <t>[OCU506-L] Unisex-Knitted-Track-Pants-White</t>
  </si>
  <si>
    <t>[P-BROWNIES] Plain Brownies</t>
  </si>
  <si>
    <t>[PG0038] Bhairavi Sadhana - Arpanam</t>
  </si>
  <si>
    <t>[PG4000] Deepam (Devi)</t>
  </si>
  <si>
    <t>[PG4001] Dhanya Samarpanam (Devi)</t>
  </si>
  <si>
    <t>[PG4002] Fruit (Devi)</t>
  </si>
  <si>
    <t>[PG4003] Kumkum Small (Devi Offering)</t>
  </si>
  <si>
    <t>[PG4004] Kumkum Large (Devi Offering)</t>
  </si>
  <si>
    <t>[PG4005] Pushpam (Devi)</t>
  </si>
  <si>
    <t>[PG4008] Coconut (Devi)</t>
  </si>
  <si>
    <t>[PH054-4x6] LB-Photos-Yellow (4x6)</t>
  </si>
  <si>
    <t>[PH301] SG-Photos-Lamination-Cards-S  (2)</t>
  </si>
  <si>
    <t>[PH302] SG-Photos-Lamination-Cards-S  (2)</t>
  </si>
  <si>
    <t>[PH305] SG-Photos-Lamination-Cards-S  (2)</t>
  </si>
  <si>
    <t>[PH519-6x4] Devi w/Bangles Black Hor  (6x4)</t>
  </si>
  <si>
    <t>[PH519-8x12] Devi w/Bangles Black Hor  (8x12)</t>
  </si>
  <si>
    <t>[PHOTO-1-DARSHAN] $5 unframed photo</t>
  </si>
  <si>
    <t>[PHOTO-2-DARSHAN] $10 unframed photo</t>
  </si>
  <si>
    <t>[PHOTO-2-DARSHAN] $10 unframed photo   (2)</t>
  </si>
  <si>
    <t>[PHOTO-3-DARSHAN] $20 unframed photo</t>
  </si>
  <si>
    <t>[POPCORN] Popcorn</t>
  </si>
  <si>
    <t>[RAEL-ORGANIC] Rael Organic Napkin</t>
  </si>
  <si>
    <t>[RI-MS-101] Pournami Pooja Monthly Prasadam</t>
  </si>
  <si>
    <t>[RI-TRIGUN] Trigun Offering</t>
  </si>
  <si>
    <t>[SHIP-DUTY] Shipping - Export Duty (Magento)</t>
  </si>
  <si>
    <t>[SHIP-OTHERS] SHIPPING - OTHERS</t>
  </si>
  <si>
    <t>[SHIP-PERSONAL] SHIPPING - Personal</t>
  </si>
  <si>
    <t>[SPLASHJUICE] Juice</t>
  </si>
  <si>
    <t>[SUKKU1CUP] Sukku 1cup</t>
  </si>
  <si>
    <t>[SWATER] Spring water</t>
  </si>
  <si>
    <t>[TC0000500000-USA] Adiyogi Vastram - USA</t>
  </si>
  <si>
    <t>[TC0000817100-USA] Dhyanalinga-Yantra-Copper-Framed - USA</t>
  </si>
  <si>
    <t>[TC0001000000-USA] Jeevarasam - USA</t>
  </si>
  <si>
    <t>[TC0002500000-USA] Isha-Vibhuti - USA</t>
  </si>
  <si>
    <t>[TC0003300209-USA] Copper Devi Pendant - USA (S)</t>
  </si>
  <si>
    <t>[TC0004700000-USA] Linga-Bhairavi-Abhaya-Sutra - USA</t>
  </si>
  <si>
    <t>[TC0005700400-USA] Kumkum (L) - USA (L)</t>
  </si>
  <si>
    <t>[TC0006316600-USA] Devi Stuti (English) - USA (English)</t>
  </si>
  <si>
    <t>[TC0007517900-USA] Adiyogi Statue metal - 4 inch - Antique brass - USA</t>
  </si>
  <si>
    <t>[UNDERSKIRT10] $10 Underskirt</t>
  </si>
  <si>
    <t>[UNDERSKIRT10] $10 Underskirt  (2)</t>
  </si>
  <si>
    <t>[V-TRAILMIX] Trail Mix</t>
  </si>
  <si>
    <t>[VEND- HONEST BERRY GOOD LEMONADE] Honest- Berry Good Lemonade</t>
  </si>
  <si>
    <t>[VEND-HONEST FRUIT PUNCH] Honest Kids- Super Fruit Punch</t>
  </si>
  <si>
    <t>[W-BROWNIES] Walnut Brownies</t>
  </si>
  <si>
    <t>[YS0001000002-USA] Copper-Water-Bottle-Hammered - USA</t>
  </si>
  <si>
    <t>[YS0002100002-USA] Isha-Water-Cup-Copper - USA</t>
  </si>
  <si>
    <t>[YS0005400400-USA] Jeevarasam-Pot-Big - USA</t>
  </si>
  <si>
    <t>[YS0005500400-USA] Jeevarasam-Pot-Plate-Big - USA</t>
  </si>
  <si>
    <t>[YS0005703802-USA] Isha-Water-Jug-Hammered-Copper - USA</t>
  </si>
  <si>
    <t>[YS0008800006] Backrest-with-Isha-Logo</t>
  </si>
  <si>
    <t>[YS0009500000-USA] Mystical Kriya Cushion - USA</t>
  </si>
  <si>
    <t>[YS0009900000-USA] Indian Experience Kriya Cushion - USA</t>
  </si>
  <si>
    <t>[YS0011600000-USA] Yoga-Mat-Organic-Cotton - USA</t>
  </si>
  <si>
    <t>[YS0014100000] Copper water bottle  - Adiyogi</t>
  </si>
  <si>
    <t>[x002ry7gzp] N95-Mask</t>
  </si>
  <si>
    <t>Adult Holiday Meals</t>
  </si>
  <si>
    <t>Adult Meals (Brunch)</t>
  </si>
  <si>
    <t>Adult Meals (Brunch) - May 18</t>
  </si>
  <si>
    <t>Adult Meals (Brunch) - May 23</t>
  </si>
  <si>
    <t>Adult Meals (Brunch) - May 25</t>
  </si>
  <si>
    <t>Adult Meals (Dinner)</t>
  </si>
  <si>
    <t>Adult Meals (Dinner) - May 17</t>
  </si>
  <si>
    <t>Adult Meals (Dinner) - May 18</t>
  </si>
  <si>
    <t>Adult Meals (Dinner) - May 23</t>
  </si>
  <si>
    <t>Adult Meals (Dinner) - May 25</t>
  </si>
  <si>
    <t>BS = YS0014600006 (Complete kit is required)</t>
  </si>
  <si>
    <t>Cookie-Love-Corn</t>
  </si>
  <si>
    <t>Down payment</t>
  </si>
  <si>
    <t>Down payment  (2)</t>
  </si>
  <si>
    <t>Employee Meals</t>
  </si>
  <si>
    <t>Gift Card</t>
  </si>
  <si>
    <t>Kids Holiday Meals</t>
  </si>
  <si>
    <t>Kids Meals (Brunch)</t>
  </si>
  <si>
    <t>Kids Meals (Dinner)</t>
  </si>
  <si>
    <t>Meals (Lunch)</t>
  </si>
  <si>
    <t>Others</t>
  </si>
  <si>
    <t>ULINE - BOXES / BAGS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</si>
</sst>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$&quot;* #,##0.00_);_(&quot;$&quot;* \(#,##0.00\);_(&quot;$&quot;* &quot;-&quot;??_);_(@_)"/>
    <numFmt numFmtId="165" formatCode="&quot;$&quot;#,##0.00"/>
    <numFmt numFmtId="166" formatCode="mmm yyyy"/>
  </numFmts>
  <fonts count="30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sz val="11.0"/>
      <color rgb="FF000000"/>
      <name val="Calibri"/>
    </font>
    <font>
      <b/>
      <color theme="1"/>
      <name val="Arial"/>
    </font>
    <font>
      <color theme="1"/>
      <name val="Aptos Narrow"/>
    </font>
    <font>
      <sz val="11.0"/>
      <color theme="1"/>
      <name val="Aptos Narrow"/>
    </font>
    <font>
      <sz val="11.0"/>
      <color rgb="FF020202"/>
      <name val="&quot;Fedra Sans Book 5&quot;"/>
    </font>
    <font>
      <sz val="11.0"/>
      <color theme="1"/>
      <name val="Arial"/>
    </font>
    <font>
      <color theme="1"/>
      <name val="Calibri"/>
    </font>
    <font>
      <sz val="11.0"/>
      <color theme="1"/>
      <name val="Calibri"/>
    </font>
    <font>
      <b/>
      <color theme="1"/>
      <name val="Arial"/>
      <scheme val="minor"/>
    </font>
    <font>
      <b/>
      <sz val="12.0"/>
      <color theme="1"/>
      <name val="Aptos Narrow"/>
    </font>
    <font>
      <b/>
      <sz val="12.0"/>
      <color theme="1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b/>
      <sz val="13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color rgb="FF222222"/>
      <name val="Google Sans"/>
    </font>
    <font>
      <color theme="1"/>
      <name val="Cambria"/>
    </font>
    <font>
      <sz val="9.0"/>
      <color theme="1"/>
      <name val="Roboto Serif"/>
    </font>
    <font>
      <sz val="9.0"/>
      <color rgb="FFFFFFFF"/>
      <name val="Roboto Serif"/>
    </font>
    <font>
      <b/>
      <color theme="1"/>
      <name val="Roboto Serif"/>
    </font>
    <font>
      <b/>
      <sz val="9.0"/>
      <color theme="1"/>
      <name val="Roboto Serif"/>
    </font>
    <font>
      <sz val="8.0"/>
      <color rgb="FF222222"/>
      <name val="Verdana"/>
    </font>
    <font>
      <b/>
      <sz val="11.0"/>
      <color rgb="FF000000"/>
      <name val="Calibri"/>
    </font>
    <font>
      <color rgb="FF000000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BF9000"/>
        <bgColor rgb="FFBF9000"/>
      </patternFill>
    </fill>
    <fill>
      <patternFill patternType="solid">
        <fgColor rgb="FFE06666"/>
        <bgColor rgb="FFE06666"/>
      </patternFill>
    </fill>
    <fill>
      <patternFill patternType="solid">
        <fgColor theme="6"/>
        <bgColor theme="6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FFC000"/>
        <bgColor rgb="FFFFC000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AAAAAA"/>
        <bgColor rgb="FFAAAAAA"/>
      </patternFill>
    </fill>
    <fill>
      <patternFill patternType="solid">
        <fgColor rgb="FFF3F3F3"/>
        <bgColor rgb="FFF3F3F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4" numFmtId="0" xfId="0" applyAlignment="1" applyFont="1">
      <alignment readingOrder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right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readingOrder="0"/>
    </xf>
    <xf borderId="1" fillId="2" fontId="6" numFmtId="0" xfId="0" applyAlignment="1" applyBorder="1" applyFill="1" applyFont="1">
      <alignment horizontal="left" vertical="bottom"/>
    </xf>
    <xf borderId="1" fillId="3" fontId="6" numFmtId="0" xfId="0" applyAlignment="1" applyBorder="1" applyFill="1" applyFont="1">
      <alignment horizontal="center" vertical="bottom"/>
    </xf>
    <xf borderId="1" fillId="2" fontId="6" numFmtId="0" xfId="0" applyAlignment="1" applyBorder="1" applyFont="1">
      <alignment horizontal="center" readingOrder="0" vertical="bottom"/>
    </xf>
    <xf borderId="0" fillId="0" fontId="2" numFmtId="164" xfId="0" applyAlignment="1" applyFont="1" applyNumberFormat="1">
      <alignment horizontal="center" readingOrder="0"/>
    </xf>
    <xf borderId="1" fillId="0" fontId="7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  <xf borderId="0" fillId="0" fontId="2" numFmtId="164" xfId="0" applyFont="1" applyNumberFormat="1"/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left" vertical="bottom"/>
    </xf>
    <xf borderId="1" fillId="4" fontId="9" numFmtId="0" xfId="0" applyAlignment="1" applyBorder="1" applyFill="1" applyFont="1">
      <alignment horizontal="center" readingOrder="0"/>
    </xf>
    <xf borderId="0" fillId="0" fontId="2" numFmtId="4" xfId="0" applyAlignment="1" applyFont="1" applyNumberFormat="1">
      <alignment horizontal="center" readingOrder="0"/>
    </xf>
    <xf borderId="1" fillId="0" fontId="1" numFmtId="0" xfId="0" applyAlignment="1" applyBorder="1" applyFont="1">
      <alignment horizontal="left" readingOrder="0" vertical="bottom"/>
    </xf>
    <xf borderId="0" fillId="0" fontId="7" numFmtId="0" xfId="0" applyAlignment="1" applyFont="1">
      <alignment horizontal="left" vertical="bottom"/>
    </xf>
    <xf borderId="0" fillId="0" fontId="8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5" numFmtId="0" xfId="0" applyAlignment="1" applyFont="1">
      <alignment readingOrder="0" vertical="bottom"/>
    </xf>
    <xf borderId="1" fillId="0" fontId="5" numFmtId="0" xfId="0" applyAlignment="1" applyBorder="1" applyFont="1">
      <alignment readingOrder="0" vertical="bottom"/>
    </xf>
    <xf borderId="1" fillId="5" fontId="5" numFmtId="0" xfId="0" applyAlignment="1" applyBorder="1" applyFill="1" applyFont="1">
      <alignment horizontal="left" readingOrder="0" shrinkToFit="0" vertical="bottom" wrapText="1"/>
    </xf>
    <xf borderId="1" fillId="0" fontId="5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bottom"/>
    </xf>
    <xf borderId="0" fillId="0" fontId="2" numFmtId="4" xfId="0" applyAlignment="1" applyFont="1" applyNumberFormat="1">
      <alignment horizontal="center"/>
    </xf>
    <xf borderId="1" fillId="0" fontId="8" numFmtId="0" xfId="0" applyAlignment="1" applyBorder="1" applyFont="1">
      <alignment horizontal="center" readingOrder="0" vertical="bottom"/>
    </xf>
    <xf borderId="1" fillId="6" fontId="11" numFmtId="0" xfId="0" applyAlignment="1" applyBorder="1" applyFill="1" applyFont="1">
      <alignment horizontal="left" vertical="bottom"/>
    </xf>
    <xf borderId="1" fillId="0" fontId="1" numFmtId="0" xfId="0" applyAlignment="1" applyBorder="1" applyFont="1">
      <alignment horizontal="center" vertical="bottom"/>
    </xf>
    <xf borderId="0" fillId="5" fontId="2" numFmtId="164" xfId="0" applyAlignment="1" applyFont="1" applyNumberFormat="1">
      <alignment horizontal="center" readingOrder="0"/>
    </xf>
    <xf borderId="1" fillId="0" fontId="11" numFmtId="0" xfId="0" applyAlignment="1" applyBorder="1" applyFont="1">
      <alignment horizontal="left" vertical="bottom"/>
    </xf>
    <xf borderId="1" fillId="0" fontId="11" numFmtId="4" xfId="0" applyAlignment="1" applyBorder="1" applyFont="1" applyNumberFormat="1">
      <alignment horizontal="center" vertical="bottom"/>
    </xf>
    <xf borderId="0" fillId="0" fontId="11" numFmtId="4" xfId="0" applyAlignment="1" applyFont="1" applyNumberFormat="1">
      <alignment horizontal="center" readingOrder="0" vertical="bottom"/>
    </xf>
    <xf borderId="1" fillId="0" fontId="11" numFmtId="4" xfId="0" applyAlignment="1" applyBorder="1" applyFont="1" applyNumberFormat="1">
      <alignment horizontal="left" vertical="bottom"/>
    </xf>
    <xf borderId="1" fillId="0" fontId="1" numFmtId="4" xfId="0" applyAlignment="1" applyBorder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1" fillId="0" fontId="5" numFmtId="0" xfId="0" applyAlignment="1" applyBorder="1" applyFont="1">
      <alignment readingOrder="0" shrinkToFit="0" vertical="bottom" wrapText="0"/>
    </xf>
    <xf borderId="0" fillId="0" fontId="2" numFmtId="164" xfId="0" applyAlignment="1" applyFont="1" applyNumberFormat="1">
      <alignment horizontal="center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/>
    </xf>
    <xf borderId="0" fillId="0" fontId="12" numFmtId="0" xfId="0" applyAlignment="1" applyFont="1">
      <alignment horizontal="left" vertical="bottom"/>
    </xf>
    <xf borderId="0" fillId="0" fontId="12" numFmtId="0" xfId="0" applyAlignment="1" applyFont="1">
      <alignment horizontal="center" vertical="bottom"/>
    </xf>
    <xf borderId="0" fillId="0" fontId="11" numFmtId="0" xfId="0" applyAlignment="1" applyFont="1">
      <alignment horizontal="left" vertical="bottom"/>
    </xf>
    <xf borderId="0" fillId="0" fontId="11" numFmtId="4" xfId="0" applyAlignment="1" applyFont="1" applyNumberFormat="1">
      <alignment horizontal="center" vertical="bottom"/>
    </xf>
    <xf borderId="0" fillId="0" fontId="2" numFmtId="0" xfId="0" applyAlignment="1" applyFont="1">
      <alignment horizontal="left"/>
    </xf>
    <xf borderId="1" fillId="2" fontId="6" numFmtId="0" xfId="0" applyAlignment="1" applyBorder="1" applyFont="1">
      <alignment horizontal="center" vertical="bottom"/>
    </xf>
    <xf borderId="1" fillId="7" fontId="6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1" numFmtId="4" xfId="0" applyAlignment="1" applyFont="1" applyNumberFormat="1">
      <alignment horizontal="right" vertical="bottom"/>
    </xf>
    <xf borderId="1" fillId="7" fontId="13" numFmtId="0" xfId="0" applyAlignment="1" applyBorder="1" applyFont="1">
      <alignment horizontal="center" readingOrder="0"/>
    </xf>
    <xf borderId="0" fillId="0" fontId="2" numFmtId="4" xfId="0" applyFont="1" applyNumberFormat="1"/>
    <xf borderId="0" fillId="0" fontId="11" numFmtId="0" xfId="0" applyAlignment="1" applyFont="1">
      <alignment horizontal="right" vertical="bottom"/>
    </xf>
    <xf borderId="1" fillId="7" fontId="13" numFmtId="0" xfId="0" applyAlignment="1" applyBorder="1" applyFont="1">
      <alignment horizontal="center"/>
    </xf>
    <xf borderId="0" fillId="5" fontId="2" numFmtId="0" xfId="0" applyAlignment="1" applyFont="1">
      <alignment readingOrder="0"/>
    </xf>
    <xf borderId="0" fillId="3" fontId="6" numFmtId="0" xfId="0" applyAlignment="1" applyFont="1">
      <alignment horizontal="center" readingOrder="0" vertical="bottom"/>
    </xf>
    <xf borderId="0" fillId="0" fontId="11" numFmtId="0" xfId="0" applyAlignment="1" applyFont="1">
      <alignment horizontal="center" vertical="bottom"/>
    </xf>
    <xf borderId="1" fillId="0" fontId="2" numFmtId="0" xfId="0" applyBorder="1" applyFont="1"/>
    <xf borderId="1" fillId="5" fontId="2" numFmtId="0" xfId="0" applyAlignment="1" applyBorder="1" applyFont="1">
      <alignment readingOrder="0"/>
    </xf>
    <xf borderId="1" fillId="0" fontId="11" numFmtId="0" xfId="0" applyAlignment="1" applyBorder="1" applyFont="1">
      <alignment horizontal="center" vertical="bottom"/>
    </xf>
    <xf borderId="1" fillId="0" fontId="2" numFmtId="4" xfId="0" applyBorder="1" applyFont="1" applyNumberFormat="1"/>
    <xf borderId="0" fillId="0" fontId="1" numFmtId="4" xfId="0" applyAlignment="1" applyFont="1" applyNumberFormat="1">
      <alignment horizontal="center" vertical="bottom"/>
    </xf>
    <xf borderId="1" fillId="0" fontId="13" numFmtId="0" xfId="0" applyAlignment="1" applyBorder="1" applyFont="1">
      <alignment horizontal="center"/>
    </xf>
    <xf borderId="1" fillId="8" fontId="14" numFmtId="0" xfId="0" applyAlignment="1" applyBorder="1" applyFill="1" applyFont="1">
      <alignment horizontal="center" shrinkToFit="0" vertical="bottom" wrapText="1"/>
    </xf>
    <xf borderId="1" fillId="8" fontId="15" numFmtId="0" xfId="0" applyAlignment="1" applyBorder="1" applyFont="1">
      <alignment horizontal="center" shrinkToFit="0" vertical="bottom" wrapText="1"/>
    </xf>
    <xf borderId="0" fillId="8" fontId="2" numFmtId="0" xfId="0" applyAlignment="1" applyFont="1">
      <alignment horizontal="center" readingOrder="0"/>
    </xf>
    <xf borderId="0" fillId="8" fontId="2" numFmtId="0" xfId="0" applyAlignment="1" applyFont="1">
      <alignment horizontal="center" readingOrder="0" shrinkToFit="0" wrapText="1"/>
    </xf>
    <xf borderId="0" fillId="8" fontId="2" numFmtId="0" xfId="0" applyAlignment="1" applyFont="1">
      <alignment readingOrder="0"/>
    </xf>
    <xf borderId="0" fillId="9" fontId="2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quotePrefix="1" borderId="0" fillId="11" fontId="2" numFmtId="0" xfId="0" applyAlignment="1" applyFill="1" applyFont="1">
      <alignment readingOrder="0"/>
    </xf>
    <xf borderId="1" fillId="5" fontId="5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12" fontId="2" numFmtId="0" xfId="0" applyFill="1" applyFont="1"/>
    <xf borderId="0" fillId="0" fontId="2" numFmtId="0" xfId="0" applyAlignment="1" applyFont="1">
      <alignment horizontal="center" readingOrder="0" shrinkToFit="0" wrapText="1"/>
    </xf>
    <xf borderId="1" fillId="0" fontId="2" numFmtId="2" xfId="0" applyBorder="1" applyFont="1" applyNumberFormat="1"/>
    <xf borderId="1" fillId="0" fontId="2" numFmtId="0" xfId="0" applyBorder="1" applyFont="1"/>
    <xf borderId="1" fillId="4" fontId="9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 vertical="bottom"/>
    </xf>
    <xf borderId="1" fillId="13" fontId="7" numFmtId="0" xfId="0" applyAlignment="1" applyBorder="1" applyFill="1" applyFont="1">
      <alignment vertical="bottom"/>
    </xf>
    <xf borderId="1" fillId="0" fontId="12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shrinkToFit="0" wrapText="1"/>
    </xf>
    <xf borderId="1" fillId="0" fontId="16" numFmtId="0" xfId="0" applyAlignment="1" applyBorder="1" applyFont="1">
      <alignment horizontal="left" readingOrder="0" shrinkToFit="0" vertical="bottom" wrapText="0"/>
    </xf>
    <xf borderId="1" fillId="0" fontId="16" numFmtId="0" xfId="0" applyAlignment="1" applyBorder="1" applyFont="1">
      <alignment horizontal="center" readingOrder="0" shrinkToFit="0" vertical="bottom" wrapText="0"/>
    </xf>
    <xf borderId="1" fillId="12" fontId="7" numFmtId="0" xfId="0" applyAlignment="1" applyBorder="1" applyFont="1">
      <alignment vertical="bottom"/>
    </xf>
    <xf borderId="1" fillId="12" fontId="8" numFmtId="0" xfId="0" applyAlignment="1" applyBorder="1" applyFont="1">
      <alignment horizontal="center" vertical="bottom"/>
    </xf>
    <xf borderId="0" fillId="12" fontId="2" numFmtId="0" xfId="0" applyAlignment="1" applyFont="1">
      <alignment horizontal="center" readingOrder="0"/>
    </xf>
    <xf borderId="0" fillId="12" fontId="2" numFmtId="0" xfId="0" applyAlignment="1" applyFont="1">
      <alignment horizontal="center" readingOrder="0" shrinkToFit="0" wrapText="1"/>
    </xf>
    <xf borderId="0" fillId="12" fontId="2" numFmtId="0" xfId="0" applyAlignment="1" applyFont="1">
      <alignment readingOrder="0"/>
    </xf>
    <xf borderId="0" fillId="0" fontId="1" numFmtId="0" xfId="0" applyAlignment="1" applyFont="1">
      <alignment horizontal="center" shrinkToFit="0" vertical="bottom" wrapText="1"/>
    </xf>
    <xf borderId="0" fillId="5" fontId="1" numFmtId="0" xfId="0" applyAlignment="1" applyFont="1">
      <alignment readingOrder="0" vertical="bottom"/>
    </xf>
    <xf borderId="0" fillId="0" fontId="2" numFmtId="0" xfId="0" applyAlignment="1" applyFont="1">
      <alignment shrinkToFit="0" wrapText="1"/>
    </xf>
    <xf borderId="0" fillId="0" fontId="8" numFmtId="0" xfId="0" applyAlignment="1" applyFont="1">
      <alignment horizontal="center" readingOrder="0" shrinkToFit="0" vertical="bottom" wrapText="1"/>
    </xf>
    <xf borderId="0" fillId="14" fontId="2" numFmtId="0" xfId="0" applyAlignment="1" applyFill="1" applyFont="1">
      <alignment readingOrder="0"/>
    </xf>
    <xf borderId="1" fillId="6" fontId="11" numFmtId="0" xfId="0" applyAlignment="1" applyBorder="1" applyFont="1">
      <alignment horizontal="right" vertical="bottom"/>
    </xf>
    <xf borderId="1" fillId="0" fontId="1" numFmtId="0" xfId="0" applyAlignment="1" applyBorder="1" applyFont="1">
      <alignment vertical="bottom"/>
    </xf>
    <xf borderId="0" fillId="13" fontId="7" numFmtId="0" xfId="0" applyAlignment="1" applyFont="1">
      <alignment vertical="bottom"/>
    </xf>
    <xf borderId="0" fillId="6" fontId="11" numFmtId="0" xfId="0" applyAlignment="1" applyFont="1">
      <alignment horizontal="right" vertical="bottom"/>
    </xf>
    <xf borderId="0" fillId="0" fontId="7" numFmtId="0" xfId="0" applyAlignment="1" applyFont="1">
      <alignment readingOrder="0" vertical="bottom"/>
    </xf>
    <xf borderId="0" fillId="8" fontId="2" numFmtId="0" xfId="0" applyFont="1"/>
    <xf borderId="0" fillId="0" fontId="8" numFmtId="0" xfId="0" applyAlignment="1" applyFont="1">
      <alignment horizontal="center" readingOrder="0" vertical="bottom"/>
    </xf>
    <xf borderId="0" fillId="5" fontId="5" numFmtId="0" xfId="0" applyAlignment="1" applyFont="1">
      <alignment readingOrder="0" shrinkToFit="0" vertical="bottom" wrapText="1"/>
    </xf>
    <xf borderId="0" fillId="5" fontId="2" numFmtId="0" xfId="0" applyFont="1"/>
    <xf borderId="0" fillId="0" fontId="16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vertical="bottom" wrapText="0"/>
    </xf>
    <xf borderId="0" fillId="0" fontId="2" numFmtId="10" xfId="0" applyAlignment="1" applyFont="1" applyNumberFormat="1">
      <alignment horizontal="center" readingOrder="0"/>
    </xf>
    <xf borderId="0" fillId="0" fontId="2" numFmtId="10" xfId="0" applyAlignment="1" applyFont="1" applyNumberFormat="1">
      <alignment horizontal="center"/>
    </xf>
    <xf borderId="0" fillId="5" fontId="17" numFmtId="0" xfId="0" applyAlignment="1" applyFont="1">
      <alignment horizontal="center" readingOrder="0" shrinkToFit="0" vertical="bottom" wrapText="0"/>
    </xf>
    <xf borderId="0" fillId="5" fontId="16" numFmtId="0" xfId="0" applyAlignment="1" applyFont="1">
      <alignment horizontal="center" shrinkToFit="0" vertical="bottom" wrapText="0"/>
    </xf>
    <xf borderId="0" fillId="0" fontId="16" numFmtId="2" xfId="0" applyAlignment="1" applyFont="1" applyNumberFormat="1">
      <alignment horizontal="center" shrinkToFit="0" vertical="bottom" wrapText="0"/>
    </xf>
    <xf borderId="0" fillId="5" fontId="16" numFmtId="165" xfId="0" applyAlignment="1" applyFont="1" applyNumberFormat="1">
      <alignment horizontal="center" shrinkToFit="0" vertical="bottom" wrapText="0"/>
    </xf>
    <xf borderId="0" fillId="0" fontId="16" numFmtId="0" xfId="0" applyAlignment="1" applyFont="1">
      <alignment horizontal="center" shrinkToFit="0" vertical="bottom" wrapText="0"/>
    </xf>
    <xf borderId="0" fillId="0" fontId="2" numFmtId="10" xfId="0" applyFont="1" applyNumberFormat="1"/>
    <xf borderId="2" fillId="0" fontId="18" numFmtId="0" xfId="0" applyAlignment="1" applyBorder="1" applyFont="1">
      <alignment horizontal="center" readingOrder="0" vertical="bottom"/>
    </xf>
    <xf borderId="3" fillId="0" fontId="18" numFmtId="0" xfId="0" applyAlignment="1" applyBorder="1" applyFont="1">
      <alignment horizontal="center" vertical="bottom"/>
    </xf>
    <xf borderId="1" fillId="0" fontId="18" numFmtId="0" xfId="0" applyAlignment="1" applyBorder="1" applyFont="1">
      <alignment horizontal="center" vertical="bottom"/>
    </xf>
    <xf borderId="2" fillId="0" fontId="18" numFmtId="0" xfId="0" applyAlignment="1" applyBorder="1" applyFont="1">
      <alignment horizontal="center" vertical="bottom"/>
    </xf>
    <xf borderId="4" fillId="0" fontId="19" numFmtId="0" xfId="0" applyAlignment="1" applyBorder="1" applyFont="1">
      <alignment horizontal="center" vertical="bottom"/>
    </xf>
    <xf borderId="5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vertical="bottom"/>
    </xf>
    <xf borderId="4" fillId="0" fontId="19" numFmtId="4" xfId="0" applyAlignment="1" applyBorder="1" applyFont="1" applyNumberFormat="1">
      <alignment horizontal="center" vertical="bottom"/>
    </xf>
    <xf borderId="4" fillId="0" fontId="19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vertical="bottom"/>
    </xf>
    <xf borderId="4" fillId="5" fontId="19" numFmtId="4" xfId="0" applyAlignment="1" applyBorder="1" applyFont="1" applyNumberFormat="1">
      <alignment horizontal="center" vertical="bottom"/>
    </xf>
    <xf borderId="4" fillId="5" fontId="19" numFmtId="0" xfId="0" applyAlignment="1" applyBorder="1" applyFont="1">
      <alignment horizontal="center" vertical="bottom"/>
    </xf>
    <xf borderId="2" fillId="0" fontId="18" numFmtId="166" xfId="0" applyAlignment="1" applyBorder="1" applyFont="1" applyNumberFormat="1">
      <alignment horizontal="center" vertical="bottom"/>
    </xf>
    <xf borderId="0" fillId="0" fontId="8" numFmtId="0" xfId="0" applyAlignment="1" applyFont="1">
      <alignment vertical="bottom"/>
    </xf>
    <xf borderId="4" fillId="0" fontId="19" numFmtId="165" xfId="0" applyAlignment="1" applyBorder="1" applyFont="1" applyNumberFormat="1">
      <alignment horizontal="center" vertical="bottom"/>
    </xf>
    <xf borderId="1" fillId="0" fontId="18" numFmtId="166" xfId="0" applyAlignment="1" applyBorder="1" applyFont="1" applyNumberFormat="1">
      <alignment horizontal="center" vertical="bottom"/>
    </xf>
    <xf borderId="1" fillId="0" fontId="20" numFmtId="165" xfId="0" applyAlignment="1" applyBorder="1" applyFont="1" applyNumberFormat="1">
      <alignment horizontal="center" vertical="bottom"/>
    </xf>
    <xf borderId="1" fillId="3" fontId="1" numFmtId="0" xfId="0" applyAlignment="1" applyBorder="1" applyFon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1" fillId="0" fontId="1" numFmtId="4" xfId="0" applyAlignment="1" applyBorder="1" applyFont="1" applyNumberFormat="1">
      <alignment horizontal="center" readingOrder="0" vertical="bottom"/>
    </xf>
    <xf borderId="1" fillId="4" fontId="2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3" fontId="1" numFmtId="0" xfId="0" applyAlignment="1" applyBorder="1" applyFont="1">
      <alignment vertical="bottom"/>
    </xf>
    <xf borderId="1" fillId="3" fontId="1" numFmtId="0" xfId="0" applyAlignment="1" applyBorder="1" applyFont="1">
      <alignment readingOrder="0" vertical="bottom"/>
    </xf>
    <xf borderId="1" fillId="0" fontId="1" numFmtId="4" xfId="0" applyAlignment="1" applyBorder="1" applyFont="1" applyNumberFormat="1">
      <alignment readingOrder="0" vertical="bottom"/>
    </xf>
    <xf borderId="0" fillId="0" fontId="2" numFmtId="0" xfId="0" applyAlignment="1" applyFont="1">
      <alignment horizontal="left" readingOrder="0"/>
    </xf>
    <xf borderId="0" fillId="15" fontId="2" numFmtId="0" xfId="0" applyFill="1" applyFont="1"/>
    <xf borderId="0" fillId="15" fontId="2" numFmtId="0" xfId="0" applyAlignment="1" applyFont="1">
      <alignment readingOrder="0"/>
    </xf>
    <xf borderId="1" fillId="0" fontId="22" numFmtId="0" xfId="0" applyBorder="1" applyFont="1"/>
    <xf borderId="0" fillId="0" fontId="2" numFmtId="2" xfId="0" applyFont="1" applyNumberFormat="1"/>
    <xf borderId="0" fillId="0" fontId="2" numFmtId="0" xfId="0" applyFont="1"/>
    <xf borderId="0" fillId="16" fontId="13" numFmtId="0" xfId="0" applyAlignment="1" applyFill="1" applyFont="1">
      <alignment horizontal="center" readingOrder="0"/>
    </xf>
    <xf borderId="0" fillId="17" fontId="13" numFmtId="0" xfId="0" applyAlignment="1" applyFill="1" applyFont="1">
      <alignment horizontal="center" readingOrder="0"/>
    </xf>
    <xf borderId="0" fillId="18" fontId="13" numFmtId="0" xfId="0" applyAlignment="1" applyFill="1" applyFont="1">
      <alignment horizontal="center" readingOrder="0"/>
    </xf>
    <xf borderId="0" fillId="12" fontId="13" numFmtId="0" xfId="0" applyAlignment="1" applyFont="1">
      <alignment horizontal="center"/>
    </xf>
    <xf borderId="0" fillId="0" fontId="13" numFmtId="0" xfId="0" applyAlignment="1" applyFont="1">
      <alignment horizontal="left" readingOrder="0"/>
    </xf>
    <xf borderId="0" fillId="0" fontId="13" numFmtId="0" xfId="0" applyAlignment="1" applyFont="1">
      <alignment readingOrder="0"/>
    </xf>
    <xf borderId="0" fillId="0" fontId="13" numFmtId="0" xfId="0" applyAlignment="1" applyFont="1">
      <alignment horizontal="center"/>
    </xf>
    <xf borderId="0" fillId="16" fontId="2" numFmtId="0" xfId="0" applyAlignment="1" applyFont="1">
      <alignment horizontal="center" readingOrder="0"/>
    </xf>
    <xf borderId="1" fillId="0" fontId="12" numFmtId="0" xfId="0" applyAlignment="1" applyBorder="1" applyFont="1">
      <alignment horizontal="center" readingOrder="0" vertical="bottom"/>
    </xf>
    <xf borderId="0" fillId="17" fontId="2" numFmtId="0" xfId="0" applyAlignment="1" applyFont="1">
      <alignment horizontal="center" readingOrder="0"/>
    </xf>
    <xf borderId="7" fillId="0" fontId="8" numFmtId="0" xfId="0" applyAlignment="1" applyBorder="1" applyFont="1">
      <alignment horizontal="center" readingOrder="0" vertical="bottom"/>
    </xf>
    <xf borderId="0" fillId="12" fontId="2" numFmtId="0" xfId="0" applyAlignment="1" applyFont="1">
      <alignment horizontal="center"/>
    </xf>
    <xf borderId="0" fillId="17" fontId="2" numFmtId="0" xfId="0" applyAlignment="1" applyFont="1">
      <alignment horizontal="center"/>
    </xf>
    <xf borderId="0" fillId="16" fontId="2" numFmtId="0" xfId="0" applyAlignment="1" applyFont="1">
      <alignment horizontal="center"/>
    </xf>
    <xf borderId="7" fillId="5" fontId="8" numFmtId="0" xfId="0" applyAlignment="1" applyBorder="1" applyFont="1">
      <alignment horizontal="center" readingOrder="0" vertical="bottom"/>
    </xf>
    <xf borderId="1" fillId="0" fontId="12" numFmtId="4" xfId="0" applyAlignment="1" applyBorder="1" applyFont="1" applyNumberFormat="1">
      <alignment horizontal="center" readingOrder="0" vertical="bottom"/>
    </xf>
    <xf borderId="0" fillId="0" fontId="2" numFmtId="2" xfId="0" applyAlignment="1" applyFont="1" applyNumberFormat="1">
      <alignment horizontal="left"/>
    </xf>
    <xf borderId="1" fillId="0" fontId="12" numFmtId="0" xfId="0" applyAlignment="1" applyBorder="1" applyFont="1">
      <alignment horizontal="center" vertical="bottom"/>
    </xf>
    <xf borderId="7" fillId="0" fontId="23" numFmtId="0" xfId="0" applyAlignment="1" applyBorder="1" applyFont="1">
      <alignment horizontal="center" readingOrder="0" vertical="bottom"/>
    </xf>
    <xf borderId="7" fillId="0" fontId="12" numFmtId="0" xfId="0" applyAlignment="1" applyBorder="1" applyFont="1">
      <alignment horizontal="center" readingOrder="0" vertical="bottom"/>
    </xf>
    <xf borderId="7" fillId="5" fontId="1" numFmtId="0" xfId="0" applyAlignment="1" applyBorder="1" applyFont="1">
      <alignment horizontal="center" readingOrder="0" vertical="bottom"/>
    </xf>
    <xf borderId="7" fillId="0" fontId="24" numFmtId="0" xfId="0" applyAlignment="1" applyBorder="1" applyFont="1">
      <alignment horizontal="center" readingOrder="0" vertical="bottom"/>
    </xf>
    <xf borderId="7" fillId="0" fontId="10" numFmtId="0" xfId="0" applyAlignment="1" applyBorder="1" applyFont="1">
      <alignment horizontal="center" readingOrder="0" vertical="bottom"/>
    </xf>
    <xf borderId="0" fillId="0" fontId="10" numFmtId="0" xfId="0" applyAlignment="1" applyFont="1">
      <alignment horizontal="center" readingOrder="0" vertical="bottom"/>
    </xf>
    <xf borderId="1" fillId="0" fontId="12" numFmtId="0" xfId="0" applyAlignment="1" applyBorder="1" applyFont="1">
      <alignment horizontal="center" vertical="bottom"/>
    </xf>
    <xf borderId="1" fillId="0" fontId="12" numFmtId="4" xfId="0" applyAlignment="1" applyBorder="1" applyFont="1" applyNumberFormat="1">
      <alignment horizontal="center" vertical="bottom"/>
    </xf>
    <xf borderId="1" fillId="0" fontId="12" numFmtId="0" xfId="0" applyAlignment="1" applyBorder="1" applyFont="1">
      <alignment horizontal="center" shrinkToFit="0" vertical="bottom" wrapText="1"/>
    </xf>
    <xf borderId="5" fillId="0" fontId="12" numFmtId="0" xfId="0" applyAlignment="1" applyBorder="1" applyFont="1">
      <alignment horizontal="center" vertical="bottom"/>
    </xf>
    <xf borderId="4" fillId="0" fontId="12" numFmtId="0" xfId="0" applyAlignment="1" applyBorder="1" applyFont="1">
      <alignment horizontal="center" vertical="bottom"/>
    </xf>
    <xf borderId="1" fillId="19" fontId="25" numFmtId="0" xfId="0" applyAlignment="1" applyBorder="1" applyFill="1" applyFont="1">
      <alignment horizontal="center"/>
    </xf>
    <xf borderId="1" fillId="19" fontId="25" numFmtId="0" xfId="0" applyBorder="1" applyFont="1"/>
    <xf borderId="1" fillId="19" fontId="26" numFmtId="0" xfId="0" applyBorder="1" applyFont="1"/>
    <xf borderId="1" fillId="19" fontId="26" numFmtId="0" xfId="0" applyAlignment="1" applyBorder="1" applyFont="1">
      <alignment horizontal="center"/>
    </xf>
    <xf borderId="8" fillId="19" fontId="26" numFmtId="0" xfId="0" applyAlignment="1" applyBorder="1" applyFont="1">
      <alignment horizontal="center" shrinkToFit="0" wrapText="1"/>
    </xf>
    <xf borderId="0" fillId="0" fontId="2" numFmtId="10" xfId="0" applyAlignment="1" applyFont="1" applyNumberFormat="1">
      <alignment readingOrder="0" shrinkToFit="0" wrapText="0"/>
    </xf>
    <xf borderId="0" fillId="0" fontId="13" numFmtId="0" xfId="0" applyAlignment="1" applyFont="1">
      <alignment readingOrder="0" shrinkToFit="0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23" numFmtId="0" xfId="0" applyAlignment="1" applyBorder="1" applyFont="1">
      <alignment vertical="bottom"/>
    </xf>
    <xf borderId="1" fillId="0" fontId="23" numFmtId="2" xfId="0" applyAlignment="1" applyBorder="1" applyFont="1" applyNumberFormat="1">
      <alignment vertical="bottom"/>
    </xf>
    <xf borderId="1" fillId="0" fontId="1" numFmtId="2" xfId="0" applyAlignment="1" applyBorder="1" applyFont="1" applyNumberFormat="1">
      <alignment horizontal="center" vertical="bottom"/>
    </xf>
    <xf borderId="2" fillId="0" fontId="23" numFmtId="2" xfId="0" applyAlignment="1" applyBorder="1" applyFont="1" applyNumberFormat="1">
      <alignment horizontal="center" vertical="bottom"/>
    </xf>
    <xf borderId="1" fillId="0" fontId="23" numFmtId="49" xfId="0" applyAlignment="1" applyBorder="1" applyFont="1" applyNumberFormat="1">
      <alignment vertical="bottom"/>
    </xf>
    <xf borderId="0" fillId="0" fontId="2" numFmtId="165" xfId="0" applyFont="1" applyNumberFormat="1"/>
    <xf quotePrefix="1" borderId="1" fillId="0" fontId="23" numFmtId="0" xfId="0" applyAlignment="1" applyBorder="1" applyFont="1">
      <alignment vertical="bottom"/>
    </xf>
    <xf borderId="1" fillId="5" fontId="23" numFmtId="0" xfId="0" applyAlignment="1" applyBorder="1" applyFont="1">
      <alignment vertical="bottom"/>
    </xf>
    <xf borderId="1" fillId="5" fontId="23" numFmtId="2" xfId="0" applyAlignment="1" applyBorder="1" applyFont="1" applyNumberFormat="1">
      <alignment vertical="bottom"/>
    </xf>
    <xf borderId="1" fillId="5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1" fillId="18" fontId="23" numFmtId="0" xfId="0" applyAlignment="1" applyBorder="1" applyFont="1">
      <alignment vertical="bottom"/>
    </xf>
    <xf borderId="1" fillId="18" fontId="23" numFmtId="2" xfId="0" applyAlignment="1" applyBorder="1" applyFont="1" applyNumberFormat="1">
      <alignment vertical="bottom"/>
    </xf>
    <xf borderId="1" fillId="18" fontId="1" numFmtId="0" xfId="0" applyAlignment="1" applyBorder="1" applyFont="1">
      <alignment vertical="bottom"/>
    </xf>
    <xf quotePrefix="1" borderId="1" fillId="0" fontId="23" numFmtId="49" xfId="0" applyAlignment="1" applyBorder="1" applyFont="1" applyNumberFormat="1">
      <alignment vertical="bottom"/>
    </xf>
    <xf borderId="1" fillId="0" fontId="12" numFmtId="0" xfId="0" applyAlignment="1" applyBorder="1" applyFont="1">
      <alignment vertical="bottom"/>
    </xf>
    <xf borderId="1" fillId="0" fontId="12" numFmtId="2" xfId="0" applyAlignment="1" applyBorder="1" applyFont="1" applyNumberFormat="1">
      <alignment shrinkToFit="0" vertical="bottom" wrapText="1"/>
    </xf>
    <xf borderId="9" fillId="0" fontId="1" numFmtId="0" xfId="0" applyAlignment="1" applyBorder="1" applyFont="1">
      <alignment vertical="bottom"/>
    </xf>
    <xf borderId="1" fillId="0" fontId="1" numFmtId="2" xfId="0" applyAlignment="1" applyBorder="1" applyFont="1" applyNumberFormat="1">
      <alignment vertical="bottom"/>
    </xf>
    <xf borderId="2" fillId="0" fontId="1" numFmtId="2" xfId="0" applyAlignment="1" applyBorder="1" applyFont="1" applyNumberFormat="1">
      <alignment vertical="bottom"/>
    </xf>
    <xf borderId="1" fillId="0" fontId="23" numFmtId="2" xfId="0" applyAlignment="1" applyBorder="1" applyFont="1" applyNumberFormat="1">
      <alignment horizontal="center" vertical="bottom"/>
    </xf>
    <xf borderId="1" fillId="0" fontId="23" numFmtId="2" xfId="0" applyAlignment="1" applyBorder="1" applyFont="1" applyNumberFormat="1">
      <alignment horizontal="center" readingOrder="0" vertical="bottom"/>
    </xf>
    <xf borderId="1" fillId="19" fontId="25" numFmtId="0" xfId="0" applyAlignment="1" applyBorder="1" applyFont="1">
      <alignment horizontal="center" shrinkToFit="0" wrapText="1"/>
    </xf>
    <xf borderId="0" fillId="0" fontId="23" numFmtId="2" xfId="0" applyAlignment="1" applyFont="1" applyNumberFormat="1">
      <alignment horizontal="center" vertical="bottom"/>
    </xf>
    <xf borderId="1" fillId="4" fontId="27" numFmtId="2" xfId="0" applyAlignment="1" applyBorder="1" applyFont="1" applyNumberFormat="1">
      <alignment horizontal="center" readingOrder="0"/>
    </xf>
    <xf quotePrefix="1" borderId="1" fillId="0" fontId="1" numFmtId="0" xfId="0" applyAlignment="1" applyBorder="1" applyFont="1">
      <alignment vertical="bottom"/>
    </xf>
    <xf borderId="1" fillId="0" fontId="26" numFmtId="2" xfId="0" applyAlignment="1" applyBorder="1" applyFont="1" applyNumberFormat="1">
      <alignment horizontal="center" vertical="bottom"/>
    </xf>
    <xf borderId="0" fillId="0" fontId="5" numFmtId="0" xfId="0" applyAlignment="1" applyFont="1">
      <alignment readingOrder="0" shrinkToFit="0" vertical="bottom" wrapText="1"/>
    </xf>
    <xf borderId="0" fillId="0" fontId="2" numFmtId="14" xfId="0" applyFont="1" applyNumberFormat="1"/>
    <xf borderId="0" fillId="20" fontId="12" numFmtId="0" xfId="0" applyAlignment="1" applyFill="1" applyFont="1">
      <alignment horizontal="right" readingOrder="0" vertical="bottom"/>
    </xf>
    <xf borderId="0" fillId="20" fontId="12" numFmtId="0" xfId="0" applyAlignment="1" applyFont="1">
      <alignment horizontal="right" vertical="bottom"/>
    </xf>
    <xf borderId="0" fillId="0" fontId="28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horizontal="right" readingOrder="0" vertical="bottom"/>
    </xf>
    <xf borderId="0" fillId="0" fontId="5" numFmtId="4" xfId="0" applyAlignment="1" applyFont="1" applyNumberFormat="1">
      <alignment horizontal="center" readingOrder="0" vertical="bottom"/>
    </xf>
    <xf borderId="0" fillId="0" fontId="5" numFmtId="4" xfId="0" applyAlignment="1" applyFont="1" applyNumberFormat="1">
      <alignment readingOrder="0" vertical="bottom"/>
    </xf>
    <xf borderId="0" fillId="0" fontId="5" numFmtId="4" xfId="0" applyAlignment="1" applyFont="1" applyNumberFormat="1">
      <alignment vertical="bottom"/>
    </xf>
    <xf borderId="0" fillId="0" fontId="29" numFmtId="0" xfId="0" applyAlignment="1" applyFont="1">
      <alignment horizontal="left" readingOrder="0" vertical="bottom"/>
    </xf>
    <xf borderId="0" fillId="0" fontId="29" numFmtId="0" xfId="0" applyAlignment="1" applyFont="1">
      <alignment horizontal="right" readingOrder="0" vertical="bottom"/>
    </xf>
    <xf borderId="0" fillId="0" fontId="29" numFmtId="4" xfId="0" applyAlignment="1" applyFont="1" applyNumberFormat="1">
      <alignment horizontal="right" readingOrder="0" vertical="bottom"/>
    </xf>
    <xf borderId="0" fillId="20" fontId="1" numFmtId="0" xfId="0" applyAlignment="1" applyFont="1">
      <alignment readingOrder="0" vertical="bottom"/>
    </xf>
    <xf borderId="0" fillId="20" fontId="1" numFmtId="0" xfId="0" applyAlignment="1" applyFont="1">
      <alignment vertical="bottom"/>
    </xf>
    <xf borderId="0" fillId="20" fontId="12" numFmtId="0" xfId="0" applyAlignment="1" applyFont="1">
      <alignment vertical="bottom"/>
    </xf>
    <xf borderId="0" fillId="20" fontId="1" numFmtId="0" xfId="0" applyAlignment="1" applyFont="1">
      <alignment horizontal="center" vertical="bottom"/>
    </xf>
    <xf borderId="0" fillId="20" fontId="12" numFmtId="0" xfId="0" applyAlignment="1" applyFont="1">
      <alignment horizontal="center" vertical="bottom"/>
    </xf>
    <xf borderId="0" fillId="21" fontId="5" numFmtId="0" xfId="0" applyAlignment="1" applyFill="1" applyFont="1">
      <alignment shrinkToFit="0" vertical="bottom" wrapText="0"/>
    </xf>
    <xf borderId="0" fillId="21" fontId="5" numFmtId="0" xfId="0" applyAlignment="1" applyFont="1">
      <alignment readingOrder="0" shrinkToFit="0" vertical="bottom" wrapText="0"/>
    </xf>
    <xf borderId="0" fillId="21" fontId="28" numFmtId="0" xfId="0" applyAlignment="1" applyFont="1">
      <alignment readingOrder="0" shrinkToFit="0" vertical="bottom" wrapText="0"/>
    </xf>
    <xf borderId="0" fillId="0" fontId="28" numFmtId="0" xfId="0" applyAlignment="1" applyFont="1">
      <alignment horizontal="right" readingOrder="0" shrinkToFit="0" vertical="bottom" wrapText="0"/>
    </xf>
    <xf borderId="0" fillId="22" fontId="1" numFmtId="0" xfId="0" applyAlignment="1" applyFill="1" applyFont="1">
      <alignment readingOrder="0" vertical="bottom"/>
    </xf>
    <xf borderId="0" fillId="4" fontId="1" numFmtId="0" xfId="0" applyAlignment="1" applyFont="1">
      <alignment readingOrder="0" vertical="bottom"/>
    </xf>
    <xf borderId="0" fillId="22" fontId="1" numFmtId="0" xfId="0" applyAlignment="1" applyFont="1">
      <alignment vertical="bottom"/>
    </xf>
    <xf borderId="0" fillId="4" fontId="1" numFmtId="0" xfId="0" applyAlignment="1" applyFont="1">
      <alignment vertical="bottom"/>
    </xf>
  </cellXfs>
  <cellStyles count="1">
    <cellStyle xfId="0" name="Normal" builtinId="0"/>
  </cellStyles>
  <dxfs count="6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ALES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pivotCacheDefinition" Target="pivotCache/pivotCacheDefinition2.xml"/><Relationship Id="rId23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pivotCacheDefinition" Target="pivotCache/pivotCacheDefinition4.xml"/><Relationship Id="rId25" Type="http://schemas.openxmlformats.org/officeDocument/2006/relationships/pivotCacheDefinition" Target="pivotCache/pivotCacheDefinition3.xml"/><Relationship Id="rId28" Type="http://schemas.openxmlformats.org/officeDocument/2006/relationships/pivotCacheDefinition" Target="pivotCache/pivotCacheDefinition6.xml"/><Relationship Id="rId27" Type="http://schemas.openxmlformats.org/officeDocument/2006/relationships/pivotCacheDefinition" Target="pivotCache/pivotCacheDefinition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352425</xdr:colOff>
      <xdr:row>5</xdr:row>
      <xdr:rowOff>76200</xdr:rowOff>
    </xdr:from>
    <xdr:ext cx="4867275" cy="17335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16</xdr:row>
      <xdr:rowOff>0</xdr:rowOff>
    </xdr:from>
    <xdr:ext cx="4867275" cy="3248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34</xdr:row>
      <xdr:rowOff>0</xdr:rowOff>
    </xdr:from>
    <xdr:ext cx="4876800" cy="320992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E1000" sheet="INC INV"/>
  </cacheSource>
  <cacheFields>
    <cacheField name="SKU" numFmtId="0">
      <sharedItems containsBlank="1">
        <s v="HO0000500400"/>
        <s v="HO0008000000"/>
        <s v="HO0000700000"/>
        <s v="HO0008600000"/>
        <s v="YS0000100000"/>
        <s v="YS0007400000"/>
        <s v="YS0008800000"/>
        <s v="TC0002000209"/>
        <s v="TC0002000409"/>
        <s v="HO0072200000"/>
        <s v="TC0000817100"/>
        <s v="ME0026410100"/>
        <s v="ME0020013400"/>
        <s v="ME0020211400"/>
        <s v="ME0028608400"/>
        <s v="TC0004800000"/>
        <s v="ME0020212100"/>
        <s v="ME0029310100"/>
        <s v="ME0029311500"/>
        <s v="ME0026511500"/>
        <s v="ME0018013000"/>
        <s v="RS0001000200"/>
        <s v="RS0001000400"/>
        <s v="ME0016713000"/>
        <s v="ME0015712200"/>
        <s v="ME0019913300"/>
        <s v="ME0020113300"/>
        <s v="ME0020212000"/>
        <s v="ME0017512200"/>
        <s v="HO0072000400"/>
        <s v="ME0025411200"/>
        <s v="ME0025412400"/>
        <s v="ME0004501500"/>
        <s v="CA0054200400"/>
        <s v="CA0054200300"/>
        <s v="CA0054200200"/>
        <s v="CA0054200500"/>
        <s v="BC0000200002"/>
        <s v="BC0000706002"/>
        <s v="BC0000706502"/>
        <s v="CA0154800300"/>
        <s v="CA0204000100"/>
        <s v="CA0204000200"/>
        <s v="CA0204000300"/>
        <s v="CA0204000400"/>
        <s v="CA0204000500"/>
        <s v="CA0239600300"/>
        <s v="CA0248900100"/>
        <s v="CA0248900200"/>
        <s v="CA0248900300"/>
        <s v="CA0248900400"/>
        <s v="CA0248900500"/>
        <s v="CA0249000100"/>
        <s v="CA0249000200"/>
        <s v="CA0249000300"/>
        <s v="CA0249000400"/>
        <s v="CA0249000500"/>
        <s v="CA0249200100"/>
        <s v="CA0249200200"/>
        <s v="CA0249200300"/>
        <s v="CA0249200400"/>
        <s v="CA0249200500"/>
        <s v="CA0249300100"/>
        <s v="CA0249300200"/>
        <s v="CA0249300300"/>
        <s v="CA0249300500"/>
        <s v="CO0007900000"/>
        <s v="CO0008100002"/>
        <s v="HI0002705602"/>
        <s v="HO0107100002"/>
        <s v="HO0116117000"/>
        <s v="HO0116117200"/>
        <s v="HO0118700002"/>
        <s v="ME0019915000"/>
        <s v="ME0020215000"/>
        <s v="ME0031211500"/>
        <s v="NF0002606202"/>
        <s v="TC0000700000"/>
        <s v="TC0007517900"/>
        <s v="TC0007518000"/>
        <s v="TC0017400000"/>
        <s v="YS0002100002"/>
        <s v="YS0005703802"/>
        <s v="YS0019800000"/>
        <m/>
      </sharedItems>
    </cacheField>
    <cacheField name="NAME" numFmtId="0">
      <sharedItems containsBlank="1">
        <s v="Brass Guru Puja Lamp Large"/>
        <s v="Copper Hammered Box"/>
        <s v="Hammered Lamp With Snake (Made out of Copper and Brass)"/>
        <s v="Brass Singing Bowl"/>
        <s v="Copper Water Bottle With Stainless steel Finish"/>
        <s v="Cotton Bhuta Shudhi white cloth"/>
        <s v="Mild steel Backrest with Isha Logo"/>
        <s v="Copper Ring Small"/>
        <s v="Copper Ring L"/>
        <s v="Brass Arthi Stand with MS handle"/>
        <s v="Copper Dhyanalinga Yantra Framed"/>
        <s v="Framed Sadhguru Photo 8 x 12"/>
        <s v="Framed LB 708 Devi with Bangles 24 x 36 Inch Photo Yellow Ver"/>
        <s v="Framed LB 905 Devi with Bangles 12 x 18 Inch Photo Black Ver"/>
        <s v="Framed Sadhguru Photo 4 x 6 Inch SI 601"/>
        <s v="Cotton Yellow Rope(Gudi Sutra)"/>
        <s v="Framed Linga Bhairavi with Bangles Photo Black Ver LB906 (16x24 Ver)"/>
        <s v="Framed Sadhguru Photo 8 x 12 Inch SJ 503"/>
        <s v="Framed Sadhguru Photo 12 x 18 Inch SJ 505"/>
        <s v="Framed Sadhguru Photo 12 x 18 Inch SE 905"/>
        <s v="Framed DB 707 DL Photo 20 x 30 Inch"/>
        <s v="Spatika Mala S"/>
        <s v="Spatika Mala L"/>
        <s v="Framed DA 106 Dhyanalinga Photo 20 x 30 Inch"/>
        <s v="Framed Adiyogi Photo 16 x 24 Inch AY 406"/>
        <s v="Framed LB 608 Devi with Bangles 24 x 36 Inch Photo Red Hor"/>
        <s v="Framed LB 808 Devi with Bangles 24 x 36 Inch Photo Yellow Hor"/>
        <s v="Framed LB 906 Devi with Bangles 16 x 24 Inch Photo Black Hor"/>
        <s v="Framed Dhyanalinga Photo 16 x 24 Inch DB 206"/>
        <s v="Brass Plate Large"/>
        <s v="Framed SG photo 12x16 Inch SD 604"/>
        <s v="Framed Sadhguru Photo 18x24 Sd 606"/>
        <s v="Sacred Space for Self Transformation English Book"/>
        <s v="100% Cotton Woven Adult Mens Aum kurta Long Sleeve Rust L"/>
        <s v="100% Cotton Woven Adult Mens Aum kurta Long Sleeve Rust M"/>
        <s v="100% Cotton Woven Adult Mens Aum kurta Long Sleeve Rust S"/>
        <s v="100% Cotton Woven Adult Mens Aum kurta Long Sleeve Rust XL"/>
        <s v="Handmade Neem Wood Comb with handle"/>
        <s v="Herbal Toothpaste 50 g"/>
        <s v="Herbal Tooth Paste 150 g"/>
        <s v="100 % Cotton Adiyogi Bucket Hat - Navy Blue M"/>
        <s v="Cotton Woven Adult Women's Relaxed V Neck Top Indigo XS"/>
        <s v="Cotton Woven Adult Women's Relaxed V Neck Top Indigo S"/>
        <s v="Cotton Woven Adult Women's Relaxed V Neck Top Indigo M"/>
        <s v="Cotton Woven Adult Women's Relaxed V Neck Top Indigo L"/>
        <s v="Cotton Woven Adult Women's Relaxed V Neck Top Indigo XL"/>
        <s v="Cotton MOM Printed Bag M"/>
        <s v="Cotton Linen Adult Women's Woven Modern Basic Kurta Red XS"/>
        <s v="Cotton Linen Adult Women's Woven Modern Basic Kurta Red S"/>
        <s v="Cotton Linen Adult Women's Woven Modern Basic Kurta Red M"/>
        <s v="Cotton Linen Adult Women's Woven Modern Basic Kurta Red L"/>
        <s v="Cotton Linen Adult Women's Woven Modern Basic Kurta Red XL"/>
        <s v="Cotton Linen Adult Women's Woven Top Lotus XS"/>
        <s v="Cotton Linen Adult Women's Woven Top Lotus S"/>
        <s v="Cotton Linen Adult Women's Woven Top Lotus M"/>
        <s v="Cotton Linen Adult Women's Woven Top Lotus L"/>
        <s v="Cotton Linen Adult Women's Woven Top Lotus XL"/>
        <s v="Cotton Woven Adult Women's Relaxed Henley Top White XS"/>
        <s v="Cotton Woven Adult Women's Relaxed Henley Top White S"/>
        <s v="Cotton Woven Adult Women's Relaxed Henley Top White M"/>
        <s v="Cotton Woven Adult Women's Relaxed Henley Top White L"/>
        <s v="Cotton Woven Adult Women's Relaxed Henley Top White XL"/>
        <s v="Cotton Woven Adult Women's Relaxed Henley Top Deep Teal XS"/>
        <s v="Cotton Woven Adult Women's Relaxed Henley Top Deep Teal S"/>
        <s v="Cotton Woven Adult Women's Relaxed Henley Top Deep Teal M"/>
        <s v="Cotton Woven Adult Women's Relaxed Henley Top Deep Teal XL"/>
        <s v="Sugnadhim Incense gift set"/>
        <s v="Adiyogi Arpanam Incense Gift Set"/>
        <s v="Isha Balm"/>
        <s v="Incense Powder"/>
        <s v="Infinite - Screen Printed Notebook"/>
        <s v="Adiyogi Notebook with Copper Fit Details - Blue"/>
        <s v="Incense Dasangam in Cups 12 Pcs"/>
        <s v="Framed LB 611 Devi with Bangles 48 x 72 Inch Photo Red Ver"/>
        <s v="Framed LB 911 Devi with Bangles 48 x 72 Inch Photo Black Ver"/>
        <s v="Framed Sadhguru Padham Photo"/>
        <s v="Sukku Banam (Ginger Coriander Mix) 75g _2.6oz"/>
        <s v="Dhyanalinga Silk Vastram"/>
        <s v="Brass Adiyogi Statue metal - 4 inch"/>
        <s v="Brass Adiyogi miniature 2.5&quot;"/>
        <s v="Metal Art:Linga Bhairavi Mukha (Made out of Copper and Brass)"/>
        <s v="Copper Cup (7 oz)"/>
        <s v="Hammered Copper Water Jug with Lid 50.7 oz"/>
        <s v="Cotton Orange Carpet 6ft x 4ft"/>
        <m/>
      </sharedItems>
    </cacheField>
    <cacheField name="QTY" numFmtId="0">
      <sharedItems containsString="0" containsBlank="1" containsNumber="1" containsInteger="1">
        <n v="176.0"/>
        <n v="50.0"/>
        <n v="107.0"/>
        <n v="10.0"/>
        <n v="24.0"/>
        <n v="600.0"/>
        <n v="100.0"/>
        <n v="1500.0"/>
        <n v="2000.0"/>
        <n v="59.0"/>
        <n v="4.0"/>
        <n v="5.0"/>
        <n v="9.0"/>
        <n v="54.0"/>
        <n v="45.0"/>
        <n v="35.0"/>
        <n v="159.0"/>
        <n v="15.0"/>
        <n v="25.0"/>
        <n v="80.0"/>
        <n v="60.0"/>
        <n v="71.0"/>
        <n v="40.0"/>
        <n v="31.0"/>
        <n v="109.0"/>
        <n v="1096.0"/>
        <n v="5344.0"/>
        <n v="20.0"/>
        <n v="30.0"/>
        <n v="19.0"/>
        <n v="275.0"/>
        <n v="3.0"/>
        <n v="3547.0"/>
        <n v="2.0"/>
        <n v="6.0"/>
        <n v="296.0"/>
        <n v="49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H1:J1000" sheet="INC INV"/>
  </cacheSource>
  <cacheFields>
    <cacheField name="SKU" numFmtId="0">
      <sharedItems containsBlank="1">
        <s v="HI0002705602"/>
        <s v="BC0001005100"/>
        <s v="BC0001305100"/>
        <s v="BC0001205100"/>
        <s v="ME0031211500"/>
        <s v="HO0076400000"/>
        <s v="HO0072000400"/>
        <s v="CO0007900000"/>
        <s v="HO0116117000"/>
        <s v="BC0001405100"/>
        <s v="CA0000800000"/>
        <s v="HO0116117200"/>
        <s v="HO0110200000"/>
        <s v="ME0009701500"/>
        <s v="CA0020000009"/>
        <s v="HO0072000200"/>
        <s v="CA0019900009"/>
        <s v="ME0017510100"/>
        <s v="ME0026410100"/>
        <s v="ME0020211300"/>
        <s v="ME0017512200"/>
        <s v="ME0004401500"/>
        <s v="ME0020212100"/>
        <s v="ME0029311500"/>
        <s v="ME0026511500"/>
        <s v="ME0016713000"/>
        <s v="ME0015712200"/>
        <s v="ME0020113300"/>
        <s v="TC0017400000"/>
        <s v="ME0020215000"/>
        <s v="HO0008000000"/>
        <s v="HO0080500000"/>
        <s v="HO0080600000"/>
        <s v="YS0008800000"/>
        <s v="BC0000400002"/>
        <s v="HO0001600000"/>
        <s v="HO0026917102"/>
        <s v="HO0026817002"/>
        <s v="HO0027000002"/>
        <s v="HO0027200002"/>
        <s v="HO0027500002"/>
        <s v="HO0027900002"/>
        <s v="HO0028617002"/>
        <s v="HO0025900002"/>
        <s v="HO0026100002"/>
        <s v="HO0026200002"/>
        <s v="HO0026700002"/>
        <s v="HO0029600002"/>
        <s v="TC0005700400"/>
        <s v="TC0005800400"/>
        <s v="HO0072200000"/>
        <s v="YS0007600000"/>
        <s v="ME0016300000"/>
        <s v="TC0008317700"/>
        <s v="TC0006400000"/>
        <s v="TC0003916700"/>
        <s v="TC0004016600"/>
        <s v="TC0004000200"/>
        <s v="ME0020013400"/>
        <s v="YS0000800000"/>
        <s v="ME0015608400"/>
        <s v="ME0015610100"/>
        <s v="CA0014300009"/>
        <s v="YS0011700000"/>
        <s v="CA0009200200"/>
        <s v="YS0010100000"/>
        <s v="ME0025412400"/>
        <s v="ME0025109000"/>
        <s v="ME0027210100"/>
        <s v="ME0000501500"/>
        <s v="ME0000901500"/>
        <s v="ME0001201500"/>
        <s v="ME0002701500"/>
        <s v="ME0003601500"/>
        <s v="CA0154800300"/>
        <s v="CA0154900300"/>
        <s v="CA0155100300"/>
        <s v="CO0008100002"/>
        <s v="HO0107100002"/>
        <s v="HO0107700000"/>
        <s v="HO0110400000"/>
        <s v="ME0018900000"/>
        <s v="TC0003716600"/>
        <s v="YS0007200400"/>
        <s v="YS0019900000"/>
        <s v="HO0079300000"/>
        <s v="HI0000106302"/>
        <s v="YS0008305502"/>
        <s v="CA0191900009"/>
        <s v="CO0007700000"/>
        <s v="HO0088100000"/>
        <s v="ME0037600000"/>
        <m/>
      </sharedItems>
    </cacheField>
    <cacheField name="NAME" numFmtId="0">
      <sharedItems containsBlank="1">
        <s v="Isha Balm 20 gms"/>
        <s v="Solid Perfume in Brass Cloisonne Jar Jasmine Orient 4g"/>
        <s v="Solid Perfume in Brass Cloisonne Jar Royal Oud, 4g"/>
        <s v="Solid Perfume in Brass Cloisonne Jar Relax 4g"/>
        <s v="Framed Sadhguru Padham Photo"/>
        <s v="Linga Bhairavi Note Book"/>
        <s v="Brass Plate Large"/>
        <s v="Sugnadhim Incense gift set"/>
        <s v="Infinite - Screen Printed Notebook"/>
        <s v="Solid Perfume in Brass Cloisonne Jar 4g"/>
        <s v="Jute Ladies Backpack"/>
        <s v="Adiyogi Notebook with Copper Fit Details - Blue"/>
        <s v="Pooja Powder Big"/>
        <s v="Enlightenment What it is English Book"/>
        <s v="Two Tone Copper Cuff"/>
        <s v="Brass Plate"/>
        <s v="Copper Cuff -Jai Bhairavi Devi"/>
        <s v="Framed Dhyanalinga Photo 8 x 12"/>
        <s v="Framed Sadhguru Photo 8 x 12"/>
        <s v="Framed LB 905 Devi with Bangles 12 x 18 Inch Photo Black Hor"/>
        <s v="Framed Dhyanalinga Photo 16 x 24 Inch DB 206"/>
        <s v="Greed Is God / Ambition to Vision English Book"/>
        <s v="Framed Linga Bhairavi with Bangles Photo Black Ver LB906 (16x24 Ver)"/>
        <s v="Framed Sadhguru Photo 12 x 18 Inch SJ 505"/>
        <s v="Framed Sadhguru Photo 12 x 18 Inch SE 905"/>
        <s v="Framed DA 106 Dhyanalinga Photo 20 x 30 Inch"/>
        <s v="Framed Adiyogi Photo 16 x 24 Inch AY 406"/>
        <s v="Framed LB 808 Devi with Bangles 24 x 36 Inch Photo Yellow Hor"/>
        <s v="Metal Art:Linga Bhairavi Mukha (Made out of Copper and Brass)"/>
        <s v="Framed LB 911 Devi with Bangles 48 x 72 Inch Photo Black Ver"/>
        <s v="Copper Hammered Box"/>
        <s v="Hammered Copper Uruli Medium"/>
        <s v="Hammered Copper Uruli Small"/>
        <s v="Mild steel Backrest with Isha Logo"/>
        <s v="Handmade Neem Wood Comb (Two in one)"/>
        <s v="Cotton Wicks for Lamp 20s pack"/>
        <s v="Incense Sticks Set of 50"/>
        <s v="Incense Sticks Jasmine 10s pack"/>
        <s v="Incense Sticks Lavender 10s pack"/>
        <s v="Incense Sticks Lotus 10s pack"/>
        <s v="Incense Sticks 10 Pcs pack"/>
        <s v="Incense Sticks Night Queen 10s pack"/>
        <s v="Incense Sticks Vetiver 10s Pack"/>
        <s v="Incense Cone Vilvam 20 Pcs Pack"/>
        <s v="Incense cone 20 Pcs pack"/>
        <s v="Incense Cone Eucalyptus 20 Pcs Pack"/>
        <s v="Incense Cone Aakash 20 Pcs Pack"/>
        <s v="Incense Sticks Sampler Pack of 10"/>
        <s v="Kumkum for Pooja purpose Big"/>
        <s v="Turmeric for Pooja purpose Big"/>
        <s v="Brass Arthi Stand with MS handle"/>
        <s v="Copper Jalanethi Pot"/>
        <s v="Dhyanalinga Car Photo Stand"/>
        <s v="Adiyogi 6&quot; Staue with Linga and Wooden Base (Made out of Aluminium, Copper &amp; Wood)"/>
        <s v="Copper Linga Bhairavi Trishul"/>
        <s v="Devi Silk Shawl Tamil"/>
        <s v="Devi Shawl Cotton Thick Writing Yellow (CX807)"/>
        <s v="Devi Shawl Cotton Thin Writing Black (CX806)"/>
        <s v="Framed LB 708 Devi with Bangles 24 x 36 Inch Photo Yellow Ver"/>
        <s v="Copper Water Bottle Engraved with Sadhguru Quote 500 ml"/>
        <s v="Framed Adiyogi Photo 4 x 6 Inch AY 301"/>
        <s v="Framed Adiyogi Photo 8 x 12 Inch AY 303"/>
        <s v="Copper Mens Bracelet"/>
        <s v="Cotton Rollable Meditation Mat"/>
        <s v="Indian Experience Towel - Small"/>
        <s v="Cotton Pancha Bhutha Kriya cushion"/>
        <s v="Framed Sadhguru Photo 18x24 Sd 606"/>
        <s v="Framed Sadhguru Photo 6x4 Sd 101"/>
        <s v="Framed SG photo 8x12 Inch SF 803"/>
        <s v="More Than Life - English Book"/>
        <s v="Flowers On The Path-English Book"/>
        <s v="Eternal Echoes Poem English Book"/>
        <s v="Joy - English Book"/>
        <s v="Dont Polish Your Ignorance English Book"/>
        <s v="100 % Cotton Adiyogi Bucket Hat - Navy Blue M"/>
        <s v="100 % Cotton Adiyogi Bucket Hat - Beige M"/>
        <s v="100 % Cotton Adiyogi Sun Hat - Beige M"/>
        <s v="Adiyogi Arpanam Incense Gift Set"/>
        <s v="Incense Powder"/>
        <s v="Incense Tablet"/>
        <s v="Linga Bhairavi Keychain"/>
        <s v="Incense Cone Vibhuti 20 Pcs Pack"/>
        <s v="Solid Perfume in Brass Cloisonne Jar Royal Oud 4g"/>
        <s v="Car Hanging"/>
        <s v="Adiyogi Shawl Cotton - English"/>
        <s v="Devi Shawl Cotton ( Angavasthram B ) - English"/>
        <s v="Sannidhi Suthra  big - GP"/>
        <s v="Shivanga Kit with Rudraksh Mala (without Hundi &amp; Vibhuti)"/>
        <s v="Isha Wooden Ball Pen"/>
        <s v="Turmeric Powder 100gms - N"/>
        <s v="Bhoomi 16 Gms"/>
        <s v="Silver Sarpa Earring"/>
        <s v="Linga Bhairavi Incense Gift Set"/>
        <s v="Adiyogi Car Hanging"/>
        <s v="Adiyogi Metal Miniature 2 inch For Car Dasboard - Black"/>
        <m/>
      </sharedItems>
    </cacheField>
    <cacheField name="QTY" numFmtId="0">
      <sharedItems containsString="0" containsBlank="1" containsNumber="1" containsInteger="1">
        <n v="745.0"/>
        <n v="605.0"/>
        <n v="500.0"/>
        <n v="335.0"/>
        <n v="208.0"/>
        <n v="190.0"/>
        <n v="181.0"/>
        <n v="175.0"/>
        <n v="145.0"/>
        <n v="140.0"/>
        <n v="110.0"/>
        <n v="100.0"/>
        <n v="90.0"/>
        <n v="85.0"/>
        <n v="80.0"/>
        <n v="78.0"/>
        <n v="75.0"/>
        <n v="50.0"/>
        <n v="40.0"/>
        <n v="30.0"/>
        <n v="25.0"/>
        <n v="15.0"/>
        <n v="5.0"/>
        <n v="35.0"/>
        <n v="695.0"/>
        <n v="195.0"/>
        <n v="155.0"/>
        <n v="280.0"/>
        <n v="220.0"/>
        <n v="285.0"/>
        <n v="310.0"/>
        <n v="105.0"/>
        <n v="350.0"/>
        <n v="125.0"/>
        <n v="498.0"/>
        <n v="55.0"/>
        <n v="60.0"/>
        <n v="795.0"/>
        <n v="230.0"/>
        <n v="2.0"/>
        <n v="20.0"/>
        <n v="325.0"/>
        <n v="115.0"/>
        <n v="250.0"/>
        <n v="123.0"/>
        <n v="251.0"/>
        <n v="127.0"/>
        <n v="180.0"/>
        <n v="214.0"/>
        <n v="12.0"/>
        <n v="186.0"/>
        <n v="117.0"/>
        <n v="600.0"/>
        <n v="420.0"/>
        <n v="42.0"/>
        <n v="27.0"/>
        <n v="63.0"/>
        <n v="142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M1:O1000" sheet="INC INV"/>
  </cacheSource>
  <cacheFields>
    <cacheField name="SKU" numFmtId="0">
      <sharedItems containsBlank="1">
        <s v="BC0001906302"/>
        <s v="YS0008416900"/>
        <s v="CA0035800000"/>
        <s v="BC0001405100"/>
        <s v="TC0003716600"/>
        <s v="YS0006400000"/>
        <s v="PR0001200000"/>
        <s v="YS0009000000"/>
        <s v="CA0062800200"/>
        <s v="CA0062800300"/>
        <s v="CA0062800400"/>
        <s v="CA0062800500"/>
        <s v="YS0007600000"/>
        <m/>
      </sharedItems>
    </cacheField>
    <cacheField name="NAME" numFmtId="0">
      <sharedItems containsBlank="1">
        <s v="Kesh Jyoti 100g"/>
        <s v="Gents-Shivanga-pooja-kit-with-Rudraksha-pendant"/>
        <s v="Devi Red Pendant Cord"/>
        <s v="Sandalwood &amp; Vetiver Solid Perfume"/>
        <s v="Adiyogi Shawl Cotton"/>
        <s v="Guru-Puja-Kit-Brass"/>
        <s v="Sannidhi-Vibuthi​"/>
        <s v="Eye Wash Cup"/>
        <s v="Traditional-Kurta-Men (S)"/>
        <s v="Traditional-Kurta-Men (M)"/>
        <s v="Traditional-Kurta-Men (L)"/>
        <s v="Traditional-Kurta-Men (XL)"/>
        <s v="Jala-Neti-Pot-Isha-Logo"/>
        <m/>
      </sharedItems>
    </cacheField>
    <cacheField name="QTY" numFmtId="0">
      <sharedItems containsString="0" containsBlank="1" containsNumber="1" containsInteger="1">
        <n v="140.0"/>
        <n v="70.0"/>
        <n v="60.0"/>
        <n v="55.0"/>
        <n v="35.0"/>
        <n v="15.0"/>
        <n v="10.0"/>
        <n v="50.0"/>
        <n v="80.0"/>
        <n v="4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1:T1000" sheet="INC INV"/>
  </cacheSource>
  <cacheFields>
    <cacheField name="SKU" numFmtId="0">
      <sharedItems containsBlank="1">
        <s v="HO0071900000"/>
        <s v="YS0002100002"/>
        <s v="HO0000300000"/>
        <s v="HO0000500400"/>
        <s v="HO0080500000"/>
        <s v="HO0080600000"/>
        <s v="HO0008600000"/>
        <s v="YS0002300002"/>
        <s v="HO0072000200"/>
        <s v="HO0009800000"/>
        <s v="YS0008800000"/>
        <s v="BC0000200002"/>
        <s v="BC0000400002"/>
        <s v="HO0001600000"/>
        <s v="TC0005217100"/>
        <s v="HO0026817102"/>
        <s v="HO0026917102"/>
        <s v="HO0026817002"/>
        <s v="HO0027000002"/>
        <s v="HO0027200002"/>
        <s v="HO0027300002"/>
        <s v="HO0027500002"/>
        <s v="HO0027817002"/>
        <s v="HO0027900002"/>
        <s v="HO0028200002"/>
        <s v="HO0028617002"/>
        <s v="HO0028800002"/>
        <s v="HO0028900002"/>
        <s v="HO0029300002"/>
        <s v="HO0025900002"/>
        <s v="HO0026100002"/>
        <s v="HO0026200002"/>
        <s v="HO0026700002"/>
        <s v="HO0029600002"/>
        <s v="BC0001005100"/>
        <s v="BC0001205100"/>
        <s v="BC0001305100"/>
        <s v="BC0001405100"/>
        <s v="TC0000900000"/>
        <s v="TC0003300409"/>
        <s v="TC0001000000"/>
        <s v="TC0005700200"/>
        <s v="CA0035800000"/>
        <s v="TC0005700400"/>
        <s v="TC0005800400"/>
        <s v="HO0072100000"/>
        <s v="ME0018900000"/>
        <s v="HO0072200000"/>
        <s v="HO0072300000"/>
        <s v="YS0007600000"/>
        <s v="TC0004700000"/>
        <s v="HO0000200000"/>
        <s v="YS0006400000"/>
        <s v="TC0007600000"/>
        <s v="TC0006400000"/>
        <s v="CA0035900000"/>
        <s v="TC0003716600"/>
        <s v="YS0000600200"/>
        <s v="YS0007000000"/>
        <s v="TC0004016600"/>
        <s v="TC0004000200"/>
        <s v="ME0019908900"/>
        <s v="ME0020010000"/>
        <s v="ME0020108900"/>
        <s v="YS0007200400"/>
        <s v="TC0002800300"/>
        <s v="ME0017510100"/>
        <s v="ME0019911400"/>
        <s v="YS0019900000"/>
        <s v="ME0019913400"/>
        <s v="ME0020011400"/>
        <s v="ME0015708400"/>
        <s v="ME0015710100"/>
        <s v="ME0020208900"/>
        <s v="ME0020210000"/>
        <s v="ME0020211400"/>
        <s v="ME0015608400"/>
        <s v="ME0015610100"/>
        <s v="CA0014400009"/>
        <s v="CA0019900009"/>
        <s v="ME0020212100"/>
        <s v="ME0029311500"/>
        <s v="ME0026511500"/>
        <s v="RS0001000100"/>
        <s v="RS0001000400"/>
        <s v="ME0016713000"/>
        <s v="ME0015712200"/>
        <s v="ME0019909900"/>
        <s v="ME0019911300"/>
        <s v="ME0020108800"/>
        <s v="ME0015200000"/>
        <s v="YS0009300000"/>
        <s v="YS0011700000"/>
        <s v="HO0072000400"/>
        <s v="HO0021900000"/>
        <s v="ME0027209000"/>
        <s v="ME0025109000"/>
        <s v="ME0025409000"/>
        <s v="ME0027210100"/>
        <s v="ME0016600000"/>
        <s v="ME0018009000"/>
        <s v="HI0000106302"/>
        <s v="NF0006106902"/>
        <s v="NF0006207002"/>
        <s v="HI0002705602"/>
        <s v="BC0001906902"/>
        <s v="BC0001906302"/>
        <s v="BC0002006902"/>
        <s v="BC0002006302"/>
        <s v="NF0002606202"/>
        <s v="ME0000501500"/>
        <s v="ME0000901500"/>
        <s v="ME0042401500"/>
        <s v="ME0001201500"/>
        <s v="ME0002701500"/>
        <s v="ME0003401500"/>
        <s v="ME0003601500"/>
        <s v="ME0003701500"/>
        <s v="ME0003901500"/>
        <s v="ME0004001500"/>
        <s v="ME0004401500"/>
        <s v="ME0004801500"/>
        <s v="ME0005801500"/>
        <s v="CA0120500000"/>
        <s v="CA0154800300"/>
        <s v="CA0154900300"/>
        <s v="CA0155100300"/>
        <s v="CA0239600300"/>
        <s v="CA0239600500"/>
        <s v="CA0239600600"/>
        <s v="CO0007600000"/>
        <s v="CO0007700000"/>
        <s v="HO0088917200"/>
        <s v="HO0108200000"/>
        <s v="HO0108417000"/>
        <s v="HO0108617000"/>
        <s v="HO0118700002"/>
        <s v="HO0125900000"/>
        <s v="HO0126100000"/>
        <s v="ME0037600000"/>
        <s v="TC0007517900"/>
        <s v="TC0007518000"/>
        <s v="TC0011616900"/>
        <s v="TC0011800400"/>
        <s v="YS0018200000"/>
        <s v="YS0018400000"/>
        <s v="YS0018900000"/>
        <m/>
      </sharedItems>
    </cacheField>
    <cacheField name="NAME" numFmtId="0">
      <sharedItems containsBlank="1">
        <s v="Incense-Stand-Copper"/>
        <s v="Isha-Water-Cup-Copper"/>
        <s v="Metal-Deepam-with-base-Antique-SB"/>
        <s v="Large lamp"/>
        <s v="Hammered Copper Uruli Medium"/>
        <s v="Hammered-Copper-Uruli-Small"/>
        <s v="Singing Bowl"/>
        <s v="Copper Mug with Handle, 414 ml"/>
        <s v="Brass-Plate-GuruPooja"/>
        <s v="Iron Bell Etching Small 1.77"/>
        <s v="Backrest-with-Isha-Logo"/>
        <s v="NeemWoodComb-Handle-NarrowTeeth"/>
        <s v="NeemWoodComb-DualEnd"/>
        <s v="Cotton-Wicks-for-Lamp-20/pk"/>
        <s v="Lotus-Leaf-Table-L"/>
        <s v="Organic-Incense-Jasmine-Set-of-50"/>
        <s v="Organic-Incense-Sandal-Set-of-50"/>
        <s v="Incense-Stick-Jasmine"/>
        <s v="Incense-Stick-Lavender"/>
        <s v="Incense-Stick-Lotus"/>
        <s v="Incense-Stick-Sage"/>
        <s v="Incense-Stick-Camphor"/>
        <s v="Incense-Stick-Nagachampa"/>
        <s v="Incense-Stick-Nightqueen"/>
        <s v="Incense-Stick-Vanilla"/>
        <s v="Incense-Stick-Vetiver-10"/>
        <s v="Incense-Stick-Eucalyptus-10"/>
        <s v="Incense-Stick-Water-10"/>
        <s v="Incense-Stick-Aakash-10"/>
        <s v="Incense-Cone-Vilvam-20Pcs"/>
        <s v="Incense-Cone-Vibhuti-20Pcs"/>
        <s v="Incense-Cone-Eucalyptus-20Pcs"/>
        <s v="Incense-Cone-Aakash-20Pcs"/>
        <s v="Incense-Sticks-Organic-SamplerPackOf10"/>
        <s v="Jasmine Orient Solid Perfume"/>
        <s v="Relax Solid Perfume"/>
        <s v="Royal Oud Solid Perfume"/>
        <s v="Sandalwood &amp; Vetiver Solid Perfume"/>
        <s v="Linga-Jyoti-Offering-Lamp-Brass/Copper"/>
        <s v="Copper Devi Pendant"/>
        <s v="Jeevarasam"/>
        <s v="Kumkum"/>
        <s v="Devi Red Pendant Cord"/>
        <s v="Turmeric"/>
        <s v="Kumkum-Bowl-Small"/>
        <s v="Devi-Car-Hanging"/>
        <s v="Arthi-Stand-12x3x2.5"/>
        <s v="Brass-Plate-7''"/>
        <s v="Jala-Neti-Pot-Isha-Logo"/>
        <s v="Linga-Bhairavi-Abhaya-Sutra"/>
        <s v="Bhairavi-Lamp"/>
        <s v="Guru-Puja-Kit-Brass"/>
        <s v="Nandi Statue"/>
        <s v="Trishul"/>
        <s v="Dhyanalinga Black Pendant Cord"/>
        <s v="Adiyogi Shawl Cotton"/>
        <s v="Copper water Bottle with Logo"/>
        <s v="Small lamp"/>
        <s v="Devi Shawl Cotton Gold Writing"/>
        <s v="Devi Shawl Cotton Black Writing"/>
        <s v="Devi I/Red Photo Ver"/>
        <s v="Devi w/Bangles Yellow Ver"/>
        <s v="Devi w/Bangles Sandalwood Ver"/>
        <s v="Sannidhi-Sutra-Mercury"/>
        <s v="Bhairavi-Raksha"/>
        <s v="DB203 Dhyanalinga Photo (8x12)"/>
        <s v="LB 605 Devi with Bangles 12 x 18 Inch Photo Red Ver"/>
        <s v="Gents-Shivanga-pooja-kit-with-Rudraksha-pendant"/>
        <s v="AdiYogi-4"/>
        <s v="Devi w/Bangles Black Ver"/>
        <s v="AY301 Adiyogi Photo (4x6)"/>
        <s v="AY303 Adiyogi Photo (8x12)"/>
        <s v="Adiyogi-Cuff-Copper"/>
        <s v="Jai Bhairavi Devi Copper Cuff"/>
        <s v="SJ505 Sadhguru Photo (12x18)"/>
        <s v="SE905 Sadhguru Photo (12x18)"/>
        <s v="Spatik Mala (Quartz Stones)"/>
        <s v="DA106 Dhyanalinga Photo (20x30)"/>
        <s v="AY406 Adiyogi Photo (16x24)"/>
        <s v="Devi I/ Red Photo Hor"/>
        <s v="Devi w/Bangles Red Hor"/>
        <s v="Devi w/Bangles Sandal Hor"/>
        <s v="Adiyogi Car Stand"/>
        <s v="Organic Kriya Cushion"/>
        <s v="Organic Dharba Grass Meditation Mat"/>
        <s v="Brass Fumer with Tongs"/>
        <s v="SG-Photos-Kailash-8"/>
        <s v="Sadhguru Photo 6x4 Sd 101"/>
        <s v="SG-Photos-Compassion"/>
        <s v="Photos-DL-Lamination-Cards"/>
        <s v="Photos-DL-Black-Background"/>
        <s v="Turmeric Powder 100g"/>
        <s v="Sanjeevini Health Mix 17.6oz"/>
        <s v="Instant Sanjeevini 21oz"/>
        <s v="Isha-Balm"/>
        <s v="Kesh Jyoti 500g"/>
        <s v="Kesh Jyoti 100g"/>
        <s v="Ojasvini 500g"/>
        <s v="Ojasvini 100g"/>
        <s v="Food-Sukku-Banam-Ginger-Coriander-Mix-3.5oz"/>
        <s v="English More than a Life English (BK 115)"/>
        <s v="English Flowers On the Path"/>
        <s v="A New Beginning Bk (English)"/>
        <s v="Eternal Echoes - A Book Of Poems (1994-2021)"/>
        <s v="English Joy 24x7"/>
        <s v="English Himalayan Lust"/>
        <s v="English Dont Polish Your Ignorance It may Shine"/>
        <s v="English Of Mystics and Mistakes"/>
        <s v="English Body The Greatest Gadget"/>
        <s v="English Mystics Musings Soft"/>
        <s v="English Ambition to Vision and Greed is God"/>
        <s v="English Mystics Musings Hard"/>
        <s v="English Pebbles Of Wisdom Vol 2"/>
        <s v="Aum Namah Shivaya - Hammered Copper cuff"/>
        <s v="Adiyogi Bucket Hat - Navy Blue M"/>
        <s v="Adiyogi Bucket Hat - Beige M"/>
        <s v="Adiyogi Sun Hat - Beige M"/>
        <s v="Cotton MOM Printed Bag M"/>
        <s v="Cotton MOM Printed Bag XL"/>
        <s v="Cotton MOM Printed Bag XXL"/>
        <s v="Flowers of Isha Incense Gift Set"/>
        <s v="Devi Samarpanam Incense Gift Set"/>
        <s v="Adiyogi Galactic - Printed Notebook"/>
        <s v="Devi Journal (Tree free Banana Paper)"/>
        <s v="Copper Vibhuti Box (Small) - Padam"/>
        <s v="Copper Vibhuti Box (Tall) - Trigun"/>
        <s v="Dasangam in Cup"/>
        <s v="Adiyogi Glow-in-the-Dark Keychain (hues of slendour)"/>
        <s v="Linga Bhairavi Glow-in-the-Dark Keychain"/>
        <s v="Adiyogi miniature 2&quot; car stand - Black"/>
        <s v="Adiyogi Statue metal - 4 inch - Antique brass"/>
        <s v="Adiyogi miniature 2.5&quot; - Antique brass"/>
        <s v="Linga-Bhairavi-Kumkum-Brass-Panel"/>
        <s v="Devi-Yantra-Covering-Cloth"/>
        <s v="Traditional Copper Drinkware Pot Style 2"/>
        <s v="Copper Sipper Bottle - 700 Ml"/>
        <s v="Copper Water Bottle 350 ml (Hammered)"/>
        <m/>
      </sharedItems>
    </cacheField>
    <cacheField name="QTY" numFmtId="0">
      <sharedItems containsString="0" containsBlank="1" containsNumber="1" containsInteger="1">
        <n v="161.0"/>
        <n v="491.0"/>
        <n v="139.0"/>
        <n v="78.0"/>
        <n v="55.0"/>
        <n v="21.0"/>
        <n v="120.0"/>
        <n v="65.0"/>
        <n v="80.0"/>
        <n v="407.0"/>
        <n v="56.0"/>
        <n v="289.0"/>
        <n v="1651.0"/>
        <n v="13.0"/>
        <n v="692.0"/>
        <n v="1301.0"/>
        <n v="173.0"/>
        <n v="190.0"/>
        <n v="385.0"/>
        <n v="235.0"/>
        <n v="258.0"/>
        <n v="7.0"/>
        <n v="204.0"/>
        <n v="162.0"/>
        <n v="178.0"/>
        <n v="158.0"/>
        <n v="340.0"/>
        <n v="540.0"/>
        <n v="346.0"/>
        <n v="267.0"/>
        <n v="337.0"/>
        <n v="153.0"/>
        <n v="1393.0"/>
        <n v="148.0"/>
        <n v="46.0"/>
        <n v="40.0"/>
        <n v="256.0"/>
        <n v="1.0"/>
        <n v="146.0"/>
        <n v="1150.0"/>
        <n v="1028.0"/>
        <n v="936.0"/>
        <n v="331.0"/>
        <n v="131.0"/>
        <n v="359.0"/>
        <n v="184.0"/>
        <n v="70.0"/>
        <n v="265.0"/>
        <n v="729.0"/>
        <n v="185.0"/>
        <n v="31.0"/>
        <n v="220.0"/>
        <n v="163.0"/>
        <n v="51.0"/>
        <n v="326.0"/>
        <n v="60.0"/>
        <n v="272.0"/>
        <n v="395.0"/>
        <n v="422.0"/>
        <n v="34.0"/>
        <n v="18.0"/>
        <n v="5.0"/>
        <n v="122.0"/>
        <n v="22.0"/>
        <n v="172.0"/>
        <n v="10.0"/>
        <n v="16.0"/>
        <n v="29.0"/>
        <n v="8.0"/>
        <n v="23.0"/>
        <n v="32.0"/>
        <n v="86.0"/>
        <n v="237.0"/>
        <n v="11.0"/>
        <n v="110.0"/>
        <n v="84.0"/>
        <n v="20.0"/>
        <n v="2.0"/>
        <n v="169.0"/>
        <n v="480.0"/>
        <n v="251.0"/>
        <n v="42.0"/>
        <n v="69.0"/>
        <n v="14.0"/>
        <n v="2900.0"/>
        <n v="1692.0"/>
        <n v="138.0"/>
        <n v="800.0"/>
        <n v="189.0"/>
        <n v="194.0"/>
        <n v="471.0"/>
        <n v="468.0"/>
        <n v="1600.0"/>
        <n v="94.0"/>
        <n v="123.0"/>
        <n v="72.0"/>
        <n v="89.0"/>
        <n v="33.0"/>
        <n v="155.0"/>
        <n v="111.0"/>
        <n v="35.0"/>
        <n v="4810.0"/>
        <n v="810.0"/>
        <n v="500.0"/>
        <n v="71.0"/>
        <n v="90.0"/>
        <n v="99.0"/>
        <n v="284.0"/>
        <n v="47.0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W1:Y1000" sheet="INC INV"/>
  </cacheSource>
  <cacheFields>
    <cacheField name="SKU" numFmtId="0">
      <sharedItems containsBlank="1">
        <s v="TC0004700000"/>
        <s v="TC0002500000"/>
        <s v="CA0239600300"/>
        <s v="TC0005700200"/>
        <s v="YS0010100000"/>
        <s v="HO0026917102"/>
        <s v="TC0005800200"/>
        <s v="HO0072300000"/>
        <s v="YS0008416900"/>
        <s v="TC0003300409"/>
        <s v="HO0118700002"/>
        <s v="YS0006400000"/>
        <s v="CA0035900000"/>
        <s v="HO0000200000"/>
        <s v="BC0001906302"/>
        <s v="YS0007600000"/>
        <s v="BC0001405100"/>
        <s v="CA0035800000"/>
        <s v="HO0118800002"/>
        <s v="HO0027500002"/>
        <s v="HO0026817102"/>
        <s v="BC0002006302"/>
        <s v="TC0007518000"/>
        <s v="HO0072200000"/>
        <s v="HO0028417002"/>
        <s v="HO0071900000"/>
        <s v="HO0026817002"/>
        <s v="ME0004001500"/>
        <s v="TC0007517800"/>
        <s v="TC0001000000"/>
        <s v="CA0154800400"/>
        <s v="CA0154900400"/>
        <s v="HO0072000200"/>
        <s v="HO0027000002"/>
        <s v="HO0027200002"/>
        <s v="YS0009000000"/>
        <s v="HO0001600000"/>
        <s v="YS0002100002"/>
        <s v="TC0003716600"/>
        <s v="CA0014400009"/>
        <s v="YS0007000000"/>
        <s v="BC0000400002"/>
        <s v="HO0028617002"/>
        <s v="TC0003916600"/>
        <s v="HO0029600002"/>
        <s v="HO0025900002"/>
        <s v="ME0004401500"/>
        <s v="PR0001200000"/>
        <s v="ME0005801500"/>
        <s v="ME0018900000"/>
        <s v="BC0000200002"/>
        <s v="ME0015200000"/>
        <s v="HO0000700000"/>
        <s v="TC0002800300"/>
        <s v="HO0028200002"/>
        <s v="ME0037600000"/>
        <s v="TC0004000200"/>
        <s v="HO0008600000"/>
        <s v="HO0026917002"/>
        <s v="HO0028800002"/>
        <s v="ME0000501500"/>
        <s v="TC0011800200"/>
        <s v="ME0025109000"/>
        <s v="ME0015608400"/>
        <s v="TC0007600000"/>
        <s v="ME0042401500"/>
        <s v="TC0007517900"/>
        <s v="CA0019900009"/>
        <s v="CA0239600600"/>
        <s v="ME0017510100"/>
        <s v="TC0005217100"/>
        <s v="YS0002300002"/>
        <s v="HO0108200000"/>
        <s v="YS0018200000"/>
        <s v="YS0018400000"/>
        <s v="YS0018900000"/>
        <s v="HO0108417000"/>
        <s v="HO0108617000"/>
        <s v="ME0015610100"/>
        <s v="CA0239600500"/>
        <s v="HO0072100000"/>
        <s v="ME0004801500"/>
        <s v="ME0007901500"/>
        <s v="CA0120500000"/>
        <s v="HO0088917200"/>
        <s v="HO0125900000"/>
        <s v="HO0126100000"/>
        <s v="CO0007600000"/>
        <s v="CA0077500200"/>
        <s v="CA0077500400"/>
        <s v="CA0077500500"/>
        <s v="CA0081800200"/>
        <s v="CA0081800300"/>
        <s v="CA0081800400"/>
        <s v="CA0081800500"/>
        <s v="CA0189000200"/>
        <s v="CA0189100200"/>
        <s v="CA0189100300"/>
        <s v="CA0189100400"/>
        <s v="CA0189100500"/>
        <s v="CA0189200300"/>
        <s v="CA0189200400"/>
        <s v="CA0189200500"/>
        <s v="CA0189200S00"/>
        <s v="CA0190000200"/>
        <s v="CA0190000300"/>
        <s v="CA0190000400"/>
        <s v="CA0190000500"/>
        <s v="CA0205400200"/>
        <s v="CA0205400300"/>
        <s v="CA0205400400"/>
        <s v="CA0205400500"/>
        <s v="CA0205400600"/>
        <s v="CA0252800200"/>
        <s v="CA0252800300"/>
        <s v="CA0252800400"/>
        <s v="CA0252800500"/>
        <s v="CA0252800600"/>
        <s v="CA02531200"/>
        <s v="CA02531300"/>
        <s v="CA02531400"/>
        <s v="CA02531500"/>
        <s v="CA02532200"/>
        <s v="CA02532300"/>
        <s v="CA02532400"/>
        <s v="CA02532500"/>
        <s v="CA0253500200"/>
        <s v="CA0253500300"/>
        <s v="CA0253500400"/>
        <s v="CA0253500500"/>
        <s v="CA0253500600"/>
        <s v="CA0254000200"/>
        <s v="CA0254000300"/>
        <s v="CA0254000400"/>
        <s v="CA0254000500"/>
        <s v="CA0254000600"/>
        <s v="CA02543200"/>
        <s v="CA02543300"/>
        <s v="CA02543400"/>
        <s v="CA02543500"/>
        <m/>
      </sharedItems>
    </cacheField>
    <cacheField name="NAME" numFmtId="0">
      <sharedItems containsBlank="1">
        <s v="Linga-Bhairavi-Abhaya-Sutra"/>
        <s v="Isha-Vibhuti"/>
        <s v="Cotton MOM Printed Bag M"/>
        <s v="Kumkum"/>
        <s v="Pancha Boota Kriya Cushion"/>
        <s v="Organic-Incense-Sandal-Set-of-50"/>
        <s v="Turmeric"/>
        <s v="Brass-Plate-7''"/>
        <s v="Gents-Shivanga-pooja-kit-with-Rudraksha-pendant"/>
        <s v="Copper Devi Pendant"/>
        <s v="Dasangam in Cup"/>
        <s v="Guru-Puja-Kit-Brass"/>
        <s v="Dhyanalinga Black Pendant Cord"/>
        <s v="Bhairavi-Lamp"/>
        <s v="Kesh Jyoti 100g"/>
        <s v="Jala-Neti-Pot-Isha-Logo"/>
        <s v="Sandalwood &amp; Vetiver Solid Perfume"/>
        <s v="Devi Red Pendant Cord"/>
        <s v="Sambrani in Cup"/>
        <s v="Incense-Stick-Camphor"/>
        <s v="Organic-Incense-Jasmine-Set-of-50"/>
        <s v="Ojasvini 100g"/>
        <s v="Adiyogi miniature 2.5&quot; - Antique brass"/>
        <s v="Arthi-Stand-12x3x2.5"/>
        <s v="Incense-Stick-Neem-10"/>
        <s v="Incense-Stand-Copper"/>
        <s v="Incense-Stick-Jasmine"/>
        <s v="English Mystics Musings Soft"/>
        <s v="Adiyogi Statue metal - 4 inch - Antique bronze"/>
        <s v="Jeevarasam"/>
        <s v="Adiyogi Bucket Hat - Navy Blue L"/>
        <s v="Adiyogi Bucket Hat - Beige L"/>
        <s v="Brass-Plate-GuruPooja"/>
        <s v="Incense-Stick-Lavender"/>
        <s v="Incense-Stick-Lotus"/>
        <s v="Eye Wash Cup"/>
        <s v="Cotton-Wicks-for-Lamp-20/pk"/>
        <s v="Isha-Water-Cup-Copper"/>
        <s v="Adiyogi Shawl Cotton"/>
        <s v="Adiyogi-Cuff-Copper"/>
        <s v="Small lamp"/>
        <s v="NeemWoodComb-DualEnd"/>
        <s v="Incense-Stick-Vetiver-10"/>
        <s v="Devi Shawl Silk English"/>
        <s v="Incense-Sticks-Organic-SamplerPackOf10"/>
        <s v="Incense-Cone-Vilvam-20Pcs"/>
        <s v="English Ambition to Vision and Greed is God"/>
        <s v="Sannidhi-Vibuthi​"/>
        <s v="English Pebbles Of Wisdom Vol 2"/>
        <s v="Devi-Car-Hanging"/>
        <s v="NeemWoodComb-Handle-NarrowTeeth"/>
        <s v="Adiyogi Car Stand"/>
        <s v="Hammered-Lamp-With-Snake"/>
        <s v="Bhairavi-Raksha"/>
        <s v="Incense-Stick-Vanilla"/>
        <s v="Adiyogi miniature 2&quot; car stand - Black"/>
        <s v="Devi Shawl Cotton Black Writing"/>
        <s v="Singing Bowl"/>
        <s v="Incense-Stick-Sandal"/>
        <s v="Incense-Stick-Eucalyptus-10"/>
        <s v="English More than a Life English (BK 115)"/>
        <s v="Devi-Yantra-Covering-Cloth"/>
        <s v="Sadhguru Photo 6x4 Sd 101"/>
        <s v="AY301 Adiyogi Photo (4x6)"/>
        <s v="Nandi Statue"/>
        <s v="A New Beginning Bk (English)"/>
        <s v="Adiyogi Statue metal - 4 inch - Antique brass"/>
        <s v="Jai Bhairavi Devi Copper Cuff"/>
        <s v="Cotton MOM Printed Bag XXL"/>
        <s v="DB203 Dhyanalinga Photo (8x12)"/>
        <s v="Lotus-Leaf-Table-L"/>
        <s v="Copper Mug with Handle, 414 ml"/>
        <s v="Devi Journal (Tree free Banana Paper)"/>
        <s v="Traditional Copper Drinkware Pot Style 2"/>
        <s v="Copper Sipper Bottle - 700 Ml"/>
        <s v="Copper Water Bottle 350 ml (Hammered)"/>
        <s v="Copper Vibhuti Box (Small) - Padam"/>
        <s v="Copper Vibhuti Box (Tall) - Trigun"/>
        <s v="AY303 Adiyogi Photo (8x12)"/>
        <s v="Cotton MOM Printed Bag XL"/>
        <s v="Kumkum-Bowl-Small"/>
        <s v="English Mystics Musings Hard"/>
        <s v="Relationships-Emotion-DualBook"/>
        <s v="Aum Namah Shivaya - Hammered Copper cuff"/>
        <s v="Adiyogi Galactic - Printed Notebook"/>
        <s v="Adiyogi Glow-in-the-Dark Keychain (hues of slendour)"/>
        <s v="Linga Bhairavi Glow-in-the-Dark Keychain"/>
        <s v="Flowers of Isha Incense Gift Set"/>
        <s v="Save Soil T Shirt unisex"/>
        <s v="Melange Unisex T Shirt Maya Indigo"/>
        <s v="Adiyogi with Copper Elements T Shirt - Ecru"/>
        <s v="Adiyogi T Shirt with Copper Elements - Black (White)"/>
        <s v="Adiyogi T Shirt with Copper Elements - Black (Blue)"/>
        <s v="Infinite - Washed Cotton Chest Print T Shirt (Beige)"/>
        <s v="Miracle of Mind Tshirt - Sadhguru S"/>
        <s v="Miracle of Mind Tshirt - Sadhguru M"/>
        <s v="Miracle of Mind Tshirt - Sadhguru L"/>
        <s v="Miracle of Mind Tshirt - Sadhguru XL"/>
        <s v="Miracle of Mind Tshirt - Sadhguru XXL"/>
        <s v="Nandi Washed Cotton T Shirt with Quote (Grey) S"/>
        <s v="Nandi Washed Cotton T Shirt with Quote (Grey) M"/>
        <s v="Nandi Washed Cotton T Shirt with Quote (Grey) L"/>
        <s v="Nandi Washed Cotton T Shirt with Quote (Grey) XL"/>
        <s v="Nandi Washed Cotton T Shirt with Quote (Grey) XXL"/>
        <s v="Sacred Strokes - Sarpa Men T-shirt - Brick - Premium cotton, Interlock knit, Oversize fit"/>
        <s v="Cosmic Balance Men T-shirt - Olive Green - Premium cotton, Interlock knit, Oversize fit"/>
        <s v="Adiyogi Fiery Glow - Washed Cotton T Shirt (Black) S"/>
        <s v="Adiyogi Fiery Glow - Washed Cotton T Shirt (Black) M"/>
        <s v="Adiyogi Fiery Glow - Washed Cotton T Shirt (Black) L"/>
        <s v="Adiyogi Fiery Glow - Washed Cotton T Shirt (Black) XL"/>
        <s v="Adiyogi Fiery Glow - Washed Cotton T Shirt (Black) XXL"/>
        <s v="Adiyogi Inked - Washed Cotton T Shirt (Beige) S"/>
        <s v="Adiyogi Inked - Washed Cotton T Shirt (Beige) M"/>
        <s v="Adiyogi Inked - Washed Cotton T Shirt (Beige) L"/>
        <s v="Adiyogi Inked - Washed Cotton T Shirt (Beige) XL"/>
        <s v="Adiyogi Inked - Washed Cotton T Shirt (Beige) XXL"/>
        <s v="Surya Chandra Men T-shirt - Black - Premium cotton, Interlock knit, Oversize fit"/>
        <m/>
      </sharedItems>
    </cacheField>
    <cacheField name="QTY" numFmtId="0">
      <sharedItems containsString="0" containsBlank="1" containsNumber="1" containsInteger="1">
        <n v="2825.0"/>
        <n v="2510.0"/>
        <n v="650.0"/>
        <n v="590.0"/>
        <n v="430.0"/>
        <n v="385.0"/>
        <n v="370.0"/>
        <n v="340.0"/>
        <n v="310.0"/>
        <n v="300.0"/>
        <n v="295.0"/>
        <n v="280.0"/>
        <n v="275.0"/>
        <n v="225.0"/>
        <n v="220.0"/>
        <n v="215.0"/>
        <n v="195.0"/>
        <n v="170.0"/>
        <n v="160.0"/>
        <n v="155.0"/>
        <n v="115.0"/>
        <n v="110.0"/>
        <n v="105.0"/>
        <n v="100.0"/>
        <n v="95.0"/>
        <n v="90.0"/>
        <n v="85.0"/>
        <n v="75.0"/>
        <n v="65.0"/>
        <n v="55.0"/>
        <n v="50.0"/>
        <n v="45.0"/>
        <n v="40.0"/>
        <n v="35.0"/>
        <n v="30.0"/>
        <n v="25.0"/>
        <n v="20.0"/>
        <n v="15.0"/>
        <n v="10.0"/>
        <n v="5.0"/>
        <n v="80.0"/>
        <n v="14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B1:AD1000" sheet="INC INV"/>
  </cacheSource>
  <cacheFields>
    <cacheField name="SKU" numFmtId="0">
      <sharedItems containsString="0" containsBlank="1">
        <m/>
      </sharedItems>
    </cacheField>
    <cacheField name="NAME" numFmtId="0">
      <sharedItems containsString="0" containsBlank="1">
        <m/>
      </sharedItems>
    </cacheField>
    <cacheField name="QTY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INC INV" cacheId="0" dataCaption="" compact="0" compactData="0">
  <location ref="AK1:AL87" firstHeaderRow="0" firstDataRow="1" firstDataCol="0"/>
  <pivotFields>
    <pivotField name="SKU" axis="axisRow" compact="0" outline="0" multipleItemSelectionAllowed="1" showAll="0" sortType="ascending">
      <items>
        <item x="84"/>
        <item x="37"/>
        <item x="38"/>
        <item x="39"/>
        <item x="35"/>
        <item x="34"/>
        <item x="33"/>
        <item x="36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0"/>
        <item x="2"/>
        <item x="1"/>
        <item x="3"/>
        <item x="29"/>
        <item x="9"/>
        <item x="69"/>
        <item x="70"/>
        <item x="71"/>
        <item x="72"/>
        <item x="32"/>
        <item x="24"/>
        <item x="23"/>
        <item x="28"/>
        <item x="20"/>
        <item x="25"/>
        <item x="73"/>
        <item x="12"/>
        <item x="26"/>
        <item x="13"/>
        <item x="27"/>
        <item x="16"/>
        <item x="74"/>
        <item x="30"/>
        <item x="31"/>
        <item x="11"/>
        <item x="19"/>
        <item x="14"/>
        <item x="17"/>
        <item x="18"/>
        <item x="75"/>
        <item x="76"/>
        <item x="21"/>
        <item x="22"/>
        <item x="77"/>
        <item x="10"/>
        <item x="7"/>
        <item x="8"/>
        <item x="15"/>
        <item x="78"/>
        <item x="79"/>
        <item x="80"/>
        <item x="4"/>
        <item x="81"/>
        <item x="82"/>
        <item x="5"/>
        <item x="6"/>
        <item x="83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Q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</pivotFields>
  <rowFields>
    <field x="0"/>
  </rowFields>
  <dataFields>
    <dataField name="SUM of QTY" fld="2" baseField="0"/>
  </dataFields>
</pivotTableDefinition>
</file>

<file path=xl/pivotTables/pivotTable2.xml><?xml version="1.0" encoding="utf-8"?>
<pivotTableDefinition xmlns="http://schemas.openxmlformats.org/spreadsheetml/2006/main" name="INC INV 2" cacheId="1" dataCaption="" compact="0" compactData="0">
  <location ref="AQ1:AR95" firstHeaderRow="0" firstDataRow="1" firstDataCol="0"/>
  <pivotFields>
    <pivotField name="SKU" axis="axisRow" compact="0" outline="0" multipleItemSelectionAllowed="1" showAll="0" sortType="ascending">
      <items>
        <item x="92"/>
        <item x="34"/>
        <item x="1"/>
        <item x="3"/>
        <item x="2"/>
        <item x="9"/>
        <item x="10"/>
        <item x="64"/>
        <item x="62"/>
        <item x="16"/>
        <item x="14"/>
        <item x="74"/>
        <item x="75"/>
        <item x="76"/>
        <item x="88"/>
        <item x="89"/>
        <item x="7"/>
        <item x="77"/>
        <item x="86"/>
        <item x="0"/>
        <item x="35"/>
        <item x="30"/>
        <item x="43"/>
        <item x="44"/>
        <item x="45"/>
        <item x="46"/>
        <item x="37"/>
        <item x="36"/>
        <item x="38"/>
        <item x="39"/>
        <item x="40"/>
        <item x="41"/>
        <item x="42"/>
        <item x="47"/>
        <item x="15"/>
        <item x="6"/>
        <item x="50"/>
        <item x="5"/>
        <item x="85"/>
        <item x="31"/>
        <item x="32"/>
        <item x="90"/>
        <item x="78"/>
        <item x="79"/>
        <item x="12"/>
        <item x="80"/>
        <item x="8"/>
        <item x="11"/>
        <item x="69"/>
        <item x="70"/>
        <item x="71"/>
        <item x="72"/>
        <item x="73"/>
        <item x="21"/>
        <item x="13"/>
        <item x="60"/>
        <item x="61"/>
        <item x="26"/>
        <item x="52"/>
        <item x="25"/>
        <item x="17"/>
        <item x="20"/>
        <item x="81"/>
        <item x="58"/>
        <item x="27"/>
        <item x="19"/>
        <item x="22"/>
        <item x="29"/>
        <item x="67"/>
        <item x="66"/>
        <item x="18"/>
        <item x="24"/>
        <item x="68"/>
        <item x="23"/>
        <item x="4"/>
        <item x="91"/>
        <item x="82"/>
        <item x="55"/>
        <item x="57"/>
        <item x="56"/>
        <item x="48"/>
        <item x="49"/>
        <item x="54"/>
        <item x="53"/>
        <item x="28"/>
        <item x="59"/>
        <item x="83"/>
        <item x="51"/>
        <item x="87"/>
        <item x="33"/>
        <item x="65"/>
        <item x="63"/>
        <item x="84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Q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</pivotFields>
  <rowFields>
    <field x="0"/>
  </rowFields>
  <dataFields>
    <dataField name="SUM of QTY" fld="2" baseField="0"/>
  </dataFields>
</pivotTableDefinition>
</file>

<file path=xl/pivotTables/pivotTable3.xml><?xml version="1.0" encoding="utf-8"?>
<pivotTableDefinition xmlns="http://schemas.openxmlformats.org/spreadsheetml/2006/main" name="INC INV 3" cacheId="2" dataCaption="" compact="0" compactData="0">
  <location ref="AW1:AX16" firstHeaderRow="0" firstDataRow="1" firstDataCol="0"/>
  <pivotFields>
    <pivotField name="SKU" axis="axisRow" compact="0" outline="0" multipleItemSelectionAllowed="1" showAll="0" sortType="ascending">
      <items>
        <item x="13"/>
        <item x="3"/>
        <item x="0"/>
        <item x="2"/>
        <item x="8"/>
        <item x="9"/>
        <item x="10"/>
        <item x="11"/>
        <item x="6"/>
        <item x="4"/>
        <item x="5"/>
        <item x="12"/>
        <item x="1"/>
        <item x="7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Q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0"/>
  </rowFields>
  <dataFields>
    <dataField name="SUM of QTY" fld="2" baseField="0"/>
  </dataFields>
</pivotTableDefinition>
</file>

<file path=xl/pivotTables/pivotTable4.xml><?xml version="1.0" encoding="utf-8"?>
<pivotTableDefinition xmlns="http://schemas.openxmlformats.org/spreadsheetml/2006/main" name="INC INV 4" cacheId="3" dataCaption="" compact="0" compactData="0">
  <location ref="BC1:BD150" firstHeaderRow="0" firstDataRow="1" firstDataCol="0"/>
  <pivotFields>
    <pivotField name="SKU" axis="axisRow" compact="0" outline="0" multipleItemSelectionAllowed="1" showAll="0" sortType="ascending">
      <items>
        <item x="147"/>
        <item x="11"/>
        <item x="12"/>
        <item x="34"/>
        <item x="35"/>
        <item x="36"/>
        <item x="37"/>
        <item x="106"/>
        <item x="105"/>
        <item x="108"/>
        <item x="107"/>
        <item x="78"/>
        <item x="79"/>
        <item x="42"/>
        <item x="55"/>
        <item x="123"/>
        <item x="124"/>
        <item x="125"/>
        <item x="126"/>
        <item x="127"/>
        <item x="128"/>
        <item x="129"/>
        <item x="130"/>
        <item x="131"/>
        <item x="101"/>
        <item x="104"/>
        <item x="51"/>
        <item x="2"/>
        <item x="3"/>
        <item x="13"/>
        <item x="6"/>
        <item x="9"/>
        <item x="94"/>
        <item x="29"/>
        <item x="30"/>
        <item x="31"/>
        <item x="32"/>
        <item x="17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33"/>
        <item x="0"/>
        <item x="8"/>
        <item x="93"/>
        <item x="45"/>
        <item x="47"/>
        <item x="48"/>
        <item x="4"/>
        <item x="5"/>
        <item x="132"/>
        <item x="133"/>
        <item x="134"/>
        <item x="135"/>
        <item x="136"/>
        <item x="137"/>
        <item x="138"/>
        <item x="110"/>
        <item x="111"/>
        <item x="113"/>
        <item x="114"/>
        <item x="115"/>
        <item x="116"/>
        <item x="117"/>
        <item x="118"/>
        <item x="119"/>
        <item x="120"/>
        <item x="121"/>
        <item x="122"/>
        <item x="90"/>
        <item x="76"/>
        <item x="77"/>
        <item x="71"/>
        <item x="72"/>
        <item x="86"/>
        <item x="99"/>
        <item x="85"/>
        <item x="66"/>
        <item x="100"/>
        <item x="46"/>
        <item x="61"/>
        <item x="87"/>
        <item x="88"/>
        <item x="67"/>
        <item x="69"/>
        <item x="62"/>
        <item x="70"/>
        <item x="89"/>
        <item x="63"/>
        <item x="73"/>
        <item x="74"/>
        <item x="75"/>
        <item x="80"/>
        <item x="96"/>
        <item x="97"/>
        <item x="82"/>
        <item x="95"/>
        <item x="98"/>
        <item x="81"/>
        <item x="139"/>
        <item x="112"/>
        <item x="109"/>
        <item x="102"/>
        <item x="103"/>
        <item x="83"/>
        <item x="84"/>
        <item x="38"/>
        <item x="40"/>
        <item x="65"/>
        <item x="39"/>
        <item x="56"/>
        <item x="60"/>
        <item x="59"/>
        <item x="50"/>
        <item x="14"/>
        <item x="41"/>
        <item x="43"/>
        <item x="44"/>
        <item x="54"/>
        <item x="140"/>
        <item x="141"/>
        <item x="53"/>
        <item x="142"/>
        <item x="143"/>
        <item x="57"/>
        <item x="1"/>
        <item x="7"/>
        <item x="52"/>
        <item x="58"/>
        <item x="64"/>
        <item x="49"/>
        <item x="10"/>
        <item x="91"/>
        <item x="92"/>
        <item x="144"/>
        <item x="145"/>
        <item x="146"/>
        <item x="68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Q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</pivotFields>
  <rowFields>
    <field x="0"/>
  </rowFields>
  <dataFields>
    <dataField name="SUM of QTY" fld="2" baseField="0"/>
  </dataFields>
</pivotTableDefinition>
</file>

<file path=xl/pivotTables/pivotTable5.xml><?xml version="1.0" encoding="utf-8"?>
<pivotTableDefinition xmlns="http://schemas.openxmlformats.org/spreadsheetml/2006/main" name="INC INV 5" cacheId="4" dataCaption="" compact="0" compactData="0">
  <location ref="BI1:BJ143" firstHeaderRow="0" firstDataRow="1" firstDataCol="0"/>
  <pivotFields>
    <pivotField name="SKU" axis="axisRow" compact="0" outline="0" multipleItemSelectionAllowed="1" showAll="0" sortType="ascending">
      <items>
        <item x="140"/>
        <item x="50"/>
        <item x="41"/>
        <item x="16"/>
        <item x="14"/>
        <item x="21"/>
        <item x="39"/>
        <item x="67"/>
        <item x="17"/>
        <item x="12"/>
        <item x="88"/>
        <item x="89"/>
        <item x="90"/>
        <item x="91"/>
        <item x="92"/>
        <item x="93"/>
        <item x="94"/>
        <item x="83"/>
        <item x="30"/>
        <item x="31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2"/>
        <item x="79"/>
        <item x="68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87"/>
        <item x="13"/>
        <item x="52"/>
        <item x="36"/>
        <item x="57"/>
        <item x="45"/>
        <item x="26"/>
        <item x="20"/>
        <item x="58"/>
        <item x="5"/>
        <item x="33"/>
        <item x="34"/>
        <item x="19"/>
        <item x="54"/>
        <item x="24"/>
        <item x="42"/>
        <item x="59"/>
        <item x="44"/>
        <item x="25"/>
        <item x="32"/>
        <item x="80"/>
        <item x="23"/>
        <item x="7"/>
        <item x="84"/>
        <item x="72"/>
        <item x="76"/>
        <item x="77"/>
        <item x="10"/>
        <item x="18"/>
        <item x="85"/>
        <item x="86"/>
        <item x="60"/>
        <item x="27"/>
        <item x="46"/>
        <item x="81"/>
        <item x="48"/>
        <item x="82"/>
        <item x="51"/>
        <item x="63"/>
        <item x="78"/>
        <item x="69"/>
        <item x="49"/>
        <item x="62"/>
        <item x="55"/>
        <item x="65"/>
        <item x="47"/>
        <item x="29"/>
        <item x="1"/>
        <item x="53"/>
        <item x="9"/>
        <item x="38"/>
        <item x="43"/>
        <item x="56"/>
        <item x="0"/>
        <item x="70"/>
        <item x="3"/>
        <item x="6"/>
        <item x="28"/>
        <item x="66"/>
        <item x="22"/>
        <item x="64"/>
        <item x="61"/>
        <item x="37"/>
        <item x="71"/>
        <item x="11"/>
        <item x="40"/>
        <item x="15"/>
        <item x="8"/>
        <item x="35"/>
        <item x="4"/>
        <item x="73"/>
        <item x="74"/>
        <item x="75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Q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0"/>
  </rowFields>
  <dataFields>
    <dataField name="SUM of QTY" fld="2" baseField="0"/>
  </dataFields>
</pivotTableDefinition>
</file>

<file path=xl/pivotTables/pivotTable6.xml><?xml version="1.0" encoding="utf-8"?>
<pivotTableDefinition xmlns="http://schemas.openxmlformats.org/spreadsheetml/2006/main" name="INC INV 6" cacheId="5" dataCaption="" compact="0" compactData="0">
  <location ref="BO1:BP3" firstHeaderRow="0" firstDataRow="1" firstDataCol="0"/>
  <pivotFields>
    <pivotField name="SKU" axis="axisRow" compact="0" outline="0" multipleItemSelectionAllowed="1" showAll="0" sortType="ascending">
      <items>
        <item x="0"/>
        <item t="default"/>
      </items>
    </pivotField>
    <pivotField name="NAME" compact="0" outline="0" multipleItemSelectionAllowed="1" showAll="0">
      <items>
        <item x="0"/>
        <item t="default"/>
      </items>
    </pivotField>
    <pivotField name="QTY" dataField="1" compact="0" outline="0" multipleItemSelectionAllowed="1" showAll="0">
      <items>
        <item x="0"/>
        <item t="default"/>
      </items>
    </pivotField>
  </pivotFields>
  <rowFields>
    <field x="0"/>
  </rowFields>
  <dataFields>
    <dataField name="SUM of QTY" fld="2" baseField="0"/>
  </dataFields>
</pivotTableDefinition>
</file>

<file path=xl/tables/table1.xml><?xml version="1.0" encoding="utf-8"?>
<table xmlns="http://schemas.openxmlformats.org/spreadsheetml/2006/main" headerRowCount="0" ref="D1:D3043" displayName="Table_1" name="Table_1" id="1">
  <tableColumns count="1">
    <tableColumn name="Column1" id="1"/>
  </tableColumns>
  <tableStyleInfo name="SAL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shalife.sadhguru.org/usa/linga-bhairavi-handcrafted-notebook" TargetMode="External"/><Relationship Id="rId2" Type="http://schemas.openxmlformats.org/officeDocument/2006/relationships/hyperlink" Target="https://docs.google.com/spreadsheets/d/1IoSLPqalgm6SBwrMIZG1gKD4Q37dvT4ieM_s4S0GEr8/edit?usp=shar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5" max="25" width="13.63"/>
  </cols>
  <sheetData>
    <row r="1">
      <c r="J1" s="1" t="s">
        <v>0</v>
      </c>
      <c r="X1" s="2" t="s">
        <v>1</v>
      </c>
      <c r="Y1" s="2" t="s">
        <v>2</v>
      </c>
      <c r="Z1" s="2" t="s">
        <v>3</v>
      </c>
    </row>
    <row r="2">
      <c r="A2" s="3" t="s">
        <v>4</v>
      </c>
      <c r="B2" s="3" t="s">
        <v>5</v>
      </c>
      <c r="C2" s="2" t="s">
        <v>6</v>
      </c>
      <c r="D2" s="2" t="s">
        <v>7</v>
      </c>
      <c r="J2" s="1" t="s">
        <v>8</v>
      </c>
      <c r="X2" s="2" t="s">
        <v>9</v>
      </c>
      <c r="Y2" s="4" t="s">
        <v>10</v>
      </c>
      <c r="Z2" s="5" t="s">
        <v>11</v>
      </c>
    </row>
    <row r="3">
      <c r="J3" s="1"/>
      <c r="X3" s="6" t="s">
        <v>12</v>
      </c>
      <c r="Y3" s="6" t="s">
        <v>13</v>
      </c>
      <c r="AA3" s="2" t="s">
        <v>14</v>
      </c>
    </row>
    <row r="4">
      <c r="J4" s="1" t="s">
        <v>15</v>
      </c>
      <c r="X4" s="2" t="s">
        <v>16</v>
      </c>
      <c r="Y4" s="2" t="s">
        <v>17</v>
      </c>
    </row>
    <row r="5">
      <c r="J5" s="1" t="s">
        <v>18</v>
      </c>
      <c r="X5" s="6" t="s">
        <v>19</v>
      </c>
      <c r="Y5" s="6" t="s">
        <v>20</v>
      </c>
    </row>
    <row r="6">
      <c r="J6" s="1"/>
    </row>
    <row r="7">
      <c r="J7" s="1"/>
    </row>
    <row r="8">
      <c r="A8" s="7" t="s">
        <v>21</v>
      </c>
      <c r="B8" s="8"/>
      <c r="C8" s="8"/>
      <c r="D8" s="8"/>
      <c r="E8" s="8"/>
      <c r="H8" s="9" t="s">
        <v>22</v>
      </c>
      <c r="J8" s="1"/>
    </row>
    <row r="9">
      <c r="A9" s="10" t="s">
        <v>23</v>
      </c>
      <c r="B9" s="10" t="s">
        <v>24</v>
      </c>
      <c r="C9" s="10" t="s">
        <v>25</v>
      </c>
      <c r="D9" s="10" t="s">
        <v>26</v>
      </c>
      <c r="E9" s="10" t="s">
        <v>27</v>
      </c>
    </row>
    <row r="10">
      <c r="A10" s="11">
        <v>1.0</v>
      </c>
      <c r="B10" s="10" t="s">
        <v>28</v>
      </c>
      <c r="C10" s="10" t="s">
        <v>29</v>
      </c>
      <c r="D10" s="11">
        <v>1670.0</v>
      </c>
      <c r="E10" s="10" t="s">
        <v>30</v>
      </c>
    </row>
    <row r="11">
      <c r="A11" s="11">
        <v>2.0</v>
      </c>
      <c r="B11" s="10" t="s">
        <v>31</v>
      </c>
      <c r="C11" s="10" t="s">
        <v>32</v>
      </c>
      <c r="D11" s="11">
        <v>175.0</v>
      </c>
      <c r="E11" s="10" t="s">
        <v>30</v>
      </c>
    </row>
    <row r="12">
      <c r="A12" s="11">
        <v>3.0</v>
      </c>
      <c r="B12" s="10" t="s">
        <v>33</v>
      </c>
      <c r="C12" s="10" t="s">
        <v>34</v>
      </c>
      <c r="D12" s="11">
        <v>115.0</v>
      </c>
      <c r="E12" s="10" t="s">
        <v>35</v>
      </c>
    </row>
    <row r="13">
      <c r="A13" s="11">
        <v>6.0</v>
      </c>
      <c r="B13" s="10" t="s">
        <v>36</v>
      </c>
      <c r="C13" s="10" t="s">
        <v>37</v>
      </c>
      <c r="D13" s="11">
        <v>255.0</v>
      </c>
      <c r="E13" s="10" t="s">
        <v>38</v>
      </c>
    </row>
    <row r="20">
      <c r="A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9">
      <c r="A29" s="2" t="s">
        <v>44</v>
      </c>
    </row>
    <row r="30">
      <c r="A30" s="2" t="s">
        <v>45</v>
      </c>
    </row>
    <row r="31">
      <c r="A31" s="2" t="s">
        <v>46</v>
      </c>
    </row>
    <row r="32">
      <c r="A32" s="2" t="s">
        <v>47</v>
      </c>
    </row>
    <row r="34">
      <c r="A34" s="2" t="s">
        <v>48</v>
      </c>
    </row>
    <row r="37">
      <c r="A37" s="2" t="s">
        <v>49</v>
      </c>
    </row>
    <row r="50">
      <c r="A50" s="12" t="s">
        <v>50</v>
      </c>
      <c r="B50" s="12" t="s">
        <v>51</v>
      </c>
      <c r="D50" s="2" t="s">
        <v>52</v>
      </c>
      <c r="E50" s="2" t="s">
        <v>53</v>
      </c>
    </row>
    <row r="51">
      <c r="A51" s="12" t="s">
        <v>54</v>
      </c>
      <c r="B51" s="13">
        <v>1.0</v>
      </c>
      <c r="D51" s="2" t="s">
        <v>55</v>
      </c>
      <c r="E51" s="2" t="s">
        <v>56</v>
      </c>
    </row>
    <row r="52">
      <c r="A52" s="12" t="s">
        <v>57</v>
      </c>
      <c r="B52" s="13">
        <v>2.0</v>
      </c>
    </row>
    <row r="53">
      <c r="A53" s="12" t="s">
        <v>58</v>
      </c>
      <c r="B53" s="13">
        <v>3.0</v>
      </c>
    </row>
    <row r="54">
      <c r="A54" s="12" t="s">
        <v>59</v>
      </c>
      <c r="B54" s="13">
        <v>4.0</v>
      </c>
    </row>
    <row r="55">
      <c r="A55" s="12" t="s">
        <v>60</v>
      </c>
      <c r="B55" s="13">
        <v>5.0</v>
      </c>
    </row>
    <row r="56">
      <c r="A56" s="12" t="s">
        <v>61</v>
      </c>
      <c r="B56" s="13">
        <v>6.0</v>
      </c>
    </row>
    <row r="57">
      <c r="A57" s="12" t="s">
        <v>62</v>
      </c>
      <c r="B57" s="13">
        <v>7.0</v>
      </c>
    </row>
    <row r="58">
      <c r="A58" s="2" t="s">
        <v>63</v>
      </c>
      <c r="B58" s="2">
        <v>8.0</v>
      </c>
    </row>
  </sheetData>
  <hyperlinks>
    <hyperlink r:id="rId1" ref="Z2"/>
    <hyperlink r:id="rId2" ref="H8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72.5"/>
    <col customWidth="1" min="3" max="3" width="17.5"/>
    <col customWidth="1" min="4" max="4" width="13.88"/>
    <col customWidth="1" min="5" max="5" width="15.0"/>
    <col customWidth="1" min="13" max="16" width="24.38"/>
    <col customWidth="1" min="24" max="24" width="27.25"/>
  </cols>
  <sheetData>
    <row r="1">
      <c r="A1" s="14" t="s">
        <v>64</v>
      </c>
      <c r="B1" s="15" t="s">
        <v>25</v>
      </c>
      <c r="C1" s="16" t="s">
        <v>2</v>
      </c>
      <c r="D1" s="17" t="s">
        <v>65</v>
      </c>
      <c r="E1" s="14" t="s">
        <v>66</v>
      </c>
      <c r="F1" s="14" t="s">
        <v>67</v>
      </c>
      <c r="G1" s="14" t="s">
        <v>68</v>
      </c>
      <c r="H1" s="14" t="s">
        <v>69</v>
      </c>
      <c r="I1" s="14" t="s">
        <v>70</v>
      </c>
      <c r="J1" s="14" t="s">
        <v>71</v>
      </c>
      <c r="K1" s="18" t="s">
        <v>72</v>
      </c>
      <c r="L1" s="18" t="s">
        <v>73</v>
      </c>
      <c r="M1" s="14" t="s">
        <v>74</v>
      </c>
      <c r="N1" s="14" t="s">
        <v>75</v>
      </c>
      <c r="O1" s="14" t="s">
        <v>76</v>
      </c>
      <c r="P1" s="14" t="s">
        <v>77</v>
      </c>
      <c r="Q1" s="14" t="s">
        <v>78</v>
      </c>
      <c r="R1" s="14" t="s">
        <v>79</v>
      </c>
      <c r="S1" s="14" t="s">
        <v>80</v>
      </c>
    </row>
    <row r="2">
      <c r="A2" s="14" t="str">
        <f t="array" ref="A2">XLOOKUP(C2,INV!D:D,INV!I:I)</f>
        <v>BK107</v>
      </c>
      <c r="B2" s="19" t="str">
        <f t="array" ref="B2">XLOOKUP(C2,INV!A:A,INV!B:B)</f>
        <v>Taste of Isha Cookbook</v>
      </c>
      <c r="C2" s="20" t="s">
        <v>81</v>
      </c>
      <c r="D2" s="14" t="s">
        <v>82</v>
      </c>
      <c r="E2" s="14">
        <f t="array" ref="E2">XLOOKUP(C2,INV!A:A,INV!K:K)</f>
        <v>15</v>
      </c>
      <c r="F2" s="2" t="s">
        <v>83</v>
      </c>
      <c r="K2" s="21"/>
      <c r="L2" s="21"/>
      <c r="M2" s="4" t="str">
        <f t="array" ref="M2">XLOOKUP(C2,SEA!B:B,SEA!R:R)</f>
        <v>#N/A</v>
      </c>
    </row>
    <row r="3">
      <c r="A3" s="14" t="str">
        <f t="array" ref="A3">XLOOKUP(C3,INV!D:D,INV!I:I)</f>
        <v>HO0079300000</v>
      </c>
      <c r="B3" s="22" t="s">
        <v>16</v>
      </c>
      <c r="C3" s="23" t="s">
        <v>17</v>
      </c>
      <c r="D3" s="14" t="s">
        <v>84</v>
      </c>
      <c r="E3" s="14">
        <f t="array" ref="E3">XLOOKUP(C3,INV!A:A,INV!K:K)</f>
        <v>5</v>
      </c>
      <c r="F3" s="4"/>
      <c r="G3" s="4" t="str">
        <f t="array" ref="G3">XLOOKUP(C3,SEA!B:B,SEA!Q:Q)</f>
        <v>#N/A</v>
      </c>
      <c r="H3" s="4" t="str">
        <f t="array" ref="H3">XLOOKUP(C3,SEA!B:B,SEA!S:S)</f>
        <v>#N/A</v>
      </c>
      <c r="I3" s="4" t="str">
        <f t="shared" ref="I3:I72" si="1">CEILING(G3,S3)</f>
        <v>#N/A</v>
      </c>
      <c r="J3" s="4" t="str">
        <f t="shared" ref="J3:J72" si="2">CEILING(H3,S3)</f>
        <v>#N/A</v>
      </c>
      <c r="K3" s="18" t="str">
        <f t="array" ref="K3">I3*XLOOKUP(C3,'PRICE LIST'!E:E,'PRICE LIST'!J:J)</f>
        <v>#N/A</v>
      </c>
      <c r="L3" s="18" t="str">
        <f t="array" ref="L3">J3*XLOOKUP(C3,'PRICE LIST'!E:E,'PRICE LIST'!J:J)</f>
        <v>#N/A</v>
      </c>
      <c r="M3" s="4" t="str">
        <f t="array" ref="M3">XLOOKUP(C3,SEA!B:B,SEA!R:R)</f>
        <v>#N/A</v>
      </c>
      <c r="N3" s="4"/>
      <c r="O3" s="4"/>
      <c r="P3" s="4" t="str">
        <f t="shared" ref="P3:P18" si="3">Q3*J3</f>
        <v>#N/A</v>
      </c>
      <c r="Q3" s="4" t="str">
        <f t="array" ref="Q3">E3-XLOOKUP(C3,'PRICE LIST'!E:E,'PRICE LIST'!J:J)</f>
        <v>#N/A</v>
      </c>
      <c r="R3" s="4"/>
      <c r="S3" s="14">
        <v>1.0</v>
      </c>
    </row>
    <row r="4">
      <c r="A4" s="14" t="str">
        <f t="array" ref="A4">XLOOKUP(C4,INV!D:D,INV!I:I)</f>
        <v>EX102</v>
      </c>
      <c r="B4" s="24" t="s">
        <v>19</v>
      </c>
      <c r="C4" s="20" t="s">
        <v>20</v>
      </c>
      <c r="D4" s="14" t="s">
        <v>84</v>
      </c>
      <c r="E4" s="14">
        <f t="array" ref="E4">XLOOKUP(C4,INV!A:A,INV!K:K)</f>
        <v>5</v>
      </c>
      <c r="F4" s="4"/>
      <c r="G4" s="4" t="str">
        <f t="array" ref="G4">XLOOKUP(C4,SEA!B:B,SEA!Q:Q)</f>
        <v>#N/A</v>
      </c>
      <c r="H4" s="4" t="str">
        <f t="array" ref="H4">XLOOKUP(C4,SEA!B:B,SEA!S:S)</f>
        <v>#N/A</v>
      </c>
      <c r="I4" s="4" t="str">
        <f t="shared" si="1"/>
        <v>#N/A</v>
      </c>
      <c r="J4" s="4" t="str">
        <f t="shared" si="2"/>
        <v>#N/A</v>
      </c>
      <c r="K4" s="18" t="str">
        <f t="array" ref="K4">I4*XLOOKUP(C4,'PRICE LIST'!E:E,'PRICE LIST'!J:J)</f>
        <v>#N/A</v>
      </c>
      <c r="L4" s="18" t="str">
        <f t="array" ref="L4">J4*XLOOKUP(C4,'PRICE LIST'!E:E,'PRICE LIST'!J:J)</f>
        <v>#N/A</v>
      </c>
      <c r="M4" s="4" t="str">
        <f t="array" ref="M4">XLOOKUP(C4,SEA!B:B,SEA!R:R)</f>
        <v>#N/A</v>
      </c>
      <c r="N4" s="4"/>
      <c r="O4" s="4"/>
      <c r="P4" s="4" t="str">
        <f t="shared" si="3"/>
        <v>#N/A</v>
      </c>
      <c r="Q4" s="4">
        <f t="array" ref="Q4">E4-XLOOKUP(C4,'PRICE LIST'!E:E,'PRICE LIST'!J:J)</f>
        <v>5</v>
      </c>
      <c r="R4" s="4"/>
      <c r="S4" s="14">
        <v>1.0</v>
      </c>
    </row>
    <row r="5">
      <c r="A5" s="14" t="str">
        <f t="array" ref="A5">XLOOKUP(C5,INV!D:D,INV!I:I)</f>
        <v>EX127</v>
      </c>
      <c r="B5" s="24" t="s">
        <v>85</v>
      </c>
      <c r="C5" s="20" t="s">
        <v>86</v>
      </c>
      <c r="D5" s="14" t="s">
        <v>84</v>
      </c>
      <c r="E5" s="14">
        <f t="array" ref="E5">XLOOKUP(C5,INV!A:A,INV!K:K)</f>
        <v>5</v>
      </c>
      <c r="F5" s="4"/>
      <c r="G5" s="4">
        <f t="array" ref="G5">XLOOKUP(C5,SEA!B:B,SEA!Q:Q)</f>
        <v>16.08333333</v>
      </c>
      <c r="H5" s="4">
        <f t="array" ref="H5">XLOOKUP(C5,SEA!B:B,SEA!S:S)</f>
        <v>0</v>
      </c>
      <c r="I5" s="4">
        <f t="shared" si="1"/>
        <v>17</v>
      </c>
      <c r="J5" s="4">
        <f t="shared" si="2"/>
        <v>0</v>
      </c>
      <c r="K5" s="18" t="str">
        <f t="array" ref="K5">I5*XLOOKUP(C5,'PRICE LIST'!E:E,'PRICE LIST'!J:J)</f>
        <v>#N/A</v>
      </c>
      <c r="L5" s="18" t="str">
        <f t="array" ref="L5">J5*XLOOKUP(C5,'PRICE LIST'!E:E,'PRICE LIST'!J:J)</f>
        <v>#N/A</v>
      </c>
      <c r="M5" s="4" t="str">
        <f t="array" ref="M5">XLOOKUP(C5,SEA!B:B,SEA!R:R)</f>
        <v/>
      </c>
      <c r="N5" s="4"/>
      <c r="O5" s="4"/>
      <c r="P5" s="4" t="str">
        <f t="shared" si="3"/>
        <v>#N/A</v>
      </c>
      <c r="Q5" s="4" t="str">
        <f t="array" ref="Q5">E5-XLOOKUP(C5,'PRICE LIST'!E:E,'PRICE LIST'!J:J)</f>
        <v>#N/A</v>
      </c>
      <c r="R5" s="4"/>
      <c r="S5" s="14">
        <v>1.0</v>
      </c>
    </row>
    <row r="6">
      <c r="A6" s="14" t="str">
        <f t="array" ref="A6">XLOOKUP(C6,INV!D:D,INV!I:I)</f>
        <v>EX401</v>
      </c>
      <c r="B6" s="24" t="s">
        <v>87</v>
      </c>
      <c r="C6" s="20" t="s">
        <v>88</v>
      </c>
      <c r="D6" s="14" t="s">
        <v>84</v>
      </c>
      <c r="E6" s="14">
        <f t="array" ref="E6">XLOOKUP(C6,INV!A:A,INV!K:K)</f>
        <v>15</v>
      </c>
      <c r="F6" s="4"/>
      <c r="G6" s="4">
        <f t="array" ref="G6">XLOOKUP(C6,SEA!B:B,SEA!Q:Q)</f>
        <v>98.58333333</v>
      </c>
      <c r="H6" s="4">
        <f t="array" ref="H6">XLOOKUP(C6,SEA!B:B,SEA!S:S)</f>
        <v>0</v>
      </c>
      <c r="I6" s="4">
        <f t="shared" si="1"/>
        <v>99</v>
      </c>
      <c r="J6" s="4">
        <f t="shared" si="2"/>
        <v>0</v>
      </c>
      <c r="K6" s="18">
        <f t="array" ref="K6">I6*XLOOKUP(C6,'PRICE LIST'!E:E,'PRICE LIST'!J:J)</f>
        <v>0</v>
      </c>
      <c r="L6" s="18">
        <f t="array" ref="L6">J6*XLOOKUP(C6,'PRICE LIST'!E:E,'PRICE LIST'!J:J)</f>
        <v>0</v>
      </c>
      <c r="M6" s="4" t="str">
        <f t="array" ref="M6">XLOOKUP(C6,SEA!B:B,SEA!R:R)</f>
        <v/>
      </c>
      <c r="N6" s="4"/>
      <c r="O6" s="4"/>
      <c r="P6" s="4">
        <f t="shared" si="3"/>
        <v>0</v>
      </c>
      <c r="Q6" s="4">
        <f t="array" ref="Q6">E6-XLOOKUP(C6,'PRICE LIST'!E:E,'PRICE LIST'!J:J)</f>
        <v>15</v>
      </c>
      <c r="R6" s="4"/>
      <c r="S6" s="14">
        <v>1.0</v>
      </c>
    </row>
    <row r="7">
      <c r="A7" s="14" t="str">
        <f t="array" ref="A7">XLOOKUP(C7,INV!D:D,INV!I:I)</f>
        <v>EX128</v>
      </c>
      <c r="B7" s="24" t="s">
        <v>89</v>
      </c>
      <c r="C7" s="20" t="s">
        <v>90</v>
      </c>
      <c r="D7" s="14" t="s">
        <v>84</v>
      </c>
      <c r="E7" s="14">
        <f t="array" ref="E7">XLOOKUP(C7,INV!A:A,INV!K:K)</f>
        <v>5</v>
      </c>
      <c r="F7" s="4"/>
      <c r="G7" s="4">
        <f t="array" ref="G7">XLOOKUP(C7,SEA!B:B,SEA!Q:Q)</f>
        <v>131.75</v>
      </c>
      <c r="H7" s="4">
        <f t="array" ref="H7">XLOOKUP(C7,SEA!B:B,SEA!S:S)</f>
        <v>0</v>
      </c>
      <c r="I7" s="4">
        <f t="shared" si="1"/>
        <v>132</v>
      </c>
      <c r="J7" s="4">
        <f t="shared" si="2"/>
        <v>0</v>
      </c>
      <c r="K7" s="18">
        <f t="array" ref="K7">I7*XLOOKUP(C7,'PRICE LIST'!E:E,'PRICE LIST'!J:J)</f>
        <v>0</v>
      </c>
      <c r="L7" s="18">
        <f t="array" ref="L7">J7*XLOOKUP(C7,'PRICE LIST'!E:E,'PRICE LIST'!J:J)</f>
        <v>0</v>
      </c>
      <c r="M7" s="4" t="str">
        <f t="array" ref="M7">XLOOKUP(C7,SEA!B:B,SEA!R:R)</f>
        <v/>
      </c>
      <c r="N7" s="4"/>
      <c r="O7" s="4"/>
      <c r="P7" s="4">
        <f t="shared" si="3"/>
        <v>0</v>
      </c>
      <c r="Q7" s="4">
        <f t="array" ref="Q7">E7-XLOOKUP(C7,'PRICE LIST'!E:E,'PRICE LIST'!J:J)</f>
        <v>5</v>
      </c>
      <c r="R7" s="4"/>
      <c r="S7" s="14">
        <v>1.0</v>
      </c>
    </row>
    <row r="8">
      <c r="A8" s="14" t="str">
        <f t="array" ref="A8">XLOOKUP(C8,INV!D:D,INV!I:I)</f>
        <v>HO0108200000</v>
      </c>
      <c r="B8" s="22" t="s">
        <v>91</v>
      </c>
      <c r="C8" s="25" t="s">
        <v>92</v>
      </c>
      <c r="D8" s="14" t="s">
        <v>84</v>
      </c>
      <c r="E8" s="14">
        <f t="array" ref="E8">XLOOKUP(C8,INV!A:A,INV!K:K)</f>
        <v>5</v>
      </c>
      <c r="F8" s="4"/>
      <c r="G8" s="4">
        <f t="array" ref="G8">XLOOKUP(C8,SEA!B:B,SEA!Q:Q)</f>
        <v>30</v>
      </c>
      <c r="H8" s="4">
        <f t="array" ref="H8">XLOOKUP(C8,SEA!B:B,SEA!S:S)</f>
        <v>0</v>
      </c>
      <c r="I8" s="4">
        <f t="shared" si="1"/>
        <v>30</v>
      </c>
      <c r="J8" s="4">
        <f t="shared" si="2"/>
        <v>0</v>
      </c>
      <c r="K8" s="18">
        <f t="array" ref="K8">I8*XLOOKUP(C8,'PRICE LIST'!E:E,'PRICE LIST'!J:J)</f>
        <v>0</v>
      </c>
      <c r="L8" s="18">
        <f t="array" ref="L8">J8*XLOOKUP(C8,'PRICE LIST'!E:E,'PRICE LIST'!J:J)</f>
        <v>0</v>
      </c>
      <c r="M8" s="4" t="str">
        <f t="array" ref="M8">XLOOKUP(C8,SEA!B:B,SEA!R:R)</f>
        <v/>
      </c>
      <c r="N8" s="4"/>
      <c r="O8" s="4"/>
      <c r="P8" s="4">
        <f t="shared" si="3"/>
        <v>0</v>
      </c>
      <c r="Q8" s="4">
        <f t="array" ref="Q8">E8-XLOOKUP(C8,'PRICE LIST'!E:E,'PRICE LIST'!J:J)</f>
        <v>5</v>
      </c>
      <c r="R8" s="4"/>
      <c r="S8" s="14">
        <v>1.0</v>
      </c>
    </row>
    <row r="9">
      <c r="A9" s="26" t="str">
        <f t="array" ref="A9">XLOOKUP(C9,INV!D:D,INV!I:I)</f>
        <v>HO0088917200</v>
      </c>
      <c r="B9" s="22" t="s">
        <v>93</v>
      </c>
      <c r="C9" s="14" t="s">
        <v>94</v>
      </c>
      <c r="D9" s="14" t="s">
        <v>84</v>
      </c>
      <c r="E9" s="14">
        <f t="array" ref="E9">XLOOKUP(C9,INV!A:A,INV!K:K)</f>
        <v>5</v>
      </c>
      <c r="F9" s="4"/>
      <c r="G9" s="4">
        <f t="array" ref="G9">XLOOKUP(C9,SEA!B:B,SEA!Q:Q)</f>
        <v>20</v>
      </c>
      <c r="H9" s="4">
        <f t="array" ref="H9">XLOOKUP(C9,SEA!B:B,SEA!S:S)</f>
        <v>0</v>
      </c>
      <c r="I9" s="4">
        <f t="shared" si="1"/>
        <v>20</v>
      </c>
      <c r="J9" s="4">
        <f t="shared" si="2"/>
        <v>0</v>
      </c>
      <c r="K9" s="18">
        <f t="array" ref="K9">I9*XLOOKUP(C9,'PRICE LIST'!E:E,'PRICE LIST'!J:J)</f>
        <v>0</v>
      </c>
      <c r="L9" s="18">
        <f t="array" ref="L9">J9*XLOOKUP(C9,'PRICE LIST'!E:E,'PRICE LIST'!J:J)</f>
        <v>0</v>
      </c>
      <c r="M9" s="4" t="str">
        <f t="array" ref="M9">XLOOKUP(C9,SEA!B:B,SEA!R:R)</f>
        <v/>
      </c>
      <c r="N9" s="4"/>
      <c r="O9" s="4"/>
      <c r="P9" s="4">
        <f t="shared" si="3"/>
        <v>0</v>
      </c>
      <c r="Q9" s="4">
        <f t="array" ref="Q9">E9-XLOOKUP(C9,'PRICE LIST'!E:E,'PRICE LIST'!J:J)</f>
        <v>5</v>
      </c>
      <c r="R9" s="4"/>
      <c r="S9" s="14">
        <v>1.0</v>
      </c>
    </row>
    <row r="10">
      <c r="A10" s="14" t="str">
        <f t="array" ref="A10">XLOOKUP(C10,INV!D:D,INV!I:I)</f>
        <v>HO0125900000</v>
      </c>
      <c r="B10" s="22" t="s">
        <v>95</v>
      </c>
      <c r="C10" s="23" t="s">
        <v>96</v>
      </c>
      <c r="D10" s="14" t="s">
        <v>84</v>
      </c>
      <c r="E10" s="14">
        <f t="array" ref="E10">XLOOKUP(C10,INV!A:A,INV!K:K)</f>
        <v>4</v>
      </c>
      <c r="F10" s="4"/>
      <c r="G10" s="4">
        <f t="array" ref="G10">XLOOKUP(C10,SEA!B:B,SEA!Q:Q)</f>
        <v>20</v>
      </c>
      <c r="H10" s="4">
        <f t="array" ref="H10">XLOOKUP(C10,SEA!B:B,SEA!S:S)</f>
        <v>0</v>
      </c>
      <c r="I10" s="4">
        <f t="shared" si="1"/>
        <v>20</v>
      </c>
      <c r="J10" s="4">
        <f t="shared" si="2"/>
        <v>0</v>
      </c>
      <c r="K10" s="18">
        <f t="array" ref="K10">I10*XLOOKUP(C10,'PRICE LIST'!E:E,'PRICE LIST'!J:J)</f>
        <v>0</v>
      </c>
      <c r="L10" s="18">
        <f t="array" ref="L10">J10*XLOOKUP(C10,'PRICE LIST'!E:E,'PRICE LIST'!J:J)</f>
        <v>0</v>
      </c>
      <c r="M10" s="4" t="str">
        <f t="array" ref="M10">XLOOKUP(C10,SEA!B:B,SEA!R:R)</f>
        <v/>
      </c>
      <c r="N10" s="4"/>
      <c r="O10" s="4"/>
      <c r="P10" s="4">
        <f t="shared" si="3"/>
        <v>0</v>
      </c>
      <c r="Q10" s="4">
        <f t="array" ref="Q10">E10-XLOOKUP(C10,'PRICE LIST'!E:E,'PRICE LIST'!J:J)</f>
        <v>4</v>
      </c>
      <c r="R10" s="4"/>
      <c r="S10" s="14">
        <v>1.0</v>
      </c>
    </row>
    <row r="11">
      <c r="A11" s="26" t="str">
        <f t="array" ref="A11">XLOOKUP(C11,INV!D:D,INV!I:I)</f>
        <v>HO0126100000</v>
      </c>
      <c r="B11" s="22" t="s">
        <v>97</v>
      </c>
      <c r="C11" s="23" t="s">
        <v>98</v>
      </c>
      <c r="D11" s="14" t="s">
        <v>84</v>
      </c>
      <c r="E11" s="14">
        <f t="array" ref="E11">XLOOKUP(C11,INV!A:A,INV!K:K)</f>
        <v>4</v>
      </c>
      <c r="F11" s="4"/>
      <c r="G11" s="4">
        <f t="array" ref="G11">XLOOKUP(C11,SEA!B:B,SEA!Q:Q)</f>
        <v>20</v>
      </c>
      <c r="H11" s="4">
        <f t="array" ref="H11">XLOOKUP(C11,SEA!B:B,SEA!S:S)</f>
        <v>0</v>
      </c>
      <c r="I11" s="4">
        <f t="shared" si="1"/>
        <v>20</v>
      </c>
      <c r="J11" s="4">
        <f t="shared" si="2"/>
        <v>0</v>
      </c>
      <c r="K11" s="18">
        <f t="array" ref="K11">I11*XLOOKUP(C11,'PRICE LIST'!E:E,'PRICE LIST'!J:J)</f>
        <v>0</v>
      </c>
      <c r="L11" s="18">
        <f t="array" ref="L11">J11*XLOOKUP(C11,'PRICE LIST'!E:E,'PRICE LIST'!J:J)</f>
        <v>0</v>
      </c>
      <c r="M11" s="4" t="str">
        <f t="array" ref="M11">XLOOKUP(C11,SEA!B:B,SEA!R:R)</f>
        <v/>
      </c>
      <c r="N11" s="4"/>
      <c r="O11" s="4"/>
      <c r="P11" s="4">
        <f t="shared" si="3"/>
        <v>0</v>
      </c>
      <c r="Q11" s="4">
        <f t="array" ref="Q11">E11-XLOOKUP(C11,'PRICE LIST'!E:E,'PRICE LIST'!J:J)</f>
        <v>4</v>
      </c>
      <c r="R11" s="4"/>
      <c r="S11" s="14">
        <v>1.0</v>
      </c>
    </row>
    <row r="12">
      <c r="A12" s="14" t="str">
        <f t="array" ref="A12">XLOOKUP(C12,INV!D:D,INV!I:I)</f>
        <v>BG162</v>
      </c>
      <c r="B12" s="24" t="s">
        <v>99</v>
      </c>
      <c r="C12" s="20" t="s">
        <v>100</v>
      </c>
      <c r="D12" s="14" t="s">
        <v>84</v>
      </c>
      <c r="E12" s="14">
        <f t="array" ref="E12">XLOOKUP(C12,INV!A:A,INV!K:K)</f>
        <v>19</v>
      </c>
      <c r="F12" s="4"/>
      <c r="G12" s="4">
        <f t="array" ref="G12">XLOOKUP(C12,SEA!B:B,SEA!Q:Q)</f>
        <v>0</v>
      </c>
      <c r="H12" s="4">
        <f t="array" ref="H12">XLOOKUP(C12,SEA!B:B,SEA!S:S)</f>
        <v>0</v>
      </c>
      <c r="I12" s="4">
        <f t="shared" si="1"/>
        <v>0</v>
      </c>
      <c r="J12" s="4">
        <f t="shared" si="2"/>
        <v>0</v>
      </c>
      <c r="K12" s="18">
        <f t="array" ref="K12">I12*XLOOKUP(C12,'PRICE LIST'!E:E,'PRICE LIST'!J:J)</f>
        <v>0</v>
      </c>
      <c r="L12" s="18">
        <f t="array" ref="L12">J12*XLOOKUP(C12,'PRICE LIST'!E:E,'PRICE LIST'!J:J)</f>
        <v>0</v>
      </c>
      <c r="M12" s="4" t="str">
        <f t="array" ref="M12">XLOOKUP(C12,SEA!B:B,SEA!R:R)</f>
        <v/>
      </c>
      <c r="N12" s="4"/>
      <c r="O12" s="4"/>
      <c r="P12" s="4">
        <f t="shared" si="3"/>
        <v>0</v>
      </c>
      <c r="Q12" s="4">
        <f t="array" ref="Q12">E12-XLOOKUP(C12,'PRICE LIST'!E:E,'PRICE LIST'!J:J)</f>
        <v>19</v>
      </c>
      <c r="R12" s="4"/>
      <c r="S12" s="14">
        <v>1.0</v>
      </c>
    </row>
    <row r="13">
      <c r="A13" s="14" t="str">
        <f t="array" ref="A13">XLOOKUP(C13,INV!D:D,INV!I:I)</f>
        <v>EX274</v>
      </c>
      <c r="B13" s="24" t="s">
        <v>101</v>
      </c>
      <c r="C13" s="20" t="s">
        <v>102</v>
      </c>
      <c r="D13" s="14" t="s">
        <v>84</v>
      </c>
      <c r="E13" s="14">
        <f t="array" ref="E13">XLOOKUP(C13,INV!A:A,INV!K:K)</f>
        <v>10</v>
      </c>
      <c r="F13" s="4"/>
      <c r="G13" s="4">
        <f t="array" ref="G13">XLOOKUP(C13,SEA!B:B,SEA!Q:Q)</f>
        <v>0</v>
      </c>
      <c r="H13" s="4">
        <f t="array" ref="H13">XLOOKUP(C13,SEA!B:B,SEA!S:S)</f>
        <v>0</v>
      </c>
      <c r="I13" s="4">
        <f t="shared" si="1"/>
        <v>0</v>
      </c>
      <c r="J13" s="4">
        <f t="shared" si="2"/>
        <v>0</v>
      </c>
      <c r="K13" s="18">
        <f t="array" ref="K13">I13*XLOOKUP(C13,'PRICE LIST'!E:E,'PRICE LIST'!J:J)</f>
        <v>0</v>
      </c>
      <c r="L13" s="18">
        <f t="array" ref="L13">J13*XLOOKUP(C13,'PRICE LIST'!E:E,'PRICE LIST'!J:J)</f>
        <v>0</v>
      </c>
      <c r="M13" s="4" t="str">
        <f t="array" ref="M13">XLOOKUP(C13,SEA!B:B,SEA!R:R)</f>
        <v/>
      </c>
      <c r="N13" s="4"/>
      <c r="O13" s="4"/>
      <c r="P13" s="4">
        <f t="shared" si="3"/>
        <v>0</v>
      </c>
      <c r="Q13" s="4">
        <f t="array" ref="Q13">E13-XLOOKUP(C13,'PRICE LIST'!E:E,'PRICE LIST'!J:J)</f>
        <v>10</v>
      </c>
      <c r="R13" s="4"/>
      <c r="S13" s="14">
        <v>1.0</v>
      </c>
    </row>
    <row r="14">
      <c r="A14" s="14" t="str">
        <f t="array" ref="A14">XLOOKUP(C14,INV!D:D,INV!I:I)</f>
        <v>EX328</v>
      </c>
      <c r="B14" s="22" t="s">
        <v>103</v>
      </c>
      <c r="C14" s="23" t="s">
        <v>104</v>
      </c>
      <c r="D14" s="14" t="s">
        <v>84</v>
      </c>
      <c r="E14" s="14">
        <f t="array" ref="E14">XLOOKUP(C14,INV!A:A,INV!K:K)</f>
        <v>5</v>
      </c>
      <c r="F14" s="4"/>
      <c r="G14" s="4">
        <f t="array" ref="G14">XLOOKUP(C14,SEA!B:B,SEA!Q:Q)</f>
        <v>0</v>
      </c>
      <c r="H14" s="4">
        <f t="array" ref="H14">XLOOKUP(C14,SEA!B:B,SEA!S:S)</f>
        <v>0</v>
      </c>
      <c r="I14" s="4">
        <f t="shared" si="1"/>
        <v>0</v>
      </c>
      <c r="J14" s="4">
        <f t="shared" si="2"/>
        <v>0</v>
      </c>
      <c r="K14" s="18">
        <f t="array" ref="K14">I14*XLOOKUP(C14,'PRICE LIST'!E:E,'PRICE LIST'!J:J)</f>
        <v>0</v>
      </c>
      <c r="L14" s="18">
        <f t="array" ref="L14">J14*XLOOKUP(C14,'PRICE LIST'!E:E,'PRICE LIST'!J:J)</f>
        <v>0</v>
      </c>
      <c r="M14" s="4" t="str">
        <f t="array" ref="M14">XLOOKUP(C14,SEA!B:B,SEA!R:R)</f>
        <v/>
      </c>
      <c r="N14" s="4"/>
      <c r="O14" s="4"/>
      <c r="P14" s="4">
        <f t="shared" si="3"/>
        <v>0</v>
      </c>
      <c r="Q14" s="4">
        <f t="array" ref="Q14">E14-XLOOKUP(C14,'PRICE LIST'!E:E,'PRICE LIST'!J:J)</f>
        <v>5</v>
      </c>
      <c r="R14" s="4"/>
      <c r="S14" s="14">
        <v>1.0</v>
      </c>
    </row>
    <row r="15">
      <c r="A15" s="14" t="str">
        <f t="array" ref="A15">XLOOKUP(C15,INV!D:D,INV!I:I)</f>
        <v>EX329</v>
      </c>
      <c r="B15" s="22" t="s">
        <v>105</v>
      </c>
      <c r="C15" s="23" t="s">
        <v>106</v>
      </c>
      <c r="D15" s="14" t="s">
        <v>84</v>
      </c>
      <c r="E15" s="14">
        <f t="array" ref="E15">XLOOKUP(C15,INV!A:A,INV!K:K)</f>
        <v>5</v>
      </c>
      <c r="F15" s="4"/>
      <c r="G15" s="4">
        <f t="array" ref="G15">XLOOKUP(C15,SEA!B:B,SEA!Q:Q)</f>
        <v>0</v>
      </c>
      <c r="H15" s="4">
        <f t="array" ref="H15">XLOOKUP(C15,SEA!B:B,SEA!S:S)</f>
        <v>0</v>
      </c>
      <c r="I15" s="4">
        <f t="shared" si="1"/>
        <v>0</v>
      </c>
      <c r="J15" s="4">
        <f t="shared" si="2"/>
        <v>0</v>
      </c>
      <c r="K15" s="18">
        <f t="array" ref="K15">I15*XLOOKUP(C15,'PRICE LIST'!E:E,'PRICE LIST'!J:J)</f>
        <v>0</v>
      </c>
      <c r="L15" s="18">
        <f t="array" ref="L15">J15*XLOOKUP(C15,'PRICE LIST'!E:E,'PRICE LIST'!J:J)</f>
        <v>0</v>
      </c>
      <c r="M15" s="4" t="str">
        <f t="array" ref="M15">XLOOKUP(C15,SEA!B:B,SEA!R:R)</f>
        <v/>
      </c>
      <c r="N15" s="4"/>
      <c r="O15" s="4"/>
      <c r="P15" s="4">
        <f t="shared" si="3"/>
        <v>0</v>
      </c>
      <c r="Q15" s="4">
        <f t="array" ref="Q15">E15-XLOOKUP(C15,'PRICE LIST'!E:E,'PRICE LIST'!J:J)</f>
        <v>5</v>
      </c>
      <c r="R15" s="4"/>
      <c r="S15" s="14">
        <v>1.0</v>
      </c>
    </row>
    <row r="16">
      <c r="A16" s="14" t="str">
        <f t="array" ref="A16">XLOOKUP(C16,INV!D:D,INV!I:I)</f>
        <v>EX400</v>
      </c>
      <c r="B16" s="27" t="s">
        <v>107</v>
      </c>
      <c r="C16" s="20" t="s">
        <v>108</v>
      </c>
      <c r="D16" s="14" t="s">
        <v>84</v>
      </c>
      <c r="E16" s="14">
        <f t="array" ref="E16">XLOOKUP(C16,INV!A:A,INV!K:K)</f>
        <v>3</v>
      </c>
      <c r="F16" s="4"/>
      <c r="G16" s="4">
        <f t="array" ref="G16">XLOOKUP(C16,SEA!B:B,SEA!Q:Q)</f>
        <v>0</v>
      </c>
      <c r="H16" s="4">
        <f t="array" ref="H16">XLOOKUP(C16,SEA!B:B,SEA!S:S)</f>
        <v>0</v>
      </c>
      <c r="I16" s="4">
        <f t="shared" si="1"/>
        <v>0</v>
      </c>
      <c r="J16" s="4">
        <f t="shared" si="2"/>
        <v>0</v>
      </c>
      <c r="K16" s="18">
        <f t="array" ref="K16">I16*XLOOKUP(C16,'PRICE LIST'!E:E,'PRICE LIST'!J:J)</f>
        <v>0</v>
      </c>
      <c r="L16" s="18">
        <f t="array" ref="L16">J16*XLOOKUP(C16,'PRICE LIST'!E:E,'PRICE LIST'!J:J)</f>
        <v>0</v>
      </c>
      <c r="M16" s="4" t="str">
        <f t="array" ref="M16">XLOOKUP(C16,SEA!B:B,SEA!R:R)</f>
        <v/>
      </c>
      <c r="N16" s="4"/>
      <c r="O16" s="4"/>
      <c r="P16" s="4">
        <f t="shared" si="3"/>
        <v>0</v>
      </c>
      <c r="Q16" s="4">
        <f t="array" ref="Q16">E16-XLOOKUP(C16,'PRICE LIST'!E:E,'PRICE LIST'!J:J)</f>
        <v>3</v>
      </c>
      <c r="R16" s="4"/>
      <c r="S16" s="14">
        <v>1.0</v>
      </c>
    </row>
    <row r="17">
      <c r="A17" s="14" t="str">
        <f t="array" ref="A17">XLOOKUP(C17,INV!D:D,INV!I:I)</f>
        <v>BG169</v>
      </c>
      <c r="B17" s="28" t="s">
        <v>109</v>
      </c>
      <c r="C17" s="29" t="s">
        <v>110</v>
      </c>
      <c r="D17" s="14" t="s">
        <v>84</v>
      </c>
      <c r="E17" s="14">
        <f t="array" ref="E17">XLOOKUP(C17,INV!A:A,INV!K:K)</f>
        <v>10</v>
      </c>
      <c r="F17" s="4"/>
      <c r="G17" s="4">
        <f t="array" ref="G17">XLOOKUP(C17,SEA!B:B,SEA!Q:Q)</f>
        <v>0</v>
      </c>
      <c r="H17" s="4">
        <f t="array" ref="H17">XLOOKUP(C17,SEA!B:B,SEA!S:S)</f>
        <v>0</v>
      </c>
      <c r="I17" s="4">
        <f t="shared" si="1"/>
        <v>0</v>
      </c>
      <c r="J17" s="4">
        <f t="shared" si="2"/>
        <v>0</v>
      </c>
      <c r="K17" s="18">
        <f t="array" ref="K17">I17*XLOOKUP(C17,'PRICE LIST'!E:E,'PRICE LIST'!J:J)</f>
        <v>0</v>
      </c>
      <c r="L17" s="18">
        <f t="array" ref="L17">J17*XLOOKUP(C17,'PRICE LIST'!E:E,'PRICE LIST'!J:J)</f>
        <v>0</v>
      </c>
      <c r="M17" s="4" t="str">
        <f t="array" ref="M17">XLOOKUP(C17,SEA!B:B,SEA!R:R)</f>
        <v/>
      </c>
      <c r="N17" s="4"/>
      <c r="O17" s="4"/>
      <c r="P17" s="4">
        <f t="shared" si="3"/>
        <v>0</v>
      </c>
      <c r="Q17" s="4">
        <f t="array" ref="Q17">E17-XLOOKUP(C17,'PRICE LIST'!E:E,'PRICE LIST'!J:J)</f>
        <v>10</v>
      </c>
      <c r="R17" s="4"/>
      <c r="S17" s="14">
        <v>1.0</v>
      </c>
    </row>
    <row r="18">
      <c r="A18" s="14" t="str">
        <f t="array" ref="A18">XLOOKUP(C18,INV!D:D,INV!I:I)</f>
        <v>EX327</v>
      </c>
      <c r="B18" s="28" t="s">
        <v>111</v>
      </c>
      <c r="C18" s="29" t="s">
        <v>112</v>
      </c>
      <c r="D18" s="14" t="s">
        <v>84</v>
      </c>
      <c r="E18" s="14">
        <f t="array" ref="E18">XLOOKUP(C18,INV!A:A,INV!K:K)</f>
        <v>3</v>
      </c>
      <c r="F18" s="4"/>
      <c r="G18" s="4">
        <f t="array" ref="G18">XLOOKUP(C18,SEA!B:B,SEA!Q:Q)</f>
        <v>0</v>
      </c>
      <c r="H18" s="4">
        <f t="array" ref="H18">XLOOKUP(C18,SEA!B:B,SEA!S:S)</f>
        <v>0</v>
      </c>
      <c r="I18" s="4">
        <f t="shared" si="1"/>
        <v>0</v>
      </c>
      <c r="J18" s="4">
        <f t="shared" si="2"/>
        <v>0</v>
      </c>
      <c r="K18" s="18">
        <f t="array" ref="K18">I18*XLOOKUP(C18,'PRICE LIST'!E:E,'PRICE LIST'!J:J)</f>
        <v>0</v>
      </c>
      <c r="L18" s="18">
        <f t="array" ref="L18">J18*XLOOKUP(C18,'PRICE LIST'!E:E,'PRICE LIST'!J:J)</f>
        <v>0</v>
      </c>
      <c r="M18" s="4" t="str">
        <f t="array" ref="M18">XLOOKUP(C18,SEA!B:B,SEA!R:R)</f>
        <v/>
      </c>
      <c r="N18" s="4"/>
      <c r="O18" s="4"/>
      <c r="P18" s="4">
        <f t="shared" si="3"/>
        <v>0</v>
      </c>
      <c r="Q18" s="4">
        <f t="array" ref="Q18">E18-XLOOKUP(C18,'PRICE LIST'!E:E,'PRICE LIST'!J:J)</f>
        <v>3</v>
      </c>
      <c r="R18" s="4"/>
      <c r="S18" s="14">
        <v>1.0</v>
      </c>
    </row>
    <row r="19">
      <c r="A19" s="14" t="str">
        <f t="array" ref="A19">XLOOKUP(C19,INV!D:D,INV!I:I)</f>
        <v>RJ201-150</v>
      </c>
      <c r="B19" s="30" t="s">
        <v>113</v>
      </c>
      <c r="C19" s="29" t="s">
        <v>114</v>
      </c>
      <c r="D19" s="14" t="s">
        <v>115</v>
      </c>
      <c r="E19" s="14">
        <f t="array" ref="E19">XLOOKUP(C19,INV!A:A,INV!K:K)</f>
        <v>8</v>
      </c>
      <c r="F19" s="2" t="s">
        <v>116</v>
      </c>
      <c r="G19" s="6">
        <f t="array" ref="G19">XLOOKUP(C19,UNIQUE!B:B,UNIQUE!I:I)</f>
        <v>8056</v>
      </c>
      <c r="I19" s="6">
        <f t="shared" si="1"/>
        <v>8056</v>
      </c>
      <c r="J19" s="6">
        <f t="shared" si="2"/>
        <v>0</v>
      </c>
      <c r="K19" s="31">
        <f t="array" ref="K19">I19*XLOOKUP(C19,'PRICE LIST'!E:E,'PRICE LIST'!J:J)</f>
        <v>0</v>
      </c>
      <c r="L19" s="31">
        <f t="array" ref="L19">J19*XLOOKUP(C19,'PRICE LIST'!E:E,'PRICE LIST'!J:J)</f>
        <v>0</v>
      </c>
      <c r="M19" s="4" t="str">
        <f t="array" ref="M19">XLOOKUP(C19,SEA!B:B,SEA!R:R)</f>
        <v>#N/A</v>
      </c>
      <c r="S19" s="2">
        <v>1.0</v>
      </c>
    </row>
    <row r="20">
      <c r="A20" s="26" t="str">
        <f t="array" ref="A20">XLOOKUP(C20,INV!D:D,INV!I:I)</f>
        <v>BC227</v>
      </c>
      <c r="B20" s="32" t="s">
        <v>117</v>
      </c>
      <c r="C20" s="32" t="s">
        <v>118</v>
      </c>
      <c r="D20" s="2" t="s">
        <v>115</v>
      </c>
      <c r="E20" s="14">
        <f t="array" ref="E20">XLOOKUP(C20,INV!A:A,INV!K:K)</f>
        <v>21</v>
      </c>
      <c r="F20" s="2" t="s">
        <v>119</v>
      </c>
      <c r="G20" s="6" t="str">
        <f t="array" ref="G20">XLOOKUP(C20,BLOOM!B:B,BLOOM!J:J)</f>
        <v>#N/A</v>
      </c>
      <c r="H20" s="6" t="str">
        <f t="array" ref="H20">XLOOKUP(C20,BLOOM!B:B,BLOOM!L:L)</f>
        <v>#N/A</v>
      </c>
      <c r="I20" s="6" t="str">
        <f t="shared" si="1"/>
        <v>#N/A</v>
      </c>
      <c r="J20" s="6" t="str">
        <f t="shared" si="2"/>
        <v>#N/A</v>
      </c>
      <c r="K20" s="31" t="str">
        <f t="array" ref="K20">I20*XLOOKUP(C20,'PRICE LIST'!E:E,'PRICE LIST'!J:J)</f>
        <v>#N/A</v>
      </c>
      <c r="L20" s="31" t="str">
        <f t="array" ref="L20">J20*XLOOKUP(C20,'PRICE LIST'!E:E,'PRICE LIST'!J:J)</f>
        <v>#N/A</v>
      </c>
      <c r="M20" s="4" t="str">
        <f t="array" ref="M20">XLOOKUP(C20,SEA!B:B,SEA!R:R)</f>
        <v>#N/A</v>
      </c>
      <c r="S20" s="2">
        <v>24.0</v>
      </c>
    </row>
    <row r="21">
      <c r="A21" s="26" t="str">
        <f t="array" ref="A21">XLOOKUP(C21,INV!D:D,INV!I:I)</f>
        <v>BC221</v>
      </c>
      <c r="B21" s="32" t="s">
        <v>120</v>
      </c>
      <c r="C21" s="32" t="s">
        <v>121</v>
      </c>
      <c r="D21" s="2" t="s">
        <v>115</v>
      </c>
      <c r="E21" s="14">
        <f t="array" ref="E21">XLOOKUP(C21,INV!A:A,INV!K:K)</f>
        <v>21</v>
      </c>
      <c r="F21" s="2" t="s">
        <v>119</v>
      </c>
      <c r="G21" s="6" t="str">
        <f t="array" ref="G21">XLOOKUP(C21,BLOOM!B:B,BLOOM!J:J)</f>
        <v>#N/A</v>
      </c>
      <c r="H21" s="6" t="str">
        <f t="array" ref="H21">XLOOKUP(C21,BLOOM!B:B,BLOOM!L:L)</f>
        <v>#N/A</v>
      </c>
      <c r="I21" s="6" t="str">
        <f t="shared" si="1"/>
        <v>#N/A</v>
      </c>
      <c r="J21" s="6" t="str">
        <f t="shared" si="2"/>
        <v>#N/A</v>
      </c>
      <c r="K21" s="31" t="str">
        <f t="array" ref="K21">I21*XLOOKUP(C21,'PRICE LIST'!E:E,'PRICE LIST'!J:J)</f>
        <v>#N/A</v>
      </c>
      <c r="L21" s="31" t="str">
        <f t="array" ref="L21">J21*XLOOKUP(C21,'PRICE LIST'!E:E,'PRICE LIST'!J:J)</f>
        <v>#N/A</v>
      </c>
      <c r="M21" s="4" t="str">
        <f t="array" ref="M21">XLOOKUP(C21,SEA!B:B,SEA!R:R)</f>
        <v>#N/A</v>
      </c>
      <c r="S21" s="2">
        <v>24.0</v>
      </c>
    </row>
    <row r="22">
      <c r="A22" s="14" t="str">
        <f t="array" ref="A22">XLOOKUP(C22,INV!D:D,INV!I:I)</f>
        <v>BC231</v>
      </c>
      <c r="B22" s="33" t="s">
        <v>122</v>
      </c>
      <c r="C22" s="33" t="s">
        <v>123</v>
      </c>
      <c r="D22" s="2" t="s">
        <v>115</v>
      </c>
      <c r="E22" s="14">
        <f t="array" ref="E22">XLOOKUP(C22,INV!A:A,INV!K:K)</f>
        <v>18</v>
      </c>
      <c r="F22" s="2" t="s">
        <v>119</v>
      </c>
      <c r="G22" s="6" t="str">
        <f t="array" ref="G22">XLOOKUP(C22,BLOOM!B:B,BLOOM!J:J)</f>
        <v>#N/A</v>
      </c>
      <c r="H22" s="6" t="str">
        <f t="array" ref="H22">XLOOKUP(C22,BLOOM!B:B,BLOOM!L:L)</f>
        <v>#N/A</v>
      </c>
      <c r="I22" s="6" t="str">
        <f t="shared" si="1"/>
        <v>#N/A</v>
      </c>
      <c r="J22" s="6" t="str">
        <f t="shared" si="2"/>
        <v>#N/A</v>
      </c>
      <c r="K22" s="31" t="str">
        <f t="array" ref="K22">I22*XLOOKUP(C22,'PRICE LIST'!E:E,'PRICE LIST'!J:J)</f>
        <v>#N/A</v>
      </c>
      <c r="L22" s="31" t="str">
        <f t="array" ref="L22">J22*XLOOKUP(C22,'PRICE LIST'!E:E,'PRICE LIST'!J:J)</f>
        <v>#N/A</v>
      </c>
      <c r="M22" s="4" t="str">
        <f t="array" ref="M22">XLOOKUP(C22,SEA!B:B,SEA!R:R)</f>
        <v>#N/A</v>
      </c>
      <c r="S22" s="2">
        <v>24.0</v>
      </c>
    </row>
    <row r="23">
      <c r="A23" s="14" t="str">
        <f t="array" ref="A23">XLOOKUP(C23,INV!D:D,INV!I:I)</f>
        <v>BC223</v>
      </c>
      <c r="B23" s="33" t="s">
        <v>124</v>
      </c>
      <c r="C23" s="33" t="s">
        <v>125</v>
      </c>
      <c r="D23" s="2" t="s">
        <v>115</v>
      </c>
      <c r="E23" s="14">
        <f t="array" ref="E23">XLOOKUP(C23,INV!A:A,INV!K:K)</f>
        <v>15</v>
      </c>
      <c r="F23" s="2" t="s">
        <v>119</v>
      </c>
      <c r="G23" s="6" t="str">
        <f t="array" ref="G23">XLOOKUP(C23,BLOOM!B:B,BLOOM!J:J)</f>
        <v>#N/A</v>
      </c>
      <c r="H23" s="6" t="str">
        <f t="array" ref="H23">XLOOKUP(C23,BLOOM!B:B,BLOOM!L:L)</f>
        <v>#N/A</v>
      </c>
      <c r="I23" s="6" t="str">
        <f t="shared" si="1"/>
        <v>#N/A</v>
      </c>
      <c r="J23" s="6" t="str">
        <f t="shared" si="2"/>
        <v>#N/A</v>
      </c>
      <c r="K23" s="31" t="str">
        <f t="array" ref="K23">I23*XLOOKUP(C23,'PRICE LIST'!E:E,'PRICE LIST'!J:J)</f>
        <v>#N/A</v>
      </c>
      <c r="L23" s="31" t="str">
        <f t="array" ref="L23">J23*XLOOKUP(C23,'PRICE LIST'!E:E,'PRICE LIST'!J:J)</f>
        <v>#N/A</v>
      </c>
      <c r="M23" s="4" t="str">
        <f t="array" ref="M23">XLOOKUP(C23,SEA!B:B,SEA!R:R)</f>
        <v>#N/A</v>
      </c>
      <c r="S23" s="2">
        <v>24.0</v>
      </c>
    </row>
    <row r="24">
      <c r="A24" s="14" t="str">
        <f t="array" ref="A24">XLOOKUP(C24,INV!D:D,INV!I:I)</f>
        <v>RJ201-50</v>
      </c>
      <c r="B24" s="19" t="s">
        <v>113</v>
      </c>
      <c r="C24" s="20" t="s">
        <v>126</v>
      </c>
      <c r="D24" s="14" t="s">
        <v>115</v>
      </c>
      <c r="E24" s="14">
        <f t="array" ref="E24">XLOOKUP(C24,INV!A:A,INV!K:K)</f>
        <v>4</v>
      </c>
      <c r="F24" s="2" t="s">
        <v>116</v>
      </c>
      <c r="G24" s="6">
        <f t="array" ref="G24">XLOOKUP(C24,UNIQUE!B:B,UNIQUE!I:I)</f>
        <v>2400</v>
      </c>
      <c r="I24" s="6">
        <f t="shared" si="1"/>
        <v>2400</v>
      </c>
      <c r="J24" s="6">
        <f t="shared" si="2"/>
        <v>0</v>
      </c>
      <c r="K24" s="31">
        <f t="array" ref="K24">I24*XLOOKUP(C24,'PRICE LIST'!E:E,'PRICE LIST'!J:J)</f>
        <v>0</v>
      </c>
      <c r="L24" s="31">
        <f t="array" ref="L24">J24*XLOOKUP(C24,'PRICE LIST'!E:E,'PRICE LIST'!J:J)</f>
        <v>0</v>
      </c>
      <c r="M24" s="4" t="str">
        <f t="array" ref="M24">XLOOKUP(C24,SEA!B:B,SEA!R:R)</f>
        <v>#N/A</v>
      </c>
      <c r="S24" s="2">
        <v>1.0</v>
      </c>
    </row>
    <row r="25">
      <c r="A25" s="14" t="str">
        <f t="array" ref="A25">XLOOKUP(C25,INV!D:D,INV!I:I)</f>
        <v>BC236</v>
      </c>
      <c r="B25" s="33" t="s">
        <v>127</v>
      </c>
      <c r="C25" s="33" t="s">
        <v>128</v>
      </c>
      <c r="D25" s="2" t="s">
        <v>115</v>
      </c>
      <c r="E25" s="14">
        <f t="array" ref="E25">XLOOKUP(C25,INV!A:A,INV!K:K)</f>
        <v>14</v>
      </c>
      <c r="F25" s="2" t="s">
        <v>119</v>
      </c>
      <c r="G25" s="6" t="str">
        <f t="array" ref="G25">XLOOKUP(C25,BLOOM!B:B,BLOOM!J:J)</f>
        <v>#N/A</v>
      </c>
      <c r="H25" s="6" t="str">
        <f t="array" ref="H25">XLOOKUP(C25,BLOOM!B:B,BLOOM!L:L)</f>
        <v>#N/A</v>
      </c>
      <c r="I25" s="6" t="str">
        <f t="shared" si="1"/>
        <v>#N/A</v>
      </c>
      <c r="J25" s="6" t="str">
        <f t="shared" si="2"/>
        <v>#N/A</v>
      </c>
      <c r="K25" s="31" t="str">
        <f t="array" ref="K25">I25*XLOOKUP(C25,'PRICE LIST'!E:E,'PRICE LIST'!J:J)</f>
        <v>#N/A</v>
      </c>
      <c r="L25" s="31" t="str">
        <f t="array" ref="L25">J25*XLOOKUP(C25,'PRICE LIST'!E:E,'PRICE LIST'!J:J)</f>
        <v>#N/A</v>
      </c>
      <c r="S25" s="2">
        <v>24.0</v>
      </c>
    </row>
    <row r="26">
      <c r="A26" s="14" t="str">
        <f t="array" ref="A26">XLOOKUP(C26,INV!D:D,INV!I:I)</f>
        <v>BC225</v>
      </c>
      <c r="B26" s="33" t="s">
        <v>129</v>
      </c>
      <c r="C26" s="33" t="s">
        <v>130</v>
      </c>
      <c r="D26" s="2" t="s">
        <v>115</v>
      </c>
      <c r="E26" s="14">
        <f t="array" ref="E26">XLOOKUP(C26,INV!A:A,INV!K:K)</f>
        <v>14</v>
      </c>
      <c r="F26" s="2" t="s">
        <v>119</v>
      </c>
      <c r="G26" s="6" t="str">
        <f t="array" ref="G26">XLOOKUP(C26,BLOOM!B:B,BLOOM!J:J)</f>
        <v>#N/A</v>
      </c>
      <c r="H26" s="6" t="str">
        <f t="array" ref="H26">XLOOKUP(C26,BLOOM!B:B,BLOOM!L:L)</f>
        <v>#N/A</v>
      </c>
      <c r="I26" s="6" t="str">
        <f t="shared" si="1"/>
        <v>#N/A</v>
      </c>
      <c r="J26" s="6" t="str">
        <f t="shared" si="2"/>
        <v>#N/A</v>
      </c>
      <c r="K26" s="31" t="str">
        <f t="array" ref="K26">I26*XLOOKUP(C26,'PRICE LIST'!E:E,'PRICE LIST'!J:J)</f>
        <v>#N/A</v>
      </c>
      <c r="L26" s="31" t="str">
        <f t="array" ref="L26">J26*XLOOKUP(C26,'PRICE LIST'!E:E,'PRICE LIST'!J:J)</f>
        <v>#N/A</v>
      </c>
      <c r="M26" s="4" t="str">
        <f t="array" ref="M26">XLOOKUP(C26,SEA!B:B,SEA!R:R)</f>
        <v>#N/A</v>
      </c>
      <c r="S26" s="2">
        <v>24.0</v>
      </c>
    </row>
    <row r="27">
      <c r="A27" s="14" t="str">
        <f t="array" ref="A27">XLOOKUP(C27,INV!D:D,INV!I:I)</f>
        <v>BC233</v>
      </c>
      <c r="B27" s="33" t="s">
        <v>131</v>
      </c>
      <c r="C27" s="33" t="s">
        <v>132</v>
      </c>
      <c r="D27" s="2" t="s">
        <v>115</v>
      </c>
      <c r="E27" s="14">
        <f t="array" ref="E27">XLOOKUP(C27,INV!A:A,INV!K:K)</f>
        <v>15</v>
      </c>
      <c r="F27" s="2" t="s">
        <v>119</v>
      </c>
      <c r="G27" s="6" t="str">
        <f t="array" ref="G27">XLOOKUP(C27,BLOOM!B:B,BLOOM!J:J)</f>
        <v>#N/A</v>
      </c>
      <c r="H27" s="6" t="str">
        <f t="array" ref="H27">XLOOKUP(C27,BLOOM!B:B,BLOOM!L:L)</f>
        <v>#N/A</v>
      </c>
      <c r="I27" s="6" t="str">
        <f t="shared" si="1"/>
        <v>#N/A</v>
      </c>
      <c r="J27" s="6" t="str">
        <f t="shared" si="2"/>
        <v>#N/A</v>
      </c>
      <c r="K27" s="31" t="str">
        <f t="array" ref="K27">I27*XLOOKUP(C27,'PRICE LIST'!E:E,'PRICE LIST'!J:J)</f>
        <v>#N/A</v>
      </c>
      <c r="L27" s="31" t="str">
        <f t="array" ref="L27">J27*XLOOKUP(C27,'PRICE LIST'!E:E,'PRICE LIST'!J:J)</f>
        <v>#N/A</v>
      </c>
      <c r="S27" s="2">
        <v>24.0</v>
      </c>
    </row>
    <row r="28">
      <c r="A28" s="14" t="str">
        <f t="array" ref="A28">XLOOKUP(C28,INV!D:D,INV!I:I)</f>
        <v>BC229</v>
      </c>
      <c r="B28" s="33" t="s">
        <v>133</v>
      </c>
      <c r="C28" s="33" t="s">
        <v>134</v>
      </c>
      <c r="D28" s="2" t="s">
        <v>115</v>
      </c>
      <c r="E28" s="14">
        <f t="array" ref="E28">XLOOKUP(C28,INV!A:A,INV!K:K)</f>
        <v>15</v>
      </c>
      <c r="F28" s="2" t="s">
        <v>119</v>
      </c>
      <c r="G28" s="6" t="str">
        <f t="array" ref="G28">XLOOKUP(C28,BLOOM!B:B,BLOOM!J:J)</f>
        <v>#N/A</v>
      </c>
      <c r="H28" s="6" t="str">
        <f t="array" ref="H28">XLOOKUP(C28,BLOOM!B:B,BLOOM!L:L)</f>
        <v>#N/A</v>
      </c>
      <c r="I28" s="6" t="str">
        <f t="shared" si="1"/>
        <v>#N/A</v>
      </c>
      <c r="J28" s="6" t="str">
        <f t="shared" si="2"/>
        <v>#N/A</v>
      </c>
      <c r="K28" s="31" t="str">
        <f t="array" ref="K28">I28*XLOOKUP(C28,'PRICE LIST'!E:E,'PRICE LIST'!J:J)</f>
        <v>#N/A</v>
      </c>
      <c r="L28" s="31" t="str">
        <f t="array" ref="L28">J28*XLOOKUP(C28,'PRICE LIST'!E:E,'PRICE LIST'!J:J)</f>
        <v>#N/A</v>
      </c>
      <c r="S28" s="2">
        <v>24.0</v>
      </c>
    </row>
    <row r="29">
      <c r="A29" s="14" t="str">
        <f t="array" ref="A29">XLOOKUP(C29,INV!D:D,INV!I:I)</f>
        <v>BC234</v>
      </c>
      <c r="B29" s="33" t="s">
        <v>135</v>
      </c>
      <c r="C29" s="33" t="s">
        <v>136</v>
      </c>
      <c r="D29" s="2" t="s">
        <v>115</v>
      </c>
      <c r="E29" s="14">
        <f t="array" ref="E29">XLOOKUP(C29,INV!A:A,INV!K:K)</f>
        <v>21</v>
      </c>
      <c r="F29" s="2" t="s">
        <v>119</v>
      </c>
      <c r="G29" s="6" t="str">
        <f t="array" ref="G29">XLOOKUP(C29,BLOOM!B:B,BLOOM!J:J)</f>
        <v>#N/A</v>
      </c>
      <c r="H29" s="6" t="str">
        <f t="array" ref="H29">XLOOKUP(C29,BLOOM!B:B,BLOOM!L:L)</f>
        <v>#N/A</v>
      </c>
      <c r="I29" s="6" t="str">
        <f t="shared" si="1"/>
        <v>#N/A</v>
      </c>
      <c r="J29" s="6" t="str">
        <f t="shared" si="2"/>
        <v>#N/A</v>
      </c>
      <c r="K29" s="31" t="str">
        <f t="array" ref="K29">I29*XLOOKUP(C29,'PRICE LIST'!E:E,'PRICE LIST'!J:J)</f>
        <v>#N/A</v>
      </c>
      <c r="L29" s="31" t="str">
        <f t="array" ref="L29">J29*XLOOKUP(C29,'PRICE LIST'!E:E,'PRICE LIST'!J:J)</f>
        <v>#N/A</v>
      </c>
      <c r="S29" s="2">
        <v>24.0</v>
      </c>
    </row>
    <row r="30">
      <c r="A30" s="14" t="str">
        <f t="array" ref="A30">XLOOKUP(C30,INV!D:D,INV!I:I)</f>
        <v>BC220</v>
      </c>
      <c r="B30" s="33" t="s">
        <v>137</v>
      </c>
      <c r="C30" s="33" t="s">
        <v>138</v>
      </c>
      <c r="D30" s="2" t="s">
        <v>115</v>
      </c>
      <c r="E30" s="14">
        <f t="array" ref="E30">XLOOKUP(C30,INV!A:A,INV!K:K)</f>
        <v>7</v>
      </c>
      <c r="F30" s="2" t="s">
        <v>119</v>
      </c>
      <c r="G30" s="6" t="str">
        <f t="array" ref="G30">XLOOKUP(C30,BLOOM!B:B,BLOOM!J:J)</f>
        <v>#N/A</v>
      </c>
      <c r="H30" s="6" t="str">
        <f t="array" ref="H30">XLOOKUP(C30,BLOOM!B:B,BLOOM!L:L)</f>
        <v>#N/A</v>
      </c>
      <c r="I30" s="6" t="str">
        <f t="shared" si="1"/>
        <v>#N/A</v>
      </c>
      <c r="J30" s="6" t="str">
        <f t="shared" si="2"/>
        <v>#N/A</v>
      </c>
      <c r="K30" s="31" t="str">
        <f t="array" ref="K30">I30*XLOOKUP(C30,'PRICE LIST'!E:E,'PRICE LIST'!J:J)</f>
        <v>#N/A</v>
      </c>
      <c r="L30" s="31" t="str">
        <f t="array" ref="L30">J30*XLOOKUP(C30,'PRICE LIST'!E:E,'PRICE LIST'!J:J)</f>
        <v>#N/A</v>
      </c>
      <c r="S30" s="2">
        <v>32.0</v>
      </c>
    </row>
    <row r="31">
      <c r="A31" s="26" t="str">
        <f t="array" ref="A31">XLOOKUP(C31,INV!D:D,INV!I:I)</f>
        <v>BC222</v>
      </c>
      <c r="B31" s="33" t="s">
        <v>139</v>
      </c>
      <c r="C31" s="33" t="s">
        <v>140</v>
      </c>
      <c r="D31" s="2" t="s">
        <v>115</v>
      </c>
      <c r="E31" s="14">
        <f t="array" ref="E31">XLOOKUP(C31,INV!A:A,INV!K:K)</f>
        <v>7</v>
      </c>
      <c r="F31" s="2" t="s">
        <v>119</v>
      </c>
      <c r="G31" s="6" t="str">
        <f t="array" ref="G31">XLOOKUP(C31,BLOOM!B:B,BLOOM!J:J)</f>
        <v>#N/A</v>
      </c>
      <c r="H31" s="6" t="str">
        <f t="array" ref="H31">XLOOKUP(C31,BLOOM!B:B,BLOOM!L:L)</f>
        <v>#N/A</v>
      </c>
      <c r="I31" s="6" t="str">
        <f t="shared" si="1"/>
        <v>#N/A</v>
      </c>
      <c r="J31" s="6" t="str">
        <f t="shared" si="2"/>
        <v>#N/A</v>
      </c>
      <c r="K31" s="31" t="str">
        <f t="array" ref="K31">I31*XLOOKUP(C31,'PRICE LIST'!E:E,'PRICE LIST'!J:J)</f>
        <v>#N/A</v>
      </c>
      <c r="L31" s="31" t="str">
        <f t="array" ref="L31">J31*XLOOKUP(C31,'PRICE LIST'!E:E,'PRICE LIST'!J:J)</f>
        <v>#N/A</v>
      </c>
      <c r="S31" s="2">
        <v>32.0</v>
      </c>
    </row>
    <row r="32">
      <c r="A32" s="14" t="str">
        <f t="array" ref="A32">XLOOKUP(C32,INV!D:D,INV!I:I)</f>
        <v>BC228</v>
      </c>
      <c r="B32" s="33" t="s">
        <v>141</v>
      </c>
      <c r="C32" s="33" t="s">
        <v>142</v>
      </c>
      <c r="D32" s="2" t="s">
        <v>115</v>
      </c>
      <c r="E32" s="14">
        <f t="array" ref="E32">XLOOKUP(C32,INV!A:A,INV!K:K)</f>
        <v>7</v>
      </c>
      <c r="F32" s="2" t="s">
        <v>119</v>
      </c>
      <c r="G32" s="6" t="str">
        <f t="array" ref="G32">XLOOKUP(C32,BLOOM!B:B,BLOOM!J:J)</f>
        <v>#N/A</v>
      </c>
      <c r="H32" s="6" t="str">
        <f t="array" ref="H32">XLOOKUP(C32,BLOOM!B:B,BLOOM!L:L)</f>
        <v>#N/A</v>
      </c>
      <c r="I32" s="6" t="str">
        <f t="shared" si="1"/>
        <v>#N/A</v>
      </c>
      <c r="J32" s="6" t="str">
        <f t="shared" si="2"/>
        <v>#N/A</v>
      </c>
      <c r="K32" s="31" t="str">
        <f t="array" ref="K32">I32*XLOOKUP(C32,'PRICE LIST'!E:E,'PRICE LIST'!J:J)</f>
        <v>#N/A</v>
      </c>
      <c r="L32" s="31" t="str">
        <f t="array" ref="L32">J32*XLOOKUP(C32,'PRICE LIST'!E:E,'PRICE LIST'!J:J)</f>
        <v>#N/A</v>
      </c>
      <c r="S32" s="2">
        <v>32.0</v>
      </c>
    </row>
    <row r="33">
      <c r="A33" s="14" t="str">
        <f t="array" ref="A33">XLOOKUP(C33,INV!D:D,INV!I:I)</f>
        <v>BC226</v>
      </c>
      <c r="B33" s="33" t="s">
        <v>143</v>
      </c>
      <c r="C33" s="33" t="s">
        <v>144</v>
      </c>
      <c r="D33" s="2" t="s">
        <v>115</v>
      </c>
      <c r="E33" s="14">
        <f t="array" ref="E33">XLOOKUP(C33,INV!A:A,INV!K:K)</f>
        <v>7</v>
      </c>
      <c r="F33" s="2" t="s">
        <v>119</v>
      </c>
      <c r="G33" s="6" t="str">
        <f t="array" ref="G33">XLOOKUP(C33,BLOOM!B:B,BLOOM!J:J)</f>
        <v>#N/A</v>
      </c>
      <c r="H33" s="6" t="str">
        <f t="array" ref="H33">XLOOKUP(C33,BLOOM!B:B,BLOOM!L:L)</f>
        <v>#N/A</v>
      </c>
      <c r="I33" s="6" t="str">
        <f t="shared" si="1"/>
        <v>#N/A</v>
      </c>
      <c r="J33" s="6" t="str">
        <f t="shared" si="2"/>
        <v>#N/A</v>
      </c>
      <c r="K33" s="31" t="str">
        <f t="array" ref="K33">I33*XLOOKUP(C33,'PRICE LIST'!E:E,'PRICE LIST'!J:J)</f>
        <v>#N/A</v>
      </c>
      <c r="L33" s="31" t="str">
        <f t="array" ref="L33">J33*XLOOKUP(C33,'PRICE LIST'!E:E,'PRICE LIST'!J:J)</f>
        <v>#N/A</v>
      </c>
      <c r="S33" s="2">
        <v>32.0</v>
      </c>
    </row>
    <row r="34">
      <c r="A34" s="14" t="str">
        <f t="array" ref="A34">XLOOKUP(C34,INV!D:D,INV!I:I)</f>
        <v>BC235</v>
      </c>
      <c r="B34" s="33" t="s">
        <v>145</v>
      </c>
      <c r="C34" s="33" t="s">
        <v>146</v>
      </c>
      <c r="D34" s="2" t="s">
        <v>115</v>
      </c>
      <c r="E34" s="14">
        <f t="array" ref="E34">XLOOKUP(C34,INV!A:A,INV!K:K)</f>
        <v>7</v>
      </c>
      <c r="F34" s="2" t="s">
        <v>119</v>
      </c>
      <c r="G34" s="6" t="str">
        <f t="array" ref="G34">XLOOKUP(C34,BLOOM!B:B,BLOOM!J:J)</f>
        <v>#N/A</v>
      </c>
      <c r="H34" s="6" t="str">
        <f t="array" ref="H34">XLOOKUP(C34,BLOOM!B:B,BLOOM!L:L)</f>
        <v>#N/A</v>
      </c>
      <c r="I34" s="6" t="str">
        <f t="shared" si="1"/>
        <v>#N/A</v>
      </c>
      <c r="J34" s="6" t="str">
        <f t="shared" si="2"/>
        <v>#N/A</v>
      </c>
      <c r="K34" s="31" t="str">
        <f t="array" ref="K34">I34*XLOOKUP(C34,'PRICE LIST'!E:E,'PRICE LIST'!J:J)</f>
        <v>#N/A</v>
      </c>
      <c r="L34" s="31" t="str">
        <f t="array" ref="L34">J34*XLOOKUP(C34,'PRICE LIST'!E:E,'PRICE LIST'!J:J)</f>
        <v>#N/A</v>
      </c>
      <c r="S34" s="2">
        <v>32.0</v>
      </c>
    </row>
    <row r="35">
      <c r="A35" s="14" t="str">
        <f t="array" ref="A35">XLOOKUP(C35,INV!D:D,INV!I:I)</f>
        <v>BC230</v>
      </c>
      <c r="B35" s="33" t="s">
        <v>147</v>
      </c>
      <c r="C35" s="33" t="s">
        <v>148</v>
      </c>
      <c r="D35" s="2" t="s">
        <v>115</v>
      </c>
      <c r="E35" s="14">
        <f t="array" ref="E35">XLOOKUP(C35,INV!A:A,INV!K:K)</f>
        <v>7</v>
      </c>
      <c r="F35" s="2" t="s">
        <v>119</v>
      </c>
      <c r="G35" s="6" t="str">
        <f t="array" ref="G35">XLOOKUP(C35,BLOOM!B:B,BLOOM!J:J)</f>
        <v>#N/A</v>
      </c>
      <c r="H35" s="6" t="str">
        <f t="array" ref="H35">XLOOKUP(C35,BLOOM!B:B,BLOOM!L:L)</f>
        <v>#N/A</v>
      </c>
      <c r="I35" s="6" t="str">
        <f t="shared" si="1"/>
        <v>#N/A</v>
      </c>
      <c r="J35" s="6" t="str">
        <f t="shared" si="2"/>
        <v>#N/A</v>
      </c>
      <c r="K35" s="31" t="str">
        <f t="array" ref="K35">I35*XLOOKUP(C35,'PRICE LIST'!E:E,'PRICE LIST'!J:J)</f>
        <v>#N/A</v>
      </c>
      <c r="L35" s="31" t="str">
        <f t="array" ref="L35">J35*XLOOKUP(C35,'PRICE LIST'!E:E,'PRICE LIST'!J:J)</f>
        <v>#N/A</v>
      </c>
      <c r="S35" s="2">
        <v>32.0</v>
      </c>
    </row>
    <row r="36">
      <c r="A36" s="14" t="str">
        <f t="array" ref="A36">XLOOKUP(C36,INV!D:D,INV!I:I)</f>
        <v>BC224</v>
      </c>
      <c r="B36" s="33" t="s">
        <v>149</v>
      </c>
      <c r="C36" s="33" t="s">
        <v>150</v>
      </c>
      <c r="D36" s="2" t="s">
        <v>115</v>
      </c>
      <c r="E36" s="14">
        <f t="array" ref="E36">XLOOKUP(C36,INV!A:A,INV!K:K)</f>
        <v>7</v>
      </c>
      <c r="F36" s="2" t="s">
        <v>119</v>
      </c>
      <c r="G36" s="6" t="str">
        <f t="array" ref="G36">XLOOKUP(C36,BLOOM!B:B,BLOOM!J:J)</f>
        <v>#N/A</v>
      </c>
      <c r="H36" s="6" t="str">
        <f t="array" ref="H36">XLOOKUP(C36,BLOOM!B:B,BLOOM!L:L)</f>
        <v>#N/A</v>
      </c>
      <c r="I36" s="6" t="str">
        <f t="shared" si="1"/>
        <v>#N/A</v>
      </c>
      <c r="J36" s="6" t="str">
        <f t="shared" si="2"/>
        <v>#N/A</v>
      </c>
      <c r="K36" s="31" t="str">
        <f t="array" ref="K36">I36*XLOOKUP(C36,'PRICE LIST'!E:E,'PRICE LIST'!J:J)</f>
        <v>#N/A</v>
      </c>
      <c r="L36" s="31" t="str">
        <f t="array" ref="L36">J36*XLOOKUP(C36,'PRICE LIST'!E:E,'PRICE LIST'!J:J)</f>
        <v>#N/A</v>
      </c>
      <c r="S36" s="2">
        <v>32.0</v>
      </c>
    </row>
    <row r="37">
      <c r="A37" s="14" t="str">
        <f t="array" ref="A37">XLOOKUP(C37,INV!D:D,INV!I:I)</f>
        <v>BC501</v>
      </c>
      <c r="B37" s="24" t="s">
        <v>151</v>
      </c>
      <c r="C37" s="20" t="s">
        <v>152</v>
      </c>
      <c r="D37" s="14" t="s">
        <v>115</v>
      </c>
      <c r="E37" s="14">
        <f t="array" ref="E37">XLOOKUP(C37,INV!A:A,INV!K:K)</f>
        <v>15</v>
      </c>
      <c r="F37" s="4"/>
      <c r="G37" s="4">
        <f t="array" ref="G37">XLOOKUP(C37,SEA!B:B,SEA!Q:Q)</f>
        <v>68.5</v>
      </c>
      <c r="H37" s="4">
        <f t="array" ref="H37">XLOOKUP(C37,SEA!B:B,SEA!S:S)</f>
        <v>0</v>
      </c>
      <c r="I37" s="4">
        <f t="shared" si="1"/>
        <v>69</v>
      </c>
      <c r="J37" s="4">
        <f t="shared" si="2"/>
        <v>0</v>
      </c>
      <c r="K37" s="18">
        <f t="array" ref="K37">I37*XLOOKUP(C37,'PRICE LIST'!E:E,'PRICE LIST'!J:J)</f>
        <v>0</v>
      </c>
      <c r="L37" s="18">
        <f t="array" ref="L37">J37*XLOOKUP(C37,'PRICE LIST'!E:E,'PRICE LIST'!J:J)</f>
        <v>0</v>
      </c>
      <c r="M37" s="4" t="str">
        <f t="array" ref="M37">XLOOKUP(C37,SEA!B:B,SEA!R:R)</f>
        <v/>
      </c>
      <c r="N37" s="4"/>
      <c r="O37" s="4"/>
      <c r="P37" s="4">
        <f t="shared" ref="P37:P49" si="4">Q37*J37</f>
        <v>0</v>
      </c>
      <c r="Q37" s="4">
        <f t="array" ref="Q37">E37-XLOOKUP(C37,'PRICE LIST'!E:E,'PRICE LIST'!J:J)</f>
        <v>15</v>
      </c>
      <c r="R37" s="4"/>
      <c r="S37" s="14">
        <v>1.0</v>
      </c>
    </row>
    <row r="38">
      <c r="A38" s="14" t="str">
        <f t="array" ref="A38">XLOOKUP(C38,INV!D:D,INV!I:I)</f>
        <v>RJ203-100</v>
      </c>
      <c r="B38" s="34" t="s">
        <v>153</v>
      </c>
      <c r="C38" s="35" t="s">
        <v>154</v>
      </c>
      <c r="D38" s="14" t="s">
        <v>115</v>
      </c>
      <c r="E38" s="14">
        <f t="array" ref="E38">XLOOKUP(C38,INV!A:A,INV!K:K)</f>
        <v>8</v>
      </c>
      <c r="F38" s="14" t="s">
        <v>155</v>
      </c>
      <c r="G38" s="4" t="str">
        <f t="array" ref="G38">XLOOKUP(C38,SEA!B:B,SEA!Q:Q)</f>
        <v>#N/A</v>
      </c>
      <c r="H38" s="4" t="str">
        <f t="array" ref="H38">XLOOKUP(C38,SEA!B:B,SEA!S:S)</f>
        <v>#N/A</v>
      </c>
      <c r="I38" s="4" t="str">
        <f t="shared" si="1"/>
        <v>#N/A</v>
      </c>
      <c r="J38" s="4" t="str">
        <f t="shared" si="2"/>
        <v>#N/A</v>
      </c>
      <c r="K38" s="18" t="str">
        <f t="array" ref="K38">I38*XLOOKUP(C38,'PRICE LIST'!E:E,'PRICE LIST'!J:J)</f>
        <v>#N/A</v>
      </c>
      <c r="L38" s="18" t="str">
        <f t="array" ref="L38">J38*XLOOKUP(C38,'PRICE LIST'!E:E,'PRICE LIST'!J:J)</f>
        <v>#N/A</v>
      </c>
      <c r="M38" s="4" t="str">
        <f t="array" ref="M38">XLOOKUP(C38,SEA!B:B,SEA!R:R)</f>
        <v/>
      </c>
      <c r="N38" s="4"/>
      <c r="O38" s="4"/>
      <c r="P38" s="4" t="str">
        <f t="shared" si="4"/>
        <v>#N/A</v>
      </c>
      <c r="Q38" s="4">
        <f t="array" ref="Q38">E38-XLOOKUP(C38,'PRICE LIST'!E:E,'PRICE LIST'!J:J)</f>
        <v>8</v>
      </c>
      <c r="R38" s="4"/>
      <c r="S38" s="14">
        <v>1.0</v>
      </c>
    </row>
    <row r="39">
      <c r="A39" s="26" t="str">
        <f t="array" ref="A39">XLOOKUP(C39,INV!D:D,INV!I:I)</f>
        <v>EX141</v>
      </c>
      <c r="B39" s="24" t="s">
        <v>156</v>
      </c>
      <c r="C39" s="20" t="s">
        <v>157</v>
      </c>
      <c r="D39" s="14" t="s">
        <v>115</v>
      </c>
      <c r="E39" s="14">
        <f t="array" ref="E39">XLOOKUP(C39,INV!A:A,INV!K:K)</f>
        <v>7</v>
      </c>
      <c r="F39" s="4"/>
      <c r="G39" s="4">
        <f t="array" ref="G39">XLOOKUP(C39,SEA!B:B,SEA!Q:Q)</f>
        <v>84.33333333</v>
      </c>
      <c r="H39" s="4">
        <f t="array" ref="H39">XLOOKUP(C39,SEA!B:B,SEA!S:S)</f>
        <v>0</v>
      </c>
      <c r="I39" s="4">
        <f t="shared" si="1"/>
        <v>85</v>
      </c>
      <c r="J39" s="4">
        <f t="shared" si="2"/>
        <v>0</v>
      </c>
      <c r="K39" s="18">
        <f t="array" ref="K39">I39*XLOOKUP(C39,'PRICE LIST'!E:E,'PRICE LIST'!J:J)</f>
        <v>0</v>
      </c>
      <c r="L39" s="18">
        <f t="array" ref="L39">J39*XLOOKUP(C39,'PRICE LIST'!E:E,'PRICE LIST'!J:J)</f>
        <v>0</v>
      </c>
      <c r="M39" s="4" t="str">
        <f t="array" ref="M39">XLOOKUP(C39,SEA!B:B,SEA!R:R)</f>
        <v/>
      </c>
      <c r="N39" s="4"/>
      <c r="O39" s="4"/>
      <c r="P39" s="4">
        <f t="shared" si="4"/>
        <v>0</v>
      </c>
      <c r="Q39" s="4">
        <f t="array" ref="Q39">E39-XLOOKUP(C39,'PRICE LIST'!E:E,'PRICE LIST'!J:J)</f>
        <v>7</v>
      </c>
      <c r="R39" s="4"/>
      <c r="S39" s="14">
        <v>1.0</v>
      </c>
    </row>
    <row r="40">
      <c r="A40" s="14" t="str">
        <f t="array" ref="A40">XLOOKUP(C40,INV!D:D,INV!I:I)</f>
        <v>BC503</v>
      </c>
      <c r="B40" s="24" t="s">
        <v>158</v>
      </c>
      <c r="C40" s="20" t="s">
        <v>159</v>
      </c>
      <c r="D40" s="14" t="s">
        <v>115</v>
      </c>
      <c r="E40" s="14">
        <f t="array" ref="E40">XLOOKUP(C40,INV!A:A,INV!K:K)</f>
        <v>15</v>
      </c>
      <c r="F40" s="4"/>
      <c r="G40" s="4">
        <f t="array" ref="G40">XLOOKUP(C40,SEA!B:B,SEA!Q:Q)</f>
        <v>34.75</v>
      </c>
      <c r="H40" s="4">
        <f t="array" ref="H40">XLOOKUP(C40,SEA!B:B,SEA!S:S)</f>
        <v>0</v>
      </c>
      <c r="I40" s="4">
        <f t="shared" si="1"/>
        <v>35</v>
      </c>
      <c r="J40" s="4">
        <f t="shared" si="2"/>
        <v>0</v>
      </c>
      <c r="K40" s="18">
        <f t="array" ref="K40">I40*XLOOKUP(C40,'PRICE LIST'!E:E,'PRICE LIST'!J:J)</f>
        <v>0</v>
      </c>
      <c r="L40" s="18">
        <f t="array" ref="L40">J40*XLOOKUP(C40,'PRICE LIST'!E:E,'PRICE LIST'!J:J)</f>
        <v>0</v>
      </c>
      <c r="M40" s="4" t="str">
        <f t="array" ref="M40">XLOOKUP(C40,SEA!B:B,SEA!R:R)</f>
        <v/>
      </c>
      <c r="N40" s="4"/>
      <c r="O40" s="4"/>
      <c r="P40" s="4">
        <f t="shared" si="4"/>
        <v>0</v>
      </c>
      <c r="Q40" s="4">
        <f t="array" ref="Q40">E40-XLOOKUP(C40,'PRICE LIST'!E:E,'PRICE LIST'!J:J)</f>
        <v>15</v>
      </c>
      <c r="R40" s="4"/>
      <c r="S40" s="14">
        <v>1.0</v>
      </c>
    </row>
    <row r="41">
      <c r="A41" s="14" t="str">
        <f t="array" ref="A41">XLOOKUP(C41,INV!D:D,INV!I:I)</f>
        <v>BC504</v>
      </c>
      <c r="B41" s="24" t="s">
        <v>160</v>
      </c>
      <c r="C41" s="20" t="s">
        <v>161</v>
      </c>
      <c r="D41" s="14" t="s">
        <v>115</v>
      </c>
      <c r="E41" s="14">
        <f t="array" ref="E41">XLOOKUP(C41,INV!A:A,INV!K:K)</f>
        <v>15</v>
      </c>
      <c r="F41" s="4"/>
      <c r="G41" s="4">
        <f t="array" ref="G41">XLOOKUP(C41,SEA!B:B,SEA!Q:Q)</f>
        <v>19.91666667</v>
      </c>
      <c r="H41" s="4">
        <f t="array" ref="H41">XLOOKUP(C41,SEA!B:B,SEA!S:S)</f>
        <v>0</v>
      </c>
      <c r="I41" s="4">
        <f t="shared" si="1"/>
        <v>20</v>
      </c>
      <c r="J41" s="4">
        <f t="shared" si="2"/>
        <v>0</v>
      </c>
      <c r="K41" s="18">
        <f t="array" ref="K41">I41*XLOOKUP(C41,'PRICE LIST'!E:E,'PRICE LIST'!J:J)</f>
        <v>0</v>
      </c>
      <c r="L41" s="18">
        <f t="array" ref="L41">J41*XLOOKUP(C41,'PRICE LIST'!E:E,'PRICE LIST'!J:J)</f>
        <v>0</v>
      </c>
      <c r="M41" s="4" t="str">
        <f t="array" ref="M41">XLOOKUP(C41,SEA!B:B,SEA!R:R)</f>
        <v/>
      </c>
      <c r="N41" s="4"/>
      <c r="O41" s="4"/>
      <c r="P41" s="4">
        <f t="shared" si="4"/>
        <v>0</v>
      </c>
      <c r="Q41" s="4">
        <f t="array" ref="Q41">E41-XLOOKUP(C41,'PRICE LIST'!E:E,'PRICE LIST'!J:J)</f>
        <v>15</v>
      </c>
      <c r="R41" s="4"/>
      <c r="S41" s="14">
        <v>1.0</v>
      </c>
    </row>
    <row r="42">
      <c r="A42" s="14" t="str">
        <f t="array" ref="A42">XLOOKUP(C42,INV!D:D,INV!I:I)</f>
        <v>EX114</v>
      </c>
      <c r="B42" s="24" t="s">
        <v>162</v>
      </c>
      <c r="C42" s="20" t="s">
        <v>163</v>
      </c>
      <c r="D42" s="14" t="s">
        <v>115</v>
      </c>
      <c r="E42" s="14">
        <f t="array" ref="E42">XLOOKUP(C42,INV!A:A,INV!K:K)</f>
        <v>7</v>
      </c>
      <c r="F42" s="4"/>
      <c r="G42" s="4">
        <f t="array" ref="G42">XLOOKUP(C42,SEA!B:B,SEA!Q:Q)</f>
        <v>36.16666667</v>
      </c>
      <c r="H42" s="4">
        <f t="array" ref="H42">XLOOKUP(C42,SEA!B:B,SEA!S:S)</f>
        <v>0</v>
      </c>
      <c r="I42" s="4">
        <f t="shared" si="1"/>
        <v>37</v>
      </c>
      <c r="J42" s="4">
        <f t="shared" si="2"/>
        <v>0</v>
      </c>
      <c r="K42" s="18">
        <f t="array" ref="K42">I42*XLOOKUP(C42,'PRICE LIST'!E:E,'PRICE LIST'!J:J)</f>
        <v>0</v>
      </c>
      <c r="L42" s="18">
        <f t="array" ref="L42">J42*XLOOKUP(C42,'PRICE LIST'!E:E,'PRICE LIST'!J:J)</f>
        <v>0</v>
      </c>
      <c r="M42" s="4" t="str">
        <f t="array" ref="M42">XLOOKUP(C42,SEA!B:B,SEA!R:R)</f>
        <v/>
      </c>
      <c r="N42" s="4"/>
      <c r="O42" s="4"/>
      <c r="P42" s="4">
        <f t="shared" si="4"/>
        <v>0</v>
      </c>
      <c r="Q42" s="4">
        <f t="array" ref="Q42">E42-XLOOKUP(C42,'PRICE LIST'!E:E,'PRICE LIST'!J:J)</f>
        <v>7</v>
      </c>
      <c r="R42" s="4"/>
      <c r="S42" s="14">
        <v>1.0</v>
      </c>
    </row>
    <row r="43">
      <c r="A43" s="14" t="str">
        <f t="array" ref="A43">XLOOKUP(C43,INV!D:D,INV!I:I)</f>
        <v>EX197-S</v>
      </c>
      <c r="B43" s="24" t="s">
        <v>164</v>
      </c>
      <c r="C43" s="20" t="s">
        <v>165</v>
      </c>
      <c r="D43" s="14" t="s">
        <v>115</v>
      </c>
      <c r="E43" s="14">
        <f t="array" ref="E43">XLOOKUP(C43,INV!A:A,INV!K:K)</f>
        <v>5</v>
      </c>
      <c r="F43" s="4"/>
      <c r="G43" s="4">
        <f t="array" ref="G43">XLOOKUP(C43,SEA!B:B,SEA!Q:Q)</f>
        <v>14</v>
      </c>
      <c r="H43" s="4">
        <f t="array" ref="H43">XLOOKUP(C43,SEA!B:B,SEA!S:S)</f>
        <v>0</v>
      </c>
      <c r="I43" s="4">
        <f t="shared" si="1"/>
        <v>14</v>
      </c>
      <c r="J43" s="4">
        <f t="shared" si="2"/>
        <v>0</v>
      </c>
      <c r="K43" s="18">
        <f t="array" ref="K43">I43*XLOOKUP(C43,'PRICE LIST'!E:E,'PRICE LIST'!J:J)</f>
        <v>0</v>
      </c>
      <c r="L43" s="18">
        <f t="array" ref="L43">J43*XLOOKUP(C43,'PRICE LIST'!E:E,'PRICE LIST'!J:J)</f>
        <v>0</v>
      </c>
      <c r="M43" s="4" t="str">
        <f t="array" ref="M43">XLOOKUP(C43,SEA!B:B,SEA!R:R)</f>
        <v/>
      </c>
      <c r="N43" s="4"/>
      <c r="O43" s="4"/>
      <c r="P43" s="4">
        <f t="shared" si="4"/>
        <v>0</v>
      </c>
      <c r="Q43" s="4">
        <f t="array" ref="Q43">E43-XLOOKUP(C43,'PRICE LIST'!E:E,'PRICE LIST'!J:J)</f>
        <v>5</v>
      </c>
      <c r="R43" s="4"/>
      <c r="S43" s="14">
        <v>1.0</v>
      </c>
    </row>
    <row r="44">
      <c r="A44" s="14" t="str">
        <f t="array" ref="A44">XLOOKUP(C44,INV!D:D,INV!I:I)</f>
        <v>RJ202-500</v>
      </c>
      <c r="B44" s="34" t="s">
        <v>166</v>
      </c>
      <c r="C44" s="35" t="s">
        <v>167</v>
      </c>
      <c r="D44" s="14" t="s">
        <v>115</v>
      </c>
      <c r="E44" s="14">
        <f t="array" ref="E44">XLOOKUP(C44,INV!A:A,INV!K:K)</f>
        <v>25</v>
      </c>
      <c r="F44" s="14" t="s">
        <v>155</v>
      </c>
      <c r="G44" s="4" t="str">
        <f t="array" ref="G44">XLOOKUP(C44,SEA!B:B,SEA!Q:Q)</f>
        <v>#N/A</v>
      </c>
      <c r="H44" s="4" t="str">
        <f t="array" ref="H44">XLOOKUP(C44,SEA!B:B,SEA!S:S)</f>
        <v>#N/A</v>
      </c>
      <c r="I44" s="4" t="str">
        <f t="shared" si="1"/>
        <v>#N/A</v>
      </c>
      <c r="J44" s="4" t="str">
        <f t="shared" si="2"/>
        <v>#N/A</v>
      </c>
      <c r="K44" s="18" t="str">
        <f t="array" ref="K44">I44*XLOOKUP(C44,'PRICE LIST'!E:E,'PRICE LIST'!J:J)</f>
        <v>#N/A</v>
      </c>
      <c r="L44" s="18" t="str">
        <f t="array" ref="L44">J44*XLOOKUP(C44,'PRICE LIST'!E:E,'PRICE LIST'!J:J)</f>
        <v>#N/A</v>
      </c>
      <c r="M44" s="4" t="str">
        <f t="array" ref="M44">XLOOKUP(C44,SEA!B:B,SEA!R:R)</f>
        <v/>
      </c>
      <c r="N44" s="4"/>
      <c r="O44" s="4"/>
      <c r="P44" s="4" t="str">
        <f t="shared" si="4"/>
        <v>#N/A</v>
      </c>
      <c r="Q44" s="4">
        <f t="array" ref="Q44">E44-XLOOKUP(C44,'PRICE LIST'!E:E,'PRICE LIST'!J:J)</f>
        <v>25</v>
      </c>
      <c r="R44" s="4"/>
      <c r="S44" s="14">
        <v>1.0</v>
      </c>
    </row>
    <row r="45">
      <c r="A45" s="14" t="str">
        <f t="array" ref="A45">XLOOKUP(C45,INV!D:D,INV!I:I)</f>
        <v>RJ202-100</v>
      </c>
      <c r="B45" s="34" t="s">
        <v>168</v>
      </c>
      <c r="C45" s="35" t="s">
        <v>169</v>
      </c>
      <c r="D45" s="14" t="s">
        <v>115</v>
      </c>
      <c r="E45" s="14">
        <f t="array" ref="E45">XLOOKUP(C45,INV!A:A,INV!K:K)</f>
        <v>8</v>
      </c>
      <c r="F45" s="14" t="s">
        <v>155</v>
      </c>
      <c r="G45" s="4" t="str">
        <f t="array" ref="G45">XLOOKUP(C45,SEA!B:B,SEA!Q:Q)</f>
        <v>#N/A</v>
      </c>
      <c r="H45" s="4" t="str">
        <f t="array" ref="H45">XLOOKUP(C45,SEA!B:B,SEA!S:S)</f>
        <v>#N/A</v>
      </c>
      <c r="I45" s="4" t="str">
        <f t="shared" si="1"/>
        <v>#N/A</v>
      </c>
      <c r="J45" s="4" t="str">
        <f t="shared" si="2"/>
        <v>#N/A</v>
      </c>
      <c r="K45" s="18" t="str">
        <f t="array" ref="K45">I45*XLOOKUP(C45,'PRICE LIST'!E:E,'PRICE LIST'!J:J)</f>
        <v>#N/A</v>
      </c>
      <c r="L45" s="18" t="str">
        <f t="array" ref="L45">J45*XLOOKUP(C45,'PRICE LIST'!E:E,'PRICE LIST'!J:J)</f>
        <v>#N/A</v>
      </c>
      <c r="M45" s="4" t="str">
        <f t="array" ref="M45">XLOOKUP(C45,SEA!B:B,SEA!R:R)</f>
        <v/>
      </c>
      <c r="N45" s="4"/>
      <c r="O45" s="4"/>
      <c r="P45" s="4" t="str">
        <f t="shared" si="4"/>
        <v>#N/A</v>
      </c>
      <c r="Q45" s="4">
        <f t="array" ref="Q45">E45-XLOOKUP(C45,'PRICE LIST'!E:E,'PRICE LIST'!J:J)</f>
        <v>8</v>
      </c>
      <c r="R45" s="4"/>
      <c r="S45" s="14">
        <v>1.0</v>
      </c>
    </row>
    <row r="46">
      <c r="A46" s="14" t="str">
        <f t="array" ref="A46">XLOOKUP(C46,INV!D:D,INV!I:I)</f>
        <v>BC505</v>
      </c>
      <c r="B46" s="24" t="s">
        <v>170</v>
      </c>
      <c r="C46" s="20" t="s">
        <v>171</v>
      </c>
      <c r="D46" s="14" t="s">
        <v>115</v>
      </c>
      <c r="E46" s="14">
        <f t="array" ref="E46">XLOOKUP(C46,INV!A:A,INV!K:K)</f>
        <v>15</v>
      </c>
      <c r="F46" s="4"/>
      <c r="G46" s="4">
        <f t="array" ref="G46">XLOOKUP(C46,SEA!B:B,SEA!Q:Q)</f>
        <v>0</v>
      </c>
      <c r="H46" s="4">
        <f t="array" ref="H46">XLOOKUP(C46,SEA!B:B,SEA!S:S)</f>
        <v>0</v>
      </c>
      <c r="I46" s="4">
        <f t="shared" si="1"/>
        <v>0</v>
      </c>
      <c r="J46" s="4">
        <f t="shared" si="2"/>
        <v>0</v>
      </c>
      <c r="K46" s="18">
        <f t="array" ref="K46">I46*XLOOKUP(C46,'PRICE LIST'!E:E,'PRICE LIST'!J:J)</f>
        <v>0</v>
      </c>
      <c r="L46" s="18">
        <f t="array" ref="L46">J46*XLOOKUP(C46,'PRICE LIST'!E:E,'PRICE LIST'!J:J)</f>
        <v>0</v>
      </c>
      <c r="M46" s="4" t="str">
        <f t="array" ref="M46">XLOOKUP(C46,SEA!B:B,SEA!R:R)</f>
        <v/>
      </c>
      <c r="N46" s="4"/>
      <c r="O46" s="4"/>
      <c r="P46" s="4">
        <f t="shared" si="4"/>
        <v>0</v>
      </c>
      <c r="Q46" s="4">
        <f t="array" ref="Q46">E46-XLOOKUP(C46,'PRICE LIST'!E:E,'PRICE LIST'!J:J)</f>
        <v>15</v>
      </c>
      <c r="R46" s="4"/>
      <c r="S46" s="14">
        <v>1.0</v>
      </c>
    </row>
    <row r="47">
      <c r="A47" s="26" t="str">
        <f t="array" ref="A47">XLOOKUP(C47,INV!D:D,INV!I:I)</f>
        <v>RJ203-500</v>
      </c>
      <c r="B47" s="34" t="s">
        <v>172</v>
      </c>
      <c r="C47" s="35" t="s">
        <v>173</v>
      </c>
      <c r="D47" s="14" t="s">
        <v>115</v>
      </c>
      <c r="E47" s="14">
        <f t="array" ref="E47">XLOOKUP(C47,INV!A:A,INV!K:K)</f>
        <v>25</v>
      </c>
      <c r="F47" s="14" t="s">
        <v>155</v>
      </c>
      <c r="G47" s="4" t="str">
        <f t="array" ref="G47">XLOOKUP(C47,SEA!B:B,SEA!Q:Q)</f>
        <v>#N/A</v>
      </c>
      <c r="H47" s="4" t="str">
        <f t="array" ref="H47">XLOOKUP(C47,SEA!B:B,SEA!S:S)</f>
        <v>#N/A</v>
      </c>
      <c r="I47" s="4" t="str">
        <f t="shared" si="1"/>
        <v>#N/A</v>
      </c>
      <c r="J47" s="4" t="str">
        <f t="shared" si="2"/>
        <v>#N/A</v>
      </c>
      <c r="K47" s="18" t="str">
        <f t="array" ref="K47">I47*XLOOKUP(C47,'PRICE LIST'!E:E,'PRICE LIST'!J:J)</f>
        <v>#N/A</v>
      </c>
      <c r="L47" s="18" t="str">
        <f t="array" ref="L47">J47*XLOOKUP(C47,'PRICE LIST'!E:E,'PRICE LIST'!J:J)</f>
        <v>#N/A</v>
      </c>
      <c r="M47" s="4" t="str">
        <f t="array" ref="M47">XLOOKUP(C47,SEA!B:B,SEA!R:R)</f>
        <v/>
      </c>
      <c r="N47" s="4"/>
      <c r="O47" s="4"/>
      <c r="P47" s="4" t="str">
        <f t="shared" si="4"/>
        <v>#N/A</v>
      </c>
      <c r="Q47" s="4">
        <f t="array" ref="Q47">E47-XLOOKUP(C47,'PRICE LIST'!E:E,'PRICE LIST'!J:J)</f>
        <v>25</v>
      </c>
      <c r="R47" s="4"/>
      <c r="S47" s="14">
        <v>1.0</v>
      </c>
    </row>
    <row r="48">
      <c r="A48" s="14" t="str">
        <f t="array" ref="A48">XLOOKUP(C48,INV!D:D,INV!I:I)</f>
        <v>YA543</v>
      </c>
      <c r="B48" s="24" t="s">
        <v>174</v>
      </c>
      <c r="C48" s="20" t="s">
        <v>175</v>
      </c>
      <c r="D48" s="14" t="s">
        <v>115</v>
      </c>
      <c r="E48" s="14">
        <f t="array" ref="E48">XLOOKUP(C48,INV!A:A,INV!K:K)</f>
        <v>9</v>
      </c>
      <c r="F48" s="4"/>
      <c r="G48" s="4">
        <f t="array" ref="G48">XLOOKUP(C48,SEA!B:B,SEA!Q:Q)</f>
        <v>0</v>
      </c>
      <c r="H48" s="4">
        <f t="array" ref="H48">XLOOKUP(C48,SEA!B:B,SEA!S:S)</f>
        <v>0</v>
      </c>
      <c r="I48" s="4">
        <f t="shared" si="1"/>
        <v>0</v>
      </c>
      <c r="J48" s="4">
        <f t="shared" si="2"/>
        <v>0</v>
      </c>
      <c r="K48" s="18">
        <f t="array" ref="K48">I48*XLOOKUP(C48,'PRICE LIST'!E:E,'PRICE LIST'!J:J)</f>
        <v>0</v>
      </c>
      <c r="L48" s="18">
        <f t="array" ref="L48">J48*XLOOKUP(C48,'PRICE LIST'!E:E,'PRICE LIST'!J:J)</f>
        <v>0</v>
      </c>
      <c r="M48" s="4" t="str">
        <f t="array" ref="M48">XLOOKUP(C48,SEA!B:B,SEA!R:R)</f>
        <v/>
      </c>
      <c r="N48" s="4"/>
      <c r="O48" s="4"/>
      <c r="P48" s="4">
        <f t="shared" si="4"/>
        <v>0</v>
      </c>
      <c r="Q48" s="4">
        <f t="array" ref="Q48">E48-XLOOKUP(C48,'PRICE LIST'!E:E,'PRICE LIST'!J:J)</f>
        <v>9</v>
      </c>
      <c r="R48" s="4"/>
      <c r="S48" s="14">
        <v>1.0</v>
      </c>
    </row>
    <row r="49">
      <c r="A49" s="14" t="str">
        <f t="array" ref="A49">XLOOKUP(C49,INV!D:D,INV!I:I)</f>
        <v>EX197-L</v>
      </c>
      <c r="B49" s="24" t="s">
        <v>176</v>
      </c>
      <c r="C49" s="20" t="s">
        <v>177</v>
      </c>
      <c r="D49" s="14" t="s">
        <v>115</v>
      </c>
      <c r="E49" s="14">
        <f t="array" ref="E49">XLOOKUP(C49,INV!A:A,INV!K:K)</f>
        <v>9</v>
      </c>
      <c r="F49" s="4"/>
      <c r="G49" s="4">
        <f t="array" ref="G49">XLOOKUP(C49,SEA!B:B,SEA!Q:Q)</f>
        <v>0</v>
      </c>
      <c r="H49" s="4">
        <f t="array" ref="H49">XLOOKUP(C49,SEA!B:B,SEA!S:S)</f>
        <v>0</v>
      </c>
      <c r="I49" s="4">
        <f t="shared" si="1"/>
        <v>0</v>
      </c>
      <c r="J49" s="4">
        <f t="shared" si="2"/>
        <v>0</v>
      </c>
      <c r="K49" s="18">
        <f t="array" ref="K49">I49*XLOOKUP(C49,'PRICE LIST'!E:E,'PRICE LIST'!J:J)</f>
        <v>0</v>
      </c>
      <c r="L49" s="18">
        <f t="array" ref="L49">J49*XLOOKUP(C49,'PRICE LIST'!E:E,'PRICE LIST'!J:J)</f>
        <v>0</v>
      </c>
      <c r="M49" s="4" t="str">
        <f t="array" ref="M49">XLOOKUP(C49,SEA!B:B,SEA!R:R)</f>
        <v/>
      </c>
      <c r="N49" s="4"/>
      <c r="O49" s="4"/>
      <c r="P49" s="4">
        <f t="shared" si="4"/>
        <v>0</v>
      </c>
      <c r="Q49" s="4">
        <f t="array" ref="Q49">E49-XLOOKUP(C49,'PRICE LIST'!E:E,'PRICE LIST'!J:J)</f>
        <v>9</v>
      </c>
      <c r="R49" s="4"/>
      <c r="S49" s="14">
        <v>1.0</v>
      </c>
    </row>
    <row r="50">
      <c r="A50" s="14" t="str">
        <f t="array" ref="A50">XLOOKUP(C50,INV!D:D,INV!I:I)</f>
        <v>BC237</v>
      </c>
      <c r="B50" s="33" t="s">
        <v>178</v>
      </c>
      <c r="C50" s="33" t="s">
        <v>179</v>
      </c>
      <c r="D50" s="2" t="s">
        <v>115</v>
      </c>
      <c r="E50" s="14">
        <f t="array" ref="E50">XLOOKUP(C50,INV!A:A,INV!K:K)</f>
        <v>21</v>
      </c>
      <c r="F50" s="2" t="s">
        <v>119</v>
      </c>
      <c r="G50" s="6" t="str">
        <f t="array" ref="G50">XLOOKUP(C50,BLOOM!B:B,BLOOM!J:J)</f>
        <v>#N/A</v>
      </c>
      <c r="H50" s="6" t="str">
        <f t="array" ref="H50">XLOOKUP(C50,BLOOM!B:B,BLOOM!L:L)</f>
        <v>#N/A</v>
      </c>
      <c r="I50" s="6" t="str">
        <f t="shared" si="1"/>
        <v>#N/A</v>
      </c>
      <c r="J50" s="6" t="str">
        <f t="shared" si="2"/>
        <v>#N/A</v>
      </c>
      <c r="K50" s="31" t="str">
        <f t="array" ref="K50">I50*XLOOKUP(C50,'PRICE LIST'!E:E,'PRICE LIST'!J:J)</f>
        <v>#N/A</v>
      </c>
      <c r="L50" s="31" t="str">
        <f t="array" ref="L50">J50*XLOOKUP(C50,'PRICE LIST'!E:E,'PRICE LIST'!J:J)</f>
        <v>#N/A</v>
      </c>
      <c r="S50" s="2">
        <v>24.0</v>
      </c>
    </row>
    <row r="51">
      <c r="A51" s="14" t="str">
        <f t="array" ref="A51">XLOOKUP(C51,INV!D:D,INV!I:I)</f>
        <v>BK105</v>
      </c>
      <c r="B51" s="24" t="s">
        <v>180</v>
      </c>
      <c r="C51" s="20" t="s">
        <v>181</v>
      </c>
      <c r="D51" s="14" t="s">
        <v>182</v>
      </c>
      <c r="E51" s="14">
        <f t="array" ref="E51">XLOOKUP(C51,INV!A:A,INV!K:K)</f>
        <v>30</v>
      </c>
      <c r="F51" s="4"/>
      <c r="G51" s="4">
        <f t="array" ref="G51">XLOOKUP(C51,SEA!B:B,SEA!Q:Q)</f>
        <v>0.8333333333</v>
      </c>
      <c r="H51" s="4">
        <f t="array" ref="H51">XLOOKUP(C51,SEA!B:B,SEA!S:S)</f>
        <v>4.75</v>
      </c>
      <c r="I51" s="4">
        <f t="shared" si="1"/>
        <v>1</v>
      </c>
      <c r="J51" s="4">
        <f t="shared" si="2"/>
        <v>5</v>
      </c>
      <c r="K51" s="18" t="str">
        <f t="array" ref="K51">I51*XLOOKUP(C51,'PRICE LIST'!E:E,'PRICE LIST'!J:J)</f>
        <v>#N/A</v>
      </c>
      <c r="L51" s="18" t="str">
        <f t="array" ref="L51">J51*XLOOKUP(C51,'PRICE LIST'!E:E,'PRICE LIST'!J:J)</f>
        <v>#N/A</v>
      </c>
      <c r="M51" s="4" t="str">
        <f t="array" ref="M51">XLOOKUP(C51,SEA!B:B,SEA!R:R)</f>
        <v/>
      </c>
      <c r="N51" s="4"/>
      <c r="O51" s="4"/>
      <c r="P51" s="4" t="str">
        <f t="shared" ref="P51:P72" si="5">Q51*J51</f>
        <v>#N/A</v>
      </c>
      <c r="Q51" s="4" t="str">
        <f t="array" ref="Q51">E51-XLOOKUP(C51,'PRICE LIST'!E:E,'PRICE LIST'!J:J)</f>
        <v>#N/A</v>
      </c>
      <c r="R51" s="4"/>
      <c r="S51" s="14">
        <v>1.0</v>
      </c>
    </row>
    <row r="52">
      <c r="A52" s="14" t="str">
        <f t="array" ref="A52">XLOOKUP(C52,INV!D:D,INV!I:I)</f>
        <v>BK106</v>
      </c>
      <c r="B52" s="24" t="s">
        <v>183</v>
      </c>
      <c r="C52" s="20" t="s">
        <v>184</v>
      </c>
      <c r="D52" s="14" t="s">
        <v>182</v>
      </c>
      <c r="E52" s="14">
        <f t="array" ref="E52">XLOOKUP(C52,INV!A:A,INV!K:K)</f>
        <v>20</v>
      </c>
      <c r="F52" s="4"/>
      <c r="G52" s="4">
        <f t="array" ref="G52">XLOOKUP(C52,SEA!B:B,SEA!Q:Q)</f>
        <v>143.5</v>
      </c>
      <c r="H52" s="4">
        <f t="array" ref="H52">XLOOKUP(C52,SEA!B:B,SEA!S:S)</f>
        <v>0</v>
      </c>
      <c r="I52" s="4">
        <f t="shared" si="1"/>
        <v>144</v>
      </c>
      <c r="J52" s="4">
        <f t="shared" si="2"/>
        <v>0</v>
      </c>
      <c r="K52" s="18">
        <f t="array" ref="K52">I52*XLOOKUP(C52,'PRICE LIST'!E:E,'PRICE LIST'!J:J)</f>
        <v>0</v>
      </c>
      <c r="L52" s="18">
        <f t="array" ref="L52">J52*XLOOKUP(C52,'PRICE LIST'!E:E,'PRICE LIST'!J:J)</f>
        <v>0</v>
      </c>
      <c r="M52" s="4" t="str">
        <f t="array" ref="M52">XLOOKUP(C52,SEA!B:B,SEA!R:R)</f>
        <v/>
      </c>
      <c r="N52" s="4"/>
      <c r="O52" s="4"/>
      <c r="P52" s="4">
        <f t="shared" si="5"/>
        <v>0</v>
      </c>
      <c r="Q52" s="4">
        <f t="array" ref="Q52">E52-XLOOKUP(C52,'PRICE LIST'!E:E,'PRICE LIST'!J:J)</f>
        <v>20</v>
      </c>
      <c r="R52" s="4"/>
      <c r="S52" s="14">
        <v>1.0</v>
      </c>
    </row>
    <row r="53">
      <c r="A53" s="14" t="str">
        <f t="array" ref="A53">XLOOKUP(C53,INV!D:D,INV!I:I)</f>
        <v>BK137</v>
      </c>
      <c r="B53" s="24" t="s">
        <v>185</v>
      </c>
      <c r="C53" s="20" t="s">
        <v>186</v>
      </c>
      <c r="D53" s="14" t="s">
        <v>182</v>
      </c>
      <c r="E53" s="14">
        <f t="array" ref="E53">XLOOKUP(C53,INV!A:A,INV!K:K)</f>
        <v>7</v>
      </c>
      <c r="F53" s="4"/>
      <c r="G53" s="4">
        <f t="array" ref="G53">XLOOKUP(C53,SEA!B:B,SEA!Q:Q)</f>
        <v>42.83333333</v>
      </c>
      <c r="H53" s="4">
        <f t="array" ref="H53">XLOOKUP(C53,SEA!B:B,SEA!S:S)</f>
        <v>0</v>
      </c>
      <c r="I53" s="4">
        <f t="shared" si="1"/>
        <v>43</v>
      </c>
      <c r="J53" s="4">
        <f t="shared" si="2"/>
        <v>0</v>
      </c>
      <c r="K53" s="18">
        <f t="array" ref="K53">I53*XLOOKUP(C53,'PRICE LIST'!E:E,'PRICE LIST'!J:J)</f>
        <v>0</v>
      </c>
      <c r="L53" s="18">
        <f t="array" ref="L53">J53*XLOOKUP(C53,'PRICE LIST'!E:E,'PRICE LIST'!J:J)</f>
        <v>0</v>
      </c>
      <c r="M53" s="4" t="str">
        <f t="array" ref="M53">XLOOKUP(C53,SEA!B:B,SEA!R:R)</f>
        <v/>
      </c>
      <c r="N53" s="4"/>
      <c r="O53" s="4"/>
      <c r="P53" s="4">
        <f t="shared" si="5"/>
        <v>0</v>
      </c>
      <c r="Q53" s="4">
        <f t="array" ref="Q53">E53-XLOOKUP(C53,'PRICE LIST'!E:E,'PRICE LIST'!J:J)</f>
        <v>7</v>
      </c>
      <c r="R53" s="4"/>
      <c r="S53" s="14">
        <v>1.0</v>
      </c>
    </row>
    <row r="54">
      <c r="A54" s="14" t="str">
        <f t="array" ref="A54">XLOOKUP(C54,INV!D:D,INV!I:I)</f>
        <v>BK111</v>
      </c>
      <c r="B54" s="24" t="s">
        <v>187</v>
      </c>
      <c r="C54" s="20" t="s">
        <v>188</v>
      </c>
      <c r="D54" s="14" t="s">
        <v>182</v>
      </c>
      <c r="E54" s="14">
        <f t="array" ref="E54">XLOOKUP(C54,INV!A:A,INV!K:K)</f>
        <v>7</v>
      </c>
      <c r="F54" s="4"/>
      <c r="G54" s="4">
        <f t="array" ref="G54">XLOOKUP(C54,SEA!B:B,SEA!Q:Q)</f>
        <v>28.5</v>
      </c>
      <c r="H54" s="4">
        <f t="array" ref="H54">XLOOKUP(C54,SEA!B:B,SEA!S:S)</f>
        <v>0</v>
      </c>
      <c r="I54" s="4">
        <f t="shared" si="1"/>
        <v>29</v>
      </c>
      <c r="J54" s="4">
        <f t="shared" si="2"/>
        <v>0</v>
      </c>
      <c r="K54" s="18">
        <f t="array" ref="K54">I54*XLOOKUP(C54,'PRICE LIST'!E:E,'PRICE LIST'!J:J)</f>
        <v>0</v>
      </c>
      <c r="L54" s="18">
        <f t="array" ref="L54">J54*XLOOKUP(C54,'PRICE LIST'!E:E,'PRICE LIST'!J:J)</f>
        <v>0</v>
      </c>
      <c r="M54" s="4" t="str">
        <f t="array" ref="M54">XLOOKUP(C54,SEA!B:B,SEA!R:R)</f>
        <v/>
      </c>
      <c r="N54" s="4"/>
      <c r="O54" s="4"/>
      <c r="P54" s="4">
        <f t="shared" si="5"/>
        <v>0</v>
      </c>
      <c r="Q54" s="4">
        <f t="array" ref="Q54">E54-XLOOKUP(C54,'PRICE LIST'!E:E,'PRICE LIST'!J:J)</f>
        <v>7</v>
      </c>
      <c r="R54" s="4"/>
      <c r="S54" s="14">
        <v>1.0</v>
      </c>
    </row>
    <row r="55">
      <c r="A55" s="14" t="str">
        <f t="array" ref="A55">XLOOKUP(C55,INV!D:D,INV!I:I)</f>
        <v>BK136</v>
      </c>
      <c r="B55" s="24" t="s">
        <v>189</v>
      </c>
      <c r="C55" s="20" t="s">
        <v>190</v>
      </c>
      <c r="D55" s="14" t="s">
        <v>182</v>
      </c>
      <c r="E55" s="14">
        <f t="array" ref="E55">XLOOKUP(C55,INV!A:A,INV!K:K)</f>
        <v>15</v>
      </c>
      <c r="F55" s="4"/>
      <c r="G55" s="4">
        <f t="array" ref="G55">XLOOKUP(C55,SEA!B:B,SEA!Q:Q)</f>
        <v>19.83333333</v>
      </c>
      <c r="H55" s="4">
        <f t="array" ref="H55">XLOOKUP(C55,SEA!B:B,SEA!S:S)</f>
        <v>0</v>
      </c>
      <c r="I55" s="4">
        <f t="shared" si="1"/>
        <v>20</v>
      </c>
      <c r="J55" s="4">
        <f t="shared" si="2"/>
        <v>0</v>
      </c>
      <c r="K55" s="18">
        <f t="array" ref="K55">I55*XLOOKUP(C55,'PRICE LIST'!E:E,'PRICE LIST'!J:J)</f>
        <v>0</v>
      </c>
      <c r="L55" s="18">
        <f t="array" ref="L55">J55*XLOOKUP(C55,'PRICE LIST'!E:E,'PRICE LIST'!J:J)</f>
        <v>0</v>
      </c>
      <c r="M55" s="4" t="str">
        <f t="array" ref="M55">XLOOKUP(C55,SEA!B:B,SEA!R:R)</f>
        <v/>
      </c>
      <c r="N55" s="4"/>
      <c r="O55" s="4"/>
      <c r="P55" s="4">
        <f t="shared" si="5"/>
        <v>0</v>
      </c>
      <c r="Q55" s="4">
        <f t="array" ref="Q55">E55-XLOOKUP(C55,'PRICE LIST'!E:E,'PRICE LIST'!J:J)</f>
        <v>15</v>
      </c>
      <c r="R55" s="4"/>
      <c r="S55" s="14">
        <v>1.0</v>
      </c>
    </row>
    <row r="56">
      <c r="A56" s="14" t="str">
        <f t="array" ref="A56">XLOOKUP(C56,INV!D:D,INV!I:I)</f>
        <v>BK115</v>
      </c>
      <c r="B56" s="24" t="s">
        <v>191</v>
      </c>
      <c r="C56" s="20" t="s">
        <v>192</v>
      </c>
      <c r="D56" s="14" t="s">
        <v>182</v>
      </c>
      <c r="E56" s="14">
        <f t="array" ref="E56">XLOOKUP(C56,INV!A:A,INV!K:K)</f>
        <v>15</v>
      </c>
      <c r="F56" s="4"/>
      <c r="G56" s="4">
        <f t="array" ref="G56">XLOOKUP(C56,SEA!B:B,SEA!Q:Q)</f>
        <v>16.66666667</v>
      </c>
      <c r="H56" s="4">
        <f t="array" ref="H56">XLOOKUP(C56,SEA!B:B,SEA!S:S)</f>
        <v>0</v>
      </c>
      <c r="I56" s="4">
        <f t="shared" si="1"/>
        <v>17</v>
      </c>
      <c r="J56" s="4">
        <f t="shared" si="2"/>
        <v>0</v>
      </c>
      <c r="K56" s="18">
        <f t="array" ref="K56">I56*XLOOKUP(C56,'PRICE LIST'!E:E,'PRICE LIST'!J:J)</f>
        <v>0</v>
      </c>
      <c r="L56" s="18">
        <f t="array" ref="L56">J56*XLOOKUP(C56,'PRICE LIST'!E:E,'PRICE LIST'!J:J)</f>
        <v>0</v>
      </c>
      <c r="M56" s="4" t="str">
        <f t="array" ref="M56">XLOOKUP(C56,SEA!B:B,SEA!R:R)</f>
        <v/>
      </c>
      <c r="N56" s="4"/>
      <c r="O56" s="4"/>
      <c r="P56" s="4">
        <f t="shared" si="5"/>
        <v>0</v>
      </c>
      <c r="Q56" s="4">
        <f t="array" ref="Q56">E56-XLOOKUP(C56,'PRICE LIST'!E:E,'PRICE LIST'!J:J)</f>
        <v>15</v>
      </c>
      <c r="R56" s="4"/>
      <c r="S56" s="14">
        <v>1.0</v>
      </c>
    </row>
    <row r="57">
      <c r="A57" s="14" t="str">
        <f t="array" ref="A57">XLOOKUP(C57,INV!D:D,INV!I:I)</f>
        <v>BK156</v>
      </c>
      <c r="B57" s="24" t="s">
        <v>193</v>
      </c>
      <c r="C57" s="20" t="s">
        <v>194</v>
      </c>
      <c r="D57" s="14" t="s">
        <v>182</v>
      </c>
      <c r="E57" s="14">
        <f t="array" ref="E57">XLOOKUP(C57,INV!A:A,INV!K:K)</f>
        <v>15</v>
      </c>
      <c r="F57" s="4"/>
      <c r="G57" s="4">
        <f t="array" ref="G57">XLOOKUP(C57,SEA!B:B,SEA!Q:Q)</f>
        <v>18.66666667</v>
      </c>
      <c r="H57" s="4">
        <f t="array" ref="H57">XLOOKUP(C57,SEA!B:B,SEA!S:S)</f>
        <v>0</v>
      </c>
      <c r="I57" s="4">
        <f t="shared" si="1"/>
        <v>19</v>
      </c>
      <c r="J57" s="4">
        <f t="shared" si="2"/>
        <v>0</v>
      </c>
      <c r="K57" s="18">
        <f t="array" ref="K57">I57*XLOOKUP(C57,'PRICE LIST'!E:E,'PRICE LIST'!J:J)</f>
        <v>0</v>
      </c>
      <c r="L57" s="18">
        <f t="array" ref="L57">J57*XLOOKUP(C57,'PRICE LIST'!E:E,'PRICE LIST'!J:J)</f>
        <v>0</v>
      </c>
      <c r="M57" s="4" t="str">
        <f t="array" ref="M57">XLOOKUP(C57,SEA!B:B,SEA!R:R)</f>
        <v/>
      </c>
      <c r="N57" s="4"/>
      <c r="O57" s="4"/>
      <c r="P57" s="4">
        <f t="shared" si="5"/>
        <v>0</v>
      </c>
      <c r="Q57" s="4">
        <f t="array" ref="Q57">E57-XLOOKUP(C57,'PRICE LIST'!E:E,'PRICE LIST'!J:J)</f>
        <v>15</v>
      </c>
      <c r="R57" s="4"/>
      <c r="S57" s="14">
        <v>1.0</v>
      </c>
    </row>
    <row r="58">
      <c r="A58" s="14" t="str">
        <f t="array" ref="A58">XLOOKUP(C58,INV!D:D,INV!I:I)</f>
        <v>BK116</v>
      </c>
      <c r="B58" s="24" t="s">
        <v>195</v>
      </c>
      <c r="C58" s="20" t="s">
        <v>196</v>
      </c>
      <c r="D58" s="14" t="s">
        <v>182</v>
      </c>
      <c r="E58" s="14">
        <f t="array" ref="E58">XLOOKUP(C58,INV!A:A,INV!K:K)</f>
        <v>15</v>
      </c>
      <c r="F58" s="4"/>
      <c r="G58" s="4">
        <f t="array" ref="G58">XLOOKUP(C58,SEA!B:B,SEA!Q:Q)</f>
        <v>17.5</v>
      </c>
      <c r="H58" s="4">
        <f t="array" ref="H58">XLOOKUP(C58,SEA!B:B,SEA!S:S)</f>
        <v>0</v>
      </c>
      <c r="I58" s="4">
        <f t="shared" si="1"/>
        <v>18</v>
      </c>
      <c r="J58" s="4">
        <f t="shared" si="2"/>
        <v>0</v>
      </c>
      <c r="K58" s="18">
        <f t="array" ref="K58">I58*XLOOKUP(C58,'PRICE LIST'!E:E,'PRICE LIST'!J:J)</f>
        <v>0</v>
      </c>
      <c r="L58" s="18">
        <f t="array" ref="L58">J58*XLOOKUP(C58,'PRICE LIST'!E:E,'PRICE LIST'!J:J)</f>
        <v>0</v>
      </c>
      <c r="M58" s="4" t="str">
        <f t="array" ref="M58">XLOOKUP(C58,SEA!B:B,SEA!R:R)</f>
        <v/>
      </c>
      <c r="N58" s="4"/>
      <c r="O58" s="4"/>
      <c r="P58" s="4">
        <f t="shared" si="5"/>
        <v>0</v>
      </c>
      <c r="Q58" s="4">
        <f t="array" ref="Q58">E58-XLOOKUP(C58,'PRICE LIST'!E:E,'PRICE LIST'!J:J)</f>
        <v>15</v>
      </c>
      <c r="R58" s="4"/>
      <c r="S58" s="14">
        <v>1.0</v>
      </c>
    </row>
    <row r="59">
      <c r="A59" s="14" t="str">
        <f t="array" ref="A59">XLOOKUP(C59,INV!D:D,INV!I:I)</f>
        <v>BK149</v>
      </c>
      <c r="B59" s="24" t="s">
        <v>197</v>
      </c>
      <c r="C59" s="20" t="s">
        <v>198</v>
      </c>
      <c r="D59" s="14" t="s">
        <v>182</v>
      </c>
      <c r="E59" s="14">
        <f t="array" ref="E59">XLOOKUP(C59,INV!A:A,INV!K:K)</f>
        <v>15</v>
      </c>
      <c r="F59" s="4"/>
      <c r="G59" s="4">
        <f t="array" ref="G59">XLOOKUP(C59,SEA!B:B,SEA!Q:Q)</f>
        <v>15.33333333</v>
      </c>
      <c r="H59" s="4">
        <f t="array" ref="H59">XLOOKUP(C59,SEA!B:B,SEA!S:S)</f>
        <v>0</v>
      </c>
      <c r="I59" s="4">
        <f t="shared" si="1"/>
        <v>16</v>
      </c>
      <c r="J59" s="4">
        <f t="shared" si="2"/>
        <v>0</v>
      </c>
      <c r="K59" s="18">
        <f t="array" ref="K59">I59*XLOOKUP(C59,'PRICE LIST'!E:E,'PRICE LIST'!J:J)</f>
        <v>0</v>
      </c>
      <c r="L59" s="18">
        <f t="array" ref="L59">J59*XLOOKUP(C59,'PRICE LIST'!E:E,'PRICE LIST'!J:J)</f>
        <v>0</v>
      </c>
      <c r="M59" s="4" t="str">
        <f t="array" ref="M59">XLOOKUP(C59,SEA!B:B,SEA!R:R)</f>
        <v/>
      </c>
      <c r="N59" s="4"/>
      <c r="O59" s="4"/>
      <c r="P59" s="4">
        <f t="shared" si="5"/>
        <v>0</v>
      </c>
      <c r="Q59" s="4">
        <f t="array" ref="Q59">E59-XLOOKUP(C59,'PRICE LIST'!E:E,'PRICE LIST'!J:J)</f>
        <v>15</v>
      </c>
      <c r="R59" s="4"/>
      <c r="S59" s="14">
        <v>1.0</v>
      </c>
    </row>
    <row r="60">
      <c r="A60" s="14" t="str">
        <f t="array" ref="A60">XLOOKUP(C60,INV!D:D,INV!I:I)</f>
        <v>BK109</v>
      </c>
      <c r="B60" s="24" t="s">
        <v>199</v>
      </c>
      <c r="C60" s="20" t="s">
        <v>200</v>
      </c>
      <c r="D60" s="14" t="s">
        <v>182</v>
      </c>
      <c r="E60" s="14">
        <f t="array" ref="E60">XLOOKUP(C60,INV!A:A,INV!K:K)</f>
        <v>15</v>
      </c>
      <c r="F60" s="4"/>
      <c r="G60" s="4">
        <f t="array" ref="G60">XLOOKUP(C60,SEA!B:B,SEA!Q:Q)</f>
        <v>13.66666667</v>
      </c>
      <c r="H60" s="4">
        <f t="array" ref="H60">XLOOKUP(C60,SEA!B:B,SEA!S:S)</f>
        <v>0</v>
      </c>
      <c r="I60" s="4">
        <f t="shared" si="1"/>
        <v>14</v>
      </c>
      <c r="J60" s="4">
        <f t="shared" si="2"/>
        <v>0</v>
      </c>
      <c r="K60" s="18">
        <f t="array" ref="K60">I60*XLOOKUP(C60,'PRICE LIST'!E:E,'PRICE LIST'!J:J)</f>
        <v>0</v>
      </c>
      <c r="L60" s="18">
        <f t="array" ref="L60">J60*XLOOKUP(C60,'PRICE LIST'!E:E,'PRICE LIST'!J:J)</f>
        <v>0</v>
      </c>
      <c r="M60" s="4" t="str">
        <f t="array" ref="M60">XLOOKUP(C60,SEA!B:B,SEA!R:R)</f>
        <v/>
      </c>
      <c r="N60" s="4"/>
      <c r="O60" s="4"/>
      <c r="P60" s="4">
        <f t="shared" si="5"/>
        <v>0</v>
      </c>
      <c r="Q60" s="4">
        <f t="array" ref="Q60">E60-XLOOKUP(C60,'PRICE LIST'!E:E,'PRICE LIST'!J:J)</f>
        <v>15</v>
      </c>
      <c r="R60" s="4"/>
      <c r="S60" s="14">
        <v>1.0</v>
      </c>
    </row>
    <row r="61">
      <c r="A61" s="14" t="str">
        <f t="array" ref="A61">XLOOKUP(C61,INV!D:D,INV!I:I)</f>
        <v>BK138</v>
      </c>
      <c r="B61" s="24" t="s">
        <v>201</v>
      </c>
      <c r="C61" s="20" t="s">
        <v>202</v>
      </c>
      <c r="D61" s="14" t="s">
        <v>182</v>
      </c>
      <c r="E61" s="14">
        <f t="array" ref="E61">XLOOKUP(C61,INV!A:A,INV!K:K)</f>
        <v>7</v>
      </c>
      <c r="F61" s="4"/>
      <c r="G61" s="4">
        <f t="array" ref="G61">XLOOKUP(C61,SEA!B:B,SEA!Q:Q)</f>
        <v>23.83333333</v>
      </c>
      <c r="H61" s="4">
        <f t="array" ref="H61">XLOOKUP(C61,SEA!B:B,SEA!S:S)</f>
        <v>0</v>
      </c>
      <c r="I61" s="4">
        <f t="shared" si="1"/>
        <v>24</v>
      </c>
      <c r="J61" s="4">
        <f t="shared" si="2"/>
        <v>0</v>
      </c>
      <c r="K61" s="18">
        <f t="array" ref="K61">I61*XLOOKUP(C61,'PRICE LIST'!E:E,'PRICE LIST'!J:J)</f>
        <v>0</v>
      </c>
      <c r="L61" s="18">
        <f t="array" ref="L61">J61*XLOOKUP(C61,'PRICE LIST'!E:E,'PRICE LIST'!J:J)</f>
        <v>0</v>
      </c>
      <c r="M61" s="4" t="str">
        <f t="array" ref="M61">XLOOKUP(C61,SEA!B:B,SEA!R:R)</f>
        <v/>
      </c>
      <c r="N61" s="4"/>
      <c r="O61" s="4"/>
      <c r="P61" s="4">
        <f t="shared" si="5"/>
        <v>0</v>
      </c>
      <c r="Q61" s="4">
        <f t="array" ref="Q61">E61-XLOOKUP(C61,'PRICE LIST'!E:E,'PRICE LIST'!J:J)</f>
        <v>7</v>
      </c>
      <c r="R61" s="4"/>
      <c r="S61" s="14">
        <v>1.0</v>
      </c>
    </row>
    <row r="62">
      <c r="A62" s="14" t="str">
        <f t="array" ref="A62">XLOOKUP(C62,INV!D:D,INV!I:I)</f>
        <v>BK154</v>
      </c>
      <c r="B62" s="24" t="s">
        <v>203</v>
      </c>
      <c r="C62" s="20" t="s">
        <v>204</v>
      </c>
      <c r="D62" s="14" t="s">
        <v>182</v>
      </c>
      <c r="E62" s="14">
        <f t="array" ref="E62">XLOOKUP(C62,INV!A:A,INV!K:K)</f>
        <v>25</v>
      </c>
      <c r="F62" s="4"/>
      <c r="G62" s="4">
        <f t="array" ref="G62">XLOOKUP(C62,SEA!B:B,SEA!Q:Q)</f>
        <v>4.666666667</v>
      </c>
      <c r="H62" s="4">
        <f t="array" ref="H62">XLOOKUP(C62,SEA!B:B,SEA!S:S)</f>
        <v>0</v>
      </c>
      <c r="I62" s="4">
        <f t="shared" si="1"/>
        <v>5</v>
      </c>
      <c r="J62" s="4">
        <f t="shared" si="2"/>
        <v>0</v>
      </c>
      <c r="K62" s="18">
        <f t="array" ref="K62">I62*XLOOKUP(C62,'PRICE LIST'!E:E,'PRICE LIST'!J:J)</f>
        <v>0</v>
      </c>
      <c r="L62" s="18">
        <f t="array" ref="L62">J62*XLOOKUP(C62,'PRICE LIST'!E:E,'PRICE LIST'!J:J)</f>
        <v>0</v>
      </c>
      <c r="M62" s="4" t="str">
        <f t="array" ref="M62">XLOOKUP(C62,SEA!B:B,SEA!R:R)</f>
        <v/>
      </c>
      <c r="N62" s="4"/>
      <c r="O62" s="4"/>
      <c r="P62" s="4">
        <f t="shared" si="5"/>
        <v>0</v>
      </c>
      <c r="Q62" s="4">
        <f t="array" ref="Q62">E62-XLOOKUP(C62,'PRICE LIST'!E:E,'PRICE LIST'!J:J)</f>
        <v>25</v>
      </c>
      <c r="R62" s="4"/>
      <c r="S62" s="14">
        <v>1.0</v>
      </c>
    </row>
    <row r="63">
      <c r="A63" s="14" t="str">
        <f t="array" ref="A63">XLOOKUP(C63,INV!D:D,INV!I:I)</f>
        <v>BK140</v>
      </c>
      <c r="B63" s="24" t="s">
        <v>205</v>
      </c>
      <c r="C63" s="20" t="s">
        <v>206</v>
      </c>
      <c r="D63" s="14" t="s">
        <v>182</v>
      </c>
      <c r="E63" s="14">
        <f t="array" ref="E63">XLOOKUP(C63,INV!A:A,INV!K:K)</f>
        <v>7</v>
      </c>
      <c r="F63" s="4"/>
      <c r="G63" s="4">
        <f t="array" ref="G63">XLOOKUP(C63,SEA!B:B,SEA!Q:Q)</f>
        <v>8.166666667</v>
      </c>
      <c r="H63" s="4">
        <f t="array" ref="H63">XLOOKUP(C63,SEA!B:B,SEA!S:S)</f>
        <v>0</v>
      </c>
      <c r="I63" s="4">
        <f t="shared" si="1"/>
        <v>9</v>
      </c>
      <c r="J63" s="4">
        <f t="shared" si="2"/>
        <v>0</v>
      </c>
      <c r="K63" s="18">
        <f t="array" ref="K63">I63*XLOOKUP(C63,'PRICE LIST'!E:E,'PRICE LIST'!J:J)</f>
        <v>0</v>
      </c>
      <c r="L63" s="18">
        <f t="array" ref="L63">J63*XLOOKUP(C63,'PRICE LIST'!E:E,'PRICE LIST'!J:J)</f>
        <v>0</v>
      </c>
      <c r="M63" s="4" t="str">
        <f t="array" ref="M63">XLOOKUP(C63,SEA!B:B,SEA!R:R)</f>
        <v/>
      </c>
      <c r="N63" s="4"/>
      <c r="O63" s="4"/>
      <c r="P63" s="4">
        <f t="shared" si="5"/>
        <v>0</v>
      </c>
      <c r="Q63" s="4">
        <f t="array" ref="Q63">E63-XLOOKUP(C63,'PRICE LIST'!E:E,'PRICE LIST'!J:J)</f>
        <v>7</v>
      </c>
      <c r="R63" s="4"/>
      <c r="S63" s="14">
        <v>1.0</v>
      </c>
    </row>
    <row r="64">
      <c r="A64" s="14" t="str">
        <f t="array" ref="A64">XLOOKUP(C64,INV!D:D,INV!I:I)</f>
        <v>BK151</v>
      </c>
      <c r="B64" s="24" t="s">
        <v>207</v>
      </c>
      <c r="C64" s="20" t="s">
        <v>208</v>
      </c>
      <c r="D64" s="14" t="s">
        <v>182</v>
      </c>
      <c r="E64" s="14">
        <f t="array" ref="E64">XLOOKUP(C64,INV!A:A,INV!K:K)</f>
        <v>160</v>
      </c>
      <c r="F64" s="4"/>
      <c r="G64" s="4">
        <f t="array" ref="G64">XLOOKUP(C64,SEA!B:B,SEA!Q:Q)</f>
        <v>0</v>
      </c>
      <c r="H64" s="4">
        <f t="array" ref="H64">XLOOKUP(C64,SEA!B:B,SEA!S:S)</f>
        <v>0</v>
      </c>
      <c r="I64" s="4">
        <f t="shared" si="1"/>
        <v>0</v>
      </c>
      <c r="J64" s="4">
        <f t="shared" si="2"/>
        <v>0</v>
      </c>
      <c r="K64" s="18">
        <f t="array" ref="K64">I64*XLOOKUP(C64,'PRICE LIST'!E:E,'PRICE LIST'!J:J)</f>
        <v>0</v>
      </c>
      <c r="L64" s="18">
        <f t="array" ref="L64">J64*XLOOKUP(C64,'PRICE LIST'!E:E,'PRICE LIST'!J:J)</f>
        <v>0</v>
      </c>
      <c r="M64" s="4" t="str">
        <f t="array" ref="M64">XLOOKUP(C64,SEA!B:B,SEA!R:R)</f>
        <v/>
      </c>
      <c r="N64" s="4"/>
      <c r="O64" s="4"/>
      <c r="P64" s="4">
        <f t="shared" si="5"/>
        <v>0</v>
      </c>
      <c r="Q64" s="4">
        <f t="array" ref="Q64">E64-XLOOKUP(C64,'PRICE LIST'!E:E,'PRICE LIST'!J:J)</f>
        <v>160</v>
      </c>
      <c r="R64" s="4"/>
      <c r="S64" s="14">
        <v>1.0</v>
      </c>
    </row>
    <row r="65">
      <c r="A65" s="14" t="str">
        <f t="array" ref="A65">XLOOKUP(C65,INV!D:D,INV!I:I)</f>
        <v>BK104</v>
      </c>
      <c r="B65" s="24" t="s">
        <v>209</v>
      </c>
      <c r="C65" s="20" t="s">
        <v>210</v>
      </c>
      <c r="D65" s="14" t="s">
        <v>182</v>
      </c>
      <c r="E65" s="14">
        <f t="array" ref="E65">XLOOKUP(C65,INV!A:A,INV!K:K)</f>
        <v>15</v>
      </c>
      <c r="F65" s="4"/>
      <c r="G65" s="4">
        <f t="array" ref="G65">XLOOKUP(C65,SEA!B:B,SEA!Q:Q)</f>
        <v>0</v>
      </c>
      <c r="H65" s="4">
        <f t="array" ref="H65">XLOOKUP(C65,SEA!B:B,SEA!S:S)</f>
        <v>0</v>
      </c>
      <c r="I65" s="4">
        <f t="shared" si="1"/>
        <v>0</v>
      </c>
      <c r="J65" s="4">
        <f t="shared" si="2"/>
        <v>0</v>
      </c>
      <c r="K65" s="18">
        <f t="array" ref="K65">I65*XLOOKUP(C65,'PRICE LIST'!E:E,'PRICE LIST'!J:J)</f>
        <v>0</v>
      </c>
      <c r="L65" s="18">
        <f t="array" ref="L65">J65*XLOOKUP(C65,'PRICE LIST'!E:E,'PRICE LIST'!J:J)</f>
        <v>0</v>
      </c>
      <c r="M65" s="4" t="str">
        <f t="array" ref="M65">XLOOKUP(C65,SEA!B:B,SEA!R:R)</f>
        <v/>
      </c>
      <c r="N65" s="4"/>
      <c r="O65" s="4"/>
      <c r="P65" s="4">
        <f t="shared" si="5"/>
        <v>0</v>
      </c>
      <c r="Q65" s="4">
        <f t="array" ref="Q65">E65-XLOOKUP(C65,'PRICE LIST'!E:E,'PRICE LIST'!J:J)</f>
        <v>15</v>
      </c>
      <c r="R65" s="4"/>
      <c r="S65" s="14">
        <v>1.0</v>
      </c>
    </row>
    <row r="66">
      <c r="A66" s="14" t="str">
        <f t="array" ref="A66">XLOOKUP(C66,INV!D:D,INV!I:I)</f>
        <v>BK145</v>
      </c>
      <c r="B66" s="24" t="s">
        <v>211</v>
      </c>
      <c r="C66" s="20" t="s">
        <v>212</v>
      </c>
      <c r="D66" s="14" t="s">
        <v>182</v>
      </c>
      <c r="E66" s="14">
        <f t="array" ref="E66">XLOOKUP(C66,INV!A:A,INV!K:K)</f>
        <v>15</v>
      </c>
      <c r="F66" s="4"/>
      <c r="G66" s="4">
        <f t="array" ref="G66">XLOOKUP(C66,SEA!B:B,SEA!Q:Q)</f>
        <v>0</v>
      </c>
      <c r="H66" s="4">
        <f t="array" ref="H66">XLOOKUP(C66,SEA!B:B,SEA!S:S)</f>
        <v>0</v>
      </c>
      <c r="I66" s="4">
        <f t="shared" si="1"/>
        <v>0</v>
      </c>
      <c r="J66" s="4">
        <f t="shared" si="2"/>
        <v>0</v>
      </c>
      <c r="K66" s="18">
        <f t="array" ref="K66">I66*XLOOKUP(C66,'PRICE LIST'!E:E,'PRICE LIST'!J:J)</f>
        <v>0</v>
      </c>
      <c r="L66" s="18">
        <f t="array" ref="L66">J66*XLOOKUP(C66,'PRICE LIST'!E:E,'PRICE LIST'!J:J)</f>
        <v>0</v>
      </c>
      <c r="M66" s="4" t="str">
        <f t="array" ref="M66">XLOOKUP(C66,SEA!B:B,SEA!R:R)</f>
        <v/>
      </c>
      <c r="N66" s="4"/>
      <c r="O66" s="4"/>
      <c r="P66" s="4">
        <f t="shared" si="5"/>
        <v>0</v>
      </c>
      <c r="Q66" s="4">
        <f t="array" ref="Q66">E66-XLOOKUP(C66,'PRICE LIST'!E:E,'PRICE LIST'!J:J)</f>
        <v>15</v>
      </c>
      <c r="R66" s="4"/>
      <c r="S66" s="14">
        <v>1.0</v>
      </c>
    </row>
    <row r="67">
      <c r="A67" s="14" t="str">
        <f t="array" ref="A67">XLOOKUP(C67,INV!D:D,INV!I:I)</f>
        <v>BK147</v>
      </c>
      <c r="B67" s="24" t="s">
        <v>213</v>
      </c>
      <c r="C67" s="20" t="s">
        <v>214</v>
      </c>
      <c r="D67" s="14" t="s">
        <v>182</v>
      </c>
      <c r="E67" s="14">
        <f t="array" ref="E67">XLOOKUP(C67,INV!A:A,INV!K:K)</f>
        <v>15</v>
      </c>
      <c r="F67" s="4"/>
      <c r="G67" s="4">
        <f t="array" ref="G67">XLOOKUP(C67,SEA!B:B,SEA!Q:Q)</f>
        <v>0</v>
      </c>
      <c r="H67" s="4">
        <f t="array" ref="H67">XLOOKUP(C67,SEA!B:B,SEA!S:S)</f>
        <v>0</v>
      </c>
      <c r="I67" s="4">
        <f t="shared" si="1"/>
        <v>0</v>
      </c>
      <c r="J67" s="4">
        <f t="shared" si="2"/>
        <v>0</v>
      </c>
      <c r="K67" s="18">
        <f t="array" ref="K67">I67*XLOOKUP(C67,'PRICE LIST'!E:E,'PRICE LIST'!J:J)</f>
        <v>0</v>
      </c>
      <c r="L67" s="18">
        <f t="array" ref="L67">J67*XLOOKUP(C67,'PRICE LIST'!E:E,'PRICE LIST'!J:J)</f>
        <v>0</v>
      </c>
      <c r="M67" s="4" t="str">
        <f t="array" ref="M67">XLOOKUP(C67,SEA!B:B,SEA!R:R)</f>
        <v/>
      </c>
      <c r="N67" s="4"/>
      <c r="O67" s="4"/>
      <c r="P67" s="4">
        <f t="shared" si="5"/>
        <v>0</v>
      </c>
      <c r="Q67" s="4">
        <f t="array" ref="Q67">E67-XLOOKUP(C67,'PRICE LIST'!E:E,'PRICE LIST'!J:J)</f>
        <v>15</v>
      </c>
      <c r="R67" s="4"/>
      <c r="S67" s="14">
        <v>1.0</v>
      </c>
    </row>
    <row r="68">
      <c r="A68" s="14" t="str">
        <f t="array" ref="A68">XLOOKUP(C68,INV!D:D,INV!I:I)</f>
        <v>BK101</v>
      </c>
      <c r="B68" s="24" t="s">
        <v>215</v>
      </c>
      <c r="C68" s="20" t="s">
        <v>216</v>
      </c>
      <c r="D68" s="14" t="s">
        <v>182</v>
      </c>
      <c r="E68" s="14">
        <f t="array" ref="E68">XLOOKUP(C68,INV!A:A,INV!K:K)</f>
        <v>10</v>
      </c>
      <c r="F68" s="4"/>
      <c r="G68" s="4">
        <f t="array" ref="G68">XLOOKUP(C68,SEA!B:B,SEA!Q:Q)</f>
        <v>0</v>
      </c>
      <c r="H68" s="4">
        <f t="array" ref="H68">XLOOKUP(C68,SEA!B:B,SEA!S:S)</f>
        <v>0</v>
      </c>
      <c r="I68" s="4">
        <f t="shared" si="1"/>
        <v>0</v>
      </c>
      <c r="J68" s="4">
        <f t="shared" si="2"/>
        <v>0</v>
      </c>
      <c r="K68" s="18">
        <f t="array" ref="K68">I68*XLOOKUP(C68,'PRICE LIST'!E:E,'PRICE LIST'!J:J)</f>
        <v>0</v>
      </c>
      <c r="L68" s="18">
        <f t="array" ref="L68">J68*XLOOKUP(C68,'PRICE LIST'!E:E,'PRICE LIST'!J:J)</f>
        <v>0</v>
      </c>
      <c r="M68" s="4" t="str">
        <f t="array" ref="M68">XLOOKUP(C68,SEA!B:B,SEA!R:R)</f>
        <v/>
      </c>
      <c r="N68" s="4"/>
      <c r="O68" s="4"/>
      <c r="P68" s="4">
        <f t="shared" si="5"/>
        <v>0</v>
      </c>
      <c r="Q68" s="4">
        <f t="array" ref="Q68">E68-XLOOKUP(C68,'PRICE LIST'!E:E,'PRICE LIST'!J:J)</f>
        <v>10</v>
      </c>
      <c r="R68" s="4"/>
      <c r="S68" s="14">
        <v>1.0</v>
      </c>
    </row>
    <row r="69">
      <c r="A69" s="14" t="str">
        <f t="array" ref="A69">XLOOKUP(C69,INV!D:D,INV!I:I)</f>
        <v>BK103</v>
      </c>
      <c r="B69" s="24" t="s">
        <v>217</v>
      </c>
      <c r="C69" s="20" t="s">
        <v>218</v>
      </c>
      <c r="D69" s="14" t="s">
        <v>182</v>
      </c>
      <c r="E69" s="14">
        <f t="array" ref="E69">XLOOKUP(C69,INV!A:A,INV!K:K)</f>
        <v>7</v>
      </c>
      <c r="F69" s="4"/>
      <c r="G69" s="4">
        <f t="array" ref="G69">XLOOKUP(C69,SEA!B:B,SEA!Q:Q)</f>
        <v>0</v>
      </c>
      <c r="H69" s="4">
        <f t="array" ref="H69">XLOOKUP(C69,SEA!B:B,SEA!S:S)</f>
        <v>0</v>
      </c>
      <c r="I69" s="4">
        <f t="shared" si="1"/>
        <v>0</v>
      </c>
      <c r="J69" s="4">
        <f t="shared" si="2"/>
        <v>0</v>
      </c>
      <c r="K69" s="18">
        <f t="array" ref="K69">I69*XLOOKUP(C69,'PRICE LIST'!E:E,'PRICE LIST'!J:J)</f>
        <v>0</v>
      </c>
      <c r="L69" s="18">
        <f t="array" ref="L69">J69*XLOOKUP(C69,'PRICE LIST'!E:E,'PRICE LIST'!J:J)</f>
        <v>0</v>
      </c>
      <c r="M69" s="4" t="str">
        <f t="array" ref="M69">XLOOKUP(C69,SEA!B:B,SEA!R:R)</f>
        <v/>
      </c>
      <c r="N69" s="4"/>
      <c r="O69" s="4"/>
      <c r="P69" s="4">
        <f t="shared" si="5"/>
        <v>0</v>
      </c>
      <c r="Q69" s="4">
        <f t="array" ref="Q69">E69-XLOOKUP(C69,'PRICE LIST'!E:E,'PRICE LIST'!J:J)</f>
        <v>7</v>
      </c>
      <c r="R69" s="4"/>
      <c r="S69" s="14">
        <v>1.0</v>
      </c>
    </row>
    <row r="70">
      <c r="A70" s="14" t="str">
        <f t="array" ref="A70">XLOOKUP(C70,INV!D:D,INV!I:I)</f>
        <v>BK110</v>
      </c>
      <c r="B70" s="24" t="s">
        <v>219</v>
      </c>
      <c r="C70" s="20" t="s">
        <v>220</v>
      </c>
      <c r="D70" s="14" t="s">
        <v>182</v>
      </c>
      <c r="E70" s="14">
        <f t="array" ref="E70">XLOOKUP(C70,INV!A:A,INV!K:K)</f>
        <v>7</v>
      </c>
      <c r="F70" s="4"/>
      <c r="G70" s="4">
        <f t="array" ref="G70">XLOOKUP(C70,SEA!B:B,SEA!Q:Q)</f>
        <v>0</v>
      </c>
      <c r="H70" s="4">
        <f t="array" ref="H70">XLOOKUP(C70,SEA!B:B,SEA!S:S)</f>
        <v>0</v>
      </c>
      <c r="I70" s="4">
        <f t="shared" si="1"/>
        <v>0</v>
      </c>
      <c r="J70" s="4">
        <f t="shared" si="2"/>
        <v>0</v>
      </c>
      <c r="K70" s="18">
        <f t="array" ref="K70">I70*XLOOKUP(C70,'PRICE LIST'!E:E,'PRICE LIST'!J:J)</f>
        <v>0</v>
      </c>
      <c r="L70" s="18">
        <f t="array" ref="L70">J70*XLOOKUP(C70,'PRICE LIST'!E:E,'PRICE LIST'!J:J)</f>
        <v>0</v>
      </c>
      <c r="M70" s="4" t="str">
        <f t="array" ref="M70">XLOOKUP(C70,SEA!B:B,SEA!R:R)</f>
        <v/>
      </c>
      <c r="N70" s="4"/>
      <c r="O70" s="4"/>
      <c r="P70" s="4">
        <f t="shared" si="5"/>
        <v>0</v>
      </c>
      <c r="Q70" s="4">
        <f t="array" ref="Q70">E70-XLOOKUP(C70,'PRICE LIST'!E:E,'PRICE LIST'!J:J)</f>
        <v>7</v>
      </c>
      <c r="R70" s="4"/>
      <c r="S70" s="14">
        <v>1.0</v>
      </c>
    </row>
    <row r="71">
      <c r="A71" s="14" t="str">
        <f t="array" ref="A71">XLOOKUP(C71,INV!D:D,INV!I:I)</f>
        <v>BK155</v>
      </c>
      <c r="B71" s="24" t="s">
        <v>221</v>
      </c>
      <c r="C71" s="20" t="s">
        <v>222</v>
      </c>
      <c r="D71" s="14" t="s">
        <v>182</v>
      </c>
      <c r="E71" s="14">
        <f t="array" ref="E71">XLOOKUP(C71,INV!A:A,INV!K:K)</f>
        <v>7</v>
      </c>
      <c r="F71" s="4"/>
      <c r="G71" s="4">
        <f t="array" ref="G71">XLOOKUP(C71,SEA!B:B,SEA!Q:Q)</f>
        <v>0</v>
      </c>
      <c r="H71" s="4">
        <f t="array" ref="H71">XLOOKUP(C71,SEA!B:B,SEA!S:S)</f>
        <v>0</v>
      </c>
      <c r="I71" s="4">
        <f t="shared" si="1"/>
        <v>0</v>
      </c>
      <c r="J71" s="4">
        <f t="shared" si="2"/>
        <v>0</v>
      </c>
      <c r="K71" s="18">
        <f t="array" ref="K71">I71*XLOOKUP(C71,'PRICE LIST'!E:E,'PRICE LIST'!J:J)</f>
        <v>0</v>
      </c>
      <c r="L71" s="18">
        <f t="array" ref="L71">J71*XLOOKUP(C71,'PRICE LIST'!E:E,'PRICE LIST'!J:J)</f>
        <v>0</v>
      </c>
      <c r="M71" s="4" t="str">
        <f t="array" ref="M71">XLOOKUP(C71,SEA!B:B,SEA!R:R)</f>
        <v/>
      </c>
      <c r="N71" s="4"/>
      <c r="O71" s="4"/>
      <c r="P71" s="4">
        <f t="shared" si="5"/>
        <v>0</v>
      </c>
      <c r="Q71" s="4">
        <f t="array" ref="Q71">E71-XLOOKUP(C71,'PRICE LIST'!E:E,'PRICE LIST'!J:J)</f>
        <v>7</v>
      </c>
      <c r="R71" s="4"/>
      <c r="S71" s="14">
        <v>1.0</v>
      </c>
    </row>
    <row r="72">
      <c r="A72" s="14" t="str">
        <f t="array" ref="A72">XLOOKUP(C72,INV!D:D,INV!I:I)</f>
        <v>EX153</v>
      </c>
      <c r="B72" s="24" t="s">
        <v>223</v>
      </c>
      <c r="C72" s="20" t="s">
        <v>224</v>
      </c>
      <c r="D72" s="14" t="s">
        <v>182</v>
      </c>
      <c r="E72" s="14">
        <f t="array" ref="E72">XLOOKUP(C72,INV!A:A,INV!K:K)</f>
        <v>5</v>
      </c>
      <c r="F72" s="4"/>
      <c r="G72" s="4">
        <f t="array" ref="G72">XLOOKUP(C72,SEA!B:B,SEA!Q:Q)</f>
        <v>0</v>
      </c>
      <c r="H72" s="4">
        <f t="array" ref="H72">XLOOKUP(C72,SEA!B:B,SEA!S:S)</f>
        <v>0</v>
      </c>
      <c r="I72" s="4">
        <f t="shared" si="1"/>
        <v>0</v>
      </c>
      <c r="J72" s="4">
        <f t="shared" si="2"/>
        <v>0</v>
      </c>
      <c r="K72" s="18">
        <f t="array" ref="K72">I72*XLOOKUP(C72,'PRICE LIST'!E:E,'PRICE LIST'!J:J)</f>
        <v>0</v>
      </c>
      <c r="L72" s="18">
        <f t="array" ref="L72">J72*XLOOKUP(C72,'PRICE LIST'!E:E,'PRICE LIST'!J:J)</f>
        <v>0</v>
      </c>
      <c r="M72" s="4" t="str">
        <f t="array" ref="M72">XLOOKUP(C72,SEA!B:B,SEA!R:R)</f>
        <v/>
      </c>
      <c r="N72" s="4"/>
      <c r="O72" s="4"/>
      <c r="P72" s="4">
        <f t="shared" si="5"/>
        <v>0</v>
      </c>
      <c r="Q72" s="4">
        <f t="array" ref="Q72">E72-XLOOKUP(C72,'PRICE LIST'!E:E,'PRICE LIST'!J:J)</f>
        <v>5</v>
      </c>
      <c r="R72" s="4"/>
      <c r="S72" s="14">
        <v>1.0</v>
      </c>
    </row>
    <row r="73">
      <c r="A73" s="14" t="str">
        <f t="array" ref="A73">XLOOKUP(C73,INV!D:D,INV!I:I)</f>
        <v>BC130-LAV</v>
      </c>
      <c r="B73" s="19" t="str">
        <f t="array" ref="B73">XLOOKUP(C73,INV!A:A,INV!B:B)</f>
        <v>Lavender &amp; Comfrey Soap</v>
      </c>
      <c r="C73" s="20" t="s">
        <v>225</v>
      </c>
      <c r="D73" s="14" t="s">
        <v>226</v>
      </c>
      <c r="E73" s="14">
        <f t="array" ref="E73">XLOOKUP(C73,INV!A:A,INV!K:K)</f>
        <v>5.5</v>
      </c>
      <c r="F73" s="2" t="s">
        <v>83</v>
      </c>
      <c r="K73" s="21"/>
      <c r="L73" s="21"/>
      <c r="M73" s="4" t="str">
        <f t="array" ref="M73">XLOOKUP(C73,SEA!B:B,SEA!R:R)</f>
        <v>#N/A</v>
      </c>
    </row>
    <row r="74">
      <c r="A74" s="14" t="str">
        <f t="array" ref="A74">XLOOKUP(C74,INV!D:D,INV!I:I)</f>
        <v>BC130-LEM</v>
      </c>
      <c r="B74" s="19" t="str">
        <f t="array" ref="B74">XLOOKUP(C74,INV!A:A,INV!B:B)</f>
        <v>Bergamot &amp; Lemongrass Soap</v>
      </c>
      <c r="C74" s="20" t="s">
        <v>227</v>
      </c>
      <c r="D74" s="14" t="s">
        <v>226</v>
      </c>
      <c r="E74" s="14">
        <f t="array" ref="E74">XLOOKUP(C74,INV!A:A,INV!K:K)</f>
        <v>5.5</v>
      </c>
      <c r="F74" s="2" t="s">
        <v>83</v>
      </c>
      <c r="K74" s="21"/>
      <c r="L74" s="21"/>
      <c r="M74" s="4" t="str">
        <f t="array" ref="M74">XLOOKUP(C74,SEA!B:B,SEA!R:R)</f>
        <v>#N/A</v>
      </c>
    </row>
    <row r="75">
      <c r="A75" s="14" t="str">
        <f t="array" ref="A75">XLOOKUP(C75,INV!D:D,INV!I:I)</f>
        <v>BC130-SHEA</v>
      </c>
      <c r="B75" s="19" t="str">
        <f t="array" ref="B75">XLOOKUP(C75,INV!A:A,INV!B:B)</f>
        <v>Shea Butter &amp; Honey Soap</v>
      </c>
      <c r="C75" s="20" t="s">
        <v>228</v>
      </c>
      <c r="D75" s="14" t="s">
        <v>226</v>
      </c>
      <c r="E75" s="14">
        <f t="array" ref="E75">XLOOKUP(C75,INV!A:A,INV!K:K)</f>
        <v>5.5</v>
      </c>
      <c r="F75" s="2" t="s">
        <v>83</v>
      </c>
      <c r="K75" s="21"/>
      <c r="L75" s="21"/>
      <c r="M75" s="4" t="str">
        <f t="array" ref="M75">XLOOKUP(C75,SEA!B:B,SEA!R:R)</f>
        <v>#N/A</v>
      </c>
    </row>
    <row r="76">
      <c r="A76" s="14" t="str">
        <f t="array" ref="A76">XLOOKUP(C76,INV!D:D,INV!I:I)</f>
        <v>BC130-TEA</v>
      </c>
      <c r="B76" s="19" t="str">
        <f t="array" ref="B76">XLOOKUP(C76,INV!A:A,INV!B:B)</f>
        <v>Black Tea Tree Soap</v>
      </c>
      <c r="C76" s="20" t="s">
        <v>229</v>
      </c>
      <c r="D76" s="14" t="s">
        <v>226</v>
      </c>
      <c r="E76" s="14">
        <f t="array" ref="E76">XLOOKUP(C76,INV!A:A,INV!K:K)</f>
        <v>5.5</v>
      </c>
      <c r="F76" s="2" t="s">
        <v>83</v>
      </c>
      <c r="K76" s="21"/>
      <c r="L76" s="21"/>
      <c r="M76" s="4" t="str">
        <f t="array" ref="M76">XLOOKUP(C76,SEA!B:B,SEA!R:R)</f>
        <v>#N/A</v>
      </c>
    </row>
    <row r="77">
      <c r="A77" s="14" t="str">
        <f t="array" ref="A77">XLOOKUP(C77,INV!D:D,INV!I:I)</f>
        <v>CU823</v>
      </c>
      <c r="B77" s="24" t="s">
        <v>230</v>
      </c>
      <c r="C77" s="20" t="s">
        <v>231</v>
      </c>
      <c r="D77" s="14" t="s">
        <v>232</v>
      </c>
      <c r="E77" s="14">
        <f t="array" ref="E77">XLOOKUP(C77,INV!A:A,INV!K:K)</f>
        <v>10</v>
      </c>
      <c r="F77" s="4"/>
      <c r="G77" s="4" t="str">
        <f t="array" ref="G77">XLOOKUP(C77,SEA!B:B,SEA!Q:Q)</f>
        <v>#N/A</v>
      </c>
      <c r="H77" s="4" t="str">
        <f t="array" ref="H77">XLOOKUP(C77,SEA!B:B,SEA!S:S)</f>
        <v>#N/A</v>
      </c>
      <c r="I77" s="4" t="str">
        <f t="shared" ref="I77:I187" si="6">CEILING(G77,S77)</f>
        <v>#N/A</v>
      </c>
      <c r="J77" s="4" t="str">
        <f t="shared" ref="J77:J187" si="7">CEILING(H77,S77)</f>
        <v>#N/A</v>
      </c>
      <c r="K77" s="18" t="str">
        <f t="array" ref="K77">I77*XLOOKUP(C77,'PRICE LIST'!E:E,'PRICE LIST'!J:J)</f>
        <v>#N/A</v>
      </c>
      <c r="L77" s="18" t="str">
        <f t="array" ref="L77">J77*XLOOKUP(C77,'PRICE LIST'!E:E,'PRICE LIST'!J:J)</f>
        <v>#N/A</v>
      </c>
      <c r="M77" s="4" t="str">
        <f t="array" ref="M77">XLOOKUP(C77,SEA!B:B,SEA!R:R)</f>
        <v>#N/A</v>
      </c>
      <c r="N77" s="4"/>
      <c r="O77" s="4"/>
      <c r="P77" s="4" t="str">
        <f t="shared" ref="P77:P187" si="8">Q77*J77</f>
        <v>#N/A</v>
      </c>
      <c r="Q77" s="4">
        <f t="array" ref="Q77">E77-XLOOKUP(C77,'PRICE LIST'!E:E,'PRICE LIST'!J:J)</f>
        <v>10</v>
      </c>
      <c r="R77" s="4"/>
      <c r="S77" s="14">
        <v>1.0</v>
      </c>
    </row>
    <row r="78">
      <c r="A78" s="14" t="str">
        <f t="array" ref="A78">XLOOKUP(C78,INV!D:D,INV!I:I)</f>
        <v>CU822</v>
      </c>
      <c r="B78" s="24" t="s">
        <v>233</v>
      </c>
      <c r="C78" s="20" t="s">
        <v>234</v>
      </c>
      <c r="D78" s="14" t="s">
        <v>232</v>
      </c>
      <c r="E78" s="14">
        <f t="array" ref="E78">XLOOKUP(C78,INV!A:A,INV!K:K)</f>
        <v>10</v>
      </c>
      <c r="F78" s="4"/>
      <c r="G78" s="4">
        <f t="array" ref="G78">XLOOKUP(C78,SEA!B:B,SEA!Q:Q)</f>
        <v>38</v>
      </c>
      <c r="H78" s="4">
        <f t="array" ref="H78">XLOOKUP(C78,SEA!B:B,SEA!S:S)</f>
        <v>0</v>
      </c>
      <c r="I78" s="4">
        <f t="shared" si="6"/>
        <v>38</v>
      </c>
      <c r="J78" s="4">
        <f t="shared" si="7"/>
        <v>0</v>
      </c>
      <c r="K78" s="18">
        <f t="array" ref="K78">I78*XLOOKUP(C78,'PRICE LIST'!E:E,'PRICE LIST'!J:J)</f>
        <v>0</v>
      </c>
      <c r="L78" s="18">
        <f t="array" ref="L78">J78*XLOOKUP(C78,'PRICE LIST'!E:E,'PRICE LIST'!J:J)</f>
        <v>0</v>
      </c>
      <c r="M78" s="4" t="str">
        <f t="array" ref="M78">XLOOKUP(C78,SEA!B:B,SEA!R:R)</f>
        <v/>
      </c>
      <c r="N78" s="4"/>
      <c r="O78" s="4"/>
      <c r="P78" s="4">
        <f t="shared" si="8"/>
        <v>0</v>
      </c>
      <c r="Q78" s="4">
        <f t="array" ref="Q78">E78-XLOOKUP(C78,'PRICE LIST'!E:E,'PRICE LIST'!J:J)</f>
        <v>10</v>
      </c>
      <c r="R78" s="4"/>
      <c r="S78" s="14">
        <v>1.0</v>
      </c>
    </row>
    <row r="79">
      <c r="A79" s="14" t="str">
        <f t="array" ref="A79">XLOOKUP(C79,INV!D:D,INV!I:I)</f>
        <v>CU821</v>
      </c>
      <c r="B79" s="24" t="s">
        <v>235</v>
      </c>
      <c r="C79" s="20" t="s">
        <v>236</v>
      </c>
      <c r="D79" s="14" t="s">
        <v>232</v>
      </c>
      <c r="E79" s="14">
        <f t="array" ref="E79">XLOOKUP(C79,INV!A:A,INV!K:K)</f>
        <v>10</v>
      </c>
      <c r="F79" s="4"/>
      <c r="G79" s="4">
        <f t="array" ref="G79">XLOOKUP(C79,SEA!B:B,SEA!Q:Q)</f>
        <v>9</v>
      </c>
      <c r="H79" s="4">
        <f t="array" ref="H79">XLOOKUP(C79,SEA!B:B,SEA!S:S)</f>
        <v>0</v>
      </c>
      <c r="I79" s="4">
        <f t="shared" si="6"/>
        <v>9</v>
      </c>
      <c r="J79" s="4">
        <f t="shared" si="7"/>
        <v>0</v>
      </c>
      <c r="K79" s="18">
        <f t="array" ref="K79">I79*XLOOKUP(C79,'PRICE LIST'!E:E,'PRICE LIST'!J:J)</f>
        <v>0</v>
      </c>
      <c r="L79" s="18">
        <f t="array" ref="L79">J79*XLOOKUP(C79,'PRICE LIST'!E:E,'PRICE LIST'!J:J)</f>
        <v>0</v>
      </c>
      <c r="M79" s="4" t="str">
        <f t="array" ref="M79">XLOOKUP(C79,SEA!B:B,SEA!R:R)</f>
        <v/>
      </c>
      <c r="N79" s="4"/>
      <c r="O79" s="4"/>
      <c r="P79" s="4">
        <f t="shared" si="8"/>
        <v>0</v>
      </c>
      <c r="Q79" s="4">
        <f t="array" ref="Q79">E79-XLOOKUP(C79,'PRICE LIST'!E:E,'PRICE LIST'!J:J)</f>
        <v>10</v>
      </c>
      <c r="R79" s="4"/>
      <c r="S79" s="14">
        <v>1.0</v>
      </c>
    </row>
    <row r="80">
      <c r="A80" s="26" t="str">
        <f t="array" ref="A80">XLOOKUP(C80,INV!D:D,INV!I:I)</f>
        <v>CX822</v>
      </c>
      <c r="B80" s="24" t="s">
        <v>237</v>
      </c>
      <c r="C80" s="20" t="s">
        <v>238</v>
      </c>
      <c r="D80" s="14" t="s">
        <v>239</v>
      </c>
      <c r="E80" s="14">
        <f t="array" ref="E80">XLOOKUP(C80,INV!A:A,INV!K:K)</f>
        <v>777</v>
      </c>
      <c r="F80" s="4"/>
      <c r="G80" s="4">
        <f t="array" ref="G80">XLOOKUP(C80,SEA!B:B,SEA!Q:Q)</f>
        <v>16</v>
      </c>
      <c r="H80" s="4">
        <f t="array" ref="H80">XLOOKUP(C80,SEA!B:B,SEA!S:S)</f>
        <v>0</v>
      </c>
      <c r="I80" s="4">
        <f t="shared" si="6"/>
        <v>16</v>
      </c>
      <c r="J80" s="4">
        <f t="shared" si="7"/>
        <v>0</v>
      </c>
      <c r="K80" s="18">
        <f t="array" ref="K80">I80*XLOOKUP(C80,'PRICE LIST'!E:E,'PRICE LIST'!J:J)</f>
        <v>0</v>
      </c>
      <c r="L80" s="18">
        <f t="array" ref="L80">J80*XLOOKUP(C80,'PRICE LIST'!E:E,'PRICE LIST'!J:J)</f>
        <v>0</v>
      </c>
      <c r="M80" s="4" t="str">
        <f t="array" ref="M80">XLOOKUP(C80,SEA!B:B,SEA!R:R)</f>
        <v/>
      </c>
      <c r="N80" s="4"/>
      <c r="O80" s="4"/>
      <c r="P80" s="4">
        <f t="shared" si="8"/>
        <v>0</v>
      </c>
      <c r="Q80" s="4">
        <f t="array" ref="Q80">E80-XLOOKUP(C80,'PRICE LIST'!E:E,'PRICE LIST'!J:J)</f>
        <v>777</v>
      </c>
      <c r="R80" s="4"/>
      <c r="S80" s="14">
        <v>1.0</v>
      </c>
    </row>
    <row r="81">
      <c r="A81" s="14" t="str">
        <f t="array" ref="A81">XLOOKUP(C81,INV!D:D,INV!I:I)</f>
        <v>CX810</v>
      </c>
      <c r="B81" s="24" t="s">
        <v>240</v>
      </c>
      <c r="C81" s="36" t="s">
        <v>241</v>
      </c>
      <c r="D81" s="14" t="s">
        <v>239</v>
      </c>
      <c r="E81" s="26">
        <f t="array" ref="E81">XLOOKUP(C81,INV!A:A,INV!K:K)</f>
        <v>3333</v>
      </c>
      <c r="F81" s="4"/>
      <c r="G81" s="4">
        <f t="array" ref="G81">XLOOKUP(C81,SEA!B:B,SEA!Q:Q)</f>
        <v>3</v>
      </c>
      <c r="H81" s="4">
        <f t="array" ref="H81">XLOOKUP(C81,SEA!B:B,SEA!S:S)</f>
        <v>0</v>
      </c>
      <c r="I81" s="4">
        <f t="shared" si="6"/>
        <v>3</v>
      </c>
      <c r="J81" s="4">
        <f t="shared" si="7"/>
        <v>0</v>
      </c>
      <c r="K81" s="18">
        <f t="array" ref="K81">I81*XLOOKUP(C81,'PRICE LIST'!E:E,'PRICE LIST'!J:J)</f>
        <v>0</v>
      </c>
      <c r="L81" s="18">
        <f t="array" ref="L81">J81*XLOOKUP(C81,'PRICE LIST'!E:E,'PRICE LIST'!J:J)</f>
        <v>0</v>
      </c>
      <c r="M81" s="4" t="str">
        <f t="array" ref="M81">XLOOKUP(C81,SEA!B:B,SEA!R:R)</f>
        <v/>
      </c>
      <c r="N81" s="4"/>
      <c r="O81" s="4"/>
      <c r="P81" s="4">
        <f t="shared" si="8"/>
        <v>0</v>
      </c>
      <c r="Q81" s="37">
        <f t="array" ref="Q81">E81-XLOOKUP(C81,'PRICE LIST'!E:E,'PRICE LIST'!J:J)</f>
        <v>3333</v>
      </c>
      <c r="R81" s="4"/>
      <c r="S81" s="14">
        <v>1.0</v>
      </c>
    </row>
    <row r="82">
      <c r="A82" s="14" t="str">
        <f t="array" ref="A82">XLOOKUP(C82,INV!D:D,INV!I:I)</f>
        <v>CX821</v>
      </c>
      <c r="B82" s="24" t="s">
        <v>242</v>
      </c>
      <c r="C82" s="20" t="s">
        <v>243</v>
      </c>
      <c r="D82" s="14" t="s">
        <v>239</v>
      </c>
      <c r="E82" s="14">
        <f t="array" ref="E82">XLOOKUP(C82,INV!A:A,INV!K:K)</f>
        <v>125</v>
      </c>
      <c r="F82" s="4"/>
      <c r="G82" s="4">
        <f t="array" ref="G82">XLOOKUP(C82,SEA!B:B,SEA!Q:Q)</f>
        <v>36</v>
      </c>
      <c r="H82" s="4">
        <f t="array" ref="H82">XLOOKUP(C82,SEA!B:B,SEA!S:S)</f>
        <v>0</v>
      </c>
      <c r="I82" s="4">
        <f t="shared" si="6"/>
        <v>37</v>
      </c>
      <c r="J82" s="4">
        <f t="shared" si="7"/>
        <v>0</v>
      </c>
      <c r="K82" s="18">
        <f t="array" ref="K82">I82*XLOOKUP(C82,'PRICE LIST'!E:E,'PRICE LIST'!J:J)</f>
        <v>0</v>
      </c>
      <c r="L82" s="18">
        <f t="array" ref="L82">J82*XLOOKUP(C82,'PRICE LIST'!E:E,'PRICE LIST'!J:J)</f>
        <v>0</v>
      </c>
      <c r="M82" s="4" t="str">
        <f t="array" ref="M82">XLOOKUP(C82,SEA!B:B,SEA!R:R)</f>
        <v/>
      </c>
      <c r="N82" s="4"/>
      <c r="O82" s="4"/>
      <c r="P82" s="4">
        <f t="shared" si="8"/>
        <v>0</v>
      </c>
      <c r="Q82" s="4">
        <f t="array" ref="Q82">E82-XLOOKUP(C82,'PRICE LIST'!E:E,'PRICE LIST'!J:J)</f>
        <v>125</v>
      </c>
      <c r="R82" s="4"/>
      <c r="S82" s="14">
        <v>1.0</v>
      </c>
    </row>
    <row r="83">
      <c r="A83" s="14" t="str">
        <f t="array" ref="A83">XLOOKUP(C83,INV!D:D,INV!I:I)</f>
        <v>CX819</v>
      </c>
      <c r="B83" s="24" t="s">
        <v>244</v>
      </c>
      <c r="C83" s="20" t="s">
        <v>245</v>
      </c>
      <c r="D83" s="14" t="s">
        <v>239</v>
      </c>
      <c r="E83" s="14">
        <f t="array" ref="E83">XLOOKUP(C83,INV!A:A,INV!K:K)</f>
        <v>45</v>
      </c>
      <c r="F83" s="4"/>
      <c r="G83" s="4">
        <f t="array" ref="G83">XLOOKUP(C83,SEA!B:B,SEA!Q:Q)</f>
        <v>80.91666667</v>
      </c>
      <c r="H83" s="4">
        <f t="array" ref="H83">XLOOKUP(C83,SEA!B:B,SEA!S:S)</f>
        <v>0</v>
      </c>
      <c r="I83" s="4">
        <f t="shared" si="6"/>
        <v>81</v>
      </c>
      <c r="J83" s="4">
        <f t="shared" si="7"/>
        <v>0</v>
      </c>
      <c r="K83" s="18">
        <f t="array" ref="K83">I83*XLOOKUP(C83,'PRICE LIST'!E:E,'PRICE LIST'!J:J)</f>
        <v>0</v>
      </c>
      <c r="L83" s="18">
        <f t="array" ref="L83">J83*XLOOKUP(C83,'PRICE LIST'!E:E,'PRICE LIST'!J:J)</f>
        <v>0</v>
      </c>
      <c r="M83" s="4" t="str">
        <f t="array" ref="M83">XLOOKUP(C83,SEA!B:B,SEA!R:R)</f>
        <v/>
      </c>
      <c r="N83" s="4"/>
      <c r="O83" s="4"/>
      <c r="P83" s="4">
        <f t="shared" si="8"/>
        <v>0</v>
      </c>
      <c r="Q83" s="4">
        <f t="array" ref="Q83">E83-XLOOKUP(C83,'PRICE LIST'!E:E,'PRICE LIST'!J:J)</f>
        <v>45</v>
      </c>
      <c r="R83" s="4"/>
      <c r="S83" s="14">
        <v>1.0</v>
      </c>
    </row>
    <row r="84">
      <c r="A84" s="14" t="str">
        <f t="array" ref="A84">XLOOKUP(C84,INV!D:D,INV!I:I)</f>
        <v>CX521</v>
      </c>
      <c r="B84" s="24" t="s">
        <v>246</v>
      </c>
      <c r="C84" s="20" t="s">
        <v>247</v>
      </c>
      <c r="D84" s="14" t="s">
        <v>239</v>
      </c>
      <c r="E84" s="14">
        <f t="array" ref="E84">XLOOKUP(C84,INV!A:A,INV!K:K)</f>
        <v>40</v>
      </c>
      <c r="F84" s="4"/>
      <c r="G84" s="4">
        <f t="array" ref="G84">XLOOKUP(C84,SEA!B:B,SEA!Q:Q)</f>
        <v>248.6666667</v>
      </c>
      <c r="H84" s="4">
        <f t="array" ref="H84">XLOOKUP(C84,SEA!B:B,SEA!S:S)</f>
        <v>24.41666667</v>
      </c>
      <c r="I84" s="4">
        <f t="shared" si="6"/>
        <v>249</v>
      </c>
      <c r="J84" s="4">
        <f t="shared" si="7"/>
        <v>25</v>
      </c>
      <c r="K84" s="18">
        <f t="array" ref="K84">I84*XLOOKUP(C84,'PRICE LIST'!E:E,'PRICE LIST'!J:J)</f>
        <v>0</v>
      </c>
      <c r="L84" s="18">
        <f t="array" ref="L84">J84*XLOOKUP(C84,'PRICE LIST'!E:E,'PRICE LIST'!J:J)</f>
        <v>0</v>
      </c>
      <c r="M84" s="4" t="str">
        <f t="array" ref="M84">XLOOKUP(C84,SEA!B:B,SEA!R:R)</f>
        <v/>
      </c>
      <c r="N84" s="4"/>
      <c r="O84" s="4"/>
      <c r="P84" s="4">
        <f t="shared" si="8"/>
        <v>1000</v>
      </c>
      <c r="Q84" s="4">
        <f t="array" ref="Q84">E84-XLOOKUP(C84,'PRICE LIST'!E:E,'PRICE LIST'!J:J)</f>
        <v>40</v>
      </c>
      <c r="R84" s="4"/>
      <c r="S84" s="14">
        <v>1.0</v>
      </c>
    </row>
    <row r="85">
      <c r="A85" s="14" t="str">
        <f t="array" ref="A85">XLOOKUP(C85,INV!D:D,INV!I:I)</f>
        <v>CX801</v>
      </c>
      <c r="B85" s="24" t="s">
        <v>248</v>
      </c>
      <c r="C85" s="20" t="s">
        <v>249</v>
      </c>
      <c r="D85" s="14" t="s">
        <v>239</v>
      </c>
      <c r="E85" s="14">
        <f t="array" ref="E85">XLOOKUP(C85,INV!A:A,INV!K:K)</f>
        <v>11</v>
      </c>
      <c r="F85" s="4"/>
      <c r="G85" s="4">
        <f t="array" ref="G85">XLOOKUP(C85,SEA!B:B,SEA!Q:Q)</f>
        <v>498</v>
      </c>
      <c r="H85" s="4">
        <f t="array" ref="H85">XLOOKUP(C85,SEA!B:B,SEA!S:S)</f>
        <v>752</v>
      </c>
      <c r="I85" s="4">
        <f t="shared" si="6"/>
        <v>498</v>
      </c>
      <c r="J85" s="4">
        <f t="shared" si="7"/>
        <v>752</v>
      </c>
      <c r="K85" s="18">
        <f t="array" ref="K85">I85*XLOOKUP(C85,'PRICE LIST'!E:E,'PRICE LIST'!J:J)</f>
        <v>0</v>
      </c>
      <c r="L85" s="18">
        <f t="array" ref="L85">J85*XLOOKUP(C85,'PRICE LIST'!E:E,'PRICE LIST'!J:J)</f>
        <v>0</v>
      </c>
      <c r="M85" s="4" t="str">
        <f t="array" ref="M85">XLOOKUP(C85,SEA!B:B,SEA!R:R)</f>
        <v>X</v>
      </c>
      <c r="N85" s="4"/>
      <c r="O85" s="4"/>
      <c r="P85" s="4">
        <f t="shared" si="8"/>
        <v>8272</v>
      </c>
      <c r="Q85" s="4">
        <f t="array" ref="Q85">E85-XLOOKUP(C85,'PRICE LIST'!E:E,'PRICE LIST'!J:J)</f>
        <v>11</v>
      </c>
      <c r="R85" s="4"/>
      <c r="S85" s="14">
        <v>1.0</v>
      </c>
    </row>
    <row r="86">
      <c r="A86" s="14" t="str">
        <f t="array" ref="A86">XLOOKUP(C86,INV!D:D,INV!I:I)</f>
        <v>CX701</v>
      </c>
      <c r="B86" s="24" t="s">
        <v>250</v>
      </c>
      <c r="C86" s="20" t="s">
        <v>251</v>
      </c>
      <c r="D86" s="14" t="s">
        <v>239</v>
      </c>
      <c r="E86" s="14">
        <f t="array" ref="E86">XLOOKUP(C86,INV!A:A,INV!K:K)</f>
        <v>65</v>
      </c>
      <c r="F86" s="4"/>
      <c r="G86" s="4">
        <f t="array" ref="G86">XLOOKUP(C86,SEA!B:B,SEA!Q:Q)</f>
        <v>7</v>
      </c>
      <c r="H86" s="4">
        <f t="array" ref="H86">XLOOKUP(C86,SEA!B:B,SEA!S:S)</f>
        <v>0</v>
      </c>
      <c r="I86" s="4">
        <f t="shared" si="6"/>
        <v>8</v>
      </c>
      <c r="J86" s="4">
        <f t="shared" si="7"/>
        <v>0</v>
      </c>
      <c r="K86" s="18">
        <f t="array" ref="K86">I86*XLOOKUP(C86,'PRICE LIST'!E:E,'PRICE LIST'!J:J)</f>
        <v>0</v>
      </c>
      <c r="L86" s="18">
        <f t="array" ref="L86">J86*XLOOKUP(C86,'PRICE LIST'!E:E,'PRICE LIST'!J:J)</f>
        <v>0</v>
      </c>
      <c r="M86" s="4" t="str">
        <f t="array" ref="M86">XLOOKUP(C86,SEA!B:B,SEA!R:R)</f>
        <v/>
      </c>
      <c r="N86" s="4"/>
      <c r="O86" s="4"/>
      <c r="P86" s="4">
        <f t="shared" si="8"/>
        <v>0</v>
      </c>
      <c r="Q86" s="4">
        <f t="array" ref="Q86">E86-XLOOKUP(C86,'PRICE LIST'!E:E,'PRICE LIST'!J:J)</f>
        <v>65</v>
      </c>
      <c r="R86" s="4"/>
      <c r="S86" s="14">
        <v>1.0</v>
      </c>
    </row>
    <row r="87">
      <c r="A87" s="14" t="str">
        <f t="array" ref="A87">XLOOKUP(C87,INV!D:D,INV!I:I)</f>
        <v>CX806</v>
      </c>
      <c r="B87" s="24" t="s">
        <v>252</v>
      </c>
      <c r="C87" s="20" t="s">
        <v>253</v>
      </c>
      <c r="D87" s="14" t="s">
        <v>239</v>
      </c>
      <c r="E87" s="14">
        <f t="array" ref="E87">XLOOKUP(C87,INV!A:A,INV!K:K)</f>
        <v>25</v>
      </c>
      <c r="F87" s="4"/>
      <c r="G87" s="4">
        <f t="array" ref="G87">XLOOKUP(C87,SEA!B:B,SEA!Q:Q)</f>
        <v>49.33333333</v>
      </c>
      <c r="H87" s="4">
        <f t="array" ref="H87">XLOOKUP(C87,SEA!B:B,SEA!S:S)</f>
        <v>0</v>
      </c>
      <c r="I87" s="4">
        <f t="shared" si="6"/>
        <v>50</v>
      </c>
      <c r="J87" s="4">
        <f t="shared" si="7"/>
        <v>0</v>
      </c>
      <c r="K87" s="18">
        <f t="array" ref="K87">I87*XLOOKUP(C87,'PRICE LIST'!E:E,'PRICE LIST'!J:J)</f>
        <v>0</v>
      </c>
      <c r="L87" s="18">
        <f t="array" ref="L87">J87*XLOOKUP(C87,'PRICE LIST'!E:E,'PRICE LIST'!J:J)</f>
        <v>0</v>
      </c>
      <c r="M87" s="4" t="str">
        <f t="array" ref="M87">XLOOKUP(C87,SEA!B:B,SEA!R:R)</f>
        <v/>
      </c>
      <c r="N87" s="4"/>
      <c r="O87" s="4"/>
      <c r="P87" s="4">
        <f t="shared" si="8"/>
        <v>0</v>
      </c>
      <c r="Q87" s="4">
        <f t="array" ref="Q87">E87-XLOOKUP(C87,'PRICE LIST'!E:E,'PRICE LIST'!J:J)</f>
        <v>25</v>
      </c>
      <c r="R87" s="4"/>
      <c r="S87" s="14">
        <v>1.0</v>
      </c>
    </row>
    <row r="88">
      <c r="A88" s="26" t="str">
        <f t="array" ref="A88">XLOOKUP(C88,INV!D:D,INV!I:I)</f>
        <v>CX503</v>
      </c>
      <c r="B88" s="24" t="s">
        <v>254</v>
      </c>
      <c r="C88" s="38" t="s">
        <v>255</v>
      </c>
      <c r="D88" s="14" t="s">
        <v>239</v>
      </c>
      <c r="E88" s="14">
        <f t="array" ref="E88">XLOOKUP(C88,INV!A:A,INV!K:K)</f>
        <v>45</v>
      </c>
      <c r="F88" s="4"/>
      <c r="G88" s="4">
        <f t="array" ref="G88">XLOOKUP(C88,SEA!B:B,SEA!Q:Q)</f>
        <v>60</v>
      </c>
      <c r="H88" s="4">
        <f t="array" ref="H88">XLOOKUP(C88,SEA!B:B,SEA!S:S)</f>
        <v>90</v>
      </c>
      <c r="I88" s="4">
        <f t="shared" si="6"/>
        <v>60</v>
      </c>
      <c r="J88" s="4">
        <f t="shared" si="7"/>
        <v>90</v>
      </c>
      <c r="K88" s="18">
        <f t="array" ref="K88">I88*XLOOKUP(C88,'PRICE LIST'!E:E,'PRICE LIST'!J:J)</f>
        <v>0</v>
      </c>
      <c r="L88" s="18">
        <f t="array" ref="L88">J88*XLOOKUP(C88,'PRICE LIST'!E:E,'PRICE LIST'!J:J)</f>
        <v>0</v>
      </c>
      <c r="M88" s="4" t="str">
        <f t="array" ref="M88">XLOOKUP(C88,SEA!B:B,SEA!R:R)</f>
        <v/>
      </c>
      <c r="N88" s="4"/>
      <c r="O88" s="4"/>
      <c r="P88" s="4">
        <f t="shared" si="8"/>
        <v>4050</v>
      </c>
      <c r="Q88" s="4">
        <f t="array" ref="Q88">E88-XLOOKUP(C88,'PRICE LIST'!E:E,'PRICE LIST'!J:J)</f>
        <v>45</v>
      </c>
      <c r="R88" s="4"/>
      <c r="S88" s="14">
        <v>1.0</v>
      </c>
    </row>
    <row r="89">
      <c r="A89" s="14" t="str">
        <f t="array" ref="A89">XLOOKUP(C89,INV!D:D,INV!I:I)</f>
        <v>CX804</v>
      </c>
      <c r="B89" s="24" t="s">
        <v>256</v>
      </c>
      <c r="C89" s="20" t="s">
        <v>257</v>
      </c>
      <c r="D89" s="14" t="s">
        <v>239</v>
      </c>
      <c r="E89" s="14">
        <f t="array" ref="E89">XLOOKUP(C89,INV!A:A,INV!K:K)</f>
        <v>5</v>
      </c>
      <c r="F89" s="4"/>
      <c r="G89" s="4">
        <f t="array" ref="G89">XLOOKUP(C89,SEA!B:B,SEA!Q:Q)</f>
        <v>549.4666667</v>
      </c>
      <c r="H89" s="4">
        <f t="array" ref="H89">XLOOKUP(C89,SEA!B:B,SEA!S:S)</f>
        <v>0</v>
      </c>
      <c r="I89" s="4">
        <f t="shared" si="6"/>
        <v>550</v>
      </c>
      <c r="J89" s="4">
        <f t="shared" si="7"/>
        <v>0</v>
      </c>
      <c r="K89" s="18">
        <f t="array" ref="K89">I89*XLOOKUP(C89,'PRICE LIST'!E:E,'PRICE LIST'!J:J)</f>
        <v>0</v>
      </c>
      <c r="L89" s="18">
        <f t="array" ref="L89">J89*XLOOKUP(C89,'PRICE LIST'!E:E,'PRICE LIST'!J:J)</f>
        <v>0</v>
      </c>
      <c r="M89" s="4" t="str">
        <f t="array" ref="M89">XLOOKUP(C89,SEA!B:B,SEA!R:R)</f>
        <v/>
      </c>
      <c r="N89" s="4"/>
      <c r="O89" s="4"/>
      <c r="P89" s="4">
        <f t="shared" si="8"/>
        <v>0</v>
      </c>
      <c r="Q89" s="4">
        <f t="array" ref="Q89">E89-XLOOKUP(C89,'PRICE LIST'!E:E,'PRICE LIST'!J:J)</f>
        <v>5</v>
      </c>
      <c r="R89" s="4"/>
      <c r="S89" s="14">
        <v>1.0</v>
      </c>
    </row>
    <row r="90">
      <c r="A90" s="14" t="str">
        <f t="array" ref="A90">XLOOKUP(C90,INV!D:D,INV!I:I)</f>
        <v>CX719</v>
      </c>
      <c r="B90" s="24" t="s">
        <v>258</v>
      </c>
      <c r="C90" s="20" t="s">
        <v>259</v>
      </c>
      <c r="D90" s="14" t="s">
        <v>239</v>
      </c>
      <c r="E90" s="14">
        <f t="array" ref="E90">XLOOKUP(C90,INV!A:A,INV!K:K)</f>
        <v>30</v>
      </c>
      <c r="F90" s="4"/>
      <c r="G90" s="4">
        <f t="array" ref="G90">XLOOKUP(C90,SEA!B:B,SEA!Q:Q)</f>
        <v>8.333333333</v>
      </c>
      <c r="H90" s="4">
        <f t="array" ref="H90">XLOOKUP(C90,SEA!B:B,SEA!S:S)</f>
        <v>0</v>
      </c>
      <c r="I90" s="4">
        <f t="shared" si="6"/>
        <v>9</v>
      </c>
      <c r="J90" s="4">
        <f t="shared" si="7"/>
        <v>0</v>
      </c>
      <c r="K90" s="18">
        <f t="array" ref="K90">I90*XLOOKUP(C90,'PRICE LIST'!E:E,'PRICE LIST'!J:J)</f>
        <v>0</v>
      </c>
      <c r="L90" s="18">
        <f t="array" ref="L90">J90*XLOOKUP(C90,'PRICE LIST'!E:E,'PRICE LIST'!J:J)</f>
        <v>0</v>
      </c>
      <c r="M90" s="4" t="str">
        <f t="array" ref="M90">XLOOKUP(C90,SEA!B:B,SEA!R:R)</f>
        <v/>
      </c>
      <c r="N90" s="4"/>
      <c r="O90" s="4"/>
      <c r="P90" s="4">
        <f t="shared" si="8"/>
        <v>0</v>
      </c>
      <c r="Q90" s="4">
        <f t="array" ref="Q90">E90-XLOOKUP(C90,'PRICE LIST'!E:E,'PRICE LIST'!J:J)</f>
        <v>30</v>
      </c>
      <c r="R90" s="4"/>
      <c r="S90" s="14">
        <v>1.0</v>
      </c>
    </row>
    <row r="91">
      <c r="A91" s="14" t="str">
        <f t="array" ref="A91">XLOOKUP(C91,INV!D:D,INV!I:I)</f>
        <v>CX707-L</v>
      </c>
      <c r="B91" s="24" t="s">
        <v>260</v>
      </c>
      <c r="C91" s="20" t="s">
        <v>261</v>
      </c>
      <c r="D91" s="14" t="s">
        <v>239</v>
      </c>
      <c r="E91" s="14">
        <f t="array" ref="E91">XLOOKUP(C91,INV!A:A,INV!K:K)</f>
        <v>5</v>
      </c>
      <c r="F91" s="4"/>
      <c r="G91" s="4">
        <f t="array" ref="G91">XLOOKUP(C91,SEA!B:B,SEA!Q:Q)</f>
        <v>80.33333333</v>
      </c>
      <c r="H91" s="4">
        <f t="array" ref="H91">XLOOKUP(C91,SEA!B:B,SEA!S:S)</f>
        <v>0</v>
      </c>
      <c r="I91" s="4">
        <f t="shared" si="6"/>
        <v>81</v>
      </c>
      <c r="J91" s="4">
        <f t="shared" si="7"/>
        <v>0</v>
      </c>
      <c r="K91" s="18">
        <f t="array" ref="K91">I91*XLOOKUP(C91,'PRICE LIST'!E:E,'PRICE LIST'!J:J)</f>
        <v>0</v>
      </c>
      <c r="L91" s="18">
        <f t="array" ref="L91">J91*XLOOKUP(C91,'PRICE LIST'!E:E,'PRICE LIST'!J:J)</f>
        <v>0</v>
      </c>
      <c r="M91" s="4" t="str">
        <f t="array" ref="M91">XLOOKUP(C91,SEA!B:B,SEA!R:R)</f>
        <v/>
      </c>
      <c r="N91" s="4"/>
      <c r="O91" s="4"/>
      <c r="P91" s="4">
        <f t="shared" si="8"/>
        <v>0</v>
      </c>
      <c r="Q91" s="4">
        <f t="array" ref="Q91">E91-XLOOKUP(C91,'PRICE LIST'!E:E,'PRICE LIST'!J:J)</f>
        <v>5</v>
      </c>
      <c r="R91" s="4"/>
      <c r="S91" s="14">
        <v>1.0</v>
      </c>
    </row>
    <row r="92">
      <c r="A92" s="26" t="str">
        <f t="array" ref="A92">XLOOKUP(C92,INV!D:D,INV!I:I)</f>
        <v>CX814</v>
      </c>
      <c r="B92" s="24" t="s">
        <v>262</v>
      </c>
      <c r="C92" s="20" t="s">
        <v>263</v>
      </c>
      <c r="D92" s="14" t="s">
        <v>239</v>
      </c>
      <c r="E92" s="14">
        <f t="array" ref="E92">XLOOKUP(C92,INV!A:A,INV!K:K)</f>
        <v>25</v>
      </c>
      <c r="F92" s="4"/>
      <c r="G92" s="4">
        <f t="array" ref="G92">XLOOKUP(C92,SEA!B:B,SEA!Q:Q)</f>
        <v>9</v>
      </c>
      <c r="H92" s="4">
        <f t="array" ref="H92">XLOOKUP(C92,SEA!B:B,SEA!S:S)</f>
        <v>0</v>
      </c>
      <c r="I92" s="4">
        <f t="shared" si="6"/>
        <v>9</v>
      </c>
      <c r="J92" s="4">
        <f t="shared" si="7"/>
        <v>0</v>
      </c>
      <c r="K92" s="18">
        <f t="array" ref="K92">I92*XLOOKUP(C92,'PRICE LIST'!E:E,'PRICE LIST'!J:J)</f>
        <v>0</v>
      </c>
      <c r="L92" s="18">
        <f t="array" ref="L92">J92*XLOOKUP(C92,'PRICE LIST'!E:E,'PRICE LIST'!J:J)</f>
        <v>0</v>
      </c>
      <c r="M92" s="4" t="str">
        <f t="array" ref="M92">XLOOKUP(C92,SEA!B:B,SEA!R:R)</f>
        <v/>
      </c>
      <c r="N92" s="4"/>
      <c r="O92" s="4"/>
      <c r="P92" s="4">
        <f t="shared" si="8"/>
        <v>0</v>
      </c>
      <c r="Q92" s="4">
        <f t="array" ref="Q92">E92-XLOOKUP(C92,'PRICE LIST'!E:E,'PRICE LIST'!J:J)</f>
        <v>25</v>
      </c>
      <c r="R92" s="4"/>
      <c r="S92" s="14">
        <v>1.0</v>
      </c>
    </row>
    <row r="93">
      <c r="A93" s="14" t="str">
        <f t="array" ref="A93">XLOOKUP(C93,INV!D:D,INV!I:I)</f>
        <v>CX707-S</v>
      </c>
      <c r="B93" s="24" t="s">
        <v>260</v>
      </c>
      <c r="C93" s="20" t="s">
        <v>264</v>
      </c>
      <c r="D93" s="14" t="s">
        <v>239</v>
      </c>
      <c r="E93" s="14">
        <f t="array" ref="E93">XLOOKUP(C93,INV!A:A,INV!K:K)</f>
        <v>3</v>
      </c>
      <c r="F93" s="4"/>
      <c r="G93" s="4">
        <f t="array" ref="G93">XLOOKUP(C93,SEA!B:B,SEA!Q:Q)</f>
        <v>132.6666667</v>
      </c>
      <c r="H93" s="4">
        <f t="array" ref="H93">XLOOKUP(C93,SEA!B:B,SEA!S:S)</f>
        <v>0</v>
      </c>
      <c r="I93" s="4">
        <f t="shared" si="6"/>
        <v>133</v>
      </c>
      <c r="J93" s="4">
        <f t="shared" si="7"/>
        <v>0</v>
      </c>
      <c r="K93" s="18">
        <f t="array" ref="K93">I93*XLOOKUP(C93,'PRICE LIST'!E:E,'PRICE LIST'!J:J)</f>
        <v>0</v>
      </c>
      <c r="L93" s="18">
        <f t="array" ref="L93">J93*XLOOKUP(C93,'PRICE LIST'!E:E,'PRICE LIST'!J:J)</f>
        <v>0</v>
      </c>
      <c r="M93" s="4" t="str">
        <f t="array" ref="M93">XLOOKUP(C93,SEA!B:B,SEA!R:R)</f>
        <v/>
      </c>
      <c r="N93" s="4"/>
      <c r="O93" s="4"/>
      <c r="P93" s="4">
        <f t="shared" si="8"/>
        <v>0</v>
      </c>
      <c r="Q93" s="4">
        <f t="array" ref="Q93">E93-XLOOKUP(C93,'PRICE LIST'!E:E,'PRICE LIST'!J:J)</f>
        <v>3</v>
      </c>
      <c r="R93" s="4"/>
      <c r="S93" s="14">
        <v>1.0</v>
      </c>
    </row>
    <row r="94">
      <c r="A94" s="14" t="str">
        <f t="array" ref="A94">XLOOKUP(C94,INV!D:D,INV!I:I)</f>
        <v>CX712-L</v>
      </c>
      <c r="B94" s="24" t="s">
        <v>265</v>
      </c>
      <c r="C94" s="20" t="s">
        <v>266</v>
      </c>
      <c r="D94" s="14" t="s">
        <v>239</v>
      </c>
      <c r="E94" s="14">
        <f t="array" ref="E94">XLOOKUP(C94,INV!A:A,INV!K:K)</f>
        <v>5</v>
      </c>
      <c r="F94" s="4"/>
      <c r="G94" s="4">
        <f t="array" ref="G94">XLOOKUP(C94,SEA!B:B,SEA!Q:Q)</f>
        <v>51</v>
      </c>
      <c r="H94" s="4">
        <f t="array" ref="H94">XLOOKUP(C94,SEA!B:B,SEA!S:S)</f>
        <v>0</v>
      </c>
      <c r="I94" s="4">
        <f t="shared" si="6"/>
        <v>51</v>
      </c>
      <c r="J94" s="4">
        <f t="shared" si="7"/>
        <v>0</v>
      </c>
      <c r="K94" s="18">
        <f t="array" ref="K94">I94*XLOOKUP(C94,'PRICE LIST'!E:E,'PRICE LIST'!J:J)</f>
        <v>0</v>
      </c>
      <c r="L94" s="18">
        <f t="array" ref="L94">J94*XLOOKUP(C94,'PRICE LIST'!E:E,'PRICE LIST'!J:J)</f>
        <v>0</v>
      </c>
      <c r="M94" s="4" t="str">
        <f t="array" ref="M94">XLOOKUP(C94,SEA!B:B,SEA!R:R)</f>
        <v/>
      </c>
      <c r="N94" s="4"/>
      <c r="O94" s="4"/>
      <c r="P94" s="4">
        <f t="shared" si="8"/>
        <v>0</v>
      </c>
      <c r="Q94" s="4">
        <f t="array" ref="Q94">E94-XLOOKUP(C94,'PRICE LIST'!E:E,'PRICE LIST'!J:J)</f>
        <v>5</v>
      </c>
      <c r="R94" s="4"/>
      <c r="S94" s="14">
        <v>1.0</v>
      </c>
    </row>
    <row r="95">
      <c r="A95" s="14" t="str">
        <f t="array" ref="A95">XLOOKUP(C95,INV!D:D,INV!I:I)</f>
        <v>CX712-S</v>
      </c>
      <c r="B95" s="24" t="s">
        <v>265</v>
      </c>
      <c r="C95" s="20" t="s">
        <v>267</v>
      </c>
      <c r="D95" s="14" t="s">
        <v>239</v>
      </c>
      <c r="E95" s="14">
        <f t="array" ref="E95">XLOOKUP(C95,INV!A:A,INV!K:K)</f>
        <v>3</v>
      </c>
      <c r="F95" s="4"/>
      <c r="G95" s="4">
        <f t="array" ref="G95">XLOOKUP(C95,SEA!B:B,SEA!Q:Q)</f>
        <v>60.33333333</v>
      </c>
      <c r="H95" s="4">
        <f t="array" ref="H95">XLOOKUP(C95,SEA!B:B,SEA!S:S)</f>
        <v>0</v>
      </c>
      <c r="I95" s="4">
        <f t="shared" si="6"/>
        <v>61</v>
      </c>
      <c r="J95" s="4">
        <f t="shared" si="7"/>
        <v>0</v>
      </c>
      <c r="K95" s="18">
        <f t="array" ref="K95">I95*XLOOKUP(C95,'PRICE LIST'!E:E,'PRICE LIST'!J:J)</f>
        <v>0</v>
      </c>
      <c r="L95" s="18">
        <f t="array" ref="L95">J95*XLOOKUP(C95,'PRICE LIST'!E:E,'PRICE LIST'!J:J)</f>
        <v>0</v>
      </c>
      <c r="M95" s="4" t="str">
        <f t="array" ref="M95">XLOOKUP(C95,SEA!B:B,SEA!R:R)</f>
        <v/>
      </c>
      <c r="N95" s="4"/>
      <c r="O95" s="4"/>
      <c r="P95" s="4">
        <f t="shared" si="8"/>
        <v>0</v>
      </c>
      <c r="Q95" s="4">
        <f t="array" ref="Q95">E95-XLOOKUP(C95,'PRICE LIST'!E:E,'PRICE LIST'!J:J)</f>
        <v>3</v>
      </c>
      <c r="R95" s="4"/>
      <c r="S95" s="14">
        <v>1.0</v>
      </c>
    </row>
    <row r="96">
      <c r="A96" s="14" t="str">
        <f t="array" ref="A96">XLOOKUP(C96,INV!D:D,INV!I:I)</f>
        <v>CX816-E</v>
      </c>
      <c r="B96" s="24" t="s">
        <v>268</v>
      </c>
      <c r="C96" s="20" t="s">
        <v>269</v>
      </c>
      <c r="D96" s="14" t="s">
        <v>239</v>
      </c>
      <c r="E96" s="14">
        <f t="array" ref="E96">XLOOKUP(C96,INV!A:A,INV!K:K)</f>
        <v>185</v>
      </c>
      <c r="F96" s="4"/>
      <c r="G96" s="4">
        <f t="array" ref="G96">XLOOKUP(C96,SEA!B:B,SEA!Q:Q)</f>
        <v>0</v>
      </c>
      <c r="H96" s="4">
        <f t="array" ref="H96">XLOOKUP(C96,SEA!B:B,SEA!S:S)</f>
        <v>0</v>
      </c>
      <c r="I96" s="4">
        <f t="shared" si="6"/>
        <v>0</v>
      </c>
      <c r="J96" s="4">
        <f t="shared" si="7"/>
        <v>0</v>
      </c>
      <c r="K96" s="18">
        <f t="array" ref="K96">I96*XLOOKUP(C96,'PRICE LIST'!E:E,'PRICE LIST'!J:J)</f>
        <v>0</v>
      </c>
      <c r="L96" s="18">
        <f t="array" ref="L96">J96*XLOOKUP(C96,'PRICE LIST'!E:E,'PRICE LIST'!J:J)</f>
        <v>0</v>
      </c>
      <c r="M96" s="4" t="str">
        <f t="array" ref="M96">XLOOKUP(C96,SEA!B:B,SEA!R:R)</f>
        <v/>
      </c>
      <c r="N96" s="4"/>
      <c r="O96" s="4"/>
      <c r="P96" s="4">
        <f t="shared" si="8"/>
        <v>0</v>
      </c>
      <c r="Q96" s="4">
        <f t="array" ref="Q96">E96-XLOOKUP(C96,'PRICE LIST'!E:E,'PRICE LIST'!J:J)</f>
        <v>185</v>
      </c>
      <c r="R96" s="4"/>
      <c r="S96" s="14">
        <v>1.0</v>
      </c>
    </row>
    <row r="97">
      <c r="A97" s="14" t="str">
        <f t="array" ref="A97">XLOOKUP(C97,INV!D:D,INV!I:I)</f>
        <v>CX915</v>
      </c>
      <c r="B97" s="24" t="s">
        <v>270</v>
      </c>
      <c r="C97" s="20" t="s">
        <v>271</v>
      </c>
      <c r="D97" s="14" t="s">
        <v>239</v>
      </c>
      <c r="E97" s="14">
        <f t="array" ref="E97">XLOOKUP(C97,INV!A:A,INV!K:K)</f>
        <v>20</v>
      </c>
      <c r="F97" s="4"/>
      <c r="G97" s="4">
        <f t="array" ref="G97">XLOOKUP(C97,SEA!B:B,SEA!Q:Q)</f>
        <v>0</v>
      </c>
      <c r="H97" s="4">
        <f t="array" ref="H97">XLOOKUP(C97,SEA!B:B,SEA!S:S)</f>
        <v>3.333333333</v>
      </c>
      <c r="I97" s="4">
        <f t="shared" si="6"/>
        <v>0</v>
      </c>
      <c r="J97" s="4">
        <f t="shared" si="7"/>
        <v>4</v>
      </c>
      <c r="K97" s="18">
        <f t="array" ref="K97">I97*XLOOKUP(C97,'PRICE LIST'!E:E,'PRICE LIST'!J:J)</f>
        <v>0</v>
      </c>
      <c r="L97" s="18">
        <f t="array" ref="L97">J97*XLOOKUP(C97,'PRICE LIST'!E:E,'PRICE LIST'!J:J)</f>
        <v>0</v>
      </c>
      <c r="M97" s="4" t="str">
        <f t="array" ref="M97">XLOOKUP(C97,SEA!B:B,SEA!R:R)</f>
        <v/>
      </c>
      <c r="N97" s="4"/>
      <c r="O97" s="4"/>
      <c r="P97" s="4">
        <f t="shared" si="8"/>
        <v>80</v>
      </c>
      <c r="Q97" s="4">
        <f t="array" ref="Q97">E97-XLOOKUP(C97,'PRICE LIST'!E:E,'PRICE LIST'!J:J)</f>
        <v>20</v>
      </c>
      <c r="R97" s="4"/>
      <c r="S97" s="14">
        <v>1.0</v>
      </c>
    </row>
    <row r="98">
      <c r="A98" s="14" t="str">
        <f t="array" ref="A98">XLOOKUP(C98,INV!D:D,INV!I:I)</f>
        <v>CX807</v>
      </c>
      <c r="B98" s="24" t="s">
        <v>272</v>
      </c>
      <c r="C98" s="3" t="s">
        <v>40</v>
      </c>
      <c r="D98" s="14" t="s">
        <v>239</v>
      </c>
      <c r="E98" s="14">
        <f t="array" ref="E98">XLOOKUP(C98,INV!A:A,INV!K:K)</f>
        <v>45</v>
      </c>
      <c r="F98" s="4"/>
      <c r="G98" s="4">
        <f t="array" ref="G98">XLOOKUP(C98,SEA!B:B,SEA!Q:Q)</f>
        <v>0</v>
      </c>
      <c r="H98" s="4">
        <f t="array" ref="H98">XLOOKUP(C98,SEA!B:B,SEA!S:S)</f>
        <v>0</v>
      </c>
      <c r="I98" s="4">
        <f t="shared" si="6"/>
        <v>0</v>
      </c>
      <c r="J98" s="4">
        <f t="shared" si="7"/>
        <v>0</v>
      </c>
      <c r="K98" s="18">
        <f t="array" ref="K98">I98*XLOOKUP(C98,'PRICE LIST'!E:E,'PRICE LIST'!J:J)</f>
        <v>0</v>
      </c>
      <c r="L98" s="18">
        <f t="array" ref="L98">J98*XLOOKUP(C98,'PRICE LIST'!E:E,'PRICE LIST'!J:J)</f>
        <v>0</v>
      </c>
      <c r="M98" s="4" t="str">
        <f t="array" ref="M98">XLOOKUP(C98,SEA!B:B,SEA!R:R)</f>
        <v/>
      </c>
      <c r="N98" s="4"/>
      <c r="O98" s="4"/>
      <c r="P98" s="4">
        <f t="shared" si="8"/>
        <v>0</v>
      </c>
      <c r="Q98" s="4">
        <f t="array" ref="Q98">E98-XLOOKUP(C98,'PRICE LIST'!E:E,'PRICE LIST'!J:J)</f>
        <v>45</v>
      </c>
      <c r="R98" s="4"/>
      <c r="S98" s="14">
        <v>1.0</v>
      </c>
    </row>
    <row r="99">
      <c r="A99" s="14" t="str">
        <f t="array" ref="A99">XLOOKUP(C99,INV!D:D,INV!I:I)</f>
        <v>CX908-M</v>
      </c>
      <c r="B99" s="24" t="s">
        <v>273</v>
      </c>
      <c r="C99" s="20" t="s">
        <v>274</v>
      </c>
      <c r="D99" s="14" t="s">
        <v>239</v>
      </c>
      <c r="E99" s="14">
        <f t="array" ref="E99">XLOOKUP(C99,INV!A:A,INV!K:K)</f>
        <v>10</v>
      </c>
      <c r="F99" s="4"/>
      <c r="G99" s="4">
        <f t="array" ref="G99">XLOOKUP(C99,SEA!B:B,SEA!Q:Q)</f>
        <v>0</v>
      </c>
      <c r="H99" s="4">
        <f t="array" ref="H99">XLOOKUP(C99,SEA!B:B,SEA!S:S)</f>
        <v>0</v>
      </c>
      <c r="I99" s="4">
        <f t="shared" si="6"/>
        <v>0</v>
      </c>
      <c r="J99" s="4">
        <f t="shared" si="7"/>
        <v>0</v>
      </c>
      <c r="K99" s="18">
        <f t="array" ref="K99">I99*XLOOKUP(C99,'PRICE LIST'!E:E,'PRICE LIST'!J:J)</f>
        <v>0</v>
      </c>
      <c r="L99" s="18">
        <f t="array" ref="L99">J99*XLOOKUP(C99,'PRICE LIST'!E:E,'PRICE LIST'!J:J)</f>
        <v>0</v>
      </c>
      <c r="M99" s="4" t="str">
        <f t="array" ref="M99">XLOOKUP(C99,SEA!B:B,SEA!R:R)</f>
        <v/>
      </c>
      <c r="N99" s="4"/>
      <c r="O99" s="4"/>
      <c r="P99" s="4">
        <f t="shared" si="8"/>
        <v>0</v>
      </c>
      <c r="Q99" s="4">
        <f t="array" ref="Q99">E99-XLOOKUP(C99,'PRICE LIST'!E:E,'PRICE LIST'!J:J)</f>
        <v>10</v>
      </c>
      <c r="R99" s="4"/>
      <c r="S99" s="14">
        <v>1.0</v>
      </c>
    </row>
    <row r="100">
      <c r="A100" s="14" t="str">
        <f t="array" ref="A100">XLOOKUP(C100,INV!D:D,INV!I:I)</f>
        <v>AY004</v>
      </c>
      <c r="B100" s="24" t="s">
        <v>275</v>
      </c>
      <c r="C100" s="20" t="s">
        <v>276</v>
      </c>
      <c r="D100" s="14" t="s">
        <v>239</v>
      </c>
      <c r="E100" s="26">
        <f t="array" ref="E100">XLOOKUP(C100,INV!A:A,INV!K:K)</f>
        <v>10000</v>
      </c>
      <c r="F100" s="4"/>
      <c r="G100" s="4">
        <f t="array" ref="G100">XLOOKUP(C100,SEA!B:B,SEA!Q:Q)</f>
        <v>0</v>
      </c>
      <c r="H100" s="4">
        <f t="array" ref="H100">XLOOKUP(C100,SEA!B:B,SEA!S:S)</f>
        <v>0</v>
      </c>
      <c r="I100" s="4">
        <f t="shared" si="6"/>
        <v>0</v>
      </c>
      <c r="J100" s="4">
        <f t="shared" si="7"/>
        <v>0</v>
      </c>
      <c r="K100" s="18">
        <f t="array" ref="K100">I100*XLOOKUP(C100,'PRICE LIST'!E:E,'PRICE LIST'!J:J)</f>
        <v>0</v>
      </c>
      <c r="L100" s="18">
        <f t="array" ref="L100">J100*XLOOKUP(C100,'PRICE LIST'!E:E,'PRICE LIST'!J:J)</f>
        <v>0</v>
      </c>
      <c r="M100" s="4" t="str">
        <f t="array" ref="M100">XLOOKUP(C100,SEA!B:B,SEA!R:R)</f>
        <v/>
      </c>
      <c r="N100" s="4"/>
      <c r="O100" s="4"/>
      <c r="P100" s="4">
        <f t="shared" si="8"/>
        <v>0</v>
      </c>
      <c r="Q100" s="37">
        <f t="array" ref="Q100">E100-XLOOKUP(C100,'PRICE LIST'!E:E,'PRICE LIST'!J:J)</f>
        <v>10000</v>
      </c>
      <c r="R100" s="4"/>
      <c r="S100" s="14">
        <v>1.0</v>
      </c>
    </row>
    <row r="101">
      <c r="A101" s="26" t="str">
        <f t="array" ref="A101">XLOOKUP(C101,INV!D:D,INV!I:I)</f>
        <v>AY001</v>
      </c>
      <c r="B101" s="24" t="s">
        <v>277</v>
      </c>
      <c r="C101" s="20" t="s">
        <v>278</v>
      </c>
      <c r="D101" s="14" t="s">
        <v>239</v>
      </c>
      <c r="E101" s="26">
        <f t="array" ref="E101">XLOOKUP(C101,INV!A:A,INV!K:K)</f>
        <v>1800</v>
      </c>
      <c r="F101" s="4"/>
      <c r="G101" s="4">
        <f t="array" ref="G101">XLOOKUP(C101,SEA!B:B,SEA!Q:Q)</f>
        <v>0</v>
      </c>
      <c r="H101" s="4">
        <f t="array" ref="H101">XLOOKUP(C101,SEA!B:B,SEA!S:S)</f>
        <v>0</v>
      </c>
      <c r="I101" s="4">
        <f t="shared" si="6"/>
        <v>0</v>
      </c>
      <c r="J101" s="4">
        <f t="shared" si="7"/>
        <v>0</v>
      </c>
      <c r="K101" s="18">
        <f t="array" ref="K101">I101*XLOOKUP(C101,'PRICE LIST'!E:E,'PRICE LIST'!J:J)</f>
        <v>0</v>
      </c>
      <c r="L101" s="18">
        <f t="array" ref="L101">J101*XLOOKUP(C101,'PRICE LIST'!E:E,'PRICE LIST'!J:J)</f>
        <v>0</v>
      </c>
      <c r="M101" s="4" t="str">
        <f t="array" ref="M101">XLOOKUP(C101,SEA!B:B,SEA!R:R)</f>
        <v/>
      </c>
      <c r="N101" s="4"/>
      <c r="O101" s="4"/>
      <c r="P101" s="4">
        <f t="shared" si="8"/>
        <v>0</v>
      </c>
      <c r="Q101" s="37">
        <f t="array" ref="Q101">E101-XLOOKUP(C101,'PRICE LIST'!E:E,'PRICE LIST'!J:J)</f>
        <v>1800</v>
      </c>
      <c r="R101" s="4"/>
      <c r="S101" s="14">
        <v>1.0</v>
      </c>
    </row>
    <row r="102">
      <c r="A102" s="14" t="str">
        <f t="array" ref="A102">XLOOKUP(C102,INV!D:D,INV!I:I)</f>
        <v>AY008</v>
      </c>
      <c r="B102" s="24" t="s">
        <v>279</v>
      </c>
      <c r="C102" s="20" t="s">
        <v>280</v>
      </c>
      <c r="D102" s="14" t="s">
        <v>239</v>
      </c>
      <c r="E102" s="26">
        <f t="array" ref="E102">XLOOKUP(C102,INV!A:A,INV!K:K)</f>
        <v>1200</v>
      </c>
      <c r="F102" s="4"/>
      <c r="G102" s="4">
        <f t="array" ref="G102">XLOOKUP(C102,SEA!B:B,SEA!Q:Q)</f>
        <v>0</v>
      </c>
      <c r="H102" s="4">
        <f t="array" ref="H102">XLOOKUP(C102,SEA!B:B,SEA!S:S)</f>
        <v>0</v>
      </c>
      <c r="I102" s="4">
        <f t="shared" si="6"/>
        <v>0</v>
      </c>
      <c r="J102" s="4">
        <f t="shared" si="7"/>
        <v>0</v>
      </c>
      <c r="K102" s="18">
        <f t="array" ref="K102">I102*XLOOKUP(C102,'PRICE LIST'!E:E,'PRICE LIST'!J:J)</f>
        <v>0</v>
      </c>
      <c r="L102" s="18">
        <f t="array" ref="L102">J102*XLOOKUP(C102,'PRICE LIST'!E:E,'PRICE LIST'!J:J)</f>
        <v>0</v>
      </c>
      <c r="M102" s="4" t="str">
        <f t="array" ref="M102">XLOOKUP(C102,SEA!B:B,SEA!R:R)</f>
        <v/>
      </c>
      <c r="N102" s="4"/>
      <c r="O102" s="4"/>
      <c r="P102" s="4">
        <f t="shared" si="8"/>
        <v>0</v>
      </c>
      <c r="Q102" s="37">
        <f t="array" ref="Q102">E102-XLOOKUP(C102,'PRICE LIST'!E:E,'PRICE LIST'!J:J)</f>
        <v>1200</v>
      </c>
      <c r="R102" s="4"/>
      <c r="S102" s="14">
        <v>1.0</v>
      </c>
    </row>
    <row r="103">
      <c r="A103" s="14" t="str">
        <f t="array" ref="A103">XLOOKUP(C103,INV!D:D,INV!I:I)</f>
        <v>CX823</v>
      </c>
      <c r="B103" s="24" t="s">
        <v>281</v>
      </c>
      <c r="C103" s="20" t="s">
        <v>282</v>
      </c>
      <c r="D103" s="14" t="s">
        <v>239</v>
      </c>
      <c r="E103" s="14">
        <f t="array" ref="E103">XLOOKUP(C103,INV!A:A,INV!K:K)</f>
        <v>777</v>
      </c>
      <c r="F103" s="4"/>
      <c r="G103" s="4">
        <f t="array" ref="G103">XLOOKUP(C103,SEA!B:B,SEA!Q:Q)</f>
        <v>0</v>
      </c>
      <c r="H103" s="4">
        <f t="array" ref="H103">XLOOKUP(C103,SEA!B:B,SEA!S:S)</f>
        <v>0</v>
      </c>
      <c r="I103" s="4">
        <f t="shared" si="6"/>
        <v>0</v>
      </c>
      <c r="J103" s="4">
        <f t="shared" si="7"/>
        <v>0</v>
      </c>
      <c r="K103" s="18">
        <f t="array" ref="K103">I103*XLOOKUP(C103,'PRICE LIST'!E:E,'PRICE LIST'!J:J)</f>
        <v>0</v>
      </c>
      <c r="L103" s="18">
        <f t="array" ref="L103">J103*XLOOKUP(C103,'PRICE LIST'!E:E,'PRICE LIST'!J:J)</f>
        <v>0</v>
      </c>
      <c r="M103" s="4" t="str">
        <f t="array" ref="M103">XLOOKUP(C103,SEA!B:B,SEA!R:R)</f>
        <v/>
      </c>
      <c r="N103" s="4"/>
      <c r="O103" s="4"/>
      <c r="P103" s="4">
        <f t="shared" si="8"/>
        <v>0</v>
      </c>
      <c r="Q103" s="4">
        <f t="array" ref="Q103">E103-XLOOKUP(C103,'PRICE LIST'!E:E,'PRICE LIST'!J:J)</f>
        <v>777</v>
      </c>
      <c r="R103" s="4"/>
      <c r="S103" s="14">
        <v>1.0</v>
      </c>
    </row>
    <row r="104">
      <c r="A104" s="14" t="str">
        <f t="array" ref="A104">XLOOKUP(C104,INV!D:D,INV!I:I)</f>
        <v>GUDI</v>
      </c>
      <c r="B104" s="24" t="s">
        <v>283</v>
      </c>
      <c r="C104" s="20" t="s">
        <v>284</v>
      </c>
      <c r="D104" s="14" t="s">
        <v>239</v>
      </c>
      <c r="E104" s="14">
        <f t="array" ref="E104">XLOOKUP(C104,INV!A:A,INV!K:K)</f>
        <v>750</v>
      </c>
      <c r="F104" s="4"/>
      <c r="G104" s="4">
        <f t="array" ref="G104">XLOOKUP(C104,SEA!B:B,SEA!Q:Q)</f>
        <v>0</v>
      </c>
      <c r="H104" s="4">
        <f t="array" ref="H104">XLOOKUP(C104,SEA!B:B,SEA!S:S)</f>
        <v>0</v>
      </c>
      <c r="I104" s="4">
        <f t="shared" si="6"/>
        <v>0</v>
      </c>
      <c r="J104" s="4">
        <f t="shared" si="7"/>
        <v>0</v>
      </c>
      <c r="K104" s="18">
        <f t="array" ref="K104">I104*XLOOKUP(C104,'PRICE LIST'!E:E,'PRICE LIST'!J:J)</f>
        <v>0</v>
      </c>
      <c r="L104" s="18">
        <f t="array" ref="L104">J104*XLOOKUP(C104,'PRICE LIST'!E:E,'PRICE LIST'!J:J)</f>
        <v>0</v>
      </c>
      <c r="M104" s="4" t="str">
        <f t="array" ref="M104">XLOOKUP(C104,SEA!B:B,SEA!R:R)</f>
        <v/>
      </c>
      <c r="N104" s="4"/>
      <c r="O104" s="4"/>
      <c r="P104" s="4">
        <f t="shared" si="8"/>
        <v>0</v>
      </c>
      <c r="Q104" s="4">
        <f t="array" ref="Q104">E104-XLOOKUP(C104,'PRICE LIST'!E:E,'PRICE LIST'!J:J)</f>
        <v>750</v>
      </c>
      <c r="R104" s="4"/>
      <c r="S104" s="14">
        <v>1.0</v>
      </c>
    </row>
    <row r="105">
      <c r="A105" s="14" t="str">
        <f t="array" ref="A105">XLOOKUP(C105,INV!D:D,INV!I:I)</f>
        <v>CX917</v>
      </c>
      <c r="B105" s="24" t="s">
        <v>285</v>
      </c>
      <c r="C105" s="20" t="s">
        <v>286</v>
      </c>
      <c r="D105" s="14" t="s">
        <v>239</v>
      </c>
      <c r="E105" s="14">
        <f t="array" ref="E105">XLOOKUP(C105,INV!A:A,INV!K:K)</f>
        <v>450</v>
      </c>
      <c r="F105" s="4"/>
      <c r="G105" s="4">
        <f t="array" ref="G105">XLOOKUP(C105,SEA!B:B,SEA!Q:Q)</f>
        <v>0</v>
      </c>
      <c r="H105" s="4">
        <f t="array" ref="H105">XLOOKUP(C105,SEA!B:B,SEA!S:S)</f>
        <v>0</v>
      </c>
      <c r="I105" s="4">
        <f t="shared" si="6"/>
        <v>0</v>
      </c>
      <c r="J105" s="4">
        <f t="shared" si="7"/>
        <v>0</v>
      </c>
      <c r="K105" s="18">
        <f t="array" ref="K105">I105*XLOOKUP(C105,'PRICE LIST'!E:E,'PRICE LIST'!J:J)</f>
        <v>0</v>
      </c>
      <c r="L105" s="18">
        <f t="array" ref="L105">J105*XLOOKUP(C105,'PRICE LIST'!E:E,'PRICE LIST'!J:J)</f>
        <v>0</v>
      </c>
      <c r="M105" s="4" t="str">
        <f t="array" ref="M105">XLOOKUP(C105,SEA!B:B,SEA!R:R)</f>
        <v/>
      </c>
      <c r="N105" s="4"/>
      <c r="O105" s="4"/>
      <c r="P105" s="4">
        <f t="shared" si="8"/>
        <v>0</v>
      </c>
      <c r="Q105" s="4">
        <f t="array" ref="Q105">E105-XLOOKUP(C105,'PRICE LIST'!E:E,'PRICE LIST'!J:J)</f>
        <v>450</v>
      </c>
      <c r="R105" s="4"/>
      <c r="S105" s="14">
        <v>1.0</v>
      </c>
    </row>
    <row r="106">
      <c r="A106" s="14" t="str">
        <f t="array" ref="A106">XLOOKUP(C106,INV!D:D,INV!I:I)</f>
        <v>CX802</v>
      </c>
      <c r="B106" s="24" t="s">
        <v>287</v>
      </c>
      <c r="C106" s="20" t="s">
        <v>288</v>
      </c>
      <c r="D106" s="14" t="s">
        <v>239</v>
      </c>
      <c r="E106" s="14">
        <f t="array" ref="E106">XLOOKUP(C106,INV!A:A,INV!K:K)</f>
        <v>491</v>
      </c>
      <c r="F106" s="4"/>
      <c r="G106" s="4">
        <f t="array" ref="G106">XLOOKUP(C106,SEA!B:B,SEA!Q:Q)</f>
        <v>0</v>
      </c>
      <c r="H106" s="4">
        <f t="array" ref="H106">XLOOKUP(C106,SEA!B:B,SEA!S:S)</f>
        <v>0</v>
      </c>
      <c r="I106" s="4">
        <f t="shared" si="6"/>
        <v>0</v>
      </c>
      <c r="J106" s="4">
        <f t="shared" si="7"/>
        <v>0</v>
      </c>
      <c r="K106" s="18">
        <f t="array" ref="K106">I106*XLOOKUP(C106,'PRICE LIST'!E:E,'PRICE LIST'!J:J)</f>
        <v>0</v>
      </c>
      <c r="L106" s="18">
        <f t="array" ref="L106">J106*XLOOKUP(C106,'PRICE LIST'!E:E,'PRICE LIST'!J:J)</f>
        <v>0</v>
      </c>
      <c r="M106" s="4" t="str">
        <f t="array" ref="M106">XLOOKUP(C106,SEA!B:B,SEA!R:R)</f>
        <v/>
      </c>
      <c r="N106" s="4"/>
      <c r="O106" s="4"/>
      <c r="P106" s="4">
        <f t="shared" si="8"/>
        <v>0</v>
      </c>
      <c r="Q106" s="4">
        <f t="array" ref="Q106">E106-XLOOKUP(C106,'PRICE LIST'!E:E,'PRICE LIST'!J:J)</f>
        <v>491</v>
      </c>
      <c r="R106" s="4"/>
      <c r="S106" s="14">
        <v>1.0</v>
      </c>
    </row>
    <row r="107">
      <c r="A107" s="14" t="str">
        <f t="array" ref="A107">XLOOKUP(C107,INV!D:D,INV!I:I)</f>
        <v>CX203</v>
      </c>
      <c r="B107" s="24" t="s">
        <v>289</v>
      </c>
      <c r="C107" s="20" t="s">
        <v>290</v>
      </c>
      <c r="D107" s="14" t="s">
        <v>239</v>
      </c>
      <c r="E107" s="14">
        <f t="array" ref="E107">XLOOKUP(C107,INV!A:A,INV!K:K)</f>
        <v>395</v>
      </c>
      <c r="F107" s="4"/>
      <c r="G107" s="4">
        <f t="array" ref="G107">XLOOKUP(C107,SEA!B:B,SEA!Q:Q)</f>
        <v>0</v>
      </c>
      <c r="H107" s="4">
        <f t="array" ref="H107">XLOOKUP(C107,SEA!B:B,SEA!S:S)</f>
        <v>0</v>
      </c>
      <c r="I107" s="4">
        <f t="shared" si="6"/>
        <v>0</v>
      </c>
      <c r="J107" s="4">
        <f t="shared" si="7"/>
        <v>0</v>
      </c>
      <c r="K107" s="18">
        <f t="array" ref="K107">I107*XLOOKUP(C107,'PRICE LIST'!E:E,'PRICE LIST'!J:J)</f>
        <v>0</v>
      </c>
      <c r="L107" s="18">
        <f t="array" ref="L107">J107*XLOOKUP(C107,'PRICE LIST'!E:E,'PRICE LIST'!J:J)</f>
        <v>0</v>
      </c>
      <c r="M107" s="4" t="str">
        <f t="array" ref="M107">XLOOKUP(C107,SEA!B:B,SEA!R:R)</f>
        <v/>
      </c>
      <c r="N107" s="4"/>
      <c r="O107" s="4"/>
      <c r="P107" s="4">
        <f t="shared" si="8"/>
        <v>0</v>
      </c>
      <c r="Q107" s="4">
        <f t="array" ref="Q107">E107-XLOOKUP(C107,'PRICE LIST'!E:E,'PRICE LIST'!J:J)</f>
        <v>395</v>
      </c>
      <c r="R107" s="4"/>
      <c r="S107" s="14">
        <v>1.0</v>
      </c>
    </row>
    <row r="108">
      <c r="A108" s="14" t="str">
        <f t="array" ref="A108">XLOOKUP(C108,INV!D:D,INV!I:I)</f>
        <v>CX916</v>
      </c>
      <c r="B108" s="24" t="s">
        <v>291</v>
      </c>
      <c r="C108" s="20" t="s">
        <v>292</v>
      </c>
      <c r="D108" s="14" t="s">
        <v>239</v>
      </c>
      <c r="E108" s="14">
        <f t="array" ref="E108">XLOOKUP(C108,INV!A:A,INV!K:K)</f>
        <v>250</v>
      </c>
      <c r="F108" s="4"/>
      <c r="G108" s="4">
        <f t="array" ref="G108">XLOOKUP(C108,SEA!B:B,SEA!Q:Q)</f>
        <v>0</v>
      </c>
      <c r="H108" s="4">
        <f t="array" ref="H108">XLOOKUP(C108,SEA!B:B,SEA!S:S)</f>
        <v>0</v>
      </c>
      <c r="I108" s="4">
        <f t="shared" si="6"/>
        <v>0</v>
      </c>
      <c r="J108" s="4">
        <f t="shared" si="7"/>
        <v>0</v>
      </c>
      <c r="K108" s="18">
        <f t="array" ref="K108">I108*XLOOKUP(C108,'PRICE LIST'!E:E,'PRICE LIST'!J:J)</f>
        <v>0</v>
      </c>
      <c r="L108" s="18">
        <f t="array" ref="L108">J108*XLOOKUP(C108,'PRICE LIST'!E:E,'PRICE LIST'!J:J)</f>
        <v>0</v>
      </c>
      <c r="M108" s="4" t="str">
        <f t="array" ref="M108">XLOOKUP(C108,SEA!B:B,SEA!R:R)</f>
        <v/>
      </c>
      <c r="N108" s="4"/>
      <c r="O108" s="4"/>
      <c r="P108" s="4">
        <f t="shared" si="8"/>
        <v>0</v>
      </c>
      <c r="Q108" s="4">
        <f t="array" ref="Q108">E108-XLOOKUP(C108,'PRICE LIST'!E:E,'PRICE LIST'!J:J)</f>
        <v>250</v>
      </c>
      <c r="R108" s="4"/>
      <c r="S108" s="14">
        <v>1.0</v>
      </c>
    </row>
    <row r="109">
      <c r="A109" s="14" t="str">
        <f t="array" ref="A109">XLOOKUP(C109,INV!D:D,INV!I:I)</f>
        <v>CX100-50M</v>
      </c>
      <c r="B109" s="24" t="s">
        <v>293</v>
      </c>
      <c r="C109" s="20" t="s">
        <v>294</v>
      </c>
      <c r="D109" s="14" t="s">
        <v>239</v>
      </c>
      <c r="E109" s="14">
        <f t="array" ref="E109">XLOOKUP(C109,INV!A:A,INV!K:K)</f>
        <v>150</v>
      </c>
      <c r="F109" s="4"/>
      <c r="G109" s="4">
        <f t="array" ref="G109">XLOOKUP(C109,SEA!B:B,SEA!Q:Q)</f>
        <v>0</v>
      </c>
      <c r="H109" s="4">
        <f t="array" ref="H109">XLOOKUP(C109,SEA!B:B,SEA!S:S)</f>
        <v>0</v>
      </c>
      <c r="I109" s="4">
        <f t="shared" si="6"/>
        <v>0</v>
      </c>
      <c r="J109" s="4">
        <f t="shared" si="7"/>
        <v>0</v>
      </c>
      <c r="K109" s="18">
        <f t="array" ref="K109">I109*XLOOKUP(C109,'PRICE LIST'!E:E,'PRICE LIST'!J:J)</f>
        <v>0</v>
      </c>
      <c r="L109" s="18">
        <f t="array" ref="L109">J109*XLOOKUP(C109,'PRICE LIST'!E:E,'PRICE LIST'!J:J)</f>
        <v>0</v>
      </c>
      <c r="M109" s="4" t="str">
        <f t="array" ref="M109">XLOOKUP(C109,SEA!B:B,SEA!R:R)</f>
        <v/>
      </c>
      <c r="N109" s="4"/>
      <c r="O109" s="4"/>
      <c r="P109" s="4">
        <f t="shared" si="8"/>
        <v>0</v>
      </c>
      <c r="Q109" s="4">
        <f t="array" ref="Q109">E109-XLOOKUP(C109,'PRICE LIST'!E:E,'PRICE LIST'!J:J)</f>
        <v>150</v>
      </c>
      <c r="R109" s="4"/>
      <c r="S109" s="14">
        <v>1.0</v>
      </c>
    </row>
    <row r="110">
      <c r="A110" s="14" t="str">
        <f t="array" ref="A110">XLOOKUP(C110,INV!D:D,INV!I:I)</f>
        <v>CX100-55M</v>
      </c>
      <c r="B110" s="24" t="s">
        <v>293</v>
      </c>
      <c r="C110" s="38" t="s">
        <v>295</v>
      </c>
      <c r="D110" s="14" t="s">
        <v>239</v>
      </c>
      <c r="E110" s="14">
        <f t="array" ref="E110">XLOOKUP(C110,INV!A:A,INV!K:K)</f>
        <v>140</v>
      </c>
      <c r="F110" s="4"/>
      <c r="G110" s="4">
        <f t="array" ref="G110">XLOOKUP(C110,SEA!B:B,SEA!Q:Q)</f>
        <v>0</v>
      </c>
      <c r="H110" s="4">
        <f t="array" ref="H110">XLOOKUP(C110,SEA!B:B,SEA!S:S)</f>
        <v>0</v>
      </c>
      <c r="I110" s="4">
        <f t="shared" si="6"/>
        <v>0</v>
      </c>
      <c r="J110" s="4">
        <f t="shared" si="7"/>
        <v>0</v>
      </c>
      <c r="K110" s="18">
        <f t="array" ref="K110">I110*XLOOKUP(C110,'PRICE LIST'!E:E,'PRICE LIST'!J:J)</f>
        <v>0</v>
      </c>
      <c r="L110" s="18">
        <f t="array" ref="L110">J110*XLOOKUP(C110,'PRICE LIST'!E:E,'PRICE LIST'!J:J)</f>
        <v>0</v>
      </c>
      <c r="M110" s="4" t="str">
        <f t="array" ref="M110">XLOOKUP(C110,SEA!B:B,SEA!R:R)</f>
        <v/>
      </c>
      <c r="N110" s="4"/>
      <c r="O110" s="4"/>
      <c r="P110" s="4">
        <f t="shared" si="8"/>
        <v>0</v>
      </c>
      <c r="Q110" s="4">
        <f t="array" ref="Q110">E110-XLOOKUP(C110,'PRICE LIST'!E:E,'PRICE LIST'!J:J)</f>
        <v>140</v>
      </c>
      <c r="R110" s="4"/>
      <c r="S110" s="14">
        <v>1.0</v>
      </c>
    </row>
    <row r="111">
      <c r="A111" s="26" t="str">
        <f t="array" ref="A111">XLOOKUP(C111,INV!D:D,INV!I:I)</f>
        <v>CX815</v>
      </c>
      <c r="B111" s="24" t="s">
        <v>296</v>
      </c>
      <c r="C111" s="20" t="s">
        <v>297</v>
      </c>
      <c r="D111" s="14" t="s">
        <v>239</v>
      </c>
      <c r="E111" s="14">
        <f t="array" ref="E111">XLOOKUP(C111,INV!A:A,INV!K:K)</f>
        <v>133</v>
      </c>
      <c r="F111" s="4"/>
      <c r="G111" s="4">
        <f t="array" ref="G111">XLOOKUP(C111,SEA!B:B,SEA!Q:Q)</f>
        <v>0</v>
      </c>
      <c r="H111" s="4">
        <f t="array" ref="H111">XLOOKUP(C111,SEA!B:B,SEA!S:S)</f>
        <v>0</v>
      </c>
      <c r="I111" s="4">
        <f t="shared" si="6"/>
        <v>0</v>
      </c>
      <c r="J111" s="4">
        <f t="shared" si="7"/>
        <v>0</v>
      </c>
      <c r="K111" s="18">
        <f t="array" ref="K111">I111*XLOOKUP(C111,'PRICE LIST'!E:E,'PRICE LIST'!J:J)</f>
        <v>0</v>
      </c>
      <c r="L111" s="18">
        <f t="array" ref="L111">J111*XLOOKUP(C111,'PRICE LIST'!E:E,'PRICE LIST'!J:J)</f>
        <v>0</v>
      </c>
      <c r="M111" s="4" t="str">
        <f t="array" ref="M111">XLOOKUP(C111,SEA!B:B,SEA!R:R)</f>
        <v/>
      </c>
      <c r="N111" s="4"/>
      <c r="O111" s="4"/>
      <c r="P111" s="4">
        <f t="shared" si="8"/>
        <v>0</v>
      </c>
      <c r="Q111" s="4">
        <f t="array" ref="Q111">E111-XLOOKUP(C111,'PRICE LIST'!E:E,'PRICE LIST'!J:J)</f>
        <v>133</v>
      </c>
      <c r="R111" s="4"/>
      <c r="S111" s="14">
        <v>1.0</v>
      </c>
    </row>
    <row r="112">
      <c r="A112" s="14" t="str">
        <f t="array" ref="A112">XLOOKUP(C112,INV!D:D,INV!I:I)</f>
        <v>CX100-60M</v>
      </c>
      <c r="B112" s="24" t="s">
        <v>293</v>
      </c>
      <c r="C112" s="20" t="s">
        <v>298</v>
      </c>
      <c r="D112" s="14" t="s">
        <v>239</v>
      </c>
      <c r="E112" s="14">
        <f t="array" ref="E112">XLOOKUP(C112,INV!A:A,INV!K:K)</f>
        <v>125</v>
      </c>
      <c r="F112" s="4"/>
      <c r="G112" s="4">
        <f t="array" ref="G112">XLOOKUP(C112,SEA!B:B,SEA!Q:Q)</f>
        <v>0</v>
      </c>
      <c r="H112" s="4">
        <f t="array" ref="H112">XLOOKUP(C112,SEA!B:B,SEA!S:S)</f>
        <v>0</v>
      </c>
      <c r="I112" s="4">
        <f t="shared" si="6"/>
        <v>0</v>
      </c>
      <c r="J112" s="4">
        <f t="shared" si="7"/>
        <v>0</v>
      </c>
      <c r="K112" s="18">
        <f t="array" ref="K112">I112*XLOOKUP(C112,'PRICE LIST'!E:E,'PRICE LIST'!J:J)</f>
        <v>0</v>
      </c>
      <c r="L112" s="18">
        <f t="array" ref="L112">J112*XLOOKUP(C112,'PRICE LIST'!E:E,'PRICE LIST'!J:J)</f>
        <v>0</v>
      </c>
      <c r="M112" s="4" t="str">
        <f t="array" ref="M112">XLOOKUP(C112,SEA!B:B,SEA!R:R)</f>
        <v/>
      </c>
      <c r="N112" s="4"/>
      <c r="O112" s="4"/>
      <c r="P112" s="4">
        <f t="shared" si="8"/>
        <v>0</v>
      </c>
      <c r="Q112" s="4">
        <f t="array" ref="Q112">E112-XLOOKUP(C112,'PRICE LIST'!E:E,'PRICE LIST'!J:J)</f>
        <v>125</v>
      </c>
      <c r="R112" s="4"/>
      <c r="S112" s="14">
        <v>1.0</v>
      </c>
    </row>
    <row r="113">
      <c r="A113" s="14" t="str">
        <f t="array" ref="A113">XLOOKUP(C113,INV!D:D,INV!I:I)</f>
        <v>CX100-65M</v>
      </c>
      <c r="B113" s="24" t="s">
        <v>293</v>
      </c>
      <c r="C113" s="20" t="s">
        <v>299</v>
      </c>
      <c r="D113" s="14" t="s">
        <v>239</v>
      </c>
      <c r="E113" s="14">
        <f t="array" ref="E113">XLOOKUP(C113,INV!A:A,INV!K:K)</f>
        <v>115</v>
      </c>
      <c r="F113" s="4"/>
      <c r="G113" s="4">
        <f t="array" ref="G113">XLOOKUP(C113,SEA!B:B,SEA!Q:Q)</f>
        <v>0</v>
      </c>
      <c r="H113" s="4">
        <f t="array" ref="H113">XLOOKUP(C113,SEA!B:B,SEA!S:S)</f>
        <v>0</v>
      </c>
      <c r="I113" s="4">
        <f t="shared" si="6"/>
        <v>0</v>
      </c>
      <c r="J113" s="4">
        <f t="shared" si="7"/>
        <v>0</v>
      </c>
      <c r="K113" s="18">
        <f t="array" ref="K113">I113*XLOOKUP(C113,'PRICE LIST'!E:E,'PRICE LIST'!J:J)</f>
        <v>0</v>
      </c>
      <c r="L113" s="18">
        <f t="array" ref="L113">J113*XLOOKUP(C113,'PRICE LIST'!E:E,'PRICE LIST'!J:J)</f>
        <v>0</v>
      </c>
      <c r="M113" s="4" t="str">
        <f t="array" ref="M113">XLOOKUP(C113,SEA!B:B,SEA!R:R)</f>
        <v/>
      </c>
      <c r="N113" s="4"/>
      <c r="O113" s="4"/>
      <c r="P113" s="4">
        <f t="shared" si="8"/>
        <v>0</v>
      </c>
      <c r="Q113" s="4">
        <f t="array" ref="Q113">E113-XLOOKUP(C113,'PRICE LIST'!E:E,'PRICE LIST'!J:J)</f>
        <v>115</v>
      </c>
      <c r="R113" s="4"/>
      <c r="S113" s="14">
        <v>1.0</v>
      </c>
    </row>
    <row r="114">
      <c r="A114" s="14" t="str">
        <f t="array" ref="A114">XLOOKUP(C114,INV!D:D,INV!I:I)</f>
        <v>CX100-70M</v>
      </c>
      <c r="B114" s="24" t="s">
        <v>293</v>
      </c>
      <c r="C114" s="20" t="s">
        <v>300</v>
      </c>
      <c r="D114" s="14" t="s">
        <v>239</v>
      </c>
      <c r="E114" s="14">
        <f t="array" ref="E114">XLOOKUP(C114,INV!A:A,INV!K:K)</f>
        <v>100</v>
      </c>
      <c r="F114" s="4"/>
      <c r="G114" s="4">
        <f t="array" ref="G114">XLOOKUP(C114,SEA!B:B,SEA!Q:Q)</f>
        <v>0</v>
      </c>
      <c r="H114" s="4">
        <f t="array" ref="H114">XLOOKUP(C114,SEA!B:B,SEA!S:S)</f>
        <v>0</v>
      </c>
      <c r="I114" s="4">
        <f t="shared" si="6"/>
        <v>0</v>
      </c>
      <c r="J114" s="4">
        <f t="shared" si="7"/>
        <v>0</v>
      </c>
      <c r="K114" s="18">
        <f t="array" ref="K114">I114*XLOOKUP(C114,'PRICE LIST'!E:E,'PRICE LIST'!J:J)</f>
        <v>0</v>
      </c>
      <c r="L114" s="18">
        <f t="array" ref="L114">J114*XLOOKUP(C114,'PRICE LIST'!E:E,'PRICE LIST'!J:J)</f>
        <v>0</v>
      </c>
      <c r="M114" s="4" t="str">
        <f t="array" ref="M114">XLOOKUP(C114,SEA!B:B,SEA!R:R)</f>
        <v/>
      </c>
      <c r="N114" s="4"/>
      <c r="O114" s="4"/>
      <c r="P114" s="4">
        <f t="shared" si="8"/>
        <v>0</v>
      </c>
      <c r="Q114" s="4">
        <f t="array" ref="Q114">E114-XLOOKUP(C114,'PRICE LIST'!E:E,'PRICE LIST'!J:J)</f>
        <v>100</v>
      </c>
      <c r="R114" s="4"/>
      <c r="S114" s="14">
        <v>1.0</v>
      </c>
    </row>
    <row r="115">
      <c r="A115" s="14" t="str">
        <f t="array" ref="A115">XLOOKUP(C115,INV!D:D,INV!I:I)</f>
        <v>CX100-75M</v>
      </c>
      <c r="B115" s="24" t="s">
        <v>293</v>
      </c>
      <c r="C115" s="20" t="s">
        <v>301</v>
      </c>
      <c r="D115" s="14" t="s">
        <v>239</v>
      </c>
      <c r="E115" s="14">
        <f t="array" ref="E115">XLOOKUP(C115,INV!A:A,INV!K:K)</f>
        <v>90</v>
      </c>
      <c r="F115" s="4"/>
      <c r="G115" s="4">
        <f t="array" ref="G115">XLOOKUP(C115,SEA!B:B,SEA!Q:Q)</f>
        <v>0</v>
      </c>
      <c r="H115" s="4">
        <f t="array" ref="H115">XLOOKUP(C115,SEA!B:B,SEA!S:S)</f>
        <v>0</v>
      </c>
      <c r="I115" s="4">
        <f t="shared" si="6"/>
        <v>0</v>
      </c>
      <c r="J115" s="4">
        <f t="shared" si="7"/>
        <v>0</v>
      </c>
      <c r="K115" s="18">
        <f t="array" ref="K115">I115*XLOOKUP(C115,'PRICE LIST'!E:E,'PRICE LIST'!J:J)</f>
        <v>0</v>
      </c>
      <c r="L115" s="18">
        <f t="array" ref="L115">J115*XLOOKUP(C115,'PRICE LIST'!E:E,'PRICE LIST'!J:J)</f>
        <v>0</v>
      </c>
      <c r="M115" s="4" t="str">
        <f t="array" ref="M115">XLOOKUP(C115,SEA!B:B,SEA!R:R)</f>
        <v/>
      </c>
      <c r="N115" s="4"/>
      <c r="O115" s="4"/>
      <c r="P115" s="4">
        <f t="shared" si="8"/>
        <v>0</v>
      </c>
      <c r="Q115" s="4">
        <f t="array" ref="Q115">E115-XLOOKUP(C115,'PRICE LIST'!E:E,'PRICE LIST'!J:J)</f>
        <v>90</v>
      </c>
      <c r="R115" s="4"/>
      <c r="S115" s="14">
        <v>1.0</v>
      </c>
    </row>
    <row r="116">
      <c r="A116" s="14" t="str">
        <f t="array" ref="A116">XLOOKUP(C116,INV!D:D,INV!I:I)</f>
        <v>CX150-5</v>
      </c>
      <c r="B116" s="24" t="s">
        <v>12</v>
      </c>
      <c r="C116" s="20" t="s">
        <v>302</v>
      </c>
      <c r="D116" s="14" t="s">
        <v>239</v>
      </c>
      <c r="E116" s="14">
        <f t="array" ref="E116">XLOOKUP(C116,INV!A:A,INV!K:K)</f>
        <v>50</v>
      </c>
      <c r="F116" s="4"/>
      <c r="G116" s="4">
        <f t="array" ref="G116">XLOOKUP(C116,SEA!B:B,SEA!Q:Q)</f>
        <v>0</v>
      </c>
      <c r="H116" s="4">
        <f t="array" ref="H116">XLOOKUP(C116,SEA!B:B,SEA!S:S)</f>
        <v>0</v>
      </c>
      <c r="I116" s="4">
        <f t="shared" si="6"/>
        <v>0</v>
      </c>
      <c r="J116" s="4">
        <f t="shared" si="7"/>
        <v>0</v>
      </c>
      <c r="K116" s="18">
        <f t="array" ref="K116">I116*XLOOKUP(C116,'PRICE LIST'!E:E,'PRICE LIST'!J:J)</f>
        <v>0</v>
      </c>
      <c r="L116" s="18">
        <f t="array" ref="L116">J116*XLOOKUP(C116,'PRICE LIST'!E:E,'PRICE LIST'!J:J)</f>
        <v>0</v>
      </c>
      <c r="M116" s="4" t="str">
        <f t="array" ref="M116">XLOOKUP(C116,SEA!B:B,SEA!R:R)</f>
        <v/>
      </c>
      <c r="N116" s="4"/>
      <c r="O116" s="4"/>
      <c r="P116" s="4">
        <f t="shared" si="8"/>
        <v>0</v>
      </c>
      <c r="Q116" s="4">
        <f t="array" ref="Q116">E116-XLOOKUP(C116,'PRICE LIST'!E:E,'PRICE LIST'!J:J)</f>
        <v>50</v>
      </c>
      <c r="R116" s="4"/>
      <c r="S116" s="14">
        <v>1.0</v>
      </c>
    </row>
    <row r="117">
      <c r="A117" s="14" t="str">
        <f t="array" ref="A117">XLOOKUP(C117,INV!D:D,INV!I:I)</f>
        <v>CX202</v>
      </c>
      <c r="B117" s="24" t="s">
        <v>303</v>
      </c>
      <c r="C117" s="20" t="s">
        <v>304</v>
      </c>
      <c r="D117" s="14" t="s">
        <v>239</v>
      </c>
      <c r="E117" s="14">
        <f t="array" ref="E117">XLOOKUP(C117,INV!A:A,INV!K:K)</f>
        <v>50</v>
      </c>
      <c r="F117" s="4"/>
      <c r="G117" s="4">
        <f t="array" ref="G117">XLOOKUP(C117,SEA!B:B,SEA!Q:Q)</f>
        <v>0</v>
      </c>
      <c r="H117" s="4">
        <f t="array" ref="H117">XLOOKUP(C117,SEA!B:B,SEA!S:S)</f>
        <v>0</v>
      </c>
      <c r="I117" s="4">
        <f t="shared" si="6"/>
        <v>0</v>
      </c>
      <c r="J117" s="4">
        <f t="shared" si="7"/>
        <v>0</v>
      </c>
      <c r="K117" s="18">
        <f t="array" ref="K117">I117*XLOOKUP(C117,'PRICE LIST'!E:E,'PRICE LIST'!J:J)</f>
        <v>0</v>
      </c>
      <c r="L117" s="18">
        <f t="array" ref="L117">J117*XLOOKUP(C117,'PRICE LIST'!E:E,'PRICE LIST'!J:J)</f>
        <v>0</v>
      </c>
      <c r="M117" s="4" t="str">
        <f t="array" ref="M117">XLOOKUP(C117,SEA!B:B,SEA!R:R)</f>
        <v/>
      </c>
      <c r="N117" s="4"/>
      <c r="O117" s="4"/>
      <c r="P117" s="4">
        <f t="shared" si="8"/>
        <v>0</v>
      </c>
      <c r="Q117" s="4">
        <f t="array" ref="Q117">E117-XLOOKUP(C117,'PRICE LIST'!E:E,'PRICE LIST'!J:J)</f>
        <v>50</v>
      </c>
      <c r="R117" s="4"/>
      <c r="S117" s="14">
        <v>1.0</v>
      </c>
    </row>
    <row r="118">
      <c r="A118" s="14" t="str">
        <f t="array" ref="A118">XLOOKUP(C118,INV!D:D,INV!I:I)</f>
        <v>CX820</v>
      </c>
      <c r="B118" s="24" t="s">
        <v>244</v>
      </c>
      <c r="C118" s="20" t="s">
        <v>305</v>
      </c>
      <c r="D118" s="14" t="s">
        <v>239</v>
      </c>
      <c r="E118" s="14">
        <f t="array" ref="E118">XLOOKUP(C118,INV!A:A,INV!K:K)</f>
        <v>45</v>
      </c>
      <c r="F118" s="4"/>
      <c r="G118" s="4">
        <f t="array" ref="G118">XLOOKUP(C118,SEA!B:B,SEA!Q:Q)</f>
        <v>0</v>
      </c>
      <c r="H118" s="4">
        <f t="array" ref="H118">XLOOKUP(C118,SEA!B:B,SEA!S:S)</f>
        <v>0</v>
      </c>
      <c r="I118" s="4">
        <f t="shared" si="6"/>
        <v>0</v>
      </c>
      <c r="J118" s="4">
        <f t="shared" si="7"/>
        <v>0</v>
      </c>
      <c r="K118" s="18">
        <f t="array" ref="K118">I118*XLOOKUP(C118,'PRICE LIST'!E:E,'PRICE LIST'!J:J)</f>
        <v>0</v>
      </c>
      <c r="L118" s="18">
        <f t="array" ref="L118">J118*XLOOKUP(C118,'PRICE LIST'!E:E,'PRICE LIST'!J:J)</f>
        <v>0</v>
      </c>
      <c r="M118" s="4" t="str">
        <f t="array" ref="M118">XLOOKUP(C118,SEA!B:B,SEA!R:R)</f>
        <v/>
      </c>
      <c r="N118" s="4"/>
      <c r="O118" s="4"/>
      <c r="P118" s="4">
        <f t="shared" si="8"/>
        <v>0</v>
      </c>
      <c r="Q118" s="4">
        <f t="array" ref="Q118">E118-XLOOKUP(C118,'PRICE LIST'!E:E,'PRICE LIST'!J:J)</f>
        <v>45</v>
      </c>
      <c r="R118" s="4"/>
      <c r="S118" s="14">
        <v>1.0</v>
      </c>
    </row>
    <row r="119">
      <c r="A119" s="14" t="str">
        <f t="array" ref="A119">XLOOKUP(C119,INV!D:D,INV!I:I)</f>
        <v>CX150-4</v>
      </c>
      <c r="B119" s="24" t="s">
        <v>12</v>
      </c>
      <c r="C119" s="20" t="s">
        <v>306</v>
      </c>
      <c r="D119" s="14" t="s">
        <v>239</v>
      </c>
      <c r="E119" s="14">
        <f t="array" ref="E119">XLOOKUP(C119,INV!A:A,INV!K:K)</f>
        <v>45</v>
      </c>
      <c r="F119" s="4"/>
      <c r="G119" s="4">
        <f t="array" ref="G119">XLOOKUP(C119,SEA!B:B,SEA!Q:Q)</f>
        <v>0</v>
      </c>
      <c r="H119" s="4">
        <f t="array" ref="H119">XLOOKUP(C119,SEA!B:B,SEA!S:S)</f>
        <v>0</v>
      </c>
      <c r="I119" s="4">
        <f t="shared" si="6"/>
        <v>0</v>
      </c>
      <c r="J119" s="4">
        <f t="shared" si="7"/>
        <v>0</v>
      </c>
      <c r="K119" s="18">
        <f t="array" ref="K119">I119*XLOOKUP(C119,'PRICE LIST'!E:E,'PRICE LIST'!J:J)</f>
        <v>0</v>
      </c>
      <c r="L119" s="18">
        <f t="array" ref="L119">J119*XLOOKUP(C119,'PRICE LIST'!E:E,'PRICE LIST'!J:J)</f>
        <v>0</v>
      </c>
      <c r="M119" s="4" t="str">
        <f t="array" ref="M119">XLOOKUP(C119,SEA!B:B,SEA!R:R)</f>
        <v/>
      </c>
      <c r="N119" s="4"/>
      <c r="O119" s="4"/>
      <c r="P119" s="4">
        <f t="shared" si="8"/>
        <v>0</v>
      </c>
      <c r="Q119" s="4">
        <f t="array" ref="Q119">E119-XLOOKUP(C119,'PRICE LIST'!E:E,'PRICE LIST'!J:J)</f>
        <v>45</v>
      </c>
      <c r="R119" s="4"/>
      <c r="S119" s="14">
        <v>1.0</v>
      </c>
    </row>
    <row r="120">
      <c r="A120" s="14" t="str">
        <f t="array" ref="A120">XLOOKUP(C120,INV!D:D,INV!I:I)</f>
        <v>CX817</v>
      </c>
      <c r="B120" s="24" t="s">
        <v>244</v>
      </c>
      <c r="C120" s="20" t="s">
        <v>307</v>
      </c>
      <c r="D120" s="14" t="s">
        <v>239</v>
      </c>
      <c r="E120" s="14">
        <f t="array" ref="E120">XLOOKUP(C120,INV!A:A,INV!K:K)</f>
        <v>40</v>
      </c>
      <c r="F120" s="4"/>
      <c r="G120" s="4">
        <f t="array" ref="G120">XLOOKUP(C120,SEA!B:B,SEA!Q:Q)</f>
        <v>0</v>
      </c>
      <c r="H120" s="4">
        <f t="array" ref="H120">XLOOKUP(C120,SEA!B:B,SEA!S:S)</f>
        <v>0</v>
      </c>
      <c r="I120" s="4">
        <f t="shared" si="6"/>
        <v>0</v>
      </c>
      <c r="J120" s="4">
        <f t="shared" si="7"/>
        <v>0</v>
      </c>
      <c r="K120" s="18">
        <f t="array" ref="K120">I120*XLOOKUP(C120,'PRICE LIST'!E:E,'PRICE LIST'!J:J)</f>
        <v>0</v>
      </c>
      <c r="L120" s="18">
        <f t="array" ref="L120">J120*XLOOKUP(C120,'PRICE LIST'!E:E,'PRICE LIST'!J:J)</f>
        <v>0</v>
      </c>
      <c r="M120" s="4" t="str">
        <f t="array" ref="M120">XLOOKUP(C120,SEA!B:B,SEA!R:R)</f>
        <v/>
      </c>
      <c r="N120" s="4"/>
      <c r="O120" s="4"/>
      <c r="P120" s="4">
        <f t="shared" si="8"/>
        <v>0</v>
      </c>
      <c r="Q120" s="4">
        <f t="array" ref="Q120">E120-XLOOKUP(C120,'PRICE LIST'!E:E,'PRICE LIST'!J:J)</f>
        <v>40</v>
      </c>
      <c r="R120" s="4"/>
      <c r="S120" s="14">
        <v>1.0</v>
      </c>
    </row>
    <row r="121">
      <c r="A121" s="14" t="str">
        <f t="array" ref="A121">XLOOKUP(C121,INV!D:D,INV!I:I)</f>
        <v>CX818</v>
      </c>
      <c r="B121" s="24" t="s">
        <v>244</v>
      </c>
      <c r="C121" s="20" t="s">
        <v>308</v>
      </c>
      <c r="D121" s="14" t="s">
        <v>239</v>
      </c>
      <c r="E121" s="14">
        <f t="array" ref="E121">XLOOKUP(C121,INV!A:A,INV!K:K)</f>
        <v>40</v>
      </c>
      <c r="F121" s="4"/>
      <c r="G121" s="4">
        <f t="array" ref="G121">XLOOKUP(C121,SEA!B:B,SEA!Q:Q)</f>
        <v>0</v>
      </c>
      <c r="H121" s="4">
        <f t="array" ref="H121">XLOOKUP(C121,SEA!B:B,SEA!S:S)</f>
        <v>0</v>
      </c>
      <c r="I121" s="4">
        <f t="shared" si="6"/>
        <v>0</v>
      </c>
      <c r="J121" s="4">
        <f t="shared" si="7"/>
        <v>0</v>
      </c>
      <c r="K121" s="18">
        <f t="array" ref="K121">I121*XLOOKUP(C121,'PRICE LIST'!E:E,'PRICE LIST'!J:J)</f>
        <v>0</v>
      </c>
      <c r="L121" s="18">
        <f t="array" ref="L121">J121*XLOOKUP(C121,'PRICE LIST'!E:E,'PRICE LIST'!J:J)</f>
        <v>0</v>
      </c>
      <c r="M121" s="4" t="str">
        <f t="array" ref="M121">XLOOKUP(C121,SEA!B:B,SEA!R:R)</f>
        <v/>
      </c>
      <c r="N121" s="4"/>
      <c r="O121" s="4"/>
      <c r="P121" s="4">
        <f t="shared" si="8"/>
        <v>0</v>
      </c>
      <c r="Q121" s="4">
        <f t="array" ref="Q121">E121-XLOOKUP(C121,'PRICE LIST'!E:E,'PRICE LIST'!J:J)</f>
        <v>40</v>
      </c>
      <c r="R121" s="4"/>
      <c r="S121" s="14">
        <v>1.0</v>
      </c>
    </row>
    <row r="122">
      <c r="A122" s="14" t="str">
        <f t="array" ref="A122">XLOOKUP(C122,INV!D:D,INV!I:I)</f>
        <v>CX150-3</v>
      </c>
      <c r="B122" s="24" t="s">
        <v>12</v>
      </c>
      <c r="C122" s="20" t="s">
        <v>309</v>
      </c>
      <c r="D122" s="14" t="s">
        <v>239</v>
      </c>
      <c r="E122" s="14">
        <f t="array" ref="E122">XLOOKUP(C122,INV!A:A,INV!K:K)</f>
        <v>40</v>
      </c>
      <c r="F122" s="4"/>
      <c r="G122" s="4">
        <f t="array" ref="G122">XLOOKUP(C122,SEA!B:B,SEA!Q:Q)</f>
        <v>0</v>
      </c>
      <c r="H122" s="4">
        <f t="array" ref="H122">XLOOKUP(C122,SEA!B:B,SEA!S:S)</f>
        <v>0</v>
      </c>
      <c r="I122" s="4">
        <f t="shared" si="6"/>
        <v>0</v>
      </c>
      <c r="J122" s="4">
        <f t="shared" si="7"/>
        <v>0</v>
      </c>
      <c r="K122" s="18">
        <f t="array" ref="K122">I122*XLOOKUP(C122,'PRICE LIST'!E:E,'PRICE LIST'!J:J)</f>
        <v>0</v>
      </c>
      <c r="L122" s="18">
        <f t="array" ref="L122">J122*XLOOKUP(C122,'PRICE LIST'!E:E,'PRICE LIST'!J:J)</f>
        <v>0</v>
      </c>
      <c r="M122" s="4" t="str">
        <f t="array" ref="M122">XLOOKUP(C122,SEA!B:B,SEA!R:R)</f>
        <v/>
      </c>
      <c r="N122" s="4"/>
      <c r="O122" s="4"/>
      <c r="P122" s="4">
        <f t="shared" si="8"/>
        <v>0</v>
      </c>
      <c r="Q122" s="4">
        <f t="array" ref="Q122">E122-XLOOKUP(C122,'PRICE LIST'!E:E,'PRICE LIST'!J:J)</f>
        <v>40</v>
      </c>
      <c r="R122" s="4"/>
      <c r="S122" s="14">
        <v>1.0</v>
      </c>
    </row>
    <row r="123">
      <c r="A123" s="14" t="str">
        <f t="array" ref="A123">XLOOKUP(C123,INV!D:D,INV!I:I)</f>
        <v>CX204</v>
      </c>
      <c r="B123" s="24" t="s">
        <v>310</v>
      </c>
      <c r="C123" s="20" t="s">
        <v>311</v>
      </c>
      <c r="D123" s="14" t="s">
        <v>239</v>
      </c>
      <c r="E123" s="14">
        <f t="array" ref="E123">XLOOKUP(C123,INV!A:A,INV!K:K)</f>
        <v>35</v>
      </c>
      <c r="F123" s="4"/>
      <c r="G123" s="4">
        <f t="array" ref="G123">XLOOKUP(C123,SEA!B:B,SEA!Q:Q)</f>
        <v>0</v>
      </c>
      <c r="H123" s="4">
        <f t="array" ref="H123">XLOOKUP(C123,SEA!B:B,SEA!S:S)</f>
        <v>0</v>
      </c>
      <c r="I123" s="4">
        <f t="shared" si="6"/>
        <v>0</v>
      </c>
      <c r="J123" s="4">
        <f t="shared" si="7"/>
        <v>0</v>
      </c>
      <c r="K123" s="18">
        <f t="array" ref="K123">I123*XLOOKUP(C123,'PRICE LIST'!E:E,'PRICE LIST'!J:J)</f>
        <v>0</v>
      </c>
      <c r="L123" s="18">
        <f t="array" ref="L123">J123*XLOOKUP(C123,'PRICE LIST'!E:E,'PRICE LIST'!J:J)</f>
        <v>0</v>
      </c>
      <c r="M123" s="4" t="str">
        <f t="array" ref="M123">XLOOKUP(C123,SEA!B:B,SEA!R:R)</f>
        <v/>
      </c>
      <c r="N123" s="4"/>
      <c r="O123" s="4"/>
      <c r="P123" s="4">
        <f t="shared" si="8"/>
        <v>0</v>
      </c>
      <c r="Q123" s="4">
        <f t="array" ref="Q123">E123-XLOOKUP(C123,'PRICE LIST'!E:E,'PRICE LIST'!J:J)</f>
        <v>35</v>
      </c>
      <c r="R123" s="4"/>
      <c r="S123" s="14">
        <v>1.0</v>
      </c>
    </row>
    <row r="124">
      <c r="A124" s="14" t="str">
        <f t="array" ref="A124">XLOOKUP(C124,INV!D:D,INV!I:I)</f>
        <v>CX501</v>
      </c>
      <c r="B124" s="24" t="s">
        <v>254</v>
      </c>
      <c r="C124" s="20" t="s">
        <v>312</v>
      </c>
      <c r="D124" s="14" t="s">
        <v>239</v>
      </c>
      <c r="E124" s="14">
        <f t="array" ref="E124">XLOOKUP(C124,INV!A:A,INV!K:K)</f>
        <v>30</v>
      </c>
      <c r="F124" s="4"/>
      <c r="G124" s="4">
        <f t="array" ref="G124">XLOOKUP(C124,SEA!B:B,SEA!Q:Q)</f>
        <v>0</v>
      </c>
      <c r="H124" s="4">
        <f t="array" ref="H124">XLOOKUP(C124,SEA!B:B,SEA!S:S)</f>
        <v>0</v>
      </c>
      <c r="I124" s="4">
        <f t="shared" si="6"/>
        <v>0</v>
      </c>
      <c r="J124" s="4">
        <f t="shared" si="7"/>
        <v>0</v>
      </c>
      <c r="K124" s="18">
        <f t="array" ref="K124">I124*XLOOKUP(C124,'PRICE LIST'!E:E,'PRICE LIST'!J:J)</f>
        <v>0</v>
      </c>
      <c r="L124" s="18">
        <f t="array" ref="L124">J124*XLOOKUP(C124,'PRICE LIST'!E:E,'PRICE LIST'!J:J)</f>
        <v>0</v>
      </c>
      <c r="M124" s="4" t="str">
        <f t="array" ref="M124">XLOOKUP(C124,SEA!B:B,SEA!R:R)</f>
        <v/>
      </c>
      <c r="N124" s="4"/>
      <c r="O124" s="4"/>
      <c r="P124" s="4">
        <f t="shared" si="8"/>
        <v>0</v>
      </c>
      <c r="Q124" s="4">
        <f t="array" ref="Q124">E124-XLOOKUP(C124,'PRICE LIST'!E:E,'PRICE LIST'!J:J)</f>
        <v>30</v>
      </c>
      <c r="R124" s="4"/>
      <c r="S124" s="14">
        <v>1.0</v>
      </c>
    </row>
    <row r="125">
      <c r="A125" s="26" t="str">
        <f t="array" ref="A125">XLOOKUP(C125,INV!D:D,INV!I:I)</f>
        <v>CX600-S</v>
      </c>
      <c r="B125" s="39" t="s">
        <v>313</v>
      </c>
      <c r="C125" s="40" t="s">
        <v>314</v>
      </c>
      <c r="D125" s="14" t="s">
        <v>239</v>
      </c>
      <c r="E125" s="14">
        <f t="array" ref="E125">XLOOKUP(C125,INV!A:A,INV!K:K)</f>
        <v>25</v>
      </c>
      <c r="F125" s="4"/>
      <c r="G125" s="4">
        <f t="array" ref="G125">XLOOKUP(C125,SEA!B:B,SEA!Q:Q)</f>
        <v>0</v>
      </c>
      <c r="H125" s="4">
        <f t="array" ref="H125">XLOOKUP(C125,SEA!B:B,SEA!S:S)</f>
        <v>0</v>
      </c>
      <c r="I125" s="4">
        <f t="shared" si="6"/>
        <v>0</v>
      </c>
      <c r="J125" s="4">
        <f t="shared" si="7"/>
        <v>0</v>
      </c>
      <c r="K125" s="18">
        <f t="array" ref="K125">I125*XLOOKUP(C125,'PRICE LIST'!E:E,'PRICE LIST'!J:J)</f>
        <v>0</v>
      </c>
      <c r="L125" s="18">
        <f t="array" ref="L125">J125*XLOOKUP(C125,'PRICE LIST'!E:E,'PRICE LIST'!J:J)</f>
        <v>0</v>
      </c>
      <c r="M125" s="4" t="str">
        <f t="array" ref="M125">XLOOKUP(C125,SEA!B:B,SEA!R:R)</f>
        <v/>
      </c>
      <c r="N125" s="4"/>
      <c r="O125" s="4"/>
      <c r="P125" s="4">
        <f t="shared" si="8"/>
        <v>0</v>
      </c>
      <c r="Q125" s="4">
        <f t="array" ref="Q125">E125-XLOOKUP(C125,'PRICE LIST'!E:E,'PRICE LIST'!J:J)</f>
        <v>25</v>
      </c>
      <c r="R125" s="4"/>
      <c r="S125" s="14">
        <v>1.0</v>
      </c>
    </row>
    <row r="126">
      <c r="A126" s="26" t="str">
        <f t="array" ref="A126">XLOOKUP(C126,INV!D:D,INV!I:I)</f>
        <v>CX600-M</v>
      </c>
      <c r="B126" s="39" t="s">
        <v>315</v>
      </c>
      <c r="C126" s="40" t="s">
        <v>316</v>
      </c>
      <c r="D126" s="14" t="s">
        <v>239</v>
      </c>
      <c r="E126" s="14">
        <f t="array" ref="E126">XLOOKUP(C126,INV!A:A,INV!K:K)</f>
        <v>25</v>
      </c>
      <c r="F126" s="4"/>
      <c r="G126" s="4">
        <f t="array" ref="G126">XLOOKUP(C126,SEA!B:B,SEA!Q:Q)</f>
        <v>0</v>
      </c>
      <c r="H126" s="4">
        <f t="array" ref="H126">XLOOKUP(C126,SEA!B:B,SEA!S:S)</f>
        <v>0</v>
      </c>
      <c r="I126" s="4">
        <f t="shared" si="6"/>
        <v>0</v>
      </c>
      <c r="J126" s="4">
        <f t="shared" si="7"/>
        <v>0</v>
      </c>
      <c r="K126" s="18">
        <f t="array" ref="K126">I126*XLOOKUP(C126,'PRICE LIST'!E:E,'PRICE LIST'!J:J)</f>
        <v>0</v>
      </c>
      <c r="L126" s="18">
        <f t="array" ref="L126">J126*XLOOKUP(C126,'PRICE LIST'!E:E,'PRICE LIST'!J:J)</f>
        <v>0</v>
      </c>
      <c r="M126" s="4" t="str">
        <f t="array" ref="M126">XLOOKUP(C126,SEA!B:B,SEA!R:R)</f>
        <v/>
      </c>
      <c r="N126" s="4"/>
      <c r="O126" s="4"/>
      <c r="P126" s="4">
        <f t="shared" si="8"/>
        <v>0</v>
      </c>
      <c r="Q126" s="4">
        <f t="array" ref="Q126">E126-XLOOKUP(C126,'PRICE LIST'!E:E,'PRICE LIST'!J:J)</f>
        <v>25</v>
      </c>
      <c r="R126" s="4"/>
      <c r="S126" s="14">
        <v>1.0</v>
      </c>
    </row>
    <row r="127">
      <c r="A127" s="26" t="str">
        <f t="array" ref="A127">XLOOKUP(C127,INV!D:D,INV!I:I)</f>
        <v>CX600-L</v>
      </c>
      <c r="B127" s="39" t="s">
        <v>317</v>
      </c>
      <c r="C127" s="40" t="s">
        <v>318</v>
      </c>
      <c r="D127" s="14" t="s">
        <v>239</v>
      </c>
      <c r="E127" s="14">
        <f t="array" ref="E127">XLOOKUP(C127,INV!A:A,INV!K:K)</f>
        <v>25</v>
      </c>
      <c r="F127" s="4"/>
      <c r="G127" s="4">
        <f t="array" ref="G127">XLOOKUP(C127,SEA!B:B,SEA!Q:Q)</f>
        <v>0</v>
      </c>
      <c r="H127" s="4">
        <f t="array" ref="H127">XLOOKUP(C127,SEA!B:B,SEA!S:S)</f>
        <v>0</v>
      </c>
      <c r="I127" s="4">
        <f t="shared" si="6"/>
        <v>0</v>
      </c>
      <c r="J127" s="4">
        <f t="shared" si="7"/>
        <v>0</v>
      </c>
      <c r="K127" s="18">
        <f t="array" ref="K127">I127*XLOOKUP(C127,'PRICE LIST'!E:E,'PRICE LIST'!J:J)</f>
        <v>0</v>
      </c>
      <c r="L127" s="18">
        <f t="array" ref="L127">J127*XLOOKUP(C127,'PRICE LIST'!E:E,'PRICE LIST'!J:J)</f>
        <v>0</v>
      </c>
      <c r="M127" s="4" t="str">
        <f t="array" ref="M127">XLOOKUP(C127,SEA!B:B,SEA!R:R)</f>
        <v/>
      </c>
      <c r="N127" s="4"/>
      <c r="O127" s="4"/>
      <c r="P127" s="4">
        <f t="shared" si="8"/>
        <v>0</v>
      </c>
      <c r="Q127" s="4">
        <f t="array" ref="Q127">E127-XLOOKUP(C127,'PRICE LIST'!E:E,'PRICE LIST'!J:J)</f>
        <v>25</v>
      </c>
      <c r="R127" s="4"/>
      <c r="S127" s="14">
        <v>1.0</v>
      </c>
    </row>
    <row r="128">
      <c r="A128" s="14" t="str">
        <f t="array" ref="A128">XLOOKUP(C128,INV!D:D,INV!I:I)</f>
        <v>CX600-XL</v>
      </c>
      <c r="B128" s="39" t="s">
        <v>319</v>
      </c>
      <c r="C128" s="40" t="s">
        <v>320</v>
      </c>
      <c r="D128" s="14" t="s">
        <v>239</v>
      </c>
      <c r="E128" s="14">
        <f t="array" ref="E128">XLOOKUP(C128,INV!A:A,INV!K:K)</f>
        <v>25</v>
      </c>
      <c r="F128" s="4"/>
      <c r="G128" s="4">
        <f t="array" ref="G128">XLOOKUP(C128,SEA!B:B,SEA!Q:Q)</f>
        <v>0</v>
      </c>
      <c r="H128" s="4">
        <f t="array" ref="H128">XLOOKUP(C128,SEA!B:B,SEA!S:S)</f>
        <v>0</v>
      </c>
      <c r="I128" s="4">
        <f t="shared" si="6"/>
        <v>0</v>
      </c>
      <c r="J128" s="4">
        <f t="shared" si="7"/>
        <v>0</v>
      </c>
      <c r="K128" s="18">
        <f t="array" ref="K128">I128*XLOOKUP(C128,'PRICE LIST'!E:E,'PRICE LIST'!J:J)</f>
        <v>0</v>
      </c>
      <c r="L128" s="18">
        <f t="array" ref="L128">J128*XLOOKUP(C128,'PRICE LIST'!E:E,'PRICE LIST'!J:J)</f>
        <v>0</v>
      </c>
      <c r="M128" s="4" t="str">
        <f t="array" ref="M128">XLOOKUP(C128,SEA!B:B,SEA!R:R)</f>
        <v/>
      </c>
      <c r="N128" s="4"/>
      <c r="O128" s="4"/>
      <c r="P128" s="4">
        <f t="shared" si="8"/>
        <v>0</v>
      </c>
      <c r="Q128" s="4">
        <f t="array" ref="Q128">E128-XLOOKUP(C128,'PRICE LIST'!E:E,'PRICE LIST'!J:J)</f>
        <v>25</v>
      </c>
      <c r="R128" s="4"/>
      <c r="S128" s="14">
        <v>1.0</v>
      </c>
    </row>
    <row r="129">
      <c r="A129" s="14" t="str">
        <f t="array" ref="A129">XLOOKUP(C129,INV!D:D,INV!I:I)</f>
        <v>CX201</v>
      </c>
      <c r="B129" s="24" t="s">
        <v>321</v>
      </c>
      <c r="C129" s="20" t="s">
        <v>322</v>
      </c>
      <c r="D129" s="14" t="s">
        <v>239</v>
      </c>
      <c r="E129" s="14">
        <f t="array" ref="E129">XLOOKUP(C129,INV!A:A,INV!K:K)</f>
        <v>25</v>
      </c>
      <c r="F129" s="4"/>
      <c r="G129" s="4">
        <f t="array" ref="G129">XLOOKUP(C129,SEA!B:B,SEA!Q:Q)</f>
        <v>0</v>
      </c>
      <c r="H129" s="4">
        <f t="array" ref="H129">XLOOKUP(C129,SEA!B:B,SEA!S:S)</f>
        <v>0</v>
      </c>
      <c r="I129" s="4">
        <f t="shared" si="6"/>
        <v>0</v>
      </c>
      <c r="J129" s="4">
        <f t="shared" si="7"/>
        <v>0</v>
      </c>
      <c r="K129" s="18">
        <f t="array" ref="K129">I129*XLOOKUP(C129,'PRICE LIST'!E:E,'PRICE LIST'!J:J)</f>
        <v>0</v>
      </c>
      <c r="L129" s="18">
        <f t="array" ref="L129">J129*XLOOKUP(C129,'PRICE LIST'!E:E,'PRICE LIST'!J:J)</f>
        <v>0</v>
      </c>
      <c r="M129" s="4" t="str">
        <f t="array" ref="M129">XLOOKUP(C129,SEA!B:B,SEA!R:R)</f>
        <v/>
      </c>
      <c r="N129" s="4"/>
      <c r="O129" s="4"/>
      <c r="P129" s="4">
        <f t="shared" si="8"/>
        <v>0</v>
      </c>
      <c r="Q129" s="4">
        <f t="array" ref="Q129">E129-XLOOKUP(C129,'PRICE LIST'!E:E,'PRICE LIST'!J:J)</f>
        <v>25</v>
      </c>
      <c r="R129" s="4"/>
      <c r="S129" s="14">
        <v>1.0</v>
      </c>
    </row>
    <row r="130">
      <c r="A130" s="26" t="str">
        <f t="array" ref="A130">XLOOKUP(C130,INV!D:D,INV!I:I)</f>
        <v>CX717</v>
      </c>
      <c r="B130" s="24" t="s">
        <v>323</v>
      </c>
      <c r="C130" s="20" t="s">
        <v>324</v>
      </c>
      <c r="D130" s="14" t="s">
        <v>239</v>
      </c>
      <c r="E130" s="26">
        <f t="array" ref="E130">XLOOKUP(C130,INV!A:A,INV!K:K)</f>
        <v>20</v>
      </c>
      <c r="F130" s="4"/>
      <c r="G130" s="4">
        <f t="array" ref="G130">XLOOKUP(C130,SEA!B:B,SEA!Q:Q)</f>
        <v>0</v>
      </c>
      <c r="H130" s="4">
        <f t="array" ref="H130">XLOOKUP(C130,SEA!B:B,SEA!S:S)</f>
        <v>0</v>
      </c>
      <c r="I130" s="4">
        <f t="shared" si="6"/>
        <v>0</v>
      </c>
      <c r="J130" s="4">
        <f t="shared" si="7"/>
        <v>0</v>
      </c>
      <c r="K130" s="18">
        <f t="array" ref="K130">I130*XLOOKUP(C130,'PRICE LIST'!E:E,'PRICE LIST'!J:J)</f>
        <v>0</v>
      </c>
      <c r="L130" s="18">
        <f t="array" ref="L130">J130*XLOOKUP(C130,'PRICE LIST'!E:E,'PRICE LIST'!J:J)</f>
        <v>0</v>
      </c>
      <c r="M130" s="4" t="str">
        <f t="array" ref="M130">XLOOKUP(C130,SEA!B:B,SEA!R:R)</f>
        <v/>
      </c>
      <c r="N130" s="4"/>
      <c r="O130" s="4"/>
      <c r="P130" s="4">
        <f t="shared" si="8"/>
        <v>0</v>
      </c>
      <c r="Q130" s="37">
        <f t="array" ref="Q130">E130-XLOOKUP(C130,'PRICE LIST'!E:E,'PRICE LIST'!J:J)</f>
        <v>20</v>
      </c>
      <c r="R130" s="4"/>
      <c r="S130" s="14">
        <v>1.0</v>
      </c>
    </row>
    <row r="131">
      <c r="A131" s="14" t="str">
        <f t="array" ref="A131">XLOOKUP(C131,INV!D:D,INV!I:I)</f>
        <v>CX908-1</v>
      </c>
      <c r="B131" s="24" t="s">
        <v>325</v>
      </c>
      <c r="C131" s="20" t="s">
        <v>326</v>
      </c>
      <c r="D131" s="14" t="s">
        <v>239</v>
      </c>
      <c r="E131" s="14">
        <f t="array" ref="E131">XLOOKUP(C131,INV!A:A,INV!K:K)</f>
        <v>15</v>
      </c>
      <c r="F131" s="4"/>
      <c r="G131" s="4">
        <f t="array" ref="G131">XLOOKUP(C131,SEA!B:B,SEA!Q:Q)</f>
        <v>0</v>
      </c>
      <c r="H131" s="4">
        <f t="array" ref="H131">XLOOKUP(C131,SEA!B:B,SEA!S:S)</f>
        <v>0</v>
      </c>
      <c r="I131" s="4">
        <f t="shared" si="6"/>
        <v>0</v>
      </c>
      <c r="J131" s="4">
        <f t="shared" si="7"/>
        <v>0</v>
      </c>
      <c r="K131" s="18">
        <f t="array" ref="K131">I131*XLOOKUP(C131,'PRICE LIST'!E:E,'PRICE LIST'!J:J)</f>
        <v>0</v>
      </c>
      <c r="L131" s="18">
        <f t="array" ref="L131">J131*XLOOKUP(C131,'PRICE LIST'!E:E,'PRICE LIST'!J:J)</f>
        <v>0</v>
      </c>
      <c r="M131" s="4" t="str">
        <f t="array" ref="M131">XLOOKUP(C131,SEA!B:B,SEA!R:R)</f>
        <v/>
      </c>
      <c r="N131" s="4"/>
      <c r="O131" s="4"/>
      <c r="P131" s="4">
        <f t="shared" si="8"/>
        <v>0</v>
      </c>
      <c r="Q131" s="4">
        <f t="array" ref="Q131">E131-XLOOKUP(C131,'PRICE LIST'!E:E,'PRICE LIST'!J:J)</f>
        <v>15</v>
      </c>
      <c r="R131" s="4"/>
      <c r="S131" s="14">
        <v>1.0</v>
      </c>
    </row>
    <row r="132">
      <c r="A132" s="14" t="str">
        <f t="array" ref="A132">XLOOKUP(C132,INV!D:D,INV!I:I)</f>
        <v>CX908-2</v>
      </c>
      <c r="B132" s="24" t="s">
        <v>327</v>
      </c>
      <c r="C132" s="20" t="s">
        <v>328</v>
      </c>
      <c r="D132" s="14" t="s">
        <v>239</v>
      </c>
      <c r="E132" s="14">
        <f t="array" ref="E132">XLOOKUP(C132,INV!A:A,INV!K:K)</f>
        <v>15</v>
      </c>
      <c r="F132" s="4"/>
      <c r="G132" s="4">
        <f t="array" ref="G132">XLOOKUP(C132,SEA!B:B,SEA!Q:Q)</f>
        <v>0</v>
      </c>
      <c r="H132" s="4">
        <f t="array" ref="H132">XLOOKUP(C132,SEA!B:B,SEA!S:S)</f>
        <v>0</v>
      </c>
      <c r="I132" s="4">
        <f t="shared" si="6"/>
        <v>0</v>
      </c>
      <c r="J132" s="4">
        <f t="shared" si="7"/>
        <v>0</v>
      </c>
      <c r="K132" s="18">
        <f t="array" ref="K132">I132*XLOOKUP(C132,'PRICE LIST'!E:E,'PRICE LIST'!J:J)</f>
        <v>0</v>
      </c>
      <c r="L132" s="18">
        <f t="array" ref="L132">J132*XLOOKUP(C132,'PRICE LIST'!E:E,'PRICE LIST'!J:J)</f>
        <v>0</v>
      </c>
      <c r="M132" s="4" t="str">
        <f t="array" ref="M132">XLOOKUP(C132,SEA!B:B,SEA!R:R)</f>
        <v/>
      </c>
      <c r="N132" s="4"/>
      <c r="O132" s="4"/>
      <c r="P132" s="4">
        <f t="shared" si="8"/>
        <v>0</v>
      </c>
      <c r="Q132" s="4">
        <f t="array" ref="Q132">E132-XLOOKUP(C132,'PRICE LIST'!E:E,'PRICE LIST'!J:J)</f>
        <v>15</v>
      </c>
      <c r="R132" s="4"/>
      <c r="S132" s="14">
        <v>1.0</v>
      </c>
    </row>
    <row r="133">
      <c r="A133" s="14" t="str">
        <f t="array" ref="A133">XLOOKUP(C133,INV!D:D,INV!I:I)</f>
        <v>CX908-3</v>
      </c>
      <c r="B133" s="24" t="s">
        <v>329</v>
      </c>
      <c r="C133" s="20" t="s">
        <v>330</v>
      </c>
      <c r="D133" s="14" t="s">
        <v>239</v>
      </c>
      <c r="E133" s="14">
        <f t="array" ref="E133">XLOOKUP(C133,INV!A:A,INV!K:K)</f>
        <v>10</v>
      </c>
      <c r="F133" s="4"/>
      <c r="G133" s="4">
        <f t="array" ref="G133">XLOOKUP(C133,SEA!B:B,SEA!Q:Q)</f>
        <v>0</v>
      </c>
      <c r="H133" s="4">
        <f t="array" ref="H133">XLOOKUP(C133,SEA!B:B,SEA!S:S)</f>
        <v>0</v>
      </c>
      <c r="I133" s="4">
        <f t="shared" si="6"/>
        <v>0</v>
      </c>
      <c r="J133" s="4">
        <f t="shared" si="7"/>
        <v>0</v>
      </c>
      <c r="K133" s="18">
        <f t="array" ref="K133">I133*XLOOKUP(C133,'PRICE LIST'!E:E,'PRICE LIST'!J:J)</f>
        <v>0</v>
      </c>
      <c r="L133" s="18">
        <f t="array" ref="L133">J133*XLOOKUP(C133,'PRICE LIST'!E:E,'PRICE LIST'!J:J)</f>
        <v>0</v>
      </c>
      <c r="M133" s="4" t="str">
        <f t="array" ref="M133">XLOOKUP(C133,SEA!B:B,SEA!R:R)</f>
        <v/>
      </c>
      <c r="N133" s="4"/>
      <c r="O133" s="4"/>
      <c r="P133" s="4">
        <f t="shared" si="8"/>
        <v>0</v>
      </c>
      <c r="Q133" s="4">
        <f t="array" ref="Q133">E133-XLOOKUP(C133,'PRICE LIST'!E:E,'PRICE LIST'!J:J)</f>
        <v>10</v>
      </c>
      <c r="R133" s="4"/>
      <c r="S133" s="14">
        <v>1.0</v>
      </c>
    </row>
    <row r="134">
      <c r="A134" s="14" t="str">
        <f t="array" ref="A134">XLOOKUP(C134,INV!D:D,INV!I:I)</f>
        <v>CX908-4</v>
      </c>
      <c r="B134" s="24" t="s">
        <v>331</v>
      </c>
      <c r="C134" s="20" t="s">
        <v>332</v>
      </c>
      <c r="D134" s="14" t="s">
        <v>239</v>
      </c>
      <c r="E134" s="14">
        <f t="array" ref="E134">XLOOKUP(C134,INV!A:A,INV!K:K)</f>
        <v>10</v>
      </c>
      <c r="F134" s="4"/>
      <c r="G134" s="4">
        <f t="array" ref="G134">XLOOKUP(C134,SEA!B:B,SEA!Q:Q)</f>
        <v>0</v>
      </c>
      <c r="H134" s="4">
        <f t="array" ref="H134">XLOOKUP(C134,SEA!B:B,SEA!S:S)</f>
        <v>0</v>
      </c>
      <c r="I134" s="4">
        <f t="shared" si="6"/>
        <v>0</v>
      </c>
      <c r="J134" s="4">
        <f t="shared" si="7"/>
        <v>0</v>
      </c>
      <c r="K134" s="18">
        <f t="array" ref="K134">I134*XLOOKUP(C134,'PRICE LIST'!E:E,'PRICE LIST'!J:J)</f>
        <v>0</v>
      </c>
      <c r="L134" s="18">
        <f t="array" ref="L134">J134*XLOOKUP(C134,'PRICE LIST'!E:E,'PRICE LIST'!J:J)</f>
        <v>0</v>
      </c>
      <c r="M134" s="4" t="str">
        <f t="array" ref="M134">XLOOKUP(C134,SEA!B:B,SEA!R:R)</f>
        <v/>
      </c>
      <c r="N134" s="4"/>
      <c r="O134" s="4"/>
      <c r="P134" s="4">
        <f t="shared" si="8"/>
        <v>0</v>
      </c>
      <c r="Q134" s="4">
        <f t="array" ref="Q134">E134-XLOOKUP(C134,'PRICE LIST'!E:E,'PRICE LIST'!J:J)</f>
        <v>10</v>
      </c>
      <c r="R134" s="4"/>
      <c r="S134" s="14">
        <v>1.0</v>
      </c>
    </row>
    <row r="135">
      <c r="A135" s="14" t="str">
        <f t="array" ref="A135">XLOOKUP(C135,INV!D:D,INV!I:I)</f>
        <v>CX715</v>
      </c>
      <c r="B135" s="24" t="s">
        <v>333</v>
      </c>
      <c r="C135" s="20" t="s">
        <v>334</v>
      </c>
      <c r="D135" s="14" t="s">
        <v>239</v>
      </c>
      <c r="E135" s="14">
        <f t="array" ref="E135">XLOOKUP(C135,INV!A:A,INV!K:K)</f>
        <v>10</v>
      </c>
      <c r="F135" s="4"/>
      <c r="G135" s="4">
        <f t="array" ref="G135">XLOOKUP(C135,SEA!B:B,SEA!Q:Q)</f>
        <v>0</v>
      </c>
      <c r="H135" s="4">
        <f t="array" ref="H135">XLOOKUP(C135,SEA!B:B,SEA!S:S)</f>
        <v>0</v>
      </c>
      <c r="I135" s="4">
        <f t="shared" si="6"/>
        <v>0</v>
      </c>
      <c r="J135" s="4">
        <f t="shared" si="7"/>
        <v>0</v>
      </c>
      <c r="K135" s="18">
        <f t="array" ref="K135">I135*XLOOKUP(C135,'PRICE LIST'!E:E,'PRICE LIST'!J:J)</f>
        <v>0</v>
      </c>
      <c r="L135" s="18">
        <f t="array" ref="L135">J135*XLOOKUP(C135,'PRICE LIST'!E:E,'PRICE LIST'!J:J)</f>
        <v>0</v>
      </c>
      <c r="M135" s="4" t="str">
        <f t="array" ref="M135">XLOOKUP(C135,SEA!B:B,SEA!R:R)</f>
        <v/>
      </c>
      <c r="N135" s="4"/>
      <c r="O135" s="4"/>
      <c r="P135" s="4">
        <f t="shared" si="8"/>
        <v>0</v>
      </c>
      <c r="Q135" s="4">
        <f t="array" ref="Q135">E135-XLOOKUP(C135,'PRICE LIST'!E:E,'PRICE LIST'!J:J)</f>
        <v>10</v>
      </c>
      <c r="R135" s="4"/>
      <c r="S135" s="14">
        <v>1.0</v>
      </c>
    </row>
    <row r="136">
      <c r="A136" s="26" t="str">
        <f t="array" ref="A136">XLOOKUP(C136,INV!D:D,INV!I:I)</f>
        <v>CX805</v>
      </c>
      <c r="B136" s="24" t="s">
        <v>335</v>
      </c>
      <c r="C136" s="20" t="s">
        <v>336</v>
      </c>
      <c r="D136" s="14" t="s">
        <v>239</v>
      </c>
      <c r="E136" s="14">
        <f t="array" ref="E136">XLOOKUP(C136,INV!A:A,INV!K:K)</f>
        <v>9</v>
      </c>
      <c r="F136" s="4"/>
      <c r="G136" s="4">
        <f t="array" ref="G136">XLOOKUP(C136,SEA!B:B,SEA!Q:Q)</f>
        <v>0</v>
      </c>
      <c r="H136" s="4">
        <f t="array" ref="H136">XLOOKUP(C136,SEA!B:B,SEA!S:S)</f>
        <v>0</v>
      </c>
      <c r="I136" s="4">
        <f t="shared" si="6"/>
        <v>0</v>
      </c>
      <c r="J136" s="4">
        <f t="shared" si="7"/>
        <v>0</v>
      </c>
      <c r="K136" s="18">
        <f t="array" ref="K136">I136*XLOOKUP(C136,'PRICE LIST'!E:E,'PRICE LIST'!J:J)</f>
        <v>0</v>
      </c>
      <c r="L136" s="18">
        <f t="array" ref="L136">J136*XLOOKUP(C136,'PRICE LIST'!E:E,'PRICE LIST'!J:J)</f>
        <v>0</v>
      </c>
      <c r="M136" s="4" t="str">
        <f t="array" ref="M136">XLOOKUP(C136,SEA!B:B,SEA!R:R)</f>
        <v/>
      </c>
      <c r="N136" s="4"/>
      <c r="O136" s="4"/>
      <c r="P136" s="4">
        <f t="shared" si="8"/>
        <v>0</v>
      </c>
      <c r="Q136" s="4">
        <f t="array" ref="Q136">E136-XLOOKUP(C136,'PRICE LIST'!E:E,'PRICE LIST'!J:J)</f>
        <v>9</v>
      </c>
      <c r="R136" s="4"/>
      <c r="S136" s="14">
        <v>1.0</v>
      </c>
    </row>
    <row r="137">
      <c r="A137" s="14" t="str">
        <f t="array" ref="A137">XLOOKUP(C137,INV!D:D,INV!I:I)</f>
        <v>CX902</v>
      </c>
      <c r="B137" s="24" t="s">
        <v>337</v>
      </c>
      <c r="C137" s="20" t="s">
        <v>338</v>
      </c>
      <c r="D137" s="14" t="s">
        <v>239</v>
      </c>
      <c r="E137" s="14">
        <f t="array" ref="E137">XLOOKUP(C137,INV!A:A,INV!K:K)</f>
        <v>5</v>
      </c>
      <c r="F137" s="4"/>
      <c r="G137" s="4">
        <f t="array" ref="G137">XLOOKUP(C137,SEA!B:B,SEA!Q:Q)</f>
        <v>0</v>
      </c>
      <c r="H137" s="4">
        <f t="array" ref="H137">XLOOKUP(C137,SEA!B:B,SEA!S:S)</f>
        <v>0</v>
      </c>
      <c r="I137" s="4">
        <f t="shared" si="6"/>
        <v>0</v>
      </c>
      <c r="J137" s="4">
        <f t="shared" si="7"/>
        <v>0</v>
      </c>
      <c r="K137" s="18">
        <f t="array" ref="K137">I137*XLOOKUP(C137,'PRICE LIST'!E:E,'PRICE LIST'!J:J)</f>
        <v>0</v>
      </c>
      <c r="L137" s="18">
        <f t="array" ref="L137">J137*XLOOKUP(C137,'PRICE LIST'!E:E,'PRICE LIST'!J:J)</f>
        <v>0</v>
      </c>
      <c r="M137" s="4" t="str">
        <f t="array" ref="M137">XLOOKUP(C137,SEA!B:B,SEA!R:R)</f>
        <v/>
      </c>
      <c r="N137" s="4"/>
      <c r="O137" s="4"/>
      <c r="P137" s="4">
        <f t="shared" si="8"/>
        <v>0</v>
      </c>
      <c r="Q137" s="4">
        <f t="array" ref="Q137">E137-XLOOKUP(C137,'PRICE LIST'!E:E,'PRICE LIST'!J:J)</f>
        <v>5</v>
      </c>
      <c r="R137" s="4"/>
      <c r="S137" s="14">
        <v>1.0</v>
      </c>
    </row>
    <row r="138">
      <c r="A138" s="14" t="str">
        <f t="array" ref="A138">XLOOKUP(C138,INV!D:D,INV!I:I)</f>
        <v>CX904</v>
      </c>
      <c r="B138" s="24" t="s">
        <v>339</v>
      </c>
      <c r="C138" s="20" t="s">
        <v>340</v>
      </c>
      <c r="D138" s="14" t="s">
        <v>239</v>
      </c>
      <c r="E138" s="14">
        <f t="array" ref="E138">XLOOKUP(C138,INV!A:A,INV!K:K)</f>
        <v>9</v>
      </c>
      <c r="F138" s="4"/>
      <c r="G138" s="4">
        <f t="array" ref="G138">XLOOKUP(C138,SEA!B:B,SEA!Q:Q)</f>
        <v>0</v>
      </c>
      <c r="H138" s="4">
        <f t="array" ref="H138">XLOOKUP(C138,SEA!B:B,SEA!S:S)</f>
        <v>0</v>
      </c>
      <c r="I138" s="4">
        <f t="shared" si="6"/>
        <v>0</v>
      </c>
      <c r="J138" s="4">
        <f t="shared" si="7"/>
        <v>0</v>
      </c>
      <c r="K138" s="41"/>
      <c r="L138" s="41"/>
      <c r="M138" s="4" t="str">
        <f t="array" ref="M138">XLOOKUP(C138,SEA!B:B,SEA!R:R)</f>
        <v/>
      </c>
      <c r="N138" s="4"/>
      <c r="O138" s="4"/>
      <c r="P138" s="4" t="str">
        <f t="shared" si="8"/>
        <v>#N/A</v>
      </c>
      <c r="Q138" s="4" t="str">
        <f t="array" ref="Q138">E138-XLOOKUP(C138,'PRICE LIST'!E:E,'PRICE LIST'!J:J)</f>
        <v>#N/A</v>
      </c>
      <c r="R138" s="4"/>
      <c r="S138" s="14">
        <v>1.0</v>
      </c>
    </row>
    <row r="139">
      <c r="A139" s="26" t="str">
        <f t="array" ref="A139">XLOOKUP(C139,INV!D:D,INV!I:I)</f>
        <v>CX716</v>
      </c>
      <c r="B139" s="24" t="s">
        <v>341</v>
      </c>
      <c r="C139" s="20" t="s">
        <v>36</v>
      </c>
      <c r="D139" s="14" t="s">
        <v>342</v>
      </c>
      <c r="E139" s="26">
        <f t="array" ref="E139">XLOOKUP(C139,INV!A:A,INV!K:K)</f>
        <v>25</v>
      </c>
      <c r="F139" s="4"/>
      <c r="G139" s="4">
        <f t="array" ref="G139">XLOOKUP(C139,SEA!B:B,SEA!Q:Q)</f>
        <v>0</v>
      </c>
      <c r="H139" s="4">
        <f t="array" ref="H139">XLOOKUP(C139,SEA!B:B,SEA!S:S)</f>
        <v>0</v>
      </c>
      <c r="I139" s="4">
        <f t="shared" si="6"/>
        <v>0</v>
      </c>
      <c r="J139" s="4">
        <f t="shared" si="7"/>
        <v>0</v>
      </c>
      <c r="K139" s="18">
        <f t="array" ref="K139">I139*XLOOKUP(C139,'PRICE LIST'!E:E,'PRICE LIST'!J:J)</f>
        <v>0</v>
      </c>
      <c r="L139" s="18">
        <f t="array" ref="L139">J139*XLOOKUP(C139,'PRICE LIST'!E:E,'PRICE LIST'!J:J)</f>
        <v>0</v>
      </c>
      <c r="M139" s="4" t="str">
        <f t="array" ref="M139">XLOOKUP(C139,SEA!B:B,SEA!R:R)</f>
        <v/>
      </c>
      <c r="N139" s="4"/>
      <c r="O139" s="4"/>
      <c r="P139" s="4">
        <f t="shared" si="8"/>
        <v>0</v>
      </c>
      <c r="Q139" s="37">
        <f t="array" ref="Q139">E139-XLOOKUP(C139,'PRICE LIST'!E:E,'PRICE LIST'!J:J)</f>
        <v>25</v>
      </c>
      <c r="R139" s="4"/>
      <c r="S139" s="14">
        <v>1.0</v>
      </c>
    </row>
    <row r="140">
      <c r="A140" s="14" t="str">
        <f t="array" ref="A140">XLOOKUP(C140,INV!D:D,INV!I:I)</f>
        <v>CX514-RED</v>
      </c>
      <c r="B140" s="22" t="s">
        <v>343</v>
      </c>
      <c r="C140" s="23" t="s">
        <v>344</v>
      </c>
      <c r="D140" s="14" t="s">
        <v>342</v>
      </c>
      <c r="E140" s="26">
        <f t="array" ref="E140">XLOOKUP(C140,INV!A:A,INV!K:K)</f>
        <v>1333</v>
      </c>
      <c r="F140" s="14" t="s">
        <v>345</v>
      </c>
      <c r="G140" s="4"/>
      <c r="H140" s="4">
        <f t="array" ref="H140">XLOOKUP(C140,AIR!C:C,AIR!E:E)</f>
        <v>13</v>
      </c>
      <c r="I140" s="4">
        <f t="shared" si="6"/>
        <v>0</v>
      </c>
      <c r="J140" s="4">
        <f t="shared" si="7"/>
        <v>13</v>
      </c>
      <c r="K140" s="18">
        <f t="array" ref="K140">I140*XLOOKUP(C140,'PRICE LIST'!E:E,'PRICE LIST'!J:J)</f>
        <v>0</v>
      </c>
      <c r="L140" s="18">
        <f t="array" ref="L140">J140*XLOOKUP(C140,'PRICE LIST'!E:E,'PRICE LIST'!J:J)</f>
        <v>0</v>
      </c>
      <c r="M140" s="4"/>
      <c r="N140" s="4"/>
      <c r="O140" s="4"/>
      <c r="P140" s="4">
        <f t="shared" si="8"/>
        <v>17329</v>
      </c>
      <c r="Q140" s="37">
        <f t="array" ref="Q140">E140-XLOOKUP(C140,'PRICE LIST'!E:E,'PRICE LIST'!J:J)</f>
        <v>1333</v>
      </c>
      <c r="R140" s="14"/>
      <c r="S140" s="14">
        <v>1.0</v>
      </c>
    </row>
    <row r="141">
      <c r="A141" s="14" t="str">
        <f t="array" ref="A141">XLOOKUP(C141,INV!D:D,INV!I:I)</f>
        <v>CX514-SAN</v>
      </c>
      <c r="B141" s="22" t="s">
        <v>346</v>
      </c>
      <c r="C141" s="23" t="s">
        <v>347</v>
      </c>
      <c r="D141" s="14" t="s">
        <v>342</v>
      </c>
      <c r="E141" s="26">
        <f t="array" ref="E141">XLOOKUP(C141,INV!A:A,INV!K:K)</f>
        <v>1333</v>
      </c>
      <c r="F141" s="14" t="s">
        <v>345</v>
      </c>
      <c r="G141" s="4"/>
      <c r="H141" s="4">
        <f t="array" ref="H141">XLOOKUP(C141,AIR!C:C,AIR!E:E)</f>
        <v>9.5</v>
      </c>
      <c r="I141" s="4">
        <f t="shared" si="6"/>
        <v>0</v>
      </c>
      <c r="J141" s="4">
        <f t="shared" si="7"/>
        <v>10</v>
      </c>
      <c r="K141" s="18">
        <f t="array" ref="K141">I141*XLOOKUP(C141,'PRICE LIST'!E:E,'PRICE LIST'!J:J)</f>
        <v>0</v>
      </c>
      <c r="L141" s="18">
        <f t="array" ref="L141">J141*XLOOKUP(C141,'PRICE LIST'!E:E,'PRICE LIST'!J:J)</f>
        <v>0</v>
      </c>
      <c r="M141" s="4"/>
      <c r="N141" s="4"/>
      <c r="O141" s="4"/>
      <c r="P141" s="4">
        <f t="shared" si="8"/>
        <v>13330</v>
      </c>
      <c r="Q141" s="37">
        <f t="array" ref="Q141">E141-XLOOKUP(C141,'PRICE LIST'!E:E,'PRICE LIST'!J:J)</f>
        <v>1333</v>
      </c>
      <c r="R141" s="14"/>
      <c r="S141" s="14">
        <v>1.0</v>
      </c>
    </row>
    <row r="142">
      <c r="A142" s="14" t="str">
        <f t="array" ref="A142">XLOOKUP(C142,INV!D:D,INV!I:I)</f>
        <v>CX603-S</v>
      </c>
      <c r="B142" s="22" t="s">
        <v>348</v>
      </c>
      <c r="C142" s="23" t="s">
        <v>349</v>
      </c>
      <c r="D142" s="14" t="s">
        <v>342</v>
      </c>
      <c r="E142" s="26">
        <f t="array" ref="E142">XLOOKUP(C142,INV!A:A,INV!K:K)</f>
        <v>1777</v>
      </c>
      <c r="F142" s="14" t="s">
        <v>345</v>
      </c>
      <c r="G142" s="4"/>
      <c r="H142" s="4">
        <f t="array" ref="H142">XLOOKUP(C142,AIR!C:C,AIR!E:E)</f>
        <v>9.5</v>
      </c>
      <c r="I142" s="4">
        <f t="shared" si="6"/>
        <v>0</v>
      </c>
      <c r="J142" s="4">
        <f t="shared" si="7"/>
        <v>10</v>
      </c>
      <c r="K142" s="18">
        <f t="array" ref="K142">I142*XLOOKUP(C142,'PRICE LIST'!E:E,'PRICE LIST'!J:J)</f>
        <v>0</v>
      </c>
      <c r="L142" s="18">
        <f t="array" ref="L142">J142*XLOOKUP(C142,'PRICE LIST'!E:E,'PRICE LIST'!J:J)</f>
        <v>0</v>
      </c>
      <c r="M142" s="4"/>
      <c r="N142" s="4"/>
      <c r="O142" s="4"/>
      <c r="P142" s="4">
        <f t="shared" si="8"/>
        <v>17770</v>
      </c>
      <c r="Q142" s="37">
        <f t="array" ref="Q142">E142-XLOOKUP(C142,'PRICE LIST'!E:E,'PRICE LIST'!J:J)</f>
        <v>1777</v>
      </c>
      <c r="R142" s="14"/>
      <c r="S142" s="14">
        <v>1.0</v>
      </c>
    </row>
    <row r="143">
      <c r="A143" s="14" t="str">
        <f t="array" ref="A143">XLOOKUP(C143,INV!D:D,INV!I:I)</f>
        <v>CX513-PLN</v>
      </c>
      <c r="B143" s="22" t="s">
        <v>350</v>
      </c>
      <c r="C143" s="23" t="s">
        <v>351</v>
      </c>
      <c r="D143" s="14" t="s">
        <v>342</v>
      </c>
      <c r="E143" s="26">
        <f t="array" ref="E143">XLOOKUP(C143,INV!A:A,INV!K:K)</f>
        <v>2333</v>
      </c>
      <c r="F143" s="14" t="s">
        <v>345</v>
      </c>
      <c r="G143" s="4"/>
      <c r="H143" s="4">
        <f t="array" ref="H143">XLOOKUP(C143,AIR!C:C,AIR!E:E)</f>
        <v>6.5</v>
      </c>
      <c r="I143" s="4">
        <f t="shared" si="6"/>
        <v>0</v>
      </c>
      <c r="J143" s="4">
        <f t="shared" si="7"/>
        <v>7</v>
      </c>
      <c r="K143" s="18">
        <f t="array" ref="K143">I143*XLOOKUP(C143,'PRICE LIST'!E:E,'PRICE LIST'!J:J)</f>
        <v>0</v>
      </c>
      <c r="L143" s="18">
        <f t="array" ref="L143">J143*XLOOKUP(C143,'PRICE LIST'!E:E,'PRICE LIST'!J:J)</f>
        <v>0</v>
      </c>
      <c r="M143" s="4"/>
      <c r="N143" s="4"/>
      <c r="O143" s="4"/>
      <c r="P143" s="4">
        <f t="shared" si="8"/>
        <v>16331</v>
      </c>
      <c r="Q143" s="37">
        <f t="array" ref="Q143">E143-XLOOKUP(C143,'PRICE LIST'!E:E,'PRICE LIST'!J:J)</f>
        <v>2333</v>
      </c>
      <c r="R143" s="14"/>
      <c r="S143" s="14">
        <v>1.0</v>
      </c>
    </row>
    <row r="144">
      <c r="A144" s="14" t="str">
        <f t="array" ref="A144">XLOOKUP(C144,INV!D:D,INV!I:I)</f>
        <v>CX514-BLK</v>
      </c>
      <c r="B144" s="22" t="s">
        <v>352</v>
      </c>
      <c r="C144" s="23" t="s">
        <v>353</v>
      </c>
      <c r="D144" s="14" t="s">
        <v>342</v>
      </c>
      <c r="E144" s="26">
        <f t="array" ref="E144">XLOOKUP(C144,INV!A:A,INV!K:K)</f>
        <v>1333</v>
      </c>
      <c r="F144" s="14" t="s">
        <v>345</v>
      </c>
      <c r="G144" s="4"/>
      <c r="H144" s="4">
        <f t="array" ref="H144">XLOOKUP(C144,AIR!C:C,AIR!E:E)</f>
        <v>7.5</v>
      </c>
      <c r="I144" s="4">
        <f t="shared" si="6"/>
        <v>0</v>
      </c>
      <c r="J144" s="4">
        <f t="shared" si="7"/>
        <v>8</v>
      </c>
      <c r="K144" s="18">
        <f t="array" ref="K144">I144*XLOOKUP(C144,'PRICE LIST'!E:E,'PRICE LIST'!J:J)</f>
        <v>0</v>
      </c>
      <c r="L144" s="18">
        <f t="array" ref="L144">J144*XLOOKUP(C144,'PRICE LIST'!E:E,'PRICE LIST'!J:J)</f>
        <v>0</v>
      </c>
      <c r="M144" s="4"/>
      <c r="N144" s="4"/>
      <c r="O144" s="4"/>
      <c r="P144" s="4">
        <f t="shared" si="8"/>
        <v>10664</v>
      </c>
      <c r="Q144" s="37">
        <f t="array" ref="Q144">E144-XLOOKUP(C144,'PRICE LIST'!E:E,'PRICE LIST'!J:J)</f>
        <v>1333</v>
      </c>
      <c r="R144" s="14"/>
      <c r="S144" s="14">
        <v>1.0</v>
      </c>
    </row>
    <row r="145">
      <c r="A145" s="26" t="str">
        <f t="array" ref="A145">XLOOKUP(C145,INV!D:D,INV!I:I)</f>
        <v>CX603-M</v>
      </c>
      <c r="B145" s="22" t="s">
        <v>354</v>
      </c>
      <c r="C145" s="23" t="s">
        <v>355</v>
      </c>
      <c r="D145" s="14" t="s">
        <v>342</v>
      </c>
      <c r="E145" s="26">
        <f t="array" ref="E145">XLOOKUP(C145,INV!A:A,INV!K:K)</f>
        <v>2033</v>
      </c>
      <c r="F145" s="14" t="s">
        <v>345</v>
      </c>
      <c r="G145" s="4"/>
      <c r="H145" s="4">
        <f t="array" ref="H145">XLOOKUP(C145,AIR!C:C,AIR!E:E)</f>
        <v>6.5</v>
      </c>
      <c r="I145" s="4">
        <f t="shared" si="6"/>
        <v>0</v>
      </c>
      <c r="J145" s="4">
        <f t="shared" si="7"/>
        <v>7</v>
      </c>
      <c r="K145" s="18">
        <f t="array" ref="K145">I145*XLOOKUP(C145,'PRICE LIST'!E:E,'PRICE LIST'!J:J)</f>
        <v>0</v>
      </c>
      <c r="L145" s="18">
        <f t="array" ref="L145">J145*XLOOKUP(C145,'PRICE LIST'!E:E,'PRICE LIST'!J:J)</f>
        <v>0</v>
      </c>
      <c r="M145" s="4"/>
      <c r="N145" s="4"/>
      <c r="O145" s="4"/>
      <c r="P145" s="4">
        <f t="shared" si="8"/>
        <v>14231</v>
      </c>
      <c r="Q145" s="37">
        <f t="array" ref="Q145">E145-XLOOKUP(C145,'PRICE LIST'!E:E,'PRICE LIST'!J:J)</f>
        <v>2033</v>
      </c>
      <c r="R145" s="14"/>
      <c r="S145" s="14">
        <v>1.0</v>
      </c>
    </row>
    <row r="146">
      <c r="A146" s="14" t="str">
        <f t="array" ref="A146">XLOOKUP(C146,INV!D:D,INV!I:I)</f>
        <v>CX510-RED</v>
      </c>
      <c r="B146" s="22" t="s">
        <v>356</v>
      </c>
      <c r="C146" s="23" t="s">
        <v>357</v>
      </c>
      <c r="D146" s="14" t="s">
        <v>342</v>
      </c>
      <c r="E146" s="26">
        <f t="array" ref="E146">XLOOKUP(C146,INV!A:A,INV!K:K)</f>
        <v>2333</v>
      </c>
      <c r="F146" s="14" t="s">
        <v>345</v>
      </c>
      <c r="G146" s="4"/>
      <c r="H146" s="4">
        <f t="array" ref="H146">XLOOKUP(C146,AIR!C:C,AIR!E:E)</f>
        <v>4.5</v>
      </c>
      <c r="I146" s="4">
        <f t="shared" si="6"/>
        <v>0</v>
      </c>
      <c r="J146" s="4">
        <f t="shared" si="7"/>
        <v>5</v>
      </c>
      <c r="K146" s="18">
        <f t="array" ref="K146">I146*XLOOKUP(C146,'PRICE LIST'!E:E,'PRICE LIST'!J:J)</f>
        <v>0</v>
      </c>
      <c r="L146" s="18">
        <f t="array" ref="L146">J146*XLOOKUP(C146,'PRICE LIST'!E:E,'PRICE LIST'!J:J)</f>
        <v>0</v>
      </c>
      <c r="M146" s="4"/>
      <c r="N146" s="4"/>
      <c r="O146" s="4"/>
      <c r="P146" s="4">
        <f t="shared" si="8"/>
        <v>11665</v>
      </c>
      <c r="Q146" s="37">
        <f t="array" ref="Q146">E146-XLOOKUP(C146,'PRICE LIST'!E:E,'PRICE LIST'!J:J)</f>
        <v>2333</v>
      </c>
      <c r="R146" s="14"/>
      <c r="S146" s="14">
        <v>1.0</v>
      </c>
    </row>
    <row r="147">
      <c r="A147" s="14" t="str">
        <f t="array" ref="A147">XLOOKUP(C147,INV!D:D,INV!I:I)</f>
        <v>CX510-SAN</v>
      </c>
      <c r="B147" s="22" t="s">
        <v>358</v>
      </c>
      <c r="C147" s="23" t="s">
        <v>359</v>
      </c>
      <c r="D147" s="14" t="s">
        <v>342</v>
      </c>
      <c r="E147" s="26">
        <f t="array" ref="E147">XLOOKUP(C147,INV!A:A,INV!K:K)</f>
        <v>2333</v>
      </c>
      <c r="F147" s="14" t="s">
        <v>345</v>
      </c>
      <c r="G147" s="4"/>
      <c r="H147" s="4">
        <f t="array" ref="H147">XLOOKUP(C147,AIR!C:C,AIR!E:E)</f>
        <v>2</v>
      </c>
      <c r="I147" s="4">
        <f t="shared" si="6"/>
        <v>0</v>
      </c>
      <c r="J147" s="4">
        <f t="shared" si="7"/>
        <v>2</v>
      </c>
      <c r="K147" s="18">
        <f t="array" ref="K147">I147*XLOOKUP(C147,'PRICE LIST'!E:E,'PRICE LIST'!J:J)</f>
        <v>0</v>
      </c>
      <c r="L147" s="18">
        <f t="array" ref="L147">J147*XLOOKUP(C147,'PRICE LIST'!E:E,'PRICE LIST'!J:J)</f>
        <v>0</v>
      </c>
      <c r="M147" s="4"/>
      <c r="N147" s="4"/>
      <c r="O147" s="4"/>
      <c r="P147" s="4">
        <f t="shared" si="8"/>
        <v>4666</v>
      </c>
      <c r="Q147" s="37">
        <f t="array" ref="Q147">E147-XLOOKUP(C147,'PRICE LIST'!E:E,'PRICE LIST'!J:J)</f>
        <v>2333</v>
      </c>
      <c r="R147" s="14"/>
      <c r="S147" s="14">
        <v>1.0</v>
      </c>
    </row>
    <row r="148">
      <c r="A148" s="14" t="str">
        <f t="array" ref="A148">XLOOKUP(C148,INV!D:D,INV!I:I)</f>
        <v>CX511-RED</v>
      </c>
      <c r="B148" s="22" t="s">
        <v>360</v>
      </c>
      <c r="C148" s="23" t="s">
        <v>361</v>
      </c>
      <c r="D148" s="14" t="s">
        <v>342</v>
      </c>
      <c r="E148" s="26">
        <f t="array" ref="E148">XLOOKUP(C148,INV!A:A,INV!K:K)</f>
        <v>4666</v>
      </c>
      <c r="F148" s="14" t="s">
        <v>345</v>
      </c>
      <c r="G148" s="4"/>
      <c r="H148" s="4">
        <f t="array" ref="H148">XLOOKUP(C148,AIR!C:C,AIR!E:E)</f>
        <v>2</v>
      </c>
      <c r="I148" s="4">
        <f t="shared" si="6"/>
        <v>0</v>
      </c>
      <c r="J148" s="4">
        <f t="shared" si="7"/>
        <v>2</v>
      </c>
      <c r="K148" s="18">
        <f t="array" ref="K148">I148*XLOOKUP(C148,'PRICE LIST'!E:E,'PRICE LIST'!J:J)</f>
        <v>0</v>
      </c>
      <c r="L148" s="18">
        <f t="array" ref="L148">J148*XLOOKUP(C148,'PRICE LIST'!E:E,'PRICE LIST'!J:J)</f>
        <v>0</v>
      </c>
      <c r="M148" s="4"/>
      <c r="N148" s="4"/>
      <c r="O148" s="4"/>
      <c r="P148" s="4">
        <f t="shared" si="8"/>
        <v>9332</v>
      </c>
      <c r="Q148" s="37">
        <f t="array" ref="Q148">E148-XLOOKUP(C148,'PRICE LIST'!E:E,'PRICE LIST'!J:J)</f>
        <v>4666</v>
      </c>
      <c r="R148" s="14"/>
      <c r="S148" s="14">
        <v>1.0</v>
      </c>
    </row>
    <row r="149">
      <c r="A149" s="14" t="str">
        <f t="array" ref="A149">XLOOKUP(C149,INV!D:D,INV!I:I)</f>
        <v>CX515-RED</v>
      </c>
      <c r="B149" s="22" t="s">
        <v>362</v>
      </c>
      <c r="C149" s="23" t="s">
        <v>363</v>
      </c>
      <c r="D149" s="14" t="s">
        <v>342</v>
      </c>
      <c r="E149" s="26">
        <f t="array" ref="E149">XLOOKUP(C149,INV!A:A,INV!K:K)</f>
        <v>6999</v>
      </c>
      <c r="F149" s="14" t="s">
        <v>345</v>
      </c>
      <c r="G149" s="4"/>
      <c r="H149" s="4">
        <f t="array" ref="H149">XLOOKUP(C149,AIR!C:C,AIR!E:E)</f>
        <v>1.98</v>
      </c>
      <c r="I149" s="4">
        <f t="shared" si="6"/>
        <v>0</v>
      </c>
      <c r="J149" s="4">
        <f t="shared" si="7"/>
        <v>2</v>
      </c>
      <c r="K149" s="18">
        <f t="array" ref="K149">I149*XLOOKUP(C149,'PRICE LIST'!E:E,'PRICE LIST'!J:J)</f>
        <v>0</v>
      </c>
      <c r="L149" s="18">
        <f t="array" ref="L149">J149*XLOOKUP(C149,'PRICE LIST'!E:E,'PRICE LIST'!J:J)</f>
        <v>0</v>
      </c>
      <c r="M149" s="4"/>
      <c r="N149" s="4"/>
      <c r="O149" s="4"/>
      <c r="P149" s="4">
        <f t="shared" si="8"/>
        <v>13998</v>
      </c>
      <c r="Q149" s="37">
        <f t="array" ref="Q149">E149-XLOOKUP(C149,'PRICE LIST'!E:E,'PRICE LIST'!J:J)</f>
        <v>6999</v>
      </c>
      <c r="R149" s="14"/>
      <c r="S149" s="14">
        <v>1.0</v>
      </c>
    </row>
    <row r="150">
      <c r="A150" s="14" t="str">
        <f t="array" ref="A150">XLOOKUP(C150,INV!D:D,INV!I:I)</f>
        <v>CX515-SAN</v>
      </c>
      <c r="B150" s="22" t="s">
        <v>364</v>
      </c>
      <c r="C150" s="23" t="s">
        <v>365</v>
      </c>
      <c r="D150" s="14" t="s">
        <v>342</v>
      </c>
      <c r="E150" s="26">
        <f t="array" ref="E150">XLOOKUP(C150,INV!A:A,INV!K:K)</f>
        <v>6999</v>
      </c>
      <c r="F150" s="14" t="s">
        <v>345</v>
      </c>
      <c r="G150" s="4"/>
      <c r="H150" s="4">
        <f t="array" ref="H150">XLOOKUP(C150,AIR!C:C,AIR!E:E)</f>
        <v>1.98</v>
      </c>
      <c r="I150" s="4">
        <f t="shared" si="6"/>
        <v>0</v>
      </c>
      <c r="J150" s="4">
        <f t="shared" si="7"/>
        <v>2</v>
      </c>
      <c r="K150" s="18">
        <f t="array" ref="K150">I150*XLOOKUP(C150,'PRICE LIST'!E:E,'PRICE LIST'!J:J)</f>
        <v>0</v>
      </c>
      <c r="L150" s="18">
        <f t="array" ref="L150">J150*XLOOKUP(C150,'PRICE LIST'!E:E,'PRICE LIST'!J:J)</f>
        <v>0</v>
      </c>
      <c r="M150" s="4"/>
      <c r="N150" s="4"/>
      <c r="O150" s="4"/>
      <c r="P150" s="4">
        <f t="shared" si="8"/>
        <v>13998</v>
      </c>
      <c r="Q150" s="37">
        <f t="array" ref="Q150">E150-XLOOKUP(C150,'PRICE LIST'!E:E,'PRICE LIST'!J:J)</f>
        <v>6999</v>
      </c>
      <c r="R150" s="14"/>
      <c r="S150" s="14">
        <v>1.0</v>
      </c>
    </row>
    <row r="151">
      <c r="A151" s="26" t="str">
        <f t="array" ref="A151">XLOOKUP(C151,INV!D:D,INV!I:I)</f>
        <v>CX824</v>
      </c>
      <c r="B151" s="42" t="s">
        <v>366</v>
      </c>
      <c r="C151" s="43" t="s">
        <v>367</v>
      </c>
      <c r="D151" s="44" t="s">
        <v>342</v>
      </c>
      <c r="E151" s="26">
        <f t="array" ref="E151">XLOOKUP(C151,INV!A:A,INV!K:K)</f>
        <v>2555</v>
      </c>
      <c r="F151" s="14" t="s">
        <v>368</v>
      </c>
      <c r="G151" s="4"/>
      <c r="H151" s="4">
        <f t="array" ref="H151">XLOOKUP(C151,AIR!C:C,AIR!E:E)</f>
        <v>0</v>
      </c>
      <c r="I151" s="4">
        <f t="shared" si="6"/>
        <v>0</v>
      </c>
      <c r="J151" s="4">
        <f t="shared" si="7"/>
        <v>0</v>
      </c>
      <c r="K151" s="18">
        <f t="array" ref="K151">I151*XLOOKUP(C151,'PRICE LIST'!E:E,'PRICE LIST'!J:J)</f>
        <v>0</v>
      </c>
      <c r="L151" s="18">
        <f t="array" ref="L151">J151*XLOOKUP(C151,'PRICE LIST'!E:E,'PRICE LIST'!J:J)</f>
        <v>0</v>
      </c>
      <c r="M151" s="4" t="str">
        <f t="array" ref="M151">XLOOKUP(C151,SEA!B:B,SEA!R:R)</f>
        <v>#N/A</v>
      </c>
      <c r="N151" s="4"/>
      <c r="O151" s="4"/>
      <c r="P151" s="4">
        <f t="shared" si="8"/>
        <v>0</v>
      </c>
      <c r="Q151" s="37">
        <f t="array" ref="Q151">E151-XLOOKUP(C151,'PRICE LIST'!E:E,'PRICE LIST'!J:J)</f>
        <v>2555</v>
      </c>
      <c r="R151" s="14"/>
      <c r="S151" s="14">
        <v>1.0</v>
      </c>
    </row>
    <row r="152">
      <c r="A152" s="26" t="str">
        <f t="array" ref="A152">XLOOKUP(C152,INV!D:D,INV!I:I)</f>
        <v>CX825</v>
      </c>
      <c r="B152" s="42" t="s">
        <v>369</v>
      </c>
      <c r="C152" s="43" t="s">
        <v>370</v>
      </c>
      <c r="D152" s="44" t="s">
        <v>342</v>
      </c>
      <c r="E152" s="26">
        <f t="array" ref="E152">XLOOKUP(C152,INV!A:A,INV!K:K)</f>
        <v>2555</v>
      </c>
      <c r="F152" s="14" t="s">
        <v>368</v>
      </c>
      <c r="G152" s="4"/>
      <c r="H152" s="4">
        <f t="array" ref="H152">XLOOKUP(C152,AIR!C:C,AIR!E:E)</f>
        <v>0</v>
      </c>
      <c r="I152" s="4">
        <f t="shared" si="6"/>
        <v>0</v>
      </c>
      <c r="J152" s="4">
        <f t="shared" si="7"/>
        <v>0</v>
      </c>
      <c r="K152" s="18">
        <f t="array" ref="K152">I152*XLOOKUP(C152,'PRICE LIST'!E:E,'PRICE LIST'!J:J)</f>
        <v>0</v>
      </c>
      <c r="L152" s="18">
        <f t="array" ref="L152">J152*XLOOKUP(C152,'PRICE LIST'!E:E,'PRICE LIST'!J:J)</f>
        <v>0</v>
      </c>
      <c r="M152" s="4" t="str">
        <f t="array" ref="M152">XLOOKUP(C152,SEA!B:B,SEA!R:R)</f>
        <v>#N/A</v>
      </c>
      <c r="N152" s="4"/>
      <c r="O152" s="4"/>
      <c r="P152" s="4">
        <f t="shared" si="8"/>
        <v>0</v>
      </c>
      <c r="Q152" s="37">
        <f t="array" ref="Q152">E152-XLOOKUP(C152,'PRICE LIST'!E:E,'PRICE LIST'!J:J)</f>
        <v>2555</v>
      </c>
      <c r="R152" s="14"/>
      <c r="S152" s="14">
        <v>1.0</v>
      </c>
    </row>
    <row r="153">
      <c r="A153" s="14" t="str">
        <f t="array" ref="A153">XLOOKUP(C153,INV!D:D,INV!I:I)</f>
        <v>CX511-BLK</v>
      </c>
      <c r="B153" s="22" t="s">
        <v>371</v>
      </c>
      <c r="C153" s="23" t="s">
        <v>372</v>
      </c>
      <c r="D153" s="14" t="s">
        <v>342</v>
      </c>
      <c r="E153" s="26">
        <f t="array" ref="E153">XLOOKUP(C153,INV!A:A,INV!K:K)</f>
        <v>4666</v>
      </c>
      <c r="F153" s="14" t="s">
        <v>345</v>
      </c>
      <c r="G153" s="4"/>
      <c r="H153" s="4">
        <f t="array" ref="H153">XLOOKUP(C153,AIR!C:C,AIR!E:E)</f>
        <v>1</v>
      </c>
      <c r="I153" s="4">
        <f t="shared" si="6"/>
        <v>0</v>
      </c>
      <c r="J153" s="4">
        <f t="shared" si="7"/>
        <v>1</v>
      </c>
      <c r="K153" s="18">
        <f t="array" ref="K153">I153*XLOOKUP(C153,'PRICE LIST'!E:E,'PRICE LIST'!J:J)</f>
        <v>0</v>
      </c>
      <c r="L153" s="18">
        <f t="array" ref="L153">J153*XLOOKUP(C153,'PRICE LIST'!E:E,'PRICE LIST'!J:J)</f>
        <v>0</v>
      </c>
      <c r="M153" s="4"/>
      <c r="N153" s="4"/>
      <c r="O153" s="4"/>
      <c r="P153" s="4">
        <f t="shared" si="8"/>
        <v>4666</v>
      </c>
      <c r="Q153" s="37">
        <f t="array" ref="Q153">E153-XLOOKUP(C153,'PRICE LIST'!E:E,'PRICE LIST'!J:J)</f>
        <v>4666</v>
      </c>
      <c r="R153" s="14"/>
      <c r="S153" s="14">
        <v>1.0</v>
      </c>
    </row>
    <row r="154">
      <c r="A154" s="14" t="str">
        <f t="array" ref="A154">XLOOKUP(C154,INV!D:D,INV!I:I)</f>
        <v>CX511-SAN</v>
      </c>
      <c r="B154" s="22" t="s">
        <v>373</v>
      </c>
      <c r="C154" s="23" t="s">
        <v>374</v>
      </c>
      <c r="D154" s="14" t="s">
        <v>342</v>
      </c>
      <c r="E154" s="26">
        <f t="array" ref="E154">XLOOKUP(C154,INV!A:A,INV!K:K)</f>
        <v>4666</v>
      </c>
      <c r="F154" s="14" t="s">
        <v>345</v>
      </c>
      <c r="G154" s="4"/>
      <c r="H154" s="4">
        <f t="array" ref="H154">XLOOKUP(C154,AIR!C:C,AIR!E:E)</f>
        <v>0</v>
      </c>
      <c r="I154" s="4">
        <f t="shared" si="6"/>
        <v>0</v>
      </c>
      <c r="J154" s="4">
        <f t="shared" si="7"/>
        <v>0</v>
      </c>
      <c r="K154" s="18">
        <f t="array" ref="K154">I154*XLOOKUP(C154,'PRICE LIST'!E:E,'PRICE LIST'!J:J)</f>
        <v>0</v>
      </c>
      <c r="L154" s="18">
        <f t="array" ref="L154">J154*XLOOKUP(C154,'PRICE LIST'!E:E,'PRICE LIST'!J:J)</f>
        <v>0</v>
      </c>
      <c r="M154" s="4"/>
      <c r="N154" s="4"/>
      <c r="O154" s="4"/>
      <c r="P154" s="4">
        <f t="shared" si="8"/>
        <v>0</v>
      </c>
      <c r="Q154" s="37">
        <f t="array" ref="Q154">E154-XLOOKUP(C154,'PRICE LIST'!E:E,'PRICE LIST'!J:J)</f>
        <v>4666</v>
      </c>
      <c r="R154" s="14"/>
      <c r="S154" s="14">
        <v>1.0</v>
      </c>
    </row>
    <row r="155">
      <c r="A155" s="14" t="str">
        <f t="array" ref="A155">XLOOKUP(C155,INV!D:D,INV!I:I)</f>
        <v>CX510-BLK</v>
      </c>
      <c r="B155" s="22" t="s">
        <v>375</v>
      </c>
      <c r="C155" s="23" t="s">
        <v>376</v>
      </c>
      <c r="D155" s="14" t="s">
        <v>342</v>
      </c>
      <c r="E155" s="26">
        <f t="array" ref="E155">XLOOKUP(C155,INV!A:A,INV!K:K)</f>
        <v>2333</v>
      </c>
      <c r="F155" s="14" t="s">
        <v>345</v>
      </c>
      <c r="G155" s="4"/>
      <c r="H155" s="4">
        <f t="array" ref="H155">XLOOKUP(C155,AIR!C:C,AIR!E:E)</f>
        <v>2</v>
      </c>
      <c r="I155" s="4">
        <f t="shared" si="6"/>
        <v>0</v>
      </c>
      <c r="J155" s="4">
        <f t="shared" si="7"/>
        <v>2</v>
      </c>
      <c r="K155" s="18">
        <f t="array" ref="K155">I155*XLOOKUP(C155,'PRICE LIST'!E:E,'PRICE LIST'!J:J)</f>
        <v>0</v>
      </c>
      <c r="L155" s="18">
        <f t="array" ref="L155">J155*XLOOKUP(C155,'PRICE LIST'!E:E,'PRICE LIST'!J:J)</f>
        <v>0</v>
      </c>
      <c r="M155" s="4"/>
      <c r="N155" s="4"/>
      <c r="O155" s="4"/>
      <c r="P155" s="4">
        <f t="shared" si="8"/>
        <v>4666</v>
      </c>
      <c r="Q155" s="37">
        <f t="array" ref="Q155">E155-XLOOKUP(C155,'PRICE LIST'!E:E,'PRICE LIST'!J:J)</f>
        <v>2333</v>
      </c>
      <c r="R155" s="14"/>
      <c r="S155" s="14">
        <v>1.0</v>
      </c>
    </row>
    <row r="156">
      <c r="A156" s="26" t="str">
        <f t="array" ref="A156">XLOOKUP(C156,INV!D:D,INV!I:I)</f>
        <v>CX603-L</v>
      </c>
      <c r="B156" s="22" t="s">
        <v>377</v>
      </c>
      <c r="C156" s="23" t="s">
        <v>378</v>
      </c>
      <c r="D156" s="14" t="s">
        <v>342</v>
      </c>
      <c r="E156" s="26">
        <f t="array" ref="E156">XLOOKUP(C156,INV!A:A,INV!K:K)</f>
        <v>2333</v>
      </c>
      <c r="F156" s="14" t="s">
        <v>345</v>
      </c>
      <c r="G156" s="4"/>
      <c r="H156" s="4">
        <f t="array" ref="H156">XLOOKUP(C156,AIR!C:C,AIR!E:E)</f>
        <v>0</v>
      </c>
      <c r="I156" s="4">
        <f t="shared" si="6"/>
        <v>0</v>
      </c>
      <c r="J156" s="4">
        <f t="shared" si="7"/>
        <v>0</v>
      </c>
      <c r="K156" s="18">
        <f t="array" ref="K156">I156*XLOOKUP(C156,'PRICE LIST'!E:E,'PRICE LIST'!J:J)</f>
        <v>0</v>
      </c>
      <c r="L156" s="18">
        <f t="array" ref="L156">J156*XLOOKUP(C156,'PRICE LIST'!E:E,'PRICE LIST'!J:J)</f>
        <v>0</v>
      </c>
      <c r="M156" s="4"/>
      <c r="N156" s="4"/>
      <c r="O156" s="4"/>
      <c r="P156" s="4">
        <f t="shared" si="8"/>
        <v>0</v>
      </c>
      <c r="Q156" s="37">
        <f t="array" ref="Q156">E156-XLOOKUP(C156,'PRICE LIST'!E:E,'PRICE LIST'!J:J)</f>
        <v>2333</v>
      </c>
      <c r="R156" s="14"/>
      <c r="S156" s="14">
        <v>1.0</v>
      </c>
    </row>
    <row r="157">
      <c r="A157" s="26" t="str">
        <f t="array" ref="A157">XLOOKUP(C157,INV!D:D,INV!I:I)</f>
        <v>CX508</v>
      </c>
      <c r="B157" s="45" t="s">
        <v>379</v>
      </c>
      <c r="C157" s="43" t="s">
        <v>380</v>
      </c>
      <c r="D157" s="44" t="s">
        <v>342</v>
      </c>
      <c r="E157" s="14">
        <f t="array" ref="E157">XLOOKUP(C157,INV!A:A,INV!K:K)</f>
        <v>199</v>
      </c>
      <c r="F157" s="4"/>
      <c r="G157" s="4"/>
      <c r="H157" s="4">
        <f t="array" ref="H157">XLOOKUP(C157,AIR!C:C,AIR!E:E)</f>
        <v>0</v>
      </c>
      <c r="I157" s="4">
        <f t="shared" si="6"/>
        <v>0</v>
      </c>
      <c r="J157" s="4">
        <f t="shared" si="7"/>
        <v>0</v>
      </c>
      <c r="K157" s="18">
        <f t="array" ref="K157">I157*XLOOKUP(C157,'PRICE LIST'!E:E,'PRICE LIST'!J:J)</f>
        <v>0</v>
      </c>
      <c r="L157" s="18">
        <f t="array" ref="L157">J157*XLOOKUP(C157,'PRICE LIST'!E:E,'PRICE LIST'!J:J)</f>
        <v>0</v>
      </c>
      <c r="M157" s="4" t="str">
        <f t="array" ref="M157">XLOOKUP(C157,SEA!B:B,SEA!R:R)</f>
        <v>#N/A</v>
      </c>
      <c r="N157" s="4"/>
      <c r="O157" s="4"/>
      <c r="P157" s="4">
        <f t="shared" si="8"/>
        <v>0</v>
      </c>
      <c r="Q157" s="4">
        <f t="array" ref="Q157">E157-XLOOKUP(C157,'PRICE LIST'!E:E,'PRICE LIST'!J:J)</f>
        <v>199</v>
      </c>
      <c r="R157" s="14"/>
      <c r="S157" s="14">
        <v>1.0</v>
      </c>
    </row>
    <row r="158">
      <c r="A158" s="14" t="str">
        <f t="array" ref="A158">XLOOKUP(C158,INV!D:D,INV!I:I)</f>
        <v>CX506</v>
      </c>
      <c r="B158" s="42" t="s">
        <v>381</v>
      </c>
      <c r="C158" s="43" t="s">
        <v>382</v>
      </c>
      <c r="D158" s="44" t="s">
        <v>342</v>
      </c>
      <c r="E158" s="14">
        <f t="array" ref="E158">XLOOKUP(C158,INV!A:A,INV!K:K)</f>
        <v>122</v>
      </c>
      <c r="F158" s="14" t="s">
        <v>368</v>
      </c>
      <c r="G158" s="4"/>
      <c r="H158" s="4">
        <f t="array" ref="H158">XLOOKUP(C158,AIR!C:C,AIR!E:E)</f>
        <v>0</v>
      </c>
      <c r="I158" s="4">
        <f t="shared" si="6"/>
        <v>0</v>
      </c>
      <c r="J158" s="4">
        <f t="shared" si="7"/>
        <v>0</v>
      </c>
      <c r="K158" s="18">
        <f t="array" ref="K158">I158*XLOOKUP(C158,'PRICE LIST'!E:E,'PRICE LIST'!J:J)</f>
        <v>0</v>
      </c>
      <c r="L158" s="18">
        <f t="array" ref="L158">J158*XLOOKUP(C158,'PRICE LIST'!E:E,'PRICE LIST'!J:J)</f>
        <v>0</v>
      </c>
      <c r="M158" s="4" t="str">
        <f t="array" ref="M158">XLOOKUP(C158,SEA!B:B,SEA!R:R)</f>
        <v>#N/A</v>
      </c>
      <c r="N158" s="4"/>
      <c r="O158" s="4"/>
      <c r="P158" s="4">
        <f t="shared" si="8"/>
        <v>0</v>
      </c>
      <c r="Q158" s="4">
        <f t="array" ref="Q158">E158-XLOOKUP(C158,'PRICE LIST'!E:E,'PRICE LIST'!J:J)</f>
        <v>122</v>
      </c>
      <c r="R158" s="14"/>
      <c r="S158" s="14">
        <v>1.0</v>
      </c>
    </row>
    <row r="159">
      <c r="A159" s="14" t="str">
        <f t="array" ref="A159">XLOOKUP(C159,INV!D:D,INV!I:I)</f>
        <v>CX205</v>
      </c>
      <c r="B159" s="42" t="s">
        <v>383</v>
      </c>
      <c r="C159" s="43" t="s">
        <v>384</v>
      </c>
      <c r="D159" s="44" t="s">
        <v>342</v>
      </c>
      <c r="E159" s="14">
        <f t="array" ref="E159">XLOOKUP(C159,INV!A:A,INV!K:K)</f>
        <v>112</v>
      </c>
      <c r="F159" s="14" t="s">
        <v>368</v>
      </c>
      <c r="G159" s="4"/>
      <c r="H159" s="4">
        <f t="array" ref="H159">XLOOKUP(C159,AIR!C:C,AIR!E:E)</f>
        <v>4</v>
      </c>
      <c r="I159" s="4">
        <f t="shared" si="6"/>
        <v>0</v>
      </c>
      <c r="J159" s="4">
        <f t="shared" si="7"/>
        <v>4</v>
      </c>
      <c r="K159" s="18">
        <f t="array" ref="K159">I159*XLOOKUP(C159,'PRICE LIST'!E:E,'PRICE LIST'!J:J)</f>
        <v>0</v>
      </c>
      <c r="L159" s="18">
        <f t="array" ref="L159">J159*XLOOKUP(C159,'PRICE LIST'!E:E,'PRICE LIST'!J:J)</f>
        <v>0</v>
      </c>
      <c r="M159" s="4" t="str">
        <f t="array" ref="M159">XLOOKUP(C159,SEA!B:B,SEA!R:R)</f>
        <v>#N/A</v>
      </c>
      <c r="N159" s="4"/>
      <c r="O159" s="4"/>
      <c r="P159" s="4">
        <f t="shared" si="8"/>
        <v>448</v>
      </c>
      <c r="Q159" s="4">
        <f t="array" ref="Q159">E159-XLOOKUP(C159,'PRICE LIST'!E:E,'PRICE LIST'!J:J)</f>
        <v>112</v>
      </c>
      <c r="R159" s="14"/>
      <c r="S159" s="14">
        <v>1.0</v>
      </c>
    </row>
    <row r="160">
      <c r="A160" s="26" t="str">
        <f t="array" ref="A160">XLOOKUP(C160,INV!D:D,INV!I:I)</f>
        <v>CX505</v>
      </c>
      <c r="B160" s="42" t="s">
        <v>385</v>
      </c>
      <c r="C160" s="43" t="s">
        <v>386</v>
      </c>
      <c r="D160" s="44" t="s">
        <v>342</v>
      </c>
      <c r="E160" s="14">
        <f t="array" ref="E160">XLOOKUP(C160,INV!A:A,INV!K:K)</f>
        <v>111</v>
      </c>
      <c r="F160" s="14" t="s">
        <v>368</v>
      </c>
      <c r="G160" s="4"/>
      <c r="H160" s="4">
        <f t="array" ref="H160">XLOOKUP(C160,AIR!C:C,AIR!E:E)</f>
        <v>0</v>
      </c>
      <c r="I160" s="4">
        <f t="shared" si="6"/>
        <v>0</v>
      </c>
      <c r="J160" s="4">
        <f t="shared" si="7"/>
        <v>0</v>
      </c>
      <c r="K160" s="18">
        <f t="array" ref="K160">I160*XLOOKUP(C160,'PRICE LIST'!E:E,'PRICE LIST'!J:J)</f>
        <v>0</v>
      </c>
      <c r="L160" s="18">
        <f t="array" ref="L160">J160*XLOOKUP(C160,'PRICE LIST'!E:E,'PRICE LIST'!J:J)</f>
        <v>0</v>
      </c>
      <c r="M160" s="4" t="str">
        <f t="array" ref="M160">XLOOKUP(C160,SEA!B:B,SEA!R:R)</f>
        <v>#N/A</v>
      </c>
      <c r="N160" s="4"/>
      <c r="O160" s="4"/>
      <c r="P160" s="4">
        <f t="shared" si="8"/>
        <v>0</v>
      </c>
      <c r="Q160" s="4">
        <f t="array" ref="Q160">E160-XLOOKUP(C160,'PRICE LIST'!E:E,'PRICE LIST'!J:J)</f>
        <v>111</v>
      </c>
      <c r="R160" s="14"/>
      <c r="S160" s="14">
        <v>1.0</v>
      </c>
    </row>
    <row r="161">
      <c r="A161" s="14" t="str">
        <f t="array" ref="A161">XLOOKUP(C161,INV!D:D,INV!I:I)</f>
        <v>CX601-S</v>
      </c>
      <c r="B161" s="42" t="s">
        <v>387</v>
      </c>
      <c r="C161" s="46" t="s">
        <v>388</v>
      </c>
      <c r="D161" s="44" t="s">
        <v>342</v>
      </c>
      <c r="E161" s="14">
        <f t="array" ref="E161">XLOOKUP(C161,INV!A:A,INV!K:K)</f>
        <v>65</v>
      </c>
      <c r="F161" s="14" t="s">
        <v>368</v>
      </c>
      <c r="G161" s="4"/>
      <c r="H161" s="4">
        <f t="array" ref="H161">XLOOKUP(C161,AIR!C:C,AIR!E:E)</f>
        <v>0</v>
      </c>
      <c r="I161" s="4">
        <f t="shared" si="6"/>
        <v>0</v>
      </c>
      <c r="J161" s="4">
        <f t="shared" si="7"/>
        <v>0</v>
      </c>
      <c r="K161" s="18">
        <f t="array" ref="K161">I161*XLOOKUP(C161,'PRICE LIST'!E:E,'PRICE LIST'!J:J)</f>
        <v>0</v>
      </c>
      <c r="L161" s="18">
        <f t="array" ref="L161">J161*XLOOKUP(C161,'PRICE LIST'!E:E,'PRICE LIST'!J:J)</f>
        <v>0</v>
      </c>
      <c r="M161" s="4" t="str">
        <f t="array" ref="M161">XLOOKUP(C161,SEA!B:B,SEA!R:R)</f>
        <v>#N/A</v>
      </c>
      <c r="N161" s="4"/>
      <c r="O161" s="4"/>
      <c r="P161" s="4">
        <f t="shared" si="8"/>
        <v>0</v>
      </c>
      <c r="Q161" s="4">
        <f t="array" ref="Q161">E161-XLOOKUP(C161,'PRICE LIST'!E:E,'PRICE LIST'!J:J)</f>
        <v>65</v>
      </c>
      <c r="R161" s="14"/>
      <c r="S161" s="14">
        <v>25.0</v>
      </c>
    </row>
    <row r="162">
      <c r="A162" s="26" t="str">
        <f t="array" ref="A162">XLOOKUP(C162,INV!D:D,INV!I:I)</f>
        <v>CX601-M</v>
      </c>
      <c r="B162" s="42" t="s">
        <v>389</v>
      </c>
      <c r="C162" s="43" t="s">
        <v>390</v>
      </c>
      <c r="D162" s="44" t="s">
        <v>342</v>
      </c>
      <c r="E162" s="14">
        <f t="array" ref="E162">XLOOKUP(C162,INV!A:A,INV!K:K)</f>
        <v>65</v>
      </c>
      <c r="F162" s="14" t="s">
        <v>368</v>
      </c>
      <c r="G162" s="4"/>
      <c r="H162" s="4">
        <f t="array" ref="H162">XLOOKUP(C162,AIR!C:C,AIR!E:E)</f>
        <v>0</v>
      </c>
      <c r="I162" s="4">
        <f t="shared" si="6"/>
        <v>0</v>
      </c>
      <c r="J162" s="4">
        <f t="shared" si="7"/>
        <v>0</v>
      </c>
      <c r="K162" s="18">
        <f t="array" ref="K162">I162*XLOOKUP(C162,'PRICE LIST'!E:E,'PRICE LIST'!J:J)</f>
        <v>0</v>
      </c>
      <c r="L162" s="18">
        <f t="array" ref="L162">J162*XLOOKUP(C162,'PRICE LIST'!E:E,'PRICE LIST'!J:J)</f>
        <v>0</v>
      </c>
      <c r="M162" s="4" t="str">
        <f t="array" ref="M162">XLOOKUP(C162,SEA!B:B,SEA!R:R)</f>
        <v>#N/A</v>
      </c>
      <c r="N162" s="4"/>
      <c r="O162" s="4"/>
      <c r="P162" s="4">
        <f t="shared" si="8"/>
        <v>0</v>
      </c>
      <c r="Q162" s="4">
        <f t="array" ref="Q162">E162-XLOOKUP(C162,'PRICE LIST'!E:E,'PRICE LIST'!J:J)</f>
        <v>65</v>
      </c>
      <c r="R162" s="14"/>
      <c r="S162" s="14">
        <v>25.0</v>
      </c>
    </row>
    <row r="163">
      <c r="A163" s="26" t="str">
        <f t="array" ref="A163">XLOOKUP(C163,INV!D:D,INV!I:I)</f>
        <v>CX601-L</v>
      </c>
      <c r="B163" s="42" t="s">
        <v>391</v>
      </c>
      <c r="C163" s="43" t="s">
        <v>392</v>
      </c>
      <c r="D163" s="44" t="s">
        <v>342</v>
      </c>
      <c r="E163" s="14">
        <f t="array" ref="E163">XLOOKUP(C163,INV!A:A,INV!K:K)</f>
        <v>65</v>
      </c>
      <c r="F163" s="14" t="s">
        <v>368</v>
      </c>
      <c r="G163" s="4"/>
      <c r="H163" s="4">
        <f t="array" ref="H163">XLOOKUP(C163,AIR!C:C,AIR!E:E)</f>
        <v>0</v>
      </c>
      <c r="I163" s="4">
        <f t="shared" si="6"/>
        <v>0</v>
      </c>
      <c r="J163" s="4">
        <f t="shared" si="7"/>
        <v>0</v>
      </c>
      <c r="K163" s="18">
        <f t="array" ref="K163">I163*XLOOKUP(C163,'PRICE LIST'!E:E,'PRICE LIST'!J:J)</f>
        <v>0</v>
      </c>
      <c r="L163" s="18">
        <f t="array" ref="L163">J163*XLOOKUP(C163,'PRICE LIST'!E:E,'PRICE LIST'!J:J)</f>
        <v>0</v>
      </c>
      <c r="M163" s="4" t="str">
        <f t="array" ref="M163">XLOOKUP(C163,SEA!B:B,SEA!R:R)</f>
        <v>#N/A</v>
      </c>
      <c r="N163" s="4"/>
      <c r="O163" s="4"/>
      <c r="P163" s="4">
        <f t="shared" si="8"/>
        <v>0</v>
      </c>
      <c r="Q163" s="4">
        <f t="array" ref="Q163">E163-XLOOKUP(C163,'PRICE LIST'!E:E,'PRICE LIST'!J:J)</f>
        <v>65</v>
      </c>
      <c r="R163" s="14"/>
      <c r="S163" s="14">
        <v>25.0</v>
      </c>
    </row>
    <row r="164">
      <c r="A164" s="26" t="str">
        <f t="array" ref="A164">XLOOKUP(C164,INV!D:D,INV!I:I)</f>
        <v>CX601-XL</v>
      </c>
      <c r="B164" s="42" t="s">
        <v>393</v>
      </c>
      <c r="C164" s="43" t="s">
        <v>394</v>
      </c>
      <c r="D164" s="44" t="s">
        <v>342</v>
      </c>
      <c r="E164" s="14">
        <f t="array" ref="E164">XLOOKUP(C164,INV!A:A,INV!K:K)</f>
        <v>65</v>
      </c>
      <c r="F164" s="14" t="s">
        <v>368</v>
      </c>
      <c r="G164" s="4"/>
      <c r="H164" s="4">
        <f t="array" ref="H164">XLOOKUP(C164,AIR!C:C,AIR!E:E)</f>
        <v>0</v>
      </c>
      <c r="I164" s="4">
        <f t="shared" si="6"/>
        <v>0</v>
      </c>
      <c r="J164" s="4">
        <f t="shared" si="7"/>
        <v>0</v>
      </c>
      <c r="K164" s="18">
        <f t="array" ref="K164">I164*XLOOKUP(C164,'PRICE LIST'!E:E,'PRICE LIST'!J:J)</f>
        <v>0</v>
      </c>
      <c r="L164" s="18">
        <f t="array" ref="L164">J164*XLOOKUP(C164,'PRICE LIST'!E:E,'PRICE LIST'!J:J)</f>
        <v>0</v>
      </c>
      <c r="M164" s="4" t="str">
        <f t="array" ref="M164">XLOOKUP(C164,SEA!B:B,SEA!R:R)</f>
        <v>#N/A</v>
      </c>
      <c r="N164" s="4"/>
      <c r="O164" s="4"/>
      <c r="P164" s="4">
        <f t="shared" si="8"/>
        <v>0</v>
      </c>
      <c r="Q164" s="4">
        <f t="array" ref="Q164">E164-XLOOKUP(C164,'PRICE LIST'!E:E,'PRICE LIST'!J:J)</f>
        <v>65</v>
      </c>
      <c r="R164" s="14"/>
      <c r="S164" s="14">
        <v>25.0</v>
      </c>
    </row>
    <row r="165">
      <c r="A165" s="26" t="str">
        <f t="array" ref="A165">XLOOKUP(C165,INV!D:D,INV!I:I)</f>
        <v>CX601-XXL</v>
      </c>
      <c r="B165" s="42" t="s">
        <v>395</v>
      </c>
      <c r="C165" s="40" t="s">
        <v>396</v>
      </c>
      <c r="D165" s="44" t="s">
        <v>342</v>
      </c>
      <c r="E165" s="14">
        <f t="array" ref="E165">XLOOKUP(C165,INV!A:A,INV!K:K)</f>
        <v>65</v>
      </c>
      <c r="F165" s="14" t="s">
        <v>368</v>
      </c>
      <c r="G165" s="4"/>
      <c r="H165" s="4">
        <f t="array" ref="H165">XLOOKUP(C165,AIR!C:C,AIR!E:E)</f>
        <v>0</v>
      </c>
      <c r="I165" s="4">
        <f t="shared" si="6"/>
        <v>0</v>
      </c>
      <c r="J165" s="4">
        <f t="shared" si="7"/>
        <v>0</v>
      </c>
      <c r="K165" s="18">
        <f t="array" ref="K165">I165*XLOOKUP(C165,'PRICE LIST'!E:E,'PRICE LIST'!J:J)</f>
        <v>0</v>
      </c>
      <c r="L165" s="18">
        <f t="array" ref="L165">J165*XLOOKUP(C165,'PRICE LIST'!E:E,'PRICE LIST'!J:J)</f>
        <v>0</v>
      </c>
      <c r="M165" s="4" t="str">
        <f t="array" ref="M165">XLOOKUP(C165,SEA!B:B,SEA!R:R)</f>
        <v>#N/A</v>
      </c>
      <c r="N165" s="4"/>
      <c r="O165" s="4"/>
      <c r="P165" s="4">
        <f t="shared" si="8"/>
        <v>0</v>
      </c>
      <c r="Q165" s="4">
        <f t="array" ref="Q165">E165-XLOOKUP(C165,'PRICE LIST'!E:E,'PRICE LIST'!J:J)</f>
        <v>65</v>
      </c>
      <c r="R165" s="14"/>
      <c r="S165" s="14">
        <v>25.0</v>
      </c>
    </row>
    <row r="166">
      <c r="A166" s="14" t="str">
        <f t="array" ref="A166">XLOOKUP(C166,INV!D:D,INV!I:I)</f>
        <v>YA506</v>
      </c>
      <c r="B166" s="24" t="s">
        <v>397</v>
      </c>
      <c r="C166" s="20" t="s">
        <v>398</v>
      </c>
      <c r="D166" s="14" t="s">
        <v>6</v>
      </c>
      <c r="E166" s="14">
        <f t="array" ref="E166">XLOOKUP(C166,INV!A:A,INV!K:K)</f>
        <v>9</v>
      </c>
      <c r="F166" s="4"/>
      <c r="G166" s="4">
        <f t="array" ref="G166">XLOOKUP(C166,SEA!B:B,SEA!Q:Q)</f>
        <v>130.3333333</v>
      </c>
      <c r="H166" s="4">
        <f t="array" ref="H166">XLOOKUP(C166,SEA!B:B,SEA!S:S)</f>
        <v>0</v>
      </c>
      <c r="I166" s="4">
        <f t="shared" si="6"/>
        <v>131</v>
      </c>
      <c r="J166" s="4">
        <f t="shared" si="7"/>
        <v>0</v>
      </c>
      <c r="K166" s="18">
        <f t="array" ref="K166">I166*XLOOKUP(C166,'PRICE LIST'!E:E,'PRICE LIST'!J:J)</f>
        <v>0</v>
      </c>
      <c r="L166" s="18">
        <f t="array" ref="L166">J166*XLOOKUP(C166,'PRICE LIST'!E:E,'PRICE LIST'!J:J)</f>
        <v>0</v>
      </c>
      <c r="M166" s="4" t="str">
        <f t="array" ref="M166">XLOOKUP(C166,SEA!B:B,SEA!R:R)</f>
        <v/>
      </c>
      <c r="N166" s="4"/>
      <c r="O166" s="4"/>
      <c r="P166" s="4">
        <f t="shared" si="8"/>
        <v>0</v>
      </c>
      <c r="Q166" s="4">
        <f t="array" ref="Q166">E166-XLOOKUP(C166,'PRICE LIST'!E:E,'PRICE LIST'!J:J)</f>
        <v>9</v>
      </c>
      <c r="R166" s="4"/>
      <c r="S166" s="14">
        <v>1.0</v>
      </c>
    </row>
    <row r="167">
      <c r="A167" s="14" t="str">
        <f t="array" ref="A167">XLOOKUP(C167,INV!D:D,INV!I:I)</f>
        <v>YA549</v>
      </c>
      <c r="B167" s="24" t="s">
        <v>399</v>
      </c>
      <c r="C167" s="20" t="s">
        <v>400</v>
      </c>
      <c r="D167" s="47" t="s">
        <v>6</v>
      </c>
      <c r="E167" s="14">
        <f t="array" ref="E167">XLOOKUP(C167,INV!A:A,INV!K:K)</f>
        <v>30</v>
      </c>
      <c r="F167" s="4"/>
      <c r="G167" s="4">
        <f t="array" ref="G167">XLOOKUP(C167,SEA!B:B,SEA!Q:Q)</f>
        <v>53</v>
      </c>
      <c r="H167" s="4">
        <f t="array" ref="H167">XLOOKUP(C167,SEA!B:B,SEA!S:S)</f>
        <v>0</v>
      </c>
      <c r="I167" s="4">
        <f t="shared" si="6"/>
        <v>53</v>
      </c>
      <c r="J167" s="4">
        <f t="shared" si="7"/>
        <v>0</v>
      </c>
      <c r="K167" s="18">
        <f t="array" ref="K167">I167*XLOOKUP(C167,'PRICE LIST'!E:E,'PRICE LIST'!J:J)</f>
        <v>0</v>
      </c>
      <c r="L167" s="18">
        <f t="array" ref="L167">J167*XLOOKUP(C167,'PRICE LIST'!E:E,'PRICE LIST'!J:J)</f>
        <v>0</v>
      </c>
      <c r="M167" s="4" t="str">
        <f t="array" ref="M167">XLOOKUP(C167,SEA!B:B,SEA!R:R)</f>
        <v/>
      </c>
      <c r="N167" s="4"/>
      <c r="O167" s="4"/>
      <c r="P167" s="4">
        <f t="shared" si="8"/>
        <v>0</v>
      </c>
      <c r="Q167" s="4">
        <f t="array" ref="Q167">E167-XLOOKUP(C167,'PRICE LIST'!E:E,'PRICE LIST'!J:J)</f>
        <v>30</v>
      </c>
      <c r="R167" s="4"/>
      <c r="S167" s="14">
        <v>1.0</v>
      </c>
    </row>
    <row r="168">
      <c r="A168" s="26" t="str">
        <f t="array" ref="A168">XLOOKUP(C168,INV!D:D,INV!I:I)</f>
        <v>YA500</v>
      </c>
      <c r="B168" s="24" t="s">
        <v>401</v>
      </c>
      <c r="C168" s="20" t="s">
        <v>402</v>
      </c>
      <c r="D168" s="47" t="s">
        <v>6</v>
      </c>
      <c r="E168" s="14">
        <f t="array" ref="E168">XLOOKUP(C168,INV!A:A,INV!K:K)</f>
        <v>34</v>
      </c>
      <c r="F168" s="4"/>
      <c r="G168" s="4">
        <f t="array" ref="G168">XLOOKUP(C168,SEA!B:B,SEA!Q:Q)</f>
        <v>26.66666667</v>
      </c>
      <c r="H168" s="4">
        <f t="array" ref="H168">XLOOKUP(C168,SEA!B:B,SEA!S:S)</f>
        <v>0</v>
      </c>
      <c r="I168" s="4">
        <f t="shared" si="6"/>
        <v>27</v>
      </c>
      <c r="J168" s="4">
        <f t="shared" si="7"/>
        <v>0</v>
      </c>
      <c r="K168" s="18">
        <f t="array" ref="K168">I168*XLOOKUP(C168,'PRICE LIST'!E:E,'PRICE LIST'!J:J)</f>
        <v>0</v>
      </c>
      <c r="L168" s="18">
        <f t="array" ref="L168">J168*XLOOKUP(C168,'PRICE LIST'!E:E,'PRICE LIST'!J:J)</f>
        <v>0</v>
      </c>
      <c r="M168" s="4" t="str">
        <f t="array" ref="M168">XLOOKUP(C168,SEA!B:B,SEA!R:R)</f>
        <v/>
      </c>
      <c r="N168" s="4"/>
      <c r="O168" s="4"/>
      <c r="P168" s="4">
        <f t="shared" si="8"/>
        <v>0</v>
      </c>
      <c r="Q168" s="4">
        <f t="array" ref="Q168">E168-XLOOKUP(C168,'PRICE LIST'!E:E,'PRICE LIST'!J:J)</f>
        <v>34</v>
      </c>
      <c r="R168" s="4"/>
      <c r="S168" s="14">
        <v>1.0</v>
      </c>
    </row>
    <row r="169">
      <c r="A169" s="14" t="str">
        <f t="array" ref="A169">XLOOKUP(C169,INV!D:D,INV!I:I)</f>
        <v>YA507</v>
      </c>
      <c r="B169" s="24" t="s">
        <v>403</v>
      </c>
      <c r="C169" s="20" t="s">
        <v>404</v>
      </c>
      <c r="D169" s="14" t="s">
        <v>6</v>
      </c>
      <c r="E169" s="14">
        <f t="array" ref="E169">XLOOKUP(C169,INV!A:A,INV!K:K)</f>
        <v>195</v>
      </c>
      <c r="F169" s="4"/>
      <c r="G169" s="4">
        <f t="array" ref="G169">XLOOKUP(C169,SEA!B:B,SEA!Q:Q)</f>
        <v>0</v>
      </c>
      <c r="H169" s="4">
        <f t="array" ref="H169">XLOOKUP(C169,SEA!B:B,SEA!S:S)</f>
        <v>0</v>
      </c>
      <c r="I169" s="4">
        <f t="shared" si="6"/>
        <v>0</v>
      </c>
      <c r="J169" s="4">
        <f t="shared" si="7"/>
        <v>0</v>
      </c>
      <c r="K169" s="18">
        <f t="array" ref="K169">I169*XLOOKUP(C169,'PRICE LIST'!E:E,'PRICE LIST'!J:J)</f>
        <v>0</v>
      </c>
      <c r="L169" s="18">
        <f t="array" ref="L169">J169*XLOOKUP(C169,'PRICE LIST'!E:E,'PRICE LIST'!J:J)</f>
        <v>0</v>
      </c>
      <c r="M169" s="4" t="str">
        <f t="array" ref="M169">XLOOKUP(C169,SEA!B:B,SEA!R:R)</f>
        <v/>
      </c>
      <c r="N169" s="4"/>
      <c r="O169" s="4"/>
      <c r="P169" s="4">
        <f t="shared" si="8"/>
        <v>0</v>
      </c>
      <c r="Q169" s="4">
        <f t="array" ref="Q169">E169-XLOOKUP(C169,'PRICE LIST'!E:E,'PRICE LIST'!J:J)</f>
        <v>195</v>
      </c>
      <c r="R169" s="4"/>
      <c r="S169" s="14">
        <v>1.0</v>
      </c>
    </row>
    <row r="170">
      <c r="A170" s="14" t="str">
        <f t="array" ref="A170">XLOOKUP(C170,INV!D:D,INV!I:I)</f>
        <v>YA508-S</v>
      </c>
      <c r="B170" s="24" t="s">
        <v>405</v>
      </c>
      <c r="C170" s="20" t="s">
        <v>406</v>
      </c>
      <c r="D170" s="14" t="s">
        <v>6</v>
      </c>
      <c r="E170" s="14">
        <f t="array" ref="E170">XLOOKUP(C170,INV!A:A,INV!K:K)</f>
        <v>133</v>
      </c>
      <c r="F170" s="4"/>
      <c r="G170" s="4">
        <f t="array" ref="G170">XLOOKUP(C170,SEA!B:B,SEA!Q:Q)</f>
        <v>0</v>
      </c>
      <c r="H170" s="4">
        <f t="array" ref="H170">XLOOKUP(C170,SEA!B:B,SEA!S:S)</f>
        <v>0</v>
      </c>
      <c r="I170" s="4">
        <f t="shared" si="6"/>
        <v>0</v>
      </c>
      <c r="J170" s="4">
        <f t="shared" si="7"/>
        <v>0</v>
      </c>
      <c r="K170" s="18">
        <f t="array" ref="K170">I170*XLOOKUP(C170,'PRICE LIST'!E:E,'PRICE LIST'!J:J)</f>
        <v>0</v>
      </c>
      <c r="L170" s="18">
        <f t="array" ref="L170">J170*XLOOKUP(C170,'PRICE LIST'!E:E,'PRICE LIST'!J:J)</f>
        <v>0</v>
      </c>
      <c r="M170" s="4" t="str">
        <f t="array" ref="M170">XLOOKUP(C170,SEA!B:B,SEA!R:R)</f>
        <v/>
      </c>
      <c r="N170" s="4"/>
      <c r="O170" s="4"/>
      <c r="P170" s="4">
        <f t="shared" si="8"/>
        <v>0</v>
      </c>
      <c r="Q170" s="4">
        <f t="array" ref="Q170">E170-XLOOKUP(C170,'PRICE LIST'!E:E,'PRICE LIST'!J:J)</f>
        <v>133</v>
      </c>
      <c r="R170" s="4"/>
      <c r="S170" s="14">
        <v>1.0</v>
      </c>
    </row>
    <row r="171">
      <c r="A171" s="14" t="str">
        <f t="array" ref="A171">XLOOKUP(C171,INV!D:D,INV!I:I)</f>
        <v>YA512</v>
      </c>
      <c r="B171" s="24" t="s">
        <v>407</v>
      </c>
      <c r="C171" s="20" t="s">
        <v>408</v>
      </c>
      <c r="D171" s="14" t="s">
        <v>6</v>
      </c>
      <c r="E171" s="14">
        <f t="array" ref="E171">XLOOKUP(C171,INV!A:A,INV!K:K)</f>
        <v>122</v>
      </c>
      <c r="F171" s="4"/>
      <c r="G171" s="4">
        <f t="array" ref="G171">XLOOKUP(C171,SEA!B:B,SEA!Q:Q)</f>
        <v>0</v>
      </c>
      <c r="H171" s="4">
        <f t="array" ref="H171">XLOOKUP(C171,SEA!B:B,SEA!S:S)</f>
        <v>0</v>
      </c>
      <c r="I171" s="4">
        <f t="shared" si="6"/>
        <v>0</v>
      </c>
      <c r="J171" s="4">
        <f t="shared" si="7"/>
        <v>0</v>
      </c>
      <c r="K171" s="18">
        <f t="array" ref="K171">I171*XLOOKUP(C171,'PRICE LIST'!E:E,'PRICE LIST'!J:J)</f>
        <v>0</v>
      </c>
      <c r="L171" s="18">
        <f t="array" ref="L171">J171*XLOOKUP(C171,'PRICE LIST'!E:E,'PRICE LIST'!J:J)</f>
        <v>0</v>
      </c>
      <c r="M171" s="4" t="str">
        <f t="array" ref="M171">XLOOKUP(C171,SEA!B:B,SEA!R:R)</f>
        <v/>
      </c>
      <c r="N171" s="4"/>
      <c r="O171" s="4"/>
      <c r="P171" s="4">
        <f t="shared" si="8"/>
        <v>0</v>
      </c>
      <c r="Q171" s="4">
        <f t="array" ref="Q171">E171-XLOOKUP(C171,'PRICE LIST'!E:E,'PRICE LIST'!J:J)</f>
        <v>122</v>
      </c>
      <c r="R171" s="4"/>
      <c r="S171" s="14">
        <v>1.0</v>
      </c>
    </row>
    <row r="172">
      <c r="A172" s="14" t="str">
        <f t="array" ref="A172">XLOOKUP(C172,INV!D:D,INV!I:I)</f>
        <v>YA524</v>
      </c>
      <c r="B172" s="24" t="s">
        <v>409</v>
      </c>
      <c r="C172" s="20" t="s">
        <v>410</v>
      </c>
      <c r="D172" s="47" t="s">
        <v>6</v>
      </c>
      <c r="E172" s="14">
        <f t="array" ref="E172">XLOOKUP(C172,INV!A:A,INV!K:K)</f>
        <v>45</v>
      </c>
      <c r="F172" s="4"/>
      <c r="G172" s="4">
        <f t="array" ref="G172">XLOOKUP(C172,SEA!B:B,SEA!Q:Q)</f>
        <v>0</v>
      </c>
      <c r="H172" s="4">
        <f t="array" ref="H172">XLOOKUP(C172,SEA!B:B,SEA!S:S)</f>
        <v>0</v>
      </c>
      <c r="I172" s="4">
        <f t="shared" si="6"/>
        <v>0</v>
      </c>
      <c r="J172" s="4">
        <f t="shared" si="7"/>
        <v>0</v>
      </c>
      <c r="K172" s="18">
        <f t="array" ref="K172">I172*XLOOKUP(C172,'PRICE LIST'!E:E,'PRICE LIST'!J:J)</f>
        <v>0</v>
      </c>
      <c r="L172" s="18">
        <f t="array" ref="L172">J172*XLOOKUP(C172,'PRICE LIST'!E:E,'PRICE LIST'!J:J)</f>
        <v>0</v>
      </c>
      <c r="M172" s="4" t="str">
        <f t="array" ref="M172">XLOOKUP(C172,SEA!B:B,SEA!R:R)</f>
        <v/>
      </c>
      <c r="N172" s="4"/>
      <c r="O172" s="4"/>
      <c r="P172" s="4">
        <f t="shared" si="8"/>
        <v>0</v>
      </c>
      <c r="Q172" s="4">
        <f t="array" ref="Q172">E172-XLOOKUP(C172,'PRICE LIST'!E:E,'PRICE LIST'!J:J)</f>
        <v>45</v>
      </c>
      <c r="R172" s="4"/>
      <c r="S172" s="14">
        <v>1.0</v>
      </c>
    </row>
    <row r="173">
      <c r="A173" s="26" t="str">
        <f t="array" ref="A173">XLOOKUP(C173,INV!D:D,INV!I:I)</f>
        <v>YA523</v>
      </c>
      <c r="B173" s="24" t="s">
        <v>411</v>
      </c>
      <c r="C173" s="20" t="s">
        <v>412</v>
      </c>
      <c r="D173" s="14" t="s">
        <v>6</v>
      </c>
      <c r="E173" s="14">
        <f t="array" ref="E173">XLOOKUP(C173,INV!A:A,INV!K:K)</f>
        <v>45</v>
      </c>
      <c r="F173" s="4"/>
      <c r="G173" s="4">
        <f t="array" ref="G173">XLOOKUP(C173,SEA!B:B,SEA!Q:Q)</f>
        <v>0</v>
      </c>
      <c r="H173" s="4">
        <f t="array" ref="H173">XLOOKUP(C173,SEA!B:B,SEA!S:S)</f>
        <v>0</v>
      </c>
      <c r="I173" s="4">
        <f t="shared" si="6"/>
        <v>0</v>
      </c>
      <c r="J173" s="4">
        <f t="shared" si="7"/>
        <v>0</v>
      </c>
      <c r="K173" s="18">
        <f t="array" ref="K173">I173*XLOOKUP(C173,'PRICE LIST'!E:E,'PRICE LIST'!J:J)</f>
        <v>0</v>
      </c>
      <c r="L173" s="18">
        <f t="array" ref="L173">J173*XLOOKUP(C173,'PRICE LIST'!E:E,'PRICE LIST'!J:J)</f>
        <v>0</v>
      </c>
      <c r="M173" s="4" t="str">
        <f t="array" ref="M173">XLOOKUP(C173,SEA!B:B,SEA!R:R)</f>
        <v/>
      </c>
      <c r="N173" s="4"/>
      <c r="O173" s="4"/>
      <c r="P173" s="4">
        <f t="shared" si="8"/>
        <v>0</v>
      </c>
      <c r="Q173" s="4">
        <f t="array" ref="Q173">E173-XLOOKUP(C173,'PRICE LIST'!E:E,'PRICE LIST'!J:J)</f>
        <v>45</v>
      </c>
      <c r="R173" s="4"/>
      <c r="S173" s="14">
        <v>1.0</v>
      </c>
    </row>
    <row r="174">
      <c r="A174" s="14" t="str">
        <f t="array" ref="A174">XLOOKUP(C174,INV!D:D,INV!I:I)</f>
        <v>YA548</v>
      </c>
      <c r="B174" s="24" t="s">
        <v>413</v>
      </c>
      <c r="C174" s="20" t="s">
        <v>414</v>
      </c>
      <c r="D174" s="47" t="s">
        <v>6</v>
      </c>
      <c r="E174" s="14">
        <f t="array" ref="E174">XLOOKUP(C174,INV!A:A,INV!K:K)</f>
        <v>45</v>
      </c>
      <c r="F174" s="4"/>
      <c r="G174" s="4">
        <f t="array" ref="G174">XLOOKUP(C174,SEA!B:B,SEA!Q:Q)</f>
        <v>0</v>
      </c>
      <c r="H174" s="4">
        <f t="array" ref="H174">XLOOKUP(C174,SEA!B:B,SEA!S:S)</f>
        <v>0</v>
      </c>
      <c r="I174" s="4">
        <f t="shared" si="6"/>
        <v>0</v>
      </c>
      <c r="J174" s="4">
        <f t="shared" si="7"/>
        <v>0</v>
      </c>
      <c r="K174" s="18">
        <f t="array" ref="K174">I174*XLOOKUP(C174,'PRICE LIST'!E:E,'PRICE LIST'!J:J)</f>
        <v>0</v>
      </c>
      <c r="L174" s="18">
        <f t="array" ref="L174">J174*XLOOKUP(C174,'PRICE LIST'!E:E,'PRICE LIST'!J:J)</f>
        <v>0</v>
      </c>
      <c r="M174" s="4" t="str">
        <f t="array" ref="M174">XLOOKUP(C174,SEA!B:B,SEA!R:R)</f>
        <v/>
      </c>
      <c r="N174" s="4"/>
      <c r="O174" s="4"/>
      <c r="P174" s="4">
        <f t="shared" si="8"/>
        <v>0</v>
      </c>
      <c r="Q174" s="4">
        <f t="array" ref="Q174">E174-XLOOKUP(C174,'PRICE LIST'!E:E,'PRICE LIST'!J:J)</f>
        <v>45</v>
      </c>
      <c r="R174" s="4"/>
      <c r="S174" s="14">
        <v>1.0</v>
      </c>
    </row>
    <row r="175">
      <c r="A175" s="26" t="str">
        <f t="array" ref="A175">XLOOKUP(C175,INV!D:D,INV!I:I)</f>
        <v>YA505</v>
      </c>
      <c r="B175" s="24" t="s">
        <v>415</v>
      </c>
      <c r="C175" s="20" t="s">
        <v>416</v>
      </c>
      <c r="D175" s="14" t="s">
        <v>6</v>
      </c>
      <c r="E175" s="14">
        <f t="array" ref="E175">XLOOKUP(C175,INV!A:A,INV!K:K)</f>
        <v>37</v>
      </c>
      <c r="F175" s="4"/>
      <c r="G175" s="4">
        <f t="array" ref="G175">XLOOKUP(C175,SEA!B:B,SEA!Q:Q)</f>
        <v>0</v>
      </c>
      <c r="H175" s="4">
        <f t="array" ref="H175">XLOOKUP(C175,SEA!B:B,SEA!S:S)</f>
        <v>0</v>
      </c>
      <c r="I175" s="4">
        <f t="shared" si="6"/>
        <v>0</v>
      </c>
      <c r="J175" s="4">
        <f t="shared" si="7"/>
        <v>0</v>
      </c>
      <c r="K175" s="18">
        <f t="array" ref="K175">I175*XLOOKUP(C175,'PRICE LIST'!E:E,'PRICE LIST'!J:J)</f>
        <v>0</v>
      </c>
      <c r="L175" s="18">
        <f t="array" ref="L175">J175*XLOOKUP(C175,'PRICE LIST'!E:E,'PRICE LIST'!J:J)</f>
        <v>0</v>
      </c>
      <c r="M175" s="4" t="str">
        <f t="array" ref="M175">XLOOKUP(C175,SEA!B:B,SEA!R:R)</f>
        <v/>
      </c>
      <c r="N175" s="4"/>
      <c r="O175" s="4"/>
      <c r="P175" s="4">
        <f t="shared" si="8"/>
        <v>0</v>
      </c>
      <c r="Q175" s="4">
        <f t="array" ref="Q175">E175-XLOOKUP(C175,'PRICE LIST'!E:E,'PRICE LIST'!J:J)</f>
        <v>37</v>
      </c>
      <c r="R175" s="4"/>
      <c r="S175" s="14">
        <v>1.0</v>
      </c>
    </row>
    <row r="176">
      <c r="A176" s="14" t="str">
        <f t="array" ref="A176">XLOOKUP(C176,INV!D:D,INV!I:I)</f>
        <v>YA509</v>
      </c>
      <c r="B176" s="24" t="s">
        <v>417</v>
      </c>
      <c r="C176" s="20" t="s">
        <v>418</v>
      </c>
      <c r="D176" s="14" t="s">
        <v>6</v>
      </c>
      <c r="E176" s="14">
        <f t="array" ref="E176">XLOOKUP(C176,INV!A:A,INV!K:K)</f>
        <v>25</v>
      </c>
      <c r="F176" s="4"/>
      <c r="G176" s="4">
        <f t="array" ref="G176">XLOOKUP(C176,SEA!B:B,SEA!Q:Q)</f>
        <v>0</v>
      </c>
      <c r="H176" s="4">
        <f t="array" ref="H176">XLOOKUP(C176,SEA!B:B,SEA!S:S)</f>
        <v>0</v>
      </c>
      <c r="I176" s="4">
        <f t="shared" si="6"/>
        <v>0</v>
      </c>
      <c r="J176" s="4">
        <f t="shared" si="7"/>
        <v>0</v>
      </c>
      <c r="K176" s="18">
        <f t="array" ref="K176">I176*XLOOKUP(C176,'PRICE LIST'!E:E,'PRICE LIST'!J:J)</f>
        <v>0</v>
      </c>
      <c r="L176" s="18">
        <f t="array" ref="L176">J176*XLOOKUP(C176,'PRICE LIST'!E:E,'PRICE LIST'!J:J)</f>
        <v>0</v>
      </c>
      <c r="M176" s="4" t="str">
        <f t="array" ref="M176">XLOOKUP(C176,SEA!B:B,SEA!R:R)</f>
        <v/>
      </c>
      <c r="N176" s="4"/>
      <c r="O176" s="4"/>
      <c r="P176" s="4">
        <f t="shared" si="8"/>
        <v>0</v>
      </c>
      <c r="Q176" s="4">
        <f t="array" ref="Q176">E176-XLOOKUP(C176,'PRICE LIST'!E:E,'PRICE LIST'!J:J)</f>
        <v>25</v>
      </c>
      <c r="R176" s="4"/>
      <c r="S176" s="14">
        <v>1.0</v>
      </c>
    </row>
    <row r="177">
      <c r="A177" s="14" t="str">
        <f t="array" ref="A177">XLOOKUP(C177,INV!D:D,INV!I:I)</f>
        <v>YA510</v>
      </c>
      <c r="B177" s="24" t="s">
        <v>419</v>
      </c>
      <c r="C177" s="20" t="s">
        <v>420</v>
      </c>
      <c r="D177" s="14" t="s">
        <v>6</v>
      </c>
      <c r="E177" s="14">
        <f t="array" ref="E177">XLOOKUP(C177,INV!A:A,INV!K:K)</f>
        <v>20</v>
      </c>
      <c r="F177" s="4"/>
      <c r="G177" s="4">
        <f t="array" ref="G177">XLOOKUP(C177,SEA!B:B,SEA!Q:Q)</f>
        <v>0</v>
      </c>
      <c r="H177" s="4">
        <f t="array" ref="H177">XLOOKUP(C177,SEA!B:B,SEA!S:S)</f>
        <v>0</v>
      </c>
      <c r="I177" s="4">
        <f t="shared" si="6"/>
        <v>0</v>
      </c>
      <c r="J177" s="4">
        <f t="shared" si="7"/>
        <v>0</v>
      </c>
      <c r="K177" s="18">
        <f t="array" ref="K177">I177*XLOOKUP(C177,'PRICE LIST'!E:E,'PRICE LIST'!J:J)</f>
        <v>0</v>
      </c>
      <c r="L177" s="18">
        <f t="array" ref="L177">J177*XLOOKUP(C177,'PRICE LIST'!E:E,'PRICE LIST'!J:J)</f>
        <v>0</v>
      </c>
      <c r="M177" s="4" t="str">
        <f t="array" ref="M177">XLOOKUP(C177,SEA!B:B,SEA!R:R)</f>
        <v/>
      </c>
      <c r="N177" s="4"/>
      <c r="O177" s="4"/>
      <c r="P177" s="4">
        <f t="shared" si="8"/>
        <v>0</v>
      </c>
      <c r="Q177" s="4">
        <f t="array" ref="Q177">E177-XLOOKUP(C177,'PRICE LIST'!E:E,'PRICE LIST'!J:J)</f>
        <v>20</v>
      </c>
      <c r="R177" s="4"/>
      <c r="S177" s="14">
        <v>1.0</v>
      </c>
    </row>
    <row r="178">
      <c r="A178" s="14" t="str">
        <f t="array" ref="A178">XLOOKUP(C178,INV!D:D,INV!I:I)</f>
        <v>YS0002300001</v>
      </c>
      <c r="B178" s="22" t="s">
        <v>421</v>
      </c>
      <c r="C178" s="23" t="s">
        <v>422</v>
      </c>
      <c r="D178" s="14" t="s">
        <v>6</v>
      </c>
      <c r="E178" s="14">
        <f t="array" ref="E178">XLOOKUP(C178,INV!A:A,INV!K:K)</f>
        <v>20</v>
      </c>
      <c r="F178" s="4"/>
      <c r="G178" s="4" t="str">
        <f t="array" ref="G178">XLOOKUP(C178,SEA!B:B,SEA!Q:Q)</f>
        <v>#N/A</v>
      </c>
      <c r="H178" s="4" t="str">
        <f t="array" ref="H178">XLOOKUP(C178,SEA!B:B,SEA!S:S)</f>
        <v>#N/A</v>
      </c>
      <c r="I178" s="4" t="str">
        <f t="shared" si="6"/>
        <v>#N/A</v>
      </c>
      <c r="J178" s="4" t="str">
        <f t="shared" si="7"/>
        <v>#N/A</v>
      </c>
      <c r="K178" s="41"/>
      <c r="L178" s="41"/>
      <c r="M178" s="4" t="str">
        <f t="array" ref="M178">XLOOKUP(C178,SEA!B:B,SEA!R:R)</f>
        <v>#N/A</v>
      </c>
      <c r="N178" s="4"/>
      <c r="O178" s="4"/>
      <c r="P178" s="4" t="str">
        <f t="shared" si="8"/>
        <v>#N/A</v>
      </c>
      <c r="Q178" s="4" t="str">
        <f t="array" ref="Q178">E178-XLOOKUP(C178,'PRICE LIST'!E:E,'PRICE LIST'!J:J)</f>
        <v>#N/A</v>
      </c>
      <c r="R178" s="4"/>
      <c r="S178" s="14">
        <v>1.0</v>
      </c>
    </row>
    <row r="179">
      <c r="A179" s="26" t="str">
        <f t="array" ref="A179">XLOOKUP(C179,INV!D:D,INV!I:I)</f>
        <v>YS0018400000</v>
      </c>
      <c r="B179" s="22" t="s">
        <v>423</v>
      </c>
      <c r="C179" s="23" t="s">
        <v>424</v>
      </c>
      <c r="D179" s="14" t="s">
        <v>6</v>
      </c>
      <c r="E179" s="14">
        <f t="array" ref="E179">XLOOKUP(C179,INV!A:A,INV!K:K)</f>
        <v>38</v>
      </c>
      <c r="F179" s="4"/>
      <c r="G179" s="4">
        <f t="array" ref="G179">XLOOKUP(C179,SEA!B:B,SEA!Q:Q)</f>
        <v>30</v>
      </c>
      <c r="H179" s="4">
        <f t="array" ref="H179">XLOOKUP(C179,SEA!B:B,SEA!S:S)</f>
        <v>0</v>
      </c>
      <c r="I179" s="4">
        <f t="shared" si="6"/>
        <v>30</v>
      </c>
      <c r="J179" s="4">
        <f t="shared" si="7"/>
        <v>0</v>
      </c>
      <c r="K179" s="41"/>
      <c r="L179" s="41"/>
      <c r="M179" s="4" t="str">
        <f t="array" ref="M179">XLOOKUP(C179,SEA!B:B,SEA!R:R)</f>
        <v/>
      </c>
      <c r="N179" s="4"/>
      <c r="O179" s="4"/>
      <c r="P179" s="4">
        <f t="shared" si="8"/>
        <v>0</v>
      </c>
      <c r="Q179" s="4">
        <f t="array" ref="Q179">E179-XLOOKUP(C179,'PRICE LIST'!E:E,'PRICE LIST'!J:J)</f>
        <v>38</v>
      </c>
      <c r="R179" s="4"/>
      <c r="S179" s="14">
        <v>1.0</v>
      </c>
    </row>
    <row r="180">
      <c r="A180" s="26" t="str">
        <f t="array" ref="A180">XLOOKUP(C180,INV!D:D,INV!I:I)</f>
        <v>YS0018900000</v>
      </c>
      <c r="B180" s="22" t="s">
        <v>425</v>
      </c>
      <c r="C180" s="23" t="s">
        <v>426</v>
      </c>
      <c r="D180" s="14" t="s">
        <v>6</v>
      </c>
      <c r="E180" s="14">
        <f t="array" ref="E180">XLOOKUP(C180,INV!A:A,INV!K:K)</f>
        <v>30</v>
      </c>
      <c r="F180" s="4"/>
      <c r="G180" s="4">
        <f t="array" ref="G180">XLOOKUP(C180,SEA!B:B,SEA!Q:Q)</f>
        <v>30</v>
      </c>
      <c r="H180" s="4">
        <f t="array" ref="H180">XLOOKUP(C180,SEA!B:B,SEA!S:S)</f>
        <v>0</v>
      </c>
      <c r="I180" s="4">
        <f t="shared" si="6"/>
        <v>30</v>
      </c>
      <c r="J180" s="4">
        <f t="shared" si="7"/>
        <v>0</v>
      </c>
      <c r="K180" s="41"/>
      <c r="L180" s="41"/>
      <c r="M180" s="4" t="str">
        <f t="array" ref="M180">XLOOKUP(C180,SEA!B:B,SEA!R:R)</f>
        <v/>
      </c>
      <c r="N180" s="4"/>
      <c r="O180" s="4"/>
      <c r="P180" s="4">
        <f t="shared" si="8"/>
        <v>0</v>
      </c>
      <c r="Q180" s="4">
        <f t="array" ref="Q180">E180-XLOOKUP(C180,'PRICE LIST'!E:E,'PRICE LIST'!J:J)</f>
        <v>30</v>
      </c>
      <c r="R180" s="4"/>
      <c r="S180" s="14">
        <v>1.0</v>
      </c>
    </row>
    <row r="181">
      <c r="A181" s="26" t="str">
        <f t="array" ref="A181">XLOOKUP(C181,INV!D:D,INV!I:I)</f>
        <v>YS0018200000</v>
      </c>
      <c r="B181" s="22" t="s">
        <v>427</v>
      </c>
      <c r="C181" s="23" t="s">
        <v>428</v>
      </c>
      <c r="D181" s="14" t="s">
        <v>6</v>
      </c>
      <c r="E181" s="14">
        <f t="array" ref="E181">XLOOKUP(C181,INV!A:A,INV!K:K)</f>
        <v>20</v>
      </c>
      <c r="F181" s="4"/>
      <c r="G181" s="4">
        <f t="array" ref="G181">XLOOKUP(C181,SEA!B:B,SEA!Q:Q)</f>
        <v>30</v>
      </c>
      <c r="H181" s="4">
        <f t="array" ref="H181">XLOOKUP(C181,SEA!B:B,SEA!S:S)</f>
        <v>0</v>
      </c>
      <c r="I181" s="4">
        <f t="shared" si="6"/>
        <v>30</v>
      </c>
      <c r="J181" s="4">
        <f t="shared" si="7"/>
        <v>0</v>
      </c>
      <c r="K181" s="41"/>
      <c r="L181" s="41"/>
      <c r="M181" s="4" t="str">
        <f t="array" ref="M181">XLOOKUP(C181,SEA!B:B,SEA!R:R)</f>
        <v/>
      </c>
      <c r="N181" s="4"/>
      <c r="O181" s="4"/>
      <c r="P181" s="4">
        <f t="shared" si="8"/>
        <v>0</v>
      </c>
      <c r="Q181" s="4">
        <f t="array" ref="Q181">E181-XLOOKUP(C181,'PRICE LIST'!E:E,'PRICE LIST'!J:J)</f>
        <v>20</v>
      </c>
      <c r="R181" s="4"/>
      <c r="S181" s="14">
        <v>1.0</v>
      </c>
    </row>
    <row r="182">
      <c r="A182" s="14" t="str">
        <f t="array" ref="A182">XLOOKUP(C182,INV!D:D,INV!I:I)</f>
        <v>EX145</v>
      </c>
      <c r="B182" s="24" t="s">
        <v>429</v>
      </c>
      <c r="C182" s="20" t="s">
        <v>430</v>
      </c>
      <c r="D182" s="14" t="s">
        <v>431</v>
      </c>
      <c r="E182" s="14">
        <f t="array" ref="E182">XLOOKUP(C182,INV!A:A,INV!K:K)</f>
        <v>50</v>
      </c>
      <c r="F182" s="4"/>
      <c r="G182" s="4">
        <f t="array" ref="G182">XLOOKUP(C182,SEA!B:B,SEA!Q:Q)</f>
        <v>6.75</v>
      </c>
      <c r="H182" s="4">
        <f t="array" ref="H182">XLOOKUP(C182,SEA!B:B,SEA!S:S)</f>
        <v>0</v>
      </c>
      <c r="I182" s="4">
        <f t="shared" si="6"/>
        <v>7</v>
      </c>
      <c r="J182" s="4">
        <f t="shared" si="7"/>
        <v>0</v>
      </c>
      <c r="K182" s="18">
        <f t="array" ref="K182">I182*XLOOKUP(C182,'PRICE LIST'!E:E,'PRICE LIST'!J:J)</f>
        <v>0</v>
      </c>
      <c r="L182" s="18">
        <f t="array" ref="L182">J182*XLOOKUP(C182,'PRICE LIST'!E:E,'PRICE LIST'!J:J)</f>
        <v>0</v>
      </c>
      <c r="M182" s="4" t="str">
        <f t="array" ref="M182">XLOOKUP(C182,SEA!B:B,SEA!R:R)</f>
        <v/>
      </c>
      <c r="N182" s="4"/>
      <c r="O182" s="4"/>
      <c r="P182" s="4">
        <f t="shared" si="8"/>
        <v>0</v>
      </c>
      <c r="Q182" s="4">
        <f t="array" ref="Q182">E182-XLOOKUP(C182,'PRICE LIST'!E:E,'PRICE LIST'!J:J)</f>
        <v>50</v>
      </c>
      <c r="R182" s="4"/>
      <c r="S182" s="14">
        <v>1.0</v>
      </c>
    </row>
    <row r="183">
      <c r="A183" s="14" t="str">
        <f t="array" ref="A183">XLOOKUP(C183,INV!D:D,INV!I:I)</f>
        <v>MC151</v>
      </c>
      <c r="B183" s="24" t="s">
        <v>432</v>
      </c>
      <c r="C183" s="20" t="s">
        <v>433</v>
      </c>
      <c r="D183" s="14" t="s">
        <v>431</v>
      </c>
      <c r="E183" s="14">
        <f t="array" ref="E183">XLOOKUP(C183,INV!A:A,INV!K:K)</f>
        <v>40</v>
      </c>
      <c r="F183" s="4"/>
      <c r="G183" s="4">
        <f t="array" ref="G183">XLOOKUP(C183,SEA!B:B,SEA!Q:Q)</f>
        <v>4</v>
      </c>
      <c r="H183" s="4">
        <f t="array" ref="H183">XLOOKUP(C183,SEA!B:B,SEA!S:S)</f>
        <v>0</v>
      </c>
      <c r="I183" s="4">
        <f t="shared" si="6"/>
        <v>4</v>
      </c>
      <c r="J183" s="4">
        <f t="shared" si="7"/>
        <v>0</v>
      </c>
      <c r="K183" s="18">
        <f t="array" ref="K183">I183*XLOOKUP(C183,'PRICE LIST'!E:E,'PRICE LIST'!J:J)</f>
        <v>0</v>
      </c>
      <c r="L183" s="18">
        <f t="array" ref="L183">J183*XLOOKUP(C183,'PRICE LIST'!E:E,'PRICE LIST'!J:J)</f>
        <v>0</v>
      </c>
      <c r="M183" s="4" t="str">
        <f t="array" ref="M183">XLOOKUP(C183,SEA!B:B,SEA!R:R)</f>
        <v/>
      </c>
      <c r="N183" s="4"/>
      <c r="O183" s="4"/>
      <c r="P183" s="4">
        <f t="shared" si="8"/>
        <v>0</v>
      </c>
      <c r="Q183" s="4">
        <f t="array" ref="Q183">E183-XLOOKUP(C183,'PRICE LIST'!E:E,'PRICE LIST'!J:J)</f>
        <v>40</v>
      </c>
      <c r="R183" s="4"/>
      <c r="S183" s="14">
        <v>1.0</v>
      </c>
    </row>
    <row r="184">
      <c r="A184" s="14" t="str">
        <f t="array" ref="A184">XLOOKUP(C184,INV!D:D,INV!I:I)</f>
        <v>MC150</v>
      </c>
      <c r="B184" s="24" t="s">
        <v>434</v>
      </c>
      <c r="C184" s="20" t="s">
        <v>435</v>
      </c>
      <c r="D184" s="14" t="s">
        <v>431</v>
      </c>
      <c r="E184" s="14">
        <f t="array" ref="E184">XLOOKUP(C184,INV!A:A,INV!K:K)</f>
        <v>50</v>
      </c>
      <c r="F184" s="4"/>
      <c r="G184" s="4">
        <f t="array" ref="G184">XLOOKUP(C184,SEA!B:B,SEA!Q:Q)</f>
        <v>2</v>
      </c>
      <c r="H184" s="4">
        <f t="array" ref="H184">XLOOKUP(C184,SEA!B:B,SEA!S:S)</f>
        <v>0</v>
      </c>
      <c r="I184" s="4">
        <f t="shared" si="6"/>
        <v>2</v>
      </c>
      <c r="J184" s="4">
        <f t="shared" si="7"/>
        <v>0</v>
      </c>
      <c r="K184" s="18">
        <f t="array" ref="K184">I184*XLOOKUP(C184,'PRICE LIST'!E:E,'PRICE LIST'!J:J)</f>
        <v>0</v>
      </c>
      <c r="L184" s="18">
        <f t="array" ref="L184">J184*XLOOKUP(C184,'PRICE LIST'!E:E,'PRICE LIST'!J:J)</f>
        <v>0</v>
      </c>
      <c r="M184" s="4" t="str">
        <f t="array" ref="M184">XLOOKUP(C184,SEA!B:B,SEA!R:R)</f>
        <v/>
      </c>
      <c r="N184" s="4"/>
      <c r="O184" s="4"/>
      <c r="P184" s="4">
        <f t="shared" si="8"/>
        <v>0</v>
      </c>
      <c r="Q184" s="4">
        <f t="array" ref="Q184">E184-XLOOKUP(C184,'PRICE LIST'!E:E,'PRICE LIST'!J:J)</f>
        <v>50</v>
      </c>
      <c r="R184" s="4"/>
      <c r="S184" s="14">
        <v>1.0</v>
      </c>
    </row>
    <row r="185">
      <c r="A185" s="14" t="str">
        <f t="array" ref="A185">XLOOKUP(C185,INV!D:D,INV!I:I)</f>
        <v>MC116</v>
      </c>
      <c r="B185" s="24" t="s">
        <v>436</v>
      </c>
      <c r="C185" s="20" t="s">
        <v>437</v>
      </c>
      <c r="D185" s="14" t="s">
        <v>431</v>
      </c>
      <c r="E185" s="14">
        <f t="array" ref="E185">XLOOKUP(C185,INV!A:A,INV!K:K)</f>
        <v>30</v>
      </c>
      <c r="F185" s="4"/>
      <c r="G185" s="4">
        <f t="array" ref="G185">XLOOKUP(C185,SEA!B:B,SEA!Q:Q)</f>
        <v>0</v>
      </c>
      <c r="H185" s="4">
        <f t="array" ref="H185">XLOOKUP(C185,SEA!B:B,SEA!S:S)</f>
        <v>0</v>
      </c>
      <c r="I185" s="4">
        <f t="shared" si="6"/>
        <v>0</v>
      </c>
      <c r="J185" s="4">
        <f t="shared" si="7"/>
        <v>0</v>
      </c>
      <c r="K185" s="18">
        <f t="array" ref="K185">I185*XLOOKUP(C185,'PRICE LIST'!E:E,'PRICE LIST'!J:J)</f>
        <v>0</v>
      </c>
      <c r="L185" s="18">
        <f t="array" ref="L185">J185*XLOOKUP(C185,'PRICE LIST'!E:E,'PRICE LIST'!J:J)</f>
        <v>0</v>
      </c>
      <c r="M185" s="4" t="str">
        <f t="array" ref="M185">XLOOKUP(C185,SEA!B:B,SEA!R:R)</f>
        <v/>
      </c>
      <c r="N185" s="4"/>
      <c r="O185" s="4"/>
      <c r="P185" s="4">
        <f t="shared" si="8"/>
        <v>0</v>
      </c>
      <c r="Q185" s="4">
        <f t="array" ref="Q185">E185-XLOOKUP(C185,'PRICE LIST'!E:E,'PRICE LIST'!J:J)</f>
        <v>30</v>
      </c>
      <c r="R185" s="4"/>
      <c r="S185" s="14">
        <v>1.0</v>
      </c>
    </row>
    <row r="186">
      <c r="A186" s="14" t="str">
        <f t="array" ref="A186">XLOOKUP(C186,INV!D:D,INV!I:I)</f>
        <v>MC117</v>
      </c>
      <c r="B186" s="24" t="s">
        <v>438</v>
      </c>
      <c r="C186" s="20" t="s">
        <v>439</v>
      </c>
      <c r="D186" s="14" t="s">
        <v>431</v>
      </c>
      <c r="E186" s="14">
        <f t="array" ref="E186">XLOOKUP(C186,INV!A:A,INV!K:K)</f>
        <v>30</v>
      </c>
      <c r="F186" s="4"/>
      <c r="G186" s="4">
        <f t="array" ref="G186">XLOOKUP(C186,SEA!B:B,SEA!Q:Q)</f>
        <v>0</v>
      </c>
      <c r="H186" s="4">
        <f t="array" ref="H186">XLOOKUP(C186,SEA!B:B,SEA!S:S)</f>
        <v>0</v>
      </c>
      <c r="I186" s="4">
        <f t="shared" si="6"/>
        <v>0</v>
      </c>
      <c r="J186" s="4">
        <f t="shared" si="7"/>
        <v>0</v>
      </c>
      <c r="K186" s="18">
        <f t="array" ref="K186">I186*XLOOKUP(C186,'PRICE LIST'!E:E,'PRICE LIST'!J:J)</f>
        <v>0</v>
      </c>
      <c r="L186" s="18">
        <f t="array" ref="L186">J186*XLOOKUP(C186,'PRICE LIST'!E:E,'PRICE LIST'!J:J)</f>
        <v>0</v>
      </c>
      <c r="M186" s="4" t="str">
        <f t="array" ref="M186">XLOOKUP(C186,SEA!B:B,SEA!R:R)</f>
        <v/>
      </c>
      <c r="N186" s="4"/>
      <c r="O186" s="4"/>
      <c r="P186" s="4">
        <f t="shared" si="8"/>
        <v>0</v>
      </c>
      <c r="Q186" s="4">
        <f t="array" ref="Q186">E186-XLOOKUP(C186,'PRICE LIST'!E:E,'PRICE LIST'!J:J)</f>
        <v>30</v>
      </c>
      <c r="R186" s="4"/>
      <c r="S186" s="14">
        <v>1.0</v>
      </c>
    </row>
    <row r="187">
      <c r="A187" s="26" t="str">
        <f t="array" ref="A187">XLOOKUP(C187,INV!D:D,INV!I:I)</f>
        <v>MC149</v>
      </c>
      <c r="B187" s="24" t="s">
        <v>440</v>
      </c>
      <c r="C187" s="20" t="s">
        <v>441</v>
      </c>
      <c r="D187" s="14" t="s">
        <v>431</v>
      </c>
      <c r="E187" s="14">
        <f t="array" ref="E187">XLOOKUP(C187,INV!A:A,INV!K:K)</f>
        <v>15</v>
      </c>
      <c r="F187" s="4"/>
      <c r="G187" s="4">
        <f t="array" ref="G187">XLOOKUP(C187,SEA!B:B,SEA!Q:Q)</f>
        <v>0</v>
      </c>
      <c r="H187" s="4">
        <f t="array" ref="H187">XLOOKUP(C187,SEA!B:B,SEA!S:S)</f>
        <v>0</v>
      </c>
      <c r="I187" s="4">
        <f t="shared" si="6"/>
        <v>0</v>
      </c>
      <c r="J187" s="4">
        <f t="shared" si="7"/>
        <v>0</v>
      </c>
      <c r="K187" s="18">
        <f t="array" ref="K187">I187*XLOOKUP(C187,'PRICE LIST'!E:E,'PRICE LIST'!J:J)</f>
        <v>0</v>
      </c>
      <c r="L187" s="18">
        <f t="array" ref="L187">J187*XLOOKUP(C187,'PRICE LIST'!E:E,'PRICE LIST'!J:J)</f>
        <v>0</v>
      </c>
      <c r="M187" s="4" t="str">
        <f t="array" ref="M187">XLOOKUP(C187,SEA!B:B,SEA!R:R)</f>
        <v/>
      </c>
      <c r="N187" s="4"/>
      <c r="O187" s="4"/>
      <c r="P187" s="4">
        <f t="shared" si="8"/>
        <v>0</v>
      </c>
      <c r="Q187" s="4">
        <f t="array" ref="Q187">E187-XLOOKUP(C187,'PRICE LIST'!E:E,'PRICE LIST'!J:J)</f>
        <v>15</v>
      </c>
      <c r="R187" s="4"/>
      <c r="S187" s="14">
        <v>1.0</v>
      </c>
    </row>
    <row r="188">
      <c r="A188" s="14" t="str">
        <f t="array" ref="A188">XLOOKUP(C188,INV!D:D,INV!I:I)</f>
        <v>YA006</v>
      </c>
      <c r="B188" s="19" t="s">
        <v>442</v>
      </c>
      <c r="C188" s="20" t="s">
        <v>443</v>
      </c>
      <c r="D188" s="14" t="s">
        <v>444</v>
      </c>
      <c r="E188" s="14">
        <f t="array" ref="E188">XLOOKUP(C188,INV!A:A,INV!K:K)</f>
        <v>59</v>
      </c>
      <c r="F188" s="2" t="s">
        <v>83</v>
      </c>
      <c r="K188" s="21"/>
      <c r="L188" s="21"/>
      <c r="M188" s="4" t="str">
        <f t="array" ref="M188">XLOOKUP(C188,SEA!B:B,SEA!R:R)</f>
        <v>#N/A</v>
      </c>
    </row>
    <row r="189">
      <c r="A189" s="14" t="str">
        <f t="array" ref="A189">XLOOKUP(C189,INV!D:D,INV!I:I)</f>
        <v>YA010</v>
      </c>
      <c r="B189" s="19" t="s">
        <v>445</v>
      </c>
      <c r="C189" s="20" t="s">
        <v>446</v>
      </c>
      <c r="D189" s="14" t="s">
        <v>444</v>
      </c>
      <c r="E189" s="14">
        <f t="array" ref="E189">XLOOKUP(C189,INV!A:A,INV!K:K)</f>
        <v>49</v>
      </c>
      <c r="F189" s="2" t="s">
        <v>83</v>
      </c>
      <c r="K189" s="21"/>
      <c r="L189" s="21"/>
      <c r="M189" s="4" t="str">
        <f t="array" ref="M189">XLOOKUP(C189,SEA!B:B,SEA!R:R)</f>
        <v>#N/A</v>
      </c>
    </row>
    <row r="190">
      <c r="A190" s="14" t="str">
        <f t="array" ref="A190">XLOOKUP(C190,INV!D:D,INV!I:I)</f>
        <v>YA007</v>
      </c>
      <c r="B190" s="19" t="s">
        <v>447</v>
      </c>
      <c r="C190" s="20" t="s">
        <v>448</v>
      </c>
      <c r="D190" s="14" t="s">
        <v>444</v>
      </c>
      <c r="E190" s="14">
        <f t="array" ref="E190">XLOOKUP(C190,INV!A:A,INV!K:K)</f>
        <v>59</v>
      </c>
      <c r="F190" s="2" t="s">
        <v>83</v>
      </c>
      <c r="K190" s="21"/>
      <c r="L190" s="21"/>
      <c r="M190" s="4" t="str">
        <f t="array" ref="M190">XLOOKUP(C190,SEA!B:B,SEA!R:R)</f>
        <v>#N/A</v>
      </c>
    </row>
    <row r="191">
      <c r="A191" s="26" t="str">
        <f t="array" ref="A191">XLOOKUP(C191,INV!D:D,INV!I:I)</f>
        <v>YA008</v>
      </c>
      <c r="B191" s="19" t="s">
        <v>449</v>
      </c>
      <c r="C191" s="20" t="s">
        <v>450</v>
      </c>
      <c r="D191" s="14" t="s">
        <v>444</v>
      </c>
      <c r="E191" s="14">
        <f t="array" ref="E191">XLOOKUP(C191,INV!A:A,INV!K:K)</f>
        <v>49</v>
      </c>
      <c r="F191" s="2" t="s">
        <v>83</v>
      </c>
      <c r="K191" s="21"/>
      <c r="L191" s="21"/>
      <c r="M191" s="4" t="str">
        <f t="array" ref="M191">XLOOKUP(C191,SEA!B:B,SEA!R:R)</f>
        <v>#N/A</v>
      </c>
    </row>
    <row r="192">
      <c r="A192" s="14" t="str">
        <f t="array" ref="A192">XLOOKUP(C192,INV!D:D,INV!I:I)</f>
        <v>YA009</v>
      </c>
      <c r="B192" s="19" t="s">
        <v>451</v>
      </c>
      <c r="C192" s="20" t="s">
        <v>452</v>
      </c>
      <c r="D192" s="14" t="s">
        <v>444</v>
      </c>
      <c r="E192" s="14">
        <f t="array" ref="E192">XLOOKUP(C192,INV!A:A,INV!K:K)</f>
        <v>49</v>
      </c>
      <c r="F192" s="2" t="s">
        <v>83</v>
      </c>
      <c r="K192" s="21"/>
      <c r="L192" s="21"/>
      <c r="M192" s="4" t="str">
        <f t="array" ref="M192">XLOOKUP(C192,SEA!B:B,SEA!R:R)</f>
        <v>#N/A</v>
      </c>
    </row>
    <row r="193">
      <c r="A193" s="14" t="str">
        <f t="array" ref="A193">XLOOKUP(C193,INV!D:D,INV!I:I)</f>
        <v>BC140-MINT</v>
      </c>
      <c r="B193" s="19" t="str">
        <f t="array" ref="B193">XLOOKUP(C193,INV!A:A,INV!B:B)</f>
        <v>Lip-Balm-Mint</v>
      </c>
      <c r="C193" s="20" t="s">
        <v>453</v>
      </c>
      <c r="D193" s="14" t="s">
        <v>454</v>
      </c>
      <c r="E193" s="14">
        <f t="array" ref="E193">XLOOKUP(C193,INV!A:A,INV!K:K)</f>
        <v>3</v>
      </c>
      <c r="F193" s="2" t="s">
        <v>83</v>
      </c>
      <c r="K193" s="21"/>
      <c r="L193" s="21"/>
      <c r="M193" s="4" t="str">
        <f t="array" ref="M193">XLOOKUP(C193,SEA!B:B,SEA!R:R)</f>
        <v>#N/A</v>
      </c>
    </row>
    <row r="194">
      <c r="A194" s="14" t="str">
        <f t="array" ref="A194">XLOOKUP(C194,INV!D:D,INV!I:I)</f>
        <v>BC140-RAS</v>
      </c>
      <c r="B194" s="19" t="str">
        <f t="array" ref="B194">XLOOKUP(C194,INV!A:A,INV!B:B)</f>
        <v>Lip-Balm-Raspberry</v>
      </c>
      <c r="C194" s="20" t="s">
        <v>455</v>
      </c>
      <c r="D194" s="14" t="s">
        <v>454</v>
      </c>
      <c r="E194" s="14">
        <f t="array" ref="E194">XLOOKUP(C194,INV!A:A,INV!K:K)</f>
        <v>3</v>
      </c>
      <c r="F194" s="2" t="s">
        <v>83</v>
      </c>
      <c r="K194" s="21"/>
      <c r="L194" s="21"/>
      <c r="M194" s="4" t="str">
        <f t="array" ref="M194">XLOOKUP(C194,SEA!B:B,SEA!R:R)</f>
        <v>#N/A</v>
      </c>
    </row>
    <row r="195">
      <c r="A195" s="14" t="str">
        <f t="array" ref="A195">XLOOKUP(C195,INV!D:D,INV!I:I)</f>
        <v>BC140-UN</v>
      </c>
      <c r="B195" s="19" t="str">
        <f t="array" ref="B195">XLOOKUP(C195,INV!A:A,INV!B:B)</f>
        <v>Lip-Balm-Unscented</v>
      </c>
      <c r="C195" s="20" t="s">
        <v>456</v>
      </c>
      <c r="D195" s="14" t="s">
        <v>454</v>
      </c>
      <c r="E195" s="14">
        <f t="array" ref="E195">XLOOKUP(C195,INV!A:A,INV!K:K)</f>
        <v>3</v>
      </c>
      <c r="F195" s="2" t="s">
        <v>83</v>
      </c>
      <c r="K195" s="21"/>
      <c r="L195" s="21"/>
      <c r="M195" s="4" t="str">
        <f t="array" ref="M195">XLOOKUP(C195,SEA!B:B,SEA!R:R)</f>
        <v>#N/A</v>
      </c>
    </row>
    <row r="196">
      <c r="A196" s="14" t="str">
        <f t="array" ref="A196">XLOOKUP(C196,INV!D:D,INV!I:I)</f>
        <v>BC140-VAN</v>
      </c>
      <c r="B196" s="19" t="str">
        <f t="array" ref="B196">XLOOKUP(C196,INV!A:A,INV!B:B)</f>
        <v>Lip-Balm-Vanilla</v>
      </c>
      <c r="C196" s="20" t="s">
        <v>457</v>
      </c>
      <c r="D196" s="14" t="s">
        <v>454</v>
      </c>
      <c r="E196" s="14">
        <f t="array" ref="E196">XLOOKUP(C196,INV!A:A,INV!K:K)</f>
        <v>3</v>
      </c>
      <c r="F196" s="2" t="s">
        <v>83</v>
      </c>
      <c r="K196" s="21"/>
      <c r="L196" s="21"/>
      <c r="M196" s="4" t="str">
        <f t="array" ref="M196">XLOOKUP(C196,SEA!B:B,SEA!R:R)</f>
        <v>#N/A</v>
      </c>
    </row>
    <row r="197">
      <c r="A197" s="14" t="str">
        <f t="array" ref="A197">XLOOKUP(C197,INV!D:D,INV!I:I)</f>
        <v>CX401</v>
      </c>
      <c r="B197" s="19" t="str">
        <f t="array" ref="B197">XLOOKUP(C197,INV!A:A,INV!B:B)</f>
        <v>White Silk thread for Rudraksh (S)</v>
      </c>
      <c r="C197" s="20" t="s">
        <v>458</v>
      </c>
      <c r="D197" s="14" t="s">
        <v>459</v>
      </c>
      <c r="E197" s="14">
        <f t="array" ref="E197">XLOOKUP(C197,INV!A:A,INV!K:K)</f>
        <v>5</v>
      </c>
      <c r="F197" s="2" t="s">
        <v>83</v>
      </c>
      <c r="K197" s="21"/>
      <c r="L197" s="21"/>
      <c r="M197" s="4" t="str">
        <f t="array" ref="M197">XLOOKUP(C197,SEA!B:B,SEA!R:R)</f>
        <v>#N/A</v>
      </c>
    </row>
    <row r="198">
      <c r="A198" s="14" t="str">
        <f t="array" ref="A198">XLOOKUP(C198,INV!D:D,INV!I:I)</f>
        <v>CX402</v>
      </c>
      <c r="B198" s="19" t="str">
        <f t="array" ref="B198">XLOOKUP(C198,INV!A:A,INV!B:B)</f>
        <v>White Silk thread for Rudraksh (L)</v>
      </c>
      <c r="C198" s="20" t="s">
        <v>460</v>
      </c>
      <c r="D198" s="14" t="s">
        <v>459</v>
      </c>
      <c r="E198" s="14">
        <f t="array" ref="E198">XLOOKUP(C198,INV!A:A,INV!K:K)</f>
        <v>5</v>
      </c>
      <c r="F198" s="2" t="s">
        <v>83</v>
      </c>
      <c r="K198" s="21"/>
      <c r="L198" s="21"/>
      <c r="M198" s="4" t="str">
        <f t="array" ref="M198">XLOOKUP(C198,SEA!B:B,SEA!R:R)</f>
        <v>#N/A</v>
      </c>
    </row>
    <row r="199">
      <c r="A199" s="14" t="str">
        <f t="array" ref="A199">XLOOKUP(C199,INV!D:D,INV!I:I)</f>
        <v>CX403</v>
      </c>
      <c r="B199" s="19" t="str">
        <f t="array" ref="B199">XLOOKUP(C199,INV!A:A,INV!B:B)</f>
        <v>Red Silk thread for Rudraksh (S)</v>
      </c>
      <c r="C199" s="20" t="s">
        <v>461</v>
      </c>
      <c r="D199" s="14" t="s">
        <v>459</v>
      </c>
      <c r="E199" s="14">
        <f t="array" ref="E199">XLOOKUP(C199,INV!A:A,INV!K:K)</f>
        <v>5</v>
      </c>
      <c r="F199" s="2" t="s">
        <v>83</v>
      </c>
      <c r="K199" s="21"/>
      <c r="L199" s="21"/>
      <c r="M199" s="4" t="str">
        <f t="array" ref="M199">XLOOKUP(C199,SEA!B:B,SEA!R:R)</f>
        <v>#N/A</v>
      </c>
    </row>
    <row r="200">
      <c r="A200" s="14" t="str">
        <f t="array" ref="A200">XLOOKUP(C200,INV!D:D,INV!I:I)</f>
        <v>CX404</v>
      </c>
      <c r="B200" s="19" t="str">
        <f t="array" ref="B200">XLOOKUP(C200,INV!A:A,INV!B:B)</f>
        <v>Red Silk thread for Rudraksh (L)</v>
      </c>
      <c r="C200" s="20" t="s">
        <v>462</v>
      </c>
      <c r="D200" s="14" t="s">
        <v>459</v>
      </c>
      <c r="E200" s="14">
        <f t="array" ref="E200">XLOOKUP(C200,INV!A:A,INV!K:K)</f>
        <v>5</v>
      </c>
      <c r="F200" s="2" t="s">
        <v>83</v>
      </c>
      <c r="K200" s="21"/>
      <c r="L200" s="21"/>
      <c r="M200" s="4" t="str">
        <f t="array" ref="M200">XLOOKUP(C200,SEA!B:B,SEA!R:R)</f>
        <v>#N/A</v>
      </c>
    </row>
    <row r="201">
      <c r="A201" s="14" t="str">
        <f t="array" ref="A201">XLOOKUP(C201,INV!D:D,INV!I:I)</f>
        <v>CX405</v>
      </c>
      <c r="B201" s="19" t="str">
        <f t="array" ref="B201">XLOOKUP(C201,INV!A:A,INV!B:B)</f>
        <v>Brown Silk thread for Rudraksh (S)</v>
      </c>
      <c r="C201" s="20" t="s">
        <v>463</v>
      </c>
      <c r="D201" s="14" t="s">
        <v>459</v>
      </c>
      <c r="E201" s="14">
        <f t="array" ref="E201">XLOOKUP(C201,INV!A:A,INV!K:K)</f>
        <v>5</v>
      </c>
      <c r="F201" s="2" t="s">
        <v>83</v>
      </c>
      <c r="K201" s="21"/>
      <c r="L201" s="21"/>
      <c r="M201" s="4" t="str">
        <f t="array" ref="M201">XLOOKUP(C201,SEA!B:B,SEA!R:R)</f>
        <v>#N/A</v>
      </c>
    </row>
    <row r="202">
      <c r="A202" s="14" t="str">
        <f t="array" ref="A202">XLOOKUP(C202,INV!D:D,INV!I:I)</f>
        <v>CX406</v>
      </c>
      <c r="B202" s="19" t="str">
        <f t="array" ref="B202">XLOOKUP(C202,INV!A:A,INV!B:B)</f>
        <v>Brown Silk thread for Rudraksh (L)</v>
      </c>
      <c r="C202" s="20" t="s">
        <v>464</v>
      </c>
      <c r="D202" s="14" t="s">
        <v>459</v>
      </c>
      <c r="E202" s="14">
        <f t="array" ref="E202">XLOOKUP(C202,INV!A:A,INV!K:K)</f>
        <v>5</v>
      </c>
      <c r="F202" s="2" t="s">
        <v>83</v>
      </c>
      <c r="K202" s="21"/>
      <c r="L202" s="21"/>
      <c r="M202" s="4" t="str">
        <f t="array" ref="M202">XLOOKUP(C202,SEA!B:B,SEA!R:R)</f>
        <v>#N/A</v>
      </c>
    </row>
    <row r="203">
      <c r="A203" s="14" t="str">
        <f t="array" ref="A203">XLOOKUP(C203,INV!D:D,INV!I:I)</f>
        <v>IN117</v>
      </c>
      <c r="B203" s="24" t="s">
        <v>465</v>
      </c>
      <c r="C203" s="20" t="s">
        <v>466</v>
      </c>
      <c r="D203" s="14" t="s">
        <v>467</v>
      </c>
      <c r="E203" s="14">
        <f t="array" ref="E203">XLOOKUP(C203,INV!A:A,INV!K:K)</f>
        <v>18</v>
      </c>
      <c r="F203" s="4"/>
      <c r="G203" s="4">
        <f t="array" ref="G203">XLOOKUP(C203,SEA!B:B,SEA!Q:Q)</f>
        <v>270</v>
      </c>
      <c r="H203" s="4">
        <f t="array" ref="H203">XLOOKUP(C203,SEA!B:B,SEA!S:S)</f>
        <v>0</v>
      </c>
      <c r="I203" s="4">
        <f t="shared" ref="I203:I234" si="9">CEILING(G203,S203)</f>
        <v>270</v>
      </c>
      <c r="J203" s="4">
        <f t="shared" ref="J203:J234" si="10">CEILING(H203,S203)</f>
        <v>0</v>
      </c>
      <c r="K203" s="18">
        <f t="array" ref="K203">I203*XLOOKUP(C203,'PRICE LIST'!E:E,'PRICE LIST'!J:J)</f>
        <v>0</v>
      </c>
      <c r="L203" s="18">
        <f t="array" ref="L203">J203*XLOOKUP(C203,'PRICE LIST'!E:E,'PRICE LIST'!J:J)</f>
        <v>0</v>
      </c>
      <c r="M203" s="4" t="str">
        <f t="array" ref="M203">XLOOKUP(C203,SEA!B:B,SEA!R:R)</f>
        <v/>
      </c>
      <c r="N203" s="4"/>
      <c r="O203" s="4"/>
      <c r="P203" s="4">
        <f t="shared" ref="P203:P234" si="11">Q203*J203</f>
        <v>0</v>
      </c>
      <c r="Q203" s="4">
        <f t="array" ref="Q203">E203-XLOOKUP(C203,'PRICE LIST'!E:E,'PRICE LIST'!J:J)</f>
        <v>18</v>
      </c>
      <c r="R203" s="4"/>
      <c r="S203" s="14">
        <v>1.0</v>
      </c>
    </row>
    <row r="204">
      <c r="A204" s="14" t="str">
        <f t="array" ref="A204">XLOOKUP(C204,INV!D:D,INV!I:I)</f>
        <v>IN404</v>
      </c>
      <c r="B204" s="24" t="s">
        <v>468</v>
      </c>
      <c r="C204" s="20" t="s">
        <v>469</v>
      </c>
      <c r="D204" s="14" t="s">
        <v>467</v>
      </c>
      <c r="E204" s="14">
        <f t="array" ref="E204">XLOOKUP(C204,INV!A:A,INV!K:K)</f>
        <v>9</v>
      </c>
      <c r="F204" s="4"/>
      <c r="G204" s="4">
        <f t="array" ref="G204">XLOOKUP(C204,SEA!B:B,SEA!Q:Q)</f>
        <v>309.3333333</v>
      </c>
      <c r="H204" s="4">
        <f t="array" ref="H204">XLOOKUP(C204,SEA!B:B,SEA!S:S)</f>
        <v>0</v>
      </c>
      <c r="I204" s="4">
        <f t="shared" si="9"/>
        <v>310</v>
      </c>
      <c r="J204" s="4">
        <f t="shared" si="10"/>
        <v>0</v>
      </c>
      <c r="K204" s="18">
        <f t="array" ref="K204">I204*XLOOKUP(C204,'PRICE LIST'!E:E,'PRICE LIST'!J:J)</f>
        <v>0</v>
      </c>
      <c r="L204" s="18">
        <f t="array" ref="L204">J204*XLOOKUP(C204,'PRICE LIST'!E:E,'PRICE LIST'!J:J)</f>
        <v>0</v>
      </c>
      <c r="M204" s="4" t="str">
        <f t="array" ref="M204">XLOOKUP(C204,SEA!B:B,SEA!R:R)</f>
        <v/>
      </c>
      <c r="N204" s="4"/>
      <c r="O204" s="4"/>
      <c r="P204" s="4">
        <f t="shared" si="11"/>
        <v>0</v>
      </c>
      <c r="Q204" s="4">
        <f t="array" ref="Q204">E204-XLOOKUP(C204,'PRICE LIST'!E:E,'PRICE LIST'!J:J)</f>
        <v>9</v>
      </c>
      <c r="R204" s="4"/>
      <c r="S204" s="14">
        <v>1.0</v>
      </c>
    </row>
    <row r="205">
      <c r="A205" s="26" t="str">
        <f t="array" ref="A205">XLOOKUP(C205,INV!D:D,INV!I:I)</f>
        <v>IN121</v>
      </c>
      <c r="B205" s="24" t="s">
        <v>470</v>
      </c>
      <c r="C205" s="20" t="s">
        <v>471</v>
      </c>
      <c r="D205" s="14" t="s">
        <v>467</v>
      </c>
      <c r="E205" s="14">
        <f t="array" ref="E205">XLOOKUP(C205,INV!A:A,INV!K:K)</f>
        <v>9</v>
      </c>
      <c r="F205" s="4"/>
      <c r="G205" s="4">
        <f t="array" ref="G205">XLOOKUP(C205,SEA!B:B,SEA!Q:Q)</f>
        <v>302</v>
      </c>
      <c r="H205" s="4">
        <f t="array" ref="H205">XLOOKUP(C205,SEA!B:B,SEA!S:S)</f>
        <v>0</v>
      </c>
      <c r="I205" s="4">
        <f t="shared" si="9"/>
        <v>302</v>
      </c>
      <c r="J205" s="4">
        <f t="shared" si="10"/>
        <v>0</v>
      </c>
      <c r="K205" s="18">
        <f t="array" ref="K205">I205*XLOOKUP(C205,'PRICE LIST'!E:E,'PRICE LIST'!J:J)</f>
        <v>0</v>
      </c>
      <c r="L205" s="18">
        <f t="array" ref="L205">J205*XLOOKUP(C205,'PRICE LIST'!E:E,'PRICE LIST'!J:J)</f>
        <v>0</v>
      </c>
      <c r="M205" s="4" t="str">
        <f t="array" ref="M205">XLOOKUP(C205,SEA!B:B,SEA!R:R)</f>
        <v/>
      </c>
      <c r="N205" s="4"/>
      <c r="O205" s="4"/>
      <c r="P205" s="4">
        <f t="shared" si="11"/>
        <v>0</v>
      </c>
      <c r="Q205" s="4">
        <f t="array" ref="Q205">E205-XLOOKUP(C205,'PRICE LIST'!E:E,'PRICE LIST'!J:J)</f>
        <v>9</v>
      </c>
      <c r="R205" s="4"/>
      <c r="S205" s="14">
        <v>1.0</v>
      </c>
    </row>
    <row r="206">
      <c r="A206" s="26" t="str">
        <f t="array" ref="A206">XLOOKUP(C206,INV!D:D,INV!I:I)</f>
        <v>IN120</v>
      </c>
      <c r="B206" s="24" t="s">
        <v>472</v>
      </c>
      <c r="C206" s="20" t="s">
        <v>473</v>
      </c>
      <c r="D206" s="14" t="s">
        <v>467</v>
      </c>
      <c r="E206" s="14">
        <f t="array" ref="E206">XLOOKUP(C206,INV!A:A,INV!K:K)</f>
        <v>9</v>
      </c>
      <c r="F206" s="4"/>
      <c r="G206" s="4">
        <f t="array" ref="G206">XLOOKUP(C206,SEA!B:B,SEA!Q:Q)</f>
        <v>233.6666667</v>
      </c>
      <c r="H206" s="4">
        <f t="array" ref="H206">XLOOKUP(C206,SEA!B:B,SEA!S:S)</f>
        <v>0</v>
      </c>
      <c r="I206" s="4">
        <f t="shared" si="9"/>
        <v>234</v>
      </c>
      <c r="J206" s="4">
        <f t="shared" si="10"/>
        <v>0</v>
      </c>
      <c r="K206" s="18">
        <f t="array" ref="K206">I206*XLOOKUP(C206,'PRICE LIST'!E:E,'PRICE LIST'!J:J)</f>
        <v>0</v>
      </c>
      <c r="L206" s="18">
        <f t="array" ref="L206">J206*XLOOKUP(C206,'PRICE LIST'!E:E,'PRICE LIST'!J:J)</f>
        <v>0</v>
      </c>
      <c r="M206" s="4" t="str">
        <f t="array" ref="M206">XLOOKUP(C206,SEA!B:B,SEA!R:R)</f>
        <v/>
      </c>
      <c r="N206" s="4"/>
      <c r="O206" s="4"/>
      <c r="P206" s="4">
        <f t="shared" si="11"/>
        <v>0</v>
      </c>
      <c r="Q206" s="4">
        <f t="array" ref="Q206">E206-XLOOKUP(C206,'PRICE LIST'!E:E,'PRICE LIST'!J:J)</f>
        <v>9</v>
      </c>
      <c r="R206" s="4"/>
      <c r="S206" s="14">
        <v>1.0</v>
      </c>
    </row>
    <row r="207">
      <c r="A207" s="14" t="str">
        <f t="array" ref="A207">XLOOKUP(C207,INV!D:D,INV!I:I)</f>
        <v>IN118</v>
      </c>
      <c r="B207" s="24" t="s">
        <v>474</v>
      </c>
      <c r="C207" s="20" t="s">
        <v>475</v>
      </c>
      <c r="D207" s="14" t="s">
        <v>467</v>
      </c>
      <c r="E207" s="14">
        <f t="array" ref="E207">XLOOKUP(C207,INV!A:A,INV!K:K)</f>
        <v>12</v>
      </c>
      <c r="F207" s="4"/>
      <c r="G207" s="4">
        <f t="array" ref="G207">XLOOKUP(C207,SEA!B:B,SEA!Q:Q)</f>
        <v>91.83333333</v>
      </c>
      <c r="H207" s="4">
        <f t="array" ref="H207">XLOOKUP(C207,SEA!B:B,SEA!S:S)</f>
        <v>0</v>
      </c>
      <c r="I207" s="4">
        <f t="shared" si="9"/>
        <v>92</v>
      </c>
      <c r="J207" s="4">
        <f t="shared" si="10"/>
        <v>0</v>
      </c>
      <c r="K207" s="18">
        <f t="array" ref="K207">I207*XLOOKUP(C207,'PRICE LIST'!E:E,'PRICE LIST'!J:J)</f>
        <v>0</v>
      </c>
      <c r="L207" s="18">
        <f t="array" ref="L207">J207*XLOOKUP(C207,'PRICE LIST'!E:E,'PRICE LIST'!J:J)</f>
        <v>0</v>
      </c>
      <c r="M207" s="4" t="str">
        <f t="array" ref="M207">XLOOKUP(C207,SEA!B:B,SEA!R:R)</f>
        <v/>
      </c>
      <c r="N207" s="4"/>
      <c r="O207" s="4"/>
      <c r="P207" s="4">
        <f t="shared" si="11"/>
        <v>0</v>
      </c>
      <c r="Q207" s="4">
        <f t="array" ref="Q207">E207-XLOOKUP(C207,'PRICE LIST'!E:E,'PRICE LIST'!J:J)</f>
        <v>12</v>
      </c>
      <c r="R207" s="4"/>
      <c r="S207" s="14">
        <v>1.0</v>
      </c>
    </row>
    <row r="208">
      <c r="A208" s="14" t="str">
        <f t="array" ref="A208">XLOOKUP(C208,INV!D:D,INV!I:I)</f>
        <v>IN405</v>
      </c>
      <c r="B208" s="24" t="s">
        <v>476</v>
      </c>
      <c r="C208" s="20" t="s">
        <v>477</v>
      </c>
      <c r="D208" s="14" t="s">
        <v>467</v>
      </c>
      <c r="E208" s="14">
        <f t="array" ref="E208">XLOOKUP(C208,INV!A:A,INV!K:K)</f>
        <v>9</v>
      </c>
      <c r="F208" s="4"/>
      <c r="G208" s="4">
        <f t="array" ref="G208">XLOOKUP(C208,SEA!B:B,SEA!Q:Q)</f>
        <v>161.6666667</v>
      </c>
      <c r="H208" s="4">
        <f t="array" ref="H208">XLOOKUP(C208,SEA!B:B,SEA!S:S)</f>
        <v>0</v>
      </c>
      <c r="I208" s="4">
        <f t="shared" si="9"/>
        <v>162</v>
      </c>
      <c r="J208" s="4">
        <f t="shared" si="10"/>
        <v>0</v>
      </c>
      <c r="K208" s="18">
        <f t="array" ref="K208">I208*XLOOKUP(C208,'PRICE LIST'!E:E,'PRICE LIST'!J:J)</f>
        <v>0</v>
      </c>
      <c r="L208" s="18">
        <f t="array" ref="L208">J208*XLOOKUP(C208,'PRICE LIST'!E:E,'PRICE LIST'!J:J)</f>
        <v>0</v>
      </c>
      <c r="M208" s="4" t="str">
        <f t="array" ref="M208">XLOOKUP(C208,SEA!B:B,SEA!R:R)</f>
        <v/>
      </c>
      <c r="N208" s="4"/>
      <c r="O208" s="4"/>
      <c r="P208" s="4">
        <f t="shared" si="11"/>
        <v>0</v>
      </c>
      <c r="Q208" s="4">
        <f t="array" ref="Q208">E208-XLOOKUP(C208,'PRICE LIST'!E:E,'PRICE LIST'!J:J)</f>
        <v>9</v>
      </c>
      <c r="R208" s="4"/>
      <c r="S208" s="14">
        <v>1.0</v>
      </c>
    </row>
    <row r="209">
      <c r="A209" s="26" t="str">
        <f t="array" ref="A209">XLOOKUP(C209,INV!D:D,INV!I:I)</f>
        <v>MC110</v>
      </c>
      <c r="B209" s="24" t="s">
        <v>478</v>
      </c>
      <c r="C209" s="20" t="s">
        <v>479</v>
      </c>
      <c r="D209" s="14" t="s">
        <v>467</v>
      </c>
      <c r="E209" s="14">
        <f t="array" ref="E209">XLOOKUP(C209,INV!A:A,INV!K:K)</f>
        <v>50</v>
      </c>
      <c r="F209" s="4"/>
      <c r="G209" s="4">
        <f t="array" ref="G209">XLOOKUP(C209,SEA!B:B,SEA!Q:Q)</f>
        <v>13.83333333</v>
      </c>
      <c r="H209" s="4">
        <f t="array" ref="H209">XLOOKUP(C209,SEA!B:B,SEA!S:S)</f>
        <v>0</v>
      </c>
      <c r="I209" s="4">
        <f t="shared" si="9"/>
        <v>14</v>
      </c>
      <c r="J209" s="4">
        <f t="shared" si="10"/>
        <v>0</v>
      </c>
      <c r="K209" s="18">
        <f t="array" ref="K209">I209*XLOOKUP(C209,'PRICE LIST'!E:E,'PRICE LIST'!J:J)</f>
        <v>0</v>
      </c>
      <c r="L209" s="18">
        <f t="array" ref="L209">J209*XLOOKUP(C209,'PRICE LIST'!E:E,'PRICE LIST'!J:J)</f>
        <v>0</v>
      </c>
      <c r="M209" s="4" t="str">
        <f t="array" ref="M209">XLOOKUP(C209,SEA!B:B,SEA!R:R)</f>
        <v/>
      </c>
      <c r="N209" s="4"/>
      <c r="O209" s="4"/>
      <c r="P209" s="4">
        <f t="shared" si="11"/>
        <v>0</v>
      </c>
      <c r="Q209" s="4">
        <f t="array" ref="Q209">E209-XLOOKUP(C209,'PRICE LIST'!E:E,'PRICE LIST'!J:J)</f>
        <v>50</v>
      </c>
      <c r="R209" s="4"/>
      <c r="S209" s="14">
        <v>1.0</v>
      </c>
    </row>
    <row r="210">
      <c r="A210" s="14" t="str">
        <f t="array" ref="A210">XLOOKUP(C210,INV!D:D,INV!I:I)</f>
        <v>IN303</v>
      </c>
      <c r="B210" s="27" t="s">
        <v>480</v>
      </c>
      <c r="C210" s="38" t="s">
        <v>481</v>
      </c>
      <c r="D210" s="14" t="s">
        <v>467</v>
      </c>
      <c r="E210" s="14">
        <f t="array" ref="E210">XLOOKUP(C210,INV!A:A,INV!K:K)</f>
        <v>25</v>
      </c>
      <c r="F210" s="4"/>
      <c r="G210" s="4">
        <f t="array" ref="G210">XLOOKUP(C210,SEA!B:B,SEA!Q:Q)</f>
        <v>20</v>
      </c>
      <c r="H210" s="4">
        <f t="array" ref="H210">XLOOKUP(C210,SEA!B:B,SEA!S:S)</f>
        <v>0</v>
      </c>
      <c r="I210" s="4">
        <f t="shared" si="9"/>
        <v>20</v>
      </c>
      <c r="J210" s="4">
        <f t="shared" si="10"/>
        <v>0</v>
      </c>
      <c r="K210" s="18">
        <f t="array" ref="K210">I210*XLOOKUP(C210,'PRICE LIST'!E:E,'PRICE LIST'!J:J)</f>
        <v>0</v>
      </c>
      <c r="L210" s="18">
        <f t="array" ref="L210">J210*XLOOKUP(C210,'PRICE LIST'!E:E,'PRICE LIST'!J:J)</f>
        <v>0</v>
      </c>
      <c r="M210" s="4" t="str">
        <f t="array" ref="M210">XLOOKUP(C210,SEA!B:B,SEA!R:R)</f>
        <v/>
      </c>
      <c r="N210" s="4"/>
      <c r="O210" s="4"/>
      <c r="P210" s="4">
        <f t="shared" si="11"/>
        <v>0</v>
      </c>
      <c r="Q210" s="4">
        <f t="array" ref="Q210">E210-XLOOKUP(C210,'PRICE LIST'!E:E,'PRICE LIST'!J:J)</f>
        <v>25</v>
      </c>
      <c r="R210" s="4"/>
      <c r="S210" s="14">
        <v>1.0</v>
      </c>
    </row>
    <row r="211">
      <c r="A211" s="14" t="str">
        <f t="array" ref="A211">XLOOKUP(C211,INV!D:D,INV!I:I)</f>
        <v>IN302</v>
      </c>
      <c r="B211" s="24" t="s">
        <v>482</v>
      </c>
      <c r="C211" s="20" t="s">
        <v>483</v>
      </c>
      <c r="D211" s="14" t="s">
        <v>467</v>
      </c>
      <c r="E211" s="14">
        <f t="array" ref="E211">XLOOKUP(C211,INV!A:A,INV!K:K)</f>
        <v>25</v>
      </c>
      <c r="F211" s="4"/>
      <c r="G211" s="4">
        <f t="array" ref="G211">XLOOKUP(C211,SEA!B:B,SEA!Q:Q)</f>
        <v>16.83333333</v>
      </c>
      <c r="H211" s="4">
        <f t="array" ref="H211">XLOOKUP(C211,SEA!B:B,SEA!S:S)</f>
        <v>0</v>
      </c>
      <c r="I211" s="4">
        <f t="shared" si="9"/>
        <v>17</v>
      </c>
      <c r="J211" s="4">
        <f t="shared" si="10"/>
        <v>0</v>
      </c>
      <c r="K211" s="18">
        <f t="array" ref="K211">I211*XLOOKUP(C211,'PRICE LIST'!E:E,'PRICE LIST'!J:J)</f>
        <v>0</v>
      </c>
      <c r="L211" s="18">
        <f t="array" ref="L211">J211*XLOOKUP(C211,'PRICE LIST'!E:E,'PRICE LIST'!J:J)</f>
        <v>0</v>
      </c>
      <c r="M211" s="4" t="str">
        <f t="array" ref="M211">XLOOKUP(C211,SEA!B:B,SEA!R:R)</f>
        <v/>
      </c>
      <c r="N211" s="4"/>
      <c r="O211" s="4"/>
      <c r="P211" s="4">
        <f t="shared" si="11"/>
        <v>0</v>
      </c>
      <c r="Q211" s="4">
        <f t="array" ref="Q211">E211-XLOOKUP(C211,'PRICE LIST'!E:E,'PRICE LIST'!J:J)</f>
        <v>25</v>
      </c>
      <c r="R211" s="4"/>
      <c r="S211" s="14">
        <v>1.0</v>
      </c>
    </row>
    <row r="212">
      <c r="A212" s="14" t="str">
        <f t="array" ref="A212">XLOOKUP(C212,INV!D:D,INV!I:I)</f>
        <v>IN141</v>
      </c>
      <c r="B212" s="24" t="s">
        <v>484</v>
      </c>
      <c r="C212" s="20" t="s">
        <v>485</v>
      </c>
      <c r="D212" s="14" t="s">
        <v>467</v>
      </c>
      <c r="E212" s="14">
        <f t="array" ref="E212">XLOOKUP(C212,INV!A:A,INV!K:K)</f>
        <v>9</v>
      </c>
      <c r="F212" s="4"/>
      <c r="G212" s="4">
        <f t="array" ref="G212">XLOOKUP(C212,SEA!B:B,SEA!Q:Q)</f>
        <v>43.33333333</v>
      </c>
      <c r="H212" s="4">
        <f t="array" ref="H212">XLOOKUP(C212,SEA!B:B,SEA!S:S)</f>
        <v>0</v>
      </c>
      <c r="I212" s="4">
        <f t="shared" si="9"/>
        <v>44</v>
      </c>
      <c r="J212" s="4">
        <f t="shared" si="10"/>
        <v>0</v>
      </c>
      <c r="K212" s="18">
        <f t="array" ref="K212">I212*XLOOKUP(C212,'PRICE LIST'!E:E,'PRICE LIST'!J:J)</f>
        <v>0</v>
      </c>
      <c r="L212" s="18">
        <f t="array" ref="L212">J212*XLOOKUP(C212,'PRICE LIST'!E:E,'PRICE LIST'!J:J)</f>
        <v>0</v>
      </c>
      <c r="M212" s="4" t="str">
        <f t="array" ref="M212">XLOOKUP(C212,SEA!B:B,SEA!R:R)</f>
        <v/>
      </c>
      <c r="N212" s="4"/>
      <c r="O212" s="4"/>
      <c r="P212" s="4">
        <f t="shared" si="11"/>
        <v>0</v>
      </c>
      <c r="Q212" s="4">
        <f t="array" ref="Q212">E212-XLOOKUP(C212,'PRICE LIST'!E:E,'PRICE LIST'!J:J)</f>
        <v>9</v>
      </c>
      <c r="R212" s="4"/>
      <c r="S212" s="14">
        <v>1.0</v>
      </c>
    </row>
    <row r="213">
      <c r="A213" s="14" t="str">
        <f t="array" ref="A213">XLOOKUP(C213,INV!D:D,INV!I:I)</f>
        <v>IN208</v>
      </c>
      <c r="B213" s="24" t="s">
        <v>486</v>
      </c>
      <c r="C213" s="20" t="s">
        <v>487</v>
      </c>
      <c r="D213" s="14" t="s">
        <v>467</v>
      </c>
      <c r="E213" s="14">
        <f t="array" ref="E213">XLOOKUP(C213,INV!A:A,INV!K:K)</f>
        <v>5</v>
      </c>
      <c r="F213" s="4"/>
      <c r="G213" s="4">
        <f t="array" ref="G213">XLOOKUP(C213,SEA!B:B,SEA!Q:Q)</f>
        <v>97.66666667</v>
      </c>
      <c r="H213" s="4">
        <f t="array" ref="H213">XLOOKUP(C213,SEA!B:B,SEA!S:S)</f>
        <v>0</v>
      </c>
      <c r="I213" s="4">
        <f t="shared" si="9"/>
        <v>98</v>
      </c>
      <c r="J213" s="4">
        <f t="shared" si="10"/>
        <v>0</v>
      </c>
      <c r="K213" s="18">
        <f t="array" ref="K213">I213*XLOOKUP(C213,'PRICE LIST'!E:E,'PRICE LIST'!J:J)</f>
        <v>0</v>
      </c>
      <c r="L213" s="18">
        <f t="array" ref="L213">J213*XLOOKUP(C213,'PRICE LIST'!E:E,'PRICE LIST'!J:J)</f>
        <v>0</v>
      </c>
      <c r="M213" s="4" t="str">
        <f t="array" ref="M213">XLOOKUP(C213,SEA!B:B,SEA!R:R)</f>
        <v/>
      </c>
      <c r="N213" s="4"/>
      <c r="O213" s="4"/>
      <c r="P213" s="4">
        <f t="shared" si="11"/>
        <v>0</v>
      </c>
      <c r="Q213" s="4">
        <f t="array" ref="Q213">E213-XLOOKUP(C213,'PRICE LIST'!E:E,'PRICE LIST'!J:J)</f>
        <v>5</v>
      </c>
      <c r="R213" s="4"/>
      <c r="S213" s="14">
        <v>1.0</v>
      </c>
    </row>
    <row r="214">
      <c r="A214" s="14" t="str">
        <f t="array" ref="A214">XLOOKUP(C214,INV!D:D,INV!I:I)</f>
        <v>IN216</v>
      </c>
      <c r="B214" s="24" t="s">
        <v>488</v>
      </c>
      <c r="C214" s="20" t="s">
        <v>489</v>
      </c>
      <c r="D214" s="14" t="s">
        <v>467</v>
      </c>
      <c r="E214" s="14">
        <f t="array" ref="E214">XLOOKUP(C214,INV!A:A,INV!K:K)</f>
        <v>5</v>
      </c>
      <c r="F214" s="4"/>
      <c r="G214" s="4">
        <f t="array" ref="G214">XLOOKUP(C214,SEA!B:B,SEA!Q:Q)</f>
        <v>92.33333333</v>
      </c>
      <c r="H214" s="4">
        <f t="array" ref="H214">XLOOKUP(C214,SEA!B:B,SEA!S:S)</f>
        <v>0</v>
      </c>
      <c r="I214" s="4">
        <f t="shared" si="9"/>
        <v>93</v>
      </c>
      <c r="J214" s="4">
        <f t="shared" si="10"/>
        <v>0</v>
      </c>
      <c r="K214" s="18">
        <f t="array" ref="K214">I214*XLOOKUP(C214,'PRICE LIST'!E:E,'PRICE LIST'!J:J)</f>
        <v>0</v>
      </c>
      <c r="L214" s="18">
        <f t="array" ref="L214">J214*XLOOKUP(C214,'PRICE LIST'!E:E,'PRICE LIST'!J:J)</f>
        <v>0</v>
      </c>
      <c r="M214" s="4" t="str">
        <f t="array" ref="M214">XLOOKUP(C214,SEA!B:B,SEA!R:R)</f>
        <v/>
      </c>
      <c r="N214" s="4"/>
      <c r="O214" s="4"/>
      <c r="P214" s="4">
        <f t="shared" si="11"/>
        <v>0</v>
      </c>
      <c r="Q214" s="4">
        <f t="array" ref="Q214">E214-XLOOKUP(C214,'PRICE LIST'!E:E,'PRICE LIST'!J:J)</f>
        <v>5</v>
      </c>
      <c r="R214" s="4"/>
      <c r="S214" s="14">
        <v>1.0</v>
      </c>
    </row>
    <row r="215">
      <c r="A215" s="26" t="str">
        <f t="array" ref="A215">XLOOKUP(C215,INV!D:D,INV!I:I)</f>
        <v>IN104</v>
      </c>
      <c r="B215" s="24" t="s">
        <v>490</v>
      </c>
      <c r="C215" s="20" t="s">
        <v>491</v>
      </c>
      <c r="D215" s="14" t="s">
        <v>467</v>
      </c>
      <c r="E215" s="14">
        <f t="array" ref="E215">XLOOKUP(C215,INV!A:A,INV!K:K)</f>
        <v>3</v>
      </c>
      <c r="F215" s="4"/>
      <c r="G215" s="4">
        <f t="array" ref="G215">XLOOKUP(C215,SEA!B:B,SEA!Q:Q)</f>
        <v>173.5</v>
      </c>
      <c r="H215" s="4">
        <f t="array" ref="H215">XLOOKUP(C215,SEA!B:B,SEA!S:S)</f>
        <v>0</v>
      </c>
      <c r="I215" s="4">
        <f t="shared" si="9"/>
        <v>174</v>
      </c>
      <c r="J215" s="4">
        <f t="shared" si="10"/>
        <v>0</v>
      </c>
      <c r="K215" s="18">
        <f t="array" ref="K215">I215*XLOOKUP(C215,'PRICE LIST'!E:E,'PRICE LIST'!J:J)</f>
        <v>0</v>
      </c>
      <c r="L215" s="18">
        <f t="array" ref="L215">J215*XLOOKUP(C215,'PRICE LIST'!E:E,'PRICE LIST'!J:J)</f>
        <v>0</v>
      </c>
      <c r="M215" s="4" t="str">
        <f t="array" ref="M215">XLOOKUP(C215,SEA!B:B,SEA!R:R)</f>
        <v/>
      </c>
      <c r="N215" s="4"/>
      <c r="O215" s="4"/>
      <c r="P215" s="4">
        <f t="shared" si="11"/>
        <v>0</v>
      </c>
      <c r="Q215" s="4">
        <f t="array" ref="Q215">E215-XLOOKUP(C215,'PRICE LIST'!E:E,'PRICE LIST'!J:J)</f>
        <v>3</v>
      </c>
      <c r="R215" s="4"/>
      <c r="S215" s="14">
        <v>1.0</v>
      </c>
    </row>
    <row r="216">
      <c r="A216" s="14" t="str">
        <f t="array" ref="A216">XLOOKUP(C216,INV!D:D,INV!I:I)</f>
        <v>IN130</v>
      </c>
      <c r="B216" s="24" t="s">
        <v>492</v>
      </c>
      <c r="C216" s="20" t="s">
        <v>493</v>
      </c>
      <c r="D216" s="14" t="s">
        <v>467</v>
      </c>
      <c r="E216" s="14">
        <f t="array" ref="E216">XLOOKUP(C216,INV!A:A,INV!K:K)</f>
        <v>3</v>
      </c>
      <c r="F216" s="4"/>
      <c r="G216" s="4">
        <f t="array" ref="G216">XLOOKUP(C216,SEA!B:B,SEA!Q:Q)</f>
        <v>163</v>
      </c>
      <c r="H216" s="4">
        <f t="array" ref="H216">XLOOKUP(C216,SEA!B:B,SEA!S:S)</f>
        <v>0</v>
      </c>
      <c r="I216" s="4">
        <f t="shared" si="9"/>
        <v>163</v>
      </c>
      <c r="J216" s="4">
        <f t="shared" si="10"/>
        <v>0</v>
      </c>
      <c r="K216" s="18">
        <f t="array" ref="K216">I216*XLOOKUP(C216,'PRICE LIST'!E:E,'PRICE LIST'!J:J)</f>
        <v>0</v>
      </c>
      <c r="L216" s="18">
        <f t="array" ref="L216">J216*XLOOKUP(C216,'PRICE LIST'!E:E,'PRICE LIST'!J:J)</f>
        <v>0</v>
      </c>
      <c r="M216" s="4" t="str">
        <f t="array" ref="M216">XLOOKUP(C216,SEA!B:B,SEA!R:R)</f>
        <v/>
      </c>
      <c r="N216" s="4"/>
      <c r="O216" s="4"/>
      <c r="P216" s="4">
        <f t="shared" si="11"/>
        <v>0</v>
      </c>
      <c r="Q216" s="4">
        <f t="array" ref="Q216">E216-XLOOKUP(C216,'PRICE LIST'!E:E,'PRICE LIST'!J:J)</f>
        <v>3</v>
      </c>
      <c r="R216" s="4"/>
      <c r="S216" s="14">
        <v>1.0</v>
      </c>
    </row>
    <row r="217">
      <c r="A217" s="26" t="str">
        <f t="array" ref="A217">XLOOKUP(C217,INV!D:D,INV!I:I)</f>
        <v>IN103</v>
      </c>
      <c r="B217" s="24" t="s">
        <v>494</v>
      </c>
      <c r="C217" s="20" t="s">
        <v>495</v>
      </c>
      <c r="D217" s="14" t="s">
        <v>467</v>
      </c>
      <c r="E217" s="14">
        <f t="array" ref="E217">XLOOKUP(C217,INV!A:A,INV!K:K)</f>
        <v>3</v>
      </c>
      <c r="F217" s="4"/>
      <c r="G217" s="4">
        <f t="array" ref="G217">XLOOKUP(C217,SEA!B:B,SEA!Q:Q)</f>
        <v>152.1666667</v>
      </c>
      <c r="H217" s="4">
        <f t="array" ref="H217">XLOOKUP(C217,SEA!B:B,SEA!S:S)</f>
        <v>0</v>
      </c>
      <c r="I217" s="4">
        <f t="shared" si="9"/>
        <v>153</v>
      </c>
      <c r="J217" s="4">
        <f t="shared" si="10"/>
        <v>0</v>
      </c>
      <c r="K217" s="18">
        <f t="array" ref="K217">I217*XLOOKUP(C217,'PRICE LIST'!E:E,'PRICE LIST'!J:J)</f>
        <v>0</v>
      </c>
      <c r="L217" s="18">
        <f t="array" ref="L217">J217*XLOOKUP(C217,'PRICE LIST'!E:E,'PRICE LIST'!J:J)</f>
        <v>0</v>
      </c>
      <c r="M217" s="4" t="str">
        <f t="array" ref="M217">XLOOKUP(C217,SEA!B:B,SEA!R:R)</f>
        <v/>
      </c>
      <c r="N217" s="4"/>
      <c r="O217" s="4"/>
      <c r="P217" s="4">
        <f t="shared" si="11"/>
        <v>0</v>
      </c>
      <c r="Q217" s="4">
        <f t="array" ref="Q217">E217-XLOOKUP(C217,'PRICE LIST'!E:E,'PRICE LIST'!J:J)</f>
        <v>3</v>
      </c>
      <c r="R217" s="4"/>
      <c r="S217" s="14">
        <v>1.0</v>
      </c>
    </row>
    <row r="218">
      <c r="A218" s="14" t="str">
        <f t="array" ref="A218">XLOOKUP(C218,INV!D:D,INV!I:I)</f>
        <v>IN109</v>
      </c>
      <c r="B218" s="24" t="s">
        <v>496</v>
      </c>
      <c r="C218" s="20" t="s">
        <v>497</v>
      </c>
      <c r="D218" s="14" t="s">
        <v>467</v>
      </c>
      <c r="E218" s="14">
        <f t="array" ref="E218">XLOOKUP(C218,INV!A:A,INV!K:K)</f>
        <v>3</v>
      </c>
      <c r="F218" s="4"/>
      <c r="G218" s="4">
        <f t="array" ref="G218">XLOOKUP(C218,SEA!B:B,SEA!Q:Q)</f>
        <v>137</v>
      </c>
      <c r="H218" s="4">
        <f t="array" ref="H218">XLOOKUP(C218,SEA!B:B,SEA!S:S)</f>
        <v>0</v>
      </c>
      <c r="I218" s="4">
        <f t="shared" si="9"/>
        <v>137</v>
      </c>
      <c r="J218" s="4">
        <f t="shared" si="10"/>
        <v>0</v>
      </c>
      <c r="K218" s="18">
        <f t="array" ref="K218">I218*XLOOKUP(C218,'PRICE LIST'!E:E,'PRICE LIST'!J:J)</f>
        <v>0</v>
      </c>
      <c r="L218" s="18">
        <f t="array" ref="L218">J218*XLOOKUP(C218,'PRICE LIST'!E:E,'PRICE LIST'!J:J)</f>
        <v>0</v>
      </c>
      <c r="M218" s="4" t="str">
        <f t="array" ref="M218">XLOOKUP(C218,SEA!B:B,SEA!R:R)</f>
        <v/>
      </c>
      <c r="N218" s="4"/>
      <c r="O218" s="4"/>
      <c r="P218" s="4">
        <f t="shared" si="11"/>
        <v>0</v>
      </c>
      <c r="Q218" s="4">
        <f t="array" ref="Q218">E218-XLOOKUP(C218,'PRICE LIST'!E:E,'PRICE LIST'!J:J)</f>
        <v>3</v>
      </c>
      <c r="R218" s="4"/>
      <c r="S218" s="14">
        <v>1.0</v>
      </c>
    </row>
    <row r="219">
      <c r="A219" s="14" t="str">
        <f t="array" ref="A219">XLOOKUP(C219,INV!D:D,INV!I:I)</f>
        <v>IN113</v>
      </c>
      <c r="B219" s="24" t="s">
        <v>498</v>
      </c>
      <c r="C219" s="20" t="s">
        <v>499</v>
      </c>
      <c r="D219" s="14" t="s">
        <v>467</v>
      </c>
      <c r="E219" s="14">
        <f t="array" ref="E219">XLOOKUP(C219,INV!A:A,INV!K:K)</f>
        <v>3</v>
      </c>
      <c r="F219" s="4"/>
      <c r="G219" s="4">
        <f t="array" ref="G219">XLOOKUP(C219,SEA!B:B,SEA!Q:Q)</f>
        <v>89.16666667</v>
      </c>
      <c r="H219" s="4">
        <f t="array" ref="H219">XLOOKUP(C219,SEA!B:B,SEA!S:S)</f>
        <v>0</v>
      </c>
      <c r="I219" s="4">
        <f t="shared" si="9"/>
        <v>90</v>
      </c>
      <c r="J219" s="4">
        <f t="shared" si="10"/>
        <v>0</v>
      </c>
      <c r="K219" s="18">
        <f t="array" ref="K219">I219*XLOOKUP(C219,'PRICE LIST'!E:E,'PRICE LIST'!J:J)</f>
        <v>0</v>
      </c>
      <c r="L219" s="18">
        <f t="array" ref="L219">J219*XLOOKUP(C219,'PRICE LIST'!E:E,'PRICE LIST'!J:J)</f>
        <v>0</v>
      </c>
      <c r="M219" s="4" t="str">
        <f t="array" ref="M219">XLOOKUP(C219,SEA!B:B,SEA!R:R)</f>
        <v/>
      </c>
      <c r="N219" s="4"/>
      <c r="O219" s="4"/>
      <c r="P219" s="4">
        <f t="shared" si="11"/>
        <v>0</v>
      </c>
      <c r="Q219" s="4">
        <f t="array" ref="Q219">E219-XLOOKUP(C219,'PRICE LIST'!E:E,'PRICE LIST'!J:J)</f>
        <v>3</v>
      </c>
      <c r="R219" s="4"/>
      <c r="S219" s="14">
        <v>1.0</v>
      </c>
    </row>
    <row r="220">
      <c r="A220" s="14" t="str">
        <f t="array" ref="A220">XLOOKUP(C220,INV!D:D,INV!I:I)</f>
        <v>IN105</v>
      </c>
      <c r="B220" s="24" t="s">
        <v>500</v>
      </c>
      <c r="C220" s="20" t="s">
        <v>501</v>
      </c>
      <c r="D220" s="14" t="s">
        <v>467</v>
      </c>
      <c r="E220" s="14">
        <f t="array" ref="E220">XLOOKUP(C220,INV!A:A,INV!K:K)</f>
        <v>3</v>
      </c>
      <c r="F220" s="4"/>
      <c r="G220" s="4">
        <f t="array" ref="G220">XLOOKUP(C220,SEA!B:B,SEA!Q:Q)</f>
        <v>87.83333333</v>
      </c>
      <c r="H220" s="4">
        <f t="array" ref="H220">XLOOKUP(C220,SEA!B:B,SEA!S:S)</f>
        <v>0</v>
      </c>
      <c r="I220" s="4">
        <f t="shared" si="9"/>
        <v>88</v>
      </c>
      <c r="J220" s="4">
        <f t="shared" si="10"/>
        <v>0</v>
      </c>
      <c r="K220" s="18">
        <f t="array" ref="K220">I220*XLOOKUP(C220,'PRICE LIST'!E:E,'PRICE LIST'!J:J)</f>
        <v>0</v>
      </c>
      <c r="L220" s="18">
        <f t="array" ref="L220">J220*XLOOKUP(C220,'PRICE LIST'!E:E,'PRICE LIST'!J:J)</f>
        <v>0</v>
      </c>
      <c r="M220" s="4" t="str">
        <f t="array" ref="M220">XLOOKUP(C220,SEA!B:B,SEA!R:R)</f>
        <v/>
      </c>
      <c r="N220" s="4"/>
      <c r="O220" s="4"/>
      <c r="P220" s="4">
        <f t="shared" si="11"/>
        <v>0</v>
      </c>
      <c r="Q220" s="4">
        <f t="array" ref="Q220">E220-XLOOKUP(C220,'PRICE LIST'!E:E,'PRICE LIST'!J:J)</f>
        <v>3</v>
      </c>
      <c r="R220" s="4"/>
      <c r="S220" s="14">
        <v>1.0</v>
      </c>
    </row>
    <row r="221">
      <c r="A221" s="14" t="str">
        <f t="array" ref="A221">XLOOKUP(C221,INV!D:D,INV!I:I)</f>
        <v>IN128</v>
      </c>
      <c r="B221" s="24" t="s">
        <v>502</v>
      </c>
      <c r="C221" s="20" t="s">
        <v>503</v>
      </c>
      <c r="D221" s="14" t="s">
        <v>467</v>
      </c>
      <c r="E221" s="14">
        <f t="array" ref="E221">XLOOKUP(C221,INV!A:A,INV!K:K)</f>
        <v>3</v>
      </c>
      <c r="F221" s="4"/>
      <c r="G221" s="4">
        <f t="array" ref="G221">XLOOKUP(C221,SEA!B:B,SEA!Q:Q)</f>
        <v>80.83333333</v>
      </c>
      <c r="H221" s="4">
        <f t="array" ref="H221">XLOOKUP(C221,SEA!B:B,SEA!S:S)</f>
        <v>0</v>
      </c>
      <c r="I221" s="4">
        <f t="shared" si="9"/>
        <v>81</v>
      </c>
      <c r="J221" s="4">
        <f t="shared" si="10"/>
        <v>0</v>
      </c>
      <c r="K221" s="18">
        <f t="array" ref="K221">I221*XLOOKUP(C221,'PRICE LIST'!E:E,'PRICE LIST'!J:J)</f>
        <v>0</v>
      </c>
      <c r="L221" s="18">
        <f t="array" ref="L221">J221*XLOOKUP(C221,'PRICE LIST'!E:E,'PRICE LIST'!J:J)</f>
        <v>0</v>
      </c>
      <c r="M221" s="4" t="str">
        <f t="array" ref="M221">XLOOKUP(C221,SEA!B:B,SEA!R:R)</f>
        <v/>
      </c>
      <c r="N221" s="4"/>
      <c r="O221" s="4"/>
      <c r="P221" s="4">
        <f t="shared" si="11"/>
        <v>0</v>
      </c>
      <c r="Q221" s="4">
        <f t="array" ref="Q221">E221-XLOOKUP(C221,'PRICE LIST'!E:E,'PRICE LIST'!J:J)</f>
        <v>3</v>
      </c>
      <c r="R221" s="4"/>
      <c r="S221" s="14">
        <v>1.0</v>
      </c>
    </row>
    <row r="222">
      <c r="A222" s="14" t="str">
        <f t="array" ref="A222">XLOOKUP(C222,INV!D:D,INV!I:I)</f>
        <v>IN132</v>
      </c>
      <c r="B222" s="24" t="s">
        <v>504</v>
      </c>
      <c r="C222" s="20" t="s">
        <v>505</v>
      </c>
      <c r="D222" s="14" t="s">
        <v>467</v>
      </c>
      <c r="E222" s="14">
        <f t="array" ref="E222">XLOOKUP(C222,INV!A:A,INV!K:K)</f>
        <v>3</v>
      </c>
      <c r="F222" s="4"/>
      <c r="G222" s="4">
        <f t="array" ref="G222">XLOOKUP(C222,SEA!B:B,SEA!Q:Q)</f>
        <v>75</v>
      </c>
      <c r="H222" s="4">
        <f t="array" ref="H222">XLOOKUP(C222,SEA!B:B,SEA!S:S)</f>
        <v>0</v>
      </c>
      <c r="I222" s="4">
        <f t="shared" si="9"/>
        <v>76</v>
      </c>
      <c r="J222" s="4">
        <f t="shared" si="10"/>
        <v>0</v>
      </c>
      <c r="K222" s="18">
        <f t="array" ref="K222">I222*XLOOKUP(C222,'PRICE LIST'!E:E,'PRICE LIST'!J:J)</f>
        <v>0</v>
      </c>
      <c r="L222" s="18">
        <f t="array" ref="L222">J222*XLOOKUP(C222,'PRICE LIST'!E:E,'PRICE LIST'!J:J)</f>
        <v>0</v>
      </c>
      <c r="M222" s="4" t="str">
        <f t="array" ref="M222">XLOOKUP(C222,SEA!B:B,SEA!R:R)</f>
        <v/>
      </c>
      <c r="N222" s="4"/>
      <c r="O222" s="4"/>
      <c r="P222" s="4">
        <f t="shared" si="11"/>
        <v>0</v>
      </c>
      <c r="Q222" s="4">
        <f t="array" ref="Q222">E222-XLOOKUP(C222,'PRICE LIST'!E:E,'PRICE LIST'!J:J)</f>
        <v>3</v>
      </c>
      <c r="R222" s="4"/>
      <c r="S222" s="14">
        <v>1.0</v>
      </c>
    </row>
    <row r="223">
      <c r="A223" s="14" t="str">
        <f t="array" ref="A223">XLOOKUP(C223,INV!D:D,INV!I:I)</f>
        <v>IN110</v>
      </c>
      <c r="B223" s="24" t="s">
        <v>506</v>
      </c>
      <c r="C223" s="20" t="s">
        <v>507</v>
      </c>
      <c r="D223" s="14" t="s">
        <v>467</v>
      </c>
      <c r="E223" s="14">
        <f t="array" ref="E223">XLOOKUP(C223,INV!A:A,INV!K:K)</f>
        <v>3</v>
      </c>
      <c r="F223" s="4"/>
      <c r="G223" s="4">
        <f t="array" ref="G223">XLOOKUP(C223,SEA!B:B,SEA!Q:Q)</f>
        <v>47.16666667</v>
      </c>
      <c r="H223" s="4">
        <f t="array" ref="H223">XLOOKUP(C223,SEA!B:B,SEA!S:S)</f>
        <v>0</v>
      </c>
      <c r="I223" s="4">
        <f t="shared" si="9"/>
        <v>48</v>
      </c>
      <c r="J223" s="4">
        <f t="shared" si="10"/>
        <v>0</v>
      </c>
      <c r="K223" s="18">
        <f t="array" ref="K223">I223*XLOOKUP(C223,'PRICE LIST'!E:E,'PRICE LIST'!J:J)</f>
        <v>0</v>
      </c>
      <c r="L223" s="18">
        <f t="array" ref="L223">J223*XLOOKUP(C223,'PRICE LIST'!E:E,'PRICE LIST'!J:J)</f>
        <v>0</v>
      </c>
      <c r="M223" s="4" t="str">
        <f t="array" ref="M223">XLOOKUP(C223,SEA!B:B,SEA!R:R)</f>
        <v/>
      </c>
      <c r="N223" s="4"/>
      <c r="O223" s="4"/>
      <c r="P223" s="4">
        <f t="shared" si="11"/>
        <v>0</v>
      </c>
      <c r="Q223" s="4">
        <f t="array" ref="Q223">E223-XLOOKUP(C223,'PRICE LIST'!E:E,'PRICE LIST'!J:J)</f>
        <v>3</v>
      </c>
      <c r="R223" s="4"/>
      <c r="S223" s="14">
        <v>1.0</v>
      </c>
    </row>
    <row r="224">
      <c r="A224" s="14" t="str">
        <f t="array" ref="A224">XLOOKUP(C224,INV!D:D,INV!I:I)</f>
        <v>IN407</v>
      </c>
      <c r="B224" s="24" t="s">
        <v>508</v>
      </c>
      <c r="C224" s="20" t="s">
        <v>509</v>
      </c>
      <c r="D224" s="14" t="s">
        <v>467</v>
      </c>
      <c r="E224" s="14">
        <f t="array" ref="E224">XLOOKUP(C224,INV!A:A,INV!K:K)</f>
        <v>9</v>
      </c>
      <c r="F224" s="4"/>
      <c r="G224" s="4">
        <f t="array" ref="G224">XLOOKUP(C224,SEA!B:B,SEA!Q:Q)</f>
        <v>9</v>
      </c>
      <c r="H224" s="4">
        <f t="array" ref="H224">XLOOKUP(C224,SEA!B:B,SEA!S:S)</f>
        <v>0</v>
      </c>
      <c r="I224" s="4">
        <f t="shared" si="9"/>
        <v>9</v>
      </c>
      <c r="J224" s="4">
        <f t="shared" si="10"/>
        <v>0</v>
      </c>
      <c r="K224" s="18">
        <f t="array" ref="K224">I224*XLOOKUP(C224,'PRICE LIST'!E:E,'PRICE LIST'!J:J)</f>
        <v>0</v>
      </c>
      <c r="L224" s="18">
        <f t="array" ref="L224">J224*XLOOKUP(C224,'PRICE LIST'!E:E,'PRICE LIST'!J:J)</f>
        <v>0</v>
      </c>
      <c r="M224" s="4" t="str">
        <f t="array" ref="M224">XLOOKUP(C224,SEA!B:B,SEA!R:R)</f>
        <v/>
      </c>
      <c r="N224" s="4"/>
      <c r="O224" s="4"/>
      <c r="P224" s="4">
        <f t="shared" si="11"/>
        <v>0</v>
      </c>
      <c r="Q224" s="4">
        <f t="array" ref="Q224">E224-XLOOKUP(C224,'PRICE LIST'!E:E,'PRICE LIST'!J:J)</f>
        <v>9</v>
      </c>
      <c r="R224" s="4"/>
      <c r="S224" s="14">
        <v>1.0</v>
      </c>
    </row>
    <row r="225">
      <c r="A225" s="14" t="str">
        <f t="array" ref="A225">XLOOKUP(C225,INV!D:D,INV!I:I)</f>
        <v>IN106</v>
      </c>
      <c r="B225" s="24" t="s">
        <v>510</v>
      </c>
      <c r="C225" s="20" t="s">
        <v>511</v>
      </c>
      <c r="D225" s="14" t="s">
        <v>467</v>
      </c>
      <c r="E225" s="14">
        <f t="array" ref="E225">XLOOKUP(C225,INV!A:A,INV!K:K)</f>
        <v>3</v>
      </c>
      <c r="F225" s="4"/>
      <c r="G225" s="4">
        <f t="array" ref="G225">XLOOKUP(C225,SEA!B:B,SEA!Q:Q)</f>
        <v>21.5</v>
      </c>
      <c r="H225" s="4">
        <f t="array" ref="H225">XLOOKUP(C225,SEA!B:B,SEA!S:S)</f>
        <v>0</v>
      </c>
      <c r="I225" s="4">
        <f t="shared" si="9"/>
        <v>22</v>
      </c>
      <c r="J225" s="4">
        <f t="shared" si="10"/>
        <v>0</v>
      </c>
      <c r="K225" s="18">
        <f t="array" ref="K225">I225*XLOOKUP(C225,'PRICE LIST'!E:E,'PRICE LIST'!J:J)</f>
        <v>0</v>
      </c>
      <c r="L225" s="18">
        <f t="array" ref="L225">J225*XLOOKUP(C225,'PRICE LIST'!E:E,'PRICE LIST'!J:J)</f>
        <v>0</v>
      </c>
      <c r="M225" s="4" t="str">
        <f t="array" ref="M225">XLOOKUP(C225,SEA!B:B,SEA!R:R)</f>
        <v/>
      </c>
      <c r="N225" s="4"/>
      <c r="O225" s="4"/>
      <c r="P225" s="4">
        <f t="shared" si="11"/>
        <v>0</v>
      </c>
      <c r="Q225" s="4">
        <f t="array" ref="Q225">E225-XLOOKUP(C225,'PRICE LIST'!E:E,'PRICE LIST'!J:J)</f>
        <v>3</v>
      </c>
      <c r="R225" s="4"/>
      <c r="S225" s="14">
        <v>1.0</v>
      </c>
    </row>
    <row r="226">
      <c r="A226" s="14" t="str">
        <f t="array" ref="A226">XLOOKUP(C226,INV!D:D,INV!I:I)</f>
        <v>IN210</v>
      </c>
      <c r="B226" s="24" t="s">
        <v>512</v>
      </c>
      <c r="C226" s="20" t="s">
        <v>513</v>
      </c>
      <c r="D226" s="14" t="s">
        <v>467</v>
      </c>
      <c r="E226" s="14">
        <f t="array" ref="E226">XLOOKUP(C226,INV!A:A,INV!K:K)</f>
        <v>5</v>
      </c>
      <c r="F226" s="4"/>
      <c r="G226" s="4">
        <f t="array" ref="G226">XLOOKUP(C226,SEA!B:B,SEA!Q:Q)</f>
        <v>0</v>
      </c>
      <c r="H226" s="4">
        <f t="array" ref="H226">XLOOKUP(C226,SEA!B:B,SEA!S:S)</f>
        <v>0</v>
      </c>
      <c r="I226" s="4">
        <f t="shared" si="9"/>
        <v>0</v>
      </c>
      <c r="J226" s="4">
        <f t="shared" si="10"/>
        <v>0</v>
      </c>
      <c r="K226" s="18">
        <f t="array" ref="K226">I226*XLOOKUP(C226,'PRICE LIST'!E:E,'PRICE LIST'!J:J)</f>
        <v>0</v>
      </c>
      <c r="L226" s="18">
        <f t="array" ref="L226">J226*XLOOKUP(C226,'PRICE LIST'!E:E,'PRICE LIST'!J:J)</f>
        <v>0</v>
      </c>
      <c r="M226" s="4" t="str">
        <f t="array" ref="M226">XLOOKUP(C226,SEA!B:B,SEA!R:R)</f>
        <v/>
      </c>
      <c r="N226" s="4"/>
      <c r="O226" s="4"/>
      <c r="P226" s="4">
        <f t="shared" si="11"/>
        <v>0</v>
      </c>
      <c r="Q226" s="4">
        <f t="array" ref="Q226">E226-XLOOKUP(C226,'PRICE LIST'!E:E,'PRICE LIST'!J:J)</f>
        <v>5</v>
      </c>
      <c r="R226" s="4"/>
      <c r="S226" s="14">
        <v>1.0</v>
      </c>
    </row>
    <row r="227">
      <c r="A227" s="14" t="str">
        <f t="array" ref="A227">XLOOKUP(C227,INV!D:D,INV!I:I)</f>
        <v>IN408</v>
      </c>
      <c r="B227" s="24" t="s">
        <v>514</v>
      </c>
      <c r="C227" s="20" t="s">
        <v>515</v>
      </c>
      <c r="D227" s="14" t="s">
        <v>467</v>
      </c>
      <c r="E227" s="14">
        <f t="array" ref="E227">XLOOKUP(C227,INV!A:A,INV!K:K)</f>
        <v>3</v>
      </c>
      <c r="F227" s="4"/>
      <c r="G227" s="4">
        <f t="array" ref="G227">XLOOKUP(C227,SEA!B:B,SEA!Q:Q)</f>
        <v>0</v>
      </c>
      <c r="H227" s="4">
        <f t="array" ref="H227">XLOOKUP(C227,SEA!B:B,SEA!S:S)</f>
        <v>0</v>
      </c>
      <c r="I227" s="4">
        <f t="shared" si="9"/>
        <v>0</v>
      </c>
      <c r="J227" s="4">
        <f t="shared" si="10"/>
        <v>0</v>
      </c>
      <c r="K227" s="18">
        <f t="array" ref="K227">I227*XLOOKUP(C227,'PRICE LIST'!E:E,'PRICE LIST'!J:J)</f>
        <v>0</v>
      </c>
      <c r="L227" s="18">
        <f t="array" ref="L227">J227*XLOOKUP(C227,'PRICE LIST'!E:E,'PRICE LIST'!J:J)</f>
        <v>0</v>
      </c>
      <c r="M227" s="4" t="str">
        <f t="array" ref="M227">XLOOKUP(C227,SEA!B:B,SEA!R:R)</f>
        <v/>
      </c>
      <c r="N227" s="4"/>
      <c r="O227" s="4"/>
      <c r="P227" s="4">
        <f t="shared" si="11"/>
        <v>0</v>
      </c>
      <c r="Q227" s="4">
        <f t="array" ref="Q227">E227-XLOOKUP(C227,'PRICE LIST'!E:E,'PRICE LIST'!J:J)</f>
        <v>3</v>
      </c>
      <c r="R227" s="4"/>
      <c r="S227" s="14">
        <v>1.0</v>
      </c>
    </row>
    <row r="228">
      <c r="A228" s="14" t="str">
        <f t="array" ref="A228">XLOOKUP(C228,INV!D:D,INV!I:I)</f>
        <v>CO0007900000</v>
      </c>
      <c r="B228" s="24" t="s">
        <v>516</v>
      </c>
      <c r="C228" s="20" t="s">
        <v>517</v>
      </c>
      <c r="D228" s="14" t="s">
        <v>467</v>
      </c>
      <c r="E228" s="14">
        <f t="array" ref="E228">XLOOKUP(C228,INV!A:A,INV!K:K)</f>
        <v>55</v>
      </c>
      <c r="F228" s="4"/>
      <c r="G228" s="4">
        <f t="array" ref="G228">XLOOKUP(C228,SEA!B:B,SEA!Q:Q)</f>
        <v>0</v>
      </c>
      <c r="H228" s="4">
        <f t="array" ref="H228">XLOOKUP(C228,SEA!B:B,SEA!S:S)</f>
        <v>0</v>
      </c>
      <c r="I228" s="4">
        <f t="shared" si="9"/>
        <v>0</v>
      </c>
      <c r="J228" s="4">
        <f t="shared" si="10"/>
        <v>0</v>
      </c>
      <c r="K228" s="18">
        <f t="array" ref="K228">I228*XLOOKUP(C228,'PRICE LIST'!E:E,'PRICE LIST'!J:J)</f>
        <v>0</v>
      </c>
      <c r="L228" s="18">
        <f t="array" ref="L228">J228*XLOOKUP(C228,'PRICE LIST'!E:E,'PRICE LIST'!J:J)</f>
        <v>0</v>
      </c>
      <c r="M228" s="4" t="str">
        <f t="array" ref="M228">XLOOKUP(C228,SEA!B:B,SEA!R:R)</f>
        <v/>
      </c>
      <c r="N228" s="4"/>
      <c r="O228" s="4"/>
      <c r="P228" s="4">
        <f t="shared" si="11"/>
        <v>0</v>
      </c>
      <c r="Q228" s="4">
        <f t="array" ref="Q228">E228-XLOOKUP(C228,'PRICE LIST'!E:E,'PRICE LIST'!J:J)</f>
        <v>55</v>
      </c>
      <c r="R228" s="4"/>
      <c r="S228" s="14">
        <v>1.0</v>
      </c>
    </row>
    <row r="229">
      <c r="A229" s="14" t="str">
        <f t="array" ref="A229">XLOOKUP(C229,INV!D:D,INV!I:I)</f>
        <v>IN211</v>
      </c>
      <c r="B229" s="24" t="s">
        <v>518</v>
      </c>
      <c r="C229" s="20" t="s">
        <v>519</v>
      </c>
      <c r="D229" s="14" t="s">
        <v>467</v>
      </c>
      <c r="E229" s="14">
        <f t="array" ref="E229">XLOOKUP(C229,INV!A:A,INV!K:K)</f>
        <v>5</v>
      </c>
      <c r="F229" s="4"/>
      <c r="G229" s="4">
        <f t="array" ref="G229">XLOOKUP(C229,SEA!B:B,SEA!Q:Q)</f>
        <v>0</v>
      </c>
      <c r="H229" s="4">
        <f t="array" ref="H229">XLOOKUP(C229,SEA!B:B,SEA!S:S)</f>
        <v>0</v>
      </c>
      <c r="I229" s="4">
        <f t="shared" si="9"/>
        <v>0</v>
      </c>
      <c r="J229" s="4">
        <f t="shared" si="10"/>
        <v>0</v>
      </c>
      <c r="K229" s="18">
        <f t="array" ref="K229">I229*XLOOKUP(C229,'PRICE LIST'!E:E,'PRICE LIST'!J:J)</f>
        <v>0</v>
      </c>
      <c r="L229" s="18">
        <f t="array" ref="L229">J229*XLOOKUP(C229,'PRICE LIST'!E:E,'PRICE LIST'!J:J)</f>
        <v>0</v>
      </c>
      <c r="M229" s="4" t="str">
        <f t="array" ref="M229">XLOOKUP(C229,SEA!B:B,SEA!R:R)</f>
        <v/>
      </c>
      <c r="N229" s="4"/>
      <c r="O229" s="4"/>
      <c r="P229" s="4">
        <f t="shared" si="11"/>
        <v>0</v>
      </c>
      <c r="Q229" s="4">
        <f t="array" ref="Q229">E229-XLOOKUP(C229,'PRICE LIST'!E:E,'PRICE LIST'!J:J)</f>
        <v>5</v>
      </c>
      <c r="R229" s="4"/>
      <c r="S229" s="14">
        <v>1.0</v>
      </c>
    </row>
    <row r="230">
      <c r="A230" s="14" t="str">
        <f t="array" ref="A230">XLOOKUP(C230,INV!D:D,INV!I:I)</f>
        <v>IN300</v>
      </c>
      <c r="B230" s="24" t="s">
        <v>520</v>
      </c>
      <c r="C230" s="20" t="s">
        <v>521</v>
      </c>
      <c r="D230" s="14" t="s">
        <v>467</v>
      </c>
      <c r="E230" s="14">
        <f t="array" ref="E230">XLOOKUP(C230,INV!A:A,INV!K:K)</f>
        <v>25</v>
      </c>
      <c r="F230" s="4"/>
      <c r="G230" s="4">
        <f t="array" ref="G230">XLOOKUP(C230,SEA!B:B,SEA!Q:Q)</f>
        <v>0</v>
      </c>
      <c r="H230" s="4">
        <f t="array" ref="H230">XLOOKUP(C230,SEA!B:B,SEA!S:S)</f>
        <v>0</v>
      </c>
      <c r="I230" s="4">
        <f t="shared" si="9"/>
        <v>0</v>
      </c>
      <c r="J230" s="4">
        <f t="shared" si="10"/>
        <v>0</v>
      </c>
      <c r="K230" s="18">
        <f t="array" ref="K230">I230*XLOOKUP(C230,'PRICE LIST'!E:E,'PRICE LIST'!J:J)</f>
        <v>0</v>
      </c>
      <c r="L230" s="18">
        <f t="array" ref="L230">J230*XLOOKUP(C230,'PRICE LIST'!E:E,'PRICE LIST'!J:J)</f>
        <v>0</v>
      </c>
      <c r="M230" s="4" t="str">
        <f t="array" ref="M230">XLOOKUP(C230,SEA!B:B,SEA!R:R)</f>
        <v/>
      </c>
      <c r="N230" s="4"/>
      <c r="O230" s="4"/>
      <c r="P230" s="4">
        <f t="shared" si="11"/>
        <v>0</v>
      </c>
      <c r="Q230" s="4">
        <f t="array" ref="Q230">E230-XLOOKUP(C230,'PRICE LIST'!E:E,'PRICE LIST'!J:J)</f>
        <v>25</v>
      </c>
      <c r="R230" s="4"/>
      <c r="S230" s="14">
        <v>1.0</v>
      </c>
    </row>
    <row r="231">
      <c r="A231" s="26" t="str">
        <f t="array" ref="A231">XLOOKUP(C231,INV!D:D,INV!I:I)</f>
        <v>MC106</v>
      </c>
      <c r="B231" s="24" t="s">
        <v>522</v>
      </c>
      <c r="C231" s="20" t="s">
        <v>523</v>
      </c>
      <c r="D231" s="14" t="s">
        <v>467</v>
      </c>
      <c r="E231" s="14">
        <f t="array" ref="E231">XLOOKUP(C231,INV!A:A,INV!K:K)</f>
        <v>35</v>
      </c>
      <c r="F231" s="4"/>
      <c r="G231" s="4">
        <f t="array" ref="G231">XLOOKUP(C231,SEA!B:B,SEA!Q:Q)</f>
        <v>0</v>
      </c>
      <c r="H231" s="4">
        <f t="array" ref="H231">XLOOKUP(C231,SEA!B:B,SEA!S:S)</f>
        <v>0</v>
      </c>
      <c r="I231" s="4">
        <f t="shared" si="9"/>
        <v>0</v>
      </c>
      <c r="J231" s="4">
        <f t="shared" si="10"/>
        <v>0</v>
      </c>
      <c r="K231" s="18">
        <f t="array" ref="K231">I231*XLOOKUP(C231,'PRICE LIST'!E:E,'PRICE LIST'!J:J)</f>
        <v>0</v>
      </c>
      <c r="L231" s="18">
        <f t="array" ref="L231">J231*XLOOKUP(C231,'PRICE LIST'!E:E,'PRICE LIST'!J:J)</f>
        <v>0</v>
      </c>
      <c r="M231" s="4" t="str">
        <f t="array" ref="M231">XLOOKUP(C231,SEA!B:B,SEA!R:R)</f>
        <v/>
      </c>
      <c r="N231" s="4"/>
      <c r="O231" s="4"/>
      <c r="P231" s="4">
        <f t="shared" si="11"/>
        <v>0</v>
      </c>
      <c r="Q231" s="4">
        <f t="array" ref="Q231">E231-XLOOKUP(C231,'PRICE LIST'!E:E,'PRICE LIST'!J:J)</f>
        <v>35</v>
      </c>
      <c r="R231" s="4"/>
      <c r="S231" s="14">
        <v>1.0</v>
      </c>
    </row>
    <row r="232">
      <c r="A232" s="14" t="str">
        <f t="array" ref="A232">XLOOKUP(C232,INV!D:D,INV!I:I)</f>
        <v>IN108</v>
      </c>
      <c r="B232" s="24" t="s">
        <v>524</v>
      </c>
      <c r="C232" s="20" t="s">
        <v>525</v>
      </c>
      <c r="D232" s="14" t="s">
        <v>467</v>
      </c>
      <c r="E232" s="14">
        <f t="array" ref="E232">XLOOKUP(C232,INV!A:A,INV!K:K)</f>
        <v>3</v>
      </c>
      <c r="F232" s="4"/>
      <c r="G232" s="4">
        <f t="array" ref="G232">XLOOKUP(C232,SEA!B:B,SEA!Q:Q)</f>
        <v>0</v>
      </c>
      <c r="H232" s="4">
        <f t="array" ref="H232">XLOOKUP(C232,SEA!B:B,SEA!S:S)</f>
        <v>0</v>
      </c>
      <c r="I232" s="4">
        <f t="shared" si="9"/>
        <v>0</v>
      </c>
      <c r="J232" s="4">
        <f t="shared" si="10"/>
        <v>0</v>
      </c>
      <c r="K232" s="18">
        <f t="array" ref="K232">I232*XLOOKUP(C232,'PRICE LIST'!E:E,'PRICE LIST'!J:J)</f>
        <v>0</v>
      </c>
      <c r="L232" s="18">
        <f t="array" ref="L232">J232*XLOOKUP(C232,'PRICE LIST'!E:E,'PRICE LIST'!J:J)</f>
        <v>0</v>
      </c>
      <c r="M232" s="4" t="str">
        <f t="array" ref="M232">XLOOKUP(C232,SEA!B:B,SEA!R:R)</f>
        <v/>
      </c>
      <c r="N232" s="4"/>
      <c r="O232" s="4"/>
      <c r="P232" s="4">
        <f t="shared" si="11"/>
        <v>0</v>
      </c>
      <c r="Q232" s="4">
        <f t="array" ref="Q232">E232-XLOOKUP(C232,'PRICE LIST'!E:E,'PRICE LIST'!J:J)</f>
        <v>3</v>
      </c>
      <c r="R232" s="4"/>
      <c r="S232" s="14">
        <v>1.0</v>
      </c>
    </row>
    <row r="233">
      <c r="A233" s="14" t="str">
        <f t="array" ref="A233">XLOOKUP(C233,INV!D:D,INV!I:I)</f>
        <v>IN114</v>
      </c>
      <c r="B233" s="24" t="s">
        <v>526</v>
      </c>
      <c r="C233" s="20" t="s">
        <v>527</v>
      </c>
      <c r="D233" s="14" t="s">
        <v>467</v>
      </c>
      <c r="E233" s="14">
        <f t="array" ref="E233">XLOOKUP(C233,INV!A:A,INV!K:K)</f>
        <v>3</v>
      </c>
      <c r="F233" s="4"/>
      <c r="G233" s="4">
        <f t="array" ref="G233">XLOOKUP(C233,SEA!B:B,SEA!Q:Q)</f>
        <v>0</v>
      </c>
      <c r="H233" s="4">
        <f t="array" ref="H233">XLOOKUP(C233,SEA!B:B,SEA!S:S)</f>
        <v>0</v>
      </c>
      <c r="I233" s="4">
        <f t="shared" si="9"/>
        <v>0</v>
      </c>
      <c r="J233" s="4">
        <f t="shared" si="10"/>
        <v>0</v>
      </c>
      <c r="K233" s="18">
        <f t="array" ref="K233">I233*XLOOKUP(C233,'PRICE LIST'!E:E,'PRICE LIST'!J:J)</f>
        <v>0</v>
      </c>
      <c r="L233" s="18">
        <f t="array" ref="L233">J233*XLOOKUP(C233,'PRICE LIST'!E:E,'PRICE LIST'!J:J)</f>
        <v>0</v>
      </c>
      <c r="M233" s="4" t="str">
        <f t="array" ref="M233">XLOOKUP(C233,SEA!B:B,SEA!R:R)</f>
        <v/>
      </c>
      <c r="N233" s="4"/>
      <c r="O233" s="4"/>
      <c r="P233" s="4">
        <f t="shared" si="11"/>
        <v>0</v>
      </c>
      <c r="Q233" s="4">
        <f t="array" ref="Q233">E233-XLOOKUP(C233,'PRICE LIST'!E:E,'PRICE LIST'!J:J)</f>
        <v>3</v>
      </c>
      <c r="R233" s="4"/>
      <c r="S233" s="14">
        <v>1.0</v>
      </c>
    </row>
    <row r="234">
      <c r="A234" s="14" t="str">
        <f t="array" ref="A234">XLOOKUP(C234,INV!D:D,INV!I:I)</f>
        <v>IN131</v>
      </c>
      <c r="B234" s="24" t="s">
        <v>528</v>
      </c>
      <c r="C234" s="20" t="s">
        <v>529</v>
      </c>
      <c r="D234" s="14" t="s">
        <v>467</v>
      </c>
      <c r="E234" s="14">
        <f t="array" ref="E234">XLOOKUP(C234,INV!A:A,INV!K:K)</f>
        <v>3</v>
      </c>
      <c r="F234" s="4"/>
      <c r="G234" s="4">
        <f t="array" ref="G234">XLOOKUP(C234,SEA!B:B,SEA!Q:Q)</f>
        <v>0</v>
      </c>
      <c r="H234" s="4">
        <f t="array" ref="H234">XLOOKUP(C234,SEA!B:B,SEA!S:S)</f>
        <v>0</v>
      </c>
      <c r="I234" s="4">
        <f t="shared" si="9"/>
        <v>0</v>
      </c>
      <c r="J234" s="4">
        <f t="shared" si="10"/>
        <v>0</v>
      </c>
      <c r="K234" s="18">
        <f t="array" ref="K234">I234*XLOOKUP(C234,'PRICE LIST'!E:E,'PRICE LIST'!J:J)</f>
        <v>0</v>
      </c>
      <c r="L234" s="18">
        <f t="array" ref="L234">J234*XLOOKUP(C234,'PRICE LIST'!E:E,'PRICE LIST'!J:J)</f>
        <v>0</v>
      </c>
      <c r="M234" s="4" t="str">
        <f t="array" ref="M234">XLOOKUP(C234,SEA!B:B,SEA!R:R)</f>
        <v/>
      </c>
      <c r="N234" s="4"/>
      <c r="O234" s="4"/>
      <c r="P234" s="4">
        <f t="shared" si="11"/>
        <v>0</v>
      </c>
      <c r="Q234" s="4">
        <f t="array" ref="Q234">E234-XLOOKUP(C234,'PRICE LIST'!E:E,'PRICE LIST'!J:J)</f>
        <v>3</v>
      </c>
      <c r="R234" s="4"/>
      <c r="S234" s="14">
        <v>1.0</v>
      </c>
    </row>
    <row r="235">
      <c r="A235" s="26" t="str">
        <f t="array" ref="A235">XLOOKUP(C235,INV!D:D,INV!I:I)</f>
        <v>FD201-55</v>
      </c>
      <c r="B235" s="19" t="str">
        <f t="array" ref="B235">XLOOKUP(C235,INV!A:A,INV!B:B)</f>
        <v>Moong Beans 55 LBS</v>
      </c>
      <c r="C235" s="20" t="s">
        <v>530</v>
      </c>
      <c r="D235" s="14" t="s">
        <v>531</v>
      </c>
      <c r="E235" s="14">
        <f t="array" ref="E235">XLOOKUP(C235,INV!A:A,INV!K:K)</f>
        <v>0</v>
      </c>
      <c r="F235" s="2" t="s">
        <v>83</v>
      </c>
      <c r="K235" s="21"/>
      <c r="L235" s="21"/>
      <c r="M235" s="4" t="str">
        <f t="array" ref="M235">XLOOKUP(C235,SEA!B:B,SEA!R:R)</f>
        <v>#N/A</v>
      </c>
    </row>
    <row r="236">
      <c r="A236" s="14" t="str">
        <f t="array" ref="A236">XLOOKUP(C236,INV!D:D,INV!I:I)</f>
        <v>FD201-32</v>
      </c>
      <c r="B236" s="3" t="s">
        <v>532</v>
      </c>
      <c r="C236" s="48" t="s">
        <v>533</v>
      </c>
      <c r="D236" s="2" t="s">
        <v>531</v>
      </c>
      <c r="E236" s="14">
        <f t="array" ref="E236">XLOOKUP(C236,INV!A:A,INV!K:K)</f>
        <v>9</v>
      </c>
      <c r="F236" s="2" t="s">
        <v>83</v>
      </c>
      <c r="G236" s="4"/>
      <c r="H236" s="4"/>
      <c r="I236" s="4"/>
      <c r="J236" s="4"/>
      <c r="K236" s="49"/>
      <c r="L236" s="49"/>
      <c r="M236" s="4"/>
      <c r="N236" s="4"/>
      <c r="O236" s="4"/>
      <c r="P236" s="4"/>
      <c r="Q236" s="4"/>
      <c r="R236" s="4"/>
      <c r="S236" s="4"/>
    </row>
    <row r="237">
      <c r="A237" s="14" t="str">
        <f t="array" ref="A237">XLOOKUP(C237,INV!D:D,INV!I:I)</f>
        <v>FD201-80</v>
      </c>
      <c r="B237" s="3" t="s">
        <v>534</v>
      </c>
      <c r="C237" s="48" t="s">
        <v>535</v>
      </c>
      <c r="D237" s="2" t="s">
        <v>531</v>
      </c>
      <c r="E237" s="14">
        <f t="array" ref="E237">XLOOKUP(C237,INV!A:A,INV!K:K)</f>
        <v>18</v>
      </c>
      <c r="F237" s="2" t="s">
        <v>83</v>
      </c>
      <c r="G237" s="4"/>
      <c r="H237" s="4"/>
      <c r="I237" s="4"/>
      <c r="J237" s="4"/>
      <c r="K237" s="49"/>
      <c r="L237" s="49"/>
      <c r="M237" s="4"/>
      <c r="N237" s="4"/>
      <c r="O237" s="4"/>
      <c r="P237" s="4"/>
      <c r="Q237" s="4"/>
      <c r="R237" s="4"/>
      <c r="S237" s="4"/>
    </row>
    <row r="238">
      <c r="A238" s="14" t="str">
        <f t="array" ref="A238">XLOOKUP(C238,INV!D:D,INV!I:I)</f>
        <v>CA0239600300</v>
      </c>
      <c r="B238" s="50" t="s">
        <v>536</v>
      </c>
      <c r="C238" s="51" t="s">
        <v>537</v>
      </c>
      <c r="D238" s="14" t="s">
        <v>538</v>
      </c>
      <c r="E238" s="14">
        <f t="array" ref="E238">XLOOKUP(C238,INV!A:A,INV!K:K)</f>
        <v>0.46</v>
      </c>
      <c r="F238" s="4"/>
      <c r="G238" s="4">
        <f t="array" ref="G238">XLOOKUP(C238,SEA!B:B,SEA!Q:Q)</f>
        <v>1302</v>
      </c>
      <c r="H238" s="4">
        <f t="array" ref="H238">XLOOKUP(C238,SEA!B:B,SEA!S:S)</f>
        <v>0</v>
      </c>
      <c r="I238" s="4">
        <f t="shared" ref="I238:I250" si="12">CEILING(G238,S238)</f>
        <v>1302</v>
      </c>
      <c r="J238" s="4">
        <f t="shared" ref="J238:J250" si="13">CEILING(H238,S238)</f>
        <v>0</v>
      </c>
      <c r="K238" s="18">
        <f t="array" ref="K238">I238*XLOOKUP(C238,'PRICE LIST'!E:E,'PRICE LIST'!J:J)</f>
        <v>0</v>
      </c>
      <c r="L238" s="18">
        <f t="array" ref="L238">J238*XLOOKUP(C238,'PRICE LIST'!E:E,'PRICE LIST'!J:J)</f>
        <v>0</v>
      </c>
      <c r="M238" s="4" t="str">
        <f t="array" ref="M238">XLOOKUP(C238,SEA!B:B,SEA!R:R)</f>
        <v/>
      </c>
      <c r="N238" s="4"/>
      <c r="O238" s="4"/>
      <c r="P238" s="4">
        <f t="shared" ref="P238:P250" si="14">Q238*J238</f>
        <v>0</v>
      </c>
      <c r="Q238" s="4">
        <f t="array" ref="Q238">E238-XLOOKUP(C238,'PRICE LIST'!E:E,'PRICE LIST'!J:J)</f>
        <v>0.46</v>
      </c>
      <c r="R238" s="4"/>
      <c r="S238" s="14">
        <v>1.0</v>
      </c>
    </row>
    <row r="239">
      <c r="A239" s="14" t="str">
        <f t="array" ref="A239">XLOOKUP(C239,INV!D:D,INV!I:I)</f>
        <v>CA0239600500</v>
      </c>
      <c r="B239" s="50" t="s">
        <v>539</v>
      </c>
      <c r="C239" s="51" t="s">
        <v>540</v>
      </c>
      <c r="D239" s="14" t="s">
        <v>538</v>
      </c>
      <c r="E239" s="14">
        <f t="array" ref="E239">XLOOKUP(C239,INV!A:A,INV!K:K)</f>
        <v>0.69</v>
      </c>
      <c r="F239" s="4"/>
      <c r="G239" s="4">
        <f t="array" ref="G239">XLOOKUP(C239,SEA!B:B,SEA!Q:Q)</f>
        <v>512</v>
      </c>
      <c r="H239" s="4">
        <f t="array" ref="H239">XLOOKUP(C239,SEA!B:B,SEA!S:S)</f>
        <v>0</v>
      </c>
      <c r="I239" s="4">
        <f t="shared" si="12"/>
        <v>513</v>
      </c>
      <c r="J239" s="4">
        <f t="shared" si="13"/>
        <v>0</v>
      </c>
      <c r="K239" s="18">
        <f t="array" ref="K239">I239*XLOOKUP(C239,'PRICE LIST'!E:E,'PRICE LIST'!J:J)</f>
        <v>0</v>
      </c>
      <c r="L239" s="18">
        <f t="array" ref="L239">J239*XLOOKUP(C239,'PRICE LIST'!E:E,'PRICE LIST'!J:J)</f>
        <v>0</v>
      </c>
      <c r="M239" s="4" t="str">
        <f t="array" ref="M239">XLOOKUP(C239,SEA!B:B,SEA!R:R)</f>
        <v/>
      </c>
      <c r="N239" s="4"/>
      <c r="O239" s="4"/>
      <c r="P239" s="4">
        <f t="shared" si="14"/>
        <v>0</v>
      </c>
      <c r="Q239" s="4">
        <f t="array" ref="Q239">E239-XLOOKUP(C239,'PRICE LIST'!E:E,'PRICE LIST'!J:J)</f>
        <v>0.69</v>
      </c>
      <c r="R239" s="4"/>
      <c r="S239" s="14">
        <v>1.0</v>
      </c>
    </row>
    <row r="240">
      <c r="A240" s="14" t="str">
        <f t="array" ref="A240">XLOOKUP(C240,INV!D:D,INV!I:I)</f>
        <v>CA0239600600</v>
      </c>
      <c r="B240" s="50" t="s">
        <v>541</v>
      </c>
      <c r="C240" s="51" t="s">
        <v>542</v>
      </c>
      <c r="D240" s="14" t="s">
        <v>538</v>
      </c>
      <c r="E240" s="14">
        <f t="array" ref="E240">XLOOKUP(C240,INV!A:A,INV!K:K)</f>
        <v>0.91</v>
      </c>
      <c r="F240" s="4"/>
      <c r="G240" s="4">
        <f t="array" ref="G240">XLOOKUP(C240,SEA!B:B,SEA!Q:Q)</f>
        <v>374</v>
      </c>
      <c r="H240" s="4">
        <f t="array" ref="H240">XLOOKUP(C240,SEA!B:B,SEA!S:S)</f>
        <v>0</v>
      </c>
      <c r="I240" s="4">
        <f t="shared" si="12"/>
        <v>374</v>
      </c>
      <c r="J240" s="4">
        <f t="shared" si="13"/>
        <v>0</v>
      </c>
      <c r="K240" s="18">
        <f t="array" ref="K240">I240*XLOOKUP(C240,'PRICE LIST'!E:E,'PRICE LIST'!J:J)</f>
        <v>0</v>
      </c>
      <c r="L240" s="18">
        <f t="array" ref="L240">J240*XLOOKUP(C240,'PRICE LIST'!E:E,'PRICE LIST'!J:J)</f>
        <v>0</v>
      </c>
      <c r="M240" s="4" t="str">
        <f t="array" ref="M240">XLOOKUP(C240,SEA!B:B,SEA!R:R)</f>
        <v/>
      </c>
      <c r="N240" s="4"/>
      <c r="O240" s="4"/>
      <c r="P240" s="4">
        <f t="shared" si="14"/>
        <v>0</v>
      </c>
      <c r="Q240" s="4">
        <f t="array" ref="Q240">E240-XLOOKUP(C240,'PRICE LIST'!E:E,'PRICE LIST'!J:J)</f>
        <v>0.91</v>
      </c>
      <c r="R240" s="4"/>
      <c r="S240" s="14">
        <v>1.0</v>
      </c>
    </row>
    <row r="241">
      <c r="A241" s="14" t="str">
        <f t="array" ref="A241">XLOOKUP(C241,INV!D:D,INV!I:I)</f>
        <v>CA0234300000</v>
      </c>
      <c r="B241" s="50" t="s">
        <v>543</v>
      </c>
      <c r="C241" s="51" t="s">
        <v>544</v>
      </c>
      <c r="D241" s="14" t="s">
        <v>538</v>
      </c>
      <c r="E241" s="14">
        <f t="array" ref="E241">XLOOKUP(C241,INV!A:A,INV!K:K)</f>
        <v>1</v>
      </c>
      <c r="F241" s="4"/>
      <c r="G241" s="4">
        <f t="array" ref="G241">XLOOKUP(C241,SEA!B:B,SEA!Q:Q)</f>
        <v>0</v>
      </c>
      <c r="H241" s="4">
        <f t="array" ref="H241">XLOOKUP(C241,SEA!B:B,SEA!S:S)</f>
        <v>0</v>
      </c>
      <c r="I241" s="4">
        <f t="shared" si="12"/>
        <v>0</v>
      </c>
      <c r="J241" s="4">
        <f t="shared" si="13"/>
        <v>0</v>
      </c>
      <c r="K241" s="18">
        <f t="array" ref="K241">I241*XLOOKUP(C241,'PRICE LIST'!E:E,'PRICE LIST'!J:J)</f>
        <v>0</v>
      </c>
      <c r="L241" s="18">
        <f t="array" ref="L241">J241*XLOOKUP(C241,'PRICE LIST'!E:E,'PRICE LIST'!J:J)</f>
        <v>0</v>
      </c>
      <c r="M241" s="4" t="str">
        <f t="array" ref="M241">XLOOKUP(C241,SEA!B:B,SEA!R:R)</f>
        <v/>
      </c>
      <c r="N241" s="4"/>
      <c r="O241" s="4"/>
      <c r="P241" s="4">
        <f t="shared" si="14"/>
        <v>0</v>
      </c>
      <c r="Q241" s="4">
        <f t="array" ref="Q241">E241-XLOOKUP(C241,'PRICE LIST'!E:E,'PRICE LIST'!J:J)</f>
        <v>1</v>
      </c>
      <c r="R241" s="4"/>
      <c r="S241" s="14">
        <v>1.0</v>
      </c>
    </row>
    <row r="242">
      <c r="A242" s="14" t="str">
        <f t="array" ref="A242">XLOOKUP(C242,INV!D:D,INV!I:I)</f>
        <v>JW131</v>
      </c>
      <c r="B242" s="24" t="s">
        <v>545</v>
      </c>
      <c r="C242" s="20" t="s">
        <v>546</v>
      </c>
      <c r="D242" s="14" t="s">
        <v>547</v>
      </c>
      <c r="E242" s="14">
        <f t="array" ref="E242">XLOOKUP(C242,INV!A:A,INV!K:K)</f>
        <v>25</v>
      </c>
      <c r="F242" s="4"/>
      <c r="G242" s="4">
        <f t="array" ref="G242">XLOOKUP(C242,SEA!B:B,SEA!Q:Q)</f>
        <v>28.66666667</v>
      </c>
      <c r="H242" s="4">
        <f t="array" ref="H242">XLOOKUP(C242,SEA!B:B,SEA!S:S)</f>
        <v>0</v>
      </c>
      <c r="I242" s="4">
        <f t="shared" si="12"/>
        <v>29</v>
      </c>
      <c r="J242" s="4">
        <f t="shared" si="13"/>
        <v>0</v>
      </c>
      <c r="K242" s="18">
        <f t="array" ref="K242">I242*XLOOKUP(C242,'PRICE LIST'!E:E,'PRICE LIST'!J:J)</f>
        <v>0</v>
      </c>
      <c r="L242" s="18">
        <f t="array" ref="L242">J242*XLOOKUP(C242,'PRICE LIST'!E:E,'PRICE LIST'!J:J)</f>
        <v>0</v>
      </c>
      <c r="M242" s="4" t="str">
        <f t="array" ref="M242">XLOOKUP(C242,SEA!B:B,SEA!R:R)</f>
        <v/>
      </c>
      <c r="N242" s="4"/>
      <c r="O242" s="4"/>
      <c r="P242" s="4">
        <f t="shared" si="14"/>
        <v>0</v>
      </c>
      <c r="Q242" s="4">
        <f t="array" ref="Q242">E242-XLOOKUP(C242,'PRICE LIST'!E:E,'PRICE LIST'!J:J)</f>
        <v>25</v>
      </c>
      <c r="R242" s="4"/>
      <c r="S242" s="14">
        <v>1.0</v>
      </c>
    </row>
    <row r="243">
      <c r="A243" s="14" t="str">
        <f t="array" ref="A243">XLOOKUP(C243,INV!D:D,INV!I:I)</f>
        <v>JW147</v>
      </c>
      <c r="B243" s="24" t="s">
        <v>548</v>
      </c>
      <c r="C243" s="20" t="s">
        <v>549</v>
      </c>
      <c r="D243" s="14" t="s">
        <v>547</v>
      </c>
      <c r="E243" s="14">
        <f t="array" ref="E243">XLOOKUP(C243,INV!A:A,INV!K:K)</f>
        <v>15</v>
      </c>
      <c r="F243" s="4"/>
      <c r="G243" s="4">
        <f t="array" ref="G243">XLOOKUP(C243,SEA!B:B,SEA!Q:Q)</f>
        <v>38.5</v>
      </c>
      <c r="H243" s="4">
        <f t="array" ref="H243">XLOOKUP(C243,SEA!B:B,SEA!S:S)</f>
        <v>0</v>
      </c>
      <c r="I243" s="4">
        <f t="shared" si="12"/>
        <v>39</v>
      </c>
      <c r="J243" s="4">
        <f t="shared" si="13"/>
        <v>0</v>
      </c>
      <c r="K243" s="18">
        <f t="array" ref="K243">I243*XLOOKUP(C243,'PRICE LIST'!E:E,'PRICE LIST'!J:J)</f>
        <v>0</v>
      </c>
      <c r="L243" s="18">
        <f t="array" ref="L243">J243*XLOOKUP(C243,'PRICE LIST'!E:E,'PRICE LIST'!J:J)</f>
        <v>0</v>
      </c>
      <c r="M243" s="4" t="str">
        <f t="array" ref="M243">XLOOKUP(C243,SEA!B:B,SEA!R:R)</f>
        <v/>
      </c>
      <c r="N243" s="4"/>
      <c r="O243" s="4"/>
      <c r="P243" s="4">
        <f t="shared" si="14"/>
        <v>0</v>
      </c>
      <c r="Q243" s="4">
        <f t="array" ref="Q243">E243-XLOOKUP(C243,'PRICE LIST'!E:E,'PRICE LIST'!J:J)</f>
        <v>15</v>
      </c>
      <c r="R243" s="4"/>
      <c r="S243" s="14">
        <v>1.0</v>
      </c>
    </row>
    <row r="244">
      <c r="A244" s="14" t="str">
        <f t="array" ref="A244">XLOOKUP(C244,INV!D:D,INV!I:I)</f>
        <v>JW130</v>
      </c>
      <c r="B244" s="24" t="s">
        <v>550</v>
      </c>
      <c r="C244" s="20" t="s">
        <v>551</v>
      </c>
      <c r="D244" s="14" t="s">
        <v>547</v>
      </c>
      <c r="E244" s="14">
        <f t="array" ref="E244">XLOOKUP(C244,INV!A:A,INV!K:K)</f>
        <v>14</v>
      </c>
      <c r="F244" s="4"/>
      <c r="G244" s="4">
        <f t="array" ref="G244">XLOOKUP(C244,SEA!B:B,SEA!Q:Q)</f>
        <v>35.66666667</v>
      </c>
      <c r="H244" s="4">
        <f t="array" ref="H244">XLOOKUP(C244,SEA!B:B,SEA!S:S)</f>
        <v>0</v>
      </c>
      <c r="I244" s="4">
        <f t="shared" si="12"/>
        <v>36</v>
      </c>
      <c r="J244" s="4">
        <f t="shared" si="13"/>
        <v>0</v>
      </c>
      <c r="K244" s="18">
        <f t="array" ref="K244">I244*XLOOKUP(C244,'PRICE LIST'!E:E,'PRICE LIST'!J:J)</f>
        <v>0</v>
      </c>
      <c r="L244" s="18">
        <f t="array" ref="L244">J244*XLOOKUP(C244,'PRICE LIST'!E:E,'PRICE LIST'!J:J)</f>
        <v>0</v>
      </c>
      <c r="M244" s="4" t="str">
        <f t="array" ref="M244">XLOOKUP(C244,SEA!B:B,SEA!R:R)</f>
        <v/>
      </c>
      <c r="N244" s="4"/>
      <c r="O244" s="4"/>
      <c r="P244" s="4">
        <f t="shared" si="14"/>
        <v>0</v>
      </c>
      <c r="Q244" s="4">
        <f t="array" ref="Q244">E244-XLOOKUP(C244,'PRICE LIST'!E:E,'PRICE LIST'!J:J)</f>
        <v>14</v>
      </c>
      <c r="R244" s="4"/>
      <c r="S244" s="14">
        <v>1.0</v>
      </c>
    </row>
    <row r="245">
      <c r="A245" s="14" t="str">
        <f t="array" ref="A245">XLOOKUP(C245,INV!D:D,INV!I:I)</f>
        <v>JW158</v>
      </c>
      <c r="B245" s="24" t="s">
        <v>552</v>
      </c>
      <c r="C245" s="20" t="s">
        <v>553</v>
      </c>
      <c r="D245" s="14" t="s">
        <v>547</v>
      </c>
      <c r="E245" s="14">
        <f t="array" ref="E245">XLOOKUP(C245,INV!A:A,INV!K:K)</f>
        <v>20</v>
      </c>
      <c r="F245" s="4"/>
      <c r="G245" s="4">
        <f t="array" ref="G245">XLOOKUP(C245,SEA!B:B,SEA!Q:Q)</f>
        <v>17.41666667</v>
      </c>
      <c r="H245" s="4">
        <f t="array" ref="H245">XLOOKUP(C245,SEA!B:B,SEA!S:S)</f>
        <v>0</v>
      </c>
      <c r="I245" s="4">
        <f t="shared" si="12"/>
        <v>18</v>
      </c>
      <c r="J245" s="4">
        <f t="shared" si="13"/>
        <v>0</v>
      </c>
      <c r="K245" s="18">
        <f t="array" ref="K245">I245*XLOOKUP(C245,'PRICE LIST'!E:E,'PRICE LIST'!J:J)</f>
        <v>0</v>
      </c>
      <c r="L245" s="18">
        <f t="array" ref="L245">J245*XLOOKUP(C245,'PRICE LIST'!E:E,'PRICE LIST'!J:J)</f>
        <v>0</v>
      </c>
      <c r="M245" s="4" t="str">
        <f t="array" ref="M245">XLOOKUP(C245,SEA!B:B,SEA!R:R)</f>
        <v/>
      </c>
      <c r="N245" s="4"/>
      <c r="O245" s="4"/>
      <c r="P245" s="4">
        <f t="shared" si="14"/>
        <v>0</v>
      </c>
      <c r="Q245" s="4">
        <f t="array" ref="Q245">E245-XLOOKUP(C245,'PRICE LIST'!E:E,'PRICE LIST'!J:J)</f>
        <v>20</v>
      </c>
      <c r="R245" s="4"/>
      <c r="S245" s="14">
        <v>1.0</v>
      </c>
    </row>
    <row r="246">
      <c r="A246" s="14" t="str">
        <f t="array" ref="A246">XLOOKUP(C246,INV!D:D,INV!I:I)</f>
        <v>JW165</v>
      </c>
      <c r="B246" s="42" t="s">
        <v>554</v>
      </c>
      <c r="C246" s="40" t="s">
        <v>555</v>
      </c>
      <c r="D246" s="44" t="s">
        <v>547</v>
      </c>
      <c r="E246" s="14">
        <f t="array" ref="E246">XLOOKUP(C246,INV!A:A,INV!K:K)</f>
        <v>50</v>
      </c>
      <c r="F246" s="14" t="s">
        <v>368</v>
      </c>
      <c r="G246" s="4"/>
      <c r="H246" s="4">
        <f t="array" ref="H246">XLOOKUP(C246,AIR!C:C,AIR!E:E)</f>
        <v>35</v>
      </c>
      <c r="I246" s="4">
        <f t="shared" si="12"/>
        <v>0</v>
      </c>
      <c r="J246" s="4">
        <f t="shared" si="13"/>
        <v>35</v>
      </c>
      <c r="K246" s="18">
        <f t="array" ref="K246">I246*XLOOKUP(C246,'PRICE LIST'!E:E,'PRICE LIST'!J:J)</f>
        <v>0</v>
      </c>
      <c r="L246" s="18">
        <f t="array" ref="L246">J246*XLOOKUP(C246,'PRICE LIST'!E:E,'PRICE LIST'!J:J)</f>
        <v>0</v>
      </c>
      <c r="M246" s="4" t="str">
        <f t="array" ref="M246">XLOOKUP(C246,SEA!B:B,SEA!R:R)</f>
        <v>#N/A</v>
      </c>
      <c r="N246" s="4"/>
      <c r="O246" s="4"/>
      <c r="P246" s="4">
        <f t="shared" si="14"/>
        <v>1750</v>
      </c>
      <c r="Q246" s="4">
        <f t="array" ref="Q246">E246-XLOOKUP(C246,'PRICE LIST'!E:E,'PRICE LIST'!J:J)</f>
        <v>50</v>
      </c>
      <c r="R246" s="14"/>
      <c r="S246" s="14">
        <v>1.0</v>
      </c>
    </row>
    <row r="247">
      <c r="A247" s="26" t="str">
        <f t="array" ref="A247">XLOOKUP(C247,INV!D:D,INV!I:I)</f>
        <v>JW160</v>
      </c>
      <c r="B247" s="42" t="s">
        <v>556</v>
      </c>
      <c r="C247" s="43" t="s">
        <v>557</v>
      </c>
      <c r="D247" s="44" t="s">
        <v>547</v>
      </c>
      <c r="E247" s="14">
        <f t="array" ref="E247">XLOOKUP(C247,INV!A:A,INV!K:K)</f>
        <v>199</v>
      </c>
      <c r="F247" s="14" t="s">
        <v>368</v>
      </c>
      <c r="G247" s="4"/>
      <c r="H247" s="4">
        <f t="array" ref="H247">XLOOKUP(C247,AIR!C:C,AIR!E:E)</f>
        <v>0</v>
      </c>
      <c r="I247" s="4">
        <f t="shared" si="12"/>
        <v>0</v>
      </c>
      <c r="J247" s="4">
        <f t="shared" si="13"/>
        <v>0</v>
      </c>
      <c r="K247" s="18">
        <f t="array" ref="K247">I247*XLOOKUP(C247,'PRICE LIST'!E:E,'PRICE LIST'!J:J)</f>
        <v>0</v>
      </c>
      <c r="L247" s="18">
        <f t="array" ref="L247">J247*XLOOKUP(C247,'PRICE LIST'!E:E,'PRICE LIST'!J:J)</f>
        <v>0</v>
      </c>
      <c r="M247" s="4" t="str">
        <f t="array" ref="M247">XLOOKUP(C247,SEA!B:B,SEA!R:R)</f>
        <v>#N/A</v>
      </c>
      <c r="N247" s="4"/>
      <c r="O247" s="4"/>
      <c r="P247" s="4">
        <f t="shared" si="14"/>
        <v>0</v>
      </c>
      <c r="Q247" s="4">
        <f t="array" ref="Q247">E247-XLOOKUP(C247,'PRICE LIST'!E:E,'PRICE LIST'!J:J)</f>
        <v>199</v>
      </c>
      <c r="R247" s="14"/>
      <c r="S247" s="14">
        <v>1.0</v>
      </c>
    </row>
    <row r="248">
      <c r="A248" s="14" t="str">
        <f t="array" ref="A248">XLOOKUP(C248,INV!D:D,INV!I:I)</f>
        <v>JW161</v>
      </c>
      <c r="B248" s="42" t="s">
        <v>558</v>
      </c>
      <c r="C248" s="43" t="s">
        <v>559</v>
      </c>
      <c r="D248" s="44" t="s">
        <v>547</v>
      </c>
      <c r="E248" s="14">
        <f t="array" ref="E248">XLOOKUP(C248,INV!A:A,INV!K:K)</f>
        <v>177</v>
      </c>
      <c r="F248" s="14" t="s">
        <v>368</v>
      </c>
      <c r="G248" s="4"/>
      <c r="H248" s="4">
        <f t="array" ref="H248">XLOOKUP(C248,AIR!C:C,AIR!E:E)</f>
        <v>0</v>
      </c>
      <c r="I248" s="4">
        <f t="shared" si="12"/>
        <v>0</v>
      </c>
      <c r="J248" s="4">
        <f t="shared" si="13"/>
        <v>0</v>
      </c>
      <c r="K248" s="18">
        <f t="array" ref="K248">I248*XLOOKUP(C248,'PRICE LIST'!E:E,'PRICE LIST'!J:J)</f>
        <v>0</v>
      </c>
      <c r="L248" s="18">
        <f t="array" ref="L248">J248*XLOOKUP(C248,'PRICE LIST'!E:E,'PRICE LIST'!J:J)</f>
        <v>0</v>
      </c>
      <c r="M248" s="4" t="str">
        <f t="array" ref="M248">XLOOKUP(C248,SEA!B:B,SEA!R:R)</f>
        <v>#N/A</v>
      </c>
      <c r="N248" s="4"/>
      <c r="O248" s="4"/>
      <c r="P248" s="4">
        <f t="shared" si="14"/>
        <v>0</v>
      </c>
      <c r="Q248" s="4">
        <f t="array" ref="Q248">E248-XLOOKUP(C248,'PRICE LIST'!E:E,'PRICE LIST'!J:J)</f>
        <v>177</v>
      </c>
      <c r="R248" s="14"/>
      <c r="S248" s="14">
        <v>1.0</v>
      </c>
    </row>
    <row r="249">
      <c r="A249" s="14" t="str">
        <f t="array" ref="A249">XLOOKUP(C249,INV!D:D,INV!I:I)</f>
        <v>JW164</v>
      </c>
      <c r="B249" s="42" t="s">
        <v>560</v>
      </c>
      <c r="C249" s="40" t="s">
        <v>561</v>
      </c>
      <c r="D249" s="44" t="s">
        <v>547</v>
      </c>
      <c r="E249" s="14">
        <f t="array" ref="E249">XLOOKUP(C249,INV!A:A,INV!K:K)</f>
        <v>150</v>
      </c>
      <c r="F249" s="14" t="s">
        <v>368</v>
      </c>
      <c r="G249" s="4"/>
      <c r="H249" s="4">
        <f t="array" ref="H249">XLOOKUP(C249,AIR!C:C,AIR!E:E)</f>
        <v>0</v>
      </c>
      <c r="I249" s="4">
        <f t="shared" si="12"/>
        <v>0</v>
      </c>
      <c r="J249" s="4">
        <f t="shared" si="13"/>
        <v>0</v>
      </c>
      <c r="K249" s="18">
        <f t="array" ref="K249">I249*XLOOKUP(C249,'PRICE LIST'!E:E,'PRICE LIST'!J:J)</f>
        <v>0</v>
      </c>
      <c r="L249" s="18">
        <f t="array" ref="L249">J249*XLOOKUP(C249,'PRICE LIST'!E:E,'PRICE LIST'!J:J)</f>
        <v>0</v>
      </c>
      <c r="M249" s="4" t="str">
        <f t="array" ref="M249">XLOOKUP(C249,SEA!B:B,SEA!R:R)</f>
        <v>#N/A</v>
      </c>
      <c r="N249" s="4"/>
      <c r="O249" s="4"/>
      <c r="P249" s="4">
        <f t="shared" si="14"/>
        <v>0</v>
      </c>
      <c r="Q249" s="4">
        <f t="array" ref="Q249">E249-XLOOKUP(C249,'PRICE LIST'!E:E,'PRICE LIST'!J:J)</f>
        <v>150</v>
      </c>
      <c r="R249" s="14"/>
      <c r="S249" s="14">
        <v>1.0</v>
      </c>
    </row>
    <row r="250">
      <c r="A250" s="14" t="str">
        <f t="array" ref="A250">XLOOKUP(C250,INV!D:D,INV!I:I)</f>
        <v>JW129</v>
      </c>
      <c r="B250" s="42" t="s">
        <v>562</v>
      </c>
      <c r="C250" s="43" t="s">
        <v>563</v>
      </c>
      <c r="D250" s="44" t="s">
        <v>547</v>
      </c>
      <c r="E250" s="14">
        <f t="array" ref="E250">XLOOKUP(C250,INV!A:A,INV!K:K)</f>
        <v>65</v>
      </c>
      <c r="F250" s="14" t="s">
        <v>368</v>
      </c>
      <c r="G250" s="4"/>
      <c r="H250" s="4">
        <f t="array" ref="H250">XLOOKUP(C250,AIR!C:C,AIR!E:E)</f>
        <v>0</v>
      </c>
      <c r="I250" s="4">
        <f t="shared" si="12"/>
        <v>0</v>
      </c>
      <c r="J250" s="4">
        <f t="shared" si="13"/>
        <v>0</v>
      </c>
      <c r="K250" s="18">
        <f t="array" ref="K250">I250*XLOOKUP(C250,'PRICE LIST'!E:E,'PRICE LIST'!J:J)</f>
        <v>0</v>
      </c>
      <c r="L250" s="18">
        <f t="array" ref="L250">J250*XLOOKUP(C250,'PRICE LIST'!E:E,'PRICE LIST'!J:J)</f>
        <v>0</v>
      </c>
      <c r="M250" s="4" t="str">
        <f t="array" ref="M250">XLOOKUP(C250,SEA!B:B,SEA!R:R)</f>
        <v>#N/A</v>
      </c>
      <c r="N250" s="4"/>
      <c r="O250" s="4"/>
      <c r="P250" s="4">
        <f t="shared" si="14"/>
        <v>0</v>
      </c>
      <c r="Q250" s="4">
        <f t="array" ref="Q250">E250-XLOOKUP(C250,'PRICE LIST'!E:E,'PRICE LIST'!J:J)</f>
        <v>65</v>
      </c>
      <c r="R250" s="14"/>
      <c r="S250" s="14">
        <v>1.0</v>
      </c>
    </row>
    <row r="251">
      <c r="A251" s="14" t="str">
        <f t="array" ref="A251">XLOOKUP(C251,INV!D:D,INV!I:I)</f>
        <v>FD202-CL</v>
      </c>
      <c r="B251" s="19" t="str">
        <f t="array" ref="B251">XLOOKUP(C251,INV!A:A,INV!B:B)</f>
        <v>Large Clover Honey</v>
      </c>
      <c r="C251" s="20" t="s">
        <v>564</v>
      </c>
      <c r="D251" s="14" t="s">
        <v>565</v>
      </c>
      <c r="E251" s="14">
        <f t="array" ref="E251">XLOOKUP(C251,INV!A:A,INV!K:K)</f>
        <v>25</v>
      </c>
      <c r="F251" s="2" t="s">
        <v>83</v>
      </c>
      <c r="K251" s="21"/>
      <c r="L251" s="21"/>
      <c r="M251" s="4" t="str">
        <f t="array" ref="M251">XLOOKUP(C251,SEA!B:B,SEA!R:R)</f>
        <v>#N/A</v>
      </c>
    </row>
    <row r="252">
      <c r="A252" s="14" t="str">
        <f t="array" ref="A252">XLOOKUP(C252,INV!D:D,INV!I:I)</f>
        <v>FD202-SW</v>
      </c>
      <c r="B252" s="19" t="str">
        <f t="array" ref="B252">XLOOKUP(C252,INV!A:A,INV!B:B)</f>
        <v>Large Sourwood Honey</v>
      </c>
      <c r="C252" s="20" t="s">
        <v>566</v>
      </c>
      <c r="D252" s="14" t="s">
        <v>565</v>
      </c>
      <c r="E252" s="14">
        <f t="array" ref="E252">XLOOKUP(C252,INV!A:A,INV!K:K)</f>
        <v>25</v>
      </c>
      <c r="F252" s="2" t="s">
        <v>83</v>
      </c>
      <c r="K252" s="21"/>
      <c r="L252" s="21"/>
      <c r="M252" s="4" t="str">
        <f t="array" ref="M252">XLOOKUP(C252,SEA!B:B,SEA!R:R)</f>
        <v>#N/A</v>
      </c>
    </row>
    <row r="253">
      <c r="A253" s="14" t="str">
        <f t="array" ref="A253">XLOOKUP(C253,INV!D:D,INV!I:I)</f>
        <v>FD202-WF</v>
      </c>
      <c r="B253" s="19" t="str">
        <f t="array" ref="B253">XLOOKUP(C253,INV!A:A,INV!B:B)</f>
        <v>Large Wildflower Honey</v>
      </c>
      <c r="C253" s="20" t="s">
        <v>567</v>
      </c>
      <c r="D253" s="14" t="s">
        <v>565</v>
      </c>
      <c r="E253" s="14">
        <f t="array" ref="E253">XLOOKUP(C253,INV!A:A,INV!K:K)</f>
        <v>25</v>
      </c>
      <c r="F253" s="2" t="s">
        <v>83</v>
      </c>
      <c r="K253" s="21"/>
      <c r="L253" s="21"/>
      <c r="M253" s="4" t="str">
        <f t="array" ref="M253">XLOOKUP(C253,SEA!B:B,SEA!R:R)</f>
        <v>#N/A</v>
      </c>
    </row>
    <row r="254">
      <c r="A254" s="26" t="str">
        <f t="array" ref="A254">XLOOKUP(C254,INV!D:D,INV!I:I)</f>
        <v>FD203-8CL</v>
      </c>
      <c r="B254" s="19" t="str">
        <f t="array" ref="B254">XLOOKUP(C254,INV!A:A,INV!B:B)</f>
        <v>Small Clover Honey</v>
      </c>
      <c r="C254" s="20" t="s">
        <v>568</v>
      </c>
      <c r="D254" s="14" t="s">
        <v>565</v>
      </c>
      <c r="E254" s="14">
        <f t="array" ref="E254">XLOOKUP(C254,INV!A:A,INV!K:K)</f>
        <v>9.5</v>
      </c>
      <c r="F254" s="2" t="s">
        <v>83</v>
      </c>
      <c r="K254" s="21"/>
      <c r="L254" s="21"/>
      <c r="M254" s="4" t="str">
        <f t="array" ref="M254">XLOOKUP(C254,SEA!B:B,SEA!R:R)</f>
        <v>#N/A</v>
      </c>
    </row>
    <row r="255">
      <c r="A255" s="26" t="str">
        <f t="array" ref="A255">XLOOKUP(C255,INV!D:D,INV!I:I)</f>
        <v>FD203-8SW</v>
      </c>
      <c r="B255" s="19" t="str">
        <f t="array" ref="B255">XLOOKUP(C255,INV!A:A,INV!B:B)</f>
        <v>Small Sourwood Honey</v>
      </c>
      <c r="C255" s="20" t="s">
        <v>569</v>
      </c>
      <c r="D255" s="14" t="s">
        <v>565</v>
      </c>
      <c r="E255" s="14">
        <f t="array" ref="E255">XLOOKUP(C255,INV!A:A,INV!K:K)</f>
        <v>9.5</v>
      </c>
      <c r="F255" s="2" t="s">
        <v>83</v>
      </c>
      <c r="K255" s="21"/>
      <c r="L255" s="21"/>
      <c r="M255" s="4" t="str">
        <f t="array" ref="M255">XLOOKUP(C255,SEA!B:B,SEA!R:R)</f>
        <v>#N/A</v>
      </c>
    </row>
    <row r="256">
      <c r="A256" s="14" t="str">
        <f t="array" ref="A256">XLOOKUP(C256,INV!D:D,INV!I:I)</f>
        <v>FD203-8WF</v>
      </c>
      <c r="B256" s="19" t="str">
        <f t="array" ref="B256">XLOOKUP(C256,INV!A:A,INV!B:B)</f>
        <v>Small Wildflower Honey</v>
      </c>
      <c r="C256" s="20" t="s">
        <v>570</v>
      </c>
      <c r="D256" s="14" t="s">
        <v>565</v>
      </c>
      <c r="E256" s="14">
        <f t="array" ref="E256">XLOOKUP(C256,INV!A:A,INV!K:K)</f>
        <v>9.5</v>
      </c>
      <c r="F256" s="2" t="s">
        <v>83</v>
      </c>
      <c r="K256" s="21"/>
      <c r="L256" s="21"/>
      <c r="M256" s="4" t="str">
        <f t="array" ref="M256">XLOOKUP(C256,SEA!B:B,SEA!R:R)</f>
        <v>#N/A</v>
      </c>
    </row>
    <row r="257">
      <c r="A257" s="26" t="str">
        <f t="array" ref="A257">XLOOKUP(C257,INV!D:D,INV!I:I)</f>
        <v>FD204-1GWF</v>
      </c>
      <c r="B257" s="19" t="str">
        <f t="array" ref="B257">XLOOKUP(C257,INV!A:A,INV!B:B)</f>
        <v>Gallon Wildflower Honey</v>
      </c>
      <c r="C257" s="20" t="s">
        <v>571</v>
      </c>
      <c r="D257" s="14" t="s">
        <v>565</v>
      </c>
      <c r="E257" s="14">
        <f t="array" ref="E257">XLOOKUP(C257,INV!A:A,INV!K:K)</f>
        <v>75</v>
      </c>
      <c r="F257" s="2" t="s">
        <v>83</v>
      </c>
      <c r="K257" s="21"/>
      <c r="L257" s="21"/>
      <c r="M257" s="4" t="str">
        <f t="array" ref="M257">XLOOKUP(C257,SEA!B:B,SEA!R:R)</f>
        <v>#N/A</v>
      </c>
    </row>
    <row r="258">
      <c r="A258" s="26" t="str">
        <f t="array" ref="A258">XLOOKUP(C258,INV!D:D,INV!I:I)</f>
        <v>FD204-1GCL</v>
      </c>
      <c r="B258" s="19" t="str">
        <f t="array" ref="B258">XLOOKUP(C258,INV!A:A,INV!B:B)</f>
        <v>Gallon Clover Honey</v>
      </c>
      <c r="C258" s="20" t="s">
        <v>572</v>
      </c>
      <c r="D258" s="14" t="s">
        <v>565</v>
      </c>
      <c r="E258" s="14">
        <f t="array" ref="E258">XLOOKUP(C258,INV!A:A,INV!K:K)</f>
        <v>75</v>
      </c>
      <c r="F258" s="2" t="s">
        <v>83</v>
      </c>
      <c r="K258" s="21"/>
      <c r="L258" s="21"/>
      <c r="M258" s="4" t="str">
        <f t="array" ref="M258">XLOOKUP(C258,SEA!B:B,SEA!R:R)</f>
        <v>#N/A</v>
      </c>
    </row>
    <row r="259">
      <c r="A259" s="26" t="str">
        <f t="array" ref="A259">XLOOKUP(C259,INV!D:D,INV!I:I)</f>
        <v>FD103</v>
      </c>
      <c r="B259" s="19" t="s">
        <v>573</v>
      </c>
      <c r="C259" s="20" t="s">
        <v>574</v>
      </c>
      <c r="D259" s="14" t="s">
        <v>575</v>
      </c>
      <c r="E259" s="14">
        <f t="array" ref="E259">XLOOKUP(C259,INV!A:A,INV!K:K)</f>
        <v>28.99</v>
      </c>
      <c r="F259" s="2" t="s">
        <v>83</v>
      </c>
      <c r="K259" s="21"/>
      <c r="L259" s="21"/>
      <c r="M259" s="4" t="str">
        <f t="array" ref="M259">XLOOKUP(C259,SEA!B:B,SEA!R:R)</f>
        <v>#N/A</v>
      </c>
    </row>
    <row r="260">
      <c r="A260" s="14" t="str">
        <f t="array" ref="A260">XLOOKUP(C260,INV!D:D,INV!I:I)</f>
        <v>RJ401</v>
      </c>
      <c r="B260" s="19" t="s">
        <v>576</v>
      </c>
      <c r="C260" s="20" t="s">
        <v>577</v>
      </c>
      <c r="D260" s="14" t="s">
        <v>575</v>
      </c>
      <c r="E260" s="14">
        <f t="array" ref="E260">XLOOKUP(C260,INV!A:A,INV!K:K)</f>
        <v>17.99</v>
      </c>
      <c r="F260" s="2" t="s">
        <v>83</v>
      </c>
      <c r="K260" s="21"/>
      <c r="L260" s="21"/>
      <c r="M260" s="4" t="str">
        <f t="array" ref="M260">XLOOKUP(C260,SEA!B:B,SEA!R:R)</f>
        <v>#N/A</v>
      </c>
    </row>
    <row r="261">
      <c r="A261" s="14" t="str">
        <f t="array" ref="A261">XLOOKUP(C261,INV!D:D,INV!I:I)</f>
        <v>RJ402</v>
      </c>
      <c r="B261" s="19" t="s">
        <v>578</v>
      </c>
      <c r="C261" s="20" t="s">
        <v>579</v>
      </c>
      <c r="D261" s="14" t="s">
        <v>575</v>
      </c>
      <c r="E261" s="14">
        <f t="array" ref="E261">XLOOKUP(C261,INV!A:A,INV!K:K)</f>
        <v>21.99</v>
      </c>
      <c r="F261" s="2" t="s">
        <v>83</v>
      </c>
      <c r="K261" s="21"/>
      <c r="L261" s="21"/>
      <c r="M261" s="4" t="str">
        <f t="array" ref="M261">XLOOKUP(C261,SEA!B:B,SEA!R:R)</f>
        <v>#N/A</v>
      </c>
    </row>
    <row r="262">
      <c r="A262" s="14" t="str">
        <f t="array" ref="A262">XLOOKUP(C262,INV!D:D,INV!I:I)</f>
        <v>FD404</v>
      </c>
      <c r="B262" s="19" t="s">
        <v>580</v>
      </c>
      <c r="C262" s="20" t="s">
        <v>581</v>
      </c>
      <c r="D262" s="14" t="s">
        <v>575</v>
      </c>
      <c r="E262" s="14">
        <f t="array" ref="E262">XLOOKUP(C262,INV!A:A,INV!K:K)</f>
        <v>15.99</v>
      </c>
      <c r="F262" s="2" t="s">
        <v>83</v>
      </c>
      <c r="K262" s="21"/>
      <c r="L262" s="21"/>
      <c r="M262" s="4" t="str">
        <f t="array" ref="M262">XLOOKUP(C262,SEA!B:B,SEA!R:R)</f>
        <v>#N/A</v>
      </c>
    </row>
    <row r="263">
      <c r="A263" s="14" t="str">
        <f t="array" ref="A263">XLOOKUP(C263,INV!D:D,INV!I:I)</f>
        <v>RJ101</v>
      </c>
      <c r="B263" s="19" t="s">
        <v>582</v>
      </c>
      <c r="C263" s="20" t="s">
        <v>583</v>
      </c>
      <c r="D263" s="14" t="s">
        <v>575</v>
      </c>
      <c r="E263" s="14">
        <f t="array" ref="E263">XLOOKUP(C263,INV!A:A,INV!K:K)</f>
        <v>10.99</v>
      </c>
      <c r="F263" s="2" t="s">
        <v>83</v>
      </c>
      <c r="K263" s="21"/>
      <c r="L263" s="21"/>
      <c r="M263" s="4" t="str">
        <f t="array" ref="M263">XLOOKUP(C263,SEA!B:B,SEA!R:R)</f>
        <v>#N/A</v>
      </c>
    </row>
    <row r="264">
      <c r="A264" s="26" t="str">
        <f t="array" ref="A264">XLOOKUP(C264,INV!D:D,INV!I:I)</f>
        <v>FD403</v>
      </c>
      <c r="B264" s="19" t="s">
        <v>584</v>
      </c>
      <c r="C264" s="20" t="s">
        <v>585</v>
      </c>
      <c r="D264" s="14" t="s">
        <v>575</v>
      </c>
      <c r="E264" s="14">
        <f t="array" ref="E264">XLOOKUP(C264,INV!A:A,INV!K:K)</f>
        <v>15.99</v>
      </c>
      <c r="F264" s="2" t="s">
        <v>83</v>
      </c>
      <c r="K264" s="21"/>
      <c r="L264" s="21"/>
      <c r="M264" s="4" t="str">
        <f t="array" ref="M264">XLOOKUP(C264,SEA!B:B,SEA!R:R)</f>
        <v>#N/A</v>
      </c>
    </row>
    <row r="265">
      <c r="A265" s="26" t="str">
        <f t="array" ref="A265">XLOOKUP(C265,INV!D:D,INV!I:I)</f>
        <v>RJ403</v>
      </c>
      <c r="B265" s="19" t="s">
        <v>586</v>
      </c>
      <c r="C265" s="20" t="s">
        <v>587</v>
      </c>
      <c r="D265" s="14" t="s">
        <v>575</v>
      </c>
      <c r="E265" s="14">
        <f t="array" ref="E265">XLOOKUP(C265,INV!A:A,INV!K:K)</f>
        <v>15.99</v>
      </c>
      <c r="F265" s="2" t="s">
        <v>83</v>
      </c>
      <c r="K265" s="21"/>
      <c r="L265" s="21"/>
      <c r="M265" s="4" t="str">
        <f t="array" ref="M265">XLOOKUP(C265,SEA!B:B,SEA!R:R)</f>
        <v>#N/A</v>
      </c>
    </row>
    <row r="266">
      <c r="A266" s="26" t="str">
        <f t="array" ref="A266">XLOOKUP(C266,INV!D:D,INV!I:I)</f>
        <v>FD306-2</v>
      </c>
      <c r="B266" s="19" t="s">
        <v>588</v>
      </c>
      <c r="C266" s="20" t="s">
        <v>589</v>
      </c>
      <c r="D266" s="14" t="s">
        <v>575</v>
      </c>
      <c r="E266" s="14">
        <f t="array" ref="E266">XLOOKUP(C266,INV!A:A,INV!K:K)</f>
        <v>9.5</v>
      </c>
      <c r="F266" s="2" t="s">
        <v>83</v>
      </c>
      <c r="K266" s="21"/>
      <c r="L266" s="21"/>
      <c r="M266" s="4" t="str">
        <f t="array" ref="M266">XLOOKUP(C266,SEA!B:B,SEA!R:R)</f>
        <v>#N/A</v>
      </c>
    </row>
    <row r="267">
      <c r="A267" s="26" t="str">
        <f t="array" ref="A267">XLOOKUP(C267,INV!D:D,INV!I:I)</f>
        <v>FD307-2</v>
      </c>
      <c r="B267" s="19" t="s">
        <v>590</v>
      </c>
      <c r="C267" s="20" t="s">
        <v>591</v>
      </c>
      <c r="D267" s="14" t="s">
        <v>575</v>
      </c>
      <c r="E267" s="14">
        <f t="array" ref="E267">XLOOKUP(C267,INV!A:A,INV!K:K)</f>
        <v>9.5</v>
      </c>
      <c r="F267" s="2" t="s">
        <v>83</v>
      </c>
      <c r="K267" s="21"/>
      <c r="L267" s="21"/>
      <c r="M267" s="4" t="str">
        <f t="array" ref="M267">XLOOKUP(C267,SEA!B:B,SEA!R:R)</f>
        <v>#N/A</v>
      </c>
    </row>
    <row r="268">
      <c r="A268" s="14" t="str">
        <f t="array" ref="A268">XLOOKUP(C268,INV!D:D,INV!I:I)</f>
        <v>FD401</v>
      </c>
      <c r="B268" s="3" t="s">
        <v>592</v>
      </c>
      <c r="C268" s="48" t="s">
        <v>593</v>
      </c>
      <c r="D268" s="2" t="s">
        <v>575</v>
      </c>
      <c r="E268" s="14">
        <f t="array" ref="E268">XLOOKUP(C268,INV!A:A,INV!K:K)</f>
        <v>6.5</v>
      </c>
      <c r="F268" s="2" t="s">
        <v>83</v>
      </c>
      <c r="G268" s="4"/>
      <c r="H268" s="4"/>
      <c r="I268" s="4"/>
      <c r="J268" s="4"/>
      <c r="K268" s="49"/>
      <c r="L268" s="49"/>
      <c r="M268" s="4"/>
      <c r="N268" s="4"/>
      <c r="O268" s="4"/>
      <c r="P268" s="4"/>
      <c r="Q268" s="4"/>
      <c r="R268" s="4"/>
      <c r="S268" s="4"/>
    </row>
    <row r="269">
      <c r="A269" s="14" t="str">
        <f t="array" ref="A269">XLOOKUP(C269,INV!D:D,INV!I:I)</f>
        <v>FD102</v>
      </c>
      <c r="B269" s="34" t="s">
        <v>594</v>
      </c>
      <c r="C269" s="35" t="s">
        <v>595</v>
      </c>
      <c r="D269" s="14" t="s">
        <v>596</v>
      </c>
      <c r="E269" s="14">
        <f t="array" ref="E269">XLOOKUP(C269,INV!A:A,INV!K:K)</f>
        <v>19.99</v>
      </c>
      <c r="F269" s="14" t="s">
        <v>155</v>
      </c>
      <c r="G269" s="4" t="str">
        <f t="array" ref="G269">XLOOKUP(C269,SEA!B:B,SEA!Q:Q)</f>
        <v>#N/A</v>
      </c>
      <c r="H269" s="4" t="str">
        <f t="array" ref="H269">XLOOKUP(C269,SEA!B:B,SEA!S:S)</f>
        <v>#N/A</v>
      </c>
      <c r="I269" s="4" t="str">
        <f t="shared" ref="I269:I337" si="15">CEILING(G269,S269)</f>
        <v>#N/A</v>
      </c>
      <c r="J269" s="4" t="str">
        <f t="shared" ref="J269:J337" si="16">CEILING(H269,S269)</f>
        <v>#N/A</v>
      </c>
      <c r="K269" s="18" t="str">
        <f t="array" ref="K269">I269*XLOOKUP(C269,'PRICE LIST'!E:E,'PRICE LIST'!J:J)</f>
        <v>#N/A</v>
      </c>
      <c r="L269" s="18" t="str">
        <f t="array" ref="L269">J269*XLOOKUP(C269,'PRICE LIST'!E:E,'PRICE LIST'!J:J)</f>
        <v>#N/A</v>
      </c>
      <c r="M269" s="4" t="str">
        <f t="array" ref="M269">XLOOKUP(C269,SEA!B:B,SEA!R:R)</f>
        <v>X</v>
      </c>
      <c r="N269" s="4"/>
      <c r="O269" s="4"/>
      <c r="P269" s="4" t="str">
        <f t="shared" ref="P269:P337" si="17">Q269*J269</f>
        <v>#N/A</v>
      </c>
      <c r="Q269" s="4">
        <f t="array" ref="Q269">E269-XLOOKUP(C269,'PRICE LIST'!E:E,'PRICE LIST'!J:J)</f>
        <v>19.99</v>
      </c>
      <c r="R269" s="14"/>
      <c r="S269" s="14">
        <v>6.0</v>
      </c>
    </row>
    <row r="270">
      <c r="A270" s="26" t="str">
        <f t="array" ref="A270">XLOOKUP(C270,INV!D:D,INV!I:I)</f>
        <v>FD101</v>
      </c>
      <c r="B270" s="34" t="s">
        <v>597</v>
      </c>
      <c r="C270" s="35" t="s">
        <v>598</v>
      </c>
      <c r="D270" s="14" t="s">
        <v>596</v>
      </c>
      <c r="E270" s="14">
        <f t="array" ref="E270">XLOOKUP(C270,INV!A:A,INV!K:K)</f>
        <v>14</v>
      </c>
      <c r="F270" s="14" t="s">
        <v>155</v>
      </c>
      <c r="G270" s="4" t="str">
        <f t="array" ref="G270">XLOOKUP(C270,SEA!B:B,SEA!Q:Q)</f>
        <v>#N/A</v>
      </c>
      <c r="H270" s="4" t="str">
        <f t="array" ref="H270">XLOOKUP(C270,SEA!B:B,SEA!S:S)</f>
        <v>#N/A</v>
      </c>
      <c r="I270" s="4" t="str">
        <f t="shared" si="15"/>
        <v>#N/A</v>
      </c>
      <c r="J270" s="4" t="str">
        <f t="shared" si="16"/>
        <v>#N/A</v>
      </c>
      <c r="K270" s="18" t="str">
        <f t="array" ref="K270">I270*XLOOKUP(C270,'PRICE LIST'!E:E,'PRICE LIST'!J:J)</f>
        <v>#N/A</v>
      </c>
      <c r="L270" s="18" t="str">
        <f t="array" ref="L270">J270*XLOOKUP(C270,'PRICE LIST'!E:E,'PRICE LIST'!J:J)</f>
        <v>#N/A</v>
      </c>
      <c r="M270" s="4" t="str">
        <f t="array" ref="M270">XLOOKUP(C270,SEA!B:B,SEA!R:R)</f>
        <v>X</v>
      </c>
      <c r="N270" s="4"/>
      <c r="O270" s="4"/>
      <c r="P270" s="4" t="str">
        <f t="shared" si="17"/>
        <v>#N/A</v>
      </c>
      <c r="Q270" s="4">
        <f t="array" ref="Q270">E270-XLOOKUP(C270,'PRICE LIST'!E:E,'PRICE LIST'!J:J)</f>
        <v>14</v>
      </c>
      <c r="R270" s="14"/>
      <c r="S270" s="14">
        <v>36.0</v>
      </c>
    </row>
    <row r="271">
      <c r="A271" s="26" t="str">
        <f t="array" ref="A271">XLOOKUP(C271,INV!D:D,INV!I:I)</f>
        <v>FD301</v>
      </c>
      <c r="B271" s="34" t="s">
        <v>599</v>
      </c>
      <c r="C271" s="35" t="s">
        <v>600</v>
      </c>
      <c r="D271" s="14" t="s">
        <v>596</v>
      </c>
      <c r="E271" s="14">
        <f t="array" ref="E271">XLOOKUP(C271,INV!A:A,INV!K:K)</f>
        <v>6.5</v>
      </c>
      <c r="F271" s="14" t="s">
        <v>155</v>
      </c>
      <c r="G271" s="4" t="str">
        <f t="array" ref="G271">XLOOKUP(C271,SEA!B:B,SEA!Q:Q)</f>
        <v>#N/A</v>
      </c>
      <c r="H271" s="4" t="str">
        <f t="array" ref="H271">XLOOKUP(C271,SEA!B:B,SEA!S:S)</f>
        <v>#N/A</v>
      </c>
      <c r="I271" s="4" t="str">
        <f t="shared" si="15"/>
        <v>#N/A</v>
      </c>
      <c r="J271" s="4" t="str">
        <f t="shared" si="16"/>
        <v>#N/A</v>
      </c>
      <c r="K271" s="18" t="str">
        <f t="array" ref="K271">I271*XLOOKUP(C271,'PRICE LIST'!E:E,'PRICE LIST'!J:J)</f>
        <v>#N/A</v>
      </c>
      <c r="L271" s="18" t="str">
        <f t="array" ref="L271">J271*XLOOKUP(C271,'PRICE LIST'!E:E,'PRICE LIST'!J:J)</f>
        <v>#N/A</v>
      </c>
      <c r="M271" s="4" t="str">
        <f t="array" ref="M271">XLOOKUP(C271,SEA!B:B,SEA!R:R)</f>
        <v/>
      </c>
      <c r="N271" s="4"/>
      <c r="O271" s="4"/>
      <c r="P271" s="4" t="str">
        <f t="shared" si="17"/>
        <v>#N/A</v>
      </c>
      <c r="Q271" s="4">
        <f t="array" ref="Q271">E271-XLOOKUP(C271,'PRICE LIST'!E:E,'PRICE LIST'!J:J)</f>
        <v>6.5</v>
      </c>
      <c r="R271" s="14"/>
      <c r="S271" s="14">
        <v>100.0</v>
      </c>
    </row>
    <row r="272">
      <c r="A272" s="14" t="str">
        <f t="array" ref="A272">XLOOKUP(C272,INV!D:D,INV!I:I)</f>
        <v>FD402</v>
      </c>
      <c r="B272" s="34" t="s">
        <v>601</v>
      </c>
      <c r="C272" s="35" t="s">
        <v>602</v>
      </c>
      <c r="D272" s="14" t="s">
        <v>596</v>
      </c>
      <c r="E272" s="14">
        <f t="array" ref="E272">XLOOKUP(C272,INV!A:A,INV!K:K)</f>
        <v>6.5</v>
      </c>
      <c r="F272" s="14" t="s">
        <v>155</v>
      </c>
      <c r="G272" s="4" t="str">
        <f t="array" ref="G272">XLOOKUP(C272,SEA!B:B,SEA!Q:Q)</f>
        <v>#N/A</v>
      </c>
      <c r="H272" s="4" t="str">
        <f t="array" ref="H272">XLOOKUP(C272,SEA!B:B,SEA!S:S)</f>
        <v>#N/A</v>
      </c>
      <c r="I272" s="4" t="str">
        <f t="shared" si="15"/>
        <v>#N/A</v>
      </c>
      <c r="J272" s="4" t="str">
        <f t="shared" si="16"/>
        <v>#N/A</v>
      </c>
      <c r="K272" s="18" t="str">
        <f t="array" ref="K272">I272*XLOOKUP(C272,'PRICE LIST'!E:E,'PRICE LIST'!J:J)</f>
        <v>#N/A</v>
      </c>
      <c r="L272" s="18" t="str">
        <f t="array" ref="L272">J272*XLOOKUP(C272,'PRICE LIST'!E:E,'PRICE LIST'!J:J)</f>
        <v>#N/A</v>
      </c>
      <c r="M272" s="4" t="str">
        <f t="array" ref="M272">XLOOKUP(C272,SEA!B:B,SEA!R:R)</f>
        <v/>
      </c>
      <c r="N272" s="4"/>
      <c r="O272" s="4"/>
      <c r="P272" s="4" t="str">
        <f t="shared" si="17"/>
        <v>#N/A</v>
      </c>
      <c r="Q272" s="4">
        <f t="array" ref="Q272">E272-XLOOKUP(C272,'PRICE LIST'!E:E,'PRICE LIST'!J:J)</f>
        <v>6.5</v>
      </c>
      <c r="R272" s="14"/>
      <c r="S272" s="14">
        <v>100.0</v>
      </c>
    </row>
    <row r="273">
      <c r="A273" s="14" t="str">
        <f t="array" ref="A273">XLOOKUP(C273,INV!D:D,INV!I:I)</f>
        <v>FD308</v>
      </c>
      <c r="B273" s="34" t="s">
        <v>603</v>
      </c>
      <c r="C273" s="35" t="s">
        <v>604</v>
      </c>
      <c r="D273" s="14" t="s">
        <v>596</v>
      </c>
      <c r="E273" s="14">
        <f t="array" ref="E273">XLOOKUP(C273,INV!A:A,INV!K:K)</f>
        <v>11</v>
      </c>
      <c r="F273" s="4"/>
      <c r="G273" s="4" t="str">
        <f t="array" ref="G273">XLOOKUP(C273,SEA!B:B,SEA!Q:Q)</f>
        <v>#N/A</v>
      </c>
      <c r="H273" s="4" t="str">
        <f t="array" ref="H273">XLOOKUP(C273,SEA!B:B,SEA!S:S)</f>
        <v>#N/A</v>
      </c>
      <c r="I273" s="4" t="str">
        <f t="shared" si="15"/>
        <v>#N/A</v>
      </c>
      <c r="J273" s="4" t="str">
        <f t="shared" si="16"/>
        <v>#N/A</v>
      </c>
      <c r="K273" s="18" t="str">
        <f t="array" ref="K273">I273*XLOOKUP(C273,'PRICE LIST'!E:E,'PRICE LIST'!J:J)</f>
        <v>#N/A</v>
      </c>
      <c r="L273" s="18" t="str">
        <f t="array" ref="L273">J273*XLOOKUP(C273,'PRICE LIST'!E:E,'PRICE LIST'!J:J)</f>
        <v>#N/A</v>
      </c>
      <c r="M273" s="4" t="str">
        <f t="array" ref="M273">XLOOKUP(C273,SEA!B:B,SEA!R:R)</f>
        <v/>
      </c>
      <c r="N273" s="4"/>
      <c r="O273" s="4"/>
      <c r="P273" s="4" t="str">
        <f t="shared" si="17"/>
        <v>#N/A</v>
      </c>
      <c r="Q273" s="4">
        <f t="array" ref="Q273">E273-XLOOKUP(C273,'PRICE LIST'!E:E,'PRICE LIST'!J:J)</f>
        <v>11</v>
      </c>
      <c r="R273" s="14"/>
      <c r="S273" s="14">
        <v>100.0</v>
      </c>
    </row>
    <row r="274">
      <c r="A274" s="14" t="str">
        <f t="array" ref="A274">XLOOKUP(C274,INV!D:D,INV!I:I)</f>
        <v>ME0016713000</v>
      </c>
      <c r="B274" s="24" t="s">
        <v>605</v>
      </c>
      <c r="C274" s="20" t="s">
        <v>606</v>
      </c>
      <c r="D274" s="14" t="s">
        <v>607</v>
      </c>
      <c r="E274" s="14">
        <f t="array" ref="E274">XLOOKUP(C274,INV!A:A,INV!K:K)</f>
        <v>0.05</v>
      </c>
      <c r="F274" s="4"/>
      <c r="G274" s="4">
        <f t="array" ref="G274">XLOOKUP(C274,SEA!B:B,SEA!Q:Q)</f>
        <v>10</v>
      </c>
      <c r="H274" s="4">
        <f t="array" ref="H274">XLOOKUP(C274,SEA!B:B,SEA!S:S)</f>
        <v>0</v>
      </c>
      <c r="I274" s="4">
        <f t="shared" si="15"/>
        <v>10</v>
      </c>
      <c r="J274" s="4">
        <f t="shared" si="16"/>
        <v>0</v>
      </c>
      <c r="K274" s="18">
        <f t="array" ref="K274">I274*XLOOKUP(C274,'PRICE LIST'!E:E,'PRICE LIST'!J:J)</f>
        <v>0</v>
      </c>
      <c r="L274" s="18">
        <f t="array" ref="L274">J274*XLOOKUP(C274,'PRICE LIST'!E:E,'PRICE LIST'!J:J)</f>
        <v>0</v>
      </c>
      <c r="M274" s="4" t="str">
        <f t="array" ref="M274">XLOOKUP(C274,SEA!B:B,SEA!R:R)</f>
        <v/>
      </c>
      <c r="N274" s="4"/>
      <c r="O274" s="4"/>
      <c r="P274" s="4">
        <f t="shared" si="17"/>
        <v>0</v>
      </c>
      <c r="Q274" s="4">
        <f t="array" ref="Q274">E274-XLOOKUP(C274,'PRICE LIST'!E:E,'PRICE LIST'!J:J)</f>
        <v>0.05</v>
      </c>
      <c r="R274" s="4"/>
      <c r="S274" s="14">
        <v>1.0</v>
      </c>
    </row>
    <row r="275">
      <c r="A275" s="14" t="str">
        <f t="array" ref="A275">XLOOKUP(C275,INV!D:D,INV!I:I)</f>
        <v>PH513-24x36</v>
      </c>
      <c r="B275" s="24" t="s">
        <v>608</v>
      </c>
      <c r="C275" s="20" t="s">
        <v>609</v>
      </c>
      <c r="D275" s="14" t="s">
        <v>607</v>
      </c>
      <c r="E275" s="14">
        <f t="array" ref="E275">XLOOKUP(C275,INV!A:A,INV!K:K)</f>
        <v>133</v>
      </c>
      <c r="F275" s="4"/>
      <c r="G275" s="4">
        <f t="array" ref="G275">XLOOKUP(C275,SEA!B:B,SEA!Q:Q)</f>
        <v>3.75</v>
      </c>
      <c r="H275" s="4">
        <f t="array" ref="H275">XLOOKUP(C275,SEA!B:B,SEA!S:S)</f>
        <v>0</v>
      </c>
      <c r="I275" s="4">
        <f t="shared" si="15"/>
        <v>4</v>
      </c>
      <c r="J275" s="4">
        <f t="shared" si="16"/>
        <v>0</v>
      </c>
      <c r="K275" s="18">
        <f t="array" ref="K275">I275*XLOOKUP(C275,'PRICE LIST'!E:E,'PRICE LIST'!J:J)</f>
        <v>0</v>
      </c>
      <c r="L275" s="18">
        <f t="array" ref="L275">J275*XLOOKUP(C275,'PRICE LIST'!E:E,'PRICE LIST'!J:J)</f>
        <v>0</v>
      </c>
      <c r="M275" s="4" t="str">
        <f t="array" ref="M275">XLOOKUP(C275,SEA!B:B,SEA!R:R)</f>
        <v/>
      </c>
      <c r="N275" s="4"/>
      <c r="O275" s="4"/>
      <c r="P275" s="4">
        <f t="shared" si="17"/>
        <v>0</v>
      </c>
      <c r="Q275" s="4">
        <f t="array" ref="Q275">E275-XLOOKUP(C275,'PRICE LIST'!E:E,'PRICE LIST'!J:J)</f>
        <v>133</v>
      </c>
      <c r="R275" s="4"/>
      <c r="S275" s="14">
        <v>1.0</v>
      </c>
    </row>
    <row r="276">
      <c r="A276" s="14" t="str">
        <f t="array" ref="A276">XLOOKUP(C276,INV!D:D,INV!I:I)</f>
        <v>ME0015712200</v>
      </c>
      <c r="B276" s="24" t="s">
        <v>610</v>
      </c>
      <c r="C276" s="20" t="s">
        <v>611</v>
      </c>
      <c r="D276" s="14" t="s">
        <v>607</v>
      </c>
      <c r="E276" s="14">
        <f t="array" ref="E276">XLOOKUP(C276,INV!A:A,INV!K:K)</f>
        <v>0.05</v>
      </c>
      <c r="F276" s="4"/>
      <c r="G276" s="4">
        <f t="array" ref="G276">XLOOKUP(C276,SEA!B:B,SEA!Q:Q)</f>
        <v>8</v>
      </c>
      <c r="H276" s="4">
        <f t="array" ref="H276">XLOOKUP(C276,SEA!B:B,SEA!S:S)</f>
        <v>0</v>
      </c>
      <c r="I276" s="4">
        <f t="shared" si="15"/>
        <v>8</v>
      </c>
      <c r="J276" s="4">
        <f t="shared" si="16"/>
        <v>0</v>
      </c>
      <c r="K276" s="18">
        <f t="array" ref="K276">I276*XLOOKUP(C276,'PRICE LIST'!E:E,'PRICE LIST'!J:J)</f>
        <v>0</v>
      </c>
      <c r="L276" s="18">
        <f t="array" ref="L276">J276*XLOOKUP(C276,'PRICE LIST'!E:E,'PRICE LIST'!J:J)</f>
        <v>0</v>
      </c>
      <c r="M276" s="4" t="str">
        <f t="array" ref="M276">XLOOKUP(C276,SEA!B:B,SEA!R:R)</f>
        <v/>
      </c>
      <c r="N276" s="4"/>
      <c r="O276" s="4"/>
      <c r="P276" s="4">
        <f t="shared" si="17"/>
        <v>0</v>
      </c>
      <c r="Q276" s="4">
        <f t="array" ref="Q276">E276-XLOOKUP(C276,'PRICE LIST'!E:E,'PRICE LIST'!J:J)</f>
        <v>0.05</v>
      </c>
      <c r="R276" s="4"/>
      <c r="S276" s="14">
        <v>1.0</v>
      </c>
    </row>
    <row r="277">
      <c r="A277" s="14" t="str">
        <f t="array" ref="A277">XLOOKUP(C277,INV!D:D,INV!I:I)</f>
        <v>ME0017512200</v>
      </c>
      <c r="B277" s="24" t="s">
        <v>612</v>
      </c>
      <c r="C277" s="20" t="s">
        <v>613</v>
      </c>
      <c r="D277" s="14" t="s">
        <v>607</v>
      </c>
      <c r="E277" s="14">
        <f t="array" ref="E277">XLOOKUP(C277,INV!A:A,INV!K:K)</f>
        <v>0.05</v>
      </c>
      <c r="F277" s="4"/>
      <c r="G277" s="4">
        <f t="array" ref="G277">XLOOKUP(C277,SEA!B:B,SEA!Q:Q)</f>
        <v>6</v>
      </c>
      <c r="H277" s="4">
        <f t="array" ref="H277">XLOOKUP(C277,SEA!B:B,SEA!S:S)</f>
        <v>0</v>
      </c>
      <c r="I277" s="4">
        <f t="shared" si="15"/>
        <v>6</v>
      </c>
      <c r="J277" s="4">
        <f t="shared" si="16"/>
        <v>0</v>
      </c>
      <c r="K277" s="18">
        <f t="array" ref="K277">I277*XLOOKUP(C277,'PRICE LIST'!E:E,'PRICE LIST'!J:J)</f>
        <v>0</v>
      </c>
      <c r="L277" s="18">
        <f t="array" ref="L277">J277*XLOOKUP(C277,'PRICE LIST'!E:E,'PRICE LIST'!J:J)</f>
        <v>0</v>
      </c>
      <c r="M277" s="4" t="str">
        <f t="array" ref="M277">XLOOKUP(C277,SEA!B:B,SEA!R:R)</f>
        <v/>
      </c>
      <c r="N277" s="4"/>
      <c r="O277" s="4"/>
      <c r="P277" s="4">
        <f t="shared" si="17"/>
        <v>0</v>
      </c>
      <c r="Q277" s="4">
        <f t="array" ref="Q277">E277-XLOOKUP(C277,'PRICE LIST'!E:E,'PRICE LIST'!J:J)</f>
        <v>0.05</v>
      </c>
      <c r="R277" s="4"/>
      <c r="S277" s="14">
        <v>1.0</v>
      </c>
    </row>
    <row r="278">
      <c r="A278" s="14" t="str">
        <f t="array" ref="A278">XLOOKUP(C278,INV!D:D,INV!I:I)</f>
        <v>PH057-12x18</v>
      </c>
      <c r="B278" s="24" t="s">
        <v>614</v>
      </c>
      <c r="C278" s="20" t="s">
        <v>615</v>
      </c>
      <c r="D278" s="14" t="s">
        <v>607</v>
      </c>
      <c r="E278" s="14">
        <f t="array" ref="E278">XLOOKUP(C278,INV!A:A,INV!K:K)</f>
        <v>35</v>
      </c>
      <c r="F278" s="4"/>
      <c r="G278" s="4">
        <f t="array" ref="G278">XLOOKUP(C278,SEA!B:B,SEA!Q:Q)</f>
        <v>7.5</v>
      </c>
      <c r="H278" s="4">
        <f t="array" ref="H278">XLOOKUP(C278,SEA!B:B,SEA!S:S)</f>
        <v>0</v>
      </c>
      <c r="I278" s="4">
        <f t="shared" si="15"/>
        <v>8</v>
      </c>
      <c r="J278" s="4">
        <f t="shared" si="16"/>
        <v>0</v>
      </c>
      <c r="K278" s="18">
        <f t="array" ref="K278">I278*XLOOKUP(C278,'PRICE LIST'!E:E,'PRICE LIST'!J:J)</f>
        <v>0</v>
      </c>
      <c r="L278" s="18">
        <f t="array" ref="L278">J278*XLOOKUP(C278,'PRICE LIST'!E:E,'PRICE LIST'!J:J)</f>
        <v>0</v>
      </c>
      <c r="M278" s="4" t="str">
        <f t="array" ref="M278">XLOOKUP(C278,SEA!B:B,SEA!R:R)</f>
        <v/>
      </c>
      <c r="N278" s="4"/>
      <c r="O278" s="4"/>
      <c r="P278" s="4">
        <f t="shared" si="17"/>
        <v>0</v>
      </c>
      <c r="Q278" s="4">
        <f t="array" ref="Q278">E278-XLOOKUP(C278,'PRICE LIST'!E:E,'PRICE LIST'!J:J)</f>
        <v>35</v>
      </c>
      <c r="R278" s="4"/>
      <c r="S278" s="14">
        <v>1.0</v>
      </c>
    </row>
    <row r="279">
      <c r="A279" s="14" t="str">
        <f t="array" ref="A279">XLOOKUP(C279,INV!D:D,INV!I:I)</f>
        <v>PH514-8x12</v>
      </c>
      <c r="B279" s="24" t="s">
        <v>616</v>
      </c>
      <c r="C279" s="20" t="s">
        <v>617</v>
      </c>
      <c r="D279" s="14" t="s">
        <v>607</v>
      </c>
      <c r="E279" s="14">
        <f t="array" ref="E279">XLOOKUP(C279,INV!A:A,INV!K:K)</f>
        <v>15</v>
      </c>
      <c r="F279" s="4"/>
      <c r="G279" s="4">
        <f t="array" ref="G279">XLOOKUP(C279,SEA!B:B,SEA!Q:Q)</f>
        <v>17.5</v>
      </c>
      <c r="H279" s="4">
        <f t="array" ref="H279">XLOOKUP(C279,SEA!B:B,SEA!S:S)</f>
        <v>0</v>
      </c>
      <c r="I279" s="4">
        <f t="shared" si="15"/>
        <v>18</v>
      </c>
      <c r="J279" s="4">
        <f t="shared" si="16"/>
        <v>0</v>
      </c>
      <c r="K279" s="18">
        <f t="array" ref="K279">I279*XLOOKUP(C279,'PRICE LIST'!E:E,'PRICE LIST'!J:J)</f>
        <v>0</v>
      </c>
      <c r="L279" s="18">
        <f t="array" ref="L279">J279*XLOOKUP(C279,'PRICE LIST'!E:E,'PRICE LIST'!J:J)</f>
        <v>0</v>
      </c>
      <c r="M279" s="4" t="str">
        <f t="array" ref="M279">XLOOKUP(C279,SEA!B:B,SEA!R:R)</f>
        <v/>
      </c>
      <c r="N279" s="4"/>
      <c r="O279" s="4"/>
      <c r="P279" s="4">
        <f t="shared" si="17"/>
        <v>0</v>
      </c>
      <c r="Q279" s="4">
        <f t="array" ref="Q279">E279-XLOOKUP(C279,'PRICE LIST'!E:E,'PRICE LIST'!J:J)</f>
        <v>15</v>
      </c>
      <c r="R279" s="4"/>
      <c r="S279" s="14">
        <v>1.0</v>
      </c>
    </row>
    <row r="280">
      <c r="A280" s="14" t="str">
        <f t="array" ref="A280">XLOOKUP(C280,INV!D:D,INV!I:I)</f>
        <v>PH515-8x12</v>
      </c>
      <c r="B280" s="24" t="s">
        <v>618</v>
      </c>
      <c r="C280" s="20" t="s">
        <v>619</v>
      </c>
      <c r="D280" s="14" t="s">
        <v>607</v>
      </c>
      <c r="E280" s="14">
        <f t="array" ref="E280">XLOOKUP(C280,INV!A:A,INV!K:K)</f>
        <v>20</v>
      </c>
      <c r="F280" s="4"/>
      <c r="G280" s="4">
        <f t="array" ref="G280">XLOOKUP(C280,SEA!B:B,SEA!Q:Q)</f>
        <v>16.5</v>
      </c>
      <c r="H280" s="4">
        <f t="array" ref="H280">XLOOKUP(C280,SEA!B:B,SEA!S:S)</f>
        <v>0</v>
      </c>
      <c r="I280" s="4">
        <f t="shared" si="15"/>
        <v>17</v>
      </c>
      <c r="J280" s="4">
        <f t="shared" si="16"/>
        <v>0</v>
      </c>
      <c r="K280" s="18">
        <f t="array" ref="K280">I280*XLOOKUP(C280,'PRICE LIST'!E:E,'PRICE LIST'!J:J)</f>
        <v>0</v>
      </c>
      <c r="L280" s="18">
        <f t="array" ref="L280">J280*XLOOKUP(C280,'PRICE LIST'!E:E,'PRICE LIST'!J:J)</f>
        <v>0</v>
      </c>
      <c r="M280" s="4" t="str">
        <f t="array" ref="M280">XLOOKUP(C280,SEA!B:B,SEA!R:R)</f>
        <v/>
      </c>
      <c r="N280" s="4"/>
      <c r="O280" s="4"/>
      <c r="P280" s="4">
        <f t="shared" si="17"/>
        <v>0</v>
      </c>
      <c r="Q280" s="4">
        <f t="array" ref="Q280">E280-XLOOKUP(C280,'PRICE LIST'!E:E,'PRICE LIST'!J:J)</f>
        <v>20</v>
      </c>
      <c r="R280" s="4"/>
      <c r="S280" s="14">
        <v>1.0</v>
      </c>
    </row>
    <row r="281">
      <c r="A281" s="14" t="str">
        <f t="array" ref="A281">XLOOKUP(C281,INV!D:D,INV!I:I)</f>
        <v>ME0020211300</v>
      </c>
      <c r="B281" s="24" t="s">
        <v>620</v>
      </c>
      <c r="C281" s="20" t="s">
        <v>621</v>
      </c>
      <c r="D281" s="14" t="s">
        <v>607</v>
      </c>
      <c r="E281" s="14">
        <f t="array" ref="E281">XLOOKUP(C281,INV!A:A,INV!K:K)</f>
        <v>0.05</v>
      </c>
      <c r="F281" s="4"/>
      <c r="G281" s="4">
        <f t="array" ref="G281">XLOOKUP(C281,SEA!B:B,SEA!Q:Q)</f>
        <v>6</v>
      </c>
      <c r="H281" s="4">
        <f t="array" ref="H281">XLOOKUP(C281,SEA!B:B,SEA!S:S)</f>
        <v>0</v>
      </c>
      <c r="I281" s="4">
        <f t="shared" si="15"/>
        <v>6</v>
      </c>
      <c r="J281" s="4">
        <f t="shared" si="16"/>
        <v>0</v>
      </c>
      <c r="K281" s="18">
        <f t="array" ref="K281">I281*XLOOKUP(C281,'PRICE LIST'!E:E,'PRICE LIST'!J:J)</f>
        <v>0</v>
      </c>
      <c r="L281" s="18">
        <f t="array" ref="L281">J281*XLOOKUP(C281,'PRICE LIST'!E:E,'PRICE LIST'!J:J)</f>
        <v>0</v>
      </c>
      <c r="M281" s="4" t="str">
        <f t="array" ref="M281">XLOOKUP(C281,SEA!B:B,SEA!R:R)</f>
        <v/>
      </c>
      <c r="N281" s="4"/>
      <c r="O281" s="4"/>
      <c r="P281" s="4">
        <f t="shared" si="17"/>
        <v>0</v>
      </c>
      <c r="Q281" s="4">
        <f t="array" ref="Q281">E281-XLOOKUP(C281,'PRICE LIST'!E:E,'PRICE LIST'!J:J)</f>
        <v>0.05</v>
      </c>
      <c r="R281" s="4"/>
      <c r="S281" s="14">
        <v>1.0</v>
      </c>
    </row>
    <row r="282">
      <c r="A282" s="14" t="str">
        <f t="array" ref="A282">XLOOKUP(C282,INV!D:D,INV!I:I)</f>
        <v>PH515-12x18</v>
      </c>
      <c r="B282" s="24" t="s">
        <v>618</v>
      </c>
      <c r="C282" s="20" t="s">
        <v>622</v>
      </c>
      <c r="D282" s="14" t="s">
        <v>607</v>
      </c>
      <c r="E282" s="14">
        <f t="array" ref="E282">XLOOKUP(C282,INV!A:A,INV!K:K)</f>
        <v>30</v>
      </c>
      <c r="F282" s="4"/>
      <c r="G282" s="4">
        <f t="array" ref="G282">XLOOKUP(C282,SEA!B:B,SEA!Q:Q)</f>
        <v>6</v>
      </c>
      <c r="H282" s="4">
        <f t="array" ref="H282">XLOOKUP(C282,SEA!B:B,SEA!S:S)</f>
        <v>0</v>
      </c>
      <c r="I282" s="4">
        <f t="shared" si="15"/>
        <v>6</v>
      </c>
      <c r="J282" s="4">
        <f t="shared" si="16"/>
        <v>0</v>
      </c>
      <c r="K282" s="18">
        <f t="array" ref="K282">I282*XLOOKUP(C282,'PRICE LIST'!E:E,'PRICE LIST'!J:J)</f>
        <v>0</v>
      </c>
      <c r="L282" s="18">
        <f t="array" ref="L282">J282*XLOOKUP(C282,'PRICE LIST'!E:E,'PRICE LIST'!J:J)</f>
        <v>0</v>
      </c>
      <c r="M282" s="4" t="str">
        <f t="array" ref="M282">XLOOKUP(C282,SEA!B:B,SEA!R:R)</f>
        <v/>
      </c>
      <c r="N282" s="4"/>
      <c r="O282" s="4"/>
      <c r="P282" s="4">
        <f t="shared" si="17"/>
        <v>0</v>
      </c>
      <c r="Q282" s="4">
        <f t="array" ref="Q282">E282-XLOOKUP(C282,'PRICE LIST'!E:E,'PRICE LIST'!J:J)</f>
        <v>30</v>
      </c>
      <c r="R282" s="4"/>
      <c r="S282" s="14">
        <v>1.0</v>
      </c>
    </row>
    <row r="283">
      <c r="A283" s="14" t="str">
        <f t="array" ref="A283">XLOOKUP(C283,INV!D:D,INV!I:I)</f>
        <v>ph074-12x18</v>
      </c>
      <c r="B283" s="24" t="s">
        <v>623</v>
      </c>
      <c r="C283" s="20" t="s">
        <v>624</v>
      </c>
      <c r="D283" s="14" t="s">
        <v>607</v>
      </c>
      <c r="E283" s="14">
        <f t="array" ref="E283">XLOOKUP(C283,INV!A:A,INV!K:K)</f>
        <v>30</v>
      </c>
      <c r="F283" s="4"/>
      <c r="G283" s="4">
        <f t="array" ref="G283">XLOOKUP(C283,SEA!B:B,SEA!Q:Q)</f>
        <v>5</v>
      </c>
      <c r="H283" s="4">
        <f t="array" ref="H283">XLOOKUP(C283,SEA!B:B,SEA!S:S)</f>
        <v>0</v>
      </c>
      <c r="I283" s="4">
        <f t="shared" si="15"/>
        <v>5</v>
      </c>
      <c r="J283" s="4">
        <f t="shared" si="16"/>
        <v>0</v>
      </c>
      <c r="K283" s="18">
        <f t="array" ref="K283">I283*XLOOKUP(C283,'PRICE LIST'!E:E,'PRICE LIST'!J:J)</f>
        <v>0</v>
      </c>
      <c r="L283" s="18">
        <f t="array" ref="L283">J283*XLOOKUP(C283,'PRICE LIST'!E:E,'PRICE LIST'!J:J)</f>
        <v>0</v>
      </c>
      <c r="M283" s="4" t="str">
        <f t="array" ref="M283">XLOOKUP(C283,SEA!B:B,SEA!R:R)</f>
        <v/>
      </c>
      <c r="N283" s="4"/>
      <c r="O283" s="4"/>
      <c r="P283" s="4">
        <f t="shared" si="17"/>
        <v>0</v>
      </c>
      <c r="Q283" s="4">
        <f t="array" ref="Q283">E283-XLOOKUP(C283,'PRICE LIST'!E:E,'PRICE LIST'!J:J)</f>
        <v>30</v>
      </c>
      <c r="R283" s="4"/>
      <c r="S283" s="14">
        <v>1.0</v>
      </c>
    </row>
    <row r="284">
      <c r="A284" s="14" t="str">
        <f t="array" ref="A284">XLOOKUP(C284,INV!D:D,INV!I:I)</f>
        <v>ph073-12x18</v>
      </c>
      <c r="B284" s="24" t="s">
        <v>625</v>
      </c>
      <c r="C284" s="20" t="s">
        <v>626</v>
      </c>
      <c r="D284" s="14" t="s">
        <v>607</v>
      </c>
      <c r="E284" s="14">
        <f t="array" ref="E284">XLOOKUP(C284,INV!A:A,INV!K:K)</f>
        <v>30</v>
      </c>
      <c r="F284" s="4"/>
      <c r="G284" s="4">
        <f t="array" ref="G284">XLOOKUP(C284,SEA!B:B,SEA!Q:Q)</f>
        <v>5</v>
      </c>
      <c r="H284" s="4">
        <f t="array" ref="H284">XLOOKUP(C284,SEA!B:B,SEA!S:S)</f>
        <v>0</v>
      </c>
      <c r="I284" s="4">
        <f t="shared" si="15"/>
        <v>5</v>
      </c>
      <c r="J284" s="4">
        <f t="shared" si="16"/>
        <v>0</v>
      </c>
      <c r="K284" s="18">
        <f t="array" ref="K284">I284*XLOOKUP(C284,'PRICE LIST'!E:E,'PRICE LIST'!J:J)</f>
        <v>0</v>
      </c>
      <c r="L284" s="18">
        <f t="array" ref="L284">J284*XLOOKUP(C284,'PRICE LIST'!E:E,'PRICE LIST'!J:J)</f>
        <v>0</v>
      </c>
      <c r="M284" s="4" t="str">
        <f t="array" ref="M284">XLOOKUP(C284,SEA!B:B,SEA!R:R)</f>
        <v/>
      </c>
      <c r="N284" s="4"/>
      <c r="O284" s="4"/>
      <c r="P284" s="4">
        <f t="shared" si="17"/>
        <v>0</v>
      </c>
      <c r="Q284" s="4">
        <f t="array" ref="Q284">E284-XLOOKUP(C284,'PRICE LIST'!E:E,'PRICE LIST'!J:J)</f>
        <v>30</v>
      </c>
      <c r="R284" s="4"/>
      <c r="S284" s="14">
        <v>1.0</v>
      </c>
    </row>
    <row r="285">
      <c r="A285" s="14" t="str">
        <f t="array" ref="A285">XLOOKUP(C285,INV!D:D,INV!I:I)</f>
        <v>ph055-8x12</v>
      </c>
      <c r="B285" s="24" t="s">
        <v>627</v>
      </c>
      <c r="C285" s="20" t="s">
        <v>628</v>
      </c>
      <c r="D285" s="14" t="s">
        <v>607</v>
      </c>
      <c r="E285" s="14">
        <f t="array" ref="E285">XLOOKUP(C285,INV!A:A,INV!K:K)</f>
        <v>20</v>
      </c>
      <c r="F285" s="4"/>
      <c r="G285" s="4">
        <f t="array" ref="G285">XLOOKUP(C285,SEA!B:B,SEA!Q:Q)</f>
        <v>10.91666667</v>
      </c>
      <c r="H285" s="4">
        <f t="array" ref="H285">XLOOKUP(C285,SEA!B:B,SEA!S:S)</f>
        <v>0</v>
      </c>
      <c r="I285" s="4">
        <f t="shared" si="15"/>
        <v>11</v>
      </c>
      <c r="J285" s="4">
        <f t="shared" si="16"/>
        <v>0</v>
      </c>
      <c r="K285" s="18">
        <f t="array" ref="K285">I285*XLOOKUP(C285,'PRICE LIST'!E:E,'PRICE LIST'!J:J)</f>
        <v>0</v>
      </c>
      <c r="L285" s="18">
        <f t="array" ref="L285">J285*XLOOKUP(C285,'PRICE LIST'!E:E,'PRICE LIST'!J:J)</f>
        <v>0</v>
      </c>
      <c r="M285" s="4" t="str">
        <f t="array" ref="M285">XLOOKUP(C285,SEA!B:B,SEA!R:R)</f>
        <v/>
      </c>
      <c r="N285" s="4"/>
      <c r="O285" s="4"/>
      <c r="P285" s="4">
        <f t="shared" si="17"/>
        <v>0</v>
      </c>
      <c r="Q285" s="4">
        <f t="array" ref="Q285">E285-XLOOKUP(C285,'PRICE LIST'!E:E,'PRICE LIST'!J:J)</f>
        <v>20</v>
      </c>
      <c r="R285" s="4"/>
      <c r="S285" s="14">
        <v>1.0</v>
      </c>
    </row>
    <row r="286">
      <c r="A286" s="14" t="str">
        <f t="array" ref="A286">XLOOKUP(C286,INV!D:D,INV!I:I)</f>
        <v>PH030-8x12</v>
      </c>
      <c r="B286" s="24" t="s">
        <v>629</v>
      </c>
      <c r="C286" s="20" t="s">
        <v>630</v>
      </c>
      <c r="D286" s="14" t="s">
        <v>607</v>
      </c>
      <c r="E286" s="14">
        <f t="array" ref="E286">XLOOKUP(C286,INV!A:A,INV!K:K)</f>
        <v>20</v>
      </c>
      <c r="F286" s="4"/>
      <c r="G286" s="4">
        <f t="array" ref="G286">XLOOKUP(C286,SEA!B:B,SEA!Q:Q)</f>
        <v>9</v>
      </c>
      <c r="H286" s="4">
        <f t="array" ref="H286">XLOOKUP(C286,SEA!B:B,SEA!S:S)</f>
        <v>0</v>
      </c>
      <c r="I286" s="4">
        <f t="shared" si="15"/>
        <v>9</v>
      </c>
      <c r="J286" s="4">
        <f t="shared" si="16"/>
        <v>0</v>
      </c>
      <c r="K286" s="18">
        <f t="array" ref="K286">I286*XLOOKUP(C286,'PRICE LIST'!E:E,'PRICE LIST'!J:J)</f>
        <v>0</v>
      </c>
      <c r="L286" s="18">
        <f t="array" ref="L286">J286*XLOOKUP(C286,'PRICE LIST'!E:E,'PRICE LIST'!J:J)</f>
        <v>0</v>
      </c>
      <c r="M286" s="4" t="str">
        <f t="array" ref="M286">XLOOKUP(C286,SEA!B:B,SEA!R:R)</f>
        <v/>
      </c>
      <c r="N286" s="4"/>
      <c r="O286" s="4"/>
      <c r="P286" s="4">
        <f t="shared" si="17"/>
        <v>0</v>
      </c>
      <c r="Q286" s="4">
        <f t="array" ref="Q286">E286-XLOOKUP(C286,'PRICE LIST'!E:E,'PRICE LIST'!J:J)</f>
        <v>20</v>
      </c>
      <c r="R286" s="4"/>
      <c r="S286" s="14">
        <v>1.0</v>
      </c>
    </row>
    <row r="287">
      <c r="A287" s="14" t="str">
        <f t="array" ref="A287">XLOOKUP(C287,INV!D:D,INV!I:I)</f>
        <v>ME0025412400</v>
      </c>
      <c r="B287" s="28" t="s">
        <v>631</v>
      </c>
      <c r="C287" s="29" t="s">
        <v>632</v>
      </c>
      <c r="D287" s="14" t="s">
        <v>607</v>
      </c>
      <c r="E287" s="14">
        <f t="array" ref="E287">XLOOKUP(C287,INV!A:A,INV!K:K)</f>
        <v>0.05</v>
      </c>
      <c r="F287" s="4"/>
      <c r="G287" s="4">
        <f t="array" ref="G287">XLOOKUP(C287,SEA!B:B,SEA!Q:Q)</f>
        <v>2</v>
      </c>
      <c r="H287" s="4">
        <f t="array" ref="H287">XLOOKUP(C287,SEA!B:B,SEA!S:S)</f>
        <v>0</v>
      </c>
      <c r="I287" s="4">
        <f t="shared" si="15"/>
        <v>2</v>
      </c>
      <c r="J287" s="4">
        <f t="shared" si="16"/>
        <v>0</v>
      </c>
      <c r="K287" s="18">
        <f t="array" ref="K287">I287*XLOOKUP(C287,'PRICE LIST'!E:E,'PRICE LIST'!J:J)</f>
        <v>0</v>
      </c>
      <c r="L287" s="18">
        <f t="array" ref="L287">J287*XLOOKUP(C287,'PRICE LIST'!E:E,'PRICE LIST'!J:J)</f>
        <v>0</v>
      </c>
      <c r="M287" s="4" t="str">
        <f t="array" ref="M287">XLOOKUP(C287,SEA!B:B,SEA!R:R)</f>
        <v/>
      </c>
      <c r="N287" s="4"/>
      <c r="O287" s="4"/>
      <c r="P287" s="4">
        <f t="shared" si="17"/>
        <v>0</v>
      </c>
      <c r="Q287" s="4">
        <f t="array" ref="Q287">E287-XLOOKUP(C287,'PRICE LIST'!E:E,'PRICE LIST'!J:J)</f>
        <v>0.05</v>
      </c>
      <c r="R287" s="4"/>
      <c r="S287" s="14">
        <v>1.0</v>
      </c>
    </row>
    <row r="288">
      <c r="A288" s="14" t="str">
        <f t="array" ref="A288">XLOOKUP(C288,INV!D:D,INV!I:I)</f>
        <v>PH055-4x6</v>
      </c>
      <c r="B288" s="28" t="s">
        <v>627</v>
      </c>
      <c r="C288" s="29" t="s">
        <v>633</v>
      </c>
      <c r="D288" s="14" t="s">
        <v>607</v>
      </c>
      <c r="E288" s="14">
        <f t="array" ref="E288">XLOOKUP(C288,INV!A:A,INV!K:K)</f>
        <v>10</v>
      </c>
      <c r="F288" s="4"/>
      <c r="G288" s="4">
        <f t="array" ref="G288">XLOOKUP(C288,SEA!B:B,SEA!Q:Q)</f>
        <v>14.5</v>
      </c>
      <c r="H288" s="4">
        <f t="array" ref="H288">XLOOKUP(C288,SEA!B:B,SEA!S:S)</f>
        <v>0</v>
      </c>
      <c r="I288" s="4">
        <f t="shared" si="15"/>
        <v>15</v>
      </c>
      <c r="J288" s="4">
        <f t="shared" si="16"/>
        <v>0</v>
      </c>
      <c r="K288" s="18">
        <f t="array" ref="K288">I288*XLOOKUP(C288,'PRICE LIST'!E:E,'PRICE LIST'!J:J)</f>
        <v>0</v>
      </c>
      <c r="L288" s="18">
        <f t="array" ref="L288">J288*XLOOKUP(C288,'PRICE LIST'!E:E,'PRICE LIST'!J:J)</f>
        <v>0</v>
      </c>
      <c r="M288" s="4" t="str">
        <f t="array" ref="M288">XLOOKUP(C288,SEA!B:B,SEA!R:R)</f>
        <v/>
      </c>
      <c r="N288" s="4"/>
      <c r="O288" s="4"/>
      <c r="P288" s="4">
        <f t="shared" si="17"/>
        <v>0</v>
      </c>
      <c r="Q288" s="4">
        <f t="array" ref="Q288">E288-XLOOKUP(C288,'PRICE LIST'!E:E,'PRICE LIST'!J:J)</f>
        <v>10</v>
      </c>
      <c r="R288" s="4"/>
      <c r="S288" s="14">
        <v>1.0</v>
      </c>
    </row>
    <row r="289">
      <c r="A289" s="26" t="str">
        <f t="array" ref="A289">XLOOKUP(C289,INV!D:D,INV!I:I)</f>
        <v>ME0017510100</v>
      </c>
      <c r="B289" s="28" t="s">
        <v>634</v>
      </c>
      <c r="C289" s="29" t="s">
        <v>635</v>
      </c>
      <c r="D289" s="14" t="s">
        <v>607</v>
      </c>
      <c r="E289" s="14">
        <f t="array" ref="E289">XLOOKUP(C289,INV!A:A,INV!K:K)</f>
        <v>0.05</v>
      </c>
      <c r="F289" s="4"/>
      <c r="G289" s="4">
        <f t="array" ref="G289">XLOOKUP(C289,SEA!B:B,SEA!Q:Q)</f>
        <v>5</v>
      </c>
      <c r="H289" s="4">
        <f t="array" ref="H289">XLOOKUP(C289,SEA!B:B,SEA!S:S)</f>
        <v>0</v>
      </c>
      <c r="I289" s="4">
        <f t="shared" si="15"/>
        <v>5</v>
      </c>
      <c r="J289" s="4">
        <f t="shared" si="16"/>
        <v>0</v>
      </c>
      <c r="K289" s="18">
        <f t="array" ref="K289">I289*XLOOKUP(C289,'PRICE LIST'!E:E,'PRICE LIST'!J:J)</f>
        <v>0</v>
      </c>
      <c r="L289" s="18">
        <f t="array" ref="L289">J289*XLOOKUP(C289,'PRICE LIST'!E:E,'PRICE LIST'!J:J)</f>
        <v>0</v>
      </c>
      <c r="M289" s="4" t="str">
        <f t="array" ref="M289">XLOOKUP(C289,SEA!B:B,SEA!R:R)</f>
        <v/>
      </c>
      <c r="N289" s="4"/>
      <c r="O289" s="4"/>
      <c r="P289" s="4">
        <f t="shared" si="17"/>
        <v>0</v>
      </c>
      <c r="Q289" s="4">
        <f t="array" ref="Q289">E289-XLOOKUP(C289,'PRICE LIST'!E:E,'PRICE LIST'!J:J)</f>
        <v>0.05</v>
      </c>
      <c r="R289" s="4"/>
      <c r="S289" s="14">
        <v>1.0</v>
      </c>
    </row>
    <row r="290">
      <c r="A290" s="14" t="str">
        <f t="array" ref="A290">XLOOKUP(C290,INV!D:D,INV!I:I)</f>
        <v>PH513-12x18</v>
      </c>
      <c r="B290" s="28" t="s">
        <v>636</v>
      </c>
      <c r="C290" s="29" t="s">
        <v>637</v>
      </c>
      <c r="D290" s="14" t="s">
        <v>607</v>
      </c>
      <c r="E290" s="14">
        <f t="array" ref="E290">XLOOKUP(C290,INV!A:A,INV!K:K)</f>
        <v>30</v>
      </c>
      <c r="F290" s="4"/>
      <c r="G290" s="4">
        <f t="array" ref="G290">XLOOKUP(C290,SEA!B:B,SEA!Q:Q)</f>
        <v>1.5</v>
      </c>
      <c r="H290" s="4">
        <f t="array" ref="H290">XLOOKUP(C290,SEA!B:B,SEA!S:S)</f>
        <v>0</v>
      </c>
      <c r="I290" s="4">
        <f t="shared" si="15"/>
        <v>2</v>
      </c>
      <c r="J290" s="4">
        <f t="shared" si="16"/>
        <v>0</v>
      </c>
      <c r="K290" s="18">
        <f t="array" ref="K290">I290*XLOOKUP(C290,'PRICE LIST'!E:E,'PRICE LIST'!J:J)</f>
        <v>0</v>
      </c>
      <c r="L290" s="18">
        <f t="array" ref="L290">J290*XLOOKUP(C290,'PRICE LIST'!E:E,'PRICE LIST'!J:J)</f>
        <v>0</v>
      </c>
      <c r="M290" s="4" t="str">
        <f t="array" ref="M290">XLOOKUP(C290,SEA!B:B,SEA!R:R)</f>
        <v/>
      </c>
      <c r="N290" s="4"/>
      <c r="O290" s="4"/>
      <c r="P290" s="4">
        <f t="shared" si="17"/>
        <v>0</v>
      </c>
      <c r="Q290" s="4">
        <f t="array" ref="Q290">E290-XLOOKUP(C290,'PRICE LIST'!E:E,'PRICE LIST'!J:J)</f>
        <v>30</v>
      </c>
      <c r="R290" s="4"/>
      <c r="S290" s="14">
        <v>1.0</v>
      </c>
    </row>
    <row r="291">
      <c r="A291" s="14" t="str">
        <f t="array" ref="A291">XLOOKUP(C291,INV!D:D,INV!I:I)</f>
        <v>PH030-4x6</v>
      </c>
      <c r="B291" s="28" t="s">
        <v>629</v>
      </c>
      <c r="C291" s="29" t="s">
        <v>638</v>
      </c>
      <c r="D291" s="14" t="s">
        <v>607</v>
      </c>
      <c r="E291" s="14">
        <f t="array" ref="E291">XLOOKUP(C291,INV!A:A,INV!K:K)</f>
        <v>10</v>
      </c>
      <c r="F291" s="4"/>
      <c r="G291" s="4">
        <f t="array" ref="G291">XLOOKUP(C291,SEA!B:B,SEA!Q:Q)</f>
        <v>11.5</v>
      </c>
      <c r="H291" s="4">
        <f t="array" ref="H291">XLOOKUP(C291,SEA!B:B,SEA!S:S)</f>
        <v>0</v>
      </c>
      <c r="I291" s="4">
        <f t="shared" si="15"/>
        <v>12</v>
      </c>
      <c r="J291" s="4">
        <f t="shared" si="16"/>
        <v>0</v>
      </c>
      <c r="K291" s="18">
        <f t="array" ref="K291">I291*XLOOKUP(C291,'PRICE LIST'!E:E,'PRICE LIST'!J:J)</f>
        <v>0</v>
      </c>
      <c r="L291" s="18">
        <f t="array" ref="L291">J291*XLOOKUP(C291,'PRICE LIST'!E:E,'PRICE LIST'!J:J)</f>
        <v>0</v>
      </c>
      <c r="M291" s="4" t="str">
        <f t="array" ref="M291">XLOOKUP(C291,SEA!B:B,SEA!R:R)</f>
        <v/>
      </c>
      <c r="N291" s="4"/>
      <c r="O291" s="4"/>
      <c r="P291" s="4">
        <f t="shared" si="17"/>
        <v>0</v>
      </c>
      <c r="Q291" s="4">
        <f t="array" ref="Q291">E291-XLOOKUP(C291,'PRICE LIST'!E:E,'PRICE LIST'!J:J)</f>
        <v>10</v>
      </c>
      <c r="R291" s="4"/>
      <c r="S291" s="14">
        <v>1.0</v>
      </c>
    </row>
    <row r="292">
      <c r="A292" s="14" t="str">
        <f t="array" ref="A292">XLOOKUP(C292,INV!D:D,INV!I:I)</f>
        <v>PH518-6x4</v>
      </c>
      <c r="B292" s="28" t="s">
        <v>639</v>
      </c>
      <c r="C292" s="29" t="s">
        <v>640</v>
      </c>
      <c r="D292" s="14" t="s">
        <v>607</v>
      </c>
      <c r="E292" s="14">
        <f t="array" ref="E292">XLOOKUP(C292,INV!A:A,INV!K:K)</f>
        <v>10</v>
      </c>
      <c r="F292" s="4"/>
      <c r="G292" s="4">
        <f t="array" ref="G292">XLOOKUP(C292,SEA!B:B,SEA!Q:Q)</f>
        <v>11.83333333</v>
      </c>
      <c r="H292" s="4">
        <f t="array" ref="H292">XLOOKUP(C292,SEA!B:B,SEA!S:S)</f>
        <v>0</v>
      </c>
      <c r="I292" s="4">
        <f t="shared" si="15"/>
        <v>12</v>
      </c>
      <c r="J292" s="4">
        <f t="shared" si="16"/>
        <v>0</v>
      </c>
      <c r="K292" s="18">
        <f t="array" ref="K292">I292*XLOOKUP(C292,'PRICE LIST'!E:E,'PRICE LIST'!J:J)</f>
        <v>0</v>
      </c>
      <c r="L292" s="18">
        <f t="array" ref="L292">J292*XLOOKUP(C292,'PRICE LIST'!E:E,'PRICE LIST'!J:J)</f>
        <v>0</v>
      </c>
      <c r="M292" s="4" t="str">
        <f t="array" ref="M292">XLOOKUP(C292,SEA!B:B,SEA!R:R)</f>
        <v/>
      </c>
      <c r="N292" s="4"/>
      <c r="O292" s="4"/>
      <c r="P292" s="4">
        <f t="shared" si="17"/>
        <v>0</v>
      </c>
      <c r="Q292" s="4">
        <f t="array" ref="Q292">E292-XLOOKUP(C292,'PRICE LIST'!E:E,'PRICE LIST'!J:J)</f>
        <v>10</v>
      </c>
      <c r="R292" s="4"/>
      <c r="S292" s="14">
        <v>1.0</v>
      </c>
    </row>
    <row r="293">
      <c r="A293" s="14" t="str">
        <f t="array" ref="A293">XLOOKUP(C293,INV!D:D,INV!I:I)</f>
        <v/>
      </c>
      <c r="B293" s="28" t="s">
        <v>641</v>
      </c>
      <c r="C293" s="29" t="s">
        <v>642</v>
      </c>
      <c r="D293" s="14" t="s">
        <v>607</v>
      </c>
      <c r="E293" s="14">
        <f t="array" ref="E293">XLOOKUP(C293,INV!A:A,INV!K:K)</f>
        <v>10</v>
      </c>
      <c r="F293" s="4"/>
      <c r="G293" s="4">
        <f t="array" ref="G293">XLOOKUP(C293,SEA!B:B,SEA!Q:Q)</f>
        <v>10</v>
      </c>
      <c r="H293" s="4">
        <f t="array" ref="H293">XLOOKUP(C293,SEA!B:B,SEA!S:S)</f>
        <v>0</v>
      </c>
      <c r="I293" s="4">
        <f t="shared" si="15"/>
        <v>10</v>
      </c>
      <c r="J293" s="4">
        <f t="shared" si="16"/>
        <v>0</v>
      </c>
      <c r="K293" s="18">
        <f t="array" ref="K293">I293*XLOOKUP(C293,'PRICE LIST'!E:E,'PRICE LIST'!J:J)</f>
        <v>0</v>
      </c>
      <c r="L293" s="18">
        <f t="array" ref="L293">J293*XLOOKUP(C293,'PRICE LIST'!E:E,'PRICE LIST'!J:J)</f>
        <v>0</v>
      </c>
      <c r="M293" s="4" t="str">
        <f t="array" ref="M293">XLOOKUP(C293,SEA!B:B,SEA!R:R)</f>
        <v/>
      </c>
      <c r="N293" s="4"/>
      <c r="O293" s="4"/>
      <c r="P293" s="4">
        <f t="shared" si="17"/>
        <v>0</v>
      </c>
      <c r="Q293" s="4">
        <f t="array" ref="Q293">E293-XLOOKUP(C293,'PRICE LIST'!E:E,'PRICE LIST'!J:J)</f>
        <v>10</v>
      </c>
      <c r="R293" s="4"/>
      <c r="S293" s="14">
        <v>1.0</v>
      </c>
    </row>
    <row r="294">
      <c r="A294" s="14" t="str">
        <f t="array" ref="A294">XLOOKUP(C294,INV!D:D,INV!I:I)</f>
        <v>PH038-6x4</v>
      </c>
      <c r="B294" s="28" t="s">
        <v>643</v>
      </c>
      <c r="C294" s="29" t="s">
        <v>644</v>
      </c>
      <c r="D294" s="14" t="s">
        <v>607</v>
      </c>
      <c r="E294" s="14">
        <f t="array" ref="E294">XLOOKUP(C294,INV!A:A,INV!K:K)</f>
        <v>10</v>
      </c>
      <c r="F294" s="4"/>
      <c r="G294" s="4">
        <f t="array" ref="G294">XLOOKUP(C294,SEA!B:B,SEA!Q:Q)</f>
        <v>9.333333333</v>
      </c>
      <c r="H294" s="4">
        <f t="array" ref="H294">XLOOKUP(C294,SEA!B:B,SEA!S:S)</f>
        <v>0</v>
      </c>
      <c r="I294" s="4">
        <f t="shared" si="15"/>
        <v>10</v>
      </c>
      <c r="J294" s="4">
        <f t="shared" si="16"/>
        <v>0</v>
      </c>
      <c r="K294" s="18">
        <f t="array" ref="K294">I294*XLOOKUP(C294,'PRICE LIST'!E:E,'PRICE LIST'!J:J)</f>
        <v>0</v>
      </c>
      <c r="L294" s="18">
        <f t="array" ref="L294">J294*XLOOKUP(C294,'PRICE LIST'!E:E,'PRICE LIST'!J:J)</f>
        <v>0</v>
      </c>
      <c r="M294" s="4" t="str">
        <f t="array" ref="M294">XLOOKUP(C294,SEA!B:B,SEA!R:R)</f>
        <v/>
      </c>
      <c r="N294" s="4"/>
      <c r="O294" s="4"/>
      <c r="P294" s="4">
        <f t="shared" si="17"/>
        <v>0</v>
      </c>
      <c r="Q294" s="4">
        <f t="array" ref="Q294">E294-XLOOKUP(C294,'PRICE LIST'!E:E,'PRICE LIST'!J:J)</f>
        <v>10</v>
      </c>
      <c r="R294" s="4"/>
      <c r="S294" s="14">
        <v>1.0</v>
      </c>
    </row>
    <row r="295">
      <c r="A295" s="14" t="str">
        <f t="array" ref="A295">XLOOKUP(C295,INV!D:D,INV!I:I)</f>
        <v>PH706-4x6</v>
      </c>
      <c r="B295" s="24" t="s">
        <v>645</v>
      </c>
      <c r="C295" s="20" t="s">
        <v>646</v>
      </c>
      <c r="D295" s="14" t="s">
        <v>607</v>
      </c>
      <c r="E295" s="14">
        <f t="array" ref="E295">XLOOKUP(C295,INV!A:A,INV!K:K)</f>
        <v>10</v>
      </c>
      <c r="F295" s="4"/>
      <c r="G295" s="4">
        <f t="array" ref="G295">XLOOKUP(C295,SEA!B:B,SEA!Q:Q)</f>
        <v>9</v>
      </c>
      <c r="H295" s="4">
        <f t="array" ref="H295">XLOOKUP(C295,SEA!B:B,SEA!S:S)</f>
        <v>0</v>
      </c>
      <c r="I295" s="4">
        <f t="shared" si="15"/>
        <v>9</v>
      </c>
      <c r="J295" s="4">
        <f t="shared" si="16"/>
        <v>0</v>
      </c>
      <c r="K295" s="18">
        <f t="array" ref="K295">I295*XLOOKUP(C295,'PRICE LIST'!E:E,'PRICE LIST'!J:J)</f>
        <v>0</v>
      </c>
      <c r="L295" s="18">
        <f t="array" ref="L295">J295*XLOOKUP(C295,'PRICE LIST'!E:E,'PRICE LIST'!J:J)</f>
        <v>0</v>
      </c>
      <c r="M295" s="4" t="str">
        <f t="array" ref="M295">XLOOKUP(C295,SEA!B:B,SEA!R:R)</f>
        <v/>
      </c>
      <c r="N295" s="4"/>
      <c r="O295" s="4"/>
      <c r="P295" s="4">
        <f t="shared" si="17"/>
        <v>0</v>
      </c>
      <c r="Q295" s="4">
        <f t="array" ref="Q295">E295-XLOOKUP(C295,'PRICE LIST'!E:E,'PRICE LIST'!J:J)</f>
        <v>10</v>
      </c>
      <c r="R295" s="4"/>
      <c r="S295" s="14">
        <v>1.0</v>
      </c>
    </row>
    <row r="296">
      <c r="A296" s="14" t="str">
        <f t="array" ref="A296">XLOOKUP(C296,INV!D:D,INV!I:I)</f>
        <v>PH513-6x4</v>
      </c>
      <c r="B296" s="24" t="s">
        <v>608</v>
      </c>
      <c r="C296" s="20" t="s">
        <v>647</v>
      </c>
      <c r="D296" s="14" t="s">
        <v>607</v>
      </c>
      <c r="E296" s="14">
        <f t="array" ref="E296">XLOOKUP(C296,INV!A:A,INV!K:K)</f>
        <v>10</v>
      </c>
      <c r="F296" s="4"/>
      <c r="G296" s="4">
        <f t="array" ref="G296">XLOOKUP(C296,SEA!B:B,SEA!Q:Q)</f>
        <v>9</v>
      </c>
      <c r="H296" s="4">
        <f t="array" ref="H296">XLOOKUP(C296,SEA!B:B,SEA!S:S)</f>
        <v>0</v>
      </c>
      <c r="I296" s="4">
        <f t="shared" si="15"/>
        <v>9</v>
      </c>
      <c r="J296" s="4">
        <f t="shared" si="16"/>
        <v>0</v>
      </c>
      <c r="K296" s="18">
        <f t="array" ref="K296">I296*XLOOKUP(C296,'PRICE LIST'!E:E,'PRICE LIST'!J:J)</f>
        <v>0</v>
      </c>
      <c r="L296" s="18">
        <f t="array" ref="L296">J296*XLOOKUP(C296,'PRICE LIST'!E:E,'PRICE LIST'!J:J)</f>
        <v>0</v>
      </c>
      <c r="M296" s="4" t="str">
        <f t="array" ref="M296">XLOOKUP(C296,SEA!B:B,SEA!R:R)</f>
        <v/>
      </c>
      <c r="N296" s="4"/>
      <c r="O296" s="4"/>
      <c r="P296" s="4">
        <f t="shared" si="17"/>
        <v>0</v>
      </c>
      <c r="Q296" s="4">
        <f t="array" ref="Q296">E296-XLOOKUP(C296,'PRICE LIST'!E:E,'PRICE LIST'!J:J)</f>
        <v>10</v>
      </c>
      <c r="R296" s="4"/>
      <c r="S296" s="14">
        <v>1.0</v>
      </c>
    </row>
    <row r="297">
      <c r="A297" s="14" t="str">
        <f t="array" ref="A297">XLOOKUP(C297,INV!D:D,INV!I:I)</f>
        <v>PH517-6x4</v>
      </c>
      <c r="B297" s="24" t="s">
        <v>648</v>
      </c>
      <c r="C297" s="20" t="s">
        <v>649</v>
      </c>
      <c r="D297" s="14" t="s">
        <v>607</v>
      </c>
      <c r="E297" s="14">
        <f t="array" ref="E297">XLOOKUP(C297,INV!A:A,INV!K:K)</f>
        <v>10</v>
      </c>
      <c r="F297" s="4"/>
      <c r="G297" s="4">
        <f t="array" ref="G297">XLOOKUP(C297,SEA!B:B,SEA!Q:Q)</f>
        <v>8.666666667</v>
      </c>
      <c r="H297" s="4">
        <f t="array" ref="H297">XLOOKUP(C297,SEA!B:B,SEA!S:S)</f>
        <v>0</v>
      </c>
      <c r="I297" s="4">
        <f t="shared" si="15"/>
        <v>9</v>
      </c>
      <c r="J297" s="4">
        <f t="shared" si="16"/>
        <v>0</v>
      </c>
      <c r="K297" s="18">
        <f t="array" ref="K297">I297*XLOOKUP(C297,'PRICE LIST'!E:E,'PRICE LIST'!J:J)</f>
        <v>0</v>
      </c>
      <c r="L297" s="18">
        <f t="array" ref="L297">J297*XLOOKUP(C297,'PRICE LIST'!E:E,'PRICE LIST'!J:J)</f>
        <v>0</v>
      </c>
      <c r="M297" s="4" t="str">
        <f t="array" ref="M297">XLOOKUP(C297,SEA!B:B,SEA!R:R)</f>
        <v/>
      </c>
      <c r="N297" s="4"/>
      <c r="O297" s="4"/>
      <c r="P297" s="4">
        <f t="shared" si="17"/>
        <v>0</v>
      </c>
      <c r="Q297" s="4">
        <f t="array" ref="Q297">E297-XLOOKUP(C297,'PRICE LIST'!E:E,'PRICE LIST'!J:J)</f>
        <v>10</v>
      </c>
      <c r="R297" s="4"/>
      <c r="S297" s="14">
        <v>1.0</v>
      </c>
    </row>
    <row r="298">
      <c r="A298" s="14" t="str">
        <f t="array" ref="A298">XLOOKUP(C298,INV!D:D,INV!I:I)</f>
        <v>ph055-12x18</v>
      </c>
      <c r="B298" s="28" t="s">
        <v>627</v>
      </c>
      <c r="C298" s="29" t="s">
        <v>650</v>
      </c>
      <c r="D298" s="14" t="s">
        <v>607</v>
      </c>
      <c r="E298" s="14">
        <f t="array" ref="E298">XLOOKUP(C298,INV!A:A,INV!K:K)</f>
        <v>30</v>
      </c>
      <c r="F298" s="4"/>
      <c r="G298" s="4">
        <f t="array" ref="G298">XLOOKUP(C298,SEA!B:B,SEA!Q:Q)</f>
        <v>0.6666666667</v>
      </c>
      <c r="H298" s="4">
        <f t="array" ref="H298">XLOOKUP(C298,SEA!B:B,SEA!S:S)</f>
        <v>0</v>
      </c>
      <c r="I298" s="4">
        <f t="shared" si="15"/>
        <v>1</v>
      </c>
      <c r="J298" s="4">
        <f t="shared" si="16"/>
        <v>0</v>
      </c>
      <c r="K298" s="18">
        <f t="array" ref="K298">I298*XLOOKUP(C298,'PRICE LIST'!E:E,'PRICE LIST'!J:J)</f>
        <v>0</v>
      </c>
      <c r="L298" s="18">
        <f t="array" ref="L298">J298*XLOOKUP(C298,'PRICE LIST'!E:E,'PRICE LIST'!J:J)</f>
        <v>0</v>
      </c>
      <c r="M298" s="4" t="str">
        <f t="array" ref="M298">XLOOKUP(C298,SEA!B:B,SEA!R:R)</f>
        <v/>
      </c>
      <c r="N298" s="4"/>
      <c r="O298" s="4"/>
      <c r="P298" s="4">
        <f t="shared" si="17"/>
        <v>0</v>
      </c>
      <c r="Q298" s="4">
        <f t="array" ref="Q298">E298-XLOOKUP(C298,'PRICE LIST'!E:E,'PRICE LIST'!J:J)</f>
        <v>30</v>
      </c>
      <c r="R298" s="4"/>
      <c r="S298" s="14">
        <v>1.0</v>
      </c>
    </row>
    <row r="299">
      <c r="A299" s="14" t="str">
        <f t="array" ref="A299">XLOOKUP(C299,INV!D:D,INV!I:I)</f>
        <v>PH516-6x4</v>
      </c>
      <c r="B299" s="28" t="s">
        <v>651</v>
      </c>
      <c r="C299" s="29" t="s">
        <v>652</v>
      </c>
      <c r="D299" s="14" t="s">
        <v>607</v>
      </c>
      <c r="E299" s="14">
        <f t="array" ref="E299">XLOOKUP(C299,INV!A:A,INV!K:K)</f>
        <v>10</v>
      </c>
      <c r="F299" s="4"/>
      <c r="G299" s="4">
        <f t="array" ref="G299">XLOOKUP(C299,SEA!B:B,SEA!Q:Q)</f>
        <v>2.166666667</v>
      </c>
      <c r="H299" s="4">
        <f t="array" ref="H299">XLOOKUP(C299,SEA!B:B,SEA!S:S)</f>
        <v>0</v>
      </c>
      <c r="I299" s="4">
        <f t="shared" si="15"/>
        <v>3</v>
      </c>
      <c r="J299" s="4">
        <f t="shared" si="16"/>
        <v>0</v>
      </c>
      <c r="K299" s="18">
        <f t="array" ref="K299">I299*XLOOKUP(C299,'PRICE LIST'!E:E,'PRICE LIST'!J:J)</f>
        <v>0</v>
      </c>
      <c r="L299" s="18">
        <f t="array" ref="L299">J299*XLOOKUP(C299,'PRICE LIST'!E:E,'PRICE LIST'!J:J)</f>
        <v>0</v>
      </c>
      <c r="M299" s="4" t="str">
        <f t="array" ref="M299">XLOOKUP(C299,SEA!B:B,SEA!R:R)</f>
        <v/>
      </c>
      <c r="N299" s="4"/>
      <c r="O299" s="4"/>
      <c r="P299" s="4">
        <f t="shared" si="17"/>
        <v>0</v>
      </c>
      <c r="Q299" s="4">
        <f t="array" ref="Q299">E299-XLOOKUP(C299,'PRICE LIST'!E:E,'PRICE LIST'!J:J)</f>
        <v>10</v>
      </c>
      <c r="R299" s="4"/>
      <c r="S299" s="14">
        <v>1.0</v>
      </c>
    </row>
    <row r="300">
      <c r="A300" s="14" t="str">
        <f t="array" ref="A300">XLOOKUP(C300,INV!D:D,INV!I:I)</f>
        <v>PH706-8x12</v>
      </c>
      <c r="B300" s="28" t="s">
        <v>653</v>
      </c>
      <c r="C300" s="29" t="s">
        <v>654</v>
      </c>
      <c r="D300" s="14" t="s">
        <v>607</v>
      </c>
      <c r="E300" s="14">
        <f t="array" ref="E300">XLOOKUP(C300,INV!A:A,INV!K:K)</f>
        <v>20</v>
      </c>
      <c r="F300" s="4"/>
      <c r="G300" s="4">
        <f t="array" ref="G300">XLOOKUP(C300,SEA!B:B,SEA!Q:Q)</f>
        <v>1</v>
      </c>
      <c r="H300" s="4">
        <f t="array" ref="H300">XLOOKUP(C300,SEA!B:B,SEA!S:S)</f>
        <v>0</v>
      </c>
      <c r="I300" s="4">
        <f t="shared" si="15"/>
        <v>1</v>
      </c>
      <c r="J300" s="4">
        <f t="shared" si="16"/>
        <v>0</v>
      </c>
      <c r="K300" s="18">
        <f t="array" ref="K300">I300*XLOOKUP(C300,'PRICE LIST'!E:E,'PRICE LIST'!J:J)</f>
        <v>0</v>
      </c>
      <c r="L300" s="18">
        <f t="array" ref="L300">J300*XLOOKUP(C300,'PRICE LIST'!E:E,'PRICE LIST'!J:J)</f>
        <v>0</v>
      </c>
      <c r="M300" s="4" t="str">
        <f t="array" ref="M300">XLOOKUP(C300,SEA!B:B,SEA!R:R)</f>
        <v/>
      </c>
      <c r="N300" s="4"/>
      <c r="O300" s="4"/>
      <c r="P300" s="4">
        <f t="shared" si="17"/>
        <v>0</v>
      </c>
      <c r="Q300" s="4">
        <f t="array" ref="Q300">E300-XLOOKUP(C300,'PRICE LIST'!E:E,'PRICE LIST'!J:J)</f>
        <v>20</v>
      </c>
      <c r="R300" s="4"/>
      <c r="S300" s="14">
        <v>1.0</v>
      </c>
    </row>
    <row r="301">
      <c r="A301" s="14" t="str">
        <f t="array" ref="A301">XLOOKUP(C301,INV!D:D,INV!I:I)</f>
        <v>PH119</v>
      </c>
      <c r="B301" s="28" t="s">
        <v>655</v>
      </c>
      <c r="C301" s="29" t="s">
        <v>656</v>
      </c>
      <c r="D301" s="14" t="s">
        <v>607</v>
      </c>
      <c r="E301" s="14">
        <f t="array" ref="E301">XLOOKUP(C301,INV!A:A,INV!K:K)</f>
        <v>1</v>
      </c>
      <c r="F301" s="4"/>
      <c r="G301" s="4">
        <f t="array" ref="G301">XLOOKUP(C301,SEA!B:B,SEA!Q:Q)</f>
        <v>29.16666667</v>
      </c>
      <c r="H301" s="4">
        <f t="array" ref="H301">XLOOKUP(C301,SEA!B:B,SEA!S:S)</f>
        <v>0</v>
      </c>
      <c r="I301" s="4">
        <f t="shared" si="15"/>
        <v>30</v>
      </c>
      <c r="J301" s="4">
        <f t="shared" si="16"/>
        <v>0</v>
      </c>
      <c r="K301" s="18">
        <f t="array" ref="K301">I301*XLOOKUP(C301,'PRICE LIST'!E:E,'PRICE LIST'!J:J)</f>
        <v>0</v>
      </c>
      <c r="L301" s="18">
        <f t="array" ref="L301">J301*XLOOKUP(C301,'PRICE LIST'!E:E,'PRICE LIST'!J:J)</f>
        <v>0</v>
      </c>
      <c r="M301" s="4" t="str">
        <f t="array" ref="M301">XLOOKUP(C301,SEA!B:B,SEA!R:R)</f>
        <v/>
      </c>
      <c r="N301" s="4"/>
      <c r="O301" s="4"/>
      <c r="P301" s="4">
        <f t="shared" si="17"/>
        <v>0</v>
      </c>
      <c r="Q301" s="4">
        <f t="array" ref="Q301">E301-XLOOKUP(C301,'PRICE LIST'!E:E,'PRICE LIST'!J:J)</f>
        <v>1</v>
      </c>
      <c r="R301" s="4"/>
      <c r="S301" s="14">
        <v>1.0</v>
      </c>
    </row>
    <row r="302">
      <c r="A302" s="14" t="str">
        <f t="array" ref="A302">XLOOKUP(C302,INV!D:D,INV!I:I)</f>
        <v>PH517-8x12</v>
      </c>
      <c r="B302" s="28" t="s">
        <v>648</v>
      </c>
      <c r="C302" s="29" t="s">
        <v>657</v>
      </c>
      <c r="D302" s="14" t="s">
        <v>607</v>
      </c>
      <c r="E302" s="14">
        <f t="array" ref="E302">XLOOKUP(C302,INV!A:A,INV!K:K)</f>
        <v>20</v>
      </c>
      <c r="F302" s="4"/>
      <c r="G302" s="4">
        <f t="array" ref="G302">XLOOKUP(C302,SEA!B:B,SEA!Q:Q)</f>
        <v>0</v>
      </c>
      <c r="H302" s="4">
        <f t="array" ref="H302">XLOOKUP(C302,SEA!B:B,SEA!S:S)</f>
        <v>0</v>
      </c>
      <c r="I302" s="4">
        <f t="shared" si="15"/>
        <v>0</v>
      </c>
      <c r="J302" s="4">
        <f t="shared" si="16"/>
        <v>0</v>
      </c>
      <c r="K302" s="18">
        <f t="array" ref="K302">I302*XLOOKUP(C302,'PRICE LIST'!E:E,'PRICE LIST'!J:J)</f>
        <v>0</v>
      </c>
      <c r="L302" s="18">
        <f t="array" ref="L302">J302*XLOOKUP(C302,'PRICE LIST'!E:E,'PRICE LIST'!J:J)</f>
        <v>0</v>
      </c>
      <c r="M302" s="4" t="str">
        <f t="array" ref="M302">XLOOKUP(C302,SEA!B:B,SEA!R:R)</f>
        <v/>
      </c>
      <c r="N302" s="4"/>
      <c r="O302" s="4"/>
      <c r="P302" s="4">
        <f t="shared" si="17"/>
        <v>0</v>
      </c>
      <c r="Q302" s="4">
        <f t="array" ref="Q302">E302-XLOOKUP(C302,'PRICE LIST'!E:E,'PRICE LIST'!J:J)</f>
        <v>20</v>
      </c>
      <c r="R302" s="4"/>
      <c r="S302" s="14">
        <v>1.0</v>
      </c>
    </row>
    <row r="303">
      <c r="A303" s="14" t="str">
        <f t="array" ref="A303">XLOOKUP(C303,INV!D:D,INV!I:I)</f>
        <v>ME0026410100</v>
      </c>
      <c r="B303" s="28" t="s">
        <v>658</v>
      </c>
      <c r="C303" s="29" t="s">
        <v>659</v>
      </c>
      <c r="D303" s="14" t="s">
        <v>607</v>
      </c>
      <c r="E303" s="14">
        <f t="array" ref="E303">XLOOKUP(C303,INV!A:A,INV!K:K)</f>
        <v>0.05</v>
      </c>
      <c r="F303" s="4"/>
      <c r="G303" s="4">
        <f t="array" ref="G303">XLOOKUP(C303,SEA!B:B,SEA!Q:Q)</f>
        <v>0</v>
      </c>
      <c r="H303" s="4">
        <f t="array" ref="H303">XLOOKUP(C303,SEA!B:B,SEA!S:S)</f>
        <v>0</v>
      </c>
      <c r="I303" s="4">
        <f t="shared" si="15"/>
        <v>0</v>
      </c>
      <c r="J303" s="4">
        <f t="shared" si="16"/>
        <v>0</v>
      </c>
      <c r="K303" s="18">
        <f t="array" ref="K303">I303*XLOOKUP(C303,'PRICE LIST'!E:E,'PRICE LIST'!J:J)</f>
        <v>0</v>
      </c>
      <c r="L303" s="18">
        <f t="array" ref="L303">J303*XLOOKUP(C303,'PRICE LIST'!E:E,'PRICE LIST'!J:J)</f>
        <v>0</v>
      </c>
      <c r="M303" s="4" t="str">
        <f t="array" ref="M303">XLOOKUP(C303,SEA!B:B,SEA!R:R)</f>
        <v/>
      </c>
      <c r="N303" s="4"/>
      <c r="O303" s="4"/>
      <c r="P303" s="4">
        <f t="shared" si="17"/>
        <v>0</v>
      </c>
      <c r="Q303" s="4">
        <f t="array" ref="Q303">E303-XLOOKUP(C303,'PRICE LIST'!E:E,'PRICE LIST'!J:J)</f>
        <v>0.05</v>
      </c>
      <c r="R303" s="4"/>
      <c r="S303" s="14">
        <v>1.0</v>
      </c>
    </row>
    <row r="304">
      <c r="A304" s="14" t="str">
        <f t="array" ref="A304">XLOOKUP(C304,INV!D:D,INV!I:I)</f>
        <v>ph002-4x6</v>
      </c>
      <c r="B304" s="28" t="s">
        <v>660</v>
      </c>
      <c r="C304" s="29" t="s">
        <v>661</v>
      </c>
      <c r="D304" s="14" t="s">
        <v>607</v>
      </c>
      <c r="E304" s="14">
        <f t="array" ref="E304">XLOOKUP(C304,INV!A:A,INV!K:K)</f>
        <v>10</v>
      </c>
      <c r="F304" s="4"/>
      <c r="G304" s="4">
        <f t="array" ref="G304">XLOOKUP(C304,SEA!B:B,SEA!Q:Q)</f>
        <v>0</v>
      </c>
      <c r="H304" s="4">
        <f t="array" ref="H304">XLOOKUP(C304,SEA!B:B,SEA!S:S)</f>
        <v>0</v>
      </c>
      <c r="I304" s="4">
        <f t="shared" si="15"/>
        <v>0</v>
      </c>
      <c r="J304" s="4">
        <f t="shared" si="16"/>
        <v>0</v>
      </c>
      <c r="K304" s="18">
        <f t="array" ref="K304">I304*XLOOKUP(C304,'PRICE LIST'!E:E,'PRICE LIST'!J:J)</f>
        <v>0</v>
      </c>
      <c r="L304" s="18">
        <f t="array" ref="L304">J304*XLOOKUP(C304,'PRICE LIST'!E:E,'PRICE LIST'!J:J)</f>
        <v>0</v>
      </c>
      <c r="M304" s="4" t="str">
        <f t="array" ref="M304">XLOOKUP(C304,SEA!B:B,SEA!R:R)</f>
        <v/>
      </c>
      <c r="N304" s="4"/>
      <c r="O304" s="4"/>
      <c r="P304" s="4">
        <f t="shared" si="17"/>
        <v>0</v>
      </c>
      <c r="Q304" s="4">
        <f t="array" ref="Q304">E304-XLOOKUP(C304,'PRICE LIST'!E:E,'PRICE LIST'!J:J)</f>
        <v>10</v>
      </c>
      <c r="R304" s="4"/>
      <c r="S304" s="14">
        <v>1.0</v>
      </c>
    </row>
    <row r="305">
      <c r="A305" s="14" t="str">
        <f t="array" ref="A305">XLOOKUP(C305,INV!D:D,INV!I:I)</f>
        <v>PH055-48x72</v>
      </c>
      <c r="B305" s="28" t="s">
        <v>627</v>
      </c>
      <c r="C305" s="29" t="s">
        <v>662</v>
      </c>
      <c r="D305" s="14" t="s">
        <v>607</v>
      </c>
      <c r="E305" s="14">
        <f t="array" ref="E305">XLOOKUP(C305,INV!A:A,INV!K:K)</f>
        <v>333</v>
      </c>
      <c r="F305" s="4"/>
      <c r="G305" s="4">
        <f t="array" ref="G305">XLOOKUP(C305,SEA!B:B,SEA!Q:Q)</f>
        <v>0</v>
      </c>
      <c r="H305" s="4">
        <f t="array" ref="H305">XLOOKUP(C305,SEA!B:B,SEA!S:S)</f>
        <v>0</v>
      </c>
      <c r="I305" s="4">
        <f t="shared" si="15"/>
        <v>0</v>
      </c>
      <c r="J305" s="4">
        <f t="shared" si="16"/>
        <v>0</v>
      </c>
      <c r="K305" s="18">
        <f t="array" ref="K305">I305*XLOOKUP(C305,'PRICE LIST'!E:E,'PRICE LIST'!J:J)</f>
        <v>0</v>
      </c>
      <c r="L305" s="18">
        <f t="array" ref="L305">J305*XLOOKUP(C305,'PRICE LIST'!E:E,'PRICE LIST'!J:J)</f>
        <v>0</v>
      </c>
      <c r="M305" s="4" t="str">
        <f t="array" ref="M305">XLOOKUP(C305,SEA!B:B,SEA!R:R)</f>
        <v/>
      </c>
      <c r="N305" s="4"/>
      <c r="O305" s="4"/>
      <c r="P305" s="4">
        <f t="shared" si="17"/>
        <v>0</v>
      </c>
      <c r="Q305" s="4">
        <f t="array" ref="Q305">E305-XLOOKUP(C305,'PRICE LIST'!E:E,'PRICE LIST'!J:J)</f>
        <v>333</v>
      </c>
      <c r="R305" s="4"/>
      <c r="S305" s="14">
        <v>1.0</v>
      </c>
    </row>
    <row r="306">
      <c r="A306" s="14" t="str">
        <f t="array" ref="A306">XLOOKUP(C306,INV!D:D,INV!I:I)</f>
        <v>PH513-72X48</v>
      </c>
      <c r="B306" s="28" t="s">
        <v>663</v>
      </c>
      <c r="C306" s="29" t="s">
        <v>664</v>
      </c>
      <c r="D306" s="14" t="s">
        <v>607</v>
      </c>
      <c r="E306" s="14">
        <f t="array" ref="E306">XLOOKUP(C306,INV!A:A,INV!K:K)</f>
        <v>333</v>
      </c>
      <c r="F306" s="4"/>
      <c r="G306" s="4">
        <f t="array" ref="G306">XLOOKUP(C306,SEA!B:B,SEA!Q:Q)</f>
        <v>0</v>
      </c>
      <c r="H306" s="4">
        <f t="array" ref="H306">XLOOKUP(C306,SEA!B:B,SEA!S:S)</f>
        <v>0</v>
      </c>
      <c r="I306" s="4">
        <f t="shared" si="15"/>
        <v>0</v>
      </c>
      <c r="J306" s="4">
        <f t="shared" si="16"/>
        <v>0</v>
      </c>
      <c r="K306" s="18">
        <f t="array" ref="K306">I306*XLOOKUP(C306,'PRICE LIST'!E:E,'PRICE LIST'!J:J)</f>
        <v>0</v>
      </c>
      <c r="L306" s="18">
        <f t="array" ref="L306">J306*XLOOKUP(C306,'PRICE LIST'!E:E,'PRICE LIST'!J:J)</f>
        <v>0</v>
      </c>
      <c r="M306" s="4" t="str">
        <f t="array" ref="M306">XLOOKUP(C306,SEA!B:B,SEA!R:R)</f>
        <v/>
      </c>
      <c r="N306" s="4"/>
      <c r="O306" s="4"/>
      <c r="P306" s="4">
        <f t="shared" si="17"/>
        <v>0</v>
      </c>
      <c r="Q306" s="4">
        <f t="array" ref="Q306">E306-XLOOKUP(C306,'PRICE LIST'!E:E,'PRICE LIST'!J:J)</f>
        <v>333</v>
      </c>
      <c r="R306" s="4"/>
      <c r="S306" s="14">
        <v>1.0</v>
      </c>
    </row>
    <row r="307">
      <c r="A307" s="14" t="str">
        <f t="array" ref="A307">XLOOKUP(C307,INV!D:D,INV!I:I)</f>
        <v>PH517-24x36</v>
      </c>
      <c r="B307" s="28" t="s">
        <v>648</v>
      </c>
      <c r="C307" s="29" t="s">
        <v>665</v>
      </c>
      <c r="D307" s="14" t="s">
        <v>607</v>
      </c>
      <c r="E307" s="14">
        <f t="array" ref="E307">XLOOKUP(C307,INV!A:A,INV!K:K)</f>
        <v>133</v>
      </c>
      <c r="F307" s="4"/>
      <c r="G307" s="4">
        <f t="array" ref="G307">XLOOKUP(C307,SEA!B:B,SEA!Q:Q)</f>
        <v>0</v>
      </c>
      <c r="H307" s="4">
        <f t="array" ref="H307">XLOOKUP(C307,SEA!B:B,SEA!S:S)</f>
        <v>0</v>
      </c>
      <c r="I307" s="4">
        <f t="shared" si="15"/>
        <v>0</v>
      </c>
      <c r="J307" s="4">
        <f t="shared" si="16"/>
        <v>0</v>
      </c>
      <c r="K307" s="18">
        <f t="array" ref="K307">I307*XLOOKUP(C307,'PRICE LIST'!E:E,'PRICE LIST'!J:J)</f>
        <v>0</v>
      </c>
      <c r="L307" s="18">
        <f t="array" ref="L307">J307*XLOOKUP(C307,'PRICE LIST'!E:E,'PRICE LIST'!J:J)</f>
        <v>0</v>
      </c>
      <c r="M307" s="4" t="str">
        <f t="array" ref="M307">XLOOKUP(C307,SEA!B:B,SEA!R:R)</f>
        <v/>
      </c>
      <c r="N307" s="4"/>
      <c r="O307" s="4"/>
      <c r="P307" s="4">
        <f t="shared" si="17"/>
        <v>0</v>
      </c>
      <c r="Q307" s="4">
        <f t="array" ref="Q307">E307-XLOOKUP(C307,'PRICE LIST'!E:E,'PRICE LIST'!J:J)</f>
        <v>133</v>
      </c>
      <c r="R307" s="4"/>
      <c r="S307" s="14">
        <v>1.0</v>
      </c>
    </row>
    <row r="308">
      <c r="A308" s="14" t="str">
        <f t="array" ref="A308">XLOOKUP(C308,INV!D:D,INV!I:I)</f>
        <v>PH055-24x36</v>
      </c>
      <c r="B308" s="24" t="s">
        <v>627</v>
      </c>
      <c r="C308" s="20" t="s">
        <v>666</v>
      </c>
      <c r="D308" s="14" t="s">
        <v>607</v>
      </c>
      <c r="E308" s="14">
        <f t="array" ref="E308">XLOOKUP(C308,INV!A:A,INV!K:K)</f>
        <v>133</v>
      </c>
      <c r="F308" s="4"/>
      <c r="G308" s="4">
        <f t="array" ref="G308">XLOOKUP(C308,SEA!B:B,SEA!Q:Q)</f>
        <v>0</v>
      </c>
      <c r="H308" s="4">
        <f t="array" ref="H308">XLOOKUP(C308,SEA!B:B,SEA!S:S)</f>
        <v>0</v>
      </c>
      <c r="I308" s="4">
        <f t="shared" si="15"/>
        <v>0</v>
      </c>
      <c r="J308" s="4">
        <f t="shared" si="16"/>
        <v>0</v>
      </c>
      <c r="K308" s="18">
        <f t="array" ref="K308">I308*XLOOKUP(C308,'PRICE LIST'!E:E,'PRICE LIST'!J:J)</f>
        <v>0</v>
      </c>
      <c r="L308" s="18">
        <f t="array" ref="L308">J308*XLOOKUP(C308,'PRICE LIST'!E:E,'PRICE LIST'!J:J)</f>
        <v>0</v>
      </c>
      <c r="M308" s="4" t="str">
        <f t="array" ref="M308">XLOOKUP(C308,SEA!B:B,SEA!R:R)</f>
        <v/>
      </c>
      <c r="N308" s="4"/>
      <c r="O308" s="4"/>
      <c r="P308" s="4">
        <f t="shared" si="17"/>
        <v>0</v>
      </c>
      <c r="Q308" s="4">
        <f t="array" ref="Q308">E308-XLOOKUP(C308,'PRICE LIST'!E:E,'PRICE LIST'!J:J)</f>
        <v>133</v>
      </c>
      <c r="R308" s="4"/>
      <c r="S308" s="14">
        <v>1.0</v>
      </c>
    </row>
    <row r="309">
      <c r="A309" s="14" t="str">
        <f t="array" ref="A309">XLOOKUP(C309,INV!D:D,INV!I:I)</f>
        <v>PH038-20x30</v>
      </c>
      <c r="B309" s="28" t="s">
        <v>643</v>
      </c>
      <c r="C309" s="29" t="s">
        <v>667</v>
      </c>
      <c r="D309" s="14" t="s">
        <v>607</v>
      </c>
      <c r="E309" s="14">
        <f t="array" ref="E309">XLOOKUP(C309,INV!A:A,INV!K:K)</f>
        <v>70</v>
      </c>
      <c r="F309" s="4"/>
      <c r="G309" s="4">
        <f t="array" ref="G309">XLOOKUP(C309,SEA!B:B,SEA!Q:Q)</f>
        <v>0</v>
      </c>
      <c r="H309" s="4">
        <f t="array" ref="H309">XLOOKUP(C309,SEA!B:B,SEA!S:S)</f>
        <v>0</v>
      </c>
      <c r="I309" s="4">
        <f t="shared" si="15"/>
        <v>0</v>
      </c>
      <c r="J309" s="4">
        <f t="shared" si="16"/>
        <v>0</v>
      </c>
      <c r="K309" s="18">
        <f t="array" ref="K309">I309*XLOOKUP(C309,'PRICE LIST'!E:E,'PRICE LIST'!J:J)</f>
        <v>0</v>
      </c>
      <c r="L309" s="18">
        <f t="array" ref="L309">J309*XLOOKUP(C309,'PRICE LIST'!E:E,'PRICE LIST'!J:J)</f>
        <v>0</v>
      </c>
      <c r="M309" s="4" t="str">
        <f t="array" ref="M309">XLOOKUP(C309,SEA!B:B,SEA!R:R)</f>
        <v/>
      </c>
      <c r="N309" s="4"/>
      <c r="O309" s="4"/>
      <c r="P309" s="4">
        <f t="shared" si="17"/>
        <v>0</v>
      </c>
      <c r="Q309" s="4">
        <f t="array" ref="Q309">E309-XLOOKUP(C309,'PRICE LIST'!E:E,'PRICE LIST'!J:J)</f>
        <v>70</v>
      </c>
      <c r="R309" s="4"/>
      <c r="S309" s="14">
        <v>1.0</v>
      </c>
    </row>
    <row r="310">
      <c r="A310" s="14" t="str">
        <f t="array" ref="A310">XLOOKUP(C310,INV!D:D,INV!I:I)</f>
        <v>ph013-20x20</v>
      </c>
      <c r="B310" s="28" t="s">
        <v>668</v>
      </c>
      <c r="C310" s="29" t="s">
        <v>669</v>
      </c>
      <c r="D310" s="14" t="s">
        <v>607</v>
      </c>
      <c r="E310" s="14">
        <f t="array" ref="E310">XLOOKUP(C310,INV!A:A,INV!K:K)</f>
        <v>70</v>
      </c>
      <c r="F310" s="4"/>
      <c r="G310" s="4">
        <f t="array" ref="G310">XLOOKUP(C310,SEA!B:B,SEA!Q:Q)</f>
        <v>0</v>
      </c>
      <c r="H310" s="4">
        <f t="array" ref="H310">XLOOKUP(C310,SEA!B:B,SEA!S:S)</f>
        <v>0</v>
      </c>
      <c r="I310" s="4">
        <f t="shared" si="15"/>
        <v>0</v>
      </c>
      <c r="J310" s="4">
        <f t="shared" si="16"/>
        <v>0</v>
      </c>
      <c r="K310" s="18">
        <f t="array" ref="K310">I310*XLOOKUP(C310,'PRICE LIST'!E:E,'PRICE LIST'!J:J)</f>
        <v>0</v>
      </c>
      <c r="L310" s="18">
        <f t="array" ref="L310">J310*XLOOKUP(C310,'PRICE LIST'!E:E,'PRICE LIST'!J:J)</f>
        <v>0</v>
      </c>
      <c r="M310" s="4" t="str">
        <f t="array" ref="M310">XLOOKUP(C310,SEA!B:B,SEA!R:R)</f>
        <v/>
      </c>
      <c r="N310" s="4"/>
      <c r="O310" s="4"/>
      <c r="P310" s="4">
        <f t="shared" si="17"/>
        <v>0</v>
      </c>
      <c r="Q310" s="4">
        <f t="array" ref="Q310">E310-XLOOKUP(C310,'PRICE LIST'!E:E,'PRICE LIST'!J:J)</f>
        <v>70</v>
      </c>
      <c r="R310" s="4"/>
      <c r="S310" s="14">
        <v>1.0</v>
      </c>
    </row>
    <row r="311">
      <c r="A311" s="14" t="str">
        <f t="array" ref="A311">XLOOKUP(C311,INV!D:D,INV!I:I)</f>
        <v>PH072A</v>
      </c>
      <c r="B311" s="28" t="s">
        <v>670</v>
      </c>
      <c r="C311" s="29" t="s">
        <v>671</v>
      </c>
      <c r="D311" s="14" t="s">
        <v>607</v>
      </c>
      <c r="E311" s="14">
        <f t="array" ref="E311">XLOOKUP(C311,INV!A:A,INV!K:K)</f>
        <v>70</v>
      </c>
      <c r="F311" s="4"/>
      <c r="G311" s="4">
        <f t="array" ref="G311">XLOOKUP(C311,SEA!B:B,SEA!Q:Q)</f>
        <v>0</v>
      </c>
      <c r="H311" s="4">
        <f t="array" ref="H311">XLOOKUP(C311,SEA!B:B,SEA!S:S)</f>
        <v>0</v>
      </c>
      <c r="I311" s="4">
        <f t="shared" si="15"/>
        <v>0</v>
      </c>
      <c r="J311" s="4">
        <f t="shared" si="16"/>
        <v>0</v>
      </c>
      <c r="K311" s="18">
        <f t="array" ref="K311">I311*XLOOKUP(C311,'PRICE LIST'!E:E,'PRICE LIST'!J:J)</f>
        <v>0</v>
      </c>
      <c r="L311" s="18">
        <f t="array" ref="L311">J311*XLOOKUP(C311,'PRICE LIST'!E:E,'PRICE LIST'!J:J)</f>
        <v>0</v>
      </c>
      <c r="M311" s="4" t="str">
        <f t="array" ref="M311">XLOOKUP(C311,SEA!B:B,SEA!R:R)</f>
        <v/>
      </c>
      <c r="N311" s="4"/>
      <c r="O311" s="4"/>
      <c r="P311" s="4">
        <f t="shared" si="17"/>
        <v>0</v>
      </c>
      <c r="Q311" s="4">
        <f t="array" ref="Q311">E311-XLOOKUP(C311,'PRICE LIST'!E:E,'PRICE LIST'!J:J)</f>
        <v>70</v>
      </c>
      <c r="R311" s="4"/>
      <c r="S311" s="14">
        <v>1.0</v>
      </c>
    </row>
    <row r="312">
      <c r="A312" s="14" t="str">
        <f t="array" ref="A312">XLOOKUP(C312,INV!D:D,INV!I:I)</f>
        <v>ph705-12x18</v>
      </c>
      <c r="B312" s="28" t="s">
        <v>672</v>
      </c>
      <c r="C312" s="29" t="s">
        <v>673</v>
      </c>
      <c r="D312" s="14" t="s">
        <v>607</v>
      </c>
      <c r="E312" s="14">
        <f t="array" ref="E312">XLOOKUP(C312,INV!A:A,INV!K:K)</f>
        <v>30</v>
      </c>
      <c r="F312" s="4"/>
      <c r="G312" s="4">
        <f t="array" ref="G312">XLOOKUP(C312,SEA!B:B,SEA!Q:Q)</f>
        <v>0</v>
      </c>
      <c r="H312" s="4">
        <f t="array" ref="H312">XLOOKUP(C312,SEA!B:B,SEA!S:S)</f>
        <v>0</v>
      </c>
      <c r="I312" s="4">
        <f t="shared" si="15"/>
        <v>0</v>
      </c>
      <c r="J312" s="4">
        <f t="shared" si="16"/>
        <v>0</v>
      </c>
      <c r="K312" s="18">
        <f t="array" ref="K312">I312*XLOOKUP(C312,'PRICE LIST'!E:E,'PRICE LIST'!J:J)</f>
        <v>0</v>
      </c>
      <c r="L312" s="18">
        <f t="array" ref="L312">J312*XLOOKUP(C312,'PRICE LIST'!E:E,'PRICE LIST'!J:J)</f>
        <v>0</v>
      </c>
      <c r="M312" s="4" t="str">
        <f t="array" ref="M312">XLOOKUP(C312,SEA!B:B,SEA!R:R)</f>
        <v/>
      </c>
      <c r="N312" s="4"/>
      <c r="O312" s="4"/>
      <c r="P312" s="4">
        <f t="shared" si="17"/>
        <v>0</v>
      </c>
      <c r="Q312" s="4">
        <f t="array" ref="Q312">E312-XLOOKUP(C312,'PRICE LIST'!E:E,'PRICE LIST'!J:J)</f>
        <v>30</v>
      </c>
      <c r="R312" s="4"/>
      <c r="S312" s="14">
        <v>1.0</v>
      </c>
    </row>
    <row r="313">
      <c r="A313" s="14" t="str">
        <f t="array" ref="A313">XLOOKUP(C313,INV!D:D,INV!I:I)</f>
        <v>ph519-12x18</v>
      </c>
      <c r="B313" s="28" t="s">
        <v>674</v>
      </c>
      <c r="C313" s="29" t="s">
        <v>675</v>
      </c>
      <c r="D313" s="14" t="s">
        <v>607</v>
      </c>
      <c r="E313" s="14">
        <f t="array" ref="E313">XLOOKUP(C313,INV!A:A,INV!K:K)</f>
        <v>30</v>
      </c>
      <c r="F313" s="4"/>
      <c r="G313" s="4">
        <f t="array" ref="G313">XLOOKUP(C313,SEA!B:B,SEA!Q:Q)</f>
        <v>0</v>
      </c>
      <c r="H313" s="4">
        <f t="array" ref="H313">XLOOKUP(C313,SEA!B:B,SEA!S:S)</f>
        <v>0</v>
      </c>
      <c r="I313" s="4">
        <f t="shared" si="15"/>
        <v>0</v>
      </c>
      <c r="J313" s="4">
        <f t="shared" si="16"/>
        <v>0</v>
      </c>
      <c r="K313" s="18">
        <f t="array" ref="K313">I313*XLOOKUP(C313,'PRICE LIST'!E:E,'PRICE LIST'!J:J)</f>
        <v>0</v>
      </c>
      <c r="L313" s="18">
        <f t="array" ref="L313">J313*XLOOKUP(C313,'PRICE LIST'!E:E,'PRICE LIST'!J:J)</f>
        <v>0</v>
      </c>
      <c r="M313" s="4" t="str">
        <f t="array" ref="M313">XLOOKUP(C313,SEA!B:B,SEA!R:R)</f>
        <v/>
      </c>
      <c r="N313" s="4"/>
      <c r="O313" s="4"/>
      <c r="P313" s="4">
        <f t="shared" si="17"/>
        <v>0</v>
      </c>
      <c r="Q313" s="4">
        <f t="array" ref="Q313">E313-XLOOKUP(C313,'PRICE LIST'!E:E,'PRICE LIST'!J:J)</f>
        <v>30</v>
      </c>
      <c r="R313" s="4"/>
      <c r="S313" s="14">
        <v>1.0</v>
      </c>
    </row>
    <row r="314">
      <c r="A314" s="14" t="str">
        <f t="array" ref="A314">XLOOKUP(C314,INV!D:D,INV!I:I)</f>
        <v>PH030-12x18</v>
      </c>
      <c r="B314" s="28" t="s">
        <v>629</v>
      </c>
      <c r="C314" s="29" t="s">
        <v>676</v>
      </c>
      <c r="D314" s="14" t="s">
        <v>607</v>
      </c>
      <c r="E314" s="14">
        <f t="array" ref="E314">XLOOKUP(C314,INV!A:A,INV!K:K)</f>
        <v>30</v>
      </c>
      <c r="F314" s="4"/>
      <c r="G314" s="4">
        <f t="array" ref="G314">XLOOKUP(C314,SEA!B:B,SEA!Q:Q)</f>
        <v>0</v>
      </c>
      <c r="H314" s="4">
        <f t="array" ref="H314">XLOOKUP(C314,SEA!B:B,SEA!S:S)</f>
        <v>0</v>
      </c>
      <c r="I314" s="4">
        <f t="shared" si="15"/>
        <v>0</v>
      </c>
      <c r="J314" s="4">
        <f t="shared" si="16"/>
        <v>0</v>
      </c>
      <c r="K314" s="18">
        <f t="array" ref="K314">I314*XLOOKUP(C314,'PRICE LIST'!E:E,'PRICE LIST'!J:J)</f>
        <v>0</v>
      </c>
      <c r="L314" s="18">
        <f t="array" ref="L314">J314*XLOOKUP(C314,'PRICE LIST'!E:E,'PRICE LIST'!J:J)</f>
        <v>0</v>
      </c>
      <c r="M314" s="4" t="str">
        <f t="array" ref="M314">XLOOKUP(C314,SEA!B:B,SEA!R:R)</f>
        <v/>
      </c>
      <c r="N314" s="4"/>
      <c r="O314" s="4"/>
      <c r="P314" s="4">
        <f t="shared" si="17"/>
        <v>0</v>
      </c>
      <c r="Q314" s="4">
        <f t="array" ref="Q314">E314-XLOOKUP(C314,'PRICE LIST'!E:E,'PRICE LIST'!J:J)</f>
        <v>30</v>
      </c>
      <c r="R314" s="4"/>
      <c r="S314" s="14">
        <v>1.0</v>
      </c>
    </row>
    <row r="315">
      <c r="A315" s="14" t="str">
        <f t="array" ref="A315">XLOOKUP(C315,INV!D:D,INV!I:I)</f>
        <v>PH060-12x18</v>
      </c>
      <c r="B315" s="28" t="s">
        <v>677</v>
      </c>
      <c r="C315" s="29" t="s">
        <v>678</v>
      </c>
      <c r="D315" s="14" t="s">
        <v>607</v>
      </c>
      <c r="E315" s="14">
        <f t="array" ref="E315">XLOOKUP(C315,INV!A:A,INV!K:K)</f>
        <v>30</v>
      </c>
      <c r="F315" s="4"/>
      <c r="G315" s="4">
        <f t="array" ref="G315">XLOOKUP(C315,SEA!B:B,SEA!Q:Q)</f>
        <v>0</v>
      </c>
      <c r="H315" s="4">
        <f t="array" ref="H315">XLOOKUP(C315,SEA!B:B,SEA!S:S)</f>
        <v>0</v>
      </c>
      <c r="I315" s="4">
        <f t="shared" si="15"/>
        <v>0</v>
      </c>
      <c r="J315" s="4">
        <f t="shared" si="16"/>
        <v>0</v>
      </c>
      <c r="K315" s="18">
        <f t="array" ref="K315">I315*XLOOKUP(C315,'PRICE LIST'!E:E,'PRICE LIST'!J:J)</f>
        <v>0</v>
      </c>
      <c r="L315" s="18">
        <f t="array" ref="L315">J315*XLOOKUP(C315,'PRICE LIST'!E:E,'PRICE LIST'!J:J)</f>
        <v>0</v>
      </c>
      <c r="M315" s="4" t="str">
        <f t="array" ref="M315">XLOOKUP(C315,SEA!B:B,SEA!R:R)</f>
        <v/>
      </c>
      <c r="N315" s="4"/>
      <c r="O315" s="4"/>
      <c r="P315" s="4">
        <f t="shared" si="17"/>
        <v>0</v>
      </c>
      <c r="Q315" s="4">
        <f t="array" ref="Q315">E315-XLOOKUP(C315,'PRICE LIST'!E:E,'PRICE LIST'!J:J)</f>
        <v>30</v>
      </c>
      <c r="R315" s="4"/>
      <c r="S315" s="14">
        <v>1.0</v>
      </c>
    </row>
    <row r="316">
      <c r="A316" s="14" t="str">
        <f t="array" ref="A316">XLOOKUP(C316,INV!D:D,INV!I:I)</f>
        <v>ph516-12x18</v>
      </c>
      <c r="B316" s="28" t="s">
        <v>651</v>
      </c>
      <c r="C316" s="29" t="s">
        <v>679</v>
      </c>
      <c r="D316" s="14" t="s">
        <v>607</v>
      </c>
      <c r="E316" s="14">
        <f t="array" ref="E316">XLOOKUP(C316,INV!A:A,INV!K:K)</f>
        <v>25</v>
      </c>
      <c r="F316" s="4"/>
      <c r="G316" s="4">
        <f t="array" ref="G316">XLOOKUP(C316,SEA!B:B,SEA!Q:Q)</f>
        <v>0</v>
      </c>
      <c r="H316" s="4">
        <f t="array" ref="H316">XLOOKUP(C316,SEA!B:B,SEA!S:S)</f>
        <v>0</v>
      </c>
      <c r="I316" s="4">
        <f t="shared" si="15"/>
        <v>0</v>
      </c>
      <c r="J316" s="4">
        <f t="shared" si="16"/>
        <v>0</v>
      </c>
      <c r="K316" s="18">
        <f t="array" ref="K316">I316*XLOOKUP(C316,'PRICE LIST'!E:E,'PRICE LIST'!J:J)</f>
        <v>0</v>
      </c>
      <c r="L316" s="18">
        <f t="array" ref="L316">J316*XLOOKUP(C316,'PRICE LIST'!E:E,'PRICE LIST'!J:J)</f>
        <v>0</v>
      </c>
      <c r="M316" s="4" t="str">
        <f t="array" ref="M316">XLOOKUP(C316,SEA!B:B,SEA!R:R)</f>
        <v/>
      </c>
      <c r="N316" s="4"/>
      <c r="O316" s="4"/>
      <c r="P316" s="4">
        <f t="shared" si="17"/>
        <v>0</v>
      </c>
      <c r="Q316" s="4">
        <f t="array" ref="Q316">E316-XLOOKUP(C316,'PRICE LIST'!E:E,'PRICE LIST'!J:J)</f>
        <v>25</v>
      </c>
      <c r="R316" s="4"/>
      <c r="S316" s="14">
        <v>1.0</v>
      </c>
    </row>
    <row r="317">
      <c r="A317" s="14" t="str">
        <f t="array" ref="A317">XLOOKUP(C317,INV!D:D,INV!I:I)</f>
        <v>PH518-12x18</v>
      </c>
      <c r="B317" s="28" t="s">
        <v>639</v>
      </c>
      <c r="C317" s="29" t="s">
        <v>680</v>
      </c>
      <c r="D317" s="14" t="s">
        <v>607</v>
      </c>
      <c r="E317" s="14">
        <f t="array" ref="E317">XLOOKUP(C317,INV!A:A,INV!K:K)</f>
        <v>30</v>
      </c>
      <c r="F317" s="4"/>
      <c r="G317" s="4">
        <f t="array" ref="G317">XLOOKUP(C317,SEA!B:B,SEA!Q:Q)</f>
        <v>0</v>
      </c>
      <c r="H317" s="4">
        <f t="array" ref="H317">XLOOKUP(C317,SEA!B:B,SEA!S:S)</f>
        <v>0</v>
      </c>
      <c r="I317" s="4">
        <f t="shared" si="15"/>
        <v>0</v>
      </c>
      <c r="J317" s="4">
        <f t="shared" si="16"/>
        <v>0</v>
      </c>
      <c r="K317" s="18">
        <f t="array" ref="K317">I317*XLOOKUP(C317,'PRICE LIST'!E:E,'PRICE LIST'!J:J)</f>
        <v>0</v>
      </c>
      <c r="L317" s="18">
        <f t="array" ref="L317">J317*XLOOKUP(C317,'PRICE LIST'!E:E,'PRICE LIST'!J:J)</f>
        <v>0</v>
      </c>
      <c r="M317" s="4" t="str">
        <f t="array" ref="M317">XLOOKUP(C317,SEA!B:B,SEA!R:R)</f>
        <v/>
      </c>
      <c r="N317" s="4"/>
      <c r="O317" s="4"/>
      <c r="P317" s="4">
        <f t="shared" si="17"/>
        <v>0</v>
      </c>
      <c r="Q317" s="4">
        <f t="array" ref="Q317">E317-XLOOKUP(C317,'PRICE LIST'!E:E,'PRICE LIST'!J:J)</f>
        <v>30</v>
      </c>
      <c r="R317" s="4"/>
      <c r="S317" s="14">
        <v>1.0</v>
      </c>
    </row>
    <row r="318">
      <c r="A318" s="14" t="str">
        <f t="array" ref="A318">XLOOKUP(C318,INV!D:D,INV!I:I)</f>
        <v>PH517-12x18</v>
      </c>
      <c r="B318" s="28" t="s">
        <v>648</v>
      </c>
      <c r="C318" s="29" t="s">
        <v>681</v>
      </c>
      <c r="D318" s="14" t="s">
        <v>607</v>
      </c>
      <c r="E318" s="14">
        <f t="array" ref="E318">XLOOKUP(C318,INV!A:A,INV!K:K)</f>
        <v>30</v>
      </c>
      <c r="F318" s="4"/>
      <c r="G318" s="4">
        <f t="array" ref="G318">XLOOKUP(C318,SEA!B:B,SEA!Q:Q)</f>
        <v>0</v>
      </c>
      <c r="H318" s="4">
        <f t="array" ref="H318">XLOOKUP(C318,SEA!B:B,SEA!S:S)</f>
        <v>0</v>
      </c>
      <c r="I318" s="4">
        <f t="shared" si="15"/>
        <v>0</v>
      </c>
      <c r="J318" s="4">
        <f t="shared" si="16"/>
        <v>0</v>
      </c>
      <c r="K318" s="18">
        <f t="array" ref="K318">I318*XLOOKUP(C318,'PRICE LIST'!E:E,'PRICE LIST'!J:J)</f>
        <v>0</v>
      </c>
      <c r="L318" s="18">
        <f t="array" ref="L318">J318*XLOOKUP(C318,'PRICE LIST'!E:E,'PRICE LIST'!J:J)</f>
        <v>0</v>
      </c>
      <c r="M318" s="4" t="str">
        <f t="array" ref="M318">XLOOKUP(C318,SEA!B:B,SEA!R:R)</f>
        <v/>
      </c>
      <c r="N318" s="4"/>
      <c r="O318" s="4"/>
      <c r="P318" s="4">
        <f t="shared" si="17"/>
        <v>0</v>
      </c>
      <c r="Q318" s="4">
        <f t="array" ref="Q318">E318-XLOOKUP(C318,'PRICE LIST'!E:E,'PRICE LIST'!J:J)</f>
        <v>30</v>
      </c>
      <c r="R318" s="4"/>
      <c r="S318" s="14">
        <v>1.0</v>
      </c>
    </row>
    <row r="319">
      <c r="A319" s="14" t="str">
        <f t="array" ref="A319">XLOOKUP(C319,INV!D:D,INV!I:I)</f>
        <v>PH002-12X16</v>
      </c>
      <c r="B319" s="28" t="s">
        <v>660</v>
      </c>
      <c r="C319" s="29" t="s">
        <v>682</v>
      </c>
      <c r="D319" s="14" t="s">
        <v>607</v>
      </c>
      <c r="E319" s="14">
        <f t="array" ref="E319">XLOOKUP(C319,INV!A:A,INV!K:K)</f>
        <v>25</v>
      </c>
      <c r="F319" s="4"/>
      <c r="G319" s="4">
        <f t="array" ref="G319">XLOOKUP(C319,SEA!B:B,SEA!Q:Q)</f>
        <v>0</v>
      </c>
      <c r="H319" s="4">
        <f t="array" ref="H319">XLOOKUP(C319,SEA!B:B,SEA!S:S)</f>
        <v>0</v>
      </c>
      <c r="I319" s="4">
        <f t="shared" si="15"/>
        <v>0</v>
      </c>
      <c r="J319" s="4">
        <f t="shared" si="16"/>
        <v>0</v>
      </c>
      <c r="K319" s="18">
        <f t="array" ref="K319">I319*XLOOKUP(C319,'PRICE LIST'!E:E,'PRICE LIST'!J:J)</f>
        <v>0</v>
      </c>
      <c r="L319" s="18">
        <f t="array" ref="L319">J319*XLOOKUP(C319,'PRICE LIST'!E:E,'PRICE LIST'!J:J)</f>
        <v>0</v>
      </c>
      <c r="M319" s="4" t="str">
        <f t="array" ref="M319">XLOOKUP(C319,SEA!B:B,SEA!R:R)</f>
        <v/>
      </c>
      <c r="N319" s="4"/>
      <c r="O319" s="4"/>
      <c r="P319" s="4">
        <f t="shared" si="17"/>
        <v>0</v>
      </c>
      <c r="Q319" s="4">
        <f t="array" ref="Q319">E319-XLOOKUP(C319,'PRICE LIST'!E:E,'PRICE LIST'!J:J)</f>
        <v>25</v>
      </c>
      <c r="R319" s="4"/>
      <c r="S319" s="14">
        <v>1.0</v>
      </c>
    </row>
    <row r="320">
      <c r="A320" s="14" t="str">
        <f t="array" ref="A320">XLOOKUP(C320,INV!D:D,INV!I:I)</f>
        <v>ph705-8x12</v>
      </c>
      <c r="B320" s="28" t="s">
        <v>672</v>
      </c>
      <c r="C320" s="29" t="s">
        <v>683</v>
      </c>
      <c r="D320" s="14" t="s">
        <v>607</v>
      </c>
      <c r="E320" s="14">
        <f t="array" ref="E320">XLOOKUP(C320,INV!A:A,INV!K:K)</f>
        <v>20</v>
      </c>
      <c r="F320" s="4"/>
      <c r="G320" s="4">
        <f t="array" ref="G320">XLOOKUP(C320,SEA!B:B,SEA!Q:Q)</f>
        <v>0</v>
      </c>
      <c r="H320" s="4">
        <f t="array" ref="H320">XLOOKUP(C320,SEA!B:B,SEA!S:S)</f>
        <v>0</v>
      </c>
      <c r="I320" s="4">
        <f t="shared" si="15"/>
        <v>0</v>
      </c>
      <c r="J320" s="4">
        <f t="shared" si="16"/>
        <v>0</v>
      </c>
      <c r="K320" s="18">
        <f t="array" ref="K320">I320*XLOOKUP(C320,'PRICE LIST'!E:E,'PRICE LIST'!J:J)</f>
        <v>0</v>
      </c>
      <c r="L320" s="18">
        <f t="array" ref="L320">J320*XLOOKUP(C320,'PRICE LIST'!E:E,'PRICE LIST'!J:J)</f>
        <v>0</v>
      </c>
      <c r="M320" s="4" t="str">
        <f t="array" ref="M320">XLOOKUP(C320,SEA!B:B,SEA!R:R)</f>
        <v/>
      </c>
      <c r="N320" s="4"/>
      <c r="O320" s="4"/>
      <c r="P320" s="4">
        <f t="shared" si="17"/>
        <v>0</v>
      </c>
      <c r="Q320" s="4">
        <f t="array" ref="Q320">E320-XLOOKUP(C320,'PRICE LIST'!E:E,'PRICE LIST'!J:J)</f>
        <v>20</v>
      </c>
      <c r="R320" s="4"/>
      <c r="S320" s="14">
        <v>1.0</v>
      </c>
    </row>
    <row r="321">
      <c r="A321" s="14" t="str">
        <f t="array" ref="A321">XLOOKUP(C321,INV!D:D,INV!I:I)</f>
        <v>PH031-8x12</v>
      </c>
      <c r="B321" s="28" t="s">
        <v>684</v>
      </c>
      <c r="C321" s="29" t="s">
        <v>685</v>
      </c>
      <c r="D321" s="14" t="s">
        <v>607</v>
      </c>
      <c r="E321" s="14">
        <f t="array" ref="E321">XLOOKUP(C321,INV!A:A,INV!K:K)</f>
        <v>20</v>
      </c>
      <c r="F321" s="4"/>
      <c r="G321" s="4">
        <f t="array" ref="G321">XLOOKUP(C321,SEA!B:B,SEA!Q:Q)</f>
        <v>0</v>
      </c>
      <c r="H321" s="4">
        <f t="array" ref="H321">XLOOKUP(C321,SEA!B:B,SEA!S:S)</f>
        <v>0</v>
      </c>
      <c r="I321" s="4">
        <f t="shared" si="15"/>
        <v>0</v>
      </c>
      <c r="J321" s="4">
        <f t="shared" si="16"/>
        <v>0</v>
      </c>
      <c r="K321" s="18">
        <f t="array" ref="K321">I321*XLOOKUP(C321,'PRICE LIST'!E:E,'PRICE LIST'!J:J)</f>
        <v>0</v>
      </c>
      <c r="L321" s="18">
        <f t="array" ref="L321">J321*XLOOKUP(C321,'PRICE LIST'!E:E,'PRICE LIST'!J:J)</f>
        <v>0</v>
      </c>
      <c r="M321" s="4" t="str">
        <f t="array" ref="M321">XLOOKUP(C321,SEA!B:B,SEA!R:R)</f>
        <v/>
      </c>
      <c r="N321" s="4"/>
      <c r="O321" s="4"/>
      <c r="P321" s="4">
        <f t="shared" si="17"/>
        <v>0</v>
      </c>
      <c r="Q321" s="4">
        <f t="array" ref="Q321">E321-XLOOKUP(C321,'PRICE LIST'!E:E,'PRICE LIST'!J:J)</f>
        <v>20</v>
      </c>
      <c r="R321" s="4"/>
      <c r="S321" s="14">
        <v>1.0</v>
      </c>
    </row>
    <row r="322">
      <c r="A322" s="14" t="str">
        <f t="array" ref="A322">XLOOKUP(C322,INV!D:D,INV!I:I)</f>
        <v>PH038-8x12</v>
      </c>
      <c r="B322" s="28" t="s">
        <v>643</v>
      </c>
      <c r="C322" s="29" t="s">
        <v>686</v>
      </c>
      <c r="D322" s="14" t="s">
        <v>607</v>
      </c>
      <c r="E322" s="14">
        <f t="array" ref="E322">XLOOKUP(C322,INV!A:A,INV!K:K)</f>
        <v>20</v>
      </c>
      <c r="F322" s="4"/>
      <c r="G322" s="4">
        <f t="array" ref="G322">XLOOKUP(C322,SEA!B:B,SEA!Q:Q)</f>
        <v>0</v>
      </c>
      <c r="H322" s="4">
        <f t="array" ref="H322">XLOOKUP(C322,SEA!B:B,SEA!S:S)</f>
        <v>0</v>
      </c>
      <c r="I322" s="4">
        <f t="shared" si="15"/>
        <v>0</v>
      </c>
      <c r="J322" s="4">
        <f t="shared" si="16"/>
        <v>0</v>
      </c>
      <c r="K322" s="18">
        <f t="array" ref="K322">I322*XLOOKUP(C322,'PRICE LIST'!E:E,'PRICE LIST'!J:J)</f>
        <v>0</v>
      </c>
      <c r="L322" s="18">
        <f t="array" ref="L322">J322*XLOOKUP(C322,'PRICE LIST'!E:E,'PRICE LIST'!J:J)</f>
        <v>0</v>
      </c>
      <c r="M322" s="4" t="str">
        <f t="array" ref="M322">XLOOKUP(C322,SEA!B:B,SEA!R:R)</f>
        <v/>
      </c>
      <c r="N322" s="4"/>
      <c r="O322" s="4"/>
      <c r="P322" s="4">
        <f t="shared" si="17"/>
        <v>0</v>
      </c>
      <c r="Q322" s="4">
        <f t="array" ref="Q322">E322-XLOOKUP(C322,'PRICE LIST'!E:E,'PRICE LIST'!J:J)</f>
        <v>20</v>
      </c>
      <c r="R322" s="4"/>
      <c r="S322" s="14">
        <v>1.0</v>
      </c>
    </row>
    <row r="323">
      <c r="A323" s="14" t="str">
        <f t="array" ref="A323">XLOOKUP(C323,INV!D:D,INV!I:I)</f>
        <v>PH060-8x12</v>
      </c>
      <c r="B323" s="28" t="s">
        <v>677</v>
      </c>
      <c r="C323" s="29" t="s">
        <v>687</v>
      </c>
      <c r="D323" s="14" t="s">
        <v>607</v>
      </c>
      <c r="E323" s="14">
        <f t="array" ref="E323">XLOOKUP(C323,INV!A:A,INV!K:K)</f>
        <v>20</v>
      </c>
      <c r="F323" s="4"/>
      <c r="G323" s="4">
        <f t="array" ref="G323">XLOOKUP(C323,SEA!B:B,SEA!Q:Q)</f>
        <v>0</v>
      </c>
      <c r="H323" s="4">
        <f t="array" ref="H323">XLOOKUP(C323,SEA!B:B,SEA!S:S)</f>
        <v>0</v>
      </c>
      <c r="I323" s="4">
        <f t="shared" si="15"/>
        <v>0</v>
      </c>
      <c r="J323" s="4">
        <f t="shared" si="16"/>
        <v>0</v>
      </c>
      <c r="K323" s="18">
        <f t="array" ref="K323">I323*XLOOKUP(C323,'PRICE LIST'!E:E,'PRICE LIST'!J:J)</f>
        <v>0</v>
      </c>
      <c r="L323" s="18">
        <f t="array" ref="L323">J323*XLOOKUP(C323,'PRICE LIST'!E:E,'PRICE LIST'!J:J)</f>
        <v>0</v>
      </c>
      <c r="M323" s="4" t="str">
        <f t="array" ref="M323">XLOOKUP(C323,SEA!B:B,SEA!R:R)</f>
        <v/>
      </c>
      <c r="N323" s="4"/>
      <c r="O323" s="4"/>
      <c r="P323" s="4">
        <f t="shared" si="17"/>
        <v>0</v>
      </c>
      <c r="Q323" s="4">
        <f t="array" ref="Q323">E323-XLOOKUP(C323,'PRICE LIST'!E:E,'PRICE LIST'!J:J)</f>
        <v>20</v>
      </c>
      <c r="R323" s="4"/>
      <c r="S323" s="14">
        <v>1.0</v>
      </c>
    </row>
    <row r="324">
      <c r="A324" s="14" t="str">
        <f t="array" ref="A324">XLOOKUP(C324,INV!D:D,INV!I:I)</f>
        <v>PH513-8x12</v>
      </c>
      <c r="B324" s="28" t="s">
        <v>608</v>
      </c>
      <c r="C324" s="29" t="s">
        <v>688</v>
      </c>
      <c r="D324" s="14" t="s">
        <v>607</v>
      </c>
      <c r="E324" s="14">
        <f t="array" ref="E324">XLOOKUP(C324,INV!A:A,INV!K:K)</f>
        <v>20</v>
      </c>
      <c r="F324" s="4"/>
      <c r="G324" s="4">
        <f t="array" ref="G324">XLOOKUP(C324,SEA!B:B,SEA!Q:Q)</f>
        <v>0</v>
      </c>
      <c r="H324" s="4">
        <f t="array" ref="H324">XLOOKUP(C324,SEA!B:B,SEA!S:S)</f>
        <v>0</v>
      </c>
      <c r="I324" s="4">
        <f t="shared" si="15"/>
        <v>0</v>
      </c>
      <c r="J324" s="4">
        <f t="shared" si="16"/>
        <v>0</v>
      </c>
      <c r="K324" s="18">
        <f t="array" ref="K324">I324*XLOOKUP(C324,'PRICE LIST'!E:E,'PRICE LIST'!J:J)</f>
        <v>0</v>
      </c>
      <c r="L324" s="18">
        <f t="array" ref="L324">J324*XLOOKUP(C324,'PRICE LIST'!E:E,'PRICE LIST'!J:J)</f>
        <v>0</v>
      </c>
      <c r="M324" s="4" t="str">
        <f t="array" ref="M324">XLOOKUP(C324,SEA!B:B,SEA!R:R)</f>
        <v/>
      </c>
      <c r="N324" s="4"/>
      <c r="O324" s="4"/>
      <c r="P324" s="4">
        <f t="shared" si="17"/>
        <v>0</v>
      </c>
      <c r="Q324" s="4">
        <f t="array" ref="Q324">E324-XLOOKUP(C324,'PRICE LIST'!E:E,'PRICE LIST'!J:J)</f>
        <v>20</v>
      </c>
      <c r="R324" s="4"/>
      <c r="S324" s="14">
        <v>1.0</v>
      </c>
    </row>
    <row r="325">
      <c r="A325" s="14" t="str">
        <f t="array" ref="A325">XLOOKUP(C325,INV!D:D,INV!I:I)</f>
        <v>PH516-8x12</v>
      </c>
      <c r="B325" s="28" t="s">
        <v>651</v>
      </c>
      <c r="C325" s="29" t="s">
        <v>689</v>
      </c>
      <c r="D325" s="14" t="s">
        <v>607</v>
      </c>
      <c r="E325" s="14">
        <f t="array" ref="E325">XLOOKUP(C325,INV!A:A,INV!K:K)</f>
        <v>15</v>
      </c>
      <c r="F325" s="4"/>
      <c r="G325" s="4">
        <f t="array" ref="G325">XLOOKUP(C325,SEA!B:B,SEA!Q:Q)</f>
        <v>0</v>
      </c>
      <c r="H325" s="4">
        <f t="array" ref="H325">XLOOKUP(C325,SEA!B:B,SEA!S:S)</f>
        <v>0</v>
      </c>
      <c r="I325" s="4">
        <f t="shared" si="15"/>
        <v>0</v>
      </c>
      <c r="J325" s="4">
        <f t="shared" si="16"/>
        <v>0</v>
      </c>
      <c r="K325" s="18">
        <f t="array" ref="K325">I325*XLOOKUP(C325,'PRICE LIST'!E:E,'PRICE LIST'!J:J)</f>
        <v>0</v>
      </c>
      <c r="L325" s="18">
        <f t="array" ref="L325">J325*XLOOKUP(C325,'PRICE LIST'!E:E,'PRICE LIST'!J:J)</f>
        <v>0</v>
      </c>
      <c r="M325" s="4" t="str">
        <f t="array" ref="M325">XLOOKUP(C325,SEA!B:B,SEA!R:R)</f>
        <v/>
      </c>
      <c r="N325" s="4"/>
      <c r="O325" s="4"/>
      <c r="P325" s="4">
        <f t="shared" si="17"/>
        <v>0</v>
      </c>
      <c r="Q325" s="4">
        <f t="array" ref="Q325">E325-XLOOKUP(C325,'PRICE LIST'!E:E,'PRICE LIST'!J:J)</f>
        <v>15</v>
      </c>
      <c r="R325" s="4"/>
      <c r="S325" s="14">
        <v>1.0</v>
      </c>
    </row>
    <row r="326">
      <c r="A326" s="26" t="str">
        <f t="array" ref="A326">XLOOKUP(C326,INV!D:D,INV!I:I)</f>
        <v>PH518-8x12</v>
      </c>
      <c r="B326" s="28" t="s">
        <v>639</v>
      </c>
      <c r="C326" s="29" t="s">
        <v>690</v>
      </c>
      <c r="D326" s="14" t="s">
        <v>607</v>
      </c>
      <c r="E326" s="14">
        <f t="array" ref="E326">XLOOKUP(C326,INV!A:A,INV!K:K)</f>
        <v>20</v>
      </c>
      <c r="F326" s="4"/>
      <c r="G326" s="4">
        <f t="array" ref="G326">XLOOKUP(C326,SEA!B:B,SEA!Q:Q)</f>
        <v>0</v>
      </c>
      <c r="H326" s="4">
        <f t="array" ref="H326">XLOOKUP(C326,SEA!B:B,SEA!S:S)</f>
        <v>0</v>
      </c>
      <c r="I326" s="4">
        <f t="shared" si="15"/>
        <v>0</v>
      </c>
      <c r="J326" s="4">
        <f t="shared" si="16"/>
        <v>0</v>
      </c>
      <c r="K326" s="18">
        <f t="array" ref="K326">I326*XLOOKUP(C326,'PRICE LIST'!E:E,'PRICE LIST'!J:J)</f>
        <v>0</v>
      </c>
      <c r="L326" s="18">
        <f t="array" ref="L326">J326*XLOOKUP(C326,'PRICE LIST'!E:E,'PRICE LIST'!J:J)</f>
        <v>0</v>
      </c>
      <c r="M326" s="4" t="str">
        <f t="array" ref="M326">XLOOKUP(C326,SEA!B:B,SEA!R:R)</f>
        <v/>
      </c>
      <c r="N326" s="4"/>
      <c r="O326" s="4"/>
      <c r="P326" s="4">
        <f t="shared" si="17"/>
        <v>0</v>
      </c>
      <c r="Q326" s="4">
        <f t="array" ref="Q326">E326-XLOOKUP(C326,'PRICE LIST'!E:E,'PRICE LIST'!J:J)</f>
        <v>20</v>
      </c>
      <c r="R326" s="4"/>
      <c r="S326" s="14">
        <v>1.0</v>
      </c>
    </row>
    <row r="327">
      <c r="A327" s="14" t="str">
        <f t="array" ref="A327">XLOOKUP(C327,INV!D:D,INV!I:I)</f>
        <v/>
      </c>
      <c r="B327" s="28" t="s">
        <v>674</v>
      </c>
      <c r="C327" s="29" t="s">
        <v>691</v>
      </c>
      <c r="D327" s="14" t="s">
        <v>607</v>
      </c>
      <c r="E327" s="14">
        <f t="array" ref="E327">XLOOKUP(C327,INV!A:A,INV!K:K)</f>
        <v>15</v>
      </c>
      <c r="F327" s="4"/>
      <c r="G327" s="4">
        <f t="array" ref="G327">XLOOKUP(C327,SEA!B:B,SEA!Q:Q)</f>
        <v>0</v>
      </c>
      <c r="H327" s="4">
        <f t="array" ref="H327">XLOOKUP(C327,SEA!B:B,SEA!S:S)</f>
        <v>0</v>
      </c>
      <c r="I327" s="4">
        <f t="shared" si="15"/>
        <v>0</v>
      </c>
      <c r="J327" s="4">
        <f t="shared" si="16"/>
        <v>0</v>
      </c>
      <c r="K327" s="18">
        <f t="array" ref="K327">I327*XLOOKUP(C327,'PRICE LIST'!E:E,'PRICE LIST'!J:J)</f>
        <v>0</v>
      </c>
      <c r="L327" s="18">
        <f t="array" ref="L327">J327*XLOOKUP(C327,'PRICE LIST'!E:E,'PRICE LIST'!J:J)</f>
        <v>0</v>
      </c>
      <c r="M327" s="4" t="str">
        <f t="array" ref="M327">XLOOKUP(C327,SEA!B:B,SEA!R:R)</f>
        <v/>
      </c>
      <c r="N327" s="4"/>
      <c r="O327" s="4"/>
      <c r="P327" s="4">
        <f t="shared" si="17"/>
        <v>0</v>
      </c>
      <c r="Q327" s="4">
        <f t="array" ref="Q327">E327-XLOOKUP(C327,'PRICE LIST'!E:E,'PRICE LIST'!J:J)</f>
        <v>15</v>
      </c>
      <c r="R327" s="4"/>
      <c r="S327" s="14">
        <v>1.0</v>
      </c>
    </row>
    <row r="328">
      <c r="A328" s="26" t="str">
        <f t="array" ref="A328">XLOOKUP(C328,INV!D:D,INV!I:I)</f>
        <v>ph705-4x6</v>
      </c>
      <c r="B328" s="28" t="s">
        <v>672</v>
      </c>
      <c r="C328" s="29" t="s">
        <v>692</v>
      </c>
      <c r="D328" s="14" t="s">
        <v>607</v>
      </c>
      <c r="E328" s="14">
        <f t="array" ref="E328">XLOOKUP(C328,INV!A:A,INV!K:K)</f>
        <v>10</v>
      </c>
      <c r="F328" s="4"/>
      <c r="G328" s="4">
        <f t="array" ref="G328">XLOOKUP(C328,SEA!B:B,SEA!Q:Q)</f>
        <v>0</v>
      </c>
      <c r="H328" s="4">
        <f t="array" ref="H328">XLOOKUP(C328,SEA!B:B,SEA!S:S)</f>
        <v>0</v>
      </c>
      <c r="I328" s="4">
        <f t="shared" si="15"/>
        <v>0</v>
      </c>
      <c r="J328" s="4">
        <f t="shared" si="16"/>
        <v>0</v>
      </c>
      <c r="K328" s="18">
        <f t="array" ref="K328">I328*XLOOKUP(C328,'PRICE LIST'!E:E,'PRICE LIST'!J:J)</f>
        <v>0</v>
      </c>
      <c r="L328" s="18">
        <f t="array" ref="L328">J328*XLOOKUP(C328,'PRICE LIST'!E:E,'PRICE LIST'!J:J)</f>
        <v>0</v>
      </c>
      <c r="M328" s="4" t="str">
        <f t="array" ref="M328">XLOOKUP(C328,SEA!B:B,SEA!R:R)</f>
        <v/>
      </c>
      <c r="N328" s="4"/>
      <c r="O328" s="4"/>
      <c r="P328" s="4">
        <f t="shared" si="17"/>
        <v>0</v>
      </c>
      <c r="Q328" s="4">
        <f t="array" ref="Q328">E328-XLOOKUP(C328,'PRICE LIST'!E:E,'PRICE LIST'!J:J)</f>
        <v>10</v>
      </c>
      <c r="R328" s="4"/>
      <c r="S328" s="14">
        <v>1.0</v>
      </c>
    </row>
    <row r="329">
      <c r="A329" s="14" t="str">
        <f t="array" ref="A329">XLOOKUP(C329,INV!D:D,INV!I:I)</f>
        <v>PH514-6x4</v>
      </c>
      <c r="B329" s="28" t="s">
        <v>616</v>
      </c>
      <c r="C329" s="29" t="s">
        <v>693</v>
      </c>
      <c r="D329" s="14" t="s">
        <v>607</v>
      </c>
      <c r="E329" s="14">
        <f t="array" ref="E329">XLOOKUP(C329,INV!A:A,INV!K:K)</f>
        <v>10</v>
      </c>
      <c r="F329" s="4"/>
      <c r="G329" s="4">
        <f t="array" ref="G329">XLOOKUP(C329,SEA!B:B,SEA!Q:Q)</f>
        <v>0</v>
      </c>
      <c r="H329" s="4">
        <f t="array" ref="H329">XLOOKUP(C329,SEA!B:B,SEA!S:S)</f>
        <v>0</v>
      </c>
      <c r="I329" s="4">
        <f t="shared" si="15"/>
        <v>0</v>
      </c>
      <c r="J329" s="4">
        <f t="shared" si="16"/>
        <v>0</v>
      </c>
      <c r="K329" s="18">
        <f t="array" ref="K329">I329*XLOOKUP(C329,'PRICE LIST'!E:E,'PRICE LIST'!J:J)</f>
        <v>0</v>
      </c>
      <c r="L329" s="18">
        <f t="array" ref="L329">J329*XLOOKUP(C329,'PRICE LIST'!E:E,'PRICE LIST'!J:J)</f>
        <v>0</v>
      </c>
      <c r="M329" s="4" t="str">
        <f t="array" ref="M329">XLOOKUP(C329,SEA!B:B,SEA!R:R)</f>
        <v/>
      </c>
      <c r="N329" s="4"/>
      <c r="O329" s="4"/>
      <c r="P329" s="4">
        <f t="shared" si="17"/>
        <v>0</v>
      </c>
      <c r="Q329" s="4">
        <f t="array" ref="Q329">E329-XLOOKUP(C329,'PRICE LIST'!E:E,'PRICE LIST'!J:J)</f>
        <v>10</v>
      </c>
      <c r="R329" s="4"/>
      <c r="S329" s="14">
        <v>1.0</v>
      </c>
    </row>
    <row r="330">
      <c r="A330" s="14" t="str">
        <f t="array" ref="A330">XLOOKUP(C330,INV!D:D,INV!I:I)</f>
        <v>PH515-6x4</v>
      </c>
      <c r="B330" s="28" t="s">
        <v>618</v>
      </c>
      <c r="C330" s="29" t="s">
        <v>694</v>
      </c>
      <c r="D330" s="14" t="s">
        <v>607</v>
      </c>
      <c r="E330" s="14">
        <f t="array" ref="E330">XLOOKUP(C330,INV!A:A,INV!K:K)</f>
        <v>10</v>
      </c>
      <c r="F330" s="4"/>
      <c r="G330" s="4">
        <f t="array" ref="G330">XLOOKUP(C330,SEA!B:B,SEA!Q:Q)</f>
        <v>0</v>
      </c>
      <c r="H330" s="4">
        <f t="array" ref="H330">XLOOKUP(C330,SEA!B:B,SEA!S:S)</f>
        <v>0</v>
      </c>
      <c r="I330" s="4">
        <f t="shared" si="15"/>
        <v>0</v>
      </c>
      <c r="J330" s="4">
        <f t="shared" si="16"/>
        <v>0</v>
      </c>
      <c r="K330" s="18">
        <f t="array" ref="K330">I330*XLOOKUP(C330,'PRICE LIST'!E:E,'PRICE LIST'!J:J)</f>
        <v>0</v>
      </c>
      <c r="L330" s="18">
        <f t="array" ref="L330">J330*XLOOKUP(C330,'PRICE LIST'!E:E,'PRICE LIST'!J:J)</f>
        <v>0</v>
      </c>
      <c r="M330" s="4" t="str">
        <f t="array" ref="M330">XLOOKUP(C330,SEA!B:B,SEA!R:R)</f>
        <v/>
      </c>
      <c r="N330" s="4"/>
      <c r="O330" s="4"/>
      <c r="P330" s="4">
        <f t="shared" si="17"/>
        <v>0</v>
      </c>
      <c r="Q330" s="4">
        <f t="array" ref="Q330">E330-XLOOKUP(C330,'PRICE LIST'!E:E,'PRICE LIST'!J:J)</f>
        <v>10</v>
      </c>
      <c r="R330" s="4"/>
      <c r="S330" s="14">
        <v>1.0</v>
      </c>
    </row>
    <row r="331">
      <c r="A331" s="14" t="str">
        <f t="array" ref="A331">XLOOKUP(C331,INV!D:D,INV!I:I)</f>
        <v>ph009-4x6</v>
      </c>
      <c r="B331" s="28" t="s">
        <v>695</v>
      </c>
      <c r="C331" s="29" t="s">
        <v>696</v>
      </c>
      <c r="D331" s="14" t="s">
        <v>607</v>
      </c>
      <c r="E331" s="14">
        <f t="array" ref="E331">XLOOKUP(C331,INV!A:A,INV!K:K)</f>
        <v>10</v>
      </c>
      <c r="F331" s="4"/>
      <c r="G331" s="4">
        <f t="array" ref="G331">XLOOKUP(C331,SEA!B:B,SEA!Q:Q)</f>
        <v>0</v>
      </c>
      <c r="H331" s="4">
        <f t="array" ref="H331">XLOOKUP(C331,SEA!B:B,SEA!S:S)</f>
        <v>0</v>
      </c>
      <c r="I331" s="4">
        <f t="shared" si="15"/>
        <v>0</v>
      </c>
      <c r="J331" s="4">
        <f t="shared" si="16"/>
        <v>0</v>
      </c>
      <c r="K331" s="18">
        <f t="array" ref="K331">I331*XLOOKUP(C331,'PRICE LIST'!E:E,'PRICE LIST'!J:J)</f>
        <v>0</v>
      </c>
      <c r="L331" s="18">
        <f t="array" ref="L331">J331*XLOOKUP(C331,'PRICE LIST'!E:E,'PRICE LIST'!J:J)</f>
        <v>0</v>
      </c>
      <c r="M331" s="4" t="str">
        <f t="array" ref="M331">XLOOKUP(C331,SEA!B:B,SEA!R:R)</f>
        <v/>
      </c>
      <c r="N331" s="4"/>
      <c r="O331" s="4"/>
      <c r="P331" s="4">
        <f t="shared" si="17"/>
        <v>0</v>
      </c>
      <c r="Q331" s="4">
        <f t="array" ref="Q331">E331-XLOOKUP(C331,'PRICE LIST'!E:E,'PRICE LIST'!J:J)</f>
        <v>10</v>
      </c>
      <c r="R331" s="4"/>
      <c r="S331" s="14">
        <v>1.0</v>
      </c>
    </row>
    <row r="332">
      <c r="A332" s="14" t="str">
        <f t="array" ref="A332">XLOOKUP(C332,INV!D:D,INV!I:I)</f>
        <v>PH060-4x6</v>
      </c>
      <c r="B332" s="28" t="s">
        <v>677</v>
      </c>
      <c r="C332" s="29" t="s">
        <v>697</v>
      </c>
      <c r="D332" s="14" t="s">
        <v>607</v>
      </c>
      <c r="E332" s="14">
        <f t="array" ref="E332">XLOOKUP(C332,INV!A:A,INV!K:K)</f>
        <v>10</v>
      </c>
      <c r="F332" s="4"/>
      <c r="G332" s="4">
        <f t="array" ref="G332">XLOOKUP(C332,SEA!B:B,SEA!Q:Q)</f>
        <v>0</v>
      </c>
      <c r="H332" s="4">
        <f t="array" ref="H332">XLOOKUP(C332,SEA!B:B,SEA!S:S)</f>
        <v>0</v>
      </c>
      <c r="I332" s="4">
        <f t="shared" si="15"/>
        <v>0</v>
      </c>
      <c r="J332" s="4">
        <f t="shared" si="16"/>
        <v>0</v>
      </c>
      <c r="K332" s="18">
        <f t="array" ref="K332">I332*XLOOKUP(C332,'PRICE LIST'!E:E,'PRICE LIST'!J:J)</f>
        <v>0</v>
      </c>
      <c r="L332" s="18">
        <f t="array" ref="L332">J332*XLOOKUP(C332,'PRICE LIST'!E:E,'PRICE LIST'!J:J)</f>
        <v>0</v>
      </c>
      <c r="M332" s="4" t="str">
        <f t="array" ref="M332">XLOOKUP(C332,SEA!B:B,SEA!R:R)</f>
        <v/>
      </c>
      <c r="N332" s="4"/>
      <c r="O332" s="4"/>
      <c r="P332" s="4">
        <f t="shared" si="17"/>
        <v>0</v>
      </c>
      <c r="Q332" s="4">
        <f t="array" ref="Q332">E332-XLOOKUP(C332,'PRICE LIST'!E:E,'PRICE LIST'!J:J)</f>
        <v>10</v>
      </c>
      <c r="R332" s="4"/>
      <c r="S332" s="14">
        <v>1.0</v>
      </c>
    </row>
    <row r="333">
      <c r="A333" s="14" t="str">
        <f t="array" ref="A333">XLOOKUP(C333,INV!D:D,INV!I:I)</f>
        <v>PH510</v>
      </c>
      <c r="B333" s="28" t="s">
        <v>698</v>
      </c>
      <c r="C333" s="29" t="s">
        <v>699</v>
      </c>
      <c r="D333" s="14" t="s">
        <v>607</v>
      </c>
      <c r="E333" s="14">
        <f t="array" ref="E333">XLOOKUP(C333,INV!A:A,INV!K:K)</f>
        <v>1</v>
      </c>
      <c r="F333" s="4"/>
      <c r="G333" s="4">
        <f t="array" ref="G333">XLOOKUP(C333,SEA!B:B,SEA!Q:Q)</f>
        <v>0</v>
      </c>
      <c r="H333" s="4">
        <f t="array" ref="H333">XLOOKUP(C333,SEA!B:B,SEA!S:S)</f>
        <v>0</v>
      </c>
      <c r="I333" s="4">
        <f t="shared" si="15"/>
        <v>0</v>
      </c>
      <c r="J333" s="4">
        <f t="shared" si="16"/>
        <v>0</v>
      </c>
      <c r="K333" s="18">
        <f t="array" ref="K333">I333*XLOOKUP(C333,'PRICE LIST'!E:E,'PRICE LIST'!J:J)</f>
        <v>0</v>
      </c>
      <c r="L333" s="18">
        <f t="array" ref="L333">J333*XLOOKUP(C333,'PRICE LIST'!E:E,'PRICE LIST'!J:J)</f>
        <v>0</v>
      </c>
      <c r="M333" s="4" t="str">
        <f t="array" ref="M333">XLOOKUP(C333,SEA!B:B,SEA!R:R)</f>
        <v/>
      </c>
      <c r="N333" s="4"/>
      <c r="O333" s="4"/>
      <c r="P333" s="4">
        <f t="shared" si="17"/>
        <v>0</v>
      </c>
      <c r="Q333" s="4">
        <f t="array" ref="Q333">E333-XLOOKUP(C333,'PRICE LIST'!E:E,'PRICE LIST'!J:J)</f>
        <v>1</v>
      </c>
      <c r="R333" s="4"/>
      <c r="S333" s="14">
        <v>1.0</v>
      </c>
    </row>
    <row r="334">
      <c r="A334" s="14" t="str">
        <f t="array" ref="A334">XLOOKUP(C334,INV!D:D,INV!I:I)</f>
        <v>ph509</v>
      </c>
      <c r="B334" s="28" t="s">
        <v>700</v>
      </c>
      <c r="C334" s="29" t="s">
        <v>701</v>
      </c>
      <c r="D334" s="14" t="s">
        <v>607</v>
      </c>
      <c r="E334" s="14">
        <f t="array" ref="E334">XLOOKUP(C334,INV!A:A,INV!K:K)</f>
        <v>1</v>
      </c>
      <c r="F334" s="4"/>
      <c r="G334" s="4">
        <f t="array" ref="G334">XLOOKUP(C334,SEA!B:B,SEA!Q:Q)</f>
        <v>0</v>
      </c>
      <c r="H334" s="4">
        <f t="array" ref="H334">XLOOKUP(C334,SEA!B:B,SEA!S:S)</f>
        <v>0</v>
      </c>
      <c r="I334" s="4">
        <f t="shared" si="15"/>
        <v>0</v>
      </c>
      <c r="J334" s="4">
        <f t="shared" si="16"/>
        <v>0</v>
      </c>
      <c r="K334" s="18">
        <f t="array" ref="K334">I334*XLOOKUP(C334,'PRICE LIST'!E:E,'PRICE LIST'!J:J)</f>
        <v>0</v>
      </c>
      <c r="L334" s="18">
        <f t="array" ref="L334">J334*XLOOKUP(C334,'PRICE LIST'!E:E,'PRICE LIST'!J:J)</f>
        <v>0</v>
      </c>
      <c r="M334" s="4" t="str">
        <f t="array" ref="M334">XLOOKUP(C334,SEA!B:B,SEA!R:R)</f>
        <v/>
      </c>
      <c r="N334" s="4"/>
      <c r="O334" s="4"/>
      <c r="P334" s="4">
        <f t="shared" si="17"/>
        <v>0</v>
      </c>
      <c r="Q334" s="4">
        <f t="array" ref="Q334">E334-XLOOKUP(C334,'PRICE LIST'!E:E,'PRICE LIST'!J:J)</f>
        <v>1</v>
      </c>
      <c r="R334" s="4"/>
      <c r="S334" s="14">
        <v>1.0</v>
      </c>
    </row>
    <row r="335">
      <c r="A335" s="14" t="str">
        <f t="array" ref="A335">XLOOKUP(C335,INV!D:D,INV!I:I)</f>
        <v>ph041-6x4</v>
      </c>
      <c r="B335" s="28" t="s">
        <v>702</v>
      </c>
      <c r="C335" s="29" t="s">
        <v>703</v>
      </c>
      <c r="D335" s="14" t="s">
        <v>607</v>
      </c>
      <c r="E335" s="14">
        <f t="array" ref="E335">XLOOKUP(C335,INV!A:A,INV!K:K)</f>
        <v>0.05</v>
      </c>
      <c r="F335" s="4"/>
      <c r="G335" s="4">
        <f t="array" ref="G335">XLOOKUP(C335,SEA!B:B,SEA!Q:Q)</f>
        <v>0</v>
      </c>
      <c r="H335" s="4">
        <f t="array" ref="H335">XLOOKUP(C335,SEA!B:B,SEA!S:S)</f>
        <v>0</v>
      </c>
      <c r="I335" s="4">
        <f t="shared" si="15"/>
        <v>0</v>
      </c>
      <c r="J335" s="4">
        <f t="shared" si="16"/>
        <v>0</v>
      </c>
      <c r="K335" s="18">
        <f t="array" ref="K335">I335*XLOOKUP(C335,'PRICE LIST'!E:E,'PRICE LIST'!J:J)</f>
        <v>0</v>
      </c>
      <c r="L335" s="18">
        <f t="array" ref="L335">J335*XLOOKUP(C335,'PRICE LIST'!E:E,'PRICE LIST'!J:J)</f>
        <v>0</v>
      </c>
      <c r="M335" s="4" t="str">
        <f t="array" ref="M335">XLOOKUP(C335,SEA!B:B,SEA!R:R)</f>
        <v/>
      </c>
      <c r="N335" s="4"/>
      <c r="O335" s="4"/>
      <c r="P335" s="4">
        <f t="shared" si="17"/>
        <v>0</v>
      </c>
      <c r="Q335" s="4">
        <f t="array" ref="Q335">E335-XLOOKUP(C335,'PRICE LIST'!E:E,'PRICE LIST'!J:J)</f>
        <v>0.05</v>
      </c>
      <c r="R335" s="4"/>
      <c r="S335" s="14">
        <v>1.0</v>
      </c>
    </row>
    <row r="336">
      <c r="A336" s="14" t="str">
        <f t="array" ref="A336">XLOOKUP(C336,INV!D:D,INV!I:I)</f>
        <v>PH515-24x36</v>
      </c>
      <c r="B336" s="28" t="s">
        <v>651</v>
      </c>
      <c r="C336" s="29" t="s">
        <v>704</v>
      </c>
      <c r="D336" s="14" t="s">
        <v>607</v>
      </c>
      <c r="E336" s="14">
        <f t="array" ref="E336">XLOOKUP(C336,INV!A:A,INV!K:K)</f>
        <v>0</v>
      </c>
      <c r="F336" s="4"/>
      <c r="G336" s="4">
        <f t="array" ref="G336">XLOOKUP(C336,SEA!B:B,SEA!Q:Q)</f>
        <v>0</v>
      </c>
      <c r="H336" s="4">
        <f t="array" ref="H336">XLOOKUP(C336,SEA!B:B,SEA!S:S)</f>
        <v>0</v>
      </c>
      <c r="I336" s="4">
        <f t="shared" si="15"/>
        <v>0</v>
      </c>
      <c r="J336" s="4">
        <f t="shared" si="16"/>
        <v>0</v>
      </c>
      <c r="K336" s="18">
        <f t="array" ref="K336">I336*XLOOKUP(C336,'PRICE LIST'!E:E,'PRICE LIST'!J:J)</f>
        <v>0</v>
      </c>
      <c r="L336" s="18">
        <f t="array" ref="L336">J336*XLOOKUP(C336,'PRICE LIST'!E:E,'PRICE LIST'!J:J)</f>
        <v>0</v>
      </c>
      <c r="M336" s="4" t="str">
        <f t="array" ref="M336">XLOOKUP(C336,SEA!B:B,SEA!R:R)</f>
        <v/>
      </c>
      <c r="N336" s="4"/>
      <c r="O336" s="4"/>
      <c r="P336" s="4">
        <f t="shared" si="17"/>
        <v>0</v>
      </c>
      <c r="Q336" s="4">
        <f t="array" ref="Q336">E336-XLOOKUP(C336,'PRICE LIST'!E:E,'PRICE LIST'!J:J)</f>
        <v>0</v>
      </c>
      <c r="R336" s="4"/>
      <c r="S336" s="14">
        <v>1.0</v>
      </c>
    </row>
    <row r="337">
      <c r="A337" s="26" t="str">
        <f t="array" ref="A337">XLOOKUP(C337,INV!D:D,INV!I:I)</f>
        <v>PH073-8X12</v>
      </c>
      <c r="B337" s="28" t="s">
        <v>705</v>
      </c>
      <c r="C337" s="29" t="s">
        <v>706</v>
      </c>
      <c r="D337" s="14" t="s">
        <v>607</v>
      </c>
      <c r="E337" s="14">
        <f t="array" ref="E337">XLOOKUP(C337,INV!A:A,INV!K:K)</f>
        <v>20</v>
      </c>
      <c r="F337" s="4"/>
      <c r="G337" s="4">
        <f t="array" ref="G337">XLOOKUP(C337,SEA!B:B,SEA!Q:Q)</f>
        <v>0</v>
      </c>
      <c r="H337" s="4">
        <f t="array" ref="H337">XLOOKUP(C337,SEA!B:B,SEA!S:S)</f>
        <v>0</v>
      </c>
      <c r="I337" s="4">
        <f t="shared" si="15"/>
        <v>0</v>
      </c>
      <c r="J337" s="4">
        <f t="shared" si="16"/>
        <v>0</v>
      </c>
      <c r="K337" s="18">
        <f t="array" ref="K337">I337*XLOOKUP(C337,'PRICE LIST'!E:E,'PRICE LIST'!J:J)</f>
        <v>0</v>
      </c>
      <c r="L337" s="18">
        <f t="array" ref="L337">J337*XLOOKUP(C337,'PRICE LIST'!E:E,'PRICE LIST'!J:J)</f>
        <v>0</v>
      </c>
      <c r="M337" s="4" t="str">
        <f t="array" ref="M337">XLOOKUP(C337,SEA!B:B,SEA!R:R)</f>
        <v/>
      </c>
      <c r="N337" s="4"/>
      <c r="O337" s="4"/>
      <c r="P337" s="4">
        <f t="shared" si="17"/>
        <v>0</v>
      </c>
      <c r="Q337" s="4">
        <f t="array" ref="Q337">E337-XLOOKUP(C337,'PRICE LIST'!E:E,'PRICE LIST'!J:J)</f>
        <v>20</v>
      </c>
      <c r="R337" s="4"/>
      <c r="S337" s="14">
        <v>1.0</v>
      </c>
    </row>
    <row r="338">
      <c r="A338" s="14" t="str">
        <f t="array" ref="A338">XLOOKUP(C338,INV!D:D,INV!I:I)</f>
        <v>BK146-1</v>
      </c>
      <c r="B338" s="30" t="str">
        <f t="array" ref="B338">XLOOKUP(C338,INV!A:A,INV!B:B)</f>
        <v>Inner Engineering Book</v>
      </c>
      <c r="C338" s="29" t="s">
        <v>707</v>
      </c>
      <c r="D338" s="14" t="s">
        <v>708</v>
      </c>
      <c r="E338" s="14">
        <f t="array" ref="E338">XLOOKUP(C338,INV!A:A,INV!K:K)</f>
        <v>28</v>
      </c>
      <c r="F338" s="2" t="s">
        <v>83</v>
      </c>
      <c r="K338" s="21"/>
      <c r="L338" s="21"/>
      <c r="M338" s="4" t="str">
        <f t="array" ref="M338">XLOOKUP(C338,SEA!B:B,SEA!R:R)</f>
        <v>#N/A</v>
      </c>
    </row>
    <row r="339">
      <c r="A339" s="14">
        <f t="array" ref="A339">XLOOKUP(C339,INV!D:D,INV!I:I)</f>
        <v>9780593797969</v>
      </c>
      <c r="B339" s="19" t="str">
        <f t="array" ref="B339">XLOOKUP(C339,INV!A:A,INV!B:B)</f>
        <v>Death - Hardcover</v>
      </c>
      <c r="C339" s="20" t="s">
        <v>709</v>
      </c>
      <c r="D339" s="14" t="s">
        <v>708</v>
      </c>
      <c r="E339" s="14">
        <f t="array" ref="E339">XLOOKUP(C339,INV!A:A,INV!K:K)</f>
        <v>30</v>
      </c>
      <c r="F339" s="2" t="s">
        <v>83</v>
      </c>
      <c r="K339" s="21"/>
      <c r="L339" s="21"/>
      <c r="M339" s="4" t="str">
        <f t="array" ref="M339">XLOOKUP(C339,SEA!B:B,SEA!R:R)</f>
        <v>#N/A</v>
      </c>
    </row>
    <row r="340">
      <c r="A340" s="14" t="str">
        <f t="array" ref="A340">XLOOKUP(C340,INV!D:D,INV!I:I)</f>
        <v>BK153</v>
      </c>
      <c r="B340" s="19" t="str">
        <f t="array" ref="B340">XLOOKUP(C340,INV!A:A,INV!B:B)</f>
        <v>Karma Book</v>
      </c>
      <c r="C340" s="20" t="s">
        <v>710</v>
      </c>
      <c r="D340" s="14" t="s">
        <v>708</v>
      </c>
      <c r="E340" s="14">
        <f t="array" ref="E340">XLOOKUP(C340,INV!A:A,INV!K:K)</f>
        <v>26.99</v>
      </c>
      <c r="F340" s="2" t="s">
        <v>83</v>
      </c>
      <c r="K340" s="21"/>
      <c r="L340" s="21"/>
      <c r="M340" s="4" t="str">
        <f t="array" ref="M340">XLOOKUP(C340,SEA!B:B,SEA!R:R)</f>
        <v>#N/A</v>
      </c>
    </row>
    <row r="341">
      <c r="A341" s="14" t="str">
        <f t="array" ref="A341">XLOOKUP(C341,INV!D:D,INV!I:I)</f>
        <v>RJ103-4</v>
      </c>
      <c r="B341" s="22" t="s">
        <v>711</v>
      </c>
      <c r="C341" s="33" t="s">
        <v>712</v>
      </c>
      <c r="D341" s="14" t="s">
        <v>713</v>
      </c>
      <c r="E341" s="14">
        <f t="array" ref="E341">XLOOKUP(C341,INV!A:A,INV!K:K)</f>
        <v>7.99</v>
      </c>
      <c r="F341" s="2" t="s">
        <v>83</v>
      </c>
      <c r="G341" s="4"/>
      <c r="H341" s="4"/>
      <c r="I341" s="4"/>
      <c r="J341" s="4"/>
      <c r="K341" s="49"/>
      <c r="L341" s="49"/>
      <c r="M341" s="4"/>
      <c r="N341" s="4"/>
      <c r="O341" s="4"/>
      <c r="P341" s="4"/>
      <c r="Q341" s="4"/>
      <c r="R341" s="4"/>
      <c r="S341" s="4"/>
    </row>
    <row r="342">
      <c r="A342" s="14" t="str">
        <f t="array" ref="A342">XLOOKUP(C342,INV!D:D,INV!I:I)</f>
        <v>RJ103-8</v>
      </c>
      <c r="B342" s="22" t="s">
        <v>714</v>
      </c>
      <c r="C342" s="33" t="s">
        <v>715</v>
      </c>
      <c r="D342" s="14" t="s">
        <v>713</v>
      </c>
      <c r="E342" s="14">
        <f t="array" ref="E342">XLOOKUP(C342,INV!A:A,INV!K:K)</f>
        <v>12.99</v>
      </c>
      <c r="F342" s="2" t="s">
        <v>83</v>
      </c>
      <c r="G342" s="4"/>
      <c r="H342" s="4"/>
      <c r="I342" s="4"/>
      <c r="J342" s="4"/>
      <c r="K342" s="49"/>
      <c r="L342" s="49"/>
      <c r="M342" s="4"/>
      <c r="N342" s="4"/>
      <c r="O342" s="4"/>
      <c r="P342" s="4"/>
      <c r="Q342" s="4"/>
      <c r="R342" s="4"/>
      <c r="S342" s="4"/>
    </row>
    <row r="343">
      <c r="A343" s="14" t="str">
        <f t="array" ref="A343">XLOOKUP(C343,INV!D:D,INV!I:I)</f>
        <v>RJ102-4</v>
      </c>
      <c r="B343" s="22" t="s">
        <v>716</v>
      </c>
      <c r="C343" s="33" t="s">
        <v>717</v>
      </c>
      <c r="D343" s="14" t="s">
        <v>713</v>
      </c>
      <c r="E343" s="14">
        <f t="array" ref="E343">XLOOKUP(C343,INV!A:A,INV!K:K)</f>
        <v>7.99</v>
      </c>
      <c r="F343" s="2" t="s">
        <v>83</v>
      </c>
      <c r="G343" s="4"/>
      <c r="H343" s="4"/>
      <c r="I343" s="4"/>
      <c r="J343" s="4"/>
      <c r="K343" s="49"/>
      <c r="L343" s="49"/>
      <c r="M343" s="4"/>
      <c r="N343" s="4"/>
      <c r="O343" s="4"/>
      <c r="P343" s="4"/>
      <c r="Q343" s="4"/>
      <c r="R343" s="4"/>
      <c r="S343" s="4"/>
    </row>
    <row r="344">
      <c r="A344" s="26" t="str">
        <f t="array" ref="A344">XLOOKUP(C344,INV!D:D,INV!I:I)</f>
        <v>RJ102-8</v>
      </c>
      <c r="B344" s="22" t="s">
        <v>718</v>
      </c>
      <c r="C344" s="33" t="s">
        <v>719</v>
      </c>
      <c r="D344" s="14" t="s">
        <v>713</v>
      </c>
      <c r="E344" s="14">
        <f t="array" ref="E344">XLOOKUP(C344,INV!A:A,INV!K:K)</f>
        <v>12.99</v>
      </c>
      <c r="F344" s="2" t="s">
        <v>83</v>
      </c>
      <c r="G344" s="4"/>
      <c r="H344" s="4"/>
      <c r="I344" s="4"/>
      <c r="J344" s="4"/>
      <c r="K344" s="49"/>
      <c r="L344" s="49"/>
      <c r="M344" s="4"/>
      <c r="N344" s="4"/>
      <c r="O344" s="4"/>
      <c r="P344" s="4"/>
      <c r="Q344" s="4"/>
      <c r="R344" s="4"/>
      <c r="S344" s="4"/>
    </row>
    <row r="345">
      <c r="A345" s="14" t="str">
        <f t="array" ref="A345">XLOOKUP(C345,INV!D:D,INV!I:I)</f>
        <v>EX119</v>
      </c>
      <c r="B345" s="22" t="s">
        <v>720</v>
      </c>
      <c r="C345" s="3" t="s">
        <v>721</v>
      </c>
      <c r="D345" s="14" t="s">
        <v>713</v>
      </c>
      <c r="E345" s="14">
        <f t="array" ref="E345">XLOOKUP(C345,INV!A:A,INV!K:K)</f>
        <v>75</v>
      </c>
      <c r="F345" s="2" t="s">
        <v>83</v>
      </c>
      <c r="G345" s="4"/>
      <c r="H345" s="4"/>
      <c r="I345" s="4"/>
      <c r="J345" s="4"/>
      <c r="K345" s="49"/>
      <c r="L345" s="49"/>
      <c r="M345" s="4"/>
      <c r="N345" s="4"/>
      <c r="O345" s="4"/>
      <c r="P345" s="4"/>
      <c r="Q345" s="4"/>
      <c r="R345" s="4"/>
      <c r="S345" s="4"/>
    </row>
    <row r="346">
      <c r="A346" s="14" t="str">
        <f t="array" ref="A346">XLOOKUP(C346,INV!D:D,INV!I:I)</f>
        <v>EX120</v>
      </c>
      <c r="B346" s="22" t="s">
        <v>722</v>
      </c>
      <c r="C346" s="23" t="s">
        <v>723</v>
      </c>
      <c r="D346" s="14" t="s">
        <v>713</v>
      </c>
      <c r="E346" s="14">
        <f t="array" ref="E346">XLOOKUP(C346,INV!A:A,INV!K:K)</f>
        <v>25</v>
      </c>
      <c r="F346" s="2" t="s">
        <v>83</v>
      </c>
      <c r="G346" s="4"/>
      <c r="H346" s="4"/>
      <c r="I346" s="4"/>
      <c r="J346" s="4"/>
      <c r="K346" s="49"/>
      <c r="L346" s="49"/>
      <c r="M346" s="4"/>
      <c r="N346" s="4"/>
      <c r="O346" s="4"/>
      <c r="P346" s="4"/>
      <c r="Q346" s="4"/>
      <c r="R346" s="4"/>
      <c r="S346" s="4"/>
    </row>
    <row r="347">
      <c r="A347" s="14" t="str">
        <f t="array" ref="A347">XLOOKUP(C347,INV!D:D,INV!I:I)</f>
        <v>YA408</v>
      </c>
      <c r="B347" s="19" t="s">
        <v>724</v>
      </c>
      <c r="C347" s="20" t="s">
        <v>725</v>
      </c>
      <c r="D347" s="14" t="s">
        <v>726</v>
      </c>
      <c r="E347" s="14">
        <f t="array" ref="E347">XLOOKUP(C347,INV!A:A,INV!K:K)</f>
        <v>7</v>
      </c>
      <c r="F347" s="2" t="s">
        <v>727</v>
      </c>
      <c r="G347" s="6">
        <f t="array" ref="G347">XLOOKUP(C347,UNIQUE!B:B,UNIQUE!I:I)</f>
        <v>5571</v>
      </c>
      <c r="I347" s="6">
        <f t="shared" ref="I347:I392" si="18">CEILING(G347,S347)</f>
        <v>5571</v>
      </c>
      <c r="J347" s="6">
        <f t="shared" ref="J347:J392" si="19">CEILING(H347,S347)</f>
        <v>0</v>
      </c>
      <c r="K347" s="31">
        <f t="array" ref="K347">I347*XLOOKUP(C347,'PRICE LIST'!E:E,'PRICE LIST'!J:J)</f>
        <v>0</v>
      </c>
      <c r="L347" s="31">
        <f t="array" ref="L347">J347*XLOOKUP(C347,'PRICE LIST'!E:E,'PRICE LIST'!J:J)</f>
        <v>0</v>
      </c>
      <c r="M347" s="4" t="str">
        <f t="array" ref="M347">XLOOKUP(C347,SEA!B:B,SEA!R:R)</f>
        <v>#N/A</v>
      </c>
      <c r="S347" s="2">
        <v>1.0</v>
      </c>
    </row>
    <row r="348">
      <c r="A348" s="14" t="str">
        <f t="array" ref="A348">XLOOKUP(C348,INV!D:D,INV!I:I)</f>
        <v>CX803</v>
      </c>
      <c r="B348" s="24" t="s">
        <v>728</v>
      </c>
      <c r="C348" s="20" t="s">
        <v>729</v>
      </c>
      <c r="D348" s="14" t="s">
        <v>726</v>
      </c>
      <c r="E348" s="14">
        <f t="array" ref="E348">XLOOKUP(C348,INV!A:A,INV!K:K)</f>
        <v>50</v>
      </c>
      <c r="F348" s="4"/>
      <c r="G348" s="4">
        <f t="array" ref="G348">XLOOKUP(C348,SEA!B:B,SEA!Q:Q)</f>
        <v>66.33333333</v>
      </c>
      <c r="H348" s="4">
        <f t="array" ref="H348">XLOOKUP(C348,SEA!B:B,SEA!S:S)</f>
        <v>71.08333333</v>
      </c>
      <c r="I348" s="4">
        <f t="shared" si="18"/>
        <v>67</v>
      </c>
      <c r="J348" s="4">
        <f t="shared" si="19"/>
        <v>72</v>
      </c>
      <c r="K348" s="18">
        <f t="array" ref="K348">I348*XLOOKUP(C348,'PRICE LIST'!E:E,'PRICE LIST'!J:J)</f>
        <v>0</v>
      </c>
      <c r="L348" s="18">
        <f t="array" ref="L348">J348*XLOOKUP(C348,'PRICE LIST'!E:E,'PRICE LIST'!J:J)</f>
        <v>0</v>
      </c>
      <c r="M348" s="4" t="str">
        <f t="array" ref="M348">XLOOKUP(C348,SEA!B:B,SEA!R:R)</f>
        <v/>
      </c>
      <c r="N348" s="4"/>
      <c r="O348" s="4"/>
      <c r="P348" s="4">
        <f t="shared" ref="P348:P381" si="20">Q348*J348</f>
        <v>3600</v>
      </c>
      <c r="Q348" s="4">
        <f t="array" ref="Q348">E348-XLOOKUP(C348,'PRICE LIST'!E:E,'PRICE LIST'!J:J)</f>
        <v>50</v>
      </c>
      <c r="R348" s="4"/>
      <c r="S348" s="14">
        <v>1.0</v>
      </c>
    </row>
    <row r="349">
      <c r="A349" s="14" t="str">
        <f t="array" ref="A349">XLOOKUP(C349,INV!D:D,INV!I:I)</f>
        <v>CX706</v>
      </c>
      <c r="B349" s="24" t="s">
        <v>730</v>
      </c>
      <c r="C349" s="20" t="s">
        <v>731</v>
      </c>
      <c r="D349" s="14" t="s">
        <v>726</v>
      </c>
      <c r="E349" s="14">
        <f t="array" ref="E349">XLOOKUP(C349,INV!A:A,INV!K:K)</f>
        <v>33</v>
      </c>
      <c r="F349" s="4"/>
      <c r="G349" s="4">
        <f t="array" ref="G349">XLOOKUP(C349,SEA!B:B,SEA!Q:Q)</f>
        <v>62.08333333</v>
      </c>
      <c r="H349" s="4">
        <f t="array" ref="H349">XLOOKUP(C349,SEA!B:B,SEA!S:S)</f>
        <v>0</v>
      </c>
      <c r="I349" s="4">
        <f t="shared" si="18"/>
        <v>63</v>
      </c>
      <c r="J349" s="4">
        <f t="shared" si="19"/>
        <v>0</v>
      </c>
      <c r="K349" s="18">
        <f t="array" ref="K349">I349*XLOOKUP(C349,'PRICE LIST'!E:E,'PRICE LIST'!J:J)</f>
        <v>0</v>
      </c>
      <c r="L349" s="18">
        <f t="array" ref="L349">J349*XLOOKUP(C349,'PRICE LIST'!E:E,'PRICE LIST'!J:J)</f>
        <v>0</v>
      </c>
      <c r="M349" s="4" t="str">
        <f t="array" ref="M349">XLOOKUP(C349,SEA!B:B,SEA!R:R)</f>
        <v/>
      </c>
      <c r="N349" s="4"/>
      <c r="O349" s="4"/>
      <c r="P349" s="4">
        <f t="shared" si="20"/>
        <v>0</v>
      </c>
      <c r="Q349" s="4">
        <f t="array" ref="Q349">E349-XLOOKUP(C349,'PRICE LIST'!E:E,'PRICE LIST'!J:J)</f>
        <v>33</v>
      </c>
      <c r="R349" s="4"/>
      <c r="S349" s="14">
        <v>1.0</v>
      </c>
    </row>
    <row r="350">
      <c r="A350" s="14" t="str">
        <f t="array" ref="A350">XLOOKUP(C350,INV!D:D,INV!I:I)</f>
        <v>CX914</v>
      </c>
      <c r="B350" s="24" t="s">
        <v>732</v>
      </c>
      <c r="C350" s="20" t="s">
        <v>733</v>
      </c>
      <c r="D350" s="14" t="s">
        <v>726</v>
      </c>
      <c r="E350" s="14">
        <f t="array" ref="E350">XLOOKUP(C350,INV!A:A,INV!K:K)</f>
        <v>39</v>
      </c>
      <c r="F350" s="4"/>
      <c r="G350" s="4">
        <f t="array" ref="G350">XLOOKUP(C350,SEA!B:B,SEA!Q:Q)</f>
        <v>41.33333333</v>
      </c>
      <c r="H350" s="4">
        <f t="array" ref="H350">XLOOKUP(C350,SEA!B:B,SEA!S:S)</f>
        <v>0</v>
      </c>
      <c r="I350" s="4">
        <f t="shared" si="18"/>
        <v>42</v>
      </c>
      <c r="J350" s="4">
        <f t="shared" si="19"/>
        <v>0</v>
      </c>
      <c r="K350" s="18">
        <f t="array" ref="K350">I350*XLOOKUP(C350,'PRICE LIST'!E:E,'PRICE LIST'!J:J)</f>
        <v>0</v>
      </c>
      <c r="L350" s="18">
        <f t="array" ref="L350">J350*XLOOKUP(C350,'PRICE LIST'!E:E,'PRICE LIST'!J:J)</f>
        <v>0</v>
      </c>
      <c r="M350" s="4" t="str">
        <f t="array" ref="M350">XLOOKUP(C350,SEA!B:B,SEA!R:R)</f>
        <v/>
      </c>
      <c r="N350" s="4"/>
      <c r="O350" s="4"/>
      <c r="P350" s="4">
        <f t="shared" si="20"/>
        <v>0</v>
      </c>
      <c r="Q350" s="4">
        <f t="array" ref="Q350">E350-XLOOKUP(C350,'PRICE LIST'!E:E,'PRICE LIST'!J:J)</f>
        <v>39</v>
      </c>
      <c r="R350" s="4"/>
      <c r="S350" s="14">
        <v>1.0</v>
      </c>
    </row>
    <row r="351">
      <c r="A351" s="14" t="str">
        <f t="array" ref="A351">XLOOKUP(C351,INV!D:D,INV!I:I)</f>
        <v>AY007</v>
      </c>
      <c r="B351" s="24" t="s">
        <v>734</v>
      </c>
      <c r="C351" s="20" t="s">
        <v>735</v>
      </c>
      <c r="D351" s="14" t="s">
        <v>726</v>
      </c>
      <c r="E351" s="14">
        <f t="array" ref="E351">XLOOKUP(C351,INV!A:A,INV!K:K)</f>
        <v>35</v>
      </c>
      <c r="F351" s="4"/>
      <c r="G351" s="4">
        <f t="array" ref="G351">XLOOKUP(C351,SEA!B:B,SEA!Q:Q)</f>
        <v>33.66666667</v>
      </c>
      <c r="H351" s="4">
        <f t="array" ref="H351">XLOOKUP(C351,SEA!B:B,SEA!S:S)</f>
        <v>22.33333333</v>
      </c>
      <c r="I351" s="4">
        <f t="shared" si="18"/>
        <v>34</v>
      </c>
      <c r="J351" s="4">
        <f t="shared" si="19"/>
        <v>23</v>
      </c>
      <c r="K351" s="18">
        <f t="array" ref="K351">I351*XLOOKUP(C351,'PRICE LIST'!E:E,'PRICE LIST'!J:J)</f>
        <v>0</v>
      </c>
      <c r="L351" s="18">
        <f t="array" ref="L351">J351*XLOOKUP(C351,'PRICE LIST'!E:E,'PRICE LIST'!J:J)</f>
        <v>0</v>
      </c>
      <c r="M351" s="4" t="str">
        <f t="array" ref="M351">XLOOKUP(C351,SEA!B:B,SEA!R:R)</f>
        <v/>
      </c>
      <c r="N351" s="4"/>
      <c r="O351" s="4"/>
      <c r="P351" s="4">
        <f t="shared" si="20"/>
        <v>805</v>
      </c>
      <c r="Q351" s="4">
        <f t="array" ref="Q351">E351-XLOOKUP(C351,'PRICE LIST'!E:E,'PRICE LIST'!J:J)</f>
        <v>35</v>
      </c>
      <c r="R351" s="4"/>
      <c r="S351" s="14">
        <v>1.0</v>
      </c>
    </row>
    <row r="352">
      <c r="A352" s="14" t="str">
        <f t="array" ref="A352">XLOOKUP(C352,INV!D:D,INV!I:I)</f>
        <v>MC114</v>
      </c>
      <c r="B352" s="24" t="s">
        <v>736</v>
      </c>
      <c r="C352" s="20" t="s">
        <v>737</v>
      </c>
      <c r="D352" s="14" t="s">
        <v>726</v>
      </c>
      <c r="E352" s="14">
        <f t="array" ref="E352">XLOOKUP(C352,INV!A:A,INV!K:K)</f>
        <v>15</v>
      </c>
      <c r="F352" s="4"/>
      <c r="G352" s="4">
        <f t="array" ref="G352">XLOOKUP(C352,SEA!B:B,SEA!Q:Q)</f>
        <v>102.6666667</v>
      </c>
      <c r="H352" s="4">
        <f t="array" ref="H352">XLOOKUP(C352,SEA!B:B,SEA!S:S)</f>
        <v>0</v>
      </c>
      <c r="I352" s="4">
        <f t="shared" si="18"/>
        <v>103</v>
      </c>
      <c r="J352" s="4">
        <f t="shared" si="19"/>
        <v>0</v>
      </c>
      <c r="K352" s="18">
        <f t="array" ref="K352">I352*XLOOKUP(C352,'PRICE LIST'!E:E,'PRICE LIST'!J:J)</f>
        <v>0</v>
      </c>
      <c r="L352" s="18">
        <f t="array" ref="L352">J352*XLOOKUP(C352,'PRICE LIST'!E:E,'PRICE LIST'!J:J)</f>
        <v>0</v>
      </c>
      <c r="M352" s="4" t="str">
        <f t="array" ref="M352">XLOOKUP(C352,SEA!B:B,SEA!R:R)</f>
        <v/>
      </c>
      <c r="N352" s="4"/>
      <c r="O352" s="4"/>
      <c r="P352" s="4">
        <f t="shared" si="20"/>
        <v>0</v>
      </c>
      <c r="Q352" s="4">
        <f t="array" ref="Q352">E352-XLOOKUP(C352,'PRICE LIST'!E:E,'PRICE LIST'!J:J)</f>
        <v>15</v>
      </c>
      <c r="R352" s="4"/>
      <c r="S352" s="14">
        <v>1.0</v>
      </c>
    </row>
    <row r="353">
      <c r="A353" s="14" t="str">
        <f t="array" ref="A353">XLOOKUP(C353,INV!D:D,INV!I:I)</f>
        <v>AY005</v>
      </c>
      <c r="B353" s="24" t="s">
        <v>738</v>
      </c>
      <c r="C353" s="20" t="s">
        <v>739</v>
      </c>
      <c r="D353" s="14" t="s">
        <v>726</v>
      </c>
      <c r="E353" s="14">
        <f t="array" ref="E353">XLOOKUP(C353,INV!A:A,INV!K:K)</f>
        <v>65</v>
      </c>
      <c r="F353" s="4"/>
      <c r="G353" s="4">
        <f t="array" ref="G353">XLOOKUP(C353,SEA!B:B,SEA!Q:Q)</f>
        <v>20</v>
      </c>
      <c r="H353" s="4">
        <f t="array" ref="H353">XLOOKUP(C353,SEA!B:B,SEA!S:S)</f>
        <v>34.5</v>
      </c>
      <c r="I353" s="4">
        <f t="shared" si="18"/>
        <v>20</v>
      </c>
      <c r="J353" s="4">
        <f t="shared" si="19"/>
        <v>35</v>
      </c>
      <c r="K353" s="18">
        <f t="array" ref="K353">I353*XLOOKUP(C353,'PRICE LIST'!E:E,'PRICE LIST'!J:J)</f>
        <v>0</v>
      </c>
      <c r="L353" s="18">
        <f t="array" ref="L353">J353*XLOOKUP(C353,'PRICE LIST'!E:E,'PRICE LIST'!J:J)</f>
        <v>0</v>
      </c>
      <c r="M353" s="4" t="str">
        <f t="array" ref="M353">XLOOKUP(C353,SEA!B:B,SEA!R:R)</f>
        <v/>
      </c>
      <c r="N353" s="4"/>
      <c r="O353" s="4"/>
      <c r="P353" s="4">
        <f t="shared" si="20"/>
        <v>2275</v>
      </c>
      <c r="Q353" s="4">
        <f t="array" ref="Q353">E353-XLOOKUP(C353,'PRICE LIST'!E:E,'PRICE LIST'!J:J)</f>
        <v>65</v>
      </c>
      <c r="R353" s="4"/>
      <c r="S353" s="14">
        <v>1.0</v>
      </c>
    </row>
    <row r="354">
      <c r="A354" s="14" t="str">
        <f t="array" ref="A354">XLOOKUP(C354,INV!D:D,INV!I:I)</f>
        <v>AY006</v>
      </c>
      <c r="B354" s="24" t="s">
        <v>740</v>
      </c>
      <c r="C354" s="20" t="s">
        <v>741</v>
      </c>
      <c r="D354" s="14" t="s">
        <v>726</v>
      </c>
      <c r="E354" s="14">
        <f t="array" ref="E354">XLOOKUP(C354,INV!A:A,INV!K:K)</f>
        <v>65</v>
      </c>
      <c r="F354" s="4"/>
      <c r="G354" s="4">
        <f t="array" ref="G354">XLOOKUP(C354,SEA!B:B,SEA!Q:Q)</f>
        <v>18.41666667</v>
      </c>
      <c r="H354" s="4">
        <f t="array" ref="H354">XLOOKUP(C354,SEA!B:B,SEA!S:S)</f>
        <v>0</v>
      </c>
      <c r="I354" s="4">
        <f t="shared" si="18"/>
        <v>19</v>
      </c>
      <c r="J354" s="4">
        <f t="shared" si="19"/>
        <v>0</v>
      </c>
      <c r="K354" s="18">
        <f t="array" ref="K354">I354*XLOOKUP(C354,'PRICE LIST'!E:E,'PRICE LIST'!J:J)</f>
        <v>0</v>
      </c>
      <c r="L354" s="18">
        <f t="array" ref="L354">J354*XLOOKUP(C354,'PRICE LIST'!E:E,'PRICE LIST'!J:J)</f>
        <v>0</v>
      </c>
      <c r="M354" s="4" t="str">
        <f t="array" ref="M354">XLOOKUP(C354,SEA!B:B,SEA!R:R)</f>
        <v/>
      </c>
      <c r="N354" s="4"/>
      <c r="O354" s="4"/>
      <c r="P354" s="4">
        <f t="shared" si="20"/>
        <v>0</v>
      </c>
      <c r="Q354" s="4">
        <f t="array" ref="Q354">E354-XLOOKUP(C354,'PRICE LIST'!E:E,'PRICE LIST'!J:J)</f>
        <v>65</v>
      </c>
      <c r="R354" s="4"/>
      <c r="S354" s="14">
        <v>1.0</v>
      </c>
    </row>
    <row r="355">
      <c r="A355" s="14" t="str">
        <f t="array" ref="A355">XLOOKUP(C355,INV!D:D,INV!I:I)</f>
        <v>CX709</v>
      </c>
      <c r="B355" s="24" t="s">
        <v>742</v>
      </c>
      <c r="C355" s="20" t="s">
        <v>743</v>
      </c>
      <c r="D355" s="14" t="s">
        <v>726</v>
      </c>
      <c r="E355" s="14">
        <f t="array" ref="E355">XLOOKUP(C355,INV!A:A,INV!K:K)</f>
        <v>11</v>
      </c>
      <c r="F355" s="4"/>
      <c r="G355" s="4">
        <f t="array" ref="G355">XLOOKUP(C355,SEA!B:B,SEA!Q:Q)</f>
        <v>92.33333333</v>
      </c>
      <c r="H355" s="4">
        <f t="array" ref="H355">XLOOKUP(C355,SEA!B:B,SEA!S:S)</f>
        <v>0</v>
      </c>
      <c r="I355" s="4">
        <f t="shared" si="18"/>
        <v>93</v>
      </c>
      <c r="J355" s="4">
        <f t="shared" si="19"/>
        <v>0</v>
      </c>
      <c r="K355" s="18">
        <f t="array" ref="K355">I355*XLOOKUP(C355,'PRICE LIST'!E:E,'PRICE LIST'!J:J)</f>
        <v>0</v>
      </c>
      <c r="L355" s="18">
        <f t="array" ref="L355">J355*XLOOKUP(C355,'PRICE LIST'!E:E,'PRICE LIST'!J:J)</f>
        <v>0</v>
      </c>
      <c r="M355" s="4" t="str">
        <f t="array" ref="M355">XLOOKUP(C355,SEA!B:B,SEA!R:R)</f>
        <v/>
      </c>
      <c r="N355" s="4"/>
      <c r="O355" s="4"/>
      <c r="P355" s="4">
        <f t="shared" si="20"/>
        <v>0</v>
      </c>
      <c r="Q355" s="4">
        <f t="array" ref="Q355">E355-XLOOKUP(C355,'PRICE LIST'!E:E,'PRICE LIST'!J:J)</f>
        <v>11</v>
      </c>
      <c r="R355" s="4"/>
      <c r="S355" s="14">
        <v>1.0</v>
      </c>
    </row>
    <row r="356">
      <c r="A356" s="14" t="str">
        <f t="array" ref="A356">XLOOKUP(C356,INV!D:D,INV!I:I)</f>
        <v>CX913</v>
      </c>
      <c r="B356" s="24" t="s">
        <v>744</v>
      </c>
      <c r="C356" s="20" t="s">
        <v>745</v>
      </c>
      <c r="D356" s="14" t="s">
        <v>726</v>
      </c>
      <c r="E356" s="14">
        <f t="array" ref="E356">XLOOKUP(C356,INV!A:A,INV!K:K)</f>
        <v>25</v>
      </c>
      <c r="F356" s="4"/>
      <c r="G356" s="4">
        <f t="array" ref="G356">XLOOKUP(C356,SEA!B:B,SEA!Q:Q)</f>
        <v>39.5</v>
      </c>
      <c r="H356" s="4">
        <f t="array" ref="H356">XLOOKUP(C356,SEA!B:B,SEA!S:S)</f>
        <v>0</v>
      </c>
      <c r="I356" s="4">
        <f t="shared" si="18"/>
        <v>40</v>
      </c>
      <c r="J356" s="4">
        <f t="shared" si="19"/>
        <v>0</v>
      </c>
      <c r="K356" s="18">
        <f t="array" ref="K356">I356*XLOOKUP(C356,'PRICE LIST'!E:E,'PRICE LIST'!J:J)</f>
        <v>0</v>
      </c>
      <c r="L356" s="18">
        <f t="array" ref="L356">J356*XLOOKUP(C356,'PRICE LIST'!E:E,'PRICE LIST'!J:J)</f>
        <v>0</v>
      </c>
      <c r="M356" s="4" t="str">
        <f t="array" ref="M356">XLOOKUP(C356,SEA!B:B,SEA!R:R)</f>
        <v/>
      </c>
      <c r="N356" s="4"/>
      <c r="O356" s="4"/>
      <c r="P356" s="4">
        <f t="shared" si="20"/>
        <v>0</v>
      </c>
      <c r="Q356" s="4">
        <f t="array" ref="Q356">E356-XLOOKUP(C356,'PRICE LIST'!E:E,'PRICE LIST'!J:J)</f>
        <v>25</v>
      </c>
      <c r="R356" s="4"/>
      <c r="S356" s="14">
        <v>1.0</v>
      </c>
    </row>
    <row r="357">
      <c r="A357" s="14" t="str">
        <f t="array" ref="A357">XLOOKUP(C357,INV!D:D,INV!I:I)</f>
        <v>WC106</v>
      </c>
      <c r="B357" s="24" t="s">
        <v>746</v>
      </c>
      <c r="C357" s="20" t="s">
        <v>747</v>
      </c>
      <c r="D357" s="14" t="s">
        <v>726</v>
      </c>
      <c r="E357" s="14">
        <f t="array" ref="E357">XLOOKUP(C357,INV!A:A,INV!K:K)</f>
        <v>99</v>
      </c>
      <c r="F357" s="4"/>
      <c r="G357" s="4">
        <f t="array" ref="G357">XLOOKUP(C357,SEA!B:B,SEA!Q:Q)</f>
        <v>1.833333333</v>
      </c>
      <c r="H357" s="4">
        <f t="array" ref="H357">XLOOKUP(C357,SEA!B:B,SEA!S:S)</f>
        <v>0</v>
      </c>
      <c r="I357" s="4">
        <f t="shared" si="18"/>
        <v>2</v>
      </c>
      <c r="J357" s="4">
        <f t="shared" si="19"/>
        <v>0</v>
      </c>
      <c r="K357" s="18">
        <f t="array" ref="K357">I357*XLOOKUP(C357,'PRICE LIST'!E:E,'PRICE LIST'!J:J)</f>
        <v>0</v>
      </c>
      <c r="L357" s="18">
        <f t="array" ref="L357">J357*XLOOKUP(C357,'PRICE LIST'!E:E,'PRICE LIST'!J:J)</f>
        <v>0</v>
      </c>
      <c r="M357" s="4" t="str">
        <f t="array" ref="M357">XLOOKUP(C357,SEA!B:B,SEA!R:R)</f>
        <v/>
      </c>
      <c r="N357" s="4"/>
      <c r="O357" s="4"/>
      <c r="P357" s="4">
        <f t="shared" si="20"/>
        <v>0</v>
      </c>
      <c r="Q357" s="4">
        <f t="array" ref="Q357">E357-XLOOKUP(C357,'PRICE LIST'!E:E,'PRICE LIST'!J:J)</f>
        <v>99</v>
      </c>
      <c r="R357" s="4"/>
      <c r="S357" s="14">
        <v>1.0</v>
      </c>
    </row>
    <row r="358">
      <c r="A358" s="14" t="str">
        <f t="array" ref="A358">XLOOKUP(C358,INV!D:D,INV!I:I)</f>
        <v>CX710-L</v>
      </c>
      <c r="B358" s="24" t="s">
        <v>748</v>
      </c>
      <c r="C358" s="20" t="s">
        <v>749</v>
      </c>
      <c r="D358" s="14" t="s">
        <v>726</v>
      </c>
      <c r="E358" s="14">
        <f t="array" ref="E358">XLOOKUP(C358,INV!A:A,INV!K:K)</f>
        <v>9</v>
      </c>
      <c r="F358" s="4"/>
      <c r="G358" s="4">
        <f t="array" ref="G358">XLOOKUP(C358,SEA!B:B,SEA!Q:Q)</f>
        <v>71.83333333</v>
      </c>
      <c r="H358" s="4">
        <f t="array" ref="H358">XLOOKUP(C358,SEA!B:B,SEA!S:S)</f>
        <v>0</v>
      </c>
      <c r="I358" s="4">
        <f t="shared" si="18"/>
        <v>72</v>
      </c>
      <c r="J358" s="4">
        <f t="shared" si="19"/>
        <v>0</v>
      </c>
      <c r="K358" s="18">
        <f t="array" ref="K358">I358*XLOOKUP(C358,'PRICE LIST'!E:E,'PRICE LIST'!J:J)</f>
        <v>0</v>
      </c>
      <c r="L358" s="18">
        <f t="array" ref="L358">J358*XLOOKUP(C358,'PRICE LIST'!E:E,'PRICE LIST'!J:J)</f>
        <v>0</v>
      </c>
      <c r="M358" s="4" t="str">
        <f t="array" ref="M358">XLOOKUP(C358,SEA!B:B,SEA!R:R)</f>
        <v/>
      </c>
      <c r="N358" s="4"/>
      <c r="O358" s="4"/>
      <c r="P358" s="4">
        <f t="shared" si="20"/>
        <v>0</v>
      </c>
      <c r="Q358" s="4">
        <f t="array" ref="Q358">E358-XLOOKUP(C358,'PRICE LIST'!E:E,'PRICE LIST'!J:J)</f>
        <v>9</v>
      </c>
      <c r="R358" s="4"/>
      <c r="S358" s="14">
        <v>1.0</v>
      </c>
    </row>
    <row r="359">
      <c r="A359" s="14" t="str">
        <f t="array" ref="A359">XLOOKUP(C359,INV!D:D,INV!I:I)</f>
        <v>CX710</v>
      </c>
      <c r="B359" s="24" t="s">
        <v>748</v>
      </c>
      <c r="C359" s="20" t="s">
        <v>750</v>
      </c>
      <c r="D359" s="14" t="s">
        <v>726</v>
      </c>
      <c r="E359" s="14">
        <f t="array" ref="E359">XLOOKUP(C359,INV!A:A,INV!K:K)</f>
        <v>5</v>
      </c>
      <c r="F359" s="4"/>
      <c r="G359" s="4">
        <f t="array" ref="G359">XLOOKUP(C359,SEA!B:B,SEA!Q:Q)</f>
        <v>111.3333333</v>
      </c>
      <c r="H359" s="4">
        <f t="array" ref="H359">XLOOKUP(C359,SEA!B:B,SEA!S:S)</f>
        <v>0</v>
      </c>
      <c r="I359" s="4">
        <f t="shared" si="18"/>
        <v>112</v>
      </c>
      <c r="J359" s="4">
        <f t="shared" si="19"/>
        <v>0</v>
      </c>
      <c r="K359" s="18">
        <f t="array" ref="K359">I359*XLOOKUP(C359,'PRICE LIST'!E:E,'PRICE LIST'!J:J)</f>
        <v>0</v>
      </c>
      <c r="L359" s="18">
        <f t="array" ref="L359">J359*XLOOKUP(C359,'PRICE LIST'!E:E,'PRICE LIST'!J:J)</f>
        <v>0</v>
      </c>
      <c r="M359" s="4" t="str">
        <f t="array" ref="M359">XLOOKUP(C359,SEA!B:B,SEA!R:R)</f>
        <v/>
      </c>
      <c r="N359" s="4"/>
      <c r="O359" s="4"/>
      <c r="P359" s="4">
        <f t="shared" si="20"/>
        <v>0</v>
      </c>
      <c r="Q359" s="4">
        <f t="array" ref="Q359">E359-XLOOKUP(C359,'PRICE LIST'!E:E,'PRICE LIST'!J:J)</f>
        <v>5</v>
      </c>
      <c r="R359" s="4"/>
      <c r="S359" s="14">
        <v>1.0</v>
      </c>
    </row>
    <row r="360">
      <c r="A360" s="14" t="str">
        <f t="array" ref="A360">XLOOKUP(C360,INV!D:D,INV!I:I)</f>
        <v>AY002</v>
      </c>
      <c r="B360" s="24" t="s">
        <v>751</v>
      </c>
      <c r="C360" s="20" t="s">
        <v>752</v>
      </c>
      <c r="D360" s="14" t="s">
        <v>726</v>
      </c>
      <c r="E360" s="14">
        <f t="array" ref="E360">XLOOKUP(C360,INV!A:A,INV!K:K)</f>
        <v>27</v>
      </c>
      <c r="F360" s="4"/>
      <c r="G360" s="4">
        <f t="array" ref="G360">XLOOKUP(C360,SEA!B:B,SEA!Q:Q)</f>
        <v>41.33333333</v>
      </c>
      <c r="H360" s="4">
        <f t="array" ref="H360">XLOOKUP(C360,SEA!B:B,SEA!S:S)</f>
        <v>0</v>
      </c>
      <c r="I360" s="4">
        <f t="shared" si="18"/>
        <v>42</v>
      </c>
      <c r="J360" s="4">
        <f t="shared" si="19"/>
        <v>0</v>
      </c>
      <c r="K360" s="18">
        <f t="array" ref="K360">I360*XLOOKUP(C360,'PRICE LIST'!E:E,'PRICE LIST'!J:J)</f>
        <v>0</v>
      </c>
      <c r="L360" s="18">
        <f t="array" ref="L360">J360*XLOOKUP(C360,'PRICE LIST'!E:E,'PRICE LIST'!J:J)</f>
        <v>0</v>
      </c>
      <c r="M360" s="4" t="str">
        <f t="array" ref="M360">XLOOKUP(C360,SEA!B:B,SEA!R:R)</f>
        <v/>
      </c>
      <c r="N360" s="4"/>
      <c r="O360" s="4"/>
      <c r="P360" s="4">
        <f t="shared" si="20"/>
        <v>0</v>
      </c>
      <c r="Q360" s="4">
        <f t="array" ref="Q360">E360-XLOOKUP(C360,'PRICE LIST'!E:E,'PRICE LIST'!J:J)</f>
        <v>27</v>
      </c>
      <c r="R360" s="4"/>
      <c r="S360" s="14">
        <v>1.0</v>
      </c>
    </row>
    <row r="361">
      <c r="A361" s="14" t="str">
        <f t="array" ref="A361">XLOOKUP(C361,INV!D:D,INV!I:I)</f>
        <v>MC115-SB</v>
      </c>
      <c r="B361" s="24" t="s">
        <v>753</v>
      </c>
      <c r="C361" s="20" t="s">
        <v>754</v>
      </c>
      <c r="D361" s="14" t="s">
        <v>726</v>
      </c>
      <c r="E361" s="14">
        <f t="array" ref="E361">XLOOKUP(C361,INV!A:A,INV!K:K)</f>
        <v>11</v>
      </c>
      <c r="F361" s="4"/>
      <c r="G361" s="4">
        <f t="array" ref="G361">XLOOKUP(C361,SEA!B:B,SEA!Q:Q)</f>
        <v>31.83333333</v>
      </c>
      <c r="H361" s="4">
        <f t="array" ref="H361">XLOOKUP(C361,SEA!B:B,SEA!S:S)</f>
        <v>0</v>
      </c>
      <c r="I361" s="4">
        <f t="shared" si="18"/>
        <v>32</v>
      </c>
      <c r="J361" s="4">
        <f t="shared" si="19"/>
        <v>0</v>
      </c>
      <c r="K361" s="18">
        <f t="array" ref="K361">I361*XLOOKUP(C361,'PRICE LIST'!E:E,'PRICE LIST'!J:J)</f>
        <v>0</v>
      </c>
      <c r="L361" s="18">
        <f t="array" ref="L361">J361*XLOOKUP(C361,'PRICE LIST'!E:E,'PRICE LIST'!J:J)</f>
        <v>0</v>
      </c>
      <c r="M361" s="4" t="str">
        <f t="array" ref="M361">XLOOKUP(C361,SEA!B:B,SEA!R:R)</f>
        <v/>
      </c>
      <c r="N361" s="4"/>
      <c r="O361" s="4"/>
      <c r="P361" s="4">
        <f t="shared" si="20"/>
        <v>0</v>
      </c>
      <c r="Q361" s="4">
        <f t="array" ref="Q361">E361-XLOOKUP(C361,'PRICE LIST'!E:E,'PRICE LIST'!J:J)</f>
        <v>11</v>
      </c>
      <c r="R361" s="4"/>
      <c r="S361" s="14">
        <v>1.0</v>
      </c>
    </row>
    <row r="362">
      <c r="A362" s="14" t="str">
        <f t="array" ref="A362">XLOOKUP(C362,INV!D:D,INV!I:I)</f>
        <v>HO0108617000</v>
      </c>
      <c r="B362" s="22" t="s">
        <v>755</v>
      </c>
      <c r="C362" s="23" t="s">
        <v>756</v>
      </c>
      <c r="D362" s="14" t="s">
        <v>726</v>
      </c>
      <c r="E362" s="14">
        <f t="array" ref="E362">XLOOKUP(C362,INV!A:A,INV!K:K)</f>
        <v>7</v>
      </c>
      <c r="F362" s="4"/>
      <c r="G362" s="4">
        <f t="array" ref="G362">XLOOKUP(C362,SEA!B:B,SEA!Q:Q)</f>
        <v>30</v>
      </c>
      <c r="H362" s="4">
        <f t="array" ref="H362">XLOOKUP(C362,SEA!B:B,SEA!S:S)</f>
        <v>0</v>
      </c>
      <c r="I362" s="4">
        <f t="shared" si="18"/>
        <v>30</v>
      </c>
      <c r="J362" s="4">
        <f t="shared" si="19"/>
        <v>0</v>
      </c>
      <c r="K362" s="18">
        <f t="array" ref="K362">I362*XLOOKUP(C362,'PRICE LIST'!E:E,'PRICE LIST'!J:J)</f>
        <v>0</v>
      </c>
      <c r="L362" s="18">
        <f t="array" ref="L362">J362*XLOOKUP(C362,'PRICE LIST'!E:E,'PRICE LIST'!J:J)</f>
        <v>0</v>
      </c>
      <c r="M362" s="4" t="str">
        <f t="array" ref="M362">XLOOKUP(C362,SEA!B:B,SEA!R:R)</f>
        <v/>
      </c>
      <c r="N362" s="4"/>
      <c r="O362" s="4"/>
      <c r="P362" s="4">
        <f t="shared" si="20"/>
        <v>0</v>
      </c>
      <c r="Q362" s="4">
        <f t="array" ref="Q362">E362-XLOOKUP(C362,'PRICE LIST'!E:E,'PRICE LIST'!J:J)</f>
        <v>7</v>
      </c>
      <c r="R362" s="4"/>
      <c r="S362" s="14">
        <v>1.0</v>
      </c>
    </row>
    <row r="363">
      <c r="A363" s="14" t="str">
        <f t="array" ref="A363">XLOOKUP(C363,INV!D:D,INV!I:I)</f>
        <v>CX704</v>
      </c>
      <c r="B363" s="24" t="s">
        <v>757</v>
      </c>
      <c r="C363" s="20" t="s">
        <v>758</v>
      </c>
      <c r="D363" s="14" t="s">
        <v>726</v>
      </c>
      <c r="E363" s="14">
        <f t="array" ref="E363">XLOOKUP(C363,INV!A:A,INV!K:K)</f>
        <v>3</v>
      </c>
      <c r="F363" s="4"/>
      <c r="G363" s="4">
        <f t="array" ref="G363">XLOOKUP(C363,SEA!B:B,SEA!Q:Q)</f>
        <v>719.3333333</v>
      </c>
      <c r="H363" s="4">
        <f t="array" ref="H363">XLOOKUP(C363,SEA!B:B,SEA!S:S)</f>
        <v>0</v>
      </c>
      <c r="I363" s="4">
        <f t="shared" si="18"/>
        <v>720</v>
      </c>
      <c r="J363" s="4">
        <f t="shared" si="19"/>
        <v>0</v>
      </c>
      <c r="K363" s="18">
        <f t="array" ref="K363">I363*XLOOKUP(C363,'PRICE LIST'!E:E,'PRICE LIST'!J:J)</f>
        <v>0</v>
      </c>
      <c r="L363" s="18">
        <f t="array" ref="L363">J363*XLOOKUP(C363,'PRICE LIST'!E:E,'PRICE LIST'!J:J)</f>
        <v>0</v>
      </c>
      <c r="M363" s="4" t="str">
        <f t="array" ref="M363">XLOOKUP(C363,SEA!B:B,SEA!R:R)</f>
        <v/>
      </c>
      <c r="N363" s="4"/>
      <c r="O363" s="4"/>
      <c r="P363" s="4">
        <f t="shared" si="20"/>
        <v>0</v>
      </c>
      <c r="Q363" s="4">
        <f t="array" ref="Q363">E363-XLOOKUP(C363,'PRICE LIST'!E:E,'PRICE LIST'!J:J)</f>
        <v>3</v>
      </c>
      <c r="R363" s="4"/>
      <c r="S363" s="14">
        <v>1.0</v>
      </c>
    </row>
    <row r="364">
      <c r="A364" s="26" t="str">
        <f t="array" ref="A364">XLOOKUP(C364,INV!D:D,INV!I:I)</f>
        <v>HO0108417000</v>
      </c>
      <c r="B364" s="22" t="s">
        <v>759</v>
      </c>
      <c r="C364" s="23" t="s">
        <v>760</v>
      </c>
      <c r="D364" s="14" t="s">
        <v>726</v>
      </c>
      <c r="E364" s="14">
        <f t="array" ref="E364">XLOOKUP(C364,INV!A:A,INV!K:K)</f>
        <v>7</v>
      </c>
      <c r="F364" s="4"/>
      <c r="G364" s="4">
        <f t="array" ref="G364">XLOOKUP(C364,SEA!B:B,SEA!Q:Q)</f>
        <v>30</v>
      </c>
      <c r="H364" s="4">
        <f t="array" ref="H364">XLOOKUP(C364,SEA!B:B,SEA!S:S)</f>
        <v>0</v>
      </c>
      <c r="I364" s="4">
        <f t="shared" si="18"/>
        <v>30</v>
      </c>
      <c r="J364" s="4">
        <f t="shared" si="19"/>
        <v>0</v>
      </c>
      <c r="K364" s="18">
        <f t="array" ref="K364">I364*XLOOKUP(C364,'PRICE LIST'!E:E,'PRICE LIST'!J:J)</f>
        <v>0</v>
      </c>
      <c r="L364" s="18">
        <f t="array" ref="L364">J364*XLOOKUP(C364,'PRICE LIST'!E:E,'PRICE LIST'!J:J)</f>
        <v>0</v>
      </c>
      <c r="M364" s="4" t="str">
        <f t="array" ref="M364">XLOOKUP(C364,SEA!B:B,SEA!R:R)</f>
        <v/>
      </c>
      <c r="N364" s="4"/>
      <c r="O364" s="4"/>
      <c r="P364" s="4">
        <f t="shared" si="20"/>
        <v>0</v>
      </c>
      <c r="Q364" s="4">
        <f t="array" ref="Q364">E364-XLOOKUP(C364,'PRICE LIST'!E:E,'PRICE LIST'!J:J)</f>
        <v>7</v>
      </c>
      <c r="R364" s="4"/>
      <c r="S364" s="14">
        <v>1.0</v>
      </c>
    </row>
    <row r="365">
      <c r="A365" s="14" t="str">
        <f t="array" ref="A365">XLOOKUP(C365,INV!D:D,INV!I:I)</f>
        <v>CX703</v>
      </c>
      <c r="B365" s="24" t="s">
        <v>761</v>
      </c>
      <c r="C365" s="20" t="s">
        <v>762</v>
      </c>
      <c r="D365" s="14" t="s">
        <v>726</v>
      </c>
      <c r="E365" s="14">
        <f t="array" ref="E365">XLOOKUP(C365,INV!A:A,INV!K:K)</f>
        <v>18</v>
      </c>
      <c r="F365" s="4"/>
      <c r="G365" s="4">
        <f t="array" ref="G365">XLOOKUP(C365,SEA!B:B,SEA!Q:Q)</f>
        <v>12.5</v>
      </c>
      <c r="H365" s="4">
        <f t="array" ref="H365">XLOOKUP(C365,SEA!B:B,SEA!S:S)</f>
        <v>0</v>
      </c>
      <c r="I365" s="4">
        <f t="shared" si="18"/>
        <v>13</v>
      </c>
      <c r="J365" s="4">
        <f t="shared" si="19"/>
        <v>0</v>
      </c>
      <c r="K365" s="18">
        <f t="array" ref="K365">I365*XLOOKUP(C365,'PRICE LIST'!E:E,'PRICE LIST'!J:J)</f>
        <v>0</v>
      </c>
      <c r="L365" s="18">
        <f t="array" ref="L365">J365*XLOOKUP(C365,'PRICE LIST'!E:E,'PRICE LIST'!J:J)</f>
        <v>0</v>
      </c>
      <c r="M365" s="4" t="str">
        <f t="array" ref="M365">XLOOKUP(C365,SEA!B:B,SEA!R:R)</f>
        <v/>
      </c>
      <c r="N365" s="4"/>
      <c r="O365" s="4"/>
      <c r="P365" s="4">
        <f t="shared" si="20"/>
        <v>0</v>
      </c>
      <c r="Q365" s="4">
        <f t="array" ref="Q365">E365-XLOOKUP(C365,'PRICE LIST'!E:E,'PRICE LIST'!J:J)</f>
        <v>18</v>
      </c>
      <c r="R365" s="4"/>
      <c r="S365" s="14">
        <v>1.0</v>
      </c>
    </row>
    <row r="366">
      <c r="A366" s="14" t="str">
        <f t="array" ref="A366">XLOOKUP(C366,INV!D:D,INV!I:I)</f>
        <v>CX507</v>
      </c>
      <c r="B366" s="24" t="s">
        <v>763</v>
      </c>
      <c r="C366" s="20" t="s">
        <v>764</v>
      </c>
      <c r="D366" s="14" t="s">
        <v>726</v>
      </c>
      <c r="E366" s="14">
        <f t="array" ref="E366">XLOOKUP(C366,INV!A:A,INV!K:K)</f>
        <v>7</v>
      </c>
      <c r="F366" s="4"/>
      <c r="G366" s="4">
        <f t="array" ref="G366">XLOOKUP(C366,SEA!B:B,SEA!Q:Q)</f>
        <v>87.33333333</v>
      </c>
      <c r="H366" s="4">
        <f t="array" ref="H366">XLOOKUP(C366,SEA!B:B,SEA!S:S)</f>
        <v>0</v>
      </c>
      <c r="I366" s="4">
        <f t="shared" si="18"/>
        <v>88</v>
      </c>
      <c r="J366" s="4">
        <f t="shared" si="19"/>
        <v>0</v>
      </c>
      <c r="K366" s="18">
        <f t="array" ref="K366">I366*XLOOKUP(C366,'PRICE LIST'!E:E,'PRICE LIST'!J:J)</f>
        <v>0</v>
      </c>
      <c r="L366" s="18">
        <f t="array" ref="L366">J366*XLOOKUP(C366,'PRICE LIST'!E:E,'PRICE LIST'!J:J)</f>
        <v>0</v>
      </c>
      <c r="M366" s="4" t="str">
        <f t="array" ref="M366">XLOOKUP(C366,SEA!B:B,SEA!R:R)</f>
        <v/>
      </c>
      <c r="N366" s="4"/>
      <c r="O366" s="4"/>
      <c r="P366" s="4">
        <f t="shared" si="20"/>
        <v>0</v>
      </c>
      <c r="Q366" s="4">
        <f t="array" ref="Q366">E366-XLOOKUP(C366,'PRICE LIST'!E:E,'PRICE LIST'!J:J)</f>
        <v>7</v>
      </c>
      <c r="R366" s="4"/>
      <c r="S366" s="14">
        <v>1.0</v>
      </c>
    </row>
    <row r="367">
      <c r="A367" s="14" t="str">
        <f t="array" ref="A367">XLOOKUP(C367,INV!D:D,INV!I:I)</f>
        <v>CX520</v>
      </c>
      <c r="B367" s="24" t="s">
        <v>765</v>
      </c>
      <c r="C367" s="20" t="s">
        <v>766</v>
      </c>
      <c r="D367" s="14" t="s">
        <v>726</v>
      </c>
      <c r="E367" s="14">
        <f t="array" ref="E367">XLOOKUP(C367,INV!A:A,INV!K:K)</f>
        <v>7</v>
      </c>
      <c r="F367" s="4"/>
      <c r="G367" s="4">
        <f t="array" ref="G367">XLOOKUP(C367,SEA!B:B,SEA!Q:Q)</f>
        <v>61</v>
      </c>
      <c r="H367" s="4">
        <f t="array" ref="H367">XLOOKUP(C367,SEA!B:B,SEA!S:S)</f>
        <v>0</v>
      </c>
      <c r="I367" s="4">
        <f t="shared" si="18"/>
        <v>61</v>
      </c>
      <c r="J367" s="4">
        <f t="shared" si="19"/>
        <v>0</v>
      </c>
      <c r="K367" s="18">
        <f t="array" ref="K367">I367*XLOOKUP(C367,'PRICE LIST'!E:E,'PRICE LIST'!J:J)</f>
        <v>0</v>
      </c>
      <c r="L367" s="18">
        <f t="array" ref="L367">J367*XLOOKUP(C367,'PRICE LIST'!E:E,'PRICE LIST'!J:J)</f>
        <v>0</v>
      </c>
      <c r="M367" s="4" t="str">
        <f t="array" ref="M367">XLOOKUP(C367,SEA!B:B,SEA!R:R)</f>
        <v/>
      </c>
      <c r="N367" s="4"/>
      <c r="O367" s="4"/>
      <c r="P367" s="4">
        <f t="shared" si="20"/>
        <v>0</v>
      </c>
      <c r="Q367" s="4">
        <f t="array" ref="Q367">E367-XLOOKUP(C367,'PRICE LIST'!E:E,'PRICE LIST'!J:J)</f>
        <v>7</v>
      </c>
      <c r="R367" s="4"/>
      <c r="S367" s="14">
        <v>1.0</v>
      </c>
    </row>
    <row r="368">
      <c r="A368" s="14" t="str">
        <f t="array" ref="A368">XLOOKUP(C368,INV!D:D,INV!I:I)</f>
        <v>MC134</v>
      </c>
      <c r="B368" s="24" t="s">
        <v>767</v>
      </c>
      <c r="C368" s="20" t="s">
        <v>768</v>
      </c>
      <c r="D368" s="14" t="s">
        <v>726</v>
      </c>
      <c r="E368" s="14">
        <f t="array" ref="E368">XLOOKUP(C368,INV!A:A,INV!K:K)</f>
        <v>25</v>
      </c>
      <c r="F368" s="4"/>
      <c r="G368" s="4">
        <f t="array" ref="G368">XLOOKUP(C368,SEA!B:B,SEA!Q:Q)</f>
        <v>0</v>
      </c>
      <c r="H368" s="4">
        <f t="array" ref="H368">XLOOKUP(C368,SEA!B:B,SEA!S:S)</f>
        <v>0</v>
      </c>
      <c r="I368" s="4">
        <f t="shared" si="18"/>
        <v>0</v>
      </c>
      <c r="J368" s="4">
        <f t="shared" si="19"/>
        <v>0</v>
      </c>
      <c r="K368" s="18">
        <f t="array" ref="K368">I368*XLOOKUP(C368,'PRICE LIST'!E:E,'PRICE LIST'!J:J)</f>
        <v>0</v>
      </c>
      <c r="L368" s="18">
        <f t="array" ref="L368">J368*XLOOKUP(C368,'PRICE LIST'!E:E,'PRICE LIST'!J:J)</f>
        <v>0</v>
      </c>
      <c r="M368" s="4" t="str">
        <f t="array" ref="M368">XLOOKUP(C368,SEA!B:B,SEA!R:R)</f>
        <v/>
      </c>
      <c r="N368" s="4"/>
      <c r="O368" s="4"/>
      <c r="P368" s="4">
        <f t="shared" si="20"/>
        <v>0</v>
      </c>
      <c r="Q368" s="4">
        <f t="array" ref="Q368">E368-XLOOKUP(C368,'PRICE LIST'!E:E,'PRICE LIST'!J:J)</f>
        <v>25</v>
      </c>
      <c r="R368" s="4"/>
      <c r="S368" s="14">
        <v>1.0</v>
      </c>
    </row>
    <row r="369">
      <c r="A369" s="14" t="str">
        <f t="array" ref="A369">XLOOKUP(C369,INV!D:D,INV!I:I)</f>
        <v>CX711</v>
      </c>
      <c r="B369" s="24" t="s">
        <v>769</v>
      </c>
      <c r="C369" s="20" t="s">
        <v>770</v>
      </c>
      <c r="D369" s="14" t="s">
        <v>726</v>
      </c>
      <c r="E369" s="14">
        <f t="array" ref="E369">XLOOKUP(C369,INV!A:A,INV!K:K)</f>
        <v>45</v>
      </c>
      <c r="F369" s="4"/>
      <c r="G369" s="4">
        <f t="array" ref="G369">XLOOKUP(C369,SEA!B:B,SEA!Q:Q)</f>
        <v>0</v>
      </c>
      <c r="H369" s="4">
        <f t="array" ref="H369">XLOOKUP(C369,SEA!B:B,SEA!S:S)</f>
        <v>0</v>
      </c>
      <c r="I369" s="4">
        <f t="shared" si="18"/>
        <v>0</v>
      </c>
      <c r="J369" s="4">
        <f t="shared" si="19"/>
        <v>0</v>
      </c>
      <c r="K369" s="18">
        <f t="array" ref="K369">I369*XLOOKUP(C369,'PRICE LIST'!E:E,'PRICE LIST'!J:J)</f>
        <v>0</v>
      </c>
      <c r="L369" s="18">
        <f t="array" ref="L369">J369*XLOOKUP(C369,'PRICE LIST'!E:E,'PRICE LIST'!J:J)</f>
        <v>0</v>
      </c>
      <c r="M369" s="4" t="str">
        <f t="array" ref="M369">XLOOKUP(C369,SEA!B:B,SEA!R:R)</f>
        <v/>
      </c>
      <c r="N369" s="4"/>
      <c r="O369" s="4"/>
      <c r="P369" s="4">
        <f t="shared" si="20"/>
        <v>0</v>
      </c>
      <c r="Q369" s="4">
        <f t="array" ref="Q369">E369-XLOOKUP(C369,'PRICE LIST'!E:E,'PRICE LIST'!J:J)</f>
        <v>45</v>
      </c>
      <c r="R369" s="4"/>
      <c r="S369" s="14">
        <v>1.0</v>
      </c>
    </row>
    <row r="370">
      <c r="A370" s="26" t="str">
        <f t="array" ref="A370">XLOOKUP(C370,INV!D:D,INV!I:I)</f>
        <v>CX907-S</v>
      </c>
      <c r="B370" s="24" t="s">
        <v>771</v>
      </c>
      <c r="C370" s="38" t="s">
        <v>772</v>
      </c>
      <c r="D370" s="14" t="s">
        <v>726</v>
      </c>
      <c r="E370" s="14">
        <f t="array" ref="E370">XLOOKUP(C370,INV!A:A,INV!K:K)</f>
        <v>45</v>
      </c>
      <c r="F370" s="4"/>
      <c r="G370" s="4">
        <f t="array" ref="G370">XLOOKUP(C370,SEA!B:B,SEA!Q:Q)</f>
        <v>0</v>
      </c>
      <c r="H370" s="4">
        <f t="array" ref="H370">XLOOKUP(C370,SEA!B:B,SEA!S:S)</f>
        <v>0</v>
      </c>
      <c r="I370" s="4">
        <f t="shared" si="18"/>
        <v>0</v>
      </c>
      <c r="J370" s="4">
        <f t="shared" si="19"/>
        <v>0</v>
      </c>
      <c r="K370" s="18">
        <f t="array" ref="K370">I370*XLOOKUP(C370,'PRICE LIST'!E:E,'PRICE LIST'!J:J)</f>
        <v>0</v>
      </c>
      <c r="L370" s="18">
        <f t="array" ref="L370">J370*XLOOKUP(C370,'PRICE LIST'!E:E,'PRICE LIST'!J:J)</f>
        <v>0</v>
      </c>
      <c r="M370" s="4" t="str">
        <f t="array" ref="M370">XLOOKUP(C370,SEA!B:B,SEA!R:R)</f>
        <v/>
      </c>
      <c r="N370" s="4"/>
      <c r="O370" s="4"/>
      <c r="P370" s="4">
        <f t="shared" si="20"/>
        <v>0</v>
      </c>
      <c r="Q370" s="4">
        <f t="array" ref="Q370">E370-XLOOKUP(C370,'PRICE LIST'!E:E,'PRICE LIST'!J:J)</f>
        <v>45</v>
      </c>
      <c r="R370" s="4"/>
      <c r="S370" s="14">
        <v>1.0</v>
      </c>
    </row>
    <row r="371">
      <c r="A371" s="14" t="str">
        <f t="array" ref="A371">XLOOKUP(C371,INV!D:D,INV!I:I)</f>
        <v>AY008</v>
      </c>
      <c r="B371" s="24" t="s">
        <v>773</v>
      </c>
      <c r="C371" s="23" t="s">
        <v>280</v>
      </c>
      <c r="D371" s="14" t="s">
        <v>726</v>
      </c>
      <c r="E371" s="26">
        <f t="array" ref="E371">XLOOKUP(C371,INV!A:A,INV!K:K)</f>
        <v>1200</v>
      </c>
      <c r="F371" s="4"/>
      <c r="G371" s="4">
        <f t="array" ref="G371">XLOOKUP(C371,SEA!B:B,SEA!Q:Q)</f>
        <v>0</v>
      </c>
      <c r="H371" s="4">
        <f t="array" ref="H371">XLOOKUP(C371,SEA!B:B,SEA!S:S)</f>
        <v>0</v>
      </c>
      <c r="I371" s="4">
        <f t="shared" si="18"/>
        <v>0</v>
      </c>
      <c r="J371" s="4">
        <f t="shared" si="19"/>
        <v>0</v>
      </c>
      <c r="K371" s="18">
        <f t="array" ref="K371">I371*XLOOKUP(C371,'PRICE LIST'!E:E,'PRICE LIST'!J:J)</f>
        <v>0</v>
      </c>
      <c r="L371" s="18">
        <f t="array" ref="L371">J371*XLOOKUP(C371,'PRICE LIST'!E:E,'PRICE LIST'!J:J)</f>
        <v>0</v>
      </c>
      <c r="M371" s="4" t="str">
        <f t="array" ref="M371">XLOOKUP(C371,SEA!B:B,SEA!R:R)</f>
        <v/>
      </c>
      <c r="N371" s="4"/>
      <c r="O371" s="4"/>
      <c r="P371" s="4">
        <f t="shared" si="20"/>
        <v>0</v>
      </c>
      <c r="Q371" s="37">
        <f t="array" ref="Q371">E371-XLOOKUP(C371,'PRICE LIST'!E:E,'PRICE LIST'!J:J)</f>
        <v>1200</v>
      </c>
      <c r="R371" s="4"/>
      <c r="S371" s="14">
        <v>1.0</v>
      </c>
    </row>
    <row r="372">
      <c r="A372" s="26" t="str">
        <f t="array" ref="A372">XLOOKUP(C372,INV!D:D,INV!I:I)</f>
        <v>WC109</v>
      </c>
      <c r="B372" s="24" t="s">
        <v>774</v>
      </c>
      <c r="C372" s="20" t="s">
        <v>775</v>
      </c>
      <c r="D372" s="14" t="s">
        <v>726</v>
      </c>
      <c r="E372" s="14">
        <f t="array" ref="E372">XLOOKUP(C372,INV!A:A,INV!K:K)</f>
        <v>350</v>
      </c>
      <c r="F372" s="4"/>
      <c r="G372" s="4">
        <f t="array" ref="G372">XLOOKUP(C372,SEA!B:B,SEA!Q:Q)</f>
        <v>0</v>
      </c>
      <c r="H372" s="4">
        <f t="array" ref="H372">XLOOKUP(C372,SEA!B:B,SEA!S:S)</f>
        <v>0</v>
      </c>
      <c r="I372" s="4">
        <f t="shared" si="18"/>
        <v>0</v>
      </c>
      <c r="J372" s="4">
        <f t="shared" si="19"/>
        <v>0</v>
      </c>
      <c r="K372" s="18">
        <f t="array" ref="K372">I372*XLOOKUP(C372,'PRICE LIST'!E:E,'PRICE LIST'!J:J)</f>
        <v>0</v>
      </c>
      <c r="L372" s="18">
        <f t="array" ref="L372">J372*XLOOKUP(C372,'PRICE LIST'!E:E,'PRICE LIST'!J:J)</f>
        <v>0</v>
      </c>
      <c r="M372" s="4" t="str">
        <f t="array" ref="M372">XLOOKUP(C372,SEA!B:B,SEA!R:R)</f>
        <v/>
      </c>
      <c r="N372" s="4"/>
      <c r="O372" s="4"/>
      <c r="P372" s="4">
        <f t="shared" si="20"/>
        <v>0</v>
      </c>
      <c r="Q372" s="4">
        <f t="array" ref="Q372">E372-XLOOKUP(C372,'PRICE LIST'!E:E,'PRICE LIST'!J:J)</f>
        <v>350</v>
      </c>
      <c r="R372" s="4"/>
      <c r="S372" s="14">
        <v>1.0</v>
      </c>
    </row>
    <row r="373">
      <c r="A373" s="26" t="str">
        <f t="array" ref="A373">XLOOKUP(C373,INV!D:D,INV!I:I)</f>
        <v>WC105</v>
      </c>
      <c r="B373" s="24" t="s">
        <v>776</v>
      </c>
      <c r="C373" s="20" t="s">
        <v>777</v>
      </c>
      <c r="D373" s="14" t="s">
        <v>726</v>
      </c>
      <c r="E373" s="14">
        <f t="array" ref="E373">XLOOKUP(C373,INV!A:A,INV!K:K)</f>
        <v>79</v>
      </c>
      <c r="F373" s="4"/>
      <c r="G373" s="4">
        <f t="array" ref="G373">XLOOKUP(C373,SEA!B:B,SEA!Q:Q)</f>
        <v>0</v>
      </c>
      <c r="H373" s="4">
        <f t="array" ref="H373">XLOOKUP(C373,SEA!B:B,SEA!S:S)</f>
        <v>0</v>
      </c>
      <c r="I373" s="4">
        <f t="shared" si="18"/>
        <v>0</v>
      </c>
      <c r="J373" s="4">
        <f t="shared" si="19"/>
        <v>0</v>
      </c>
      <c r="K373" s="18">
        <f t="array" ref="K373">I373*XLOOKUP(C373,'PRICE LIST'!E:E,'PRICE LIST'!J:J)</f>
        <v>0</v>
      </c>
      <c r="L373" s="18">
        <f t="array" ref="L373">J373*XLOOKUP(C373,'PRICE LIST'!E:E,'PRICE LIST'!J:J)</f>
        <v>0</v>
      </c>
      <c r="M373" s="4" t="str">
        <f t="array" ref="M373">XLOOKUP(C373,SEA!B:B,SEA!R:R)</f>
        <v/>
      </c>
      <c r="N373" s="4"/>
      <c r="O373" s="4"/>
      <c r="P373" s="4">
        <f t="shared" si="20"/>
        <v>0</v>
      </c>
      <c r="Q373" s="4">
        <f t="array" ref="Q373">E373-XLOOKUP(C373,'PRICE LIST'!E:E,'PRICE LIST'!J:J)</f>
        <v>79</v>
      </c>
      <c r="R373" s="4"/>
      <c r="S373" s="14">
        <v>1.0</v>
      </c>
    </row>
    <row r="374">
      <c r="A374" s="26" t="str">
        <f t="array" ref="A374">XLOOKUP(C374,INV!D:D,INV!I:I)</f>
        <v>CX907-L</v>
      </c>
      <c r="B374" s="24" t="s">
        <v>771</v>
      </c>
      <c r="C374" s="38" t="s">
        <v>778</v>
      </c>
      <c r="D374" s="14" t="s">
        <v>726</v>
      </c>
      <c r="E374" s="14">
        <f t="array" ref="E374">XLOOKUP(C374,INV!A:A,INV!K:K)</f>
        <v>60</v>
      </c>
      <c r="F374" s="4"/>
      <c r="G374" s="4">
        <f t="array" ref="G374">XLOOKUP(C374,SEA!B:B,SEA!Q:Q)</f>
        <v>0</v>
      </c>
      <c r="H374" s="4">
        <f t="array" ref="H374">XLOOKUP(C374,SEA!B:B,SEA!S:S)</f>
        <v>0</v>
      </c>
      <c r="I374" s="4">
        <f t="shared" si="18"/>
        <v>0</v>
      </c>
      <c r="J374" s="4">
        <f t="shared" si="19"/>
        <v>0</v>
      </c>
      <c r="K374" s="18">
        <f t="array" ref="K374">I374*XLOOKUP(C374,'PRICE LIST'!E:E,'PRICE LIST'!J:J)</f>
        <v>0</v>
      </c>
      <c r="L374" s="18">
        <f t="array" ref="L374">J374*XLOOKUP(C374,'PRICE LIST'!E:E,'PRICE LIST'!J:J)</f>
        <v>0</v>
      </c>
      <c r="M374" s="4" t="str">
        <f t="array" ref="M374">XLOOKUP(C374,SEA!B:B,SEA!R:R)</f>
        <v/>
      </c>
      <c r="N374" s="4"/>
      <c r="O374" s="4"/>
      <c r="P374" s="4">
        <f t="shared" si="20"/>
        <v>0</v>
      </c>
      <c r="Q374" s="4">
        <f t="array" ref="Q374">E374-XLOOKUP(C374,'PRICE LIST'!E:E,'PRICE LIST'!J:J)</f>
        <v>60</v>
      </c>
      <c r="R374" s="4"/>
      <c r="S374" s="14">
        <v>1.0</v>
      </c>
    </row>
    <row r="375">
      <c r="A375" s="14" t="str">
        <f t="array" ref="A375">XLOOKUP(C375,INV!D:D,INV!I:I)</f>
        <v>MC115-LB</v>
      </c>
      <c r="B375" s="24" t="s">
        <v>779</v>
      </c>
      <c r="C375" s="20" t="s">
        <v>780</v>
      </c>
      <c r="D375" s="14" t="s">
        <v>726</v>
      </c>
      <c r="E375" s="14">
        <f t="array" ref="E375">XLOOKUP(C375,INV!A:A,INV!K:K)</f>
        <v>18</v>
      </c>
      <c r="F375" s="4"/>
      <c r="G375" s="4">
        <f t="array" ref="G375">XLOOKUP(C375,SEA!B:B,SEA!Q:Q)</f>
        <v>0</v>
      </c>
      <c r="H375" s="4">
        <f t="array" ref="H375">XLOOKUP(C375,SEA!B:B,SEA!S:S)</f>
        <v>0</v>
      </c>
      <c r="I375" s="4">
        <f t="shared" si="18"/>
        <v>0</v>
      </c>
      <c r="J375" s="4">
        <f t="shared" si="19"/>
        <v>0</v>
      </c>
      <c r="K375" s="18">
        <f t="array" ref="K375">I375*XLOOKUP(C375,'PRICE LIST'!E:E,'PRICE LIST'!J:J)</f>
        <v>0</v>
      </c>
      <c r="L375" s="18">
        <f t="array" ref="L375">J375*XLOOKUP(C375,'PRICE LIST'!E:E,'PRICE LIST'!J:J)</f>
        <v>0</v>
      </c>
      <c r="M375" s="4" t="str">
        <f t="array" ref="M375">XLOOKUP(C375,SEA!B:B,SEA!R:R)</f>
        <v/>
      </c>
      <c r="N375" s="4"/>
      <c r="O375" s="4"/>
      <c r="P375" s="4">
        <f t="shared" si="20"/>
        <v>0</v>
      </c>
      <c r="Q375" s="4">
        <f t="array" ref="Q375">E375-XLOOKUP(C375,'PRICE LIST'!E:E,'PRICE LIST'!J:J)</f>
        <v>18</v>
      </c>
      <c r="R375" s="4"/>
      <c r="S375" s="14">
        <v>1.0</v>
      </c>
    </row>
    <row r="376">
      <c r="A376" s="14" t="str">
        <f t="array" ref="A376">XLOOKUP(C376,INV!D:D,INV!I:I)</f>
        <v>CX720</v>
      </c>
      <c r="B376" s="24" t="s">
        <v>781</v>
      </c>
      <c r="C376" s="20" t="s">
        <v>782</v>
      </c>
      <c r="D376" s="14" t="s">
        <v>726</v>
      </c>
      <c r="E376" s="14">
        <f t="array" ref="E376">XLOOKUP(C376,INV!A:A,INV!K:K)</f>
        <v>14</v>
      </c>
      <c r="F376" s="4"/>
      <c r="G376" s="4">
        <f t="array" ref="G376">XLOOKUP(C376,SEA!B:B,SEA!Q:Q)</f>
        <v>0</v>
      </c>
      <c r="H376" s="4">
        <f t="array" ref="H376">XLOOKUP(C376,SEA!B:B,SEA!S:S)</f>
        <v>0</v>
      </c>
      <c r="I376" s="4">
        <f t="shared" si="18"/>
        <v>0</v>
      </c>
      <c r="J376" s="4">
        <f t="shared" si="19"/>
        <v>0</v>
      </c>
      <c r="K376" s="18">
        <f t="array" ref="K376">I376*XLOOKUP(C376,'PRICE LIST'!E:E,'PRICE LIST'!J:J)</f>
        <v>0</v>
      </c>
      <c r="L376" s="18">
        <f t="array" ref="L376">J376*XLOOKUP(C376,'PRICE LIST'!E:E,'PRICE LIST'!J:J)</f>
        <v>0</v>
      </c>
      <c r="M376" s="4" t="str">
        <f t="array" ref="M376">XLOOKUP(C376,SEA!B:B,SEA!R:R)</f>
        <v/>
      </c>
      <c r="N376" s="4"/>
      <c r="O376" s="4"/>
      <c r="P376" s="4">
        <f t="shared" si="20"/>
        <v>0</v>
      </c>
      <c r="Q376" s="4">
        <f t="array" ref="Q376">E376-XLOOKUP(C376,'PRICE LIST'!E:E,'PRICE LIST'!J:J)</f>
        <v>14</v>
      </c>
      <c r="R376" s="4"/>
      <c r="S376" s="14">
        <v>1.0</v>
      </c>
    </row>
    <row r="377">
      <c r="A377" s="14" t="str">
        <f t="array" ref="A377">XLOOKUP(C377,INV!D:D,INV!I:I)</f>
        <v>MC115-S</v>
      </c>
      <c r="B377" s="24" t="s">
        <v>783</v>
      </c>
      <c r="C377" s="20" t="s">
        <v>784</v>
      </c>
      <c r="D377" s="14" t="s">
        <v>726</v>
      </c>
      <c r="E377" s="14">
        <f t="array" ref="E377">XLOOKUP(C377,INV!A:A,INV!K:K)</f>
        <v>8</v>
      </c>
      <c r="F377" s="4"/>
      <c r="G377" s="4">
        <f t="array" ref="G377">XLOOKUP(C377,SEA!B:B,SEA!Q:Q)</f>
        <v>0</v>
      </c>
      <c r="H377" s="4">
        <f t="array" ref="H377">XLOOKUP(C377,SEA!B:B,SEA!S:S)</f>
        <v>0</v>
      </c>
      <c r="I377" s="4">
        <f t="shared" si="18"/>
        <v>0</v>
      </c>
      <c r="J377" s="4">
        <f t="shared" si="19"/>
        <v>0</v>
      </c>
      <c r="K377" s="18">
        <f t="array" ref="K377">I377*XLOOKUP(C377,'PRICE LIST'!E:E,'PRICE LIST'!J:J)</f>
        <v>0</v>
      </c>
      <c r="L377" s="18">
        <f t="array" ref="L377">J377*XLOOKUP(C377,'PRICE LIST'!E:E,'PRICE LIST'!J:J)</f>
        <v>0</v>
      </c>
      <c r="M377" s="4" t="str">
        <f t="array" ref="M377">XLOOKUP(C377,SEA!B:B,SEA!R:R)</f>
        <v/>
      </c>
      <c r="N377" s="4"/>
      <c r="O377" s="4"/>
      <c r="P377" s="4">
        <f t="shared" si="20"/>
        <v>0</v>
      </c>
      <c r="Q377" s="4">
        <f t="array" ref="Q377">E377-XLOOKUP(C377,'PRICE LIST'!E:E,'PRICE LIST'!J:J)</f>
        <v>8</v>
      </c>
      <c r="R377" s="4"/>
      <c r="S377" s="14">
        <v>1.0</v>
      </c>
    </row>
    <row r="378">
      <c r="A378" s="14" t="str">
        <f t="array" ref="A378">XLOOKUP(C378,INV!D:D,INV!I:I)</f>
        <v>CX708</v>
      </c>
      <c r="B378" s="24" t="s">
        <v>785</v>
      </c>
      <c r="C378" s="20" t="s">
        <v>786</v>
      </c>
      <c r="D378" s="14" t="s">
        <v>726</v>
      </c>
      <c r="E378" s="14">
        <f t="array" ref="E378">XLOOKUP(C378,INV!A:A,INV!K:K)</f>
        <v>3</v>
      </c>
      <c r="F378" s="4"/>
      <c r="G378" s="4">
        <f t="array" ref="G378">XLOOKUP(C378,SEA!B:B,SEA!Q:Q)</f>
        <v>0</v>
      </c>
      <c r="H378" s="4">
        <f t="array" ref="H378">XLOOKUP(C378,SEA!B:B,SEA!S:S)</f>
        <v>0</v>
      </c>
      <c r="I378" s="4">
        <f t="shared" si="18"/>
        <v>0</v>
      </c>
      <c r="J378" s="4">
        <f t="shared" si="19"/>
        <v>0</v>
      </c>
      <c r="K378" s="18">
        <f t="array" ref="K378">I378*XLOOKUP(C378,'PRICE LIST'!E:E,'PRICE LIST'!J:J)</f>
        <v>0</v>
      </c>
      <c r="L378" s="18">
        <f t="array" ref="L378">J378*XLOOKUP(C378,'PRICE LIST'!E:E,'PRICE LIST'!J:J)</f>
        <v>0</v>
      </c>
      <c r="M378" s="4" t="str">
        <f t="array" ref="M378">XLOOKUP(C378,SEA!B:B,SEA!R:R)</f>
        <v/>
      </c>
      <c r="N378" s="4"/>
      <c r="O378" s="4"/>
      <c r="P378" s="4">
        <f t="shared" si="20"/>
        <v>0</v>
      </c>
      <c r="Q378" s="4">
        <f t="array" ref="Q378">E378-XLOOKUP(C378,'PRICE LIST'!E:E,'PRICE LIST'!J:J)</f>
        <v>3</v>
      </c>
      <c r="R378" s="4"/>
      <c r="S378" s="14">
        <v>1.0</v>
      </c>
    </row>
    <row r="379">
      <c r="A379" s="26" t="str">
        <f t="array" ref="A379">XLOOKUP(C379,INV!D:D,INV!I:I)</f>
        <v>JW146</v>
      </c>
      <c r="B379" s="42" t="s">
        <v>787</v>
      </c>
      <c r="C379" s="43" t="s">
        <v>788</v>
      </c>
      <c r="D379" s="44" t="s">
        <v>726</v>
      </c>
      <c r="E379" s="14">
        <f t="array" ref="E379">XLOOKUP(C379,INV!A:A,INV!K:K)</f>
        <v>99</v>
      </c>
      <c r="F379" s="14" t="s">
        <v>368</v>
      </c>
      <c r="G379" s="4"/>
      <c r="H379" s="4">
        <f t="array" ref="H379">XLOOKUP(C379,AIR!C:C,AIR!E:E)</f>
        <v>0</v>
      </c>
      <c r="I379" s="4">
        <f t="shared" si="18"/>
        <v>0</v>
      </c>
      <c r="J379" s="4">
        <f t="shared" si="19"/>
        <v>0</v>
      </c>
      <c r="K379" s="18">
        <f t="array" ref="K379">I379*XLOOKUP(C379,'PRICE LIST'!E:E,'PRICE LIST'!J:J)</f>
        <v>0</v>
      </c>
      <c r="L379" s="18">
        <f t="array" ref="L379">J379*XLOOKUP(C379,'PRICE LIST'!E:E,'PRICE LIST'!J:J)</f>
        <v>0</v>
      </c>
      <c r="M379" s="4" t="str">
        <f t="array" ref="M379">XLOOKUP(C379,SEA!B:B,SEA!R:R)</f>
        <v>#N/A</v>
      </c>
      <c r="N379" s="4"/>
      <c r="O379" s="4"/>
      <c r="P379" s="4">
        <f t="shared" si="20"/>
        <v>0</v>
      </c>
      <c r="Q379" s="4">
        <f t="array" ref="Q379">E379-XLOOKUP(C379,'PRICE LIST'!E:E,'PRICE LIST'!J:J)</f>
        <v>99</v>
      </c>
      <c r="R379" s="14"/>
      <c r="S379" s="14">
        <v>1.0</v>
      </c>
    </row>
    <row r="380">
      <c r="A380" s="14" t="str">
        <f t="array" ref="A380">XLOOKUP(C380,INV!D:D,INV!I:I)</f>
        <v>JW133</v>
      </c>
      <c r="B380" s="42" t="s">
        <v>787</v>
      </c>
      <c r="C380" s="43" t="s">
        <v>789</v>
      </c>
      <c r="D380" s="44" t="s">
        <v>726</v>
      </c>
      <c r="E380" s="14">
        <f t="array" ref="E380">XLOOKUP(C380,INV!A:A,INV!K:K)</f>
        <v>91</v>
      </c>
      <c r="F380" s="14" t="s">
        <v>368</v>
      </c>
      <c r="G380" s="4"/>
      <c r="H380" s="4">
        <f t="array" ref="H380">XLOOKUP(C380,AIR!C:C,AIR!E:E)</f>
        <v>0</v>
      </c>
      <c r="I380" s="4">
        <f t="shared" si="18"/>
        <v>0</v>
      </c>
      <c r="J380" s="4">
        <f t="shared" si="19"/>
        <v>0</v>
      </c>
      <c r="K380" s="18">
        <f t="array" ref="K380">I380*XLOOKUP(C380,'PRICE LIST'!E:E,'PRICE LIST'!J:J)</f>
        <v>0</v>
      </c>
      <c r="L380" s="18">
        <f t="array" ref="L380">J380*XLOOKUP(C380,'PRICE LIST'!E:E,'PRICE LIST'!J:J)</f>
        <v>0</v>
      </c>
      <c r="M380" s="4" t="str">
        <f t="array" ref="M380">XLOOKUP(C380,SEA!B:B,SEA!R:R)</f>
        <v>#N/A</v>
      </c>
      <c r="N380" s="4"/>
      <c r="O380" s="4"/>
      <c r="P380" s="4">
        <f t="shared" si="20"/>
        <v>0</v>
      </c>
      <c r="Q380" s="4">
        <f t="array" ref="Q380">E380-XLOOKUP(C380,'PRICE LIST'!E:E,'PRICE LIST'!J:J)</f>
        <v>91</v>
      </c>
      <c r="R380" s="14"/>
      <c r="S380" s="14">
        <v>1.0</v>
      </c>
    </row>
    <row r="381">
      <c r="A381" s="14" t="str">
        <f t="array" ref="A381">XLOOKUP(C381,INV!D:D,INV!I:I)</f>
        <v>YA610</v>
      </c>
      <c r="B381" s="24" t="s">
        <v>790</v>
      </c>
      <c r="C381" s="20" t="s">
        <v>791</v>
      </c>
      <c r="D381" s="14" t="s">
        <v>792</v>
      </c>
      <c r="E381" s="26">
        <f t="array" ref="E381">XLOOKUP(C381,INV!A:A,INV!K:K)</f>
        <v>75</v>
      </c>
      <c r="F381" s="4"/>
      <c r="G381" s="4">
        <f t="array" ref="G381">XLOOKUP(C381,SEA!B:B,SEA!Q:Q)</f>
        <v>123.6666667</v>
      </c>
      <c r="H381" s="4">
        <f t="array" ref="H381">XLOOKUP(C381,SEA!B:B,SEA!S:S)</f>
        <v>0</v>
      </c>
      <c r="I381" s="4">
        <f t="shared" si="18"/>
        <v>124</v>
      </c>
      <c r="J381" s="4">
        <f t="shared" si="19"/>
        <v>0</v>
      </c>
      <c r="K381" s="18">
        <f t="array" ref="K381">I381*XLOOKUP(C381,'PRICE LIST'!E:E,'PRICE LIST'!J:J)</f>
        <v>0</v>
      </c>
      <c r="L381" s="18">
        <f t="array" ref="L381">J381*XLOOKUP(C381,'PRICE LIST'!E:E,'PRICE LIST'!J:J)</f>
        <v>0</v>
      </c>
      <c r="M381" s="4" t="str">
        <f t="array" ref="M381">XLOOKUP(C381,SEA!B:B,SEA!R:R)</f>
        <v/>
      </c>
      <c r="N381" s="4"/>
      <c r="O381" s="4"/>
      <c r="P381" s="4">
        <f t="shared" si="20"/>
        <v>0</v>
      </c>
      <c r="Q381" s="37">
        <f t="array" ref="Q381">E381-XLOOKUP(C381,'PRICE LIST'!E:E,'PRICE LIST'!J:J)</f>
        <v>75</v>
      </c>
      <c r="R381" s="4"/>
      <c r="S381" s="14">
        <v>1.0</v>
      </c>
    </row>
    <row r="382">
      <c r="A382" s="26" t="str">
        <f t="array" ref="A382">XLOOKUP(C382,INV!D:D,INV!I:I)</f>
        <v>YA404</v>
      </c>
      <c r="B382" s="19" t="s">
        <v>793</v>
      </c>
      <c r="C382" s="20" t="s">
        <v>794</v>
      </c>
      <c r="D382" s="14" t="s">
        <v>792</v>
      </c>
      <c r="E382" s="14">
        <f t="array" ref="E382">XLOOKUP(C382,INV!A:A,INV!K:K)</f>
        <v>20</v>
      </c>
      <c r="F382" s="2" t="s">
        <v>727</v>
      </c>
      <c r="G382" s="6">
        <f t="array" ref="G382">XLOOKUP(C382,UNIQUE!B:B,UNIQUE!I:I)</f>
        <v>2388</v>
      </c>
      <c r="I382" s="6">
        <f t="shared" si="18"/>
        <v>2388</v>
      </c>
      <c r="J382" s="6">
        <f t="shared" si="19"/>
        <v>0</v>
      </c>
      <c r="K382" s="31">
        <f t="array" ref="K382">I382*XLOOKUP(C382,'PRICE LIST'!E:E,'PRICE LIST'!J:J)</f>
        <v>0</v>
      </c>
      <c r="L382" s="31">
        <f t="array" ref="L382">J382*XLOOKUP(C382,'PRICE LIST'!E:E,'PRICE LIST'!J:J)</f>
        <v>0</v>
      </c>
      <c r="M382" s="4" t="str">
        <f t="array" ref="M382">XLOOKUP(C382,SEA!B:B,SEA!R:R)</f>
        <v>#N/A</v>
      </c>
      <c r="S382" s="2">
        <v>1.0</v>
      </c>
    </row>
    <row r="383">
      <c r="A383" s="26" t="str">
        <f t="array" ref="A383">XLOOKUP(C383,INV!D:D,INV!I:I)</f>
        <v>YA312</v>
      </c>
      <c r="B383" s="24" t="s">
        <v>795</v>
      </c>
      <c r="C383" s="20" t="s">
        <v>796</v>
      </c>
      <c r="D383" s="14" t="s">
        <v>792</v>
      </c>
      <c r="E383" s="26">
        <f t="array" ref="E383">XLOOKUP(C383,INV!A:A,INV!K:K)</f>
        <v>17</v>
      </c>
      <c r="F383" s="4"/>
      <c r="G383" s="4">
        <f t="array" ref="G383">XLOOKUP(C383,SEA!B:B,SEA!Q:Q)</f>
        <v>72.83333333</v>
      </c>
      <c r="H383" s="4">
        <f t="array" ref="H383">XLOOKUP(C383,SEA!B:B,SEA!S:S)</f>
        <v>0</v>
      </c>
      <c r="I383" s="4">
        <f t="shared" si="18"/>
        <v>73</v>
      </c>
      <c r="J383" s="4">
        <f t="shared" si="19"/>
        <v>0</v>
      </c>
      <c r="K383" s="18">
        <f t="array" ref="K383">I383*XLOOKUP(C383,'PRICE LIST'!E:E,'PRICE LIST'!J:J)</f>
        <v>0</v>
      </c>
      <c r="L383" s="18">
        <f t="array" ref="L383">J383*XLOOKUP(C383,'PRICE LIST'!E:E,'PRICE LIST'!J:J)</f>
        <v>0</v>
      </c>
      <c r="M383" s="4" t="str">
        <f t="array" ref="M383">XLOOKUP(C383,SEA!B:B,SEA!R:R)</f>
        <v/>
      </c>
      <c r="N383" s="4"/>
      <c r="O383" s="4"/>
      <c r="P383" s="4">
        <f t="shared" ref="P383:P392" si="21">Q383*J383</f>
        <v>0</v>
      </c>
      <c r="Q383" s="37">
        <f t="array" ref="Q383">E383-XLOOKUP(C383,'PRICE LIST'!E:E,'PRICE LIST'!J:J)</f>
        <v>17</v>
      </c>
      <c r="R383" s="4"/>
      <c r="S383" s="14">
        <v>1.0</v>
      </c>
    </row>
    <row r="384">
      <c r="A384" s="14" t="str">
        <f t="array" ref="A384">XLOOKUP(C384,INV!D:D,INV!I:I)</f>
        <v>YA401</v>
      </c>
      <c r="B384" s="28" t="s">
        <v>797</v>
      </c>
      <c r="C384" s="29" t="s">
        <v>798</v>
      </c>
      <c r="D384" s="14" t="s">
        <v>792</v>
      </c>
      <c r="E384" s="14">
        <f t="array" ref="E384">XLOOKUP(C384,INV!A:A,INV!K:K)</f>
        <v>30</v>
      </c>
      <c r="F384" s="4"/>
      <c r="G384" s="4">
        <f t="array" ref="G384">XLOOKUP(C384,SEA!B:B,SEA!Q:Q)</f>
        <v>0</v>
      </c>
      <c r="H384" s="4">
        <f t="array" ref="H384">XLOOKUP(C384,SEA!B:B,SEA!S:S)</f>
        <v>0</v>
      </c>
      <c r="I384" s="4">
        <f t="shared" si="18"/>
        <v>0</v>
      </c>
      <c r="J384" s="4">
        <f t="shared" si="19"/>
        <v>0</v>
      </c>
      <c r="K384" s="18">
        <f t="array" ref="K384">I384*XLOOKUP(C384,'PRICE LIST'!E:E,'PRICE LIST'!J:J)</f>
        <v>0</v>
      </c>
      <c r="L384" s="18">
        <f t="array" ref="L384">J384*XLOOKUP(C384,'PRICE LIST'!E:E,'PRICE LIST'!J:J)</f>
        <v>0</v>
      </c>
      <c r="M384" s="4" t="str">
        <f t="array" ref="M384">XLOOKUP(C384,SEA!B:B,SEA!R:R)</f>
        <v/>
      </c>
      <c r="N384" s="4"/>
      <c r="O384" s="4"/>
      <c r="P384" s="4">
        <f t="shared" si="21"/>
        <v>0</v>
      </c>
      <c r="Q384" s="4">
        <f t="array" ref="Q384">E384-XLOOKUP(C384,'PRICE LIST'!E:E,'PRICE LIST'!J:J)</f>
        <v>30</v>
      </c>
      <c r="R384" s="4"/>
      <c r="S384" s="14">
        <v>1.0</v>
      </c>
    </row>
    <row r="385">
      <c r="A385" s="14" t="str">
        <f t="array" ref="A385">XLOOKUP(C385,INV!D:D,INV!I:I)</f>
        <v>YA313</v>
      </c>
      <c r="B385" s="28" t="s">
        <v>799</v>
      </c>
      <c r="C385" s="29" t="s">
        <v>800</v>
      </c>
      <c r="D385" s="14" t="s">
        <v>792</v>
      </c>
      <c r="E385" s="14">
        <f t="array" ref="E385">XLOOKUP(C385,INV!A:A,INV!K:K)</f>
        <v>55</v>
      </c>
      <c r="F385" s="4"/>
      <c r="G385" s="4">
        <f t="array" ref="G385">XLOOKUP(C385,SEA!B:B,SEA!Q:Q)</f>
        <v>0</v>
      </c>
      <c r="H385" s="4">
        <f t="array" ref="H385">XLOOKUP(C385,SEA!B:B,SEA!S:S)</f>
        <v>0</v>
      </c>
      <c r="I385" s="4">
        <f t="shared" si="18"/>
        <v>0</v>
      </c>
      <c r="J385" s="4">
        <f t="shared" si="19"/>
        <v>0</v>
      </c>
      <c r="K385" s="18">
        <f t="array" ref="K385">I385*XLOOKUP(C385,'PRICE LIST'!E:E,'PRICE LIST'!J:J)</f>
        <v>0</v>
      </c>
      <c r="L385" s="18">
        <f t="array" ref="L385">J385*XLOOKUP(C385,'PRICE LIST'!E:E,'PRICE LIST'!J:J)</f>
        <v>0</v>
      </c>
      <c r="M385" s="4" t="str">
        <f t="array" ref="M385">XLOOKUP(C385,SEA!B:B,SEA!R:R)</f>
        <v>X</v>
      </c>
      <c r="N385" s="4"/>
      <c r="O385" s="4"/>
      <c r="P385" s="4">
        <f t="shared" si="21"/>
        <v>0</v>
      </c>
      <c r="Q385" s="4">
        <f t="array" ref="Q385">E385-XLOOKUP(C385,'PRICE LIST'!E:E,'PRICE LIST'!J:J)</f>
        <v>55</v>
      </c>
      <c r="R385" s="4"/>
      <c r="S385" s="14">
        <v>1.0</v>
      </c>
    </row>
    <row r="386">
      <c r="A386" s="14" t="str">
        <f t="array" ref="A386">XLOOKUP(C386,INV!D:D,INV!I:I)</f>
        <v>YA405</v>
      </c>
      <c r="B386" s="28" t="s">
        <v>801</v>
      </c>
      <c r="C386" s="29" t="s">
        <v>802</v>
      </c>
      <c r="D386" s="14" t="s">
        <v>792</v>
      </c>
      <c r="E386" s="14">
        <f t="array" ref="E386">XLOOKUP(C386,INV!A:A,INV!K:K)</f>
        <v>50</v>
      </c>
      <c r="F386" s="4"/>
      <c r="G386" s="4">
        <f t="array" ref="G386">XLOOKUP(C386,SEA!B:B,SEA!Q:Q)</f>
        <v>0</v>
      </c>
      <c r="H386" s="4">
        <f t="array" ref="H386">XLOOKUP(C386,SEA!B:B,SEA!S:S)</f>
        <v>0</v>
      </c>
      <c r="I386" s="4">
        <f t="shared" si="18"/>
        <v>0</v>
      </c>
      <c r="J386" s="4">
        <f t="shared" si="19"/>
        <v>0</v>
      </c>
      <c r="K386" s="18">
        <f t="array" ref="K386">I386*XLOOKUP(C386,'PRICE LIST'!E:E,'PRICE LIST'!J:J)</f>
        <v>0</v>
      </c>
      <c r="L386" s="18">
        <f t="array" ref="L386">J386*XLOOKUP(C386,'PRICE LIST'!E:E,'PRICE LIST'!J:J)</f>
        <v>0</v>
      </c>
      <c r="M386" s="4" t="str">
        <f t="array" ref="M386">XLOOKUP(C386,SEA!B:B,SEA!R:R)</f>
        <v/>
      </c>
      <c r="N386" s="4"/>
      <c r="O386" s="4"/>
      <c r="P386" s="4">
        <f t="shared" si="21"/>
        <v>0</v>
      </c>
      <c r="Q386" s="4">
        <f t="array" ref="Q386">E386-XLOOKUP(C386,'PRICE LIST'!E:E,'PRICE LIST'!J:J)</f>
        <v>50</v>
      </c>
      <c r="R386" s="4"/>
      <c r="S386" s="14">
        <v>1.0</v>
      </c>
    </row>
    <row r="387">
      <c r="A387" s="14" t="str">
        <f t="array" ref="A387">XLOOKUP(C387,INV!D:D,INV!I:I)</f>
        <v>YS0019800000</v>
      </c>
      <c r="B387" s="52" t="s">
        <v>803</v>
      </c>
      <c r="C387" s="53" t="s">
        <v>804</v>
      </c>
      <c r="D387" s="14" t="s">
        <v>792</v>
      </c>
      <c r="E387" s="14">
        <f t="array" ref="E387">XLOOKUP(C387,INV!A:A,INV!K:K)</f>
        <v>50</v>
      </c>
      <c r="F387" s="4"/>
      <c r="G387" s="4">
        <f t="array" ref="G387">XLOOKUP(C387,SEA!B:B,SEA!Q:Q)</f>
        <v>0</v>
      </c>
      <c r="H387" s="4">
        <f t="array" ref="H387">XLOOKUP(C387,SEA!B:B,SEA!S:S)</f>
        <v>0</v>
      </c>
      <c r="I387" s="4">
        <f t="shared" si="18"/>
        <v>0</v>
      </c>
      <c r="J387" s="4">
        <f t="shared" si="19"/>
        <v>0</v>
      </c>
      <c r="K387" s="18">
        <f t="array" ref="K387">I387*XLOOKUP(C387,'PRICE LIST'!E:E,'PRICE LIST'!J:J)</f>
        <v>0</v>
      </c>
      <c r="L387" s="18">
        <f t="array" ref="L387">J387*XLOOKUP(C387,'PRICE LIST'!E:E,'PRICE LIST'!J:J)</f>
        <v>0</v>
      </c>
      <c r="M387" s="4" t="str">
        <f t="array" ref="M387">XLOOKUP(C387,SEA!B:B,SEA!R:R)</f>
        <v/>
      </c>
      <c r="N387" s="4"/>
      <c r="O387" s="4"/>
      <c r="P387" s="4">
        <f t="shared" si="21"/>
        <v>0</v>
      </c>
      <c r="Q387" s="4">
        <f t="array" ref="Q387">E387-XLOOKUP(C387,'PRICE LIST'!E:E,'PRICE LIST'!J:J)</f>
        <v>50</v>
      </c>
      <c r="R387" s="4"/>
      <c r="S387" s="14">
        <v>1.0</v>
      </c>
    </row>
    <row r="388">
      <c r="A388" s="14" t="str">
        <f t="array" ref="A388">XLOOKUP(C388,INV!D:D,INV!I:I)</f>
        <v>YA116-BR</v>
      </c>
      <c r="B388" s="28" t="s">
        <v>805</v>
      </c>
      <c r="C388" s="29" t="s">
        <v>806</v>
      </c>
      <c r="D388" s="14" t="s">
        <v>792</v>
      </c>
      <c r="E388" s="26">
        <f t="array" ref="E388">XLOOKUP(C388,INV!A:A,INV!K:K)</f>
        <v>49</v>
      </c>
      <c r="F388" s="4"/>
      <c r="G388" s="4">
        <f t="array" ref="G388">XLOOKUP(C388,SEA!B:B,SEA!Q:Q)</f>
        <v>0</v>
      </c>
      <c r="H388" s="4">
        <f t="array" ref="H388">XLOOKUP(C388,SEA!B:B,SEA!S:S)</f>
        <v>0</v>
      </c>
      <c r="I388" s="4">
        <f t="shared" si="18"/>
        <v>0</v>
      </c>
      <c r="J388" s="4">
        <f t="shared" si="19"/>
        <v>0</v>
      </c>
      <c r="K388" s="18">
        <f t="array" ref="K388">I388*XLOOKUP(C388,'PRICE LIST'!E:E,'PRICE LIST'!J:J)</f>
        <v>0</v>
      </c>
      <c r="L388" s="18">
        <f t="array" ref="L388">J388*XLOOKUP(C388,'PRICE LIST'!E:E,'PRICE LIST'!J:J)</f>
        <v>0</v>
      </c>
      <c r="M388" s="4" t="str">
        <f t="array" ref="M388">XLOOKUP(C388,SEA!B:B,SEA!R:R)</f>
        <v/>
      </c>
      <c r="N388" s="4"/>
      <c r="O388" s="4"/>
      <c r="P388" s="4">
        <f t="shared" si="21"/>
        <v>0</v>
      </c>
      <c r="Q388" s="37">
        <f t="array" ref="Q388">E388-XLOOKUP(C388,'PRICE LIST'!E:E,'PRICE LIST'!J:J)</f>
        <v>49</v>
      </c>
      <c r="R388" s="4"/>
      <c r="S388" s="14">
        <v>1.0</v>
      </c>
    </row>
    <row r="389">
      <c r="A389" s="14" t="str">
        <f t="array" ref="A389">XLOOKUP(C389,INV!D:D,INV!I:I)</f>
        <v>YA110</v>
      </c>
      <c r="B389" s="28" t="s">
        <v>807</v>
      </c>
      <c r="C389" s="29" t="s">
        <v>808</v>
      </c>
      <c r="D389" s="14" t="s">
        <v>792</v>
      </c>
      <c r="E389" s="14">
        <f t="array" ref="E389">XLOOKUP(C389,INV!A:A,INV!K:K)</f>
        <v>49</v>
      </c>
      <c r="F389" s="4"/>
      <c r="G389" s="4">
        <f t="array" ref="G389">XLOOKUP(C389,SEA!B:B,SEA!Q:Q)</f>
        <v>0</v>
      </c>
      <c r="H389" s="4">
        <f t="array" ref="H389">XLOOKUP(C389,SEA!B:B,SEA!S:S)</f>
        <v>0</v>
      </c>
      <c r="I389" s="4">
        <f t="shared" si="18"/>
        <v>0</v>
      </c>
      <c r="J389" s="4">
        <f t="shared" si="19"/>
        <v>0</v>
      </c>
      <c r="K389" s="18">
        <f t="array" ref="K389">I389*XLOOKUP(C389,'PRICE LIST'!E:E,'PRICE LIST'!J:J)</f>
        <v>0</v>
      </c>
      <c r="L389" s="18">
        <f t="array" ref="L389">J389*XLOOKUP(C389,'PRICE LIST'!E:E,'PRICE LIST'!J:J)</f>
        <v>0</v>
      </c>
      <c r="M389" s="4" t="str">
        <f t="array" ref="M389">XLOOKUP(C389,SEA!B:B,SEA!R:R)</f>
        <v/>
      </c>
      <c r="N389" s="4"/>
      <c r="O389" s="4"/>
      <c r="P389" s="4">
        <f t="shared" si="21"/>
        <v>0</v>
      </c>
      <c r="Q389" s="4">
        <f t="array" ref="Q389">E389-XLOOKUP(C389,'PRICE LIST'!E:E,'PRICE LIST'!J:J)</f>
        <v>49</v>
      </c>
      <c r="R389" s="4"/>
      <c r="S389" s="14">
        <v>1.0</v>
      </c>
    </row>
    <row r="390">
      <c r="A390" s="26" t="str">
        <f t="array" ref="A390">XLOOKUP(C390,INV!D:D,INV!I:I)</f>
        <v>YA409</v>
      </c>
      <c r="B390" s="28" t="s">
        <v>809</v>
      </c>
      <c r="C390" s="29" t="s">
        <v>810</v>
      </c>
      <c r="D390" s="14" t="s">
        <v>792</v>
      </c>
      <c r="E390" s="14">
        <f t="array" ref="E390">XLOOKUP(C390,INV!A:A,INV!K:K)</f>
        <v>15</v>
      </c>
      <c r="F390" s="4"/>
      <c r="G390" s="4">
        <f t="array" ref="G390">XLOOKUP(C390,SEA!B:B,SEA!Q:Q)</f>
        <v>0</v>
      </c>
      <c r="H390" s="4">
        <f t="array" ref="H390">XLOOKUP(C390,SEA!B:B,SEA!S:S)</f>
        <v>0</v>
      </c>
      <c r="I390" s="4">
        <f t="shared" si="18"/>
        <v>0</v>
      </c>
      <c r="J390" s="4">
        <f t="shared" si="19"/>
        <v>0</v>
      </c>
      <c r="K390" s="18">
        <f t="array" ref="K390">I390*XLOOKUP(C390,'PRICE LIST'!E:E,'PRICE LIST'!J:J)</f>
        <v>0</v>
      </c>
      <c r="L390" s="18">
        <f t="array" ref="L390">J390*XLOOKUP(C390,'PRICE LIST'!E:E,'PRICE LIST'!J:J)</f>
        <v>0</v>
      </c>
      <c r="M390" s="4" t="str">
        <f t="array" ref="M390">XLOOKUP(C390,SEA!B:B,SEA!R:R)</f>
        <v/>
      </c>
      <c r="N390" s="4"/>
      <c r="O390" s="4"/>
      <c r="P390" s="4">
        <f t="shared" si="21"/>
        <v>0</v>
      </c>
      <c r="Q390" s="4">
        <f t="array" ref="Q390">E390-XLOOKUP(C390,'PRICE LIST'!E:E,'PRICE LIST'!J:J)</f>
        <v>15</v>
      </c>
      <c r="R390" s="4"/>
      <c r="S390" s="14">
        <v>1.0</v>
      </c>
    </row>
    <row r="391">
      <c r="A391" s="14" t="str">
        <f t="array" ref="A391">XLOOKUP(C391,INV!D:D,INV!I:I)</f>
        <v>CX903</v>
      </c>
      <c r="B391" s="28" t="s">
        <v>811</v>
      </c>
      <c r="C391" s="29" t="s">
        <v>812</v>
      </c>
      <c r="D391" s="14" t="s">
        <v>792</v>
      </c>
      <c r="E391" s="14">
        <f t="array" ref="E391">XLOOKUP(C391,INV!A:A,INV!K:K)</f>
        <v>3</v>
      </c>
      <c r="F391" s="4"/>
      <c r="G391" s="4">
        <f t="array" ref="G391">XLOOKUP(C391,SEA!B:B,SEA!Q:Q)</f>
        <v>0</v>
      </c>
      <c r="H391" s="4">
        <f t="array" ref="H391">XLOOKUP(C391,SEA!B:B,SEA!S:S)</f>
        <v>0</v>
      </c>
      <c r="I391" s="4">
        <f t="shared" si="18"/>
        <v>0</v>
      </c>
      <c r="J391" s="4">
        <f t="shared" si="19"/>
        <v>0</v>
      </c>
      <c r="K391" s="18">
        <f t="array" ref="K391">I391*XLOOKUP(C391,'PRICE LIST'!E:E,'PRICE LIST'!J:J)</f>
        <v>0</v>
      </c>
      <c r="L391" s="18">
        <f t="array" ref="L391">J391*XLOOKUP(C391,'PRICE LIST'!E:E,'PRICE LIST'!J:J)</f>
        <v>0</v>
      </c>
      <c r="M391" s="4" t="str">
        <f t="array" ref="M391">XLOOKUP(C391,SEA!B:B,SEA!R:R)</f>
        <v/>
      </c>
      <c r="N391" s="4"/>
      <c r="O391" s="4"/>
      <c r="P391" s="4">
        <f t="shared" si="21"/>
        <v>0</v>
      </c>
      <c r="Q391" s="4">
        <f t="array" ref="Q391">E391-XLOOKUP(C391,'PRICE LIST'!E:E,'PRICE LIST'!J:J)</f>
        <v>3</v>
      </c>
      <c r="R391" s="14">
        <v>0.5</v>
      </c>
      <c r="S391" s="14">
        <v>1.0</v>
      </c>
    </row>
    <row r="392">
      <c r="A392" s="26" t="str">
        <f t="array" ref="A392">XLOOKUP(C392,INV!D:D,INV!I:I)</f>
        <v>YA403</v>
      </c>
      <c r="B392" s="54" t="s">
        <v>813</v>
      </c>
      <c r="C392" s="55" t="s">
        <v>814</v>
      </c>
      <c r="D392" s="14" t="s">
        <v>792</v>
      </c>
      <c r="E392" s="26">
        <f t="array" ref="E392">XLOOKUP(C392,INV!A:A,INV!K:K)</f>
        <v>30</v>
      </c>
      <c r="F392" s="14" t="s">
        <v>155</v>
      </c>
      <c r="G392" s="4"/>
      <c r="H392" s="4">
        <f t="array" ref="H392">XLOOKUP(C392,AIR!C:C,AIR!E:E)</f>
        <v>820.6666667</v>
      </c>
      <c r="I392" s="4">
        <f t="shared" si="18"/>
        <v>0</v>
      </c>
      <c r="J392" s="4">
        <f t="shared" si="19"/>
        <v>840</v>
      </c>
      <c r="K392" s="18">
        <f t="array" ref="K392">I392*XLOOKUP(C392,'PRICE LIST'!E:E,'PRICE LIST'!J:J)</f>
        <v>0</v>
      </c>
      <c r="L392" s="18">
        <f t="array" ref="L392">J392*XLOOKUP(C392,'PRICE LIST'!E:E,'PRICE LIST'!J:J)</f>
        <v>0</v>
      </c>
      <c r="M392" s="4" t="str">
        <f t="array" ref="M392">XLOOKUP(C392,SEA!B:B,SEA!R:R)</f>
        <v>#N/A</v>
      </c>
      <c r="N392" s="4"/>
      <c r="O392" s="4"/>
      <c r="P392" s="4">
        <f t="shared" si="21"/>
        <v>25200</v>
      </c>
      <c r="Q392" s="37">
        <f t="array" ref="Q392">E392-XLOOKUP(C392,'PRICE LIST'!E:E,'PRICE LIST'!J:J)</f>
        <v>30</v>
      </c>
      <c r="R392" s="14"/>
      <c r="S392" s="14">
        <v>60.0</v>
      </c>
    </row>
    <row r="393">
      <c r="A393" s="4"/>
      <c r="B393" s="56"/>
      <c r="C393" s="4"/>
      <c r="D393" s="4"/>
      <c r="E393" s="4"/>
      <c r="F393" s="4"/>
      <c r="G393" s="4"/>
      <c r="H393" s="4"/>
      <c r="I393" s="4"/>
      <c r="J393" s="4"/>
      <c r="K393" s="49"/>
      <c r="L393" s="49"/>
      <c r="M393" s="4"/>
      <c r="N393" s="4"/>
      <c r="O393" s="4"/>
      <c r="P393" s="4"/>
      <c r="Q393" s="4"/>
      <c r="R393" s="4"/>
      <c r="S393" s="4"/>
    </row>
    <row r="394">
      <c r="A394" s="4"/>
      <c r="B394" s="56"/>
      <c r="C394" s="4"/>
      <c r="D394" s="4"/>
      <c r="E394" s="4"/>
      <c r="F394" s="4"/>
      <c r="G394" s="4"/>
      <c r="H394" s="4"/>
      <c r="I394" s="4"/>
      <c r="J394" s="4"/>
      <c r="K394" s="49"/>
      <c r="L394" s="49"/>
      <c r="M394" s="4"/>
      <c r="N394" s="4"/>
      <c r="O394" s="4"/>
      <c r="P394" s="4"/>
      <c r="Q394" s="4"/>
      <c r="R394" s="4"/>
      <c r="S394" s="4"/>
    </row>
    <row r="395">
      <c r="A395" s="4"/>
      <c r="B395" s="56"/>
      <c r="C395" s="4"/>
      <c r="D395" s="4"/>
      <c r="E395" s="4"/>
      <c r="F395" s="4"/>
      <c r="G395" s="4"/>
      <c r="H395" s="4"/>
      <c r="I395" s="4"/>
      <c r="J395" s="4"/>
      <c r="K395" s="49"/>
      <c r="L395" s="49"/>
      <c r="M395" s="4"/>
      <c r="N395" s="4"/>
      <c r="O395" s="4"/>
      <c r="P395" s="4"/>
      <c r="Q395" s="4"/>
      <c r="R395" s="4"/>
      <c r="S395" s="4"/>
    </row>
    <row r="396">
      <c r="A396" s="4"/>
      <c r="B396" s="56"/>
      <c r="C396" s="4"/>
      <c r="D396" s="4"/>
      <c r="E396" s="4"/>
      <c r="F396" s="4"/>
      <c r="G396" s="4"/>
      <c r="H396" s="4"/>
      <c r="I396" s="4"/>
      <c r="J396" s="4"/>
      <c r="K396" s="49"/>
      <c r="L396" s="49"/>
      <c r="M396" s="4"/>
      <c r="N396" s="4"/>
      <c r="O396" s="4"/>
      <c r="P396" s="4"/>
      <c r="Q396" s="4"/>
      <c r="R396" s="4"/>
      <c r="S396" s="4"/>
    </row>
    <row r="397">
      <c r="A397" s="4"/>
      <c r="B397" s="56"/>
      <c r="C397" s="4"/>
      <c r="D397" s="4"/>
      <c r="E397" s="4"/>
      <c r="F397" s="4"/>
      <c r="G397" s="4"/>
      <c r="H397" s="4"/>
      <c r="I397" s="4"/>
      <c r="J397" s="4"/>
      <c r="K397" s="49"/>
      <c r="L397" s="49"/>
      <c r="M397" s="4"/>
      <c r="N397" s="4"/>
      <c r="O397" s="4"/>
      <c r="P397" s="4"/>
      <c r="Q397" s="4"/>
      <c r="R397" s="4"/>
      <c r="S397" s="4"/>
    </row>
    <row r="398">
      <c r="A398" s="4"/>
      <c r="B398" s="56"/>
      <c r="C398" s="4"/>
      <c r="D398" s="4"/>
      <c r="E398" s="4"/>
      <c r="F398" s="4"/>
      <c r="G398" s="4"/>
      <c r="H398" s="4"/>
      <c r="I398" s="4"/>
      <c r="J398" s="4"/>
      <c r="K398" s="49"/>
      <c r="L398" s="49"/>
      <c r="M398" s="4"/>
      <c r="N398" s="4"/>
      <c r="O398" s="4"/>
      <c r="P398" s="4"/>
      <c r="Q398" s="4"/>
      <c r="R398" s="4"/>
      <c r="S398" s="4"/>
    </row>
    <row r="399">
      <c r="A399" s="4"/>
      <c r="B399" s="56"/>
      <c r="C399" s="4"/>
      <c r="D399" s="4"/>
      <c r="E399" s="4"/>
      <c r="F399" s="4"/>
      <c r="G399" s="4"/>
      <c r="H399" s="4"/>
      <c r="I399" s="4"/>
      <c r="J399" s="4"/>
      <c r="K399" s="49"/>
      <c r="L399" s="49"/>
      <c r="M399" s="4"/>
      <c r="N399" s="4"/>
      <c r="O399" s="4"/>
      <c r="P399" s="4"/>
      <c r="Q399" s="4"/>
      <c r="R399" s="4"/>
      <c r="S399" s="4"/>
    </row>
    <row r="400">
      <c r="A400" s="4"/>
      <c r="B400" s="56"/>
      <c r="C400" s="4"/>
      <c r="D400" s="4"/>
      <c r="E400" s="4"/>
      <c r="F400" s="4"/>
      <c r="G400" s="4"/>
      <c r="H400" s="4"/>
      <c r="I400" s="4"/>
      <c r="J400" s="4"/>
      <c r="K400" s="49"/>
      <c r="L400" s="49"/>
      <c r="M400" s="4"/>
      <c r="N400" s="4"/>
      <c r="O400" s="4"/>
      <c r="P400" s="4"/>
      <c r="Q400" s="4"/>
      <c r="R400" s="4"/>
      <c r="S400" s="4"/>
    </row>
    <row r="401">
      <c r="A401" s="4"/>
      <c r="B401" s="56"/>
      <c r="C401" s="4"/>
      <c r="D401" s="4"/>
      <c r="E401" s="4"/>
      <c r="F401" s="4"/>
      <c r="G401" s="4"/>
      <c r="H401" s="4"/>
      <c r="I401" s="4"/>
      <c r="J401" s="4"/>
      <c r="K401" s="49"/>
      <c r="L401" s="49"/>
      <c r="M401" s="4"/>
      <c r="N401" s="4"/>
      <c r="O401" s="4"/>
      <c r="P401" s="4"/>
      <c r="Q401" s="4"/>
      <c r="R401" s="4"/>
      <c r="S401" s="4"/>
    </row>
    <row r="402">
      <c r="A402" s="4"/>
      <c r="B402" s="56"/>
      <c r="C402" s="4"/>
      <c r="D402" s="4"/>
      <c r="E402" s="4"/>
      <c r="F402" s="4"/>
      <c r="G402" s="4"/>
      <c r="H402" s="4"/>
      <c r="I402" s="4"/>
      <c r="J402" s="4"/>
      <c r="K402" s="49"/>
      <c r="L402" s="49"/>
      <c r="M402" s="4"/>
      <c r="N402" s="4"/>
      <c r="O402" s="4"/>
      <c r="P402" s="4"/>
      <c r="Q402" s="4"/>
      <c r="R402" s="4"/>
      <c r="S402" s="4"/>
    </row>
    <row r="403">
      <c r="A403" s="4"/>
      <c r="B403" s="56"/>
      <c r="C403" s="4"/>
      <c r="D403" s="4"/>
      <c r="E403" s="4"/>
      <c r="F403" s="4"/>
      <c r="G403" s="4"/>
      <c r="H403" s="4"/>
      <c r="I403" s="4"/>
      <c r="J403" s="4"/>
      <c r="K403" s="49"/>
      <c r="L403" s="49"/>
      <c r="M403" s="4"/>
      <c r="N403" s="4"/>
      <c r="O403" s="4"/>
      <c r="P403" s="4"/>
      <c r="Q403" s="4"/>
      <c r="R403" s="4"/>
      <c r="S403" s="4"/>
    </row>
    <row r="404">
      <c r="A404" s="4"/>
      <c r="B404" s="56"/>
      <c r="C404" s="4"/>
      <c r="D404" s="4"/>
      <c r="E404" s="4"/>
      <c r="F404" s="4"/>
      <c r="G404" s="4"/>
      <c r="H404" s="4"/>
      <c r="I404" s="4"/>
      <c r="J404" s="4"/>
      <c r="K404" s="49"/>
      <c r="L404" s="49"/>
      <c r="M404" s="4"/>
      <c r="N404" s="4"/>
      <c r="O404" s="4"/>
      <c r="P404" s="4"/>
      <c r="Q404" s="4"/>
      <c r="R404" s="4"/>
      <c r="S404" s="4"/>
    </row>
    <row r="405">
      <c r="A405" s="4"/>
      <c r="B405" s="56"/>
      <c r="C405" s="4"/>
      <c r="D405" s="4"/>
      <c r="E405" s="4"/>
      <c r="F405" s="4"/>
      <c r="G405" s="4"/>
      <c r="H405" s="4"/>
      <c r="I405" s="4"/>
      <c r="J405" s="4"/>
      <c r="K405" s="49"/>
      <c r="L405" s="49"/>
      <c r="M405" s="4"/>
      <c r="N405" s="4"/>
      <c r="O405" s="4"/>
      <c r="P405" s="4"/>
      <c r="Q405" s="4"/>
      <c r="R405" s="4"/>
      <c r="S405" s="4"/>
    </row>
    <row r="406">
      <c r="A406" s="4"/>
      <c r="B406" s="56"/>
      <c r="C406" s="4"/>
      <c r="D406" s="4"/>
      <c r="E406" s="4"/>
      <c r="F406" s="4"/>
      <c r="G406" s="4"/>
      <c r="H406" s="4"/>
      <c r="I406" s="4"/>
      <c r="J406" s="4"/>
      <c r="K406" s="49"/>
      <c r="L406" s="49"/>
      <c r="M406" s="4"/>
      <c r="N406" s="4"/>
      <c r="O406" s="4"/>
      <c r="P406" s="4"/>
      <c r="Q406" s="4"/>
      <c r="R406" s="4"/>
      <c r="S406" s="4"/>
    </row>
    <row r="407">
      <c r="A407" s="4"/>
      <c r="B407" s="56"/>
      <c r="C407" s="4"/>
      <c r="D407" s="4"/>
      <c r="E407" s="4"/>
      <c r="F407" s="4"/>
      <c r="G407" s="4"/>
      <c r="H407" s="4"/>
      <c r="I407" s="4"/>
      <c r="J407" s="4"/>
      <c r="K407" s="49"/>
      <c r="L407" s="49"/>
      <c r="M407" s="4"/>
      <c r="N407" s="4"/>
      <c r="O407" s="4"/>
      <c r="P407" s="4"/>
      <c r="Q407" s="4"/>
      <c r="R407" s="4"/>
      <c r="S407" s="4"/>
    </row>
    <row r="408">
      <c r="A408" s="4"/>
      <c r="B408" s="56"/>
      <c r="C408" s="4"/>
      <c r="D408" s="4"/>
      <c r="E408" s="4"/>
      <c r="F408" s="4"/>
      <c r="G408" s="4"/>
      <c r="H408" s="4"/>
      <c r="I408" s="4"/>
      <c r="J408" s="4"/>
      <c r="K408" s="49"/>
      <c r="L408" s="49"/>
      <c r="M408" s="4"/>
      <c r="N408" s="4"/>
      <c r="O408" s="4"/>
      <c r="P408" s="4"/>
      <c r="Q408" s="4"/>
      <c r="R408" s="4"/>
      <c r="S408" s="4"/>
    </row>
    <row r="409">
      <c r="A409" s="4"/>
      <c r="B409" s="56"/>
      <c r="C409" s="4"/>
      <c r="D409" s="4"/>
      <c r="E409" s="4"/>
      <c r="F409" s="4"/>
      <c r="G409" s="4"/>
      <c r="H409" s="4"/>
      <c r="I409" s="4"/>
      <c r="J409" s="4"/>
      <c r="K409" s="49"/>
      <c r="L409" s="49"/>
      <c r="M409" s="4"/>
      <c r="N409" s="4"/>
      <c r="O409" s="4"/>
      <c r="P409" s="4"/>
      <c r="Q409" s="4"/>
      <c r="R409" s="4"/>
      <c r="S409" s="4"/>
    </row>
    <row r="410">
      <c r="A410" s="4"/>
      <c r="B410" s="56"/>
      <c r="C410" s="4"/>
      <c r="D410" s="4"/>
      <c r="E410" s="4"/>
      <c r="F410" s="4"/>
      <c r="G410" s="4"/>
      <c r="H410" s="4"/>
      <c r="I410" s="4"/>
      <c r="J410" s="4"/>
      <c r="K410" s="49"/>
      <c r="L410" s="49"/>
      <c r="M410" s="4"/>
      <c r="N410" s="4"/>
      <c r="O410" s="4"/>
      <c r="P410" s="4"/>
      <c r="Q410" s="4"/>
      <c r="R410" s="4"/>
      <c r="S410" s="4"/>
    </row>
    <row r="411">
      <c r="A411" s="4"/>
      <c r="B411" s="56"/>
      <c r="C411" s="4"/>
      <c r="D411" s="4"/>
      <c r="E411" s="4"/>
      <c r="F411" s="4"/>
      <c r="G411" s="4"/>
      <c r="H411" s="4"/>
      <c r="I411" s="4"/>
      <c r="J411" s="4"/>
      <c r="K411" s="49"/>
      <c r="L411" s="49"/>
      <c r="M411" s="4"/>
      <c r="N411" s="4"/>
      <c r="O411" s="4"/>
      <c r="P411" s="4"/>
      <c r="Q411" s="4"/>
      <c r="R411" s="4"/>
      <c r="S411" s="4"/>
    </row>
    <row r="412">
      <c r="A412" s="4"/>
      <c r="B412" s="56"/>
      <c r="C412" s="4"/>
      <c r="D412" s="4"/>
      <c r="E412" s="4"/>
      <c r="F412" s="4"/>
      <c r="G412" s="4"/>
      <c r="H412" s="4"/>
      <c r="I412" s="4"/>
      <c r="J412" s="4"/>
      <c r="K412" s="49"/>
      <c r="L412" s="49"/>
      <c r="M412" s="4"/>
      <c r="N412" s="4"/>
      <c r="O412" s="4"/>
      <c r="P412" s="4"/>
      <c r="Q412" s="4"/>
      <c r="R412" s="4"/>
      <c r="S412" s="4"/>
    </row>
    <row r="413">
      <c r="A413" s="4"/>
      <c r="B413" s="56"/>
      <c r="C413" s="4"/>
      <c r="D413" s="4"/>
      <c r="E413" s="4"/>
      <c r="F413" s="4"/>
      <c r="G413" s="4"/>
      <c r="H413" s="4"/>
      <c r="I413" s="4"/>
      <c r="J413" s="4"/>
      <c r="K413" s="49"/>
      <c r="L413" s="49"/>
      <c r="M413" s="4"/>
      <c r="N413" s="4"/>
      <c r="O413" s="4"/>
      <c r="P413" s="4"/>
      <c r="Q413" s="4"/>
      <c r="R413" s="4"/>
      <c r="S413" s="4"/>
    </row>
    <row r="414">
      <c r="A414" s="4"/>
      <c r="B414" s="56"/>
      <c r="C414" s="4"/>
      <c r="D414" s="4"/>
      <c r="E414" s="4"/>
      <c r="F414" s="4"/>
      <c r="G414" s="4"/>
      <c r="H414" s="4"/>
      <c r="I414" s="4"/>
      <c r="J414" s="4"/>
      <c r="K414" s="49"/>
      <c r="L414" s="49"/>
      <c r="M414" s="4"/>
      <c r="N414" s="4"/>
      <c r="O414" s="4"/>
      <c r="P414" s="4"/>
      <c r="Q414" s="4"/>
      <c r="R414" s="4"/>
      <c r="S414" s="4"/>
    </row>
    <row r="415">
      <c r="A415" s="4"/>
      <c r="B415" s="56"/>
      <c r="C415" s="4"/>
      <c r="D415" s="4"/>
      <c r="E415" s="4"/>
      <c r="F415" s="4"/>
      <c r="G415" s="4"/>
      <c r="H415" s="4"/>
      <c r="I415" s="4"/>
      <c r="J415" s="4"/>
      <c r="K415" s="49"/>
      <c r="L415" s="49"/>
      <c r="M415" s="4"/>
      <c r="N415" s="4"/>
      <c r="O415" s="4"/>
      <c r="P415" s="4"/>
      <c r="Q415" s="4"/>
      <c r="R415" s="4"/>
      <c r="S415" s="4"/>
    </row>
    <row r="416">
      <c r="A416" s="4"/>
      <c r="B416" s="56"/>
      <c r="C416" s="4"/>
      <c r="D416" s="4"/>
      <c r="E416" s="4"/>
      <c r="F416" s="4"/>
      <c r="G416" s="4"/>
      <c r="H416" s="4"/>
      <c r="I416" s="4"/>
      <c r="J416" s="4"/>
      <c r="K416" s="49"/>
      <c r="L416" s="49"/>
      <c r="M416" s="4"/>
      <c r="N416" s="4"/>
      <c r="O416" s="4"/>
      <c r="P416" s="4"/>
      <c r="Q416" s="4"/>
      <c r="R416" s="4"/>
      <c r="S416" s="4"/>
    </row>
    <row r="417">
      <c r="A417" s="4"/>
      <c r="B417" s="56"/>
      <c r="C417" s="4"/>
      <c r="D417" s="4"/>
      <c r="E417" s="4"/>
      <c r="F417" s="4"/>
      <c r="G417" s="4"/>
      <c r="H417" s="4"/>
      <c r="I417" s="4"/>
      <c r="J417" s="4"/>
      <c r="K417" s="49"/>
      <c r="L417" s="49"/>
      <c r="M417" s="4"/>
      <c r="N417" s="4"/>
      <c r="O417" s="4"/>
      <c r="P417" s="4"/>
      <c r="Q417" s="4"/>
      <c r="R417" s="4"/>
      <c r="S417" s="4"/>
    </row>
    <row r="418">
      <c r="A418" s="4"/>
      <c r="B418" s="56"/>
      <c r="C418" s="4"/>
      <c r="D418" s="4"/>
      <c r="E418" s="4"/>
      <c r="F418" s="4"/>
      <c r="G418" s="4"/>
      <c r="H418" s="4"/>
      <c r="I418" s="4"/>
      <c r="J418" s="4"/>
      <c r="K418" s="49"/>
      <c r="L418" s="49"/>
      <c r="M418" s="4"/>
      <c r="N418" s="4"/>
      <c r="O418" s="4"/>
      <c r="P418" s="4"/>
      <c r="Q418" s="4"/>
      <c r="R418" s="4"/>
      <c r="S418" s="4"/>
    </row>
    <row r="419">
      <c r="A419" s="4"/>
      <c r="B419" s="56"/>
      <c r="C419" s="4"/>
      <c r="D419" s="4"/>
      <c r="E419" s="4"/>
      <c r="F419" s="4"/>
      <c r="G419" s="4"/>
      <c r="H419" s="4"/>
      <c r="I419" s="4"/>
      <c r="J419" s="4"/>
      <c r="K419" s="49"/>
      <c r="L419" s="49"/>
      <c r="M419" s="4"/>
      <c r="N419" s="4"/>
      <c r="O419" s="4"/>
      <c r="P419" s="4"/>
      <c r="Q419" s="4"/>
      <c r="R419" s="4"/>
      <c r="S419" s="4"/>
    </row>
    <row r="420">
      <c r="A420" s="4"/>
      <c r="B420" s="56"/>
      <c r="C420" s="4"/>
      <c r="D420" s="4"/>
      <c r="E420" s="4"/>
      <c r="F420" s="4"/>
      <c r="G420" s="4"/>
      <c r="H420" s="4"/>
      <c r="I420" s="4"/>
      <c r="J420" s="4"/>
      <c r="K420" s="49"/>
      <c r="L420" s="49"/>
      <c r="M420" s="4"/>
      <c r="N420" s="4"/>
      <c r="O420" s="4"/>
      <c r="P420" s="4"/>
      <c r="Q420" s="4"/>
      <c r="R420" s="4"/>
      <c r="S420" s="4"/>
    </row>
    <row r="421">
      <c r="A421" s="4"/>
      <c r="B421" s="56"/>
      <c r="C421" s="4"/>
      <c r="D421" s="4"/>
      <c r="E421" s="4"/>
      <c r="F421" s="4"/>
      <c r="G421" s="4"/>
      <c r="H421" s="4"/>
      <c r="I421" s="4"/>
      <c r="J421" s="4"/>
      <c r="K421" s="49"/>
      <c r="L421" s="49"/>
      <c r="M421" s="4"/>
      <c r="N421" s="4"/>
      <c r="O421" s="4"/>
      <c r="P421" s="4"/>
      <c r="Q421" s="4"/>
      <c r="R421" s="4"/>
      <c r="S421" s="4"/>
    </row>
    <row r="422">
      <c r="A422" s="4"/>
      <c r="B422" s="56"/>
      <c r="C422" s="4"/>
      <c r="D422" s="4"/>
      <c r="E422" s="4"/>
      <c r="F422" s="4"/>
      <c r="G422" s="4"/>
      <c r="H422" s="4"/>
      <c r="I422" s="4"/>
      <c r="J422" s="4"/>
      <c r="K422" s="49"/>
      <c r="L422" s="49"/>
      <c r="M422" s="4"/>
      <c r="N422" s="4"/>
      <c r="O422" s="4"/>
      <c r="P422" s="4"/>
      <c r="Q422" s="4"/>
      <c r="R422" s="4"/>
      <c r="S422" s="4"/>
    </row>
    <row r="423">
      <c r="A423" s="4"/>
      <c r="B423" s="56"/>
      <c r="C423" s="4"/>
      <c r="D423" s="4"/>
      <c r="E423" s="4"/>
      <c r="F423" s="4"/>
      <c r="G423" s="4"/>
      <c r="H423" s="4"/>
      <c r="I423" s="4"/>
      <c r="J423" s="4"/>
      <c r="K423" s="49"/>
      <c r="L423" s="49"/>
      <c r="M423" s="4"/>
      <c r="N423" s="4"/>
      <c r="O423" s="4"/>
      <c r="P423" s="4"/>
      <c r="Q423" s="4"/>
      <c r="R423" s="4"/>
      <c r="S423" s="4"/>
    </row>
    <row r="424">
      <c r="A424" s="4"/>
      <c r="B424" s="56"/>
      <c r="C424" s="4"/>
      <c r="D424" s="4"/>
      <c r="E424" s="4"/>
      <c r="F424" s="4"/>
      <c r="G424" s="4"/>
      <c r="H424" s="4"/>
      <c r="I424" s="4"/>
      <c r="J424" s="4"/>
      <c r="K424" s="49"/>
      <c r="L424" s="49"/>
      <c r="M424" s="4"/>
      <c r="N424" s="4"/>
      <c r="O424" s="4"/>
      <c r="P424" s="4"/>
      <c r="Q424" s="4"/>
      <c r="R424" s="4"/>
      <c r="S424" s="4"/>
    </row>
    <row r="425">
      <c r="A425" s="4"/>
      <c r="B425" s="56"/>
      <c r="C425" s="4"/>
      <c r="D425" s="4"/>
      <c r="E425" s="4"/>
      <c r="F425" s="4"/>
      <c r="G425" s="4"/>
      <c r="H425" s="4"/>
      <c r="I425" s="4"/>
      <c r="J425" s="4"/>
      <c r="K425" s="49"/>
      <c r="L425" s="49"/>
      <c r="M425" s="4"/>
      <c r="N425" s="4"/>
      <c r="O425" s="4"/>
      <c r="P425" s="4"/>
      <c r="Q425" s="4"/>
      <c r="R425" s="4"/>
      <c r="S425" s="4"/>
    </row>
    <row r="426">
      <c r="A426" s="4"/>
      <c r="B426" s="56"/>
      <c r="C426" s="4"/>
      <c r="D426" s="4"/>
      <c r="E426" s="4"/>
      <c r="F426" s="4"/>
      <c r="G426" s="4"/>
      <c r="H426" s="4"/>
      <c r="I426" s="4"/>
      <c r="J426" s="4"/>
      <c r="K426" s="49"/>
      <c r="L426" s="49"/>
      <c r="M426" s="4"/>
      <c r="N426" s="4"/>
      <c r="O426" s="4"/>
      <c r="P426" s="4"/>
      <c r="Q426" s="4"/>
      <c r="R426" s="4"/>
      <c r="S426" s="4"/>
    </row>
    <row r="427">
      <c r="A427" s="4"/>
      <c r="B427" s="56"/>
      <c r="C427" s="4"/>
      <c r="D427" s="4"/>
      <c r="E427" s="4"/>
      <c r="F427" s="4"/>
      <c r="G427" s="4"/>
      <c r="H427" s="4"/>
      <c r="I427" s="4"/>
      <c r="J427" s="4"/>
      <c r="K427" s="49"/>
      <c r="L427" s="49"/>
      <c r="M427" s="4"/>
      <c r="N427" s="4"/>
      <c r="O427" s="4"/>
      <c r="P427" s="4"/>
      <c r="Q427" s="4"/>
      <c r="R427" s="4"/>
      <c r="S427" s="4"/>
    </row>
    <row r="428">
      <c r="A428" s="4"/>
      <c r="B428" s="56"/>
      <c r="C428" s="4"/>
      <c r="D428" s="4"/>
      <c r="E428" s="4"/>
      <c r="F428" s="4"/>
      <c r="G428" s="4"/>
      <c r="H428" s="4"/>
      <c r="I428" s="4"/>
      <c r="J428" s="4"/>
      <c r="K428" s="49"/>
      <c r="L428" s="49"/>
      <c r="M428" s="4"/>
      <c r="N428" s="4"/>
      <c r="O428" s="4"/>
      <c r="P428" s="4"/>
      <c r="Q428" s="4"/>
      <c r="R428" s="4"/>
      <c r="S428" s="4"/>
    </row>
    <row r="429">
      <c r="A429" s="4"/>
      <c r="B429" s="56"/>
      <c r="C429" s="4"/>
      <c r="D429" s="4"/>
      <c r="E429" s="4"/>
      <c r="F429" s="4"/>
      <c r="G429" s="4"/>
      <c r="H429" s="4"/>
      <c r="I429" s="4"/>
      <c r="J429" s="4"/>
      <c r="K429" s="49"/>
      <c r="L429" s="49"/>
      <c r="M429" s="4"/>
      <c r="N429" s="4"/>
      <c r="O429" s="4"/>
      <c r="P429" s="4"/>
      <c r="Q429" s="4"/>
      <c r="R429" s="4"/>
      <c r="S429" s="4"/>
    </row>
    <row r="430">
      <c r="A430" s="4"/>
      <c r="B430" s="56"/>
      <c r="C430" s="4"/>
      <c r="D430" s="4"/>
      <c r="E430" s="4"/>
      <c r="F430" s="4"/>
      <c r="G430" s="4"/>
      <c r="H430" s="4"/>
      <c r="I430" s="4"/>
      <c r="J430" s="4"/>
      <c r="K430" s="49"/>
      <c r="L430" s="49"/>
      <c r="M430" s="4"/>
      <c r="N430" s="4"/>
      <c r="O430" s="4"/>
      <c r="P430" s="4"/>
      <c r="Q430" s="4"/>
      <c r="R430" s="4"/>
      <c r="S430" s="4"/>
    </row>
    <row r="431">
      <c r="A431" s="4"/>
      <c r="B431" s="56"/>
      <c r="C431" s="4"/>
      <c r="D431" s="4"/>
      <c r="E431" s="4"/>
      <c r="F431" s="4"/>
      <c r="G431" s="4"/>
      <c r="H431" s="4"/>
      <c r="I431" s="4"/>
      <c r="J431" s="4"/>
      <c r="K431" s="49"/>
      <c r="L431" s="49"/>
      <c r="M431" s="4"/>
      <c r="N431" s="4"/>
      <c r="O431" s="4"/>
      <c r="P431" s="4"/>
      <c r="Q431" s="4"/>
      <c r="R431" s="4"/>
      <c r="S431" s="4"/>
    </row>
    <row r="432">
      <c r="A432" s="4"/>
      <c r="B432" s="56"/>
      <c r="C432" s="4"/>
      <c r="D432" s="4"/>
      <c r="E432" s="4"/>
      <c r="F432" s="4"/>
      <c r="G432" s="4"/>
      <c r="H432" s="4"/>
      <c r="I432" s="4"/>
      <c r="J432" s="4"/>
      <c r="K432" s="49"/>
      <c r="L432" s="49"/>
      <c r="M432" s="4"/>
      <c r="N432" s="4"/>
      <c r="O432" s="4"/>
      <c r="P432" s="4"/>
      <c r="Q432" s="4"/>
      <c r="R432" s="4"/>
      <c r="S432" s="4"/>
    </row>
    <row r="433">
      <c r="A433" s="4"/>
      <c r="B433" s="56"/>
      <c r="C433" s="4"/>
      <c r="D433" s="4"/>
      <c r="E433" s="4"/>
      <c r="F433" s="4"/>
      <c r="G433" s="4"/>
      <c r="H433" s="4"/>
      <c r="I433" s="4"/>
      <c r="J433" s="4"/>
      <c r="K433" s="49"/>
      <c r="L433" s="49"/>
      <c r="M433" s="4"/>
      <c r="N433" s="4"/>
      <c r="O433" s="4"/>
      <c r="P433" s="4"/>
      <c r="Q433" s="4"/>
      <c r="R433" s="4"/>
      <c r="S433" s="4"/>
    </row>
    <row r="434">
      <c r="A434" s="4"/>
      <c r="B434" s="56"/>
      <c r="C434" s="4"/>
      <c r="D434" s="4"/>
      <c r="E434" s="4"/>
      <c r="F434" s="4"/>
      <c r="G434" s="4"/>
      <c r="H434" s="4"/>
      <c r="I434" s="4"/>
      <c r="J434" s="4"/>
      <c r="K434" s="49"/>
      <c r="L434" s="49"/>
      <c r="M434" s="4"/>
      <c r="N434" s="4"/>
      <c r="O434" s="4"/>
      <c r="P434" s="4"/>
      <c r="Q434" s="4"/>
      <c r="R434" s="4"/>
      <c r="S434" s="4"/>
    </row>
    <row r="435">
      <c r="A435" s="4"/>
      <c r="B435" s="56"/>
      <c r="C435" s="4"/>
      <c r="D435" s="4"/>
      <c r="E435" s="4"/>
      <c r="F435" s="4"/>
      <c r="G435" s="4"/>
      <c r="H435" s="4"/>
      <c r="I435" s="4"/>
      <c r="J435" s="4"/>
      <c r="K435" s="49"/>
      <c r="L435" s="49"/>
      <c r="M435" s="4"/>
      <c r="N435" s="4"/>
      <c r="O435" s="4"/>
      <c r="P435" s="4"/>
      <c r="Q435" s="4"/>
      <c r="R435" s="4"/>
      <c r="S435" s="4"/>
    </row>
    <row r="436">
      <c r="A436" s="4"/>
      <c r="B436" s="56"/>
      <c r="C436" s="4"/>
      <c r="D436" s="4"/>
      <c r="E436" s="4"/>
      <c r="F436" s="4"/>
      <c r="G436" s="4"/>
      <c r="H436" s="4"/>
      <c r="I436" s="4"/>
      <c r="J436" s="4"/>
      <c r="K436" s="49"/>
      <c r="L436" s="49"/>
      <c r="M436" s="4"/>
      <c r="N436" s="4"/>
      <c r="O436" s="4"/>
      <c r="P436" s="4"/>
      <c r="Q436" s="4"/>
      <c r="R436" s="4"/>
      <c r="S436" s="4"/>
    </row>
    <row r="437">
      <c r="A437" s="4"/>
      <c r="B437" s="56"/>
      <c r="C437" s="4"/>
      <c r="D437" s="4"/>
      <c r="E437" s="4"/>
      <c r="F437" s="4"/>
      <c r="G437" s="4"/>
      <c r="H437" s="4"/>
      <c r="I437" s="4"/>
      <c r="J437" s="4"/>
      <c r="K437" s="49"/>
      <c r="L437" s="49"/>
      <c r="M437" s="4"/>
      <c r="N437" s="4"/>
      <c r="O437" s="4"/>
      <c r="P437" s="4"/>
      <c r="Q437" s="4"/>
      <c r="R437" s="4"/>
      <c r="S437" s="4"/>
    </row>
    <row r="438">
      <c r="A438" s="4"/>
      <c r="B438" s="56"/>
      <c r="C438" s="4"/>
      <c r="D438" s="4"/>
      <c r="E438" s="4"/>
      <c r="F438" s="4"/>
      <c r="G438" s="4"/>
      <c r="H438" s="4"/>
      <c r="I438" s="4"/>
      <c r="J438" s="4"/>
      <c r="K438" s="49"/>
      <c r="L438" s="49"/>
      <c r="M438" s="4"/>
      <c r="N438" s="4"/>
      <c r="O438" s="4"/>
      <c r="P438" s="4"/>
      <c r="Q438" s="4"/>
      <c r="R438" s="4"/>
      <c r="S438" s="4"/>
    </row>
    <row r="439">
      <c r="A439" s="4"/>
      <c r="B439" s="56"/>
      <c r="C439" s="4"/>
      <c r="D439" s="4"/>
      <c r="E439" s="4"/>
      <c r="F439" s="4"/>
      <c r="G439" s="4"/>
      <c r="H439" s="4"/>
      <c r="I439" s="4"/>
      <c r="J439" s="4"/>
      <c r="K439" s="49"/>
      <c r="L439" s="49"/>
      <c r="M439" s="4"/>
      <c r="N439" s="4"/>
      <c r="O439" s="4"/>
      <c r="P439" s="4"/>
      <c r="Q439" s="4"/>
      <c r="R439" s="4"/>
      <c r="S439" s="4"/>
    </row>
    <row r="440">
      <c r="A440" s="4"/>
      <c r="B440" s="56"/>
      <c r="C440" s="4"/>
      <c r="D440" s="4"/>
      <c r="E440" s="4"/>
      <c r="F440" s="4"/>
      <c r="G440" s="4"/>
      <c r="H440" s="4"/>
      <c r="I440" s="4"/>
      <c r="J440" s="4"/>
      <c r="K440" s="49"/>
      <c r="L440" s="49"/>
      <c r="M440" s="4"/>
      <c r="N440" s="4"/>
      <c r="O440" s="4"/>
      <c r="P440" s="4"/>
      <c r="Q440" s="4"/>
      <c r="R440" s="4"/>
      <c r="S440" s="4"/>
    </row>
    <row r="441">
      <c r="A441" s="4"/>
      <c r="B441" s="56"/>
      <c r="C441" s="4"/>
      <c r="D441" s="4"/>
      <c r="E441" s="4"/>
      <c r="F441" s="4"/>
      <c r="G441" s="4"/>
      <c r="H441" s="4"/>
      <c r="I441" s="4"/>
      <c r="J441" s="4"/>
      <c r="K441" s="49"/>
      <c r="L441" s="49"/>
      <c r="M441" s="4"/>
      <c r="N441" s="4"/>
      <c r="O441" s="4"/>
      <c r="P441" s="4"/>
      <c r="Q441" s="4"/>
      <c r="R441" s="4"/>
      <c r="S441" s="4"/>
    </row>
    <row r="442">
      <c r="A442" s="4"/>
      <c r="B442" s="56"/>
      <c r="C442" s="4"/>
      <c r="D442" s="4"/>
      <c r="E442" s="4"/>
      <c r="F442" s="4"/>
      <c r="G442" s="4"/>
      <c r="H442" s="4"/>
      <c r="I442" s="4"/>
      <c r="J442" s="4"/>
      <c r="K442" s="49"/>
      <c r="L442" s="49"/>
      <c r="M442" s="4"/>
      <c r="N442" s="4"/>
      <c r="O442" s="4"/>
      <c r="P442" s="4"/>
      <c r="Q442" s="4"/>
      <c r="R442" s="4"/>
      <c r="S442" s="4"/>
    </row>
    <row r="443">
      <c r="A443" s="4"/>
      <c r="B443" s="56"/>
      <c r="C443" s="4"/>
      <c r="D443" s="4"/>
      <c r="E443" s="4"/>
      <c r="F443" s="4"/>
      <c r="G443" s="4"/>
      <c r="H443" s="4"/>
      <c r="I443" s="4"/>
      <c r="J443" s="4"/>
      <c r="K443" s="49"/>
      <c r="L443" s="49"/>
      <c r="M443" s="4"/>
      <c r="N443" s="4"/>
      <c r="O443" s="4"/>
      <c r="P443" s="4"/>
      <c r="Q443" s="4"/>
      <c r="R443" s="4"/>
      <c r="S443" s="4"/>
    </row>
    <row r="444">
      <c r="A444" s="4"/>
      <c r="B444" s="56"/>
      <c r="C444" s="4"/>
      <c r="D444" s="4"/>
      <c r="E444" s="4"/>
      <c r="F444" s="4"/>
      <c r="G444" s="4"/>
      <c r="H444" s="4"/>
      <c r="I444" s="4"/>
      <c r="J444" s="4"/>
      <c r="K444" s="49"/>
      <c r="L444" s="49"/>
      <c r="M444" s="4"/>
      <c r="N444" s="4"/>
      <c r="O444" s="4"/>
      <c r="P444" s="4"/>
      <c r="Q444" s="4"/>
      <c r="R444" s="4"/>
      <c r="S444" s="4"/>
    </row>
    <row r="445">
      <c r="A445" s="4"/>
      <c r="B445" s="56"/>
      <c r="C445" s="4"/>
      <c r="D445" s="4"/>
      <c r="E445" s="4"/>
      <c r="F445" s="4"/>
      <c r="G445" s="4"/>
      <c r="H445" s="4"/>
      <c r="I445" s="4"/>
      <c r="J445" s="4"/>
      <c r="K445" s="49"/>
      <c r="L445" s="49"/>
      <c r="M445" s="4"/>
      <c r="N445" s="4"/>
      <c r="O445" s="4"/>
      <c r="P445" s="4"/>
      <c r="Q445" s="4"/>
      <c r="R445" s="4"/>
      <c r="S445" s="4"/>
    </row>
    <row r="446">
      <c r="A446" s="4"/>
      <c r="B446" s="56"/>
      <c r="C446" s="4"/>
      <c r="D446" s="4"/>
      <c r="E446" s="4"/>
      <c r="F446" s="4"/>
      <c r="G446" s="4"/>
      <c r="H446" s="4"/>
      <c r="I446" s="4"/>
      <c r="J446" s="4"/>
      <c r="K446" s="49"/>
      <c r="L446" s="49"/>
      <c r="M446" s="4"/>
      <c r="N446" s="4"/>
      <c r="O446" s="4"/>
      <c r="P446" s="4"/>
      <c r="Q446" s="4"/>
      <c r="R446" s="4"/>
      <c r="S446" s="4"/>
    </row>
    <row r="447">
      <c r="A447" s="4"/>
      <c r="B447" s="56"/>
      <c r="C447" s="4"/>
      <c r="D447" s="4"/>
      <c r="E447" s="4"/>
      <c r="F447" s="4"/>
      <c r="G447" s="4"/>
      <c r="H447" s="4"/>
      <c r="I447" s="4"/>
      <c r="J447" s="4"/>
      <c r="K447" s="49"/>
      <c r="L447" s="49"/>
      <c r="M447" s="4"/>
      <c r="N447" s="4"/>
      <c r="O447" s="4"/>
      <c r="P447" s="4"/>
      <c r="Q447" s="4"/>
      <c r="R447" s="4"/>
      <c r="S447" s="4"/>
    </row>
    <row r="448">
      <c r="A448" s="4"/>
      <c r="B448" s="56"/>
      <c r="C448" s="4"/>
      <c r="D448" s="4"/>
      <c r="E448" s="4"/>
      <c r="F448" s="4"/>
      <c r="G448" s="4"/>
      <c r="H448" s="4"/>
      <c r="I448" s="4"/>
      <c r="J448" s="4"/>
      <c r="K448" s="49"/>
      <c r="L448" s="49"/>
      <c r="M448" s="4"/>
      <c r="N448" s="4"/>
      <c r="O448" s="4"/>
      <c r="P448" s="4"/>
      <c r="Q448" s="4"/>
      <c r="R448" s="4"/>
      <c r="S448" s="4"/>
    </row>
    <row r="449">
      <c r="A449" s="4"/>
      <c r="B449" s="56"/>
      <c r="C449" s="4"/>
      <c r="D449" s="4"/>
      <c r="E449" s="4"/>
      <c r="F449" s="4"/>
      <c r="G449" s="4"/>
      <c r="H449" s="4"/>
      <c r="I449" s="4"/>
      <c r="J449" s="4"/>
      <c r="K449" s="49"/>
      <c r="L449" s="49"/>
      <c r="M449" s="4"/>
      <c r="N449" s="4"/>
      <c r="O449" s="4"/>
      <c r="P449" s="4"/>
      <c r="Q449" s="4"/>
      <c r="R449" s="4"/>
      <c r="S449" s="4"/>
    </row>
    <row r="450">
      <c r="A450" s="4"/>
      <c r="B450" s="56"/>
      <c r="C450" s="4"/>
      <c r="D450" s="4"/>
      <c r="E450" s="4"/>
      <c r="F450" s="4"/>
      <c r="G450" s="4"/>
      <c r="H450" s="4"/>
      <c r="I450" s="4"/>
      <c r="J450" s="4"/>
      <c r="K450" s="49"/>
      <c r="L450" s="49"/>
      <c r="M450" s="4"/>
      <c r="N450" s="4"/>
      <c r="O450" s="4"/>
      <c r="P450" s="4"/>
      <c r="Q450" s="4"/>
      <c r="R450" s="4"/>
      <c r="S450" s="4"/>
    </row>
    <row r="451">
      <c r="A451" s="4"/>
      <c r="B451" s="56"/>
      <c r="C451" s="4"/>
      <c r="D451" s="4"/>
      <c r="E451" s="4"/>
      <c r="F451" s="4"/>
      <c r="G451" s="4"/>
      <c r="H451" s="4"/>
      <c r="I451" s="4"/>
      <c r="J451" s="4"/>
      <c r="K451" s="49"/>
      <c r="L451" s="49"/>
      <c r="M451" s="4"/>
      <c r="N451" s="4"/>
      <c r="O451" s="4"/>
      <c r="P451" s="4"/>
      <c r="Q451" s="4"/>
      <c r="R451" s="4"/>
      <c r="S451" s="4"/>
    </row>
    <row r="452">
      <c r="A452" s="4"/>
      <c r="B452" s="56"/>
      <c r="C452" s="4"/>
      <c r="D452" s="4"/>
      <c r="E452" s="4"/>
      <c r="F452" s="4"/>
      <c r="G452" s="4"/>
      <c r="H452" s="4"/>
      <c r="I452" s="4"/>
      <c r="J452" s="4"/>
      <c r="K452" s="49"/>
      <c r="L452" s="49"/>
      <c r="M452" s="4"/>
      <c r="N452" s="4"/>
      <c r="O452" s="4"/>
      <c r="P452" s="4"/>
      <c r="Q452" s="4"/>
      <c r="R452" s="4"/>
      <c r="S452" s="4"/>
    </row>
    <row r="453">
      <c r="A453" s="4"/>
      <c r="B453" s="56"/>
      <c r="C453" s="4"/>
      <c r="D453" s="4"/>
      <c r="E453" s="4"/>
      <c r="F453" s="4"/>
      <c r="G453" s="4"/>
      <c r="H453" s="4"/>
      <c r="I453" s="4"/>
      <c r="J453" s="4"/>
      <c r="K453" s="49"/>
      <c r="L453" s="49"/>
      <c r="M453" s="4"/>
      <c r="N453" s="4"/>
      <c r="O453" s="4"/>
      <c r="P453" s="4"/>
      <c r="Q453" s="4"/>
      <c r="R453" s="4"/>
      <c r="S453" s="4"/>
    </row>
    <row r="454">
      <c r="A454" s="4"/>
      <c r="B454" s="56"/>
      <c r="C454" s="4"/>
      <c r="D454" s="4"/>
      <c r="E454" s="4"/>
      <c r="F454" s="4"/>
      <c r="G454" s="4"/>
      <c r="H454" s="4"/>
      <c r="I454" s="4"/>
      <c r="J454" s="4"/>
      <c r="K454" s="49"/>
      <c r="L454" s="49"/>
      <c r="M454" s="4"/>
      <c r="N454" s="4"/>
      <c r="O454" s="4"/>
      <c r="P454" s="4"/>
      <c r="Q454" s="4"/>
      <c r="R454" s="4"/>
      <c r="S454" s="4"/>
    </row>
    <row r="455">
      <c r="A455" s="4"/>
      <c r="B455" s="56"/>
      <c r="C455" s="4"/>
      <c r="D455" s="4"/>
      <c r="E455" s="4"/>
      <c r="F455" s="4"/>
      <c r="G455" s="4"/>
      <c r="H455" s="4"/>
      <c r="I455" s="4"/>
      <c r="J455" s="4"/>
      <c r="K455" s="49"/>
      <c r="L455" s="49"/>
      <c r="M455" s="4"/>
      <c r="N455" s="4"/>
      <c r="O455" s="4"/>
      <c r="P455" s="4"/>
      <c r="Q455" s="4"/>
      <c r="R455" s="4"/>
      <c r="S455" s="4"/>
    </row>
    <row r="456">
      <c r="A456" s="4"/>
      <c r="B456" s="56"/>
      <c r="C456" s="4"/>
      <c r="D456" s="4"/>
      <c r="E456" s="4"/>
      <c r="F456" s="4"/>
      <c r="G456" s="4"/>
      <c r="H456" s="4"/>
      <c r="I456" s="4"/>
      <c r="J456" s="4"/>
      <c r="K456" s="49"/>
      <c r="L456" s="49"/>
      <c r="M456" s="4"/>
      <c r="N456" s="4"/>
      <c r="O456" s="4"/>
      <c r="P456" s="4"/>
      <c r="Q456" s="4"/>
      <c r="R456" s="4"/>
      <c r="S456" s="4"/>
    </row>
    <row r="457">
      <c r="A457" s="4"/>
      <c r="B457" s="56"/>
      <c r="C457" s="4"/>
      <c r="D457" s="4"/>
      <c r="E457" s="4"/>
      <c r="F457" s="4"/>
      <c r="G457" s="4"/>
      <c r="H457" s="4"/>
      <c r="I457" s="4"/>
      <c r="J457" s="4"/>
      <c r="K457" s="49"/>
      <c r="L457" s="49"/>
      <c r="M457" s="4"/>
      <c r="N457" s="4"/>
      <c r="O457" s="4"/>
      <c r="P457" s="4"/>
      <c r="Q457" s="4"/>
      <c r="R457" s="4"/>
      <c r="S457" s="4"/>
    </row>
    <row r="458">
      <c r="A458" s="4"/>
      <c r="B458" s="56"/>
      <c r="C458" s="4"/>
      <c r="D458" s="4"/>
      <c r="E458" s="4"/>
      <c r="F458" s="4"/>
      <c r="G458" s="4"/>
      <c r="H458" s="4"/>
      <c r="I458" s="4"/>
      <c r="J458" s="4"/>
      <c r="K458" s="49"/>
      <c r="L458" s="49"/>
      <c r="M458" s="4"/>
      <c r="N458" s="4"/>
      <c r="O458" s="4"/>
      <c r="P458" s="4"/>
      <c r="Q458" s="4"/>
      <c r="R458" s="4"/>
      <c r="S458" s="4"/>
    </row>
    <row r="459">
      <c r="A459" s="4"/>
      <c r="B459" s="56"/>
      <c r="C459" s="4"/>
      <c r="D459" s="4"/>
      <c r="E459" s="4"/>
      <c r="F459" s="4"/>
      <c r="G459" s="4"/>
      <c r="H459" s="4"/>
      <c r="I459" s="4"/>
      <c r="J459" s="4"/>
      <c r="K459" s="49"/>
      <c r="L459" s="49"/>
      <c r="M459" s="4"/>
      <c r="N459" s="4"/>
      <c r="O459" s="4"/>
      <c r="P459" s="4"/>
      <c r="Q459" s="4"/>
      <c r="R459" s="4"/>
      <c r="S459" s="4"/>
    </row>
    <row r="460">
      <c r="A460" s="4"/>
      <c r="B460" s="56"/>
      <c r="C460" s="4"/>
      <c r="D460" s="4"/>
      <c r="E460" s="4"/>
      <c r="F460" s="4"/>
      <c r="G460" s="4"/>
      <c r="H460" s="4"/>
      <c r="I460" s="4"/>
      <c r="J460" s="4"/>
      <c r="K460" s="49"/>
      <c r="L460" s="49"/>
      <c r="M460" s="4"/>
      <c r="N460" s="4"/>
      <c r="O460" s="4"/>
      <c r="P460" s="4"/>
      <c r="Q460" s="4"/>
      <c r="R460" s="4"/>
      <c r="S460" s="4"/>
    </row>
    <row r="461">
      <c r="A461" s="4"/>
      <c r="B461" s="56"/>
      <c r="C461" s="4"/>
      <c r="D461" s="4"/>
      <c r="E461" s="4"/>
      <c r="F461" s="4"/>
      <c r="G461" s="4"/>
      <c r="H461" s="4"/>
      <c r="I461" s="4"/>
      <c r="J461" s="4"/>
      <c r="K461" s="49"/>
      <c r="L461" s="49"/>
      <c r="M461" s="4"/>
      <c r="N461" s="4"/>
      <c r="O461" s="4"/>
      <c r="P461" s="4"/>
      <c r="Q461" s="4"/>
      <c r="R461" s="4"/>
      <c r="S461" s="4"/>
    </row>
    <row r="462">
      <c r="A462" s="4"/>
      <c r="B462" s="56"/>
      <c r="C462" s="4"/>
      <c r="D462" s="4"/>
      <c r="E462" s="4"/>
      <c r="F462" s="4"/>
      <c r="G462" s="4"/>
      <c r="H462" s="4"/>
      <c r="I462" s="4"/>
      <c r="J462" s="4"/>
      <c r="K462" s="49"/>
      <c r="L462" s="49"/>
      <c r="M462" s="4"/>
      <c r="N462" s="4"/>
      <c r="O462" s="4"/>
      <c r="P462" s="4"/>
      <c r="Q462" s="4"/>
      <c r="R462" s="4"/>
      <c r="S462" s="4"/>
    </row>
    <row r="463">
      <c r="A463" s="4"/>
      <c r="B463" s="56"/>
      <c r="C463" s="4"/>
      <c r="D463" s="4"/>
      <c r="E463" s="4"/>
      <c r="F463" s="4"/>
      <c r="G463" s="4"/>
      <c r="H463" s="4"/>
      <c r="I463" s="4"/>
      <c r="J463" s="4"/>
      <c r="K463" s="49"/>
      <c r="L463" s="49"/>
      <c r="M463" s="4"/>
      <c r="N463" s="4"/>
      <c r="O463" s="4"/>
      <c r="P463" s="4"/>
      <c r="Q463" s="4"/>
      <c r="R463" s="4"/>
      <c r="S463" s="4"/>
    </row>
    <row r="464">
      <c r="A464" s="4"/>
      <c r="B464" s="56"/>
      <c r="C464" s="4"/>
      <c r="D464" s="4"/>
      <c r="E464" s="4"/>
      <c r="F464" s="4"/>
      <c r="G464" s="4"/>
      <c r="H464" s="4"/>
      <c r="I464" s="4"/>
      <c r="J464" s="4"/>
      <c r="K464" s="49"/>
      <c r="L464" s="49"/>
      <c r="M464" s="4"/>
      <c r="N464" s="4"/>
      <c r="O464" s="4"/>
      <c r="P464" s="4"/>
      <c r="Q464" s="4"/>
      <c r="R464" s="4"/>
      <c r="S464" s="4"/>
    </row>
    <row r="465">
      <c r="A465" s="4"/>
      <c r="B465" s="56"/>
      <c r="C465" s="4"/>
      <c r="D465" s="4"/>
      <c r="E465" s="4"/>
      <c r="F465" s="4"/>
      <c r="G465" s="4"/>
      <c r="H465" s="4"/>
      <c r="I465" s="4"/>
      <c r="J465" s="4"/>
      <c r="K465" s="49"/>
      <c r="L465" s="49"/>
      <c r="M465" s="4"/>
      <c r="N465" s="4"/>
      <c r="O465" s="4"/>
      <c r="P465" s="4"/>
      <c r="Q465" s="4"/>
      <c r="R465" s="4"/>
      <c r="S465" s="4"/>
    </row>
    <row r="466">
      <c r="A466" s="4"/>
      <c r="B466" s="56"/>
      <c r="C466" s="4"/>
      <c r="D466" s="4"/>
      <c r="E466" s="4"/>
      <c r="F466" s="4"/>
      <c r="G466" s="4"/>
      <c r="H466" s="4"/>
      <c r="I466" s="4"/>
      <c r="J466" s="4"/>
      <c r="K466" s="49"/>
      <c r="L466" s="49"/>
      <c r="M466" s="4"/>
      <c r="N466" s="4"/>
      <c r="O466" s="4"/>
      <c r="P466" s="4"/>
      <c r="Q466" s="4"/>
      <c r="R466" s="4"/>
      <c r="S466" s="4"/>
    </row>
    <row r="467">
      <c r="A467" s="4"/>
      <c r="B467" s="56"/>
      <c r="C467" s="4"/>
      <c r="D467" s="4"/>
      <c r="E467" s="4"/>
      <c r="F467" s="4"/>
      <c r="G467" s="4"/>
      <c r="H467" s="4"/>
      <c r="I467" s="4"/>
      <c r="J467" s="4"/>
      <c r="K467" s="49"/>
      <c r="L467" s="49"/>
      <c r="M467" s="4"/>
      <c r="N467" s="4"/>
      <c r="O467" s="4"/>
      <c r="P467" s="4"/>
      <c r="Q467" s="4"/>
      <c r="R467" s="4"/>
      <c r="S467" s="4"/>
    </row>
    <row r="468">
      <c r="A468" s="4"/>
      <c r="B468" s="56"/>
      <c r="C468" s="4"/>
      <c r="D468" s="4"/>
      <c r="E468" s="4"/>
      <c r="F468" s="4"/>
      <c r="G468" s="4"/>
      <c r="H468" s="4"/>
      <c r="I468" s="4"/>
      <c r="J468" s="4"/>
      <c r="K468" s="49"/>
      <c r="L468" s="49"/>
      <c r="M468" s="4"/>
      <c r="N468" s="4"/>
      <c r="O468" s="4"/>
      <c r="P468" s="4"/>
      <c r="Q468" s="4"/>
      <c r="R468" s="4"/>
      <c r="S468" s="4"/>
    </row>
    <row r="469">
      <c r="A469" s="4"/>
      <c r="B469" s="56"/>
      <c r="C469" s="4"/>
      <c r="D469" s="4"/>
      <c r="E469" s="4"/>
      <c r="F469" s="4"/>
      <c r="G469" s="4"/>
      <c r="H469" s="4"/>
      <c r="I469" s="4"/>
      <c r="J469" s="4"/>
      <c r="K469" s="49"/>
      <c r="L469" s="49"/>
      <c r="M469" s="4"/>
      <c r="N469" s="4"/>
      <c r="O469" s="4"/>
      <c r="P469" s="4"/>
      <c r="Q469" s="4"/>
      <c r="R469" s="4"/>
      <c r="S469" s="4"/>
    </row>
    <row r="470">
      <c r="A470" s="4"/>
      <c r="B470" s="56"/>
      <c r="C470" s="4"/>
      <c r="D470" s="4"/>
      <c r="E470" s="4"/>
      <c r="F470" s="4"/>
      <c r="G470" s="4"/>
      <c r="H470" s="4"/>
      <c r="I470" s="4"/>
      <c r="J470" s="4"/>
      <c r="K470" s="49"/>
      <c r="L470" s="49"/>
      <c r="M470" s="4"/>
      <c r="N470" s="4"/>
      <c r="O470" s="4"/>
      <c r="P470" s="4"/>
      <c r="Q470" s="4"/>
      <c r="R470" s="4"/>
      <c r="S470" s="4"/>
    </row>
    <row r="471">
      <c r="A471" s="4"/>
      <c r="B471" s="56"/>
      <c r="C471" s="4"/>
      <c r="D471" s="4"/>
      <c r="E471" s="4"/>
      <c r="F471" s="4"/>
      <c r="G471" s="4"/>
      <c r="H471" s="4"/>
      <c r="I471" s="4"/>
      <c r="J471" s="4"/>
      <c r="K471" s="49"/>
      <c r="L471" s="49"/>
      <c r="M471" s="4"/>
      <c r="N471" s="4"/>
      <c r="O471" s="4"/>
      <c r="P471" s="4"/>
      <c r="Q471" s="4"/>
      <c r="R471" s="4"/>
      <c r="S471" s="4"/>
    </row>
    <row r="472">
      <c r="A472" s="4"/>
      <c r="B472" s="56"/>
      <c r="C472" s="4"/>
      <c r="D472" s="4"/>
      <c r="E472" s="4"/>
      <c r="F472" s="4"/>
      <c r="G472" s="4"/>
      <c r="H472" s="4"/>
      <c r="I472" s="4"/>
      <c r="J472" s="4"/>
      <c r="K472" s="49"/>
      <c r="L472" s="49"/>
      <c r="M472" s="4"/>
      <c r="N472" s="4"/>
      <c r="O472" s="4"/>
      <c r="P472" s="4"/>
      <c r="Q472" s="4"/>
      <c r="R472" s="4"/>
      <c r="S472" s="4"/>
    </row>
    <row r="473">
      <c r="A473" s="4"/>
      <c r="B473" s="56"/>
      <c r="C473" s="4"/>
      <c r="D473" s="4"/>
      <c r="E473" s="4"/>
      <c r="F473" s="4"/>
      <c r="G473" s="4"/>
      <c r="H473" s="4"/>
      <c r="I473" s="4"/>
      <c r="J473" s="4"/>
      <c r="K473" s="49"/>
      <c r="L473" s="49"/>
      <c r="M473" s="4"/>
      <c r="N473" s="4"/>
      <c r="O473" s="4"/>
      <c r="P473" s="4"/>
      <c r="Q473" s="4"/>
      <c r="R473" s="4"/>
      <c r="S473" s="4"/>
    </row>
    <row r="474">
      <c r="A474" s="4"/>
      <c r="B474" s="56"/>
      <c r="C474" s="4"/>
      <c r="D474" s="4"/>
      <c r="E474" s="4"/>
      <c r="F474" s="4"/>
      <c r="G474" s="4"/>
      <c r="H474" s="4"/>
      <c r="I474" s="4"/>
      <c r="J474" s="4"/>
      <c r="K474" s="49"/>
      <c r="L474" s="49"/>
      <c r="M474" s="4"/>
      <c r="N474" s="4"/>
      <c r="O474" s="4"/>
      <c r="P474" s="4"/>
      <c r="Q474" s="4"/>
      <c r="R474" s="4"/>
      <c r="S474" s="4"/>
    </row>
    <row r="475">
      <c r="A475" s="4"/>
      <c r="B475" s="56"/>
      <c r="C475" s="4"/>
      <c r="D475" s="4"/>
      <c r="E475" s="4"/>
      <c r="F475" s="4"/>
      <c r="G475" s="4"/>
      <c r="H475" s="4"/>
      <c r="I475" s="4"/>
      <c r="J475" s="4"/>
      <c r="K475" s="49"/>
      <c r="L475" s="49"/>
      <c r="M475" s="4"/>
      <c r="N475" s="4"/>
      <c r="O475" s="4"/>
      <c r="P475" s="4"/>
      <c r="Q475" s="4"/>
      <c r="R475" s="4"/>
      <c r="S475" s="4"/>
    </row>
    <row r="476">
      <c r="A476" s="4"/>
      <c r="B476" s="56"/>
      <c r="C476" s="4"/>
      <c r="D476" s="4"/>
      <c r="E476" s="4"/>
      <c r="F476" s="4"/>
      <c r="G476" s="4"/>
      <c r="H476" s="4"/>
      <c r="I476" s="4"/>
      <c r="J476" s="4"/>
      <c r="K476" s="49"/>
      <c r="L476" s="49"/>
      <c r="M476" s="4"/>
      <c r="N476" s="4"/>
      <c r="O476" s="4"/>
      <c r="P476" s="4"/>
      <c r="Q476" s="4"/>
      <c r="R476" s="4"/>
      <c r="S476" s="4"/>
    </row>
    <row r="477">
      <c r="A477" s="4"/>
      <c r="B477" s="56"/>
      <c r="C477" s="4"/>
      <c r="D477" s="4"/>
      <c r="E477" s="4"/>
      <c r="F477" s="4"/>
      <c r="G477" s="4"/>
      <c r="H477" s="4"/>
      <c r="I477" s="4"/>
      <c r="J477" s="4"/>
      <c r="K477" s="49"/>
      <c r="L477" s="49"/>
      <c r="M477" s="4"/>
      <c r="N477" s="4"/>
      <c r="O477" s="4"/>
      <c r="P477" s="4"/>
      <c r="Q477" s="4"/>
      <c r="R477" s="4"/>
      <c r="S477" s="4"/>
    </row>
    <row r="478">
      <c r="A478" s="4"/>
      <c r="B478" s="56"/>
      <c r="C478" s="4"/>
      <c r="D478" s="4"/>
      <c r="E478" s="4"/>
      <c r="F478" s="4"/>
      <c r="G478" s="4"/>
      <c r="H478" s="4"/>
      <c r="I478" s="4"/>
      <c r="J478" s="4"/>
      <c r="K478" s="49"/>
      <c r="L478" s="49"/>
      <c r="M478" s="4"/>
      <c r="N478" s="4"/>
      <c r="O478" s="4"/>
      <c r="P478" s="4"/>
      <c r="Q478" s="4"/>
      <c r="R478" s="4"/>
      <c r="S478" s="4"/>
    </row>
    <row r="479">
      <c r="A479" s="4"/>
      <c r="B479" s="56"/>
      <c r="C479" s="4"/>
      <c r="D479" s="4"/>
      <c r="E479" s="4"/>
      <c r="F479" s="4"/>
      <c r="G479" s="4"/>
      <c r="H479" s="4"/>
      <c r="I479" s="4"/>
      <c r="J479" s="4"/>
      <c r="K479" s="49"/>
      <c r="L479" s="49"/>
      <c r="M479" s="4"/>
      <c r="N479" s="4"/>
      <c r="O479" s="4"/>
      <c r="P479" s="4"/>
      <c r="Q479" s="4"/>
      <c r="R479" s="4"/>
      <c r="S479" s="4"/>
    </row>
    <row r="480">
      <c r="A480" s="4"/>
      <c r="B480" s="56"/>
      <c r="C480" s="4"/>
      <c r="D480" s="4"/>
      <c r="E480" s="4"/>
      <c r="F480" s="4"/>
      <c r="G480" s="4"/>
      <c r="H480" s="4"/>
      <c r="I480" s="4"/>
      <c r="J480" s="4"/>
      <c r="K480" s="49"/>
      <c r="L480" s="49"/>
      <c r="M480" s="4"/>
      <c r="N480" s="4"/>
      <c r="O480" s="4"/>
      <c r="P480" s="4"/>
      <c r="Q480" s="4"/>
      <c r="R480" s="4"/>
      <c r="S480" s="4"/>
    </row>
    <row r="481">
      <c r="A481" s="4"/>
      <c r="B481" s="56"/>
      <c r="C481" s="4"/>
      <c r="D481" s="4"/>
      <c r="E481" s="4"/>
      <c r="F481" s="4"/>
      <c r="G481" s="4"/>
      <c r="H481" s="4"/>
      <c r="I481" s="4"/>
      <c r="J481" s="4"/>
      <c r="K481" s="49"/>
      <c r="L481" s="49"/>
      <c r="M481" s="4"/>
      <c r="N481" s="4"/>
      <c r="O481" s="4"/>
      <c r="P481" s="4"/>
      <c r="Q481" s="4"/>
      <c r="R481" s="4"/>
      <c r="S481" s="4"/>
    </row>
    <row r="482">
      <c r="A482" s="4"/>
      <c r="B482" s="56"/>
      <c r="C482" s="4"/>
      <c r="D482" s="4"/>
      <c r="E482" s="4"/>
      <c r="F482" s="4"/>
      <c r="G482" s="4"/>
      <c r="H482" s="4"/>
      <c r="I482" s="4"/>
      <c r="J482" s="4"/>
      <c r="K482" s="49"/>
      <c r="L482" s="49"/>
      <c r="M482" s="4"/>
      <c r="N482" s="4"/>
      <c r="O482" s="4"/>
      <c r="P482" s="4"/>
      <c r="Q482" s="4"/>
      <c r="R482" s="4"/>
      <c r="S482" s="4"/>
    </row>
    <row r="483">
      <c r="A483" s="4"/>
      <c r="B483" s="56"/>
      <c r="C483" s="4"/>
      <c r="D483" s="4"/>
      <c r="E483" s="4"/>
      <c r="F483" s="4"/>
      <c r="G483" s="4"/>
      <c r="H483" s="4"/>
      <c r="I483" s="4"/>
      <c r="J483" s="4"/>
      <c r="K483" s="49"/>
      <c r="L483" s="49"/>
      <c r="M483" s="4"/>
      <c r="N483" s="4"/>
      <c r="O483" s="4"/>
      <c r="P483" s="4"/>
      <c r="Q483" s="4"/>
      <c r="R483" s="4"/>
      <c r="S483" s="4"/>
    </row>
    <row r="484">
      <c r="A484" s="4"/>
      <c r="B484" s="56"/>
      <c r="C484" s="4"/>
      <c r="D484" s="4"/>
      <c r="E484" s="4"/>
      <c r="F484" s="4"/>
      <c r="G484" s="4"/>
      <c r="H484" s="4"/>
      <c r="I484" s="4"/>
      <c r="J484" s="4"/>
      <c r="K484" s="49"/>
      <c r="L484" s="49"/>
      <c r="M484" s="4"/>
      <c r="N484" s="4"/>
      <c r="O484" s="4"/>
      <c r="P484" s="4"/>
      <c r="Q484" s="4"/>
      <c r="R484" s="4"/>
      <c r="S484" s="4"/>
    </row>
    <row r="485">
      <c r="A485" s="4"/>
      <c r="B485" s="56"/>
      <c r="C485" s="4"/>
      <c r="D485" s="4"/>
      <c r="E485" s="4"/>
      <c r="F485" s="4"/>
      <c r="G485" s="4"/>
      <c r="H485" s="4"/>
      <c r="I485" s="4"/>
      <c r="J485" s="4"/>
      <c r="K485" s="49"/>
      <c r="L485" s="49"/>
      <c r="M485" s="4"/>
      <c r="N485" s="4"/>
      <c r="O485" s="4"/>
      <c r="P485" s="4"/>
      <c r="Q485" s="4"/>
      <c r="R485" s="4"/>
      <c r="S485" s="4"/>
    </row>
    <row r="486">
      <c r="A486" s="4"/>
      <c r="B486" s="56"/>
      <c r="C486" s="4"/>
      <c r="D486" s="4"/>
      <c r="E486" s="4"/>
      <c r="F486" s="4"/>
      <c r="G486" s="4"/>
      <c r="H486" s="4"/>
      <c r="I486" s="4"/>
      <c r="J486" s="4"/>
      <c r="K486" s="49"/>
      <c r="L486" s="49"/>
      <c r="M486" s="4"/>
      <c r="N486" s="4"/>
      <c r="O486" s="4"/>
      <c r="P486" s="4"/>
      <c r="Q486" s="4"/>
      <c r="R486" s="4"/>
      <c r="S486" s="4"/>
    </row>
    <row r="487">
      <c r="A487" s="4"/>
      <c r="B487" s="56"/>
      <c r="C487" s="4"/>
      <c r="D487" s="4"/>
      <c r="E487" s="4"/>
      <c r="F487" s="4"/>
      <c r="G487" s="4"/>
      <c r="H487" s="4"/>
      <c r="I487" s="4"/>
      <c r="J487" s="4"/>
      <c r="K487" s="49"/>
      <c r="L487" s="49"/>
      <c r="M487" s="4"/>
      <c r="N487" s="4"/>
      <c r="O487" s="4"/>
      <c r="P487" s="4"/>
      <c r="Q487" s="4"/>
      <c r="R487" s="4"/>
      <c r="S487" s="4"/>
    </row>
    <row r="488">
      <c r="A488" s="4"/>
      <c r="B488" s="56"/>
      <c r="C488" s="4"/>
      <c r="D488" s="4"/>
      <c r="E488" s="4"/>
      <c r="F488" s="4"/>
      <c r="G488" s="4"/>
      <c r="H488" s="4"/>
      <c r="I488" s="4"/>
      <c r="J488" s="4"/>
      <c r="K488" s="49"/>
      <c r="L488" s="49"/>
      <c r="M488" s="4"/>
      <c r="N488" s="4"/>
      <c r="O488" s="4"/>
      <c r="P488" s="4"/>
      <c r="Q488" s="4"/>
      <c r="R488" s="4"/>
      <c r="S488" s="4"/>
    </row>
    <row r="489">
      <c r="A489" s="4"/>
      <c r="B489" s="56"/>
      <c r="C489" s="4"/>
      <c r="D489" s="4"/>
      <c r="E489" s="4"/>
      <c r="F489" s="4"/>
      <c r="G489" s="4"/>
      <c r="H489" s="4"/>
      <c r="I489" s="4"/>
      <c r="J489" s="4"/>
      <c r="K489" s="49"/>
      <c r="L489" s="49"/>
      <c r="M489" s="4"/>
      <c r="N489" s="4"/>
      <c r="O489" s="4"/>
      <c r="P489" s="4"/>
      <c r="Q489" s="4"/>
      <c r="R489" s="4"/>
      <c r="S489" s="4"/>
    </row>
    <row r="490">
      <c r="A490" s="4"/>
      <c r="B490" s="56"/>
      <c r="C490" s="4"/>
      <c r="D490" s="4"/>
      <c r="E490" s="4"/>
      <c r="F490" s="4"/>
      <c r="G490" s="4"/>
      <c r="H490" s="4"/>
      <c r="I490" s="4"/>
      <c r="J490" s="4"/>
      <c r="K490" s="49"/>
      <c r="L490" s="49"/>
      <c r="M490" s="4"/>
      <c r="N490" s="4"/>
      <c r="O490" s="4"/>
      <c r="P490" s="4"/>
      <c r="Q490" s="4"/>
      <c r="R490" s="4"/>
      <c r="S490" s="4"/>
    </row>
    <row r="491">
      <c r="A491" s="4"/>
      <c r="B491" s="56"/>
      <c r="C491" s="4"/>
      <c r="D491" s="4"/>
      <c r="E491" s="4"/>
      <c r="F491" s="4"/>
      <c r="G491" s="4"/>
      <c r="H491" s="4"/>
      <c r="I491" s="4"/>
      <c r="J491" s="4"/>
      <c r="K491" s="49"/>
      <c r="L491" s="49"/>
      <c r="M491" s="4"/>
      <c r="N491" s="4"/>
      <c r="O491" s="4"/>
      <c r="P491" s="4"/>
      <c r="Q491" s="4"/>
      <c r="R491" s="4"/>
      <c r="S491" s="4"/>
    </row>
    <row r="492">
      <c r="A492" s="4"/>
      <c r="B492" s="56"/>
      <c r="C492" s="4"/>
      <c r="D492" s="4"/>
      <c r="E492" s="4"/>
      <c r="F492" s="4"/>
      <c r="G492" s="4"/>
      <c r="H492" s="4"/>
      <c r="I492" s="4"/>
      <c r="J492" s="4"/>
      <c r="K492" s="49"/>
      <c r="L492" s="49"/>
      <c r="M492" s="4"/>
      <c r="N492" s="4"/>
      <c r="O492" s="4"/>
      <c r="P492" s="4"/>
      <c r="Q492" s="4"/>
      <c r="R492" s="4"/>
      <c r="S492" s="4"/>
    </row>
    <row r="493">
      <c r="A493" s="4"/>
      <c r="B493" s="56"/>
      <c r="C493" s="4"/>
      <c r="D493" s="4"/>
      <c r="E493" s="4"/>
      <c r="F493" s="4"/>
      <c r="G493" s="4"/>
      <c r="H493" s="4"/>
      <c r="I493" s="4"/>
      <c r="J493" s="4"/>
      <c r="K493" s="49"/>
      <c r="L493" s="49"/>
      <c r="M493" s="4"/>
      <c r="N493" s="4"/>
      <c r="O493" s="4"/>
      <c r="P493" s="4"/>
      <c r="Q493" s="4"/>
      <c r="R493" s="4"/>
      <c r="S493" s="4"/>
    </row>
    <row r="494">
      <c r="A494" s="4"/>
      <c r="B494" s="56"/>
      <c r="C494" s="4"/>
      <c r="D494" s="4"/>
      <c r="E494" s="4"/>
      <c r="F494" s="4"/>
      <c r="G494" s="4"/>
      <c r="H494" s="4"/>
      <c r="I494" s="4"/>
      <c r="J494" s="4"/>
      <c r="K494" s="49"/>
      <c r="L494" s="49"/>
      <c r="M494" s="4"/>
      <c r="N494" s="4"/>
      <c r="O494" s="4"/>
      <c r="P494" s="4"/>
      <c r="Q494" s="4"/>
      <c r="R494" s="4"/>
      <c r="S494" s="4"/>
    </row>
    <row r="495">
      <c r="A495" s="4"/>
      <c r="B495" s="56"/>
      <c r="C495" s="4"/>
      <c r="D495" s="4"/>
      <c r="E495" s="4"/>
      <c r="F495" s="4"/>
      <c r="G495" s="4"/>
      <c r="H495" s="4"/>
      <c r="I495" s="4"/>
      <c r="J495" s="4"/>
      <c r="K495" s="49"/>
      <c r="L495" s="49"/>
      <c r="M495" s="4"/>
      <c r="N495" s="4"/>
      <c r="O495" s="4"/>
      <c r="P495" s="4"/>
      <c r="Q495" s="4"/>
      <c r="R495" s="4"/>
      <c r="S495" s="4"/>
    </row>
    <row r="496">
      <c r="A496" s="4"/>
      <c r="B496" s="56"/>
      <c r="C496" s="4"/>
      <c r="D496" s="4"/>
      <c r="E496" s="4"/>
      <c r="F496" s="4"/>
      <c r="G496" s="4"/>
      <c r="H496" s="4"/>
      <c r="I496" s="4"/>
      <c r="J496" s="4"/>
      <c r="K496" s="49"/>
      <c r="L496" s="49"/>
      <c r="M496" s="4"/>
      <c r="N496" s="4"/>
      <c r="O496" s="4"/>
      <c r="P496" s="4"/>
      <c r="Q496" s="4"/>
      <c r="R496" s="4"/>
      <c r="S496" s="4"/>
    </row>
    <row r="497">
      <c r="A497" s="4"/>
      <c r="B497" s="56"/>
      <c r="C497" s="4"/>
      <c r="D497" s="4"/>
      <c r="E497" s="4"/>
      <c r="F497" s="4"/>
      <c r="G497" s="4"/>
      <c r="H497" s="4"/>
      <c r="I497" s="4"/>
      <c r="J497" s="4"/>
      <c r="K497" s="49"/>
      <c r="L497" s="49"/>
      <c r="M497" s="4"/>
      <c r="N497" s="4"/>
      <c r="O497" s="4"/>
      <c r="P497" s="4"/>
      <c r="Q497" s="4"/>
      <c r="R497" s="4"/>
      <c r="S497" s="4"/>
    </row>
    <row r="498">
      <c r="A498" s="4"/>
      <c r="B498" s="56"/>
      <c r="C498" s="4"/>
      <c r="D498" s="4"/>
      <c r="E498" s="4"/>
      <c r="F498" s="4"/>
      <c r="G498" s="4"/>
      <c r="H498" s="4"/>
      <c r="I498" s="4"/>
      <c r="J498" s="4"/>
      <c r="K498" s="49"/>
      <c r="L498" s="49"/>
      <c r="M498" s="4"/>
      <c r="N498" s="4"/>
      <c r="O498" s="4"/>
      <c r="P498" s="4"/>
      <c r="Q498" s="4"/>
      <c r="R498" s="4"/>
      <c r="S498" s="4"/>
    </row>
    <row r="499">
      <c r="A499" s="4"/>
      <c r="B499" s="56"/>
      <c r="C499" s="4"/>
      <c r="D499" s="4"/>
      <c r="E499" s="4"/>
      <c r="F499" s="4"/>
      <c r="G499" s="4"/>
      <c r="H499" s="4"/>
      <c r="I499" s="4"/>
      <c r="J499" s="4"/>
      <c r="K499" s="49"/>
      <c r="L499" s="49"/>
      <c r="M499" s="4"/>
      <c r="N499" s="4"/>
      <c r="O499" s="4"/>
      <c r="P499" s="4"/>
      <c r="Q499" s="4"/>
      <c r="R499" s="4"/>
      <c r="S499" s="4"/>
    </row>
    <row r="500">
      <c r="A500" s="4"/>
      <c r="B500" s="56"/>
      <c r="C500" s="4"/>
      <c r="D500" s="4"/>
      <c r="E500" s="4"/>
      <c r="F500" s="4"/>
      <c r="G500" s="4"/>
      <c r="H500" s="4"/>
      <c r="I500" s="4"/>
      <c r="J500" s="4"/>
      <c r="K500" s="49"/>
      <c r="L500" s="49"/>
      <c r="M500" s="4"/>
      <c r="N500" s="4"/>
      <c r="O500" s="4"/>
      <c r="P500" s="4"/>
      <c r="Q500" s="4"/>
      <c r="R500" s="4"/>
      <c r="S500" s="4"/>
    </row>
    <row r="501">
      <c r="A501" s="4"/>
      <c r="B501" s="56"/>
      <c r="C501" s="4"/>
      <c r="D501" s="4"/>
      <c r="E501" s="4"/>
      <c r="F501" s="4"/>
      <c r="G501" s="4"/>
      <c r="H501" s="4"/>
      <c r="I501" s="4"/>
      <c r="J501" s="4"/>
      <c r="K501" s="49"/>
      <c r="L501" s="49"/>
      <c r="M501" s="4"/>
      <c r="N501" s="4"/>
      <c r="O501" s="4"/>
      <c r="P501" s="4"/>
      <c r="Q501" s="4"/>
      <c r="R501" s="4"/>
      <c r="S501" s="4"/>
    </row>
    <row r="502">
      <c r="A502" s="4"/>
      <c r="B502" s="56"/>
      <c r="C502" s="4"/>
      <c r="D502" s="4"/>
      <c r="E502" s="4"/>
      <c r="F502" s="4"/>
      <c r="G502" s="4"/>
      <c r="H502" s="4"/>
      <c r="I502" s="4"/>
      <c r="J502" s="4"/>
      <c r="K502" s="49"/>
      <c r="L502" s="49"/>
      <c r="M502" s="4"/>
      <c r="N502" s="4"/>
      <c r="O502" s="4"/>
      <c r="P502" s="4"/>
      <c r="Q502" s="4"/>
      <c r="R502" s="4"/>
      <c r="S502" s="4"/>
    </row>
    <row r="503">
      <c r="A503" s="4"/>
      <c r="B503" s="56"/>
      <c r="C503" s="4"/>
      <c r="D503" s="4"/>
      <c r="E503" s="4"/>
      <c r="F503" s="4"/>
      <c r="G503" s="4"/>
      <c r="H503" s="4"/>
      <c r="I503" s="4"/>
      <c r="J503" s="4"/>
      <c r="K503" s="49"/>
      <c r="L503" s="49"/>
      <c r="M503" s="4"/>
      <c r="N503" s="4"/>
      <c r="O503" s="4"/>
      <c r="P503" s="4"/>
      <c r="Q503" s="4"/>
      <c r="R503" s="4"/>
      <c r="S503" s="4"/>
    </row>
    <row r="504">
      <c r="A504" s="4"/>
      <c r="B504" s="56"/>
      <c r="C504" s="4"/>
      <c r="D504" s="4"/>
      <c r="E504" s="4"/>
      <c r="F504" s="4"/>
      <c r="G504" s="4"/>
      <c r="H504" s="4"/>
      <c r="I504" s="4"/>
      <c r="J504" s="4"/>
      <c r="K504" s="49"/>
      <c r="L504" s="49"/>
      <c r="M504" s="4"/>
      <c r="N504" s="4"/>
      <c r="O504" s="4"/>
      <c r="P504" s="4"/>
      <c r="Q504" s="4"/>
      <c r="R504" s="4"/>
      <c r="S504" s="4"/>
    </row>
    <row r="505">
      <c r="A505" s="4"/>
      <c r="B505" s="56"/>
      <c r="C505" s="4"/>
      <c r="D505" s="4"/>
      <c r="E505" s="4"/>
      <c r="F505" s="4"/>
      <c r="G505" s="4"/>
      <c r="H505" s="4"/>
      <c r="I505" s="4"/>
      <c r="J505" s="4"/>
      <c r="K505" s="49"/>
      <c r="L505" s="49"/>
      <c r="M505" s="4"/>
      <c r="N505" s="4"/>
      <c r="O505" s="4"/>
      <c r="P505" s="4"/>
      <c r="Q505" s="4"/>
      <c r="R505" s="4"/>
      <c r="S505" s="4"/>
    </row>
    <row r="506">
      <c r="A506" s="4"/>
      <c r="B506" s="56"/>
      <c r="C506" s="4"/>
      <c r="D506" s="4"/>
      <c r="E506" s="4"/>
      <c r="F506" s="4"/>
      <c r="G506" s="4"/>
      <c r="H506" s="4"/>
      <c r="I506" s="4"/>
      <c r="J506" s="4"/>
      <c r="K506" s="49"/>
      <c r="L506" s="49"/>
      <c r="M506" s="4"/>
      <c r="N506" s="4"/>
      <c r="O506" s="4"/>
      <c r="P506" s="4"/>
      <c r="Q506" s="4"/>
      <c r="R506" s="4"/>
      <c r="S506" s="4"/>
    </row>
    <row r="507">
      <c r="A507" s="4"/>
      <c r="B507" s="56"/>
      <c r="C507" s="4"/>
      <c r="D507" s="4"/>
      <c r="E507" s="4"/>
      <c r="F507" s="4"/>
      <c r="G507" s="4"/>
      <c r="H507" s="4"/>
      <c r="I507" s="4"/>
      <c r="J507" s="4"/>
      <c r="K507" s="49"/>
      <c r="L507" s="49"/>
      <c r="M507" s="4"/>
      <c r="N507" s="4"/>
      <c r="O507" s="4"/>
      <c r="P507" s="4"/>
      <c r="Q507" s="4"/>
      <c r="R507" s="4"/>
      <c r="S507" s="4"/>
    </row>
    <row r="508">
      <c r="A508" s="4"/>
      <c r="B508" s="56"/>
      <c r="C508" s="4"/>
      <c r="D508" s="4"/>
      <c r="E508" s="4"/>
      <c r="F508" s="4"/>
      <c r="G508" s="4"/>
      <c r="H508" s="4"/>
      <c r="I508" s="4"/>
      <c r="J508" s="4"/>
      <c r="K508" s="49"/>
      <c r="L508" s="49"/>
      <c r="M508" s="4"/>
      <c r="N508" s="4"/>
      <c r="O508" s="4"/>
      <c r="P508" s="4"/>
      <c r="Q508" s="4"/>
      <c r="R508" s="4"/>
      <c r="S508" s="4"/>
    </row>
    <row r="509">
      <c r="A509" s="4"/>
      <c r="B509" s="56"/>
      <c r="C509" s="4"/>
      <c r="D509" s="4"/>
      <c r="E509" s="4"/>
      <c r="F509" s="4"/>
      <c r="G509" s="4"/>
      <c r="H509" s="4"/>
      <c r="I509" s="4"/>
      <c r="J509" s="4"/>
      <c r="K509" s="49"/>
      <c r="L509" s="49"/>
      <c r="M509" s="4"/>
      <c r="N509" s="4"/>
      <c r="O509" s="4"/>
      <c r="P509" s="4"/>
      <c r="Q509" s="4"/>
      <c r="R509" s="4"/>
      <c r="S509" s="4"/>
    </row>
    <row r="510">
      <c r="A510" s="4"/>
      <c r="B510" s="56"/>
      <c r="C510" s="4"/>
      <c r="D510" s="4"/>
      <c r="E510" s="4"/>
      <c r="F510" s="4"/>
      <c r="G510" s="4"/>
      <c r="H510" s="4"/>
      <c r="I510" s="4"/>
      <c r="J510" s="4"/>
      <c r="K510" s="49"/>
      <c r="L510" s="49"/>
      <c r="M510" s="4"/>
      <c r="N510" s="4"/>
      <c r="O510" s="4"/>
      <c r="P510" s="4"/>
      <c r="Q510" s="4"/>
      <c r="R510" s="4"/>
      <c r="S510" s="4"/>
    </row>
    <row r="511">
      <c r="A511" s="4"/>
      <c r="B511" s="56"/>
      <c r="C511" s="4"/>
      <c r="D511" s="4"/>
      <c r="E511" s="4"/>
      <c r="F511" s="4"/>
      <c r="G511" s="4"/>
      <c r="H511" s="4"/>
      <c r="I511" s="4"/>
      <c r="J511" s="4"/>
      <c r="K511" s="49"/>
      <c r="L511" s="49"/>
      <c r="M511" s="4"/>
      <c r="N511" s="4"/>
      <c r="O511" s="4"/>
      <c r="P511" s="4"/>
      <c r="Q511" s="4"/>
      <c r="R511" s="4"/>
      <c r="S511" s="4"/>
    </row>
    <row r="512">
      <c r="A512" s="4"/>
      <c r="B512" s="56"/>
      <c r="C512" s="4"/>
      <c r="D512" s="4"/>
      <c r="E512" s="4"/>
      <c r="F512" s="4"/>
      <c r="G512" s="4"/>
      <c r="H512" s="4"/>
      <c r="I512" s="4"/>
      <c r="J512" s="4"/>
      <c r="K512" s="49"/>
      <c r="L512" s="49"/>
      <c r="M512" s="4"/>
      <c r="N512" s="4"/>
      <c r="O512" s="4"/>
      <c r="P512" s="4"/>
      <c r="Q512" s="4"/>
      <c r="R512" s="4"/>
      <c r="S512" s="4"/>
    </row>
    <row r="513">
      <c r="A513" s="4"/>
      <c r="B513" s="56"/>
      <c r="C513" s="4"/>
      <c r="D513" s="4"/>
      <c r="E513" s="4"/>
      <c r="F513" s="4"/>
      <c r="G513" s="4"/>
      <c r="H513" s="4"/>
      <c r="I513" s="4"/>
      <c r="J513" s="4"/>
      <c r="K513" s="49"/>
      <c r="L513" s="49"/>
      <c r="M513" s="4"/>
      <c r="N513" s="4"/>
      <c r="O513" s="4"/>
      <c r="P513" s="4"/>
      <c r="Q513" s="4"/>
      <c r="R513" s="4"/>
      <c r="S513" s="4"/>
    </row>
    <row r="514">
      <c r="A514" s="4"/>
      <c r="B514" s="56"/>
      <c r="C514" s="4"/>
      <c r="D514" s="4"/>
      <c r="E514" s="4"/>
      <c r="F514" s="4"/>
      <c r="G514" s="4"/>
      <c r="H514" s="4"/>
      <c r="I514" s="4"/>
      <c r="J514" s="4"/>
      <c r="K514" s="49"/>
      <c r="L514" s="49"/>
      <c r="M514" s="4"/>
      <c r="N514" s="4"/>
      <c r="O514" s="4"/>
      <c r="P514" s="4"/>
      <c r="Q514" s="4"/>
      <c r="R514" s="4"/>
      <c r="S514" s="4"/>
    </row>
    <row r="515">
      <c r="A515" s="4"/>
      <c r="B515" s="56"/>
      <c r="C515" s="4"/>
      <c r="D515" s="4"/>
      <c r="E515" s="4"/>
      <c r="F515" s="4"/>
      <c r="G515" s="4"/>
      <c r="H515" s="4"/>
      <c r="I515" s="4"/>
      <c r="J515" s="4"/>
      <c r="K515" s="49"/>
      <c r="L515" s="49"/>
      <c r="M515" s="4"/>
      <c r="N515" s="4"/>
      <c r="O515" s="4"/>
      <c r="P515" s="4"/>
      <c r="Q515" s="4"/>
      <c r="R515" s="4"/>
      <c r="S515" s="4"/>
    </row>
    <row r="516">
      <c r="A516" s="4"/>
      <c r="B516" s="56"/>
      <c r="C516" s="4"/>
      <c r="D516" s="4"/>
      <c r="E516" s="4"/>
      <c r="F516" s="4"/>
      <c r="G516" s="4"/>
      <c r="H516" s="4"/>
      <c r="I516" s="4"/>
      <c r="J516" s="4"/>
      <c r="K516" s="49"/>
      <c r="L516" s="49"/>
      <c r="M516" s="4"/>
      <c r="N516" s="4"/>
      <c r="O516" s="4"/>
      <c r="P516" s="4"/>
      <c r="Q516" s="4"/>
      <c r="R516" s="4"/>
      <c r="S516" s="4"/>
    </row>
    <row r="517">
      <c r="A517" s="4"/>
      <c r="B517" s="56"/>
      <c r="C517" s="4"/>
      <c r="D517" s="4"/>
      <c r="E517" s="4"/>
      <c r="F517" s="4"/>
      <c r="G517" s="4"/>
      <c r="H517" s="4"/>
      <c r="I517" s="4"/>
      <c r="J517" s="4"/>
      <c r="K517" s="49"/>
      <c r="L517" s="49"/>
      <c r="M517" s="4"/>
      <c r="N517" s="4"/>
      <c r="O517" s="4"/>
      <c r="P517" s="4"/>
      <c r="Q517" s="4"/>
      <c r="R517" s="4"/>
      <c r="S517" s="4"/>
    </row>
    <row r="518">
      <c r="A518" s="4"/>
      <c r="B518" s="56"/>
      <c r="C518" s="4"/>
      <c r="D518" s="4"/>
      <c r="E518" s="4"/>
      <c r="F518" s="4"/>
      <c r="G518" s="4"/>
      <c r="H518" s="4"/>
      <c r="I518" s="4"/>
      <c r="J518" s="4"/>
      <c r="K518" s="49"/>
      <c r="L518" s="49"/>
      <c r="M518" s="4"/>
      <c r="N518" s="4"/>
      <c r="O518" s="4"/>
      <c r="P518" s="4"/>
      <c r="Q518" s="4"/>
      <c r="R518" s="4"/>
      <c r="S518" s="4"/>
    </row>
    <row r="519">
      <c r="A519" s="4"/>
      <c r="B519" s="56"/>
      <c r="C519" s="4"/>
      <c r="D519" s="4"/>
      <c r="E519" s="4"/>
      <c r="F519" s="4"/>
      <c r="G519" s="4"/>
      <c r="H519" s="4"/>
      <c r="I519" s="4"/>
      <c r="J519" s="4"/>
      <c r="K519" s="49"/>
      <c r="L519" s="49"/>
      <c r="M519" s="4"/>
      <c r="N519" s="4"/>
      <c r="O519" s="4"/>
      <c r="P519" s="4"/>
      <c r="Q519" s="4"/>
      <c r="R519" s="4"/>
      <c r="S519" s="4"/>
    </row>
    <row r="520">
      <c r="A520" s="4"/>
      <c r="B520" s="56"/>
      <c r="C520" s="4"/>
      <c r="D520" s="4"/>
      <c r="E520" s="4"/>
      <c r="F520" s="4"/>
      <c r="G520" s="4"/>
      <c r="H520" s="4"/>
      <c r="I520" s="4"/>
      <c r="J520" s="4"/>
      <c r="K520" s="49"/>
      <c r="L520" s="49"/>
      <c r="M520" s="4"/>
      <c r="N520" s="4"/>
      <c r="O520" s="4"/>
      <c r="P520" s="4"/>
      <c r="Q520" s="4"/>
      <c r="R520" s="4"/>
      <c r="S520" s="4"/>
    </row>
    <row r="521">
      <c r="A521" s="4"/>
      <c r="B521" s="56"/>
      <c r="C521" s="4"/>
      <c r="D521" s="4"/>
      <c r="E521" s="4"/>
      <c r="F521" s="4"/>
      <c r="G521" s="4"/>
      <c r="H521" s="4"/>
      <c r="I521" s="4"/>
      <c r="J521" s="4"/>
      <c r="K521" s="49"/>
      <c r="L521" s="49"/>
      <c r="M521" s="4"/>
      <c r="N521" s="4"/>
      <c r="O521" s="4"/>
      <c r="P521" s="4"/>
      <c r="Q521" s="4"/>
      <c r="R521" s="4"/>
      <c r="S521" s="4"/>
    </row>
    <row r="522">
      <c r="A522" s="4"/>
      <c r="B522" s="56"/>
      <c r="C522" s="4"/>
      <c r="D522" s="4"/>
      <c r="E522" s="4"/>
      <c r="F522" s="4"/>
      <c r="G522" s="4"/>
      <c r="H522" s="4"/>
      <c r="I522" s="4"/>
      <c r="J522" s="4"/>
      <c r="K522" s="49"/>
      <c r="L522" s="49"/>
      <c r="M522" s="4"/>
      <c r="N522" s="4"/>
      <c r="O522" s="4"/>
      <c r="P522" s="4"/>
      <c r="Q522" s="4"/>
      <c r="R522" s="4"/>
      <c r="S522" s="4"/>
    </row>
    <row r="523">
      <c r="A523" s="4"/>
      <c r="B523" s="56"/>
      <c r="C523" s="4"/>
      <c r="D523" s="4"/>
      <c r="E523" s="4"/>
      <c r="F523" s="4"/>
      <c r="G523" s="4"/>
      <c r="H523" s="4"/>
      <c r="I523" s="4"/>
      <c r="J523" s="4"/>
      <c r="K523" s="49"/>
      <c r="L523" s="49"/>
      <c r="M523" s="4"/>
      <c r="N523" s="4"/>
      <c r="O523" s="4"/>
      <c r="P523" s="4"/>
      <c r="Q523" s="4"/>
      <c r="R523" s="4"/>
      <c r="S523" s="4"/>
    </row>
    <row r="524">
      <c r="A524" s="4"/>
      <c r="B524" s="56"/>
      <c r="C524" s="4"/>
      <c r="D524" s="4"/>
      <c r="E524" s="4"/>
      <c r="F524" s="4"/>
      <c r="G524" s="4"/>
      <c r="H524" s="4"/>
      <c r="I524" s="4"/>
      <c r="J524" s="4"/>
      <c r="K524" s="49"/>
      <c r="L524" s="49"/>
      <c r="M524" s="4"/>
      <c r="N524" s="4"/>
      <c r="O524" s="4"/>
      <c r="P524" s="4"/>
      <c r="Q524" s="4"/>
      <c r="R524" s="4"/>
      <c r="S524" s="4"/>
    </row>
    <row r="525">
      <c r="A525" s="4"/>
      <c r="B525" s="56"/>
      <c r="C525" s="4"/>
      <c r="D525" s="4"/>
      <c r="E525" s="4"/>
      <c r="F525" s="4"/>
      <c r="G525" s="4"/>
      <c r="H525" s="4"/>
      <c r="I525" s="4"/>
      <c r="J525" s="4"/>
      <c r="K525" s="49"/>
      <c r="L525" s="49"/>
      <c r="M525" s="4"/>
      <c r="N525" s="4"/>
      <c r="O525" s="4"/>
      <c r="P525" s="4"/>
      <c r="Q525" s="4"/>
      <c r="R525" s="4"/>
      <c r="S525" s="4"/>
    </row>
    <row r="526">
      <c r="A526" s="4"/>
      <c r="B526" s="56"/>
      <c r="C526" s="4"/>
      <c r="D526" s="4"/>
      <c r="E526" s="4"/>
      <c r="F526" s="4"/>
      <c r="G526" s="4"/>
      <c r="H526" s="4"/>
      <c r="I526" s="4"/>
      <c r="J526" s="4"/>
      <c r="K526" s="49"/>
      <c r="L526" s="49"/>
      <c r="M526" s="4"/>
      <c r="N526" s="4"/>
      <c r="O526" s="4"/>
      <c r="P526" s="4"/>
      <c r="Q526" s="4"/>
      <c r="R526" s="4"/>
      <c r="S526" s="4"/>
    </row>
    <row r="527">
      <c r="A527" s="4"/>
      <c r="B527" s="56"/>
      <c r="C527" s="4"/>
      <c r="D527" s="4"/>
      <c r="E527" s="4"/>
      <c r="F527" s="4"/>
      <c r="G527" s="4"/>
      <c r="H527" s="4"/>
      <c r="I527" s="4"/>
      <c r="J527" s="4"/>
      <c r="K527" s="49"/>
      <c r="L527" s="49"/>
      <c r="M527" s="4"/>
      <c r="N527" s="4"/>
      <c r="O527" s="4"/>
      <c r="P527" s="4"/>
      <c r="Q527" s="4"/>
      <c r="R527" s="4"/>
      <c r="S527" s="4"/>
    </row>
    <row r="528">
      <c r="A528" s="4"/>
      <c r="B528" s="56"/>
      <c r="C528" s="4"/>
      <c r="D528" s="4"/>
      <c r="E528" s="4"/>
      <c r="F528" s="4"/>
      <c r="G528" s="4"/>
      <c r="H528" s="4"/>
      <c r="I528" s="4"/>
      <c r="J528" s="4"/>
      <c r="K528" s="49"/>
      <c r="L528" s="49"/>
      <c r="M528" s="4"/>
      <c r="N528" s="4"/>
      <c r="O528" s="4"/>
      <c r="P528" s="4"/>
      <c r="Q528" s="4"/>
      <c r="R528" s="4"/>
      <c r="S528" s="4"/>
    </row>
    <row r="529">
      <c r="A529" s="4"/>
      <c r="B529" s="56"/>
      <c r="C529" s="4"/>
      <c r="D529" s="4"/>
      <c r="E529" s="4"/>
      <c r="F529" s="4"/>
      <c r="G529" s="4"/>
      <c r="H529" s="4"/>
      <c r="I529" s="4"/>
      <c r="J529" s="4"/>
      <c r="K529" s="49"/>
      <c r="L529" s="49"/>
      <c r="M529" s="4"/>
      <c r="N529" s="4"/>
      <c r="O529" s="4"/>
      <c r="P529" s="4"/>
      <c r="Q529" s="4"/>
      <c r="R529" s="4"/>
      <c r="S529" s="4"/>
    </row>
    <row r="530">
      <c r="A530" s="4"/>
      <c r="B530" s="56"/>
      <c r="C530" s="4"/>
      <c r="D530" s="4"/>
      <c r="E530" s="4"/>
      <c r="F530" s="4"/>
      <c r="G530" s="4"/>
      <c r="H530" s="4"/>
      <c r="I530" s="4"/>
      <c r="J530" s="4"/>
      <c r="K530" s="49"/>
      <c r="L530" s="49"/>
      <c r="M530" s="4"/>
      <c r="N530" s="4"/>
      <c r="O530" s="4"/>
      <c r="P530" s="4"/>
      <c r="Q530" s="4"/>
      <c r="R530" s="4"/>
      <c r="S530" s="4"/>
    </row>
    <row r="531">
      <c r="A531" s="4"/>
      <c r="B531" s="56"/>
      <c r="C531" s="4"/>
      <c r="D531" s="4"/>
      <c r="E531" s="4"/>
      <c r="F531" s="4"/>
      <c r="G531" s="4"/>
      <c r="H531" s="4"/>
      <c r="I531" s="4"/>
      <c r="J531" s="4"/>
      <c r="K531" s="49"/>
      <c r="L531" s="49"/>
      <c r="M531" s="4"/>
      <c r="N531" s="4"/>
      <c r="O531" s="4"/>
      <c r="P531" s="4"/>
      <c r="Q531" s="4"/>
      <c r="R531" s="4"/>
      <c r="S531" s="4"/>
    </row>
    <row r="532">
      <c r="A532" s="4"/>
      <c r="B532" s="56"/>
      <c r="C532" s="4"/>
      <c r="D532" s="4"/>
      <c r="E532" s="4"/>
      <c r="F532" s="4"/>
      <c r="G532" s="4"/>
      <c r="H532" s="4"/>
      <c r="I532" s="4"/>
      <c r="J532" s="4"/>
      <c r="K532" s="49"/>
      <c r="L532" s="49"/>
      <c r="M532" s="4"/>
      <c r="N532" s="4"/>
      <c r="O532" s="4"/>
      <c r="P532" s="4"/>
      <c r="Q532" s="4"/>
      <c r="R532" s="4"/>
      <c r="S532" s="4"/>
    </row>
    <row r="533">
      <c r="A533" s="4"/>
      <c r="B533" s="56"/>
      <c r="C533" s="4"/>
      <c r="D533" s="4"/>
      <c r="E533" s="4"/>
      <c r="F533" s="4"/>
      <c r="G533" s="4"/>
      <c r="H533" s="4"/>
      <c r="I533" s="4"/>
      <c r="J533" s="4"/>
      <c r="K533" s="49"/>
      <c r="L533" s="49"/>
      <c r="M533" s="4"/>
      <c r="N533" s="4"/>
      <c r="O533" s="4"/>
      <c r="P533" s="4"/>
      <c r="Q533" s="4"/>
      <c r="R533" s="4"/>
      <c r="S533" s="4"/>
    </row>
    <row r="534">
      <c r="A534" s="4"/>
      <c r="B534" s="56"/>
      <c r="C534" s="4"/>
      <c r="D534" s="4"/>
      <c r="E534" s="4"/>
      <c r="F534" s="4"/>
      <c r="G534" s="4"/>
      <c r="H534" s="4"/>
      <c r="I534" s="4"/>
      <c r="J534" s="4"/>
      <c r="K534" s="49"/>
      <c r="L534" s="49"/>
      <c r="M534" s="4"/>
      <c r="N534" s="4"/>
      <c r="O534" s="4"/>
      <c r="P534" s="4"/>
      <c r="Q534" s="4"/>
      <c r="R534" s="4"/>
      <c r="S534" s="4"/>
    </row>
    <row r="535">
      <c r="A535" s="4"/>
      <c r="B535" s="56"/>
      <c r="C535" s="4"/>
      <c r="D535" s="4"/>
      <c r="E535" s="4"/>
      <c r="F535" s="4"/>
      <c r="G535" s="4"/>
      <c r="H535" s="4"/>
      <c r="I535" s="4"/>
      <c r="J535" s="4"/>
      <c r="K535" s="49"/>
      <c r="L535" s="49"/>
      <c r="M535" s="4"/>
      <c r="N535" s="4"/>
      <c r="O535" s="4"/>
      <c r="P535" s="4"/>
      <c r="Q535" s="4"/>
      <c r="R535" s="4"/>
      <c r="S535" s="4"/>
    </row>
    <row r="536">
      <c r="A536" s="4"/>
      <c r="B536" s="56"/>
      <c r="C536" s="4"/>
      <c r="D536" s="4"/>
      <c r="E536" s="4"/>
      <c r="F536" s="4"/>
      <c r="G536" s="4"/>
      <c r="H536" s="4"/>
      <c r="I536" s="4"/>
      <c r="J536" s="4"/>
      <c r="K536" s="49"/>
      <c r="L536" s="49"/>
      <c r="M536" s="4"/>
      <c r="N536" s="4"/>
      <c r="O536" s="4"/>
      <c r="P536" s="4"/>
      <c r="Q536" s="4"/>
      <c r="R536" s="4"/>
      <c r="S536" s="4"/>
    </row>
    <row r="537">
      <c r="A537" s="4"/>
      <c r="B537" s="56"/>
      <c r="C537" s="4"/>
      <c r="D537" s="4"/>
      <c r="E537" s="4"/>
      <c r="F537" s="4"/>
      <c r="G537" s="4"/>
      <c r="H537" s="4"/>
      <c r="I537" s="4"/>
      <c r="J537" s="4"/>
      <c r="K537" s="49"/>
      <c r="L537" s="49"/>
      <c r="M537" s="4"/>
      <c r="N537" s="4"/>
      <c r="O537" s="4"/>
      <c r="P537" s="4"/>
      <c r="Q537" s="4"/>
      <c r="R537" s="4"/>
      <c r="S537" s="4"/>
    </row>
    <row r="538">
      <c r="A538" s="4"/>
      <c r="B538" s="56"/>
      <c r="C538" s="4"/>
      <c r="D538" s="4"/>
      <c r="E538" s="4"/>
      <c r="F538" s="4"/>
      <c r="G538" s="4"/>
      <c r="H538" s="4"/>
      <c r="I538" s="4"/>
      <c r="J538" s="4"/>
      <c r="K538" s="49"/>
      <c r="L538" s="49"/>
      <c r="M538" s="4"/>
      <c r="N538" s="4"/>
      <c r="O538" s="4"/>
      <c r="P538" s="4"/>
      <c r="Q538" s="4"/>
      <c r="R538" s="4"/>
      <c r="S538" s="4"/>
    </row>
    <row r="539">
      <c r="A539" s="4"/>
      <c r="B539" s="56"/>
      <c r="C539" s="4"/>
      <c r="D539" s="4"/>
      <c r="E539" s="4"/>
      <c r="F539" s="4"/>
      <c r="G539" s="4"/>
      <c r="H539" s="4"/>
      <c r="I539" s="4"/>
      <c r="J539" s="4"/>
      <c r="K539" s="49"/>
      <c r="L539" s="49"/>
      <c r="M539" s="4"/>
      <c r="N539" s="4"/>
      <c r="O539" s="4"/>
      <c r="P539" s="4"/>
      <c r="Q539" s="4"/>
      <c r="R539" s="4"/>
      <c r="S539" s="4"/>
    </row>
    <row r="540">
      <c r="A540" s="4"/>
      <c r="B540" s="56"/>
      <c r="C540" s="4"/>
      <c r="D540" s="4"/>
      <c r="E540" s="4"/>
      <c r="F540" s="4"/>
      <c r="G540" s="4"/>
      <c r="H540" s="4"/>
      <c r="I540" s="4"/>
      <c r="J540" s="4"/>
      <c r="K540" s="49"/>
      <c r="L540" s="49"/>
      <c r="M540" s="4"/>
      <c r="N540" s="4"/>
      <c r="O540" s="4"/>
      <c r="P540" s="4"/>
      <c r="Q540" s="4"/>
      <c r="R540" s="4"/>
      <c r="S540" s="4"/>
    </row>
    <row r="541">
      <c r="A541" s="4"/>
      <c r="B541" s="56"/>
      <c r="C541" s="4"/>
      <c r="D541" s="4"/>
      <c r="E541" s="4"/>
      <c r="F541" s="4"/>
      <c r="G541" s="4"/>
      <c r="H541" s="4"/>
      <c r="I541" s="4"/>
      <c r="J541" s="4"/>
      <c r="K541" s="49"/>
      <c r="L541" s="49"/>
      <c r="M541" s="4"/>
      <c r="N541" s="4"/>
      <c r="O541" s="4"/>
      <c r="P541" s="4"/>
      <c r="Q541" s="4"/>
      <c r="R541" s="4"/>
      <c r="S541" s="4"/>
    </row>
    <row r="542">
      <c r="A542" s="4"/>
      <c r="B542" s="56"/>
      <c r="C542" s="4"/>
      <c r="D542" s="4"/>
      <c r="E542" s="4"/>
      <c r="F542" s="4"/>
      <c r="G542" s="4"/>
      <c r="H542" s="4"/>
      <c r="I542" s="4"/>
      <c r="J542" s="4"/>
      <c r="K542" s="49"/>
      <c r="L542" s="49"/>
      <c r="M542" s="4"/>
      <c r="N542" s="4"/>
      <c r="O542" s="4"/>
      <c r="P542" s="4"/>
      <c r="Q542" s="4"/>
      <c r="R542" s="4"/>
      <c r="S542" s="4"/>
    </row>
    <row r="543">
      <c r="A543" s="4"/>
      <c r="B543" s="56"/>
      <c r="C543" s="4"/>
      <c r="D543" s="4"/>
      <c r="E543" s="4"/>
      <c r="F543" s="4"/>
      <c r="G543" s="4"/>
      <c r="H543" s="4"/>
      <c r="I543" s="4"/>
      <c r="J543" s="4"/>
      <c r="K543" s="49"/>
      <c r="L543" s="49"/>
      <c r="M543" s="4"/>
      <c r="N543" s="4"/>
      <c r="O543" s="4"/>
      <c r="P543" s="4"/>
      <c r="Q543" s="4"/>
      <c r="R543" s="4"/>
      <c r="S543" s="4"/>
    </row>
    <row r="544">
      <c r="A544" s="4"/>
      <c r="B544" s="56"/>
      <c r="C544" s="4"/>
      <c r="D544" s="4"/>
      <c r="E544" s="4"/>
      <c r="F544" s="4"/>
      <c r="G544" s="4"/>
      <c r="H544" s="4"/>
      <c r="I544" s="4"/>
      <c r="J544" s="4"/>
      <c r="K544" s="49"/>
      <c r="L544" s="49"/>
      <c r="M544" s="4"/>
      <c r="N544" s="4"/>
      <c r="O544" s="4"/>
      <c r="P544" s="4"/>
      <c r="Q544" s="4"/>
      <c r="R544" s="4"/>
      <c r="S544" s="4"/>
    </row>
    <row r="545">
      <c r="A545" s="4"/>
      <c r="B545" s="56"/>
      <c r="C545" s="4"/>
      <c r="D545" s="4"/>
      <c r="E545" s="4"/>
      <c r="F545" s="4"/>
      <c r="G545" s="4"/>
      <c r="H545" s="4"/>
      <c r="I545" s="4"/>
      <c r="J545" s="4"/>
      <c r="K545" s="49"/>
      <c r="L545" s="49"/>
      <c r="M545" s="4"/>
      <c r="N545" s="4"/>
      <c r="O545" s="4"/>
      <c r="P545" s="4"/>
      <c r="Q545" s="4"/>
      <c r="R545" s="4"/>
      <c r="S545" s="4"/>
    </row>
    <row r="546">
      <c r="A546" s="4"/>
      <c r="B546" s="56"/>
      <c r="C546" s="4"/>
      <c r="D546" s="4"/>
      <c r="E546" s="4"/>
      <c r="F546" s="4"/>
      <c r="G546" s="4"/>
      <c r="H546" s="4"/>
      <c r="I546" s="4"/>
      <c r="J546" s="4"/>
      <c r="K546" s="49"/>
      <c r="L546" s="49"/>
      <c r="M546" s="4"/>
      <c r="N546" s="4"/>
      <c r="O546" s="4"/>
      <c r="P546" s="4"/>
      <c r="Q546" s="4"/>
      <c r="R546" s="4"/>
      <c r="S546" s="4"/>
    </row>
    <row r="547">
      <c r="A547" s="4"/>
      <c r="B547" s="56"/>
      <c r="C547" s="4"/>
      <c r="D547" s="4"/>
      <c r="E547" s="4"/>
      <c r="F547" s="4"/>
      <c r="G547" s="4"/>
      <c r="H547" s="4"/>
      <c r="I547" s="4"/>
      <c r="J547" s="4"/>
      <c r="K547" s="49"/>
      <c r="L547" s="49"/>
      <c r="M547" s="4"/>
      <c r="N547" s="4"/>
      <c r="O547" s="4"/>
      <c r="P547" s="4"/>
      <c r="Q547" s="4"/>
      <c r="R547" s="4"/>
      <c r="S547" s="4"/>
    </row>
    <row r="548">
      <c r="A548" s="4"/>
      <c r="B548" s="56"/>
      <c r="C548" s="4"/>
      <c r="D548" s="4"/>
      <c r="E548" s="4"/>
      <c r="F548" s="4"/>
      <c r="G548" s="4"/>
      <c r="H548" s="4"/>
      <c r="I548" s="4"/>
      <c r="J548" s="4"/>
      <c r="K548" s="49"/>
      <c r="L548" s="49"/>
      <c r="M548" s="4"/>
      <c r="N548" s="4"/>
      <c r="O548" s="4"/>
      <c r="P548" s="4"/>
      <c r="Q548" s="4"/>
      <c r="R548" s="4"/>
      <c r="S548" s="4"/>
    </row>
    <row r="549">
      <c r="A549" s="4"/>
      <c r="B549" s="56"/>
      <c r="C549" s="4"/>
      <c r="D549" s="4"/>
      <c r="E549" s="4"/>
      <c r="F549" s="4"/>
      <c r="G549" s="4"/>
      <c r="H549" s="4"/>
      <c r="I549" s="4"/>
      <c r="J549" s="4"/>
      <c r="K549" s="49"/>
      <c r="L549" s="49"/>
      <c r="M549" s="4"/>
      <c r="N549" s="4"/>
      <c r="O549" s="4"/>
      <c r="P549" s="4"/>
      <c r="Q549" s="4"/>
      <c r="R549" s="4"/>
      <c r="S549" s="4"/>
    </row>
    <row r="550">
      <c r="A550" s="4"/>
      <c r="B550" s="56"/>
      <c r="C550" s="4"/>
      <c r="D550" s="4"/>
      <c r="E550" s="4"/>
      <c r="F550" s="4"/>
      <c r="G550" s="4"/>
      <c r="H550" s="4"/>
      <c r="I550" s="4"/>
      <c r="J550" s="4"/>
      <c r="K550" s="49"/>
      <c r="L550" s="49"/>
      <c r="M550" s="4"/>
      <c r="N550" s="4"/>
      <c r="O550" s="4"/>
      <c r="P550" s="4"/>
      <c r="Q550" s="4"/>
      <c r="R550" s="4"/>
      <c r="S550" s="4"/>
    </row>
    <row r="551">
      <c r="A551" s="4"/>
      <c r="B551" s="56"/>
      <c r="C551" s="4"/>
      <c r="D551" s="4"/>
      <c r="E551" s="4"/>
      <c r="F551" s="4"/>
      <c r="G551" s="4"/>
      <c r="H551" s="4"/>
      <c r="I551" s="4"/>
      <c r="J551" s="4"/>
      <c r="K551" s="49"/>
      <c r="L551" s="49"/>
      <c r="M551" s="4"/>
      <c r="N551" s="4"/>
      <c r="O551" s="4"/>
      <c r="P551" s="4"/>
      <c r="Q551" s="4"/>
      <c r="R551" s="4"/>
      <c r="S551" s="4"/>
    </row>
    <row r="552">
      <c r="A552" s="4"/>
      <c r="B552" s="56"/>
      <c r="C552" s="4"/>
      <c r="D552" s="4"/>
      <c r="E552" s="4"/>
      <c r="F552" s="4"/>
      <c r="G552" s="4"/>
      <c r="H552" s="4"/>
      <c r="I552" s="4"/>
      <c r="J552" s="4"/>
      <c r="K552" s="49"/>
      <c r="L552" s="49"/>
      <c r="M552" s="4"/>
      <c r="N552" s="4"/>
      <c r="O552" s="4"/>
      <c r="P552" s="4"/>
      <c r="Q552" s="4"/>
      <c r="R552" s="4"/>
      <c r="S552" s="4"/>
    </row>
    <row r="553">
      <c r="A553" s="4"/>
      <c r="B553" s="56"/>
      <c r="C553" s="4"/>
      <c r="D553" s="4"/>
      <c r="E553" s="4"/>
      <c r="F553" s="4"/>
      <c r="G553" s="4"/>
      <c r="H553" s="4"/>
      <c r="I553" s="4"/>
      <c r="J553" s="4"/>
      <c r="K553" s="49"/>
      <c r="L553" s="49"/>
      <c r="M553" s="4"/>
      <c r="N553" s="4"/>
      <c r="O553" s="4"/>
      <c r="P553" s="4"/>
      <c r="Q553" s="4"/>
      <c r="R553" s="4"/>
      <c r="S553" s="4"/>
    </row>
    <row r="554">
      <c r="A554" s="4"/>
      <c r="B554" s="56"/>
      <c r="C554" s="4"/>
      <c r="D554" s="4"/>
      <c r="E554" s="4"/>
      <c r="F554" s="4"/>
      <c r="G554" s="4"/>
      <c r="H554" s="4"/>
      <c r="I554" s="4"/>
      <c r="J554" s="4"/>
      <c r="K554" s="49"/>
      <c r="L554" s="49"/>
      <c r="M554" s="4"/>
      <c r="N554" s="4"/>
      <c r="O554" s="4"/>
      <c r="P554" s="4"/>
      <c r="Q554" s="4"/>
      <c r="R554" s="4"/>
      <c r="S554" s="4"/>
    </row>
    <row r="555">
      <c r="A555" s="4"/>
      <c r="B555" s="56"/>
      <c r="C555" s="4"/>
      <c r="D555" s="4"/>
      <c r="E555" s="4"/>
      <c r="F555" s="4"/>
      <c r="G555" s="4"/>
      <c r="H555" s="4"/>
      <c r="I555" s="4"/>
      <c r="J555" s="4"/>
      <c r="K555" s="49"/>
      <c r="L555" s="49"/>
      <c r="M555" s="4"/>
      <c r="N555" s="4"/>
      <c r="O555" s="4"/>
      <c r="P555" s="4"/>
      <c r="Q555" s="4"/>
      <c r="R555" s="4"/>
      <c r="S555" s="4"/>
    </row>
    <row r="556">
      <c r="A556" s="4"/>
      <c r="B556" s="56"/>
      <c r="C556" s="4"/>
      <c r="D556" s="4"/>
      <c r="E556" s="4"/>
      <c r="F556" s="4"/>
      <c r="G556" s="4"/>
      <c r="H556" s="4"/>
      <c r="I556" s="4"/>
      <c r="J556" s="4"/>
      <c r="K556" s="49"/>
      <c r="L556" s="49"/>
      <c r="M556" s="4"/>
      <c r="N556" s="4"/>
      <c r="O556" s="4"/>
      <c r="P556" s="4"/>
      <c r="Q556" s="4"/>
      <c r="R556" s="4"/>
      <c r="S556" s="4"/>
    </row>
    <row r="557">
      <c r="A557" s="4"/>
      <c r="B557" s="56"/>
      <c r="C557" s="4"/>
      <c r="D557" s="4"/>
      <c r="E557" s="4"/>
      <c r="F557" s="4"/>
      <c r="G557" s="4"/>
      <c r="H557" s="4"/>
      <c r="I557" s="4"/>
      <c r="J557" s="4"/>
      <c r="K557" s="49"/>
      <c r="L557" s="49"/>
      <c r="M557" s="4"/>
      <c r="N557" s="4"/>
      <c r="O557" s="4"/>
      <c r="P557" s="4"/>
      <c r="Q557" s="4"/>
      <c r="R557" s="4"/>
      <c r="S557" s="4"/>
    </row>
    <row r="558">
      <c r="A558" s="4"/>
      <c r="B558" s="56"/>
      <c r="C558" s="4"/>
      <c r="D558" s="4"/>
      <c r="E558" s="4"/>
      <c r="F558" s="4"/>
      <c r="G558" s="4"/>
      <c r="H558" s="4"/>
      <c r="I558" s="4"/>
      <c r="J558" s="4"/>
      <c r="K558" s="49"/>
      <c r="L558" s="49"/>
      <c r="M558" s="4"/>
      <c r="N558" s="4"/>
      <c r="O558" s="4"/>
      <c r="P558" s="4"/>
      <c r="Q558" s="4"/>
      <c r="R558" s="4"/>
      <c r="S558" s="4"/>
    </row>
    <row r="559">
      <c r="A559" s="4"/>
      <c r="B559" s="56"/>
      <c r="C559" s="4"/>
      <c r="D559" s="4"/>
      <c r="E559" s="4"/>
      <c r="F559" s="4"/>
      <c r="G559" s="4"/>
      <c r="H559" s="4"/>
      <c r="I559" s="4"/>
      <c r="J559" s="4"/>
      <c r="K559" s="49"/>
      <c r="L559" s="49"/>
      <c r="M559" s="4"/>
      <c r="N559" s="4"/>
      <c r="O559" s="4"/>
      <c r="P559" s="4"/>
      <c r="Q559" s="4"/>
      <c r="R559" s="4"/>
      <c r="S559" s="4"/>
    </row>
    <row r="560">
      <c r="A560" s="4"/>
      <c r="B560" s="56"/>
      <c r="C560" s="4"/>
      <c r="D560" s="4"/>
      <c r="E560" s="4"/>
      <c r="F560" s="4"/>
      <c r="G560" s="4"/>
      <c r="H560" s="4"/>
      <c r="I560" s="4"/>
      <c r="J560" s="4"/>
      <c r="K560" s="49"/>
      <c r="L560" s="49"/>
      <c r="M560" s="4"/>
      <c r="N560" s="4"/>
      <c r="O560" s="4"/>
      <c r="P560" s="4"/>
      <c r="Q560" s="4"/>
      <c r="R560" s="4"/>
      <c r="S560" s="4"/>
    </row>
    <row r="561">
      <c r="A561" s="4"/>
      <c r="B561" s="56"/>
      <c r="C561" s="4"/>
      <c r="D561" s="4"/>
      <c r="E561" s="4"/>
      <c r="F561" s="4"/>
      <c r="G561" s="4"/>
      <c r="H561" s="4"/>
      <c r="I561" s="4"/>
      <c r="J561" s="4"/>
      <c r="K561" s="49"/>
      <c r="L561" s="49"/>
      <c r="M561" s="4"/>
      <c r="N561" s="4"/>
      <c r="O561" s="4"/>
      <c r="P561" s="4"/>
      <c r="Q561" s="4"/>
      <c r="R561" s="4"/>
      <c r="S561" s="4"/>
    </row>
    <row r="562">
      <c r="A562" s="4"/>
      <c r="B562" s="56"/>
      <c r="C562" s="4"/>
      <c r="D562" s="4"/>
      <c r="E562" s="4"/>
      <c r="F562" s="4"/>
      <c r="G562" s="4"/>
      <c r="H562" s="4"/>
      <c r="I562" s="4"/>
      <c r="J562" s="4"/>
      <c r="K562" s="49"/>
      <c r="L562" s="49"/>
      <c r="M562" s="4"/>
      <c r="N562" s="4"/>
      <c r="O562" s="4"/>
      <c r="P562" s="4"/>
      <c r="Q562" s="4"/>
      <c r="R562" s="4"/>
      <c r="S562" s="4"/>
    </row>
    <row r="563">
      <c r="A563" s="4"/>
      <c r="B563" s="56"/>
      <c r="C563" s="4"/>
      <c r="D563" s="4"/>
      <c r="E563" s="4"/>
      <c r="F563" s="4"/>
      <c r="G563" s="4"/>
      <c r="H563" s="4"/>
      <c r="I563" s="4"/>
      <c r="J563" s="4"/>
      <c r="K563" s="49"/>
      <c r="L563" s="49"/>
      <c r="M563" s="4"/>
      <c r="N563" s="4"/>
      <c r="O563" s="4"/>
      <c r="P563" s="4"/>
      <c r="Q563" s="4"/>
      <c r="R563" s="4"/>
      <c r="S563" s="4"/>
    </row>
    <row r="564">
      <c r="A564" s="4"/>
      <c r="B564" s="56"/>
      <c r="C564" s="4"/>
      <c r="D564" s="4"/>
      <c r="E564" s="4"/>
      <c r="F564" s="4"/>
      <c r="G564" s="4"/>
      <c r="H564" s="4"/>
      <c r="I564" s="4"/>
      <c r="J564" s="4"/>
      <c r="K564" s="49"/>
      <c r="L564" s="49"/>
      <c r="M564" s="4"/>
      <c r="N564" s="4"/>
      <c r="O564" s="4"/>
      <c r="P564" s="4"/>
      <c r="Q564" s="4"/>
      <c r="R564" s="4"/>
      <c r="S564" s="4"/>
    </row>
    <row r="565">
      <c r="A565" s="4"/>
      <c r="B565" s="56"/>
      <c r="C565" s="4"/>
      <c r="D565" s="4"/>
      <c r="E565" s="4"/>
      <c r="F565" s="4"/>
      <c r="G565" s="4"/>
      <c r="H565" s="4"/>
      <c r="I565" s="4"/>
      <c r="J565" s="4"/>
      <c r="K565" s="49"/>
      <c r="L565" s="49"/>
      <c r="M565" s="4"/>
      <c r="N565" s="4"/>
      <c r="O565" s="4"/>
      <c r="P565" s="4"/>
      <c r="Q565" s="4"/>
      <c r="R565" s="4"/>
      <c r="S565" s="4"/>
    </row>
    <row r="566">
      <c r="A566" s="4"/>
      <c r="B566" s="56"/>
      <c r="C566" s="4"/>
      <c r="D566" s="4"/>
      <c r="E566" s="4"/>
      <c r="F566" s="4"/>
      <c r="G566" s="4"/>
      <c r="H566" s="4"/>
      <c r="I566" s="4"/>
      <c r="J566" s="4"/>
      <c r="K566" s="49"/>
      <c r="L566" s="49"/>
      <c r="M566" s="4"/>
      <c r="N566" s="4"/>
      <c r="O566" s="4"/>
      <c r="P566" s="4"/>
      <c r="Q566" s="4"/>
      <c r="R566" s="4"/>
      <c r="S566" s="4"/>
    </row>
    <row r="567">
      <c r="A567" s="4"/>
      <c r="B567" s="56"/>
      <c r="C567" s="4"/>
      <c r="D567" s="4"/>
      <c r="E567" s="4"/>
      <c r="F567" s="4"/>
      <c r="G567" s="4"/>
      <c r="H567" s="4"/>
      <c r="I567" s="4"/>
      <c r="J567" s="4"/>
      <c r="K567" s="49"/>
      <c r="L567" s="49"/>
      <c r="M567" s="4"/>
      <c r="N567" s="4"/>
      <c r="O567" s="4"/>
      <c r="P567" s="4"/>
      <c r="Q567" s="4"/>
      <c r="R567" s="4"/>
      <c r="S567" s="4"/>
    </row>
    <row r="568">
      <c r="A568" s="4"/>
      <c r="B568" s="56"/>
      <c r="C568" s="4"/>
      <c r="D568" s="4"/>
      <c r="E568" s="4"/>
      <c r="F568" s="4"/>
      <c r="G568" s="4"/>
      <c r="H568" s="4"/>
      <c r="I568" s="4"/>
      <c r="J568" s="4"/>
      <c r="K568" s="49"/>
      <c r="L568" s="49"/>
      <c r="M568" s="4"/>
      <c r="N568" s="4"/>
      <c r="O568" s="4"/>
      <c r="P568" s="4"/>
      <c r="Q568" s="4"/>
      <c r="R568" s="4"/>
      <c r="S568" s="4"/>
    </row>
    <row r="569">
      <c r="A569" s="4"/>
      <c r="B569" s="56"/>
      <c r="C569" s="4"/>
      <c r="D569" s="4"/>
      <c r="E569" s="4"/>
      <c r="F569" s="4"/>
      <c r="G569" s="4"/>
      <c r="H569" s="4"/>
      <c r="I569" s="4"/>
      <c r="J569" s="4"/>
      <c r="K569" s="49"/>
      <c r="L569" s="49"/>
      <c r="M569" s="4"/>
      <c r="N569" s="4"/>
      <c r="O569" s="4"/>
      <c r="P569" s="4"/>
      <c r="Q569" s="4"/>
      <c r="R569" s="4"/>
      <c r="S569" s="4"/>
    </row>
    <row r="570">
      <c r="A570" s="4"/>
      <c r="B570" s="56"/>
      <c r="C570" s="4"/>
      <c r="D570" s="4"/>
      <c r="E570" s="4"/>
      <c r="F570" s="4"/>
      <c r="G570" s="4"/>
      <c r="H570" s="4"/>
      <c r="I570" s="4"/>
      <c r="J570" s="4"/>
      <c r="K570" s="49"/>
      <c r="L570" s="49"/>
      <c r="M570" s="4"/>
      <c r="N570" s="4"/>
      <c r="O570" s="4"/>
      <c r="P570" s="4"/>
      <c r="Q570" s="4"/>
      <c r="R570" s="4"/>
      <c r="S570" s="4"/>
    </row>
    <row r="571">
      <c r="A571" s="4"/>
      <c r="B571" s="56"/>
      <c r="C571" s="4"/>
      <c r="D571" s="4"/>
      <c r="E571" s="4"/>
      <c r="F571" s="4"/>
      <c r="G571" s="4"/>
      <c r="H571" s="4"/>
      <c r="I571" s="4"/>
      <c r="J571" s="4"/>
      <c r="K571" s="49"/>
      <c r="L571" s="49"/>
      <c r="M571" s="4"/>
      <c r="N571" s="4"/>
      <c r="O571" s="4"/>
      <c r="P571" s="4"/>
      <c r="Q571" s="4"/>
      <c r="R571" s="4"/>
      <c r="S571" s="4"/>
    </row>
    <row r="572">
      <c r="A572" s="4"/>
      <c r="B572" s="56"/>
      <c r="C572" s="4"/>
      <c r="D572" s="4"/>
      <c r="E572" s="4"/>
      <c r="F572" s="4"/>
      <c r="G572" s="4"/>
      <c r="H572" s="4"/>
      <c r="I572" s="4"/>
      <c r="J572" s="4"/>
      <c r="K572" s="49"/>
      <c r="L572" s="49"/>
      <c r="M572" s="4"/>
      <c r="N572" s="4"/>
      <c r="O572" s="4"/>
      <c r="P572" s="4"/>
      <c r="Q572" s="4"/>
      <c r="R572" s="4"/>
      <c r="S572" s="4"/>
    </row>
    <row r="573">
      <c r="A573" s="4"/>
      <c r="B573" s="56"/>
      <c r="C573" s="4"/>
      <c r="D573" s="4"/>
      <c r="E573" s="4"/>
      <c r="F573" s="4"/>
      <c r="G573" s="4"/>
      <c r="H573" s="4"/>
      <c r="I573" s="4"/>
      <c r="J573" s="4"/>
      <c r="K573" s="49"/>
      <c r="L573" s="49"/>
      <c r="M573" s="4"/>
      <c r="N573" s="4"/>
      <c r="O573" s="4"/>
      <c r="P573" s="4"/>
      <c r="Q573" s="4"/>
      <c r="R573" s="4"/>
      <c r="S573" s="4"/>
    </row>
    <row r="574">
      <c r="A574" s="4"/>
      <c r="B574" s="56"/>
      <c r="C574" s="4"/>
      <c r="D574" s="4"/>
      <c r="E574" s="4"/>
      <c r="F574" s="4"/>
      <c r="G574" s="4"/>
      <c r="H574" s="4"/>
      <c r="I574" s="4"/>
      <c r="J574" s="4"/>
      <c r="K574" s="49"/>
      <c r="L574" s="49"/>
      <c r="M574" s="4"/>
      <c r="N574" s="4"/>
      <c r="O574" s="4"/>
      <c r="P574" s="4"/>
      <c r="Q574" s="4"/>
      <c r="R574" s="4"/>
      <c r="S574" s="4"/>
    </row>
    <row r="575">
      <c r="A575" s="4"/>
      <c r="B575" s="56"/>
      <c r="C575" s="4"/>
      <c r="D575" s="4"/>
      <c r="E575" s="4"/>
      <c r="F575" s="4"/>
      <c r="G575" s="4"/>
      <c r="H575" s="4"/>
      <c r="I575" s="4"/>
      <c r="J575" s="4"/>
      <c r="K575" s="49"/>
      <c r="L575" s="49"/>
      <c r="M575" s="4"/>
      <c r="N575" s="4"/>
      <c r="O575" s="4"/>
      <c r="P575" s="4"/>
      <c r="Q575" s="4"/>
      <c r="R575" s="4"/>
      <c r="S575" s="4"/>
    </row>
    <row r="576">
      <c r="A576" s="4"/>
      <c r="B576" s="56"/>
      <c r="C576" s="4"/>
      <c r="D576" s="4"/>
      <c r="E576" s="4"/>
      <c r="F576" s="4"/>
      <c r="G576" s="4"/>
      <c r="H576" s="4"/>
      <c r="I576" s="4"/>
      <c r="J576" s="4"/>
      <c r="K576" s="49"/>
      <c r="L576" s="49"/>
      <c r="M576" s="4"/>
      <c r="N576" s="4"/>
      <c r="O576" s="4"/>
      <c r="P576" s="4"/>
      <c r="Q576" s="4"/>
      <c r="R576" s="4"/>
      <c r="S576" s="4"/>
    </row>
    <row r="577">
      <c r="A577" s="4"/>
      <c r="B577" s="56"/>
      <c r="C577" s="4"/>
      <c r="D577" s="4"/>
      <c r="E577" s="4"/>
      <c r="F577" s="4"/>
      <c r="G577" s="4"/>
      <c r="H577" s="4"/>
      <c r="I577" s="4"/>
      <c r="J577" s="4"/>
      <c r="K577" s="49"/>
      <c r="L577" s="49"/>
      <c r="M577" s="4"/>
      <c r="N577" s="4"/>
      <c r="O577" s="4"/>
      <c r="P577" s="4"/>
      <c r="Q577" s="4"/>
      <c r="R577" s="4"/>
      <c r="S577" s="4"/>
    </row>
    <row r="578">
      <c r="A578" s="4"/>
      <c r="B578" s="56"/>
      <c r="C578" s="4"/>
      <c r="D578" s="4"/>
      <c r="E578" s="4"/>
      <c r="F578" s="4"/>
      <c r="G578" s="4"/>
      <c r="H578" s="4"/>
      <c r="I578" s="4"/>
      <c r="J578" s="4"/>
      <c r="K578" s="49"/>
      <c r="L578" s="49"/>
      <c r="M578" s="4"/>
      <c r="N578" s="4"/>
      <c r="O578" s="4"/>
      <c r="P578" s="4"/>
      <c r="Q578" s="4"/>
      <c r="R578" s="4"/>
      <c r="S578" s="4"/>
    </row>
    <row r="579">
      <c r="A579" s="4"/>
      <c r="B579" s="56"/>
      <c r="C579" s="4"/>
      <c r="D579" s="4"/>
      <c r="E579" s="4"/>
      <c r="F579" s="4"/>
      <c r="G579" s="4"/>
      <c r="H579" s="4"/>
      <c r="I579" s="4"/>
      <c r="J579" s="4"/>
      <c r="K579" s="49"/>
      <c r="L579" s="49"/>
      <c r="M579" s="4"/>
      <c r="N579" s="4"/>
      <c r="O579" s="4"/>
      <c r="P579" s="4"/>
      <c r="Q579" s="4"/>
      <c r="R579" s="4"/>
      <c r="S579" s="4"/>
    </row>
    <row r="580">
      <c r="A580" s="4"/>
      <c r="B580" s="56"/>
      <c r="C580" s="4"/>
      <c r="D580" s="4"/>
      <c r="E580" s="4"/>
      <c r="F580" s="4"/>
      <c r="G580" s="4"/>
      <c r="H580" s="4"/>
      <c r="I580" s="4"/>
      <c r="J580" s="4"/>
      <c r="K580" s="49"/>
      <c r="L580" s="49"/>
      <c r="M580" s="4"/>
      <c r="N580" s="4"/>
      <c r="O580" s="4"/>
      <c r="P580" s="4"/>
      <c r="Q580" s="4"/>
      <c r="R580" s="4"/>
      <c r="S580" s="4"/>
    </row>
    <row r="581">
      <c r="A581" s="4"/>
      <c r="B581" s="56"/>
      <c r="C581" s="4"/>
      <c r="D581" s="4"/>
      <c r="E581" s="4"/>
      <c r="F581" s="4"/>
      <c r="G581" s="4"/>
      <c r="H581" s="4"/>
      <c r="I581" s="4"/>
      <c r="J581" s="4"/>
      <c r="K581" s="49"/>
      <c r="L581" s="49"/>
      <c r="M581" s="4"/>
      <c r="N581" s="4"/>
      <c r="O581" s="4"/>
      <c r="P581" s="4"/>
      <c r="Q581" s="4"/>
      <c r="R581" s="4"/>
      <c r="S581" s="4"/>
    </row>
    <row r="582">
      <c r="A582" s="4"/>
      <c r="B582" s="56"/>
      <c r="C582" s="4"/>
      <c r="D582" s="4"/>
      <c r="E582" s="4"/>
      <c r="F582" s="4"/>
      <c r="G582" s="4"/>
      <c r="H582" s="4"/>
      <c r="I582" s="4"/>
      <c r="J582" s="4"/>
      <c r="K582" s="49"/>
      <c r="L582" s="49"/>
      <c r="M582" s="4"/>
      <c r="N582" s="4"/>
      <c r="O582" s="4"/>
      <c r="P582" s="4"/>
      <c r="Q582" s="4"/>
      <c r="R582" s="4"/>
      <c r="S582" s="4"/>
    </row>
    <row r="583">
      <c r="A583" s="4"/>
      <c r="B583" s="56"/>
      <c r="C583" s="4"/>
      <c r="D583" s="4"/>
      <c r="E583" s="4"/>
      <c r="F583" s="4"/>
      <c r="G583" s="4"/>
      <c r="H583" s="4"/>
      <c r="I583" s="4"/>
      <c r="J583" s="4"/>
      <c r="K583" s="49"/>
      <c r="L583" s="49"/>
      <c r="M583" s="4"/>
      <c r="N583" s="4"/>
      <c r="O583" s="4"/>
      <c r="P583" s="4"/>
      <c r="Q583" s="4"/>
      <c r="R583" s="4"/>
      <c r="S583" s="4"/>
    </row>
    <row r="584">
      <c r="A584" s="4"/>
      <c r="B584" s="56"/>
      <c r="C584" s="4"/>
      <c r="D584" s="4"/>
      <c r="E584" s="4"/>
      <c r="F584" s="4"/>
      <c r="G584" s="4"/>
      <c r="H584" s="4"/>
      <c r="I584" s="4"/>
      <c r="J584" s="4"/>
      <c r="K584" s="49"/>
      <c r="L584" s="49"/>
      <c r="M584" s="4"/>
      <c r="N584" s="4"/>
      <c r="O584" s="4"/>
      <c r="P584" s="4"/>
      <c r="Q584" s="4"/>
      <c r="R584" s="4"/>
      <c r="S584" s="4"/>
    </row>
    <row r="585">
      <c r="A585" s="4"/>
      <c r="B585" s="56"/>
      <c r="C585" s="4"/>
      <c r="D585" s="4"/>
      <c r="E585" s="4"/>
      <c r="F585" s="4"/>
      <c r="G585" s="4"/>
      <c r="H585" s="4"/>
      <c r="I585" s="4"/>
      <c r="J585" s="4"/>
      <c r="K585" s="49"/>
      <c r="L585" s="49"/>
      <c r="M585" s="4"/>
      <c r="N585" s="4"/>
      <c r="O585" s="4"/>
      <c r="P585" s="4"/>
      <c r="Q585" s="4"/>
      <c r="R585" s="4"/>
      <c r="S585" s="4"/>
    </row>
    <row r="586">
      <c r="A586" s="4"/>
      <c r="B586" s="56"/>
      <c r="C586" s="4"/>
      <c r="D586" s="4"/>
      <c r="E586" s="4"/>
      <c r="F586" s="4"/>
      <c r="G586" s="4"/>
      <c r="H586" s="4"/>
      <c r="I586" s="4"/>
      <c r="J586" s="4"/>
      <c r="K586" s="49"/>
      <c r="L586" s="49"/>
      <c r="M586" s="4"/>
      <c r="N586" s="4"/>
      <c r="O586" s="4"/>
      <c r="P586" s="4"/>
      <c r="Q586" s="4"/>
      <c r="R586" s="4"/>
      <c r="S586" s="4"/>
    </row>
    <row r="587">
      <c r="A587" s="4"/>
      <c r="B587" s="56"/>
      <c r="C587" s="4"/>
      <c r="D587" s="4"/>
      <c r="E587" s="4"/>
      <c r="F587" s="4"/>
      <c r="G587" s="4"/>
      <c r="H587" s="4"/>
      <c r="I587" s="4"/>
      <c r="J587" s="4"/>
      <c r="K587" s="49"/>
      <c r="L587" s="49"/>
      <c r="M587" s="4"/>
      <c r="N587" s="4"/>
      <c r="O587" s="4"/>
      <c r="P587" s="4"/>
      <c r="Q587" s="4"/>
      <c r="R587" s="4"/>
      <c r="S587" s="4"/>
    </row>
    <row r="588">
      <c r="A588" s="4"/>
      <c r="B588" s="56"/>
      <c r="C588" s="4"/>
      <c r="D588" s="4"/>
      <c r="E588" s="4"/>
      <c r="F588" s="4"/>
      <c r="G588" s="4"/>
      <c r="H588" s="4"/>
      <c r="I588" s="4"/>
      <c r="J588" s="4"/>
      <c r="K588" s="49"/>
      <c r="L588" s="49"/>
      <c r="M588" s="4"/>
      <c r="N588" s="4"/>
      <c r="O588" s="4"/>
      <c r="P588" s="4"/>
      <c r="Q588" s="4"/>
      <c r="R588" s="4"/>
      <c r="S588" s="4"/>
    </row>
    <row r="589">
      <c r="A589" s="4"/>
      <c r="B589" s="56"/>
      <c r="C589" s="4"/>
      <c r="D589" s="4"/>
      <c r="E589" s="4"/>
      <c r="F589" s="4"/>
      <c r="G589" s="4"/>
      <c r="H589" s="4"/>
      <c r="I589" s="4"/>
      <c r="J589" s="4"/>
      <c r="K589" s="49"/>
      <c r="L589" s="49"/>
      <c r="M589" s="4"/>
      <c r="N589" s="4"/>
      <c r="O589" s="4"/>
      <c r="P589" s="4"/>
      <c r="Q589" s="4"/>
      <c r="R589" s="4"/>
      <c r="S589" s="4"/>
    </row>
    <row r="590">
      <c r="A590" s="4"/>
      <c r="B590" s="56"/>
      <c r="C590" s="4"/>
      <c r="D590" s="4"/>
      <c r="E590" s="4"/>
      <c r="F590" s="4"/>
      <c r="G590" s="4"/>
      <c r="H590" s="4"/>
      <c r="I590" s="4"/>
      <c r="J590" s="4"/>
      <c r="K590" s="49"/>
      <c r="L590" s="49"/>
      <c r="M590" s="4"/>
      <c r="N590" s="4"/>
      <c r="O590" s="4"/>
      <c r="P590" s="4"/>
      <c r="Q590" s="4"/>
      <c r="R590" s="4"/>
      <c r="S590" s="4"/>
    </row>
    <row r="591">
      <c r="A591" s="4"/>
      <c r="B591" s="56"/>
      <c r="C591" s="4"/>
      <c r="D591" s="4"/>
      <c r="E591" s="4"/>
      <c r="F591" s="4"/>
      <c r="G591" s="4"/>
      <c r="H591" s="4"/>
      <c r="I591" s="4"/>
      <c r="J591" s="4"/>
      <c r="K591" s="49"/>
      <c r="L591" s="49"/>
      <c r="M591" s="4"/>
      <c r="N591" s="4"/>
      <c r="O591" s="4"/>
      <c r="P591" s="4"/>
      <c r="Q591" s="4"/>
      <c r="R591" s="4"/>
      <c r="S591" s="4"/>
    </row>
    <row r="592">
      <c r="A592" s="4"/>
      <c r="B592" s="56"/>
      <c r="C592" s="4"/>
      <c r="D592" s="4"/>
      <c r="E592" s="4"/>
      <c r="F592" s="4"/>
      <c r="G592" s="4"/>
      <c r="H592" s="4"/>
      <c r="I592" s="4"/>
      <c r="J592" s="4"/>
      <c r="K592" s="49"/>
      <c r="L592" s="49"/>
      <c r="M592" s="4"/>
      <c r="N592" s="4"/>
      <c r="O592" s="4"/>
      <c r="P592" s="4"/>
      <c r="Q592" s="4"/>
      <c r="R592" s="4"/>
      <c r="S592" s="4"/>
    </row>
    <row r="593">
      <c r="A593" s="4"/>
      <c r="B593" s="56"/>
      <c r="C593" s="4"/>
      <c r="D593" s="4"/>
      <c r="E593" s="4"/>
      <c r="F593" s="4"/>
      <c r="G593" s="4"/>
      <c r="H593" s="4"/>
      <c r="I593" s="4"/>
      <c r="J593" s="4"/>
      <c r="K593" s="49"/>
      <c r="L593" s="49"/>
      <c r="M593" s="4"/>
      <c r="N593" s="4"/>
      <c r="O593" s="4"/>
      <c r="P593" s="4"/>
      <c r="Q593" s="4"/>
      <c r="R593" s="4"/>
      <c r="S593" s="4"/>
    </row>
    <row r="594">
      <c r="A594" s="4"/>
      <c r="B594" s="56"/>
      <c r="C594" s="4"/>
      <c r="D594" s="4"/>
      <c r="E594" s="4"/>
      <c r="F594" s="4"/>
      <c r="G594" s="4"/>
      <c r="H594" s="4"/>
      <c r="I594" s="4"/>
      <c r="J594" s="4"/>
      <c r="K594" s="49"/>
      <c r="L594" s="49"/>
      <c r="M594" s="4"/>
      <c r="N594" s="4"/>
      <c r="O594" s="4"/>
      <c r="P594" s="4"/>
      <c r="Q594" s="4"/>
      <c r="R594" s="4"/>
      <c r="S594" s="4"/>
    </row>
    <row r="595">
      <c r="A595" s="4"/>
      <c r="B595" s="56"/>
      <c r="C595" s="4"/>
      <c r="D595" s="4"/>
      <c r="E595" s="4"/>
      <c r="F595" s="4"/>
      <c r="G595" s="4"/>
      <c r="H595" s="4"/>
      <c r="I595" s="4"/>
      <c r="J595" s="4"/>
      <c r="K595" s="49"/>
      <c r="L595" s="49"/>
      <c r="M595" s="4"/>
      <c r="N595" s="4"/>
      <c r="O595" s="4"/>
      <c r="P595" s="4"/>
      <c r="Q595" s="4"/>
      <c r="R595" s="4"/>
      <c r="S595" s="4"/>
    </row>
    <row r="596">
      <c r="A596" s="4"/>
      <c r="B596" s="56"/>
      <c r="C596" s="4"/>
      <c r="D596" s="4"/>
      <c r="E596" s="4"/>
      <c r="F596" s="4"/>
      <c r="G596" s="4"/>
      <c r="H596" s="4"/>
      <c r="I596" s="4"/>
      <c r="J596" s="4"/>
      <c r="K596" s="49"/>
      <c r="L596" s="49"/>
      <c r="M596" s="4"/>
      <c r="N596" s="4"/>
      <c r="O596" s="4"/>
      <c r="P596" s="4"/>
      <c r="Q596" s="4"/>
      <c r="R596" s="4"/>
      <c r="S596" s="4"/>
    </row>
    <row r="597">
      <c r="A597" s="4"/>
      <c r="B597" s="56"/>
      <c r="C597" s="4"/>
      <c r="D597" s="4"/>
      <c r="E597" s="4"/>
      <c r="F597" s="4"/>
      <c r="G597" s="4"/>
      <c r="H597" s="4"/>
      <c r="I597" s="4"/>
      <c r="J597" s="4"/>
      <c r="K597" s="49"/>
      <c r="L597" s="49"/>
      <c r="M597" s="4"/>
      <c r="N597" s="4"/>
      <c r="O597" s="4"/>
      <c r="P597" s="4"/>
      <c r="Q597" s="4"/>
      <c r="R597" s="4"/>
      <c r="S597" s="4"/>
    </row>
    <row r="598">
      <c r="A598" s="4"/>
      <c r="B598" s="56"/>
      <c r="C598" s="4"/>
      <c r="D598" s="4"/>
      <c r="E598" s="4"/>
      <c r="F598" s="4"/>
      <c r="G598" s="4"/>
      <c r="H598" s="4"/>
      <c r="I598" s="4"/>
      <c r="J598" s="4"/>
      <c r="K598" s="49"/>
      <c r="L598" s="49"/>
      <c r="M598" s="4"/>
      <c r="N598" s="4"/>
      <c r="O598" s="4"/>
      <c r="P598" s="4"/>
      <c r="Q598" s="4"/>
      <c r="R598" s="4"/>
      <c r="S598" s="4"/>
    </row>
    <row r="599">
      <c r="A599" s="4"/>
      <c r="B599" s="56"/>
      <c r="C599" s="4"/>
      <c r="D599" s="4"/>
      <c r="E599" s="4"/>
      <c r="F599" s="4"/>
      <c r="G599" s="4"/>
      <c r="H599" s="4"/>
      <c r="I599" s="4"/>
      <c r="J599" s="4"/>
      <c r="K599" s="49"/>
      <c r="L599" s="49"/>
      <c r="M599" s="4"/>
      <c r="N599" s="4"/>
      <c r="O599" s="4"/>
      <c r="P599" s="4"/>
      <c r="Q599" s="4"/>
      <c r="R599" s="4"/>
      <c r="S599" s="4"/>
    </row>
    <row r="600">
      <c r="A600" s="4"/>
      <c r="B600" s="56"/>
      <c r="C600" s="4"/>
      <c r="D600" s="4"/>
      <c r="E600" s="4"/>
      <c r="F600" s="4"/>
      <c r="G600" s="4"/>
      <c r="H600" s="4"/>
      <c r="I600" s="4"/>
      <c r="J600" s="4"/>
      <c r="K600" s="49"/>
      <c r="L600" s="49"/>
      <c r="M600" s="4"/>
      <c r="N600" s="4"/>
      <c r="O600" s="4"/>
      <c r="P600" s="4"/>
      <c r="Q600" s="4"/>
      <c r="R600" s="4"/>
      <c r="S600" s="4"/>
    </row>
    <row r="601">
      <c r="A601" s="4"/>
      <c r="B601" s="56"/>
      <c r="C601" s="4"/>
      <c r="D601" s="4"/>
      <c r="E601" s="4"/>
      <c r="F601" s="4"/>
      <c r="G601" s="4"/>
      <c r="H601" s="4"/>
      <c r="I601" s="4"/>
      <c r="J601" s="4"/>
      <c r="K601" s="49"/>
      <c r="L601" s="49"/>
      <c r="M601" s="4"/>
      <c r="N601" s="4"/>
      <c r="O601" s="4"/>
      <c r="P601" s="4"/>
      <c r="Q601" s="4"/>
      <c r="R601" s="4"/>
      <c r="S601" s="4"/>
    </row>
    <row r="602">
      <c r="A602" s="4"/>
      <c r="B602" s="56"/>
      <c r="C602" s="4"/>
      <c r="D602" s="4"/>
      <c r="E602" s="4"/>
      <c r="F602" s="4"/>
      <c r="G602" s="4"/>
      <c r="H602" s="4"/>
      <c r="I602" s="4"/>
      <c r="J602" s="4"/>
      <c r="K602" s="49"/>
      <c r="L602" s="49"/>
      <c r="M602" s="4"/>
      <c r="N602" s="4"/>
      <c r="O602" s="4"/>
      <c r="P602" s="4"/>
      <c r="Q602" s="4"/>
      <c r="R602" s="4"/>
      <c r="S602" s="4"/>
    </row>
    <row r="603">
      <c r="A603" s="4"/>
      <c r="B603" s="56"/>
      <c r="C603" s="4"/>
      <c r="D603" s="4"/>
      <c r="E603" s="4"/>
      <c r="F603" s="4"/>
      <c r="G603" s="4"/>
      <c r="H603" s="4"/>
      <c r="I603" s="4"/>
      <c r="J603" s="4"/>
      <c r="K603" s="49"/>
      <c r="L603" s="49"/>
      <c r="M603" s="4"/>
      <c r="N603" s="4"/>
      <c r="O603" s="4"/>
      <c r="P603" s="4"/>
      <c r="Q603" s="4"/>
      <c r="R603" s="4"/>
      <c r="S603" s="4"/>
    </row>
    <row r="604">
      <c r="A604" s="4"/>
      <c r="B604" s="56"/>
      <c r="C604" s="4"/>
      <c r="D604" s="4"/>
      <c r="E604" s="4"/>
      <c r="F604" s="4"/>
      <c r="G604" s="4"/>
      <c r="H604" s="4"/>
      <c r="I604" s="4"/>
      <c r="J604" s="4"/>
      <c r="K604" s="49"/>
      <c r="L604" s="49"/>
      <c r="M604" s="4"/>
      <c r="N604" s="4"/>
      <c r="O604" s="4"/>
      <c r="P604" s="4"/>
      <c r="Q604" s="4"/>
      <c r="R604" s="4"/>
      <c r="S604" s="4"/>
    </row>
    <row r="605">
      <c r="A605" s="4"/>
      <c r="B605" s="56"/>
      <c r="C605" s="4"/>
      <c r="D605" s="4"/>
      <c r="E605" s="4"/>
      <c r="F605" s="4"/>
      <c r="G605" s="4"/>
      <c r="H605" s="4"/>
      <c r="I605" s="4"/>
      <c r="J605" s="4"/>
      <c r="K605" s="49"/>
      <c r="L605" s="49"/>
      <c r="M605" s="4"/>
      <c r="N605" s="4"/>
      <c r="O605" s="4"/>
      <c r="P605" s="4"/>
      <c r="Q605" s="4"/>
      <c r="R605" s="4"/>
      <c r="S605" s="4"/>
    </row>
    <row r="606">
      <c r="A606" s="4"/>
      <c r="B606" s="56"/>
      <c r="C606" s="4"/>
      <c r="D606" s="4"/>
      <c r="E606" s="4"/>
      <c r="F606" s="4"/>
      <c r="G606" s="4"/>
      <c r="H606" s="4"/>
      <c r="I606" s="4"/>
      <c r="J606" s="4"/>
      <c r="K606" s="49"/>
      <c r="L606" s="49"/>
      <c r="M606" s="4"/>
      <c r="N606" s="4"/>
      <c r="O606" s="4"/>
      <c r="P606" s="4"/>
      <c r="Q606" s="4"/>
      <c r="R606" s="4"/>
      <c r="S606" s="4"/>
    </row>
    <row r="607">
      <c r="A607" s="4"/>
      <c r="B607" s="56"/>
      <c r="C607" s="4"/>
      <c r="D607" s="4"/>
      <c r="E607" s="4"/>
      <c r="F607" s="4"/>
      <c r="G607" s="4"/>
      <c r="H607" s="4"/>
      <c r="I607" s="4"/>
      <c r="J607" s="4"/>
      <c r="K607" s="49"/>
      <c r="L607" s="49"/>
      <c r="M607" s="4"/>
      <c r="N607" s="4"/>
      <c r="O607" s="4"/>
      <c r="P607" s="4"/>
      <c r="Q607" s="4"/>
      <c r="R607" s="4"/>
      <c r="S607" s="4"/>
    </row>
    <row r="608">
      <c r="A608" s="4"/>
      <c r="B608" s="56"/>
      <c r="C608" s="4"/>
      <c r="D608" s="4"/>
      <c r="E608" s="4"/>
      <c r="F608" s="4"/>
      <c r="G608" s="4"/>
      <c r="H608" s="4"/>
      <c r="I608" s="4"/>
      <c r="J608" s="4"/>
      <c r="K608" s="49"/>
      <c r="L608" s="49"/>
      <c r="M608" s="4"/>
      <c r="N608" s="4"/>
      <c r="O608" s="4"/>
      <c r="P608" s="4"/>
      <c r="Q608" s="4"/>
      <c r="R608" s="4"/>
      <c r="S608" s="4"/>
    </row>
    <row r="609">
      <c r="A609" s="4"/>
      <c r="B609" s="56"/>
      <c r="C609" s="4"/>
      <c r="D609" s="4"/>
      <c r="E609" s="4"/>
      <c r="F609" s="4"/>
      <c r="G609" s="4"/>
      <c r="H609" s="4"/>
      <c r="I609" s="4"/>
      <c r="J609" s="4"/>
      <c r="K609" s="49"/>
      <c r="L609" s="49"/>
      <c r="M609" s="4"/>
      <c r="N609" s="4"/>
      <c r="O609" s="4"/>
      <c r="P609" s="4"/>
      <c r="Q609" s="4"/>
      <c r="R609" s="4"/>
      <c r="S609" s="4"/>
    </row>
    <row r="610">
      <c r="A610" s="4"/>
      <c r="B610" s="56"/>
      <c r="C610" s="4"/>
      <c r="D610" s="4"/>
      <c r="E610" s="4"/>
      <c r="F610" s="4"/>
      <c r="G610" s="4"/>
      <c r="H610" s="4"/>
      <c r="I610" s="4"/>
      <c r="J610" s="4"/>
      <c r="K610" s="49"/>
      <c r="L610" s="49"/>
      <c r="M610" s="4"/>
      <c r="N610" s="4"/>
      <c r="O610" s="4"/>
      <c r="P610" s="4"/>
      <c r="Q610" s="4"/>
      <c r="R610" s="4"/>
      <c r="S610" s="4"/>
    </row>
    <row r="611">
      <c r="A611" s="4"/>
      <c r="B611" s="56"/>
      <c r="C611" s="4"/>
      <c r="D611" s="4"/>
      <c r="E611" s="4"/>
      <c r="F611" s="4"/>
      <c r="G611" s="4"/>
      <c r="H611" s="4"/>
      <c r="I611" s="4"/>
      <c r="J611" s="4"/>
      <c r="K611" s="49"/>
      <c r="L611" s="49"/>
      <c r="M611" s="4"/>
      <c r="N611" s="4"/>
      <c r="O611" s="4"/>
      <c r="P611" s="4"/>
      <c r="Q611" s="4"/>
      <c r="R611" s="4"/>
      <c r="S611" s="4"/>
    </row>
    <row r="612">
      <c r="A612" s="4"/>
      <c r="B612" s="56"/>
      <c r="C612" s="4"/>
      <c r="D612" s="4"/>
      <c r="E612" s="4"/>
      <c r="F612" s="4"/>
      <c r="G612" s="4"/>
      <c r="H612" s="4"/>
      <c r="I612" s="4"/>
      <c r="J612" s="4"/>
      <c r="K612" s="49"/>
      <c r="L612" s="49"/>
      <c r="M612" s="4"/>
      <c r="N612" s="4"/>
      <c r="O612" s="4"/>
      <c r="P612" s="4"/>
      <c r="Q612" s="4"/>
      <c r="R612" s="4"/>
      <c r="S612" s="4"/>
    </row>
    <row r="613">
      <c r="A613" s="4"/>
      <c r="B613" s="56"/>
      <c r="C613" s="4"/>
      <c r="D613" s="4"/>
      <c r="E613" s="4"/>
      <c r="F613" s="4"/>
      <c r="G613" s="4"/>
      <c r="H613" s="4"/>
      <c r="I613" s="4"/>
      <c r="J613" s="4"/>
      <c r="K613" s="49"/>
      <c r="L613" s="49"/>
      <c r="M613" s="4"/>
      <c r="N613" s="4"/>
      <c r="O613" s="4"/>
      <c r="P613" s="4"/>
      <c r="Q613" s="4"/>
      <c r="R613" s="4"/>
      <c r="S613" s="4"/>
    </row>
    <row r="614">
      <c r="A614" s="4"/>
      <c r="B614" s="56"/>
      <c r="C614" s="4"/>
      <c r="D614" s="4"/>
      <c r="E614" s="4"/>
      <c r="F614" s="4"/>
      <c r="G614" s="4"/>
      <c r="H614" s="4"/>
      <c r="I614" s="4"/>
      <c r="J614" s="4"/>
      <c r="K614" s="49"/>
      <c r="L614" s="49"/>
      <c r="M614" s="4"/>
      <c r="N614" s="4"/>
      <c r="O614" s="4"/>
      <c r="P614" s="4"/>
      <c r="Q614" s="4"/>
      <c r="R614" s="4"/>
      <c r="S614" s="4"/>
    </row>
    <row r="615">
      <c r="A615" s="4"/>
      <c r="B615" s="56"/>
      <c r="C615" s="4"/>
      <c r="D615" s="4"/>
      <c r="E615" s="4"/>
      <c r="F615" s="4"/>
      <c r="G615" s="4"/>
      <c r="H615" s="4"/>
      <c r="I615" s="4"/>
      <c r="J615" s="4"/>
      <c r="K615" s="49"/>
      <c r="L615" s="49"/>
      <c r="M615" s="4"/>
      <c r="N615" s="4"/>
      <c r="O615" s="4"/>
      <c r="P615" s="4"/>
      <c r="Q615" s="4"/>
      <c r="R615" s="4"/>
      <c r="S615" s="4"/>
    </row>
    <row r="616">
      <c r="A616" s="4"/>
      <c r="B616" s="56"/>
      <c r="C616" s="4"/>
      <c r="D616" s="4"/>
      <c r="E616" s="4"/>
      <c r="F616" s="4"/>
      <c r="G616" s="4"/>
      <c r="H616" s="4"/>
      <c r="I616" s="4"/>
      <c r="J616" s="4"/>
      <c r="K616" s="49"/>
      <c r="L616" s="49"/>
      <c r="M616" s="4"/>
      <c r="N616" s="4"/>
      <c r="O616" s="4"/>
      <c r="P616" s="4"/>
      <c r="Q616" s="4"/>
      <c r="R616" s="4"/>
      <c r="S616" s="4"/>
    </row>
    <row r="617">
      <c r="A617" s="4"/>
      <c r="B617" s="56"/>
      <c r="C617" s="4"/>
      <c r="D617" s="4"/>
      <c r="E617" s="4"/>
      <c r="F617" s="4"/>
      <c r="G617" s="4"/>
      <c r="H617" s="4"/>
      <c r="I617" s="4"/>
      <c r="J617" s="4"/>
      <c r="K617" s="49"/>
      <c r="L617" s="49"/>
      <c r="M617" s="4"/>
      <c r="N617" s="4"/>
      <c r="O617" s="4"/>
      <c r="P617" s="4"/>
      <c r="Q617" s="4"/>
      <c r="R617" s="4"/>
      <c r="S617" s="4"/>
    </row>
    <row r="618">
      <c r="A618" s="4"/>
      <c r="B618" s="56"/>
      <c r="C618" s="4"/>
      <c r="D618" s="4"/>
      <c r="E618" s="4"/>
      <c r="F618" s="4"/>
      <c r="G618" s="4"/>
      <c r="H618" s="4"/>
      <c r="I618" s="4"/>
      <c r="J618" s="4"/>
      <c r="K618" s="49"/>
      <c r="L618" s="49"/>
      <c r="M618" s="4"/>
      <c r="N618" s="4"/>
      <c r="O618" s="4"/>
      <c r="P618" s="4"/>
      <c r="Q618" s="4"/>
      <c r="R618" s="4"/>
      <c r="S618" s="4"/>
    </row>
    <row r="619">
      <c r="A619" s="4"/>
      <c r="B619" s="56"/>
      <c r="C619" s="4"/>
      <c r="D619" s="4"/>
      <c r="E619" s="4"/>
      <c r="F619" s="4"/>
      <c r="G619" s="4"/>
      <c r="H619" s="4"/>
      <c r="I619" s="4"/>
      <c r="J619" s="4"/>
      <c r="K619" s="49"/>
      <c r="L619" s="49"/>
      <c r="M619" s="4"/>
      <c r="N619" s="4"/>
      <c r="O619" s="4"/>
      <c r="P619" s="4"/>
      <c r="Q619" s="4"/>
      <c r="R619" s="4"/>
      <c r="S619" s="4"/>
    </row>
    <row r="620">
      <c r="A620" s="4"/>
      <c r="B620" s="56"/>
      <c r="C620" s="4"/>
      <c r="D620" s="4"/>
      <c r="E620" s="4"/>
      <c r="F620" s="4"/>
      <c r="G620" s="4"/>
      <c r="H620" s="4"/>
      <c r="I620" s="4"/>
      <c r="J620" s="4"/>
      <c r="K620" s="49"/>
      <c r="L620" s="49"/>
      <c r="M620" s="4"/>
      <c r="N620" s="4"/>
      <c r="O620" s="4"/>
      <c r="P620" s="4"/>
      <c r="Q620" s="4"/>
      <c r="R620" s="4"/>
      <c r="S620" s="4"/>
    </row>
    <row r="621">
      <c r="A621" s="4"/>
      <c r="B621" s="56"/>
      <c r="C621" s="4"/>
      <c r="D621" s="4"/>
      <c r="E621" s="4"/>
      <c r="F621" s="4"/>
      <c r="G621" s="4"/>
      <c r="H621" s="4"/>
      <c r="I621" s="4"/>
      <c r="J621" s="4"/>
      <c r="K621" s="49"/>
      <c r="L621" s="49"/>
      <c r="M621" s="4"/>
      <c r="N621" s="4"/>
      <c r="O621" s="4"/>
      <c r="P621" s="4"/>
      <c r="Q621" s="4"/>
      <c r="R621" s="4"/>
      <c r="S621" s="4"/>
    </row>
    <row r="622">
      <c r="A622" s="4"/>
      <c r="B622" s="56"/>
      <c r="C622" s="4"/>
      <c r="D622" s="4"/>
      <c r="E622" s="4"/>
      <c r="F622" s="4"/>
      <c r="G622" s="4"/>
      <c r="H622" s="4"/>
      <c r="I622" s="4"/>
      <c r="J622" s="4"/>
      <c r="K622" s="49"/>
      <c r="L622" s="49"/>
      <c r="M622" s="4"/>
      <c r="N622" s="4"/>
      <c r="O622" s="4"/>
      <c r="P622" s="4"/>
      <c r="Q622" s="4"/>
      <c r="R622" s="4"/>
      <c r="S622" s="4"/>
    </row>
    <row r="623">
      <c r="A623" s="4"/>
      <c r="B623" s="56"/>
      <c r="C623" s="4"/>
      <c r="D623" s="4"/>
      <c r="E623" s="4"/>
      <c r="F623" s="4"/>
      <c r="G623" s="4"/>
      <c r="H623" s="4"/>
      <c r="I623" s="4"/>
      <c r="J623" s="4"/>
      <c r="K623" s="49"/>
      <c r="L623" s="49"/>
      <c r="M623" s="4"/>
      <c r="N623" s="4"/>
      <c r="O623" s="4"/>
      <c r="P623" s="4"/>
      <c r="Q623" s="4"/>
      <c r="R623" s="4"/>
      <c r="S623" s="4"/>
    </row>
    <row r="624">
      <c r="A624" s="4"/>
      <c r="B624" s="56"/>
      <c r="C624" s="4"/>
      <c r="D624" s="4"/>
      <c r="E624" s="4"/>
      <c r="F624" s="4"/>
      <c r="G624" s="4"/>
      <c r="H624" s="4"/>
      <c r="I624" s="4"/>
      <c r="J624" s="4"/>
      <c r="K624" s="49"/>
      <c r="L624" s="49"/>
      <c r="M624" s="4"/>
      <c r="N624" s="4"/>
      <c r="O624" s="4"/>
      <c r="P624" s="4"/>
      <c r="Q624" s="4"/>
      <c r="R624" s="4"/>
      <c r="S624" s="4"/>
    </row>
    <row r="625">
      <c r="A625" s="4"/>
      <c r="B625" s="56"/>
      <c r="C625" s="4"/>
      <c r="D625" s="4"/>
      <c r="E625" s="4"/>
      <c r="F625" s="4"/>
      <c r="G625" s="4"/>
      <c r="H625" s="4"/>
      <c r="I625" s="4"/>
      <c r="J625" s="4"/>
      <c r="K625" s="49"/>
      <c r="L625" s="49"/>
      <c r="M625" s="4"/>
      <c r="N625" s="4"/>
      <c r="O625" s="4"/>
      <c r="P625" s="4"/>
      <c r="Q625" s="4"/>
      <c r="R625" s="4"/>
      <c r="S625" s="4"/>
    </row>
    <row r="626">
      <c r="A626" s="4"/>
      <c r="B626" s="56"/>
      <c r="C626" s="4"/>
      <c r="D626" s="4"/>
      <c r="E626" s="4"/>
      <c r="F626" s="4"/>
      <c r="G626" s="4"/>
      <c r="H626" s="4"/>
      <c r="I626" s="4"/>
      <c r="J626" s="4"/>
      <c r="K626" s="49"/>
      <c r="L626" s="49"/>
      <c r="M626" s="4"/>
      <c r="N626" s="4"/>
      <c r="O626" s="4"/>
      <c r="P626" s="4"/>
      <c r="Q626" s="4"/>
      <c r="R626" s="4"/>
      <c r="S626" s="4"/>
    </row>
    <row r="627">
      <c r="A627" s="4"/>
      <c r="B627" s="56"/>
      <c r="C627" s="4"/>
      <c r="D627" s="4"/>
      <c r="E627" s="4"/>
      <c r="F627" s="4"/>
      <c r="G627" s="4"/>
      <c r="H627" s="4"/>
      <c r="I627" s="4"/>
      <c r="J627" s="4"/>
      <c r="K627" s="49"/>
      <c r="L627" s="49"/>
      <c r="M627" s="4"/>
      <c r="N627" s="4"/>
      <c r="O627" s="4"/>
      <c r="P627" s="4"/>
      <c r="Q627" s="4"/>
      <c r="R627" s="4"/>
      <c r="S627" s="4"/>
    </row>
    <row r="628">
      <c r="A628" s="4"/>
      <c r="B628" s="56"/>
      <c r="C628" s="4"/>
      <c r="D628" s="4"/>
      <c r="E628" s="4"/>
      <c r="F628" s="4"/>
      <c r="G628" s="4"/>
      <c r="H628" s="4"/>
      <c r="I628" s="4"/>
      <c r="J628" s="4"/>
      <c r="K628" s="49"/>
      <c r="L628" s="49"/>
      <c r="M628" s="4"/>
      <c r="N628" s="4"/>
      <c r="O628" s="4"/>
      <c r="P628" s="4"/>
      <c r="Q628" s="4"/>
      <c r="R628" s="4"/>
      <c r="S628" s="4"/>
    </row>
    <row r="629">
      <c r="A629" s="4"/>
      <c r="B629" s="56"/>
      <c r="C629" s="4"/>
      <c r="D629" s="4"/>
      <c r="E629" s="4"/>
      <c r="F629" s="4"/>
      <c r="G629" s="4"/>
      <c r="H629" s="4"/>
      <c r="I629" s="4"/>
      <c r="J629" s="4"/>
      <c r="K629" s="49"/>
      <c r="L629" s="49"/>
      <c r="M629" s="4"/>
      <c r="N629" s="4"/>
      <c r="O629" s="4"/>
      <c r="P629" s="4"/>
      <c r="Q629" s="4"/>
      <c r="R629" s="4"/>
      <c r="S629" s="4"/>
    </row>
    <row r="630">
      <c r="A630" s="4"/>
      <c r="B630" s="56"/>
      <c r="C630" s="4"/>
      <c r="D630" s="4"/>
      <c r="E630" s="4"/>
      <c r="F630" s="4"/>
      <c r="G630" s="4"/>
      <c r="H630" s="4"/>
      <c r="I630" s="4"/>
      <c r="J630" s="4"/>
      <c r="K630" s="49"/>
      <c r="L630" s="49"/>
      <c r="M630" s="4"/>
      <c r="N630" s="4"/>
      <c r="O630" s="4"/>
      <c r="P630" s="4"/>
      <c r="Q630" s="4"/>
      <c r="R630" s="4"/>
      <c r="S630" s="4"/>
    </row>
    <row r="631">
      <c r="A631" s="4"/>
      <c r="B631" s="56"/>
      <c r="C631" s="4"/>
      <c r="D631" s="4"/>
      <c r="E631" s="4"/>
      <c r="F631" s="4"/>
      <c r="G631" s="4"/>
      <c r="H631" s="4"/>
      <c r="I631" s="4"/>
      <c r="J631" s="4"/>
      <c r="K631" s="49"/>
      <c r="L631" s="49"/>
      <c r="M631" s="4"/>
      <c r="N631" s="4"/>
      <c r="O631" s="4"/>
      <c r="P631" s="4"/>
      <c r="Q631" s="4"/>
      <c r="R631" s="4"/>
      <c r="S631" s="4"/>
    </row>
    <row r="632">
      <c r="A632" s="4"/>
      <c r="B632" s="56"/>
      <c r="C632" s="4"/>
      <c r="D632" s="4"/>
      <c r="E632" s="4"/>
      <c r="F632" s="4"/>
      <c r="G632" s="4"/>
      <c r="H632" s="4"/>
      <c r="I632" s="4"/>
      <c r="J632" s="4"/>
      <c r="K632" s="49"/>
      <c r="L632" s="49"/>
      <c r="M632" s="4"/>
      <c r="N632" s="4"/>
      <c r="O632" s="4"/>
      <c r="P632" s="4"/>
      <c r="Q632" s="4"/>
      <c r="R632" s="4"/>
      <c r="S632" s="4"/>
    </row>
    <row r="633">
      <c r="A633" s="4"/>
      <c r="B633" s="56"/>
      <c r="C633" s="4"/>
      <c r="D633" s="4"/>
      <c r="E633" s="4"/>
      <c r="F633" s="4"/>
      <c r="G633" s="4"/>
      <c r="H633" s="4"/>
      <c r="I633" s="4"/>
      <c r="J633" s="4"/>
      <c r="K633" s="49"/>
      <c r="L633" s="49"/>
      <c r="M633" s="4"/>
      <c r="N633" s="4"/>
      <c r="O633" s="4"/>
      <c r="P633" s="4"/>
      <c r="Q633" s="4"/>
      <c r="R633" s="4"/>
      <c r="S633" s="4"/>
    </row>
    <row r="634">
      <c r="A634" s="4"/>
      <c r="B634" s="56"/>
      <c r="C634" s="4"/>
      <c r="D634" s="4"/>
      <c r="E634" s="4"/>
      <c r="F634" s="4"/>
      <c r="G634" s="4"/>
      <c r="H634" s="4"/>
      <c r="I634" s="4"/>
      <c r="J634" s="4"/>
      <c r="K634" s="49"/>
      <c r="L634" s="49"/>
      <c r="M634" s="4"/>
      <c r="N634" s="4"/>
      <c r="O634" s="4"/>
      <c r="P634" s="4"/>
      <c r="Q634" s="4"/>
      <c r="R634" s="4"/>
      <c r="S634" s="4"/>
    </row>
    <row r="635">
      <c r="A635" s="4"/>
      <c r="B635" s="56"/>
      <c r="C635" s="4"/>
      <c r="D635" s="4"/>
      <c r="E635" s="4"/>
      <c r="F635" s="4"/>
      <c r="G635" s="4"/>
      <c r="H635" s="4"/>
      <c r="I635" s="4"/>
      <c r="J635" s="4"/>
      <c r="K635" s="49"/>
      <c r="L635" s="49"/>
      <c r="M635" s="4"/>
      <c r="N635" s="4"/>
      <c r="O635" s="4"/>
      <c r="P635" s="4"/>
      <c r="Q635" s="4"/>
      <c r="R635" s="4"/>
      <c r="S635" s="4"/>
    </row>
    <row r="636">
      <c r="A636" s="4"/>
      <c r="B636" s="56"/>
      <c r="C636" s="4"/>
      <c r="D636" s="4"/>
      <c r="E636" s="4"/>
      <c r="F636" s="4"/>
      <c r="G636" s="4"/>
      <c r="H636" s="4"/>
      <c r="I636" s="4"/>
      <c r="J636" s="4"/>
      <c r="K636" s="49"/>
      <c r="L636" s="49"/>
      <c r="M636" s="4"/>
      <c r="N636" s="4"/>
      <c r="O636" s="4"/>
      <c r="P636" s="4"/>
      <c r="Q636" s="4"/>
      <c r="R636" s="4"/>
      <c r="S636" s="4"/>
    </row>
    <row r="637">
      <c r="A637" s="4"/>
      <c r="B637" s="56"/>
      <c r="C637" s="4"/>
      <c r="D637" s="4"/>
      <c r="E637" s="4"/>
      <c r="F637" s="4"/>
      <c r="G637" s="4"/>
      <c r="H637" s="4"/>
      <c r="I637" s="4"/>
      <c r="J637" s="4"/>
      <c r="K637" s="49"/>
      <c r="L637" s="49"/>
      <c r="M637" s="4"/>
      <c r="N637" s="4"/>
      <c r="O637" s="4"/>
      <c r="P637" s="4"/>
      <c r="Q637" s="4"/>
      <c r="R637" s="4"/>
      <c r="S637" s="4"/>
    </row>
    <row r="638">
      <c r="A638" s="4"/>
      <c r="B638" s="56"/>
      <c r="C638" s="4"/>
      <c r="D638" s="4"/>
      <c r="E638" s="4"/>
      <c r="F638" s="4"/>
      <c r="G638" s="4"/>
      <c r="H638" s="4"/>
      <c r="I638" s="4"/>
      <c r="J638" s="4"/>
      <c r="K638" s="49"/>
      <c r="L638" s="49"/>
      <c r="M638" s="4"/>
      <c r="N638" s="4"/>
      <c r="O638" s="4"/>
      <c r="P638" s="4"/>
      <c r="Q638" s="4"/>
      <c r="R638" s="4"/>
      <c r="S638" s="4"/>
    </row>
    <row r="639">
      <c r="A639" s="4"/>
      <c r="B639" s="56"/>
      <c r="C639" s="4"/>
      <c r="D639" s="4"/>
      <c r="E639" s="4"/>
      <c r="F639" s="4"/>
      <c r="G639" s="4"/>
      <c r="H639" s="4"/>
      <c r="I639" s="4"/>
      <c r="J639" s="4"/>
      <c r="K639" s="49"/>
      <c r="L639" s="49"/>
      <c r="M639" s="4"/>
      <c r="N639" s="4"/>
      <c r="O639" s="4"/>
      <c r="P639" s="4"/>
      <c r="Q639" s="4"/>
      <c r="R639" s="4"/>
      <c r="S639" s="4"/>
    </row>
    <row r="640">
      <c r="A640" s="4"/>
      <c r="B640" s="56"/>
      <c r="C640" s="4"/>
      <c r="D640" s="4"/>
      <c r="E640" s="4"/>
      <c r="F640" s="4"/>
      <c r="G640" s="4"/>
      <c r="H640" s="4"/>
      <c r="I640" s="4"/>
      <c r="J640" s="4"/>
      <c r="K640" s="49"/>
      <c r="L640" s="49"/>
      <c r="M640" s="4"/>
      <c r="N640" s="4"/>
      <c r="O640" s="4"/>
      <c r="P640" s="4"/>
      <c r="Q640" s="4"/>
      <c r="R640" s="4"/>
      <c r="S640" s="4"/>
    </row>
    <row r="641">
      <c r="A641" s="4"/>
      <c r="B641" s="56"/>
      <c r="C641" s="4"/>
      <c r="D641" s="4"/>
      <c r="E641" s="4"/>
      <c r="F641" s="4"/>
      <c r="G641" s="4"/>
      <c r="H641" s="4"/>
      <c r="I641" s="4"/>
      <c r="J641" s="4"/>
      <c r="K641" s="49"/>
      <c r="L641" s="49"/>
      <c r="M641" s="4"/>
      <c r="N641" s="4"/>
      <c r="O641" s="4"/>
      <c r="P641" s="4"/>
      <c r="Q641" s="4"/>
      <c r="R641" s="4"/>
      <c r="S641" s="4"/>
    </row>
    <row r="642">
      <c r="A642" s="4"/>
      <c r="B642" s="56"/>
      <c r="C642" s="4"/>
      <c r="D642" s="4"/>
      <c r="E642" s="4"/>
      <c r="F642" s="4"/>
      <c r="G642" s="4"/>
      <c r="H642" s="4"/>
      <c r="I642" s="4"/>
      <c r="J642" s="4"/>
      <c r="K642" s="49"/>
      <c r="L642" s="49"/>
      <c r="M642" s="4"/>
      <c r="N642" s="4"/>
      <c r="O642" s="4"/>
      <c r="P642" s="4"/>
      <c r="Q642" s="4"/>
      <c r="R642" s="4"/>
      <c r="S642" s="4"/>
    </row>
    <row r="643">
      <c r="A643" s="4"/>
      <c r="B643" s="56"/>
      <c r="C643" s="4"/>
      <c r="D643" s="4"/>
      <c r="E643" s="4"/>
      <c r="F643" s="4"/>
      <c r="G643" s="4"/>
      <c r="H643" s="4"/>
      <c r="I643" s="4"/>
      <c r="J643" s="4"/>
      <c r="K643" s="49"/>
      <c r="L643" s="49"/>
      <c r="M643" s="4"/>
      <c r="N643" s="4"/>
      <c r="O643" s="4"/>
      <c r="P643" s="4"/>
      <c r="Q643" s="4"/>
      <c r="R643" s="4"/>
      <c r="S643" s="4"/>
    </row>
    <row r="644">
      <c r="A644" s="4"/>
      <c r="B644" s="56"/>
      <c r="C644" s="4"/>
      <c r="D644" s="4"/>
      <c r="E644" s="4"/>
      <c r="F644" s="4"/>
      <c r="G644" s="4"/>
      <c r="H644" s="4"/>
      <c r="I644" s="4"/>
      <c r="J644" s="4"/>
      <c r="K644" s="49"/>
      <c r="L644" s="49"/>
      <c r="M644" s="4"/>
      <c r="N644" s="4"/>
      <c r="O644" s="4"/>
      <c r="P644" s="4"/>
      <c r="Q644" s="4"/>
      <c r="R644" s="4"/>
      <c r="S644" s="4"/>
    </row>
    <row r="645">
      <c r="A645" s="4"/>
      <c r="B645" s="56"/>
      <c r="C645" s="4"/>
      <c r="D645" s="4"/>
      <c r="E645" s="4"/>
      <c r="F645" s="4"/>
      <c r="G645" s="4"/>
      <c r="H645" s="4"/>
      <c r="I645" s="4"/>
      <c r="J645" s="4"/>
      <c r="K645" s="49"/>
      <c r="L645" s="49"/>
      <c r="M645" s="4"/>
      <c r="N645" s="4"/>
      <c r="O645" s="4"/>
      <c r="P645" s="4"/>
      <c r="Q645" s="4"/>
      <c r="R645" s="4"/>
      <c r="S645" s="4"/>
    </row>
    <row r="646">
      <c r="A646" s="4"/>
      <c r="B646" s="56"/>
      <c r="C646" s="4"/>
      <c r="D646" s="4"/>
      <c r="E646" s="4"/>
      <c r="F646" s="4"/>
      <c r="G646" s="4"/>
      <c r="H646" s="4"/>
      <c r="I646" s="4"/>
      <c r="J646" s="4"/>
      <c r="K646" s="49"/>
      <c r="L646" s="49"/>
      <c r="M646" s="4"/>
      <c r="N646" s="4"/>
      <c r="O646" s="4"/>
      <c r="P646" s="4"/>
      <c r="Q646" s="4"/>
      <c r="R646" s="4"/>
      <c r="S646" s="4"/>
    </row>
    <row r="647">
      <c r="A647" s="4"/>
      <c r="B647" s="56"/>
      <c r="C647" s="4"/>
      <c r="D647" s="4"/>
      <c r="E647" s="4"/>
      <c r="F647" s="4"/>
      <c r="G647" s="4"/>
      <c r="H647" s="4"/>
      <c r="I647" s="4"/>
      <c r="J647" s="4"/>
      <c r="K647" s="49"/>
      <c r="L647" s="49"/>
      <c r="M647" s="4"/>
      <c r="N647" s="4"/>
      <c r="O647" s="4"/>
      <c r="P647" s="4"/>
      <c r="Q647" s="4"/>
      <c r="R647" s="4"/>
      <c r="S647" s="4"/>
    </row>
    <row r="648">
      <c r="A648" s="4"/>
      <c r="B648" s="56"/>
      <c r="C648" s="4"/>
      <c r="D648" s="4"/>
      <c r="E648" s="4"/>
      <c r="F648" s="4"/>
      <c r="G648" s="4"/>
      <c r="H648" s="4"/>
      <c r="I648" s="4"/>
      <c r="J648" s="4"/>
      <c r="K648" s="49"/>
      <c r="L648" s="49"/>
      <c r="M648" s="4"/>
      <c r="N648" s="4"/>
      <c r="O648" s="4"/>
      <c r="P648" s="4"/>
      <c r="Q648" s="4"/>
      <c r="R648" s="4"/>
      <c r="S648" s="4"/>
    </row>
    <row r="649">
      <c r="A649" s="4"/>
      <c r="B649" s="56"/>
      <c r="C649" s="4"/>
      <c r="D649" s="4"/>
      <c r="E649" s="4"/>
      <c r="F649" s="4"/>
      <c r="G649" s="4"/>
      <c r="H649" s="4"/>
      <c r="I649" s="4"/>
      <c r="J649" s="4"/>
      <c r="K649" s="49"/>
      <c r="L649" s="49"/>
      <c r="M649" s="4"/>
      <c r="N649" s="4"/>
      <c r="O649" s="4"/>
      <c r="P649" s="4"/>
      <c r="Q649" s="4"/>
      <c r="R649" s="4"/>
      <c r="S649" s="4"/>
    </row>
    <row r="650">
      <c r="A650" s="4"/>
      <c r="B650" s="56"/>
      <c r="C650" s="4"/>
      <c r="D650" s="4"/>
      <c r="E650" s="4"/>
      <c r="F650" s="4"/>
      <c r="G650" s="4"/>
      <c r="H650" s="4"/>
      <c r="I650" s="4"/>
      <c r="J650" s="4"/>
      <c r="K650" s="49"/>
      <c r="L650" s="49"/>
      <c r="M650" s="4"/>
      <c r="N650" s="4"/>
      <c r="O650" s="4"/>
      <c r="P650" s="4"/>
      <c r="Q650" s="4"/>
      <c r="R650" s="4"/>
      <c r="S650" s="4"/>
    </row>
    <row r="651">
      <c r="A651" s="4"/>
      <c r="B651" s="56"/>
      <c r="C651" s="4"/>
      <c r="D651" s="4"/>
      <c r="E651" s="4"/>
      <c r="F651" s="4"/>
      <c r="G651" s="4"/>
      <c r="H651" s="4"/>
      <c r="I651" s="4"/>
      <c r="J651" s="4"/>
      <c r="K651" s="49"/>
      <c r="L651" s="49"/>
      <c r="M651" s="4"/>
      <c r="N651" s="4"/>
      <c r="O651" s="4"/>
      <c r="P651" s="4"/>
      <c r="Q651" s="4"/>
      <c r="R651" s="4"/>
      <c r="S651" s="4"/>
    </row>
    <row r="652">
      <c r="A652" s="4"/>
      <c r="B652" s="56"/>
      <c r="C652" s="4"/>
      <c r="D652" s="4"/>
      <c r="E652" s="4"/>
      <c r="F652" s="4"/>
      <c r="G652" s="4"/>
      <c r="H652" s="4"/>
      <c r="I652" s="4"/>
      <c r="J652" s="4"/>
      <c r="K652" s="49"/>
      <c r="L652" s="49"/>
      <c r="M652" s="4"/>
      <c r="N652" s="4"/>
      <c r="O652" s="4"/>
      <c r="P652" s="4"/>
      <c r="Q652" s="4"/>
      <c r="R652" s="4"/>
      <c r="S652" s="4"/>
    </row>
    <row r="653">
      <c r="A653" s="4"/>
      <c r="B653" s="56"/>
      <c r="C653" s="4"/>
      <c r="D653" s="4"/>
      <c r="E653" s="4"/>
      <c r="F653" s="4"/>
      <c r="G653" s="4"/>
      <c r="H653" s="4"/>
      <c r="I653" s="4"/>
      <c r="J653" s="4"/>
      <c r="K653" s="49"/>
      <c r="L653" s="49"/>
      <c r="M653" s="4"/>
      <c r="N653" s="4"/>
      <c r="O653" s="4"/>
      <c r="P653" s="4"/>
      <c r="Q653" s="4"/>
      <c r="R653" s="4"/>
      <c r="S653" s="4"/>
    </row>
    <row r="654">
      <c r="A654" s="4"/>
      <c r="B654" s="56"/>
      <c r="C654" s="4"/>
      <c r="D654" s="4"/>
      <c r="E654" s="4"/>
      <c r="F654" s="4"/>
      <c r="G654" s="4"/>
      <c r="H654" s="4"/>
      <c r="I654" s="4"/>
      <c r="J654" s="4"/>
      <c r="K654" s="49"/>
      <c r="L654" s="49"/>
      <c r="M654" s="4"/>
      <c r="N654" s="4"/>
      <c r="O654" s="4"/>
      <c r="P654" s="4"/>
      <c r="Q654" s="4"/>
      <c r="R654" s="4"/>
      <c r="S654" s="4"/>
    </row>
    <row r="655">
      <c r="A655" s="4"/>
      <c r="B655" s="56"/>
      <c r="C655" s="4"/>
      <c r="D655" s="4"/>
      <c r="E655" s="4"/>
      <c r="F655" s="4"/>
      <c r="G655" s="4"/>
      <c r="H655" s="4"/>
      <c r="I655" s="4"/>
      <c r="J655" s="4"/>
      <c r="K655" s="49"/>
      <c r="L655" s="49"/>
      <c r="M655" s="4"/>
      <c r="N655" s="4"/>
      <c r="O655" s="4"/>
      <c r="P655" s="4"/>
      <c r="Q655" s="4"/>
      <c r="R655" s="4"/>
      <c r="S655" s="4"/>
    </row>
    <row r="656">
      <c r="A656" s="4"/>
      <c r="B656" s="56"/>
      <c r="C656" s="4"/>
      <c r="D656" s="4"/>
      <c r="E656" s="4"/>
      <c r="F656" s="4"/>
      <c r="G656" s="4"/>
      <c r="H656" s="4"/>
      <c r="I656" s="4"/>
      <c r="J656" s="4"/>
      <c r="K656" s="49"/>
      <c r="L656" s="49"/>
      <c r="M656" s="4"/>
      <c r="N656" s="4"/>
      <c r="O656" s="4"/>
      <c r="P656" s="4"/>
      <c r="Q656" s="4"/>
      <c r="R656" s="4"/>
      <c r="S656" s="4"/>
    </row>
    <row r="657">
      <c r="A657" s="4"/>
      <c r="B657" s="56"/>
      <c r="C657" s="4"/>
      <c r="D657" s="4"/>
      <c r="E657" s="4"/>
      <c r="F657" s="4"/>
      <c r="G657" s="4"/>
      <c r="H657" s="4"/>
      <c r="I657" s="4"/>
      <c r="J657" s="4"/>
      <c r="K657" s="49"/>
      <c r="L657" s="49"/>
      <c r="M657" s="4"/>
      <c r="N657" s="4"/>
      <c r="O657" s="4"/>
      <c r="P657" s="4"/>
      <c r="Q657" s="4"/>
      <c r="R657" s="4"/>
      <c r="S657" s="4"/>
    </row>
    <row r="658">
      <c r="A658" s="4"/>
      <c r="B658" s="56"/>
      <c r="C658" s="4"/>
      <c r="D658" s="4"/>
      <c r="E658" s="4"/>
      <c r="F658" s="4"/>
      <c r="G658" s="4"/>
      <c r="H658" s="4"/>
      <c r="I658" s="4"/>
      <c r="J658" s="4"/>
      <c r="K658" s="49"/>
      <c r="L658" s="49"/>
      <c r="M658" s="4"/>
      <c r="N658" s="4"/>
      <c r="O658" s="4"/>
      <c r="P658" s="4"/>
      <c r="Q658" s="4"/>
      <c r="R658" s="4"/>
      <c r="S658" s="4"/>
    </row>
    <row r="659">
      <c r="A659" s="4"/>
      <c r="B659" s="56"/>
      <c r="C659" s="4"/>
      <c r="D659" s="4"/>
      <c r="E659" s="4"/>
      <c r="F659" s="4"/>
      <c r="G659" s="4"/>
      <c r="H659" s="4"/>
      <c r="I659" s="4"/>
      <c r="J659" s="4"/>
      <c r="K659" s="49"/>
      <c r="L659" s="49"/>
      <c r="M659" s="4"/>
      <c r="N659" s="4"/>
      <c r="O659" s="4"/>
      <c r="P659" s="4"/>
      <c r="Q659" s="4"/>
      <c r="R659" s="4"/>
      <c r="S659" s="4"/>
    </row>
    <row r="660">
      <c r="A660" s="4"/>
      <c r="B660" s="56"/>
      <c r="C660" s="4"/>
      <c r="D660" s="4"/>
      <c r="E660" s="4"/>
      <c r="F660" s="4"/>
      <c r="G660" s="4"/>
      <c r="H660" s="4"/>
      <c r="I660" s="4"/>
      <c r="J660" s="4"/>
      <c r="K660" s="49"/>
      <c r="L660" s="49"/>
      <c r="M660" s="4"/>
      <c r="N660" s="4"/>
      <c r="O660" s="4"/>
      <c r="P660" s="4"/>
      <c r="Q660" s="4"/>
      <c r="R660" s="4"/>
      <c r="S660" s="4"/>
    </row>
    <row r="661">
      <c r="A661" s="4"/>
      <c r="B661" s="56"/>
      <c r="C661" s="4"/>
      <c r="D661" s="4"/>
      <c r="E661" s="4"/>
      <c r="F661" s="4"/>
      <c r="G661" s="4"/>
      <c r="H661" s="4"/>
      <c r="I661" s="4"/>
      <c r="J661" s="4"/>
      <c r="K661" s="49"/>
      <c r="L661" s="49"/>
      <c r="M661" s="4"/>
      <c r="N661" s="4"/>
      <c r="O661" s="4"/>
      <c r="P661" s="4"/>
      <c r="Q661" s="4"/>
      <c r="R661" s="4"/>
      <c r="S661" s="4"/>
    </row>
    <row r="662">
      <c r="A662" s="4"/>
      <c r="B662" s="56"/>
      <c r="C662" s="4"/>
      <c r="D662" s="4"/>
      <c r="E662" s="4"/>
      <c r="F662" s="4"/>
      <c r="G662" s="4"/>
      <c r="H662" s="4"/>
      <c r="I662" s="4"/>
      <c r="J662" s="4"/>
      <c r="K662" s="49"/>
      <c r="L662" s="49"/>
      <c r="M662" s="4"/>
      <c r="N662" s="4"/>
      <c r="O662" s="4"/>
      <c r="P662" s="4"/>
      <c r="Q662" s="4"/>
      <c r="R662" s="4"/>
      <c r="S662" s="4"/>
    </row>
    <row r="663">
      <c r="A663" s="4"/>
      <c r="B663" s="56"/>
      <c r="C663" s="4"/>
      <c r="D663" s="4"/>
      <c r="E663" s="4"/>
      <c r="F663" s="4"/>
      <c r="G663" s="4"/>
      <c r="H663" s="4"/>
      <c r="I663" s="4"/>
      <c r="J663" s="4"/>
      <c r="K663" s="49"/>
      <c r="L663" s="49"/>
      <c r="M663" s="4"/>
      <c r="N663" s="4"/>
      <c r="O663" s="4"/>
      <c r="P663" s="4"/>
      <c r="Q663" s="4"/>
      <c r="R663" s="4"/>
      <c r="S663" s="4"/>
    </row>
    <row r="664">
      <c r="A664" s="4"/>
      <c r="B664" s="56"/>
      <c r="C664" s="4"/>
      <c r="D664" s="4"/>
      <c r="E664" s="4"/>
      <c r="F664" s="4"/>
      <c r="G664" s="4"/>
      <c r="H664" s="4"/>
      <c r="I664" s="4"/>
      <c r="J664" s="4"/>
      <c r="K664" s="49"/>
      <c r="L664" s="49"/>
      <c r="M664" s="4"/>
      <c r="N664" s="4"/>
      <c r="O664" s="4"/>
      <c r="P664" s="4"/>
      <c r="Q664" s="4"/>
      <c r="R664" s="4"/>
      <c r="S664" s="4"/>
    </row>
    <row r="665">
      <c r="A665" s="4"/>
      <c r="B665" s="56"/>
      <c r="C665" s="4"/>
      <c r="D665" s="4"/>
      <c r="E665" s="4"/>
      <c r="F665" s="4"/>
      <c r="G665" s="4"/>
      <c r="H665" s="4"/>
      <c r="I665" s="4"/>
      <c r="J665" s="4"/>
      <c r="K665" s="49"/>
      <c r="L665" s="49"/>
      <c r="M665" s="4"/>
      <c r="N665" s="4"/>
      <c r="O665" s="4"/>
      <c r="P665" s="4"/>
      <c r="Q665" s="4"/>
      <c r="R665" s="4"/>
      <c r="S665" s="4"/>
    </row>
    <row r="666">
      <c r="A666" s="4"/>
      <c r="B666" s="56"/>
      <c r="C666" s="4"/>
      <c r="D666" s="4"/>
      <c r="E666" s="4"/>
      <c r="F666" s="4"/>
      <c r="G666" s="4"/>
      <c r="H666" s="4"/>
      <c r="I666" s="4"/>
      <c r="J666" s="4"/>
      <c r="K666" s="49"/>
      <c r="L666" s="49"/>
      <c r="M666" s="4"/>
      <c r="N666" s="4"/>
      <c r="O666" s="4"/>
      <c r="P666" s="4"/>
      <c r="Q666" s="4"/>
      <c r="R666" s="4"/>
      <c r="S666" s="4"/>
    </row>
    <row r="667">
      <c r="A667" s="4"/>
      <c r="B667" s="56"/>
      <c r="C667" s="4"/>
      <c r="D667" s="4"/>
      <c r="E667" s="4"/>
      <c r="F667" s="4"/>
      <c r="G667" s="4"/>
      <c r="H667" s="4"/>
      <c r="I667" s="4"/>
      <c r="J667" s="4"/>
      <c r="K667" s="49"/>
      <c r="L667" s="49"/>
      <c r="M667" s="4"/>
      <c r="N667" s="4"/>
      <c r="O667" s="4"/>
      <c r="P667" s="4"/>
      <c r="Q667" s="4"/>
      <c r="R667" s="4"/>
      <c r="S667" s="4"/>
    </row>
    <row r="668">
      <c r="A668" s="4"/>
      <c r="B668" s="56"/>
      <c r="C668" s="4"/>
      <c r="D668" s="4"/>
      <c r="E668" s="4"/>
      <c r="F668" s="4"/>
      <c r="G668" s="4"/>
      <c r="H668" s="4"/>
      <c r="I668" s="4"/>
      <c r="J668" s="4"/>
      <c r="K668" s="49"/>
      <c r="L668" s="49"/>
      <c r="M668" s="4"/>
      <c r="N668" s="4"/>
      <c r="O668" s="4"/>
      <c r="P668" s="4"/>
      <c r="Q668" s="4"/>
      <c r="R668" s="4"/>
      <c r="S668" s="4"/>
    </row>
    <row r="669">
      <c r="A669" s="4"/>
      <c r="B669" s="56"/>
      <c r="C669" s="4"/>
      <c r="D669" s="4"/>
      <c r="E669" s="4"/>
      <c r="F669" s="4"/>
      <c r="G669" s="4"/>
      <c r="H669" s="4"/>
      <c r="I669" s="4"/>
      <c r="J669" s="4"/>
      <c r="K669" s="49"/>
      <c r="L669" s="49"/>
      <c r="M669" s="4"/>
      <c r="N669" s="4"/>
      <c r="O669" s="4"/>
      <c r="P669" s="4"/>
      <c r="Q669" s="4"/>
      <c r="R669" s="4"/>
      <c r="S669" s="4"/>
    </row>
    <row r="670">
      <c r="A670" s="4"/>
      <c r="B670" s="56"/>
      <c r="C670" s="4"/>
      <c r="D670" s="4"/>
      <c r="E670" s="4"/>
      <c r="F670" s="4"/>
      <c r="G670" s="4"/>
      <c r="H670" s="4"/>
      <c r="I670" s="4"/>
      <c r="J670" s="4"/>
      <c r="K670" s="49"/>
      <c r="L670" s="49"/>
      <c r="M670" s="4"/>
      <c r="N670" s="4"/>
      <c r="O670" s="4"/>
      <c r="P670" s="4"/>
      <c r="Q670" s="4"/>
      <c r="R670" s="4"/>
      <c r="S670" s="4"/>
    </row>
    <row r="671">
      <c r="A671" s="4"/>
      <c r="B671" s="56"/>
      <c r="C671" s="4"/>
      <c r="D671" s="4"/>
      <c r="E671" s="4"/>
      <c r="F671" s="4"/>
      <c r="G671" s="4"/>
      <c r="H671" s="4"/>
      <c r="I671" s="4"/>
      <c r="J671" s="4"/>
      <c r="K671" s="49"/>
      <c r="L671" s="49"/>
      <c r="M671" s="4"/>
      <c r="N671" s="4"/>
      <c r="O671" s="4"/>
      <c r="P671" s="4"/>
      <c r="Q671" s="4"/>
      <c r="R671" s="4"/>
      <c r="S671" s="4"/>
    </row>
    <row r="672">
      <c r="A672" s="4"/>
      <c r="B672" s="56"/>
      <c r="C672" s="4"/>
      <c r="D672" s="4"/>
      <c r="E672" s="4"/>
      <c r="F672" s="4"/>
      <c r="G672" s="4"/>
      <c r="H672" s="4"/>
      <c r="I672" s="4"/>
      <c r="J672" s="4"/>
      <c r="K672" s="49"/>
      <c r="L672" s="49"/>
      <c r="M672" s="4"/>
      <c r="N672" s="4"/>
      <c r="O672" s="4"/>
      <c r="P672" s="4"/>
      <c r="Q672" s="4"/>
      <c r="R672" s="4"/>
      <c r="S672" s="4"/>
    </row>
    <row r="673">
      <c r="A673" s="4"/>
      <c r="B673" s="56"/>
      <c r="C673" s="4"/>
      <c r="D673" s="4"/>
      <c r="E673" s="4"/>
      <c r="F673" s="4"/>
      <c r="G673" s="4"/>
      <c r="H673" s="4"/>
      <c r="I673" s="4"/>
      <c r="J673" s="4"/>
      <c r="K673" s="49"/>
      <c r="L673" s="49"/>
      <c r="M673" s="4"/>
      <c r="N673" s="4"/>
      <c r="O673" s="4"/>
      <c r="P673" s="4"/>
      <c r="Q673" s="4"/>
      <c r="R673" s="4"/>
      <c r="S673" s="4"/>
    </row>
    <row r="674">
      <c r="A674" s="4"/>
      <c r="B674" s="56"/>
      <c r="C674" s="4"/>
      <c r="D674" s="4"/>
      <c r="E674" s="4"/>
      <c r="F674" s="4"/>
      <c r="G674" s="4"/>
      <c r="H674" s="4"/>
      <c r="I674" s="4"/>
      <c r="J674" s="4"/>
      <c r="K674" s="49"/>
      <c r="L674" s="49"/>
      <c r="M674" s="4"/>
      <c r="N674" s="4"/>
      <c r="O674" s="4"/>
      <c r="P674" s="4"/>
      <c r="Q674" s="4"/>
      <c r="R674" s="4"/>
      <c r="S674" s="4"/>
    </row>
    <row r="675">
      <c r="A675" s="4"/>
      <c r="B675" s="56"/>
      <c r="C675" s="4"/>
      <c r="D675" s="4"/>
      <c r="E675" s="4"/>
      <c r="F675" s="4"/>
      <c r="G675" s="4"/>
      <c r="H675" s="4"/>
      <c r="I675" s="4"/>
      <c r="J675" s="4"/>
      <c r="K675" s="49"/>
      <c r="L675" s="49"/>
      <c r="M675" s="4"/>
      <c r="N675" s="4"/>
      <c r="O675" s="4"/>
      <c r="P675" s="4"/>
      <c r="Q675" s="4"/>
      <c r="R675" s="4"/>
      <c r="S675" s="4"/>
    </row>
    <row r="676">
      <c r="A676" s="4"/>
      <c r="B676" s="56"/>
      <c r="C676" s="4"/>
      <c r="D676" s="4"/>
      <c r="E676" s="4"/>
      <c r="F676" s="4"/>
      <c r="G676" s="4"/>
      <c r="H676" s="4"/>
      <c r="I676" s="4"/>
      <c r="J676" s="4"/>
      <c r="K676" s="49"/>
      <c r="L676" s="49"/>
      <c r="M676" s="4"/>
      <c r="N676" s="4"/>
      <c r="O676" s="4"/>
      <c r="P676" s="4"/>
      <c r="Q676" s="4"/>
      <c r="R676" s="4"/>
      <c r="S676" s="4"/>
    </row>
    <row r="677">
      <c r="A677" s="4"/>
      <c r="B677" s="56"/>
      <c r="C677" s="4"/>
      <c r="D677" s="4"/>
      <c r="E677" s="4"/>
      <c r="F677" s="4"/>
      <c r="G677" s="4"/>
      <c r="H677" s="4"/>
      <c r="I677" s="4"/>
      <c r="J677" s="4"/>
      <c r="K677" s="49"/>
      <c r="L677" s="49"/>
      <c r="M677" s="4"/>
      <c r="N677" s="4"/>
      <c r="O677" s="4"/>
      <c r="P677" s="4"/>
      <c r="Q677" s="4"/>
      <c r="R677" s="4"/>
      <c r="S677" s="4"/>
    </row>
    <row r="678">
      <c r="A678" s="4"/>
      <c r="B678" s="56"/>
      <c r="C678" s="4"/>
      <c r="D678" s="4"/>
      <c r="E678" s="4"/>
      <c r="F678" s="4"/>
      <c r="G678" s="4"/>
      <c r="H678" s="4"/>
      <c r="I678" s="4"/>
      <c r="J678" s="4"/>
      <c r="K678" s="49"/>
      <c r="L678" s="49"/>
      <c r="M678" s="4"/>
      <c r="N678" s="4"/>
      <c r="O678" s="4"/>
      <c r="P678" s="4"/>
      <c r="Q678" s="4"/>
      <c r="R678" s="4"/>
      <c r="S678" s="4"/>
    </row>
    <row r="679">
      <c r="A679" s="4"/>
      <c r="B679" s="56"/>
      <c r="C679" s="4"/>
      <c r="D679" s="4"/>
      <c r="E679" s="4"/>
      <c r="F679" s="4"/>
      <c r="G679" s="4"/>
      <c r="H679" s="4"/>
      <c r="I679" s="4"/>
      <c r="J679" s="4"/>
      <c r="K679" s="49"/>
      <c r="L679" s="49"/>
      <c r="M679" s="4"/>
      <c r="N679" s="4"/>
      <c r="O679" s="4"/>
      <c r="P679" s="4"/>
      <c r="Q679" s="4"/>
      <c r="R679" s="4"/>
      <c r="S679" s="4"/>
    </row>
    <row r="680">
      <c r="A680" s="4"/>
      <c r="B680" s="56"/>
      <c r="C680" s="4"/>
      <c r="D680" s="4"/>
      <c r="E680" s="4"/>
      <c r="F680" s="4"/>
      <c r="G680" s="4"/>
      <c r="H680" s="4"/>
      <c r="I680" s="4"/>
      <c r="J680" s="4"/>
      <c r="K680" s="49"/>
      <c r="L680" s="49"/>
      <c r="M680" s="4"/>
      <c r="N680" s="4"/>
      <c r="O680" s="4"/>
      <c r="P680" s="4"/>
      <c r="Q680" s="4"/>
      <c r="R680" s="4"/>
      <c r="S680" s="4"/>
    </row>
    <row r="681">
      <c r="A681" s="4"/>
      <c r="B681" s="56"/>
      <c r="C681" s="4"/>
      <c r="D681" s="4"/>
      <c r="E681" s="4"/>
      <c r="F681" s="4"/>
      <c r="G681" s="4"/>
      <c r="H681" s="4"/>
      <c r="I681" s="4"/>
      <c r="J681" s="4"/>
      <c r="K681" s="49"/>
      <c r="L681" s="49"/>
      <c r="M681" s="4"/>
      <c r="N681" s="4"/>
      <c r="O681" s="4"/>
      <c r="P681" s="4"/>
      <c r="Q681" s="4"/>
      <c r="R681" s="4"/>
      <c r="S681" s="4"/>
    </row>
    <row r="682">
      <c r="A682" s="4"/>
      <c r="B682" s="56"/>
      <c r="C682" s="4"/>
      <c r="D682" s="4"/>
      <c r="E682" s="4"/>
      <c r="F682" s="4"/>
      <c r="G682" s="4"/>
      <c r="H682" s="4"/>
      <c r="I682" s="4"/>
      <c r="J682" s="4"/>
      <c r="K682" s="49"/>
      <c r="L682" s="49"/>
      <c r="M682" s="4"/>
      <c r="N682" s="4"/>
      <c r="O682" s="4"/>
      <c r="P682" s="4"/>
      <c r="Q682" s="4"/>
      <c r="R682" s="4"/>
      <c r="S682" s="4"/>
    </row>
    <row r="683">
      <c r="A683" s="4"/>
      <c r="B683" s="56"/>
      <c r="C683" s="4"/>
      <c r="D683" s="4"/>
      <c r="E683" s="4"/>
      <c r="F683" s="4"/>
      <c r="G683" s="4"/>
      <c r="H683" s="4"/>
      <c r="I683" s="4"/>
      <c r="J683" s="4"/>
      <c r="K683" s="49"/>
      <c r="L683" s="49"/>
      <c r="M683" s="4"/>
      <c r="N683" s="4"/>
      <c r="O683" s="4"/>
      <c r="P683" s="4"/>
      <c r="Q683" s="4"/>
      <c r="R683" s="4"/>
      <c r="S683" s="4"/>
    </row>
    <row r="684">
      <c r="A684" s="4"/>
      <c r="B684" s="56"/>
      <c r="C684" s="4"/>
      <c r="D684" s="4"/>
      <c r="E684" s="4"/>
      <c r="F684" s="4"/>
      <c r="G684" s="4"/>
      <c r="H684" s="4"/>
      <c r="I684" s="4"/>
      <c r="J684" s="4"/>
      <c r="K684" s="49"/>
      <c r="L684" s="49"/>
      <c r="M684" s="4"/>
      <c r="N684" s="4"/>
      <c r="O684" s="4"/>
      <c r="P684" s="4"/>
      <c r="Q684" s="4"/>
      <c r="R684" s="4"/>
      <c r="S684" s="4"/>
    </row>
    <row r="685">
      <c r="A685" s="4"/>
      <c r="B685" s="56"/>
      <c r="C685" s="4"/>
      <c r="D685" s="4"/>
      <c r="E685" s="4"/>
      <c r="F685" s="4"/>
      <c r="G685" s="4"/>
      <c r="H685" s="4"/>
      <c r="I685" s="4"/>
      <c r="J685" s="4"/>
      <c r="K685" s="49"/>
      <c r="L685" s="49"/>
      <c r="M685" s="4"/>
      <c r="N685" s="4"/>
      <c r="O685" s="4"/>
      <c r="P685" s="4"/>
      <c r="Q685" s="4"/>
      <c r="R685" s="4"/>
      <c r="S685" s="4"/>
    </row>
    <row r="686">
      <c r="A686" s="4"/>
      <c r="B686" s="56"/>
      <c r="C686" s="4"/>
      <c r="D686" s="4"/>
      <c r="E686" s="4"/>
      <c r="F686" s="4"/>
      <c r="G686" s="4"/>
      <c r="H686" s="4"/>
      <c r="I686" s="4"/>
      <c r="J686" s="4"/>
      <c r="K686" s="49"/>
      <c r="L686" s="49"/>
      <c r="M686" s="4"/>
      <c r="N686" s="4"/>
      <c r="O686" s="4"/>
      <c r="P686" s="4"/>
      <c r="Q686" s="4"/>
      <c r="R686" s="4"/>
      <c r="S686" s="4"/>
    </row>
    <row r="687">
      <c r="A687" s="4"/>
      <c r="B687" s="56"/>
      <c r="C687" s="4"/>
      <c r="D687" s="4"/>
      <c r="E687" s="4"/>
      <c r="F687" s="4"/>
      <c r="G687" s="4"/>
      <c r="H687" s="4"/>
      <c r="I687" s="4"/>
      <c r="J687" s="4"/>
      <c r="K687" s="49"/>
      <c r="L687" s="49"/>
      <c r="M687" s="4"/>
      <c r="N687" s="4"/>
      <c r="O687" s="4"/>
      <c r="P687" s="4"/>
      <c r="Q687" s="4"/>
      <c r="R687" s="4"/>
      <c r="S687" s="4"/>
    </row>
    <row r="688">
      <c r="A688" s="4"/>
      <c r="B688" s="56"/>
      <c r="C688" s="4"/>
      <c r="D688" s="4"/>
      <c r="E688" s="4"/>
      <c r="F688" s="4"/>
      <c r="G688" s="4"/>
      <c r="H688" s="4"/>
      <c r="I688" s="4"/>
      <c r="J688" s="4"/>
      <c r="K688" s="49"/>
      <c r="L688" s="49"/>
      <c r="M688" s="4"/>
      <c r="N688" s="4"/>
      <c r="O688" s="4"/>
      <c r="P688" s="4"/>
      <c r="Q688" s="4"/>
      <c r="R688" s="4"/>
      <c r="S688" s="4"/>
    </row>
    <row r="689">
      <c r="A689" s="4"/>
      <c r="B689" s="56"/>
      <c r="C689" s="4"/>
      <c r="D689" s="4"/>
      <c r="E689" s="4"/>
      <c r="F689" s="4"/>
      <c r="G689" s="4"/>
      <c r="H689" s="4"/>
      <c r="I689" s="4"/>
      <c r="J689" s="4"/>
      <c r="K689" s="49"/>
      <c r="L689" s="49"/>
      <c r="M689" s="4"/>
      <c r="N689" s="4"/>
      <c r="O689" s="4"/>
      <c r="P689" s="4"/>
      <c r="Q689" s="4"/>
      <c r="R689" s="4"/>
      <c r="S689" s="4"/>
    </row>
    <row r="690">
      <c r="A690" s="4"/>
      <c r="B690" s="56"/>
      <c r="C690" s="4"/>
      <c r="D690" s="4"/>
      <c r="E690" s="4"/>
      <c r="F690" s="4"/>
      <c r="G690" s="4"/>
      <c r="H690" s="4"/>
      <c r="I690" s="4"/>
      <c r="J690" s="4"/>
      <c r="K690" s="49"/>
      <c r="L690" s="49"/>
      <c r="M690" s="4"/>
      <c r="N690" s="4"/>
      <c r="O690" s="4"/>
      <c r="P690" s="4"/>
      <c r="Q690" s="4"/>
      <c r="R690" s="4"/>
      <c r="S690" s="4"/>
    </row>
    <row r="691">
      <c r="A691" s="4"/>
      <c r="B691" s="56"/>
      <c r="C691" s="4"/>
      <c r="D691" s="4"/>
      <c r="E691" s="4"/>
      <c r="F691" s="4"/>
      <c r="G691" s="4"/>
      <c r="H691" s="4"/>
      <c r="I691" s="4"/>
      <c r="J691" s="4"/>
      <c r="K691" s="49"/>
      <c r="L691" s="49"/>
      <c r="M691" s="4"/>
      <c r="N691" s="4"/>
      <c r="O691" s="4"/>
      <c r="P691" s="4"/>
      <c r="Q691" s="4"/>
      <c r="R691" s="4"/>
      <c r="S691" s="4"/>
    </row>
    <row r="692">
      <c r="A692" s="4"/>
      <c r="B692" s="56"/>
      <c r="C692" s="4"/>
      <c r="D692" s="4"/>
      <c r="E692" s="4"/>
      <c r="F692" s="4"/>
      <c r="G692" s="4"/>
      <c r="H692" s="4"/>
      <c r="I692" s="4"/>
      <c r="J692" s="4"/>
      <c r="K692" s="49"/>
      <c r="L692" s="49"/>
      <c r="M692" s="4"/>
      <c r="N692" s="4"/>
      <c r="O692" s="4"/>
      <c r="P692" s="4"/>
      <c r="Q692" s="4"/>
      <c r="R692" s="4"/>
      <c r="S692" s="4"/>
    </row>
    <row r="693">
      <c r="A693" s="4"/>
      <c r="B693" s="56"/>
      <c r="C693" s="4"/>
      <c r="D693" s="4"/>
      <c r="E693" s="4"/>
      <c r="F693" s="4"/>
      <c r="G693" s="4"/>
      <c r="H693" s="4"/>
      <c r="I693" s="4"/>
      <c r="J693" s="4"/>
      <c r="K693" s="49"/>
      <c r="L693" s="49"/>
      <c r="M693" s="4"/>
      <c r="N693" s="4"/>
      <c r="O693" s="4"/>
      <c r="P693" s="4"/>
      <c r="Q693" s="4"/>
      <c r="R693" s="4"/>
      <c r="S693" s="4"/>
    </row>
    <row r="694">
      <c r="A694" s="4"/>
      <c r="B694" s="56"/>
      <c r="C694" s="4"/>
      <c r="D694" s="4"/>
      <c r="E694" s="4"/>
      <c r="F694" s="4"/>
      <c r="G694" s="4"/>
      <c r="H694" s="4"/>
      <c r="I694" s="4"/>
      <c r="J694" s="4"/>
      <c r="K694" s="49"/>
      <c r="L694" s="49"/>
      <c r="M694" s="4"/>
      <c r="N694" s="4"/>
      <c r="O694" s="4"/>
      <c r="P694" s="4"/>
      <c r="Q694" s="4"/>
      <c r="R694" s="4"/>
      <c r="S694" s="4"/>
    </row>
    <row r="695">
      <c r="A695" s="4"/>
      <c r="B695" s="56"/>
      <c r="C695" s="4"/>
      <c r="D695" s="4"/>
      <c r="E695" s="4"/>
      <c r="F695" s="4"/>
      <c r="G695" s="4"/>
      <c r="H695" s="4"/>
      <c r="I695" s="4"/>
      <c r="J695" s="4"/>
      <c r="K695" s="49"/>
      <c r="L695" s="49"/>
      <c r="M695" s="4"/>
      <c r="N695" s="4"/>
      <c r="O695" s="4"/>
      <c r="P695" s="4"/>
      <c r="Q695" s="4"/>
      <c r="R695" s="4"/>
      <c r="S695" s="4"/>
    </row>
    <row r="696">
      <c r="A696" s="4"/>
      <c r="B696" s="56"/>
      <c r="C696" s="4"/>
      <c r="D696" s="4"/>
      <c r="E696" s="4"/>
      <c r="F696" s="4"/>
      <c r="G696" s="4"/>
      <c r="H696" s="4"/>
      <c r="I696" s="4"/>
      <c r="J696" s="4"/>
      <c r="K696" s="49"/>
      <c r="L696" s="49"/>
      <c r="M696" s="4"/>
      <c r="N696" s="4"/>
      <c r="O696" s="4"/>
      <c r="P696" s="4"/>
      <c r="Q696" s="4"/>
      <c r="R696" s="4"/>
      <c r="S696" s="4"/>
    </row>
    <row r="697">
      <c r="A697" s="4"/>
      <c r="B697" s="56"/>
      <c r="C697" s="4"/>
      <c r="D697" s="4"/>
      <c r="E697" s="4"/>
      <c r="F697" s="4"/>
      <c r="G697" s="4"/>
      <c r="H697" s="4"/>
      <c r="I697" s="4"/>
      <c r="J697" s="4"/>
      <c r="K697" s="49"/>
      <c r="L697" s="49"/>
      <c r="M697" s="4"/>
      <c r="N697" s="4"/>
      <c r="O697" s="4"/>
      <c r="P697" s="4"/>
      <c r="Q697" s="4"/>
      <c r="R697" s="4"/>
      <c r="S697" s="4"/>
    </row>
    <row r="698">
      <c r="A698" s="4"/>
      <c r="B698" s="56"/>
      <c r="C698" s="4"/>
      <c r="D698" s="4"/>
      <c r="E698" s="4"/>
      <c r="F698" s="4"/>
      <c r="G698" s="4"/>
      <c r="H698" s="4"/>
      <c r="I698" s="4"/>
      <c r="J698" s="4"/>
      <c r="K698" s="49"/>
      <c r="L698" s="49"/>
      <c r="M698" s="4"/>
      <c r="N698" s="4"/>
      <c r="O698" s="4"/>
      <c r="P698" s="4"/>
      <c r="Q698" s="4"/>
      <c r="R698" s="4"/>
      <c r="S698" s="4"/>
    </row>
    <row r="699">
      <c r="A699" s="4"/>
      <c r="B699" s="56"/>
      <c r="C699" s="4"/>
      <c r="D699" s="4"/>
      <c r="E699" s="4"/>
      <c r="F699" s="4"/>
      <c r="G699" s="4"/>
      <c r="H699" s="4"/>
      <c r="I699" s="4"/>
      <c r="J699" s="4"/>
      <c r="K699" s="49"/>
      <c r="L699" s="49"/>
      <c r="M699" s="4"/>
      <c r="N699" s="4"/>
      <c r="O699" s="4"/>
      <c r="P699" s="4"/>
      <c r="Q699" s="4"/>
      <c r="R699" s="4"/>
      <c r="S699" s="4"/>
    </row>
    <row r="700">
      <c r="A700" s="4"/>
      <c r="B700" s="56"/>
      <c r="C700" s="4"/>
      <c r="D700" s="4"/>
      <c r="E700" s="4"/>
      <c r="F700" s="4"/>
      <c r="G700" s="4"/>
      <c r="H700" s="4"/>
      <c r="I700" s="4"/>
      <c r="J700" s="4"/>
      <c r="K700" s="49"/>
      <c r="L700" s="49"/>
      <c r="M700" s="4"/>
      <c r="N700" s="4"/>
      <c r="O700" s="4"/>
      <c r="P700" s="4"/>
      <c r="Q700" s="4"/>
      <c r="R700" s="4"/>
      <c r="S700" s="4"/>
    </row>
    <row r="701">
      <c r="A701" s="4"/>
      <c r="B701" s="56"/>
      <c r="C701" s="4"/>
      <c r="D701" s="4"/>
      <c r="E701" s="4"/>
      <c r="F701" s="4"/>
      <c r="G701" s="4"/>
      <c r="H701" s="4"/>
      <c r="I701" s="4"/>
      <c r="J701" s="4"/>
      <c r="K701" s="49"/>
      <c r="L701" s="49"/>
      <c r="M701" s="4"/>
      <c r="N701" s="4"/>
      <c r="O701" s="4"/>
      <c r="P701" s="4"/>
      <c r="Q701" s="4"/>
      <c r="R701" s="4"/>
      <c r="S701" s="4"/>
    </row>
    <row r="702">
      <c r="A702" s="4"/>
      <c r="B702" s="56"/>
      <c r="C702" s="4"/>
      <c r="D702" s="4"/>
      <c r="E702" s="4"/>
      <c r="F702" s="4"/>
      <c r="G702" s="4"/>
      <c r="H702" s="4"/>
      <c r="I702" s="4"/>
      <c r="J702" s="4"/>
      <c r="K702" s="49"/>
      <c r="L702" s="49"/>
      <c r="M702" s="4"/>
      <c r="N702" s="4"/>
      <c r="O702" s="4"/>
      <c r="P702" s="4"/>
      <c r="Q702" s="4"/>
      <c r="R702" s="4"/>
      <c r="S702" s="4"/>
    </row>
    <row r="703">
      <c r="A703" s="4"/>
      <c r="B703" s="56"/>
      <c r="C703" s="4"/>
      <c r="D703" s="4"/>
      <c r="E703" s="4"/>
      <c r="F703" s="4"/>
      <c r="G703" s="4"/>
      <c r="H703" s="4"/>
      <c r="I703" s="4"/>
      <c r="J703" s="4"/>
      <c r="K703" s="49"/>
      <c r="L703" s="49"/>
      <c r="M703" s="4"/>
      <c r="N703" s="4"/>
      <c r="O703" s="4"/>
      <c r="P703" s="4"/>
      <c r="Q703" s="4"/>
      <c r="R703" s="4"/>
      <c r="S703" s="4"/>
    </row>
    <row r="704">
      <c r="A704" s="4"/>
      <c r="B704" s="56"/>
      <c r="C704" s="4"/>
      <c r="D704" s="4"/>
      <c r="E704" s="4"/>
      <c r="F704" s="4"/>
      <c r="G704" s="4"/>
      <c r="H704" s="4"/>
      <c r="I704" s="4"/>
      <c r="J704" s="4"/>
      <c r="K704" s="49"/>
      <c r="L704" s="49"/>
      <c r="M704" s="4"/>
      <c r="N704" s="4"/>
      <c r="O704" s="4"/>
      <c r="P704" s="4"/>
      <c r="Q704" s="4"/>
      <c r="R704" s="4"/>
      <c r="S704" s="4"/>
    </row>
    <row r="705">
      <c r="A705" s="4"/>
      <c r="B705" s="56"/>
      <c r="C705" s="4"/>
      <c r="D705" s="4"/>
      <c r="E705" s="4"/>
      <c r="F705" s="4"/>
      <c r="G705" s="4"/>
      <c r="H705" s="4"/>
      <c r="I705" s="4"/>
      <c r="J705" s="4"/>
      <c r="K705" s="49"/>
      <c r="L705" s="49"/>
      <c r="M705" s="4"/>
      <c r="N705" s="4"/>
      <c r="O705" s="4"/>
      <c r="P705" s="4"/>
      <c r="Q705" s="4"/>
      <c r="R705" s="4"/>
      <c r="S705" s="4"/>
    </row>
    <row r="706">
      <c r="A706" s="4"/>
      <c r="B706" s="56"/>
      <c r="C706" s="4"/>
      <c r="D706" s="4"/>
      <c r="E706" s="4"/>
      <c r="F706" s="4"/>
      <c r="G706" s="4"/>
      <c r="H706" s="4"/>
      <c r="I706" s="4"/>
      <c r="J706" s="4"/>
      <c r="K706" s="49"/>
      <c r="L706" s="49"/>
      <c r="M706" s="4"/>
      <c r="N706" s="4"/>
      <c r="O706" s="4"/>
      <c r="P706" s="4"/>
      <c r="Q706" s="4"/>
      <c r="R706" s="4"/>
      <c r="S706" s="4"/>
    </row>
    <row r="707">
      <c r="A707" s="4"/>
      <c r="B707" s="56"/>
      <c r="C707" s="4"/>
      <c r="D707" s="4"/>
      <c r="E707" s="4"/>
      <c r="F707" s="4"/>
      <c r="G707" s="4"/>
      <c r="H707" s="4"/>
      <c r="I707" s="4"/>
      <c r="J707" s="4"/>
      <c r="K707" s="49"/>
      <c r="L707" s="49"/>
      <c r="M707" s="4"/>
      <c r="N707" s="4"/>
      <c r="O707" s="4"/>
      <c r="P707" s="4"/>
      <c r="Q707" s="4"/>
      <c r="R707" s="4"/>
      <c r="S707" s="4"/>
    </row>
    <row r="708">
      <c r="A708" s="4"/>
      <c r="B708" s="56"/>
      <c r="C708" s="4"/>
      <c r="D708" s="4"/>
      <c r="E708" s="4"/>
      <c r="F708" s="4"/>
      <c r="G708" s="4"/>
      <c r="H708" s="4"/>
      <c r="I708" s="4"/>
      <c r="J708" s="4"/>
      <c r="K708" s="49"/>
      <c r="L708" s="49"/>
      <c r="M708" s="4"/>
      <c r="N708" s="4"/>
      <c r="O708" s="4"/>
      <c r="P708" s="4"/>
      <c r="Q708" s="4"/>
      <c r="R708" s="4"/>
      <c r="S708" s="4"/>
    </row>
    <row r="709">
      <c r="A709" s="4"/>
      <c r="B709" s="56"/>
      <c r="C709" s="4"/>
      <c r="D709" s="4"/>
      <c r="E709" s="4"/>
      <c r="F709" s="4"/>
      <c r="G709" s="4"/>
      <c r="H709" s="4"/>
      <c r="I709" s="4"/>
      <c r="J709" s="4"/>
      <c r="K709" s="49"/>
      <c r="L709" s="49"/>
      <c r="M709" s="4"/>
      <c r="N709" s="4"/>
      <c r="O709" s="4"/>
      <c r="P709" s="4"/>
      <c r="Q709" s="4"/>
      <c r="R709" s="4"/>
      <c r="S709" s="4"/>
    </row>
    <row r="710">
      <c r="A710" s="4"/>
      <c r="B710" s="56"/>
      <c r="C710" s="4"/>
      <c r="D710" s="4"/>
      <c r="E710" s="4"/>
      <c r="F710" s="4"/>
      <c r="G710" s="4"/>
      <c r="H710" s="4"/>
      <c r="I710" s="4"/>
      <c r="J710" s="4"/>
      <c r="K710" s="49"/>
      <c r="L710" s="49"/>
      <c r="M710" s="4"/>
      <c r="N710" s="4"/>
      <c r="O710" s="4"/>
      <c r="P710" s="4"/>
      <c r="Q710" s="4"/>
      <c r="R710" s="4"/>
      <c r="S710" s="4"/>
    </row>
    <row r="711">
      <c r="A711" s="4"/>
      <c r="B711" s="56"/>
      <c r="C711" s="4"/>
      <c r="D711" s="4"/>
      <c r="E711" s="4"/>
      <c r="F711" s="4"/>
      <c r="G711" s="4"/>
      <c r="H711" s="4"/>
      <c r="I711" s="4"/>
      <c r="J711" s="4"/>
      <c r="K711" s="49"/>
      <c r="L711" s="49"/>
      <c r="M711" s="4"/>
      <c r="N711" s="4"/>
      <c r="O711" s="4"/>
      <c r="P711" s="4"/>
      <c r="Q711" s="4"/>
      <c r="R711" s="4"/>
      <c r="S711" s="4"/>
    </row>
    <row r="712">
      <c r="A712" s="4"/>
      <c r="B712" s="56"/>
      <c r="C712" s="4"/>
      <c r="D712" s="4"/>
      <c r="E712" s="4"/>
      <c r="F712" s="4"/>
      <c r="G712" s="4"/>
      <c r="H712" s="4"/>
      <c r="I712" s="4"/>
      <c r="J712" s="4"/>
      <c r="K712" s="49"/>
      <c r="L712" s="49"/>
      <c r="M712" s="4"/>
      <c r="N712" s="4"/>
      <c r="O712" s="4"/>
      <c r="P712" s="4"/>
      <c r="Q712" s="4"/>
      <c r="R712" s="4"/>
      <c r="S712" s="4"/>
    </row>
    <row r="713">
      <c r="A713" s="4"/>
      <c r="B713" s="56"/>
      <c r="C713" s="4"/>
      <c r="D713" s="4"/>
      <c r="E713" s="4"/>
      <c r="F713" s="4"/>
      <c r="G713" s="4"/>
      <c r="H713" s="4"/>
      <c r="I713" s="4"/>
      <c r="J713" s="4"/>
      <c r="K713" s="49"/>
      <c r="L713" s="49"/>
      <c r="M713" s="4"/>
      <c r="N713" s="4"/>
      <c r="O713" s="4"/>
      <c r="P713" s="4"/>
      <c r="Q713" s="4"/>
      <c r="R713" s="4"/>
      <c r="S713" s="4"/>
    </row>
    <row r="714">
      <c r="A714" s="4"/>
      <c r="B714" s="56"/>
      <c r="C714" s="4"/>
      <c r="D714" s="4"/>
      <c r="E714" s="4"/>
      <c r="F714" s="4"/>
      <c r="G714" s="4"/>
      <c r="H714" s="4"/>
      <c r="I714" s="4"/>
      <c r="J714" s="4"/>
      <c r="K714" s="49"/>
      <c r="L714" s="49"/>
      <c r="M714" s="4"/>
      <c r="N714" s="4"/>
      <c r="O714" s="4"/>
      <c r="P714" s="4"/>
      <c r="Q714" s="4"/>
      <c r="R714" s="4"/>
      <c r="S714" s="4"/>
    </row>
    <row r="715">
      <c r="A715" s="4"/>
      <c r="B715" s="56"/>
      <c r="C715" s="4"/>
      <c r="D715" s="4"/>
      <c r="E715" s="4"/>
      <c r="F715" s="4"/>
      <c r="G715" s="4"/>
      <c r="H715" s="4"/>
      <c r="I715" s="4"/>
      <c r="J715" s="4"/>
      <c r="K715" s="49"/>
      <c r="L715" s="49"/>
      <c r="M715" s="4"/>
      <c r="N715" s="4"/>
      <c r="O715" s="4"/>
      <c r="P715" s="4"/>
      <c r="Q715" s="4"/>
      <c r="R715" s="4"/>
      <c r="S715" s="4"/>
    </row>
    <row r="716">
      <c r="A716" s="4"/>
      <c r="B716" s="56"/>
      <c r="C716" s="4"/>
      <c r="D716" s="4"/>
      <c r="E716" s="4"/>
      <c r="F716" s="4"/>
      <c r="G716" s="4"/>
      <c r="H716" s="4"/>
      <c r="I716" s="4"/>
      <c r="J716" s="4"/>
      <c r="K716" s="49"/>
      <c r="L716" s="49"/>
      <c r="M716" s="4"/>
      <c r="N716" s="4"/>
      <c r="O716" s="4"/>
      <c r="P716" s="4"/>
      <c r="Q716" s="4"/>
      <c r="R716" s="4"/>
      <c r="S716" s="4"/>
    </row>
    <row r="717">
      <c r="A717" s="4"/>
      <c r="B717" s="56"/>
      <c r="C717" s="4"/>
      <c r="D717" s="4"/>
      <c r="E717" s="4"/>
      <c r="F717" s="4"/>
      <c r="G717" s="4"/>
      <c r="H717" s="4"/>
      <c r="I717" s="4"/>
      <c r="J717" s="4"/>
      <c r="K717" s="49"/>
      <c r="L717" s="49"/>
      <c r="M717" s="4"/>
      <c r="N717" s="4"/>
      <c r="O717" s="4"/>
      <c r="P717" s="4"/>
      <c r="Q717" s="4"/>
      <c r="R717" s="4"/>
      <c r="S717" s="4"/>
    </row>
    <row r="718">
      <c r="A718" s="4"/>
      <c r="B718" s="56"/>
      <c r="C718" s="4"/>
      <c r="D718" s="4"/>
      <c r="E718" s="4"/>
      <c r="F718" s="4"/>
      <c r="G718" s="4"/>
      <c r="H718" s="4"/>
      <c r="I718" s="4"/>
      <c r="J718" s="4"/>
      <c r="K718" s="49"/>
      <c r="L718" s="49"/>
      <c r="M718" s="4"/>
      <c r="N718" s="4"/>
      <c r="O718" s="4"/>
      <c r="P718" s="4"/>
      <c r="Q718" s="4"/>
      <c r="R718" s="4"/>
      <c r="S718" s="4"/>
    </row>
    <row r="719">
      <c r="A719" s="4"/>
      <c r="B719" s="56"/>
      <c r="C719" s="4"/>
      <c r="D719" s="4"/>
      <c r="E719" s="4"/>
      <c r="F719" s="4"/>
      <c r="G719" s="4"/>
      <c r="H719" s="4"/>
      <c r="I719" s="4"/>
      <c r="J719" s="4"/>
      <c r="K719" s="49"/>
      <c r="L719" s="49"/>
      <c r="M719" s="4"/>
      <c r="N719" s="4"/>
      <c r="O719" s="4"/>
      <c r="P719" s="4"/>
      <c r="Q719" s="4"/>
      <c r="R719" s="4"/>
      <c r="S719" s="4"/>
    </row>
    <row r="720">
      <c r="A720" s="4"/>
      <c r="B720" s="56"/>
      <c r="C720" s="4"/>
      <c r="D720" s="4"/>
      <c r="E720" s="4"/>
      <c r="F720" s="4"/>
      <c r="G720" s="4"/>
      <c r="H720" s="4"/>
      <c r="I720" s="4"/>
      <c r="J720" s="4"/>
      <c r="K720" s="49"/>
      <c r="L720" s="49"/>
      <c r="M720" s="4"/>
      <c r="N720" s="4"/>
      <c r="O720" s="4"/>
      <c r="P720" s="4"/>
      <c r="Q720" s="4"/>
      <c r="R720" s="4"/>
      <c r="S720" s="4"/>
    </row>
    <row r="721">
      <c r="A721" s="4"/>
      <c r="B721" s="56"/>
      <c r="C721" s="4"/>
      <c r="D721" s="4"/>
      <c r="E721" s="4"/>
      <c r="F721" s="4"/>
      <c r="G721" s="4"/>
      <c r="H721" s="4"/>
      <c r="I721" s="4"/>
      <c r="J721" s="4"/>
      <c r="K721" s="49"/>
      <c r="L721" s="49"/>
      <c r="M721" s="4"/>
      <c r="N721" s="4"/>
      <c r="O721" s="4"/>
      <c r="P721" s="4"/>
      <c r="Q721" s="4"/>
      <c r="R721" s="4"/>
      <c r="S721" s="4"/>
    </row>
    <row r="722">
      <c r="A722" s="4"/>
      <c r="B722" s="56"/>
      <c r="C722" s="4"/>
      <c r="D722" s="4"/>
      <c r="E722" s="4"/>
      <c r="F722" s="4"/>
      <c r="G722" s="4"/>
      <c r="H722" s="4"/>
      <c r="I722" s="4"/>
      <c r="J722" s="4"/>
      <c r="K722" s="49"/>
      <c r="L722" s="49"/>
      <c r="M722" s="4"/>
      <c r="N722" s="4"/>
      <c r="O722" s="4"/>
      <c r="P722" s="4"/>
      <c r="Q722" s="4"/>
      <c r="R722" s="4"/>
      <c r="S722" s="4"/>
    </row>
    <row r="723">
      <c r="A723" s="4"/>
      <c r="B723" s="56"/>
      <c r="C723" s="4"/>
      <c r="D723" s="4"/>
      <c r="E723" s="4"/>
      <c r="F723" s="4"/>
      <c r="G723" s="4"/>
      <c r="H723" s="4"/>
      <c r="I723" s="4"/>
      <c r="J723" s="4"/>
      <c r="K723" s="49"/>
      <c r="L723" s="49"/>
      <c r="M723" s="4"/>
      <c r="N723" s="4"/>
      <c r="O723" s="4"/>
      <c r="P723" s="4"/>
      <c r="Q723" s="4"/>
      <c r="R723" s="4"/>
      <c r="S723" s="4"/>
    </row>
    <row r="724">
      <c r="A724" s="4"/>
      <c r="B724" s="56"/>
      <c r="C724" s="4"/>
      <c r="D724" s="4"/>
      <c r="E724" s="4"/>
      <c r="F724" s="4"/>
      <c r="G724" s="4"/>
      <c r="H724" s="4"/>
      <c r="I724" s="4"/>
      <c r="J724" s="4"/>
      <c r="K724" s="49"/>
      <c r="L724" s="49"/>
      <c r="M724" s="4"/>
      <c r="N724" s="4"/>
      <c r="O724" s="4"/>
      <c r="P724" s="4"/>
      <c r="Q724" s="4"/>
      <c r="R724" s="4"/>
      <c r="S724" s="4"/>
    </row>
    <row r="725">
      <c r="A725" s="4"/>
      <c r="B725" s="56"/>
      <c r="C725" s="4"/>
      <c r="D725" s="4"/>
      <c r="E725" s="4"/>
      <c r="F725" s="4"/>
      <c r="G725" s="4"/>
      <c r="H725" s="4"/>
      <c r="I725" s="4"/>
      <c r="J725" s="4"/>
      <c r="K725" s="49"/>
      <c r="L725" s="49"/>
      <c r="M725" s="4"/>
      <c r="N725" s="4"/>
      <c r="O725" s="4"/>
      <c r="P725" s="4"/>
      <c r="Q725" s="4"/>
      <c r="R725" s="4"/>
      <c r="S725" s="4"/>
    </row>
    <row r="726">
      <c r="A726" s="4"/>
      <c r="B726" s="56"/>
      <c r="C726" s="4"/>
      <c r="D726" s="4"/>
      <c r="E726" s="4"/>
      <c r="F726" s="4"/>
      <c r="G726" s="4"/>
      <c r="H726" s="4"/>
      <c r="I726" s="4"/>
      <c r="J726" s="4"/>
      <c r="K726" s="49"/>
      <c r="L726" s="49"/>
      <c r="M726" s="4"/>
      <c r="N726" s="4"/>
      <c r="O726" s="4"/>
      <c r="P726" s="4"/>
      <c r="Q726" s="4"/>
      <c r="R726" s="4"/>
      <c r="S726" s="4"/>
    </row>
    <row r="727">
      <c r="A727" s="4"/>
      <c r="B727" s="56"/>
      <c r="C727" s="4"/>
      <c r="D727" s="4"/>
      <c r="E727" s="4"/>
      <c r="F727" s="4"/>
      <c r="G727" s="4"/>
      <c r="H727" s="4"/>
      <c r="I727" s="4"/>
      <c r="J727" s="4"/>
      <c r="K727" s="49"/>
      <c r="L727" s="49"/>
      <c r="M727" s="4"/>
      <c r="N727" s="4"/>
      <c r="O727" s="4"/>
      <c r="P727" s="4"/>
      <c r="Q727" s="4"/>
      <c r="R727" s="4"/>
      <c r="S727" s="4"/>
    </row>
    <row r="728">
      <c r="A728" s="4"/>
      <c r="B728" s="56"/>
      <c r="C728" s="4"/>
      <c r="D728" s="4"/>
      <c r="E728" s="4"/>
      <c r="F728" s="4"/>
      <c r="G728" s="4"/>
      <c r="H728" s="4"/>
      <c r="I728" s="4"/>
      <c r="J728" s="4"/>
      <c r="K728" s="49"/>
      <c r="L728" s="49"/>
      <c r="M728" s="4"/>
      <c r="N728" s="4"/>
      <c r="O728" s="4"/>
      <c r="P728" s="4"/>
      <c r="Q728" s="4"/>
      <c r="R728" s="4"/>
      <c r="S728" s="4"/>
    </row>
    <row r="729">
      <c r="A729" s="4"/>
      <c r="B729" s="56"/>
      <c r="C729" s="4"/>
      <c r="D729" s="4"/>
      <c r="E729" s="4"/>
      <c r="F729" s="4"/>
      <c r="G729" s="4"/>
      <c r="H729" s="4"/>
      <c r="I729" s="4"/>
      <c r="J729" s="4"/>
      <c r="K729" s="49"/>
      <c r="L729" s="49"/>
      <c r="M729" s="4"/>
      <c r="N729" s="4"/>
      <c r="O729" s="4"/>
      <c r="P729" s="4"/>
      <c r="Q729" s="4"/>
      <c r="R729" s="4"/>
      <c r="S729" s="4"/>
    </row>
    <row r="730">
      <c r="A730" s="4"/>
      <c r="B730" s="56"/>
      <c r="C730" s="4"/>
      <c r="D730" s="4"/>
      <c r="E730" s="4"/>
      <c r="F730" s="4"/>
      <c r="G730" s="4"/>
      <c r="H730" s="4"/>
      <c r="I730" s="4"/>
      <c r="J730" s="4"/>
      <c r="K730" s="49"/>
      <c r="L730" s="49"/>
      <c r="M730" s="4"/>
      <c r="N730" s="4"/>
      <c r="O730" s="4"/>
      <c r="P730" s="4"/>
      <c r="Q730" s="4"/>
      <c r="R730" s="4"/>
      <c r="S730" s="4"/>
    </row>
    <row r="731">
      <c r="A731" s="4"/>
      <c r="B731" s="56"/>
      <c r="C731" s="4"/>
      <c r="D731" s="4"/>
      <c r="E731" s="4"/>
      <c r="F731" s="4"/>
      <c r="G731" s="4"/>
      <c r="H731" s="4"/>
      <c r="I731" s="4"/>
      <c r="J731" s="4"/>
      <c r="K731" s="49"/>
      <c r="L731" s="49"/>
      <c r="M731" s="4"/>
      <c r="N731" s="4"/>
      <c r="O731" s="4"/>
      <c r="P731" s="4"/>
      <c r="Q731" s="4"/>
      <c r="R731" s="4"/>
      <c r="S731" s="4"/>
    </row>
    <row r="732">
      <c r="A732" s="4"/>
      <c r="B732" s="56"/>
      <c r="C732" s="4"/>
      <c r="D732" s="4"/>
      <c r="E732" s="4"/>
      <c r="F732" s="4"/>
      <c r="G732" s="4"/>
      <c r="H732" s="4"/>
      <c r="I732" s="4"/>
      <c r="J732" s="4"/>
      <c r="K732" s="49"/>
      <c r="L732" s="49"/>
      <c r="M732" s="4"/>
      <c r="N732" s="4"/>
      <c r="O732" s="4"/>
      <c r="P732" s="4"/>
      <c r="Q732" s="4"/>
      <c r="R732" s="4"/>
      <c r="S732" s="4"/>
    </row>
    <row r="733">
      <c r="A733" s="4"/>
      <c r="B733" s="56"/>
      <c r="C733" s="4"/>
      <c r="D733" s="4"/>
      <c r="E733" s="4"/>
      <c r="F733" s="4"/>
      <c r="G733" s="4"/>
      <c r="H733" s="4"/>
      <c r="I733" s="4"/>
      <c r="J733" s="4"/>
      <c r="K733" s="49"/>
      <c r="L733" s="49"/>
      <c r="M733" s="4"/>
      <c r="N733" s="4"/>
      <c r="O733" s="4"/>
      <c r="P733" s="4"/>
      <c r="Q733" s="4"/>
      <c r="R733" s="4"/>
      <c r="S733" s="4"/>
    </row>
    <row r="734">
      <c r="A734" s="4"/>
      <c r="B734" s="56"/>
      <c r="C734" s="4"/>
      <c r="D734" s="4"/>
      <c r="E734" s="4"/>
      <c r="F734" s="4"/>
      <c r="G734" s="4"/>
      <c r="H734" s="4"/>
      <c r="I734" s="4"/>
      <c r="J734" s="4"/>
      <c r="K734" s="49"/>
      <c r="L734" s="49"/>
      <c r="M734" s="4"/>
      <c r="N734" s="4"/>
      <c r="O734" s="4"/>
      <c r="P734" s="4"/>
      <c r="Q734" s="4"/>
      <c r="R734" s="4"/>
      <c r="S734" s="4"/>
    </row>
    <row r="735">
      <c r="A735" s="4"/>
      <c r="B735" s="56"/>
      <c r="C735" s="4"/>
      <c r="D735" s="4"/>
      <c r="E735" s="4"/>
      <c r="F735" s="4"/>
      <c r="G735" s="4"/>
      <c r="H735" s="4"/>
      <c r="I735" s="4"/>
      <c r="J735" s="4"/>
      <c r="K735" s="49"/>
      <c r="L735" s="49"/>
      <c r="M735" s="4"/>
      <c r="N735" s="4"/>
      <c r="O735" s="4"/>
      <c r="P735" s="4"/>
      <c r="Q735" s="4"/>
      <c r="R735" s="4"/>
      <c r="S735" s="4"/>
    </row>
    <row r="736">
      <c r="A736" s="4"/>
      <c r="B736" s="56"/>
      <c r="C736" s="4"/>
      <c r="D736" s="4"/>
      <c r="E736" s="4"/>
      <c r="F736" s="4"/>
      <c r="G736" s="4"/>
      <c r="H736" s="4"/>
      <c r="I736" s="4"/>
      <c r="J736" s="4"/>
      <c r="K736" s="49"/>
      <c r="L736" s="49"/>
      <c r="M736" s="4"/>
      <c r="N736" s="4"/>
      <c r="O736" s="4"/>
      <c r="P736" s="4"/>
      <c r="Q736" s="4"/>
      <c r="R736" s="4"/>
      <c r="S736" s="4"/>
    </row>
    <row r="737">
      <c r="A737" s="4"/>
      <c r="B737" s="56"/>
      <c r="C737" s="4"/>
      <c r="D737" s="4"/>
      <c r="E737" s="4"/>
      <c r="F737" s="4"/>
      <c r="G737" s="4"/>
      <c r="H737" s="4"/>
      <c r="I737" s="4"/>
      <c r="J737" s="4"/>
      <c r="K737" s="49"/>
      <c r="L737" s="49"/>
      <c r="M737" s="4"/>
      <c r="N737" s="4"/>
      <c r="O737" s="4"/>
      <c r="P737" s="4"/>
      <c r="Q737" s="4"/>
      <c r="R737" s="4"/>
      <c r="S737" s="4"/>
    </row>
    <row r="738">
      <c r="A738" s="4"/>
      <c r="B738" s="56"/>
      <c r="C738" s="4"/>
      <c r="D738" s="4"/>
      <c r="E738" s="4"/>
      <c r="F738" s="4"/>
      <c r="G738" s="4"/>
      <c r="H738" s="4"/>
      <c r="I738" s="4"/>
      <c r="J738" s="4"/>
      <c r="K738" s="49"/>
      <c r="L738" s="49"/>
      <c r="M738" s="4"/>
      <c r="N738" s="4"/>
      <c r="O738" s="4"/>
      <c r="P738" s="4"/>
      <c r="Q738" s="4"/>
      <c r="R738" s="4"/>
      <c r="S738" s="4"/>
    </row>
    <row r="739">
      <c r="A739" s="4"/>
      <c r="B739" s="56"/>
      <c r="C739" s="4"/>
      <c r="D739" s="4"/>
      <c r="E739" s="4"/>
      <c r="F739" s="4"/>
      <c r="G739" s="4"/>
      <c r="H739" s="4"/>
      <c r="I739" s="4"/>
      <c r="J739" s="4"/>
      <c r="K739" s="49"/>
      <c r="L739" s="49"/>
      <c r="M739" s="4"/>
      <c r="N739" s="4"/>
      <c r="O739" s="4"/>
      <c r="P739" s="4"/>
      <c r="Q739" s="4"/>
      <c r="R739" s="4"/>
      <c r="S739" s="4"/>
    </row>
    <row r="740">
      <c r="A740" s="4"/>
      <c r="B740" s="56"/>
      <c r="C740" s="4"/>
      <c r="D740" s="4"/>
      <c r="E740" s="4"/>
      <c r="F740" s="4"/>
      <c r="G740" s="4"/>
      <c r="H740" s="4"/>
      <c r="I740" s="4"/>
      <c r="J740" s="4"/>
      <c r="K740" s="49"/>
      <c r="L740" s="49"/>
      <c r="M740" s="4"/>
      <c r="N740" s="4"/>
      <c r="O740" s="4"/>
      <c r="P740" s="4"/>
      <c r="Q740" s="4"/>
      <c r="R740" s="4"/>
      <c r="S740" s="4"/>
    </row>
    <row r="741">
      <c r="A741" s="4"/>
      <c r="B741" s="56"/>
      <c r="C741" s="4"/>
      <c r="D741" s="4"/>
      <c r="E741" s="4"/>
      <c r="F741" s="4"/>
      <c r="G741" s="4"/>
      <c r="H741" s="4"/>
      <c r="I741" s="4"/>
      <c r="J741" s="4"/>
      <c r="K741" s="49"/>
      <c r="L741" s="49"/>
      <c r="M741" s="4"/>
      <c r="N741" s="4"/>
      <c r="O741" s="4"/>
      <c r="P741" s="4"/>
      <c r="Q741" s="4"/>
      <c r="R741" s="4"/>
      <c r="S741" s="4"/>
    </row>
    <row r="742">
      <c r="A742" s="4"/>
      <c r="B742" s="56"/>
      <c r="C742" s="4"/>
      <c r="D742" s="4"/>
      <c r="E742" s="4"/>
      <c r="F742" s="4"/>
      <c r="G742" s="4"/>
      <c r="H742" s="4"/>
      <c r="I742" s="4"/>
      <c r="J742" s="4"/>
      <c r="K742" s="49"/>
      <c r="L742" s="49"/>
      <c r="M742" s="4"/>
      <c r="N742" s="4"/>
      <c r="O742" s="4"/>
      <c r="P742" s="4"/>
      <c r="Q742" s="4"/>
      <c r="R742" s="4"/>
      <c r="S742" s="4"/>
    </row>
    <row r="743">
      <c r="A743" s="4"/>
      <c r="B743" s="56"/>
      <c r="C743" s="4"/>
      <c r="D743" s="4"/>
      <c r="E743" s="4"/>
      <c r="F743" s="4"/>
      <c r="G743" s="4"/>
      <c r="H743" s="4"/>
      <c r="I743" s="4"/>
      <c r="J743" s="4"/>
      <c r="K743" s="49"/>
      <c r="L743" s="49"/>
      <c r="M743" s="4"/>
      <c r="N743" s="4"/>
      <c r="O743" s="4"/>
      <c r="P743" s="4"/>
      <c r="Q743" s="4"/>
      <c r="R743" s="4"/>
      <c r="S743" s="4"/>
    </row>
    <row r="744">
      <c r="A744" s="4"/>
      <c r="B744" s="56"/>
      <c r="C744" s="4"/>
      <c r="D744" s="4"/>
      <c r="E744" s="4"/>
      <c r="F744" s="4"/>
      <c r="G744" s="4"/>
      <c r="H744" s="4"/>
      <c r="I744" s="4"/>
      <c r="J744" s="4"/>
      <c r="K744" s="49"/>
      <c r="L744" s="49"/>
      <c r="M744" s="4"/>
      <c r="N744" s="4"/>
      <c r="O744" s="4"/>
      <c r="P744" s="4"/>
      <c r="Q744" s="4"/>
      <c r="R744" s="4"/>
      <c r="S744" s="4"/>
    </row>
    <row r="745">
      <c r="A745" s="4"/>
      <c r="B745" s="56"/>
      <c r="C745" s="4"/>
      <c r="D745" s="4"/>
      <c r="E745" s="4"/>
      <c r="F745" s="4"/>
      <c r="G745" s="4"/>
      <c r="H745" s="4"/>
      <c r="I745" s="4"/>
      <c r="J745" s="4"/>
      <c r="K745" s="49"/>
      <c r="L745" s="49"/>
      <c r="M745" s="4"/>
      <c r="N745" s="4"/>
      <c r="O745" s="4"/>
      <c r="P745" s="4"/>
      <c r="Q745" s="4"/>
      <c r="R745" s="4"/>
      <c r="S745" s="4"/>
    </row>
    <row r="746">
      <c r="A746" s="4"/>
      <c r="B746" s="56"/>
      <c r="C746" s="4"/>
      <c r="D746" s="4"/>
      <c r="E746" s="4"/>
      <c r="F746" s="4"/>
      <c r="G746" s="4"/>
      <c r="H746" s="4"/>
      <c r="I746" s="4"/>
      <c r="J746" s="4"/>
      <c r="K746" s="49"/>
      <c r="L746" s="49"/>
      <c r="M746" s="4"/>
      <c r="N746" s="4"/>
      <c r="O746" s="4"/>
      <c r="P746" s="4"/>
      <c r="Q746" s="4"/>
      <c r="R746" s="4"/>
      <c r="S746" s="4"/>
    </row>
    <row r="747">
      <c r="A747" s="4"/>
      <c r="B747" s="56"/>
      <c r="C747" s="4"/>
      <c r="D747" s="4"/>
      <c r="E747" s="4"/>
      <c r="F747" s="4"/>
      <c r="G747" s="4"/>
      <c r="H747" s="4"/>
      <c r="I747" s="4"/>
      <c r="J747" s="4"/>
      <c r="K747" s="49"/>
      <c r="L747" s="49"/>
      <c r="M747" s="4"/>
      <c r="N747" s="4"/>
      <c r="O747" s="4"/>
      <c r="P747" s="4"/>
      <c r="Q747" s="4"/>
      <c r="R747" s="4"/>
      <c r="S747" s="4"/>
    </row>
    <row r="748">
      <c r="A748" s="4"/>
      <c r="B748" s="56"/>
      <c r="C748" s="4"/>
      <c r="D748" s="4"/>
      <c r="E748" s="4"/>
      <c r="F748" s="4"/>
      <c r="G748" s="4"/>
      <c r="H748" s="4"/>
      <c r="I748" s="4"/>
      <c r="J748" s="4"/>
      <c r="K748" s="49"/>
      <c r="L748" s="49"/>
      <c r="M748" s="4"/>
      <c r="N748" s="4"/>
      <c r="O748" s="4"/>
      <c r="P748" s="4"/>
      <c r="Q748" s="4"/>
      <c r="R748" s="4"/>
      <c r="S748" s="4"/>
    </row>
    <row r="749">
      <c r="A749" s="4"/>
      <c r="B749" s="56"/>
      <c r="C749" s="4"/>
      <c r="D749" s="4"/>
      <c r="E749" s="4"/>
      <c r="F749" s="4"/>
      <c r="G749" s="4"/>
      <c r="H749" s="4"/>
      <c r="I749" s="4"/>
      <c r="J749" s="4"/>
      <c r="K749" s="49"/>
      <c r="L749" s="49"/>
      <c r="M749" s="4"/>
      <c r="N749" s="4"/>
      <c r="O749" s="4"/>
      <c r="P749" s="4"/>
      <c r="Q749" s="4"/>
      <c r="R749" s="4"/>
      <c r="S749" s="4"/>
    </row>
    <row r="750">
      <c r="A750" s="4"/>
      <c r="B750" s="56"/>
      <c r="C750" s="4"/>
      <c r="D750" s="4"/>
      <c r="E750" s="4"/>
      <c r="F750" s="4"/>
      <c r="G750" s="4"/>
      <c r="H750" s="4"/>
      <c r="I750" s="4"/>
      <c r="J750" s="4"/>
      <c r="K750" s="49"/>
      <c r="L750" s="49"/>
      <c r="M750" s="4"/>
      <c r="N750" s="4"/>
      <c r="O750" s="4"/>
      <c r="P750" s="4"/>
      <c r="Q750" s="4"/>
      <c r="R750" s="4"/>
      <c r="S750" s="4"/>
    </row>
    <row r="751">
      <c r="A751" s="4"/>
      <c r="B751" s="56"/>
      <c r="C751" s="4"/>
      <c r="D751" s="4"/>
      <c r="E751" s="4"/>
      <c r="F751" s="4"/>
      <c r="G751" s="4"/>
      <c r="H751" s="4"/>
      <c r="I751" s="4"/>
      <c r="J751" s="4"/>
      <c r="K751" s="49"/>
      <c r="L751" s="49"/>
      <c r="M751" s="4"/>
      <c r="N751" s="4"/>
      <c r="O751" s="4"/>
      <c r="P751" s="4"/>
      <c r="Q751" s="4"/>
      <c r="R751" s="4"/>
      <c r="S751" s="4"/>
    </row>
    <row r="752">
      <c r="A752" s="4"/>
      <c r="B752" s="56"/>
      <c r="C752" s="4"/>
      <c r="D752" s="4"/>
      <c r="E752" s="4"/>
      <c r="F752" s="4"/>
      <c r="G752" s="4"/>
      <c r="H752" s="4"/>
      <c r="I752" s="4"/>
      <c r="J752" s="4"/>
      <c r="K752" s="49"/>
      <c r="L752" s="49"/>
      <c r="M752" s="4"/>
      <c r="N752" s="4"/>
      <c r="O752" s="4"/>
      <c r="P752" s="4"/>
      <c r="Q752" s="4"/>
      <c r="R752" s="4"/>
      <c r="S752" s="4"/>
    </row>
    <row r="753">
      <c r="A753" s="4"/>
      <c r="B753" s="56"/>
      <c r="C753" s="4"/>
      <c r="D753" s="4"/>
      <c r="E753" s="4"/>
      <c r="F753" s="4"/>
      <c r="G753" s="4"/>
      <c r="H753" s="4"/>
      <c r="I753" s="4"/>
      <c r="J753" s="4"/>
      <c r="K753" s="49"/>
      <c r="L753" s="49"/>
      <c r="M753" s="4"/>
      <c r="N753" s="4"/>
      <c r="O753" s="4"/>
      <c r="P753" s="4"/>
      <c r="Q753" s="4"/>
      <c r="R753" s="4"/>
      <c r="S753" s="4"/>
    </row>
    <row r="754">
      <c r="A754" s="4"/>
      <c r="B754" s="56"/>
      <c r="C754" s="4"/>
      <c r="D754" s="4"/>
      <c r="E754" s="4"/>
      <c r="F754" s="4"/>
      <c r="G754" s="4"/>
      <c r="H754" s="4"/>
      <c r="I754" s="4"/>
      <c r="J754" s="4"/>
      <c r="K754" s="49"/>
      <c r="L754" s="49"/>
      <c r="M754" s="4"/>
      <c r="N754" s="4"/>
      <c r="O754" s="4"/>
      <c r="P754" s="4"/>
      <c r="Q754" s="4"/>
      <c r="R754" s="4"/>
      <c r="S754" s="4"/>
    </row>
    <row r="755">
      <c r="A755" s="4"/>
      <c r="B755" s="56"/>
      <c r="C755" s="4"/>
      <c r="D755" s="4"/>
      <c r="E755" s="4"/>
      <c r="F755" s="4"/>
      <c r="G755" s="4"/>
      <c r="H755" s="4"/>
      <c r="I755" s="4"/>
      <c r="J755" s="4"/>
      <c r="K755" s="49"/>
      <c r="L755" s="49"/>
      <c r="M755" s="4"/>
      <c r="N755" s="4"/>
      <c r="O755" s="4"/>
      <c r="P755" s="4"/>
      <c r="Q755" s="4"/>
      <c r="R755" s="4"/>
      <c r="S755" s="4"/>
    </row>
    <row r="756">
      <c r="A756" s="4"/>
      <c r="B756" s="56"/>
      <c r="C756" s="4"/>
      <c r="D756" s="4"/>
      <c r="E756" s="4"/>
      <c r="F756" s="4"/>
      <c r="G756" s="4"/>
      <c r="H756" s="4"/>
      <c r="I756" s="4"/>
      <c r="J756" s="4"/>
      <c r="K756" s="49"/>
      <c r="L756" s="49"/>
      <c r="M756" s="4"/>
      <c r="N756" s="4"/>
      <c r="O756" s="4"/>
      <c r="P756" s="4"/>
      <c r="Q756" s="4"/>
      <c r="R756" s="4"/>
      <c r="S756" s="4"/>
    </row>
    <row r="757">
      <c r="A757" s="4"/>
      <c r="B757" s="56"/>
      <c r="C757" s="4"/>
      <c r="D757" s="4"/>
      <c r="E757" s="4"/>
      <c r="F757" s="4"/>
      <c r="G757" s="4"/>
      <c r="H757" s="4"/>
      <c r="I757" s="4"/>
      <c r="J757" s="4"/>
      <c r="K757" s="49"/>
      <c r="L757" s="49"/>
      <c r="M757" s="4"/>
      <c r="N757" s="4"/>
      <c r="O757" s="4"/>
      <c r="P757" s="4"/>
      <c r="Q757" s="4"/>
      <c r="R757" s="4"/>
      <c r="S757" s="4"/>
    </row>
    <row r="758">
      <c r="A758" s="4"/>
      <c r="B758" s="56"/>
      <c r="C758" s="4"/>
      <c r="D758" s="4"/>
      <c r="E758" s="4"/>
      <c r="F758" s="4"/>
      <c r="G758" s="4"/>
      <c r="H758" s="4"/>
      <c r="I758" s="4"/>
      <c r="J758" s="4"/>
      <c r="K758" s="49"/>
      <c r="L758" s="49"/>
      <c r="M758" s="4"/>
      <c r="N758" s="4"/>
      <c r="O758" s="4"/>
      <c r="P758" s="4"/>
      <c r="Q758" s="4"/>
      <c r="R758" s="4"/>
      <c r="S758" s="4"/>
    </row>
    <row r="759">
      <c r="A759" s="4"/>
      <c r="B759" s="56"/>
      <c r="C759" s="4"/>
      <c r="D759" s="4"/>
      <c r="E759" s="4"/>
      <c r="F759" s="4"/>
      <c r="G759" s="4"/>
      <c r="H759" s="4"/>
      <c r="I759" s="4"/>
      <c r="J759" s="4"/>
      <c r="K759" s="49"/>
      <c r="L759" s="49"/>
      <c r="M759" s="4"/>
      <c r="N759" s="4"/>
      <c r="O759" s="4"/>
      <c r="P759" s="4"/>
      <c r="Q759" s="4"/>
      <c r="R759" s="4"/>
      <c r="S759" s="4"/>
    </row>
    <row r="760">
      <c r="A760" s="4"/>
      <c r="B760" s="56"/>
      <c r="C760" s="4"/>
      <c r="D760" s="4"/>
      <c r="E760" s="4"/>
      <c r="F760" s="4"/>
      <c r="G760" s="4"/>
      <c r="H760" s="4"/>
      <c r="I760" s="4"/>
      <c r="J760" s="4"/>
      <c r="K760" s="49"/>
      <c r="L760" s="49"/>
      <c r="M760" s="4"/>
      <c r="N760" s="4"/>
      <c r="O760" s="4"/>
      <c r="P760" s="4"/>
      <c r="Q760" s="4"/>
      <c r="R760" s="4"/>
      <c r="S760" s="4"/>
    </row>
    <row r="761">
      <c r="A761" s="4"/>
      <c r="B761" s="56"/>
      <c r="C761" s="4"/>
      <c r="D761" s="4"/>
      <c r="E761" s="4"/>
      <c r="F761" s="4"/>
      <c r="G761" s="4"/>
      <c r="H761" s="4"/>
      <c r="I761" s="4"/>
      <c r="J761" s="4"/>
      <c r="K761" s="49"/>
      <c r="L761" s="49"/>
      <c r="M761" s="4"/>
      <c r="N761" s="4"/>
      <c r="O761" s="4"/>
      <c r="P761" s="4"/>
      <c r="Q761" s="4"/>
      <c r="R761" s="4"/>
      <c r="S761" s="4"/>
    </row>
    <row r="762">
      <c r="A762" s="4"/>
      <c r="B762" s="56"/>
      <c r="C762" s="4"/>
      <c r="D762" s="4"/>
      <c r="E762" s="4"/>
      <c r="F762" s="4"/>
      <c r="G762" s="4"/>
      <c r="H762" s="4"/>
      <c r="I762" s="4"/>
      <c r="J762" s="4"/>
      <c r="K762" s="49"/>
      <c r="L762" s="49"/>
      <c r="M762" s="4"/>
      <c r="N762" s="4"/>
      <c r="O762" s="4"/>
      <c r="P762" s="4"/>
      <c r="Q762" s="4"/>
      <c r="R762" s="4"/>
      <c r="S762" s="4"/>
    </row>
    <row r="763">
      <c r="A763" s="4"/>
      <c r="B763" s="56"/>
      <c r="C763" s="4"/>
      <c r="D763" s="4"/>
      <c r="E763" s="4"/>
      <c r="F763" s="4"/>
      <c r="G763" s="4"/>
      <c r="H763" s="4"/>
      <c r="I763" s="4"/>
      <c r="J763" s="4"/>
      <c r="K763" s="49"/>
      <c r="L763" s="49"/>
      <c r="M763" s="4"/>
      <c r="N763" s="4"/>
      <c r="O763" s="4"/>
      <c r="P763" s="4"/>
      <c r="Q763" s="4"/>
      <c r="R763" s="4"/>
      <c r="S763" s="4"/>
    </row>
    <row r="764">
      <c r="A764" s="4"/>
      <c r="B764" s="56"/>
      <c r="C764" s="4"/>
      <c r="D764" s="4"/>
      <c r="E764" s="4"/>
      <c r="F764" s="4"/>
      <c r="G764" s="4"/>
      <c r="H764" s="4"/>
      <c r="I764" s="4"/>
      <c r="J764" s="4"/>
      <c r="K764" s="49"/>
      <c r="L764" s="49"/>
      <c r="M764" s="4"/>
      <c r="N764" s="4"/>
      <c r="O764" s="4"/>
      <c r="P764" s="4"/>
      <c r="Q764" s="4"/>
      <c r="R764" s="4"/>
      <c r="S764" s="4"/>
    </row>
    <row r="765">
      <c r="A765" s="4"/>
      <c r="B765" s="56"/>
      <c r="C765" s="4"/>
      <c r="D765" s="4"/>
      <c r="E765" s="4"/>
      <c r="F765" s="4"/>
      <c r="G765" s="4"/>
      <c r="H765" s="4"/>
      <c r="I765" s="4"/>
      <c r="J765" s="4"/>
      <c r="K765" s="49"/>
      <c r="L765" s="49"/>
      <c r="M765" s="4"/>
      <c r="N765" s="4"/>
      <c r="O765" s="4"/>
      <c r="P765" s="4"/>
      <c r="Q765" s="4"/>
      <c r="R765" s="4"/>
      <c r="S765" s="4"/>
    </row>
    <row r="766">
      <c r="A766" s="4"/>
      <c r="B766" s="56"/>
      <c r="C766" s="4"/>
      <c r="D766" s="4"/>
      <c r="E766" s="4"/>
      <c r="F766" s="4"/>
      <c r="G766" s="4"/>
      <c r="H766" s="4"/>
      <c r="I766" s="4"/>
      <c r="J766" s="4"/>
      <c r="K766" s="49"/>
      <c r="L766" s="49"/>
      <c r="M766" s="4"/>
      <c r="N766" s="4"/>
      <c r="O766" s="4"/>
      <c r="P766" s="4"/>
      <c r="Q766" s="4"/>
      <c r="R766" s="4"/>
      <c r="S766" s="4"/>
    </row>
    <row r="767">
      <c r="A767" s="4"/>
      <c r="B767" s="56"/>
      <c r="C767" s="4"/>
      <c r="D767" s="4"/>
      <c r="E767" s="4"/>
      <c r="F767" s="4"/>
      <c r="G767" s="4"/>
      <c r="H767" s="4"/>
      <c r="I767" s="4"/>
      <c r="J767" s="4"/>
      <c r="K767" s="49"/>
      <c r="L767" s="49"/>
      <c r="M767" s="4"/>
      <c r="N767" s="4"/>
      <c r="O767" s="4"/>
      <c r="P767" s="4"/>
      <c r="Q767" s="4"/>
      <c r="R767" s="4"/>
      <c r="S767" s="4"/>
    </row>
    <row r="768">
      <c r="A768" s="4"/>
      <c r="B768" s="56"/>
      <c r="C768" s="4"/>
      <c r="D768" s="4"/>
      <c r="E768" s="4"/>
      <c r="F768" s="4"/>
      <c r="G768" s="4"/>
      <c r="H768" s="4"/>
      <c r="I768" s="4"/>
      <c r="J768" s="4"/>
      <c r="K768" s="49"/>
      <c r="L768" s="49"/>
      <c r="M768" s="4"/>
      <c r="N768" s="4"/>
      <c r="O768" s="4"/>
      <c r="P768" s="4"/>
      <c r="Q768" s="4"/>
      <c r="R768" s="4"/>
      <c r="S768" s="4"/>
    </row>
    <row r="769">
      <c r="A769" s="4"/>
      <c r="B769" s="56"/>
      <c r="C769" s="4"/>
      <c r="D769" s="4"/>
      <c r="E769" s="4"/>
      <c r="F769" s="4"/>
      <c r="G769" s="4"/>
      <c r="H769" s="4"/>
      <c r="I769" s="4"/>
      <c r="J769" s="4"/>
      <c r="K769" s="49"/>
      <c r="L769" s="49"/>
      <c r="M769" s="4"/>
      <c r="N769" s="4"/>
      <c r="O769" s="4"/>
      <c r="P769" s="4"/>
      <c r="Q769" s="4"/>
      <c r="R769" s="4"/>
      <c r="S769" s="4"/>
    </row>
    <row r="770">
      <c r="A770" s="4"/>
      <c r="B770" s="56"/>
      <c r="C770" s="4"/>
      <c r="D770" s="4"/>
      <c r="E770" s="4"/>
      <c r="F770" s="4"/>
      <c r="G770" s="4"/>
      <c r="H770" s="4"/>
      <c r="I770" s="4"/>
      <c r="J770" s="4"/>
      <c r="K770" s="49"/>
      <c r="L770" s="49"/>
      <c r="M770" s="4"/>
      <c r="N770" s="4"/>
      <c r="O770" s="4"/>
      <c r="P770" s="4"/>
      <c r="Q770" s="4"/>
      <c r="R770" s="4"/>
      <c r="S770" s="4"/>
    </row>
    <row r="771">
      <c r="A771" s="4"/>
      <c r="B771" s="56"/>
      <c r="C771" s="4"/>
      <c r="D771" s="4"/>
      <c r="E771" s="4"/>
      <c r="F771" s="4"/>
      <c r="G771" s="4"/>
      <c r="H771" s="4"/>
      <c r="I771" s="4"/>
      <c r="J771" s="4"/>
      <c r="K771" s="49"/>
      <c r="L771" s="49"/>
      <c r="M771" s="4"/>
      <c r="N771" s="4"/>
      <c r="O771" s="4"/>
      <c r="P771" s="4"/>
      <c r="Q771" s="4"/>
      <c r="R771" s="4"/>
      <c r="S771" s="4"/>
    </row>
    <row r="772">
      <c r="A772" s="4"/>
      <c r="B772" s="56"/>
      <c r="C772" s="4"/>
      <c r="D772" s="4"/>
      <c r="E772" s="4"/>
      <c r="F772" s="4"/>
      <c r="G772" s="4"/>
      <c r="H772" s="4"/>
      <c r="I772" s="4"/>
      <c r="J772" s="4"/>
      <c r="K772" s="49"/>
      <c r="L772" s="49"/>
      <c r="M772" s="4"/>
      <c r="N772" s="4"/>
      <c r="O772" s="4"/>
      <c r="P772" s="4"/>
      <c r="Q772" s="4"/>
      <c r="R772" s="4"/>
      <c r="S772" s="4"/>
    </row>
    <row r="773">
      <c r="A773" s="4"/>
      <c r="B773" s="56"/>
      <c r="C773" s="4"/>
      <c r="D773" s="4"/>
      <c r="E773" s="4"/>
      <c r="F773" s="4"/>
      <c r="G773" s="4"/>
      <c r="H773" s="4"/>
      <c r="I773" s="4"/>
      <c r="J773" s="4"/>
      <c r="K773" s="49"/>
      <c r="L773" s="49"/>
      <c r="M773" s="4"/>
      <c r="N773" s="4"/>
      <c r="O773" s="4"/>
      <c r="P773" s="4"/>
      <c r="Q773" s="4"/>
      <c r="R773" s="4"/>
      <c r="S773" s="4"/>
    </row>
    <row r="774">
      <c r="A774" s="4"/>
      <c r="B774" s="56"/>
      <c r="C774" s="4"/>
      <c r="D774" s="4"/>
      <c r="E774" s="4"/>
      <c r="F774" s="4"/>
      <c r="G774" s="4"/>
      <c r="H774" s="4"/>
      <c r="I774" s="4"/>
      <c r="J774" s="4"/>
      <c r="K774" s="49"/>
      <c r="L774" s="49"/>
      <c r="M774" s="4"/>
      <c r="N774" s="4"/>
      <c r="O774" s="4"/>
      <c r="P774" s="4"/>
      <c r="Q774" s="4"/>
      <c r="R774" s="4"/>
      <c r="S774" s="4"/>
    </row>
    <row r="775">
      <c r="A775" s="4"/>
      <c r="B775" s="56"/>
      <c r="C775" s="4"/>
      <c r="D775" s="4"/>
      <c r="E775" s="4"/>
      <c r="F775" s="4"/>
      <c r="G775" s="4"/>
      <c r="H775" s="4"/>
      <c r="I775" s="4"/>
      <c r="J775" s="4"/>
      <c r="K775" s="49"/>
      <c r="L775" s="49"/>
      <c r="M775" s="4"/>
      <c r="N775" s="4"/>
      <c r="O775" s="4"/>
      <c r="P775" s="4"/>
      <c r="Q775" s="4"/>
      <c r="R775" s="4"/>
      <c r="S775" s="4"/>
    </row>
    <row r="776">
      <c r="A776" s="4"/>
      <c r="B776" s="56"/>
      <c r="C776" s="4"/>
      <c r="D776" s="4"/>
      <c r="E776" s="4"/>
      <c r="F776" s="4"/>
      <c r="G776" s="4"/>
      <c r="H776" s="4"/>
      <c r="I776" s="4"/>
      <c r="J776" s="4"/>
      <c r="K776" s="49"/>
      <c r="L776" s="49"/>
      <c r="M776" s="4"/>
      <c r="N776" s="4"/>
      <c r="O776" s="4"/>
      <c r="P776" s="4"/>
      <c r="Q776" s="4"/>
      <c r="R776" s="4"/>
      <c r="S776" s="4"/>
    </row>
    <row r="777">
      <c r="A777" s="4"/>
      <c r="B777" s="56"/>
      <c r="C777" s="4"/>
      <c r="D777" s="4"/>
      <c r="E777" s="4"/>
      <c r="F777" s="4"/>
      <c r="G777" s="4"/>
      <c r="H777" s="4"/>
      <c r="I777" s="4"/>
      <c r="J777" s="4"/>
      <c r="K777" s="49"/>
      <c r="L777" s="49"/>
      <c r="M777" s="4"/>
      <c r="N777" s="4"/>
      <c r="O777" s="4"/>
      <c r="P777" s="4"/>
      <c r="Q777" s="4"/>
      <c r="R777" s="4"/>
      <c r="S777" s="4"/>
    </row>
    <row r="778">
      <c r="A778" s="4"/>
      <c r="B778" s="56"/>
      <c r="C778" s="4"/>
      <c r="D778" s="4"/>
      <c r="E778" s="4"/>
      <c r="F778" s="4"/>
      <c r="G778" s="4"/>
      <c r="H778" s="4"/>
      <c r="I778" s="4"/>
      <c r="J778" s="4"/>
      <c r="K778" s="49"/>
      <c r="L778" s="49"/>
      <c r="M778" s="4"/>
      <c r="N778" s="4"/>
      <c r="O778" s="4"/>
      <c r="P778" s="4"/>
      <c r="Q778" s="4"/>
      <c r="R778" s="4"/>
      <c r="S778" s="4"/>
    </row>
    <row r="779">
      <c r="A779" s="4"/>
      <c r="B779" s="56"/>
      <c r="C779" s="4"/>
      <c r="D779" s="4"/>
      <c r="E779" s="4"/>
      <c r="F779" s="4"/>
      <c r="G779" s="4"/>
      <c r="H779" s="4"/>
      <c r="I779" s="4"/>
      <c r="J779" s="4"/>
      <c r="K779" s="49"/>
      <c r="L779" s="49"/>
      <c r="M779" s="4"/>
      <c r="N779" s="4"/>
      <c r="O779" s="4"/>
      <c r="P779" s="4"/>
      <c r="Q779" s="4"/>
      <c r="R779" s="4"/>
      <c r="S779" s="4"/>
    </row>
    <row r="780">
      <c r="A780" s="4"/>
      <c r="B780" s="56"/>
      <c r="C780" s="4"/>
      <c r="D780" s="4"/>
      <c r="E780" s="4"/>
      <c r="F780" s="4"/>
      <c r="G780" s="4"/>
      <c r="H780" s="4"/>
      <c r="I780" s="4"/>
      <c r="J780" s="4"/>
      <c r="K780" s="49"/>
      <c r="L780" s="49"/>
      <c r="M780" s="4"/>
      <c r="N780" s="4"/>
      <c r="O780" s="4"/>
      <c r="P780" s="4"/>
      <c r="Q780" s="4"/>
      <c r="R780" s="4"/>
      <c r="S780" s="4"/>
    </row>
    <row r="781">
      <c r="A781" s="4"/>
      <c r="B781" s="56"/>
      <c r="C781" s="4"/>
      <c r="D781" s="4"/>
      <c r="E781" s="4"/>
      <c r="F781" s="4"/>
      <c r="G781" s="4"/>
      <c r="H781" s="4"/>
      <c r="I781" s="4"/>
      <c r="J781" s="4"/>
      <c r="K781" s="49"/>
      <c r="L781" s="49"/>
      <c r="M781" s="4"/>
      <c r="N781" s="4"/>
      <c r="O781" s="4"/>
      <c r="P781" s="4"/>
      <c r="Q781" s="4"/>
      <c r="R781" s="4"/>
      <c r="S781" s="4"/>
    </row>
    <row r="782">
      <c r="A782" s="4"/>
      <c r="B782" s="56"/>
      <c r="C782" s="4"/>
      <c r="D782" s="4"/>
      <c r="E782" s="4"/>
      <c r="F782" s="4"/>
      <c r="G782" s="4"/>
      <c r="H782" s="4"/>
      <c r="I782" s="4"/>
      <c r="J782" s="4"/>
      <c r="K782" s="49"/>
      <c r="L782" s="49"/>
      <c r="M782" s="4"/>
      <c r="N782" s="4"/>
      <c r="O782" s="4"/>
      <c r="P782" s="4"/>
      <c r="Q782" s="4"/>
      <c r="R782" s="4"/>
      <c r="S782" s="4"/>
    </row>
    <row r="783">
      <c r="A783" s="4"/>
      <c r="B783" s="56"/>
      <c r="C783" s="4"/>
      <c r="D783" s="4"/>
      <c r="E783" s="4"/>
      <c r="F783" s="4"/>
      <c r="G783" s="4"/>
      <c r="H783" s="4"/>
      <c r="I783" s="4"/>
      <c r="J783" s="4"/>
      <c r="K783" s="49"/>
      <c r="L783" s="49"/>
      <c r="M783" s="4"/>
      <c r="N783" s="4"/>
      <c r="O783" s="4"/>
      <c r="P783" s="4"/>
      <c r="Q783" s="4"/>
      <c r="R783" s="4"/>
      <c r="S783" s="4"/>
    </row>
    <row r="784">
      <c r="A784" s="4"/>
      <c r="B784" s="56"/>
      <c r="C784" s="4"/>
      <c r="D784" s="4"/>
      <c r="E784" s="4"/>
      <c r="F784" s="4"/>
      <c r="G784" s="4"/>
      <c r="H784" s="4"/>
      <c r="I784" s="4"/>
      <c r="J784" s="4"/>
      <c r="K784" s="49"/>
      <c r="L784" s="49"/>
      <c r="M784" s="4"/>
      <c r="N784" s="4"/>
      <c r="O784" s="4"/>
      <c r="P784" s="4"/>
      <c r="Q784" s="4"/>
      <c r="R784" s="4"/>
      <c r="S784" s="4"/>
    </row>
    <row r="785">
      <c r="A785" s="4"/>
      <c r="B785" s="56"/>
      <c r="C785" s="4"/>
      <c r="D785" s="4"/>
      <c r="E785" s="4"/>
      <c r="F785" s="4"/>
      <c r="G785" s="4"/>
      <c r="H785" s="4"/>
      <c r="I785" s="4"/>
      <c r="J785" s="4"/>
      <c r="K785" s="49"/>
      <c r="L785" s="49"/>
      <c r="M785" s="4"/>
      <c r="N785" s="4"/>
      <c r="O785" s="4"/>
      <c r="P785" s="4"/>
      <c r="Q785" s="4"/>
      <c r="R785" s="4"/>
      <c r="S785" s="4"/>
    </row>
    <row r="786">
      <c r="A786" s="4"/>
      <c r="B786" s="56"/>
      <c r="C786" s="4"/>
      <c r="D786" s="4"/>
      <c r="E786" s="4"/>
      <c r="F786" s="4"/>
      <c r="G786" s="4"/>
      <c r="H786" s="4"/>
      <c r="I786" s="4"/>
      <c r="J786" s="4"/>
      <c r="K786" s="49"/>
      <c r="L786" s="49"/>
      <c r="M786" s="4"/>
      <c r="N786" s="4"/>
      <c r="O786" s="4"/>
      <c r="P786" s="4"/>
      <c r="Q786" s="4"/>
      <c r="R786" s="4"/>
      <c r="S786" s="4"/>
    </row>
    <row r="787">
      <c r="A787" s="4"/>
      <c r="B787" s="56"/>
      <c r="C787" s="4"/>
      <c r="D787" s="4"/>
      <c r="E787" s="4"/>
      <c r="F787" s="4"/>
      <c r="G787" s="4"/>
      <c r="H787" s="4"/>
      <c r="I787" s="4"/>
      <c r="J787" s="4"/>
      <c r="K787" s="49"/>
      <c r="L787" s="49"/>
      <c r="M787" s="4"/>
      <c r="N787" s="4"/>
      <c r="O787" s="4"/>
      <c r="P787" s="4"/>
      <c r="Q787" s="4"/>
      <c r="R787" s="4"/>
      <c r="S787" s="4"/>
    </row>
    <row r="788">
      <c r="A788" s="4"/>
      <c r="B788" s="56"/>
      <c r="C788" s="4"/>
      <c r="D788" s="4"/>
      <c r="E788" s="4"/>
      <c r="F788" s="4"/>
      <c r="G788" s="4"/>
      <c r="H788" s="4"/>
      <c r="I788" s="4"/>
      <c r="J788" s="4"/>
      <c r="K788" s="49"/>
      <c r="L788" s="49"/>
      <c r="M788" s="4"/>
      <c r="N788" s="4"/>
      <c r="O788" s="4"/>
      <c r="P788" s="4"/>
      <c r="Q788" s="4"/>
      <c r="R788" s="4"/>
      <c r="S788" s="4"/>
    </row>
    <row r="789">
      <c r="A789" s="4"/>
      <c r="B789" s="56"/>
      <c r="C789" s="4"/>
      <c r="D789" s="4"/>
      <c r="E789" s="4"/>
      <c r="F789" s="4"/>
      <c r="G789" s="4"/>
      <c r="H789" s="4"/>
      <c r="I789" s="4"/>
      <c r="J789" s="4"/>
      <c r="K789" s="49"/>
      <c r="L789" s="49"/>
      <c r="M789" s="4"/>
      <c r="N789" s="4"/>
      <c r="O789" s="4"/>
      <c r="P789" s="4"/>
      <c r="Q789" s="4"/>
      <c r="R789" s="4"/>
      <c r="S789" s="4"/>
    </row>
    <row r="790">
      <c r="A790" s="4"/>
      <c r="B790" s="56"/>
      <c r="C790" s="4"/>
      <c r="D790" s="4"/>
      <c r="E790" s="4"/>
      <c r="F790" s="4"/>
      <c r="G790" s="4"/>
      <c r="H790" s="4"/>
      <c r="I790" s="4"/>
      <c r="J790" s="4"/>
      <c r="K790" s="49"/>
      <c r="L790" s="49"/>
      <c r="M790" s="4"/>
      <c r="N790" s="4"/>
      <c r="O790" s="4"/>
      <c r="P790" s="4"/>
      <c r="Q790" s="4"/>
      <c r="R790" s="4"/>
      <c r="S790" s="4"/>
    </row>
    <row r="791">
      <c r="A791" s="4"/>
      <c r="B791" s="56"/>
      <c r="C791" s="4"/>
      <c r="D791" s="4"/>
      <c r="E791" s="4"/>
      <c r="F791" s="4"/>
      <c r="G791" s="4"/>
      <c r="H791" s="4"/>
      <c r="I791" s="4"/>
      <c r="J791" s="4"/>
      <c r="K791" s="49"/>
      <c r="L791" s="49"/>
      <c r="M791" s="4"/>
      <c r="N791" s="4"/>
      <c r="O791" s="4"/>
      <c r="P791" s="4"/>
      <c r="Q791" s="4"/>
      <c r="R791" s="4"/>
      <c r="S791" s="4"/>
    </row>
    <row r="792">
      <c r="A792" s="4"/>
      <c r="B792" s="56"/>
      <c r="C792" s="4"/>
      <c r="D792" s="4"/>
      <c r="E792" s="4"/>
      <c r="F792" s="4"/>
      <c r="G792" s="4"/>
      <c r="H792" s="4"/>
      <c r="I792" s="4"/>
      <c r="J792" s="4"/>
      <c r="K792" s="49"/>
      <c r="L792" s="49"/>
      <c r="M792" s="4"/>
      <c r="N792" s="4"/>
      <c r="O792" s="4"/>
      <c r="P792" s="4"/>
      <c r="Q792" s="4"/>
      <c r="R792" s="4"/>
      <c r="S792" s="4"/>
    </row>
    <row r="793">
      <c r="A793" s="4"/>
      <c r="B793" s="56"/>
      <c r="C793" s="4"/>
      <c r="D793" s="4"/>
      <c r="E793" s="4"/>
      <c r="F793" s="4"/>
      <c r="G793" s="4"/>
      <c r="H793" s="4"/>
      <c r="I793" s="4"/>
      <c r="J793" s="4"/>
      <c r="K793" s="49"/>
      <c r="L793" s="49"/>
      <c r="M793" s="4"/>
      <c r="N793" s="4"/>
      <c r="O793" s="4"/>
      <c r="P793" s="4"/>
      <c r="Q793" s="4"/>
      <c r="R793" s="4"/>
      <c r="S793" s="4"/>
    </row>
    <row r="794">
      <c r="A794" s="4"/>
      <c r="B794" s="56"/>
      <c r="C794" s="4"/>
      <c r="D794" s="4"/>
      <c r="E794" s="4"/>
      <c r="F794" s="4"/>
      <c r="G794" s="4"/>
      <c r="H794" s="4"/>
      <c r="I794" s="4"/>
      <c r="J794" s="4"/>
      <c r="K794" s="49"/>
      <c r="L794" s="49"/>
      <c r="M794" s="4"/>
      <c r="N794" s="4"/>
      <c r="O794" s="4"/>
      <c r="P794" s="4"/>
      <c r="Q794" s="4"/>
      <c r="R794" s="4"/>
      <c r="S794" s="4"/>
    </row>
    <row r="795">
      <c r="A795" s="4"/>
      <c r="B795" s="56"/>
      <c r="C795" s="4"/>
      <c r="D795" s="4"/>
      <c r="E795" s="4"/>
      <c r="F795" s="4"/>
      <c r="G795" s="4"/>
      <c r="H795" s="4"/>
      <c r="I795" s="4"/>
      <c r="J795" s="4"/>
      <c r="K795" s="49"/>
      <c r="L795" s="49"/>
      <c r="M795" s="4"/>
      <c r="N795" s="4"/>
      <c r="O795" s="4"/>
      <c r="P795" s="4"/>
      <c r="Q795" s="4"/>
      <c r="R795" s="4"/>
      <c r="S795" s="4"/>
    </row>
    <row r="796">
      <c r="A796" s="4"/>
      <c r="B796" s="56"/>
      <c r="C796" s="4"/>
      <c r="D796" s="4"/>
      <c r="E796" s="4"/>
      <c r="F796" s="4"/>
      <c r="G796" s="4"/>
      <c r="H796" s="4"/>
      <c r="I796" s="4"/>
      <c r="J796" s="4"/>
      <c r="K796" s="49"/>
      <c r="L796" s="49"/>
      <c r="M796" s="4"/>
      <c r="N796" s="4"/>
      <c r="O796" s="4"/>
      <c r="P796" s="4"/>
      <c r="Q796" s="4"/>
      <c r="R796" s="4"/>
      <c r="S796" s="4"/>
    </row>
    <row r="797">
      <c r="A797" s="4"/>
      <c r="B797" s="56"/>
      <c r="C797" s="4"/>
      <c r="D797" s="4"/>
      <c r="E797" s="4"/>
      <c r="F797" s="4"/>
      <c r="G797" s="4"/>
      <c r="H797" s="4"/>
      <c r="I797" s="4"/>
      <c r="J797" s="4"/>
      <c r="K797" s="49"/>
      <c r="L797" s="49"/>
      <c r="M797" s="4"/>
      <c r="N797" s="4"/>
      <c r="O797" s="4"/>
      <c r="P797" s="4"/>
      <c r="Q797" s="4"/>
      <c r="R797" s="4"/>
      <c r="S797" s="4"/>
    </row>
    <row r="798">
      <c r="A798" s="4"/>
      <c r="B798" s="56"/>
      <c r="C798" s="4"/>
      <c r="D798" s="4"/>
      <c r="E798" s="4"/>
      <c r="F798" s="4"/>
      <c r="G798" s="4"/>
      <c r="H798" s="4"/>
      <c r="I798" s="4"/>
      <c r="J798" s="4"/>
      <c r="K798" s="49"/>
      <c r="L798" s="49"/>
      <c r="M798" s="4"/>
      <c r="N798" s="4"/>
      <c r="O798" s="4"/>
      <c r="P798" s="4"/>
      <c r="Q798" s="4"/>
      <c r="R798" s="4"/>
      <c r="S798" s="4"/>
    </row>
    <row r="799">
      <c r="A799" s="4"/>
      <c r="B799" s="56"/>
      <c r="C799" s="4"/>
      <c r="D799" s="4"/>
      <c r="E799" s="4"/>
      <c r="F799" s="4"/>
      <c r="G799" s="4"/>
      <c r="H799" s="4"/>
      <c r="I799" s="4"/>
      <c r="J799" s="4"/>
      <c r="K799" s="49"/>
      <c r="L799" s="49"/>
      <c r="M799" s="4"/>
      <c r="N799" s="4"/>
      <c r="O799" s="4"/>
      <c r="P799" s="4"/>
      <c r="Q799" s="4"/>
      <c r="R799" s="4"/>
      <c r="S799" s="4"/>
    </row>
    <row r="800">
      <c r="A800" s="4"/>
      <c r="B800" s="56"/>
      <c r="C800" s="4"/>
      <c r="D800" s="4"/>
      <c r="E800" s="4"/>
      <c r="F800" s="4"/>
      <c r="G800" s="4"/>
      <c r="H800" s="4"/>
      <c r="I800" s="4"/>
      <c r="J800" s="4"/>
      <c r="K800" s="49"/>
      <c r="L800" s="49"/>
      <c r="M800" s="4"/>
      <c r="N800" s="4"/>
      <c r="O800" s="4"/>
      <c r="P800" s="4"/>
      <c r="Q800" s="4"/>
      <c r="R800" s="4"/>
      <c r="S800" s="4"/>
    </row>
    <row r="801">
      <c r="A801" s="4"/>
      <c r="B801" s="56"/>
      <c r="C801" s="4"/>
      <c r="D801" s="4"/>
      <c r="E801" s="4"/>
      <c r="F801" s="4"/>
      <c r="G801" s="4"/>
      <c r="H801" s="4"/>
      <c r="I801" s="4"/>
      <c r="J801" s="4"/>
      <c r="K801" s="49"/>
      <c r="L801" s="49"/>
      <c r="M801" s="4"/>
      <c r="N801" s="4"/>
      <c r="O801" s="4"/>
      <c r="P801" s="4"/>
      <c r="Q801" s="4"/>
      <c r="R801" s="4"/>
      <c r="S801" s="4"/>
    </row>
    <row r="802">
      <c r="A802" s="4"/>
      <c r="B802" s="56"/>
      <c r="C802" s="4"/>
      <c r="D802" s="4"/>
      <c r="E802" s="4"/>
      <c r="F802" s="4"/>
      <c r="G802" s="4"/>
      <c r="H802" s="4"/>
      <c r="I802" s="4"/>
      <c r="J802" s="4"/>
      <c r="K802" s="49"/>
      <c r="L802" s="49"/>
      <c r="M802" s="4"/>
      <c r="N802" s="4"/>
      <c r="O802" s="4"/>
      <c r="P802" s="4"/>
      <c r="Q802" s="4"/>
      <c r="R802" s="4"/>
      <c r="S802" s="4"/>
    </row>
    <row r="803">
      <c r="A803" s="4"/>
      <c r="B803" s="56"/>
      <c r="C803" s="4"/>
      <c r="D803" s="4"/>
      <c r="E803" s="4"/>
      <c r="F803" s="4"/>
      <c r="G803" s="4"/>
      <c r="H803" s="4"/>
      <c r="I803" s="4"/>
      <c r="J803" s="4"/>
      <c r="K803" s="49"/>
      <c r="L803" s="49"/>
      <c r="M803" s="4"/>
      <c r="N803" s="4"/>
      <c r="O803" s="4"/>
      <c r="P803" s="4"/>
      <c r="Q803" s="4"/>
      <c r="R803" s="4"/>
      <c r="S803" s="4"/>
    </row>
    <row r="804">
      <c r="A804" s="4"/>
      <c r="B804" s="56"/>
      <c r="C804" s="4"/>
      <c r="D804" s="4"/>
      <c r="E804" s="4"/>
      <c r="F804" s="4"/>
      <c r="G804" s="4"/>
      <c r="H804" s="4"/>
      <c r="I804" s="4"/>
      <c r="J804" s="4"/>
      <c r="K804" s="49"/>
      <c r="L804" s="49"/>
      <c r="M804" s="4"/>
      <c r="N804" s="4"/>
      <c r="O804" s="4"/>
      <c r="P804" s="4"/>
      <c r="Q804" s="4"/>
      <c r="R804" s="4"/>
      <c r="S804" s="4"/>
    </row>
    <row r="805">
      <c r="A805" s="4"/>
      <c r="B805" s="56"/>
      <c r="C805" s="4"/>
      <c r="D805" s="4"/>
      <c r="E805" s="4"/>
      <c r="F805" s="4"/>
      <c r="G805" s="4"/>
      <c r="H805" s="4"/>
      <c r="I805" s="4"/>
      <c r="J805" s="4"/>
      <c r="K805" s="49"/>
      <c r="L805" s="49"/>
      <c r="M805" s="4"/>
      <c r="N805" s="4"/>
      <c r="O805" s="4"/>
      <c r="P805" s="4"/>
      <c r="Q805" s="4"/>
      <c r="R805" s="4"/>
      <c r="S805" s="4"/>
    </row>
    <row r="806">
      <c r="A806" s="4"/>
      <c r="B806" s="56"/>
      <c r="C806" s="4"/>
      <c r="D806" s="4"/>
      <c r="E806" s="4"/>
      <c r="F806" s="4"/>
      <c r="G806" s="4"/>
      <c r="H806" s="4"/>
      <c r="I806" s="4"/>
      <c r="J806" s="4"/>
      <c r="K806" s="49"/>
      <c r="L806" s="49"/>
      <c r="M806" s="4"/>
      <c r="N806" s="4"/>
      <c r="O806" s="4"/>
      <c r="P806" s="4"/>
      <c r="Q806" s="4"/>
      <c r="R806" s="4"/>
      <c r="S806" s="4"/>
    </row>
    <row r="807">
      <c r="A807" s="4"/>
      <c r="B807" s="56"/>
      <c r="C807" s="4"/>
      <c r="D807" s="4"/>
      <c r="E807" s="4"/>
      <c r="F807" s="4"/>
      <c r="G807" s="4"/>
      <c r="H807" s="4"/>
      <c r="I807" s="4"/>
      <c r="J807" s="4"/>
      <c r="K807" s="49"/>
      <c r="L807" s="49"/>
      <c r="M807" s="4"/>
      <c r="N807" s="4"/>
      <c r="O807" s="4"/>
      <c r="P807" s="4"/>
      <c r="Q807" s="4"/>
      <c r="R807" s="4"/>
      <c r="S807" s="4"/>
    </row>
    <row r="808">
      <c r="A808" s="4"/>
      <c r="B808" s="56"/>
      <c r="C808" s="4"/>
      <c r="D808" s="4"/>
      <c r="E808" s="4"/>
      <c r="F808" s="4"/>
      <c r="G808" s="4"/>
      <c r="H808" s="4"/>
      <c r="I808" s="4"/>
      <c r="J808" s="4"/>
      <c r="K808" s="49"/>
      <c r="L808" s="49"/>
      <c r="M808" s="4"/>
      <c r="N808" s="4"/>
      <c r="O808" s="4"/>
      <c r="P808" s="4"/>
      <c r="Q808" s="4"/>
      <c r="R808" s="4"/>
      <c r="S808" s="4"/>
    </row>
    <row r="809">
      <c r="A809" s="4"/>
      <c r="B809" s="56"/>
      <c r="C809" s="4"/>
      <c r="D809" s="4"/>
      <c r="E809" s="4"/>
      <c r="F809" s="4"/>
      <c r="G809" s="4"/>
      <c r="H809" s="4"/>
      <c r="I809" s="4"/>
      <c r="J809" s="4"/>
      <c r="K809" s="49"/>
      <c r="L809" s="49"/>
      <c r="M809" s="4"/>
      <c r="N809" s="4"/>
      <c r="O809" s="4"/>
      <c r="P809" s="4"/>
      <c r="Q809" s="4"/>
      <c r="R809" s="4"/>
      <c r="S809" s="4"/>
    </row>
    <row r="810">
      <c r="A810" s="4"/>
      <c r="B810" s="56"/>
      <c r="C810" s="4"/>
      <c r="D810" s="4"/>
      <c r="E810" s="4"/>
      <c r="F810" s="4"/>
      <c r="G810" s="4"/>
      <c r="H810" s="4"/>
      <c r="I810" s="4"/>
      <c r="J810" s="4"/>
      <c r="K810" s="49"/>
      <c r="L810" s="49"/>
      <c r="M810" s="4"/>
      <c r="N810" s="4"/>
      <c r="O810" s="4"/>
      <c r="P810" s="4"/>
      <c r="Q810" s="4"/>
      <c r="R810" s="4"/>
      <c r="S810" s="4"/>
    </row>
    <row r="811">
      <c r="A811" s="4"/>
      <c r="B811" s="56"/>
      <c r="C811" s="4"/>
      <c r="D811" s="4"/>
      <c r="E811" s="4"/>
      <c r="F811" s="4"/>
      <c r="G811" s="4"/>
      <c r="H811" s="4"/>
      <c r="I811" s="4"/>
      <c r="J811" s="4"/>
      <c r="K811" s="49"/>
      <c r="L811" s="49"/>
      <c r="M811" s="4"/>
      <c r="N811" s="4"/>
      <c r="O811" s="4"/>
      <c r="P811" s="4"/>
      <c r="Q811" s="4"/>
      <c r="R811" s="4"/>
      <c r="S811" s="4"/>
    </row>
    <row r="812">
      <c r="A812" s="4"/>
      <c r="B812" s="56"/>
      <c r="C812" s="4"/>
      <c r="D812" s="4"/>
      <c r="E812" s="4"/>
      <c r="F812" s="4"/>
      <c r="G812" s="4"/>
      <c r="H812" s="4"/>
      <c r="I812" s="4"/>
      <c r="J812" s="4"/>
      <c r="K812" s="49"/>
      <c r="L812" s="49"/>
      <c r="M812" s="4"/>
      <c r="N812" s="4"/>
      <c r="O812" s="4"/>
      <c r="P812" s="4"/>
      <c r="Q812" s="4"/>
      <c r="R812" s="4"/>
      <c r="S812" s="4"/>
    </row>
    <row r="813">
      <c r="A813" s="4"/>
      <c r="B813" s="56"/>
      <c r="C813" s="4"/>
      <c r="D813" s="4"/>
      <c r="E813" s="4"/>
      <c r="F813" s="4"/>
      <c r="G813" s="4"/>
      <c r="H813" s="4"/>
      <c r="I813" s="4"/>
      <c r="J813" s="4"/>
      <c r="K813" s="49"/>
      <c r="L813" s="49"/>
      <c r="M813" s="4"/>
      <c r="N813" s="4"/>
      <c r="O813" s="4"/>
      <c r="P813" s="4"/>
      <c r="Q813" s="4"/>
      <c r="R813" s="4"/>
      <c r="S813" s="4"/>
    </row>
    <row r="814">
      <c r="A814" s="4"/>
      <c r="B814" s="56"/>
      <c r="C814" s="4"/>
      <c r="D814" s="4"/>
      <c r="E814" s="4"/>
      <c r="F814" s="4"/>
      <c r="G814" s="4"/>
      <c r="H814" s="4"/>
      <c r="I814" s="4"/>
      <c r="J814" s="4"/>
      <c r="K814" s="49"/>
      <c r="L814" s="49"/>
      <c r="M814" s="4"/>
      <c r="N814" s="4"/>
      <c r="O814" s="4"/>
      <c r="P814" s="4"/>
      <c r="Q814" s="4"/>
      <c r="R814" s="4"/>
      <c r="S814" s="4"/>
    </row>
    <row r="815">
      <c r="A815" s="4"/>
      <c r="B815" s="56"/>
      <c r="C815" s="4"/>
      <c r="D815" s="4"/>
      <c r="E815" s="4"/>
      <c r="F815" s="4"/>
      <c r="G815" s="4"/>
      <c r="H815" s="4"/>
      <c r="I815" s="4"/>
      <c r="J815" s="4"/>
      <c r="K815" s="49"/>
      <c r="L815" s="49"/>
      <c r="M815" s="4"/>
      <c r="N815" s="4"/>
      <c r="O815" s="4"/>
      <c r="P815" s="4"/>
      <c r="Q815" s="4"/>
      <c r="R815" s="4"/>
      <c r="S815" s="4"/>
    </row>
    <row r="816">
      <c r="A816" s="4"/>
      <c r="B816" s="56"/>
      <c r="C816" s="4"/>
      <c r="D816" s="4"/>
      <c r="E816" s="4"/>
      <c r="F816" s="4"/>
      <c r="G816" s="4"/>
      <c r="H816" s="4"/>
      <c r="I816" s="4"/>
      <c r="J816" s="4"/>
      <c r="K816" s="49"/>
      <c r="L816" s="49"/>
      <c r="M816" s="4"/>
      <c r="N816" s="4"/>
      <c r="O816" s="4"/>
      <c r="P816" s="4"/>
      <c r="Q816" s="4"/>
      <c r="R816" s="4"/>
      <c r="S816" s="4"/>
    </row>
    <row r="817">
      <c r="A817" s="4"/>
      <c r="B817" s="56"/>
      <c r="C817" s="4"/>
      <c r="D817" s="4"/>
      <c r="E817" s="4"/>
      <c r="F817" s="4"/>
      <c r="G817" s="4"/>
      <c r="H817" s="4"/>
      <c r="I817" s="4"/>
      <c r="J817" s="4"/>
      <c r="K817" s="49"/>
      <c r="L817" s="49"/>
      <c r="M817" s="4"/>
      <c r="N817" s="4"/>
      <c r="O817" s="4"/>
      <c r="P817" s="4"/>
      <c r="Q817" s="4"/>
      <c r="R817" s="4"/>
      <c r="S817" s="4"/>
    </row>
    <row r="818">
      <c r="A818" s="4"/>
      <c r="B818" s="56"/>
      <c r="C818" s="4"/>
      <c r="D818" s="4"/>
      <c r="E818" s="4"/>
      <c r="F818" s="4"/>
      <c r="G818" s="4"/>
      <c r="H818" s="4"/>
      <c r="I818" s="4"/>
      <c r="J818" s="4"/>
      <c r="K818" s="49"/>
      <c r="L818" s="49"/>
      <c r="M818" s="4"/>
      <c r="N818" s="4"/>
      <c r="O818" s="4"/>
      <c r="P818" s="4"/>
      <c r="Q818" s="4"/>
      <c r="R818" s="4"/>
      <c r="S818" s="4"/>
    </row>
    <row r="819">
      <c r="A819" s="4"/>
      <c r="B819" s="56"/>
      <c r="C819" s="4"/>
      <c r="D819" s="4"/>
      <c r="E819" s="4"/>
      <c r="F819" s="4"/>
      <c r="G819" s="4"/>
      <c r="H819" s="4"/>
      <c r="I819" s="4"/>
      <c r="J819" s="4"/>
      <c r="K819" s="49"/>
      <c r="L819" s="49"/>
      <c r="M819" s="4"/>
      <c r="N819" s="4"/>
      <c r="O819" s="4"/>
      <c r="P819" s="4"/>
      <c r="Q819" s="4"/>
      <c r="R819" s="4"/>
      <c r="S819" s="4"/>
    </row>
    <row r="820">
      <c r="A820" s="4"/>
      <c r="B820" s="56"/>
      <c r="C820" s="4"/>
      <c r="D820" s="4"/>
      <c r="E820" s="4"/>
      <c r="F820" s="4"/>
      <c r="G820" s="4"/>
      <c r="H820" s="4"/>
      <c r="I820" s="4"/>
      <c r="J820" s="4"/>
      <c r="K820" s="49"/>
      <c r="L820" s="49"/>
      <c r="M820" s="4"/>
      <c r="N820" s="4"/>
      <c r="O820" s="4"/>
      <c r="P820" s="4"/>
      <c r="Q820" s="4"/>
      <c r="R820" s="4"/>
      <c r="S820" s="4"/>
    </row>
    <row r="821">
      <c r="A821" s="4"/>
      <c r="B821" s="56"/>
      <c r="C821" s="4"/>
      <c r="D821" s="4"/>
      <c r="E821" s="4"/>
      <c r="F821" s="4"/>
      <c r="G821" s="4"/>
      <c r="H821" s="4"/>
      <c r="I821" s="4"/>
      <c r="J821" s="4"/>
      <c r="K821" s="49"/>
      <c r="L821" s="49"/>
      <c r="M821" s="4"/>
      <c r="N821" s="4"/>
      <c r="O821" s="4"/>
      <c r="P821" s="4"/>
      <c r="Q821" s="4"/>
      <c r="R821" s="4"/>
      <c r="S821" s="4"/>
    </row>
    <row r="822">
      <c r="A822" s="4"/>
      <c r="B822" s="56"/>
      <c r="C822" s="4"/>
      <c r="D822" s="4"/>
      <c r="E822" s="4"/>
      <c r="F822" s="4"/>
      <c r="G822" s="4"/>
      <c r="H822" s="4"/>
      <c r="I822" s="4"/>
      <c r="J822" s="4"/>
      <c r="K822" s="49"/>
      <c r="L822" s="49"/>
      <c r="M822" s="4"/>
      <c r="N822" s="4"/>
      <c r="O822" s="4"/>
      <c r="P822" s="4"/>
      <c r="Q822" s="4"/>
      <c r="R822" s="4"/>
      <c r="S822" s="4"/>
    </row>
    <row r="823">
      <c r="A823" s="4"/>
      <c r="B823" s="56"/>
      <c r="C823" s="4"/>
      <c r="D823" s="4"/>
      <c r="E823" s="4"/>
      <c r="F823" s="4"/>
      <c r="G823" s="4"/>
      <c r="H823" s="4"/>
      <c r="I823" s="4"/>
      <c r="J823" s="4"/>
      <c r="K823" s="49"/>
      <c r="L823" s="49"/>
      <c r="M823" s="4"/>
      <c r="N823" s="4"/>
      <c r="O823" s="4"/>
      <c r="P823" s="4"/>
      <c r="Q823" s="4"/>
      <c r="R823" s="4"/>
      <c r="S823" s="4"/>
    </row>
    <row r="824">
      <c r="A824" s="4"/>
      <c r="B824" s="56"/>
      <c r="C824" s="4"/>
      <c r="D824" s="4"/>
      <c r="E824" s="4"/>
      <c r="F824" s="4"/>
      <c r="G824" s="4"/>
      <c r="H824" s="4"/>
      <c r="I824" s="4"/>
      <c r="J824" s="4"/>
      <c r="K824" s="49"/>
      <c r="L824" s="49"/>
      <c r="M824" s="4"/>
      <c r="N824" s="4"/>
      <c r="O824" s="4"/>
      <c r="P824" s="4"/>
      <c r="Q824" s="4"/>
      <c r="R824" s="4"/>
      <c r="S824" s="4"/>
    </row>
    <row r="825">
      <c r="A825" s="4"/>
      <c r="B825" s="56"/>
      <c r="C825" s="4"/>
      <c r="D825" s="4"/>
      <c r="E825" s="4"/>
      <c r="F825" s="4"/>
      <c r="G825" s="4"/>
      <c r="H825" s="4"/>
      <c r="I825" s="4"/>
      <c r="J825" s="4"/>
      <c r="K825" s="49"/>
      <c r="L825" s="49"/>
      <c r="M825" s="4"/>
      <c r="N825" s="4"/>
      <c r="O825" s="4"/>
      <c r="P825" s="4"/>
      <c r="Q825" s="4"/>
      <c r="R825" s="4"/>
      <c r="S825" s="4"/>
    </row>
    <row r="826">
      <c r="A826" s="4"/>
      <c r="B826" s="56"/>
      <c r="C826" s="4"/>
      <c r="D826" s="4"/>
      <c r="E826" s="4"/>
      <c r="F826" s="4"/>
      <c r="G826" s="4"/>
      <c r="H826" s="4"/>
      <c r="I826" s="4"/>
      <c r="J826" s="4"/>
      <c r="K826" s="49"/>
      <c r="L826" s="49"/>
      <c r="M826" s="4"/>
      <c r="N826" s="4"/>
      <c r="O826" s="4"/>
      <c r="P826" s="4"/>
      <c r="Q826" s="4"/>
      <c r="R826" s="4"/>
      <c r="S826" s="4"/>
    </row>
    <row r="827">
      <c r="A827" s="4"/>
      <c r="B827" s="56"/>
      <c r="C827" s="4"/>
      <c r="D827" s="4"/>
      <c r="E827" s="4"/>
      <c r="F827" s="4"/>
      <c r="G827" s="4"/>
      <c r="H827" s="4"/>
      <c r="I827" s="4"/>
      <c r="J827" s="4"/>
      <c r="K827" s="49"/>
      <c r="L827" s="49"/>
      <c r="M827" s="4"/>
      <c r="N827" s="4"/>
      <c r="O827" s="4"/>
      <c r="P827" s="4"/>
      <c r="Q827" s="4"/>
      <c r="R827" s="4"/>
      <c r="S827" s="4"/>
    </row>
    <row r="828">
      <c r="A828" s="4"/>
      <c r="B828" s="56"/>
      <c r="C828" s="4"/>
      <c r="D828" s="4"/>
      <c r="E828" s="4"/>
      <c r="F828" s="4"/>
      <c r="G828" s="4"/>
      <c r="H828" s="4"/>
      <c r="I828" s="4"/>
      <c r="J828" s="4"/>
      <c r="K828" s="49"/>
      <c r="L828" s="49"/>
      <c r="M828" s="4"/>
      <c r="N828" s="4"/>
      <c r="O828" s="4"/>
      <c r="P828" s="4"/>
      <c r="Q828" s="4"/>
      <c r="R828" s="4"/>
      <c r="S828" s="4"/>
    </row>
    <row r="829">
      <c r="A829" s="4"/>
      <c r="B829" s="56"/>
      <c r="C829" s="4"/>
      <c r="D829" s="4"/>
      <c r="E829" s="4"/>
      <c r="F829" s="4"/>
      <c r="G829" s="4"/>
      <c r="H829" s="4"/>
      <c r="I829" s="4"/>
      <c r="J829" s="4"/>
      <c r="K829" s="49"/>
      <c r="L829" s="49"/>
      <c r="M829" s="4"/>
      <c r="N829" s="4"/>
      <c r="O829" s="4"/>
      <c r="P829" s="4"/>
      <c r="Q829" s="4"/>
      <c r="R829" s="4"/>
      <c r="S829" s="4"/>
    </row>
    <row r="830">
      <c r="A830" s="4"/>
      <c r="B830" s="56"/>
      <c r="C830" s="4"/>
      <c r="D830" s="4"/>
      <c r="E830" s="4"/>
      <c r="F830" s="4"/>
      <c r="G830" s="4"/>
      <c r="H830" s="4"/>
      <c r="I830" s="4"/>
      <c r="J830" s="4"/>
      <c r="K830" s="49"/>
      <c r="L830" s="49"/>
      <c r="M830" s="4"/>
      <c r="N830" s="4"/>
      <c r="O830" s="4"/>
      <c r="P830" s="4"/>
      <c r="Q830" s="4"/>
      <c r="R830" s="4"/>
      <c r="S830" s="4"/>
    </row>
    <row r="831">
      <c r="A831" s="4"/>
      <c r="B831" s="56"/>
      <c r="C831" s="4"/>
      <c r="D831" s="4"/>
      <c r="E831" s="4"/>
      <c r="F831" s="4"/>
      <c r="G831" s="4"/>
      <c r="H831" s="4"/>
      <c r="I831" s="4"/>
      <c r="J831" s="4"/>
      <c r="K831" s="49"/>
      <c r="L831" s="49"/>
      <c r="M831" s="4"/>
      <c r="N831" s="4"/>
      <c r="O831" s="4"/>
      <c r="P831" s="4"/>
      <c r="Q831" s="4"/>
      <c r="R831" s="4"/>
      <c r="S831" s="4"/>
    </row>
    <row r="832">
      <c r="A832" s="4"/>
      <c r="B832" s="56"/>
      <c r="C832" s="4"/>
      <c r="D832" s="4"/>
      <c r="E832" s="4"/>
      <c r="F832" s="4"/>
      <c r="G832" s="4"/>
      <c r="H832" s="4"/>
      <c r="I832" s="4"/>
      <c r="J832" s="4"/>
      <c r="K832" s="49"/>
      <c r="L832" s="49"/>
      <c r="M832" s="4"/>
      <c r="N832" s="4"/>
      <c r="O832" s="4"/>
      <c r="P832" s="4"/>
      <c r="Q832" s="4"/>
      <c r="R832" s="4"/>
      <c r="S832" s="4"/>
    </row>
    <row r="833">
      <c r="A833" s="4"/>
      <c r="B833" s="56"/>
      <c r="C833" s="4"/>
      <c r="D833" s="4"/>
      <c r="E833" s="4"/>
      <c r="F833" s="4"/>
      <c r="G833" s="4"/>
      <c r="H833" s="4"/>
      <c r="I833" s="4"/>
      <c r="J833" s="4"/>
      <c r="K833" s="49"/>
      <c r="L833" s="49"/>
      <c r="M833" s="4"/>
      <c r="N833" s="4"/>
      <c r="O833" s="4"/>
      <c r="P833" s="4"/>
      <c r="Q833" s="4"/>
      <c r="R833" s="4"/>
      <c r="S833" s="4"/>
    </row>
    <row r="834">
      <c r="A834" s="4"/>
      <c r="B834" s="56"/>
      <c r="C834" s="4"/>
      <c r="D834" s="4"/>
      <c r="E834" s="4"/>
      <c r="F834" s="4"/>
      <c r="G834" s="4"/>
      <c r="H834" s="4"/>
      <c r="I834" s="4"/>
      <c r="J834" s="4"/>
      <c r="K834" s="49"/>
      <c r="L834" s="49"/>
      <c r="M834" s="4"/>
      <c r="N834" s="4"/>
      <c r="O834" s="4"/>
      <c r="P834" s="4"/>
      <c r="Q834" s="4"/>
      <c r="R834" s="4"/>
      <c r="S834" s="4"/>
    </row>
    <row r="835">
      <c r="A835" s="4"/>
      <c r="B835" s="56"/>
      <c r="C835" s="4"/>
      <c r="D835" s="4"/>
      <c r="E835" s="4"/>
      <c r="F835" s="4"/>
      <c r="G835" s="4"/>
      <c r="H835" s="4"/>
      <c r="I835" s="4"/>
      <c r="J835" s="4"/>
      <c r="K835" s="49"/>
      <c r="L835" s="49"/>
      <c r="M835" s="4"/>
      <c r="N835" s="4"/>
      <c r="O835" s="4"/>
      <c r="P835" s="4"/>
      <c r="Q835" s="4"/>
      <c r="R835" s="4"/>
      <c r="S835" s="4"/>
    </row>
    <row r="836">
      <c r="A836" s="4"/>
      <c r="B836" s="56"/>
      <c r="C836" s="4"/>
      <c r="D836" s="4"/>
      <c r="E836" s="4"/>
      <c r="F836" s="4"/>
      <c r="G836" s="4"/>
      <c r="H836" s="4"/>
      <c r="I836" s="4"/>
      <c r="J836" s="4"/>
      <c r="K836" s="49"/>
      <c r="L836" s="49"/>
      <c r="M836" s="4"/>
      <c r="N836" s="4"/>
      <c r="O836" s="4"/>
      <c r="P836" s="4"/>
      <c r="Q836" s="4"/>
      <c r="R836" s="4"/>
      <c r="S836" s="4"/>
    </row>
    <row r="837">
      <c r="A837" s="4"/>
      <c r="B837" s="56"/>
      <c r="C837" s="4"/>
      <c r="D837" s="4"/>
      <c r="E837" s="4"/>
      <c r="F837" s="4"/>
      <c r="G837" s="4"/>
      <c r="H837" s="4"/>
      <c r="I837" s="4"/>
      <c r="J837" s="4"/>
      <c r="K837" s="49"/>
      <c r="L837" s="49"/>
      <c r="M837" s="4"/>
      <c r="N837" s="4"/>
      <c r="O837" s="4"/>
      <c r="P837" s="4"/>
      <c r="Q837" s="4"/>
      <c r="R837" s="4"/>
      <c r="S837" s="4"/>
    </row>
    <row r="838">
      <c r="A838" s="4"/>
      <c r="B838" s="56"/>
      <c r="C838" s="4"/>
      <c r="D838" s="4"/>
      <c r="E838" s="4"/>
      <c r="F838" s="4"/>
      <c r="G838" s="4"/>
      <c r="H838" s="4"/>
      <c r="I838" s="4"/>
      <c r="J838" s="4"/>
      <c r="K838" s="49"/>
      <c r="L838" s="49"/>
      <c r="M838" s="4"/>
      <c r="N838" s="4"/>
      <c r="O838" s="4"/>
      <c r="P838" s="4"/>
      <c r="Q838" s="4"/>
      <c r="R838" s="4"/>
      <c r="S838" s="4"/>
    </row>
    <row r="839">
      <c r="A839" s="4"/>
      <c r="B839" s="56"/>
      <c r="C839" s="4"/>
      <c r="D839" s="4"/>
      <c r="E839" s="4"/>
      <c r="F839" s="4"/>
      <c r="G839" s="4"/>
      <c r="H839" s="4"/>
      <c r="I839" s="4"/>
      <c r="J839" s="4"/>
      <c r="K839" s="49"/>
      <c r="L839" s="49"/>
      <c r="M839" s="4"/>
      <c r="N839" s="4"/>
      <c r="O839" s="4"/>
      <c r="P839" s="4"/>
      <c r="Q839" s="4"/>
      <c r="R839" s="4"/>
      <c r="S839" s="4"/>
    </row>
    <row r="840">
      <c r="A840" s="4"/>
      <c r="B840" s="56"/>
      <c r="C840" s="4"/>
      <c r="D840" s="4"/>
      <c r="E840" s="4"/>
      <c r="F840" s="4"/>
      <c r="G840" s="4"/>
      <c r="H840" s="4"/>
      <c r="I840" s="4"/>
      <c r="J840" s="4"/>
      <c r="K840" s="49"/>
      <c r="L840" s="49"/>
      <c r="M840" s="4"/>
      <c r="N840" s="4"/>
      <c r="O840" s="4"/>
      <c r="P840" s="4"/>
      <c r="Q840" s="4"/>
      <c r="R840" s="4"/>
      <c r="S840" s="4"/>
    </row>
    <row r="841">
      <c r="A841" s="4"/>
      <c r="B841" s="56"/>
      <c r="C841" s="4"/>
      <c r="D841" s="4"/>
      <c r="E841" s="4"/>
      <c r="F841" s="4"/>
      <c r="G841" s="4"/>
      <c r="H841" s="4"/>
      <c r="I841" s="4"/>
      <c r="J841" s="4"/>
      <c r="K841" s="49"/>
      <c r="L841" s="49"/>
      <c r="M841" s="4"/>
      <c r="N841" s="4"/>
      <c r="O841" s="4"/>
      <c r="P841" s="4"/>
      <c r="Q841" s="4"/>
      <c r="R841" s="4"/>
      <c r="S841" s="4"/>
    </row>
    <row r="842">
      <c r="A842" s="4"/>
      <c r="B842" s="56"/>
      <c r="C842" s="4"/>
      <c r="D842" s="4"/>
      <c r="E842" s="4"/>
      <c r="F842" s="4"/>
      <c r="G842" s="4"/>
      <c r="H842" s="4"/>
      <c r="I842" s="4"/>
      <c r="J842" s="4"/>
      <c r="K842" s="49"/>
      <c r="L842" s="49"/>
      <c r="M842" s="4"/>
      <c r="N842" s="4"/>
      <c r="O842" s="4"/>
      <c r="P842" s="4"/>
      <c r="Q842" s="4"/>
      <c r="R842" s="4"/>
      <c r="S842" s="4"/>
    </row>
    <row r="843">
      <c r="A843" s="4"/>
      <c r="B843" s="56"/>
      <c r="C843" s="4"/>
      <c r="D843" s="4"/>
      <c r="E843" s="4"/>
      <c r="F843" s="4"/>
      <c r="G843" s="4"/>
      <c r="H843" s="4"/>
      <c r="I843" s="4"/>
      <c r="J843" s="4"/>
      <c r="K843" s="49"/>
      <c r="L843" s="49"/>
      <c r="M843" s="4"/>
      <c r="N843" s="4"/>
      <c r="O843" s="4"/>
      <c r="P843" s="4"/>
      <c r="Q843" s="4"/>
      <c r="R843" s="4"/>
      <c r="S843" s="4"/>
    </row>
    <row r="844">
      <c r="A844" s="4"/>
      <c r="B844" s="56"/>
      <c r="C844" s="4"/>
      <c r="D844" s="4"/>
      <c r="E844" s="4"/>
      <c r="F844" s="4"/>
      <c r="G844" s="4"/>
      <c r="H844" s="4"/>
      <c r="I844" s="4"/>
      <c r="J844" s="4"/>
      <c r="K844" s="49"/>
      <c r="L844" s="49"/>
      <c r="M844" s="4"/>
      <c r="N844" s="4"/>
      <c r="O844" s="4"/>
      <c r="P844" s="4"/>
      <c r="Q844" s="4"/>
      <c r="R844" s="4"/>
      <c r="S844" s="4"/>
    </row>
    <row r="845">
      <c r="A845" s="4"/>
      <c r="B845" s="56"/>
      <c r="C845" s="4"/>
      <c r="D845" s="4"/>
      <c r="E845" s="4"/>
      <c r="F845" s="4"/>
      <c r="G845" s="4"/>
      <c r="H845" s="4"/>
      <c r="I845" s="4"/>
      <c r="J845" s="4"/>
      <c r="K845" s="49"/>
      <c r="L845" s="49"/>
      <c r="M845" s="4"/>
      <c r="N845" s="4"/>
      <c r="O845" s="4"/>
      <c r="P845" s="4"/>
      <c r="Q845" s="4"/>
      <c r="R845" s="4"/>
      <c r="S845" s="4"/>
    </row>
    <row r="846">
      <c r="A846" s="4"/>
      <c r="B846" s="56"/>
      <c r="C846" s="4"/>
      <c r="D846" s="4"/>
      <c r="E846" s="4"/>
      <c r="F846" s="4"/>
      <c r="G846" s="4"/>
      <c r="H846" s="4"/>
      <c r="I846" s="4"/>
      <c r="J846" s="4"/>
      <c r="K846" s="49"/>
      <c r="L846" s="49"/>
      <c r="M846" s="4"/>
      <c r="N846" s="4"/>
      <c r="O846" s="4"/>
      <c r="P846" s="4"/>
      <c r="Q846" s="4"/>
      <c r="R846" s="4"/>
      <c r="S846" s="4"/>
    </row>
    <row r="847">
      <c r="A847" s="4"/>
      <c r="B847" s="56"/>
      <c r="C847" s="4"/>
      <c r="D847" s="4"/>
      <c r="E847" s="4"/>
      <c r="F847" s="4"/>
      <c r="G847" s="4"/>
      <c r="H847" s="4"/>
      <c r="I847" s="4"/>
      <c r="J847" s="4"/>
      <c r="K847" s="49"/>
      <c r="L847" s="49"/>
      <c r="M847" s="4"/>
      <c r="N847" s="4"/>
      <c r="O847" s="4"/>
      <c r="P847" s="4"/>
      <c r="Q847" s="4"/>
      <c r="R847" s="4"/>
      <c r="S847" s="4"/>
    </row>
    <row r="848">
      <c r="A848" s="4"/>
      <c r="B848" s="56"/>
      <c r="C848" s="4"/>
      <c r="D848" s="4"/>
      <c r="E848" s="4"/>
      <c r="F848" s="4"/>
      <c r="G848" s="4"/>
      <c r="H848" s="4"/>
      <c r="I848" s="4"/>
      <c r="J848" s="4"/>
      <c r="K848" s="49"/>
      <c r="L848" s="49"/>
      <c r="M848" s="4"/>
      <c r="N848" s="4"/>
      <c r="O848" s="4"/>
      <c r="P848" s="4"/>
      <c r="Q848" s="4"/>
      <c r="R848" s="4"/>
      <c r="S848" s="4"/>
    </row>
    <row r="849">
      <c r="A849" s="4"/>
      <c r="B849" s="56"/>
      <c r="C849" s="4"/>
      <c r="D849" s="4"/>
      <c r="E849" s="4"/>
      <c r="F849" s="4"/>
      <c r="G849" s="4"/>
      <c r="H849" s="4"/>
      <c r="I849" s="4"/>
      <c r="J849" s="4"/>
      <c r="K849" s="49"/>
      <c r="L849" s="49"/>
      <c r="M849" s="4"/>
      <c r="N849" s="4"/>
      <c r="O849" s="4"/>
      <c r="P849" s="4"/>
      <c r="Q849" s="4"/>
      <c r="R849" s="4"/>
      <c r="S849" s="4"/>
    </row>
    <row r="850">
      <c r="A850" s="4"/>
      <c r="B850" s="56"/>
      <c r="C850" s="4"/>
      <c r="D850" s="4"/>
      <c r="E850" s="4"/>
      <c r="F850" s="4"/>
      <c r="G850" s="4"/>
      <c r="H850" s="4"/>
      <c r="I850" s="4"/>
      <c r="J850" s="4"/>
      <c r="K850" s="49"/>
      <c r="L850" s="49"/>
      <c r="M850" s="4"/>
      <c r="N850" s="4"/>
      <c r="O850" s="4"/>
      <c r="P850" s="4"/>
      <c r="Q850" s="4"/>
      <c r="R850" s="4"/>
      <c r="S850" s="4"/>
    </row>
    <row r="851">
      <c r="A851" s="4"/>
      <c r="B851" s="56"/>
      <c r="C851" s="4"/>
      <c r="D851" s="4"/>
      <c r="E851" s="4"/>
      <c r="F851" s="4"/>
      <c r="G851" s="4"/>
      <c r="H851" s="4"/>
      <c r="I851" s="4"/>
      <c r="J851" s="4"/>
      <c r="K851" s="49"/>
      <c r="L851" s="49"/>
      <c r="M851" s="4"/>
      <c r="N851" s="4"/>
      <c r="O851" s="4"/>
      <c r="P851" s="4"/>
      <c r="Q851" s="4"/>
      <c r="R851" s="4"/>
      <c r="S851" s="4"/>
    </row>
    <row r="852">
      <c r="A852" s="4"/>
      <c r="B852" s="56"/>
      <c r="C852" s="4"/>
      <c r="D852" s="4"/>
      <c r="E852" s="4"/>
      <c r="F852" s="4"/>
      <c r="G852" s="4"/>
      <c r="H852" s="4"/>
      <c r="I852" s="4"/>
      <c r="J852" s="4"/>
      <c r="K852" s="49"/>
      <c r="L852" s="49"/>
      <c r="M852" s="4"/>
      <c r="N852" s="4"/>
      <c r="O852" s="4"/>
      <c r="P852" s="4"/>
      <c r="Q852" s="4"/>
      <c r="R852" s="4"/>
      <c r="S852" s="4"/>
    </row>
    <row r="853">
      <c r="A853" s="4"/>
      <c r="B853" s="56"/>
      <c r="C853" s="4"/>
      <c r="D853" s="4"/>
      <c r="E853" s="4"/>
      <c r="F853" s="4"/>
      <c r="G853" s="4"/>
      <c r="H853" s="4"/>
      <c r="I853" s="4"/>
      <c r="J853" s="4"/>
      <c r="K853" s="49"/>
      <c r="L853" s="49"/>
      <c r="M853" s="4"/>
      <c r="N853" s="4"/>
      <c r="O853" s="4"/>
      <c r="P853" s="4"/>
      <c r="Q853" s="4"/>
      <c r="R853" s="4"/>
      <c r="S853" s="4"/>
    </row>
    <row r="854">
      <c r="A854" s="4"/>
      <c r="B854" s="56"/>
      <c r="C854" s="4"/>
      <c r="D854" s="4"/>
      <c r="E854" s="4"/>
      <c r="F854" s="4"/>
      <c r="G854" s="4"/>
      <c r="H854" s="4"/>
      <c r="I854" s="4"/>
      <c r="J854" s="4"/>
      <c r="K854" s="49"/>
      <c r="L854" s="49"/>
      <c r="M854" s="4"/>
      <c r="N854" s="4"/>
      <c r="O854" s="4"/>
      <c r="P854" s="4"/>
      <c r="Q854" s="4"/>
      <c r="R854" s="4"/>
      <c r="S854" s="4"/>
    </row>
    <row r="855">
      <c r="A855" s="4"/>
      <c r="B855" s="56"/>
      <c r="C855" s="4"/>
      <c r="D855" s="4"/>
      <c r="E855" s="4"/>
      <c r="F855" s="4"/>
      <c r="G855" s="4"/>
      <c r="H855" s="4"/>
      <c r="I855" s="4"/>
      <c r="J855" s="4"/>
      <c r="K855" s="49"/>
      <c r="L855" s="49"/>
      <c r="M855" s="4"/>
      <c r="N855" s="4"/>
      <c r="O855" s="4"/>
      <c r="P855" s="4"/>
      <c r="Q855" s="4"/>
      <c r="R855" s="4"/>
      <c r="S855" s="4"/>
    </row>
    <row r="856">
      <c r="A856" s="4"/>
      <c r="B856" s="56"/>
      <c r="C856" s="4"/>
      <c r="D856" s="4"/>
      <c r="E856" s="4"/>
      <c r="F856" s="4"/>
      <c r="G856" s="4"/>
      <c r="H856" s="4"/>
      <c r="I856" s="4"/>
      <c r="J856" s="4"/>
      <c r="K856" s="49"/>
      <c r="L856" s="49"/>
      <c r="M856" s="4"/>
      <c r="N856" s="4"/>
      <c r="O856" s="4"/>
      <c r="P856" s="4"/>
      <c r="Q856" s="4"/>
      <c r="R856" s="4"/>
      <c r="S856" s="4"/>
    </row>
    <row r="857">
      <c r="A857" s="4"/>
      <c r="B857" s="56"/>
      <c r="C857" s="4"/>
      <c r="D857" s="4"/>
      <c r="E857" s="4"/>
      <c r="F857" s="4"/>
      <c r="G857" s="4"/>
      <c r="H857" s="4"/>
      <c r="I857" s="4"/>
      <c r="J857" s="4"/>
      <c r="K857" s="49"/>
      <c r="L857" s="49"/>
      <c r="M857" s="4"/>
      <c r="N857" s="4"/>
      <c r="O857" s="4"/>
      <c r="P857" s="4"/>
      <c r="Q857" s="4"/>
      <c r="R857" s="4"/>
      <c r="S857" s="4"/>
    </row>
    <row r="858">
      <c r="A858" s="4"/>
      <c r="B858" s="56"/>
      <c r="C858" s="4"/>
      <c r="D858" s="4"/>
      <c r="E858" s="4"/>
      <c r="F858" s="4"/>
      <c r="G858" s="4"/>
      <c r="H858" s="4"/>
      <c r="I858" s="4"/>
      <c r="J858" s="4"/>
      <c r="K858" s="49"/>
      <c r="L858" s="49"/>
      <c r="M858" s="4"/>
      <c r="N858" s="4"/>
      <c r="O858" s="4"/>
      <c r="P858" s="4"/>
      <c r="Q858" s="4"/>
      <c r="R858" s="4"/>
      <c r="S858" s="4"/>
    </row>
    <row r="859">
      <c r="A859" s="4"/>
      <c r="B859" s="56"/>
      <c r="C859" s="4"/>
      <c r="D859" s="4"/>
      <c r="E859" s="4"/>
      <c r="F859" s="4"/>
      <c r="G859" s="4"/>
      <c r="H859" s="4"/>
      <c r="I859" s="4"/>
      <c r="J859" s="4"/>
      <c r="K859" s="49"/>
      <c r="L859" s="49"/>
      <c r="M859" s="4"/>
      <c r="N859" s="4"/>
      <c r="O859" s="4"/>
      <c r="P859" s="4"/>
      <c r="Q859" s="4"/>
      <c r="R859" s="4"/>
      <c r="S859" s="4"/>
    </row>
    <row r="860">
      <c r="A860" s="4"/>
      <c r="B860" s="56"/>
      <c r="C860" s="4"/>
      <c r="D860" s="4"/>
      <c r="E860" s="4"/>
      <c r="F860" s="4"/>
      <c r="G860" s="4"/>
      <c r="H860" s="4"/>
      <c r="I860" s="4"/>
      <c r="J860" s="4"/>
      <c r="K860" s="49"/>
      <c r="L860" s="49"/>
      <c r="M860" s="4"/>
      <c r="N860" s="4"/>
      <c r="O860" s="4"/>
      <c r="P860" s="4"/>
      <c r="Q860" s="4"/>
      <c r="R860" s="4"/>
      <c r="S860" s="4"/>
    </row>
    <row r="861">
      <c r="A861" s="4"/>
      <c r="B861" s="56"/>
      <c r="C861" s="4"/>
      <c r="D861" s="4"/>
      <c r="E861" s="4"/>
      <c r="F861" s="4"/>
      <c r="G861" s="4"/>
      <c r="H861" s="4"/>
      <c r="I861" s="4"/>
      <c r="J861" s="4"/>
      <c r="K861" s="49"/>
      <c r="L861" s="49"/>
      <c r="M861" s="4"/>
      <c r="N861" s="4"/>
      <c r="O861" s="4"/>
      <c r="P861" s="4"/>
      <c r="Q861" s="4"/>
      <c r="R861" s="4"/>
      <c r="S861" s="4"/>
    </row>
    <row r="862">
      <c r="A862" s="4"/>
      <c r="B862" s="56"/>
      <c r="C862" s="4"/>
      <c r="D862" s="4"/>
      <c r="E862" s="4"/>
      <c r="F862" s="4"/>
      <c r="G862" s="4"/>
      <c r="H862" s="4"/>
      <c r="I862" s="4"/>
      <c r="J862" s="4"/>
      <c r="K862" s="49"/>
      <c r="L862" s="49"/>
      <c r="M862" s="4"/>
      <c r="N862" s="4"/>
      <c r="O862" s="4"/>
      <c r="P862" s="4"/>
      <c r="Q862" s="4"/>
      <c r="R862" s="4"/>
      <c r="S862" s="4"/>
    </row>
    <row r="863">
      <c r="A863" s="4"/>
      <c r="B863" s="56"/>
      <c r="C863" s="4"/>
      <c r="D863" s="4"/>
      <c r="E863" s="4"/>
      <c r="F863" s="4"/>
      <c r="G863" s="4"/>
      <c r="H863" s="4"/>
      <c r="I863" s="4"/>
      <c r="J863" s="4"/>
      <c r="K863" s="49"/>
      <c r="L863" s="49"/>
      <c r="M863" s="4"/>
      <c r="N863" s="4"/>
      <c r="O863" s="4"/>
      <c r="P863" s="4"/>
      <c r="Q863" s="4"/>
      <c r="R863" s="4"/>
      <c r="S863" s="4"/>
    </row>
    <row r="864">
      <c r="A864" s="4"/>
      <c r="B864" s="56"/>
      <c r="C864" s="4"/>
      <c r="D864" s="4"/>
      <c r="E864" s="4"/>
      <c r="F864" s="4"/>
      <c r="G864" s="4"/>
      <c r="H864" s="4"/>
      <c r="I864" s="4"/>
      <c r="J864" s="4"/>
      <c r="K864" s="49"/>
      <c r="L864" s="49"/>
      <c r="M864" s="4"/>
      <c r="N864" s="4"/>
      <c r="O864" s="4"/>
      <c r="P864" s="4"/>
      <c r="Q864" s="4"/>
      <c r="R864" s="4"/>
      <c r="S864" s="4"/>
    </row>
    <row r="865">
      <c r="A865" s="4"/>
      <c r="B865" s="56"/>
      <c r="C865" s="4"/>
      <c r="D865" s="4"/>
      <c r="E865" s="4"/>
      <c r="F865" s="4"/>
      <c r="G865" s="4"/>
      <c r="H865" s="4"/>
      <c r="I865" s="4"/>
      <c r="J865" s="4"/>
      <c r="K865" s="49"/>
      <c r="L865" s="49"/>
      <c r="M865" s="4"/>
      <c r="N865" s="4"/>
      <c r="O865" s="4"/>
      <c r="P865" s="4"/>
      <c r="Q865" s="4"/>
      <c r="R865" s="4"/>
      <c r="S865" s="4"/>
    </row>
    <row r="866">
      <c r="A866" s="4"/>
      <c r="B866" s="56"/>
      <c r="C866" s="4"/>
      <c r="D866" s="4"/>
      <c r="E866" s="4"/>
      <c r="F866" s="4"/>
      <c r="G866" s="4"/>
      <c r="H866" s="4"/>
      <c r="I866" s="4"/>
      <c r="J866" s="4"/>
      <c r="K866" s="49"/>
      <c r="L866" s="49"/>
      <c r="M866" s="4"/>
      <c r="N866" s="4"/>
      <c r="O866" s="4"/>
      <c r="P866" s="4"/>
      <c r="Q866" s="4"/>
      <c r="R866" s="4"/>
      <c r="S866" s="4"/>
    </row>
    <row r="867">
      <c r="A867" s="4"/>
      <c r="B867" s="56"/>
      <c r="C867" s="4"/>
      <c r="D867" s="4"/>
      <c r="E867" s="4"/>
      <c r="F867" s="4"/>
      <c r="G867" s="4"/>
      <c r="H867" s="4"/>
      <c r="I867" s="4"/>
      <c r="J867" s="4"/>
      <c r="K867" s="49"/>
      <c r="L867" s="49"/>
      <c r="M867" s="4"/>
      <c r="N867" s="4"/>
      <c r="O867" s="4"/>
      <c r="P867" s="4"/>
      <c r="Q867" s="4"/>
      <c r="R867" s="4"/>
      <c r="S867" s="4"/>
    </row>
    <row r="868">
      <c r="A868" s="4"/>
      <c r="B868" s="56"/>
      <c r="C868" s="4"/>
      <c r="D868" s="4"/>
      <c r="E868" s="4"/>
      <c r="F868" s="4"/>
      <c r="G868" s="4"/>
      <c r="H868" s="4"/>
      <c r="I868" s="4"/>
      <c r="J868" s="4"/>
      <c r="K868" s="49"/>
      <c r="L868" s="49"/>
      <c r="M868" s="4"/>
      <c r="N868" s="4"/>
      <c r="O868" s="4"/>
      <c r="P868" s="4"/>
      <c r="Q868" s="4"/>
      <c r="R868" s="4"/>
      <c r="S868" s="4"/>
    </row>
    <row r="869">
      <c r="A869" s="4"/>
      <c r="B869" s="56"/>
      <c r="C869" s="4"/>
      <c r="D869" s="4"/>
      <c r="E869" s="4"/>
      <c r="F869" s="4"/>
      <c r="G869" s="4"/>
      <c r="H869" s="4"/>
      <c r="I869" s="4"/>
      <c r="J869" s="4"/>
      <c r="K869" s="49"/>
      <c r="L869" s="49"/>
      <c r="M869" s="4"/>
      <c r="N869" s="4"/>
      <c r="O869" s="4"/>
      <c r="P869" s="4"/>
      <c r="Q869" s="4"/>
      <c r="R869" s="4"/>
      <c r="S869" s="4"/>
    </row>
    <row r="870">
      <c r="A870" s="4"/>
      <c r="B870" s="56"/>
      <c r="C870" s="4"/>
      <c r="D870" s="4"/>
      <c r="E870" s="4"/>
      <c r="F870" s="4"/>
      <c r="G870" s="4"/>
      <c r="H870" s="4"/>
      <c r="I870" s="4"/>
      <c r="J870" s="4"/>
      <c r="K870" s="49"/>
      <c r="L870" s="49"/>
      <c r="M870" s="4"/>
      <c r="N870" s="4"/>
      <c r="O870" s="4"/>
      <c r="P870" s="4"/>
      <c r="Q870" s="4"/>
      <c r="R870" s="4"/>
      <c r="S870" s="4"/>
    </row>
    <row r="871">
      <c r="A871" s="4"/>
      <c r="B871" s="56"/>
      <c r="C871" s="4"/>
      <c r="D871" s="4"/>
      <c r="E871" s="4"/>
      <c r="F871" s="4"/>
      <c r="G871" s="4"/>
      <c r="H871" s="4"/>
      <c r="I871" s="4"/>
      <c r="J871" s="4"/>
      <c r="K871" s="49"/>
      <c r="L871" s="49"/>
      <c r="M871" s="4"/>
      <c r="N871" s="4"/>
      <c r="O871" s="4"/>
      <c r="P871" s="4"/>
      <c r="Q871" s="4"/>
      <c r="R871" s="4"/>
      <c r="S871" s="4"/>
    </row>
    <row r="872">
      <c r="A872" s="4"/>
      <c r="B872" s="56"/>
      <c r="C872" s="4"/>
      <c r="D872" s="4"/>
      <c r="E872" s="4"/>
      <c r="F872" s="4"/>
      <c r="G872" s="4"/>
      <c r="H872" s="4"/>
      <c r="I872" s="4"/>
      <c r="J872" s="4"/>
      <c r="K872" s="49"/>
      <c r="L872" s="49"/>
      <c r="M872" s="4"/>
      <c r="N872" s="4"/>
      <c r="O872" s="4"/>
      <c r="P872" s="4"/>
      <c r="Q872" s="4"/>
      <c r="R872" s="4"/>
      <c r="S872" s="4"/>
    </row>
    <row r="873">
      <c r="A873" s="4"/>
      <c r="B873" s="56"/>
      <c r="C873" s="4"/>
      <c r="D873" s="4"/>
      <c r="E873" s="4"/>
      <c r="F873" s="4"/>
      <c r="G873" s="4"/>
      <c r="H873" s="4"/>
      <c r="I873" s="4"/>
      <c r="J873" s="4"/>
      <c r="K873" s="49"/>
      <c r="L873" s="49"/>
      <c r="M873" s="4"/>
      <c r="N873" s="4"/>
      <c r="O873" s="4"/>
      <c r="P873" s="4"/>
      <c r="Q873" s="4"/>
      <c r="R873" s="4"/>
      <c r="S873" s="4"/>
    </row>
    <row r="874">
      <c r="A874" s="4"/>
      <c r="B874" s="56"/>
      <c r="C874" s="4"/>
      <c r="D874" s="4"/>
      <c r="E874" s="4"/>
      <c r="F874" s="4"/>
      <c r="G874" s="4"/>
      <c r="H874" s="4"/>
      <c r="I874" s="4"/>
      <c r="J874" s="4"/>
      <c r="K874" s="49"/>
      <c r="L874" s="49"/>
      <c r="M874" s="4"/>
      <c r="N874" s="4"/>
      <c r="O874" s="4"/>
      <c r="P874" s="4"/>
      <c r="Q874" s="4"/>
      <c r="R874" s="4"/>
      <c r="S874" s="4"/>
    </row>
    <row r="875">
      <c r="A875" s="4"/>
      <c r="B875" s="56"/>
      <c r="C875" s="4"/>
      <c r="D875" s="4"/>
      <c r="E875" s="4"/>
      <c r="F875" s="4"/>
      <c r="G875" s="4"/>
      <c r="H875" s="4"/>
      <c r="I875" s="4"/>
      <c r="J875" s="4"/>
      <c r="K875" s="49"/>
      <c r="L875" s="49"/>
      <c r="M875" s="4"/>
      <c r="N875" s="4"/>
      <c r="O875" s="4"/>
      <c r="P875" s="4"/>
      <c r="Q875" s="4"/>
      <c r="R875" s="4"/>
      <c r="S875" s="4"/>
    </row>
    <row r="876">
      <c r="A876" s="4"/>
      <c r="B876" s="56"/>
      <c r="C876" s="4"/>
      <c r="D876" s="4"/>
      <c r="E876" s="4"/>
      <c r="F876" s="4"/>
      <c r="G876" s="4"/>
      <c r="H876" s="4"/>
      <c r="I876" s="4"/>
      <c r="J876" s="4"/>
      <c r="K876" s="49"/>
      <c r="L876" s="49"/>
      <c r="M876" s="4"/>
      <c r="N876" s="4"/>
      <c r="O876" s="4"/>
      <c r="P876" s="4"/>
      <c r="Q876" s="4"/>
      <c r="R876" s="4"/>
      <c r="S876" s="4"/>
    </row>
    <row r="877">
      <c r="A877" s="4"/>
      <c r="B877" s="56"/>
      <c r="C877" s="4"/>
      <c r="D877" s="4"/>
      <c r="E877" s="4"/>
      <c r="F877" s="4"/>
      <c r="G877" s="4"/>
      <c r="H877" s="4"/>
      <c r="I877" s="4"/>
      <c r="J877" s="4"/>
      <c r="K877" s="49"/>
      <c r="L877" s="49"/>
      <c r="M877" s="4"/>
      <c r="N877" s="4"/>
      <c r="O877" s="4"/>
      <c r="P877" s="4"/>
      <c r="Q877" s="4"/>
      <c r="R877" s="4"/>
      <c r="S877" s="4"/>
    </row>
    <row r="878">
      <c r="A878" s="4"/>
      <c r="B878" s="56"/>
      <c r="C878" s="4"/>
      <c r="D878" s="4"/>
      <c r="E878" s="4"/>
      <c r="F878" s="4"/>
      <c r="G878" s="4"/>
      <c r="H878" s="4"/>
      <c r="I878" s="4"/>
      <c r="J878" s="4"/>
      <c r="K878" s="49"/>
      <c r="L878" s="49"/>
      <c r="M878" s="4"/>
      <c r="N878" s="4"/>
      <c r="O878" s="4"/>
      <c r="P878" s="4"/>
      <c r="Q878" s="4"/>
      <c r="R878" s="4"/>
      <c r="S878" s="4"/>
    </row>
    <row r="879">
      <c r="A879" s="4"/>
      <c r="B879" s="56"/>
      <c r="C879" s="4"/>
      <c r="D879" s="4"/>
      <c r="E879" s="4"/>
      <c r="F879" s="4"/>
      <c r="G879" s="4"/>
      <c r="H879" s="4"/>
      <c r="I879" s="4"/>
      <c r="J879" s="4"/>
      <c r="K879" s="49"/>
      <c r="L879" s="49"/>
      <c r="M879" s="4"/>
      <c r="N879" s="4"/>
      <c r="O879" s="4"/>
      <c r="P879" s="4"/>
      <c r="Q879" s="4"/>
      <c r="R879" s="4"/>
      <c r="S879" s="4"/>
    </row>
    <row r="880">
      <c r="A880" s="4"/>
      <c r="B880" s="56"/>
      <c r="C880" s="4"/>
      <c r="D880" s="4"/>
      <c r="E880" s="4"/>
      <c r="F880" s="4"/>
      <c r="G880" s="4"/>
      <c r="H880" s="4"/>
      <c r="I880" s="4"/>
      <c r="J880" s="4"/>
      <c r="K880" s="49"/>
      <c r="L880" s="49"/>
      <c r="M880" s="4"/>
      <c r="N880" s="4"/>
      <c r="O880" s="4"/>
      <c r="P880" s="4"/>
      <c r="Q880" s="4"/>
      <c r="R880" s="4"/>
      <c r="S880" s="4"/>
    </row>
    <row r="881">
      <c r="A881" s="4"/>
      <c r="B881" s="56"/>
      <c r="C881" s="4"/>
      <c r="D881" s="4"/>
      <c r="E881" s="4"/>
      <c r="F881" s="4"/>
      <c r="G881" s="4"/>
      <c r="H881" s="4"/>
      <c r="I881" s="4"/>
      <c r="J881" s="4"/>
      <c r="K881" s="49"/>
      <c r="L881" s="49"/>
      <c r="M881" s="4"/>
      <c r="N881" s="4"/>
      <c r="O881" s="4"/>
      <c r="P881" s="4"/>
      <c r="Q881" s="4"/>
      <c r="R881" s="4"/>
      <c r="S881" s="4"/>
    </row>
    <row r="882">
      <c r="A882" s="4"/>
      <c r="B882" s="56"/>
      <c r="C882" s="4"/>
      <c r="D882" s="4"/>
      <c r="E882" s="4"/>
      <c r="F882" s="4"/>
      <c r="G882" s="4"/>
      <c r="H882" s="4"/>
      <c r="I882" s="4"/>
      <c r="J882" s="4"/>
      <c r="K882" s="49"/>
      <c r="L882" s="49"/>
      <c r="M882" s="4"/>
      <c r="N882" s="4"/>
      <c r="O882" s="4"/>
      <c r="P882" s="4"/>
      <c r="Q882" s="4"/>
      <c r="R882" s="4"/>
      <c r="S882" s="4"/>
    </row>
    <row r="883">
      <c r="A883" s="4"/>
      <c r="B883" s="56"/>
      <c r="C883" s="4"/>
      <c r="D883" s="4"/>
      <c r="E883" s="4"/>
      <c r="F883" s="4"/>
      <c r="G883" s="4"/>
      <c r="H883" s="4"/>
      <c r="I883" s="4"/>
      <c r="J883" s="4"/>
      <c r="K883" s="49"/>
      <c r="L883" s="49"/>
      <c r="M883" s="4"/>
      <c r="N883" s="4"/>
      <c r="O883" s="4"/>
      <c r="P883" s="4"/>
      <c r="Q883" s="4"/>
      <c r="R883" s="4"/>
      <c r="S883" s="4"/>
    </row>
    <row r="884">
      <c r="A884" s="4"/>
      <c r="B884" s="56"/>
      <c r="C884" s="4"/>
      <c r="D884" s="4"/>
      <c r="E884" s="4"/>
      <c r="F884" s="4"/>
      <c r="G884" s="4"/>
      <c r="H884" s="4"/>
      <c r="I884" s="4"/>
      <c r="J884" s="4"/>
      <c r="K884" s="49"/>
      <c r="L884" s="49"/>
      <c r="M884" s="4"/>
      <c r="N884" s="4"/>
      <c r="O884" s="4"/>
      <c r="P884" s="4"/>
      <c r="Q884" s="4"/>
      <c r="R884" s="4"/>
      <c r="S884" s="4"/>
    </row>
    <row r="885">
      <c r="A885" s="4"/>
      <c r="B885" s="56"/>
      <c r="C885" s="4"/>
      <c r="D885" s="4"/>
      <c r="E885" s="4"/>
      <c r="F885" s="4"/>
      <c r="G885" s="4"/>
      <c r="H885" s="4"/>
      <c r="I885" s="4"/>
      <c r="J885" s="4"/>
      <c r="K885" s="49"/>
      <c r="L885" s="49"/>
      <c r="M885" s="4"/>
      <c r="N885" s="4"/>
      <c r="O885" s="4"/>
      <c r="P885" s="4"/>
      <c r="Q885" s="4"/>
      <c r="R885" s="4"/>
      <c r="S885" s="4"/>
    </row>
    <row r="886">
      <c r="A886" s="4"/>
      <c r="B886" s="56"/>
      <c r="C886" s="4"/>
      <c r="D886" s="4"/>
      <c r="E886" s="4"/>
      <c r="F886" s="4"/>
      <c r="G886" s="4"/>
      <c r="H886" s="4"/>
      <c r="I886" s="4"/>
      <c r="J886" s="4"/>
      <c r="K886" s="49"/>
      <c r="L886" s="49"/>
      <c r="M886" s="4"/>
      <c r="N886" s="4"/>
      <c r="O886" s="4"/>
      <c r="P886" s="4"/>
      <c r="Q886" s="4"/>
      <c r="R886" s="4"/>
      <c r="S886" s="4"/>
    </row>
    <row r="887">
      <c r="A887" s="4"/>
      <c r="B887" s="56"/>
      <c r="C887" s="4"/>
      <c r="D887" s="4"/>
      <c r="E887" s="4"/>
      <c r="F887" s="4"/>
      <c r="G887" s="4"/>
      <c r="H887" s="4"/>
      <c r="I887" s="4"/>
      <c r="J887" s="4"/>
      <c r="K887" s="49"/>
      <c r="L887" s="49"/>
      <c r="M887" s="4"/>
      <c r="N887" s="4"/>
      <c r="O887" s="4"/>
      <c r="P887" s="4"/>
      <c r="Q887" s="4"/>
      <c r="R887" s="4"/>
      <c r="S887" s="4"/>
    </row>
    <row r="888">
      <c r="A888" s="4"/>
      <c r="B888" s="56"/>
      <c r="C888" s="4"/>
      <c r="D888" s="4"/>
      <c r="E888" s="4"/>
      <c r="F888" s="4"/>
      <c r="G888" s="4"/>
      <c r="H888" s="4"/>
      <c r="I888" s="4"/>
      <c r="J888" s="4"/>
      <c r="K888" s="49"/>
      <c r="L888" s="49"/>
      <c r="M888" s="4"/>
      <c r="N888" s="4"/>
      <c r="O888" s="4"/>
      <c r="P888" s="4"/>
      <c r="Q888" s="4"/>
      <c r="R888" s="4"/>
      <c r="S888" s="4"/>
    </row>
    <row r="889">
      <c r="A889" s="4"/>
      <c r="B889" s="56"/>
      <c r="C889" s="4"/>
      <c r="D889" s="4"/>
      <c r="E889" s="4"/>
      <c r="F889" s="4"/>
      <c r="G889" s="4"/>
      <c r="H889" s="4"/>
      <c r="I889" s="4"/>
      <c r="J889" s="4"/>
      <c r="K889" s="49"/>
      <c r="L889" s="49"/>
      <c r="M889" s="4"/>
      <c r="N889" s="4"/>
      <c r="O889" s="4"/>
      <c r="P889" s="4"/>
      <c r="Q889" s="4"/>
      <c r="R889" s="4"/>
      <c r="S889" s="4"/>
    </row>
    <row r="890">
      <c r="A890" s="4"/>
      <c r="B890" s="56"/>
      <c r="C890" s="4"/>
      <c r="D890" s="4"/>
      <c r="E890" s="4"/>
      <c r="F890" s="4"/>
      <c r="G890" s="4"/>
      <c r="H890" s="4"/>
      <c r="I890" s="4"/>
      <c r="J890" s="4"/>
      <c r="K890" s="49"/>
      <c r="L890" s="49"/>
      <c r="M890" s="4"/>
      <c r="N890" s="4"/>
      <c r="O890" s="4"/>
      <c r="P890" s="4"/>
      <c r="Q890" s="4"/>
      <c r="R890" s="4"/>
      <c r="S890" s="4"/>
    </row>
    <row r="891">
      <c r="A891" s="4"/>
      <c r="B891" s="56"/>
      <c r="C891" s="4"/>
      <c r="D891" s="4"/>
      <c r="E891" s="4"/>
      <c r="F891" s="4"/>
      <c r="G891" s="4"/>
      <c r="H891" s="4"/>
      <c r="I891" s="4"/>
      <c r="J891" s="4"/>
      <c r="K891" s="49"/>
      <c r="L891" s="49"/>
      <c r="M891" s="4"/>
      <c r="N891" s="4"/>
      <c r="O891" s="4"/>
      <c r="P891" s="4"/>
      <c r="Q891" s="4"/>
      <c r="R891" s="4"/>
      <c r="S891" s="4"/>
    </row>
    <row r="892">
      <c r="A892" s="4"/>
      <c r="B892" s="56"/>
      <c r="C892" s="4"/>
      <c r="D892" s="4"/>
      <c r="E892" s="4"/>
      <c r="F892" s="4"/>
      <c r="G892" s="4"/>
      <c r="H892" s="4"/>
      <c r="I892" s="4"/>
      <c r="J892" s="4"/>
      <c r="K892" s="49"/>
      <c r="L892" s="49"/>
      <c r="M892" s="4"/>
      <c r="N892" s="4"/>
      <c r="O892" s="4"/>
      <c r="P892" s="4"/>
      <c r="Q892" s="4"/>
      <c r="R892" s="4"/>
      <c r="S892" s="4"/>
    </row>
    <row r="893">
      <c r="A893" s="4"/>
      <c r="B893" s="56"/>
      <c r="C893" s="4"/>
      <c r="D893" s="4"/>
      <c r="E893" s="4"/>
      <c r="F893" s="4"/>
      <c r="G893" s="4"/>
      <c r="H893" s="4"/>
      <c r="I893" s="4"/>
      <c r="J893" s="4"/>
      <c r="K893" s="49"/>
      <c r="L893" s="49"/>
      <c r="M893" s="4"/>
      <c r="N893" s="4"/>
      <c r="O893" s="4"/>
      <c r="P893" s="4"/>
      <c r="Q893" s="4"/>
      <c r="R893" s="4"/>
      <c r="S893" s="4"/>
    </row>
    <row r="894">
      <c r="A894" s="4"/>
      <c r="B894" s="56"/>
      <c r="C894" s="4"/>
      <c r="D894" s="4"/>
      <c r="E894" s="4"/>
      <c r="F894" s="4"/>
      <c r="G894" s="4"/>
      <c r="H894" s="4"/>
      <c r="I894" s="4"/>
      <c r="J894" s="4"/>
      <c r="K894" s="49"/>
      <c r="L894" s="49"/>
      <c r="M894" s="4"/>
      <c r="N894" s="4"/>
      <c r="O894" s="4"/>
      <c r="P894" s="4"/>
      <c r="Q894" s="4"/>
      <c r="R894" s="4"/>
      <c r="S894" s="4"/>
    </row>
    <row r="895">
      <c r="A895" s="4"/>
      <c r="B895" s="56"/>
      <c r="C895" s="4"/>
      <c r="D895" s="4"/>
      <c r="E895" s="4"/>
      <c r="F895" s="4"/>
      <c r="G895" s="4"/>
      <c r="H895" s="4"/>
      <c r="I895" s="4"/>
      <c r="J895" s="4"/>
      <c r="K895" s="49"/>
      <c r="L895" s="49"/>
      <c r="M895" s="4"/>
      <c r="N895" s="4"/>
      <c r="O895" s="4"/>
      <c r="P895" s="4"/>
      <c r="Q895" s="4"/>
      <c r="R895" s="4"/>
      <c r="S895" s="4"/>
    </row>
    <row r="896">
      <c r="A896" s="4"/>
      <c r="B896" s="56"/>
      <c r="C896" s="4"/>
      <c r="D896" s="4"/>
      <c r="E896" s="4"/>
      <c r="F896" s="4"/>
      <c r="G896" s="4"/>
      <c r="H896" s="4"/>
      <c r="I896" s="4"/>
      <c r="J896" s="4"/>
      <c r="K896" s="49"/>
      <c r="L896" s="49"/>
      <c r="M896" s="4"/>
      <c r="N896" s="4"/>
      <c r="O896" s="4"/>
      <c r="P896" s="4"/>
      <c r="Q896" s="4"/>
      <c r="R896" s="4"/>
      <c r="S896" s="4"/>
    </row>
    <row r="897">
      <c r="A897" s="4"/>
      <c r="B897" s="56"/>
      <c r="C897" s="4"/>
      <c r="D897" s="4"/>
      <c r="E897" s="4"/>
      <c r="F897" s="4"/>
      <c r="G897" s="4"/>
      <c r="H897" s="4"/>
      <c r="I897" s="4"/>
      <c r="J897" s="4"/>
      <c r="K897" s="49"/>
      <c r="L897" s="49"/>
      <c r="M897" s="4"/>
      <c r="N897" s="4"/>
      <c r="O897" s="4"/>
      <c r="P897" s="4"/>
      <c r="Q897" s="4"/>
      <c r="R897" s="4"/>
      <c r="S897" s="4"/>
    </row>
    <row r="898">
      <c r="A898" s="4"/>
      <c r="B898" s="56"/>
      <c r="C898" s="4"/>
      <c r="D898" s="4"/>
      <c r="E898" s="4"/>
      <c r="F898" s="4"/>
      <c r="G898" s="4"/>
      <c r="H898" s="4"/>
      <c r="I898" s="4"/>
      <c r="J898" s="4"/>
      <c r="K898" s="49"/>
      <c r="L898" s="49"/>
      <c r="M898" s="4"/>
      <c r="N898" s="4"/>
      <c r="O898" s="4"/>
      <c r="P898" s="4"/>
      <c r="Q898" s="4"/>
      <c r="R898" s="4"/>
      <c r="S898" s="4"/>
    </row>
    <row r="899">
      <c r="A899" s="4"/>
      <c r="B899" s="56"/>
      <c r="C899" s="4"/>
      <c r="D899" s="4"/>
      <c r="E899" s="4"/>
      <c r="F899" s="4"/>
      <c r="G899" s="4"/>
      <c r="H899" s="4"/>
      <c r="I899" s="4"/>
      <c r="J899" s="4"/>
      <c r="K899" s="49"/>
      <c r="L899" s="49"/>
      <c r="M899" s="4"/>
      <c r="N899" s="4"/>
      <c r="O899" s="4"/>
      <c r="P899" s="4"/>
      <c r="Q899" s="4"/>
      <c r="R899" s="4"/>
      <c r="S899" s="4"/>
    </row>
    <row r="900">
      <c r="A900" s="4"/>
      <c r="B900" s="56"/>
      <c r="C900" s="4"/>
      <c r="D900" s="4"/>
      <c r="E900" s="4"/>
      <c r="F900" s="4"/>
      <c r="G900" s="4"/>
      <c r="H900" s="4"/>
      <c r="I900" s="4"/>
      <c r="J900" s="4"/>
      <c r="K900" s="49"/>
      <c r="L900" s="49"/>
      <c r="M900" s="4"/>
      <c r="N900" s="4"/>
      <c r="O900" s="4"/>
      <c r="P900" s="4"/>
      <c r="Q900" s="4"/>
      <c r="R900" s="4"/>
      <c r="S900" s="4"/>
    </row>
    <row r="901">
      <c r="A901" s="4"/>
      <c r="B901" s="56"/>
      <c r="C901" s="4"/>
      <c r="D901" s="4"/>
      <c r="E901" s="4"/>
      <c r="F901" s="4"/>
      <c r="G901" s="4"/>
      <c r="H901" s="4"/>
      <c r="I901" s="4"/>
      <c r="J901" s="4"/>
      <c r="K901" s="49"/>
      <c r="L901" s="49"/>
      <c r="M901" s="4"/>
      <c r="N901" s="4"/>
      <c r="O901" s="4"/>
      <c r="P901" s="4"/>
      <c r="Q901" s="4"/>
      <c r="R901" s="4"/>
      <c r="S901" s="4"/>
    </row>
    <row r="902">
      <c r="A902" s="4"/>
      <c r="B902" s="56"/>
      <c r="C902" s="4"/>
      <c r="D902" s="4"/>
      <c r="E902" s="4"/>
      <c r="F902" s="4"/>
      <c r="G902" s="4"/>
      <c r="H902" s="4"/>
      <c r="I902" s="4"/>
      <c r="J902" s="4"/>
      <c r="K902" s="49"/>
      <c r="L902" s="49"/>
      <c r="M902" s="4"/>
      <c r="N902" s="4"/>
      <c r="O902" s="4"/>
      <c r="P902" s="4"/>
      <c r="Q902" s="4"/>
      <c r="R902" s="4"/>
      <c r="S902" s="4"/>
    </row>
    <row r="903">
      <c r="A903" s="4"/>
      <c r="B903" s="56"/>
      <c r="C903" s="4"/>
      <c r="D903" s="4"/>
      <c r="E903" s="4"/>
      <c r="F903" s="4"/>
      <c r="G903" s="4"/>
      <c r="H903" s="4"/>
      <c r="I903" s="4"/>
      <c r="J903" s="4"/>
      <c r="K903" s="49"/>
      <c r="L903" s="49"/>
      <c r="M903" s="4"/>
      <c r="N903" s="4"/>
      <c r="O903" s="4"/>
      <c r="P903" s="4"/>
      <c r="Q903" s="4"/>
      <c r="R903" s="4"/>
      <c r="S903" s="4"/>
    </row>
    <row r="904">
      <c r="A904" s="4"/>
      <c r="B904" s="56"/>
      <c r="C904" s="4"/>
      <c r="D904" s="4"/>
      <c r="E904" s="4"/>
      <c r="F904" s="4"/>
      <c r="G904" s="4"/>
      <c r="H904" s="4"/>
      <c r="I904" s="4"/>
      <c r="J904" s="4"/>
      <c r="K904" s="49"/>
      <c r="L904" s="49"/>
      <c r="M904" s="4"/>
      <c r="N904" s="4"/>
      <c r="O904" s="4"/>
      <c r="P904" s="4"/>
      <c r="Q904" s="4"/>
      <c r="R904" s="4"/>
      <c r="S904" s="4"/>
    </row>
    <row r="905">
      <c r="A905" s="4"/>
      <c r="B905" s="56"/>
      <c r="C905" s="4"/>
      <c r="D905" s="4"/>
      <c r="E905" s="4"/>
      <c r="F905" s="4"/>
      <c r="G905" s="4"/>
      <c r="H905" s="4"/>
      <c r="I905" s="4"/>
      <c r="J905" s="4"/>
      <c r="K905" s="49"/>
      <c r="L905" s="49"/>
      <c r="M905" s="4"/>
      <c r="N905" s="4"/>
      <c r="O905" s="4"/>
      <c r="P905" s="4"/>
      <c r="Q905" s="4"/>
      <c r="R905" s="4"/>
      <c r="S905" s="4"/>
    </row>
    <row r="906">
      <c r="A906" s="4"/>
      <c r="B906" s="56"/>
      <c r="C906" s="4"/>
      <c r="D906" s="4"/>
      <c r="E906" s="4"/>
      <c r="F906" s="4"/>
      <c r="G906" s="4"/>
      <c r="H906" s="4"/>
      <c r="I906" s="4"/>
      <c r="J906" s="4"/>
      <c r="K906" s="49"/>
      <c r="L906" s="49"/>
      <c r="M906" s="4"/>
      <c r="N906" s="4"/>
      <c r="O906" s="4"/>
      <c r="P906" s="4"/>
      <c r="Q906" s="4"/>
      <c r="R906" s="4"/>
      <c r="S906" s="4"/>
    </row>
    <row r="907">
      <c r="A907" s="4"/>
      <c r="B907" s="56"/>
      <c r="C907" s="4"/>
      <c r="D907" s="4"/>
      <c r="E907" s="4"/>
      <c r="F907" s="4"/>
      <c r="G907" s="4"/>
      <c r="H907" s="4"/>
      <c r="I907" s="4"/>
      <c r="J907" s="4"/>
      <c r="K907" s="49"/>
      <c r="L907" s="49"/>
      <c r="M907" s="4"/>
      <c r="N907" s="4"/>
      <c r="O907" s="4"/>
      <c r="P907" s="4"/>
      <c r="Q907" s="4"/>
      <c r="R907" s="4"/>
      <c r="S907" s="4"/>
    </row>
    <row r="908">
      <c r="A908" s="4"/>
      <c r="B908" s="56"/>
      <c r="C908" s="4"/>
      <c r="D908" s="4"/>
      <c r="E908" s="4"/>
      <c r="F908" s="4"/>
      <c r="G908" s="4"/>
      <c r="H908" s="4"/>
      <c r="I908" s="4"/>
      <c r="J908" s="4"/>
      <c r="K908" s="49"/>
      <c r="L908" s="49"/>
      <c r="M908" s="4"/>
      <c r="N908" s="4"/>
      <c r="O908" s="4"/>
      <c r="P908" s="4"/>
      <c r="Q908" s="4"/>
      <c r="R908" s="4"/>
      <c r="S908" s="4"/>
    </row>
    <row r="909">
      <c r="A909" s="4"/>
      <c r="B909" s="56"/>
      <c r="C909" s="4"/>
      <c r="D909" s="4"/>
      <c r="E909" s="4"/>
      <c r="F909" s="4"/>
      <c r="G909" s="4"/>
      <c r="H909" s="4"/>
      <c r="I909" s="4"/>
      <c r="J909" s="4"/>
      <c r="K909" s="49"/>
      <c r="L909" s="49"/>
      <c r="M909" s="4"/>
      <c r="N909" s="4"/>
      <c r="O909" s="4"/>
      <c r="P909" s="4"/>
      <c r="Q909" s="4"/>
      <c r="R909" s="4"/>
      <c r="S909" s="4"/>
    </row>
    <row r="910">
      <c r="A910" s="4"/>
      <c r="B910" s="56"/>
      <c r="C910" s="4"/>
      <c r="D910" s="4"/>
      <c r="E910" s="4"/>
      <c r="F910" s="4"/>
      <c r="G910" s="4"/>
      <c r="H910" s="4"/>
      <c r="I910" s="4"/>
      <c r="J910" s="4"/>
      <c r="K910" s="49"/>
      <c r="L910" s="49"/>
      <c r="M910" s="4"/>
      <c r="N910" s="4"/>
      <c r="O910" s="4"/>
      <c r="P910" s="4"/>
      <c r="Q910" s="4"/>
      <c r="R910" s="4"/>
      <c r="S910" s="4"/>
    </row>
    <row r="911">
      <c r="A911" s="4"/>
      <c r="B911" s="56"/>
      <c r="C911" s="4"/>
      <c r="D911" s="4"/>
      <c r="E911" s="4"/>
      <c r="F911" s="4"/>
      <c r="G911" s="4"/>
      <c r="H911" s="4"/>
      <c r="I911" s="4"/>
      <c r="J911" s="4"/>
      <c r="K911" s="49"/>
      <c r="L911" s="49"/>
      <c r="M911" s="4"/>
      <c r="N911" s="4"/>
      <c r="O911" s="4"/>
      <c r="P911" s="4"/>
      <c r="Q911" s="4"/>
      <c r="R911" s="4"/>
      <c r="S911" s="4"/>
    </row>
    <row r="912">
      <c r="A912" s="4"/>
      <c r="B912" s="56"/>
      <c r="C912" s="4"/>
      <c r="D912" s="4"/>
      <c r="E912" s="4"/>
      <c r="F912" s="4"/>
      <c r="G912" s="4"/>
      <c r="H912" s="4"/>
      <c r="I912" s="4"/>
      <c r="J912" s="4"/>
      <c r="K912" s="49"/>
      <c r="L912" s="49"/>
      <c r="M912" s="4"/>
      <c r="N912" s="4"/>
      <c r="O912" s="4"/>
      <c r="P912" s="4"/>
      <c r="Q912" s="4"/>
      <c r="R912" s="4"/>
      <c r="S912" s="4"/>
    </row>
    <row r="913">
      <c r="A913" s="4"/>
      <c r="B913" s="56"/>
      <c r="C913" s="4"/>
      <c r="D913" s="4"/>
      <c r="E913" s="4"/>
      <c r="F913" s="4"/>
      <c r="G913" s="4"/>
      <c r="H913" s="4"/>
      <c r="I913" s="4"/>
      <c r="J913" s="4"/>
      <c r="K913" s="49"/>
      <c r="L913" s="49"/>
      <c r="M913" s="4"/>
      <c r="N913" s="4"/>
      <c r="O913" s="4"/>
      <c r="P913" s="4"/>
      <c r="Q913" s="4"/>
      <c r="R913" s="4"/>
      <c r="S913" s="4"/>
    </row>
    <row r="914">
      <c r="A914" s="4"/>
      <c r="B914" s="56"/>
      <c r="C914" s="4"/>
      <c r="D914" s="4"/>
      <c r="E914" s="4"/>
      <c r="F914" s="4"/>
      <c r="G914" s="4"/>
      <c r="H914" s="4"/>
      <c r="I914" s="4"/>
      <c r="J914" s="4"/>
      <c r="K914" s="49"/>
      <c r="L914" s="49"/>
      <c r="M914" s="4"/>
      <c r="N914" s="4"/>
      <c r="O914" s="4"/>
      <c r="P914" s="4"/>
      <c r="Q914" s="4"/>
      <c r="R914" s="4"/>
      <c r="S914" s="4"/>
    </row>
    <row r="915">
      <c r="A915" s="4"/>
      <c r="B915" s="56"/>
      <c r="C915" s="4"/>
      <c r="D915" s="4"/>
      <c r="E915" s="4"/>
      <c r="F915" s="4"/>
      <c r="G915" s="4"/>
      <c r="H915" s="4"/>
      <c r="I915" s="4"/>
      <c r="J915" s="4"/>
      <c r="K915" s="49"/>
      <c r="L915" s="49"/>
      <c r="M915" s="4"/>
      <c r="N915" s="4"/>
      <c r="O915" s="4"/>
      <c r="P915" s="4"/>
      <c r="Q915" s="4"/>
      <c r="R915" s="4"/>
      <c r="S915" s="4"/>
    </row>
    <row r="916">
      <c r="A916" s="4"/>
      <c r="B916" s="56"/>
      <c r="C916" s="4"/>
      <c r="D916" s="4"/>
      <c r="E916" s="4"/>
      <c r="F916" s="4"/>
      <c r="G916" s="4"/>
      <c r="H916" s="4"/>
      <c r="I916" s="4"/>
      <c r="J916" s="4"/>
      <c r="K916" s="49"/>
      <c r="L916" s="49"/>
      <c r="M916" s="4"/>
      <c r="N916" s="4"/>
      <c r="O916" s="4"/>
      <c r="P916" s="4"/>
      <c r="Q916" s="4"/>
      <c r="R916" s="4"/>
      <c r="S916" s="4"/>
    </row>
    <row r="917">
      <c r="A917" s="4"/>
      <c r="B917" s="56"/>
      <c r="C917" s="4"/>
      <c r="D917" s="4"/>
      <c r="E917" s="4"/>
      <c r="F917" s="4"/>
      <c r="G917" s="4"/>
      <c r="H917" s="4"/>
      <c r="I917" s="4"/>
      <c r="J917" s="4"/>
      <c r="K917" s="49"/>
      <c r="L917" s="49"/>
      <c r="M917" s="4"/>
      <c r="N917" s="4"/>
      <c r="O917" s="4"/>
      <c r="P917" s="4"/>
      <c r="Q917" s="4"/>
      <c r="R917" s="4"/>
      <c r="S917" s="4"/>
    </row>
    <row r="918">
      <c r="A918" s="4"/>
      <c r="B918" s="56"/>
      <c r="C918" s="4"/>
      <c r="D918" s="4"/>
      <c r="E918" s="4"/>
      <c r="F918" s="4"/>
      <c r="G918" s="4"/>
      <c r="H918" s="4"/>
      <c r="I918" s="4"/>
      <c r="J918" s="4"/>
      <c r="K918" s="49"/>
      <c r="L918" s="49"/>
      <c r="M918" s="4"/>
      <c r="N918" s="4"/>
      <c r="O918" s="4"/>
      <c r="P918" s="4"/>
      <c r="Q918" s="4"/>
      <c r="R918" s="4"/>
      <c r="S918" s="4"/>
    </row>
    <row r="919">
      <c r="A919" s="4"/>
      <c r="B919" s="56"/>
      <c r="C919" s="4"/>
      <c r="D919" s="4"/>
      <c r="E919" s="4"/>
      <c r="F919" s="4"/>
      <c r="G919" s="4"/>
      <c r="H919" s="4"/>
      <c r="I919" s="4"/>
      <c r="J919" s="4"/>
      <c r="K919" s="49"/>
      <c r="L919" s="49"/>
      <c r="M919" s="4"/>
      <c r="N919" s="4"/>
      <c r="O919" s="4"/>
      <c r="P919" s="4"/>
      <c r="Q919" s="4"/>
      <c r="R919" s="4"/>
      <c r="S919" s="4"/>
    </row>
    <row r="920">
      <c r="A920" s="4"/>
      <c r="B920" s="56"/>
      <c r="C920" s="4"/>
      <c r="D920" s="4"/>
      <c r="E920" s="4"/>
      <c r="F920" s="4"/>
      <c r="G920" s="4"/>
      <c r="H920" s="4"/>
      <c r="I920" s="4"/>
      <c r="J920" s="4"/>
      <c r="K920" s="49"/>
      <c r="L920" s="49"/>
      <c r="M920" s="4"/>
      <c r="N920" s="4"/>
      <c r="O920" s="4"/>
      <c r="P920" s="4"/>
      <c r="Q920" s="4"/>
      <c r="R920" s="4"/>
      <c r="S920" s="4"/>
    </row>
    <row r="921">
      <c r="A921" s="4"/>
      <c r="B921" s="56"/>
      <c r="C921" s="4"/>
      <c r="D921" s="4"/>
      <c r="E921" s="4"/>
      <c r="F921" s="4"/>
      <c r="G921" s="4"/>
      <c r="H921" s="4"/>
      <c r="I921" s="4"/>
      <c r="J921" s="4"/>
      <c r="K921" s="49"/>
      <c r="L921" s="49"/>
      <c r="M921" s="4"/>
      <c r="N921" s="4"/>
      <c r="O921" s="4"/>
      <c r="P921" s="4"/>
      <c r="Q921" s="4"/>
      <c r="R921" s="4"/>
      <c r="S921" s="4"/>
    </row>
    <row r="922">
      <c r="A922" s="4"/>
      <c r="B922" s="56"/>
      <c r="C922" s="4"/>
      <c r="D922" s="4"/>
      <c r="E922" s="4"/>
      <c r="F922" s="4"/>
      <c r="G922" s="4"/>
      <c r="H922" s="4"/>
      <c r="I922" s="4"/>
      <c r="J922" s="4"/>
      <c r="K922" s="49"/>
      <c r="L922" s="49"/>
      <c r="M922" s="4"/>
      <c r="N922" s="4"/>
      <c r="O922" s="4"/>
      <c r="P922" s="4"/>
      <c r="Q922" s="4"/>
      <c r="R922" s="4"/>
      <c r="S922" s="4"/>
    </row>
    <row r="923">
      <c r="A923" s="4"/>
      <c r="B923" s="56"/>
      <c r="C923" s="4"/>
      <c r="D923" s="4"/>
      <c r="E923" s="4"/>
      <c r="F923" s="4"/>
      <c r="G923" s="4"/>
      <c r="H923" s="4"/>
      <c r="I923" s="4"/>
      <c r="J923" s="4"/>
      <c r="K923" s="49"/>
      <c r="L923" s="49"/>
      <c r="M923" s="4"/>
      <c r="N923" s="4"/>
      <c r="O923" s="4"/>
      <c r="P923" s="4"/>
      <c r="Q923" s="4"/>
      <c r="R923" s="4"/>
      <c r="S923" s="4"/>
    </row>
    <row r="924">
      <c r="A924" s="4"/>
      <c r="B924" s="56"/>
      <c r="C924" s="4"/>
      <c r="D924" s="4"/>
      <c r="E924" s="4"/>
      <c r="F924" s="4"/>
      <c r="G924" s="4"/>
      <c r="H924" s="4"/>
      <c r="I924" s="4"/>
      <c r="J924" s="4"/>
      <c r="K924" s="49"/>
      <c r="L924" s="49"/>
      <c r="M924" s="4"/>
      <c r="N924" s="4"/>
      <c r="O924" s="4"/>
      <c r="P924" s="4"/>
      <c r="Q924" s="4"/>
      <c r="R924" s="4"/>
      <c r="S924" s="4"/>
    </row>
    <row r="925">
      <c r="A925" s="4"/>
      <c r="B925" s="56"/>
      <c r="C925" s="4"/>
      <c r="D925" s="4"/>
      <c r="E925" s="4"/>
      <c r="F925" s="4"/>
      <c r="G925" s="4"/>
      <c r="H925" s="4"/>
      <c r="I925" s="4"/>
      <c r="J925" s="4"/>
      <c r="K925" s="49"/>
      <c r="L925" s="49"/>
      <c r="M925" s="4"/>
      <c r="N925" s="4"/>
      <c r="O925" s="4"/>
      <c r="P925" s="4"/>
      <c r="Q925" s="4"/>
      <c r="R925" s="4"/>
      <c r="S925" s="4"/>
    </row>
    <row r="926">
      <c r="A926" s="4"/>
      <c r="B926" s="56"/>
      <c r="C926" s="4"/>
      <c r="D926" s="4"/>
      <c r="E926" s="4"/>
      <c r="F926" s="4"/>
      <c r="G926" s="4"/>
      <c r="H926" s="4"/>
      <c r="I926" s="4"/>
      <c r="J926" s="4"/>
      <c r="K926" s="49"/>
      <c r="L926" s="49"/>
      <c r="M926" s="4"/>
      <c r="N926" s="4"/>
      <c r="O926" s="4"/>
      <c r="P926" s="4"/>
      <c r="Q926" s="4"/>
      <c r="R926" s="4"/>
      <c r="S926" s="4"/>
    </row>
    <row r="927">
      <c r="A927" s="4"/>
      <c r="B927" s="56"/>
      <c r="C927" s="4"/>
      <c r="D927" s="4"/>
      <c r="E927" s="4"/>
      <c r="F927" s="4"/>
      <c r="G927" s="4"/>
      <c r="H927" s="4"/>
      <c r="I927" s="4"/>
      <c r="J927" s="4"/>
      <c r="K927" s="49"/>
      <c r="L927" s="49"/>
      <c r="M927" s="4"/>
      <c r="N927" s="4"/>
      <c r="O927" s="4"/>
      <c r="P927" s="4"/>
      <c r="Q927" s="4"/>
      <c r="R927" s="4"/>
      <c r="S927" s="4"/>
    </row>
    <row r="928">
      <c r="A928" s="4"/>
      <c r="B928" s="56"/>
      <c r="C928" s="4"/>
      <c r="D928" s="4"/>
      <c r="E928" s="4"/>
      <c r="F928" s="4"/>
      <c r="G928" s="4"/>
      <c r="H928" s="4"/>
      <c r="I928" s="4"/>
      <c r="J928" s="4"/>
      <c r="K928" s="49"/>
      <c r="L928" s="49"/>
      <c r="M928" s="4"/>
      <c r="N928" s="4"/>
      <c r="O928" s="4"/>
      <c r="P928" s="4"/>
      <c r="Q928" s="4"/>
      <c r="R928" s="4"/>
      <c r="S928" s="4"/>
    </row>
    <row r="929">
      <c r="A929" s="4"/>
      <c r="B929" s="56"/>
      <c r="C929" s="4"/>
      <c r="D929" s="4"/>
      <c r="E929" s="4"/>
      <c r="F929" s="4"/>
      <c r="G929" s="4"/>
      <c r="H929" s="4"/>
      <c r="I929" s="4"/>
      <c r="J929" s="4"/>
      <c r="K929" s="49"/>
      <c r="L929" s="49"/>
      <c r="M929" s="4"/>
      <c r="N929" s="4"/>
      <c r="O929" s="4"/>
      <c r="P929" s="4"/>
      <c r="Q929" s="4"/>
      <c r="R929" s="4"/>
      <c r="S929" s="4"/>
    </row>
    <row r="930">
      <c r="A930" s="4"/>
      <c r="B930" s="56"/>
      <c r="C930" s="4"/>
      <c r="D930" s="4"/>
      <c r="E930" s="4"/>
      <c r="F930" s="4"/>
      <c r="G930" s="4"/>
      <c r="H930" s="4"/>
      <c r="I930" s="4"/>
      <c r="J930" s="4"/>
      <c r="K930" s="49"/>
      <c r="L930" s="49"/>
      <c r="M930" s="4"/>
      <c r="N930" s="4"/>
      <c r="O930" s="4"/>
      <c r="P930" s="4"/>
      <c r="Q930" s="4"/>
      <c r="R930" s="4"/>
      <c r="S930" s="4"/>
    </row>
    <row r="931">
      <c r="A931" s="4"/>
      <c r="B931" s="56"/>
      <c r="C931" s="4"/>
      <c r="D931" s="4"/>
      <c r="E931" s="4"/>
      <c r="F931" s="4"/>
      <c r="G931" s="4"/>
      <c r="H931" s="4"/>
      <c r="I931" s="4"/>
      <c r="J931" s="4"/>
      <c r="K931" s="49"/>
      <c r="L931" s="49"/>
      <c r="M931" s="4"/>
      <c r="N931" s="4"/>
      <c r="O931" s="4"/>
      <c r="P931" s="4"/>
      <c r="Q931" s="4"/>
      <c r="R931" s="4"/>
      <c r="S931" s="4"/>
    </row>
    <row r="932">
      <c r="A932" s="4"/>
      <c r="B932" s="56"/>
      <c r="C932" s="4"/>
      <c r="D932" s="4"/>
      <c r="E932" s="4"/>
      <c r="F932" s="4"/>
      <c r="G932" s="4"/>
      <c r="H932" s="4"/>
      <c r="I932" s="4"/>
      <c r="J932" s="4"/>
      <c r="K932" s="49"/>
      <c r="L932" s="49"/>
      <c r="M932" s="4"/>
      <c r="N932" s="4"/>
      <c r="O932" s="4"/>
      <c r="P932" s="4"/>
      <c r="Q932" s="4"/>
      <c r="R932" s="4"/>
      <c r="S932" s="4"/>
    </row>
    <row r="933">
      <c r="A933" s="4"/>
      <c r="B933" s="56"/>
      <c r="C933" s="4"/>
      <c r="D933" s="4"/>
      <c r="E933" s="4"/>
      <c r="F933" s="4"/>
      <c r="G933" s="4"/>
      <c r="H933" s="4"/>
      <c r="I933" s="4"/>
      <c r="J933" s="4"/>
      <c r="K933" s="49"/>
      <c r="L933" s="49"/>
      <c r="M933" s="4"/>
      <c r="N933" s="4"/>
      <c r="O933" s="4"/>
      <c r="P933" s="4"/>
      <c r="Q933" s="4"/>
      <c r="R933" s="4"/>
      <c r="S933" s="4"/>
    </row>
    <row r="934">
      <c r="A934" s="4"/>
      <c r="B934" s="56"/>
      <c r="C934" s="4"/>
      <c r="D934" s="4"/>
      <c r="E934" s="4"/>
      <c r="F934" s="4"/>
      <c r="G934" s="4"/>
      <c r="H934" s="4"/>
      <c r="I934" s="4"/>
      <c r="J934" s="4"/>
      <c r="K934" s="49"/>
      <c r="L934" s="49"/>
      <c r="M934" s="4"/>
      <c r="N934" s="4"/>
      <c r="O934" s="4"/>
      <c r="P934" s="4"/>
      <c r="Q934" s="4"/>
      <c r="R934" s="4"/>
      <c r="S934" s="4"/>
    </row>
    <row r="935">
      <c r="A935" s="4"/>
      <c r="B935" s="56"/>
      <c r="C935" s="4"/>
      <c r="D935" s="4"/>
      <c r="E935" s="4"/>
      <c r="F935" s="4"/>
      <c r="G935" s="4"/>
      <c r="H935" s="4"/>
      <c r="I935" s="4"/>
      <c r="J935" s="4"/>
      <c r="K935" s="49"/>
      <c r="L935" s="49"/>
      <c r="M935" s="4"/>
      <c r="N935" s="4"/>
      <c r="O935" s="4"/>
      <c r="P935" s="4"/>
      <c r="Q935" s="4"/>
      <c r="R935" s="4"/>
      <c r="S935" s="4"/>
    </row>
    <row r="936">
      <c r="A936" s="4"/>
      <c r="B936" s="56"/>
      <c r="C936" s="4"/>
      <c r="D936" s="4"/>
      <c r="E936" s="4"/>
      <c r="F936" s="4"/>
      <c r="G936" s="4"/>
      <c r="H936" s="4"/>
      <c r="I936" s="4"/>
      <c r="J936" s="4"/>
      <c r="K936" s="49"/>
      <c r="L936" s="49"/>
      <c r="M936" s="4"/>
      <c r="N936" s="4"/>
      <c r="O936" s="4"/>
      <c r="P936" s="4"/>
      <c r="Q936" s="4"/>
      <c r="R936" s="4"/>
      <c r="S936" s="4"/>
    </row>
    <row r="937">
      <c r="A937" s="4"/>
      <c r="B937" s="56"/>
      <c r="C937" s="4"/>
      <c r="D937" s="4"/>
      <c r="E937" s="4"/>
      <c r="F937" s="4"/>
      <c r="G937" s="4"/>
      <c r="H937" s="4"/>
      <c r="I937" s="4"/>
      <c r="J937" s="4"/>
      <c r="K937" s="49"/>
      <c r="L937" s="49"/>
      <c r="M937" s="4"/>
      <c r="N937" s="4"/>
      <c r="O937" s="4"/>
      <c r="P937" s="4"/>
      <c r="Q937" s="4"/>
      <c r="R937" s="4"/>
      <c r="S937" s="4"/>
    </row>
    <row r="938">
      <c r="A938" s="4"/>
      <c r="B938" s="56"/>
      <c r="C938" s="4"/>
      <c r="D938" s="4"/>
      <c r="E938" s="4"/>
      <c r="F938" s="4"/>
      <c r="G938" s="4"/>
      <c r="H938" s="4"/>
      <c r="I938" s="4"/>
      <c r="J938" s="4"/>
      <c r="K938" s="49"/>
      <c r="L938" s="49"/>
      <c r="M938" s="4"/>
      <c r="N938" s="4"/>
      <c r="O938" s="4"/>
      <c r="P938" s="4"/>
      <c r="Q938" s="4"/>
      <c r="R938" s="4"/>
      <c r="S938" s="4"/>
    </row>
    <row r="939">
      <c r="A939" s="4"/>
      <c r="B939" s="56"/>
      <c r="C939" s="4"/>
      <c r="D939" s="4"/>
      <c r="E939" s="4"/>
      <c r="F939" s="4"/>
      <c r="G939" s="4"/>
      <c r="H939" s="4"/>
      <c r="I939" s="4"/>
      <c r="J939" s="4"/>
      <c r="K939" s="49"/>
      <c r="L939" s="49"/>
      <c r="M939" s="4"/>
      <c r="N939" s="4"/>
      <c r="O939" s="4"/>
      <c r="P939" s="4"/>
      <c r="Q939" s="4"/>
      <c r="R939" s="4"/>
      <c r="S939" s="4"/>
    </row>
    <row r="940">
      <c r="A940" s="4"/>
      <c r="B940" s="56"/>
      <c r="C940" s="4"/>
      <c r="D940" s="4"/>
      <c r="E940" s="4"/>
      <c r="F940" s="4"/>
      <c r="G940" s="4"/>
      <c r="H940" s="4"/>
      <c r="I940" s="4"/>
      <c r="J940" s="4"/>
      <c r="K940" s="49"/>
      <c r="L940" s="49"/>
      <c r="M940" s="4"/>
      <c r="N940" s="4"/>
      <c r="O940" s="4"/>
      <c r="P940" s="4"/>
      <c r="Q940" s="4"/>
      <c r="R940" s="4"/>
      <c r="S940" s="4"/>
    </row>
    <row r="941">
      <c r="A941" s="4"/>
      <c r="B941" s="56"/>
      <c r="C941" s="4"/>
      <c r="D941" s="4"/>
      <c r="E941" s="4"/>
      <c r="F941" s="4"/>
      <c r="G941" s="4"/>
      <c r="H941" s="4"/>
      <c r="I941" s="4"/>
      <c r="J941" s="4"/>
      <c r="K941" s="49"/>
      <c r="L941" s="49"/>
      <c r="M941" s="4"/>
      <c r="N941" s="4"/>
      <c r="O941" s="4"/>
      <c r="P941" s="4"/>
      <c r="Q941" s="4"/>
      <c r="R941" s="4"/>
      <c r="S941" s="4"/>
    </row>
    <row r="942">
      <c r="A942" s="4"/>
      <c r="B942" s="56"/>
      <c r="C942" s="4"/>
      <c r="D942" s="4"/>
      <c r="E942" s="4"/>
      <c r="F942" s="4"/>
      <c r="G942" s="4"/>
      <c r="H942" s="4"/>
      <c r="I942" s="4"/>
      <c r="J942" s="4"/>
      <c r="K942" s="49"/>
      <c r="L942" s="49"/>
      <c r="M942" s="4"/>
      <c r="N942" s="4"/>
      <c r="O942" s="4"/>
      <c r="P942" s="4"/>
      <c r="Q942" s="4"/>
      <c r="R942" s="4"/>
      <c r="S942" s="4"/>
    </row>
    <row r="943">
      <c r="A943" s="4"/>
      <c r="B943" s="56"/>
      <c r="C943" s="4"/>
      <c r="D943" s="4"/>
      <c r="E943" s="4"/>
      <c r="F943" s="4"/>
      <c r="G943" s="4"/>
      <c r="H943" s="4"/>
      <c r="I943" s="4"/>
      <c r="J943" s="4"/>
      <c r="K943" s="49"/>
      <c r="L943" s="49"/>
      <c r="M943" s="4"/>
      <c r="N943" s="4"/>
      <c r="O943" s="4"/>
      <c r="P943" s="4"/>
      <c r="Q943" s="4"/>
      <c r="R943" s="4"/>
      <c r="S943" s="4"/>
    </row>
    <row r="944">
      <c r="A944" s="4"/>
      <c r="B944" s="56"/>
      <c r="C944" s="4"/>
      <c r="D944" s="4"/>
      <c r="E944" s="4"/>
      <c r="F944" s="4"/>
      <c r="G944" s="4"/>
      <c r="H944" s="4"/>
      <c r="I944" s="4"/>
      <c r="J944" s="4"/>
      <c r="K944" s="49"/>
      <c r="L944" s="49"/>
      <c r="M944" s="4"/>
      <c r="N944" s="4"/>
      <c r="O944" s="4"/>
      <c r="P944" s="4"/>
      <c r="Q944" s="4"/>
      <c r="R944" s="4"/>
      <c r="S944" s="4"/>
    </row>
    <row r="945">
      <c r="A945" s="4"/>
      <c r="B945" s="56"/>
      <c r="C945" s="4"/>
      <c r="D945" s="4"/>
      <c r="E945" s="4"/>
      <c r="F945" s="4"/>
      <c r="G945" s="4"/>
      <c r="H945" s="4"/>
      <c r="I945" s="4"/>
      <c r="J945" s="4"/>
      <c r="K945" s="49"/>
      <c r="L945" s="49"/>
      <c r="M945" s="4"/>
      <c r="N945" s="4"/>
      <c r="O945" s="4"/>
      <c r="P945" s="4"/>
      <c r="Q945" s="4"/>
      <c r="R945" s="4"/>
      <c r="S945" s="4"/>
    </row>
    <row r="946">
      <c r="A946" s="4"/>
      <c r="B946" s="56"/>
      <c r="C946" s="4"/>
      <c r="D946" s="4"/>
      <c r="E946" s="4"/>
      <c r="F946" s="4"/>
      <c r="G946" s="4"/>
      <c r="H946" s="4"/>
      <c r="I946" s="4"/>
      <c r="J946" s="4"/>
      <c r="K946" s="49"/>
      <c r="L946" s="49"/>
      <c r="M946" s="4"/>
      <c r="N946" s="4"/>
      <c r="O946" s="4"/>
      <c r="P946" s="4"/>
      <c r="Q946" s="4"/>
      <c r="R946" s="4"/>
      <c r="S946" s="4"/>
    </row>
    <row r="947">
      <c r="A947" s="4"/>
      <c r="B947" s="56"/>
      <c r="C947" s="4"/>
      <c r="D947" s="4"/>
      <c r="E947" s="4"/>
      <c r="F947" s="4"/>
      <c r="G947" s="4"/>
      <c r="H947" s="4"/>
      <c r="I947" s="4"/>
      <c r="J947" s="4"/>
      <c r="K947" s="49"/>
      <c r="L947" s="49"/>
      <c r="M947" s="4"/>
      <c r="N947" s="4"/>
      <c r="O947" s="4"/>
      <c r="P947" s="4"/>
      <c r="Q947" s="4"/>
      <c r="R947" s="4"/>
      <c r="S947" s="4"/>
    </row>
    <row r="948">
      <c r="A948" s="4"/>
      <c r="B948" s="56"/>
      <c r="C948" s="4"/>
      <c r="D948" s="4"/>
      <c r="E948" s="4"/>
      <c r="F948" s="4"/>
      <c r="G948" s="4"/>
      <c r="H948" s="4"/>
      <c r="I948" s="4"/>
      <c r="J948" s="4"/>
      <c r="K948" s="49"/>
      <c r="L948" s="49"/>
      <c r="M948" s="4"/>
      <c r="N948" s="4"/>
      <c r="O948" s="4"/>
      <c r="P948" s="4"/>
      <c r="Q948" s="4"/>
      <c r="R948" s="4"/>
      <c r="S948" s="4"/>
    </row>
    <row r="949">
      <c r="A949" s="4"/>
      <c r="B949" s="56"/>
      <c r="C949" s="4"/>
      <c r="D949" s="4"/>
      <c r="E949" s="4"/>
      <c r="F949" s="4"/>
      <c r="G949" s="4"/>
      <c r="H949" s="4"/>
      <c r="I949" s="4"/>
      <c r="J949" s="4"/>
      <c r="K949" s="49"/>
      <c r="L949" s="49"/>
      <c r="M949" s="4"/>
      <c r="N949" s="4"/>
      <c r="O949" s="4"/>
      <c r="P949" s="4"/>
      <c r="Q949" s="4"/>
      <c r="R949" s="4"/>
      <c r="S949" s="4"/>
    </row>
    <row r="950">
      <c r="A950" s="4"/>
      <c r="B950" s="56"/>
      <c r="C950" s="4"/>
      <c r="D950" s="4"/>
      <c r="E950" s="4"/>
      <c r="F950" s="4"/>
      <c r="G950" s="4"/>
      <c r="H950" s="4"/>
      <c r="I950" s="4"/>
      <c r="J950" s="4"/>
      <c r="K950" s="49"/>
      <c r="L950" s="49"/>
      <c r="M950" s="4"/>
      <c r="N950" s="4"/>
      <c r="O950" s="4"/>
      <c r="P950" s="4"/>
      <c r="Q950" s="4"/>
      <c r="R950" s="4"/>
      <c r="S950" s="4"/>
    </row>
    <row r="951">
      <c r="A951" s="4"/>
      <c r="B951" s="56"/>
      <c r="C951" s="4"/>
      <c r="D951" s="4"/>
      <c r="E951" s="4"/>
      <c r="F951" s="4"/>
      <c r="G951" s="4"/>
      <c r="H951" s="4"/>
      <c r="I951" s="4"/>
      <c r="J951" s="4"/>
      <c r="K951" s="49"/>
      <c r="L951" s="49"/>
      <c r="M951" s="4"/>
      <c r="N951" s="4"/>
      <c r="O951" s="4"/>
      <c r="P951" s="4"/>
      <c r="Q951" s="4"/>
      <c r="R951" s="4"/>
      <c r="S951" s="4"/>
    </row>
    <row r="952">
      <c r="A952" s="4"/>
      <c r="B952" s="56"/>
      <c r="C952" s="4"/>
      <c r="D952" s="4"/>
      <c r="E952" s="4"/>
      <c r="F952" s="4"/>
      <c r="G952" s="4"/>
      <c r="H952" s="4"/>
      <c r="I952" s="4"/>
      <c r="J952" s="4"/>
      <c r="K952" s="49"/>
      <c r="L952" s="49"/>
      <c r="M952" s="4"/>
      <c r="N952" s="4"/>
      <c r="O952" s="4"/>
      <c r="P952" s="4"/>
      <c r="Q952" s="4"/>
      <c r="R952" s="4"/>
      <c r="S952" s="4"/>
    </row>
    <row r="953">
      <c r="A953" s="4"/>
      <c r="B953" s="56"/>
      <c r="C953" s="4"/>
      <c r="D953" s="4"/>
      <c r="E953" s="4"/>
      <c r="F953" s="4"/>
      <c r="G953" s="4"/>
      <c r="H953" s="4"/>
      <c r="I953" s="4"/>
      <c r="J953" s="4"/>
      <c r="K953" s="49"/>
      <c r="L953" s="49"/>
      <c r="M953" s="4"/>
      <c r="N953" s="4"/>
      <c r="O953" s="4"/>
      <c r="P953" s="4"/>
      <c r="Q953" s="4"/>
      <c r="R953" s="4"/>
      <c r="S953" s="4"/>
    </row>
    <row r="954">
      <c r="A954" s="4"/>
      <c r="B954" s="56"/>
      <c r="C954" s="4"/>
      <c r="D954" s="4"/>
      <c r="E954" s="4"/>
      <c r="F954" s="4"/>
      <c r="G954" s="4"/>
      <c r="H954" s="4"/>
      <c r="I954" s="4"/>
      <c r="J954" s="4"/>
      <c r="K954" s="49"/>
      <c r="L954" s="49"/>
      <c r="M954" s="4"/>
      <c r="N954" s="4"/>
      <c r="O954" s="4"/>
      <c r="P954" s="4"/>
      <c r="Q954" s="4"/>
      <c r="R954" s="4"/>
      <c r="S954" s="4"/>
    </row>
    <row r="955">
      <c r="A955" s="4"/>
      <c r="B955" s="56"/>
      <c r="C955" s="4"/>
      <c r="D955" s="4"/>
      <c r="E955" s="4"/>
      <c r="F955" s="4"/>
      <c r="G955" s="4"/>
      <c r="H955" s="4"/>
      <c r="I955" s="4"/>
      <c r="J955" s="4"/>
      <c r="K955" s="49"/>
      <c r="L955" s="49"/>
      <c r="M955" s="4"/>
      <c r="N955" s="4"/>
      <c r="O955" s="4"/>
      <c r="P955" s="4"/>
      <c r="Q955" s="4"/>
      <c r="R955" s="4"/>
      <c r="S955" s="4"/>
    </row>
    <row r="956">
      <c r="A956" s="4"/>
      <c r="B956" s="56"/>
      <c r="C956" s="4"/>
      <c r="D956" s="4"/>
      <c r="E956" s="4"/>
      <c r="F956" s="4"/>
      <c r="G956" s="4"/>
      <c r="H956" s="4"/>
      <c r="I956" s="4"/>
      <c r="J956" s="4"/>
      <c r="K956" s="49"/>
      <c r="L956" s="49"/>
      <c r="M956" s="4"/>
      <c r="N956" s="4"/>
      <c r="O956" s="4"/>
      <c r="P956" s="4"/>
      <c r="Q956" s="4"/>
      <c r="R956" s="4"/>
      <c r="S956" s="4"/>
    </row>
  </sheetData>
  <autoFilter ref="$B$1:$S$392">
    <sortState ref="B1:S392">
      <sortCondition ref="D1:D392"/>
      <sortCondition descending="1" ref="K1:K392"/>
      <sortCondition descending="1" ref="G1:G392"/>
      <sortCondition descending="1" ref="H1:H392"/>
      <sortCondition descending="1" ref="E1:E392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24.0"/>
    <col customWidth="1" min="3" max="3" width="17.25"/>
    <col customWidth="1" min="7" max="7" width="25.13"/>
  </cols>
  <sheetData>
    <row r="1">
      <c r="A1" s="57" t="s">
        <v>25</v>
      </c>
      <c r="B1" s="16" t="s">
        <v>2</v>
      </c>
      <c r="C1" s="17" t="s">
        <v>65</v>
      </c>
      <c r="D1" s="58" t="s">
        <v>26</v>
      </c>
      <c r="E1" s="17" t="s">
        <v>815</v>
      </c>
      <c r="F1" s="57" t="s">
        <v>816</v>
      </c>
      <c r="G1" s="57" t="s">
        <v>817</v>
      </c>
      <c r="H1" s="17" t="s">
        <v>818</v>
      </c>
      <c r="I1" s="17" t="s">
        <v>819</v>
      </c>
      <c r="J1" s="59" t="s">
        <v>820</v>
      </c>
      <c r="K1" s="59" t="s">
        <v>80</v>
      </c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</row>
    <row r="2">
      <c r="A2" s="61" t="s">
        <v>724</v>
      </c>
      <c r="B2" s="61" t="s">
        <v>725</v>
      </c>
      <c r="C2" s="2" t="s">
        <v>726</v>
      </c>
      <c r="D2" s="62">
        <v>12.0</v>
      </c>
      <c r="E2" s="6">
        <f t="array" ref="E2">XLOOKUP(B2,SALES!A:A,SALES!E:E)/12</f>
        <v>464.25</v>
      </c>
      <c r="F2" s="63">
        <f t="array" ref="F2">XLOOKUP(B2,INV!A:A,INV!G:G)</f>
        <v>3722</v>
      </c>
      <c r="G2" s="6">
        <f t="shared" ref="G2:G5" si="1">F2/E2</f>
        <v>8.017232095</v>
      </c>
      <c r="H2" s="2">
        <v>9.0</v>
      </c>
      <c r="I2" s="6">
        <f t="shared" ref="I2:I5" si="2">D2*E2</f>
        <v>5571</v>
      </c>
      <c r="J2" s="6">
        <f t="shared" ref="J2:J5" si="3">CEILING(I2,K2)</f>
        <v>5580</v>
      </c>
      <c r="K2" s="2">
        <v>60.0</v>
      </c>
    </row>
    <row r="3">
      <c r="A3" s="64" t="s">
        <v>793</v>
      </c>
      <c r="B3" s="61" t="s">
        <v>794</v>
      </c>
      <c r="C3" s="2" t="s">
        <v>792</v>
      </c>
      <c r="D3" s="65">
        <f>IF(G3&lt;H3,12,0)</f>
        <v>12</v>
      </c>
      <c r="E3" s="6">
        <f t="array" ref="E3">XLOOKUP(B3,SALES!A:A,SALES!E:E)/12</f>
        <v>199</v>
      </c>
      <c r="F3" s="63">
        <f t="array" ref="F3">XLOOKUP(B3,INV!A:A,INV!G:G)</f>
        <v>1386</v>
      </c>
      <c r="G3" s="6">
        <f t="shared" si="1"/>
        <v>6.964824121</v>
      </c>
      <c r="H3" s="2">
        <v>9.0</v>
      </c>
      <c r="I3" s="6">
        <f t="shared" si="2"/>
        <v>2388</v>
      </c>
      <c r="J3" s="6">
        <f t="shared" si="3"/>
        <v>2400</v>
      </c>
      <c r="K3" s="2">
        <v>100.0</v>
      </c>
    </row>
    <row r="4">
      <c r="A4" s="19" t="s">
        <v>113</v>
      </c>
      <c r="B4" s="20" t="s">
        <v>126</v>
      </c>
      <c r="C4" s="2" t="s">
        <v>115</v>
      </c>
      <c r="D4" s="62">
        <v>24.0</v>
      </c>
      <c r="E4" s="66">
        <v>100.0</v>
      </c>
      <c r="F4" s="6">
        <f t="array" ref="F4">XLOOKUP(B4,INV!A:A,INV!G:G)</f>
        <v>0</v>
      </c>
      <c r="G4" s="6">
        <f t="shared" si="1"/>
        <v>0</v>
      </c>
      <c r="H4" s="2">
        <v>9.0</v>
      </c>
      <c r="I4" s="6">
        <f t="shared" si="2"/>
        <v>2400</v>
      </c>
      <c r="J4" s="6">
        <f t="shared" si="3"/>
        <v>0</v>
      </c>
    </row>
    <row r="5">
      <c r="A5" s="19" t="s">
        <v>113</v>
      </c>
      <c r="B5" s="20" t="s">
        <v>114</v>
      </c>
      <c r="C5" s="2" t="s">
        <v>115</v>
      </c>
      <c r="D5" s="62">
        <v>24.0</v>
      </c>
      <c r="E5" s="6">
        <f t="array" ref="E5">XLOOKUP(B5,SALES!A:A,SALES!E:E)/12</f>
        <v>335.6666667</v>
      </c>
      <c r="F5" s="6">
        <f t="array" ref="F5">XLOOKUP(B5,INV!A:A,INV!G:G)</f>
        <v>510</v>
      </c>
      <c r="G5" s="6">
        <f t="shared" si="1"/>
        <v>1.519364449</v>
      </c>
      <c r="H5" s="2">
        <v>9.0</v>
      </c>
      <c r="I5" s="6">
        <f t="shared" si="2"/>
        <v>8056</v>
      </c>
      <c r="J5" s="6">
        <f t="shared" si="3"/>
        <v>0</v>
      </c>
    </row>
    <row r="14">
      <c r="A14" s="2" t="s">
        <v>821</v>
      </c>
    </row>
    <row r="15">
      <c r="A15" s="2" t="s">
        <v>822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2.88"/>
    <col customWidth="1" min="3" max="3" width="16.5"/>
    <col customWidth="1" min="4" max="4" width="14.75"/>
    <col customWidth="1" min="5" max="5" width="14.25"/>
    <col customWidth="1" min="6" max="6" width="16.5"/>
  </cols>
  <sheetData>
    <row r="1">
      <c r="A1" s="57" t="s">
        <v>25</v>
      </c>
      <c r="B1" s="16" t="s">
        <v>2</v>
      </c>
      <c r="C1" s="17" t="s">
        <v>65</v>
      </c>
      <c r="D1" s="58" t="s">
        <v>823</v>
      </c>
      <c r="E1" s="58" t="s">
        <v>824</v>
      </c>
      <c r="F1" s="17" t="s">
        <v>815</v>
      </c>
      <c r="G1" s="17" t="s">
        <v>825</v>
      </c>
      <c r="H1" s="17" t="s">
        <v>818</v>
      </c>
      <c r="I1" s="17" t="s">
        <v>68</v>
      </c>
      <c r="J1" s="59" t="s">
        <v>826</v>
      </c>
      <c r="K1" s="59" t="s">
        <v>69</v>
      </c>
      <c r="L1" s="59" t="s">
        <v>827</v>
      </c>
      <c r="M1" s="59" t="s">
        <v>828</v>
      </c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</row>
    <row r="2">
      <c r="A2" s="32" t="s">
        <v>137</v>
      </c>
      <c r="B2" s="32" t="s">
        <v>138</v>
      </c>
      <c r="C2" s="2" t="s">
        <v>115</v>
      </c>
      <c r="D2" s="65" t="str">
        <f t="shared" ref="D2:D18" si="1">CEILING(J2,M2)</f>
        <v>#N/A</v>
      </c>
      <c r="E2" s="62" t="str">
        <f t="shared" ref="E2:E18" si="2">CEILING(L2,M2)</f>
        <v>#N/A</v>
      </c>
      <c r="F2" s="6">
        <f t="array" ref="F2">XLOOKUP(B2,SALES!A:A,SALES!E:E)/12</f>
        <v>46.16666667</v>
      </c>
      <c r="G2" s="6" t="str">
        <f t="array" ref="G2">XLOOKUP(B2,'EXP INV'!Q:Q,'EXP INV'!R:R)</f>
        <v>#N/A</v>
      </c>
      <c r="H2" s="2">
        <v>8.0</v>
      </c>
      <c r="I2" s="6" t="str">
        <f t="shared" ref="I2:I18" si="3">IF(G2&lt;H2,10,0)</f>
        <v>#N/A</v>
      </c>
      <c r="J2" s="6" t="str">
        <f t="shared" ref="J2:J18" si="4">I2*F2</f>
        <v>#N/A</v>
      </c>
      <c r="K2" s="2" t="str">
        <f t="shared" ref="K2:K18" si="5">IF(G2-5&lt;0,3,0)</f>
        <v>#N/A</v>
      </c>
      <c r="L2" s="2" t="str">
        <f t="shared" ref="L2:L18" si="6">K2*F2</f>
        <v>#N/A</v>
      </c>
      <c r="M2" s="2">
        <v>32.0</v>
      </c>
    </row>
    <row r="3">
      <c r="A3" s="32" t="s">
        <v>120</v>
      </c>
      <c r="B3" s="32" t="s">
        <v>121</v>
      </c>
      <c r="C3" s="2" t="s">
        <v>115</v>
      </c>
      <c r="D3" s="65" t="str">
        <f t="shared" si="1"/>
        <v>#N/A</v>
      </c>
      <c r="E3" s="62" t="str">
        <f t="shared" si="2"/>
        <v>#N/A</v>
      </c>
      <c r="F3" s="6">
        <f t="array" ref="F3">XLOOKUP(B3,SALES!A:A,SALES!E:E)/12</f>
        <v>66.91666667</v>
      </c>
      <c r="G3" s="6" t="str">
        <f t="array" ref="G3">XLOOKUP(B3,'EXP INV'!Q:Q,'EXP INV'!R:R)</f>
        <v>#N/A</v>
      </c>
      <c r="H3" s="2">
        <v>8.0</v>
      </c>
      <c r="I3" s="6" t="str">
        <f t="shared" si="3"/>
        <v>#N/A</v>
      </c>
      <c r="J3" s="6" t="str">
        <f t="shared" si="4"/>
        <v>#N/A</v>
      </c>
      <c r="K3" s="2" t="str">
        <f t="shared" si="5"/>
        <v>#N/A</v>
      </c>
      <c r="L3" s="2" t="str">
        <f t="shared" si="6"/>
        <v>#N/A</v>
      </c>
      <c r="M3" s="2">
        <v>24.0</v>
      </c>
    </row>
    <row r="4">
      <c r="A4" s="32" t="s">
        <v>139</v>
      </c>
      <c r="B4" s="32" t="s">
        <v>140</v>
      </c>
      <c r="C4" s="2" t="s">
        <v>115</v>
      </c>
      <c r="D4" s="65" t="str">
        <f t="shared" si="1"/>
        <v>#N/A</v>
      </c>
      <c r="E4" s="62" t="str">
        <f t="shared" si="2"/>
        <v>#N/A</v>
      </c>
      <c r="F4" s="6">
        <f t="array" ref="F4">XLOOKUP(B4,SALES!A:A,SALES!E:E)/12</f>
        <v>20.25</v>
      </c>
      <c r="G4" s="6" t="str">
        <f t="array" ref="G4">XLOOKUP(B4,'EXP INV'!Q:Q,'EXP INV'!R:R)</f>
        <v>#N/A</v>
      </c>
      <c r="H4" s="2">
        <v>8.0</v>
      </c>
      <c r="I4" s="6" t="str">
        <f t="shared" si="3"/>
        <v>#N/A</v>
      </c>
      <c r="J4" s="6" t="str">
        <f t="shared" si="4"/>
        <v>#N/A</v>
      </c>
      <c r="K4" s="2" t="str">
        <f t="shared" si="5"/>
        <v>#N/A</v>
      </c>
      <c r="L4" s="2" t="str">
        <f t="shared" si="6"/>
        <v>#N/A</v>
      </c>
      <c r="M4" s="2">
        <v>32.0</v>
      </c>
    </row>
    <row r="5">
      <c r="A5" s="32" t="s">
        <v>124</v>
      </c>
      <c r="B5" s="32" t="s">
        <v>125</v>
      </c>
      <c r="C5" s="2" t="s">
        <v>115</v>
      </c>
      <c r="D5" s="65" t="str">
        <f t="shared" si="1"/>
        <v>#N/A</v>
      </c>
      <c r="E5" s="62" t="str">
        <f t="shared" si="2"/>
        <v>#N/A</v>
      </c>
      <c r="F5" s="6">
        <f t="array" ref="F5">XLOOKUP(B5,SALES!A:A,SALES!E:E)/12</f>
        <v>40.91666667</v>
      </c>
      <c r="G5" s="6" t="str">
        <f t="array" ref="G5">XLOOKUP(B5,'EXP INV'!Q:Q,'EXP INV'!R:R)</f>
        <v>#N/A</v>
      </c>
      <c r="H5" s="2">
        <v>8.0</v>
      </c>
      <c r="I5" s="6" t="str">
        <f t="shared" si="3"/>
        <v>#N/A</v>
      </c>
      <c r="J5" s="6" t="str">
        <f t="shared" si="4"/>
        <v>#N/A</v>
      </c>
      <c r="K5" s="2" t="str">
        <f t="shared" si="5"/>
        <v>#N/A</v>
      </c>
      <c r="L5" s="2" t="str">
        <f t="shared" si="6"/>
        <v>#N/A</v>
      </c>
      <c r="M5" s="2">
        <v>24.0</v>
      </c>
    </row>
    <row r="6">
      <c r="A6" s="32" t="s">
        <v>131</v>
      </c>
      <c r="B6" s="32" t="s">
        <v>132</v>
      </c>
      <c r="C6" s="2" t="s">
        <v>115</v>
      </c>
      <c r="D6" s="65" t="str">
        <f t="shared" si="1"/>
        <v>#N/A</v>
      </c>
      <c r="E6" s="62" t="str">
        <f t="shared" si="2"/>
        <v>#N/A</v>
      </c>
      <c r="F6" s="6">
        <f t="array" ref="F6">XLOOKUP(B6,SALES!A:A,SALES!E:E)/12</f>
        <v>29.83333333</v>
      </c>
      <c r="G6" s="6" t="str">
        <f t="array" ref="G6">XLOOKUP(B6,'EXP INV'!Q:Q,'EXP INV'!R:R)</f>
        <v>#N/A</v>
      </c>
      <c r="H6" s="2">
        <v>8.0</v>
      </c>
      <c r="I6" s="6" t="str">
        <f t="shared" si="3"/>
        <v>#N/A</v>
      </c>
      <c r="J6" s="6" t="str">
        <f t="shared" si="4"/>
        <v>#N/A</v>
      </c>
      <c r="K6" s="2" t="str">
        <f t="shared" si="5"/>
        <v>#N/A</v>
      </c>
      <c r="L6" s="2" t="str">
        <f t="shared" si="6"/>
        <v>#N/A</v>
      </c>
      <c r="M6" s="2">
        <v>24.0</v>
      </c>
    </row>
    <row r="7">
      <c r="A7" s="32" t="s">
        <v>135</v>
      </c>
      <c r="B7" s="32" t="s">
        <v>136</v>
      </c>
      <c r="C7" s="2" t="s">
        <v>115</v>
      </c>
      <c r="D7" s="65" t="str">
        <f t="shared" si="1"/>
        <v>#N/A</v>
      </c>
      <c r="E7" s="62" t="str">
        <f t="shared" si="2"/>
        <v>#N/A</v>
      </c>
      <c r="F7" s="6">
        <f t="array" ref="F7">XLOOKUP(B7,SALES!A:A,SALES!E:E)/12</f>
        <v>14.41666667</v>
      </c>
      <c r="G7" s="6" t="str">
        <f t="array" ref="G7">XLOOKUP(B7,'EXP INV'!Q:Q,'EXP INV'!R:R)</f>
        <v>#N/A</v>
      </c>
      <c r="H7" s="2">
        <v>8.0</v>
      </c>
      <c r="I7" s="6" t="str">
        <f t="shared" si="3"/>
        <v>#N/A</v>
      </c>
      <c r="J7" s="6" t="str">
        <f t="shared" si="4"/>
        <v>#N/A</v>
      </c>
      <c r="K7" s="2" t="str">
        <f t="shared" si="5"/>
        <v>#N/A</v>
      </c>
      <c r="L7" s="2" t="str">
        <f t="shared" si="6"/>
        <v>#N/A</v>
      </c>
      <c r="M7" s="2">
        <v>24.0</v>
      </c>
    </row>
    <row r="8">
      <c r="A8" s="32" t="s">
        <v>149</v>
      </c>
      <c r="B8" s="32" t="s">
        <v>150</v>
      </c>
      <c r="C8" s="2" t="s">
        <v>115</v>
      </c>
      <c r="D8" s="65" t="str">
        <f t="shared" si="1"/>
        <v>#N/A</v>
      </c>
      <c r="E8" s="62" t="str">
        <f t="shared" si="2"/>
        <v>#N/A</v>
      </c>
      <c r="F8" s="6">
        <f t="array" ref="F8">XLOOKUP(B8,SALES!A:A,SALES!E:E)/12</f>
        <v>17</v>
      </c>
      <c r="G8" s="6" t="str">
        <f t="array" ref="G8">XLOOKUP(B8,'EXP INV'!Q:Q,'EXP INV'!R:R)</f>
        <v>#N/A</v>
      </c>
      <c r="H8" s="2">
        <v>8.0</v>
      </c>
      <c r="I8" s="6" t="str">
        <f t="shared" si="3"/>
        <v>#N/A</v>
      </c>
      <c r="J8" s="6" t="str">
        <f t="shared" si="4"/>
        <v>#N/A</v>
      </c>
      <c r="K8" s="2" t="str">
        <f t="shared" si="5"/>
        <v>#N/A</v>
      </c>
      <c r="L8" s="2" t="str">
        <f t="shared" si="6"/>
        <v>#N/A</v>
      </c>
      <c r="M8" s="2">
        <v>32.0</v>
      </c>
    </row>
    <row r="9">
      <c r="A9" s="32" t="s">
        <v>129</v>
      </c>
      <c r="B9" s="32" t="s">
        <v>130</v>
      </c>
      <c r="C9" s="2" t="s">
        <v>115</v>
      </c>
      <c r="D9" s="65" t="str">
        <f t="shared" si="1"/>
        <v>#N/A</v>
      </c>
      <c r="E9" s="62" t="str">
        <f t="shared" si="2"/>
        <v>#N/A</v>
      </c>
      <c r="F9" s="6">
        <f t="array" ref="F9">XLOOKUP(B9,SALES!A:A,SALES!E:E)/12</f>
        <v>44.83333333</v>
      </c>
      <c r="G9" s="6" t="str">
        <f t="array" ref="G9">XLOOKUP(B9,'EXP INV'!Q:Q,'EXP INV'!R:R)</f>
        <v>#N/A</v>
      </c>
      <c r="H9" s="2">
        <v>8.0</v>
      </c>
      <c r="I9" s="6" t="str">
        <f t="shared" si="3"/>
        <v>#N/A</v>
      </c>
      <c r="J9" s="6" t="str">
        <f t="shared" si="4"/>
        <v>#N/A</v>
      </c>
      <c r="K9" s="2" t="str">
        <f t="shared" si="5"/>
        <v>#N/A</v>
      </c>
      <c r="L9" s="2" t="str">
        <f t="shared" si="6"/>
        <v>#N/A</v>
      </c>
      <c r="M9" s="2">
        <v>24.0</v>
      </c>
    </row>
    <row r="10">
      <c r="A10" s="32" t="s">
        <v>145</v>
      </c>
      <c r="B10" s="32" t="s">
        <v>146</v>
      </c>
      <c r="C10" s="2" t="s">
        <v>115</v>
      </c>
      <c r="D10" s="65" t="str">
        <f t="shared" si="1"/>
        <v>#N/A</v>
      </c>
      <c r="E10" s="62" t="str">
        <f t="shared" si="2"/>
        <v>#N/A</v>
      </c>
      <c r="F10" s="6">
        <f t="array" ref="F10">XLOOKUP(B10,SALES!A:A,SALES!E:E)/12</f>
        <v>24.16666667</v>
      </c>
      <c r="G10" s="6" t="str">
        <f t="array" ref="G10">XLOOKUP(B10,'EXP INV'!Q:Q,'EXP INV'!R:R)</f>
        <v>#N/A</v>
      </c>
      <c r="H10" s="2">
        <v>8.0</v>
      </c>
      <c r="I10" s="6" t="str">
        <f t="shared" si="3"/>
        <v>#N/A</v>
      </c>
      <c r="J10" s="6" t="str">
        <f t="shared" si="4"/>
        <v>#N/A</v>
      </c>
      <c r="K10" s="2" t="str">
        <f t="shared" si="5"/>
        <v>#N/A</v>
      </c>
      <c r="L10" s="2" t="str">
        <f t="shared" si="6"/>
        <v>#N/A</v>
      </c>
      <c r="M10" s="2">
        <v>32.0</v>
      </c>
    </row>
    <row r="11">
      <c r="A11" s="32" t="s">
        <v>127</v>
      </c>
      <c r="B11" s="32" t="s">
        <v>128</v>
      </c>
      <c r="C11" s="2" t="s">
        <v>115</v>
      </c>
      <c r="D11" s="65" t="str">
        <f t="shared" si="1"/>
        <v>#N/A</v>
      </c>
      <c r="E11" s="62" t="str">
        <f t="shared" si="2"/>
        <v>#N/A</v>
      </c>
      <c r="F11" s="6">
        <f t="array" ref="F11">XLOOKUP(B11,SALES!A:A,SALES!E:E)/12</f>
        <v>40.33333333</v>
      </c>
      <c r="G11" s="6" t="str">
        <f t="array" ref="G11">XLOOKUP(B11,'EXP INV'!Q:Q,'EXP INV'!R:R)</f>
        <v>#N/A</v>
      </c>
      <c r="H11" s="2">
        <v>8.0</v>
      </c>
      <c r="I11" s="6" t="str">
        <f t="shared" si="3"/>
        <v>#N/A</v>
      </c>
      <c r="J11" s="6" t="str">
        <f t="shared" si="4"/>
        <v>#N/A</v>
      </c>
      <c r="K11" s="2" t="str">
        <f t="shared" si="5"/>
        <v>#N/A</v>
      </c>
      <c r="L11" s="2" t="str">
        <f t="shared" si="6"/>
        <v>#N/A</v>
      </c>
      <c r="M11" s="2">
        <v>24.0</v>
      </c>
    </row>
    <row r="12">
      <c r="A12" s="32" t="s">
        <v>143</v>
      </c>
      <c r="B12" s="32" t="s">
        <v>144</v>
      </c>
      <c r="C12" s="2" t="s">
        <v>115</v>
      </c>
      <c r="D12" s="65" t="str">
        <f t="shared" si="1"/>
        <v>#N/A</v>
      </c>
      <c r="E12" s="62" t="str">
        <f t="shared" si="2"/>
        <v>#N/A</v>
      </c>
      <c r="F12" s="6">
        <f t="array" ref="F12">XLOOKUP(B12,SALES!A:A,SALES!E:E)/12</f>
        <v>28.5</v>
      </c>
      <c r="G12" s="6" t="str">
        <f t="array" ref="G12">XLOOKUP(B12,'EXP INV'!Q:Q,'EXP INV'!R:R)</f>
        <v>#N/A</v>
      </c>
      <c r="H12" s="2">
        <v>8.0</v>
      </c>
      <c r="I12" s="6" t="str">
        <f t="shared" si="3"/>
        <v>#N/A</v>
      </c>
      <c r="J12" s="6" t="str">
        <f t="shared" si="4"/>
        <v>#N/A</v>
      </c>
      <c r="K12" s="2" t="str">
        <f t="shared" si="5"/>
        <v>#N/A</v>
      </c>
      <c r="L12" s="2" t="str">
        <f t="shared" si="6"/>
        <v>#N/A</v>
      </c>
      <c r="M12" s="2">
        <v>32.0</v>
      </c>
    </row>
    <row r="13">
      <c r="A13" s="32" t="s">
        <v>117</v>
      </c>
      <c r="B13" s="32" t="s">
        <v>118</v>
      </c>
      <c r="C13" s="2" t="s">
        <v>115</v>
      </c>
      <c r="D13" s="65" t="str">
        <f t="shared" si="1"/>
        <v>#N/A</v>
      </c>
      <c r="E13" s="62" t="str">
        <f t="shared" si="2"/>
        <v>#N/A</v>
      </c>
      <c r="F13" s="6">
        <f t="array" ref="F13">XLOOKUP(B13,SALES!A:A,SALES!E:E)/12</f>
        <v>83.66666667</v>
      </c>
      <c r="G13" s="6" t="str">
        <f t="array" ref="G13">XLOOKUP(B13,'EXP INV'!Q:Q,'EXP INV'!R:R)</f>
        <v>#N/A</v>
      </c>
      <c r="H13" s="2">
        <v>8.0</v>
      </c>
      <c r="I13" s="6" t="str">
        <f t="shared" si="3"/>
        <v>#N/A</v>
      </c>
      <c r="J13" s="6" t="str">
        <f t="shared" si="4"/>
        <v>#N/A</v>
      </c>
      <c r="K13" s="2" t="str">
        <f t="shared" si="5"/>
        <v>#N/A</v>
      </c>
      <c r="L13" s="2" t="str">
        <f t="shared" si="6"/>
        <v>#N/A</v>
      </c>
      <c r="M13" s="2">
        <v>24.0</v>
      </c>
    </row>
    <row r="14">
      <c r="A14" s="32" t="s">
        <v>141</v>
      </c>
      <c r="B14" s="32" t="s">
        <v>142</v>
      </c>
      <c r="C14" s="2" t="s">
        <v>115</v>
      </c>
      <c r="D14" s="65" t="str">
        <f t="shared" si="1"/>
        <v>#N/A</v>
      </c>
      <c r="E14" s="62" t="str">
        <f t="shared" si="2"/>
        <v>#N/A</v>
      </c>
      <c r="F14" s="6">
        <f t="array" ref="F14">XLOOKUP(B14,SALES!A:A,SALES!E:E)/12</f>
        <v>31.33333333</v>
      </c>
      <c r="G14" s="6" t="str">
        <f t="array" ref="G14">XLOOKUP(B14,'EXP INV'!Q:Q,'EXP INV'!R:R)</f>
        <v>#N/A</v>
      </c>
      <c r="H14" s="2">
        <v>8.0</v>
      </c>
      <c r="I14" s="6" t="str">
        <f t="shared" si="3"/>
        <v>#N/A</v>
      </c>
      <c r="J14" s="6" t="str">
        <f t="shared" si="4"/>
        <v>#N/A</v>
      </c>
      <c r="K14" s="2" t="str">
        <f t="shared" si="5"/>
        <v>#N/A</v>
      </c>
      <c r="L14" s="2" t="str">
        <f t="shared" si="6"/>
        <v>#N/A</v>
      </c>
      <c r="M14" s="2">
        <v>32.0</v>
      </c>
    </row>
    <row r="15">
      <c r="A15" s="32" t="s">
        <v>133</v>
      </c>
      <c r="B15" s="32" t="s">
        <v>134</v>
      </c>
      <c r="C15" s="2" t="s">
        <v>115</v>
      </c>
      <c r="D15" s="65" t="str">
        <f t="shared" si="1"/>
        <v>#N/A</v>
      </c>
      <c r="E15" s="62" t="str">
        <f t="shared" si="2"/>
        <v>#N/A</v>
      </c>
      <c r="F15" s="6">
        <f t="array" ref="F15">XLOOKUP(B15,SALES!A:A,SALES!E:E)/12</f>
        <v>31.58333333</v>
      </c>
      <c r="G15" s="6" t="str">
        <f t="array" ref="G15">XLOOKUP(B15,'EXP INV'!Q:Q,'EXP INV'!R:R)</f>
        <v>#N/A</v>
      </c>
      <c r="H15" s="2">
        <v>8.0</v>
      </c>
      <c r="I15" s="6" t="str">
        <f t="shared" si="3"/>
        <v>#N/A</v>
      </c>
      <c r="J15" s="6" t="str">
        <f t="shared" si="4"/>
        <v>#N/A</v>
      </c>
      <c r="K15" s="2" t="str">
        <f t="shared" si="5"/>
        <v>#N/A</v>
      </c>
      <c r="L15" s="2" t="str">
        <f t="shared" si="6"/>
        <v>#N/A</v>
      </c>
      <c r="M15" s="2">
        <v>24.0</v>
      </c>
    </row>
    <row r="16">
      <c r="A16" s="32" t="s">
        <v>147</v>
      </c>
      <c r="B16" s="32" t="s">
        <v>148</v>
      </c>
      <c r="C16" s="2" t="s">
        <v>115</v>
      </c>
      <c r="D16" s="65" t="str">
        <f t="shared" si="1"/>
        <v>#N/A</v>
      </c>
      <c r="E16" s="62" t="str">
        <f t="shared" si="2"/>
        <v>#N/A</v>
      </c>
      <c r="F16" s="6">
        <f t="array" ref="F16">XLOOKUP(B16,SALES!A:A,SALES!E:E)/12</f>
        <v>17.75</v>
      </c>
      <c r="G16" s="6" t="str">
        <f t="array" ref="G16">XLOOKUP(B16,'EXP INV'!Q:Q,'EXP INV'!R:R)</f>
        <v>#N/A</v>
      </c>
      <c r="H16" s="2">
        <v>8.0</v>
      </c>
      <c r="I16" s="6" t="str">
        <f t="shared" si="3"/>
        <v>#N/A</v>
      </c>
      <c r="J16" s="6" t="str">
        <f t="shared" si="4"/>
        <v>#N/A</v>
      </c>
      <c r="K16" s="2" t="str">
        <f t="shared" si="5"/>
        <v>#N/A</v>
      </c>
      <c r="L16" s="2" t="str">
        <f t="shared" si="6"/>
        <v>#N/A</v>
      </c>
      <c r="M16" s="2">
        <v>32.0</v>
      </c>
    </row>
    <row r="17">
      <c r="A17" s="32" t="s">
        <v>122</v>
      </c>
      <c r="B17" s="32" t="s">
        <v>123</v>
      </c>
      <c r="C17" s="2" t="s">
        <v>115</v>
      </c>
      <c r="D17" s="65" t="str">
        <f t="shared" si="1"/>
        <v>#N/A</v>
      </c>
      <c r="E17" s="62" t="str">
        <f t="shared" si="2"/>
        <v>#N/A</v>
      </c>
      <c r="F17" s="6">
        <f t="array" ref="F17">XLOOKUP(B17,SALES!A:A,SALES!E:E)/12</f>
        <v>46.16666667</v>
      </c>
      <c r="G17" s="6" t="str">
        <f t="array" ref="G17">XLOOKUP(B17,'EXP INV'!Q:Q,'EXP INV'!R:R)</f>
        <v>#N/A</v>
      </c>
      <c r="H17" s="2">
        <v>8.0</v>
      </c>
      <c r="I17" s="6" t="str">
        <f t="shared" si="3"/>
        <v>#N/A</v>
      </c>
      <c r="J17" s="6" t="str">
        <f t="shared" si="4"/>
        <v>#N/A</v>
      </c>
      <c r="K17" s="2" t="str">
        <f t="shared" si="5"/>
        <v>#N/A</v>
      </c>
      <c r="L17" s="2" t="str">
        <f t="shared" si="6"/>
        <v>#N/A</v>
      </c>
      <c r="M17" s="2">
        <v>24.0</v>
      </c>
    </row>
    <row r="18">
      <c r="A18" s="32" t="s">
        <v>178</v>
      </c>
      <c r="B18" s="32" t="s">
        <v>179</v>
      </c>
      <c r="C18" s="2" t="s">
        <v>115</v>
      </c>
      <c r="D18" s="65" t="str">
        <f t="shared" si="1"/>
        <v>#N/A</v>
      </c>
      <c r="E18" s="62" t="str">
        <f t="shared" si="2"/>
        <v>#N/A</v>
      </c>
      <c r="F18" s="6">
        <f t="array" ref="F18">XLOOKUP(B18,SALES!A:A,SALES!E:E)/12</f>
        <v>22.33333333</v>
      </c>
      <c r="G18" s="6" t="str">
        <f t="array" ref="G18">XLOOKUP(B18,'EXP INV'!Q:Q,'EXP INV'!R:R)</f>
        <v>#N/A</v>
      </c>
      <c r="H18" s="2">
        <v>8.0</v>
      </c>
      <c r="I18" s="6" t="str">
        <f t="shared" si="3"/>
        <v>#N/A</v>
      </c>
      <c r="J18" s="6" t="str">
        <f t="shared" si="4"/>
        <v>#N/A</v>
      </c>
      <c r="K18" s="2" t="str">
        <f t="shared" si="5"/>
        <v>#N/A</v>
      </c>
      <c r="L18" s="2" t="str">
        <f t="shared" si="6"/>
        <v>#N/A</v>
      </c>
      <c r="M18" s="2">
        <v>24.0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88"/>
    <col customWidth="1" min="2" max="2" width="37.88"/>
    <col customWidth="1" min="8" max="8" width="14.5"/>
    <col customWidth="1" min="9" max="9" width="19.0"/>
  </cols>
  <sheetData>
    <row r="1">
      <c r="A1" s="67" t="s">
        <v>829</v>
      </c>
      <c r="B1" s="57" t="s">
        <v>25</v>
      </c>
      <c r="C1" s="16" t="s">
        <v>2</v>
      </c>
      <c r="D1" s="67" t="s">
        <v>65</v>
      </c>
      <c r="E1" s="58" t="s">
        <v>26</v>
      </c>
      <c r="F1" s="67" t="s">
        <v>65</v>
      </c>
      <c r="G1" s="17" t="s">
        <v>830</v>
      </c>
      <c r="H1" s="57" t="s">
        <v>816</v>
      </c>
      <c r="I1" s="57" t="s">
        <v>817</v>
      </c>
      <c r="J1" s="17" t="s">
        <v>818</v>
      </c>
      <c r="K1" s="17" t="s">
        <v>820</v>
      </c>
      <c r="L1" s="2" t="s">
        <v>80</v>
      </c>
    </row>
    <row r="2">
      <c r="A2" s="2">
        <v>1.0</v>
      </c>
      <c r="B2" s="68" t="s">
        <v>813</v>
      </c>
      <c r="C2" s="55" t="s">
        <v>814</v>
      </c>
      <c r="D2" s="14" t="s">
        <v>792</v>
      </c>
      <c r="E2" s="65">
        <f>IF(J2-I2&gt;0,(J2-I2)*G2,0)</f>
        <v>820.6666667</v>
      </c>
      <c r="F2" s="14" t="s">
        <v>831</v>
      </c>
      <c r="G2" s="6">
        <f t="array" ref="G2">XLOOKUP(C2,SALES!A:A,SALES!E:E)/12</f>
        <v>205.3333333</v>
      </c>
      <c r="H2" s="6">
        <f t="array" ref="H2">XLOOKUP(C2,INV!A:A,INV!G:G)</f>
        <v>206</v>
      </c>
      <c r="I2" s="6">
        <f t="shared" ref="I2:I35" si="1">H2/G2</f>
        <v>1.003246753</v>
      </c>
      <c r="J2" s="2">
        <v>5.0</v>
      </c>
      <c r="K2" s="6">
        <f>ceiling(E2,L2)</f>
        <v>840</v>
      </c>
      <c r="L2" s="2">
        <v>60.0</v>
      </c>
    </row>
    <row r="3">
      <c r="A3" s="2">
        <v>2.0</v>
      </c>
      <c r="B3" s="23" t="s">
        <v>371</v>
      </c>
      <c r="C3" s="23" t="s">
        <v>372</v>
      </c>
      <c r="D3" s="14" t="s">
        <v>342</v>
      </c>
      <c r="E3" s="65">
        <f t="shared" ref="E3:E30" si="2">IF((J3-I3)&gt;0,(J3-I3)*G3,0)</f>
        <v>1</v>
      </c>
      <c r="F3" s="14" t="s">
        <v>345</v>
      </c>
      <c r="G3" s="69">
        <f t="array" ref="G3">XLOOKUP(C3,SALES!A:A,SALES!E:E)/12</f>
        <v>0.1666666667</v>
      </c>
      <c r="H3" s="69">
        <f t="array" ref="H3">XLOOKUP(C3,INV!A:A,INV!G:G)</f>
        <v>0</v>
      </c>
      <c r="I3" s="69">
        <f t="shared" si="1"/>
        <v>0</v>
      </c>
      <c r="J3" s="3">
        <v>6.0</v>
      </c>
      <c r="K3" s="69">
        <f t="shared" ref="K3:K35" si="3">CEILING(E3,1)</f>
        <v>1</v>
      </c>
      <c r="L3" s="2">
        <v>1.0</v>
      </c>
    </row>
    <row r="4">
      <c r="A4" s="2">
        <v>3.0</v>
      </c>
      <c r="B4" s="23" t="s">
        <v>360</v>
      </c>
      <c r="C4" s="23" t="s">
        <v>361</v>
      </c>
      <c r="D4" s="14" t="s">
        <v>342</v>
      </c>
      <c r="E4" s="65">
        <f t="shared" si="2"/>
        <v>2</v>
      </c>
      <c r="F4" s="14" t="s">
        <v>345</v>
      </c>
      <c r="G4" s="69">
        <f t="array" ref="G4">XLOOKUP(C4,SALES!A:A,SALES!E:E)/12</f>
        <v>0.3333333333</v>
      </c>
      <c r="H4" s="69">
        <f t="array" ref="H4">XLOOKUP(C4,INV!A:A,INV!G:G)</f>
        <v>0</v>
      </c>
      <c r="I4" s="69">
        <f t="shared" si="1"/>
        <v>0</v>
      </c>
      <c r="J4" s="3">
        <v>6.0</v>
      </c>
      <c r="K4" s="69">
        <f t="shared" si="3"/>
        <v>2</v>
      </c>
      <c r="L4" s="2">
        <v>1.0</v>
      </c>
    </row>
    <row r="5">
      <c r="A5" s="2">
        <v>4.0</v>
      </c>
      <c r="B5" s="23" t="s">
        <v>373</v>
      </c>
      <c r="C5" s="23" t="s">
        <v>374</v>
      </c>
      <c r="D5" s="14" t="s">
        <v>342</v>
      </c>
      <c r="E5" s="65">
        <f t="shared" si="2"/>
        <v>0</v>
      </c>
      <c r="F5" s="14" t="s">
        <v>345</v>
      </c>
      <c r="G5" s="69">
        <f t="array" ref="G5">XLOOKUP(C5,SALES!A:A,SALES!E:E)/12</f>
        <v>0.3333333333</v>
      </c>
      <c r="H5" s="69">
        <f t="array" ref="H5">XLOOKUP(C5,INV!A:A,INV!G:G)</f>
        <v>5</v>
      </c>
      <c r="I5" s="69">
        <f t="shared" si="1"/>
        <v>15</v>
      </c>
      <c r="J5" s="3">
        <v>6.0</v>
      </c>
      <c r="K5" s="69">
        <f t="shared" si="3"/>
        <v>0</v>
      </c>
      <c r="L5" s="2">
        <v>1.0</v>
      </c>
    </row>
    <row r="6">
      <c r="A6" s="2">
        <v>5.0</v>
      </c>
      <c r="B6" s="23" t="s">
        <v>362</v>
      </c>
      <c r="C6" s="23" t="s">
        <v>363</v>
      </c>
      <c r="D6" s="14" t="s">
        <v>342</v>
      </c>
      <c r="E6" s="65">
        <f t="shared" si="2"/>
        <v>1.98</v>
      </c>
      <c r="F6" s="14" t="s">
        <v>345</v>
      </c>
      <c r="G6" s="70">
        <v>0.33</v>
      </c>
      <c r="H6" s="69">
        <f t="array" ref="H6">XLOOKUP(C6,INV!A:A,INV!G:G)</f>
        <v>0</v>
      </c>
      <c r="I6" s="69">
        <f t="shared" si="1"/>
        <v>0</v>
      </c>
      <c r="J6" s="3">
        <v>6.0</v>
      </c>
      <c r="K6" s="69">
        <f t="shared" si="3"/>
        <v>2</v>
      </c>
      <c r="L6" s="2">
        <v>1.0</v>
      </c>
    </row>
    <row r="7">
      <c r="A7" s="2">
        <v>6.0</v>
      </c>
      <c r="B7" s="23" t="s">
        <v>364</v>
      </c>
      <c r="C7" s="23" t="s">
        <v>365</v>
      </c>
      <c r="D7" s="14" t="s">
        <v>342</v>
      </c>
      <c r="E7" s="65">
        <f t="shared" si="2"/>
        <v>1.98</v>
      </c>
      <c r="F7" s="14" t="s">
        <v>345</v>
      </c>
      <c r="G7" s="70">
        <v>0.33</v>
      </c>
      <c r="H7" s="69">
        <f t="array" ref="H7">XLOOKUP(C7,INV!A:A,INV!G:G)</f>
        <v>0</v>
      </c>
      <c r="I7" s="69">
        <f t="shared" si="1"/>
        <v>0</v>
      </c>
      <c r="J7" s="3">
        <v>6.0</v>
      </c>
      <c r="K7" s="69">
        <f t="shared" si="3"/>
        <v>2</v>
      </c>
      <c r="L7" s="2">
        <v>1.0</v>
      </c>
    </row>
    <row r="8">
      <c r="A8" s="2">
        <v>7.0</v>
      </c>
      <c r="B8" s="23" t="s">
        <v>352</v>
      </c>
      <c r="C8" s="23" t="s">
        <v>353</v>
      </c>
      <c r="D8" s="14" t="s">
        <v>342</v>
      </c>
      <c r="E8" s="65">
        <f t="shared" si="2"/>
        <v>7.5</v>
      </c>
      <c r="F8" s="14" t="s">
        <v>345</v>
      </c>
      <c r="G8" s="69">
        <f t="array" ref="G8">XLOOKUP(C8,SALES!A:A,SALES!E:E)/12</f>
        <v>1.25</v>
      </c>
      <c r="H8" s="69">
        <f t="array" ref="H8">XLOOKUP(C8,INV!A:A,INV!G:G)</f>
        <v>0</v>
      </c>
      <c r="I8" s="69">
        <f t="shared" si="1"/>
        <v>0</v>
      </c>
      <c r="J8" s="3">
        <v>6.0</v>
      </c>
      <c r="K8" s="69">
        <f t="shared" si="3"/>
        <v>8</v>
      </c>
      <c r="L8" s="2">
        <v>1.0</v>
      </c>
    </row>
    <row r="9">
      <c r="A9" s="2">
        <v>8.0</v>
      </c>
      <c r="B9" s="23" t="s">
        <v>343</v>
      </c>
      <c r="C9" s="23" t="s">
        <v>344</v>
      </c>
      <c r="D9" s="14" t="s">
        <v>342</v>
      </c>
      <c r="E9" s="65">
        <f t="shared" si="2"/>
        <v>13</v>
      </c>
      <c r="F9" s="14" t="s">
        <v>345</v>
      </c>
      <c r="G9" s="69">
        <f t="array" ref="G9">XLOOKUP(C9,SALES!A:A,SALES!E:E)/12</f>
        <v>2.166666667</v>
      </c>
      <c r="H9" s="69">
        <f t="array" ref="H9">XLOOKUP(C9,INV!A:A,INV!G:G)</f>
        <v>0</v>
      </c>
      <c r="I9" s="69">
        <f t="shared" si="1"/>
        <v>0</v>
      </c>
      <c r="J9" s="3">
        <v>6.0</v>
      </c>
      <c r="K9" s="69">
        <f t="shared" si="3"/>
        <v>13</v>
      </c>
      <c r="L9" s="2">
        <v>1.0</v>
      </c>
    </row>
    <row r="10">
      <c r="A10" s="2">
        <v>9.0</v>
      </c>
      <c r="B10" s="23" t="s">
        <v>346</v>
      </c>
      <c r="C10" s="23" t="s">
        <v>347</v>
      </c>
      <c r="D10" s="14" t="s">
        <v>342</v>
      </c>
      <c r="E10" s="65">
        <f t="shared" si="2"/>
        <v>9.5</v>
      </c>
      <c r="F10" s="14" t="s">
        <v>345</v>
      </c>
      <c r="G10" s="69">
        <f t="array" ref="G10">XLOOKUP(C10,SALES!A:A,SALES!E:E)/12</f>
        <v>1.583333333</v>
      </c>
      <c r="H10" s="69">
        <f t="array" ref="H10">XLOOKUP(C10,INV!A:A,INV!G:G)</f>
        <v>0</v>
      </c>
      <c r="I10" s="69">
        <f t="shared" si="1"/>
        <v>0</v>
      </c>
      <c r="J10" s="3">
        <v>6.0</v>
      </c>
      <c r="K10" s="69">
        <f t="shared" si="3"/>
        <v>10</v>
      </c>
      <c r="L10" s="2">
        <v>1.0</v>
      </c>
    </row>
    <row r="11">
      <c r="A11" s="2">
        <v>10.0</v>
      </c>
      <c r="B11" s="23" t="s">
        <v>375</v>
      </c>
      <c r="C11" s="23" t="s">
        <v>376</v>
      </c>
      <c r="D11" s="14" t="s">
        <v>342</v>
      </c>
      <c r="E11" s="65">
        <f t="shared" si="2"/>
        <v>2</v>
      </c>
      <c r="F11" s="14" t="s">
        <v>345</v>
      </c>
      <c r="G11" s="69">
        <f t="array" ref="G11">XLOOKUP(C11,SALES!A:A,SALES!E:E)/12</f>
        <v>0.5</v>
      </c>
      <c r="H11" s="69">
        <f t="array" ref="H11">XLOOKUP(C11,INV!A:A,INV!G:G)</f>
        <v>1</v>
      </c>
      <c r="I11" s="69">
        <f t="shared" si="1"/>
        <v>2</v>
      </c>
      <c r="J11" s="3">
        <v>6.0</v>
      </c>
      <c r="K11" s="69">
        <f t="shared" si="3"/>
        <v>2</v>
      </c>
      <c r="L11" s="2">
        <v>1.0</v>
      </c>
    </row>
    <row r="12">
      <c r="A12" s="2">
        <v>11.0</v>
      </c>
      <c r="B12" s="23" t="s">
        <v>350</v>
      </c>
      <c r="C12" s="23" t="s">
        <v>351</v>
      </c>
      <c r="D12" s="14" t="s">
        <v>342</v>
      </c>
      <c r="E12" s="65">
        <f t="shared" si="2"/>
        <v>6.5</v>
      </c>
      <c r="F12" s="14" t="s">
        <v>345</v>
      </c>
      <c r="G12" s="69">
        <f t="array" ref="G12">XLOOKUP(C12,SALES!A:A,SALES!E:E)/12</f>
        <v>1.083333333</v>
      </c>
      <c r="H12" s="69">
        <f t="array" ref="H12">XLOOKUP(C12,INV!A:A,INV!G:G)</f>
        <v>0</v>
      </c>
      <c r="I12" s="69">
        <f t="shared" si="1"/>
        <v>0</v>
      </c>
      <c r="J12" s="3">
        <v>6.0</v>
      </c>
      <c r="K12" s="69">
        <f t="shared" si="3"/>
        <v>7</v>
      </c>
      <c r="L12" s="2">
        <v>1.0</v>
      </c>
    </row>
    <row r="13">
      <c r="A13" s="2">
        <v>12.0</v>
      </c>
      <c r="B13" s="23" t="s">
        <v>356</v>
      </c>
      <c r="C13" s="23" t="s">
        <v>357</v>
      </c>
      <c r="D13" s="14" t="s">
        <v>342</v>
      </c>
      <c r="E13" s="65">
        <f t="shared" si="2"/>
        <v>4.5</v>
      </c>
      <c r="F13" s="14" t="s">
        <v>345</v>
      </c>
      <c r="G13" s="69">
        <f t="array" ref="G13">XLOOKUP(C13,SALES!A:A,SALES!E:E)/12</f>
        <v>0.5833333333</v>
      </c>
      <c r="H13" s="69">
        <f t="array" ref="H13">XLOOKUP(C13,INV!A:A,INV!G:G)</f>
        <v>-1</v>
      </c>
      <c r="I13" s="69">
        <f t="shared" si="1"/>
        <v>-1.714285714</v>
      </c>
      <c r="J13" s="3">
        <v>6.0</v>
      </c>
      <c r="K13" s="69">
        <f t="shared" si="3"/>
        <v>5</v>
      </c>
      <c r="L13" s="2">
        <v>1.0</v>
      </c>
    </row>
    <row r="14">
      <c r="A14" s="2">
        <v>13.0</v>
      </c>
      <c r="B14" s="23" t="s">
        <v>358</v>
      </c>
      <c r="C14" s="23" t="s">
        <v>359</v>
      </c>
      <c r="D14" s="14" t="s">
        <v>342</v>
      </c>
      <c r="E14" s="65">
        <f t="shared" si="2"/>
        <v>2</v>
      </c>
      <c r="F14" s="14" t="s">
        <v>345</v>
      </c>
      <c r="G14" s="69">
        <f t="array" ref="G14">XLOOKUP(C14,SALES!A:A,SALES!E:E)/12</f>
        <v>0.3333333333</v>
      </c>
      <c r="H14" s="69">
        <f t="array" ref="H14">XLOOKUP(C14,INV!A:A,INV!G:G)</f>
        <v>0</v>
      </c>
      <c r="I14" s="69">
        <f t="shared" si="1"/>
        <v>0</v>
      </c>
      <c r="J14" s="3">
        <v>6.0</v>
      </c>
      <c r="K14" s="69">
        <f t="shared" si="3"/>
        <v>2</v>
      </c>
      <c r="L14" s="2">
        <v>1.0</v>
      </c>
    </row>
    <row r="15">
      <c r="A15" s="2">
        <v>14.0</v>
      </c>
      <c r="B15" s="23" t="s">
        <v>377</v>
      </c>
      <c r="C15" s="23" t="s">
        <v>378</v>
      </c>
      <c r="D15" s="14" t="s">
        <v>342</v>
      </c>
      <c r="E15" s="65">
        <f t="shared" si="2"/>
        <v>0</v>
      </c>
      <c r="F15" s="14" t="s">
        <v>345</v>
      </c>
      <c r="G15" s="69">
        <f t="array" ref="G15">XLOOKUP(C15,SALES!A:A,SALES!E:E)/12</f>
        <v>0.9166666667</v>
      </c>
      <c r="H15" s="69">
        <f t="array" ref="H15">XLOOKUP(C15,INV!A:A,INV!G:G)</f>
        <v>8</v>
      </c>
      <c r="I15" s="69">
        <f t="shared" si="1"/>
        <v>8.727272727</v>
      </c>
      <c r="J15" s="3">
        <v>6.0</v>
      </c>
      <c r="K15" s="69">
        <f t="shared" si="3"/>
        <v>0</v>
      </c>
      <c r="L15" s="2">
        <v>1.0</v>
      </c>
    </row>
    <row r="16">
      <c r="A16" s="2">
        <v>15.0</v>
      </c>
      <c r="B16" s="23" t="s">
        <v>354</v>
      </c>
      <c r="C16" s="23" t="s">
        <v>355</v>
      </c>
      <c r="D16" s="14" t="s">
        <v>342</v>
      </c>
      <c r="E16" s="65">
        <f t="shared" si="2"/>
        <v>6.5</v>
      </c>
      <c r="F16" s="14" t="s">
        <v>345</v>
      </c>
      <c r="G16" s="69">
        <f t="array" ref="G16">XLOOKUP(C16,SALES!A:A,SALES!E:E)/12</f>
        <v>1.083333333</v>
      </c>
      <c r="H16" s="69">
        <f t="array" ref="H16">XLOOKUP(C16,INV!A:A,INV!G:G)</f>
        <v>0</v>
      </c>
      <c r="I16" s="69">
        <f t="shared" si="1"/>
        <v>0</v>
      </c>
      <c r="J16" s="3">
        <v>6.0</v>
      </c>
      <c r="K16" s="69">
        <f t="shared" si="3"/>
        <v>7</v>
      </c>
      <c r="L16" s="2">
        <v>1.0</v>
      </c>
    </row>
    <row r="17">
      <c r="A17" s="2">
        <v>16.0</v>
      </c>
      <c r="B17" s="23" t="s">
        <v>348</v>
      </c>
      <c r="C17" s="23" t="s">
        <v>349</v>
      </c>
      <c r="D17" s="14" t="s">
        <v>342</v>
      </c>
      <c r="E17" s="65">
        <f t="shared" si="2"/>
        <v>9.5</v>
      </c>
      <c r="F17" s="14" t="s">
        <v>345</v>
      </c>
      <c r="G17" s="69">
        <f t="array" ref="G17">XLOOKUP(C17,SALES!A:A,SALES!E:E)/12</f>
        <v>1.583333333</v>
      </c>
      <c r="H17" s="69">
        <f t="array" ref="H17">XLOOKUP(C17,INV!A:A,INV!G:G)</f>
        <v>0</v>
      </c>
      <c r="I17" s="69">
        <f t="shared" si="1"/>
        <v>0</v>
      </c>
      <c r="J17" s="3">
        <v>6.0</v>
      </c>
      <c r="K17" s="69">
        <f t="shared" si="3"/>
        <v>10</v>
      </c>
      <c r="L17" s="2">
        <v>1.0</v>
      </c>
    </row>
    <row r="18">
      <c r="A18" s="2">
        <v>17.0</v>
      </c>
      <c r="B18" s="71" t="s">
        <v>562</v>
      </c>
      <c r="C18" s="43" t="s">
        <v>563</v>
      </c>
      <c r="D18" s="44" t="s">
        <v>547</v>
      </c>
      <c r="E18" s="65">
        <f t="shared" si="2"/>
        <v>0</v>
      </c>
      <c r="F18" s="44" t="s">
        <v>368</v>
      </c>
      <c r="G18" s="69">
        <f t="array" ref="G18">XLOOKUP(C18,SALES!A:A,SALES!E:E)/12</f>
        <v>13.91666667</v>
      </c>
      <c r="H18" s="69">
        <f t="array" ref="H18">XLOOKUP(C18,INV!A:A,INV!G:G)</f>
        <v>253</v>
      </c>
      <c r="I18" s="69">
        <f t="shared" si="1"/>
        <v>18.17964072</v>
      </c>
      <c r="J18" s="3">
        <v>6.0</v>
      </c>
      <c r="K18" s="69">
        <f t="shared" si="3"/>
        <v>0</v>
      </c>
      <c r="L18" s="2">
        <v>1.0</v>
      </c>
    </row>
    <row r="19">
      <c r="A19" s="2">
        <v>18.0</v>
      </c>
      <c r="B19" s="71" t="s">
        <v>787</v>
      </c>
      <c r="C19" s="43" t="s">
        <v>789</v>
      </c>
      <c r="D19" s="44" t="s">
        <v>726</v>
      </c>
      <c r="E19" s="65">
        <f t="shared" si="2"/>
        <v>0</v>
      </c>
      <c r="F19" s="44" t="s">
        <v>368</v>
      </c>
      <c r="G19" s="69">
        <f t="array" ref="G19">XLOOKUP(C19,SALES!A:A,SALES!E:E)/12</f>
        <v>15.75</v>
      </c>
      <c r="H19" s="69">
        <f t="array" ref="H19">XLOOKUP(C19,INV!A:A,INV!G:G)</f>
        <v>247</v>
      </c>
      <c r="I19" s="69">
        <f t="shared" si="1"/>
        <v>15.68253968</v>
      </c>
      <c r="J19" s="3">
        <v>6.0</v>
      </c>
      <c r="K19" s="69">
        <f t="shared" si="3"/>
        <v>0</v>
      </c>
      <c r="L19" s="2">
        <v>1.0</v>
      </c>
    </row>
    <row r="20">
      <c r="A20" s="2">
        <v>19.0</v>
      </c>
      <c r="B20" s="71" t="s">
        <v>787</v>
      </c>
      <c r="C20" s="43" t="s">
        <v>788</v>
      </c>
      <c r="D20" s="44" t="s">
        <v>726</v>
      </c>
      <c r="E20" s="65">
        <f t="shared" si="2"/>
        <v>0</v>
      </c>
      <c r="F20" s="44" t="s">
        <v>368</v>
      </c>
      <c r="G20" s="69">
        <f t="array" ref="G20">XLOOKUP(C20,SALES!A:A,SALES!E:E)/12</f>
        <v>26.33333333</v>
      </c>
      <c r="H20" s="69">
        <f t="array" ref="H20">XLOOKUP(C20,INV!A:A,INV!G:G)</f>
        <v>249</v>
      </c>
      <c r="I20" s="69">
        <f t="shared" si="1"/>
        <v>9.455696203</v>
      </c>
      <c r="J20" s="3">
        <v>6.0</v>
      </c>
      <c r="K20" s="69">
        <f t="shared" si="3"/>
        <v>0</v>
      </c>
      <c r="L20" s="2">
        <v>1.0</v>
      </c>
    </row>
    <row r="21">
      <c r="A21" s="2">
        <v>20.0</v>
      </c>
      <c r="B21" s="71" t="s">
        <v>383</v>
      </c>
      <c r="C21" s="43" t="s">
        <v>384</v>
      </c>
      <c r="D21" s="44" t="s">
        <v>342</v>
      </c>
      <c r="E21" s="65">
        <f t="shared" si="2"/>
        <v>4</v>
      </c>
      <c r="F21" s="44" t="s">
        <v>368</v>
      </c>
      <c r="G21" s="69">
        <f t="array" ref="G21">XLOOKUP(C21,SALES!A:A,SALES!E:E)/12</f>
        <v>20.66666667</v>
      </c>
      <c r="H21" s="69">
        <f t="array" ref="H21">XLOOKUP(C21,INV!A:A,INV!G:G)</f>
        <v>182</v>
      </c>
      <c r="I21" s="69">
        <f t="shared" si="1"/>
        <v>8.806451613</v>
      </c>
      <c r="J21" s="3">
        <v>9.0</v>
      </c>
      <c r="K21" s="69">
        <f t="shared" si="3"/>
        <v>4</v>
      </c>
      <c r="L21" s="2">
        <v>1.0</v>
      </c>
    </row>
    <row r="22">
      <c r="A22" s="2">
        <v>21.0</v>
      </c>
      <c r="B22" s="71" t="s">
        <v>556</v>
      </c>
      <c r="C22" s="43" t="s">
        <v>557</v>
      </c>
      <c r="D22" s="44" t="s">
        <v>547</v>
      </c>
      <c r="E22" s="65">
        <f t="shared" si="2"/>
        <v>0</v>
      </c>
      <c r="F22" s="44" t="s">
        <v>368</v>
      </c>
      <c r="G22" s="69">
        <f t="array" ref="G22">XLOOKUP(C22,SALES!A:A,SALES!E:E)/12</f>
        <v>0.5833333333</v>
      </c>
      <c r="H22" s="69">
        <f t="array" ref="H22">XLOOKUP(C22,INV!A:A,INV!G:G)</f>
        <v>172</v>
      </c>
      <c r="I22" s="69">
        <f t="shared" si="1"/>
        <v>294.8571429</v>
      </c>
      <c r="J22" s="3">
        <v>6.0</v>
      </c>
      <c r="K22" s="69">
        <f t="shared" si="3"/>
        <v>0</v>
      </c>
      <c r="L22" s="2">
        <v>1.0</v>
      </c>
    </row>
    <row r="23">
      <c r="A23" s="2">
        <v>22.0</v>
      </c>
      <c r="B23" s="71" t="s">
        <v>558</v>
      </c>
      <c r="C23" s="43" t="s">
        <v>559</v>
      </c>
      <c r="D23" s="44" t="s">
        <v>547</v>
      </c>
      <c r="E23" s="65">
        <f t="shared" si="2"/>
        <v>0</v>
      </c>
      <c r="F23" s="44" t="s">
        <v>368</v>
      </c>
      <c r="G23" s="69">
        <f t="array" ref="G23">XLOOKUP(C23,SALES!A:A,SALES!E:E)/12</f>
        <v>2.583333333</v>
      </c>
      <c r="H23" s="69">
        <f t="array" ref="H23">XLOOKUP(C23,INV!A:A,INV!G:G)</f>
        <v>142</v>
      </c>
      <c r="I23" s="69">
        <f t="shared" si="1"/>
        <v>54.96774194</v>
      </c>
      <c r="J23" s="3">
        <v>6.0</v>
      </c>
      <c r="K23" s="69">
        <f t="shared" si="3"/>
        <v>0</v>
      </c>
      <c r="L23" s="2">
        <v>1.0</v>
      </c>
    </row>
    <row r="24">
      <c r="A24" s="2">
        <v>23.0</v>
      </c>
      <c r="B24" s="71" t="s">
        <v>560</v>
      </c>
      <c r="C24" s="40" t="s">
        <v>561</v>
      </c>
      <c r="D24" s="44" t="s">
        <v>547</v>
      </c>
      <c r="E24" s="65">
        <f t="shared" si="2"/>
        <v>0</v>
      </c>
      <c r="F24" s="44" t="s">
        <v>368</v>
      </c>
      <c r="G24" s="70">
        <v>2.0</v>
      </c>
      <c r="H24" s="69">
        <f t="array" ref="H24">XLOOKUP(C24,INV!A:A,INV!G:G)</f>
        <v>46</v>
      </c>
      <c r="I24" s="69">
        <f t="shared" si="1"/>
        <v>23</v>
      </c>
      <c r="J24" s="3">
        <v>6.0</v>
      </c>
      <c r="K24" s="69">
        <f t="shared" si="3"/>
        <v>0</v>
      </c>
      <c r="L24" s="2">
        <v>1.0</v>
      </c>
    </row>
    <row r="25">
      <c r="A25" s="2">
        <v>24.0</v>
      </c>
      <c r="B25" s="71" t="s">
        <v>554</v>
      </c>
      <c r="C25" s="40" t="s">
        <v>555</v>
      </c>
      <c r="D25" s="44" t="s">
        <v>547</v>
      </c>
      <c r="E25" s="65">
        <f t="shared" si="2"/>
        <v>35</v>
      </c>
      <c r="F25" s="44" t="s">
        <v>368</v>
      </c>
      <c r="G25" s="70">
        <v>11.0</v>
      </c>
      <c r="H25" s="69">
        <f t="array" ref="H25">XLOOKUP(C25,INV!A:A,INV!G:G)</f>
        <v>31</v>
      </c>
      <c r="I25" s="69">
        <f t="shared" si="1"/>
        <v>2.818181818</v>
      </c>
      <c r="J25" s="3">
        <v>6.0</v>
      </c>
      <c r="K25" s="69">
        <f t="shared" si="3"/>
        <v>35</v>
      </c>
      <c r="L25" s="2">
        <v>1.0</v>
      </c>
    </row>
    <row r="26">
      <c r="A26" s="2">
        <v>25.0</v>
      </c>
      <c r="B26" s="71" t="s">
        <v>385</v>
      </c>
      <c r="C26" s="43" t="s">
        <v>386</v>
      </c>
      <c r="D26" s="44" t="s">
        <v>342</v>
      </c>
      <c r="E26" s="65">
        <f t="shared" si="2"/>
        <v>0</v>
      </c>
      <c r="F26" s="44" t="s">
        <v>368</v>
      </c>
      <c r="G26" s="69">
        <f t="array" ref="G26">XLOOKUP(C26,SALES!A:A,SALES!E:E)/12</f>
        <v>18.75</v>
      </c>
      <c r="H26" s="72">
        <f t="array" ref="H26">XLOOKUP(C26,INV!A:A,INV!G:G)</f>
        <v>633</v>
      </c>
      <c r="I26" s="69">
        <f t="shared" si="1"/>
        <v>33.76</v>
      </c>
      <c r="J26" s="3">
        <v>9.0</v>
      </c>
      <c r="K26" s="69">
        <f t="shared" si="3"/>
        <v>0</v>
      </c>
      <c r="L26" s="2">
        <v>1.0</v>
      </c>
    </row>
    <row r="27">
      <c r="A27" s="2">
        <v>26.0</v>
      </c>
      <c r="B27" s="71" t="s">
        <v>381</v>
      </c>
      <c r="C27" s="43" t="s">
        <v>382</v>
      </c>
      <c r="D27" s="44" t="s">
        <v>342</v>
      </c>
      <c r="E27" s="65">
        <f t="shared" si="2"/>
        <v>0</v>
      </c>
      <c r="F27" s="44" t="s">
        <v>368</v>
      </c>
      <c r="G27" s="69">
        <f t="array" ref="G27">XLOOKUP(C27,SALES!A:A,SALES!E:E)/12</f>
        <v>8.75</v>
      </c>
      <c r="H27" s="72">
        <f t="array" ref="H27">XLOOKUP(C27,INV!A:A,INV!G:G)</f>
        <v>494</v>
      </c>
      <c r="I27" s="69">
        <f t="shared" si="1"/>
        <v>56.45714286</v>
      </c>
      <c r="J27" s="3">
        <v>9.0</v>
      </c>
      <c r="K27" s="69">
        <f t="shared" si="3"/>
        <v>0</v>
      </c>
      <c r="L27" s="2">
        <v>1.0</v>
      </c>
    </row>
    <row r="28">
      <c r="A28" s="2">
        <v>27.0</v>
      </c>
      <c r="B28" s="71" t="s">
        <v>366</v>
      </c>
      <c r="C28" s="43" t="s">
        <v>367</v>
      </c>
      <c r="D28" s="44" t="s">
        <v>342</v>
      </c>
      <c r="E28" s="65">
        <f t="shared" si="2"/>
        <v>0</v>
      </c>
      <c r="F28" s="44" t="s">
        <v>368</v>
      </c>
      <c r="G28" s="69">
        <f t="array" ref="G28">XLOOKUP(C28,SALES!A:A,SALES!E:E)/12</f>
        <v>0.25</v>
      </c>
      <c r="H28" s="72">
        <f t="array" ref="H28">XLOOKUP(C28,INV!A:A,INV!G:G)</f>
        <v>20</v>
      </c>
      <c r="I28" s="69">
        <f t="shared" si="1"/>
        <v>80</v>
      </c>
      <c r="J28" s="3">
        <v>6.0</v>
      </c>
      <c r="K28" s="69">
        <f t="shared" si="3"/>
        <v>0</v>
      </c>
      <c r="L28" s="2">
        <v>1.0</v>
      </c>
    </row>
    <row r="29">
      <c r="A29" s="2">
        <v>28.0</v>
      </c>
      <c r="B29" s="71" t="s">
        <v>369</v>
      </c>
      <c r="C29" s="43" t="s">
        <v>370</v>
      </c>
      <c r="D29" s="44" t="s">
        <v>342</v>
      </c>
      <c r="E29" s="65">
        <f t="shared" si="2"/>
        <v>0</v>
      </c>
      <c r="F29" s="44" t="s">
        <v>368</v>
      </c>
      <c r="G29" s="69">
        <f t="array" ref="G29">XLOOKUP(C29,SALES!A:A,SALES!E:E)/12</f>
        <v>0.3333333333</v>
      </c>
      <c r="H29" s="69">
        <f t="array" ref="H29">XLOOKUP(C29,INV!A:A,INV!G:G)</f>
        <v>27</v>
      </c>
      <c r="I29" s="69">
        <f t="shared" si="1"/>
        <v>81</v>
      </c>
      <c r="J29" s="3">
        <v>6.0</v>
      </c>
      <c r="K29" s="69">
        <f t="shared" si="3"/>
        <v>0</v>
      </c>
      <c r="L29" s="2">
        <v>1.0</v>
      </c>
    </row>
    <row r="30">
      <c r="A30" s="2">
        <v>29.0</v>
      </c>
      <c r="B30" s="43" t="s">
        <v>379</v>
      </c>
      <c r="C30" s="43" t="s">
        <v>380</v>
      </c>
      <c r="D30" s="44" t="s">
        <v>342</v>
      </c>
      <c r="E30" s="65">
        <f t="shared" si="2"/>
        <v>0</v>
      </c>
      <c r="F30" s="44" t="s">
        <v>368</v>
      </c>
      <c r="G30" s="69">
        <f t="array" ref="G30">XLOOKUP(C30,SALES!A:A,SALES!E:E)/12</f>
        <v>24</v>
      </c>
      <c r="H30" s="72">
        <f t="array" ref="H30">XLOOKUP(C30,INV!A:A,INV!G:G)</f>
        <v>446</v>
      </c>
      <c r="I30" s="69">
        <f t="shared" si="1"/>
        <v>18.58333333</v>
      </c>
      <c r="J30" s="3">
        <v>9.0</v>
      </c>
      <c r="K30" s="69">
        <f t="shared" si="3"/>
        <v>0</v>
      </c>
      <c r="L30" s="2">
        <v>1.0</v>
      </c>
    </row>
    <row r="31">
      <c r="A31" s="2">
        <v>30.0</v>
      </c>
      <c r="B31" s="68" t="s">
        <v>387</v>
      </c>
      <c r="C31" s="73" t="s">
        <v>388</v>
      </c>
      <c r="D31" s="44" t="s">
        <v>342</v>
      </c>
      <c r="E31" s="65">
        <f t="shared" ref="E31:E35" si="4">IF(I31&lt;J31,12*G31,0)</f>
        <v>0</v>
      </c>
      <c r="F31" s="44" t="s">
        <v>368</v>
      </c>
      <c r="G31" s="6">
        <f>SUM('SN CALCS'!E15:E18)</f>
        <v>4.833333333</v>
      </c>
      <c r="H31" s="6">
        <f t="array" ref="H31">xlookup(C31,INV!A:A,INV!G:G)+sum('SN CALCS'!F15:F18)</f>
        <v>187</v>
      </c>
      <c r="I31" s="6">
        <f t="shared" si="1"/>
        <v>38.68965517</v>
      </c>
      <c r="J31" s="2">
        <v>6.0</v>
      </c>
      <c r="K31" s="69">
        <f t="shared" si="3"/>
        <v>0</v>
      </c>
      <c r="L31" s="2">
        <v>1.0</v>
      </c>
    </row>
    <row r="32">
      <c r="A32" s="2">
        <v>31.0</v>
      </c>
      <c r="B32" s="68" t="s">
        <v>389</v>
      </c>
      <c r="C32" s="55" t="s">
        <v>390</v>
      </c>
      <c r="D32" s="44" t="s">
        <v>342</v>
      </c>
      <c r="E32" s="65">
        <f t="shared" si="4"/>
        <v>0</v>
      </c>
      <c r="F32" s="44" t="s">
        <v>368</v>
      </c>
      <c r="G32" s="6">
        <f>SUM('SN CALCS'!E19:E20)</f>
        <v>13.33333333</v>
      </c>
      <c r="H32" s="6">
        <f t="array" ref="H32">xlookup(C32,INV!A:A,INV!G:G)+sum('SN CALCS'!F19:F20)</f>
        <v>483</v>
      </c>
      <c r="I32" s="6">
        <f t="shared" si="1"/>
        <v>36.225</v>
      </c>
      <c r="J32" s="2">
        <v>6.0</v>
      </c>
      <c r="K32" s="69">
        <f t="shared" si="3"/>
        <v>0</v>
      </c>
      <c r="L32" s="2">
        <v>1.0</v>
      </c>
    </row>
    <row r="33">
      <c r="A33" s="2">
        <v>32.0</v>
      </c>
      <c r="B33" s="68" t="s">
        <v>391</v>
      </c>
      <c r="C33" s="55" t="s">
        <v>392</v>
      </c>
      <c r="D33" s="44" t="s">
        <v>342</v>
      </c>
      <c r="E33" s="65">
        <f t="shared" si="4"/>
        <v>0</v>
      </c>
      <c r="F33" s="44" t="s">
        <v>368</v>
      </c>
      <c r="G33" s="6">
        <f>SUM('SN CALCS'!E21:E22)</f>
        <v>19.33333333</v>
      </c>
      <c r="H33" s="63">
        <f t="array" ref="H33">xlookup(C33,INV!A:A,INV!G:G)+sum('SN CALCS'!F21:F22)</f>
        <v>376</v>
      </c>
      <c r="I33" s="6">
        <f t="shared" si="1"/>
        <v>19.44827586</v>
      </c>
      <c r="J33" s="2">
        <v>6.0</v>
      </c>
      <c r="K33" s="69">
        <f t="shared" si="3"/>
        <v>0</v>
      </c>
      <c r="L33" s="2">
        <v>1.0</v>
      </c>
    </row>
    <row r="34">
      <c r="A34" s="2">
        <v>33.0</v>
      </c>
      <c r="B34" s="68" t="s">
        <v>393</v>
      </c>
      <c r="C34" s="55" t="s">
        <v>394</v>
      </c>
      <c r="D34" s="44" t="s">
        <v>342</v>
      </c>
      <c r="E34" s="65">
        <f t="shared" si="4"/>
        <v>0</v>
      </c>
      <c r="F34" s="44" t="s">
        <v>368</v>
      </c>
      <c r="G34" s="6">
        <f>SUM('SN CALCS'!E23:E24)</f>
        <v>13.66666667</v>
      </c>
      <c r="H34" s="6">
        <f t="array" ref="H34">xlookup(C34,INV!A:A,INV!G:G)+sum('SN CALCS'!F23:F24)</f>
        <v>417</v>
      </c>
      <c r="I34" s="6">
        <f t="shared" si="1"/>
        <v>30.51219512</v>
      </c>
      <c r="J34" s="2">
        <v>6.0</v>
      </c>
      <c r="K34" s="69">
        <f t="shared" si="3"/>
        <v>0</v>
      </c>
      <c r="L34" s="2">
        <v>1.0</v>
      </c>
    </row>
    <row r="35">
      <c r="A35" s="2">
        <v>34.0</v>
      </c>
      <c r="B35" s="68" t="s">
        <v>395</v>
      </c>
      <c r="C35" s="47" t="s">
        <v>396</v>
      </c>
      <c r="D35" s="44" t="s">
        <v>342</v>
      </c>
      <c r="E35" s="65">
        <f t="shared" si="4"/>
        <v>0</v>
      </c>
      <c r="F35" s="44" t="s">
        <v>368</v>
      </c>
      <c r="G35" s="6">
        <f>SUM('SN CALCS'!E25:E27)</f>
        <v>3.833333333</v>
      </c>
      <c r="H35" s="6">
        <f t="array" ref="H35">xlookup(C35,INV!A:A,INV!G:G)+SUM('SN CALCS'!F25:F27)</f>
        <v>219</v>
      </c>
      <c r="I35" s="6">
        <f t="shared" si="1"/>
        <v>57.13043478</v>
      </c>
      <c r="J35" s="2">
        <v>6.0</v>
      </c>
      <c r="K35" s="69">
        <f t="shared" si="3"/>
        <v>0</v>
      </c>
      <c r="L35" s="2">
        <v>1.0</v>
      </c>
    </row>
    <row r="36">
      <c r="B36" s="4"/>
      <c r="C36" s="4"/>
      <c r="D36" s="4"/>
      <c r="E36" s="74"/>
      <c r="F36" s="4"/>
    </row>
    <row r="37">
      <c r="B37" s="4"/>
      <c r="C37" s="4"/>
      <c r="D37" s="4"/>
      <c r="E37" s="74"/>
      <c r="F37" s="4"/>
    </row>
    <row r="38">
      <c r="B38" s="4"/>
      <c r="C38" s="4"/>
      <c r="D38" s="4"/>
      <c r="E38" s="74"/>
      <c r="F38" s="4"/>
    </row>
    <row r="39">
      <c r="B39" s="4"/>
      <c r="C39" s="4"/>
      <c r="D39" s="4"/>
      <c r="E39" s="74"/>
      <c r="F39" s="4"/>
    </row>
    <row r="40">
      <c r="B40" s="4"/>
      <c r="C40" s="4"/>
      <c r="D40" s="4"/>
      <c r="E40" s="74"/>
      <c r="F40" s="4"/>
    </row>
    <row r="41">
      <c r="B41" s="4"/>
      <c r="C41" s="4"/>
      <c r="D41" s="4"/>
      <c r="E41" s="74"/>
      <c r="F41" s="4"/>
    </row>
    <row r="42">
      <c r="B42" s="4"/>
      <c r="C42" s="4"/>
      <c r="D42" s="4"/>
      <c r="E42" s="74"/>
      <c r="F42" s="4"/>
    </row>
    <row r="43">
      <c r="B43" s="4"/>
      <c r="C43" s="4"/>
      <c r="D43" s="4"/>
      <c r="E43" s="74"/>
      <c r="F43" s="4"/>
    </row>
    <row r="44">
      <c r="B44" s="4"/>
      <c r="C44" s="4"/>
      <c r="D44" s="4"/>
      <c r="E44" s="74"/>
      <c r="F44" s="4"/>
    </row>
    <row r="45">
      <c r="B45" s="4"/>
      <c r="C45" s="4"/>
      <c r="D45" s="4"/>
      <c r="E45" s="74"/>
      <c r="F45" s="4"/>
    </row>
    <row r="46">
      <c r="B46" s="4"/>
      <c r="C46" s="4"/>
      <c r="D46" s="4"/>
      <c r="E46" s="74"/>
      <c r="F46" s="4"/>
    </row>
    <row r="47">
      <c r="B47" s="4"/>
      <c r="C47" s="4"/>
      <c r="D47" s="4"/>
      <c r="E47" s="74"/>
      <c r="F47" s="4"/>
    </row>
    <row r="48">
      <c r="B48" s="4"/>
      <c r="C48" s="4"/>
      <c r="D48" s="4"/>
      <c r="E48" s="74"/>
      <c r="F48" s="4"/>
    </row>
    <row r="49">
      <c r="B49" s="4"/>
      <c r="C49" s="4"/>
      <c r="D49" s="4"/>
      <c r="E49" s="74"/>
      <c r="F49" s="4"/>
    </row>
    <row r="50">
      <c r="B50" s="4"/>
      <c r="C50" s="4"/>
      <c r="D50" s="4"/>
      <c r="E50" s="74"/>
      <c r="F50" s="4"/>
    </row>
    <row r="51">
      <c r="B51" s="4"/>
      <c r="C51" s="4"/>
      <c r="D51" s="4"/>
      <c r="E51" s="74"/>
      <c r="F51" s="4"/>
    </row>
    <row r="52">
      <c r="B52" s="4"/>
      <c r="C52" s="4"/>
      <c r="D52" s="4"/>
      <c r="E52" s="74"/>
      <c r="F52" s="4"/>
    </row>
    <row r="53">
      <c r="B53" s="4"/>
      <c r="C53" s="4"/>
      <c r="D53" s="4"/>
      <c r="E53" s="74"/>
      <c r="F53" s="4"/>
    </row>
    <row r="54">
      <c r="B54" s="4"/>
      <c r="C54" s="4"/>
      <c r="D54" s="4"/>
      <c r="E54" s="74"/>
      <c r="F54" s="4"/>
    </row>
    <row r="55">
      <c r="B55" s="4"/>
      <c r="C55" s="4"/>
      <c r="D55" s="4"/>
      <c r="E55" s="74"/>
      <c r="F55" s="4"/>
    </row>
    <row r="56">
      <c r="B56" s="4"/>
      <c r="C56" s="4"/>
      <c r="D56" s="4"/>
      <c r="E56" s="74"/>
      <c r="F56" s="4"/>
    </row>
    <row r="57">
      <c r="B57" s="4"/>
      <c r="C57" s="4"/>
      <c r="D57" s="4"/>
      <c r="E57" s="74"/>
      <c r="F57" s="4"/>
    </row>
    <row r="58">
      <c r="B58" s="4"/>
      <c r="C58" s="4"/>
      <c r="D58" s="4"/>
      <c r="E58" s="74"/>
      <c r="F58" s="4"/>
    </row>
    <row r="59">
      <c r="B59" s="4"/>
      <c r="C59" s="4"/>
      <c r="D59" s="4"/>
      <c r="E59" s="74"/>
      <c r="F59" s="4"/>
    </row>
    <row r="60">
      <c r="B60" s="4"/>
      <c r="C60" s="4"/>
      <c r="D60" s="4"/>
      <c r="E60" s="74"/>
      <c r="F60" s="4"/>
    </row>
    <row r="61">
      <c r="B61" s="4"/>
      <c r="C61" s="4"/>
      <c r="D61" s="4"/>
      <c r="E61" s="74"/>
      <c r="F61" s="4"/>
    </row>
    <row r="62">
      <c r="B62" s="4"/>
      <c r="C62" s="4"/>
      <c r="D62" s="4"/>
      <c r="E62" s="74"/>
      <c r="F62" s="4"/>
    </row>
    <row r="63">
      <c r="B63" s="4"/>
      <c r="C63" s="4"/>
      <c r="D63" s="4"/>
      <c r="E63" s="74"/>
      <c r="F63" s="4"/>
    </row>
    <row r="64">
      <c r="B64" s="4"/>
      <c r="C64" s="4"/>
      <c r="D64" s="4"/>
      <c r="E64" s="74"/>
      <c r="F64" s="4"/>
    </row>
    <row r="65">
      <c r="B65" s="4"/>
      <c r="C65" s="4"/>
      <c r="D65" s="4"/>
      <c r="E65" s="74"/>
      <c r="F65" s="4"/>
    </row>
    <row r="66">
      <c r="B66" s="4"/>
      <c r="C66" s="4"/>
      <c r="D66" s="4"/>
      <c r="E66" s="74"/>
      <c r="F66" s="4"/>
    </row>
    <row r="67">
      <c r="B67" s="4"/>
      <c r="C67" s="4"/>
      <c r="D67" s="4"/>
      <c r="E67" s="74"/>
      <c r="F67" s="4"/>
    </row>
    <row r="68">
      <c r="B68" s="4"/>
      <c r="C68" s="4"/>
      <c r="D68" s="4"/>
      <c r="E68" s="74"/>
      <c r="F68" s="4"/>
    </row>
    <row r="69">
      <c r="B69" s="4"/>
      <c r="C69" s="4"/>
      <c r="D69" s="4"/>
      <c r="E69" s="74"/>
      <c r="F69" s="4"/>
    </row>
    <row r="70">
      <c r="B70" s="4"/>
      <c r="C70" s="4"/>
      <c r="D70" s="4"/>
      <c r="E70" s="74"/>
      <c r="F70" s="4"/>
    </row>
    <row r="71">
      <c r="B71" s="4"/>
      <c r="C71" s="4"/>
      <c r="D71" s="4"/>
      <c r="E71" s="74"/>
      <c r="F71" s="4"/>
    </row>
    <row r="72">
      <c r="B72" s="4"/>
      <c r="C72" s="4"/>
      <c r="D72" s="4"/>
      <c r="E72" s="74"/>
      <c r="F72" s="4"/>
    </row>
    <row r="73">
      <c r="B73" s="4"/>
      <c r="C73" s="4"/>
      <c r="D73" s="4"/>
      <c r="E73" s="74"/>
      <c r="F73" s="4"/>
    </row>
    <row r="74">
      <c r="B74" s="4"/>
      <c r="C74" s="4"/>
      <c r="D74" s="4"/>
      <c r="E74" s="74"/>
      <c r="F74" s="4"/>
    </row>
    <row r="75">
      <c r="B75" s="4"/>
      <c r="C75" s="4"/>
      <c r="D75" s="4"/>
      <c r="E75" s="74"/>
      <c r="F75" s="4"/>
    </row>
    <row r="76">
      <c r="B76" s="4"/>
      <c r="C76" s="4"/>
      <c r="D76" s="4"/>
      <c r="E76" s="74"/>
      <c r="F76" s="4"/>
    </row>
    <row r="77">
      <c r="B77" s="4"/>
      <c r="C77" s="4"/>
      <c r="D77" s="4"/>
      <c r="E77" s="74"/>
      <c r="F77" s="4"/>
    </row>
    <row r="78">
      <c r="B78" s="4"/>
      <c r="C78" s="4"/>
      <c r="D78" s="4"/>
      <c r="E78" s="74"/>
      <c r="F78" s="4"/>
    </row>
    <row r="79">
      <c r="B79" s="4"/>
      <c r="C79" s="4"/>
      <c r="D79" s="4"/>
      <c r="E79" s="74"/>
      <c r="F79" s="4"/>
    </row>
    <row r="80">
      <c r="B80" s="4"/>
      <c r="C80" s="4"/>
      <c r="D80" s="4"/>
      <c r="E80" s="74"/>
      <c r="F80" s="4"/>
    </row>
    <row r="81">
      <c r="B81" s="4"/>
      <c r="C81" s="4"/>
      <c r="D81" s="4"/>
      <c r="E81" s="74"/>
      <c r="F81" s="4"/>
    </row>
    <row r="82">
      <c r="B82" s="4"/>
      <c r="C82" s="4"/>
      <c r="D82" s="4"/>
      <c r="E82" s="74"/>
      <c r="F82" s="4"/>
    </row>
    <row r="83">
      <c r="B83" s="4"/>
      <c r="C83" s="4"/>
      <c r="D83" s="4"/>
      <c r="E83" s="74"/>
      <c r="F83" s="4"/>
    </row>
    <row r="84">
      <c r="B84" s="4"/>
      <c r="C84" s="4"/>
      <c r="D84" s="4"/>
      <c r="E84" s="74"/>
      <c r="F84" s="4"/>
    </row>
    <row r="85">
      <c r="B85" s="4"/>
      <c r="C85" s="4"/>
      <c r="D85" s="4"/>
      <c r="E85" s="74"/>
      <c r="F85" s="4"/>
    </row>
    <row r="86">
      <c r="B86" s="4"/>
      <c r="C86" s="4"/>
      <c r="D86" s="4"/>
      <c r="E86" s="74"/>
      <c r="F86" s="4"/>
    </row>
    <row r="87">
      <c r="B87" s="4"/>
      <c r="C87" s="4"/>
      <c r="D87" s="4"/>
      <c r="E87" s="74"/>
      <c r="F87" s="4"/>
    </row>
    <row r="88">
      <c r="B88" s="4"/>
      <c r="C88" s="4"/>
      <c r="D88" s="4"/>
      <c r="E88" s="74"/>
      <c r="F88" s="4"/>
    </row>
    <row r="89">
      <c r="B89" s="4"/>
      <c r="C89" s="4"/>
      <c r="D89" s="4"/>
      <c r="E89" s="74"/>
      <c r="F89" s="4"/>
    </row>
    <row r="90">
      <c r="B90" s="4"/>
      <c r="C90" s="4"/>
      <c r="D90" s="4"/>
      <c r="E90" s="74"/>
      <c r="F90" s="4"/>
    </row>
    <row r="91">
      <c r="B91" s="4"/>
      <c r="C91" s="4"/>
      <c r="D91" s="4"/>
      <c r="E91" s="74"/>
      <c r="F91" s="4"/>
    </row>
    <row r="92">
      <c r="B92" s="4"/>
      <c r="C92" s="4"/>
      <c r="D92" s="4"/>
      <c r="E92" s="74"/>
      <c r="F92" s="4"/>
    </row>
    <row r="93">
      <c r="B93" s="4"/>
      <c r="C93" s="4"/>
      <c r="D93" s="4"/>
      <c r="E93" s="74"/>
      <c r="F93" s="4"/>
    </row>
    <row r="94">
      <c r="B94" s="4"/>
      <c r="C94" s="4"/>
      <c r="D94" s="4"/>
      <c r="E94" s="74"/>
      <c r="F94" s="4"/>
    </row>
    <row r="95">
      <c r="B95" s="4"/>
      <c r="C95" s="4"/>
      <c r="D95" s="4"/>
      <c r="E95" s="74"/>
      <c r="F95" s="4"/>
    </row>
    <row r="96">
      <c r="B96" s="4"/>
      <c r="C96" s="4"/>
      <c r="D96" s="4"/>
      <c r="E96" s="74"/>
      <c r="F96" s="4"/>
    </row>
    <row r="97">
      <c r="B97" s="4"/>
      <c r="C97" s="4"/>
      <c r="D97" s="4"/>
      <c r="E97" s="74"/>
      <c r="F97" s="4"/>
    </row>
    <row r="98">
      <c r="B98" s="4"/>
      <c r="C98" s="4"/>
      <c r="D98" s="4"/>
      <c r="E98" s="74"/>
      <c r="F98" s="4"/>
    </row>
    <row r="99">
      <c r="B99" s="4"/>
      <c r="C99" s="4"/>
      <c r="D99" s="4"/>
      <c r="E99" s="74"/>
      <c r="F99" s="4"/>
    </row>
    <row r="100">
      <c r="B100" s="4"/>
      <c r="C100" s="4"/>
      <c r="D100" s="4"/>
      <c r="E100" s="74"/>
      <c r="F100" s="4"/>
    </row>
    <row r="101">
      <c r="B101" s="4"/>
      <c r="C101" s="4"/>
      <c r="D101" s="4"/>
      <c r="E101" s="74"/>
      <c r="F101" s="4"/>
    </row>
    <row r="102">
      <c r="B102" s="4"/>
      <c r="C102" s="4"/>
      <c r="D102" s="4"/>
      <c r="E102" s="74"/>
      <c r="F102" s="4"/>
    </row>
    <row r="103">
      <c r="B103" s="4"/>
      <c r="C103" s="4"/>
      <c r="D103" s="4"/>
      <c r="E103" s="74"/>
      <c r="F103" s="4"/>
    </row>
    <row r="104">
      <c r="B104" s="4"/>
      <c r="C104" s="4"/>
      <c r="D104" s="4"/>
      <c r="E104" s="74"/>
      <c r="F104" s="4"/>
    </row>
    <row r="105">
      <c r="B105" s="4"/>
      <c r="C105" s="4"/>
      <c r="D105" s="4"/>
      <c r="E105" s="74"/>
      <c r="F105" s="4"/>
    </row>
    <row r="106">
      <c r="B106" s="4"/>
      <c r="C106" s="4"/>
      <c r="D106" s="4"/>
      <c r="E106" s="74"/>
      <c r="F106" s="4"/>
    </row>
    <row r="107">
      <c r="B107" s="4"/>
      <c r="C107" s="4"/>
      <c r="D107" s="4"/>
      <c r="E107" s="74"/>
      <c r="F107" s="4"/>
    </row>
    <row r="108">
      <c r="B108" s="4"/>
      <c r="C108" s="4"/>
      <c r="D108" s="4"/>
      <c r="E108" s="74"/>
      <c r="F108" s="4"/>
    </row>
    <row r="109">
      <c r="B109" s="4"/>
      <c r="C109" s="4"/>
      <c r="D109" s="4"/>
      <c r="E109" s="74"/>
      <c r="F109" s="4"/>
    </row>
    <row r="110">
      <c r="B110" s="4"/>
      <c r="C110" s="4"/>
      <c r="D110" s="4"/>
      <c r="E110" s="74"/>
      <c r="F110" s="4"/>
    </row>
    <row r="111">
      <c r="B111" s="4"/>
      <c r="C111" s="4"/>
      <c r="D111" s="4"/>
      <c r="E111" s="74"/>
      <c r="F111" s="4"/>
    </row>
    <row r="112">
      <c r="B112" s="4"/>
      <c r="C112" s="4"/>
      <c r="D112" s="4"/>
      <c r="E112" s="74"/>
      <c r="F112" s="4"/>
    </row>
    <row r="113">
      <c r="B113" s="4"/>
      <c r="C113" s="4"/>
      <c r="D113" s="4"/>
      <c r="E113" s="74"/>
      <c r="F113" s="4"/>
    </row>
    <row r="114">
      <c r="B114" s="4"/>
      <c r="C114" s="4"/>
      <c r="D114" s="4"/>
      <c r="E114" s="74"/>
      <c r="F114" s="4"/>
    </row>
    <row r="115">
      <c r="B115" s="4"/>
      <c r="C115" s="4"/>
      <c r="D115" s="4"/>
      <c r="E115" s="74"/>
      <c r="F115" s="4"/>
    </row>
    <row r="116">
      <c r="B116" s="4"/>
      <c r="C116" s="4"/>
      <c r="D116" s="4"/>
      <c r="E116" s="74"/>
      <c r="F116" s="4"/>
    </row>
    <row r="117">
      <c r="B117" s="4"/>
      <c r="C117" s="4"/>
      <c r="D117" s="4"/>
      <c r="E117" s="74"/>
      <c r="F117" s="4"/>
    </row>
    <row r="118">
      <c r="B118" s="4"/>
      <c r="C118" s="4"/>
      <c r="D118" s="4"/>
      <c r="E118" s="74"/>
      <c r="F118" s="4"/>
    </row>
    <row r="119">
      <c r="B119" s="4"/>
      <c r="C119" s="4"/>
      <c r="D119" s="4"/>
      <c r="E119" s="74"/>
      <c r="F119" s="4"/>
    </row>
    <row r="120">
      <c r="B120" s="4"/>
      <c r="C120" s="4"/>
      <c r="D120" s="4"/>
      <c r="E120" s="74"/>
      <c r="F120" s="4"/>
    </row>
    <row r="121">
      <c r="B121" s="4"/>
      <c r="C121" s="4"/>
      <c r="D121" s="4"/>
      <c r="E121" s="74"/>
      <c r="F121" s="4"/>
    </row>
    <row r="122">
      <c r="B122" s="4"/>
      <c r="C122" s="4"/>
      <c r="D122" s="4"/>
      <c r="E122" s="74"/>
      <c r="F122" s="4"/>
    </row>
    <row r="123">
      <c r="B123" s="4"/>
      <c r="C123" s="4"/>
      <c r="D123" s="4"/>
      <c r="E123" s="74"/>
      <c r="F123" s="4"/>
    </row>
    <row r="124">
      <c r="B124" s="4"/>
      <c r="C124" s="4"/>
      <c r="D124" s="4"/>
      <c r="E124" s="74"/>
      <c r="F124" s="4"/>
    </row>
    <row r="125">
      <c r="B125" s="4"/>
      <c r="C125" s="4"/>
      <c r="D125" s="4"/>
      <c r="E125" s="74"/>
      <c r="F125" s="4"/>
    </row>
    <row r="126">
      <c r="B126" s="4"/>
      <c r="C126" s="4"/>
      <c r="D126" s="4"/>
      <c r="E126" s="74"/>
      <c r="F126" s="4"/>
    </row>
    <row r="127">
      <c r="B127" s="4"/>
      <c r="C127" s="4"/>
      <c r="D127" s="4"/>
      <c r="E127" s="74"/>
      <c r="F127" s="4"/>
    </row>
    <row r="128">
      <c r="B128" s="4"/>
      <c r="C128" s="4"/>
      <c r="D128" s="4"/>
      <c r="E128" s="74"/>
      <c r="F128" s="4"/>
    </row>
    <row r="129">
      <c r="B129" s="4"/>
      <c r="C129" s="4"/>
      <c r="D129" s="4"/>
      <c r="E129" s="74"/>
      <c r="F129" s="4"/>
    </row>
    <row r="130">
      <c r="B130" s="4"/>
      <c r="C130" s="4"/>
      <c r="D130" s="4"/>
      <c r="E130" s="74"/>
      <c r="F130" s="4"/>
    </row>
    <row r="131">
      <c r="B131" s="4"/>
      <c r="C131" s="4"/>
      <c r="D131" s="4"/>
      <c r="E131" s="74"/>
      <c r="F131" s="4"/>
    </row>
    <row r="132">
      <c r="B132" s="4"/>
      <c r="C132" s="4"/>
      <c r="D132" s="4"/>
      <c r="E132" s="74"/>
      <c r="F132" s="4"/>
    </row>
    <row r="133">
      <c r="B133" s="4"/>
      <c r="C133" s="4"/>
      <c r="D133" s="4"/>
      <c r="E133" s="74"/>
      <c r="F133" s="4"/>
    </row>
    <row r="134">
      <c r="B134" s="4"/>
      <c r="C134" s="4"/>
      <c r="D134" s="4"/>
      <c r="E134" s="74"/>
      <c r="F134" s="4"/>
    </row>
    <row r="135">
      <c r="B135" s="4"/>
      <c r="C135" s="4"/>
      <c r="D135" s="4"/>
      <c r="E135" s="74"/>
      <c r="F135" s="4"/>
    </row>
    <row r="136">
      <c r="B136" s="4"/>
      <c r="C136" s="4"/>
      <c r="D136" s="4"/>
      <c r="E136" s="74"/>
      <c r="F136" s="4"/>
    </row>
    <row r="137">
      <c r="B137" s="4"/>
      <c r="C137" s="4"/>
      <c r="D137" s="4"/>
      <c r="E137" s="74"/>
      <c r="F137" s="4"/>
    </row>
    <row r="138">
      <c r="B138" s="4"/>
      <c r="C138" s="4"/>
      <c r="D138" s="4"/>
      <c r="E138" s="74"/>
      <c r="F138" s="4"/>
    </row>
    <row r="139">
      <c r="B139" s="4"/>
      <c r="C139" s="4"/>
      <c r="D139" s="4"/>
      <c r="E139" s="74"/>
      <c r="F139" s="4"/>
    </row>
    <row r="140">
      <c r="B140" s="4"/>
      <c r="C140" s="4"/>
      <c r="D140" s="4"/>
      <c r="E140" s="74"/>
      <c r="F140" s="4"/>
    </row>
    <row r="141">
      <c r="B141" s="4"/>
      <c r="C141" s="4"/>
      <c r="D141" s="4"/>
      <c r="E141" s="74"/>
      <c r="F141" s="4"/>
    </row>
    <row r="142">
      <c r="B142" s="4"/>
      <c r="C142" s="4"/>
      <c r="D142" s="4"/>
      <c r="E142" s="74"/>
      <c r="F142" s="4"/>
    </row>
    <row r="143">
      <c r="B143" s="4"/>
      <c r="C143" s="4"/>
      <c r="D143" s="4"/>
      <c r="E143" s="74"/>
      <c r="F143" s="4"/>
    </row>
    <row r="144">
      <c r="B144" s="4"/>
      <c r="C144" s="4"/>
      <c r="D144" s="4"/>
      <c r="E144" s="74"/>
      <c r="F144" s="4"/>
    </row>
    <row r="145">
      <c r="B145" s="4"/>
      <c r="C145" s="4"/>
      <c r="D145" s="4"/>
      <c r="E145" s="74"/>
      <c r="F145" s="4"/>
    </row>
    <row r="146">
      <c r="B146" s="4"/>
      <c r="C146" s="4"/>
      <c r="D146" s="4"/>
      <c r="E146" s="74"/>
      <c r="F146" s="4"/>
    </row>
    <row r="147">
      <c r="B147" s="4"/>
      <c r="C147" s="4"/>
      <c r="D147" s="4"/>
      <c r="E147" s="74"/>
      <c r="F147" s="4"/>
    </row>
    <row r="148">
      <c r="B148" s="4"/>
      <c r="C148" s="4"/>
      <c r="D148" s="4"/>
      <c r="E148" s="74"/>
      <c r="F148" s="4"/>
    </row>
    <row r="149">
      <c r="B149" s="4"/>
      <c r="C149" s="4"/>
      <c r="D149" s="4"/>
      <c r="E149" s="74"/>
      <c r="F149" s="4"/>
    </row>
    <row r="150">
      <c r="B150" s="4"/>
      <c r="C150" s="4"/>
      <c r="D150" s="4"/>
      <c r="E150" s="74"/>
      <c r="F150" s="4"/>
    </row>
    <row r="151">
      <c r="B151" s="4"/>
      <c r="C151" s="4"/>
      <c r="D151" s="4"/>
      <c r="E151" s="74"/>
      <c r="F151" s="4"/>
    </row>
    <row r="152">
      <c r="B152" s="4"/>
      <c r="C152" s="4"/>
      <c r="D152" s="4"/>
      <c r="E152" s="74"/>
      <c r="F152" s="4"/>
    </row>
    <row r="153">
      <c r="B153" s="4"/>
      <c r="C153" s="4"/>
      <c r="D153" s="4"/>
      <c r="E153" s="74"/>
      <c r="F153" s="4"/>
    </row>
    <row r="154">
      <c r="B154" s="4"/>
      <c r="C154" s="4"/>
      <c r="D154" s="4"/>
      <c r="E154" s="74"/>
      <c r="F154" s="4"/>
    </row>
    <row r="155">
      <c r="B155" s="4"/>
      <c r="C155" s="4"/>
      <c r="D155" s="4"/>
      <c r="E155" s="74"/>
      <c r="F155" s="4"/>
    </row>
    <row r="156">
      <c r="B156" s="4"/>
      <c r="C156" s="4"/>
      <c r="D156" s="4"/>
      <c r="E156" s="74"/>
      <c r="F156" s="4"/>
    </row>
    <row r="157">
      <c r="B157" s="4"/>
      <c r="C157" s="4"/>
      <c r="D157" s="4"/>
      <c r="E157" s="74"/>
      <c r="F157" s="4"/>
    </row>
    <row r="158">
      <c r="B158" s="4"/>
      <c r="C158" s="4"/>
      <c r="D158" s="4"/>
      <c r="E158" s="74"/>
      <c r="F158" s="4"/>
    </row>
    <row r="159">
      <c r="B159" s="4"/>
      <c r="C159" s="4"/>
      <c r="D159" s="4"/>
      <c r="E159" s="74"/>
      <c r="F159" s="4"/>
    </row>
    <row r="160">
      <c r="B160" s="4"/>
      <c r="C160" s="4"/>
      <c r="D160" s="4"/>
      <c r="E160" s="74"/>
      <c r="F160" s="4"/>
    </row>
    <row r="161">
      <c r="B161" s="4"/>
      <c r="C161" s="4"/>
      <c r="D161" s="4"/>
      <c r="E161" s="74"/>
      <c r="F161" s="4"/>
    </row>
    <row r="162">
      <c r="B162" s="4"/>
      <c r="C162" s="4"/>
      <c r="D162" s="4"/>
      <c r="E162" s="74"/>
      <c r="F162" s="4"/>
    </row>
    <row r="163">
      <c r="B163" s="4"/>
      <c r="C163" s="4"/>
      <c r="D163" s="4"/>
      <c r="E163" s="74"/>
      <c r="F163" s="4"/>
    </row>
    <row r="164">
      <c r="B164" s="4"/>
      <c r="C164" s="4"/>
      <c r="D164" s="4"/>
      <c r="E164" s="74"/>
      <c r="F164" s="4"/>
    </row>
    <row r="165">
      <c r="B165" s="4"/>
      <c r="C165" s="4"/>
      <c r="D165" s="4"/>
      <c r="E165" s="74"/>
      <c r="F165" s="4"/>
    </row>
    <row r="166">
      <c r="B166" s="4"/>
      <c r="C166" s="4"/>
      <c r="D166" s="4"/>
      <c r="E166" s="74"/>
      <c r="F166" s="4"/>
    </row>
    <row r="167">
      <c r="B167" s="4"/>
      <c r="C167" s="4"/>
      <c r="D167" s="4"/>
      <c r="E167" s="74"/>
      <c r="F167" s="4"/>
    </row>
    <row r="168">
      <c r="B168" s="4"/>
      <c r="C168" s="4"/>
      <c r="D168" s="4"/>
      <c r="E168" s="74"/>
      <c r="F168" s="4"/>
    </row>
    <row r="169">
      <c r="B169" s="4"/>
      <c r="C169" s="4"/>
      <c r="D169" s="4"/>
      <c r="E169" s="74"/>
      <c r="F169" s="4"/>
    </row>
    <row r="170">
      <c r="B170" s="4"/>
      <c r="C170" s="4"/>
      <c r="D170" s="4"/>
      <c r="E170" s="74"/>
      <c r="F170" s="4"/>
    </row>
    <row r="171">
      <c r="B171" s="4"/>
      <c r="C171" s="4"/>
      <c r="D171" s="4"/>
      <c r="E171" s="74"/>
      <c r="F171" s="4"/>
    </row>
    <row r="172">
      <c r="B172" s="4"/>
      <c r="C172" s="4"/>
      <c r="D172" s="4"/>
      <c r="E172" s="74"/>
      <c r="F172" s="4"/>
    </row>
    <row r="173">
      <c r="B173" s="4"/>
      <c r="C173" s="4"/>
      <c r="D173" s="4"/>
      <c r="E173" s="74"/>
      <c r="F173" s="4"/>
    </row>
    <row r="174">
      <c r="B174" s="4"/>
      <c r="C174" s="4"/>
      <c r="D174" s="4"/>
      <c r="E174" s="74"/>
      <c r="F174" s="4"/>
    </row>
    <row r="175">
      <c r="B175" s="4"/>
      <c r="C175" s="4"/>
      <c r="D175" s="4"/>
      <c r="E175" s="74"/>
      <c r="F175" s="4"/>
    </row>
    <row r="176">
      <c r="B176" s="4"/>
      <c r="C176" s="4"/>
      <c r="D176" s="4"/>
      <c r="E176" s="74"/>
      <c r="F176" s="4"/>
    </row>
    <row r="177">
      <c r="B177" s="4"/>
      <c r="C177" s="4"/>
      <c r="D177" s="4"/>
      <c r="E177" s="74"/>
      <c r="F177" s="4"/>
    </row>
    <row r="178">
      <c r="B178" s="4"/>
      <c r="C178" s="4"/>
      <c r="D178" s="4"/>
      <c r="E178" s="74"/>
      <c r="F178" s="4"/>
    </row>
    <row r="179">
      <c r="B179" s="4"/>
      <c r="C179" s="4"/>
      <c r="D179" s="4"/>
      <c r="E179" s="74"/>
      <c r="F179" s="4"/>
    </row>
    <row r="180">
      <c r="B180" s="4"/>
      <c r="C180" s="4"/>
      <c r="D180" s="4"/>
      <c r="E180" s="74"/>
      <c r="F180" s="4"/>
    </row>
    <row r="181">
      <c r="B181" s="4"/>
      <c r="C181" s="4"/>
      <c r="D181" s="4"/>
      <c r="E181" s="74"/>
      <c r="F181" s="4"/>
    </row>
    <row r="182">
      <c r="B182" s="4"/>
      <c r="C182" s="4"/>
      <c r="D182" s="4"/>
      <c r="E182" s="74"/>
      <c r="F182" s="4"/>
    </row>
    <row r="183">
      <c r="B183" s="4"/>
      <c r="C183" s="4"/>
      <c r="D183" s="4"/>
      <c r="E183" s="74"/>
      <c r="F183" s="4"/>
    </row>
    <row r="184">
      <c r="B184" s="4"/>
      <c r="C184" s="4"/>
      <c r="D184" s="4"/>
      <c r="E184" s="74"/>
      <c r="F184" s="4"/>
    </row>
    <row r="185">
      <c r="B185" s="4"/>
      <c r="C185" s="4"/>
      <c r="D185" s="4"/>
      <c r="E185" s="74"/>
      <c r="F185" s="4"/>
    </row>
    <row r="186">
      <c r="B186" s="4"/>
      <c r="C186" s="4"/>
      <c r="D186" s="4"/>
      <c r="E186" s="74"/>
      <c r="F186" s="4"/>
    </row>
    <row r="187">
      <c r="B187" s="4"/>
      <c r="C187" s="4"/>
      <c r="D187" s="4"/>
      <c r="E187" s="74"/>
      <c r="F187" s="4"/>
    </row>
    <row r="188">
      <c r="B188" s="4"/>
      <c r="C188" s="4"/>
      <c r="D188" s="4"/>
      <c r="E188" s="74"/>
      <c r="F188" s="4"/>
    </row>
    <row r="189">
      <c r="B189" s="4"/>
      <c r="C189" s="4"/>
      <c r="D189" s="4"/>
      <c r="E189" s="74"/>
      <c r="F189" s="4"/>
    </row>
    <row r="190">
      <c r="B190" s="4"/>
      <c r="C190" s="4"/>
      <c r="D190" s="4"/>
      <c r="E190" s="74"/>
      <c r="F190" s="4"/>
    </row>
    <row r="191">
      <c r="B191" s="4"/>
      <c r="C191" s="4"/>
      <c r="D191" s="4"/>
      <c r="E191" s="74"/>
      <c r="F191" s="4"/>
    </row>
    <row r="192">
      <c r="B192" s="4"/>
      <c r="C192" s="4"/>
      <c r="D192" s="4"/>
      <c r="E192" s="74"/>
      <c r="F192" s="4"/>
    </row>
    <row r="193">
      <c r="B193" s="4"/>
      <c r="C193" s="4"/>
      <c r="D193" s="4"/>
      <c r="E193" s="74"/>
      <c r="F193" s="4"/>
    </row>
    <row r="194">
      <c r="B194" s="4"/>
      <c r="C194" s="4"/>
      <c r="D194" s="4"/>
      <c r="E194" s="74"/>
      <c r="F194" s="4"/>
    </row>
    <row r="195">
      <c r="B195" s="4"/>
      <c r="C195" s="4"/>
      <c r="D195" s="4"/>
      <c r="E195" s="74"/>
      <c r="F195" s="4"/>
    </row>
    <row r="196">
      <c r="B196" s="4"/>
      <c r="C196" s="4"/>
      <c r="D196" s="4"/>
      <c r="E196" s="74"/>
      <c r="F196" s="4"/>
    </row>
    <row r="197">
      <c r="B197" s="4"/>
      <c r="C197" s="4"/>
      <c r="D197" s="4"/>
      <c r="E197" s="74"/>
      <c r="F197" s="4"/>
    </row>
    <row r="198">
      <c r="B198" s="4"/>
      <c r="C198" s="4"/>
      <c r="D198" s="4"/>
      <c r="E198" s="74"/>
      <c r="F198" s="4"/>
    </row>
    <row r="199">
      <c r="B199" s="4"/>
      <c r="C199" s="4"/>
      <c r="D199" s="4"/>
      <c r="E199" s="74"/>
      <c r="F199" s="4"/>
    </row>
    <row r="200">
      <c r="B200" s="4"/>
      <c r="C200" s="4"/>
      <c r="D200" s="4"/>
      <c r="E200" s="74"/>
      <c r="F200" s="4"/>
    </row>
    <row r="201">
      <c r="B201" s="4"/>
      <c r="C201" s="4"/>
      <c r="D201" s="4"/>
      <c r="E201" s="74"/>
      <c r="F201" s="4"/>
    </row>
    <row r="202">
      <c r="B202" s="4"/>
      <c r="C202" s="4"/>
      <c r="D202" s="4"/>
      <c r="E202" s="74"/>
      <c r="F202" s="4"/>
    </row>
    <row r="203">
      <c r="B203" s="4"/>
      <c r="C203" s="4"/>
      <c r="D203" s="4"/>
      <c r="E203" s="74"/>
      <c r="F203" s="4"/>
    </row>
    <row r="204">
      <c r="B204" s="4"/>
      <c r="C204" s="4"/>
      <c r="D204" s="4"/>
      <c r="E204" s="74"/>
      <c r="F204" s="4"/>
    </row>
    <row r="205">
      <c r="B205" s="4"/>
      <c r="C205" s="4"/>
      <c r="D205" s="4"/>
      <c r="E205" s="74"/>
      <c r="F205" s="4"/>
    </row>
    <row r="206">
      <c r="B206" s="4"/>
      <c r="C206" s="4"/>
      <c r="D206" s="4"/>
      <c r="E206" s="74"/>
      <c r="F206" s="4"/>
    </row>
    <row r="207">
      <c r="B207" s="4"/>
      <c r="C207" s="4"/>
      <c r="D207" s="4"/>
      <c r="E207" s="74"/>
      <c r="F207" s="4"/>
    </row>
    <row r="208">
      <c r="B208" s="4"/>
      <c r="C208" s="4"/>
      <c r="D208" s="4"/>
      <c r="E208" s="74"/>
      <c r="F208" s="4"/>
    </row>
    <row r="209">
      <c r="B209" s="4"/>
      <c r="C209" s="4"/>
      <c r="D209" s="4"/>
      <c r="E209" s="74"/>
      <c r="F209" s="4"/>
    </row>
    <row r="210">
      <c r="B210" s="4"/>
      <c r="C210" s="4"/>
      <c r="D210" s="4"/>
      <c r="E210" s="74"/>
      <c r="F210" s="4"/>
    </row>
    <row r="211">
      <c r="B211" s="4"/>
      <c r="C211" s="4"/>
      <c r="D211" s="4"/>
      <c r="E211" s="74"/>
      <c r="F211" s="4"/>
    </row>
    <row r="212">
      <c r="B212" s="4"/>
      <c r="C212" s="4"/>
      <c r="D212" s="4"/>
      <c r="E212" s="74"/>
      <c r="F212" s="4"/>
    </row>
    <row r="213">
      <c r="B213" s="4"/>
      <c r="C213" s="4"/>
      <c r="D213" s="4"/>
      <c r="E213" s="74"/>
      <c r="F213" s="4"/>
    </row>
    <row r="214">
      <c r="B214" s="4"/>
      <c r="C214" s="4"/>
      <c r="D214" s="4"/>
      <c r="E214" s="74"/>
      <c r="F214" s="4"/>
    </row>
    <row r="215">
      <c r="B215" s="4"/>
      <c r="C215" s="4"/>
      <c r="D215" s="4"/>
      <c r="E215" s="74"/>
      <c r="F215" s="4"/>
    </row>
    <row r="216">
      <c r="B216" s="4"/>
      <c r="C216" s="4"/>
      <c r="D216" s="4"/>
      <c r="E216" s="74"/>
      <c r="F216" s="4"/>
    </row>
    <row r="217">
      <c r="B217" s="4"/>
      <c r="C217" s="4"/>
      <c r="D217" s="4"/>
      <c r="E217" s="74"/>
      <c r="F217" s="4"/>
    </row>
    <row r="218">
      <c r="B218" s="4"/>
      <c r="C218" s="4"/>
      <c r="D218" s="4"/>
      <c r="E218" s="74"/>
      <c r="F218" s="4"/>
    </row>
    <row r="219">
      <c r="B219" s="4"/>
      <c r="C219" s="4"/>
      <c r="D219" s="4"/>
      <c r="E219" s="74"/>
      <c r="F219" s="4"/>
    </row>
    <row r="220">
      <c r="B220" s="4"/>
      <c r="C220" s="4"/>
      <c r="D220" s="4"/>
      <c r="E220" s="74"/>
      <c r="F220" s="4"/>
    </row>
    <row r="221">
      <c r="B221" s="4"/>
      <c r="C221" s="4"/>
      <c r="D221" s="4"/>
      <c r="E221" s="74"/>
      <c r="F221" s="4"/>
    </row>
    <row r="222">
      <c r="B222" s="4"/>
      <c r="C222" s="4"/>
      <c r="D222" s="4"/>
      <c r="E222" s="74"/>
      <c r="F222" s="4"/>
    </row>
    <row r="223">
      <c r="B223" s="4"/>
      <c r="C223" s="4"/>
      <c r="D223" s="4"/>
      <c r="E223" s="74"/>
      <c r="F223" s="4"/>
    </row>
    <row r="224">
      <c r="B224" s="4"/>
      <c r="C224" s="4"/>
      <c r="D224" s="4"/>
      <c r="E224" s="74"/>
      <c r="F224" s="4"/>
    </row>
    <row r="225">
      <c r="B225" s="4"/>
      <c r="C225" s="4"/>
      <c r="D225" s="4"/>
      <c r="E225" s="74"/>
      <c r="F225" s="4"/>
    </row>
    <row r="226">
      <c r="B226" s="4"/>
      <c r="C226" s="4"/>
      <c r="D226" s="4"/>
      <c r="E226" s="74"/>
      <c r="F226" s="4"/>
    </row>
    <row r="227">
      <c r="B227" s="4"/>
      <c r="C227" s="4"/>
      <c r="D227" s="4"/>
      <c r="E227" s="74"/>
      <c r="F227" s="4"/>
    </row>
    <row r="228">
      <c r="B228" s="4"/>
      <c r="C228" s="4"/>
      <c r="D228" s="4"/>
      <c r="E228" s="74"/>
      <c r="F228" s="4"/>
    </row>
    <row r="229">
      <c r="B229" s="4"/>
      <c r="C229" s="4"/>
      <c r="D229" s="4"/>
      <c r="E229" s="74"/>
      <c r="F229" s="4"/>
    </row>
    <row r="230">
      <c r="B230" s="4"/>
      <c r="C230" s="4"/>
      <c r="D230" s="4"/>
      <c r="E230" s="74"/>
      <c r="F230" s="4"/>
    </row>
    <row r="231">
      <c r="B231" s="4"/>
      <c r="C231" s="4"/>
      <c r="D231" s="4"/>
      <c r="E231" s="74"/>
      <c r="F231" s="4"/>
    </row>
    <row r="232">
      <c r="B232" s="4"/>
      <c r="C232" s="4"/>
      <c r="D232" s="4"/>
      <c r="E232" s="74"/>
      <c r="F232" s="4"/>
    </row>
    <row r="233">
      <c r="B233" s="4"/>
      <c r="C233" s="4"/>
      <c r="D233" s="4"/>
      <c r="E233" s="74"/>
      <c r="F233" s="4"/>
    </row>
    <row r="234">
      <c r="B234" s="4"/>
      <c r="C234" s="4"/>
      <c r="D234" s="4"/>
      <c r="E234" s="74"/>
      <c r="F234" s="4"/>
    </row>
    <row r="235">
      <c r="B235" s="4"/>
      <c r="C235" s="4"/>
      <c r="D235" s="4"/>
      <c r="E235" s="74"/>
      <c r="F235" s="4"/>
    </row>
    <row r="236">
      <c r="B236" s="4"/>
      <c r="C236" s="4"/>
      <c r="D236" s="4"/>
      <c r="E236" s="74"/>
      <c r="F236" s="4"/>
    </row>
    <row r="237">
      <c r="B237" s="4"/>
      <c r="C237" s="4"/>
      <c r="D237" s="4"/>
      <c r="E237" s="74"/>
      <c r="F237" s="4"/>
    </row>
    <row r="238">
      <c r="B238" s="4"/>
      <c r="C238" s="4"/>
      <c r="D238" s="4"/>
      <c r="E238" s="74"/>
      <c r="F238" s="4"/>
    </row>
    <row r="239">
      <c r="B239" s="4"/>
      <c r="C239" s="4"/>
      <c r="D239" s="4"/>
      <c r="E239" s="74"/>
      <c r="F239" s="4"/>
    </row>
    <row r="240">
      <c r="B240" s="4"/>
      <c r="C240" s="4"/>
      <c r="D240" s="4"/>
      <c r="E240" s="74"/>
      <c r="F240" s="4"/>
    </row>
    <row r="241">
      <c r="B241" s="4"/>
      <c r="C241" s="4"/>
      <c r="D241" s="4"/>
      <c r="E241" s="74"/>
      <c r="F241" s="4"/>
    </row>
    <row r="242">
      <c r="B242" s="4"/>
      <c r="C242" s="4"/>
      <c r="D242" s="4"/>
      <c r="E242" s="74"/>
      <c r="F242" s="4"/>
    </row>
    <row r="243">
      <c r="B243" s="4"/>
      <c r="C243" s="4"/>
      <c r="D243" s="4"/>
      <c r="E243" s="74"/>
      <c r="F243" s="4"/>
    </row>
    <row r="244">
      <c r="B244" s="4"/>
      <c r="C244" s="4"/>
      <c r="D244" s="4"/>
      <c r="E244" s="74"/>
      <c r="F244" s="4"/>
    </row>
    <row r="245">
      <c r="B245" s="4"/>
      <c r="C245" s="4"/>
      <c r="D245" s="4"/>
      <c r="E245" s="74"/>
      <c r="F245" s="4"/>
    </row>
    <row r="246">
      <c r="B246" s="4"/>
      <c r="C246" s="4"/>
      <c r="D246" s="4"/>
      <c r="E246" s="74"/>
      <c r="F246" s="4"/>
    </row>
    <row r="247">
      <c r="B247" s="4"/>
      <c r="C247" s="4"/>
      <c r="D247" s="4"/>
      <c r="E247" s="74"/>
      <c r="F247" s="4"/>
    </row>
    <row r="248">
      <c r="B248" s="4"/>
      <c r="C248" s="4"/>
      <c r="D248" s="4"/>
      <c r="E248" s="74"/>
      <c r="F248" s="4"/>
    </row>
    <row r="249">
      <c r="B249" s="4"/>
      <c r="C249" s="4"/>
      <c r="D249" s="4"/>
      <c r="E249" s="74"/>
      <c r="F249" s="4"/>
    </row>
    <row r="250">
      <c r="B250" s="4"/>
      <c r="C250" s="4"/>
      <c r="D250" s="4"/>
      <c r="E250" s="74"/>
      <c r="F250" s="4"/>
    </row>
    <row r="251">
      <c r="B251" s="4"/>
      <c r="C251" s="4"/>
      <c r="D251" s="4"/>
      <c r="E251" s="74"/>
      <c r="F251" s="4"/>
    </row>
    <row r="252">
      <c r="B252" s="4"/>
      <c r="C252" s="4"/>
      <c r="D252" s="4"/>
      <c r="E252" s="74"/>
      <c r="F252" s="4"/>
    </row>
    <row r="253">
      <c r="B253" s="4"/>
      <c r="C253" s="4"/>
      <c r="D253" s="4"/>
      <c r="E253" s="74"/>
      <c r="F253" s="4"/>
    </row>
    <row r="254">
      <c r="B254" s="4"/>
      <c r="C254" s="4"/>
      <c r="D254" s="4"/>
      <c r="E254" s="74"/>
      <c r="F254" s="4"/>
    </row>
    <row r="255">
      <c r="B255" s="4"/>
      <c r="C255" s="4"/>
      <c r="D255" s="4"/>
      <c r="E255" s="74"/>
      <c r="F255" s="4"/>
    </row>
    <row r="256">
      <c r="B256" s="4"/>
      <c r="C256" s="4"/>
      <c r="D256" s="4"/>
      <c r="E256" s="74"/>
      <c r="F256" s="4"/>
    </row>
    <row r="257">
      <c r="B257" s="4"/>
      <c r="C257" s="4"/>
      <c r="D257" s="4"/>
      <c r="E257" s="74"/>
      <c r="F257" s="4"/>
    </row>
    <row r="258">
      <c r="B258" s="4"/>
      <c r="C258" s="4"/>
      <c r="D258" s="4"/>
      <c r="E258" s="74"/>
      <c r="F258" s="4"/>
    </row>
    <row r="259">
      <c r="B259" s="4"/>
      <c r="C259" s="4"/>
      <c r="D259" s="4"/>
      <c r="E259" s="74"/>
      <c r="F259" s="4"/>
    </row>
    <row r="260">
      <c r="B260" s="4"/>
      <c r="C260" s="4"/>
      <c r="D260" s="4"/>
      <c r="E260" s="74"/>
      <c r="F260" s="4"/>
    </row>
    <row r="261">
      <c r="B261" s="4"/>
      <c r="C261" s="4"/>
      <c r="D261" s="4"/>
      <c r="E261" s="74"/>
      <c r="F261" s="4"/>
    </row>
    <row r="262">
      <c r="B262" s="4"/>
      <c r="C262" s="4"/>
      <c r="D262" s="4"/>
      <c r="E262" s="74"/>
      <c r="F262" s="4"/>
    </row>
    <row r="263">
      <c r="B263" s="4"/>
      <c r="C263" s="4"/>
      <c r="D263" s="4"/>
      <c r="E263" s="74"/>
      <c r="F263" s="4"/>
    </row>
    <row r="264">
      <c r="B264" s="4"/>
      <c r="C264" s="4"/>
      <c r="D264" s="4"/>
      <c r="E264" s="74"/>
      <c r="F264" s="4"/>
    </row>
    <row r="265">
      <c r="B265" s="4"/>
      <c r="C265" s="4"/>
      <c r="D265" s="4"/>
      <c r="E265" s="74"/>
      <c r="F265" s="4"/>
    </row>
    <row r="266">
      <c r="B266" s="4"/>
      <c r="C266" s="4"/>
      <c r="D266" s="4"/>
      <c r="E266" s="74"/>
      <c r="F266" s="4"/>
    </row>
    <row r="267">
      <c r="B267" s="4"/>
      <c r="C267" s="4"/>
      <c r="D267" s="4"/>
      <c r="E267" s="74"/>
      <c r="F267" s="4"/>
    </row>
    <row r="268">
      <c r="B268" s="4"/>
      <c r="C268" s="4"/>
      <c r="D268" s="4"/>
      <c r="E268" s="74"/>
      <c r="F268" s="4"/>
    </row>
    <row r="269">
      <c r="B269" s="4"/>
      <c r="C269" s="4"/>
      <c r="D269" s="4"/>
      <c r="E269" s="74"/>
      <c r="F269" s="4"/>
    </row>
    <row r="270">
      <c r="B270" s="4"/>
      <c r="C270" s="4"/>
      <c r="D270" s="4"/>
      <c r="E270" s="74"/>
      <c r="F270" s="4"/>
    </row>
    <row r="271">
      <c r="B271" s="4"/>
      <c r="C271" s="4"/>
      <c r="D271" s="4"/>
      <c r="E271" s="74"/>
      <c r="F271" s="4"/>
    </row>
    <row r="272">
      <c r="B272" s="4"/>
      <c r="C272" s="4"/>
      <c r="D272" s="4"/>
      <c r="E272" s="74"/>
      <c r="F272" s="4"/>
    </row>
    <row r="273">
      <c r="B273" s="4"/>
      <c r="C273" s="4"/>
      <c r="D273" s="4"/>
      <c r="E273" s="74"/>
      <c r="F273" s="4"/>
    </row>
    <row r="274">
      <c r="B274" s="4"/>
      <c r="C274" s="4"/>
      <c r="D274" s="4"/>
      <c r="E274" s="74"/>
      <c r="F274" s="4"/>
    </row>
    <row r="275">
      <c r="B275" s="4"/>
      <c r="C275" s="4"/>
      <c r="D275" s="4"/>
      <c r="E275" s="74"/>
      <c r="F275" s="4"/>
    </row>
    <row r="276">
      <c r="B276" s="4"/>
      <c r="C276" s="4"/>
      <c r="D276" s="4"/>
      <c r="E276" s="74"/>
      <c r="F276" s="4"/>
    </row>
    <row r="277">
      <c r="B277" s="4"/>
      <c r="C277" s="4"/>
      <c r="D277" s="4"/>
      <c r="E277" s="74"/>
      <c r="F277" s="4"/>
    </row>
    <row r="278">
      <c r="B278" s="4"/>
      <c r="C278" s="4"/>
      <c r="D278" s="4"/>
      <c r="E278" s="74"/>
      <c r="F278" s="4"/>
    </row>
    <row r="279">
      <c r="B279" s="4"/>
      <c r="C279" s="4"/>
      <c r="D279" s="4"/>
      <c r="E279" s="74"/>
      <c r="F279" s="4"/>
    </row>
    <row r="280">
      <c r="B280" s="4"/>
      <c r="C280" s="4"/>
      <c r="D280" s="4"/>
      <c r="E280" s="74"/>
      <c r="F280" s="4"/>
    </row>
    <row r="281">
      <c r="B281" s="4"/>
      <c r="C281" s="4"/>
      <c r="D281" s="4"/>
      <c r="E281" s="74"/>
      <c r="F281" s="4"/>
    </row>
    <row r="282">
      <c r="B282" s="4"/>
      <c r="C282" s="4"/>
      <c r="D282" s="4"/>
      <c r="E282" s="74"/>
      <c r="F282" s="4"/>
    </row>
    <row r="283">
      <c r="B283" s="4"/>
      <c r="C283" s="4"/>
      <c r="D283" s="4"/>
      <c r="E283" s="74"/>
      <c r="F283" s="4"/>
    </row>
    <row r="284">
      <c r="B284" s="4"/>
      <c r="C284" s="4"/>
      <c r="D284" s="4"/>
      <c r="E284" s="74"/>
      <c r="F284" s="4"/>
    </row>
    <row r="285">
      <c r="B285" s="4"/>
      <c r="C285" s="4"/>
      <c r="D285" s="4"/>
      <c r="E285" s="74"/>
      <c r="F285" s="4"/>
    </row>
    <row r="286">
      <c r="B286" s="4"/>
      <c r="C286" s="4"/>
      <c r="D286" s="4"/>
      <c r="E286" s="74"/>
      <c r="F286" s="4"/>
    </row>
    <row r="287">
      <c r="B287" s="4"/>
      <c r="C287" s="4"/>
      <c r="D287" s="4"/>
      <c r="E287" s="74"/>
      <c r="F287" s="4"/>
    </row>
    <row r="288">
      <c r="B288" s="4"/>
      <c r="C288" s="4"/>
      <c r="D288" s="4"/>
      <c r="E288" s="74"/>
      <c r="F288" s="4"/>
    </row>
    <row r="289">
      <c r="B289" s="4"/>
      <c r="C289" s="4"/>
      <c r="D289" s="4"/>
      <c r="E289" s="74"/>
      <c r="F289" s="4"/>
    </row>
    <row r="290">
      <c r="B290" s="4"/>
      <c r="C290" s="4"/>
      <c r="D290" s="4"/>
      <c r="E290" s="74"/>
      <c r="F290" s="4"/>
    </row>
    <row r="291">
      <c r="B291" s="4"/>
      <c r="C291" s="4"/>
      <c r="D291" s="4"/>
      <c r="E291" s="74"/>
      <c r="F291" s="4"/>
    </row>
    <row r="292">
      <c r="B292" s="4"/>
      <c r="C292" s="4"/>
      <c r="D292" s="4"/>
      <c r="E292" s="74"/>
      <c r="F292" s="4"/>
    </row>
    <row r="293">
      <c r="B293" s="4"/>
      <c r="C293" s="4"/>
      <c r="D293" s="4"/>
      <c r="E293" s="74"/>
      <c r="F293" s="4"/>
    </row>
    <row r="294">
      <c r="B294" s="4"/>
      <c r="C294" s="4"/>
      <c r="D294" s="4"/>
      <c r="E294" s="74"/>
      <c r="F294" s="4"/>
    </row>
    <row r="295">
      <c r="B295" s="4"/>
      <c r="C295" s="4"/>
      <c r="D295" s="4"/>
      <c r="E295" s="74"/>
      <c r="F295" s="4"/>
    </row>
    <row r="296">
      <c r="B296" s="4"/>
      <c r="C296" s="4"/>
      <c r="D296" s="4"/>
      <c r="E296" s="74"/>
      <c r="F296" s="4"/>
    </row>
    <row r="297">
      <c r="B297" s="4"/>
      <c r="C297" s="4"/>
      <c r="D297" s="4"/>
      <c r="E297" s="74"/>
      <c r="F297" s="4"/>
    </row>
    <row r="298">
      <c r="B298" s="4"/>
      <c r="C298" s="4"/>
      <c r="D298" s="4"/>
      <c r="E298" s="74"/>
      <c r="F298" s="4"/>
    </row>
    <row r="299">
      <c r="B299" s="4"/>
      <c r="C299" s="4"/>
      <c r="D299" s="4"/>
      <c r="E299" s="74"/>
      <c r="F299" s="4"/>
    </row>
    <row r="300">
      <c r="B300" s="4"/>
      <c r="C300" s="4"/>
      <c r="D300" s="4"/>
      <c r="E300" s="74"/>
      <c r="F300" s="4"/>
    </row>
    <row r="301">
      <c r="B301" s="4"/>
      <c r="C301" s="4"/>
      <c r="D301" s="4"/>
      <c r="E301" s="74"/>
      <c r="F301" s="4"/>
    </row>
    <row r="302">
      <c r="B302" s="4"/>
      <c r="C302" s="4"/>
      <c r="D302" s="4"/>
      <c r="E302" s="74"/>
      <c r="F302" s="4"/>
    </row>
    <row r="303">
      <c r="B303" s="4"/>
      <c r="C303" s="4"/>
      <c r="D303" s="4"/>
      <c r="E303" s="74"/>
      <c r="F303" s="4"/>
    </row>
    <row r="304">
      <c r="B304" s="4"/>
      <c r="C304" s="4"/>
      <c r="D304" s="4"/>
      <c r="E304" s="74"/>
      <c r="F304" s="4"/>
    </row>
    <row r="305">
      <c r="B305" s="4"/>
      <c r="C305" s="4"/>
      <c r="D305" s="4"/>
      <c r="E305" s="74"/>
      <c r="F305" s="4"/>
    </row>
    <row r="306">
      <c r="B306" s="4"/>
      <c r="C306" s="4"/>
      <c r="D306" s="4"/>
      <c r="E306" s="74"/>
      <c r="F306" s="4"/>
    </row>
    <row r="307">
      <c r="B307" s="4"/>
      <c r="C307" s="4"/>
      <c r="D307" s="4"/>
      <c r="E307" s="74"/>
      <c r="F307" s="4"/>
    </row>
    <row r="308">
      <c r="B308" s="4"/>
      <c r="C308" s="4"/>
      <c r="D308" s="4"/>
      <c r="E308" s="74"/>
      <c r="F308" s="4"/>
    </row>
    <row r="309">
      <c r="B309" s="4"/>
      <c r="C309" s="4"/>
      <c r="D309" s="4"/>
      <c r="E309" s="74"/>
      <c r="F309" s="4"/>
    </row>
    <row r="310">
      <c r="B310" s="4"/>
      <c r="C310" s="4"/>
      <c r="D310" s="4"/>
      <c r="E310" s="74"/>
      <c r="F310" s="4"/>
    </row>
    <row r="311">
      <c r="B311" s="4"/>
      <c r="C311" s="4"/>
      <c r="D311" s="4"/>
      <c r="E311" s="74"/>
      <c r="F311" s="4"/>
    </row>
    <row r="312">
      <c r="B312" s="4"/>
      <c r="C312" s="4"/>
      <c r="D312" s="4"/>
      <c r="E312" s="74"/>
      <c r="F312" s="4"/>
    </row>
    <row r="313">
      <c r="B313" s="4"/>
      <c r="C313" s="4"/>
      <c r="D313" s="4"/>
      <c r="E313" s="74"/>
      <c r="F313" s="4"/>
    </row>
    <row r="314">
      <c r="B314" s="4"/>
      <c r="C314" s="4"/>
      <c r="D314" s="4"/>
      <c r="E314" s="74"/>
      <c r="F314" s="4"/>
    </row>
    <row r="315">
      <c r="B315" s="4"/>
      <c r="C315" s="4"/>
      <c r="D315" s="4"/>
      <c r="E315" s="74"/>
      <c r="F315" s="4"/>
    </row>
    <row r="316">
      <c r="B316" s="4"/>
      <c r="C316" s="4"/>
      <c r="D316" s="4"/>
      <c r="E316" s="74"/>
      <c r="F316" s="4"/>
    </row>
    <row r="317">
      <c r="B317" s="4"/>
      <c r="C317" s="4"/>
      <c r="D317" s="4"/>
      <c r="E317" s="74"/>
      <c r="F317" s="4"/>
    </row>
    <row r="318">
      <c r="B318" s="4"/>
      <c r="C318" s="4"/>
      <c r="D318" s="4"/>
      <c r="E318" s="74"/>
      <c r="F318" s="4"/>
    </row>
    <row r="319">
      <c r="B319" s="4"/>
      <c r="C319" s="4"/>
      <c r="D319" s="4"/>
      <c r="E319" s="74"/>
      <c r="F319" s="4"/>
    </row>
    <row r="320">
      <c r="B320" s="4"/>
      <c r="C320" s="4"/>
      <c r="D320" s="4"/>
      <c r="E320" s="74"/>
      <c r="F320" s="4"/>
    </row>
    <row r="321">
      <c r="B321" s="4"/>
      <c r="C321" s="4"/>
      <c r="D321" s="4"/>
      <c r="E321" s="74"/>
      <c r="F321" s="4"/>
    </row>
    <row r="322">
      <c r="B322" s="4"/>
      <c r="C322" s="4"/>
      <c r="D322" s="4"/>
      <c r="E322" s="74"/>
      <c r="F322" s="4"/>
    </row>
    <row r="323">
      <c r="B323" s="4"/>
      <c r="C323" s="4"/>
      <c r="D323" s="4"/>
      <c r="E323" s="74"/>
      <c r="F323" s="4"/>
    </row>
    <row r="324">
      <c r="B324" s="4"/>
      <c r="C324" s="4"/>
      <c r="D324" s="4"/>
      <c r="E324" s="74"/>
      <c r="F324" s="4"/>
    </row>
    <row r="325">
      <c r="B325" s="4"/>
      <c r="C325" s="4"/>
      <c r="D325" s="4"/>
      <c r="E325" s="74"/>
      <c r="F325" s="4"/>
    </row>
    <row r="326">
      <c r="B326" s="4"/>
      <c r="C326" s="4"/>
      <c r="D326" s="4"/>
      <c r="E326" s="74"/>
      <c r="F326" s="4"/>
    </row>
    <row r="327">
      <c r="B327" s="4"/>
      <c r="C327" s="4"/>
      <c r="D327" s="4"/>
      <c r="E327" s="74"/>
      <c r="F327" s="4"/>
    </row>
    <row r="328">
      <c r="B328" s="4"/>
      <c r="C328" s="4"/>
      <c r="D328" s="4"/>
      <c r="E328" s="74"/>
      <c r="F328" s="4"/>
    </row>
    <row r="329">
      <c r="B329" s="4"/>
      <c r="C329" s="4"/>
      <c r="D329" s="4"/>
      <c r="E329" s="74"/>
      <c r="F329" s="4"/>
    </row>
    <row r="330">
      <c r="B330" s="4"/>
      <c r="C330" s="4"/>
      <c r="D330" s="4"/>
      <c r="E330" s="74"/>
      <c r="F330" s="4"/>
    </row>
    <row r="331">
      <c r="B331" s="4"/>
      <c r="C331" s="4"/>
      <c r="D331" s="4"/>
      <c r="E331" s="74"/>
      <c r="F331" s="4"/>
    </row>
    <row r="332">
      <c r="B332" s="4"/>
      <c r="C332" s="4"/>
      <c r="D332" s="4"/>
      <c r="E332" s="74"/>
      <c r="F332" s="4"/>
    </row>
    <row r="333">
      <c r="B333" s="4"/>
      <c r="C333" s="4"/>
      <c r="D333" s="4"/>
      <c r="E333" s="74"/>
      <c r="F333" s="4"/>
    </row>
    <row r="334">
      <c r="B334" s="4"/>
      <c r="C334" s="4"/>
      <c r="D334" s="4"/>
      <c r="E334" s="74"/>
      <c r="F334" s="4"/>
    </row>
    <row r="335">
      <c r="B335" s="4"/>
      <c r="C335" s="4"/>
      <c r="D335" s="4"/>
      <c r="E335" s="74"/>
      <c r="F335" s="4"/>
    </row>
    <row r="336">
      <c r="B336" s="4"/>
      <c r="C336" s="4"/>
      <c r="D336" s="4"/>
      <c r="E336" s="74"/>
      <c r="F336" s="4"/>
    </row>
    <row r="337">
      <c r="B337" s="4"/>
      <c r="C337" s="4"/>
      <c r="D337" s="4"/>
      <c r="E337" s="74"/>
      <c r="F337" s="4"/>
    </row>
    <row r="338">
      <c r="B338" s="4"/>
      <c r="C338" s="4"/>
      <c r="D338" s="4"/>
      <c r="E338" s="74"/>
      <c r="F338" s="4"/>
    </row>
    <row r="339">
      <c r="B339" s="4"/>
      <c r="C339" s="4"/>
      <c r="D339" s="4"/>
      <c r="E339" s="74"/>
      <c r="F339" s="4"/>
    </row>
    <row r="340">
      <c r="B340" s="4"/>
      <c r="C340" s="4"/>
      <c r="D340" s="4"/>
      <c r="E340" s="74"/>
      <c r="F340" s="4"/>
    </row>
    <row r="341">
      <c r="B341" s="4"/>
      <c r="C341" s="4"/>
      <c r="D341" s="4"/>
      <c r="E341" s="74"/>
      <c r="F341" s="4"/>
    </row>
    <row r="342">
      <c r="B342" s="4"/>
      <c r="C342" s="4"/>
      <c r="D342" s="4"/>
      <c r="E342" s="74"/>
      <c r="F342" s="4"/>
    </row>
    <row r="343">
      <c r="B343" s="4"/>
      <c r="C343" s="4"/>
      <c r="D343" s="4"/>
      <c r="E343" s="74"/>
      <c r="F343" s="4"/>
    </row>
    <row r="344">
      <c r="B344" s="4"/>
      <c r="C344" s="4"/>
      <c r="D344" s="4"/>
      <c r="E344" s="74"/>
      <c r="F344" s="4"/>
    </row>
    <row r="345">
      <c r="B345" s="4"/>
      <c r="C345" s="4"/>
      <c r="D345" s="4"/>
      <c r="E345" s="74"/>
      <c r="F345" s="4"/>
    </row>
    <row r="346">
      <c r="B346" s="4"/>
      <c r="C346" s="4"/>
      <c r="D346" s="4"/>
      <c r="E346" s="74"/>
      <c r="F346" s="4"/>
    </row>
    <row r="347">
      <c r="B347" s="4"/>
      <c r="C347" s="4"/>
      <c r="D347" s="4"/>
      <c r="E347" s="74"/>
      <c r="F347" s="4"/>
    </row>
    <row r="348">
      <c r="B348" s="4"/>
      <c r="C348" s="4"/>
      <c r="D348" s="4"/>
      <c r="E348" s="74"/>
      <c r="F348" s="4"/>
    </row>
    <row r="349">
      <c r="B349" s="4"/>
      <c r="C349" s="4"/>
      <c r="D349" s="4"/>
      <c r="E349" s="74"/>
      <c r="F349" s="4"/>
    </row>
    <row r="350">
      <c r="B350" s="4"/>
      <c r="C350" s="4"/>
      <c r="D350" s="4"/>
      <c r="E350" s="74"/>
      <c r="F350" s="4"/>
    </row>
    <row r="351">
      <c r="B351" s="4"/>
      <c r="C351" s="4"/>
      <c r="D351" s="4"/>
      <c r="E351" s="74"/>
      <c r="F351" s="4"/>
    </row>
    <row r="352">
      <c r="B352" s="4"/>
      <c r="C352" s="4"/>
      <c r="D352" s="4"/>
      <c r="E352" s="74"/>
      <c r="F352" s="4"/>
    </row>
    <row r="353">
      <c r="B353" s="4"/>
      <c r="C353" s="4"/>
      <c r="D353" s="4"/>
      <c r="E353" s="74"/>
      <c r="F353" s="4"/>
    </row>
    <row r="354">
      <c r="B354" s="4"/>
      <c r="C354" s="4"/>
      <c r="D354" s="4"/>
      <c r="E354" s="74"/>
      <c r="F354" s="4"/>
    </row>
    <row r="355">
      <c r="B355" s="4"/>
      <c r="C355" s="4"/>
      <c r="D355" s="4"/>
      <c r="E355" s="74"/>
      <c r="F355" s="4"/>
    </row>
    <row r="356">
      <c r="B356" s="4"/>
      <c r="C356" s="4"/>
      <c r="D356" s="4"/>
      <c r="E356" s="74"/>
      <c r="F356" s="4"/>
    </row>
    <row r="357">
      <c r="B357" s="4"/>
      <c r="C357" s="4"/>
      <c r="D357" s="4"/>
      <c r="E357" s="74"/>
      <c r="F357" s="4"/>
    </row>
    <row r="358">
      <c r="B358" s="4"/>
      <c r="C358" s="4"/>
      <c r="D358" s="4"/>
      <c r="E358" s="74"/>
      <c r="F358" s="4"/>
    </row>
    <row r="359">
      <c r="B359" s="4"/>
      <c r="C359" s="4"/>
      <c r="D359" s="4"/>
      <c r="E359" s="74"/>
      <c r="F359" s="4"/>
    </row>
    <row r="360">
      <c r="B360" s="4"/>
      <c r="C360" s="4"/>
      <c r="D360" s="4"/>
      <c r="E360" s="74"/>
      <c r="F360" s="4"/>
    </row>
    <row r="361">
      <c r="B361" s="4"/>
      <c r="C361" s="4"/>
      <c r="D361" s="4"/>
      <c r="E361" s="74"/>
      <c r="F361" s="4"/>
    </row>
    <row r="362">
      <c r="B362" s="4"/>
      <c r="C362" s="4"/>
      <c r="D362" s="4"/>
      <c r="E362" s="74"/>
      <c r="F362" s="4"/>
    </row>
    <row r="363">
      <c r="B363" s="4"/>
      <c r="C363" s="4"/>
      <c r="D363" s="4"/>
      <c r="E363" s="74"/>
      <c r="F363" s="4"/>
    </row>
    <row r="364">
      <c r="B364" s="4"/>
      <c r="C364" s="4"/>
      <c r="D364" s="4"/>
      <c r="E364" s="74"/>
      <c r="F364" s="4"/>
    </row>
    <row r="365">
      <c r="B365" s="4"/>
      <c r="C365" s="4"/>
      <c r="D365" s="4"/>
      <c r="E365" s="74"/>
      <c r="F365" s="4"/>
    </row>
    <row r="366">
      <c r="B366" s="4"/>
      <c r="C366" s="4"/>
      <c r="D366" s="4"/>
      <c r="E366" s="74"/>
      <c r="F366" s="4"/>
    </row>
    <row r="367">
      <c r="B367" s="4"/>
      <c r="C367" s="4"/>
      <c r="D367" s="4"/>
      <c r="E367" s="74"/>
      <c r="F367" s="4"/>
    </row>
    <row r="368">
      <c r="B368" s="4"/>
      <c r="C368" s="4"/>
      <c r="D368" s="4"/>
      <c r="E368" s="74"/>
      <c r="F368" s="4"/>
    </row>
    <row r="369">
      <c r="B369" s="4"/>
      <c r="C369" s="4"/>
      <c r="D369" s="4"/>
      <c r="E369" s="74"/>
      <c r="F369" s="4"/>
    </row>
    <row r="370">
      <c r="B370" s="4"/>
      <c r="C370" s="4"/>
      <c r="D370" s="4"/>
      <c r="E370" s="74"/>
      <c r="F370" s="4"/>
    </row>
    <row r="371">
      <c r="B371" s="4"/>
      <c r="C371" s="4"/>
      <c r="D371" s="4"/>
      <c r="E371" s="74"/>
      <c r="F371" s="4"/>
    </row>
    <row r="372">
      <c r="B372" s="4"/>
      <c r="C372" s="4"/>
      <c r="D372" s="4"/>
      <c r="E372" s="74"/>
      <c r="F372" s="4"/>
    </row>
    <row r="373">
      <c r="B373" s="4"/>
      <c r="C373" s="4"/>
      <c r="D373" s="4"/>
      <c r="E373" s="74"/>
      <c r="F373" s="4"/>
    </row>
    <row r="374">
      <c r="B374" s="4"/>
      <c r="C374" s="4"/>
      <c r="D374" s="4"/>
      <c r="E374" s="74"/>
      <c r="F374" s="4"/>
    </row>
    <row r="375">
      <c r="B375" s="4"/>
      <c r="C375" s="4"/>
      <c r="D375" s="4"/>
      <c r="E375" s="74"/>
      <c r="F375" s="4"/>
    </row>
    <row r="376">
      <c r="B376" s="4"/>
      <c r="C376" s="4"/>
      <c r="D376" s="4"/>
      <c r="E376" s="74"/>
      <c r="F376" s="4"/>
    </row>
    <row r="377">
      <c r="B377" s="4"/>
      <c r="C377" s="4"/>
      <c r="D377" s="4"/>
      <c r="E377" s="74"/>
      <c r="F377" s="4"/>
    </row>
    <row r="378">
      <c r="B378" s="4"/>
      <c r="C378" s="4"/>
      <c r="D378" s="4"/>
      <c r="E378" s="74"/>
      <c r="F378" s="4"/>
    </row>
    <row r="379">
      <c r="B379" s="4"/>
      <c r="C379" s="4"/>
      <c r="D379" s="4"/>
      <c r="E379" s="74"/>
      <c r="F379" s="4"/>
    </row>
    <row r="380">
      <c r="B380" s="4"/>
      <c r="C380" s="4"/>
      <c r="D380" s="4"/>
      <c r="E380" s="74"/>
      <c r="F380" s="4"/>
    </row>
    <row r="381">
      <c r="B381" s="4"/>
      <c r="C381" s="4"/>
      <c r="D381" s="4"/>
      <c r="E381" s="74"/>
      <c r="F381" s="4"/>
    </row>
    <row r="382">
      <c r="B382" s="4"/>
      <c r="C382" s="4"/>
      <c r="D382" s="4"/>
      <c r="E382" s="74"/>
      <c r="F382" s="4"/>
    </row>
    <row r="383">
      <c r="B383" s="4"/>
      <c r="C383" s="4"/>
      <c r="D383" s="4"/>
      <c r="E383" s="74"/>
      <c r="F383" s="4"/>
    </row>
    <row r="384">
      <c r="B384" s="4"/>
      <c r="C384" s="4"/>
      <c r="D384" s="4"/>
      <c r="E384" s="74"/>
      <c r="F384" s="4"/>
    </row>
    <row r="385">
      <c r="B385" s="4"/>
      <c r="C385" s="4"/>
      <c r="D385" s="4"/>
      <c r="E385" s="74"/>
      <c r="F385" s="4"/>
    </row>
    <row r="386">
      <c r="B386" s="4"/>
      <c r="C386" s="4"/>
      <c r="D386" s="4"/>
      <c r="E386" s="74"/>
      <c r="F386" s="4"/>
    </row>
    <row r="387">
      <c r="B387" s="4"/>
      <c r="C387" s="4"/>
      <c r="D387" s="4"/>
      <c r="E387" s="74"/>
      <c r="F387" s="4"/>
    </row>
    <row r="388">
      <c r="B388" s="4"/>
      <c r="C388" s="4"/>
      <c r="D388" s="4"/>
      <c r="E388" s="74"/>
      <c r="F388" s="4"/>
    </row>
    <row r="389">
      <c r="B389" s="4"/>
      <c r="C389" s="4"/>
      <c r="D389" s="4"/>
      <c r="E389" s="74"/>
      <c r="F389" s="4"/>
    </row>
    <row r="390">
      <c r="B390" s="4"/>
      <c r="C390" s="4"/>
      <c r="D390" s="4"/>
      <c r="E390" s="74"/>
      <c r="F390" s="4"/>
    </row>
    <row r="391">
      <c r="B391" s="4"/>
      <c r="C391" s="4"/>
      <c r="D391" s="4"/>
      <c r="E391" s="74"/>
      <c r="F391" s="4"/>
    </row>
    <row r="392">
      <c r="B392" s="4"/>
      <c r="C392" s="4"/>
      <c r="D392" s="4"/>
      <c r="E392" s="74"/>
      <c r="F392" s="4"/>
    </row>
    <row r="393">
      <c r="B393" s="4"/>
      <c r="C393" s="4"/>
      <c r="D393" s="4"/>
      <c r="E393" s="74"/>
      <c r="F393" s="4"/>
    </row>
    <row r="394">
      <c r="B394" s="4"/>
      <c r="C394" s="4"/>
      <c r="D394" s="4"/>
      <c r="E394" s="74"/>
      <c r="F394" s="4"/>
    </row>
    <row r="395">
      <c r="B395" s="4"/>
      <c r="C395" s="4"/>
      <c r="D395" s="4"/>
      <c r="E395" s="74"/>
      <c r="F395" s="4"/>
    </row>
    <row r="396">
      <c r="B396" s="4"/>
      <c r="C396" s="4"/>
      <c r="D396" s="4"/>
      <c r="E396" s="74"/>
      <c r="F396" s="4"/>
    </row>
    <row r="397">
      <c r="B397" s="4"/>
      <c r="C397" s="4"/>
      <c r="D397" s="4"/>
      <c r="E397" s="74"/>
      <c r="F397" s="4"/>
    </row>
    <row r="398">
      <c r="B398" s="4"/>
      <c r="C398" s="4"/>
      <c r="D398" s="4"/>
      <c r="E398" s="74"/>
      <c r="F398" s="4"/>
    </row>
    <row r="399">
      <c r="B399" s="4"/>
      <c r="C399" s="4"/>
      <c r="D399" s="4"/>
      <c r="E399" s="74"/>
      <c r="F399" s="4"/>
    </row>
    <row r="400">
      <c r="B400" s="4"/>
      <c r="C400" s="4"/>
      <c r="D400" s="4"/>
      <c r="E400" s="74"/>
      <c r="F400" s="4"/>
    </row>
    <row r="401">
      <c r="B401" s="4"/>
      <c r="C401" s="4"/>
      <c r="D401" s="4"/>
      <c r="E401" s="74"/>
      <c r="F401" s="4"/>
    </row>
    <row r="402">
      <c r="B402" s="4"/>
      <c r="C402" s="4"/>
      <c r="D402" s="4"/>
      <c r="E402" s="74"/>
      <c r="F402" s="4"/>
    </row>
    <row r="403">
      <c r="B403" s="4"/>
      <c r="C403" s="4"/>
      <c r="D403" s="4"/>
      <c r="E403" s="74"/>
      <c r="F403" s="4"/>
    </row>
    <row r="404">
      <c r="B404" s="4"/>
      <c r="C404" s="4"/>
      <c r="D404" s="4"/>
      <c r="E404" s="74"/>
      <c r="F404" s="4"/>
    </row>
    <row r="405">
      <c r="B405" s="4"/>
      <c r="C405" s="4"/>
      <c r="D405" s="4"/>
      <c r="E405" s="74"/>
      <c r="F405" s="4"/>
    </row>
    <row r="406">
      <c r="B406" s="4"/>
      <c r="C406" s="4"/>
      <c r="D406" s="4"/>
      <c r="E406" s="74"/>
      <c r="F406" s="4"/>
    </row>
    <row r="407">
      <c r="B407" s="4"/>
      <c r="C407" s="4"/>
      <c r="D407" s="4"/>
      <c r="E407" s="74"/>
      <c r="F407" s="4"/>
    </row>
    <row r="408">
      <c r="B408" s="4"/>
      <c r="C408" s="4"/>
      <c r="D408" s="4"/>
      <c r="E408" s="74"/>
      <c r="F408" s="4"/>
    </row>
    <row r="409">
      <c r="B409" s="4"/>
      <c r="C409" s="4"/>
      <c r="D409" s="4"/>
      <c r="E409" s="74"/>
      <c r="F409" s="4"/>
    </row>
    <row r="410">
      <c r="B410" s="4"/>
      <c r="C410" s="4"/>
      <c r="D410" s="4"/>
      <c r="E410" s="74"/>
      <c r="F410" s="4"/>
    </row>
    <row r="411">
      <c r="B411" s="4"/>
      <c r="C411" s="4"/>
      <c r="D411" s="4"/>
      <c r="E411" s="74"/>
      <c r="F411" s="4"/>
    </row>
    <row r="412">
      <c r="B412" s="4"/>
      <c r="C412" s="4"/>
      <c r="D412" s="4"/>
      <c r="E412" s="74"/>
      <c r="F412" s="4"/>
    </row>
    <row r="413">
      <c r="B413" s="4"/>
      <c r="C413" s="4"/>
      <c r="D413" s="4"/>
      <c r="E413" s="74"/>
      <c r="F413" s="4"/>
    </row>
    <row r="414">
      <c r="B414" s="4"/>
      <c r="C414" s="4"/>
      <c r="D414" s="4"/>
      <c r="E414" s="74"/>
      <c r="F414" s="4"/>
    </row>
    <row r="415">
      <c r="B415" s="4"/>
      <c r="C415" s="4"/>
      <c r="D415" s="4"/>
      <c r="E415" s="74"/>
      <c r="F415" s="4"/>
    </row>
    <row r="416">
      <c r="B416" s="4"/>
      <c r="C416" s="4"/>
      <c r="D416" s="4"/>
      <c r="E416" s="74"/>
      <c r="F416" s="4"/>
    </row>
    <row r="417">
      <c r="B417" s="4"/>
      <c r="C417" s="4"/>
      <c r="D417" s="4"/>
      <c r="E417" s="74"/>
      <c r="F417" s="4"/>
    </row>
    <row r="418">
      <c r="B418" s="4"/>
      <c r="C418" s="4"/>
      <c r="D418" s="4"/>
      <c r="E418" s="74"/>
      <c r="F418" s="4"/>
    </row>
    <row r="419">
      <c r="B419" s="4"/>
      <c r="C419" s="4"/>
      <c r="D419" s="4"/>
      <c r="E419" s="74"/>
      <c r="F419" s="4"/>
    </row>
    <row r="420">
      <c r="B420" s="4"/>
      <c r="C420" s="4"/>
      <c r="D420" s="4"/>
      <c r="E420" s="74"/>
      <c r="F420" s="4"/>
    </row>
    <row r="421">
      <c r="B421" s="4"/>
      <c r="C421" s="4"/>
      <c r="D421" s="4"/>
      <c r="E421" s="74"/>
      <c r="F421" s="4"/>
    </row>
    <row r="422">
      <c r="B422" s="4"/>
      <c r="C422" s="4"/>
      <c r="D422" s="4"/>
      <c r="E422" s="74"/>
      <c r="F422" s="4"/>
    </row>
    <row r="423">
      <c r="B423" s="4"/>
      <c r="C423" s="4"/>
      <c r="D423" s="4"/>
      <c r="E423" s="74"/>
      <c r="F423" s="4"/>
    </row>
    <row r="424">
      <c r="B424" s="4"/>
      <c r="C424" s="4"/>
      <c r="D424" s="4"/>
      <c r="E424" s="74"/>
      <c r="F424" s="4"/>
    </row>
    <row r="425">
      <c r="B425" s="4"/>
      <c r="C425" s="4"/>
      <c r="D425" s="4"/>
      <c r="E425" s="74"/>
      <c r="F425" s="4"/>
    </row>
    <row r="426">
      <c r="B426" s="4"/>
      <c r="C426" s="4"/>
      <c r="D426" s="4"/>
      <c r="E426" s="74"/>
      <c r="F426" s="4"/>
    </row>
    <row r="427">
      <c r="B427" s="4"/>
      <c r="C427" s="4"/>
      <c r="D427" s="4"/>
      <c r="E427" s="74"/>
      <c r="F427" s="4"/>
    </row>
    <row r="428">
      <c r="B428" s="4"/>
      <c r="C428" s="4"/>
      <c r="D428" s="4"/>
      <c r="E428" s="74"/>
      <c r="F428" s="4"/>
    </row>
    <row r="429">
      <c r="B429" s="4"/>
      <c r="C429" s="4"/>
      <c r="D429" s="4"/>
      <c r="E429" s="74"/>
      <c r="F429" s="4"/>
    </row>
    <row r="430">
      <c r="B430" s="4"/>
      <c r="C430" s="4"/>
      <c r="D430" s="4"/>
      <c r="E430" s="74"/>
      <c r="F430" s="4"/>
    </row>
    <row r="431">
      <c r="B431" s="4"/>
      <c r="C431" s="4"/>
      <c r="D431" s="4"/>
      <c r="E431" s="74"/>
      <c r="F431" s="4"/>
    </row>
    <row r="432">
      <c r="B432" s="4"/>
      <c r="C432" s="4"/>
      <c r="D432" s="4"/>
      <c r="E432" s="74"/>
      <c r="F432" s="4"/>
    </row>
    <row r="433">
      <c r="B433" s="4"/>
      <c r="C433" s="4"/>
      <c r="D433" s="4"/>
      <c r="E433" s="74"/>
      <c r="F433" s="4"/>
    </row>
    <row r="434">
      <c r="B434" s="4"/>
      <c r="C434" s="4"/>
      <c r="D434" s="4"/>
      <c r="E434" s="74"/>
      <c r="F434" s="4"/>
    </row>
    <row r="435">
      <c r="B435" s="4"/>
      <c r="C435" s="4"/>
      <c r="D435" s="4"/>
      <c r="E435" s="74"/>
      <c r="F435" s="4"/>
    </row>
    <row r="436">
      <c r="B436" s="4"/>
      <c r="C436" s="4"/>
      <c r="D436" s="4"/>
      <c r="E436" s="74"/>
      <c r="F436" s="4"/>
    </row>
    <row r="437">
      <c r="B437" s="4"/>
      <c r="C437" s="4"/>
      <c r="D437" s="4"/>
      <c r="E437" s="74"/>
      <c r="F437" s="4"/>
    </row>
    <row r="438">
      <c r="B438" s="4"/>
      <c r="C438" s="4"/>
      <c r="D438" s="4"/>
      <c r="E438" s="74"/>
      <c r="F438" s="4"/>
    </row>
    <row r="439">
      <c r="B439" s="4"/>
      <c r="C439" s="4"/>
      <c r="D439" s="4"/>
      <c r="E439" s="74"/>
      <c r="F439" s="4"/>
    </row>
    <row r="440">
      <c r="B440" s="4"/>
      <c r="C440" s="4"/>
      <c r="D440" s="4"/>
      <c r="E440" s="74"/>
      <c r="F440" s="4"/>
    </row>
    <row r="441">
      <c r="B441" s="4"/>
      <c r="C441" s="4"/>
      <c r="D441" s="4"/>
      <c r="E441" s="74"/>
      <c r="F441" s="4"/>
    </row>
    <row r="442">
      <c r="B442" s="4"/>
      <c r="C442" s="4"/>
      <c r="D442" s="4"/>
      <c r="E442" s="74"/>
      <c r="F442" s="4"/>
    </row>
    <row r="443">
      <c r="B443" s="4"/>
      <c r="C443" s="4"/>
      <c r="D443" s="4"/>
      <c r="E443" s="74"/>
      <c r="F443" s="4"/>
    </row>
    <row r="444">
      <c r="B444" s="4"/>
      <c r="C444" s="4"/>
      <c r="D444" s="4"/>
      <c r="E444" s="74"/>
      <c r="F444" s="4"/>
    </row>
    <row r="445">
      <c r="B445" s="4"/>
      <c r="C445" s="4"/>
      <c r="D445" s="4"/>
      <c r="E445" s="74"/>
      <c r="F445" s="4"/>
    </row>
    <row r="446">
      <c r="B446" s="4"/>
      <c r="C446" s="4"/>
      <c r="D446" s="4"/>
      <c r="E446" s="74"/>
      <c r="F446" s="4"/>
    </row>
    <row r="447">
      <c r="B447" s="4"/>
      <c r="C447" s="4"/>
      <c r="D447" s="4"/>
      <c r="E447" s="74"/>
      <c r="F447" s="4"/>
    </row>
    <row r="448">
      <c r="B448" s="4"/>
      <c r="C448" s="4"/>
      <c r="D448" s="4"/>
      <c r="E448" s="74"/>
      <c r="F448" s="4"/>
    </row>
    <row r="449">
      <c r="B449" s="4"/>
      <c r="C449" s="4"/>
      <c r="D449" s="4"/>
      <c r="E449" s="74"/>
      <c r="F449" s="4"/>
    </row>
    <row r="450">
      <c r="B450" s="4"/>
      <c r="C450" s="4"/>
      <c r="D450" s="4"/>
      <c r="E450" s="74"/>
      <c r="F450" s="4"/>
    </row>
    <row r="451">
      <c r="B451" s="4"/>
      <c r="C451" s="4"/>
      <c r="D451" s="4"/>
      <c r="E451" s="74"/>
      <c r="F451" s="4"/>
    </row>
    <row r="452">
      <c r="B452" s="4"/>
      <c r="C452" s="4"/>
      <c r="D452" s="4"/>
      <c r="E452" s="74"/>
      <c r="F452" s="4"/>
    </row>
    <row r="453">
      <c r="B453" s="4"/>
      <c r="C453" s="4"/>
      <c r="D453" s="4"/>
      <c r="E453" s="74"/>
      <c r="F453" s="4"/>
    </row>
    <row r="454">
      <c r="B454" s="4"/>
      <c r="C454" s="4"/>
      <c r="D454" s="4"/>
      <c r="E454" s="74"/>
      <c r="F454" s="4"/>
    </row>
    <row r="455">
      <c r="B455" s="4"/>
      <c r="C455" s="4"/>
      <c r="D455" s="4"/>
      <c r="E455" s="74"/>
      <c r="F455" s="4"/>
    </row>
    <row r="456">
      <c r="B456" s="4"/>
      <c r="C456" s="4"/>
      <c r="D456" s="4"/>
      <c r="E456" s="74"/>
      <c r="F456" s="4"/>
    </row>
    <row r="457">
      <c r="B457" s="4"/>
      <c r="C457" s="4"/>
      <c r="D457" s="4"/>
      <c r="E457" s="74"/>
      <c r="F457" s="4"/>
    </row>
    <row r="458">
      <c r="B458" s="4"/>
      <c r="C458" s="4"/>
      <c r="D458" s="4"/>
      <c r="E458" s="74"/>
      <c r="F458" s="4"/>
    </row>
    <row r="459">
      <c r="B459" s="4"/>
      <c r="C459" s="4"/>
      <c r="D459" s="4"/>
      <c r="E459" s="74"/>
      <c r="F459" s="4"/>
    </row>
    <row r="460">
      <c r="B460" s="4"/>
      <c r="C460" s="4"/>
      <c r="D460" s="4"/>
      <c r="E460" s="74"/>
      <c r="F460" s="4"/>
    </row>
    <row r="461">
      <c r="B461" s="4"/>
      <c r="C461" s="4"/>
      <c r="D461" s="4"/>
      <c r="E461" s="74"/>
      <c r="F461" s="4"/>
    </row>
    <row r="462">
      <c r="B462" s="4"/>
      <c r="C462" s="4"/>
      <c r="D462" s="4"/>
      <c r="E462" s="74"/>
      <c r="F462" s="4"/>
    </row>
    <row r="463">
      <c r="B463" s="4"/>
      <c r="C463" s="4"/>
      <c r="D463" s="4"/>
      <c r="E463" s="74"/>
      <c r="F463" s="4"/>
    </row>
    <row r="464">
      <c r="B464" s="4"/>
      <c r="C464" s="4"/>
      <c r="D464" s="4"/>
      <c r="E464" s="74"/>
      <c r="F464" s="4"/>
    </row>
    <row r="465">
      <c r="B465" s="4"/>
      <c r="C465" s="4"/>
      <c r="D465" s="4"/>
      <c r="E465" s="74"/>
      <c r="F465" s="4"/>
    </row>
    <row r="466">
      <c r="B466" s="4"/>
      <c r="C466" s="4"/>
      <c r="D466" s="4"/>
      <c r="E466" s="74"/>
      <c r="F466" s="4"/>
    </row>
    <row r="467">
      <c r="B467" s="4"/>
      <c r="C467" s="4"/>
      <c r="D467" s="4"/>
      <c r="E467" s="74"/>
      <c r="F467" s="4"/>
    </row>
    <row r="468">
      <c r="B468" s="4"/>
      <c r="C468" s="4"/>
      <c r="D468" s="4"/>
      <c r="E468" s="74"/>
      <c r="F468" s="4"/>
    </row>
    <row r="469">
      <c r="B469" s="4"/>
      <c r="C469" s="4"/>
      <c r="D469" s="4"/>
      <c r="E469" s="74"/>
      <c r="F469" s="4"/>
    </row>
    <row r="470">
      <c r="B470" s="4"/>
      <c r="C470" s="4"/>
      <c r="D470" s="4"/>
      <c r="E470" s="74"/>
      <c r="F470" s="4"/>
    </row>
    <row r="471">
      <c r="B471" s="4"/>
      <c r="C471" s="4"/>
      <c r="D471" s="4"/>
      <c r="E471" s="74"/>
      <c r="F471" s="4"/>
    </row>
    <row r="472">
      <c r="B472" s="4"/>
      <c r="C472" s="4"/>
      <c r="D472" s="4"/>
      <c r="E472" s="74"/>
      <c r="F472" s="4"/>
    </row>
    <row r="473">
      <c r="B473" s="4"/>
      <c r="C473" s="4"/>
      <c r="D473" s="4"/>
      <c r="E473" s="74"/>
      <c r="F473" s="4"/>
    </row>
    <row r="474">
      <c r="B474" s="4"/>
      <c r="C474" s="4"/>
      <c r="D474" s="4"/>
      <c r="E474" s="74"/>
      <c r="F474" s="4"/>
    </row>
    <row r="475">
      <c r="B475" s="4"/>
      <c r="C475" s="4"/>
      <c r="D475" s="4"/>
      <c r="E475" s="74"/>
      <c r="F475" s="4"/>
    </row>
    <row r="476">
      <c r="B476" s="4"/>
      <c r="C476" s="4"/>
      <c r="D476" s="4"/>
      <c r="E476" s="74"/>
      <c r="F476" s="4"/>
    </row>
    <row r="477">
      <c r="B477" s="4"/>
      <c r="C477" s="4"/>
      <c r="D477" s="4"/>
      <c r="E477" s="74"/>
      <c r="F477" s="4"/>
    </row>
    <row r="478">
      <c r="B478" s="4"/>
      <c r="C478" s="4"/>
      <c r="D478" s="4"/>
      <c r="E478" s="74"/>
      <c r="F478" s="4"/>
    </row>
    <row r="479">
      <c r="B479" s="4"/>
      <c r="C479" s="4"/>
      <c r="D479" s="4"/>
      <c r="E479" s="74"/>
      <c r="F479" s="4"/>
    </row>
    <row r="480">
      <c r="B480" s="4"/>
      <c r="C480" s="4"/>
      <c r="D480" s="4"/>
      <c r="E480" s="74"/>
      <c r="F480" s="4"/>
    </row>
    <row r="481">
      <c r="B481" s="4"/>
      <c r="C481" s="4"/>
      <c r="D481" s="4"/>
      <c r="E481" s="74"/>
      <c r="F481" s="4"/>
    </row>
    <row r="482">
      <c r="B482" s="4"/>
      <c r="C482" s="4"/>
      <c r="D482" s="4"/>
      <c r="E482" s="74"/>
      <c r="F482" s="4"/>
    </row>
    <row r="483">
      <c r="B483" s="4"/>
      <c r="C483" s="4"/>
      <c r="D483" s="4"/>
      <c r="E483" s="74"/>
      <c r="F483" s="4"/>
    </row>
    <row r="484">
      <c r="B484" s="4"/>
      <c r="C484" s="4"/>
      <c r="D484" s="4"/>
      <c r="E484" s="74"/>
      <c r="F484" s="4"/>
    </row>
    <row r="485">
      <c r="B485" s="4"/>
      <c r="C485" s="4"/>
      <c r="D485" s="4"/>
      <c r="E485" s="74"/>
      <c r="F485" s="4"/>
    </row>
    <row r="486">
      <c r="B486" s="4"/>
      <c r="C486" s="4"/>
      <c r="D486" s="4"/>
      <c r="E486" s="74"/>
      <c r="F486" s="4"/>
    </row>
    <row r="487">
      <c r="B487" s="4"/>
      <c r="C487" s="4"/>
      <c r="D487" s="4"/>
      <c r="E487" s="74"/>
      <c r="F487" s="4"/>
    </row>
    <row r="488">
      <c r="B488" s="4"/>
      <c r="C488" s="4"/>
      <c r="D488" s="4"/>
      <c r="E488" s="74"/>
      <c r="F488" s="4"/>
    </row>
    <row r="489">
      <c r="B489" s="4"/>
      <c r="C489" s="4"/>
      <c r="D489" s="4"/>
      <c r="E489" s="74"/>
      <c r="F489" s="4"/>
    </row>
    <row r="490">
      <c r="B490" s="4"/>
      <c r="C490" s="4"/>
      <c r="D490" s="4"/>
      <c r="E490" s="74"/>
      <c r="F490" s="4"/>
    </row>
    <row r="491">
      <c r="B491" s="4"/>
      <c r="C491" s="4"/>
      <c r="D491" s="4"/>
      <c r="E491" s="74"/>
      <c r="F491" s="4"/>
    </row>
    <row r="492">
      <c r="B492" s="4"/>
      <c r="C492" s="4"/>
      <c r="D492" s="4"/>
      <c r="E492" s="74"/>
      <c r="F492" s="4"/>
    </row>
    <row r="493">
      <c r="B493" s="4"/>
      <c r="C493" s="4"/>
      <c r="D493" s="4"/>
      <c r="E493" s="74"/>
      <c r="F493" s="4"/>
    </row>
    <row r="494">
      <c r="B494" s="4"/>
      <c r="C494" s="4"/>
      <c r="D494" s="4"/>
      <c r="E494" s="74"/>
      <c r="F494" s="4"/>
    </row>
    <row r="495">
      <c r="B495" s="4"/>
      <c r="C495" s="4"/>
      <c r="D495" s="4"/>
      <c r="E495" s="74"/>
      <c r="F495" s="4"/>
    </row>
    <row r="496">
      <c r="B496" s="4"/>
      <c r="C496" s="4"/>
      <c r="D496" s="4"/>
      <c r="E496" s="74"/>
      <c r="F496" s="4"/>
    </row>
    <row r="497">
      <c r="B497" s="4"/>
      <c r="C497" s="4"/>
      <c r="D497" s="4"/>
      <c r="E497" s="74"/>
      <c r="F497" s="4"/>
    </row>
    <row r="498">
      <c r="B498" s="4"/>
      <c r="C498" s="4"/>
      <c r="D498" s="4"/>
      <c r="E498" s="74"/>
      <c r="F498" s="4"/>
    </row>
    <row r="499">
      <c r="B499" s="4"/>
      <c r="C499" s="4"/>
      <c r="D499" s="4"/>
      <c r="E499" s="74"/>
      <c r="F499" s="4"/>
    </row>
    <row r="500">
      <c r="B500" s="4"/>
      <c r="C500" s="4"/>
      <c r="D500" s="4"/>
      <c r="E500" s="74"/>
      <c r="F500" s="4"/>
    </row>
    <row r="501">
      <c r="B501" s="4"/>
      <c r="C501" s="4"/>
      <c r="D501" s="4"/>
      <c r="E501" s="74"/>
      <c r="F501" s="4"/>
    </row>
    <row r="502">
      <c r="B502" s="4"/>
      <c r="C502" s="4"/>
      <c r="D502" s="4"/>
      <c r="E502" s="74"/>
      <c r="F502" s="4"/>
    </row>
    <row r="503">
      <c r="B503" s="4"/>
      <c r="C503" s="4"/>
      <c r="D503" s="4"/>
      <c r="E503" s="74"/>
      <c r="F503" s="4"/>
    </row>
    <row r="504">
      <c r="B504" s="4"/>
      <c r="C504" s="4"/>
      <c r="D504" s="4"/>
      <c r="E504" s="74"/>
      <c r="F504" s="4"/>
    </row>
    <row r="505">
      <c r="B505" s="4"/>
      <c r="C505" s="4"/>
      <c r="D505" s="4"/>
      <c r="E505" s="74"/>
      <c r="F505" s="4"/>
    </row>
    <row r="506">
      <c r="B506" s="4"/>
      <c r="C506" s="4"/>
      <c r="D506" s="4"/>
      <c r="E506" s="74"/>
      <c r="F506" s="4"/>
    </row>
    <row r="507">
      <c r="B507" s="4"/>
      <c r="C507" s="4"/>
      <c r="D507" s="4"/>
      <c r="E507" s="74"/>
      <c r="F507" s="4"/>
    </row>
    <row r="508">
      <c r="B508" s="4"/>
      <c r="C508" s="4"/>
      <c r="D508" s="4"/>
      <c r="E508" s="74"/>
      <c r="F508" s="4"/>
    </row>
    <row r="509">
      <c r="B509" s="4"/>
      <c r="C509" s="4"/>
      <c r="D509" s="4"/>
      <c r="E509" s="74"/>
      <c r="F509" s="4"/>
    </row>
    <row r="510">
      <c r="B510" s="4"/>
      <c r="C510" s="4"/>
      <c r="D510" s="4"/>
      <c r="E510" s="74"/>
      <c r="F510" s="4"/>
    </row>
    <row r="511">
      <c r="B511" s="4"/>
      <c r="C511" s="4"/>
      <c r="D511" s="4"/>
      <c r="E511" s="74"/>
      <c r="F511" s="4"/>
    </row>
    <row r="512">
      <c r="B512" s="4"/>
      <c r="C512" s="4"/>
      <c r="D512" s="4"/>
      <c r="E512" s="74"/>
      <c r="F512" s="4"/>
    </row>
    <row r="513">
      <c r="B513" s="4"/>
      <c r="C513" s="4"/>
      <c r="D513" s="4"/>
      <c r="E513" s="74"/>
      <c r="F513" s="4"/>
    </row>
    <row r="514">
      <c r="B514" s="4"/>
      <c r="C514" s="4"/>
      <c r="D514" s="4"/>
      <c r="E514" s="74"/>
      <c r="F514" s="4"/>
    </row>
    <row r="515">
      <c r="B515" s="4"/>
      <c r="C515" s="4"/>
      <c r="D515" s="4"/>
      <c r="E515" s="74"/>
      <c r="F515" s="4"/>
    </row>
    <row r="516">
      <c r="B516" s="4"/>
      <c r="C516" s="4"/>
      <c r="D516" s="4"/>
      <c r="E516" s="74"/>
      <c r="F516" s="4"/>
    </row>
    <row r="517">
      <c r="B517" s="4"/>
      <c r="C517" s="4"/>
      <c r="D517" s="4"/>
      <c r="E517" s="74"/>
      <c r="F517" s="4"/>
    </row>
    <row r="518">
      <c r="B518" s="4"/>
      <c r="C518" s="4"/>
      <c r="D518" s="4"/>
      <c r="E518" s="74"/>
      <c r="F518" s="4"/>
    </row>
    <row r="519">
      <c r="B519" s="4"/>
      <c r="C519" s="4"/>
      <c r="D519" s="4"/>
      <c r="E519" s="74"/>
      <c r="F519" s="4"/>
    </row>
    <row r="520">
      <c r="B520" s="4"/>
      <c r="C520" s="4"/>
      <c r="D520" s="4"/>
      <c r="E520" s="74"/>
      <c r="F520" s="4"/>
    </row>
    <row r="521">
      <c r="B521" s="4"/>
      <c r="C521" s="4"/>
      <c r="D521" s="4"/>
      <c r="E521" s="74"/>
      <c r="F521" s="4"/>
    </row>
    <row r="522">
      <c r="B522" s="4"/>
      <c r="C522" s="4"/>
      <c r="D522" s="4"/>
      <c r="E522" s="74"/>
      <c r="F522" s="4"/>
    </row>
    <row r="523">
      <c r="B523" s="4"/>
      <c r="C523" s="4"/>
      <c r="D523" s="4"/>
      <c r="E523" s="74"/>
      <c r="F523" s="4"/>
    </row>
    <row r="524">
      <c r="B524" s="4"/>
      <c r="C524" s="4"/>
      <c r="D524" s="4"/>
      <c r="E524" s="74"/>
      <c r="F524" s="4"/>
    </row>
    <row r="525">
      <c r="B525" s="4"/>
      <c r="C525" s="4"/>
      <c r="D525" s="4"/>
      <c r="E525" s="74"/>
      <c r="F525" s="4"/>
    </row>
    <row r="526">
      <c r="B526" s="4"/>
      <c r="C526" s="4"/>
      <c r="D526" s="4"/>
      <c r="E526" s="74"/>
      <c r="F526" s="4"/>
    </row>
    <row r="527">
      <c r="B527" s="4"/>
      <c r="C527" s="4"/>
      <c r="D527" s="4"/>
      <c r="E527" s="74"/>
      <c r="F527" s="4"/>
    </row>
    <row r="528">
      <c r="B528" s="4"/>
      <c r="C528" s="4"/>
      <c r="D528" s="4"/>
      <c r="E528" s="74"/>
      <c r="F528" s="4"/>
    </row>
    <row r="529">
      <c r="B529" s="4"/>
      <c r="C529" s="4"/>
      <c r="D529" s="4"/>
      <c r="E529" s="74"/>
      <c r="F529" s="4"/>
    </row>
    <row r="530">
      <c r="B530" s="4"/>
      <c r="C530" s="4"/>
      <c r="D530" s="4"/>
      <c r="E530" s="74"/>
      <c r="F530" s="4"/>
    </row>
    <row r="531">
      <c r="B531" s="4"/>
      <c r="C531" s="4"/>
      <c r="D531" s="4"/>
      <c r="E531" s="74"/>
      <c r="F531" s="4"/>
    </row>
    <row r="532">
      <c r="B532" s="4"/>
      <c r="C532" s="4"/>
      <c r="D532" s="4"/>
      <c r="E532" s="74"/>
      <c r="F532" s="4"/>
    </row>
    <row r="533">
      <c r="B533" s="4"/>
      <c r="C533" s="4"/>
      <c r="D533" s="4"/>
      <c r="E533" s="74"/>
      <c r="F533" s="4"/>
    </row>
    <row r="534">
      <c r="B534" s="4"/>
      <c r="C534" s="4"/>
      <c r="D534" s="4"/>
      <c r="E534" s="74"/>
      <c r="F534" s="4"/>
    </row>
    <row r="535">
      <c r="B535" s="4"/>
      <c r="C535" s="4"/>
      <c r="D535" s="4"/>
      <c r="E535" s="74"/>
      <c r="F535" s="4"/>
    </row>
    <row r="536">
      <c r="B536" s="4"/>
      <c r="C536" s="4"/>
      <c r="D536" s="4"/>
      <c r="E536" s="74"/>
      <c r="F536" s="4"/>
    </row>
    <row r="537">
      <c r="B537" s="4"/>
      <c r="C537" s="4"/>
      <c r="D537" s="4"/>
      <c r="E537" s="74"/>
      <c r="F537" s="4"/>
    </row>
    <row r="538">
      <c r="B538" s="4"/>
      <c r="C538" s="4"/>
      <c r="D538" s="4"/>
      <c r="E538" s="74"/>
      <c r="F538" s="4"/>
    </row>
    <row r="539">
      <c r="B539" s="4"/>
      <c r="C539" s="4"/>
      <c r="D539" s="4"/>
      <c r="E539" s="74"/>
      <c r="F539" s="4"/>
    </row>
    <row r="540">
      <c r="B540" s="4"/>
      <c r="C540" s="4"/>
      <c r="D540" s="4"/>
      <c r="E540" s="74"/>
      <c r="F540" s="4"/>
    </row>
    <row r="541">
      <c r="B541" s="4"/>
      <c r="C541" s="4"/>
      <c r="D541" s="4"/>
      <c r="E541" s="74"/>
      <c r="F541" s="4"/>
    </row>
    <row r="542">
      <c r="B542" s="4"/>
      <c r="C542" s="4"/>
      <c r="D542" s="4"/>
      <c r="E542" s="74"/>
      <c r="F542" s="4"/>
    </row>
    <row r="543">
      <c r="B543" s="4"/>
      <c r="C543" s="4"/>
      <c r="D543" s="4"/>
      <c r="E543" s="74"/>
      <c r="F543" s="4"/>
    </row>
    <row r="544">
      <c r="B544" s="4"/>
      <c r="C544" s="4"/>
      <c r="D544" s="4"/>
      <c r="E544" s="74"/>
      <c r="F544" s="4"/>
    </row>
    <row r="545">
      <c r="B545" s="4"/>
      <c r="C545" s="4"/>
      <c r="D545" s="4"/>
      <c r="E545" s="74"/>
      <c r="F545" s="4"/>
    </row>
    <row r="546">
      <c r="B546" s="4"/>
      <c r="C546" s="4"/>
      <c r="D546" s="4"/>
      <c r="E546" s="74"/>
      <c r="F546" s="4"/>
    </row>
    <row r="547">
      <c r="B547" s="4"/>
      <c r="C547" s="4"/>
      <c r="D547" s="4"/>
      <c r="E547" s="74"/>
      <c r="F547" s="4"/>
    </row>
    <row r="548">
      <c r="B548" s="4"/>
      <c r="C548" s="4"/>
      <c r="D548" s="4"/>
      <c r="E548" s="74"/>
      <c r="F548" s="4"/>
    </row>
    <row r="549">
      <c r="B549" s="4"/>
      <c r="C549" s="4"/>
      <c r="D549" s="4"/>
      <c r="E549" s="74"/>
      <c r="F549" s="4"/>
    </row>
    <row r="550">
      <c r="B550" s="4"/>
      <c r="C550" s="4"/>
      <c r="D550" s="4"/>
      <c r="E550" s="74"/>
      <c r="F550" s="4"/>
    </row>
    <row r="551">
      <c r="B551" s="4"/>
      <c r="C551" s="4"/>
      <c r="D551" s="4"/>
      <c r="E551" s="74"/>
      <c r="F551" s="4"/>
    </row>
    <row r="552">
      <c r="B552" s="4"/>
      <c r="C552" s="4"/>
      <c r="D552" s="4"/>
      <c r="E552" s="74"/>
      <c r="F552" s="4"/>
    </row>
    <row r="553">
      <c r="B553" s="4"/>
      <c r="C553" s="4"/>
      <c r="D553" s="4"/>
      <c r="E553" s="74"/>
      <c r="F553" s="4"/>
    </row>
    <row r="554">
      <c r="B554" s="4"/>
      <c r="C554" s="4"/>
      <c r="D554" s="4"/>
      <c r="E554" s="74"/>
      <c r="F554" s="4"/>
    </row>
    <row r="555">
      <c r="B555" s="4"/>
      <c r="C555" s="4"/>
      <c r="D555" s="4"/>
      <c r="E555" s="74"/>
      <c r="F555" s="4"/>
    </row>
    <row r="556">
      <c r="B556" s="4"/>
      <c r="C556" s="4"/>
      <c r="D556" s="4"/>
      <c r="E556" s="74"/>
      <c r="F556" s="4"/>
    </row>
    <row r="557">
      <c r="B557" s="4"/>
      <c r="C557" s="4"/>
      <c r="D557" s="4"/>
      <c r="E557" s="74"/>
      <c r="F557" s="4"/>
    </row>
    <row r="558">
      <c r="B558" s="4"/>
      <c r="C558" s="4"/>
      <c r="D558" s="4"/>
      <c r="E558" s="74"/>
      <c r="F558" s="4"/>
    </row>
    <row r="559">
      <c r="B559" s="4"/>
      <c r="C559" s="4"/>
      <c r="D559" s="4"/>
      <c r="E559" s="74"/>
      <c r="F559" s="4"/>
    </row>
    <row r="560">
      <c r="B560" s="4"/>
      <c r="C560" s="4"/>
      <c r="D560" s="4"/>
      <c r="E560" s="74"/>
      <c r="F560" s="4"/>
    </row>
    <row r="561">
      <c r="B561" s="4"/>
      <c r="C561" s="4"/>
      <c r="D561" s="4"/>
      <c r="E561" s="74"/>
      <c r="F561" s="4"/>
    </row>
    <row r="562">
      <c r="B562" s="4"/>
      <c r="C562" s="4"/>
      <c r="D562" s="4"/>
      <c r="E562" s="74"/>
      <c r="F562" s="4"/>
    </row>
    <row r="563">
      <c r="B563" s="4"/>
      <c r="C563" s="4"/>
      <c r="D563" s="4"/>
      <c r="E563" s="74"/>
      <c r="F563" s="4"/>
    </row>
    <row r="564">
      <c r="B564" s="4"/>
      <c r="C564" s="4"/>
      <c r="D564" s="4"/>
      <c r="E564" s="74"/>
      <c r="F564" s="4"/>
    </row>
    <row r="565">
      <c r="B565" s="4"/>
      <c r="C565" s="4"/>
      <c r="D565" s="4"/>
      <c r="E565" s="74"/>
      <c r="F565" s="4"/>
    </row>
    <row r="566">
      <c r="B566" s="4"/>
      <c r="C566" s="4"/>
      <c r="D566" s="4"/>
      <c r="E566" s="74"/>
      <c r="F566" s="4"/>
    </row>
    <row r="567">
      <c r="B567" s="4"/>
      <c r="C567" s="4"/>
      <c r="D567" s="4"/>
      <c r="E567" s="74"/>
      <c r="F567" s="4"/>
    </row>
    <row r="568">
      <c r="B568" s="4"/>
      <c r="C568" s="4"/>
      <c r="D568" s="4"/>
      <c r="E568" s="74"/>
      <c r="F568" s="4"/>
    </row>
    <row r="569">
      <c r="B569" s="4"/>
      <c r="C569" s="4"/>
      <c r="D569" s="4"/>
      <c r="E569" s="74"/>
      <c r="F569" s="4"/>
    </row>
    <row r="570">
      <c r="B570" s="4"/>
      <c r="C570" s="4"/>
      <c r="D570" s="4"/>
      <c r="E570" s="74"/>
      <c r="F570" s="4"/>
    </row>
    <row r="571">
      <c r="B571" s="4"/>
      <c r="C571" s="4"/>
      <c r="D571" s="4"/>
      <c r="E571" s="74"/>
      <c r="F571" s="4"/>
    </row>
    <row r="572">
      <c r="B572" s="4"/>
      <c r="C572" s="4"/>
      <c r="D572" s="4"/>
      <c r="E572" s="74"/>
      <c r="F572" s="4"/>
    </row>
    <row r="573">
      <c r="B573" s="4"/>
      <c r="C573" s="4"/>
      <c r="D573" s="4"/>
      <c r="E573" s="74"/>
      <c r="F573" s="4"/>
    </row>
    <row r="574">
      <c r="B574" s="4"/>
      <c r="C574" s="4"/>
      <c r="D574" s="4"/>
      <c r="E574" s="74"/>
      <c r="F574" s="4"/>
    </row>
    <row r="575">
      <c r="B575" s="4"/>
      <c r="C575" s="4"/>
      <c r="D575" s="4"/>
      <c r="E575" s="74"/>
      <c r="F575" s="4"/>
    </row>
    <row r="576">
      <c r="B576" s="4"/>
      <c r="C576" s="4"/>
      <c r="D576" s="4"/>
      <c r="E576" s="74"/>
      <c r="F576" s="4"/>
    </row>
    <row r="577">
      <c r="B577" s="4"/>
      <c r="C577" s="4"/>
      <c r="D577" s="4"/>
      <c r="E577" s="74"/>
      <c r="F577" s="4"/>
    </row>
    <row r="578">
      <c r="B578" s="4"/>
      <c r="C578" s="4"/>
      <c r="D578" s="4"/>
      <c r="E578" s="74"/>
      <c r="F578" s="4"/>
    </row>
    <row r="579">
      <c r="B579" s="4"/>
      <c r="C579" s="4"/>
      <c r="D579" s="4"/>
      <c r="E579" s="74"/>
      <c r="F579" s="4"/>
    </row>
    <row r="580">
      <c r="B580" s="4"/>
      <c r="C580" s="4"/>
      <c r="D580" s="4"/>
      <c r="E580" s="74"/>
      <c r="F580" s="4"/>
    </row>
    <row r="581">
      <c r="B581" s="4"/>
      <c r="C581" s="4"/>
      <c r="D581" s="4"/>
      <c r="E581" s="74"/>
      <c r="F581" s="4"/>
    </row>
    <row r="582">
      <c r="B582" s="4"/>
      <c r="C582" s="4"/>
      <c r="D582" s="4"/>
      <c r="E582" s="74"/>
      <c r="F582" s="4"/>
    </row>
    <row r="583">
      <c r="B583" s="4"/>
      <c r="C583" s="4"/>
      <c r="D583" s="4"/>
      <c r="E583" s="74"/>
      <c r="F583" s="4"/>
    </row>
    <row r="584">
      <c r="B584" s="4"/>
      <c r="C584" s="4"/>
      <c r="D584" s="4"/>
      <c r="E584" s="74"/>
      <c r="F584" s="4"/>
    </row>
    <row r="585">
      <c r="B585" s="4"/>
      <c r="C585" s="4"/>
      <c r="D585" s="4"/>
      <c r="E585" s="74"/>
      <c r="F585" s="4"/>
    </row>
    <row r="586">
      <c r="B586" s="4"/>
      <c r="C586" s="4"/>
      <c r="D586" s="4"/>
      <c r="E586" s="74"/>
      <c r="F586" s="4"/>
    </row>
    <row r="587">
      <c r="B587" s="4"/>
      <c r="C587" s="4"/>
      <c r="D587" s="4"/>
      <c r="E587" s="74"/>
      <c r="F587" s="4"/>
    </row>
    <row r="588">
      <c r="B588" s="4"/>
      <c r="C588" s="4"/>
      <c r="D588" s="4"/>
      <c r="E588" s="74"/>
      <c r="F588" s="4"/>
    </row>
    <row r="589">
      <c r="B589" s="4"/>
      <c r="C589" s="4"/>
      <c r="D589" s="4"/>
      <c r="E589" s="74"/>
      <c r="F589" s="4"/>
    </row>
    <row r="590">
      <c r="B590" s="4"/>
      <c r="C590" s="4"/>
      <c r="D590" s="4"/>
      <c r="E590" s="74"/>
      <c r="F590" s="4"/>
    </row>
    <row r="591">
      <c r="B591" s="4"/>
      <c r="C591" s="4"/>
      <c r="D591" s="4"/>
      <c r="E591" s="74"/>
      <c r="F591" s="4"/>
    </row>
    <row r="592">
      <c r="B592" s="4"/>
      <c r="C592" s="4"/>
      <c r="D592" s="4"/>
      <c r="E592" s="74"/>
      <c r="F592" s="4"/>
    </row>
    <row r="593">
      <c r="B593" s="4"/>
      <c r="C593" s="4"/>
      <c r="D593" s="4"/>
      <c r="E593" s="74"/>
      <c r="F593" s="4"/>
    </row>
    <row r="594">
      <c r="B594" s="4"/>
      <c r="C594" s="4"/>
      <c r="D594" s="4"/>
      <c r="E594" s="74"/>
      <c r="F594" s="4"/>
    </row>
    <row r="595">
      <c r="B595" s="4"/>
      <c r="C595" s="4"/>
      <c r="D595" s="4"/>
      <c r="E595" s="74"/>
      <c r="F595" s="4"/>
    </row>
    <row r="596">
      <c r="B596" s="4"/>
      <c r="C596" s="4"/>
      <c r="D596" s="4"/>
      <c r="E596" s="74"/>
      <c r="F596" s="4"/>
    </row>
    <row r="597">
      <c r="B597" s="4"/>
      <c r="C597" s="4"/>
      <c r="D597" s="4"/>
      <c r="E597" s="74"/>
      <c r="F597" s="4"/>
    </row>
    <row r="598">
      <c r="B598" s="4"/>
      <c r="C598" s="4"/>
      <c r="D598" s="4"/>
      <c r="E598" s="74"/>
      <c r="F598" s="4"/>
    </row>
    <row r="599">
      <c r="B599" s="4"/>
      <c r="C599" s="4"/>
      <c r="D599" s="4"/>
      <c r="E599" s="74"/>
      <c r="F599" s="4"/>
    </row>
    <row r="600">
      <c r="B600" s="4"/>
      <c r="C600" s="4"/>
      <c r="D600" s="4"/>
      <c r="E600" s="74"/>
      <c r="F600" s="4"/>
    </row>
    <row r="601">
      <c r="B601" s="4"/>
      <c r="C601" s="4"/>
      <c r="D601" s="4"/>
      <c r="E601" s="74"/>
      <c r="F601" s="4"/>
    </row>
    <row r="602">
      <c r="B602" s="4"/>
      <c r="C602" s="4"/>
      <c r="D602" s="4"/>
      <c r="E602" s="74"/>
      <c r="F602" s="4"/>
    </row>
    <row r="603">
      <c r="B603" s="4"/>
      <c r="C603" s="4"/>
      <c r="D603" s="4"/>
      <c r="E603" s="74"/>
      <c r="F603" s="4"/>
    </row>
    <row r="604">
      <c r="B604" s="4"/>
      <c r="C604" s="4"/>
      <c r="D604" s="4"/>
      <c r="E604" s="74"/>
      <c r="F604" s="4"/>
    </row>
    <row r="605">
      <c r="B605" s="4"/>
      <c r="C605" s="4"/>
      <c r="D605" s="4"/>
      <c r="E605" s="74"/>
      <c r="F605" s="4"/>
    </row>
    <row r="606">
      <c r="B606" s="4"/>
      <c r="C606" s="4"/>
      <c r="D606" s="4"/>
      <c r="E606" s="74"/>
      <c r="F606" s="4"/>
    </row>
    <row r="607">
      <c r="B607" s="4"/>
      <c r="C607" s="4"/>
      <c r="D607" s="4"/>
      <c r="E607" s="74"/>
      <c r="F607" s="4"/>
    </row>
    <row r="608">
      <c r="B608" s="4"/>
      <c r="C608" s="4"/>
      <c r="D608" s="4"/>
      <c r="E608" s="74"/>
      <c r="F608" s="4"/>
    </row>
    <row r="609">
      <c r="B609" s="4"/>
      <c r="C609" s="4"/>
      <c r="D609" s="4"/>
      <c r="E609" s="74"/>
      <c r="F609" s="4"/>
    </row>
    <row r="610">
      <c r="B610" s="4"/>
      <c r="C610" s="4"/>
      <c r="D610" s="4"/>
      <c r="E610" s="74"/>
      <c r="F610" s="4"/>
    </row>
    <row r="611">
      <c r="B611" s="4"/>
      <c r="C611" s="4"/>
      <c r="D611" s="4"/>
      <c r="E611" s="74"/>
      <c r="F611" s="4"/>
    </row>
    <row r="612">
      <c r="B612" s="4"/>
      <c r="C612" s="4"/>
      <c r="D612" s="4"/>
      <c r="E612" s="74"/>
      <c r="F612" s="4"/>
    </row>
    <row r="613">
      <c r="B613" s="4"/>
      <c r="C613" s="4"/>
      <c r="D613" s="4"/>
      <c r="E613" s="74"/>
      <c r="F613" s="4"/>
    </row>
    <row r="614">
      <c r="B614" s="4"/>
      <c r="C614" s="4"/>
      <c r="D614" s="4"/>
      <c r="E614" s="74"/>
      <c r="F614" s="4"/>
    </row>
    <row r="615">
      <c r="B615" s="4"/>
      <c r="C615" s="4"/>
      <c r="D615" s="4"/>
      <c r="E615" s="74"/>
      <c r="F615" s="4"/>
    </row>
    <row r="616">
      <c r="B616" s="4"/>
      <c r="C616" s="4"/>
      <c r="D616" s="4"/>
      <c r="E616" s="74"/>
      <c r="F616" s="4"/>
    </row>
    <row r="617">
      <c r="B617" s="4"/>
      <c r="C617" s="4"/>
      <c r="D617" s="4"/>
      <c r="E617" s="74"/>
      <c r="F617" s="4"/>
    </row>
    <row r="618">
      <c r="B618" s="4"/>
      <c r="C618" s="4"/>
      <c r="D618" s="4"/>
      <c r="E618" s="74"/>
      <c r="F618" s="4"/>
    </row>
    <row r="619">
      <c r="B619" s="4"/>
      <c r="C619" s="4"/>
      <c r="D619" s="4"/>
      <c r="E619" s="74"/>
      <c r="F619" s="4"/>
    </row>
    <row r="620">
      <c r="B620" s="4"/>
      <c r="C620" s="4"/>
      <c r="D620" s="4"/>
      <c r="E620" s="74"/>
      <c r="F620" s="4"/>
    </row>
    <row r="621">
      <c r="B621" s="4"/>
      <c r="C621" s="4"/>
      <c r="D621" s="4"/>
      <c r="E621" s="74"/>
      <c r="F621" s="4"/>
    </row>
    <row r="622">
      <c r="B622" s="4"/>
      <c r="C622" s="4"/>
      <c r="D622" s="4"/>
      <c r="E622" s="74"/>
      <c r="F622" s="4"/>
    </row>
    <row r="623">
      <c r="B623" s="4"/>
      <c r="C623" s="4"/>
      <c r="D623" s="4"/>
      <c r="E623" s="74"/>
      <c r="F623" s="4"/>
    </row>
    <row r="624">
      <c r="B624" s="4"/>
      <c r="C624" s="4"/>
      <c r="D624" s="4"/>
      <c r="E624" s="74"/>
      <c r="F624" s="4"/>
    </row>
    <row r="625">
      <c r="B625" s="4"/>
      <c r="C625" s="4"/>
      <c r="D625" s="4"/>
      <c r="E625" s="74"/>
      <c r="F625" s="4"/>
    </row>
    <row r="626">
      <c r="B626" s="4"/>
      <c r="C626" s="4"/>
      <c r="D626" s="4"/>
      <c r="E626" s="74"/>
      <c r="F626" s="4"/>
    </row>
    <row r="627">
      <c r="B627" s="4"/>
      <c r="C627" s="4"/>
      <c r="D627" s="4"/>
      <c r="E627" s="74"/>
      <c r="F627" s="4"/>
    </row>
    <row r="628">
      <c r="B628" s="4"/>
      <c r="C628" s="4"/>
      <c r="D628" s="4"/>
      <c r="E628" s="74"/>
      <c r="F628" s="4"/>
    </row>
    <row r="629">
      <c r="B629" s="4"/>
      <c r="C629" s="4"/>
      <c r="D629" s="4"/>
      <c r="E629" s="74"/>
      <c r="F629" s="4"/>
    </row>
    <row r="630">
      <c r="B630" s="4"/>
      <c r="C630" s="4"/>
      <c r="D630" s="4"/>
      <c r="E630" s="74"/>
      <c r="F630" s="4"/>
    </row>
    <row r="631">
      <c r="B631" s="4"/>
      <c r="C631" s="4"/>
      <c r="D631" s="4"/>
      <c r="E631" s="74"/>
      <c r="F631" s="4"/>
    </row>
    <row r="632">
      <c r="B632" s="4"/>
      <c r="C632" s="4"/>
      <c r="D632" s="4"/>
      <c r="E632" s="74"/>
      <c r="F632" s="4"/>
    </row>
    <row r="633">
      <c r="B633" s="4"/>
      <c r="C633" s="4"/>
      <c r="D633" s="4"/>
      <c r="E633" s="74"/>
      <c r="F633" s="4"/>
    </row>
    <row r="634">
      <c r="B634" s="4"/>
      <c r="C634" s="4"/>
      <c r="D634" s="4"/>
      <c r="E634" s="74"/>
      <c r="F634" s="4"/>
    </row>
    <row r="635">
      <c r="B635" s="4"/>
      <c r="C635" s="4"/>
      <c r="D635" s="4"/>
      <c r="E635" s="74"/>
      <c r="F635" s="4"/>
    </row>
    <row r="636">
      <c r="B636" s="4"/>
      <c r="C636" s="4"/>
      <c r="D636" s="4"/>
      <c r="E636" s="74"/>
      <c r="F636" s="4"/>
    </row>
    <row r="637">
      <c r="B637" s="4"/>
      <c r="C637" s="4"/>
      <c r="D637" s="4"/>
      <c r="E637" s="74"/>
      <c r="F637" s="4"/>
    </row>
    <row r="638">
      <c r="B638" s="4"/>
      <c r="C638" s="4"/>
      <c r="D638" s="4"/>
      <c r="E638" s="74"/>
      <c r="F638" s="4"/>
    </row>
    <row r="639">
      <c r="B639" s="4"/>
      <c r="C639" s="4"/>
      <c r="D639" s="4"/>
      <c r="E639" s="74"/>
      <c r="F639" s="4"/>
    </row>
    <row r="640">
      <c r="B640" s="4"/>
      <c r="C640" s="4"/>
      <c r="D640" s="4"/>
      <c r="E640" s="74"/>
      <c r="F640" s="4"/>
    </row>
    <row r="641">
      <c r="B641" s="4"/>
      <c r="C641" s="4"/>
      <c r="D641" s="4"/>
      <c r="E641" s="74"/>
      <c r="F641" s="4"/>
    </row>
    <row r="642">
      <c r="B642" s="4"/>
      <c r="C642" s="4"/>
      <c r="D642" s="4"/>
      <c r="E642" s="74"/>
      <c r="F642" s="4"/>
    </row>
    <row r="643">
      <c r="B643" s="4"/>
      <c r="C643" s="4"/>
      <c r="D643" s="4"/>
      <c r="E643" s="74"/>
      <c r="F643" s="4"/>
    </row>
    <row r="644">
      <c r="B644" s="4"/>
      <c r="C644" s="4"/>
      <c r="D644" s="4"/>
      <c r="E644" s="74"/>
      <c r="F644" s="4"/>
    </row>
    <row r="645">
      <c r="B645" s="4"/>
      <c r="C645" s="4"/>
      <c r="D645" s="4"/>
      <c r="E645" s="74"/>
      <c r="F645" s="4"/>
    </row>
    <row r="646">
      <c r="B646" s="4"/>
      <c r="C646" s="4"/>
      <c r="D646" s="4"/>
      <c r="E646" s="74"/>
      <c r="F646" s="4"/>
    </row>
    <row r="647">
      <c r="B647" s="4"/>
      <c r="C647" s="4"/>
      <c r="D647" s="4"/>
      <c r="E647" s="74"/>
      <c r="F647" s="4"/>
    </row>
    <row r="648">
      <c r="B648" s="4"/>
      <c r="C648" s="4"/>
      <c r="D648" s="4"/>
      <c r="E648" s="74"/>
      <c r="F648" s="4"/>
    </row>
    <row r="649">
      <c r="B649" s="4"/>
      <c r="C649" s="4"/>
      <c r="D649" s="4"/>
      <c r="E649" s="74"/>
      <c r="F649" s="4"/>
    </row>
    <row r="650">
      <c r="B650" s="4"/>
      <c r="C650" s="4"/>
      <c r="D650" s="4"/>
      <c r="E650" s="74"/>
      <c r="F650" s="4"/>
    </row>
    <row r="651">
      <c r="B651" s="4"/>
      <c r="C651" s="4"/>
      <c r="D651" s="4"/>
      <c r="E651" s="74"/>
      <c r="F651" s="4"/>
    </row>
    <row r="652">
      <c r="B652" s="4"/>
      <c r="C652" s="4"/>
      <c r="D652" s="4"/>
      <c r="E652" s="74"/>
      <c r="F652" s="4"/>
    </row>
    <row r="653">
      <c r="B653" s="4"/>
      <c r="C653" s="4"/>
      <c r="D653" s="4"/>
      <c r="E653" s="74"/>
      <c r="F653" s="4"/>
    </row>
    <row r="654">
      <c r="B654" s="4"/>
      <c r="C654" s="4"/>
      <c r="D654" s="4"/>
      <c r="E654" s="74"/>
      <c r="F654" s="4"/>
    </row>
    <row r="655">
      <c r="B655" s="4"/>
      <c r="C655" s="4"/>
      <c r="D655" s="4"/>
      <c r="E655" s="74"/>
      <c r="F655" s="4"/>
    </row>
    <row r="656">
      <c r="B656" s="4"/>
      <c r="C656" s="4"/>
      <c r="D656" s="4"/>
      <c r="E656" s="74"/>
      <c r="F656" s="4"/>
    </row>
    <row r="657">
      <c r="B657" s="4"/>
      <c r="C657" s="4"/>
      <c r="D657" s="4"/>
      <c r="E657" s="74"/>
      <c r="F657" s="4"/>
    </row>
    <row r="658">
      <c r="B658" s="4"/>
      <c r="C658" s="4"/>
      <c r="D658" s="4"/>
      <c r="E658" s="74"/>
      <c r="F658" s="4"/>
    </row>
    <row r="659">
      <c r="B659" s="4"/>
      <c r="C659" s="4"/>
      <c r="D659" s="4"/>
      <c r="E659" s="74"/>
      <c r="F659" s="4"/>
    </row>
    <row r="660">
      <c r="B660" s="4"/>
      <c r="C660" s="4"/>
      <c r="D660" s="4"/>
      <c r="E660" s="74"/>
      <c r="F660" s="4"/>
    </row>
    <row r="661">
      <c r="B661" s="4"/>
      <c r="C661" s="4"/>
      <c r="D661" s="4"/>
      <c r="E661" s="74"/>
      <c r="F661" s="4"/>
    </row>
    <row r="662">
      <c r="B662" s="4"/>
      <c r="C662" s="4"/>
      <c r="D662" s="4"/>
      <c r="E662" s="74"/>
      <c r="F662" s="4"/>
    </row>
    <row r="663">
      <c r="B663" s="4"/>
      <c r="C663" s="4"/>
      <c r="D663" s="4"/>
      <c r="E663" s="74"/>
      <c r="F663" s="4"/>
    </row>
    <row r="664">
      <c r="B664" s="4"/>
      <c r="C664" s="4"/>
      <c r="D664" s="4"/>
      <c r="E664" s="74"/>
      <c r="F664" s="4"/>
    </row>
    <row r="665">
      <c r="B665" s="4"/>
      <c r="C665" s="4"/>
      <c r="D665" s="4"/>
      <c r="E665" s="74"/>
      <c r="F665" s="4"/>
    </row>
    <row r="666">
      <c r="B666" s="4"/>
      <c r="C666" s="4"/>
      <c r="D666" s="4"/>
      <c r="E666" s="74"/>
      <c r="F666" s="4"/>
    </row>
    <row r="667">
      <c r="B667" s="4"/>
      <c r="C667" s="4"/>
      <c r="D667" s="4"/>
      <c r="E667" s="74"/>
      <c r="F667" s="4"/>
    </row>
    <row r="668">
      <c r="B668" s="4"/>
      <c r="C668" s="4"/>
      <c r="D668" s="4"/>
      <c r="E668" s="74"/>
      <c r="F668" s="4"/>
    </row>
    <row r="669">
      <c r="B669" s="4"/>
      <c r="C669" s="4"/>
      <c r="D669" s="4"/>
      <c r="E669" s="74"/>
      <c r="F669" s="4"/>
    </row>
    <row r="670">
      <c r="B670" s="4"/>
      <c r="C670" s="4"/>
      <c r="D670" s="4"/>
      <c r="E670" s="74"/>
      <c r="F670" s="4"/>
    </row>
    <row r="671">
      <c r="B671" s="4"/>
      <c r="C671" s="4"/>
      <c r="D671" s="4"/>
      <c r="E671" s="74"/>
      <c r="F671" s="4"/>
    </row>
    <row r="672">
      <c r="B672" s="4"/>
      <c r="C672" s="4"/>
      <c r="D672" s="4"/>
      <c r="E672" s="74"/>
      <c r="F672" s="4"/>
    </row>
    <row r="673">
      <c r="B673" s="4"/>
      <c r="C673" s="4"/>
      <c r="D673" s="4"/>
      <c r="E673" s="74"/>
      <c r="F673" s="4"/>
    </row>
    <row r="674">
      <c r="B674" s="4"/>
      <c r="C674" s="4"/>
      <c r="D674" s="4"/>
      <c r="E674" s="74"/>
      <c r="F674" s="4"/>
    </row>
    <row r="675">
      <c r="B675" s="4"/>
      <c r="C675" s="4"/>
      <c r="D675" s="4"/>
      <c r="E675" s="74"/>
      <c r="F675" s="4"/>
    </row>
    <row r="676">
      <c r="B676" s="4"/>
      <c r="C676" s="4"/>
      <c r="D676" s="4"/>
      <c r="E676" s="74"/>
      <c r="F676" s="4"/>
    </row>
    <row r="677">
      <c r="B677" s="4"/>
      <c r="C677" s="4"/>
      <c r="D677" s="4"/>
      <c r="E677" s="74"/>
      <c r="F677" s="4"/>
    </row>
    <row r="678">
      <c r="B678" s="4"/>
      <c r="C678" s="4"/>
      <c r="D678" s="4"/>
      <c r="E678" s="74"/>
      <c r="F678" s="4"/>
    </row>
    <row r="679">
      <c r="B679" s="4"/>
      <c r="C679" s="4"/>
      <c r="D679" s="4"/>
      <c r="E679" s="74"/>
      <c r="F679" s="4"/>
    </row>
    <row r="680">
      <c r="B680" s="4"/>
      <c r="C680" s="4"/>
      <c r="D680" s="4"/>
      <c r="E680" s="74"/>
      <c r="F680" s="4"/>
    </row>
    <row r="681">
      <c r="B681" s="4"/>
      <c r="C681" s="4"/>
      <c r="D681" s="4"/>
      <c r="E681" s="74"/>
      <c r="F681" s="4"/>
    </row>
    <row r="682">
      <c r="B682" s="4"/>
      <c r="C682" s="4"/>
      <c r="D682" s="4"/>
      <c r="E682" s="74"/>
      <c r="F682" s="4"/>
    </row>
    <row r="683">
      <c r="B683" s="4"/>
      <c r="C683" s="4"/>
      <c r="D683" s="4"/>
      <c r="E683" s="74"/>
      <c r="F683" s="4"/>
    </row>
    <row r="684">
      <c r="B684" s="4"/>
      <c r="C684" s="4"/>
      <c r="D684" s="4"/>
      <c r="E684" s="74"/>
      <c r="F684" s="4"/>
    </row>
    <row r="685">
      <c r="B685" s="4"/>
      <c r="C685" s="4"/>
      <c r="D685" s="4"/>
      <c r="E685" s="74"/>
      <c r="F685" s="4"/>
    </row>
    <row r="686">
      <c r="B686" s="4"/>
      <c r="C686" s="4"/>
      <c r="D686" s="4"/>
      <c r="E686" s="74"/>
      <c r="F686" s="4"/>
    </row>
    <row r="687">
      <c r="B687" s="4"/>
      <c r="C687" s="4"/>
      <c r="D687" s="4"/>
      <c r="E687" s="74"/>
      <c r="F687" s="4"/>
    </row>
    <row r="688">
      <c r="B688" s="4"/>
      <c r="C688" s="4"/>
      <c r="D688" s="4"/>
      <c r="E688" s="74"/>
      <c r="F688" s="4"/>
    </row>
    <row r="689">
      <c r="B689" s="4"/>
      <c r="C689" s="4"/>
      <c r="D689" s="4"/>
      <c r="E689" s="74"/>
      <c r="F689" s="4"/>
    </row>
    <row r="690">
      <c r="B690" s="4"/>
      <c r="C690" s="4"/>
      <c r="D690" s="4"/>
      <c r="E690" s="74"/>
      <c r="F690" s="4"/>
    </row>
    <row r="691">
      <c r="B691" s="4"/>
      <c r="C691" s="4"/>
      <c r="D691" s="4"/>
      <c r="E691" s="74"/>
      <c r="F691" s="4"/>
    </row>
    <row r="692">
      <c r="B692" s="4"/>
      <c r="C692" s="4"/>
      <c r="D692" s="4"/>
      <c r="E692" s="74"/>
      <c r="F692" s="4"/>
    </row>
    <row r="693">
      <c r="B693" s="4"/>
      <c r="C693" s="4"/>
      <c r="D693" s="4"/>
      <c r="E693" s="74"/>
      <c r="F693" s="4"/>
    </row>
    <row r="694">
      <c r="B694" s="4"/>
      <c r="C694" s="4"/>
      <c r="D694" s="4"/>
      <c r="E694" s="74"/>
      <c r="F694" s="4"/>
    </row>
    <row r="695">
      <c r="B695" s="4"/>
      <c r="C695" s="4"/>
      <c r="D695" s="4"/>
      <c r="E695" s="74"/>
      <c r="F695" s="4"/>
    </row>
    <row r="696">
      <c r="B696" s="4"/>
      <c r="C696" s="4"/>
      <c r="D696" s="4"/>
      <c r="E696" s="74"/>
      <c r="F696" s="4"/>
    </row>
    <row r="697">
      <c r="B697" s="4"/>
      <c r="C697" s="4"/>
      <c r="D697" s="4"/>
      <c r="E697" s="74"/>
      <c r="F697" s="4"/>
    </row>
    <row r="698">
      <c r="B698" s="4"/>
      <c r="C698" s="4"/>
      <c r="D698" s="4"/>
      <c r="E698" s="74"/>
      <c r="F698" s="4"/>
    </row>
    <row r="699">
      <c r="B699" s="4"/>
      <c r="C699" s="4"/>
      <c r="D699" s="4"/>
      <c r="E699" s="74"/>
      <c r="F699" s="4"/>
    </row>
    <row r="700">
      <c r="B700" s="4"/>
      <c r="C700" s="4"/>
      <c r="D700" s="4"/>
      <c r="E700" s="74"/>
      <c r="F700" s="4"/>
    </row>
    <row r="701">
      <c r="B701" s="4"/>
      <c r="C701" s="4"/>
      <c r="D701" s="4"/>
      <c r="E701" s="74"/>
      <c r="F701" s="4"/>
    </row>
    <row r="702">
      <c r="B702" s="4"/>
      <c r="C702" s="4"/>
      <c r="D702" s="4"/>
      <c r="E702" s="74"/>
      <c r="F702" s="4"/>
    </row>
    <row r="703">
      <c r="B703" s="4"/>
      <c r="C703" s="4"/>
      <c r="D703" s="4"/>
      <c r="E703" s="74"/>
      <c r="F703" s="4"/>
    </row>
    <row r="704">
      <c r="B704" s="4"/>
      <c r="C704" s="4"/>
      <c r="D704" s="4"/>
      <c r="E704" s="74"/>
      <c r="F704" s="4"/>
    </row>
    <row r="705">
      <c r="B705" s="4"/>
      <c r="C705" s="4"/>
      <c r="D705" s="4"/>
      <c r="E705" s="74"/>
      <c r="F705" s="4"/>
    </row>
    <row r="706">
      <c r="B706" s="4"/>
      <c r="C706" s="4"/>
      <c r="D706" s="4"/>
      <c r="E706" s="74"/>
      <c r="F706" s="4"/>
    </row>
    <row r="707">
      <c r="B707" s="4"/>
      <c r="C707" s="4"/>
      <c r="D707" s="4"/>
      <c r="E707" s="74"/>
      <c r="F707" s="4"/>
    </row>
    <row r="708">
      <c r="B708" s="4"/>
      <c r="C708" s="4"/>
      <c r="D708" s="4"/>
      <c r="E708" s="74"/>
      <c r="F708" s="4"/>
    </row>
    <row r="709">
      <c r="B709" s="4"/>
      <c r="C709" s="4"/>
      <c r="D709" s="4"/>
      <c r="E709" s="74"/>
      <c r="F709" s="4"/>
    </row>
    <row r="710">
      <c r="B710" s="4"/>
      <c r="C710" s="4"/>
      <c r="D710" s="4"/>
      <c r="E710" s="74"/>
      <c r="F710" s="4"/>
    </row>
    <row r="711">
      <c r="B711" s="4"/>
      <c r="C711" s="4"/>
      <c r="D711" s="4"/>
      <c r="E711" s="74"/>
      <c r="F711" s="4"/>
    </row>
    <row r="712">
      <c r="B712" s="4"/>
      <c r="C712" s="4"/>
      <c r="D712" s="4"/>
      <c r="E712" s="74"/>
      <c r="F712" s="4"/>
    </row>
    <row r="713">
      <c r="B713" s="4"/>
      <c r="C713" s="4"/>
      <c r="D713" s="4"/>
      <c r="E713" s="74"/>
      <c r="F713" s="4"/>
    </row>
    <row r="714">
      <c r="B714" s="4"/>
      <c r="C714" s="4"/>
      <c r="D714" s="4"/>
      <c r="E714" s="74"/>
      <c r="F714" s="4"/>
    </row>
    <row r="715">
      <c r="B715" s="4"/>
      <c r="C715" s="4"/>
      <c r="D715" s="4"/>
      <c r="E715" s="74"/>
      <c r="F715" s="4"/>
    </row>
    <row r="716">
      <c r="B716" s="4"/>
      <c r="C716" s="4"/>
      <c r="D716" s="4"/>
      <c r="E716" s="74"/>
      <c r="F716" s="4"/>
    </row>
    <row r="717">
      <c r="B717" s="4"/>
      <c r="C717" s="4"/>
      <c r="D717" s="4"/>
      <c r="E717" s="74"/>
      <c r="F717" s="4"/>
    </row>
    <row r="718">
      <c r="B718" s="4"/>
      <c r="C718" s="4"/>
      <c r="D718" s="4"/>
      <c r="E718" s="74"/>
      <c r="F718" s="4"/>
    </row>
    <row r="719">
      <c r="B719" s="4"/>
      <c r="C719" s="4"/>
      <c r="D719" s="4"/>
      <c r="E719" s="74"/>
      <c r="F719" s="4"/>
    </row>
    <row r="720">
      <c r="B720" s="4"/>
      <c r="C720" s="4"/>
      <c r="D720" s="4"/>
      <c r="E720" s="74"/>
      <c r="F720" s="4"/>
    </row>
    <row r="721">
      <c r="B721" s="4"/>
      <c r="C721" s="4"/>
      <c r="D721" s="4"/>
      <c r="E721" s="74"/>
      <c r="F721" s="4"/>
    </row>
    <row r="722">
      <c r="B722" s="4"/>
      <c r="C722" s="4"/>
      <c r="D722" s="4"/>
      <c r="E722" s="74"/>
      <c r="F722" s="4"/>
    </row>
    <row r="723">
      <c r="B723" s="4"/>
      <c r="C723" s="4"/>
      <c r="D723" s="4"/>
      <c r="E723" s="74"/>
      <c r="F723" s="4"/>
    </row>
    <row r="724">
      <c r="B724" s="4"/>
      <c r="C724" s="4"/>
      <c r="D724" s="4"/>
      <c r="E724" s="74"/>
      <c r="F724" s="4"/>
    </row>
    <row r="725">
      <c r="B725" s="4"/>
      <c r="C725" s="4"/>
      <c r="D725" s="4"/>
      <c r="E725" s="74"/>
      <c r="F725" s="4"/>
    </row>
    <row r="726">
      <c r="B726" s="4"/>
      <c r="C726" s="4"/>
      <c r="D726" s="4"/>
      <c r="E726" s="74"/>
      <c r="F726" s="4"/>
    </row>
    <row r="727">
      <c r="B727" s="4"/>
      <c r="C727" s="4"/>
      <c r="D727" s="4"/>
      <c r="E727" s="74"/>
      <c r="F727" s="4"/>
    </row>
    <row r="728">
      <c r="B728" s="4"/>
      <c r="C728" s="4"/>
      <c r="D728" s="4"/>
      <c r="E728" s="74"/>
      <c r="F728" s="4"/>
    </row>
    <row r="729">
      <c r="B729" s="4"/>
      <c r="C729" s="4"/>
      <c r="D729" s="4"/>
      <c r="E729" s="74"/>
      <c r="F729" s="4"/>
    </row>
    <row r="730">
      <c r="B730" s="4"/>
      <c r="C730" s="4"/>
      <c r="D730" s="4"/>
      <c r="E730" s="74"/>
      <c r="F730" s="4"/>
    </row>
    <row r="731">
      <c r="B731" s="4"/>
      <c r="C731" s="4"/>
      <c r="D731" s="4"/>
      <c r="E731" s="74"/>
      <c r="F731" s="4"/>
    </row>
    <row r="732">
      <c r="B732" s="4"/>
      <c r="C732" s="4"/>
      <c r="D732" s="4"/>
      <c r="E732" s="74"/>
      <c r="F732" s="4"/>
    </row>
    <row r="733">
      <c r="B733" s="4"/>
      <c r="C733" s="4"/>
      <c r="D733" s="4"/>
      <c r="E733" s="74"/>
      <c r="F733" s="4"/>
    </row>
    <row r="734">
      <c r="B734" s="4"/>
      <c r="C734" s="4"/>
      <c r="D734" s="4"/>
      <c r="E734" s="74"/>
      <c r="F734" s="4"/>
    </row>
    <row r="735">
      <c r="B735" s="4"/>
      <c r="C735" s="4"/>
      <c r="D735" s="4"/>
      <c r="E735" s="74"/>
      <c r="F735" s="4"/>
    </row>
    <row r="736">
      <c r="B736" s="4"/>
      <c r="C736" s="4"/>
      <c r="D736" s="4"/>
      <c r="E736" s="74"/>
      <c r="F736" s="4"/>
    </row>
    <row r="737">
      <c r="B737" s="4"/>
      <c r="C737" s="4"/>
      <c r="D737" s="4"/>
      <c r="E737" s="74"/>
      <c r="F737" s="4"/>
    </row>
    <row r="738">
      <c r="B738" s="4"/>
      <c r="C738" s="4"/>
      <c r="D738" s="4"/>
      <c r="E738" s="74"/>
      <c r="F738" s="4"/>
    </row>
    <row r="739">
      <c r="B739" s="4"/>
      <c r="C739" s="4"/>
      <c r="D739" s="4"/>
      <c r="E739" s="74"/>
      <c r="F739" s="4"/>
    </row>
    <row r="740">
      <c r="B740" s="4"/>
      <c r="C740" s="4"/>
      <c r="D740" s="4"/>
      <c r="E740" s="74"/>
      <c r="F740" s="4"/>
    </row>
    <row r="741">
      <c r="B741" s="4"/>
      <c r="C741" s="4"/>
      <c r="D741" s="4"/>
      <c r="E741" s="74"/>
      <c r="F741" s="4"/>
    </row>
    <row r="742">
      <c r="B742" s="4"/>
      <c r="C742" s="4"/>
      <c r="D742" s="4"/>
      <c r="E742" s="74"/>
      <c r="F742" s="4"/>
    </row>
    <row r="743">
      <c r="B743" s="4"/>
      <c r="C743" s="4"/>
      <c r="D743" s="4"/>
      <c r="E743" s="74"/>
      <c r="F743" s="4"/>
    </row>
    <row r="744">
      <c r="B744" s="4"/>
      <c r="C744" s="4"/>
      <c r="D744" s="4"/>
      <c r="E744" s="74"/>
      <c r="F744" s="4"/>
    </row>
    <row r="745">
      <c r="B745" s="4"/>
      <c r="C745" s="4"/>
      <c r="D745" s="4"/>
      <c r="E745" s="74"/>
      <c r="F745" s="4"/>
    </row>
    <row r="746">
      <c r="B746" s="4"/>
      <c r="C746" s="4"/>
      <c r="D746" s="4"/>
      <c r="E746" s="74"/>
      <c r="F746" s="4"/>
    </row>
    <row r="747">
      <c r="B747" s="4"/>
      <c r="C747" s="4"/>
      <c r="D747" s="4"/>
      <c r="E747" s="74"/>
      <c r="F747" s="4"/>
    </row>
    <row r="748">
      <c r="B748" s="4"/>
      <c r="C748" s="4"/>
      <c r="D748" s="4"/>
      <c r="E748" s="74"/>
      <c r="F748" s="4"/>
    </row>
    <row r="749">
      <c r="B749" s="4"/>
      <c r="C749" s="4"/>
      <c r="D749" s="4"/>
      <c r="E749" s="74"/>
      <c r="F749" s="4"/>
    </row>
    <row r="750">
      <c r="B750" s="4"/>
      <c r="C750" s="4"/>
      <c r="D750" s="4"/>
      <c r="E750" s="74"/>
      <c r="F750" s="4"/>
    </row>
    <row r="751">
      <c r="B751" s="4"/>
      <c r="C751" s="4"/>
      <c r="D751" s="4"/>
      <c r="E751" s="74"/>
      <c r="F751" s="4"/>
    </row>
    <row r="752">
      <c r="B752" s="4"/>
      <c r="C752" s="4"/>
      <c r="D752" s="4"/>
      <c r="E752" s="74"/>
      <c r="F752" s="4"/>
    </row>
    <row r="753">
      <c r="B753" s="4"/>
      <c r="C753" s="4"/>
      <c r="D753" s="4"/>
      <c r="E753" s="74"/>
      <c r="F753" s="4"/>
    </row>
    <row r="754">
      <c r="B754" s="4"/>
      <c r="C754" s="4"/>
      <c r="D754" s="4"/>
      <c r="E754" s="74"/>
      <c r="F754" s="4"/>
    </row>
    <row r="755">
      <c r="B755" s="4"/>
      <c r="C755" s="4"/>
      <c r="D755" s="4"/>
      <c r="E755" s="74"/>
      <c r="F755" s="4"/>
    </row>
    <row r="756">
      <c r="B756" s="4"/>
      <c r="C756" s="4"/>
      <c r="D756" s="4"/>
      <c r="E756" s="74"/>
      <c r="F756" s="4"/>
    </row>
    <row r="757">
      <c r="B757" s="4"/>
      <c r="C757" s="4"/>
      <c r="D757" s="4"/>
      <c r="E757" s="74"/>
      <c r="F757" s="4"/>
    </row>
    <row r="758">
      <c r="B758" s="4"/>
      <c r="C758" s="4"/>
      <c r="D758" s="4"/>
      <c r="E758" s="74"/>
      <c r="F758" s="4"/>
    </row>
    <row r="759">
      <c r="B759" s="4"/>
      <c r="C759" s="4"/>
      <c r="D759" s="4"/>
      <c r="E759" s="74"/>
      <c r="F759" s="4"/>
    </row>
    <row r="760">
      <c r="B760" s="4"/>
      <c r="C760" s="4"/>
      <c r="D760" s="4"/>
      <c r="E760" s="74"/>
      <c r="F760" s="4"/>
    </row>
    <row r="761">
      <c r="B761" s="4"/>
      <c r="C761" s="4"/>
      <c r="D761" s="4"/>
      <c r="E761" s="74"/>
      <c r="F761" s="4"/>
    </row>
    <row r="762">
      <c r="B762" s="4"/>
      <c r="C762" s="4"/>
      <c r="D762" s="4"/>
      <c r="E762" s="74"/>
      <c r="F762" s="4"/>
    </row>
    <row r="763">
      <c r="B763" s="4"/>
      <c r="C763" s="4"/>
      <c r="D763" s="4"/>
      <c r="E763" s="74"/>
      <c r="F763" s="4"/>
    </row>
    <row r="764">
      <c r="B764" s="4"/>
      <c r="C764" s="4"/>
      <c r="D764" s="4"/>
      <c r="E764" s="74"/>
      <c r="F764" s="4"/>
    </row>
    <row r="765">
      <c r="B765" s="4"/>
      <c r="C765" s="4"/>
      <c r="D765" s="4"/>
      <c r="E765" s="74"/>
      <c r="F765" s="4"/>
    </row>
    <row r="766">
      <c r="B766" s="4"/>
      <c r="C766" s="4"/>
      <c r="D766" s="4"/>
      <c r="E766" s="74"/>
      <c r="F766" s="4"/>
    </row>
    <row r="767">
      <c r="B767" s="4"/>
      <c r="C767" s="4"/>
      <c r="D767" s="4"/>
      <c r="E767" s="74"/>
      <c r="F767" s="4"/>
    </row>
    <row r="768">
      <c r="B768" s="4"/>
      <c r="C768" s="4"/>
      <c r="D768" s="4"/>
      <c r="E768" s="74"/>
      <c r="F768" s="4"/>
    </row>
    <row r="769">
      <c r="B769" s="4"/>
      <c r="C769" s="4"/>
      <c r="D769" s="4"/>
      <c r="E769" s="74"/>
      <c r="F769" s="4"/>
    </row>
    <row r="770">
      <c r="B770" s="4"/>
      <c r="C770" s="4"/>
      <c r="D770" s="4"/>
      <c r="E770" s="74"/>
      <c r="F770" s="4"/>
    </row>
    <row r="771">
      <c r="B771" s="4"/>
      <c r="C771" s="4"/>
      <c r="D771" s="4"/>
      <c r="E771" s="74"/>
      <c r="F771" s="4"/>
    </row>
    <row r="772">
      <c r="B772" s="4"/>
      <c r="C772" s="4"/>
      <c r="D772" s="4"/>
      <c r="E772" s="74"/>
      <c r="F772" s="4"/>
    </row>
    <row r="773">
      <c r="B773" s="4"/>
      <c r="C773" s="4"/>
      <c r="D773" s="4"/>
      <c r="E773" s="74"/>
      <c r="F773" s="4"/>
    </row>
    <row r="774">
      <c r="B774" s="4"/>
      <c r="C774" s="4"/>
      <c r="D774" s="4"/>
      <c r="E774" s="74"/>
      <c r="F774" s="4"/>
    </row>
    <row r="775">
      <c r="B775" s="4"/>
      <c r="C775" s="4"/>
      <c r="D775" s="4"/>
      <c r="E775" s="74"/>
      <c r="F775" s="4"/>
    </row>
    <row r="776">
      <c r="B776" s="4"/>
      <c r="C776" s="4"/>
      <c r="D776" s="4"/>
      <c r="E776" s="74"/>
      <c r="F776" s="4"/>
    </row>
    <row r="777">
      <c r="B777" s="4"/>
      <c r="C777" s="4"/>
      <c r="D777" s="4"/>
      <c r="E777" s="74"/>
      <c r="F777" s="4"/>
    </row>
    <row r="778">
      <c r="B778" s="4"/>
      <c r="C778" s="4"/>
      <c r="D778" s="4"/>
      <c r="E778" s="74"/>
      <c r="F778" s="4"/>
    </row>
    <row r="779">
      <c r="B779" s="4"/>
      <c r="C779" s="4"/>
      <c r="D779" s="4"/>
      <c r="E779" s="74"/>
      <c r="F779" s="4"/>
    </row>
    <row r="780">
      <c r="B780" s="4"/>
      <c r="C780" s="4"/>
      <c r="D780" s="4"/>
      <c r="E780" s="74"/>
      <c r="F780" s="4"/>
    </row>
    <row r="781">
      <c r="B781" s="4"/>
      <c r="C781" s="4"/>
      <c r="D781" s="4"/>
      <c r="E781" s="74"/>
      <c r="F781" s="4"/>
    </row>
    <row r="782">
      <c r="B782" s="4"/>
      <c r="C782" s="4"/>
      <c r="D782" s="4"/>
      <c r="E782" s="74"/>
      <c r="F782" s="4"/>
    </row>
    <row r="783">
      <c r="B783" s="4"/>
      <c r="C783" s="4"/>
      <c r="D783" s="4"/>
      <c r="E783" s="74"/>
      <c r="F783" s="4"/>
    </row>
    <row r="784">
      <c r="B784" s="4"/>
      <c r="C784" s="4"/>
      <c r="D784" s="4"/>
      <c r="E784" s="74"/>
      <c r="F784" s="4"/>
    </row>
    <row r="785">
      <c r="B785" s="4"/>
      <c r="C785" s="4"/>
      <c r="D785" s="4"/>
      <c r="E785" s="74"/>
      <c r="F785" s="4"/>
    </row>
    <row r="786">
      <c r="B786" s="4"/>
      <c r="C786" s="4"/>
      <c r="D786" s="4"/>
      <c r="E786" s="74"/>
      <c r="F786" s="4"/>
    </row>
    <row r="787">
      <c r="B787" s="4"/>
      <c r="C787" s="4"/>
      <c r="D787" s="4"/>
      <c r="E787" s="74"/>
      <c r="F787" s="4"/>
    </row>
    <row r="788">
      <c r="B788" s="4"/>
      <c r="C788" s="4"/>
      <c r="D788" s="4"/>
      <c r="E788" s="74"/>
      <c r="F788" s="4"/>
    </row>
    <row r="789">
      <c r="B789" s="4"/>
      <c r="C789" s="4"/>
      <c r="D789" s="4"/>
      <c r="E789" s="74"/>
      <c r="F789" s="4"/>
    </row>
    <row r="790">
      <c r="B790" s="4"/>
      <c r="C790" s="4"/>
      <c r="D790" s="4"/>
      <c r="E790" s="74"/>
      <c r="F790" s="4"/>
    </row>
    <row r="791">
      <c r="B791" s="4"/>
      <c r="C791" s="4"/>
      <c r="D791" s="4"/>
      <c r="E791" s="74"/>
      <c r="F791" s="4"/>
    </row>
    <row r="792">
      <c r="B792" s="4"/>
      <c r="C792" s="4"/>
      <c r="D792" s="4"/>
      <c r="E792" s="74"/>
      <c r="F792" s="4"/>
    </row>
    <row r="793">
      <c r="B793" s="4"/>
      <c r="C793" s="4"/>
      <c r="D793" s="4"/>
      <c r="E793" s="74"/>
      <c r="F793" s="4"/>
    </row>
    <row r="794">
      <c r="B794" s="4"/>
      <c r="C794" s="4"/>
      <c r="D794" s="4"/>
      <c r="E794" s="74"/>
      <c r="F794" s="4"/>
    </row>
    <row r="795">
      <c r="B795" s="4"/>
      <c r="C795" s="4"/>
      <c r="D795" s="4"/>
      <c r="E795" s="74"/>
      <c r="F795" s="4"/>
    </row>
    <row r="796">
      <c r="B796" s="4"/>
      <c r="C796" s="4"/>
      <c r="D796" s="4"/>
      <c r="E796" s="74"/>
      <c r="F796" s="4"/>
    </row>
    <row r="797">
      <c r="B797" s="4"/>
      <c r="C797" s="4"/>
      <c r="D797" s="4"/>
      <c r="E797" s="74"/>
      <c r="F797" s="4"/>
    </row>
    <row r="798">
      <c r="B798" s="4"/>
      <c r="C798" s="4"/>
      <c r="D798" s="4"/>
      <c r="E798" s="74"/>
      <c r="F798" s="4"/>
    </row>
    <row r="799">
      <c r="B799" s="4"/>
      <c r="C799" s="4"/>
      <c r="D799" s="4"/>
      <c r="E799" s="74"/>
      <c r="F799" s="4"/>
    </row>
    <row r="800">
      <c r="B800" s="4"/>
      <c r="C800" s="4"/>
      <c r="D800" s="4"/>
      <c r="E800" s="74"/>
      <c r="F800" s="4"/>
    </row>
    <row r="801">
      <c r="B801" s="4"/>
      <c r="C801" s="4"/>
      <c r="D801" s="4"/>
      <c r="E801" s="74"/>
      <c r="F801" s="4"/>
    </row>
    <row r="802">
      <c r="B802" s="4"/>
      <c r="C802" s="4"/>
      <c r="D802" s="4"/>
      <c r="E802" s="74"/>
      <c r="F802" s="4"/>
    </row>
    <row r="803">
      <c r="B803" s="4"/>
      <c r="C803" s="4"/>
      <c r="D803" s="4"/>
      <c r="E803" s="74"/>
      <c r="F803" s="4"/>
    </row>
    <row r="804">
      <c r="B804" s="4"/>
      <c r="C804" s="4"/>
      <c r="D804" s="4"/>
      <c r="E804" s="74"/>
      <c r="F804" s="4"/>
    </row>
    <row r="805">
      <c r="B805" s="4"/>
      <c r="C805" s="4"/>
      <c r="D805" s="4"/>
      <c r="E805" s="74"/>
      <c r="F805" s="4"/>
    </row>
    <row r="806">
      <c r="B806" s="4"/>
      <c r="C806" s="4"/>
      <c r="D806" s="4"/>
      <c r="E806" s="74"/>
      <c r="F806" s="4"/>
    </row>
    <row r="807">
      <c r="B807" s="4"/>
      <c r="C807" s="4"/>
      <c r="D807" s="4"/>
      <c r="E807" s="74"/>
      <c r="F807" s="4"/>
    </row>
    <row r="808">
      <c r="B808" s="4"/>
      <c r="C808" s="4"/>
      <c r="D808" s="4"/>
      <c r="E808" s="74"/>
      <c r="F808" s="4"/>
    </row>
    <row r="809">
      <c r="B809" s="4"/>
      <c r="C809" s="4"/>
      <c r="D809" s="4"/>
      <c r="E809" s="74"/>
      <c r="F809" s="4"/>
    </row>
    <row r="810">
      <c r="B810" s="4"/>
      <c r="C810" s="4"/>
      <c r="D810" s="4"/>
      <c r="E810" s="74"/>
      <c r="F810" s="4"/>
    </row>
    <row r="811">
      <c r="B811" s="4"/>
      <c r="C811" s="4"/>
      <c r="D811" s="4"/>
      <c r="E811" s="74"/>
      <c r="F811" s="4"/>
    </row>
    <row r="812">
      <c r="B812" s="4"/>
      <c r="C812" s="4"/>
      <c r="D812" s="4"/>
      <c r="E812" s="74"/>
      <c r="F812" s="4"/>
    </row>
    <row r="813">
      <c r="B813" s="4"/>
      <c r="C813" s="4"/>
      <c r="D813" s="4"/>
      <c r="E813" s="74"/>
      <c r="F813" s="4"/>
    </row>
    <row r="814">
      <c r="B814" s="4"/>
      <c r="C814" s="4"/>
      <c r="D814" s="4"/>
      <c r="E814" s="74"/>
      <c r="F814" s="4"/>
    </row>
    <row r="815">
      <c r="B815" s="4"/>
      <c r="C815" s="4"/>
      <c r="D815" s="4"/>
      <c r="E815" s="74"/>
      <c r="F815" s="4"/>
    </row>
    <row r="816">
      <c r="B816" s="4"/>
      <c r="C816" s="4"/>
      <c r="D816" s="4"/>
      <c r="E816" s="74"/>
      <c r="F816" s="4"/>
    </row>
    <row r="817">
      <c r="B817" s="4"/>
      <c r="C817" s="4"/>
      <c r="D817" s="4"/>
      <c r="E817" s="74"/>
      <c r="F817" s="4"/>
    </row>
    <row r="818">
      <c r="B818" s="4"/>
      <c r="C818" s="4"/>
      <c r="D818" s="4"/>
      <c r="E818" s="74"/>
      <c r="F818" s="4"/>
    </row>
    <row r="819">
      <c r="B819" s="4"/>
      <c r="C819" s="4"/>
      <c r="D819" s="4"/>
      <c r="E819" s="74"/>
      <c r="F819" s="4"/>
    </row>
    <row r="820">
      <c r="B820" s="4"/>
      <c r="C820" s="4"/>
      <c r="D820" s="4"/>
      <c r="E820" s="74"/>
      <c r="F820" s="4"/>
    </row>
    <row r="821">
      <c r="B821" s="4"/>
      <c r="C821" s="4"/>
      <c r="D821" s="4"/>
      <c r="E821" s="74"/>
      <c r="F821" s="4"/>
    </row>
    <row r="822">
      <c r="B822" s="4"/>
      <c r="C822" s="4"/>
      <c r="D822" s="4"/>
      <c r="E822" s="74"/>
      <c r="F822" s="4"/>
    </row>
    <row r="823">
      <c r="B823" s="4"/>
      <c r="C823" s="4"/>
      <c r="D823" s="4"/>
      <c r="E823" s="74"/>
      <c r="F823" s="4"/>
    </row>
    <row r="824">
      <c r="B824" s="4"/>
      <c r="C824" s="4"/>
      <c r="D824" s="4"/>
      <c r="E824" s="74"/>
      <c r="F824" s="4"/>
    </row>
    <row r="825">
      <c r="B825" s="4"/>
      <c r="C825" s="4"/>
      <c r="D825" s="4"/>
      <c r="E825" s="74"/>
      <c r="F825" s="4"/>
    </row>
    <row r="826">
      <c r="B826" s="4"/>
      <c r="C826" s="4"/>
      <c r="D826" s="4"/>
      <c r="E826" s="74"/>
      <c r="F826" s="4"/>
    </row>
    <row r="827">
      <c r="B827" s="4"/>
      <c r="C827" s="4"/>
      <c r="D827" s="4"/>
      <c r="E827" s="74"/>
      <c r="F827" s="4"/>
    </row>
    <row r="828">
      <c r="B828" s="4"/>
      <c r="C828" s="4"/>
      <c r="D828" s="4"/>
      <c r="E828" s="74"/>
      <c r="F828" s="4"/>
    </row>
    <row r="829">
      <c r="B829" s="4"/>
      <c r="C829" s="4"/>
      <c r="D829" s="4"/>
      <c r="E829" s="74"/>
      <c r="F829" s="4"/>
    </row>
    <row r="830">
      <c r="B830" s="4"/>
      <c r="C830" s="4"/>
      <c r="D830" s="4"/>
      <c r="E830" s="74"/>
      <c r="F830" s="4"/>
    </row>
    <row r="831">
      <c r="B831" s="4"/>
      <c r="C831" s="4"/>
      <c r="D831" s="4"/>
      <c r="E831" s="74"/>
      <c r="F831" s="4"/>
    </row>
    <row r="832">
      <c r="B832" s="4"/>
      <c r="C832" s="4"/>
      <c r="D832" s="4"/>
      <c r="E832" s="74"/>
      <c r="F832" s="4"/>
    </row>
    <row r="833">
      <c r="B833" s="4"/>
      <c r="C833" s="4"/>
      <c r="D833" s="4"/>
      <c r="E833" s="74"/>
      <c r="F833" s="4"/>
    </row>
    <row r="834">
      <c r="B834" s="4"/>
      <c r="C834" s="4"/>
      <c r="D834" s="4"/>
      <c r="E834" s="74"/>
      <c r="F834" s="4"/>
    </row>
    <row r="835">
      <c r="B835" s="4"/>
      <c r="C835" s="4"/>
      <c r="D835" s="4"/>
      <c r="E835" s="74"/>
      <c r="F835" s="4"/>
    </row>
    <row r="836">
      <c r="B836" s="4"/>
      <c r="C836" s="4"/>
      <c r="D836" s="4"/>
      <c r="E836" s="74"/>
      <c r="F836" s="4"/>
    </row>
    <row r="837">
      <c r="B837" s="4"/>
      <c r="C837" s="4"/>
      <c r="D837" s="4"/>
      <c r="E837" s="74"/>
      <c r="F837" s="4"/>
    </row>
    <row r="838">
      <c r="B838" s="4"/>
      <c r="C838" s="4"/>
      <c r="D838" s="4"/>
      <c r="E838" s="74"/>
      <c r="F838" s="4"/>
    </row>
    <row r="839">
      <c r="B839" s="4"/>
      <c r="C839" s="4"/>
      <c r="D839" s="4"/>
      <c r="E839" s="74"/>
      <c r="F839" s="4"/>
    </row>
    <row r="840">
      <c r="B840" s="4"/>
      <c r="C840" s="4"/>
      <c r="D840" s="4"/>
      <c r="E840" s="74"/>
      <c r="F840" s="4"/>
    </row>
    <row r="841">
      <c r="B841" s="4"/>
      <c r="C841" s="4"/>
      <c r="D841" s="4"/>
      <c r="E841" s="74"/>
      <c r="F841" s="4"/>
    </row>
    <row r="842">
      <c r="B842" s="4"/>
      <c r="C842" s="4"/>
      <c r="D842" s="4"/>
      <c r="E842" s="74"/>
      <c r="F842" s="4"/>
    </row>
    <row r="843">
      <c r="B843" s="4"/>
      <c r="C843" s="4"/>
      <c r="D843" s="4"/>
      <c r="E843" s="74"/>
      <c r="F843" s="4"/>
    </row>
    <row r="844">
      <c r="B844" s="4"/>
      <c r="C844" s="4"/>
      <c r="D844" s="4"/>
      <c r="E844" s="74"/>
      <c r="F844" s="4"/>
    </row>
    <row r="845">
      <c r="B845" s="4"/>
      <c r="C845" s="4"/>
      <c r="D845" s="4"/>
      <c r="E845" s="74"/>
      <c r="F845" s="4"/>
    </row>
    <row r="846">
      <c r="B846" s="4"/>
      <c r="C846" s="4"/>
      <c r="D846" s="4"/>
      <c r="E846" s="74"/>
      <c r="F846" s="4"/>
    </row>
    <row r="847">
      <c r="B847" s="4"/>
      <c r="C847" s="4"/>
      <c r="D847" s="4"/>
      <c r="E847" s="74"/>
      <c r="F847" s="4"/>
    </row>
    <row r="848">
      <c r="B848" s="4"/>
      <c r="C848" s="4"/>
      <c r="D848" s="4"/>
      <c r="E848" s="74"/>
      <c r="F848" s="4"/>
    </row>
    <row r="849">
      <c r="B849" s="4"/>
      <c r="C849" s="4"/>
      <c r="D849" s="4"/>
      <c r="E849" s="74"/>
      <c r="F849" s="4"/>
    </row>
    <row r="850">
      <c r="B850" s="4"/>
      <c r="C850" s="4"/>
      <c r="D850" s="4"/>
      <c r="E850" s="74"/>
      <c r="F850" s="4"/>
    </row>
    <row r="851">
      <c r="B851" s="4"/>
      <c r="C851" s="4"/>
      <c r="D851" s="4"/>
      <c r="E851" s="74"/>
      <c r="F851" s="4"/>
    </row>
    <row r="852">
      <c r="B852" s="4"/>
      <c r="C852" s="4"/>
      <c r="D852" s="4"/>
      <c r="E852" s="74"/>
      <c r="F852" s="4"/>
    </row>
    <row r="853">
      <c r="B853" s="4"/>
      <c r="C853" s="4"/>
      <c r="D853" s="4"/>
      <c r="E853" s="74"/>
      <c r="F853" s="4"/>
    </row>
    <row r="854">
      <c r="B854" s="4"/>
      <c r="C854" s="4"/>
      <c r="D854" s="4"/>
      <c r="E854" s="74"/>
      <c r="F854" s="4"/>
    </row>
    <row r="855">
      <c r="B855" s="4"/>
      <c r="C855" s="4"/>
      <c r="D855" s="4"/>
      <c r="E855" s="74"/>
      <c r="F855" s="4"/>
    </row>
    <row r="856">
      <c r="B856" s="4"/>
      <c r="C856" s="4"/>
      <c r="D856" s="4"/>
      <c r="E856" s="74"/>
      <c r="F856" s="4"/>
    </row>
    <row r="857">
      <c r="B857" s="4"/>
      <c r="C857" s="4"/>
      <c r="D857" s="4"/>
      <c r="E857" s="74"/>
      <c r="F857" s="4"/>
    </row>
    <row r="858">
      <c r="B858" s="4"/>
      <c r="C858" s="4"/>
      <c r="D858" s="4"/>
      <c r="E858" s="74"/>
      <c r="F858" s="4"/>
    </row>
    <row r="859">
      <c r="B859" s="4"/>
      <c r="C859" s="4"/>
      <c r="D859" s="4"/>
      <c r="E859" s="74"/>
      <c r="F859" s="4"/>
    </row>
    <row r="860">
      <c r="B860" s="4"/>
      <c r="C860" s="4"/>
      <c r="D860" s="4"/>
      <c r="E860" s="74"/>
      <c r="F860" s="4"/>
    </row>
    <row r="861">
      <c r="B861" s="4"/>
      <c r="C861" s="4"/>
      <c r="D861" s="4"/>
      <c r="E861" s="74"/>
      <c r="F861" s="4"/>
    </row>
    <row r="862">
      <c r="B862" s="4"/>
      <c r="C862" s="4"/>
      <c r="D862" s="4"/>
      <c r="E862" s="74"/>
      <c r="F862" s="4"/>
    </row>
    <row r="863">
      <c r="B863" s="4"/>
      <c r="C863" s="4"/>
      <c r="D863" s="4"/>
      <c r="E863" s="74"/>
      <c r="F863" s="4"/>
    </row>
    <row r="864">
      <c r="B864" s="4"/>
      <c r="C864" s="4"/>
      <c r="D864" s="4"/>
      <c r="E864" s="74"/>
      <c r="F864" s="4"/>
    </row>
    <row r="865">
      <c r="B865" s="4"/>
      <c r="C865" s="4"/>
      <c r="D865" s="4"/>
      <c r="E865" s="74"/>
      <c r="F865" s="4"/>
    </row>
    <row r="866">
      <c r="B866" s="4"/>
      <c r="C866" s="4"/>
      <c r="D866" s="4"/>
      <c r="E866" s="74"/>
      <c r="F866" s="4"/>
    </row>
    <row r="867">
      <c r="B867" s="4"/>
      <c r="C867" s="4"/>
      <c r="D867" s="4"/>
      <c r="E867" s="74"/>
      <c r="F867" s="4"/>
    </row>
    <row r="868">
      <c r="B868" s="4"/>
      <c r="C868" s="4"/>
      <c r="D868" s="4"/>
      <c r="E868" s="74"/>
      <c r="F868" s="4"/>
    </row>
    <row r="869">
      <c r="B869" s="4"/>
      <c r="C869" s="4"/>
      <c r="D869" s="4"/>
      <c r="E869" s="74"/>
      <c r="F869" s="4"/>
    </row>
    <row r="870">
      <c r="B870" s="4"/>
      <c r="C870" s="4"/>
      <c r="D870" s="4"/>
      <c r="E870" s="74"/>
      <c r="F870" s="4"/>
    </row>
    <row r="871">
      <c r="B871" s="4"/>
      <c r="C871" s="4"/>
      <c r="D871" s="4"/>
      <c r="E871" s="74"/>
      <c r="F871" s="4"/>
    </row>
    <row r="872">
      <c r="B872" s="4"/>
      <c r="C872" s="4"/>
      <c r="D872" s="4"/>
      <c r="E872" s="74"/>
      <c r="F872" s="4"/>
    </row>
    <row r="873">
      <c r="B873" s="4"/>
      <c r="C873" s="4"/>
      <c r="D873" s="4"/>
      <c r="E873" s="74"/>
      <c r="F873" s="4"/>
    </row>
    <row r="874">
      <c r="B874" s="4"/>
      <c r="C874" s="4"/>
      <c r="D874" s="4"/>
      <c r="E874" s="74"/>
      <c r="F874" s="4"/>
    </row>
    <row r="875">
      <c r="B875" s="4"/>
      <c r="C875" s="4"/>
      <c r="D875" s="4"/>
      <c r="E875" s="74"/>
      <c r="F875" s="4"/>
    </row>
    <row r="876">
      <c r="B876" s="4"/>
      <c r="C876" s="4"/>
      <c r="D876" s="4"/>
      <c r="E876" s="74"/>
      <c r="F876" s="4"/>
    </row>
    <row r="877">
      <c r="B877" s="4"/>
      <c r="C877" s="4"/>
      <c r="D877" s="4"/>
      <c r="E877" s="74"/>
      <c r="F877" s="4"/>
    </row>
    <row r="878">
      <c r="B878" s="4"/>
      <c r="C878" s="4"/>
      <c r="D878" s="4"/>
      <c r="E878" s="74"/>
      <c r="F878" s="4"/>
    </row>
    <row r="879">
      <c r="B879" s="4"/>
      <c r="C879" s="4"/>
      <c r="D879" s="4"/>
      <c r="E879" s="74"/>
      <c r="F879" s="4"/>
    </row>
    <row r="880">
      <c r="B880" s="4"/>
      <c r="C880" s="4"/>
      <c r="D880" s="4"/>
      <c r="E880" s="74"/>
      <c r="F880" s="4"/>
    </row>
    <row r="881">
      <c r="B881" s="4"/>
      <c r="C881" s="4"/>
      <c r="D881" s="4"/>
      <c r="E881" s="74"/>
      <c r="F881" s="4"/>
    </row>
    <row r="882">
      <c r="B882" s="4"/>
      <c r="C882" s="4"/>
      <c r="D882" s="4"/>
      <c r="E882" s="74"/>
      <c r="F882" s="4"/>
    </row>
    <row r="883">
      <c r="B883" s="4"/>
      <c r="C883" s="4"/>
      <c r="D883" s="4"/>
      <c r="E883" s="74"/>
      <c r="F883" s="4"/>
    </row>
    <row r="884">
      <c r="B884" s="4"/>
      <c r="C884" s="4"/>
      <c r="D884" s="4"/>
      <c r="E884" s="74"/>
      <c r="F884" s="4"/>
    </row>
    <row r="885">
      <c r="B885" s="4"/>
      <c r="C885" s="4"/>
      <c r="D885" s="4"/>
      <c r="E885" s="74"/>
      <c r="F885" s="4"/>
    </row>
    <row r="886">
      <c r="B886" s="4"/>
      <c r="C886" s="4"/>
      <c r="D886" s="4"/>
      <c r="E886" s="74"/>
      <c r="F886" s="4"/>
    </row>
    <row r="887">
      <c r="B887" s="4"/>
      <c r="C887" s="4"/>
      <c r="D887" s="4"/>
      <c r="E887" s="74"/>
      <c r="F887" s="4"/>
    </row>
    <row r="888">
      <c r="B888" s="4"/>
      <c r="C888" s="4"/>
      <c r="D888" s="4"/>
      <c r="E888" s="74"/>
      <c r="F888" s="4"/>
    </row>
    <row r="889">
      <c r="B889" s="4"/>
      <c r="C889" s="4"/>
      <c r="D889" s="4"/>
      <c r="E889" s="74"/>
      <c r="F889" s="4"/>
    </row>
    <row r="890">
      <c r="B890" s="4"/>
      <c r="C890" s="4"/>
      <c r="D890" s="4"/>
      <c r="E890" s="74"/>
      <c r="F890" s="4"/>
    </row>
    <row r="891">
      <c r="B891" s="4"/>
      <c r="C891" s="4"/>
      <c r="D891" s="4"/>
      <c r="E891" s="74"/>
      <c r="F891" s="4"/>
    </row>
    <row r="892">
      <c r="B892" s="4"/>
      <c r="C892" s="4"/>
      <c r="D892" s="4"/>
      <c r="E892" s="74"/>
      <c r="F892" s="4"/>
    </row>
    <row r="893">
      <c r="B893" s="4"/>
      <c r="C893" s="4"/>
      <c r="D893" s="4"/>
      <c r="E893" s="74"/>
      <c r="F893" s="4"/>
    </row>
    <row r="894">
      <c r="B894" s="4"/>
      <c r="C894" s="4"/>
      <c r="D894" s="4"/>
      <c r="E894" s="74"/>
      <c r="F894" s="4"/>
    </row>
    <row r="895">
      <c r="B895" s="4"/>
      <c r="C895" s="4"/>
      <c r="D895" s="4"/>
      <c r="E895" s="74"/>
      <c r="F895" s="4"/>
    </row>
    <row r="896">
      <c r="B896" s="4"/>
      <c r="C896" s="4"/>
      <c r="D896" s="4"/>
      <c r="E896" s="74"/>
      <c r="F896" s="4"/>
    </row>
    <row r="897">
      <c r="B897" s="4"/>
      <c r="C897" s="4"/>
      <c r="D897" s="4"/>
      <c r="E897" s="74"/>
      <c r="F897" s="4"/>
    </row>
    <row r="898">
      <c r="B898" s="4"/>
      <c r="C898" s="4"/>
      <c r="D898" s="4"/>
      <c r="E898" s="74"/>
      <c r="F898" s="4"/>
    </row>
    <row r="899">
      <c r="B899" s="4"/>
      <c r="C899" s="4"/>
      <c r="D899" s="4"/>
      <c r="E899" s="74"/>
      <c r="F899" s="4"/>
    </row>
    <row r="900">
      <c r="B900" s="4"/>
      <c r="C900" s="4"/>
      <c r="D900" s="4"/>
      <c r="E900" s="74"/>
      <c r="F900" s="4"/>
    </row>
    <row r="901">
      <c r="B901" s="4"/>
      <c r="C901" s="4"/>
      <c r="D901" s="4"/>
      <c r="E901" s="74"/>
      <c r="F901" s="4"/>
    </row>
    <row r="902">
      <c r="B902" s="4"/>
      <c r="C902" s="4"/>
      <c r="D902" s="4"/>
      <c r="E902" s="74"/>
      <c r="F902" s="4"/>
    </row>
    <row r="903">
      <c r="B903" s="4"/>
      <c r="C903" s="4"/>
      <c r="D903" s="4"/>
      <c r="E903" s="74"/>
      <c r="F903" s="4"/>
    </row>
    <row r="904">
      <c r="B904" s="4"/>
      <c r="C904" s="4"/>
      <c r="D904" s="4"/>
      <c r="E904" s="74"/>
      <c r="F904" s="4"/>
    </row>
    <row r="905">
      <c r="B905" s="4"/>
      <c r="C905" s="4"/>
      <c r="D905" s="4"/>
      <c r="E905" s="74"/>
      <c r="F905" s="4"/>
    </row>
    <row r="906">
      <c r="B906" s="4"/>
      <c r="C906" s="4"/>
      <c r="D906" s="4"/>
      <c r="E906" s="74"/>
      <c r="F906" s="4"/>
    </row>
    <row r="907">
      <c r="B907" s="4"/>
      <c r="C907" s="4"/>
      <c r="D907" s="4"/>
      <c r="E907" s="74"/>
      <c r="F907" s="4"/>
    </row>
    <row r="908">
      <c r="B908" s="4"/>
      <c r="C908" s="4"/>
      <c r="D908" s="4"/>
      <c r="E908" s="74"/>
      <c r="F908" s="4"/>
    </row>
    <row r="909">
      <c r="B909" s="4"/>
      <c r="C909" s="4"/>
      <c r="D909" s="4"/>
      <c r="E909" s="74"/>
      <c r="F909" s="4"/>
    </row>
    <row r="910">
      <c r="B910" s="4"/>
      <c r="C910" s="4"/>
      <c r="D910" s="4"/>
      <c r="E910" s="74"/>
      <c r="F910" s="4"/>
    </row>
    <row r="911">
      <c r="B911" s="4"/>
      <c r="C911" s="4"/>
      <c r="D911" s="4"/>
      <c r="E911" s="74"/>
      <c r="F911" s="4"/>
    </row>
    <row r="912">
      <c r="B912" s="4"/>
      <c r="C912" s="4"/>
      <c r="D912" s="4"/>
      <c r="E912" s="74"/>
      <c r="F912" s="4"/>
    </row>
    <row r="913">
      <c r="B913" s="4"/>
      <c r="C913" s="4"/>
      <c r="D913" s="4"/>
      <c r="E913" s="74"/>
      <c r="F913" s="4"/>
    </row>
    <row r="914">
      <c r="B914" s="4"/>
      <c r="C914" s="4"/>
      <c r="D914" s="4"/>
      <c r="E914" s="74"/>
      <c r="F914" s="4"/>
    </row>
    <row r="915">
      <c r="B915" s="4"/>
      <c r="C915" s="4"/>
      <c r="D915" s="4"/>
      <c r="E915" s="74"/>
      <c r="F915" s="4"/>
    </row>
    <row r="916">
      <c r="B916" s="4"/>
      <c r="C916" s="4"/>
      <c r="D916" s="4"/>
      <c r="E916" s="74"/>
      <c r="F916" s="4"/>
    </row>
    <row r="917">
      <c r="B917" s="4"/>
      <c r="C917" s="4"/>
      <c r="D917" s="4"/>
      <c r="E917" s="74"/>
      <c r="F917" s="4"/>
    </row>
    <row r="918">
      <c r="B918" s="4"/>
      <c r="C918" s="4"/>
      <c r="D918" s="4"/>
      <c r="E918" s="74"/>
      <c r="F918" s="4"/>
    </row>
    <row r="919">
      <c r="B919" s="4"/>
      <c r="C919" s="4"/>
      <c r="D919" s="4"/>
      <c r="E919" s="74"/>
      <c r="F919" s="4"/>
    </row>
    <row r="920">
      <c r="B920" s="4"/>
      <c r="C920" s="4"/>
      <c r="D920" s="4"/>
      <c r="E920" s="74"/>
      <c r="F920" s="4"/>
    </row>
    <row r="921">
      <c r="B921" s="4"/>
      <c r="C921" s="4"/>
      <c r="D921" s="4"/>
      <c r="E921" s="74"/>
      <c r="F921" s="4"/>
    </row>
    <row r="922">
      <c r="B922" s="4"/>
      <c r="C922" s="4"/>
      <c r="D922" s="4"/>
      <c r="E922" s="74"/>
      <c r="F922" s="4"/>
    </row>
    <row r="923">
      <c r="B923" s="4"/>
      <c r="C923" s="4"/>
      <c r="D923" s="4"/>
      <c r="E923" s="74"/>
      <c r="F923" s="4"/>
    </row>
    <row r="924">
      <c r="B924" s="4"/>
      <c r="C924" s="4"/>
      <c r="D924" s="4"/>
      <c r="E924" s="74"/>
      <c r="F924" s="4"/>
    </row>
    <row r="925">
      <c r="B925" s="4"/>
      <c r="C925" s="4"/>
      <c r="D925" s="4"/>
      <c r="E925" s="74"/>
      <c r="F925" s="4"/>
    </row>
    <row r="926">
      <c r="B926" s="4"/>
      <c r="C926" s="4"/>
      <c r="D926" s="4"/>
      <c r="E926" s="74"/>
      <c r="F926" s="4"/>
    </row>
    <row r="927">
      <c r="B927" s="4"/>
      <c r="C927" s="4"/>
      <c r="D927" s="4"/>
      <c r="E927" s="74"/>
      <c r="F927" s="4"/>
    </row>
    <row r="928">
      <c r="B928" s="4"/>
      <c r="C928" s="4"/>
      <c r="D928" s="4"/>
      <c r="E928" s="74"/>
      <c r="F928" s="4"/>
    </row>
    <row r="929">
      <c r="B929" s="4"/>
      <c r="C929" s="4"/>
      <c r="D929" s="4"/>
      <c r="E929" s="74"/>
      <c r="F929" s="4"/>
    </row>
    <row r="930">
      <c r="B930" s="4"/>
      <c r="C930" s="4"/>
      <c r="D930" s="4"/>
      <c r="E930" s="74"/>
      <c r="F930" s="4"/>
    </row>
    <row r="931">
      <c r="B931" s="4"/>
      <c r="C931" s="4"/>
      <c r="D931" s="4"/>
      <c r="E931" s="74"/>
      <c r="F931" s="4"/>
    </row>
    <row r="932">
      <c r="B932" s="4"/>
      <c r="C932" s="4"/>
      <c r="D932" s="4"/>
      <c r="E932" s="74"/>
      <c r="F932" s="4"/>
    </row>
    <row r="933">
      <c r="B933" s="4"/>
      <c r="C933" s="4"/>
      <c r="D933" s="4"/>
      <c r="E933" s="74"/>
      <c r="F933" s="4"/>
    </row>
    <row r="934">
      <c r="B934" s="4"/>
      <c r="C934" s="4"/>
      <c r="D934" s="4"/>
      <c r="E934" s="74"/>
      <c r="F934" s="4"/>
    </row>
    <row r="935">
      <c r="B935" s="4"/>
      <c r="C935" s="4"/>
      <c r="D935" s="4"/>
      <c r="E935" s="74"/>
      <c r="F935" s="4"/>
    </row>
    <row r="936">
      <c r="B936" s="4"/>
      <c r="C936" s="4"/>
      <c r="D936" s="4"/>
      <c r="E936" s="74"/>
      <c r="F936" s="4"/>
    </row>
    <row r="937">
      <c r="B937" s="4"/>
      <c r="C937" s="4"/>
      <c r="D937" s="4"/>
      <c r="E937" s="74"/>
      <c r="F937" s="4"/>
    </row>
    <row r="938">
      <c r="B938" s="4"/>
      <c r="C938" s="4"/>
      <c r="D938" s="4"/>
      <c r="E938" s="74"/>
      <c r="F938" s="4"/>
    </row>
    <row r="939">
      <c r="B939" s="4"/>
      <c r="C939" s="4"/>
      <c r="D939" s="4"/>
      <c r="E939" s="74"/>
      <c r="F939" s="4"/>
    </row>
    <row r="940">
      <c r="B940" s="4"/>
      <c r="C940" s="4"/>
      <c r="D940" s="4"/>
      <c r="E940" s="74"/>
      <c r="F940" s="4"/>
    </row>
    <row r="941">
      <c r="B941" s="4"/>
      <c r="C941" s="4"/>
      <c r="D941" s="4"/>
      <c r="E941" s="74"/>
      <c r="F941" s="4"/>
    </row>
    <row r="942">
      <c r="B942" s="4"/>
      <c r="C942" s="4"/>
      <c r="D942" s="4"/>
      <c r="E942" s="74"/>
      <c r="F942" s="4"/>
    </row>
    <row r="943">
      <c r="B943" s="4"/>
      <c r="C943" s="4"/>
      <c r="D943" s="4"/>
      <c r="E943" s="74"/>
      <c r="F943" s="4"/>
    </row>
    <row r="944">
      <c r="B944" s="4"/>
      <c r="C944" s="4"/>
      <c r="D944" s="4"/>
      <c r="E944" s="74"/>
      <c r="F944" s="4"/>
    </row>
    <row r="945">
      <c r="B945" s="4"/>
      <c r="C945" s="4"/>
      <c r="D945" s="4"/>
      <c r="E945" s="74"/>
      <c r="F945" s="4"/>
    </row>
    <row r="946">
      <c r="B946" s="4"/>
      <c r="C946" s="4"/>
      <c r="D946" s="4"/>
      <c r="E946" s="74"/>
      <c r="F946" s="4"/>
    </row>
    <row r="947">
      <c r="B947" s="4"/>
      <c r="C947" s="4"/>
      <c r="D947" s="4"/>
      <c r="E947" s="74"/>
      <c r="F947" s="4"/>
    </row>
    <row r="948">
      <c r="B948" s="4"/>
      <c r="C948" s="4"/>
      <c r="D948" s="4"/>
      <c r="E948" s="74"/>
      <c r="F948" s="4"/>
    </row>
    <row r="949">
      <c r="B949" s="4"/>
      <c r="C949" s="4"/>
      <c r="D949" s="4"/>
      <c r="E949" s="74"/>
      <c r="F949" s="4"/>
    </row>
    <row r="950">
      <c r="B950" s="4"/>
      <c r="C950" s="4"/>
      <c r="D950" s="4"/>
      <c r="E950" s="74"/>
      <c r="F950" s="4"/>
    </row>
    <row r="951">
      <c r="B951" s="4"/>
      <c r="C951" s="4"/>
      <c r="D951" s="4"/>
      <c r="E951" s="74"/>
      <c r="F951" s="4"/>
    </row>
    <row r="952">
      <c r="B952" s="4"/>
      <c r="C952" s="4"/>
      <c r="D952" s="4"/>
      <c r="E952" s="74"/>
      <c r="F952" s="4"/>
    </row>
    <row r="953">
      <c r="B953" s="4"/>
      <c r="C953" s="4"/>
      <c r="D953" s="4"/>
      <c r="E953" s="74"/>
      <c r="F953" s="4"/>
    </row>
    <row r="954">
      <c r="B954" s="4"/>
      <c r="C954" s="4"/>
      <c r="D954" s="4"/>
      <c r="E954" s="74"/>
      <c r="F954" s="4"/>
    </row>
    <row r="955">
      <c r="B955" s="4"/>
      <c r="C955" s="4"/>
      <c r="D955" s="4"/>
      <c r="E955" s="74"/>
      <c r="F955" s="4"/>
    </row>
    <row r="956">
      <c r="B956" s="4"/>
      <c r="C956" s="4"/>
      <c r="D956" s="4"/>
      <c r="E956" s="74"/>
      <c r="F956" s="4"/>
    </row>
    <row r="957">
      <c r="B957" s="4"/>
      <c r="C957" s="4"/>
      <c r="D957" s="4"/>
      <c r="E957" s="74"/>
      <c r="F957" s="4"/>
    </row>
    <row r="958">
      <c r="B958" s="4"/>
      <c r="C958" s="4"/>
      <c r="D958" s="4"/>
      <c r="E958" s="74"/>
      <c r="F958" s="4"/>
    </row>
    <row r="959">
      <c r="B959" s="4"/>
      <c r="C959" s="4"/>
      <c r="D959" s="4"/>
      <c r="E959" s="74"/>
      <c r="F959" s="4"/>
    </row>
    <row r="960">
      <c r="B960" s="4"/>
      <c r="C960" s="4"/>
      <c r="D960" s="4"/>
      <c r="E960" s="74"/>
      <c r="F960" s="4"/>
    </row>
    <row r="961">
      <c r="B961" s="4"/>
      <c r="C961" s="4"/>
      <c r="D961" s="4"/>
      <c r="E961" s="74"/>
      <c r="F961" s="4"/>
    </row>
    <row r="962">
      <c r="B962" s="4"/>
      <c r="C962" s="4"/>
      <c r="D962" s="4"/>
      <c r="E962" s="74"/>
      <c r="F962" s="4"/>
    </row>
    <row r="963">
      <c r="B963" s="4"/>
      <c r="C963" s="4"/>
      <c r="D963" s="4"/>
      <c r="E963" s="74"/>
      <c r="F963" s="4"/>
    </row>
    <row r="964">
      <c r="B964" s="4"/>
      <c r="C964" s="4"/>
      <c r="D964" s="4"/>
      <c r="E964" s="74"/>
      <c r="F964" s="4"/>
    </row>
    <row r="965">
      <c r="B965" s="4"/>
      <c r="C965" s="4"/>
      <c r="D965" s="4"/>
      <c r="E965" s="74"/>
      <c r="F965" s="4"/>
    </row>
    <row r="966">
      <c r="B966" s="4"/>
      <c r="C966" s="4"/>
      <c r="D966" s="4"/>
      <c r="E966" s="74"/>
      <c r="F966" s="4"/>
    </row>
    <row r="967">
      <c r="B967" s="4"/>
      <c r="C967" s="4"/>
      <c r="D967" s="4"/>
      <c r="E967" s="74"/>
      <c r="F967" s="4"/>
    </row>
    <row r="968">
      <c r="B968" s="4"/>
      <c r="C968" s="4"/>
      <c r="D968" s="4"/>
      <c r="E968" s="74"/>
      <c r="F968" s="4"/>
    </row>
    <row r="969">
      <c r="B969" s="4"/>
      <c r="C969" s="4"/>
      <c r="D969" s="4"/>
      <c r="E969" s="74"/>
      <c r="F969" s="4"/>
    </row>
    <row r="970">
      <c r="B970" s="4"/>
      <c r="C970" s="4"/>
      <c r="D970" s="4"/>
      <c r="E970" s="74"/>
      <c r="F970" s="4"/>
    </row>
    <row r="971">
      <c r="B971" s="4"/>
      <c r="C971" s="4"/>
      <c r="D971" s="4"/>
      <c r="E971" s="74"/>
      <c r="F971" s="4"/>
    </row>
    <row r="972">
      <c r="B972" s="4"/>
      <c r="C972" s="4"/>
      <c r="D972" s="4"/>
      <c r="E972" s="74"/>
      <c r="F972" s="4"/>
    </row>
    <row r="973">
      <c r="B973" s="4"/>
      <c r="C973" s="4"/>
      <c r="D973" s="4"/>
      <c r="E973" s="74"/>
      <c r="F973" s="4"/>
    </row>
    <row r="974">
      <c r="B974" s="4"/>
      <c r="C974" s="4"/>
      <c r="D974" s="4"/>
      <c r="E974" s="74"/>
      <c r="F974" s="4"/>
    </row>
    <row r="975">
      <c r="B975" s="4"/>
      <c r="C975" s="4"/>
      <c r="D975" s="4"/>
      <c r="E975" s="74"/>
      <c r="F975" s="4"/>
    </row>
    <row r="976">
      <c r="B976" s="4"/>
      <c r="C976" s="4"/>
      <c r="D976" s="4"/>
      <c r="E976" s="74"/>
      <c r="F976" s="4"/>
    </row>
    <row r="977">
      <c r="B977" s="4"/>
      <c r="C977" s="4"/>
      <c r="D977" s="4"/>
      <c r="E977" s="74"/>
      <c r="F977" s="4"/>
    </row>
    <row r="978">
      <c r="B978" s="4"/>
      <c r="C978" s="4"/>
      <c r="D978" s="4"/>
      <c r="E978" s="74"/>
      <c r="F978" s="4"/>
    </row>
    <row r="979">
      <c r="B979" s="4"/>
      <c r="C979" s="4"/>
      <c r="D979" s="4"/>
      <c r="E979" s="74"/>
      <c r="F979" s="4"/>
    </row>
    <row r="980">
      <c r="B980" s="4"/>
      <c r="C980" s="4"/>
      <c r="D980" s="4"/>
      <c r="E980" s="74"/>
      <c r="F980" s="4"/>
    </row>
    <row r="981">
      <c r="B981" s="4"/>
      <c r="C981" s="4"/>
      <c r="D981" s="4"/>
      <c r="E981" s="74"/>
      <c r="F981" s="4"/>
    </row>
    <row r="982">
      <c r="B982" s="4"/>
      <c r="C982" s="4"/>
      <c r="D982" s="4"/>
      <c r="E982" s="74"/>
      <c r="F982" s="4"/>
    </row>
    <row r="983">
      <c r="B983" s="4"/>
      <c r="C983" s="4"/>
      <c r="D983" s="4"/>
      <c r="E983" s="74"/>
      <c r="F983" s="4"/>
    </row>
    <row r="984">
      <c r="B984" s="4"/>
      <c r="C984" s="4"/>
      <c r="D984" s="4"/>
      <c r="E984" s="74"/>
      <c r="F984" s="4"/>
    </row>
    <row r="985">
      <c r="B985" s="4"/>
      <c r="C985" s="4"/>
      <c r="D985" s="4"/>
      <c r="E985" s="74"/>
      <c r="F985" s="4"/>
    </row>
    <row r="986">
      <c r="B986" s="4"/>
      <c r="C986" s="4"/>
      <c r="D986" s="4"/>
      <c r="E986" s="74"/>
      <c r="F986" s="4"/>
    </row>
    <row r="987">
      <c r="B987" s="4"/>
      <c r="C987" s="4"/>
      <c r="D987" s="4"/>
      <c r="E987" s="74"/>
      <c r="F987" s="4"/>
    </row>
  </sheetData>
  <autoFilter ref="$A$1:$L$35">
    <sortState ref="A1:L35">
      <sortCondition ref="A1:A35"/>
      <sortCondition descending="1" ref="K1:K35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3.75"/>
    <col customWidth="1" min="2" max="2" width="18.88"/>
    <col customWidth="1" min="3" max="3" width="21.13"/>
    <col customWidth="1" min="4" max="5" width="33.75"/>
    <col customWidth="1" min="6" max="6" width="22.5"/>
  </cols>
  <sheetData>
    <row r="1">
      <c r="A1" s="75" t="s">
        <v>832</v>
      </c>
      <c r="B1" s="76" t="s">
        <v>24</v>
      </c>
      <c r="C1" s="77" t="s">
        <v>833</v>
      </c>
      <c r="D1" s="78" t="s">
        <v>834</v>
      </c>
      <c r="E1" s="78" t="s">
        <v>835</v>
      </c>
      <c r="F1" s="79" t="s">
        <v>815</v>
      </c>
      <c r="G1" s="79" t="s">
        <v>836</v>
      </c>
      <c r="H1" s="79" t="s">
        <v>825</v>
      </c>
      <c r="I1" s="77" t="s">
        <v>837</v>
      </c>
      <c r="J1" s="77" t="s">
        <v>838</v>
      </c>
      <c r="K1" s="80" t="s">
        <v>839</v>
      </c>
      <c r="L1" s="80" t="s">
        <v>840</v>
      </c>
      <c r="M1" s="80" t="s">
        <v>841</v>
      </c>
      <c r="N1" s="80" t="s">
        <v>842</v>
      </c>
      <c r="O1" s="80" t="s">
        <v>843</v>
      </c>
      <c r="P1" s="80" t="s">
        <v>844</v>
      </c>
      <c r="Q1" s="81" t="s">
        <v>845</v>
      </c>
      <c r="R1" s="81" t="s">
        <v>74</v>
      </c>
      <c r="S1" s="81" t="s">
        <v>846</v>
      </c>
      <c r="T1" s="81" t="s">
        <v>847</v>
      </c>
      <c r="U1" s="81" t="s">
        <v>848</v>
      </c>
      <c r="V1" s="82" t="s">
        <v>849</v>
      </c>
      <c r="W1" s="82" t="s">
        <v>850</v>
      </c>
      <c r="X1" s="82" t="s">
        <v>851</v>
      </c>
      <c r="Y1" s="82" t="s">
        <v>852</v>
      </c>
      <c r="Z1" s="82" t="s">
        <v>853</v>
      </c>
      <c r="AA1" s="82" t="s">
        <v>854</v>
      </c>
    </row>
    <row r="2">
      <c r="A2" s="83" t="s">
        <v>597</v>
      </c>
      <c r="B2" s="33" t="s">
        <v>598</v>
      </c>
      <c r="C2" s="2" t="s">
        <v>596</v>
      </c>
      <c r="D2" s="84" t="str">
        <f t="array" ref="D2">XLOOKUP(B2,'ORDER LIST'!C:C,'ORDER LIST'!B:B)</f>
        <v>Sanjeevini Health Mix 17.6oz</v>
      </c>
      <c r="E2" s="85"/>
      <c r="F2" s="86">
        <f t="array" ref="F2">XLOOKUP(B2,SALES!A:A,SALES!C:C)</f>
        <v>457.6666667</v>
      </c>
      <c r="G2" s="87" t="str">
        <f t="shared" ref="G2:G3" si="2">F2*H2</f>
        <v>#N/A</v>
      </c>
      <c r="H2" s="6" t="str">
        <f t="array" ref="H2">XLOOKUP(B2,'EXP INV'!Q:Q,'EXP INV'!R:R)</f>
        <v>#N/A</v>
      </c>
      <c r="I2" s="14">
        <f t="shared" ref="I2:I293" si="3">F2*J2</f>
        <v>3661.333333</v>
      </c>
      <c r="J2" s="47">
        <v>8.0</v>
      </c>
      <c r="K2" s="6" t="str">
        <f t="shared" ref="K2:K293" si="4">IF((H2-1+V2)&lt;0,0,H2-1+V2)</f>
        <v>#N/A</v>
      </c>
      <c r="L2" s="6" t="str">
        <f t="shared" ref="L2:P2" si="1">IF((K2-1+W2)&lt;0,0,K2-1+W2)</f>
        <v>#N/A</v>
      </c>
      <c r="M2" s="6" t="str">
        <f t="shared" si="1"/>
        <v>#N/A</v>
      </c>
      <c r="N2" s="6" t="str">
        <f t="shared" si="1"/>
        <v>#N/A</v>
      </c>
      <c r="O2" s="6" t="str">
        <f t="shared" si="1"/>
        <v>#N/A</v>
      </c>
      <c r="P2" s="6" t="str">
        <f t="shared" si="1"/>
        <v>#N/A</v>
      </c>
      <c r="Q2" s="6" t="str">
        <f t="shared" ref="Q2:Q293" si="6">T2*F2</f>
        <v>#N/A</v>
      </c>
      <c r="R2" s="2" t="s">
        <v>855</v>
      </c>
      <c r="S2" s="6" t="str">
        <f t="shared" ref="S2:S293" si="7">U2*F2</f>
        <v>#N/A</v>
      </c>
      <c r="T2" s="6" t="str">
        <f t="shared" ref="T2:T293" si="8">IF(P2&lt;J2,J2-P2,0)</f>
        <v>#N/A</v>
      </c>
      <c r="U2" s="6" t="str">
        <f t="shared" ref="U2:U293" si="9">IF(N2&lt;3,3-N2,0)</f>
        <v>#N/A</v>
      </c>
      <c r="V2" s="6">
        <f t="array" ref="V2">iferror(XLOOKUP(B2,'INC INV'!AJ:AJ,'INC INV'!AL:AL)/F2,0)</f>
        <v>0</v>
      </c>
      <c r="W2" s="6">
        <f t="array" ref="W2">IFERROR(XLOOKUP(B2,'INC INV'!AP:AP,'INC INV'!AR:AR)/F2,0)</f>
        <v>0</v>
      </c>
      <c r="X2" s="6">
        <f t="array" ref="X2">IFERROR(XLOOKUP(B2,'INC INV'!AV:AV,'INC INV'!AX:AX)/F2,0)</f>
        <v>0</v>
      </c>
      <c r="Y2" s="6">
        <f t="array" ref="Y2">IFERROR(XLOOKUP(B2,'INC INV'!BB:BB,'INC INV'!BD:BD)/F2,0)</f>
        <v>3.697013838</v>
      </c>
      <c r="Z2" s="6">
        <f t="array" ref="Z2">IFERROR(XLOOKUP(B2,'INC INV'!BH:BH,'INC INV'!BJ:BJ)/F2,0)</f>
        <v>0</v>
      </c>
      <c r="AA2" s="6">
        <f t="array" ref="AA2">IFERROR(XLOOKUP(B2,'INC INV'!BN:BN,'INC INV'!BP:BP)/F2,0)</f>
        <v>0</v>
      </c>
      <c r="AB2" s="88"/>
      <c r="AC2" s="88"/>
      <c r="AD2" s="88"/>
      <c r="AE2" s="88"/>
      <c r="AF2" s="88"/>
      <c r="AG2" s="88"/>
      <c r="AH2" s="88"/>
    </row>
    <row r="3">
      <c r="A3" s="83" t="s">
        <v>594</v>
      </c>
      <c r="B3" s="33" t="s">
        <v>595</v>
      </c>
      <c r="C3" s="2" t="s">
        <v>596</v>
      </c>
      <c r="D3" s="84" t="str">
        <f t="array" ref="D3">XLOOKUP(B3,'ORDER LIST'!C:C,'ORDER LIST'!B:B)</f>
        <v>Instant Sanjeevini 21oz</v>
      </c>
      <c r="E3" s="85"/>
      <c r="F3" s="86">
        <f t="array" ref="F3">XLOOKUP(B3,SALES!A:A,SALES!C:C)</f>
        <v>235.5</v>
      </c>
      <c r="G3" s="87" t="str">
        <f t="shared" si="2"/>
        <v>#N/A</v>
      </c>
      <c r="H3" s="6" t="str">
        <f t="array" ref="H3">XLOOKUP(B3,'EXP INV'!Q:Q,'EXP INV'!R:R)</f>
        <v>#N/A</v>
      </c>
      <c r="I3" s="14">
        <f t="shared" si="3"/>
        <v>1884</v>
      </c>
      <c r="J3" s="47">
        <v>8.0</v>
      </c>
      <c r="K3" s="6" t="str">
        <f t="shared" si="4"/>
        <v>#N/A</v>
      </c>
      <c r="L3" s="6" t="str">
        <f t="shared" ref="L3:P3" si="5">IF((K3-1+W3)&lt;0,0,K3-1+W3)</f>
        <v>#N/A</v>
      </c>
      <c r="M3" s="6" t="str">
        <f t="shared" si="5"/>
        <v>#N/A</v>
      </c>
      <c r="N3" s="6" t="str">
        <f t="shared" si="5"/>
        <v>#N/A</v>
      </c>
      <c r="O3" s="6" t="str">
        <f t="shared" si="5"/>
        <v>#N/A</v>
      </c>
      <c r="P3" s="6" t="str">
        <f t="shared" si="5"/>
        <v>#N/A</v>
      </c>
      <c r="Q3" s="6" t="str">
        <f t="shared" si="6"/>
        <v>#N/A</v>
      </c>
      <c r="R3" s="2" t="s">
        <v>855</v>
      </c>
      <c r="S3" s="6" t="str">
        <f t="shared" si="7"/>
        <v>#N/A</v>
      </c>
      <c r="T3" s="6" t="str">
        <f t="shared" si="8"/>
        <v>#N/A</v>
      </c>
      <c r="U3" s="6" t="str">
        <f t="shared" si="9"/>
        <v>#N/A</v>
      </c>
      <c r="V3" s="6">
        <f t="array" ref="V3">iferror(XLOOKUP(B3,'INC INV'!AJ:AJ,'INC INV'!AL:AL)/F3,0)</f>
        <v>0</v>
      </c>
      <c r="W3" s="6">
        <f t="array" ref="W3">IFERROR(XLOOKUP(B3,'INC INV'!AP:AP,'INC INV'!AR:AR)/F3,0)</f>
        <v>0</v>
      </c>
      <c r="X3" s="6">
        <f t="array" ref="X3">IFERROR(XLOOKUP(B3,'INC INV'!AV:AV,'INC INV'!AX:AX)/F3,0)</f>
        <v>0</v>
      </c>
      <c r="Y3" s="6">
        <f t="array" ref="Y3">IFERROR(XLOOKUP(B3,'INC INV'!BB:BB,'INC INV'!BD:BD)/F3,0)</f>
        <v>0.5859872611</v>
      </c>
      <c r="Z3" s="6">
        <f t="array" ref="Z3">IFERROR(XLOOKUP(B3,'INC INV'!BH:BH,'INC INV'!BJ:BJ)/F3,0)</f>
        <v>0</v>
      </c>
      <c r="AA3" s="6">
        <f t="array" ref="AA3">IFERROR(XLOOKUP(B3,'INC INV'!BN:BN,'INC INV'!BP:BP)/F3,0)</f>
        <v>0</v>
      </c>
      <c r="AB3" s="88"/>
      <c r="AC3" s="88"/>
      <c r="AD3" s="88"/>
      <c r="AE3" s="88"/>
      <c r="AF3" s="88"/>
      <c r="AG3" s="88"/>
      <c r="AH3" s="88"/>
    </row>
    <row r="4">
      <c r="A4" s="19" t="s">
        <v>89</v>
      </c>
      <c r="B4" s="20" t="s">
        <v>90</v>
      </c>
      <c r="C4" s="14" t="s">
        <v>84</v>
      </c>
      <c r="D4" s="89"/>
      <c r="E4" s="89"/>
      <c r="F4" s="6">
        <f t="array" ref="F4">XLOOKUP(B4,SALES!A:A,SALES!C:C)</f>
        <v>67.25</v>
      </c>
      <c r="G4" s="6">
        <f t="array" ref="G4">XLOOKUP(B4,INV!A:A,INV!G:G)</f>
        <v>11</v>
      </c>
      <c r="H4" s="6">
        <f t="shared" ref="H4:H35" si="11">IF(G4/F4&lt;0,0,G4/F4)</f>
        <v>0.1635687732</v>
      </c>
      <c r="I4" s="14">
        <f t="shared" si="3"/>
        <v>403.5</v>
      </c>
      <c r="J4" s="14">
        <v>6.0</v>
      </c>
      <c r="K4" s="6">
        <f t="shared" si="4"/>
        <v>0</v>
      </c>
      <c r="L4" s="6">
        <f t="shared" ref="L4:P4" si="10">IF((K4-1+W4)&lt;0,0,K4-1+W4)</f>
        <v>2.182156134</v>
      </c>
      <c r="M4" s="6">
        <f t="shared" si="10"/>
        <v>1.182156134</v>
      </c>
      <c r="N4" s="6">
        <f t="shared" si="10"/>
        <v>5.520446097</v>
      </c>
      <c r="O4" s="6">
        <f t="shared" si="10"/>
        <v>5.040892193</v>
      </c>
      <c r="P4" s="6">
        <f t="shared" si="10"/>
        <v>4.040892193</v>
      </c>
      <c r="Q4" s="6">
        <f t="shared" si="6"/>
        <v>131.75</v>
      </c>
      <c r="S4" s="6">
        <f t="shared" si="7"/>
        <v>0</v>
      </c>
      <c r="T4" s="6">
        <f t="shared" si="8"/>
        <v>1.959107807</v>
      </c>
      <c r="U4" s="6">
        <f t="shared" si="9"/>
        <v>0</v>
      </c>
      <c r="V4" s="6">
        <f t="array" ref="V4">iferror(XLOOKUP(B4,'INC INV'!AJ:AJ,'INC INV'!AL:AL)/F4,0)</f>
        <v>0</v>
      </c>
      <c r="W4" s="6">
        <f t="array" ref="W4">IFERROR(XLOOKUP(B4,'INC INV'!AP:AP,'INC INV'!AR:AR)/F4,0)</f>
        <v>3.182156134</v>
      </c>
      <c r="X4" s="6">
        <f t="array" ref="X4">IFERROR(XLOOKUP(B4,'INC INV'!AV:AV,'INC INV'!AX:AX)/F4,0)</f>
        <v>0</v>
      </c>
      <c r="Y4" s="6">
        <f t="array" ref="Y4">IFERROR(XLOOKUP(B4,'INC INV'!BB:BB,'INC INV'!BD:BD)/F4,0)</f>
        <v>5.338289963</v>
      </c>
      <c r="Z4" s="6">
        <f t="array" ref="Z4">IFERROR(XLOOKUP(B4,'INC INV'!BH:BH,'INC INV'!BJ:BJ)/F4,0)</f>
        <v>0.5204460967</v>
      </c>
      <c r="AA4" s="6">
        <f t="array" ref="AA4">IFERROR(XLOOKUP(B4,'INC INV'!BN:BN,'INC INV'!BP:BP)/F4,0)</f>
        <v>0</v>
      </c>
    </row>
    <row r="5">
      <c r="A5" s="19" t="s">
        <v>87</v>
      </c>
      <c r="B5" s="20" t="s">
        <v>88</v>
      </c>
      <c r="C5" s="14" t="s">
        <v>84</v>
      </c>
      <c r="D5" s="89"/>
      <c r="E5" s="89"/>
      <c r="F5" s="6">
        <f t="array" ref="F5">XLOOKUP(B5,SALES!A:A,SALES!C:C)</f>
        <v>50.41666667</v>
      </c>
      <c r="G5" s="6">
        <f t="array" ref="G5">XLOOKUP(B5,INV!A:A,INV!G:G)</f>
        <v>0</v>
      </c>
      <c r="H5" s="6">
        <f t="shared" si="11"/>
        <v>0</v>
      </c>
      <c r="I5" s="14">
        <f t="shared" si="3"/>
        <v>302.5</v>
      </c>
      <c r="J5" s="14">
        <v>6.0</v>
      </c>
      <c r="K5" s="6">
        <f t="shared" si="4"/>
        <v>0</v>
      </c>
      <c r="L5" s="6">
        <f t="shared" ref="L5:P5" si="12">IF((K5-1+W5)&lt;0,0,K5-1+W5)</f>
        <v>1.816528926</v>
      </c>
      <c r="M5" s="6">
        <f t="shared" si="12"/>
        <v>0.8165289256</v>
      </c>
      <c r="N5" s="6">
        <f t="shared" si="12"/>
        <v>5.449586777</v>
      </c>
      <c r="O5" s="6">
        <f t="shared" si="12"/>
        <v>5.044628099</v>
      </c>
      <c r="P5" s="6">
        <f t="shared" si="12"/>
        <v>4.044628099</v>
      </c>
      <c r="Q5" s="6">
        <f t="shared" si="6"/>
        <v>98.58333333</v>
      </c>
      <c r="S5" s="6">
        <f t="shared" si="7"/>
        <v>0</v>
      </c>
      <c r="T5" s="6">
        <f t="shared" si="8"/>
        <v>1.955371901</v>
      </c>
      <c r="U5" s="6">
        <f t="shared" si="9"/>
        <v>0</v>
      </c>
      <c r="V5" s="6">
        <f t="array" ref="V5">iferror(XLOOKUP(B5,'INC INV'!AJ:AJ,'INC INV'!AL:AL)/F5,0)</f>
        <v>0</v>
      </c>
      <c r="W5" s="6">
        <f t="array" ref="W5">IFERROR(XLOOKUP(B5,'INC INV'!AP:AP,'INC INV'!AR:AR)/F5,0)</f>
        <v>2.816528926</v>
      </c>
      <c r="X5" s="6">
        <f t="array" ref="X5">IFERROR(XLOOKUP(B5,'INC INV'!AV:AV,'INC INV'!AX:AX)/F5,0)</f>
        <v>0</v>
      </c>
      <c r="Y5" s="6">
        <f t="array" ref="Y5">IFERROR(XLOOKUP(B5,'INC INV'!BB:BB,'INC INV'!BD:BD)/F5,0)</f>
        <v>5.633057851</v>
      </c>
      <c r="Z5" s="6">
        <f t="array" ref="Z5">IFERROR(XLOOKUP(B5,'INC INV'!BH:BH,'INC INV'!BJ:BJ)/F5,0)</f>
        <v>0.5950413223</v>
      </c>
      <c r="AA5" s="6">
        <f t="array" ref="AA5">IFERROR(XLOOKUP(B5,'INC INV'!BN:BN,'INC INV'!BP:BP)/F5,0)</f>
        <v>0</v>
      </c>
    </row>
    <row r="6">
      <c r="A6" s="19" t="s">
        <v>151</v>
      </c>
      <c r="B6" s="20" t="s">
        <v>152</v>
      </c>
      <c r="C6" s="14" t="s">
        <v>115</v>
      </c>
      <c r="D6" s="84" t="str">
        <f t="array" ref="D6">XLOOKUP(B6,'ORDER LIST'!C:C,'ORDER LIST'!B:B)</f>
        <v>Jasmine Orient Solid Perfume</v>
      </c>
      <c r="E6" s="89"/>
      <c r="F6" s="6">
        <f t="array" ref="F6">XLOOKUP(B6,SALES!A:A,SALES!C:C)</f>
        <v>82.5</v>
      </c>
      <c r="G6" s="63">
        <f t="array" ref="G6">XLOOKUP(B6,INV!A:A,INV!G:G)</f>
        <v>1</v>
      </c>
      <c r="H6" s="6">
        <f t="shared" si="11"/>
        <v>0.01212121212</v>
      </c>
      <c r="I6" s="14">
        <f t="shared" si="3"/>
        <v>660</v>
      </c>
      <c r="J6" s="14">
        <v>8.0</v>
      </c>
      <c r="K6" s="6">
        <f t="shared" si="4"/>
        <v>0</v>
      </c>
      <c r="L6" s="6">
        <f t="shared" ref="L6:P6" si="13">IF((K6-1+W6)&lt;0,0,K6-1+W6)</f>
        <v>9.375757576</v>
      </c>
      <c r="M6" s="6">
        <f t="shared" si="13"/>
        <v>8.375757576</v>
      </c>
      <c r="N6" s="6">
        <f t="shared" si="13"/>
        <v>9.16969697</v>
      </c>
      <c r="O6" s="6">
        <f t="shared" si="13"/>
        <v>8.16969697</v>
      </c>
      <c r="P6" s="6">
        <f t="shared" si="13"/>
        <v>7.16969697</v>
      </c>
      <c r="Q6" s="6">
        <f t="shared" si="6"/>
        <v>68.5</v>
      </c>
      <c r="S6" s="6">
        <f t="shared" si="7"/>
        <v>0</v>
      </c>
      <c r="T6" s="6">
        <f t="shared" si="8"/>
        <v>0.8303030303</v>
      </c>
      <c r="U6" s="6">
        <f t="shared" si="9"/>
        <v>0</v>
      </c>
      <c r="V6" s="6">
        <f t="array" ref="V6">iferror(XLOOKUP(B6,'INC INV'!AJ:AJ,'INC INV'!AL:AL)/F6,0)</f>
        <v>0</v>
      </c>
      <c r="W6" s="6">
        <f t="array" ref="W6">IFERROR(XLOOKUP(B6,'INC INV'!AP:AP,'INC INV'!AR:AR)/F6,0)</f>
        <v>10.37575758</v>
      </c>
      <c r="X6" s="6">
        <f t="array" ref="X6">IFERROR(XLOOKUP(B6,'INC INV'!AV:AV,'INC INV'!AX:AX)/F6,0)</f>
        <v>0</v>
      </c>
      <c r="Y6" s="6">
        <f t="array" ref="Y6">IFERROR(XLOOKUP(B6,'INC INV'!BB:BB,'INC INV'!BD:BD)/F6,0)</f>
        <v>1.793939394</v>
      </c>
      <c r="Z6" s="6">
        <f t="array" ref="Z6">IFERROR(XLOOKUP(B6,'INC INV'!BH:BH,'INC INV'!BJ:BJ)/F6,0)</f>
        <v>0</v>
      </c>
      <c r="AA6" s="6">
        <f t="array" ref="AA6">IFERROR(XLOOKUP(B6,'INC INV'!BN:BN,'INC INV'!BP:BP)/F6,0)</f>
        <v>0</v>
      </c>
    </row>
    <row r="7">
      <c r="A7" s="19" t="s">
        <v>254</v>
      </c>
      <c r="B7" s="38" t="s">
        <v>255</v>
      </c>
      <c r="C7" s="14" t="s">
        <v>239</v>
      </c>
      <c r="D7" s="89"/>
      <c r="E7" s="89" t="s">
        <v>856</v>
      </c>
      <c r="F7" s="66">
        <v>30.0</v>
      </c>
      <c r="G7" s="6">
        <f t="array" ref="G7">XLOOKUP(B7,INV!A:A,INV!G:G)</f>
        <v>0</v>
      </c>
      <c r="H7" s="6">
        <f t="shared" si="11"/>
        <v>0</v>
      </c>
      <c r="I7" s="14">
        <f t="shared" si="3"/>
        <v>300</v>
      </c>
      <c r="J7" s="14">
        <v>10.0</v>
      </c>
      <c r="K7" s="6">
        <f t="shared" si="4"/>
        <v>0</v>
      </c>
      <c r="L7" s="6">
        <f t="shared" ref="L7:P7" si="14">IF((K7-1+W7)&lt;0,0,K7-1+W7)</f>
        <v>0</v>
      </c>
      <c r="M7" s="6">
        <f t="shared" si="14"/>
        <v>0</v>
      </c>
      <c r="N7" s="6">
        <f t="shared" si="14"/>
        <v>0</v>
      </c>
      <c r="O7" s="6">
        <f t="shared" si="14"/>
        <v>9</v>
      </c>
      <c r="P7" s="6">
        <f t="shared" si="14"/>
        <v>8</v>
      </c>
      <c r="Q7" s="6">
        <f t="shared" si="6"/>
        <v>60</v>
      </c>
      <c r="S7" s="6">
        <f t="shared" si="7"/>
        <v>90</v>
      </c>
      <c r="T7" s="6">
        <f t="shared" si="8"/>
        <v>2</v>
      </c>
      <c r="U7" s="6">
        <f t="shared" si="9"/>
        <v>3</v>
      </c>
      <c r="V7" s="6">
        <f t="array" ref="V7">iferror(XLOOKUP(B7,'INC INV'!AJ:AJ,'INC INV'!AL:AL)/F7,0)</f>
        <v>0</v>
      </c>
      <c r="W7" s="6">
        <f t="array" ref="W7">IFERROR(XLOOKUP(B7,'INC INV'!AP:AP,'INC INV'!AR:AR)/F7,0)</f>
        <v>0</v>
      </c>
      <c r="X7" s="6">
        <f t="array" ref="X7">IFERROR(XLOOKUP(B7,'INC INV'!AV:AV,'INC INV'!AX:AX)/F7,0)</f>
        <v>0</v>
      </c>
      <c r="Y7" s="6">
        <f t="array" ref="Y7">IFERROR(XLOOKUP(B7,'INC INV'!BB:BB,'INC INV'!BD:BD)/F7,0)</f>
        <v>0.03333333333</v>
      </c>
      <c r="Z7" s="6">
        <f t="array" ref="Z7">IFERROR(XLOOKUP(B7,'INC INV'!BH:BH,'INC INV'!BJ:BJ)/F7,0)</f>
        <v>10</v>
      </c>
      <c r="AA7" s="6">
        <f t="array" ref="AA7">IFERROR(XLOOKUP(B7,'INC INV'!BN:BN,'INC INV'!BP:BP)/F7,0)</f>
        <v>0</v>
      </c>
    </row>
    <row r="8">
      <c r="A8" s="3" t="s">
        <v>857</v>
      </c>
      <c r="B8" s="3" t="s">
        <v>858</v>
      </c>
      <c r="C8" s="14" t="s">
        <v>596</v>
      </c>
      <c r="D8" s="84"/>
      <c r="E8" s="84"/>
      <c r="F8" s="66">
        <v>6.0</v>
      </c>
      <c r="G8" s="6">
        <f t="array" ref="G8">XLOOKUP(B8,INV!A:A,INV!G:G)</f>
        <v>0</v>
      </c>
      <c r="H8" s="6">
        <f t="shared" si="11"/>
        <v>0</v>
      </c>
      <c r="I8" s="14">
        <f t="shared" si="3"/>
        <v>48</v>
      </c>
      <c r="J8" s="14">
        <v>8.0</v>
      </c>
      <c r="K8" s="6">
        <f t="shared" si="4"/>
        <v>0</v>
      </c>
      <c r="L8" s="6">
        <f t="shared" ref="L8:P8" si="15">IF((K8-1+W8)&lt;0,0,K8-1+W8)</f>
        <v>0</v>
      </c>
      <c r="M8" s="6">
        <f t="shared" si="15"/>
        <v>0</v>
      </c>
      <c r="N8" s="6">
        <f t="shared" si="15"/>
        <v>0</v>
      </c>
      <c r="O8" s="6">
        <f t="shared" si="15"/>
        <v>0</v>
      </c>
      <c r="P8" s="6">
        <f t="shared" si="15"/>
        <v>0</v>
      </c>
      <c r="Q8" s="6">
        <f t="shared" si="6"/>
        <v>48</v>
      </c>
      <c r="S8" s="6">
        <f t="shared" si="7"/>
        <v>18</v>
      </c>
      <c r="T8" s="6">
        <f t="shared" si="8"/>
        <v>8</v>
      </c>
      <c r="U8" s="6">
        <f t="shared" si="9"/>
        <v>3</v>
      </c>
      <c r="V8" s="6">
        <f t="array" ref="V8">iferror(XLOOKUP(B8,'INC INV'!AJ:AJ,'INC INV'!AL:AL)/F8,0)</f>
        <v>0</v>
      </c>
      <c r="W8" s="6">
        <f t="array" ref="W8">IFERROR(XLOOKUP(B8,'INC INV'!AP:AP,'INC INV'!AR:AR)/F8,0)</f>
        <v>0</v>
      </c>
      <c r="X8" s="6">
        <f t="array" ref="X8">IFERROR(XLOOKUP(B8,'INC INV'!AV:AV,'INC INV'!AX:AX)/F8,0)</f>
        <v>0</v>
      </c>
      <c r="Y8" s="6">
        <f t="array" ref="Y8">IFERROR(XLOOKUP(B8,'INC INV'!BB:BB,'INC INV'!BD:BD)/F8,0)</f>
        <v>0</v>
      </c>
      <c r="Z8" s="6">
        <f t="array" ref="Z8">IFERROR(XLOOKUP(B8,'INC INV'!BH:BH,'INC INV'!BJ:BJ)/F8,0)</f>
        <v>0</v>
      </c>
      <c r="AA8" s="6">
        <f t="array" ref="AA8">IFERROR(XLOOKUP(B8,'INC INV'!BN:BN,'INC INV'!BP:BP)/F8,0)</f>
        <v>0</v>
      </c>
    </row>
    <row r="9">
      <c r="A9" s="19" t="s">
        <v>158</v>
      </c>
      <c r="B9" s="20" t="s">
        <v>159</v>
      </c>
      <c r="C9" s="14" t="s">
        <v>115</v>
      </c>
      <c r="D9" s="84" t="str">
        <f t="array" ref="D9">XLOOKUP(B9,'ORDER LIST'!C:C,'ORDER LIST'!B:B)</f>
        <v>Relax Solid Perfume</v>
      </c>
      <c r="E9" s="89"/>
      <c r="F9" s="6">
        <f t="array" ref="F9">XLOOKUP(B9,SALES!A:A,SALES!C:C)</f>
        <v>41.75</v>
      </c>
      <c r="G9" s="6">
        <f t="array" ref="G9">XLOOKUP(B9,INV!A:A,INV!G:G)</f>
        <v>-3</v>
      </c>
      <c r="H9" s="6">
        <f t="shared" si="11"/>
        <v>0</v>
      </c>
      <c r="I9" s="14">
        <f t="shared" si="3"/>
        <v>334</v>
      </c>
      <c r="J9" s="14">
        <v>8.0</v>
      </c>
      <c r="K9" s="6">
        <f t="shared" si="4"/>
        <v>0</v>
      </c>
      <c r="L9" s="6">
        <f t="shared" ref="L9:P9" si="16">IF((K9-1+W9)&lt;0,0,K9-1+W9)</f>
        <v>10.06586826</v>
      </c>
      <c r="M9" s="6">
        <f t="shared" si="16"/>
        <v>9.065868263</v>
      </c>
      <c r="N9" s="6">
        <f t="shared" si="16"/>
        <v>9.167664671</v>
      </c>
      <c r="O9" s="6">
        <f t="shared" si="16"/>
        <v>8.167664671</v>
      </c>
      <c r="P9" s="6">
        <f t="shared" si="16"/>
        <v>7.167664671</v>
      </c>
      <c r="Q9" s="6">
        <f t="shared" si="6"/>
        <v>34.75</v>
      </c>
      <c r="S9" s="6">
        <f t="shared" si="7"/>
        <v>0</v>
      </c>
      <c r="T9" s="6">
        <f t="shared" si="8"/>
        <v>0.8323353293</v>
      </c>
      <c r="U9" s="6">
        <f t="shared" si="9"/>
        <v>0</v>
      </c>
      <c r="V9" s="6">
        <f t="array" ref="V9">iferror(XLOOKUP(B9,'INC INV'!AJ:AJ,'INC INV'!AL:AL)/F9,0)</f>
        <v>0</v>
      </c>
      <c r="W9" s="6">
        <f t="array" ref="W9">IFERROR(XLOOKUP(B9,'INC INV'!AP:AP,'INC INV'!AR:AR)/F9,0)</f>
        <v>11.06586826</v>
      </c>
      <c r="X9" s="6">
        <f t="array" ref="X9">IFERROR(XLOOKUP(B9,'INC INV'!AV:AV,'INC INV'!AX:AX)/F9,0)</f>
        <v>0</v>
      </c>
      <c r="Y9" s="6">
        <f t="array" ref="Y9">IFERROR(XLOOKUP(B9,'INC INV'!BB:BB,'INC INV'!BD:BD)/F9,0)</f>
        <v>1.101796407</v>
      </c>
      <c r="Z9" s="6">
        <f t="array" ref="Z9">IFERROR(XLOOKUP(B9,'INC INV'!BH:BH,'INC INV'!BJ:BJ)/F9,0)</f>
        <v>0</v>
      </c>
      <c r="AA9" s="6">
        <f t="array" ref="AA9">IFERROR(XLOOKUP(B9,'INC INV'!BN:BN,'INC INV'!BP:BP)/F9,0)</f>
        <v>0</v>
      </c>
    </row>
    <row r="10">
      <c r="A10" s="90" t="s">
        <v>859</v>
      </c>
      <c r="B10" s="91" t="s">
        <v>860</v>
      </c>
      <c r="C10" s="14" t="s">
        <v>84</v>
      </c>
      <c r="D10" s="84"/>
      <c r="E10" s="84"/>
      <c r="F10" s="66">
        <v>15.0</v>
      </c>
      <c r="G10" s="66">
        <v>0.0</v>
      </c>
      <c r="H10" s="6">
        <f t="shared" si="11"/>
        <v>0</v>
      </c>
      <c r="I10" s="14">
        <f t="shared" si="3"/>
        <v>90</v>
      </c>
      <c r="J10" s="14">
        <v>6.0</v>
      </c>
      <c r="K10" s="6">
        <f t="shared" si="4"/>
        <v>0</v>
      </c>
      <c r="L10" s="6">
        <f t="shared" ref="L10:P10" si="17">IF((K10-1+W10)&lt;0,0,K10-1+W10)</f>
        <v>0</v>
      </c>
      <c r="M10" s="6">
        <f t="shared" si="17"/>
        <v>0</v>
      </c>
      <c r="N10" s="6">
        <f t="shared" si="17"/>
        <v>0</v>
      </c>
      <c r="O10" s="6">
        <f t="shared" si="17"/>
        <v>5</v>
      </c>
      <c r="P10" s="6">
        <f t="shared" si="17"/>
        <v>4</v>
      </c>
      <c r="Q10" s="6">
        <f t="shared" si="6"/>
        <v>30</v>
      </c>
      <c r="S10" s="6">
        <f t="shared" si="7"/>
        <v>45</v>
      </c>
      <c r="T10" s="6">
        <f t="shared" si="8"/>
        <v>2</v>
      </c>
      <c r="U10" s="6">
        <f t="shared" si="9"/>
        <v>3</v>
      </c>
      <c r="V10" s="6">
        <f t="array" ref="V10">iferror(XLOOKUP(B10,'INC INV'!AJ:AJ,'INC INV'!AL:AL)/F10,0)</f>
        <v>0</v>
      </c>
      <c r="W10" s="6">
        <f t="array" ref="W10">IFERROR(XLOOKUP(B10,'INC INV'!AP:AP,'INC INV'!AR:AR)/F10,0)</f>
        <v>0</v>
      </c>
      <c r="X10" s="6">
        <f t="array" ref="X10">IFERROR(XLOOKUP(B10,'INC INV'!AV:AV,'INC INV'!AX:AX)/F10,0)</f>
        <v>0</v>
      </c>
      <c r="Y10" s="6">
        <f t="array" ref="Y10">IFERROR(XLOOKUP(B10,'INC INV'!BB:BB,'INC INV'!BD:BD)/F10,0)</f>
        <v>0</v>
      </c>
      <c r="Z10" s="6">
        <f t="array" ref="Z10">IFERROR(XLOOKUP(B10,'INC INV'!BH:BH,'INC INV'!BJ:BJ)/F10,0)</f>
        <v>6</v>
      </c>
      <c r="AA10" s="6">
        <f t="array" ref="AA10">IFERROR(XLOOKUP(B10,'INC INV'!BN:BN,'INC INV'!BP:BP)/F10,0)</f>
        <v>0</v>
      </c>
    </row>
    <row r="11">
      <c r="A11" s="90" t="s">
        <v>861</v>
      </c>
      <c r="B11" s="91" t="s">
        <v>862</v>
      </c>
      <c r="C11" s="14" t="s">
        <v>84</v>
      </c>
      <c r="D11" s="84"/>
      <c r="E11" s="84"/>
      <c r="F11" s="66">
        <v>15.0</v>
      </c>
      <c r="G11" s="66">
        <v>0.0</v>
      </c>
      <c r="H11" s="6">
        <f t="shared" si="11"/>
        <v>0</v>
      </c>
      <c r="I11" s="14">
        <f t="shared" si="3"/>
        <v>90</v>
      </c>
      <c r="J11" s="14">
        <v>6.0</v>
      </c>
      <c r="K11" s="6">
        <f t="shared" si="4"/>
        <v>0</v>
      </c>
      <c r="L11" s="6">
        <f t="shared" ref="L11:P11" si="18">IF((K11-1+W11)&lt;0,0,K11-1+W11)</f>
        <v>0</v>
      </c>
      <c r="M11" s="6">
        <f t="shared" si="18"/>
        <v>0</v>
      </c>
      <c r="N11" s="6">
        <f t="shared" si="18"/>
        <v>0</v>
      </c>
      <c r="O11" s="6">
        <f t="shared" si="18"/>
        <v>5</v>
      </c>
      <c r="P11" s="6">
        <f t="shared" si="18"/>
        <v>4</v>
      </c>
      <c r="Q11" s="6">
        <f t="shared" si="6"/>
        <v>30</v>
      </c>
      <c r="S11" s="6">
        <f t="shared" si="7"/>
        <v>45</v>
      </c>
      <c r="T11" s="6">
        <f t="shared" si="8"/>
        <v>2</v>
      </c>
      <c r="U11" s="6">
        <f t="shared" si="9"/>
        <v>3</v>
      </c>
      <c r="V11" s="6">
        <f t="array" ref="V11">iferror(XLOOKUP(B11,'INC INV'!AJ:AJ,'INC INV'!AL:AL)/F11,0)</f>
        <v>0</v>
      </c>
      <c r="W11" s="6">
        <f t="array" ref="W11">IFERROR(XLOOKUP(B11,'INC INV'!AP:AP,'INC INV'!AR:AR)/F11,0)</f>
        <v>0</v>
      </c>
      <c r="X11" s="6">
        <f t="array" ref="X11">IFERROR(XLOOKUP(B11,'INC INV'!AV:AV,'INC INV'!AX:AX)/F11,0)</f>
        <v>0</v>
      </c>
      <c r="Y11" s="6">
        <f t="array" ref="Y11">IFERROR(XLOOKUP(B11,'INC INV'!BB:BB,'INC INV'!BD:BD)/F11,0)</f>
        <v>0</v>
      </c>
      <c r="Z11" s="6">
        <f t="array" ref="Z11">IFERROR(XLOOKUP(B11,'INC INV'!BH:BH,'INC INV'!BJ:BJ)/F11,0)</f>
        <v>6</v>
      </c>
      <c r="AA11" s="6">
        <f t="array" ref="AA11">IFERROR(XLOOKUP(B11,'INC INV'!BN:BN,'INC INV'!BP:BP)/F11,0)</f>
        <v>0</v>
      </c>
    </row>
    <row r="12">
      <c r="A12" s="3" t="s">
        <v>91</v>
      </c>
      <c r="B12" s="92" t="s">
        <v>92</v>
      </c>
      <c r="C12" s="14" t="s">
        <v>84</v>
      </c>
      <c r="D12" s="89"/>
      <c r="E12" s="89"/>
      <c r="F12" s="66">
        <v>15.0</v>
      </c>
      <c r="G12" s="66">
        <v>0.0</v>
      </c>
      <c r="H12" s="6">
        <f t="shared" si="11"/>
        <v>0</v>
      </c>
      <c r="I12" s="14">
        <f t="shared" si="3"/>
        <v>90</v>
      </c>
      <c r="J12" s="14">
        <v>6.0</v>
      </c>
      <c r="K12" s="6">
        <f t="shared" si="4"/>
        <v>0</v>
      </c>
      <c r="L12" s="6">
        <f t="shared" ref="L12:P12" si="19">IF((K12-1+W12)&lt;0,0,K12-1+W12)</f>
        <v>0</v>
      </c>
      <c r="M12" s="6">
        <f t="shared" si="19"/>
        <v>0</v>
      </c>
      <c r="N12" s="6">
        <f t="shared" si="19"/>
        <v>5</v>
      </c>
      <c r="O12" s="6">
        <f t="shared" si="19"/>
        <v>5</v>
      </c>
      <c r="P12" s="6">
        <f t="shared" si="19"/>
        <v>4</v>
      </c>
      <c r="Q12" s="6">
        <f t="shared" si="6"/>
        <v>30</v>
      </c>
      <c r="S12" s="6">
        <f t="shared" si="7"/>
        <v>0</v>
      </c>
      <c r="T12" s="6">
        <f t="shared" si="8"/>
        <v>2</v>
      </c>
      <c r="U12" s="6">
        <f t="shared" si="9"/>
        <v>0</v>
      </c>
      <c r="V12" s="6">
        <f t="array" ref="V12">iferror(XLOOKUP(B12,'INC INV'!AJ:AJ,'INC INV'!AL:AL)/F12,0)</f>
        <v>0</v>
      </c>
      <c r="W12" s="6">
        <f t="array" ref="W12">IFERROR(XLOOKUP(B12,'INC INV'!AP:AP,'INC INV'!AR:AR)/F12,0)</f>
        <v>0</v>
      </c>
      <c r="X12" s="6">
        <f t="array" ref="X12">IFERROR(XLOOKUP(B12,'INC INV'!AV:AV,'INC INV'!AX:AX)/F12,0)</f>
        <v>0</v>
      </c>
      <c r="Y12" s="6">
        <f t="array" ref="Y12">IFERROR(XLOOKUP(B12,'INC INV'!BB:BB,'INC INV'!BD:BD)/F12,0)</f>
        <v>6</v>
      </c>
      <c r="Z12" s="6">
        <f t="array" ref="Z12">IFERROR(XLOOKUP(B12,'INC INV'!BH:BH,'INC INV'!BJ:BJ)/F12,0)</f>
        <v>1</v>
      </c>
      <c r="AA12" s="6">
        <f t="array" ref="AA12">IFERROR(XLOOKUP(B12,'INC INV'!BN:BN,'INC INV'!BP:BP)/F12,0)</f>
        <v>0</v>
      </c>
    </row>
    <row r="13">
      <c r="A13" s="3" t="s">
        <v>421</v>
      </c>
      <c r="B13" s="69" t="s">
        <v>863</v>
      </c>
      <c r="C13" s="14" t="s">
        <v>6</v>
      </c>
      <c r="D13" s="89"/>
      <c r="E13" s="89"/>
      <c r="F13" s="66">
        <v>15.0</v>
      </c>
      <c r="G13" s="66">
        <v>0.0</v>
      </c>
      <c r="H13" s="6">
        <f t="shared" si="11"/>
        <v>0</v>
      </c>
      <c r="I13" s="14">
        <f t="shared" si="3"/>
        <v>120</v>
      </c>
      <c r="J13" s="14">
        <v>8.0</v>
      </c>
      <c r="K13" s="6">
        <f t="shared" si="4"/>
        <v>0</v>
      </c>
      <c r="L13" s="6">
        <f t="shared" ref="L13:P13" si="20">IF((K13-1+W13)&lt;0,0,K13-1+W13)</f>
        <v>0</v>
      </c>
      <c r="M13" s="6">
        <f t="shared" si="20"/>
        <v>0</v>
      </c>
      <c r="N13" s="6">
        <f t="shared" si="20"/>
        <v>7</v>
      </c>
      <c r="O13" s="6">
        <f t="shared" si="20"/>
        <v>7</v>
      </c>
      <c r="P13" s="6">
        <f t="shared" si="20"/>
        <v>6</v>
      </c>
      <c r="Q13" s="6">
        <f t="shared" si="6"/>
        <v>30</v>
      </c>
      <c r="S13" s="6">
        <f t="shared" si="7"/>
        <v>0</v>
      </c>
      <c r="T13" s="6">
        <f t="shared" si="8"/>
        <v>2</v>
      </c>
      <c r="U13" s="6">
        <f t="shared" si="9"/>
        <v>0</v>
      </c>
      <c r="V13" s="6">
        <f t="array" ref="V13">iferror(XLOOKUP(B13,'INC INV'!AJ:AJ,'INC INV'!AL:AL)/F13,0)</f>
        <v>0</v>
      </c>
      <c r="W13" s="6">
        <f t="array" ref="W13">IFERROR(XLOOKUP(B13,'INC INV'!AP:AP,'INC INV'!AR:AR)/F13,0)</f>
        <v>0</v>
      </c>
      <c r="X13" s="6">
        <f t="array" ref="X13">IFERROR(XLOOKUP(B13,'INC INV'!AV:AV,'INC INV'!AX:AX)/F13,0)</f>
        <v>0</v>
      </c>
      <c r="Y13" s="6">
        <f t="array" ref="Y13">IFERROR(XLOOKUP(B13,'INC INV'!BB:BB,'INC INV'!BD:BD)/F13,0)</f>
        <v>8</v>
      </c>
      <c r="Z13" s="6">
        <f t="array" ref="Z13">IFERROR(XLOOKUP(B13,'INC INV'!BH:BH,'INC INV'!BJ:BJ)/F13,0)</f>
        <v>1</v>
      </c>
      <c r="AA13" s="6">
        <f t="array" ref="AA13">IFERROR(XLOOKUP(B13,'INC INV'!BN:BN,'INC INV'!BP:BP)/F13,0)</f>
        <v>0</v>
      </c>
    </row>
    <row r="14">
      <c r="A14" s="3" t="s">
        <v>427</v>
      </c>
      <c r="B14" s="3" t="s">
        <v>428</v>
      </c>
      <c r="C14" s="14" t="s">
        <v>6</v>
      </c>
      <c r="D14" s="89"/>
      <c r="E14" s="89"/>
      <c r="F14" s="66">
        <v>15.0</v>
      </c>
      <c r="G14" s="66">
        <v>0.0</v>
      </c>
      <c r="H14" s="6">
        <f t="shared" si="11"/>
        <v>0</v>
      </c>
      <c r="I14" s="14">
        <f t="shared" si="3"/>
        <v>120</v>
      </c>
      <c r="J14" s="14">
        <v>8.0</v>
      </c>
      <c r="K14" s="6">
        <f t="shared" si="4"/>
        <v>0</v>
      </c>
      <c r="L14" s="6">
        <f t="shared" ref="L14:P14" si="21">IF((K14-1+W14)&lt;0,0,K14-1+W14)</f>
        <v>0</v>
      </c>
      <c r="M14" s="6">
        <f t="shared" si="21"/>
        <v>0</v>
      </c>
      <c r="N14" s="6">
        <f t="shared" si="21"/>
        <v>7</v>
      </c>
      <c r="O14" s="6">
        <f t="shared" si="21"/>
        <v>7</v>
      </c>
      <c r="P14" s="6">
        <f t="shared" si="21"/>
        <v>6</v>
      </c>
      <c r="Q14" s="6">
        <f t="shared" si="6"/>
        <v>30</v>
      </c>
      <c r="S14" s="6">
        <f t="shared" si="7"/>
        <v>0</v>
      </c>
      <c r="T14" s="6">
        <f t="shared" si="8"/>
        <v>2</v>
      </c>
      <c r="U14" s="6">
        <f t="shared" si="9"/>
        <v>0</v>
      </c>
      <c r="V14" s="6">
        <f t="array" ref="V14">iferror(XLOOKUP(B14,'INC INV'!AJ:AJ,'INC INV'!AL:AL)/F14,0)</f>
        <v>0</v>
      </c>
      <c r="W14" s="6">
        <f t="array" ref="W14">IFERROR(XLOOKUP(B14,'INC INV'!AP:AP,'INC INV'!AR:AR)/F14,0)</f>
        <v>0</v>
      </c>
      <c r="X14" s="6">
        <f t="array" ref="X14">IFERROR(XLOOKUP(B14,'INC INV'!AV:AV,'INC INV'!AX:AX)/F14,0)</f>
        <v>0</v>
      </c>
      <c r="Y14" s="6">
        <f t="array" ref="Y14">IFERROR(XLOOKUP(B14,'INC INV'!BB:BB,'INC INV'!BD:BD)/F14,0)</f>
        <v>8</v>
      </c>
      <c r="Z14" s="6">
        <f t="array" ref="Z14">IFERROR(XLOOKUP(B14,'INC INV'!BH:BH,'INC INV'!BJ:BJ)/F14,0)</f>
        <v>1</v>
      </c>
      <c r="AA14" s="6">
        <f t="array" ref="AA14">IFERROR(XLOOKUP(B14,'INC INV'!BN:BN,'INC INV'!BP:BP)/F14,0)</f>
        <v>0</v>
      </c>
    </row>
    <row r="15">
      <c r="A15" s="3" t="s">
        <v>423</v>
      </c>
      <c r="B15" s="3" t="s">
        <v>424</v>
      </c>
      <c r="C15" s="14" t="s">
        <v>6</v>
      </c>
      <c r="D15" s="89"/>
      <c r="E15" s="89"/>
      <c r="F15" s="66">
        <v>15.0</v>
      </c>
      <c r="G15" s="66">
        <v>0.0</v>
      </c>
      <c r="H15" s="6">
        <f t="shared" si="11"/>
        <v>0</v>
      </c>
      <c r="I15" s="14">
        <f t="shared" si="3"/>
        <v>120</v>
      </c>
      <c r="J15" s="14">
        <v>8.0</v>
      </c>
      <c r="K15" s="6">
        <f t="shared" si="4"/>
        <v>0</v>
      </c>
      <c r="L15" s="6">
        <f t="shared" ref="L15:P15" si="22">IF((K15-1+W15)&lt;0,0,K15-1+W15)</f>
        <v>0</v>
      </c>
      <c r="M15" s="6">
        <f t="shared" si="22"/>
        <v>0</v>
      </c>
      <c r="N15" s="6">
        <f t="shared" si="22"/>
        <v>7</v>
      </c>
      <c r="O15" s="6">
        <f t="shared" si="22"/>
        <v>7</v>
      </c>
      <c r="P15" s="6">
        <f t="shared" si="22"/>
        <v>6</v>
      </c>
      <c r="Q15" s="6">
        <f t="shared" si="6"/>
        <v>30</v>
      </c>
      <c r="S15" s="6">
        <f t="shared" si="7"/>
        <v>0</v>
      </c>
      <c r="T15" s="6">
        <f t="shared" si="8"/>
        <v>2</v>
      </c>
      <c r="U15" s="6">
        <f t="shared" si="9"/>
        <v>0</v>
      </c>
      <c r="V15" s="6">
        <f t="array" ref="V15">iferror(XLOOKUP(B15,'INC INV'!AJ:AJ,'INC INV'!AL:AL)/F15,0)</f>
        <v>0</v>
      </c>
      <c r="W15" s="6">
        <f t="array" ref="W15">IFERROR(XLOOKUP(B15,'INC INV'!AP:AP,'INC INV'!AR:AR)/F15,0)</f>
        <v>0</v>
      </c>
      <c r="X15" s="6">
        <f t="array" ref="X15">IFERROR(XLOOKUP(B15,'INC INV'!AV:AV,'INC INV'!AX:AX)/F15,0)</f>
        <v>0</v>
      </c>
      <c r="Y15" s="6">
        <f t="array" ref="Y15">IFERROR(XLOOKUP(B15,'INC INV'!BB:BB,'INC INV'!BD:BD)/F15,0)</f>
        <v>8</v>
      </c>
      <c r="Z15" s="6">
        <f t="array" ref="Z15">IFERROR(XLOOKUP(B15,'INC INV'!BH:BH,'INC INV'!BJ:BJ)/F15,0)</f>
        <v>1</v>
      </c>
      <c r="AA15" s="6">
        <f t="array" ref="AA15">IFERROR(XLOOKUP(B15,'INC INV'!BN:BN,'INC INV'!BP:BP)/F15,0)</f>
        <v>0</v>
      </c>
    </row>
    <row r="16">
      <c r="A16" s="3" t="s">
        <v>425</v>
      </c>
      <c r="B16" s="3" t="s">
        <v>426</v>
      </c>
      <c r="C16" s="14" t="s">
        <v>6</v>
      </c>
      <c r="D16" s="89"/>
      <c r="E16" s="89"/>
      <c r="F16" s="66">
        <v>15.0</v>
      </c>
      <c r="G16" s="66">
        <v>0.0</v>
      </c>
      <c r="H16" s="6">
        <f t="shared" si="11"/>
        <v>0</v>
      </c>
      <c r="I16" s="14">
        <f t="shared" si="3"/>
        <v>120</v>
      </c>
      <c r="J16" s="14">
        <v>8.0</v>
      </c>
      <c r="K16" s="6">
        <f t="shared" si="4"/>
        <v>0</v>
      </c>
      <c r="L16" s="6">
        <f t="shared" ref="L16:P16" si="23">IF((K16-1+W16)&lt;0,0,K16-1+W16)</f>
        <v>0</v>
      </c>
      <c r="M16" s="6">
        <f t="shared" si="23"/>
        <v>0</v>
      </c>
      <c r="N16" s="6">
        <f t="shared" si="23"/>
        <v>7</v>
      </c>
      <c r="O16" s="6">
        <f t="shared" si="23"/>
        <v>7</v>
      </c>
      <c r="P16" s="6">
        <f t="shared" si="23"/>
        <v>6</v>
      </c>
      <c r="Q16" s="6">
        <f t="shared" si="6"/>
        <v>30</v>
      </c>
      <c r="S16" s="6">
        <f t="shared" si="7"/>
        <v>0</v>
      </c>
      <c r="T16" s="6">
        <f t="shared" si="8"/>
        <v>2</v>
      </c>
      <c r="U16" s="6">
        <f t="shared" si="9"/>
        <v>0</v>
      </c>
      <c r="V16" s="6">
        <f t="array" ref="V16">iferror(XLOOKUP(B16,'INC INV'!AJ:AJ,'INC INV'!AL:AL)/F16,0)</f>
        <v>0</v>
      </c>
      <c r="W16" s="6">
        <f t="array" ref="W16">IFERROR(XLOOKUP(B16,'INC INV'!AP:AP,'INC INV'!AR:AR)/F16,0)</f>
        <v>0</v>
      </c>
      <c r="X16" s="6">
        <f t="array" ref="X16">IFERROR(XLOOKUP(B16,'INC INV'!AV:AV,'INC INV'!AX:AX)/F16,0)</f>
        <v>0</v>
      </c>
      <c r="Y16" s="6">
        <f t="array" ref="Y16">IFERROR(XLOOKUP(B16,'INC INV'!BB:BB,'INC INV'!BD:BD)/F16,0)</f>
        <v>8</v>
      </c>
      <c r="Z16" s="6">
        <f t="array" ref="Z16">IFERROR(XLOOKUP(B16,'INC INV'!BH:BH,'INC INV'!BJ:BJ)/F16,0)</f>
        <v>1</v>
      </c>
      <c r="AA16" s="6">
        <f t="array" ref="AA16">IFERROR(XLOOKUP(B16,'INC INV'!BN:BN,'INC INV'!BP:BP)/F16,0)</f>
        <v>0</v>
      </c>
    </row>
    <row r="17">
      <c r="A17" s="3" t="s">
        <v>759</v>
      </c>
      <c r="B17" s="3" t="s">
        <v>760</v>
      </c>
      <c r="C17" s="14" t="s">
        <v>726</v>
      </c>
      <c r="D17" s="89"/>
      <c r="E17" s="89"/>
      <c r="F17" s="66">
        <v>15.0</v>
      </c>
      <c r="G17" s="6">
        <f t="array" ref="G17">XLOOKUP(B17,INV!A:A,INV!G:G)</f>
        <v>0</v>
      </c>
      <c r="H17" s="6">
        <f t="shared" si="11"/>
        <v>0</v>
      </c>
      <c r="I17" s="14">
        <f t="shared" si="3"/>
        <v>120</v>
      </c>
      <c r="J17" s="14">
        <v>8.0</v>
      </c>
      <c r="K17" s="6">
        <f t="shared" si="4"/>
        <v>0</v>
      </c>
      <c r="L17" s="6">
        <f t="shared" ref="L17:P17" si="24">IF((K17-1+W17)&lt;0,0,K17-1+W17)</f>
        <v>0</v>
      </c>
      <c r="M17" s="6">
        <f t="shared" si="24"/>
        <v>0</v>
      </c>
      <c r="N17" s="6">
        <f t="shared" si="24"/>
        <v>7</v>
      </c>
      <c r="O17" s="6">
        <f t="shared" si="24"/>
        <v>7</v>
      </c>
      <c r="P17" s="6">
        <f t="shared" si="24"/>
        <v>6</v>
      </c>
      <c r="Q17" s="6">
        <f t="shared" si="6"/>
        <v>30</v>
      </c>
      <c r="S17" s="6">
        <f t="shared" si="7"/>
        <v>0</v>
      </c>
      <c r="T17" s="6">
        <f t="shared" si="8"/>
        <v>2</v>
      </c>
      <c r="U17" s="6">
        <f t="shared" si="9"/>
        <v>0</v>
      </c>
      <c r="V17" s="6">
        <f t="array" ref="V17">iferror(XLOOKUP(B17,'INC INV'!AJ:AJ,'INC INV'!AL:AL)/F17,0)</f>
        <v>0</v>
      </c>
      <c r="W17" s="6">
        <f t="array" ref="W17">IFERROR(XLOOKUP(B17,'INC INV'!AP:AP,'INC INV'!AR:AR)/F17,0)</f>
        <v>0</v>
      </c>
      <c r="X17" s="6">
        <f t="array" ref="X17">IFERROR(XLOOKUP(B17,'INC INV'!AV:AV,'INC INV'!AX:AX)/F17,0)</f>
        <v>0</v>
      </c>
      <c r="Y17" s="6">
        <f t="array" ref="Y17">IFERROR(XLOOKUP(B17,'INC INV'!BB:BB,'INC INV'!BD:BD)/F17,0)</f>
        <v>8</v>
      </c>
      <c r="Z17" s="6">
        <f t="array" ref="Z17">IFERROR(XLOOKUP(B17,'INC INV'!BH:BH,'INC INV'!BJ:BJ)/F17,0)</f>
        <v>1</v>
      </c>
      <c r="AA17" s="6">
        <f t="array" ref="AA17">IFERROR(XLOOKUP(B17,'INC INV'!BN:BN,'INC INV'!BP:BP)/F17,0)</f>
        <v>0</v>
      </c>
    </row>
    <row r="18">
      <c r="A18" s="3" t="s">
        <v>755</v>
      </c>
      <c r="B18" s="3" t="s">
        <v>756</v>
      </c>
      <c r="C18" s="14" t="s">
        <v>726</v>
      </c>
      <c r="D18" s="89"/>
      <c r="E18" s="89"/>
      <c r="F18" s="66">
        <v>15.0</v>
      </c>
      <c r="G18" s="6">
        <f t="array" ref="G18">XLOOKUP(B18,INV!A:A,INV!G:G)</f>
        <v>0</v>
      </c>
      <c r="H18" s="6">
        <f t="shared" si="11"/>
        <v>0</v>
      </c>
      <c r="I18" s="14">
        <f t="shared" si="3"/>
        <v>120</v>
      </c>
      <c r="J18" s="14">
        <v>8.0</v>
      </c>
      <c r="K18" s="6">
        <f t="shared" si="4"/>
        <v>0</v>
      </c>
      <c r="L18" s="6">
        <f t="shared" ref="L18:P18" si="25">IF((K18-1+W18)&lt;0,0,K18-1+W18)</f>
        <v>0</v>
      </c>
      <c r="M18" s="6">
        <f t="shared" si="25"/>
        <v>0</v>
      </c>
      <c r="N18" s="6">
        <f t="shared" si="25"/>
        <v>7</v>
      </c>
      <c r="O18" s="6">
        <f t="shared" si="25"/>
        <v>7</v>
      </c>
      <c r="P18" s="6">
        <f t="shared" si="25"/>
        <v>6</v>
      </c>
      <c r="Q18" s="6">
        <f t="shared" si="6"/>
        <v>30</v>
      </c>
      <c r="S18" s="6">
        <f t="shared" si="7"/>
        <v>0</v>
      </c>
      <c r="T18" s="6">
        <f t="shared" si="8"/>
        <v>2</v>
      </c>
      <c r="U18" s="6">
        <f t="shared" si="9"/>
        <v>0</v>
      </c>
      <c r="V18" s="6">
        <f t="array" ref="V18">iferror(XLOOKUP(B18,'INC INV'!AJ:AJ,'INC INV'!AL:AL)/F18,0)</f>
        <v>0</v>
      </c>
      <c r="W18" s="6">
        <f t="array" ref="W18">IFERROR(XLOOKUP(B18,'INC INV'!AP:AP,'INC INV'!AR:AR)/F18,0)</f>
        <v>0</v>
      </c>
      <c r="X18" s="6">
        <f t="array" ref="X18">IFERROR(XLOOKUP(B18,'INC INV'!AV:AV,'INC INV'!AX:AX)/F18,0)</f>
        <v>0</v>
      </c>
      <c r="Y18" s="6">
        <f t="array" ref="Y18">IFERROR(XLOOKUP(B18,'INC INV'!BB:BB,'INC INV'!BD:BD)/F18,0)</f>
        <v>8</v>
      </c>
      <c r="Z18" s="6">
        <f t="array" ref="Z18">IFERROR(XLOOKUP(B18,'INC INV'!BH:BH,'INC INV'!BJ:BJ)/F18,0)</f>
        <v>1</v>
      </c>
      <c r="AA18" s="6">
        <f t="array" ref="AA18">IFERROR(XLOOKUP(B18,'INC INV'!BN:BN,'INC INV'!BP:BP)/F18,0)</f>
        <v>0</v>
      </c>
    </row>
    <row r="19">
      <c r="A19" s="3" t="s">
        <v>93</v>
      </c>
      <c r="B19" s="3" t="s">
        <v>94</v>
      </c>
      <c r="C19" s="14" t="s">
        <v>84</v>
      </c>
      <c r="D19" s="89"/>
      <c r="E19" s="89"/>
      <c r="F19" s="66">
        <v>10.0</v>
      </c>
      <c r="G19" s="66">
        <v>0.0</v>
      </c>
      <c r="H19" s="6">
        <f t="shared" si="11"/>
        <v>0</v>
      </c>
      <c r="I19" s="14">
        <f t="shared" si="3"/>
        <v>60</v>
      </c>
      <c r="J19" s="14">
        <v>6.0</v>
      </c>
      <c r="K19" s="6">
        <f t="shared" si="4"/>
        <v>0</v>
      </c>
      <c r="L19" s="6">
        <f t="shared" ref="L19:P19" si="26">IF((K19-1+W19)&lt;0,0,K19-1+W19)</f>
        <v>0</v>
      </c>
      <c r="M19" s="6">
        <f t="shared" si="26"/>
        <v>0</v>
      </c>
      <c r="N19" s="6">
        <f t="shared" si="26"/>
        <v>5</v>
      </c>
      <c r="O19" s="6">
        <f t="shared" si="26"/>
        <v>5</v>
      </c>
      <c r="P19" s="6">
        <f t="shared" si="26"/>
        <v>4</v>
      </c>
      <c r="Q19" s="6">
        <f t="shared" si="6"/>
        <v>20</v>
      </c>
      <c r="S19" s="6">
        <f t="shared" si="7"/>
        <v>0</v>
      </c>
      <c r="T19" s="6">
        <f t="shared" si="8"/>
        <v>2</v>
      </c>
      <c r="U19" s="6">
        <f t="shared" si="9"/>
        <v>0</v>
      </c>
      <c r="V19" s="6">
        <f t="array" ref="V19">iferror(XLOOKUP(B19,'INC INV'!AJ:AJ,'INC INV'!AL:AL)/F19,0)</f>
        <v>0</v>
      </c>
      <c r="W19" s="6">
        <f t="array" ref="W19">IFERROR(XLOOKUP(B19,'INC INV'!AP:AP,'INC INV'!AR:AR)/F19,0)</f>
        <v>0</v>
      </c>
      <c r="X19" s="6">
        <f t="array" ref="X19">IFERROR(XLOOKUP(B19,'INC INV'!AV:AV,'INC INV'!AX:AX)/F19,0)</f>
        <v>0</v>
      </c>
      <c r="Y19" s="6">
        <f t="array" ref="Y19">IFERROR(XLOOKUP(B19,'INC INV'!BB:BB,'INC INV'!BD:BD)/F19,0)</f>
        <v>6</v>
      </c>
      <c r="Z19" s="6">
        <f t="array" ref="Z19">IFERROR(XLOOKUP(B19,'INC INV'!BH:BH,'INC INV'!BJ:BJ)/F19,0)</f>
        <v>1</v>
      </c>
      <c r="AA19" s="6">
        <f t="array" ref="AA19">IFERROR(XLOOKUP(B19,'INC INV'!BN:BN,'INC INV'!BP:BP)/F19,0)</f>
        <v>0</v>
      </c>
    </row>
    <row r="20">
      <c r="A20" s="3" t="s">
        <v>95</v>
      </c>
      <c r="B20" s="3" t="s">
        <v>96</v>
      </c>
      <c r="C20" s="14" t="s">
        <v>84</v>
      </c>
      <c r="D20" s="89"/>
      <c r="E20" s="89"/>
      <c r="F20" s="66">
        <v>10.0</v>
      </c>
      <c r="G20" s="66">
        <v>0.0</v>
      </c>
      <c r="H20" s="6">
        <f t="shared" si="11"/>
        <v>0</v>
      </c>
      <c r="I20" s="14">
        <f t="shared" si="3"/>
        <v>60</v>
      </c>
      <c r="J20" s="14">
        <v>6.0</v>
      </c>
      <c r="K20" s="6">
        <f t="shared" si="4"/>
        <v>0</v>
      </c>
      <c r="L20" s="6">
        <f t="shared" ref="L20:P20" si="27">IF((K20-1+W20)&lt;0,0,K20-1+W20)</f>
        <v>0</v>
      </c>
      <c r="M20" s="6">
        <f t="shared" si="27"/>
        <v>0</v>
      </c>
      <c r="N20" s="6">
        <f t="shared" si="27"/>
        <v>5</v>
      </c>
      <c r="O20" s="6">
        <f t="shared" si="27"/>
        <v>5</v>
      </c>
      <c r="P20" s="6">
        <f t="shared" si="27"/>
        <v>4</v>
      </c>
      <c r="Q20" s="6">
        <f t="shared" si="6"/>
        <v>20</v>
      </c>
      <c r="S20" s="6">
        <f t="shared" si="7"/>
        <v>0</v>
      </c>
      <c r="T20" s="6">
        <f t="shared" si="8"/>
        <v>2</v>
      </c>
      <c r="U20" s="6">
        <f t="shared" si="9"/>
        <v>0</v>
      </c>
      <c r="V20" s="6">
        <f t="array" ref="V20">iferror(XLOOKUP(B20,'INC INV'!AJ:AJ,'INC INV'!AL:AL)/F20,0)</f>
        <v>0</v>
      </c>
      <c r="W20" s="6">
        <f t="array" ref="W20">IFERROR(XLOOKUP(B20,'INC INV'!AP:AP,'INC INV'!AR:AR)/F20,0)</f>
        <v>0</v>
      </c>
      <c r="X20" s="6">
        <f t="array" ref="X20">IFERROR(XLOOKUP(B20,'INC INV'!AV:AV,'INC INV'!AX:AX)/F20,0)</f>
        <v>0</v>
      </c>
      <c r="Y20" s="6">
        <f t="array" ref="Y20">IFERROR(XLOOKUP(B20,'INC INV'!BB:BB,'INC INV'!BD:BD)/F20,0)</f>
        <v>6</v>
      </c>
      <c r="Z20" s="6">
        <f t="array" ref="Z20">IFERROR(XLOOKUP(B20,'INC INV'!BH:BH,'INC INV'!BJ:BJ)/F20,0)</f>
        <v>1</v>
      </c>
      <c r="AA20" s="6">
        <f t="array" ref="AA20">IFERROR(XLOOKUP(B20,'INC INV'!BN:BN,'INC INV'!BP:BP)/F20,0)</f>
        <v>0</v>
      </c>
    </row>
    <row r="21">
      <c r="A21" s="3" t="s">
        <v>97</v>
      </c>
      <c r="B21" s="3" t="s">
        <v>98</v>
      </c>
      <c r="C21" s="14" t="s">
        <v>84</v>
      </c>
      <c r="D21" s="89"/>
      <c r="E21" s="89"/>
      <c r="F21" s="66">
        <v>10.0</v>
      </c>
      <c r="G21" s="66">
        <v>0.0</v>
      </c>
      <c r="H21" s="6">
        <f t="shared" si="11"/>
        <v>0</v>
      </c>
      <c r="I21" s="14">
        <f t="shared" si="3"/>
        <v>60</v>
      </c>
      <c r="J21" s="14">
        <v>6.0</v>
      </c>
      <c r="K21" s="6">
        <f t="shared" si="4"/>
        <v>0</v>
      </c>
      <c r="L21" s="6">
        <f t="shared" ref="L21:P21" si="28">IF((K21-1+W21)&lt;0,0,K21-1+W21)</f>
        <v>0</v>
      </c>
      <c r="M21" s="6">
        <f t="shared" si="28"/>
        <v>0</v>
      </c>
      <c r="N21" s="6">
        <f t="shared" si="28"/>
        <v>5</v>
      </c>
      <c r="O21" s="6">
        <f t="shared" si="28"/>
        <v>5</v>
      </c>
      <c r="P21" s="6">
        <f t="shared" si="28"/>
        <v>4</v>
      </c>
      <c r="Q21" s="6">
        <f t="shared" si="6"/>
        <v>20</v>
      </c>
      <c r="S21" s="6">
        <f t="shared" si="7"/>
        <v>0</v>
      </c>
      <c r="T21" s="6">
        <f t="shared" si="8"/>
        <v>2</v>
      </c>
      <c r="U21" s="6">
        <f t="shared" si="9"/>
        <v>0</v>
      </c>
      <c r="V21" s="6">
        <f t="array" ref="V21">iferror(XLOOKUP(B21,'INC INV'!AJ:AJ,'INC INV'!AL:AL)/F21,0)</f>
        <v>0</v>
      </c>
      <c r="W21" s="6">
        <f t="array" ref="W21">IFERROR(XLOOKUP(B21,'INC INV'!AP:AP,'INC INV'!AR:AR)/F21,0)</f>
        <v>0</v>
      </c>
      <c r="X21" s="6">
        <f t="array" ref="X21">IFERROR(XLOOKUP(B21,'INC INV'!AV:AV,'INC INV'!AX:AX)/F21,0)</f>
        <v>0</v>
      </c>
      <c r="Y21" s="6">
        <f t="array" ref="Y21">IFERROR(XLOOKUP(B21,'INC INV'!BB:BB,'INC INV'!BD:BD)/F21,0)</f>
        <v>6</v>
      </c>
      <c r="Z21" s="6">
        <f t="array" ref="Z21">IFERROR(XLOOKUP(B21,'INC INV'!BH:BH,'INC INV'!BJ:BJ)/F21,0)</f>
        <v>1</v>
      </c>
      <c r="AA21" s="6">
        <f t="array" ref="AA21">IFERROR(XLOOKUP(B21,'INC INV'!BN:BN,'INC INV'!BP:BP)/F21,0)</f>
        <v>0</v>
      </c>
    </row>
    <row r="22">
      <c r="A22" s="93" t="s">
        <v>480</v>
      </c>
      <c r="B22" s="38" t="s">
        <v>481</v>
      </c>
      <c r="C22" s="14" t="s">
        <v>467</v>
      </c>
      <c r="D22" s="89"/>
      <c r="E22" s="89"/>
      <c r="F22" s="66">
        <v>10.0</v>
      </c>
      <c r="G22" s="6">
        <f t="array" ref="G22">XLOOKUP(B22,INV!A:A,INV!G:G)</f>
        <v>0</v>
      </c>
      <c r="H22" s="6">
        <f t="shared" si="11"/>
        <v>0</v>
      </c>
      <c r="I22" s="14">
        <f t="shared" si="3"/>
        <v>80</v>
      </c>
      <c r="J22" s="14">
        <v>8.0</v>
      </c>
      <c r="K22" s="6">
        <f t="shared" si="4"/>
        <v>0</v>
      </c>
      <c r="L22" s="6">
        <f t="shared" ref="L22:P22" si="29">IF((K22-1+W22)&lt;0,0,K22-1+W22)</f>
        <v>0</v>
      </c>
      <c r="M22" s="6">
        <f t="shared" si="29"/>
        <v>0</v>
      </c>
      <c r="N22" s="6">
        <f t="shared" si="29"/>
        <v>7</v>
      </c>
      <c r="O22" s="6">
        <f t="shared" si="29"/>
        <v>7</v>
      </c>
      <c r="P22" s="6">
        <f t="shared" si="29"/>
        <v>6</v>
      </c>
      <c r="Q22" s="6">
        <f t="shared" si="6"/>
        <v>20</v>
      </c>
      <c r="S22" s="6">
        <f t="shared" si="7"/>
        <v>0</v>
      </c>
      <c r="T22" s="6">
        <f t="shared" si="8"/>
        <v>2</v>
      </c>
      <c r="U22" s="6">
        <f t="shared" si="9"/>
        <v>0</v>
      </c>
      <c r="V22" s="6">
        <f t="array" ref="V22">iferror(XLOOKUP(B22,'INC INV'!AJ:AJ,'INC INV'!AL:AL)/F22,0)</f>
        <v>0</v>
      </c>
      <c r="W22" s="6">
        <f t="array" ref="W22">IFERROR(XLOOKUP(B22,'INC INV'!AP:AP,'INC INV'!AR:AR)/F22,0)</f>
        <v>0</v>
      </c>
      <c r="X22" s="6">
        <f t="array" ref="X22">IFERROR(XLOOKUP(B22,'INC INV'!AV:AV,'INC INV'!AX:AX)/F22,0)</f>
        <v>0</v>
      </c>
      <c r="Y22" s="6">
        <f t="array" ref="Y22">IFERROR(XLOOKUP(B22,'INC INV'!BB:BB,'INC INV'!BD:BD)/F22,0)</f>
        <v>8</v>
      </c>
      <c r="Z22" s="6">
        <f t="array" ref="Z22">IFERROR(XLOOKUP(B22,'INC INV'!BH:BH,'INC INV'!BJ:BJ)/F22,0)</f>
        <v>1</v>
      </c>
      <c r="AA22" s="6">
        <f t="array" ref="AA22">IFERROR(XLOOKUP(B22,'INC INV'!BN:BN,'INC INV'!BP:BP)/F22,0)</f>
        <v>0</v>
      </c>
    </row>
    <row r="23">
      <c r="A23" s="19" t="s">
        <v>160</v>
      </c>
      <c r="B23" s="20" t="s">
        <v>161</v>
      </c>
      <c r="C23" s="14" t="s">
        <v>115</v>
      </c>
      <c r="D23" s="84" t="str">
        <f t="array" ref="D23">XLOOKUP(B23,'ORDER LIST'!C:C,'ORDER LIST'!B:B)</f>
        <v>Royal Oud Solid Perfume</v>
      </c>
      <c r="E23" s="89"/>
      <c r="F23" s="6">
        <f t="array" ref="F23">XLOOKUP(B23,SALES!A:A,SALES!C:C)</f>
        <v>56.91666667</v>
      </c>
      <c r="G23" s="6">
        <f t="array" ref="G23">XLOOKUP(B23,INV!A:A,INV!G:G)</f>
        <v>1</v>
      </c>
      <c r="H23" s="6">
        <f t="shared" si="11"/>
        <v>0.01756954612</v>
      </c>
      <c r="I23" s="14">
        <f t="shared" si="3"/>
        <v>455.3333333</v>
      </c>
      <c r="J23" s="14">
        <v>8.0</v>
      </c>
      <c r="K23" s="6">
        <f t="shared" si="4"/>
        <v>0</v>
      </c>
      <c r="L23" s="6">
        <f t="shared" ref="L23:P23" si="30">IF((K23-1+W23)&lt;0,0,K23-1+W23)</f>
        <v>10.94729136</v>
      </c>
      <c r="M23" s="6">
        <f t="shared" si="30"/>
        <v>9.947291362</v>
      </c>
      <c r="N23" s="6">
        <f t="shared" si="30"/>
        <v>9.650073206</v>
      </c>
      <c r="O23" s="6">
        <f t="shared" si="30"/>
        <v>8.650073206</v>
      </c>
      <c r="P23" s="6">
        <f t="shared" si="30"/>
        <v>7.650073206</v>
      </c>
      <c r="Q23" s="6">
        <f t="shared" si="6"/>
        <v>19.91666667</v>
      </c>
      <c r="S23" s="6">
        <f t="shared" si="7"/>
        <v>0</v>
      </c>
      <c r="T23" s="6">
        <f t="shared" si="8"/>
        <v>0.3499267936</v>
      </c>
      <c r="U23" s="6">
        <f t="shared" si="9"/>
        <v>0</v>
      </c>
      <c r="V23" s="6">
        <f t="array" ref="V23">iferror(XLOOKUP(B23,'INC INV'!AJ:AJ,'INC INV'!AL:AL)/F23,0)</f>
        <v>0</v>
      </c>
      <c r="W23" s="6">
        <f t="array" ref="W23">IFERROR(XLOOKUP(B23,'INC INV'!AP:AP,'INC INV'!AR:AR)/F23,0)</f>
        <v>11.94729136</v>
      </c>
      <c r="X23" s="6">
        <f t="array" ref="X23">IFERROR(XLOOKUP(B23,'INC INV'!AV:AV,'INC INV'!AX:AX)/F23,0)</f>
        <v>0</v>
      </c>
      <c r="Y23" s="6">
        <f t="array" ref="Y23">IFERROR(XLOOKUP(B23,'INC INV'!BB:BB,'INC INV'!BD:BD)/F23,0)</f>
        <v>0.7027818448</v>
      </c>
      <c r="Z23" s="6">
        <f t="array" ref="Z23">IFERROR(XLOOKUP(B23,'INC INV'!BH:BH,'INC INV'!BJ:BJ)/F23,0)</f>
        <v>0</v>
      </c>
      <c r="AA23" s="6">
        <f t="array" ref="AA23">IFERROR(XLOOKUP(B23,'INC INV'!BN:BN,'INC INV'!BP:BP)/F23,0)</f>
        <v>0</v>
      </c>
    </row>
    <row r="24">
      <c r="A24" s="19" t="s">
        <v>616</v>
      </c>
      <c r="B24" s="20" t="s">
        <v>617</v>
      </c>
      <c r="C24" s="14" t="s">
        <v>607</v>
      </c>
      <c r="D24" s="89"/>
      <c r="E24" s="89" t="str">
        <f t="array" ref="E24">XLOOKUP(B24,'PRICE LIST'!E:E,#REF!)</f>
        <v>#N/A</v>
      </c>
      <c r="F24" s="6">
        <f t="array" ref="F24">XLOOKUP(B24,SALES!A:A,SALES!C:C)</f>
        <v>4.5</v>
      </c>
      <c r="G24" s="6">
        <f t="array" ref="G24">XLOOKUP(B24,INV!A:A,INV!G:G)</f>
        <v>0</v>
      </c>
      <c r="H24" s="6">
        <f t="shared" si="11"/>
        <v>0</v>
      </c>
      <c r="I24" s="14">
        <f t="shared" si="3"/>
        <v>36</v>
      </c>
      <c r="J24" s="14">
        <v>8.0</v>
      </c>
      <c r="K24" s="6">
        <f t="shared" si="4"/>
        <v>0</v>
      </c>
      <c r="L24" s="6">
        <f t="shared" ref="L24:P24" si="31">IF((K24-1+W24)&lt;0,0,K24-1+W24)</f>
        <v>0</v>
      </c>
      <c r="M24" s="6">
        <f t="shared" si="31"/>
        <v>0</v>
      </c>
      <c r="N24" s="6">
        <f t="shared" si="31"/>
        <v>6.111111111</v>
      </c>
      <c r="O24" s="6">
        <f t="shared" si="31"/>
        <v>5.111111111</v>
      </c>
      <c r="P24" s="6">
        <f t="shared" si="31"/>
        <v>4.111111111</v>
      </c>
      <c r="Q24" s="6">
        <f t="shared" si="6"/>
        <v>17.5</v>
      </c>
      <c r="S24" s="6">
        <f t="shared" si="7"/>
        <v>0</v>
      </c>
      <c r="T24" s="6">
        <f t="shared" si="8"/>
        <v>3.888888889</v>
      </c>
      <c r="U24" s="6">
        <f t="shared" si="9"/>
        <v>0</v>
      </c>
      <c r="V24" s="6">
        <f t="array" ref="V24">iferror(XLOOKUP(B24,'INC INV'!AJ:AJ,'INC INV'!AL:AL)/F24,0)</f>
        <v>0</v>
      </c>
      <c r="W24" s="6">
        <f t="array" ref="W24">IFERROR(XLOOKUP(B24,'INC INV'!AP:AP,'INC INV'!AR:AR)/F24,0)</f>
        <v>0</v>
      </c>
      <c r="X24" s="6">
        <f t="array" ref="X24">IFERROR(XLOOKUP(B24,'INC INV'!AV:AV,'INC INV'!AX:AX)/F24,0)</f>
        <v>0</v>
      </c>
      <c r="Y24" s="6">
        <f t="array" ref="Y24">IFERROR(XLOOKUP(B24,'INC INV'!BB:BB,'INC INV'!BD:BD)/F24,0)</f>
        <v>7.111111111</v>
      </c>
      <c r="Z24" s="6">
        <f t="array" ref="Z24">IFERROR(XLOOKUP(B24,'INC INV'!BH:BH,'INC INV'!BJ:BJ)/F24,0)</f>
        <v>0</v>
      </c>
      <c r="AA24" s="6">
        <f t="array" ref="AA24">IFERROR(XLOOKUP(B24,'INC INV'!BN:BN,'INC INV'!BP:BP)/F24,0)</f>
        <v>0</v>
      </c>
    </row>
    <row r="25">
      <c r="A25" s="19" t="s">
        <v>552</v>
      </c>
      <c r="B25" s="20" t="s">
        <v>553</v>
      </c>
      <c r="C25" s="14" t="s">
        <v>547</v>
      </c>
      <c r="D25" s="89"/>
      <c r="E25" s="89"/>
      <c r="F25" s="6">
        <f t="array" ref="F25">XLOOKUP(B25,SALES!A:A,SALES!C:C)</f>
        <v>10.58333333</v>
      </c>
      <c r="G25" s="6">
        <f t="array" ref="G25">XLOOKUP(B25,INV!A:A,INV!G:G)</f>
        <v>0</v>
      </c>
      <c r="H25" s="6">
        <f t="shared" si="11"/>
        <v>0</v>
      </c>
      <c r="I25" s="14">
        <f t="shared" si="3"/>
        <v>84.66666667</v>
      </c>
      <c r="J25" s="14">
        <v>8.0</v>
      </c>
      <c r="K25" s="6">
        <f t="shared" si="4"/>
        <v>0</v>
      </c>
      <c r="L25" s="6">
        <f t="shared" ref="L25:P25" si="32">IF((K25-1+W25)&lt;0,0,K25-1+W25)</f>
        <v>0</v>
      </c>
      <c r="M25" s="6">
        <f t="shared" si="32"/>
        <v>0</v>
      </c>
      <c r="N25" s="6">
        <f t="shared" si="32"/>
        <v>6.937007874</v>
      </c>
      <c r="O25" s="6">
        <f t="shared" si="32"/>
        <v>7.354330709</v>
      </c>
      <c r="P25" s="6">
        <f t="shared" si="32"/>
        <v>6.354330709</v>
      </c>
      <c r="Q25" s="6">
        <f t="shared" si="6"/>
        <v>17.41666667</v>
      </c>
      <c r="S25" s="6">
        <f t="shared" si="7"/>
        <v>0</v>
      </c>
      <c r="T25" s="6">
        <f t="shared" si="8"/>
        <v>1.645669291</v>
      </c>
      <c r="U25" s="6">
        <f t="shared" si="9"/>
        <v>0</v>
      </c>
      <c r="V25" s="6">
        <f t="array" ref="V25">iferror(XLOOKUP(B25,'INC INV'!AJ:AJ,'INC INV'!AL:AL)/F25,0)</f>
        <v>0</v>
      </c>
      <c r="W25" s="6">
        <f t="array" ref="W25">IFERROR(XLOOKUP(B25,'INC INV'!AP:AP,'INC INV'!AR:AR)/F25,0)</f>
        <v>0</v>
      </c>
      <c r="X25" s="6">
        <f t="array" ref="X25">IFERROR(XLOOKUP(B25,'INC INV'!AV:AV,'INC INV'!AX:AX)/F25,0)</f>
        <v>0</v>
      </c>
      <c r="Y25" s="6">
        <f t="array" ref="Y25">IFERROR(XLOOKUP(B25,'INC INV'!BB:BB,'INC INV'!BD:BD)/F25,0)</f>
        <v>7.937007874</v>
      </c>
      <c r="Z25" s="6">
        <f t="array" ref="Z25">IFERROR(XLOOKUP(B25,'INC INV'!BH:BH,'INC INV'!BJ:BJ)/F25,0)</f>
        <v>1.417322835</v>
      </c>
      <c r="AA25" s="6">
        <f t="array" ref="AA25">IFERROR(XLOOKUP(B25,'INC INV'!BN:BN,'INC INV'!BP:BP)/F25,0)</f>
        <v>0</v>
      </c>
    </row>
    <row r="26">
      <c r="A26" s="19" t="s">
        <v>482</v>
      </c>
      <c r="B26" s="20" t="s">
        <v>483</v>
      </c>
      <c r="C26" s="14" t="s">
        <v>467</v>
      </c>
      <c r="D26" s="89"/>
      <c r="E26" s="89"/>
      <c r="F26" s="6">
        <f t="array" ref="F26">XLOOKUP(B26,SALES!A:A,SALES!C:C)</f>
        <v>8.833333333</v>
      </c>
      <c r="G26" s="6">
        <f t="array" ref="G26">XLOOKUP(B26,INV!A:A,INV!G:G)</f>
        <v>0</v>
      </c>
      <c r="H26" s="6">
        <f t="shared" si="11"/>
        <v>0</v>
      </c>
      <c r="I26" s="14">
        <f t="shared" si="3"/>
        <v>70.66666667</v>
      </c>
      <c r="J26" s="14">
        <v>8.0</v>
      </c>
      <c r="K26" s="6">
        <f t="shared" si="4"/>
        <v>0</v>
      </c>
      <c r="L26" s="6">
        <f t="shared" ref="L26:P26" si="33">IF((K26-1+W26)&lt;0,0,K26-1+W26)</f>
        <v>2.056603774</v>
      </c>
      <c r="M26" s="6">
        <f t="shared" si="33"/>
        <v>1.056603774</v>
      </c>
      <c r="N26" s="6">
        <f t="shared" si="33"/>
        <v>8.094339623</v>
      </c>
      <c r="O26" s="6">
        <f t="shared" si="33"/>
        <v>7.094339623</v>
      </c>
      <c r="P26" s="6">
        <f t="shared" si="33"/>
        <v>6.094339623</v>
      </c>
      <c r="Q26" s="6">
        <f t="shared" si="6"/>
        <v>16.83333333</v>
      </c>
      <c r="S26" s="6">
        <f t="shared" si="7"/>
        <v>0</v>
      </c>
      <c r="T26" s="6">
        <f t="shared" si="8"/>
        <v>1.905660377</v>
      </c>
      <c r="U26" s="6">
        <f t="shared" si="9"/>
        <v>0</v>
      </c>
      <c r="V26" s="6">
        <f t="array" ref="V26">iferror(XLOOKUP(B26,'INC INV'!AJ:AJ,'INC INV'!AL:AL)/F26,0)</f>
        <v>0</v>
      </c>
      <c r="W26" s="6">
        <f t="array" ref="W26">IFERROR(XLOOKUP(B26,'INC INV'!AP:AP,'INC INV'!AR:AR)/F26,0)</f>
        <v>3.056603774</v>
      </c>
      <c r="X26" s="6">
        <f t="array" ref="X26">IFERROR(XLOOKUP(B26,'INC INV'!AV:AV,'INC INV'!AX:AX)/F26,0)</f>
        <v>0</v>
      </c>
      <c r="Y26" s="6">
        <f t="array" ref="Y26">IFERROR(XLOOKUP(B26,'INC INV'!BB:BB,'INC INV'!BD:BD)/F26,0)</f>
        <v>8.037735849</v>
      </c>
      <c r="Z26" s="6">
        <f t="array" ref="Z26">IFERROR(XLOOKUP(B26,'INC INV'!BH:BH,'INC INV'!BJ:BJ)/F26,0)</f>
        <v>0</v>
      </c>
      <c r="AA26" s="6">
        <f t="array" ref="AA26">IFERROR(XLOOKUP(B26,'INC INV'!BN:BN,'INC INV'!BP:BP)/F26,0)</f>
        <v>0</v>
      </c>
    </row>
    <row r="27">
      <c r="A27" s="19" t="s">
        <v>85</v>
      </c>
      <c r="B27" s="20" t="s">
        <v>86</v>
      </c>
      <c r="C27" s="14" t="s">
        <v>84</v>
      </c>
      <c r="D27" s="84" t="str">
        <f t="array" ref="D27">XLOOKUP(B27,'ORDER LIST'!C:C,'ORDER LIST'!B:B)</f>
        <v>Car-Stand-Photo</v>
      </c>
      <c r="E27" s="89"/>
      <c r="F27" s="6">
        <f t="array" ref="F27">XLOOKUP(B27,SALES!A:A,SALES!C:C)</f>
        <v>6.916666667</v>
      </c>
      <c r="G27" s="6">
        <f t="array" ref="G27">XLOOKUP(B27,INV!A:A,INV!G:G)</f>
        <v>0</v>
      </c>
      <c r="H27" s="6">
        <f t="shared" si="11"/>
        <v>0</v>
      </c>
      <c r="I27" s="14">
        <f t="shared" si="3"/>
        <v>41.5</v>
      </c>
      <c r="J27" s="14">
        <v>6.0</v>
      </c>
      <c r="K27" s="6">
        <f t="shared" si="4"/>
        <v>0</v>
      </c>
      <c r="L27" s="6">
        <f t="shared" ref="L27:P27" si="34">IF((K27-1+W27)&lt;0,0,K27-1+W27)</f>
        <v>7.674698795</v>
      </c>
      <c r="M27" s="6">
        <f t="shared" si="34"/>
        <v>6.674698795</v>
      </c>
      <c r="N27" s="6">
        <f t="shared" si="34"/>
        <v>5.674698795</v>
      </c>
      <c r="O27" s="6">
        <f t="shared" si="34"/>
        <v>4.674698795</v>
      </c>
      <c r="P27" s="6">
        <f t="shared" si="34"/>
        <v>3.674698795</v>
      </c>
      <c r="Q27" s="6">
        <f t="shared" si="6"/>
        <v>16.08333333</v>
      </c>
      <c r="S27" s="6">
        <f t="shared" si="7"/>
        <v>0</v>
      </c>
      <c r="T27" s="6">
        <f t="shared" si="8"/>
        <v>2.325301205</v>
      </c>
      <c r="U27" s="6">
        <f t="shared" si="9"/>
        <v>0</v>
      </c>
      <c r="V27" s="6">
        <f t="array" ref="V27">iferror(XLOOKUP(B27,'INC INV'!AJ:AJ,'INC INV'!AL:AL)/F27,0)</f>
        <v>0</v>
      </c>
      <c r="W27" s="6">
        <f t="array" ref="W27">IFERROR(XLOOKUP(B27,'INC INV'!AP:AP,'INC INV'!AR:AR)/F27,0)</f>
        <v>8.674698795</v>
      </c>
      <c r="X27" s="6">
        <f t="array" ref="X27">IFERROR(XLOOKUP(B27,'INC INV'!AV:AV,'INC INV'!AX:AX)/F27,0)</f>
        <v>0</v>
      </c>
      <c r="Y27" s="6">
        <f t="array" ref="Y27">IFERROR(XLOOKUP(B27,'INC INV'!BB:BB,'INC INV'!BD:BD)/F27,0)</f>
        <v>0</v>
      </c>
      <c r="Z27" s="6">
        <f t="array" ref="Z27">IFERROR(XLOOKUP(B27,'INC INV'!BH:BH,'INC INV'!BJ:BJ)/F27,0)</f>
        <v>0</v>
      </c>
      <c r="AA27" s="6">
        <f t="array" ref="AA27">IFERROR(XLOOKUP(B27,'INC INV'!BN:BN,'INC INV'!BP:BP)/F27,0)</f>
        <v>0</v>
      </c>
    </row>
    <row r="28">
      <c r="A28" s="19" t="s">
        <v>478</v>
      </c>
      <c r="B28" s="20" t="s">
        <v>479</v>
      </c>
      <c r="C28" s="14" t="s">
        <v>467</v>
      </c>
      <c r="D28" s="89"/>
      <c r="E28" s="89"/>
      <c r="F28" s="6">
        <f t="array" ref="F28">XLOOKUP(B28,SALES!A:A,SALES!C:C)</f>
        <v>4.166666667</v>
      </c>
      <c r="G28" s="6">
        <f t="array" ref="G28">XLOOKUP(B28,INV!A:A,INV!G:G)</f>
        <v>0</v>
      </c>
      <c r="H28" s="6">
        <f t="shared" si="11"/>
        <v>0</v>
      </c>
      <c r="I28" s="14">
        <f t="shared" si="3"/>
        <v>33.33333333</v>
      </c>
      <c r="J28" s="14">
        <v>8.0</v>
      </c>
      <c r="K28" s="6">
        <f t="shared" si="4"/>
        <v>0</v>
      </c>
      <c r="L28" s="6">
        <f t="shared" ref="L28:P28" si="35">IF((K28-1+W28)&lt;0,0,K28-1+W28)</f>
        <v>0</v>
      </c>
      <c r="M28" s="6">
        <f t="shared" si="35"/>
        <v>0</v>
      </c>
      <c r="N28" s="6">
        <f t="shared" si="35"/>
        <v>6.68</v>
      </c>
      <c r="O28" s="6">
        <f t="shared" si="35"/>
        <v>5.68</v>
      </c>
      <c r="P28" s="6">
        <f t="shared" si="35"/>
        <v>4.68</v>
      </c>
      <c r="Q28" s="6">
        <f t="shared" si="6"/>
        <v>13.83333333</v>
      </c>
      <c r="S28" s="6">
        <f t="shared" si="7"/>
        <v>0</v>
      </c>
      <c r="T28" s="6">
        <f t="shared" si="8"/>
        <v>3.32</v>
      </c>
      <c r="U28" s="6">
        <f t="shared" si="9"/>
        <v>0</v>
      </c>
      <c r="V28" s="6">
        <f t="array" ref="V28">iferror(XLOOKUP(B28,'INC INV'!AJ:AJ,'INC INV'!AL:AL)/F28,0)</f>
        <v>0</v>
      </c>
      <c r="W28" s="6">
        <f t="array" ref="W28">IFERROR(XLOOKUP(B28,'INC INV'!AP:AP,'INC INV'!AR:AR)/F28,0)</f>
        <v>0</v>
      </c>
      <c r="X28" s="6">
        <f t="array" ref="X28">IFERROR(XLOOKUP(B28,'INC INV'!AV:AV,'INC INV'!AX:AX)/F28,0)</f>
        <v>0</v>
      </c>
      <c r="Y28" s="6">
        <f t="array" ref="Y28">IFERROR(XLOOKUP(B28,'INC INV'!BB:BB,'INC INV'!BD:BD)/F28,0)</f>
        <v>7.68</v>
      </c>
      <c r="Z28" s="6">
        <f t="array" ref="Z28">IFERROR(XLOOKUP(B28,'INC INV'!BH:BH,'INC INV'!BJ:BJ)/F28,0)</f>
        <v>0</v>
      </c>
      <c r="AA28" s="6">
        <f t="array" ref="AA28">IFERROR(XLOOKUP(B28,'INC INV'!BN:BN,'INC INV'!BP:BP)/F28,0)</f>
        <v>0</v>
      </c>
    </row>
    <row r="29">
      <c r="A29" s="19" t="s">
        <v>614</v>
      </c>
      <c r="B29" s="20" t="s">
        <v>615</v>
      </c>
      <c r="C29" s="14" t="s">
        <v>607</v>
      </c>
      <c r="D29" s="89"/>
      <c r="E29" s="89" t="str">
        <f t="array" ref="E29">XLOOKUP(B29,'PRICE LIST'!E:E,#REF!)</f>
        <v>#N/A</v>
      </c>
      <c r="F29" s="6">
        <f t="array" ref="F29">XLOOKUP(B29,SALES!A:A,SALES!C:C)</f>
        <v>2.5</v>
      </c>
      <c r="G29" s="6">
        <f t="array" ref="G29">XLOOKUP(B29,INV!A:A,INV!G:G)</f>
        <v>2</v>
      </c>
      <c r="H29" s="6">
        <f t="shared" si="11"/>
        <v>0.8</v>
      </c>
      <c r="I29" s="14">
        <f t="shared" si="3"/>
        <v>20</v>
      </c>
      <c r="J29" s="14">
        <v>8.0</v>
      </c>
      <c r="K29" s="6">
        <f t="shared" si="4"/>
        <v>0</v>
      </c>
      <c r="L29" s="6">
        <f t="shared" ref="L29:P29" si="36">IF((K29-1+W29)&lt;0,0,K29-1+W29)</f>
        <v>0</v>
      </c>
      <c r="M29" s="6">
        <f t="shared" si="36"/>
        <v>0</v>
      </c>
      <c r="N29" s="6">
        <f t="shared" si="36"/>
        <v>7</v>
      </c>
      <c r="O29" s="6">
        <f t="shared" si="36"/>
        <v>6</v>
      </c>
      <c r="P29" s="6">
        <f t="shared" si="36"/>
        <v>5</v>
      </c>
      <c r="Q29" s="6">
        <f t="shared" si="6"/>
        <v>7.5</v>
      </c>
      <c r="S29" s="6">
        <f t="shared" si="7"/>
        <v>0</v>
      </c>
      <c r="T29" s="6">
        <f t="shared" si="8"/>
        <v>3</v>
      </c>
      <c r="U29" s="6">
        <f t="shared" si="9"/>
        <v>0</v>
      </c>
      <c r="V29" s="6">
        <f t="array" ref="V29">iferror(XLOOKUP(B29,'INC INV'!AJ:AJ,'INC INV'!AL:AL)/F29,0)</f>
        <v>0</v>
      </c>
      <c r="W29" s="6">
        <f t="array" ref="W29">IFERROR(XLOOKUP(B29,'INC INV'!AP:AP,'INC INV'!AR:AR)/F29,0)</f>
        <v>0</v>
      </c>
      <c r="X29" s="6">
        <f t="array" ref="X29">IFERROR(XLOOKUP(B29,'INC INV'!AV:AV,'INC INV'!AX:AX)/F29,0)</f>
        <v>0</v>
      </c>
      <c r="Y29" s="6">
        <f t="array" ref="Y29">IFERROR(XLOOKUP(B29,'INC INV'!BB:BB,'INC INV'!BD:BD)/F29,0)</f>
        <v>8</v>
      </c>
      <c r="Z29" s="6">
        <f t="array" ref="Z29">IFERROR(XLOOKUP(B29,'INC INV'!BH:BH,'INC INV'!BJ:BJ)/F29,0)</f>
        <v>0</v>
      </c>
      <c r="AA29" s="6">
        <f t="array" ref="AA29">IFERROR(XLOOKUP(B29,'INC INV'!BN:BN,'INC INV'!BP:BP)/F29,0)</f>
        <v>0</v>
      </c>
    </row>
    <row r="30">
      <c r="A30" s="19" t="s">
        <v>618</v>
      </c>
      <c r="B30" s="20" t="s">
        <v>622</v>
      </c>
      <c r="C30" s="14" t="s">
        <v>607</v>
      </c>
      <c r="D30" s="89"/>
      <c r="E30" s="89" t="str">
        <f t="array" ref="E30">XLOOKUP(B30,'PRICE LIST'!E:E,#REF!)</f>
        <v>#N/A</v>
      </c>
      <c r="F30" s="6">
        <f t="array" ref="F30">XLOOKUP(B30,SALES!A:A,SALES!C:C)</f>
        <v>2</v>
      </c>
      <c r="G30" s="6">
        <f t="array" ref="G30">XLOOKUP(B30,INV!A:A,INV!G:G)</f>
        <v>2</v>
      </c>
      <c r="H30" s="6">
        <f t="shared" si="11"/>
        <v>1</v>
      </c>
      <c r="I30" s="14">
        <f t="shared" si="3"/>
        <v>16</v>
      </c>
      <c r="J30" s="14">
        <v>8.0</v>
      </c>
      <c r="K30" s="6">
        <f t="shared" si="4"/>
        <v>0</v>
      </c>
      <c r="L30" s="6">
        <f t="shared" ref="L30:P30" si="37">IF((K30-1+W30)&lt;0,0,K30-1+W30)</f>
        <v>0</v>
      </c>
      <c r="M30" s="6">
        <f t="shared" si="37"/>
        <v>0</v>
      </c>
      <c r="N30" s="6">
        <f t="shared" si="37"/>
        <v>7</v>
      </c>
      <c r="O30" s="6">
        <f t="shared" si="37"/>
        <v>6</v>
      </c>
      <c r="P30" s="6">
        <f t="shared" si="37"/>
        <v>5</v>
      </c>
      <c r="Q30" s="6">
        <f t="shared" si="6"/>
        <v>6</v>
      </c>
      <c r="S30" s="6">
        <f t="shared" si="7"/>
        <v>0</v>
      </c>
      <c r="T30" s="6">
        <f t="shared" si="8"/>
        <v>3</v>
      </c>
      <c r="U30" s="6">
        <f t="shared" si="9"/>
        <v>0</v>
      </c>
      <c r="V30" s="6">
        <f t="array" ref="V30">iferror(XLOOKUP(B30,'INC INV'!AJ:AJ,'INC INV'!AL:AL)/F30,0)</f>
        <v>0</v>
      </c>
      <c r="W30" s="6">
        <f t="array" ref="W30">IFERROR(XLOOKUP(B30,'INC INV'!AP:AP,'INC INV'!AR:AR)/F30,0)</f>
        <v>0</v>
      </c>
      <c r="X30" s="6">
        <f t="array" ref="X30">IFERROR(XLOOKUP(B30,'INC INV'!AV:AV,'INC INV'!AX:AX)/F30,0)</f>
        <v>0</v>
      </c>
      <c r="Y30" s="6">
        <f t="array" ref="Y30">IFERROR(XLOOKUP(B30,'INC INV'!BB:BB,'INC INV'!BD:BD)/F30,0)</f>
        <v>8</v>
      </c>
      <c r="Z30" s="6">
        <f t="array" ref="Z30">IFERROR(XLOOKUP(B30,'INC INV'!BH:BH,'INC INV'!BJ:BJ)/F30,0)</f>
        <v>0</v>
      </c>
      <c r="AA30" s="6">
        <f t="array" ref="AA30">IFERROR(XLOOKUP(B30,'INC INV'!BN:BN,'INC INV'!BP:BP)/F30,0)</f>
        <v>0</v>
      </c>
    </row>
    <row r="31">
      <c r="A31" s="94" t="s">
        <v>608</v>
      </c>
      <c r="B31" s="20" t="s">
        <v>609</v>
      </c>
      <c r="C31" s="14" t="s">
        <v>607</v>
      </c>
      <c r="D31" s="89"/>
      <c r="E31" s="89" t="str">
        <f t="array" ref="E31">XLOOKUP(B31,'PRICE LIST'!E:E,#REF!)</f>
        <v>#N/A</v>
      </c>
      <c r="F31" s="6">
        <f t="array" ref="F31">XLOOKUP(B31,SALES!A:A,SALES!C:C)</f>
        <v>1.25</v>
      </c>
      <c r="G31" s="6">
        <f t="array" ref="G31">XLOOKUP(B31,INV!A:A,INV!G:G)</f>
        <v>0</v>
      </c>
      <c r="H31" s="6">
        <f t="shared" si="11"/>
        <v>0</v>
      </c>
      <c r="I31" s="14">
        <f t="shared" si="3"/>
        <v>10</v>
      </c>
      <c r="J31" s="14">
        <v>8.0</v>
      </c>
      <c r="K31" s="6">
        <f t="shared" si="4"/>
        <v>0</v>
      </c>
      <c r="L31" s="6">
        <f t="shared" ref="L31:P31" si="38">IF((K31-1+W31)&lt;0,0,K31-1+W31)</f>
        <v>0</v>
      </c>
      <c r="M31" s="6">
        <f t="shared" si="38"/>
        <v>0</v>
      </c>
      <c r="N31" s="6">
        <f t="shared" si="38"/>
        <v>7</v>
      </c>
      <c r="O31" s="6">
        <f t="shared" si="38"/>
        <v>6</v>
      </c>
      <c r="P31" s="6">
        <f t="shared" si="38"/>
        <v>5</v>
      </c>
      <c r="Q31" s="6">
        <f t="shared" si="6"/>
        <v>3.75</v>
      </c>
      <c r="S31" s="6">
        <f t="shared" si="7"/>
        <v>0</v>
      </c>
      <c r="T31" s="6">
        <f t="shared" si="8"/>
        <v>3</v>
      </c>
      <c r="U31" s="6">
        <f t="shared" si="9"/>
        <v>0</v>
      </c>
      <c r="V31" s="6">
        <f t="array" ref="V31">iferror(XLOOKUP(B31,'INC INV'!AJ:AJ,'INC INV'!AL:AL)/F31,0)</f>
        <v>0</v>
      </c>
      <c r="W31" s="6">
        <f t="array" ref="W31">IFERROR(XLOOKUP(B31,'INC INV'!AP:AP,'INC INV'!AR:AR)/F31,0)</f>
        <v>0</v>
      </c>
      <c r="X31" s="6">
        <f t="array" ref="X31">IFERROR(XLOOKUP(B31,'INC INV'!AV:AV,'INC INV'!AX:AX)/F31,0)</f>
        <v>0</v>
      </c>
      <c r="Y31" s="6">
        <f t="array" ref="Y31">IFERROR(XLOOKUP(B31,'INC INV'!BB:BB,'INC INV'!BD:BD)/F31,0)</f>
        <v>8</v>
      </c>
      <c r="Z31" s="6">
        <f t="array" ref="Z31">IFERROR(XLOOKUP(B31,'INC INV'!BH:BH,'INC INV'!BJ:BJ)/F31,0)</f>
        <v>0</v>
      </c>
      <c r="AA31" s="6">
        <f t="array" ref="AA31">IFERROR(XLOOKUP(B31,'INC INV'!BN:BN,'INC INV'!BP:BP)/F31,0)</f>
        <v>0</v>
      </c>
    </row>
    <row r="32">
      <c r="A32" s="19" t="s">
        <v>746</v>
      </c>
      <c r="B32" s="20" t="s">
        <v>747</v>
      </c>
      <c r="C32" s="14" t="s">
        <v>726</v>
      </c>
      <c r="D32" s="89"/>
      <c r="E32" s="89" t="s">
        <v>864</v>
      </c>
      <c r="F32" s="6">
        <f t="array" ref="F32">XLOOKUP(B32,SALES!A:A,SALES!C:C)</f>
        <v>3.166666667</v>
      </c>
      <c r="G32" s="6">
        <f t="array" ref="G32">XLOOKUP(B32,INV!A:A,INV!G:G)</f>
        <v>0</v>
      </c>
      <c r="H32" s="6">
        <f t="shared" si="11"/>
        <v>0</v>
      </c>
      <c r="I32" s="14">
        <f t="shared" si="3"/>
        <v>25.33333333</v>
      </c>
      <c r="J32" s="14">
        <v>8.0</v>
      </c>
      <c r="K32" s="6">
        <f t="shared" si="4"/>
        <v>0</v>
      </c>
      <c r="L32" s="6">
        <f t="shared" ref="L32:P32" si="39">IF((K32-1+W32)&lt;0,0,K32-1+W32)</f>
        <v>0</v>
      </c>
      <c r="M32" s="6">
        <f t="shared" si="39"/>
        <v>0</v>
      </c>
      <c r="N32" s="6">
        <f t="shared" si="39"/>
        <v>3.105263158</v>
      </c>
      <c r="O32" s="6">
        <f t="shared" si="39"/>
        <v>8.421052632</v>
      </c>
      <c r="P32" s="6">
        <f t="shared" si="39"/>
        <v>7.421052632</v>
      </c>
      <c r="Q32" s="6">
        <f t="shared" si="6"/>
        <v>1.833333333</v>
      </c>
      <c r="S32" s="6">
        <f t="shared" si="7"/>
        <v>0</v>
      </c>
      <c r="T32" s="6">
        <f t="shared" si="8"/>
        <v>0.5789473684</v>
      </c>
      <c r="U32" s="6">
        <f t="shared" si="9"/>
        <v>0</v>
      </c>
      <c r="V32" s="6">
        <f t="array" ref="V32">iferror(XLOOKUP(B32,'INC INV'!AJ:AJ,'INC INV'!AL:AL)/F32,0)</f>
        <v>0</v>
      </c>
      <c r="W32" s="6">
        <f t="array" ref="W32">IFERROR(XLOOKUP(B32,'INC INV'!AP:AP,'INC INV'!AR:AR)/F32,0)</f>
        <v>0</v>
      </c>
      <c r="X32" s="6">
        <f t="array" ref="X32">IFERROR(XLOOKUP(B32,'INC INV'!AV:AV,'INC INV'!AX:AX)/F32,0)</f>
        <v>0</v>
      </c>
      <c r="Y32" s="6">
        <f t="array" ref="Y32">IFERROR(XLOOKUP(B32,'INC INV'!BB:BB,'INC INV'!BD:BD)/F32,0)</f>
        <v>4.105263158</v>
      </c>
      <c r="Z32" s="6">
        <f t="array" ref="Z32">IFERROR(XLOOKUP(B32,'INC INV'!BH:BH,'INC INV'!BJ:BJ)/F32,0)</f>
        <v>6.315789474</v>
      </c>
      <c r="AA32" s="6">
        <f t="array" ref="AA32">IFERROR(XLOOKUP(B32,'INC INV'!BN:BN,'INC INV'!BP:BP)/F32,0)</f>
        <v>0</v>
      </c>
    </row>
    <row r="33">
      <c r="A33" s="19" t="s">
        <v>180</v>
      </c>
      <c r="B33" s="20" t="s">
        <v>181</v>
      </c>
      <c r="C33" s="14" t="s">
        <v>182</v>
      </c>
      <c r="D33" s="89"/>
      <c r="E33" s="89"/>
      <c r="F33" s="6">
        <f t="array" ref="F33">XLOOKUP(B33,SALES!A:A,SALES!C:C)</f>
        <v>1.583333333</v>
      </c>
      <c r="G33" s="6">
        <f t="array" ref="G33">XLOOKUP(B33,INV!A:A,INV!G:G)</f>
        <v>0</v>
      </c>
      <c r="H33" s="6">
        <f t="shared" si="11"/>
        <v>0</v>
      </c>
      <c r="I33" s="14">
        <f t="shared" si="3"/>
        <v>12.66666667</v>
      </c>
      <c r="J33" s="14">
        <v>8.0</v>
      </c>
      <c r="K33" s="6">
        <f t="shared" si="4"/>
        <v>0</v>
      </c>
      <c r="L33" s="6">
        <f t="shared" ref="L33:P33" si="40">IF((K33-1+W33)&lt;0,0,K33-1+W33)</f>
        <v>0</v>
      </c>
      <c r="M33" s="6">
        <f t="shared" si="40"/>
        <v>0</v>
      </c>
      <c r="N33" s="6">
        <f t="shared" si="40"/>
        <v>0</v>
      </c>
      <c r="O33" s="6">
        <f t="shared" si="40"/>
        <v>8.473684211</v>
      </c>
      <c r="P33" s="6">
        <f t="shared" si="40"/>
        <v>7.473684211</v>
      </c>
      <c r="Q33" s="6">
        <f t="shared" si="6"/>
        <v>0.8333333333</v>
      </c>
      <c r="S33" s="6">
        <f t="shared" si="7"/>
        <v>4.75</v>
      </c>
      <c r="T33" s="6">
        <f t="shared" si="8"/>
        <v>0.5263157895</v>
      </c>
      <c r="U33" s="6">
        <f t="shared" si="9"/>
        <v>3</v>
      </c>
      <c r="V33" s="6">
        <f t="array" ref="V33">iferror(XLOOKUP(B33,'INC INV'!AJ:AJ,'INC INV'!AL:AL)/F33,0)</f>
        <v>0</v>
      </c>
      <c r="W33" s="6">
        <f t="array" ref="W33">IFERROR(XLOOKUP(B33,'INC INV'!AP:AP,'INC INV'!AR:AR)/F33,0)</f>
        <v>0</v>
      </c>
      <c r="X33" s="6">
        <f t="array" ref="X33">IFERROR(XLOOKUP(B33,'INC INV'!AV:AV,'INC INV'!AX:AX)/F33,0)</f>
        <v>0</v>
      </c>
      <c r="Y33" s="6">
        <f t="array" ref="Y33">IFERROR(XLOOKUP(B33,'INC INV'!BB:BB,'INC INV'!BD:BD)/F33,0)</f>
        <v>0.6315789474</v>
      </c>
      <c r="Z33" s="6">
        <f t="array" ref="Z33">IFERROR(XLOOKUP(B33,'INC INV'!BH:BH,'INC INV'!BJ:BJ)/F33,0)</f>
        <v>9.473684211</v>
      </c>
      <c r="AA33" s="6">
        <f t="array" ref="AA33">IFERROR(XLOOKUP(B33,'INC INV'!BN:BN,'INC INV'!BP:BP)/F33,0)</f>
        <v>0</v>
      </c>
    </row>
    <row r="34">
      <c r="A34" s="19" t="s">
        <v>270</v>
      </c>
      <c r="B34" s="20" t="s">
        <v>271</v>
      </c>
      <c r="C34" s="14" t="s">
        <v>239</v>
      </c>
      <c r="D34" s="84" t="str">
        <f t="array" ref="D34">XLOOKUP(B34,'ORDER LIST'!C:C,'ORDER LIST'!B:B)</f>
        <v>Sannidhi-Vibuthi​</v>
      </c>
      <c r="E34" s="89"/>
      <c r="F34" s="6">
        <f t="array" ref="F34">XLOOKUP(B34,SALES!A:A,SALES!C:C)</f>
        <v>3.666666667</v>
      </c>
      <c r="G34" s="6">
        <f t="array" ref="G34">XLOOKUP(B34,INV!A:A,INV!G:G)</f>
        <v>0</v>
      </c>
      <c r="H34" s="6">
        <f t="shared" si="11"/>
        <v>0</v>
      </c>
      <c r="I34" s="14">
        <f t="shared" si="3"/>
        <v>36.66666667</v>
      </c>
      <c r="J34" s="14">
        <v>10.0</v>
      </c>
      <c r="K34" s="6">
        <f t="shared" si="4"/>
        <v>0</v>
      </c>
      <c r="L34" s="6">
        <f t="shared" ref="L34:P34" si="41">IF((K34-1+W34)&lt;0,0,K34-1+W34)</f>
        <v>0</v>
      </c>
      <c r="M34" s="6">
        <f t="shared" si="41"/>
        <v>3.090909091</v>
      </c>
      <c r="N34" s="6">
        <f t="shared" si="41"/>
        <v>2.090909091</v>
      </c>
      <c r="O34" s="6">
        <f t="shared" si="41"/>
        <v>12</v>
      </c>
      <c r="P34" s="6">
        <f t="shared" si="41"/>
        <v>11</v>
      </c>
      <c r="Q34" s="6">
        <f t="shared" si="6"/>
        <v>0</v>
      </c>
      <c r="S34" s="6">
        <f t="shared" si="7"/>
        <v>3.333333333</v>
      </c>
      <c r="T34" s="6">
        <f t="shared" si="8"/>
        <v>0</v>
      </c>
      <c r="U34" s="6">
        <f t="shared" si="9"/>
        <v>0.9090909091</v>
      </c>
      <c r="V34" s="6">
        <f t="array" ref="V34">iferror(XLOOKUP(B34,'INC INV'!AJ:AJ,'INC INV'!AL:AL)/F34,0)</f>
        <v>0</v>
      </c>
      <c r="W34" s="6">
        <f t="array" ref="W34">IFERROR(XLOOKUP(B34,'INC INV'!AP:AP,'INC INV'!AR:AR)/F34,0)</f>
        <v>0</v>
      </c>
      <c r="X34" s="6">
        <f t="array" ref="X34">IFERROR(XLOOKUP(B34,'INC INV'!AV:AV,'INC INV'!AX:AX)/F34,0)</f>
        <v>4.090909091</v>
      </c>
      <c r="Y34" s="6">
        <f t="array" ref="Y34">IFERROR(XLOOKUP(B34,'INC INV'!BB:BB,'INC INV'!BD:BD)/F34,0)</f>
        <v>0</v>
      </c>
      <c r="Z34" s="6">
        <f t="array" ref="Z34">IFERROR(XLOOKUP(B34,'INC INV'!BH:BH,'INC INV'!BJ:BJ)/F34,0)</f>
        <v>10.90909091</v>
      </c>
      <c r="AA34" s="6">
        <f t="array" ref="AA34">IFERROR(XLOOKUP(B34,'INC INV'!BN:BN,'INC INV'!BP:BP)/F34,0)</f>
        <v>0</v>
      </c>
    </row>
    <row r="35">
      <c r="A35" s="69" t="s">
        <v>421</v>
      </c>
      <c r="B35" s="69" t="s">
        <v>863</v>
      </c>
      <c r="C35" s="14" t="s">
        <v>6</v>
      </c>
      <c r="D35" s="89"/>
      <c r="E35" s="89" t="s">
        <v>865</v>
      </c>
      <c r="F35" s="66">
        <v>15.0</v>
      </c>
      <c r="G35" s="66">
        <v>0.0</v>
      </c>
      <c r="H35" s="6">
        <f t="shared" si="11"/>
        <v>0</v>
      </c>
      <c r="I35" s="14">
        <f t="shared" si="3"/>
        <v>90</v>
      </c>
      <c r="J35" s="14">
        <v>6.0</v>
      </c>
      <c r="K35" s="6">
        <f t="shared" si="4"/>
        <v>0</v>
      </c>
      <c r="L35" s="6">
        <f t="shared" ref="L35:P35" si="42">IF((K35-1+W35)&lt;0,0,K35-1+W35)</f>
        <v>0</v>
      </c>
      <c r="M35" s="6">
        <f t="shared" si="42"/>
        <v>0</v>
      </c>
      <c r="N35" s="6">
        <f t="shared" si="42"/>
        <v>7</v>
      </c>
      <c r="O35" s="6">
        <f t="shared" si="42"/>
        <v>7</v>
      </c>
      <c r="P35" s="6">
        <f t="shared" si="42"/>
        <v>6</v>
      </c>
      <c r="Q35" s="6">
        <f t="shared" si="6"/>
        <v>0</v>
      </c>
      <c r="S35" s="6">
        <f t="shared" si="7"/>
        <v>0</v>
      </c>
      <c r="T35" s="6">
        <f t="shared" si="8"/>
        <v>0</v>
      </c>
      <c r="U35" s="6">
        <f t="shared" si="9"/>
        <v>0</v>
      </c>
      <c r="V35" s="6">
        <f t="array" ref="V35">iferror(XLOOKUP(B35,'INC INV'!AJ:AJ,'INC INV'!AL:AL)/F35,0)</f>
        <v>0</v>
      </c>
      <c r="W35" s="6">
        <f t="array" ref="W35">IFERROR(XLOOKUP(B35,'INC INV'!AP:AP,'INC INV'!AR:AR)/F35,0)</f>
        <v>0</v>
      </c>
      <c r="X35" s="6">
        <f t="array" ref="X35">IFERROR(XLOOKUP(B35,'INC INV'!AV:AV,'INC INV'!AX:AX)/F35,0)</f>
        <v>0</v>
      </c>
      <c r="Y35" s="6">
        <f t="array" ref="Y35">IFERROR(XLOOKUP(B35,'INC INV'!BB:BB,'INC INV'!BD:BD)/F35,0)</f>
        <v>8</v>
      </c>
      <c r="Z35" s="6">
        <f t="array" ref="Z35">IFERROR(XLOOKUP(B35,'INC INV'!BH:BH,'INC INV'!BJ:BJ)/F35,0)</f>
        <v>1</v>
      </c>
      <c r="AA35" s="6">
        <f t="array" ref="AA35">IFERROR(XLOOKUP(B35,'INC INV'!BN:BN,'INC INV'!BP:BP)/F35,0)</f>
        <v>0</v>
      </c>
    </row>
    <row r="36">
      <c r="A36" s="95" t="s">
        <v>803</v>
      </c>
      <c r="B36" s="95" t="s">
        <v>804</v>
      </c>
      <c r="C36" s="14" t="s">
        <v>792</v>
      </c>
      <c r="D36" s="84" t="str">
        <f t="array" ref="D36">XLOOKUP(B36,'ORDER LIST'!C:C,'ORDER LIST'!B:B)</f>
        <v>Cotton Orange Carpet 6ft x 4ft</v>
      </c>
      <c r="E36" s="89" t="s">
        <v>864</v>
      </c>
      <c r="G36" s="6">
        <f t="array" ref="G36">XLOOKUP(B36,INV!A:A,INV!G:G)</f>
        <v>0</v>
      </c>
      <c r="I36" s="14">
        <f t="shared" si="3"/>
        <v>0</v>
      </c>
      <c r="J36" s="14">
        <v>8.0</v>
      </c>
      <c r="K36" s="6">
        <f t="shared" si="4"/>
        <v>0</v>
      </c>
      <c r="L36" s="6">
        <f t="shared" ref="L36:P36" si="43">IF((K36-1+W36)&lt;0,0,K36-1+W36)</f>
        <v>0</v>
      </c>
      <c r="M36" s="6">
        <f t="shared" si="43"/>
        <v>0</v>
      </c>
      <c r="N36" s="6">
        <f t="shared" si="43"/>
        <v>0</v>
      </c>
      <c r="O36" s="6">
        <f t="shared" si="43"/>
        <v>0</v>
      </c>
      <c r="P36" s="6">
        <f t="shared" si="43"/>
        <v>0</v>
      </c>
      <c r="Q36" s="6">
        <f t="shared" si="6"/>
        <v>0</v>
      </c>
      <c r="S36" s="6">
        <f t="shared" si="7"/>
        <v>0</v>
      </c>
      <c r="T36" s="6">
        <f t="shared" si="8"/>
        <v>8</v>
      </c>
      <c r="U36" s="6">
        <f t="shared" si="9"/>
        <v>3</v>
      </c>
      <c r="V36" s="6">
        <f t="array" ref="V36">iferror(XLOOKUP(B36,'INC INV'!AJ:AJ,'INC INV'!AL:AL)/F36,0)</f>
        <v>0</v>
      </c>
      <c r="W36" s="6">
        <f t="array" ref="W36">IFERROR(XLOOKUP(B36,'INC INV'!AP:AP,'INC INV'!AR:AR)/F36,0)</f>
        <v>0</v>
      </c>
      <c r="X36" s="6">
        <f t="array" ref="X36">IFERROR(XLOOKUP(B36,'INC INV'!AV:AV,'INC INV'!AX:AX)/F36,0)</f>
        <v>0</v>
      </c>
      <c r="Y36" s="6">
        <f t="array" ref="Y36">IFERROR(XLOOKUP(B36,'INC INV'!BB:BB,'INC INV'!BD:BD)/F36,0)</f>
        <v>0</v>
      </c>
      <c r="Z36" s="6">
        <f t="array" ref="Z36">IFERROR(XLOOKUP(B36,'INC INV'!BH:BH,'INC INV'!BJ:BJ)/F36,0)</f>
        <v>0</v>
      </c>
      <c r="AA36" s="6">
        <f t="array" ref="AA36">IFERROR(XLOOKUP(B36,'INC INV'!BN:BN,'INC INV'!BP:BP)/F36,0)</f>
        <v>0</v>
      </c>
    </row>
    <row r="37">
      <c r="A37" s="19" t="s">
        <v>740</v>
      </c>
      <c r="B37" s="20" t="s">
        <v>741</v>
      </c>
      <c r="C37" s="14" t="s">
        <v>726</v>
      </c>
      <c r="D37" s="89"/>
      <c r="E37" s="89"/>
      <c r="F37" s="6">
        <f t="array" ref="F37">XLOOKUP(B37,SALES!A:A,SALES!C:C)</f>
        <v>10.58333333</v>
      </c>
      <c r="G37" s="6">
        <f t="array" ref="G37">XLOOKUP(B37,INV!A:A,INV!G:G)</f>
        <v>9</v>
      </c>
      <c r="H37" s="6">
        <f t="shared" ref="H37:H60" si="45">IF(G37/F37&lt;0,0,G37/F37)</f>
        <v>0.8503937008</v>
      </c>
      <c r="I37" s="14">
        <f t="shared" si="3"/>
        <v>84.66666667</v>
      </c>
      <c r="J37" s="14">
        <v>8.0</v>
      </c>
      <c r="K37" s="6">
        <f t="shared" si="4"/>
        <v>0.03937007874</v>
      </c>
      <c r="L37" s="6">
        <f t="shared" ref="L37:P37" si="44">IF((K37-1+W37)&lt;0,0,K37-1+W37)</f>
        <v>0</v>
      </c>
      <c r="M37" s="6">
        <f t="shared" si="44"/>
        <v>0</v>
      </c>
      <c r="N37" s="6">
        <f t="shared" si="44"/>
        <v>6.37007874</v>
      </c>
      <c r="O37" s="6">
        <f t="shared" si="44"/>
        <v>7.25984252</v>
      </c>
      <c r="P37" s="6">
        <f t="shared" si="44"/>
        <v>6.25984252</v>
      </c>
      <c r="Q37" s="6">
        <f t="shared" si="6"/>
        <v>18.41666667</v>
      </c>
      <c r="S37" s="6">
        <f t="shared" si="7"/>
        <v>0</v>
      </c>
      <c r="T37" s="6">
        <f t="shared" si="8"/>
        <v>1.74015748</v>
      </c>
      <c r="U37" s="6">
        <f t="shared" si="9"/>
        <v>0</v>
      </c>
      <c r="V37" s="6">
        <f t="array" ref="V37">iferror(XLOOKUP(B37,'INC INV'!AJ:AJ,'INC INV'!AL:AL)/F37,0)</f>
        <v>0.188976378</v>
      </c>
      <c r="W37" s="6">
        <f t="array" ref="W37">IFERROR(XLOOKUP(B37,'INC INV'!AP:AP,'INC INV'!AR:AR)/F37,0)</f>
        <v>0</v>
      </c>
      <c r="X37" s="6">
        <f t="array" ref="X37">IFERROR(XLOOKUP(B37,'INC INV'!AV:AV,'INC INV'!AX:AX)/F37,0)</f>
        <v>0</v>
      </c>
      <c r="Y37" s="6">
        <f t="array" ref="Y37">IFERROR(XLOOKUP(B37,'INC INV'!BB:BB,'INC INV'!BD:BD)/F37,0)</f>
        <v>7.37007874</v>
      </c>
      <c r="Z37" s="6">
        <f t="array" ref="Z37">IFERROR(XLOOKUP(B37,'INC INV'!BH:BH,'INC INV'!BJ:BJ)/F37,0)</f>
        <v>1.88976378</v>
      </c>
      <c r="AA37" s="6">
        <f t="array" ref="AA37">IFERROR(XLOOKUP(B37,'INC INV'!BN:BN,'INC INV'!BP:BP)/F37,0)</f>
        <v>0</v>
      </c>
    </row>
    <row r="38">
      <c r="A38" s="19" t="s">
        <v>627</v>
      </c>
      <c r="B38" s="20" t="s">
        <v>628</v>
      </c>
      <c r="C38" s="14" t="s">
        <v>607</v>
      </c>
      <c r="D38" s="89"/>
      <c r="E38" s="89" t="str">
        <f t="array" ref="E38">XLOOKUP(B38,'PRICE LIST'!E:E,#REF!)</f>
        <v>#N/A</v>
      </c>
      <c r="F38" s="6">
        <f t="array" ref="F38">XLOOKUP(B38,SALES!A:A,SALES!C:C)</f>
        <v>3.083333333</v>
      </c>
      <c r="G38" s="6">
        <f t="array" ref="G38">XLOOKUP(B38,INV!A:A,INV!G:G)</f>
        <v>4</v>
      </c>
      <c r="H38" s="6">
        <f t="shared" si="45"/>
        <v>1.297297297</v>
      </c>
      <c r="I38" s="14">
        <f t="shared" si="3"/>
        <v>24.66666667</v>
      </c>
      <c r="J38" s="14">
        <v>8.0</v>
      </c>
      <c r="K38" s="6">
        <f t="shared" si="4"/>
        <v>0.2972972973</v>
      </c>
      <c r="L38" s="6">
        <f t="shared" ref="L38:P38" si="46">IF((K38-1+W38)&lt;0,0,K38-1+W38)</f>
        <v>0</v>
      </c>
      <c r="M38" s="6">
        <f t="shared" si="46"/>
        <v>0</v>
      </c>
      <c r="N38" s="6">
        <f t="shared" si="46"/>
        <v>6.459459459</v>
      </c>
      <c r="O38" s="6">
        <f t="shared" si="46"/>
        <v>5.459459459</v>
      </c>
      <c r="P38" s="6">
        <f t="shared" si="46"/>
        <v>4.459459459</v>
      </c>
      <c r="Q38" s="6">
        <f t="shared" si="6"/>
        <v>10.91666667</v>
      </c>
      <c r="S38" s="6">
        <f t="shared" si="7"/>
        <v>0</v>
      </c>
      <c r="T38" s="6">
        <f t="shared" si="8"/>
        <v>3.540540541</v>
      </c>
      <c r="U38" s="6">
        <f t="shared" si="9"/>
        <v>0</v>
      </c>
      <c r="V38" s="6">
        <f t="array" ref="V38">iferror(XLOOKUP(B38,'INC INV'!AJ:AJ,'INC INV'!AL:AL)/F38,0)</f>
        <v>0</v>
      </c>
      <c r="W38" s="6">
        <f t="array" ref="W38">IFERROR(XLOOKUP(B38,'INC INV'!AP:AP,'INC INV'!AR:AR)/F38,0)</f>
        <v>0</v>
      </c>
      <c r="X38" s="6">
        <f t="array" ref="X38">IFERROR(XLOOKUP(B38,'INC INV'!AV:AV,'INC INV'!AX:AX)/F38,0)</f>
        <v>0</v>
      </c>
      <c r="Y38" s="6">
        <f t="array" ref="Y38">IFERROR(XLOOKUP(B38,'INC INV'!BB:BB,'INC INV'!BD:BD)/F38,0)</f>
        <v>7.459459459</v>
      </c>
      <c r="Z38" s="6">
        <f t="array" ref="Z38">IFERROR(XLOOKUP(B38,'INC INV'!BH:BH,'INC INV'!BJ:BJ)/F38,0)</f>
        <v>0</v>
      </c>
      <c r="AA38" s="6">
        <f t="array" ref="AA38">IFERROR(XLOOKUP(B38,'INC INV'!BN:BN,'INC INV'!BP:BP)/F38,0)</f>
        <v>0</v>
      </c>
    </row>
    <row r="39">
      <c r="A39" s="19" t="s">
        <v>748</v>
      </c>
      <c r="B39" s="20" t="s">
        <v>749</v>
      </c>
      <c r="C39" s="14" t="s">
        <v>726</v>
      </c>
      <c r="D39" s="84" t="str">
        <f t="array" ref="D39">XLOOKUP(B39,'ORDER LIST'!C:C,'ORDER LIST'!B:B)</f>
        <v>Brass-Plate-GuruPooja</v>
      </c>
      <c r="E39" s="89" t="s">
        <v>866</v>
      </c>
      <c r="F39" s="6">
        <f t="array" ref="F39">XLOOKUP(B39,SALES!A:A,SALES!C:C)</f>
        <v>39.91666667</v>
      </c>
      <c r="G39" s="6">
        <f t="array" ref="G39">XLOOKUP(B39,INV!A:A,INV!G:G)</f>
        <v>30</v>
      </c>
      <c r="H39" s="6">
        <f t="shared" si="45"/>
        <v>0.751565762</v>
      </c>
      <c r="I39" s="14">
        <f t="shared" si="3"/>
        <v>319.3333333</v>
      </c>
      <c r="J39" s="14">
        <v>8.0</v>
      </c>
      <c r="K39" s="6">
        <f t="shared" si="4"/>
        <v>0.3778705637</v>
      </c>
      <c r="L39" s="6">
        <f t="shared" ref="L39:P39" si="47">IF((K39-1+W39)&lt;0,0,K39-1+W39)</f>
        <v>3.912317328</v>
      </c>
      <c r="M39" s="6">
        <f t="shared" si="47"/>
        <v>2.912317328</v>
      </c>
      <c r="N39" s="6">
        <f t="shared" si="47"/>
        <v>8.200417537</v>
      </c>
      <c r="O39" s="6">
        <f t="shared" si="47"/>
        <v>7.200417537</v>
      </c>
      <c r="P39" s="6">
        <f t="shared" si="47"/>
        <v>6.200417537</v>
      </c>
      <c r="Q39" s="6">
        <f t="shared" si="6"/>
        <v>71.83333333</v>
      </c>
      <c r="S39" s="6">
        <f t="shared" si="7"/>
        <v>0</v>
      </c>
      <c r="T39" s="6">
        <f t="shared" si="8"/>
        <v>1.799582463</v>
      </c>
      <c r="U39" s="6">
        <f t="shared" si="9"/>
        <v>0</v>
      </c>
      <c r="V39" s="6">
        <f t="array" ref="V39">iferror(XLOOKUP(B39,'INC INV'!AJ:AJ,'INC INV'!AL:AL)/F39,0)</f>
        <v>0.6263048017</v>
      </c>
      <c r="W39" s="6">
        <f t="array" ref="W39">IFERROR(XLOOKUP(B39,'INC INV'!AP:AP,'INC INV'!AR:AR)/F39,0)</f>
        <v>4.534446764</v>
      </c>
      <c r="X39" s="6">
        <f t="array" ref="X39">IFERROR(XLOOKUP(B39,'INC INV'!AV:AV,'INC INV'!AX:AX)/F39,0)</f>
        <v>0</v>
      </c>
      <c r="Y39" s="6">
        <f t="array" ref="Y39">IFERROR(XLOOKUP(B39,'INC INV'!BB:BB,'INC INV'!BD:BD)/F39,0)</f>
        <v>6.288100209</v>
      </c>
      <c r="Z39" s="6">
        <f t="array" ref="Z39">IFERROR(XLOOKUP(B39,'INC INV'!BH:BH,'INC INV'!BJ:BJ)/F39,0)</f>
        <v>0</v>
      </c>
      <c r="AA39" s="6">
        <f t="array" ref="AA39">IFERROR(XLOOKUP(B39,'INC INV'!BN:BN,'INC INV'!BP:BP)/F39,0)</f>
        <v>0</v>
      </c>
    </row>
    <row r="40">
      <c r="A40" s="19" t="s">
        <v>734</v>
      </c>
      <c r="B40" s="20" t="s">
        <v>735</v>
      </c>
      <c r="C40" s="14" t="s">
        <v>726</v>
      </c>
      <c r="D40" s="89"/>
      <c r="E40" s="89"/>
      <c r="F40" s="6">
        <f t="array" ref="F40">XLOOKUP(B40,SALES!A:A,SALES!C:C)</f>
        <v>17.33333333</v>
      </c>
      <c r="G40" s="6">
        <f t="array" ref="G40">XLOOKUP(B40,INV!A:A,INV!G:G)</f>
        <v>23</v>
      </c>
      <c r="H40" s="6">
        <f t="shared" si="45"/>
        <v>1.326923077</v>
      </c>
      <c r="I40" s="14">
        <f t="shared" si="3"/>
        <v>138.6666667</v>
      </c>
      <c r="J40" s="14">
        <v>8.0</v>
      </c>
      <c r="K40" s="6">
        <f t="shared" si="4"/>
        <v>0.4423076923</v>
      </c>
      <c r="L40" s="6">
        <f t="shared" ref="L40:P40" si="48">IF((K40-1+W40)&lt;0,0,K40-1+W40)</f>
        <v>0</v>
      </c>
      <c r="M40" s="6">
        <f t="shared" si="48"/>
        <v>0</v>
      </c>
      <c r="N40" s="6">
        <f t="shared" si="48"/>
        <v>1.711538462</v>
      </c>
      <c r="O40" s="6">
        <f t="shared" si="48"/>
        <v>7.057692308</v>
      </c>
      <c r="P40" s="6">
        <f t="shared" si="48"/>
        <v>6.057692308</v>
      </c>
      <c r="Q40" s="6">
        <f t="shared" si="6"/>
        <v>33.66666667</v>
      </c>
      <c r="S40" s="6">
        <f t="shared" si="7"/>
        <v>22.33333333</v>
      </c>
      <c r="T40" s="6">
        <f t="shared" si="8"/>
        <v>1.942307692</v>
      </c>
      <c r="U40" s="6">
        <f t="shared" si="9"/>
        <v>1.288461538</v>
      </c>
      <c r="V40" s="6">
        <f t="array" ref="V40">iferror(XLOOKUP(B40,'INC INV'!AJ:AJ,'INC INV'!AL:AL)/F40,0)</f>
        <v>0.1153846154</v>
      </c>
      <c r="W40" s="6">
        <f t="array" ref="W40">IFERROR(XLOOKUP(B40,'INC INV'!AP:AP,'INC INV'!AR:AR)/F40,0)</f>
        <v>0</v>
      </c>
      <c r="X40" s="6">
        <f t="array" ref="X40">IFERROR(XLOOKUP(B40,'INC INV'!AV:AV,'INC INV'!AX:AX)/F40,0)</f>
        <v>0</v>
      </c>
      <c r="Y40" s="6">
        <f t="array" ref="Y40">IFERROR(XLOOKUP(B40,'INC INV'!BB:BB,'INC INV'!BD:BD)/F40,0)</f>
        <v>2.711538462</v>
      </c>
      <c r="Z40" s="6">
        <f t="array" ref="Z40">IFERROR(XLOOKUP(B40,'INC INV'!BH:BH,'INC INV'!BJ:BJ)/F40,0)</f>
        <v>6.346153846</v>
      </c>
      <c r="AA40" s="6">
        <f t="array" ref="AA40">IFERROR(XLOOKUP(B40,'INC INV'!BN:BN,'INC INV'!BP:BP)/F40,0)</f>
        <v>0</v>
      </c>
    </row>
    <row r="41">
      <c r="A41" s="19" t="s">
        <v>191</v>
      </c>
      <c r="B41" s="20" t="s">
        <v>192</v>
      </c>
      <c r="C41" s="14" t="s">
        <v>182</v>
      </c>
      <c r="D41" s="89"/>
      <c r="E41" s="89"/>
      <c r="F41" s="6">
        <f t="array" ref="F41">XLOOKUP(B41,SALES!A:A,SALES!C:C)</f>
        <v>12.83333333</v>
      </c>
      <c r="G41" s="6">
        <f t="array" ref="G41">XLOOKUP(B41,INV!A:A,INV!G:G)</f>
        <v>19</v>
      </c>
      <c r="H41" s="6">
        <f t="shared" si="45"/>
        <v>1.480519481</v>
      </c>
      <c r="I41" s="14">
        <f t="shared" si="3"/>
        <v>102.6666667</v>
      </c>
      <c r="J41" s="14">
        <v>8.0</v>
      </c>
      <c r="K41" s="6">
        <f t="shared" si="4"/>
        <v>0.4805194805</v>
      </c>
      <c r="L41" s="6">
        <f t="shared" ref="L41:P41" si="49">IF((K41-1+W41)&lt;0,0,K41-1+W41)</f>
        <v>1.428571429</v>
      </c>
      <c r="M41" s="6">
        <f t="shared" si="49"/>
        <v>0.4285714286</v>
      </c>
      <c r="N41" s="6">
        <f t="shared" si="49"/>
        <v>6.753246753</v>
      </c>
      <c r="O41" s="6">
        <f t="shared" si="49"/>
        <v>7.701298701</v>
      </c>
      <c r="P41" s="6">
        <f t="shared" si="49"/>
        <v>6.701298701</v>
      </c>
      <c r="Q41" s="6">
        <f t="shared" si="6"/>
        <v>16.66666667</v>
      </c>
      <c r="S41" s="6">
        <f t="shared" si="7"/>
        <v>0</v>
      </c>
      <c r="T41" s="6">
        <f t="shared" si="8"/>
        <v>1.298701299</v>
      </c>
      <c r="U41" s="6">
        <f t="shared" si="9"/>
        <v>0</v>
      </c>
      <c r="V41" s="6">
        <f t="array" ref="V41">iferror(XLOOKUP(B41,'INC INV'!AJ:AJ,'INC INV'!AL:AL)/F41,0)</f>
        <v>0</v>
      </c>
      <c r="W41" s="6">
        <f t="array" ref="W41">IFERROR(XLOOKUP(B41,'INC INV'!AP:AP,'INC INV'!AR:AR)/F41,0)</f>
        <v>1.948051948</v>
      </c>
      <c r="X41" s="6">
        <f t="array" ref="X41">IFERROR(XLOOKUP(B41,'INC INV'!AV:AV,'INC INV'!AX:AX)/F41,0)</f>
        <v>0</v>
      </c>
      <c r="Y41" s="6">
        <f t="array" ref="Y41">IFERROR(XLOOKUP(B41,'INC INV'!BB:BB,'INC INV'!BD:BD)/F41,0)</f>
        <v>7.324675325</v>
      </c>
      <c r="Z41" s="6">
        <f t="array" ref="Z41">IFERROR(XLOOKUP(B41,'INC INV'!BH:BH,'INC INV'!BJ:BJ)/F41,0)</f>
        <v>1.948051948</v>
      </c>
      <c r="AA41" s="6">
        <f t="array" ref="AA41">IFERROR(XLOOKUP(B41,'INC INV'!BN:BN,'INC INV'!BP:BP)/F41,0)</f>
        <v>0</v>
      </c>
    </row>
    <row r="42">
      <c r="A42" s="19" t="s">
        <v>201</v>
      </c>
      <c r="B42" s="20" t="s">
        <v>202</v>
      </c>
      <c r="C42" s="14" t="s">
        <v>182</v>
      </c>
      <c r="D42" s="89"/>
      <c r="E42" s="89"/>
      <c r="F42" s="6">
        <f t="array" ref="F42">XLOOKUP(B42,SALES!A:A,SALES!C:C)</f>
        <v>16.41666667</v>
      </c>
      <c r="G42" s="6">
        <f t="array" ref="G42">XLOOKUP(B42,INV!A:A,INV!G:G)</f>
        <v>25</v>
      </c>
      <c r="H42" s="6">
        <f t="shared" si="45"/>
        <v>1.52284264</v>
      </c>
      <c r="I42" s="14">
        <f t="shared" si="3"/>
        <v>131.3333333</v>
      </c>
      <c r="J42" s="14">
        <v>8.0</v>
      </c>
      <c r="K42" s="6">
        <f t="shared" si="4"/>
        <v>0.5228426396</v>
      </c>
      <c r="L42" s="6">
        <f t="shared" ref="L42:P42" si="50">IF((K42-1+W42)&lt;0,0,K42-1+W42)</f>
        <v>1.350253807</v>
      </c>
      <c r="M42" s="6">
        <f t="shared" si="50"/>
        <v>0.3502538071</v>
      </c>
      <c r="N42" s="6">
        <f t="shared" si="50"/>
        <v>6.111675127</v>
      </c>
      <c r="O42" s="6">
        <f t="shared" si="50"/>
        <v>7.54822335</v>
      </c>
      <c r="P42" s="6">
        <f t="shared" si="50"/>
        <v>6.54822335</v>
      </c>
      <c r="Q42" s="6">
        <f t="shared" si="6"/>
        <v>23.83333333</v>
      </c>
      <c r="S42" s="6">
        <f t="shared" si="7"/>
        <v>0</v>
      </c>
      <c r="T42" s="6">
        <f t="shared" si="8"/>
        <v>1.45177665</v>
      </c>
      <c r="U42" s="6">
        <f t="shared" si="9"/>
        <v>0</v>
      </c>
      <c r="V42" s="6">
        <f t="array" ref="V42">iferror(XLOOKUP(B42,'INC INV'!AJ:AJ,'INC INV'!AL:AL)/F42,0)</f>
        <v>0</v>
      </c>
      <c r="W42" s="6">
        <f t="array" ref="W42">IFERROR(XLOOKUP(B42,'INC INV'!AP:AP,'INC INV'!AR:AR)/F42,0)</f>
        <v>1.827411168</v>
      </c>
      <c r="X42" s="6">
        <f t="array" ref="X42">IFERROR(XLOOKUP(B42,'INC INV'!AV:AV,'INC INV'!AX:AX)/F42,0)</f>
        <v>0</v>
      </c>
      <c r="Y42" s="6">
        <f t="array" ref="Y42">IFERROR(XLOOKUP(B42,'INC INV'!BB:BB,'INC INV'!BD:BD)/F42,0)</f>
        <v>6.76142132</v>
      </c>
      <c r="Z42" s="6">
        <f t="array" ref="Z42">IFERROR(XLOOKUP(B42,'INC INV'!BH:BH,'INC INV'!BJ:BJ)/F42,0)</f>
        <v>2.436548223</v>
      </c>
      <c r="AA42" s="6">
        <f t="array" ref="AA42">IFERROR(XLOOKUP(B42,'INC INV'!BN:BN,'INC INV'!BP:BP)/F42,0)</f>
        <v>0</v>
      </c>
    </row>
    <row r="43">
      <c r="A43" s="19" t="s">
        <v>508</v>
      </c>
      <c r="B43" s="20" t="s">
        <v>509</v>
      </c>
      <c r="C43" s="14" t="s">
        <v>467</v>
      </c>
      <c r="D43" s="84" t="str">
        <f t="array" ref="D43">XLOOKUP(B43,'ORDER LIST'!C:C,'ORDER LIST'!B:B)</f>
        <v>US Isha Loban (Incense Blend)</v>
      </c>
      <c r="E43" s="96"/>
      <c r="F43" s="66">
        <v>10.0</v>
      </c>
      <c r="G43" s="6">
        <f t="array" ref="G43">XLOOKUP(B43,INV!A:A,INV!G:G)</f>
        <v>11</v>
      </c>
      <c r="H43" s="6">
        <f t="shared" si="45"/>
        <v>1.1</v>
      </c>
      <c r="I43" s="14">
        <f t="shared" si="3"/>
        <v>80</v>
      </c>
      <c r="J43" s="14">
        <v>8.0</v>
      </c>
      <c r="K43" s="6">
        <f t="shared" si="4"/>
        <v>0.6</v>
      </c>
      <c r="L43" s="6">
        <f t="shared" ref="L43:P43" si="51">IF((K43-1+W43)&lt;0,0,K43-1+W43)</f>
        <v>11.1</v>
      </c>
      <c r="M43" s="6">
        <f t="shared" si="51"/>
        <v>10.1</v>
      </c>
      <c r="N43" s="6">
        <f t="shared" si="51"/>
        <v>9.1</v>
      </c>
      <c r="O43" s="6">
        <f t="shared" si="51"/>
        <v>8.1</v>
      </c>
      <c r="P43" s="6">
        <f t="shared" si="51"/>
        <v>7.1</v>
      </c>
      <c r="Q43" s="6">
        <f t="shared" si="6"/>
        <v>9</v>
      </c>
      <c r="S43" s="6">
        <f t="shared" si="7"/>
        <v>0</v>
      </c>
      <c r="T43" s="6">
        <f t="shared" si="8"/>
        <v>0.9</v>
      </c>
      <c r="U43" s="6">
        <f t="shared" si="9"/>
        <v>0</v>
      </c>
      <c r="V43" s="6">
        <f t="array" ref="V43">iferror(XLOOKUP(B43,'INC INV'!AJ:AJ,'INC INV'!AL:AL)/F43,0)</f>
        <v>0.5</v>
      </c>
      <c r="W43" s="6">
        <f t="array" ref="W43">IFERROR(XLOOKUP(B43,'INC INV'!AP:AP,'INC INV'!AR:AR)/F43,0)</f>
        <v>11.5</v>
      </c>
      <c r="X43" s="6">
        <f t="array" ref="X43">IFERROR(XLOOKUP(B43,'INC INV'!AV:AV,'INC INV'!AX:AX)/F43,0)</f>
        <v>0</v>
      </c>
      <c r="Y43" s="6">
        <f t="array" ref="Y43">IFERROR(XLOOKUP(B43,'INC INV'!BB:BB,'INC INV'!BD:BD)/F43,0)</f>
        <v>0</v>
      </c>
      <c r="Z43" s="6">
        <f t="array" ref="Z43">IFERROR(XLOOKUP(B43,'INC INV'!BH:BH,'INC INV'!BJ:BJ)/F43,0)</f>
        <v>0</v>
      </c>
      <c r="AA43" s="6">
        <f t="array" ref="AA43">IFERROR(XLOOKUP(B43,'INC INV'!BN:BN,'INC INV'!BP:BP)/F43,0)</f>
        <v>0</v>
      </c>
    </row>
    <row r="44">
      <c r="A44" s="19" t="s">
        <v>248</v>
      </c>
      <c r="B44" s="29" t="s">
        <v>249</v>
      </c>
      <c r="C44" s="14" t="s">
        <v>239</v>
      </c>
      <c r="D44" s="84" t="str">
        <f t="array" ref="D44">XLOOKUP(B44,'ORDER LIST'!C:C,'ORDER LIST'!B:B)</f>
        <v>Isha-Vibhuti</v>
      </c>
      <c r="E44" s="89"/>
      <c r="F44" s="6">
        <f t="array" ref="F44">XLOOKUP(B44,SALES!A:A,SALES!C:C)</f>
        <v>250.6666667</v>
      </c>
      <c r="G44" s="6">
        <f t="array" ref="G44">XLOOKUP(B44,INV!A:A,INV!G:G)</f>
        <v>430</v>
      </c>
      <c r="H44" s="6">
        <f t="shared" si="45"/>
        <v>1.715425532</v>
      </c>
      <c r="I44" s="14">
        <f t="shared" si="3"/>
        <v>2506.666667</v>
      </c>
      <c r="J44" s="14">
        <v>10.0</v>
      </c>
      <c r="K44" s="6">
        <f t="shared" si="4"/>
        <v>0.7154255319</v>
      </c>
      <c r="L44" s="6">
        <f t="shared" ref="L44:P44" si="52">IF((K44-1+W44)&lt;0,0,K44-1+W44)</f>
        <v>0</v>
      </c>
      <c r="M44" s="6">
        <f t="shared" si="52"/>
        <v>0</v>
      </c>
      <c r="N44" s="6">
        <f t="shared" si="52"/>
        <v>0</v>
      </c>
      <c r="O44" s="6">
        <f t="shared" si="52"/>
        <v>9.013297872</v>
      </c>
      <c r="P44" s="6">
        <f t="shared" si="52"/>
        <v>8.013297872</v>
      </c>
      <c r="Q44" s="6">
        <f t="shared" si="6"/>
        <v>498</v>
      </c>
      <c r="R44" s="2" t="s">
        <v>855</v>
      </c>
      <c r="S44" s="6">
        <f t="shared" si="7"/>
        <v>752</v>
      </c>
      <c r="T44" s="6">
        <f t="shared" si="8"/>
        <v>1.986702128</v>
      </c>
      <c r="U44" s="6">
        <f t="shared" si="9"/>
        <v>3</v>
      </c>
      <c r="V44" s="6">
        <f t="array" ref="V44">iferror(XLOOKUP(B44,'INC INV'!AJ:AJ,'INC INV'!AL:AL)/F44,0)</f>
        <v>0</v>
      </c>
      <c r="W44" s="6">
        <f t="array" ref="W44">IFERROR(XLOOKUP(B44,'INC INV'!AP:AP,'INC INV'!AR:AR)/F44,0)</f>
        <v>0</v>
      </c>
      <c r="X44" s="6">
        <f t="array" ref="X44">IFERROR(XLOOKUP(B44,'INC INV'!AV:AV,'INC INV'!AX:AX)/F44,0)</f>
        <v>0</v>
      </c>
      <c r="Y44" s="6">
        <f t="array" ref="Y44">IFERROR(XLOOKUP(B44,'INC INV'!BB:BB,'INC INV'!BD:BD)/F44,0)</f>
        <v>0</v>
      </c>
      <c r="Z44" s="6">
        <f t="array" ref="Z44">IFERROR(XLOOKUP(B44,'INC INV'!BH:BH,'INC INV'!BJ:BJ)/F44,0)</f>
        <v>10.01329787</v>
      </c>
      <c r="AA44" s="6">
        <f t="array" ref="AA44">IFERROR(XLOOKUP(B44,'INC INV'!BN:BN,'INC INV'!BP:BP)/F44,0)</f>
        <v>0</v>
      </c>
    </row>
    <row r="45">
      <c r="A45" s="19" t="s">
        <v>730</v>
      </c>
      <c r="B45" s="29" t="s">
        <v>731</v>
      </c>
      <c r="C45" s="14" t="s">
        <v>726</v>
      </c>
      <c r="D45" s="89"/>
      <c r="E45" s="89"/>
      <c r="F45" s="6">
        <f t="array" ref="F45">XLOOKUP(B45,SALES!A:A,SALES!C:C)</f>
        <v>31.91666667</v>
      </c>
      <c r="G45" s="6">
        <f t="array" ref="G45">XLOOKUP(B45,INV!A:A,INV!G:G)</f>
        <v>0</v>
      </c>
      <c r="H45" s="6">
        <f t="shared" si="45"/>
        <v>0</v>
      </c>
      <c r="I45" s="14">
        <f t="shared" si="3"/>
        <v>255.3333333</v>
      </c>
      <c r="J45" s="14">
        <v>8.0</v>
      </c>
      <c r="K45" s="6">
        <f t="shared" si="4"/>
        <v>0.8485639687</v>
      </c>
      <c r="L45" s="6">
        <f t="shared" ref="L45:P45" si="53">IF((K45-1+W45)&lt;0,0,K45-1+W45)</f>
        <v>0.7885117493</v>
      </c>
      <c r="M45" s="6">
        <f t="shared" si="53"/>
        <v>0</v>
      </c>
      <c r="N45" s="6">
        <f t="shared" si="53"/>
        <v>4.765013055</v>
      </c>
      <c r="O45" s="6">
        <f t="shared" si="53"/>
        <v>7.054830287</v>
      </c>
      <c r="P45" s="6">
        <f t="shared" si="53"/>
        <v>6.054830287</v>
      </c>
      <c r="Q45" s="6">
        <f t="shared" si="6"/>
        <v>62.08333333</v>
      </c>
      <c r="S45" s="6">
        <f t="shared" si="7"/>
        <v>0</v>
      </c>
      <c r="T45" s="6">
        <f t="shared" si="8"/>
        <v>1.945169713</v>
      </c>
      <c r="U45" s="6">
        <f t="shared" si="9"/>
        <v>0</v>
      </c>
      <c r="V45" s="6">
        <f t="array" ref="V45">iferror(XLOOKUP(B45,'INC INV'!AJ:AJ,'INC INV'!AL:AL)/F45,0)</f>
        <v>1.848563969</v>
      </c>
      <c r="W45" s="6">
        <f t="array" ref="W45">IFERROR(XLOOKUP(B45,'INC INV'!AP:AP,'INC INV'!AR:AR)/F45,0)</f>
        <v>0.9399477807</v>
      </c>
      <c r="X45" s="6">
        <f t="array" ref="X45">IFERROR(XLOOKUP(B45,'INC INV'!AV:AV,'INC INV'!AX:AX)/F45,0)</f>
        <v>0</v>
      </c>
      <c r="Y45" s="6">
        <f t="array" ref="Y45">IFERROR(XLOOKUP(B45,'INC INV'!BB:BB,'INC INV'!BD:BD)/F45,0)</f>
        <v>5.765013055</v>
      </c>
      <c r="Z45" s="6">
        <f t="array" ref="Z45">IFERROR(XLOOKUP(B45,'INC INV'!BH:BH,'INC INV'!BJ:BJ)/F45,0)</f>
        <v>3.289817232</v>
      </c>
      <c r="AA45" s="6">
        <f t="array" ref="AA45">IFERROR(XLOOKUP(B45,'INC INV'!BN:BN,'INC INV'!BP:BP)/F45,0)</f>
        <v>0</v>
      </c>
    </row>
    <row r="46">
      <c r="A46" s="19" t="s">
        <v>634</v>
      </c>
      <c r="B46" s="20" t="s">
        <v>635</v>
      </c>
      <c r="C46" s="14" t="s">
        <v>607</v>
      </c>
      <c r="D46" s="84" t="str">
        <f t="array" ref="D46">XLOOKUP(B46,'ORDER LIST'!C:C,'ORDER LIST'!B:B)</f>
        <v>DB203 Dhyanalinga Photo (8x12)</v>
      </c>
      <c r="E46" s="89" t="str">
        <f t="array" ref="E46">XLOOKUP(B46,'PRICE LIST'!E:E,#REF!)</f>
        <v>#N/A</v>
      </c>
      <c r="F46" s="66">
        <v>8.0</v>
      </c>
      <c r="G46" s="63">
        <f t="array" ref="G46">XLOOKUP(B46,INV!A:A,INV!G:G)</f>
        <v>15</v>
      </c>
      <c r="H46" s="6">
        <f t="shared" si="45"/>
        <v>1.875</v>
      </c>
      <c r="I46" s="14">
        <f t="shared" si="3"/>
        <v>64</v>
      </c>
      <c r="J46" s="14">
        <v>8.0</v>
      </c>
      <c r="K46" s="6">
        <f t="shared" si="4"/>
        <v>0.875</v>
      </c>
      <c r="L46" s="6">
        <f t="shared" ref="L46:P46" si="54">IF((K46-1+W46)&lt;0,0,K46-1+W46)</f>
        <v>6.125</v>
      </c>
      <c r="M46" s="6">
        <f t="shared" si="54"/>
        <v>5.125</v>
      </c>
      <c r="N46" s="6">
        <f t="shared" si="54"/>
        <v>6.875</v>
      </c>
      <c r="O46" s="6">
        <f t="shared" si="54"/>
        <v>8.375</v>
      </c>
      <c r="P46" s="6">
        <f t="shared" si="54"/>
        <v>7.375</v>
      </c>
      <c r="Q46" s="6">
        <f t="shared" si="6"/>
        <v>5</v>
      </c>
      <c r="S46" s="6">
        <f t="shared" si="7"/>
        <v>0</v>
      </c>
      <c r="T46" s="6">
        <f t="shared" si="8"/>
        <v>0.625</v>
      </c>
      <c r="U46" s="6">
        <f t="shared" si="9"/>
        <v>0</v>
      </c>
      <c r="V46" s="6">
        <f t="array" ref="V46">iferror(XLOOKUP(B46,'INC INV'!AJ:AJ,'INC INV'!AL:AL)/F46,0)</f>
        <v>0</v>
      </c>
      <c r="W46" s="6">
        <f t="array" ref="W46">IFERROR(XLOOKUP(B46,'INC INV'!AP:AP,'INC INV'!AR:AR)/F46,0)</f>
        <v>6.25</v>
      </c>
      <c r="X46" s="6">
        <f t="array" ref="X46">IFERROR(XLOOKUP(B46,'INC INV'!AV:AV,'INC INV'!AX:AX)/F46,0)</f>
        <v>0</v>
      </c>
      <c r="Y46" s="6">
        <f t="array" ref="Y46">IFERROR(XLOOKUP(B46,'INC INV'!BB:BB,'INC INV'!BD:BD)/F46,0)</f>
        <v>2.75</v>
      </c>
      <c r="Z46" s="6">
        <f t="array" ref="Z46">IFERROR(XLOOKUP(B46,'INC INV'!BH:BH,'INC INV'!BJ:BJ)/F46,0)</f>
        <v>2.5</v>
      </c>
      <c r="AA46" s="6">
        <f t="array" ref="AA46">IFERROR(XLOOKUP(B46,'INC INV'!BN:BN,'INC INV'!BP:BP)/F46,0)</f>
        <v>0</v>
      </c>
    </row>
    <row r="47">
      <c r="A47" s="19" t="s">
        <v>429</v>
      </c>
      <c r="B47" s="20" t="s">
        <v>430</v>
      </c>
      <c r="C47" s="14" t="s">
        <v>431</v>
      </c>
      <c r="D47" s="89"/>
      <c r="E47" s="89"/>
      <c r="F47" s="6">
        <f t="array" ref="F47">XLOOKUP(B47,SALES!A:A,SALES!C:C)</f>
        <v>5.25</v>
      </c>
      <c r="G47" s="63">
        <f t="array" ref="G47">XLOOKUP(B47,INV!A:A,INV!G:G)</f>
        <v>0</v>
      </c>
      <c r="H47" s="6">
        <f t="shared" si="45"/>
        <v>0</v>
      </c>
      <c r="I47" s="14">
        <f t="shared" si="3"/>
        <v>42</v>
      </c>
      <c r="J47" s="14">
        <v>8.0</v>
      </c>
      <c r="K47" s="6">
        <f t="shared" si="4"/>
        <v>0.9047619048</v>
      </c>
      <c r="L47" s="6">
        <f t="shared" ref="L47:P47" si="55">IF((K47-1+W47)&lt;0,0,K47-1+W47)</f>
        <v>0</v>
      </c>
      <c r="M47" s="6">
        <f t="shared" si="55"/>
        <v>0</v>
      </c>
      <c r="N47" s="6">
        <f t="shared" si="55"/>
        <v>3</v>
      </c>
      <c r="O47" s="6">
        <f t="shared" si="55"/>
        <v>7.714285714</v>
      </c>
      <c r="P47" s="6">
        <f t="shared" si="55"/>
        <v>6.714285714</v>
      </c>
      <c r="Q47" s="6">
        <f t="shared" si="6"/>
        <v>6.75</v>
      </c>
      <c r="S47" s="6">
        <f t="shared" si="7"/>
        <v>0</v>
      </c>
      <c r="T47" s="6">
        <f t="shared" si="8"/>
        <v>1.285714286</v>
      </c>
      <c r="U47" s="6">
        <f t="shared" si="9"/>
        <v>0</v>
      </c>
      <c r="V47" s="6">
        <f t="array" ref="V47">iferror(XLOOKUP(B47,'INC INV'!AJ:AJ,'INC INV'!AL:AL)/F47,0)</f>
        <v>1.904761905</v>
      </c>
      <c r="W47" s="6">
        <f t="array" ref="W47">IFERROR(XLOOKUP(B47,'INC INV'!AP:AP,'INC INV'!AR:AR)/F47,0)</f>
        <v>0</v>
      </c>
      <c r="X47" s="6">
        <f t="array" ref="X47">IFERROR(XLOOKUP(B47,'INC INV'!AV:AV,'INC INV'!AX:AX)/F47,0)</f>
        <v>0</v>
      </c>
      <c r="Y47" s="6">
        <f t="array" ref="Y47">IFERROR(XLOOKUP(B47,'INC INV'!BB:BB,'INC INV'!BD:BD)/F47,0)</f>
        <v>4</v>
      </c>
      <c r="Z47" s="6">
        <f t="array" ref="Z47">IFERROR(XLOOKUP(B47,'INC INV'!BH:BH,'INC INV'!BJ:BJ)/F47,0)</f>
        <v>5.714285714</v>
      </c>
      <c r="AA47" s="6">
        <f t="array" ref="AA47">IFERROR(XLOOKUP(B47,'INC INV'!BN:BN,'INC INV'!BP:BP)/F47,0)</f>
        <v>0</v>
      </c>
    </row>
    <row r="48">
      <c r="A48" s="19" t="s">
        <v>486</v>
      </c>
      <c r="B48" s="20" t="s">
        <v>487</v>
      </c>
      <c r="C48" s="14" t="s">
        <v>467</v>
      </c>
      <c r="D48" s="84" t="str">
        <f t="array" ref="D48">XLOOKUP(B48,'ORDER LIST'!C:C,'ORDER LIST'!B:B)</f>
        <v>Incense-Cone-Vilvam-20Pcs</v>
      </c>
      <c r="E48" s="89"/>
      <c r="F48" s="6">
        <f t="array" ref="F48">XLOOKUP(B48,SALES!A:A,SALES!C:C)</f>
        <v>73.83333333</v>
      </c>
      <c r="G48" s="63">
        <f t="array" ref="G48">XLOOKUP(B48,INV!A:A,INV!G:G)</f>
        <v>142</v>
      </c>
      <c r="H48" s="6">
        <f t="shared" si="45"/>
        <v>1.923250564</v>
      </c>
      <c r="I48" s="14">
        <f t="shared" si="3"/>
        <v>590.6666667</v>
      </c>
      <c r="J48" s="14">
        <v>8.0</v>
      </c>
      <c r="K48" s="6">
        <f t="shared" si="4"/>
        <v>0.9232505643</v>
      </c>
      <c r="L48" s="6">
        <f t="shared" ref="L48:P48" si="56">IF((K48-1+W48)&lt;0,0,K48-1+W48)</f>
        <v>5.449209932</v>
      </c>
      <c r="M48" s="6">
        <f t="shared" si="56"/>
        <v>4.449209932</v>
      </c>
      <c r="N48" s="6">
        <f t="shared" si="56"/>
        <v>8.135440181</v>
      </c>
      <c r="O48" s="6">
        <f t="shared" si="56"/>
        <v>7.677200903</v>
      </c>
      <c r="P48" s="6">
        <f t="shared" si="56"/>
        <v>6.677200903</v>
      </c>
      <c r="Q48" s="6">
        <f t="shared" si="6"/>
        <v>97.66666667</v>
      </c>
      <c r="S48" s="6">
        <f t="shared" si="7"/>
        <v>0</v>
      </c>
      <c r="T48" s="6">
        <f t="shared" si="8"/>
        <v>1.322799097</v>
      </c>
      <c r="U48" s="6">
        <f t="shared" si="9"/>
        <v>0</v>
      </c>
      <c r="V48" s="6">
        <f t="array" ref="V48">iferror(XLOOKUP(B48,'INC INV'!AJ:AJ,'INC INV'!AL:AL)/F48,0)</f>
        <v>0</v>
      </c>
      <c r="W48" s="6">
        <f t="array" ref="W48">IFERROR(XLOOKUP(B48,'INC INV'!AP:AP,'INC INV'!AR:AR)/F48,0)</f>
        <v>5.525959368</v>
      </c>
      <c r="X48" s="6">
        <f t="array" ref="X48">IFERROR(XLOOKUP(B48,'INC INV'!AV:AV,'INC INV'!AX:AX)/F48,0)</f>
        <v>0</v>
      </c>
      <c r="Y48" s="6">
        <f t="array" ref="Y48">IFERROR(XLOOKUP(B48,'INC INV'!BB:BB,'INC INV'!BD:BD)/F48,0)</f>
        <v>4.686230248</v>
      </c>
      <c r="Z48" s="6">
        <f t="array" ref="Z48">IFERROR(XLOOKUP(B48,'INC INV'!BH:BH,'INC INV'!BJ:BJ)/F48,0)</f>
        <v>0.5417607223</v>
      </c>
      <c r="AA48" s="6">
        <f t="array" ref="AA48">IFERROR(XLOOKUP(B48,'INC INV'!BN:BN,'INC INV'!BP:BP)/F48,0)</f>
        <v>0</v>
      </c>
    </row>
    <row r="49">
      <c r="A49" s="19" t="s">
        <v>641</v>
      </c>
      <c r="B49" s="20" t="s">
        <v>642</v>
      </c>
      <c r="C49" s="14" t="s">
        <v>607</v>
      </c>
      <c r="D49" s="84" t="str">
        <f t="array" ref="D49">XLOOKUP(B49,'ORDER LIST'!C:C,'ORDER LIST'!B:B)</f>
        <v>Sadhguru Photo 6x4 Sd 101</v>
      </c>
      <c r="E49" s="89" t="str">
        <f t="array" ref="E49">XLOOKUP(B49,'PRICE LIST'!E:E,#REF!)</f>
        <v>#N/A</v>
      </c>
      <c r="F49" s="66">
        <v>10.0</v>
      </c>
      <c r="G49" s="6">
        <f t="array" ref="G49">XLOOKUP(B49,INV!A:A,INV!G:G)</f>
        <v>20</v>
      </c>
      <c r="H49" s="6">
        <f t="shared" si="45"/>
        <v>2</v>
      </c>
      <c r="I49" s="14">
        <f t="shared" si="3"/>
        <v>80</v>
      </c>
      <c r="J49" s="14">
        <v>8.0</v>
      </c>
      <c r="K49" s="6">
        <f t="shared" si="4"/>
        <v>1</v>
      </c>
      <c r="L49" s="6">
        <f t="shared" ref="L49:P49" si="57">IF((K49-1+W49)&lt;0,0,K49-1+W49)</f>
        <v>5</v>
      </c>
      <c r="M49" s="6">
        <f t="shared" si="57"/>
        <v>4</v>
      </c>
      <c r="N49" s="6">
        <f t="shared" si="57"/>
        <v>7</v>
      </c>
      <c r="O49" s="6">
        <f t="shared" si="57"/>
        <v>8</v>
      </c>
      <c r="P49" s="6">
        <f t="shared" si="57"/>
        <v>7</v>
      </c>
      <c r="Q49" s="6">
        <f t="shared" si="6"/>
        <v>10</v>
      </c>
      <c r="S49" s="6">
        <f t="shared" si="7"/>
        <v>0</v>
      </c>
      <c r="T49" s="6">
        <f t="shared" si="8"/>
        <v>1</v>
      </c>
      <c r="U49" s="6">
        <f t="shared" si="9"/>
        <v>0</v>
      </c>
      <c r="V49" s="6">
        <f t="array" ref="V49">iferror(XLOOKUP(B49,'INC INV'!AJ:AJ,'INC INV'!AL:AL)/F49,0)</f>
        <v>0</v>
      </c>
      <c r="W49" s="6">
        <f t="array" ref="W49">IFERROR(XLOOKUP(B49,'INC INV'!AP:AP,'INC INV'!AR:AR)/F49,0)</f>
        <v>5</v>
      </c>
      <c r="X49" s="6">
        <f t="array" ref="X49">IFERROR(XLOOKUP(B49,'INC INV'!AV:AV,'INC INV'!AX:AX)/F49,0)</f>
        <v>0</v>
      </c>
      <c r="Y49" s="6">
        <f t="array" ref="Y49">IFERROR(XLOOKUP(B49,'INC INV'!BB:BB,'INC INV'!BD:BD)/F49,0)</f>
        <v>4</v>
      </c>
      <c r="Z49" s="6">
        <f t="array" ref="Z49">IFERROR(XLOOKUP(B49,'INC INV'!BH:BH,'INC INV'!BJ:BJ)/F49,0)</f>
        <v>2</v>
      </c>
      <c r="AA49" s="6">
        <f t="array" ref="AA49">IFERROR(XLOOKUP(B49,'INC INV'!BN:BN,'INC INV'!BP:BP)/F49,0)</f>
        <v>0</v>
      </c>
    </row>
    <row r="50">
      <c r="A50" s="19" t="s">
        <v>645</v>
      </c>
      <c r="B50" s="20" t="s">
        <v>646</v>
      </c>
      <c r="C50" s="14" t="s">
        <v>607</v>
      </c>
      <c r="D50" s="84" t="str">
        <f t="array" ref="D50">XLOOKUP(B50,'ORDER LIST'!C:C,'ORDER LIST'!B:B)</f>
        <v>AY301 Adiyogi Photo (4x6)</v>
      </c>
      <c r="E50" s="89" t="str">
        <f t="array" ref="E50">XLOOKUP(B50,'PRICE LIST'!E:E,#REF!)</f>
        <v>#N/A</v>
      </c>
      <c r="F50" s="66">
        <v>10.0</v>
      </c>
      <c r="G50" s="6">
        <f t="array" ref="G50">XLOOKUP(B50,INV!A:A,INV!G:G)</f>
        <v>21</v>
      </c>
      <c r="H50" s="6">
        <f t="shared" si="45"/>
        <v>2.1</v>
      </c>
      <c r="I50" s="14">
        <f t="shared" si="3"/>
        <v>80</v>
      </c>
      <c r="J50" s="14">
        <v>8.0</v>
      </c>
      <c r="K50" s="6">
        <f t="shared" si="4"/>
        <v>1.1</v>
      </c>
      <c r="L50" s="6">
        <f t="shared" ref="L50:P50" si="58">IF((K50-1+W50)&lt;0,0,K50-1+W50)</f>
        <v>5.1</v>
      </c>
      <c r="M50" s="6">
        <f t="shared" si="58"/>
        <v>4.1</v>
      </c>
      <c r="N50" s="6">
        <f t="shared" si="58"/>
        <v>7.1</v>
      </c>
      <c r="O50" s="6">
        <f t="shared" si="58"/>
        <v>8.1</v>
      </c>
      <c r="P50" s="6">
        <f t="shared" si="58"/>
        <v>7.1</v>
      </c>
      <c r="Q50" s="6">
        <f t="shared" si="6"/>
        <v>9</v>
      </c>
      <c r="S50" s="6">
        <f t="shared" si="7"/>
        <v>0</v>
      </c>
      <c r="T50" s="6">
        <f t="shared" si="8"/>
        <v>0.9</v>
      </c>
      <c r="U50" s="6">
        <f t="shared" si="9"/>
        <v>0</v>
      </c>
      <c r="V50" s="6">
        <f t="array" ref="V50">iferror(XLOOKUP(B50,'INC INV'!AJ:AJ,'INC INV'!AL:AL)/F50,0)</f>
        <v>0</v>
      </c>
      <c r="W50" s="6">
        <f t="array" ref="W50">IFERROR(XLOOKUP(B50,'INC INV'!AP:AP,'INC INV'!AR:AR)/F50,0)</f>
        <v>5</v>
      </c>
      <c r="X50" s="6">
        <f t="array" ref="X50">IFERROR(XLOOKUP(B50,'INC INV'!AV:AV,'INC INV'!AX:AX)/F50,0)</f>
        <v>0</v>
      </c>
      <c r="Y50" s="6">
        <f t="array" ref="Y50">IFERROR(XLOOKUP(B50,'INC INV'!BB:BB,'INC INV'!BD:BD)/F50,0)</f>
        <v>4</v>
      </c>
      <c r="Z50" s="6">
        <f t="array" ref="Z50">IFERROR(XLOOKUP(B50,'INC INV'!BH:BH,'INC INV'!BJ:BJ)/F50,0)</f>
        <v>2</v>
      </c>
      <c r="AA50" s="6">
        <f t="array" ref="AA50">IFERROR(XLOOKUP(B50,'INC INV'!BN:BN,'INC INV'!BP:BP)/F50,0)</f>
        <v>0</v>
      </c>
    </row>
    <row r="51">
      <c r="A51" s="19" t="s">
        <v>799</v>
      </c>
      <c r="B51" s="20" t="s">
        <v>800</v>
      </c>
      <c r="C51" s="14" t="s">
        <v>792</v>
      </c>
      <c r="D51" s="84" t="str">
        <f t="array" ref="D51">XLOOKUP(B51,'ORDER LIST'!C:C,'ORDER LIST'!B:B)</f>
        <v>Organic Dharba Grass Meditation Mat</v>
      </c>
      <c r="E51" s="89"/>
      <c r="F51" s="6">
        <f t="array" ref="F51">XLOOKUP(B51,SALES!A:A,SALES!C:C)</f>
        <v>109.0833333</v>
      </c>
      <c r="G51" s="6">
        <f t="array" ref="G51">XLOOKUP(B51,INV!A:A,INV!G:G)</f>
        <v>268</v>
      </c>
      <c r="H51" s="6">
        <f t="shared" si="45"/>
        <v>2.45683728</v>
      </c>
      <c r="I51" s="14">
        <f t="shared" si="3"/>
        <v>872.6666667</v>
      </c>
      <c r="J51" s="14">
        <v>8.0</v>
      </c>
      <c r="K51" s="6">
        <f t="shared" si="4"/>
        <v>1.45683728</v>
      </c>
      <c r="L51" s="6">
        <f t="shared" ref="L51:P51" si="59">IF((K51-1+W51)&lt;0,0,K51-1+W51)</f>
        <v>7.744843392</v>
      </c>
      <c r="M51" s="6">
        <f t="shared" si="59"/>
        <v>6.744843392</v>
      </c>
      <c r="N51" s="6">
        <f t="shared" si="59"/>
        <v>10.14514897</v>
      </c>
      <c r="O51" s="6">
        <f t="shared" si="59"/>
        <v>9.145148969</v>
      </c>
      <c r="P51" s="6">
        <f t="shared" si="59"/>
        <v>8.145148969</v>
      </c>
      <c r="Q51" s="6">
        <f t="shared" si="6"/>
        <v>0</v>
      </c>
      <c r="R51" s="2" t="s">
        <v>855</v>
      </c>
      <c r="S51" s="6">
        <f t="shared" si="7"/>
        <v>0</v>
      </c>
      <c r="T51" s="6">
        <f t="shared" si="8"/>
        <v>0</v>
      </c>
      <c r="U51" s="6">
        <f t="shared" si="9"/>
        <v>0</v>
      </c>
      <c r="V51" s="6">
        <f t="array" ref="V51">iferror(XLOOKUP(B51,'INC INV'!AJ:AJ,'INC INV'!AL:AL)/F51,0)</f>
        <v>0</v>
      </c>
      <c r="W51" s="6">
        <f t="array" ref="W51">IFERROR(XLOOKUP(B51,'INC INV'!AP:AP,'INC INV'!AR:AR)/F51,0)</f>
        <v>7.288006112</v>
      </c>
      <c r="X51" s="6">
        <f t="array" ref="X51">IFERROR(XLOOKUP(B51,'INC INV'!AV:AV,'INC INV'!AX:AX)/F51,0)</f>
        <v>0</v>
      </c>
      <c r="Y51" s="6">
        <f t="array" ref="Y51">IFERROR(XLOOKUP(B51,'INC INV'!BB:BB,'INC INV'!BD:BD)/F51,0)</f>
        <v>4.400305577</v>
      </c>
      <c r="Z51" s="6">
        <f t="array" ref="Z51">IFERROR(XLOOKUP(B51,'INC INV'!BH:BH,'INC INV'!BJ:BJ)/F51,0)</f>
        <v>0</v>
      </c>
      <c r="AA51" s="6">
        <f t="array" ref="AA51">IFERROR(XLOOKUP(B51,'INC INV'!BN:BN,'INC INV'!BP:BP)/F51,0)</f>
        <v>0</v>
      </c>
    </row>
    <row r="52">
      <c r="A52" s="19" t="s">
        <v>605</v>
      </c>
      <c r="B52" s="20" t="s">
        <v>606</v>
      </c>
      <c r="C52" s="14" t="s">
        <v>607</v>
      </c>
      <c r="D52" s="84" t="str">
        <f t="array" ref="D52">XLOOKUP(B52,'ORDER LIST'!C:C,'ORDER LIST'!B:B)</f>
        <v>DA106 Dhyanalinga Photo (20x30)</v>
      </c>
      <c r="E52" s="89" t="s">
        <v>864</v>
      </c>
      <c r="F52" s="66">
        <v>4.0</v>
      </c>
      <c r="G52" s="6">
        <f t="array" ref="G52">XLOOKUP(B52,INV!A:A,INV!G:G)</f>
        <v>0</v>
      </c>
      <c r="H52" s="6">
        <f t="shared" si="45"/>
        <v>0</v>
      </c>
      <c r="I52" s="14">
        <f t="shared" si="3"/>
        <v>32</v>
      </c>
      <c r="J52" s="14">
        <v>8.0</v>
      </c>
      <c r="K52" s="6">
        <f t="shared" si="4"/>
        <v>1.5</v>
      </c>
      <c r="L52" s="6">
        <f t="shared" ref="L52:P52" si="60">IF((K52-1+W52)&lt;0,0,K52-1+W52)</f>
        <v>6.75</v>
      </c>
      <c r="M52" s="6">
        <f t="shared" si="60"/>
        <v>5.75</v>
      </c>
      <c r="N52" s="6">
        <f t="shared" si="60"/>
        <v>7.5</v>
      </c>
      <c r="O52" s="6">
        <f t="shared" si="60"/>
        <v>6.5</v>
      </c>
      <c r="P52" s="6">
        <f t="shared" si="60"/>
        <v>5.5</v>
      </c>
      <c r="Q52" s="6">
        <f t="shared" si="6"/>
        <v>10</v>
      </c>
      <c r="S52" s="6">
        <f t="shared" si="7"/>
        <v>0</v>
      </c>
      <c r="T52" s="6">
        <f t="shared" si="8"/>
        <v>2.5</v>
      </c>
      <c r="U52" s="6">
        <f t="shared" si="9"/>
        <v>0</v>
      </c>
      <c r="V52" s="6">
        <f t="array" ref="V52">iferror(XLOOKUP(B52,'INC INV'!AJ:AJ,'INC INV'!AL:AL)/F52,0)</f>
        <v>2.5</v>
      </c>
      <c r="W52" s="6">
        <f t="array" ref="W52">IFERROR(XLOOKUP(B52,'INC INV'!AP:AP,'INC INV'!AR:AR)/F52,0)</f>
        <v>6.25</v>
      </c>
      <c r="X52" s="6">
        <f t="array" ref="X52">IFERROR(XLOOKUP(B52,'INC INV'!AV:AV,'INC INV'!AX:AX)/F52,0)</f>
        <v>0</v>
      </c>
      <c r="Y52" s="6">
        <f t="array" ref="Y52">IFERROR(XLOOKUP(B52,'INC INV'!BB:BB,'INC INV'!BD:BD)/F52,0)</f>
        <v>2.75</v>
      </c>
      <c r="Z52" s="6">
        <f t="array" ref="Z52">IFERROR(XLOOKUP(B52,'INC INV'!BH:BH,'INC INV'!BJ:BJ)/F52,0)</f>
        <v>0</v>
      </c>
      <c r="AA52" s="6">
        <f t="array" ref="AA52">IFERROR(XLOOKUP(B52,'INC INV'!BN:BN,'INC INV'!BP:BP)/F52,0)</f>
        <v>0</v>
      </c>
    </row>
    <row r="53">
      <c r="A53" s="19" t="s">
        <v>612</v>
      </c>
      <c r="B53" s="20" t="s">
        <v>613</v>
      </c>
      <c r="C53" s="14" t="s">
        <v>607</v>
      </c>
      <c r="D53" s="84" t="str">
        <f t="array" ref="D53">XLOOKUP(B53,'ORDER LIST'!C:C,'ORDER LIST'!B:B)</f>
        <v>DB206 Dhyanalinga Photo (16x24)</v>
      </c>
      <c r="E53" s="89" t="s">
        <v>864</v>
      </c>
      <c r="F53" s="66">
        <v>4.0</v>
      </c>
      <c r="G53" s="6">
        <f t="array" ref="G53">XLOOKUP(B53,INV!A:A,INV!G:G)</f>
        <v>0</v>
      </c>
      <c r="H53" s="6">
        <f t="shared" si="45"/>
        <v>0</v>
      </c>
      <c r="I53" s="14">
        <f t="shared" si="3"/>
        <v>32</v>
      </c>
      <c r="J53" s="14">
        <v>8.0</v>
      </c>
      <c r="K53" s="6">
        <f t="shared" si="4"/>
        <v>1.5</v>
      </c>
      <c r="L53" s="6">
        <f t="shared" ref="L53:P53" si="61">IF((K53-1+W53)&lt;0,0,K53-1+W53)</f>
        <v>10.5</v>
      </c>
      <c r="M53" s="6">
        <f t="shared" si="61"/>
        <v>9.5</v>
      </c>
      <c r="N53" s="6">
        <f t="shared" si="61"/>
        <v>8.5</v>
      </c>
      <c r="O53" s="6">
        <f t="shared" si="61"/>
        <v>7.5</v>
      </c>
      <c r="P53" s="6">
        <f t="shared" si="61"/>
        <v>6.5</v>
      </c>
      <c r="Q53" s="6">
        <f t="shared" si="6"/>
        <v>6</v>
      </c>
      <c r="S53" s="6">
        <f t="shared" si="7"/>
        <v>0</v>
      </c>
      <c r="T53" s="6">
        <f t="shared" si="8"/>
        <v>1.5</v>
      </c>
      <c r="U53" s="6">
        <f t="shared" si="9"/>
        <v>0</v>
      </c>
      <c r="V53" s="6">
        <f t="array" ref="V53">iferror(XLOOKUP(B53,'INC INV'!AJ:AJ,'INC INV'!AL:AL)/F53,0)</f>
        <v>2.5</v>
      </c>
      <c r="W53" s="6">
        <f t="array" ref="W53">IFERROR(XLOOKUP(B53,'INC INV'!AP:AP,'INC INV'!AR:AR)/F53,0)</f>
        <v>10</v>
      </c>
      <c r="X53" s="6">
        <f t="array" ref="X53">IFERROR(XLOOKUP(B53,'INC INV'!AV:AV,'INC INV'!AX:AX)/F53,0)</f>
        <v>0</v>
      </c>
      <c r="Y53" s="6">
        <f t="array" ref="Y53">IFERROR(XLOOKUP(B53,'INC INV'!BB:BB,'INC INV'!BD:BD)/F53,0)</f>
        <v>0</v>
      </c>
      <c r="Z53" s="6">
        <f t="array" ref="Z53">IFERROR(XLOOKUP(B53,'INC INV'!BH:BH,'INC INV'!BJ:BJ)/F53,0)</f>
        <v>0</v>
      </c>
      <c r="AA53" s="6">
        <f t="array" ref="AA53">IFERROR(XLOOKUP(B53,'INC INV'!BN:BN,'INC INV'!BP:BP)/F53,0)</f>
        <v>0</v>
      </c>
    </row>
    <row r="54">
      <c r="A54" s="19" t="s">
        <v>620</v>
      </c>
      <c r="B54" s="20" t="s">
        <v>621</v>
      </c>
      <c r="C54" s="14" t="s">
        <v>607</v>
      </c>
      <c r="D54" s="84" t="str">
        <f t="array" ref="D54">XLOOKUP(B54,'ORDER LIST'!C:C,'ORDER LIST'!B:B)</f>
        <v>LB905 Linga Bhairavi with Bangles Photo Black Hor (12x18 Hr)</v>
      </c>
      <c r="E54" s="89" t="str">
        <f t="array" ref="E54">XLOOKUP(B54,'PRICE LIST'!E:E,#REF!)</f>
        <v>#N/A</v>
      </c>
      <c r="F54" s="66">
        <v>4.0</v>
      </c>
      <c r="G54" s="6">
        <f t="array" ref="G54">XLOOKUP(B54,INV!A:A,INV!G:G)</f>
        <v>10</v>
      </c>
      <c r="H54" s="6">
        <f t="shared" si="45"/>
        <v>2.5</v>
      </c>
      <c r="I54" s="14">
        <f t="shared" si="3"/>
        <v>32</v>
      </c>
      <c r="J54" s="14">
        <v>8.0</v>
      </c>
      <c r="K54" s="6">
        <f t="shared" si="4"/>
        <v>1.5</v>
      </c>
      <c r="L54" s="6">
        <f t="shared" ref="L54:P54" si="62">IF((K54-1+W54)&lt;0,0,K54-1+W54)</f>
        <v>10.5</v>
      </c>
      <c r="M54" s="6">
        <f t="shared" si="62"/>
        <v>9.5</v>
      </c>
      <c r="N54" s="6">
        <f t="shared" si="62"/>
        <v>8.5</v>
      </c>
      <c r="O54" s="6">
        <f t="shared" si="62"/>
        <v>7.5</v>
      </c>
      <c r="P54" s="6">
        <f t="shared" si="62"/>
        <v>6.5</v>
      </c>
      <c r="Q54" s="6">
        <f t="shared" si="6"/>
        <v>6</v>
      </c>
      <c r="S54" s="6">
        <f t="shared" si="7"/>
        <v>0</v>
      </c>
      <c r="T54" s="6">
        <f t="shared" si="8"/>
        <v>1.5</v>
      </c>
      <c r="U54" s="6">
        <f t="shared" si="9"/>
        <v>0</v>
      </c>
      <c r="V54" s="6">
        <f t="array" ref="V54">iferror(XLOOKUP(B54,'INC INV'!AJ:AJ,'INC INV'!AL:AL)/F54,0)</f>
        <v>0</v>
      </c>
      <c r="W54" s="6">
        <f t="array" ref="W54">IFERROR(XLOOKUP(B54,'INC INV'!AP:AP,'INC INV'!AR:AR)/F54,0)</f>
        <v>10</v>
      </c>
      <c r="X54" s="6">
        <f t="array" ref="X54">IFERROR(XLOOKUP(B54,'INC INV'!AV:AV,'INC INV'!AX:AX)/F54,0)</f>
        <v>0</v>
      </c>
      <c r="Y54" s="6">
        <f t="array" ref="Y54">IFERROR(XLOOKUP(B54,'INC INV'!BB:BB,'INC INV'!BD:BD)/F54,0)</f>
        <v>0</v>
      </c>
      <c r="Z54" s="6">
        <f t="array" ref="Z54">IFERROR(XLOOKUP(B54,'INC INV'!BH:BH,'INC INV'!BJ:BJ)/F54,0)</f>
        <v>0</v>
      </c>
      <c r="AA54" s="6">
        <f t="array" ref="AA54">IFERROR(XLOOKUP(B54,'INC INV'!BN:BN,'INC INV'!BP:BP)/F54,0)</f>
        <v>0</v>
      </c>
    </row>
    <row r="55">
      <c r="A55" s="19" t="s">
        <v>516</v>
      </c>
      <c r="B55" s="20" t="s">
        <v>517</v>
      </c>
      <c r="C55" s="14" t="s">
        <v>467</v>
      </c>
      <c r="D55" s="84" t="str">
        <f t="array" ref="D55">XLOOKUP(B55,'ORDER LIST'!C:C,'ORDER LIST'!B:B)</f>
        <v>Sugnadhim gift set</v>
      </c>
      <c r="E55" s="89"/>
      <c r="F55" s="66">
        <v>10.0</v>
      </c>
      <c r="G55" s="6">
        <f t="array" ref="G55">XLOOKUP(B55,INV!A:A,INV!G:G)</f>
        <v>0</v>
      </c>
      <c r="H55" s="6">
        <f t="shared" si="45"/>
        <v>0</v>
      </c>
      <c r="I55" s="14">
        <f t="shared" si="3"/>
        <v>80</v>
      </c>
      <c r="J55" s="14">
        <v>8.0</v>
      </c>
      <c r="K55" s="6">
        <f t="shared" si="4"/>
        <v>1.5</v>
      </c>
      <c r="L55" s="6">
        <f t="shared" ref="L55:P55" si="63">IF((K55-1+W55)&lt;0,0,K55-1+W55)</f>
        <v>18</v>
      </c>
      <c r="M55" s="6">
        <f t="shared" si="63"/>
        <v>17</v>
      </c>
      <c r="N55" s="6">
        <f t="shared" si="63"/>
        <v>16</v>
      </c>
      <c r="O55" s="6">
        <f t="shared" si="63"/>
        <v>15</v>
      </c>
      <c r="P55" s="6">
        <f t="shared" si="63"/>
        <v>14</v>
      </c>
      <c r="Q55" s="6">
        <f t="shared" si="6"/>
        <v>0</v>
      </c>
      <c r="S55" s="6">
        <f t="shared" si="7"/>
        <v>0</v>
      </c>
      <c r="T55" s="6">
        <f t="shared" si="8"/>
        <v>0</v>
      </c>
      <c r="U55" s="6">
        <f t="shared" si="9"/>
        <v>0</v>
      </c>
      <c r="V55" s="6">
        <f t="array" ref="V55">iferror(XLOOKUP(B55,'INC INV'!AJ:AJ,'INC INV'!AL:AL)/F55,0)</f>
        <v>2.5</v>
      </c>
      <c r="W55" s="6">
        <f t="array" ref="W55">IFERROR(XLOOKUP(B55,'INC INV'!AP:AP,'INC INV'!AR:AR)/F55,0)</f>
        <v>17.5</v>
      </c>
      <c r="X55" s="6">
        <f t="array" ref="X55">IFERROR(XLOOKUP(B55,'INC INV'!AV:AV,'INC INV'!AX:AX)/F55,0)</f>
        <v>0</v>
      </c>
      <c r="Y55" s="6">
        <f t="array" ref="Y55">IFERROR(XLOOKUP(B55,'INC INV'!BB:BB,'INC INV'!BD:BD)/F55,0)</f>
        <v>0</v>
      </c>
      <c r="Z55" s="6">
        <f t="array" ref="Z55">IFERROR(XLOOKUP(B55,'INC INV'!BH:BH,'INC INV'!BJ:BJ)/F55,0)</f>
        <v>0</v>
      </c>
      <c r="AA55" s="6">
        <f t="array" ref="AA55">IFERROR(XLOOKUP(B55,'INC INV'!BN:BN,'INC INV'!BP:BP)/F55,0)</f>
        <v>0</v>
      </c>
    </row>
    <row r="56">
      <c r="A56" s="19" t="s">
        <v>728</v>
      </c>
      <c r="B56" s="20" t="s">
        <v>729</v>
      </c>
      <c r="C56" s="14" t="s">
        <v>726</v>
      </c>
      <c r="D56" s="84" t="str">
        <f t="array" ref="D56">XLOOKUP(B56,'ORDER LIST'!C:C,'ORDER LIST'!B:B)</f>
        <v>Guru-Puja-Kit-Brass</v>
      </c>
      <c r="E56" s="89"/>
      <c r="F56" s="6">
        <f t="array" ref="F56">XLOOKUP(B56,SALES!A:A,SALES!C:C)</f>
        <v>30.58333333</v>
      </c>
      <c r="G56" s="63">
        <f t="array" ref="G56">XLOOKUP(B56,INV!A:A,INV!G:G)</f>
        <v>77</v>
      </c>
      <c r="H56" s="6">
        <f t="shared" si="45"/>
        <v>2.517711172</v>
      </c>
      <c r="I56" s="14">
        <f t="shared" si="3"/>
        <v>305.8333333</v>
      </c>
      <c r="J56" s="14">
        <v>10.0</v>
      </c>
      <c r="K56" s="6">
        <f t="shared" si="4"/>
        <v>1.517711172</v>
      </c>
      <c r="L56" s="6">
        <f t="shared" ref="L56:P56" si="64">IF((K56-1+W56)&lt;0,0,K56-1+W56)</f>
        <v>0.5177111717</v>
      </c>
      <c r="M56" s="6">
        <f t="shared" si="64"/>
        <v>0.6621253406</v>
      </c>
      <c r="N56" s="6">
        <f t="shared" si="64"/>
        <v>0.6757493188</v>
      </c>
      <c r="O56" s="6">
        <f t="shared" si="64"/>
        <v>8.83106267</v>
      </c>
      <c r="P56" s="6">
        <f t="shared" si="64"/>
        <v>7.83106267</v>
      </c>
      <c r="Q56" s="6">
        <f t="shared" si="6"/>
        <v>66.33333333</v>
      </c>
      <c r="S56" s="6">
        <f t="shared" si="7"/>
        <v>71.08333333</v>
      </c>
      <c r="T56" s="6">
        <f t="shared" si="8"/>
        <v>2.16893733</v>
      </c>
      <c r="U56" s="6">
        <f t="shared" si="9"/>
        <v>2.324250681</v>
      </c>
      <c r="V56" s="6">
        <f t="array" ref="V56">iferror(XLOOKUP(B56,'INC INV'!AJ:AJ,'INC INV'!AL:AL)/F56,0)</f>
        <v>0</v>
      </c>
      <c r="W56" s="6">
        <f t="array" ref="W56">IFERROR(XLOOKUP(B56,'INC INV'!AP:AP,'INC INV'!AR:AR)/F56,0)</f>
        <v>0</v>
      </c>
      <c r="X56" s="6">
        <f t="array" ref="X56">IFERROR(XLOOKUP(B56,'INC INV'!AV:AV,'INC INV'!AX:AX)/F56,0)</f>
        <v>1.144414169</v>
      </c>
      <c r="Y56" s="6">
        <f t="array" ref="Y56">IFERROR(XLOOKUP(B56,'INC INV'!BB:BB,'INC INV'!BD:BD)/F56,0)</f>
        <v>1.013623978</v>
      </c>
      <c r="Z56" s="6">
        <f t="array" ref="Z56">IFERROR(XLOOKUP(B56,'INC INV'!BH:BH,'INC INV'!BJ:BJ)/F56,0)</f>
        <v>9.155313351</v>
      </c>
      <c r="AA56" s="6">
        <f t="array" ref="AA56">IFERROR(XLOOKUP(B56,'INC INV'!BN:BN,'INC INV'!BP:BP)/F56,0)</f>
        <v>0</v>
      </c>
    </row>
    <row r="57">
      <c r="A57" s="19" t="s">
        <v>738</v>
      </c>
      <c r="B57" s="20" t="s">
        <v>739</v>
      </c>
      <c r="C57" s="14" t="s">
        <v>726</v>
      </c>
      <c r="D57" s="89"/>
      <c r="E57" s="89"/>
      <c r="F57" s="6">
        <f t="array" ref="F57">XLOOKUP(B57,SALES!A:A,SALES!C:C)</f>
        <v>11.5</v>
      </c>
      <c r="G57" s="6">
        <f t="array" ref="G57">XLOOKUP(B57,INV!A:A,INV!G:G)</f>
        <v>31</v>
      </c>
      <c r="H57" s="6">
        <f t="shared" si="45"/>
        <v>2.695652174</v>
      </c>
      <c r="I57" s="14">
        <f t="shared" si="3"/>
        <v>92</v>
      </c>
      <c r="J57" s="14">
        <v>8.0</v>
      </c>
      <c r="K57" s="6">
        <f t="shared" si="4"/>
        <v>1.695652174</v>
      </c>
      <c r="L57" s="6">
        <f t="shared" ref="L57:P57" si="65">IF((K57-1+W57)&lt;0,0,K57-1+W57)</f>
        <v>0.6956521739</v>
      </c>
      <c r="M57" s="6">
        <f t="shared" si="65"/>
        <v>0</v>
      </c>
      <c r="N57" s="6">
        <f t="shared" si="65"/>
        <v>0</v>
      </c>
      <c r="O57" s="6">
        <f t="shared" si="65"/>
        <v>7.260869565</v>
      </c>
      <c r="P57" s="6">
        <f t="shared" si="65"/>
        <v>6.260869565</v>
      </c>
      <c r="Q57" s="6">
        <f t="shared" si="6"/>
        <v>20</v>
      </c>
      <c r="S57" s="6">
        <f t="shared" si="7"/>
        <v>34.5</v>
      </c>
      <c r="T57" s="6">
        <f t="shared" si="8"/>
        <v>1.739130435</v>
      </c>
      <c r="U57" s="6">
        <f t="shared" si="9"/>
        <v>3</v>
      </c>
      <c r="V57" s="6">
        <f t="array" ref="V57">iferror(XLOOKUP(B57,'INC INV'!AJ:AJ,'INC INV'!AL:AL)/F57,0)</f>
        <v>0</v>
      </c>
      <c r="W57" s="6">
        <f t="array" ref="W57">IFERROR(XLOOKUP(B57,'INC INV'!AP:AP,'INC INV'!AR:AR)/F57,0)</f>
        <v>0</v>
      </c>
      <c r="X57" s="6">
        <f t="array" ref="X57">IFERROR(XLOOKUP(B57,'INC INV'!AV:AV,'INC INV'!AX:AX)/F57,0)</f>
        <v>0</v>
      </c>
      <c r="Y57" s="6">
        <f t="array" ref="Y57">IFERROR(XLOOKUP(B57,'INC INV'!BB:BB,'INC INV'!BD:BD)/F57,0)</f>
        <v>0</v>
      </c>
      <c r="Z57" s="6">
        <f t="array" ref="Z57">IFERROR(XLOOKUP(B57,'INC INV'!BH:BH,'INC INV'!BJ:BJ)/F57,0)</f>
        <v>8.260869565</v>
      </c>
      <c r="AA57" s="6">
        <f t="array" ref="AA57">IFERROR(XLOOKUP(B57,'INC INV'!BN:BN,'INC INV'!BP:BP)/F57,0)</f>
        <v>0</v>
      </c>
    </row>
    <row r="58">
      <c r="A58" s="19" t="s">
        <v>244</v>
      </c>
      <c r="B58" s="20" t="s">
        <v>245</v>
      </c>
      <c r="C58" s="14" t="s">
        <v>239</v>
      </c>
      <c r="D58" s="84" t="str">
        <f t="array" ref="D58">XLOOKUP(B58,'ORDER LIST'!C:C,'ORDER LIST'!B:B)</f>
        <v>Bhairavi-Raksha</v>
      </c>
      <c r="E58" s="89" t="s">
        <v>867</v>
      </c>
      <c r="F58" s="6">
        <f t="array" ref="F58">XLOOKUP(B58,SALES!A:A,SALES!C:C)</f>
        <v>17.91666667</v>
      </c>
      <c r="G58" s="6">
        <f t="array" ref="G58">XLOOKUP(B58,INV!A:A,INV!G:G)</f>
        <v>50</v>
      </c>
      <c r="H58" s="6">
        <f t="shared" si="45"/>
        <v>2.790697674</v>
      </c>
      <c r="I58" s="14">
        <f t="shared" si="3"/>
        <v>179.1666667</v>
      </c>
      <c r="J58" s="14">
        <v>10.0</v>
      </c>
      <c r="K58" s="6">
        <f t="shared" si="4"/>
        <v>1.790697674</v>
      </c>
      <c r="L58" s="6">
        <f t="shared" ref="L58:P58" si="66">IF((K58-1+W58)&lt;0,0,K58-1+W58)</f>
        <v>0.7906976744</v>
      </c>
      <c r="M58" s="6">
        <f t="shared" si="66"/>
        <v>0</v>
      </c>
      <c r="N58" s="6">
        <f t="shared" si="66"/>
        <v>5.809302326</v>
      </c>
      <c r="O58" s="6">
        <f t="shared" si="66"/>
        <v>6.48372093</v>
      </c>
      <c r="P58" s="6">
        <f t="shared" si="66"/>
        <v>5.48372093</v>
      </c>
      <c r="Q58" s="6">
        <f t="shared" si="6"/>
        <v>80.91666667</v>
      </c>
      <c r="S58" s="6">
        <f t="shared" si="7"/>
        <v>0</v>
      </c>
      <c r="T58" s="6">
        <f t="shared" si="8"/>
        <v>4.51627907</v>
      </c>
      <c r="U58" s="6">
        <f t="shared" si="9"/>
        <v>0</v>
      </c>
      <c r="V58" s="6">
        <f t="array" ref="V58">iferror(XLOOKUP(B58,'INC INV'!AJ:AJ,'INC INV'!AL:AL)/F58,0)</f>
        <v>0</v>
      </c>
      <c r="W58" s="6">
        <f t="array" ref="W58">IFERROR(XLOOKUP(B58,'INC INV'!AP:AP,'INC INV'!AR:AR)/F58,0)</f>
        <v>0</v>
      </c>
      <c r="X58" s="6">
        <f t="array" ref="X58">IFERROR(XLOOKUP(B58,'INC INV'!AV:AV,'INC INV'!AX:AX)/F58,0)</f>
        <v>0</v>
      </c>
      <c r="Y58" s="6">
        <f t="array" ref="Y58">IFERROR(XLOOKUP(B58,'INC INV'!BB:BB,'INC INV'!BD:BD)/F58,0)</f>
        <v>6.809302326</v>
      </c>
      <c r="Z58" s="6">
        <f t="array" ref="Z58">IFERROR(XLOOKUP(B58,'INC INV'!BH:BH,'INC INV'!BJ:BJ)/F58,0)</f>
        <v>1.674418605</v>
      </c>
      <c r="AA58" s="6">
        <f t="array" ref="AA58">IFERROR(XLOOKUP(B58,'INC INV'!BN:BN,'INC INV'!BP:BP)/F58,0)</f>
        <v>0</v>
      </c>
    </row>
    <row r="59">
      <c r="A59" s="19" t="s">
        <v>170</v>
      </c>
      <c r="B59" s="20" t="s">
        <v>171</v>
      </c>
      <c r="C59" s="14" t="s">
        <v>115</v>
      </c>
      <c r="D59" s="84" t="str">
        <f t="array" ref="D59">XLOOKUP(B59,'ORDER LIST'!C:C,'ORDER LIST'!B:B)</f>
        <v>Sandalwood &amp; Vetiver Solid Perfume</v>
      </c>
      <c r="E59" s="89"/>
      <c r="F59" s="6">
        <f t="array" ref="F59">XLOOKUP(B59,SALES!A:A,SALES!C:C)</f>
        <v>59.33333333</v>
      </c>
      <c r="G59" s="6">
        <f t="array" ref="G59">XLOOKUP(B59,INV!A:A,INV!G:G)</f>
        <v>168</v>
      </c>
      <c r="H59" s="6">
        <f t="shared" si="45"/>
        <v>2.831460674</v>
      </c>
      <c r="I59" s="14">
        <f t="shared" si="3"/>
        <v>474.6666667</v>
      </c>
      <c r="J59" s="14">
        <v>8.0</v>
      </c>
      <c r="K59" s="6">
        <f t="shared" si="4"/>
        <v>1.831460674</v>
      </c>
      <c r="L59" s="6">
        <f t="shared" ref="L59:P59" si="67">IF((K59-1+W59)&lt;0,0,K59-1+W59)</f>
        <v>3.191011236</v>
      </c>
      <c r="M59" s="6">
        <f t="shared" si="67"/>
        <v>3.117977528</v>
      </c>
      <c r="N59" s="6">
        <f t="shared" si="67"/>
        <v>6.43258427</v>
      </c>
      <c r="O59" s="6">
        <f t="shared" si="67"/>
        <v>9.056179775</v>
      </c>
      <c r="P59" s="6">
        <f t="shared" si="67"/>
        <v>8.056179775</v>
      </c>
      <c r="Q59" s="6">
        <f t="shared" si="6"/>
        <v>0</v>
      </c>
      <c r="S59" s="6">
        <f t="shared" si="7"/>
        <v>0</v>
      </c>
      <c r="T59" s="6">
        <f t="shared" si="8"/>
        <v>0</v>
      </c>
      <c r="U59" s="6">
        <f t="shared" si="9"/>
        <v>0</v>
      </c>
      <c r="V59" s="6">
        <f t="array" ref="V59">iferror(XLOOKUP(B59,'INC INV'!AJ:AJ,'INC INV'!AL:AL)/F59,0)</f>
        <v>0</v>
      </c>
      <c r="W59" s="6">
        <f t="array" ref="W59">IFERROR(XLOOKUP(B59,'INC INV'!AP:AP,'INC INV'!AR:AR)/F59,0)</f>
        <v>2.359550562</v>
      </c>
      <c r="X59" s="6">
        <f t="array" ref="X59">IFERROR(XLOOKUP(B59,'INC INV'!AV:AV,'INC INV'!AX:AX)/F59,0)</f>
        <v>0.9269662921</v>
      </c>
      <c r="Y59" s="6">
        <f t="array" ref="Y59">IFERROR(XLOOKUP(B59,'INC INV'!BB:BB,'INC INV'!BD:BD)/F59,0)</f>
        <v>4.314606742</v>
      </c>
      <c r="Z59" s="6">
        <f t="array" ref="Z59">IFERROR(XLOOKUP(B59,'INC INV'!BH:BH,'INC INV'!BJ:BJ)/F59,0)</f>
        <v>3.623595506</v>
      </c>
      <c r="AA59" s="6">
        <f t="array" ref="AA59">IFERROR(XLOOKUP(B59,'INC INV'!BN:BN,'INC INV'!BP:BP)/F59,0)</f>
        <v>0</v>
      </c>
    </row>
    <row r="60">
      <c r="A60" s="97" t="s">
        <v>868</v>
      </c>
      <c r="B60" s="98" t="s">
        <v>869</v>
      </c>
      <c r="C60" s="14" t="s">
        <v>792</v>
      </c>
      <c r="D60" s="84" t="str">
        <f t="array" ref="D60">XLOOKUP(B60,'ORDER LIST'!C:C,'ORDER LIST'!B:B)</f>
        <v>#N/A</v>
      </c>
      <c r="E60" s="84"/>
      <c r="F60" s="6">
        <f t="array" ref="F60">XLOOKUP(B60,SALES!A:A,SALES!C:C)</f>
        <v>71.5</v>
      </c>
      <c r="G60" s="6">
        <f t="array" ref="G60">XLOOKUP(B60,INV!A:A,INV!G:G)</f>
        <v>204</v>
      </c>
      <c r="H60" s="6">
        <f t="shared" si="45"/>
        <v>2.853146853</v>
      </c>
      <c r="I60" s="14">
        <f t="shared" si="3"/>
        <v>572</v>
      </c>
      <c r="J60" s="14">
        <v>8.0</v>
      </c>
      <c r="K60" s="6">
        <f t="shared" si="4"/>
        <v>1.853146853</v>
      </c>
      <c r="L60" s="6">
        <f t="shared" ref="L60:P60" si="68">IF((K60-1+W60)&lt;0,0,K60-1+W60)</f>
        <v>4.06993007</v>
      </c>
      <c r="M60" s="6">
        <f t="shared" si="68"/>
        <v>3.06993007</v>
      </c>
      <c r="N60" s="6">
        <f t="shared" si="68"/>
        <v>2.06993007</v>
      </c>
      <c r="O60" s="6">
        <f t="shared" si="68"/>
        <v>7.083916084</v>
      </c>
      <c r="P60" s="6">
        <f t="shared" si="68"/>
        <v>6.083916084</v>
      </c>
      <c r="Q60" s="6">
        <f t="shared" si="6"/>
        <v>137</v>
      </c>
      <c r="R60" s="2" t="s">
        <v>855</v>
      </c>
      <c r="S60" s="6">
        <f t="shared" si="7"/>
        <v>66.5</v>
      </c>
      <c r="T60" s="6">
        <f t="shared" si="8"/>
        <v>1.916083916</v>
      </c>
      <c r="U60" s="6">
        <f t="shared" si="9"/>
        <v>0.9300699301</v>
      </c>
      <c r="V60" s="6">
        <f t="array" ref="V60">iferror(XLOOKUP(B60,'INC INV'!AJ:AJ,'INC INV'!AL:AL)/F60,0)</f>
        <v>0</v>
      </c>
      <c r="W60" s="6">
        <f t="array" ref="W60">IFERROR(XLOOKUP(B60,'INC INV'!AP:AP,'INC INV'!AR:AR)/F60,0)</f>
        <v>3.216783217</v>
      </c>
      <c r="X60" s="6">
        <f t="array" ref="X60">IFERROR(XLOOKUP(B60,'INC INV'!AV:AV,'INC INV'!AX:AX)/F60,0)</f>
        <v>0</v>
      </c>
      <c r="Y60" s="6">
        <f t="array" ref="Y60">IFERROR(XLOOKUP(B60,'INC INV'!BB:BB,'INC INV'!BD:BD)/F60,0)</f>
        <v>0</v>
      </c>
      <c r="Z60" s="6">
        <f t="array" ref="Z60">IFERROR(XLOOKUP(B60,'INC INV'!BH:BH,'INC INV'!BJ:BJ)/F60,0)</f>
        <v>6.013986014</v>
      </c>
      <c r="AA60" s="6">
        <f t="array" ref="AA60">IFERROR(XLOOKUP(B60,'INC INV'!BN:BN,'INC INV'!BP:BP)/F60,0)</f>
        <v>0</v>
      </c>
    </row>
    <row r="61">
      <c r="A61" s="83" t="s">
        <v>153</v>
      </c>
      <c r="B61" s="33" t="s">
        <v>154</v>
      </c>
      <c r="C61" s="2" t="s">
        <v>115</v>
      </c>
      <c r="D61" s="85"/>
      <c r="E61" s="85"/>
      <c r="F61" s="86">
        <f t="array" ref="F61">XLOOKUP(B61,SALES!A:A,SALES!C:C)</f>
        <v>74.5</v>
      </c>
      <c r="G61" s="87" t="str">
        <f>F61*H61</f>
        <v>#N/A</v>
      </c>
      <c r="H61" s="6" t="str">
        <f t="array" ref="H61">XLOOKUP(B61,'EXP INV'!Q:Q,'EXP INV'!R:R)</f>
        <v>#N/A</v>
      </c>
      <c r="I61" s="14">
        <f t="shared" si="3"/>
        <v>596</v>
      </c>
      <c r="J61" s="47">
        <v>8.0</v>
      </c>
      <c r="K61" s="6" t="str">
        <f t="shared" si="4"/>
        <v>#N/A</v>
      </c>
      <c r="L61" s="6" t="str">
        <f t="shared" ref="L61:P61" si="69">IF((K61-1+W61)&lt;0,0,K61-1+W61)</f>
        <v>#N/A</v>
      </c>
      <c r="M61" s="6" t="str">
        <f t="shared" si="69"/>
        <v>#N/A</v>
      </c>
      <c r="N61" s="6" t="str">
        <f t="shared" si="69"/>
        <v>#N/A</v>
      </c>
      <c r="O61" s="6" t="str">
        <f t="shared" si="69"/>
        <v>#N/A</v>
      </c>
      <c r="P61" s="6" t="str">
        <f t="shared" si="69"/>
        <v>#N/A</v>
      </c>
      <c r="Q61" s="6" t="str">
        <f t="shared" si="6"/>
        <v>#N/A</v>
      </c>
      <c r="S61" s="6" t="str">
        <f t="shared" si="7"/>
        <v>#N/A</v>
      </c>
      <c r="T61" s="6" t="str">
        <f t="shared" si="8"/>
        <v>#N/A</v>
      </c>
      <c r="U61" s="6" t="str">
        <f t="shared" si="9"/>
        <v>#N/A</v>
      </c>
      <c r="V61" s="6">
        <f t="array" ref="V61">iferror(XLOOKUP(B61,'INC INV'!AJ:AJ,'INC INV'!AL:AL)/F61,0)</f>
        <v>0</v>
      </c>
      <c r="W61" s="6">
        <f t="array" ref="W61">IFERROR(XLOOKUP(B61,'INC INV'!AP:AP,'INC INV'!AR:AR)/F61,0)</f>
        <v>0</v>
      </c>
      <c r="X61" s="6">
        <f t="array" ref="X61">IFERROR(XLOOKUP(B61,'INC INV'!AV:AV,'INC INV'!AX:AX)/F61,0)</f>
        <v>0</v>
      </c>
      <c r="Y61" s="6">
        <f t="array" ref="Y61">IFERROR(XLOOKUP(B61,'INC INV'!BB:BB,'INC INV'!BD:BD)/F61,0)</f>
        <v>6.281879195</v>
      </c>
      <c r="Z61" s="6">
        <f t="array" ref="Z61">IFERROR(XLOOKUP(B61,'INC INV'!BH:BH,'INC INV'!BJ:BJ)/F61,0)</f>
        <v>1.543624161</v>
      </c>
      <c r="AA61" s="6">
        <f t="array" ref="AA61">IFERROR(XLOOKUP(B61,'INC INV'!BN:BN,'INC INV'!BP:BP)/F61,0)</f>
        <v>0</v>
      </c>
    </row>
    <row r="62">
      <c r="A62" s="19" t="s">
        <v>653</v>
      </c>
      <c r="B62" s="20" t="s">
        <v>654</v>
      </c>
      <c r="C62" s="14" t="s">
        <v>607</v>
      </c>
      <c r="D62" s="84" t="str">
        <f t="array" ref="D62">XLOOKUP(B62,'ORDER LIST'!C:C,'ORDER LIST'!B:B)</f>
        <v>AY303 Adiyogi Photo (8x12)</v>
      </c>
      <c r="E62" s="89" t="str">
        <f t="array" ref="E62">XLOOKUP(B62,'PRICE LIST'!E:E,#REF!)</f>
        <v>#N/A</v>
      </c>
      <c r="F62" s="66">
        <v>8.0</v>
      </c>
      <c r="G62" s="6">
        <f t="array" ref="G62">XLOOKUP(B62,INV!A:A,INV!G:G)</f>
        <v>24</v>
      </c>
      <c r="H62" s="6">
        <f t="shared" ref="H62:H65" si="71">IF(G62/F62&lt;0,0,G62/F62)</f>
        <v>3</v>
      </c>
      <c r="I62" s="14">
        <f t="shared" si="3"/>
        <v>64</v>
      </c>
      <c r="J62" s="14">
        <v>8.0</v>
      </c>
      <c r="K62" s="6">
        <f t="shared" si="4"/>
        <v>2</v>
      </c>
      <c r="L62" s="6">
        <f t="shared" ref="L62:P62" si="70">IF((K62-1+W62)&lt;0,0,K62-1+W62)</f>
        <v>6</v>
      </c>
      <c r="M62" s="6">
        <f t="shared" si="70"/>
        <v>5</v>
      </c>
      <c r="N62" s="6">
        <f t="shared" si="70"/>
        <v>8</v>
      </c>
      <c r="O62" s="6">
        <f t="shared" si="70"/>
        <v>8.875</v>
      </c>
      <c r="P62" s="6">
        <f t="shared" si="70"/>
        <v>7.875</v>
      </c>
      <c r="Q62" s="6">
        <f t="shared" si="6"/>
        <v>1</v>
      </c>
      <c r="S62" s="6">
        <f t="shared" si="7"/>
        <v>0</v>
      </c>
      <c r="T62" s="6">
        <f t="shared" si="8"/>
        <v>0.125</v>
      </c>
      <c r="U62" s="6">
        <f t="shared" si="9"/>
        <v>0</v>
      </c>
      <c r="V62" s="6">
        <f t="array" ref="V62">iferror(XLOOKUP(B62,'INC INV'!AJ:AJ,'INC INV'!AL:AL)/F62,0)</f>
        <v>0</v>
      </c>
      <c r="W62" s="6">
        <f t="array" ref="W62">IFERROR(XLOOKUP(B62,'INC INV'!AP:AP,'INC INV'!AR:AR)/F62,0)</f>
        <v>5</v>
      </c>
      <c r="X62" s="6">
        <f t="array" ref="X62">IFERROR(XLOOKUP(B62,'INC INV'!AV:AV,'INC INV'!AX:AX)/F62,0)</f>
        <v>0</v>
      </c>
      <c r="Y62" s="6">
        <f t="array" ref="Y62">IFERROR(XLOOKUP(B62,'INC INV'!BB:BB,'INC INV'!BD:BD)/F62,0)</f>
        <v>4</v>
      </c>
      <c r="Z62" s="6">
        <f t="array" ref="Z62">IFERROR(XLOOKUP(B62,'INC INV'!BH:BH,'INC INV'!BJ:BJ)/F62,0)</f>
        <v>1.875</v>
      </c>
      <c r="AA62" s="6">
        <f t="array" ref="AA62">IFERROR(XLOOKUP(B62,'INC INV'!BN:BN,'INC INV'!BP:BP)/F62,0)</f>
        <v>0</v>
      </c>
    </row>
    <row r="63">
      <c r="A63" s="19" t="s">
        <v>732</v>
      </c>
      <c r="B63" s="20" t="s">
        <v>733</v>
      </c>
      <c r="C63" s="14" t="s">
        <v>726</v>
      </c>
      <c r="D63" s="84" t="str">
        <f t="array" ref="D63">XLOOKUP(B63,'ORDER LIST'!C:C,'ORDER LIST'!B:B)</f>
        <v>Trishul</v>
      </c>
      <c r="E63" s="89"/>
      <c r="F63" s="6">
        <f t="array" ref="F63">XLOOKUP(B63,SALES!A:A,SALES!C:C)</f>
        <v>20.08333333</v>
      </c>
      <c r="G63" s="6">
        <f t="array" ref="G63">XLOOKUP(B63,INV!A:A,INV!G:G)</f>
        <v>62</v>
      </c>
      <c r="H63" s="6">
        <f t="shared" si="71"/>
        <v>3.087136929</v>
      </c>
      <c r="I63" s="14">
        <f t="shared" si="3"/>
        <v>200.8333333</v>
      </c>
      <c r="J63" s="14">
        <v>10.0</v>
      </c>
      <c r="K63" s="6">
        <f t="shared" si="4"/>
        <v>2.087136929</v>
      </c>
      <c r="L63" s="6">
        <f t="shared" ref="L63:P63" si="72">IF((K63-1+W63)&lt;0,0,K63-1+W63)</f>
        <v>3.825726141</v>
      </c>
      <c r="M63" s="6">
        <f t="shared" si="72"/>
        <v>2.825726141</v>
      </c>
      <c r="N63" s="6">
        <f t="shared" si="72"/>
        <v>9.941908714</v>
      </c>
      <c r="O63" s="6">
        <f t="shared" si="72"/>
        <v>8.941908714</v>
      </c>
      <c r="P63" s="6">
        <f t="shared" si="72"/>
        <v>7.941908714</v>
      </c>
      <c r="Q63" s="6">
        <f t="shared" si="6"/>
        <v>41.33333333</v>
      </c>
      <c r="S63" s="6">
        <f t="shared" si="7"/>
        <v>0</v>
      </c>
      <c r="T63" s="6">
        <f t="shared" si="8"/>
        <v>2.058091286</v>
      </c>
      <c r="U63" s="6">
        <f t="shared" si="9"/>
        <v>0</v>
      </c>
      <c r="V63" s="6">
        <f t="array" ref="V63">iferror(XLOOKUP(B63,'INC INV'!AJ:AJ,'INC INV'!AL:AL)/F63,0)</f>
        <v>0</v>
      </c>
      <c r="W63" s="6">
        <f t="array" ref="W63">IFERROR(XLOOKUP(B63,'INC INV'!AP:AP,'INC INV'!AR:AR)/F63,0)</f>
        <v>2.738589212</v>
      </c>
      <c r="X63" s="6">
        <f t="array" ref="X63">IFERROR(XLOOKUP(B63,'INC INV'!AV:AV,'INC INV'!AX:AX)/F63,0)</f>
        <v>0</v>
      </c>
      <c r="Y63" s="6">
        <f t="array" ref="Y63">IFERROR(XLOOKUP(B63,'INC INV'!BB:BB,'INC INV'!BD:BD)/F63,0)</f>
        <v>8.116182573</v>
      </c>
      <c r="Z63" s="6">
        <f t="array" ref="Z63">IFERROR(XLOOKUP(B63,'INC INV'!BH:BH,'INC INV'!BJ:BJ)/F63,0)</f>
        <v>0</v>
      </c>
      <c r="AA63" s="6">
        <f t="array" ref="AA63">IFERROR(XLOOKUP(B63,'INC INV'!BN:BN,'INC INV'!BP:BP)/F63,0)</f>
        <v>0</v>
      </c>
    </row>
    <row r="64">
      <c r="A64" s="19" t="s">
        <v>488</v>
      </c>
      <c r="B64" s="20" t="s">
        <v>489</v>
      </c>
      <c r="C64" s="14" t="s">
        <v>467</v>
      </c>
      <c r="D64" s="84" t="str">
        <f t="array" ref="D64">XLOOKUP(B64,'ORDER LIST'!C:C,'ORDER LIST'!B:B)</f>
        <v>Incense-Cone-Aakash-20Pcs</v>
      </c>
      <c r="E64" s="89"/>
      <c r="F64" s="6">
        <f t="array" ref="F64">XLOOKUP(B64,SALES!A:A,SALES!C:C)</f>
        <v>54.66666667</v>
      </c>
      <c r="G64" s="6">
        <f t="array" ref="G64">XLOOKUP(B64,INV!A:A,INV!G:G)</f>
        <v>170</v>
      </c>
      <c r="H64" s="6">
        <f t="shared" si="71"/>
        <v>3.109756098</v>
      </c>
      <c r="I64" s="14">
        <f t="shared" si="3"/>
        <v>437.3333333</v>
      </c>
      <c r="J64" s="14">
        <v>8.0</v>
      </c>
      <c r="K64" s="6">
        <f t="shared" si="4"/>
        <v>2.109756098</v>
      </c>
      <c r="L64" s="6">
        <f t="shared" ref="L64:P64" si="73">IF((K64-1+W64)&lt;0,0,K64-1+W64)</f>
        <v>7.512195122</v>
      </c>
      <c r="M64" s="6">
        <f t="shared" si="73"/>
        <v>6.512195122</v>
      </c>
      <c r="N64" s="6">
        <f t="shared" si="73"/>
        <v>8.31097561</v>
      </c>
      <c r="O64" s="6">
        <f t="shared" si="73"/>
        <v>7.31097561</v>
      </c>
      <c r="P64" s="6">
        <f t="shared" si="73"/>
        <v>6.31097561</v>
      </c>
      <c r="Q64" s="6">
        <f t="shared" si="6"/>
        <v>92.33333333</v>
      </c>
      <c r="S64" s="6">
        <f t="shared" si="7"/>
        <v>0</v>
      </c>
      <c r="T64" s="6">
        <f t="shared" si="8"/>
        <v>1.68902439</v>
      </c>
      <c r="U64" s="6">
        <f t="shared" si="9"/>
        <v>0</v>
      </c>
      <c r="V64" s="6">
        <f t="array" ref="V64">iferror(XLOOKUP(B64,'INC INV'!AJ:AJ,'INC INV'!AL:AL)/F64,0)</f>
        <v>0</v>
      </c>
      <c r="W64" s="6">
        <f t="array" ref="W64">IFERROR(XLOOKUP(B64,'INC INV'!AP:AP,'INC INV'!AR:AR)/F64,0)</f>
        <v>6.402439024</v>
      </c>
      <c r="X64" s="6">
        <f t="array" ref="X64">IFERROR(XLOOKUP(B64,'INC INV'!AV:AV,'INC INV'!AX:AX)/F64,0)</f>
        <v>0</v>
      </c>
      <c r="Y64" s="6">
        <f t="array" ref="Y64">IFERROR(XLOOKUP(B64,'INC INV'!BB:BB,'INC INV'!BD:BD)/F64,0)</f>
        <v>2.798780488</v>
      </c>
      <c r="Z64" s="6">
        <f t="array" ref="Z64">IFERROR(XLOOKUP(B64,'INC INV'!BH:BH,'INC INV'!BJ:BJ)/F64,0)</f>
        <v>0</v>
      </c>
      <c r="AA64" s="6">
        <f t="array" ref="AA64">IFERROR(XLOOKUP(B64,'INC INV'!BN:BN,'INC INV'!BP:BP)/F64,0)</f>
        <v>0</v>
      </c>
    </row>
    <row r="65">
      <c r="A65" s="19" t="s">
        <v>797</v>
      </c>
      <c r="B65" s="20" t="s">
        <v>798</v>
      </c>
      <c r="C65" s="14" t="s">
        <v>792</v>
      </c>
      <c r="D65" s="84" t="str">
        <f t="array" ref="D65">XLOOKUP(B65,'ORDER LIST'!C:C,'ORDER LIST'!B:B)</f>
        <v>Jala-Neti-Pot-Isha-Logo</v>
      </c>
      <c r="E65" s="89"/>
      <c r="F65" s="6">
        <f t="array" ref="F65">XLOOKUP(B65,SALES!A:A,SALES!C:C)</f>
        <v>44.08333333</v>
      </c>
      <c r="G65" s="6">
        <f t="array" ref="G65">XLOOKUP(B65,INV!A:A,INV!G:G)</f>
        <v>143</v>
      </c>
      <c r="H65" s="6">
        <f t="shared" si="71"/>
        <v>3.243856333</v>
      </c>
      <c r="I65" s="14">
        <f t="shared" si="3"/>
        <v>440.8333333</v>
      </c>
      <c r="J65" s="14">
        <v>10.0</v>
      </c>
      <c r="K65" s="6">
        <f t="shared" si="4"/>
        <v>2.243856333</v>
      </c>
      <c r="L65" s="6">
        <f t="shared" ref="L65:P65" si="74">IF((K65-1+W65)&lt;0,0,K65-1+W65)</f>
        <v>2.491493384</v>
      </c>
      <c r="M65" s="6">
        <f t="shared" si="74"/>
        <v>2.625708885</v>
      </c>
      <c r="N65" s="6">
        <f t="shared" si="74"/>
        <v>7.63705104</v>
      </c>
      <c r="O65" s="6">
        <f t="shared" si="74"/>
        <v>12.76181474</v>
      </c>
      <c r="P65" s="6">
        <f t="shared" si="74"/>
        <v>11.76181474</v>
      </c>
      <c r="Q65" s="6">
        <f t="shared" si="6"/>
        <v>0</v>
      </c>
      <c r="S65" s="6">
        <f t="shared" si="7"/>
        <v>0</v>
      </c>
      <c r="T65" s="6">
        <f t="shared" si="8"/>
        <v>0</v>
      </c>
      <c r="U65" s="6">
        <f t="shared" si="9"/>
        <v>0</v>
      </c>
      <c r="V65" s="6">
        <f t="array" ref="V65">iferror(XLOOKUP(B65,'INC INV'!AJ:AJ,'INC INV'!AL:AL)/F65,0)</f>
        <v>0</v>
      </c>
      <c r="W65" s="6">
        <f t="array" ref="W65">IFERROR(XLOOKUP(B65,'INC INV'!AP:AP,'INC INV'!AR:AR)/F65,0)</f>
        <v>1.247637051</v>
      </c>
      <c r="X65" s="6">
        <f t="array" ref="X65">IFERROR(XLOOKUP(B65,'INC INV'!AV:AV,'INC INV'!AX:AX)/F65,0)</f>
        <v>1.134215501</v>
      </c>
      <c r="Y65" s="6">
        <f t="array" ref="Y65">IFERROR(XLOOKUP(B65,'INC INV'!BB:BB,'INC INV'!BD:BD)/F65,0)</f>
        <v>6.011342155</v>
      </c>
      <c r="Z65" s="6">
        <f t="array" ref="Z65">IFERROR(XLOOKUP(B65,'INC INV'!BH:BH,'INC INV'!BJ:BJ)/F65,0)</f>
        <v>6.124763705</v>
      </c>
      <c r="AA65" s="6">
        <f t="array" ref="AA65">IFERROR(XLOOKUP(B65,'INC INV'!BN:BN,'INC INV'!BP:BP)/F65,0)</f>
        <v>0</v>
      </c>
    </row>
    <row r="66">
      <c r="A66" s="83" t="s">
        <v>601</v>
      </c>
      <c r="B66" s="33" t="s">
        <v>602</v>
      </c>
      <c r="C66" s="2" t="s">
        <v>596</v>
      </c>
      <c r="D66" s="84" t="str">
        <f t="array" ref="D66">XLOOKUP(B66,'ORDER LIST'!C:C,'ORDER LIST'!B:B)</f>
        <v>Turmeric Powder 100g</v>
      </c>
      <c r="E66" s="85"/>
      <c r="F66" s="86">
        <f t="array" ref="F66">XLOOKUP(B66,SALES!A:A,SALES!C:C)</f>
        <v>355.8333333</v>
      </c>
      <c r="G66" s="87" t="str">
        <f>F66*H66</f>
        <v>#N/A</v>
      </c>
      <c r="H66" s="6" t="str">
        <f t="array" ref="H66">XLOOKUP(B66,'EXP INV'!Q:Q,'EXP INV'!R:R)</f>
        <v>#N/A</v>
      </c>
      <c r="I66" s="14">
        <f t="shared" si="3"/>
        <v>2846.666667</v>
      </c>
      <c r="J66" s="47">
        <v>8.0</v>
      </c>
      <c r="K66" s="6" t="str">
        <f t="shared" si="4"/>
        <v>#N/A</v>
      </c>
      <c r="L66" s="6" t="str">
        <f t="shared" ref="L66:P66" si="75">IF((K66-1+W66)&lt;0,0,K66-1+W66)</f>
        <v>#N/A</v>
      </c>
      <c r="M66" s="6" t="str">
        <f t="shared" si="75"/>
        <v>#N/A</v>
      </c>
      <c r="N66" s="6" t="str">
        <f t="shared" si="75"/>
        <v>#N/A</v>
      </c>
      <c r="O66" s="6" t="str">
        <f t="shared" si="75"/>
        <v>#N/A</v>
      </c>
      <c r="P66" s="6" t="str">
        <f t="shared" si="75"/>
        <v>#N/A</v>
      </c>
      <c r="Q66" s="6" t="str">
        <f t="shared" si="6"/>
        <v>#N/A</v>
      </c>
      <c r="S66" s="6" t="str">
        <f t="shared" si="7"/>
        <v>#N/A</v>
      </c>
      <c r="T66" s="6" t="str">
        <f t="shared" si="8"/>
        <v>#N/A</v>
      </c>
      <c r="U66" s="6" t="str">
        <f t="shared" si="9"/>
        <v>#N/A</v>
      </c>
      <c r="V66" s="6">
        <f t="array" ref="V66">iferror(XLOOKUP(B66,'INC INV'!AJ:AJ,'INC INV'!AL:AL)/F66,0)</f>
        <v>0</v>
      </c>
      <c r="W66" s="6">
        <f t="array" ref="W66">IFERROR(XLOOKUP(B66,'INC INV'!AP:AP,'INC INV'!AR:AR)/F66,0)</f>
        <v>1.68618267</v>
      </c>
      <c r="X66" s="6">
        <f t="array" ref="X66">IFERROR(XLOOKUP(B66,'INC INV'!AV:AV,'INC INV'!AX:AX)/F66,0)</f>
        <v>0</v>
      </c>
      <c r="Y66" s="6">
        <f t="array" ref="Y66">IFERROR(XLOOKUP(B66,'INC INV'!BB:BB,'INC INV'!BD:BD)/F66,0)</f>
        <v>8.149882904</v>
      </c>
      <c r="Z66" s="6">
        <f t="array" ref="Z66">IFERROR(XLOOKUP(B66,'INC INV'!BH:BH,'INC INV'!BJ:BJ)/F66,0)</f>
        <v>0</v>
      </c>
      <c r="AA66" s="6">
        <f t="array" ref="AA66">IFERROR(XLOOKUP(B66,'INC INV'!BN:BN,'INC INV'!BP:BP)/F66,0)</f>
        <v>0</v>
      </c>
    </row>
    <row r="67">
      <c r="A67" s="19" t="s">
        <v>262</v>
      </c>
      <c r="B67" s="20" t="s">
        <v>263</v>
      </c>
      <c r="C67" s="14" t="s">
        <v>239</v>
      </c>
      <c r="D67" s="84" t="str">
        <f t="array" ref="D67">XLOOKUP(B67,'ORDER LIST'!C:C,'ORDER LIST'!B:B)</f>
        <v>Adiyogi Shawl Cotton</v>
      </c>
      <c r="E67" s="89"/>
      <c r="F67" s="6">
        <f t="array" ref="F67">XLOOKUP(B67,SALES!A:A,SALES!C:C)</f>
        <v>36</v>
      </c>
      <c r="G67" s="6">
        <f t="array" ref="G67">XLOOKUP(B67,INV!A:A,INV!G:G)</f>
        <v>124</v>
      </c>
      <c r="H67" s="6">
        <f t="shared" ref="H67:H118" si="77">IF(G67/F67&lt;0,0,G67/F67)</f>
        <v>3.444444444</v>
      </c>
      <c r="I67" s="14">
        <f t="shared" si="3"/>
        <v>360</v>
      </c>
      <c r="J67" s="14">
        <v>10.0</v>
      </c>
      <c r="K67" s="6">
        <f t="shared" si="4"/>
        <v>2.444444444</v>
      </c>
      <c r="L67" s="6">
        <f t="shared" ref="L67:P67" si="76">IF((K67-1+W67)&lt;0,0,K67-1+W67)</f>
        <v>1.777777778</v>
      </c>
      <c r="M67" s="6">
        <f t="shared" si="76"/>
        <v>2.305555556</v>
      </c>
      <c r="N67" s="6">
        <f t="shared" si="76"/>
        <v>10.36111111</v>
      </c>
      <c r="O67" s="6">
        <f t="shared" si="76"/>
        <v>10.75</v>
      </c>
      <c r="P67" s="6">
        <f t="shared" si="76"/>
        <v>9.75</v>
      </c>
      <c r="Q67" s="6">
        <f t="shared" si="6"/>
        <v>9</v>
      </c>
      <c r="S67" s="6">
        <f t="shared" si="7"/>
        <v>0</v>
      </c>
      <c r="T67" s="6">
        <f t="shared" si="8"/>
        <v>0.25</v>
      </c>
      <c r="U67" s="6">
        <f t="shared" si="9"/>
        <v>0</v>
      </c>
      <c r="V67" s="6">
        <f t="array" ref="V67">iferror(XLOOKUP(B67,'INC INV'!AJ:AJ,'INC INV'!AL:AL)/F67,0)</f>
        <v>0</v>
      </c>
      <c r="W67" s="6">
        <f t="array" ref="W67">IFERROR(XLOOKUP(B67,'INC INV'!AP:AP,'INC INV'!AR:AR)/F67,0)</f>
        <v>0.3333333333</v>
      </c>
      <c r="X67" s="6">
        <f t="array" ref="X67">IFERROR(XLOOKUP(B67,'INC INV'!AV:AV,'INC INV'!AX:AX)/F67,0)</f>
        <v>1.527777778</v>
      </c>
      <c r="Y67" s="6">
        <f t="array" ref="Y67">IFERROR(XLOOKUP(B67,'INC INV'!BB:BB,'INC INV'!BD:BD)/F67,0)</f>
        <v>9.055555556</v>
      </c>
      <c r="Z67" s="6">
        <f t="array" ref="Z67">IFERROR(XLOOKUP(B67,'INC INV'!BH:BH,'INC INV'!BJ:BJ)/F67,0)</f>
        <v>1.388888889</v>
      </c>
      <c r="AA67" s="6">
        <f t="array" ref="AA67">IFERROR(XLOOKUP(B67,'INC INV'!BN:BN,'INC INV'!BP:BP)/F67,0)</f>
        <v>0</v>
      </c>
    </row>
    <row r="68">
      <c r="A68" s="19" t="s">
        <v>610</v>
      </c>
      <c r="B68" s="20" t="s">
        <v>611</v>
      </c>
      <c r="C68" s="14" t="s">
        <v>607</v>
      </c>
      <c r="D68" s="84" t="str">
        <f t="array" ref="D68">XLOOKUP(B68,'ORDER LIST'!C:C,'ORDER LIST'!B:B)</f>
        <v>AY406 Adiyogi Photo (16x24)</v>
      </c>
      <c r="E68" s="89" t="s">
        <v>864</v>
      </c>
      <c r="F68" s="66">
        <v>4.0</v>
      </c>
      <c r="G68" s="6">
        <f t="array" ref="G68">XLOOKUP(B68,INV!A:A,INV!G:G)</f>
        <v>0</v>
      </c>
      <c r="H68" s="6">
        <f t="shared" si="77"/>
        <v>0</v>
      </c>
      <c r="I68" s="14">
        <f t="shared" si="3"/>
        <v>32</v>
      </c>
      <c r="J68" s="14">
        <v>8.0</v>
      </c>
      <c r="K68" s="6">
        <f t="shared" si="4"/>
        <v>2.75</v>
      </c>
      <c r="L68" s="6">
        <f t="shared" ref="L68:P68" si="78">IF((K68-1+W68)&lt;0,0,K68-1+W68)</f>
        <v>8</v>
      </c>
      <c r="M68" s="6">
        <f t="shared" si="78"/>
        <v>7</v>
      </c>
      <c r="N68" s="6">
        <f t="shared" si="78"/>
        <v>8</v>
      </c>
      <c r="O68" s="6">
        <f t="shared" si="78"/>
        <v>7</v>
      </c>
      <c r="P68" s="6">
        <f t="shared" si="78"/>
        <v>6</v>
      </c>
      <c r="Q68" s="6">
        <f t="shared" si="6"/>
        <v>8</v>
      </c>
      <c r="S68" s="6">
        <f t="shared" si="7"/>
        <v>0</v>
      </c>
      <c r="T68" s="6">
        <f t="shared" si="8"/>
        <v>2</v>
      </c>
      <c r="U68" s="6">
        <f t="shared" si="9"/>
        <v>0</v>
      </c>
      <c r="V68" s="6">
        <f t="array" ref="V68">iferror(XLOOKUP(B68,'INC INV'!AJ:AJ,'INC INV'!AL:AL)/F68,0)</f>
        <v>3.75</v>
      </c>
      <c r="W68" s="6">
        <f t="array" ref="W68">IFERROR(XLOOKUP(B68,'INC INV'!AP:AP,'INC INV'!AR:AR)/F68,0)</f>
        <v>6.25</v>
      </c>
      <c r="X68" s="6">
        <f t="array" ref="X68">IFERROR(XLOOKUP(B68,'INC INV'!AV:AV,'INC INV'!AX:AX)/F68,0)</f>
        <v>0</v>
      </c>
      <c r="Y68" s="6">
        <f t="array" ref="Y68">IFERROR(XLOOKUP(B68,'INC INV'!BB:BB,'INC INV'!BD:BD)/F68,0)</f>
        <v>2</v>
      </c>
      <c r="Z68" s="6">
        <f t="array" ref="Z68">IFERROR(XLOOKUP(B68,'INC INV'!BH:BH,'INC INV'!BJ:BJ)/F68,0)</f>
        <v>0</v>
      </c>
      <c r="AA68" s="6">
        <f t="array" ref="AA68">IFERROR(XLOOKUP(B68,'INC INV'!BN:BN,'INC INV'!BP:BP)/F68,0)</f>
        <v>0</v>
      </c>
    </row>
    <row r="69">
      <c r="A69" s="19" t="s">
        <v>623</v>
      </c>
      <c r="B69" s="20" t="s">
        <v>624</v>
      </c>
      <c r="C69" s="14" t="s">
        <v>607</v>
      </c>
      <c r="D69" s="84" t="str">
        <f t="array" ref="D69">XLOOKUP(B69,'ORDER LIST'!C:C,'ORDER LIST'!B:B)</f>
        <v>SE905 Sadhguru Photo (12x18)</v>
      </c>
      <c r="E69" s="89" t="str">
        <f t="array" ref="E69">XLOOKUP(B69,'PRICE LIST'!E:E,#REF!)</f>
        <v>#N/A</v>
      </c>
      <c r="F69" s="66">
        <v>4.0</v>
      </c>
      <c r="G69" s="6">
        <f t="array" ref="G69">XLOOKUP(B69,INV!A:A,INV!G:G)</f>
        <v>10</v>
      </c>
      <c r="H69" s="6">
        <f t="shared" si="77"/>
        <v>2.5</v>
      </c>
      <c r="I69" s="14">
        <f t="shared" si="3"/>
        <v>32</v>
      </c>
      <c r="J69" s="14">
        <v>8.0</v>
      </c>
      <c r="K69" s="6">
        <f t="shared" si="4"/>
        <v>2.75</v>
      </c>
      <c r="L69" s="6">
        <f t="shared" ref="L69:P69" si="79">IF((K69-1+W69)&lt;0,0,K69-1+W69)</f>
        <v>8</v>
      </c>
      <c r="M69" s="6">
        <f t="shared" si="79"/>
        <v>7</v>
      </c>
      <c r="N69" s="6">
        <f t="shared" si="79"/>
        <v>8.75</v>
      </c>
      <c r="O69" s="6">
        <f t="shared" si="79"/>
        <v>7.75</v>
      </c>
      <c r="P69" s="6">
        <f t="shared" si="79"/>
        <v>6.75</v>
      </c>
      <c r="Q69" s="6">
        <f t="shared" si="6"/>
        <v>5</v>
      </c>
      <c r="S69" s="6">
        <f t="shared" si="7"/>
        <v>0</v>
      </c>
      <c r="T69" s="6">
        <f t="shared" si="8"/>
        <v>1.25</v>
      </c>
      <c r="U69" s="6">
        <f t="shared" si="9"/>
        <v>0</v>
      </c>
      <c r="V69" s="6">
        <f t="array" ref="V69">iferror(XLOOKUP(B69,'INC INV'!AJ:AJ,'INC INV'!AL:AL)/F69,0)</f>
        <v>1.25</v>
      </c>
      <c r="W69" s="6">
        <f t="array" ref="W69">IFERROR(XLOOKUP(B69,'INC INV'!AP:AP,'INC INV'!AR:AR)/F69,0)</f>
        <v>6.25</v>
      </c>
      <c r="X69" s="6">
        <f t="array" ref="X69">IFERROR(XLOOKUP(B69,'INC INV'!AV:AV,'INC INV'!AX:AX)/F69,0)</f>
        <v>0</v>
      </c>
      <c r="Y69" s="6">
        <f t="array" ref="Y69">IFERROR(XLOOKUP(B69,'INC INV'!BB:BB,'INC INV'!BD:BD)/F69,0)</f>
        <v>2.75</v>
      </c>
      <c r="Z69" s="6">
        <f t="array" ref="Z69">IFERROR(XLOOKUP(B69,'INC INV'!BH:BH,'INC INV'!BJ:BJ)/F69,0)</f>
        <v>0</v>
      </c>
      <c r="AA69" s="6">
        <f t="array" ref="AA69">IFERROR(XLOOKUP(B69,'INC INV'!BN:BN,'INC INV'!BP:BP)/F69,0)</f>
        <v>0</v>
      </c>
    </row>
    <row r="70">
      <c r="A70" s="19" t="s">
        <v>625</v>
      </c>
      <c r="B70" s="20" t="s">
        <v>626</v>
      </c>
      <c r="C70" s="14" t="s">
        <v>607</v>
      </c>
      <c r="D70" s="84" t="str">
        <f t="array" ref="D70">XLOOKUP(B70,'ORDER LIST'!C:C,'ORDER LIST'!B:B)</f>
        <v>SJ505 Sadhguru Photo (12x18)</v>
      </c>
      <c r="E70" s="89" t="str">
        <f t="array" ref="E70">XLOOKUP(B70,'PRICE LIST'!E:E,#REF!)</f>
        <v>#N/A</v>
      </c>
      <c r="F70" s="66">
        <v>4.0</v>
      </c>
      <c r="G70" s="6">
        <f t="array" ref="G70">XLOOKUP(B70,INV!A:A,INV!G:G)</f>
        <v>10</v>
      </c>
      <c r="H70" s="6">
        <f t="shared" si="77"/>
        <v>2.5</v>
      </c>
      <c r="I70" s="14">
        <f t="shared" si="3"/>
        <v>32</v>
      </c>
      <c r="J70" s="14">
        <v>8.0</v>
      </c>
      <c r="K70" s="6">
        <f t="shared" si="4"/>
        <v>2.75</v>
      </c>
      <c r="L70" s="6">
        <f t="shared" ref="L70:P70" si="80">IF((K70-1+W70)&lt;0,0,K70-1+W70)</f>
        <v>8</v>
      </c>
      <c r="M70" s="6">
        <f t="shared" si="80"/>
        <v>7</v>
      </c>
      <c r="N70" s="6">
        <f t="shared" si="80"/>
        <v>8.75</v>
      </c>
      <c r="O70" s="6">
        <f t="shared" si="80"/>
        <v>7.75</v>
      </c>
      <c r="P70" s="6">
        <f t="shared" si="80"/>
        <v>6.75</v>
      </c>
      <c r="Q70" s="6">
        <f t="shared" si="6"/>
        <v>5</v>
      </c>
      <c r="S70" s="6">
        <f t="shared" si="7"/>
        <v>0</v>
      </c>
      <c r="T70" s="6">
        <f t="shared" si="8"/>
        <v>1.25</v>
      </c>
      <c r="U70" s="6">
        <f t="shared" si="9"/>
        <v>0</v>
      </c>
      <c r="V70" s="6">
        <f t="array" ref="V70">iferror(XLOOKUP(B70,'INC INV'!AJ:AJ,'INC INV'!AL:AL)/F70,0)</f>
        <v>1.25</v>
      </c>
      <c r="W70" s="6">
        <f t="array" ref="W70">IFERROR(XLOOKUP(B70,'INC INV'!AP:AP,'INC INV'!AR:AR)/F70,0)</f>
        <v>6.25</v>
      </c>
      <c r="X70" s="6">
        <f t="array" ref="X70">IFERROR(XLOOKUP(B70,'INC INV'!AV:AV,'INC INV'!AX:AX)/F70,0)</f>
        <v>0</v>
      </c>
      <c r="Y70" s="6">
        <f t="array" ref="Y70">IFERROR(XLOOKUP(B70,'INC INV'!BB:BB,'INC INV'!BD:BD)/F70,0)</f>
        <v>2.75</v>
      </c>
      <c r="Z70" s="6">
        <f t="array" ref="Z70">IFERROR(XLOOKUP(B70,'INC INV'!BH:BH,'INC INV'!BJ:BJ)/F70,0)</f>
        <v>0</v>
      </c>
      <c r="AA70" s="6">
        <f t="array" ref="AA70">IFERROR(XLOOKUP(B70,'INC INV'!BN:BN,'INC INV'!BP:BP)/F70,0)</f>
        <v>0</v>
      </c>
    </row>
    <row r="71">
      <c r="A71" s="19" t="s">
        <v>183</v>
      </c>
      <c r="B71" s="20" t="s">
        <v>184</v>
      </c>
      <c r="C71" s="14" t="s">
        <v>182</v>
      </c>
      <c r="D71" s="84" t="str">
        <f t="array" ref="D71">XLOOKUP(B71,'ORDER LIST'!C:C,'ORDER LIST'!B:B)</f>
        <v>English Mystics Musings Soft</v>
      </c>
      <c r="E71" s="89"/>
      <c r="F71" s="6">
        <f t="array" ref="F71">XLOOKUP(B71,SALES!A:A,SALES!C:C)</f>
        <v>40.25</v>
      </c>
      <c r="G71" s="6">
        <f t="array" ref="G71">XLOOKUP(B71,INV!A:A,INV!G:G)</f>
        <v>152</v>
      </c>
      <c r="H71" s="6">
        <f t="shared" si="77"/>
        <v>3.776397516</v>
      </c>
      <c r="I71" s="14">
        <f t="shared" si="3"/>
        <v>322</v>
      </c>
      <c r="J71" s="14">
        <v>8.0</v>
      </c>
      <c r="K71" s="6">
        <f t="shared" si="4"/>
        <v>2.776397516</v>
      </c>
      <c r="L71" s="6">
        <f t="shared" ref="L71:P71" si="81">IF((K71-1+W71)&lt;0,0,K71-1+W71)</f>
        <v>1.776397516</v>
      </c>
      <c r="M71" s="6">
        <f t="shared" si="81"/>
        <v>0.7763975155</v>
      </c>
      <c r="N71" s="6">
        <f t="shared" si="81"/>
        <v>4.074534161</v>
      </c>
      <c r="O71" s="6">
        <f t="shared" si="81"/>
        <v>5.434782609</v>
      </c>
      <c r="P71" s="6">
        <f t="shared" si="81"/>
        <v>4.434782609</v>
      </c>
      <c r="Q71" s="6">
        <f t="shared" si="6"/>
        <v>143.5</v>
      </c>
      <c r="S71" s="6">
        <f t="shared" si="7"/>
        <v>0</v>
      </c>
      <c r="T71" s="6">
        <f t="shared" si="8"/>
        <v>3.565217391</v>
      </c>
      <c r="U71" s="6">
        <f t="shared" si="9"/>
        <v>0</v>
      </c>
      <c r="V71" s="6">
        <f t="array" ref="V71">iferror(XLOOKUP(B71,'INC INV'!AJ:AJ,'INC INV'!AL:AL)/F71,0)</f>
        <v>0</v>
      </c>
      <c r="W71" s="6">
        <f t="array" ref="W71">IFERROR(XLOOKUP(B71,'INC INV'!AP:AP,'INC INV'!AR:AR)/F71,0)</f>
        <v>0</v>
      </c>
      <c r="X71" s="6">
        <f t="array" ref="X71">IFERROR(XLOOKUP(B71,'INC INV'!AV:AV,'INC INV'!AX:AX)/F71,0)</f>
        <v>0</v>
      </c>
      <c r="Y71" s="6">
        <f t="array" ref="Y71">IFERROR(XLOOKUP(B71,'INC INV'!BB:BB,'INC INV'!BD:BD)/F71,0)</f>
        <v>4.298136646</v>
      </c>
      <c r="Z71" s="6">
        <f t="array" ref="Z71">IFERROR(XLOOKUP(B71,'INC INV'!BH:BH,'INC INV'!BJ:BJ)/F71,0)</f>
        <v>2.360248447</v>
      </c>
      <c r="AA71" s="6">
        <f t="array" ref="AA71">IFERROR(XLOOKUP(B71,'INC INV'!BN:BN,'INC INV'!BP:BP)/F71,0)</f>
        <v>0</v>
      </c>
    </row>
    <row r="72">
      <c r="A72" s="19" t="s">
        <v>629</v>
      </c>
      <c r="B72" s="20" t="s">
        <v>630</v>
      </c>
      <c r="C72" s="14" t="s">
        <v>607</v>
      </c>
      <c r="D72" s="89"/>
      <c r="E72" s="89" t="str">
        <f t="array" ref="E72">XLOOKUP(B72,'PRICE LIST'!E:E,#REF!)</f>
        <v>#N/A</v>
      </c>
      <c r="F72" s="6">
        <f t="array" ref="F72">XLOOKUP(B72,SALES!A:A,SALES!C:C)</f>
        <v>2.5</v>
      </c>
      <c r="G72" s="6">
        <f t="array" ref="G72">XLOOKUP(B72,INV!A:A,INV!G:G)</f>
        <v>10</v>
      </c>
      <c r="H72" s="6">
        <f t="shared" si="77"/>
        <v>4</v>
      </c>
      <c r="I72" s="14">
        <f t="shared" si="3"/>
        <v>20</v>
      </c>
      <c r="J72" s="14">
        <v>8.0</v>
      </c>
      <c r="K72" s="6">
        <f t="shared" si="4"/>
        <v>3</v>
      </c>
      <c r="L72" s="6">
        <f t="shared" ref="L72:P72" si="82">IF((K72-1+W72)&lt;0,0,K72-1+W72)</f>
        <v>2.8</v>
      </c>
      <c r="M72" s="6">
        <f t="shared" si="82"/>
        <v>1.8</v>
      </c>
      <c r="N72" s="6">
        <f t="shared" si="82"/>
        <v>6.4</v>
      </c>
      <c r="O72" s="6">
        <f t="shared" si="82"/>
        <v>5.4</v>
      </c>
      <c r="P72" s="6">
        <f t="shared" si="82"/>
        <v>4.4</v>
      </c>
      <c r="Q72" s="6">
        <f t="shared" si="6"/>
        <v>9</v>
      </c>
      <c r="S72" s="6">
        <f t="shared" si="7"/>
        <v>0</v>
      </c>
      <c r="T72" s="6">
        <f t="shared" si="8"/>
        <v>3.6</v>
      </c>
      <c r="U72" s="6">
        <f t="shared" si="9"/>
        <v>0</v>
      </c>
      <c r="V72" s="6">
        <f t="array" ref="V72">iferror(XLOOKUP(B72,'INC INV'!AJ:AJ,'INC INV'!AL:AL)/F72,0)</f>
        <v>0</v>
      </c>
      <c r="W72" s="6">
        <f t="array" ref="W72">IFERROR(XLOOKUP(B72,'INC INV'!AP:AP,'INC INV'!AR:AR)/F72,0)</f>
        <v>0.8</v>
      </c>
      <c r="X72" s="6">
        <f t="array" ref="X72">IFERROR(XLOOKUP(B72,'INC INV'!AV:AV,'INC INV'!AX:AX)/F72,0)</f>
        <v>0</v>
      </c>
      <c r="Y72" s="6">
        <f t="array" ref="Y72">IFERROR(XLOOKUP(B72,'INC INV'!BB:BB,'INC INV'!BD:BD)/F72,0)</f>
        <v>5.6</v>
      </c>
      <c r="Z72" s="6">
        <f t="array" ref="Z72">IFERROR(XLOOKUP(B72,'INC INV'!BH:BH,'INC INV'!BJ:BJ)/F72,0)</f>
        <v>0</v>
      </c>
      <c r="AA72" s="6">
        <f t="array" ref="AA72">IFERROR(XLOOKUP(B72,'INC INV'!BN:BN,'INC INV'!BP:BP)/F72,0)</f>
        <v>0</v>
      </c>
    </row>
    <row r="73">
      <c r="A73" s="94" t="s">
        <v>240</v>
      </c>
      <c r="B73" s="36" t="s">
        <v>241</v>
      </c>
      <c r="C73" s="14" t="s">
        <v>239</v>
      </c>
      <c r="D73" s="84" t="str">
        <f t="array" ref="D73">XLOOKUP(B73,'ORDER LIST'!C:C,'ORDER LIST'!B:B)</f>
        <v>Devi Mukha</v>
      </c>
      <c r="E73" s="89" t="s">
        <v>864</v>
      </c>
      <c r="F73" s="66">
        <v>1.5</v>
      </c>
      <c r="G73" s="6">
        <f t="array" ref="G73">XLOOKUP(B73,INV!A:A,INV!G:G)</f>
        <v>0</v>
      </c>
      <c r="H73" s="6">
        <f t="shared" si="77"/>
        <v>0</v>
      </c>
      <c r="I73" s="14">
        <f t="shared" si="3"/>
        <v>15</v>
      </c>
      <c r="J73" s="14">
        <v>10.0</v>
      </c>
      <c r="K73" s="6">
        <f t="shared" si="4"/>
        <v>3</v>
      </c>
      <c r="L73" s="6">
        <f t="shared" ref="L73:P73" si="83">IF((K73-1+W73)&lt;0,0,K73-1+W73)</f>
        <v>12</v>
      </c>
      <c r="M73" s="6">
        <f t="shared" si="83"/>
        <v>11</v>
      </c>
      <c r="N73" s="6">
        <f t="shared" si="83"/>
        <v>10</v>
      </c>
      <c r="O73" s="6">
        <f t="shared" si="83"/>
        <v>9</v>
      </c>
      <c r="P73" s="6">
        <f t="shared" si="83"/>
        <v>8</v>
      </c>
      <c r="Q73" s="6">
        <f t="shared" si="6"/>
        <v>3</v>
      </c>
      <c r="S73" s="6">
        <f t="shared" si="7"/>
        <v>0</v>
      </c>
      <c r="T73" s="6">
        <f t="shared" si="8"/>
        <v>2</v>
      </c>
      <c r="U73" s="6">
        <f t="shared" si="9"/>
        <v>0</v>
      </c>
      <c r="V73" s="6">
        <f t="array" ref="V73">iferror(XLOOKUP(B73,'INC INV'!AJ:AJ,'INC INV'!AL:AL)/F73,0)</f>
        <v>4</v>
      </c>
      <c r="W73" s="6">
        <f t="array" ref="W73">IFERROR(XLOOKUP(B73,'INC INV'!AP:AP,'INC INV'!AR:AR)/F73,0)</f>
        <v>10</v>
      </c>
      <c r="X73" s="6">
        <f t="array" ref="X73">IFERROR(XLOOKUP(B73,'INC INV'!AV:AV,'INC INV'!AX:AX)/F73,0)</f>
        <v>0</v>
      </c>
      <c r="Y73" s="6">
        <f t="array" ref="Y73">IFERROR(XLOOKUP(B73,'INC INV'!BB:BB,'INC INV'!BD:BD)/F73,0)</f>
        <v>0</v>
      </c>
      <c r="Z73" s="6">
        <f t="array" ref="Z73">IFERROR(XLOOKUP(B73,'INC INV'!BH:BH,'INC INV'!BJ:BJ)/F73,0)</f>
        <v>0</v>
      </c>
      <c r="AA73" s="6">
        <f t="array" ref="AA73">IFERROR(XLOOKUP(B73,'INC INV'!BN:BN,'INC INV'!BP:BP)/F73,0)</f>
        <v>0</v>
      </c>
    </row>
    <row r="74">
      <c r="A74" s="99" t="s">
        <v>111</v>
      </c>
      <c r="B74" s="100" t="s">
        <v>112</v>
      </c>
      <c r="C74" s="101" t="s">
        <v>84</v>
      </c>
      <c r="D74" s="84" t="str">
        <f t="array" ref="D74">XLOOKUP(B74,'ORDER LIST'!C:C,'ORDER LIST'!B:B)</f>
        <v>Linga Bhairavi Metal Keychain</v>
      </c>
      <c r="E74" s="102"/>
      <c r="F74" s="103">
        <v>10.0</v>
      </c>
      <c r="G74" s="88">
        <f t="array" ref="G74">XLOOKUP(B74,INV!A:A,INV!G:G)</f>
        <v>40</v>
      </c>
      <c r="H74" s="88">
        <f t="shared" si="77"/>
        <v>4</v>
      </c>
      <c r="I74" s="101">
        <f t="shared" si="3"/>
        <v>60</v>
      </c>
      <c r="J74" s="101">
        <v>6.0</v>
      </c>
      <c r="K74" s="88">
        <f t="shared" si="4"/>
        <v>3</v>
      </c>
      <c r="L74" s="88">
        <f t="shared" ref="L74:P74" si="84">IF((K74-1+W74)&lt;0,0,K74-1+W74)</f>
        <v>27</v>
      </c>
      <c r="M74" s="88">
        <f t="shared" si="84"/>
        <v>26</v>
      </c>
      <c r="N74" s="88">
        <f t="shared" si="84"/>
        <v>25</v>
      </c>
      <c r="O74" s="88">
        <f t="shared" si="84"/>
        <v>24</v>
      </c>
      <c r="P74" s="88">
        <f t="shared" si="84"/>
        <v>23</v>
      </c>
      <c r="Q74" s="88">
        <f t="shared" si="6"/>
        <v>0</v>
      </c>
      <c r="R74" s="88"/>
      <c r="S74" s="88">
        <f t="shared" si="7"/>
        <v>0</v>
      </c>
      <c r="T74" s="88">
        <f t="shared" si="8"/>
        <v>0</v>
      </c>
      <c r="U74" s="88">
        <f t="shared" si="9"/>
        <v>0</v>
      </c>
      <c r="V74" s="88">
        <f t="array" ref="V74">iferror(XLOOKUP(B74,'INC INV'!AJ:AJ,'INC INV'!AL:AL)/F74,0)</f>
        <v>0</v>
      </c>
      <c r="W74" s="88">
        <f t="array" ref="W74">IFERROR(XLOOKUP(B74,'INC INV'!AP:AP,'INC INV'!AR:AR)/F74,0)</f>
        <v>25</v>
      </c>
      <c r="X74" s="88">
        <f t="array" ref="X74">IFERROR(XLOOKUP(B74,'INC INV'!AV:AV,'INC INV'!AX:AX)/F74,0)</f>
        <v>0</v>
      </c>
      <c r="Y74" s="88">
        <f t="array" ref="Y74">IFERROR(XLOOKUP(B74,'INC INV'!BB:BB,'INC INV'!BD:BD)/F74,0)</f>
        <v>0</v>
      </c>
      <c r="Z74" s="88">
        <f t="array" ref="Z74">IFERROR(XLOOKUP(B74,'INC INV'!BH:BH,'INC INV'!BJ:BJ)/F74,0)</f>
        <v>0</v>
      </c>
      <c r="AA74" s="88">
        <f t="array" ref="AA74">IFERROR(XLOOKUP(B74,'INC INV'!BN:BN,'INC INV'!BP:BP)/F74,0)</f>
        <v>0</v>
      </c>
    </row>
    <row r="75">
      <c r="A75" s="19" t="s">
        <v>514</v>
      </c>
      <c r="B75" s="20" t="s">
        <v>515</v>
      </c>
      <c r="C75" s="14" t="s">
        <v>467</v>
      </c>
      <c r="D75" s="84" t="str">
        <f t="array" ref="D75">XLOOKUP(B75,'ORDER LIST'!C:C,'ORDER LIST'!B:B)</f>
        <v>Charcoal Tablets for Sambrani/Dhoop</v>
      </c>
      <c r="E75" s="89"/>
      <c r="F75" s="66">
        <v>10.0</v>
      </c>
      <c r="G75" s="6">
        <f t="array" ref="G75">XLOOKUP(B75,INV!A:A,INV!G:G)</f>
        <v>40</v>
      </c>
      <c r="H75" s="6">
        <f t="shared" si="77"/>
        <v>4</v>
      </c>
      <c r="I75" s="14">
        <f t="shared" si="3"/>
        <v>80</v>
      </c>
      <c r="J75" s="14">
        <v>8.0</v>
      </c>
      <c r="K75" s="6">
        <f t="shared" si="4"/>
        <v>3</v>
      </c>
      <c r="L75" s="6">
        <f t="shared" ref="L75:P75" si="85">IF((K75-1+W75)&lt;0,0,K75-1+W75)</f>
        <v>12</v>
      </c>
      <c r="M75" s="6">
        <f t="shared" si="85"/>
        <v>11</v>
      </c>
      <c r="N75" s="6">
        <f t="shared" si="85"/>
        <v>10</v>
      </c>
      <c r="O75" s="6">
        <f t="shared" si="85"/>
        <v>9</v>
      </c>
      <c r="P75" s="6">
        <f t="shared" si="85"/>
        <v>8</v>
      </c>
      <c r="Q75" s="6">
        <f t="shared" si="6"/>
        <v>0</v>
      </c>
      <c r="S75" s="6">
        <f t="shared" si="7"/>
        <v>0</v>
      </c>
      <c r="T75" s="6">
        <f t="shared" si="8"/>
        <v>0</v>
      </c>
      <c r="U75" s="6">
        <f t="shared" si="9"/>
        <v>0</v>
      </c>
      <c r="V75" s="6">
        <f t="array" ref="V75">iferror(XLOOKUP(B75,'INC INV'!AJ:AJ,'INC INV'!AL:AL)/F75,0)</f>
        <v>0</v>
      </c>
      <c r="W75" s="6">
        <f t="array" ref="W75">IFERROR(XLOOKUP(B75,'INC INV'!AP:AP,'INC INV'!AR:AR)/F75,0)</f>
        <v>10</v>
      </c>
      <c r="X75" s="6">
        <f t="array" ref="X75">IFERROR(XLOOKUP(B75,'INC INV'!AV:AV,'INC INV'!AX:AX)/F75,0)</f>
        <v>0</v>
      </c>
      <c r="Y75" s="6">
        <f t="array" ref="Y75">IFERROR(XLOOKUP(B75,'INC INV'!BB:BB,'INC INV'!BD:BD)/F75,0)</f>
        <v>0</v>
      </c>
      <c r="Z75" s="6">
        <f t="array" ref="Z75">IFERROR(XLOOKUP(B75,'INC INV'!BH:BH,'INC INV'!BJ:BJ)/F75,0)</f>
        <v>0</v>
      </c>
      <c r="AA75" s="6">
        <f t="array" ref="AA75">IFERROR(XLOOKUP(B75,'INC INV'!BN:BN,'INC INV'!BP:BP)/F75,0)</f>
        <v>0</v>
      </c>
    </row>
    <row r="76">
      <c r="A76" s="19" t="s">
        <v>520</v>
      </c>
      <c r="B76" s="20" t="s">
        <v>521</v>
      </c>
      <c r="C76" s="14" t="s">
        <v>467</v>
      </c>
      <c r="D76" s="84" t="str">
        <f t="array" ref="D76">XLOOKUP(B76,'ORDER LIST'!C:C,'ORDER LIST'!B:B)</f>
        <v>Adiyogi Arpanam Incense Gift Set</v>
      </c>
      <c r="E76" s="89"/>
      <c r="F76" s="66">
        <v>10.0</v>
      </c>
      <c r="G76" s="6">
        <f t="array" ref="G76">XLOOKUP(B76,INV!A:A,INV!G:G)</f>
        <v>10</v>
      </c>
      <c r="H76" s="6">
        <f t="shared" si="77"/>
        <v>1</v>
      </c>
      <c r="I76" s="14">
        <f t="shared" si="3"/>
        <v>80</v>
      </c>
      <c r="J76" s="14">
        <v>8.0</v>
      </c>
      <c r="K76" s="6">
        <f t="shared" si="4"/>
        <v>3</v>
      </c>
      <c r="L76" s="6">
        <f t="shared" ref="L76:P76" si="86">IF((K76-1+W76)&lt;0,0,K76-1+W76)</f>
        <v>34.5</v>
      </c>
      <c r="M76" s="6">
        <f t="shared" si="86"/>
        <v>33.5</v>
      </c>
      <c r="N76" s="6">
        <f t="shared" si="86"/>
        <v>32.5</v>
      </c>
      <c r="O76" s="6">
        <f t="shared" si="86"/>
        <v>31.5</v>
      </c>
      <c r="P76" s="6">
        <f t="shared" si="86"/>
        <v>30.5</v>
      </c>
      <c r="Q76" s="6">
        <f t="shared" si="6"/>
        <v>0</v>
      </c>
      <c r="S76" s="6">
        <f t="shared" si="7"/>
        <v>0</v>
      </c>
      <c r="T76" s="6">
        <f t="shared" si="8"/>
        <v>0</v>
      </c>
      <c r="U76" s="6">
        <f t="shared" si="9"/>
        <v>0</v>
      </c>
      <c r="V76" s="6">
        <f t="array" ref="V76">iferror(XLOOKUP(B76,'INC INV'!AJ:AJ,'INC INV'!AL:AL)/F76,0)</f>
        <v>3</v>
      </c>
      <c r="W76" s="6">
        <f t="array" ref="W76">IFERROR(XLOOKUP(B76,'INC INV'!AP:AP,'INC INV'!AR:AR)/F76,0)</f>
        <v>32.5</v>
      </c>
      <c r="X76" s="6">
        <f t="array" ref="X76">IFERROR(XLOOKUP(B76,'INC INV'!AV:AV,'INC INV'!AX:AX)/F76,0)</f>
        <v>0</v>
      </c>
      <c r="Y76" s="6">
        <f t="array" ref="Y76">IFERROR(XLOOKUP(B76,'INC INV'!BB:BB,'INC INV'!BD:BD)/F76,0)</f>
        <v>0</v>
      </c>
      <c r="Z76" s="6">
        <f t="array" ref="Z76">IFERROR(XLOOKUP(B76,'INC INV'!BH:BH,'INC INV'!BJ:BJ)/F76,0)</f>
        <v>0</v>
      </c>
      <c r="AA76" s="6">
        <f t="array" ref="AA76">IFERROR(XLOOKUP(B76,'INC INV'!BN:BN,'INC INV'!BP:BP)/F76,0)</f>
        <v>0</v>
      </c>
    </row>
    <row r="77">
      <c r="A77" s="93" t="s">
        <v>870</v>
      </c>
      <c r="B77" s="38" t="s">
        <v>40</v>
      </c>
      <c r="C77" s="14" t="s">
        <v>239</v>
      </c>
      <c r="D77" s="84" t="str">
        <f t="array" ref="D77">XLOOKUP(B77,'ORDER LIST'!C:C,'ORDER LIST'!B:B)</f>
        <v>Devi Shawl Cotton Gold Writing</v>
      </c>
      <c r="E77" s="89"/>
      <c r="F77" s="66">
        <v>61.0</v>
      </c>
      <c r="G77" s="6">
        <f t="array" ref="G77">XLOOKUP(B77,INV!A:A,INV!G:G)</f>
        <v>245</v>
      </c>
      <c r="H77" s="6">
        <f t="shared" si="77"/>
        <v>4.016393443</v>
      </c>
      <c r="I77" s="14">
        <f t="shared" si="3"/>
        <v>610</v>
      </c>
      <c r="J77" s="14">
        <v>10.0</v>
      </c>
      <c r="K77" s="6">
        <f t="shared" si="4"/>
        <v>3.016393443</v>
      </c>
      <c r="L77" s="6">
        <f t="shared" ref="L77:P77" si="87">IF((K77-1+W77)&lt;0,0,K77-1+W77)</f>
        <v>9.737704918</v>
      </c>
      <c r="M77" s="6">
        <f t="shared" si="87"/>
        <v>8.737704918</v>
      </c>
      <c r="N77" s="6">
        <f t="shared" si="87"/>
        <v>14.21311475</v>
      </c>
      <c r="O77" s="6">
        <f t="shared" si="87"/>
        <v>13.21311475</v>
      </c>
      <c r="P77" s="6">
        <f t="shared" si="87"/>
        <v>12.21311475</v>
      </c>
      <c r="Q77" s="6">
        <f t="shared" si="6"/>
        <v>0</v>
      </c>
      <c r="S77" s="6">
        <f t="shared" si="7"/>
        <v>0</v>
      </c>
      <c r="T77" s="6">
        <f t="shared" si="8"/>
        <v>0</v>
      </c>
      <c r="U77" s="6">
        <f t="shared" si="9"/>
        <v>0</v>
      </c>
      <c r="V77" s="6">
        <f t="array" ref="V77">iferror(XLOOKUP(B77,'INC INV'!AJ:AJ,'INC INV'!AL:AL)/F77,0)</f>
        <v>0</v>
      </c>
      <c r="W77" s="6">
        <f t="array" ref="W77">IFERROR(XLOOKUP(B77,'INC INV'!AP:AP,'INC INV'!AR:AR)/F77,0)</f>
        <v>7.721311475</v>
      </c>
      <c r="X77" s="6">
        <f t="array" ref="X77">IFERROR(XLOOKUP(B77,'INC INV'!AV:AV,'INC INV'!AX:AX)/F77,0)</f>
        <v>0</v>
      </c>
      <c r="Y77" s="6">
        <f t="array" ref="Y77">IFERROR(XLOOKUP(B77,'INC INV'!BB:BB,'INC INV'!BD:BD)/F77,0)</f>
        <v>6.475409836</v>
      </c>
      <c r="Z77" s="6">
        <f t="array" ref="Z77">IFERROR(XLOOKUP(B77,'INC INV'!BH:BH,'INC INV'!BJ:BJ)/F77,0)</f>
        <v>0</v>
      </c>
      <c r="AA77" s="6">
        <f t="array" ref="AA77">IFERROR(XLOOKUP(B77,'INC INV'!BN:BN,'INC INV'!BP:BP)/F77,0)</f>
        <v>0</v>
      </c>
    </row>
    <row r="78">
      <c r="A78" s="19" t="s">
        <v>260</v>
      </c>
      <c r="B78" s="20" t="s">
        <v>261</v>
      </c>
      <c r="C78" s="14" t="s">
        <v>239</v>
      </c>
      <c r="D78" s="84" t="str">
        <f t="array" ref="D78">XLOOKUP(B78,'ORDER LIST'!C:C,'ORDER LIST'!B:B)</f>
        <v>Kumkum</v>
      </c>
      <c r="E78" s="89" t="s">
        <v>866</v>
      </c>
      <c r="F78" s="6">
        <f t="array" ref="F78">XLOOKUP(B78,SALES!A:A,SALES!C:C)</f>
        <v>127.5833333</v>
      </c>
      <c r="G78" s="6">
        <f t="array" ref="G78">XLOOKUP(B78,INV!A:A,INV!G:G)</f>
        <v>527</v>
      </c>
      <c r="H78" s="6">
        <f t="shared" si="77"/>
        <v>4.130633573</v>
      </c>
      <c r="I78" s="14">
        <f t="shared" si="3"/>
        <v>1275.833333</v>
      </c>
      <c r="J78" s="14">
        <v>10.0</v>
      </c>
      <c r="K78" s="6">
        <f t="shared" si="4"/>
        <v>3.130633573</v>
      </c>
      <c r="L78" s="6">
        <f t="shared" ref="L78:P78" si="88">IF((K78-1+W78)&lt;0,0,K78-1+W78)</f>
        <v>6.033964729</v>
      </c>
      <c r="M78" s="6">
        <f t="shared" si="88"/>
        <v>5.033964729</v>
      </c>
      <c r="N78" s="6">
        <f t="shared" si="88"/>
        <v>11.37034618</v>
      </c>
      <c r="O78" s="6">
        <f t="shared" si="88"/>
        <v>10.37034618</v>
      </c>
      <c r="P78" s="6">
        <f t="shared" si="88"/>
        <v>9.370346179</v>
      </c>
      <c r="Q78" s="6">
        <f t="shared" si="6"/>
        <v>80.33333333</v>
      </c>
      <c r="S78" s="6">
        <f t="shared" si="7"/>
        <v>0</v>
      </c>
      <c r="T78" s="6">
        <f t="shared" si="8"/>
        <v>0.629653821</v>
      </c>
      <c r="U78" s="6">
        <f t="shared" si="9"/>
        <v>0</v>
      </c>
      <c r="V78" s="6">
        <f t="array" ref="V78">iferror(XLOOKUP(B78,'INC INV'!AJ:AJ,'INC INV'!AL:AL)/F78,0)</f>
        <v>0</v>
      </c>
      <c r="W78" s="6">
        <f t="array" ref="W78">IFERROR(XLOOKUP(B78,'INC INV'!AP:AP,'INC INV'!AR:AR)/F78,0)</f>
        <v>3.903331156</v>
      </c>
      <c r="X78" s="6">
        <f t="array" ref="X78">IFERROR(XLOOKUP(B78,'INC INV'!AV:AV,'INC INV'!AX:AX)/F78,0)</f>
        <v>0</v>
      </c>
      <c r="Y78" s="6">
        <f t="array" ref="Y78">IFERROR(XLOOKUP(B78,'INC INV'!BB:BB,'INC INV'!BD:BD)/F78,0)</f>
        <v>7.33638145</v>
      </c>
      <c r="Z78" s="6">
        <f t="array" ref="Z78">IFERROR(XLOOKUP(B78,'INC INV'!BH:BH,'INC INV'!BJ:BJ)/F78,0)</f>
        <v>0</v>
      </c>
      <c r="AA78" s="6">
        <f t="array" ref="AA78">IFERROR(XLOOKUP(B78,'INC INV'!BN:BN,'INC INV'!BP:BP)/F78,0)</f>
        <v>0</v>
      </c>
    </row>
    <row r="79">
      <c r="A79" s="19" t="s">
        <v>233</v>
      </c>
      <c r="B79" s="20" t="s">
        <v>234</v>
      </c>
      <c r="C79" s="14" t="s">
        <v>232</v>
      </c>
      <c r="D79" s="84" t="str">
        <f t="array" ref="D79">XLOOKUP(B79,'ORDER LIST'!C:C,'ORDER LIST'!B:B)</f>
        <v>Adiyogi Bucket Hat - Beige M</v>
      </c>
      <c r="E79" s="89"/>
      <c r="F79" s="66">
        <v>10.0</v>
      </c>
      <c r="G79" s="6">
        <f t="array" ref="G79">XLOOKUP(B79,INV!A:A,INV!G:G)</f>
        <v>42</v>
      </c>
      <c r="H79" s="6">
        <f t="shared" si="77"/>
        <v>4.2</v>
      </c>
      <c r="I79" s="14">
        <f t="shared" si="3"/>
        <v>60</v>
      </c>
      <c r="J79" s="14">
        <v>6.0</v>
      </c>
      <c r="K79" s="6">
        <f t="shared" si="4"/>
        <v>3.2</v>
      </c>
      <c r="L79" s="6">
        <f t="shared" ref="L79:P79" si="89">IF((K79-1+W79)&lt;0,0,K79-1+W79)</f>
        <v>2.7</v>
      </c>
      <c r="M79" s="6">
        <f t="shared" si="89"/>
        <v>1.7</v>
      </c>
      <c r="N79" s="6">
        <f t="shared" si="89"/>
        <v>4.2</v>
      </c>
      <c r="O79" s="6">
        <f t="shared" si="89"/>
        <v>3.2</v>
      </c>
      <c r="P79" s="6">
        <f t="shared" si="89"/>
        <v>2.2</v>
      </c>
      <c r="Q79" s="6">
        <f t="shared" si="6"/>
        <v>38</v>
      </c>
      <c r="S79" s="6">
        <f t="shared" si="7"/>
        <v>0</v>
      </c>
      <c r="T79" s="6">
        <f t="shared" si="8"/>
        <v>3.8</v>
      </c>
      <c r="U79" s="6">
        <f t="shared" si="9"/>
        <v>0</v>
      </c>
      <c r="V79" s="6">
        <f t="array" ref="V79">iferror(XLOOKUP(B79,'INC INV'!AJ:AJ,'INC INV'!AL:AL)/F79,0)</f>
        <v>0</v>
      </c>
      <c r="W79" s="6">
        <f t="array" ref="W79">IFERROR(XLOOKUP(B79,'INC INV'!AP:AP,'INC INV'!AR:AR)/F79,0)</f>
        <v>0.5</v>
      </c>
      <c r="X79" s="6">
        <f t="array" ref="X79">IFERROR(XLOOKUP(B79,'INC INV'!AV:AV,'INC INV'!AX:AX)/F79,0)</f>
        <v>0</v>
      </c>
      <c r="Y79" s="6">
        <f t="array" ref="Y79">IFERROR(XLOOKUP(B79,'INC INV'!BB:BB,'INC INV'!BD:BD)/F79,0)</f>
        <v>3.5</v>
      </c>
      <c r="Z79" s="6">
        <f t="array" ref="Z79">IFERROR(XLOOKUP(B79,'INC INV'!BH:BH,'INC INV'!BJ:BJ)/F79,0)</f>
        <v>0</v>
      </c>
      <c r="AA79" s="6">
        <f t="array" ref="AA79">IFERROR(XLOOKUP(B79,'INC INV'!BN:BN,'INC INV'!BP:BP)/F79,0)</f>
        <v>0</v>
      </c>
    </row>
    <row r="80">
      <c r="A80" s="19" t="s">
        <v>492</v>
      </c>
      <c r="B80" s="20" t="s">
        <v>493</v>
      </c>
      <c r="C80" s="14" t="s">
        <v>467</v>
      </c>
      <c r="D80" s="84" t="str">
        <f t="array" ref="D80">XLOOKUP(B80,'ORDER LIST'!C:C,'ORDER LIST'!B:B)</f>
        <v>Incense-Stick-Vetiver-10</v>
      </c>
      <c r="E80" s="89"/>
      <c r="F80" s="6">
        <f t="array" ref="F80">XLOOKUP(B80,SALES!A:A,SALES!C:C)</f>
        <v>63.5</v>
      </c>
      <c r="G80" s="6">
        <f t="array" ref="G80">XLOOKUP(B80,INV!A:A,INV!G:G)</f>
        <v>283</v>
      </c>
      <c r="H80" s="6">
        <f t="shared" si="77"/>
        <v>4.456692913</v>
      </c>
      <c r="I80" s="14">
        <f t="shared" si="3"/>
        <v>508</v>
      </c>
      <c r="J80" s="14">
        <v>8.0</v>
      </c>
      <c r="K80" s="6">
        <f t="shared" si="4"/>
        <v>3.456692913</v>
      </c>
      <c r="L80" s="6">
        <f t="shared" ref="L80:P80" si="90">IF((K80-1+W80)&lt;0,0,K80-1+W80)</f>
        <v>5.921259843</v>
      </c>
      <c r="M80" s="6">
        <f t="shared" si="90"/>
        <v>4.921259843</v>
      </c>
      <c r="N80" s="6">
        <f t="shared" si="90"/>
        <v>6.724409449</v>
      </c>
      <c r="O80" s="6">
        <f t="shared" si="90"/>
        <v>6.433070866</v>
      </c>
      <c r="P80" s="6">
        <f t="shared" si="90"/>
        <v>5.433070866</v>
      </c>
      <c r="Q80" s="6">
        <f t="shared" si="6"/>
        <v>163</v>
      </c>
      <c r="S80" s="6">
        <f t="shared" si="7"/>
        <v>0</v>
      </c>
      <c r="T80" s="6">
        <f t="shared" si="8"/>
        <v>2.566929134</v>
      </c>
      <c r="U80" s="6">
        <f t="shared" si="9"/>
        <v>0</v>
      </c>
      <c r="V80" s="6">
        <f t="array" ref="V80">iferror(XLOOKUP(B80,'INC INV'!AJ:AJ,'INC INV'!AL:AL)/F80,0)</f>
        <v>0</v>
      </c>
      <c r="W80" s="6">
        <f t="array" ref="W80">IFERROR(XLOOKUP(B80,'INC INV'!AP:AP,'INC INV'!AR:AR)/F80,0)</f>
        <v>3.464566929</v>
      </c>
      <c r="X80" s="6">
        <f t="array" ref="X80">IFERROR(XLOOKUP(B80,'INC INV'!AV:AV,'INC INV'!AX:AX)/F80,0)</f>
        <v>0</v>
      </c>
      <c r="Y80" s="6">
        <f t="array" ref="Y80">IFERROR(XLOOKUP(B80,'INC INV'!BB:BB,'INC INV'!BD:BD)/F80,0)</f>
        <v>2.803149606</v>
      </c>
      <c r="Z80" s="6">
        <f t="array" ref="Z80">IFERROR(XLOOKUP(B80,'INC INV'!BH:BH,'INC INV'!BJ:BJ)/F80,0)</f>
        <v>0.7086614173</v>
      </c>
      <c r="AA80" s="6">
        <f t="array" ref="AA80">IFERROR(XLOOKUP(B80,'INC INV'!BN:BN,'INC INV'!BP:BP)/F80,0)</f>
        <v>0</v>
      </c>
    </row>
    <row r="81">
      <c r="A81" s="19" t="s">
        <v>432</v>
      </c>
      <c r="B81" s="20" t="s">
        <v>433</v>
      </c>
      <c r="C81" s="14" t="s">
        <v>431</v>
      </c>
      <c r="D81" s="84" t="str">
        <f t="array" ref="D81">XLOOKUP(B81,'ORDER LIST'!C:C,'ORDER LIST'!B:B)</f>
        <v>Hammered-Copper-Uruli-Small</v>
      </c>
      <c r="E81" s="89"/>
      <c r="F81" s="66">
        <v>10.0</v>
      </c>
      <c r="G81" s="6">
        <f t="array" ref="G81">XLOOKUP(B81,INV!A:A,INV!G:G)</f>
        <v>46</v>
      </c>
      <c r="H81" s="6">
        <f t="shared" si="77"/>
        <v>4.6</v>
      </c>
      <c r="I81" s="14">
        <f t="shared" si="3"/>
        <v>80</v>
      </c>
      <c r="J81" s="14">
        <v>8.0</v>
      </c>
      <c r="K81" s="6">
        <f t="shared" si="4"/>
        <v>3.6</v>
      </c>
      <c r="L81" s="6">
        <f t="shared" ref="L81:P81" si="91">IF((K81-1+W81)&lt;0,0,K81-1+W81)</f>
        <v>6.1</v>
      </c>
      <c r="M81" s="6">
        <f t="shared" si="91"/>
        <v>5.1</v>
      </c>
      <c r="N81" s="6">
        <f t="shared" si="91"/>
        <v>9.6</v>
      </c>
      <c r="O81" s="6">
        <f t="shared" si="91"/>
        <v>8.6</v>
      </c>
      <c r="P81" s="6">
        <f t="shared" si="91"/>
        <v>7.6</v>
      </c>
      <c r="Q81" s="6">
        <f t="shared" si="6"/>
        <v>4</v>
      </c>
      <c r="S81" s="6">
        <f t="shared" si="7"/>
        <v>0</v>
      </c>
      <c r="T81" s="6">
        <f t="shared" si="8"/>
        <v>0.4</v>
      </c>
      <c r="U81" s="6">
        <f t="shared" si="9"/>
        <v>0</v>
      </c>
      <c r="V81" s="6">
        <f t="array" ref="V81">iferror(XLOOKUP(B81,'INC INV'!AJ:AJ,'INC INV'!AL:AL)/F81,0)</f>
        <v>0</v>
      </c>
      <c r="W81" s="6">
        <f t="array" ref="W81">IFERROR(XLOOKUP(B81,'INC INV'!AP:AP,'INC INV'!AR:AR)/F81,0)</f>
        <v>3.5</v>
      </c>
      <c r="X81" s="6">
        <f t="array" ref="X81">IFERROR(XLOOKUP(B81,'INC INV'!AV:AV,'INC INV'!AX:AX)/F81,0)</f>
        <v>0</v>
      </c>
      <c r="Y81" s="6">
        <f t="array" ref="Y81">IFERROR(XLOOKUP(B81,'INC INV'!BB:BB,'INC INV'!BD:BD)/F81,0)</f>
        <v>5.5</v>
      </c>
      <c r="Z81" s="6">
        <f t="array" ref="Z81">IFERROR(XLOOKUP(B81,'INC INV'!BH:BH,'INC INV'!BJ:BJ)/F81,0)</f>
        <v>0</v>
      </c>
      <c r="AA81" s="6">
        <f t="array" ref="AA81">IFERROR(XLOOKUP(B81,'INC INV'!BN:BN,'INC INV'!BP:BP)/F81,0)</f>
        <v>0</v>
      </c>
    </row>
    <row r="82">
      <c r="A82" s="19" t="s">
        <v>643</v>
      </c>
      <c r="B82" s="20" t="s">
        <v>644</v>
      </c>
      <c r="C82" s="14" t="s">
        <v>607</v>
      </c>
      <c r="D82" s="84" t="str">
        <f t="array" ref="D82">XLOOKUP(B82,'ORDER LIST'!C:C,'ORDER LIST'!B:B)</f>
        <v>Photos-DL-Black-Background</v>
      </c>
      <c r="E82" s="89" t="str">
        <f t="array" ref="E82">XLOOKUP(B82,'PRICE LIST'!E:E,#REF!)</f>
        <v>#N/A</v>
      </c>
      <c r="F82" s="6">
        <f t="array" ref="F82">XLOOKUP(B82,SALES!A:A,SALES!C:C)</f>
        <v>2.166666667</v>
      </c>
      <c r="G82" s="6">
        <f t="array" ref="G82">XLOOKUP(B82,INV!A:A,INV!G:G)</f>
        <v>10</v>
      </c>
      <c r="H82" s="6">
        <f t="shared" si="77"/>
        <v>4.615384615</v>
      </c>
      <c r="I82" s="14">
        <f t="shared" si="3"/>
        <v>17.33333333</v>
      </c>
      <c r="J82" s="14">
        <v>8.0</v>
      </c>
      <c r="K82" s="6">
        <f t="shared" si="4"/>
        <v>3.615384615</v>
      </c>
      <c r="L82" s="6">
        <f t="shared" ref="L82:P82" si="92">IF((K82-1+W82)&lt;0,0,K82-1+W82)</f>
        <v>2.615384615</v>
      </c>
      <c r="M82" s="6">
        <f t="shared" si="92"/>
        <v>1.615384615</v>
      </c>
      <c r="N82" s="6">
        <f t="shared" si="92"/>
        <v>5.692307692</v>
      </c>
      <c r="O82" s="6">
        <f t="shared" si="92"/>
        <v>4.692307692</v>
      </c>
      <c r="P82" s="6">
        <f t="shared" si="92"/>
        <v>3.692307692</v>
      </c>
      <c r="Q82" s="6">
        <f t="shared" si="6"/>
        <v>9.333333333</v>
      </c>
      <c r="S82" s="6">
        <f t="shared" si="7"/>
        <v>0</v>
      </c>
      <c r="T82" s="6">
        <f t="shared" si="8"/>
        <v>4.307692308</v>
      </c>
      <c r="U82" s="6">
        <f t="shared" si="9"/>
        <v>0</v>
      </c>
      <c r="V82" s="6">
        <f t="array" ref="V82">iferror(XLOOKUP(B82,'INC INV'!AJ:AJ,'INC INV'!AL:AL)/F82,0)</f>
        <v>0</v>
      </c>
      <c r="W82" s="6">
        <f t="array" ref="W82">IFERROR(XLOOKUP(B82,'INC INV'!AP:AP,'INC INV'!AR:AR)/F82,0)</f>
        <v>0</v>
      </c>
      <c r="X82" s="6">
        <f t="array" ref="X82">IFERROR(XLOOKUP(B82,'INC INV'!AV:AV,'INC INV'!AX:AX)/F82,0)</f>
        <v>0</v>
      </c>
      <c r="Y82" s="6">
        <f t="array" ref="Y82">IFERROR(XLOOKUP(B82,'INC INV'!BB:BB,'INC INV'!BD:BD)/F82,0)</f>
        <v>5.076923077</v>
      </c>
      <c r="Z82" s="6">
        <f t="array" ref="Z82">IFERROR(XLOOKUP(B82,'INC INV'!BH:BH,'INC INV'!BJ:BJ)/F82,0)</f>
        <v>0</v>
      </c>
      <c r="AA82" s="6">
        <f t="array" ref="AA82">IFERROR(XLOOKUP(B82,'INC INV'!BN:BN,'INC INV'!BP:BP)/F82,0)</f>
        <v>0</v>
      </c>
    </row>
    <row r="83">
      <c r="A83" s="19" t="s">
        <v>548</v>
      </c>
      <c r="B83" s="20" t="s">
        <v>549</v>
      </c>
      <c r="C83" s="14" t="s">
        <v>547</v>
      </c>
      <c r="D83" s="84" t="str">
        <f t="array" ref="D83">XLOOKUP(B83,'ORDER LIST'!C:C,'ORDER LIST'!B:B)</f>
        <v>Jai Bhairavi Devi Copper Cuff</v>
      </c>
      <c r="E83" s="89"/>
      <c r="F83" s="6">
        <f t="array" ref="F83">XLOOKUP(B83,SALES!A:A,SALES!C:C)</f>
        <v>40.25</v>
      </c>
      <c r="G83" s="6">
        <f t="array" ref="G83">XLOOKUP(B83,INV!A:A,INV!G:G)</f>
        <v>193</v>
      </c>
      <c r="H83" s="6">
        <f t="shared" si="77"/>
        <v>4.795031056</v>
      </c>
      <c r="I83" s="14">
        <f t="shared" si="3"/>
        <v>322</v>
      </c>
      <c r="J83" s="14">
        <v>8.0</v>
      </c>
      <c r="K83" s="6">
        <f t="shared" si="4"/>
        <v>3.795031056</v>
      </c>
      <c r="L83" s="6">
        <f t="shared" ref="L83:P83" si="93">IF((K83-1+W83)&lt;0,0,K83-1+W83)</f>
        <v>4.658385093</v>
      </c>
      <c r="M83" s="6">
        <f t="shared" si="93"/>
        <v>3.658385093</v>
      </c>
      <c r="N83" s="6">
        <f t="shared" si="93"/>
        <v>8.546583851</v>
      </c>
      <c r="O83" s="6">
        <f t="shared" si="93"/>
        <v>8.043478261</v>
      </c>
      <c r="P83" s="6">
        <f t="shared" si="93"/>
        <v>7.043478261</v>
      </c>
      <c r="Q83" s="6">
        <f t="shared" si="6"/>
        <v>38.5</v>
      </c>
      <c r="S83" s="6">
        <f t="shared" si="7"/>
        <v>0</v>
      </c>
      <c r="T83" s="6">
        <f t="shared" si="8"/>
        <v>0.9565217391</v>
      </c>
      <c r="U83" s="6">
        <f t="shared" si="9"/>
        <v>0</v>
      </c>
      <c r="V83" s="6">
        <f t="array" ref="V83">iferror(XLOOKUP(B83,'INC INV'!AJ:AJ,'INC INV'!AL:AL)/F83,0)</f>
        <v>0</v>
      </c>
      <c r="W83" s="6">
        <f t="array" ref="W83">IFERROR(XLOOKUP(B83,'INC INV'!AP:AP,'INC INV'!AR:AR)/F83,0)</f>
        <v>1.863354037</v>
      </c>
      <c r="X83" s="6">
        <f t="array" ref="X83">IFERROR(XLOOKUP(B83,'INC INV'!AV:AV,'INC INV'!AX:AX)/F83,0)</f>
        <v>0</v>
      </c>
      <c r="Y83" s="6">
        <f t="array" ref="Y83">IFERROR(XLOOKUP(B83,'INC INV'!BB:BB,'INC INV'!BD:BD)/F83,0)</f>
        <v>5.888198758</v>
      </c>
      <c r="Z83" s="6">
        <f t="array" ref="Z83">IFERROR(XLOOKUP(B83,'INC INV'!BH:BH,'INC INV'!BJ:BJ)/F83,0)</f>
        <v>0.4968944099</v>
      </c>
      <c r="AA83" s="6">
        <f t="array" ref="AA83">IFERROR(XLOOKUP(B83,'INC INV'!BN:BN,'INC INV'!BP:BP)/F83,0)</f>
        <v>0</v>
      </c>
    </row>
    <row r="84">
      <c r="A84" s="19" t="s">
        <v>434</v>
      </c>
      <c r="B84" s="20" t="s">
        <v>435</v>
      </c>
      <c r="C84" s="14" t="s">
        <v>431</v>
      </c>
      <c r="D84" s="84" t="str">
        <f t="array" ref="D84">XLOOKUP(B84,'ORDER LIST'!C:C,'ORDER LIST'!B:B)</f>
        <v>Hammered Copper Uruli Medium</v>
      </c>
      <c r="E84" s="89"/>
      <c r="F84" s="66">
        <v>10.0</v>
      </c>
      <c r="G84" s="6">
        <f t="array" ref="G84">XLOOKUP(B84,INV!A:A,INV!G:G)</f>
        <v>48</v>
      </c>
      <c r="H84" s="6">
        <f t="shared" si="77"/>
        <v>4.8</v>
      </c>
      <c r="I84" s="14">
        <f t="shared" si="3"/>
        <v>80</v>
      </c>
      <c r="J84" s="14">
        <v>8.0</v>
      </c>
      <c r="K84" s="6">
        <f t="shared" si="4"/>
        <v>3.8</v>
      </c>
      <c r="L84" s="6">
        <f t="shared" ref="L84:P84" si="94">IF((K84-1+W84)&lt;0,0,K84-1+W84)</f>
        <v>6.3</v>
      </c>
      <c r="M84" s="6">
        <f t="shared" si="94"/>
        <v>5.3</v>
      </c>
      <c r="N84" s="6">
        <f t="shared" si="94"/>
        <v>9.8</v>
      </c>
      <c r="O84" s="6">
        <f t="shared" si="94"/>
        <v>8.8</v>
      </c>
      <c r="P84" s="6">
        <f t="shared" si="94"/>
        <v>7.8</v>
      </c>
      <c r="Q84" s="6">
        <f t="shared" si="6"/>
        <v>2</v>
      </c>
      <c r="S84" s="6">
        <f t="shared" si="7"/>
        <v>0</v>
      </c>
      <c r="T84" s="6">
        <f t="shared" si="8"/>
        <v>0.2</v>
      </c>
      <c r="U84" s="6">
        <f t="shared" si="9"/>
        <v>0</v>
      </c>
      <c r="V84" s="6">
        <f t="array" ref="V84">iferror(XLOOKUP(B84,'INC INV'!AJ:AJ,'INC INV'!AL:AL)/F84,0)</f>
        <v>0</v>
      </c>
      <c r="W84" s="6">
        <f t="array" ref="W84">IFERROR(XLOOKUP(B84,'INC INV'!AP:AP,'INC INV'!AR:AR)/F84,0)</f>
        <v>3.5</v>
      </c>
      <c r="X84" s="6">
        <f t="array" ref="X84">IFERROR(XLOOKUP(B84,'INC INV'!AV:AV,'INC INV'!AX:AX)/F84,0)</f>
        <v>0</v>
      </c>
      <c r="Y84" s="6">
        <f t="array" ref="Y84">IFERROR(XLOOKUP(B84,'INC INV'!BB:BB,'INC INV'!BD:BD)/F84,0)</f>
        <v>5.5</v>
      </c>
      <c r="Z84" s="6">
        <f t="array" ref="Z84">IFERROR(XLOOKUP(B84,'INC INV'!BH:BH,'INC INV'!BJ:BJ)/F84,0)</f>
        <v>0</v>
      </c>
      <c r="AA84" s="6">
        <f t="array" ref="AA84">IFERROR(XLOOKUP(B84,'INC INV'!BN:BN,'INC INV'!BP:BP)/F84,0)</f>
        <v>0</v>
      </c>
    </row>
    <row r="85">
      <c r="A85" s="19" t="s">
        <v>627</v>
      </c>
      <c r="B85" s="20" t="s">
        <v>650</v>
      </c>
      <c r="C85" s="14" t="s">
        <v>607</v>
      </c>
      <c r="D85" s="89"/>
      <c r="E85" s="89" t="str">
        <f t="array" ref="E85">XLOOKUP(B85,'PRICE LIST'!E:E,#REF!)</f>
        <v>#N/A</v>
      </c>
      <c r="F85" s="6">
        <f t="array" ref="F85">XLOOKUP(B85,SALES!A:A,SALES!C:C)</f>
        <v>1.833333333</v>
      </c>
      <c r="G85" s="6">
        <f t="array" ref="G85">XLOOKUP(B85,INV!A:A,INV!G:G)</f>
        <v>0</v>
      </c>
      <c r="H85" s="6">
        <f t="shared" si="77"/>
        <v>0</v>
      </c>
      <c r="I85" s="14">
        <f t="shared" si="3"/>
        <v>14.66666667</v>
      </c>
      <c r="J85" s="14">
        <v>8.0</v>
      </c>
      <c r="K85" s="6">
        <f t="shared" si="4"/>
        <v>3.909090909</v>
      </c>
      <c r="L85" s="6">
        <f t="shared" ref="L85:P85" si="95">IF((K85-1+W85)&lt;0,0,K85-1+W85)</f>
        <v>2.909090909</v>
      </c>
      <c r="M85" s="6">
        <f t="shared" si="95"/>
        <v>1.909090909</v>
      </c>
      <c r="N85" s="6">
        <f t="shared" si="95"/>
        <v>9.636363636</v>
      </c>
      <c r="O85" s="6">
        <f t="shared" si="95"/>
        <v>8.636363636</v>
      </c>
      <c r="P85" s="6">
        <f t="shared" si="95"/>
        <v>7.636363636</v>
      </c>
      <c r="Q85" s="6">
        <f t="shared" si="6"/>
        <v>0.6666666667</v>
      </c>
      <c r="S85" s="6">
        <f t="shared" si="7"/>
        <v>0</v>
      </c>
      <c r="T85" s="6">
        <f t="shared" si="8"/>
        <v>0.3636363636</v>
      </c>
      <c r="U85" s="6">
        <f t="shared" si="9"/>
        <v>0</v>
      </c>
      <c r="V85" s="6">
        <f t="array" ref="V85">iferror(XLOOKUP(B85,'INC INV'!AJ:AJ,'INC INV'!AL:AL)/F85,0)</f>
        <v>4.909090909</v>
      </c>
      <c r="W85" s="6">
        <f t="array" ref="W85">IFERROR(XLOOKUP(B85,'INC INV'!AP:AP,'INC INV'!AR:AR)/F85,0)</f>
        <v>0</v>
      </c>
      <c r="X85" s="6">
        <f t="array" ref="X85">IFERROR(XLOOKUP(B85,'INC INV'!AV:AV,'INC INV'!AX:AX)/F85,0)</f>
        <v>0</v>
      </c>
      <c r="Y85" s="6">
        <f t="array" ref="Y85">IFERROR(XLOOKUP(B85,'INC INV'!BB:BB,'INC INV'!BD:BD)/F85,0)</f>
        <v>8.727272727</v>
      </c>
      <c r="Z85" s="6">
        <f t="array" ref="Z85">IFERROR(XLOOKUP(B85,'INC INV'!BH:BH,'INC INV'!BJ:BJ)/F85,0)</f>
        <v>0</v>
      </c>
      <c r="AA85" s="6">
        <f t="array" ref="AA85">IFERROR(XLOOKUP(B85,'INC INV'!BN:BN,'INC INV'!BP:BP)/F85,0)</f>
        <v>0</v>
      </c>
    </row>
    <row r="86">
      <c r="A86" s="19" t="s">
        <v>187</v>
      </c>
      <c r="B86" s="20" t="s">
        <v>188</v>
      </c>
      <c r="C86" s="14" t="s">
        <v>182</v>
      </c>
      <c r="D86" s="84" t="str">
        <f t="array" ref="D86">XLOOKUP(B86,'ORDER LIST'!C:C,'ORDER LIST'!B:B)</f>
        <v>English Joy 24x7</v>
      </c>
      <c r="E86" s="89"/>
      <c r="F86" s="6">
        <f t="array" ref="F86">XLOOKUP(B86,SALES!A:A,SALES!C:C)</f>
        <v>16.25</v>
      </c>
      <c r="G86" s="6">
        <f t="array" ref="G86">XLOOKUP(B86,INV!A:A,INV!G:G)</f>
        <v>80</v>
      </c>
      <c r="H86" s="6">
        <f t="shared" si="77"/>
        <v>4.923076923</v>
      </c>
      <c r="I86" s="14">
        <f t="shared" si="3"/>
        <v>130</v>
      </c>
      <c r="J86" s="14">
        <v>8.0</v>
      </c>
      <c r="K86" s="6">
        <f t="shared" si="4"/>
        <v>3.923076923</v>
      </c>
      <c r="L86" s="6">
        <f t="shared" ref="L86:P86" si="96">IF((K86-1+W86)&lt;0,0,K86-1+W86)</f>
        <v>4.769230769</v>
      </c>
      <c r="M86" s="6">
        <f t="shared" si="96"/>
        <v>3.769230769</v>
      </c>
      <c r="N86" s="6">
        <f t="shared" si="96"/>
        <v>8.246153846</v>
      </c>
      <c r="O86" s="6">
        <f t="shared" si="96"/>
        <v>7.246153846</v>
      </c>
      <c r="P86" s="6">
        <f t="shared" si="96"/>
        <v>6.246153846</v>
      </c>
      <c r="Q86" s="6">
        <f t="shared" si="6"/>
        <v>28.5</v>
      </c>
      <c r="S86" s="6">
        <f t="shared" si="7"/>
        <v>0</v>
      </c>
      <c r="T86" s="6">
        <f t="shared" si="8"/>
        <v>1.753846154</v>
      </c>
      <c r="U86" s="6">
        <f t="shared" si="9"/>
        <v>0</v>
      </c>
      <c r="V86" s="6">
        <f t="array" ref="V86">iferror(XLOOKUP(B86,'INC INV'!AJ:AJ,'INC INV'!AL:AL)/F86,0)</f>
        <v>0</v>
      </c>
      <c r="W86" s="6">
        <f t="array" ref="W86">IFERROR(XLOOKUP(B86,'INC INV'!AP:AP,'INC INV'!AR:AR)/F86,0)</f>
        <v>1.846153846</v>
      </c>
      <c r="X86" s="6">
        <f t="array" ref="X86">IFERROR(XLOOKUP(B86,'INC INV'!AV:AV,'INC INV'!AX:AX)/F86,0)</f>
        <v>0</v>
      </c>
      <c r="Y86" s="6">
        <f t="array" ref="Y86">IFERROR(XLOOKUP(B86,'INC INV'!BB:BB,'INC INV'!BD:BD)/F86,0)</f>
        <v>5.476923077</v>
      </c>
      <c r="Z86" s="6">
        <f t="array" ref="Z86">IFERROR(XLOOKUP(B86,'INC INV'!BH:BH,'INC INV'!BJ:BJ)/F86,0)</f>
        <v>0</v>
      </c>
      <c r="AA86" s="6">
        <f t="array" ref="AA86">IFERROR(XLOOKUP(B86,'INC INV'!BN:BN,'INC INV'!BP:BP)/F86,0)</f>
        <v>0</v>
      </c>
    </row>
    <row r="87">
      <c r="A87" s="19" t="s">
        <v>618</v>
      </c>
      <c r="B87" s="20" t="s">
        <v>619</v>
      </c>
      <c r="C87" s="14" t="s">
        <v>607</v>
      </c>
      <c r="D87" s="84" t="str">
        <f t="array" ref="D87">XLOOKUP(B87,'ORDER LIST'!C:C,'ORDER LIST'!B:B)</f>
        <v>Devi w/Bangles Yellow Ver</v>
      </c>
      <c r="E87" s="89" t="str">
        <f t="array" ref="E87">XLOOKUP(B87,'PRICE LIST'!E:E,#REF!)</f>
        <v>#N/A</v>
      </c>
      <c r="F87" s="6">
        <f t="array" ref="F87">XLOOKUP(B87,SALES!A:A,SALES!C:C)</f>
        <v>3.25</v>
      </c>
      <c r="G87" s="6">
        <f t="array" ref="G87">XLOOKUP(B87,INV!A:A,INV!G:G)</f>
        <v>16</v>
      </c>
      <c r="H87" s="6">
        <f t="shared" si="77"/>
        <v>4.923076923</v>
      </c>
      <c r="I87" s="14">
        <f t="shared" si="3"/>
        <v>26</v>
      </c>
      <c r="J87" s="14">
        <v>8.0</v>
      </c>
      <c r="K87" s="6">
        <f t="shared" si="4"/>
        <v>3.923076923</v>
      </c>
      <c r="L87" s="6">
        <f t="shared" ref="L87:P87" si="97">IF((K87-1+W87)&lt;0,0,K87-1+W87)</f>
        <v>2.923076923</v>
      </c>
      <c r="M87" s="6">
        <f t="shared" si="97"/>
        <v>1.923076923</v>
      </c>
      <c r="N87" s="6">
        <f t="shared" si="97"/>
        <v>4.923076923</v>
      </c>
      <c r="O87" s="6">
        <f t="shared" si="97"/>
        <v>3.923076923</v>
      </c>
      <c r="P87" s="6">
        <f t="shared" si="97"/>
        <v>2.923076923</v>
      </c>
      <c r="Q87" s="6">
        <f t="shared" si="6"/>
        <v>16.5</v>
      </c>
      <c r="S87" s="6">
        <f t="shared" si="7"/>
        <v>0</v>
      </c>
      <c r="T87" s="6">
        <f t="shared" si="8"/>
        <v>5.076923077</v>
      </c>
      <c r="U87" s="6">
        <f t="shared" si="9"/>
        <v>0</v>
      </c>
      <c r="V87" s="6">
        <f t="array" ref="V87">iferror(XLOOKUP(B87,'INC INV'!AJ:AJ,'INC INV'!AL:AL)/F87,0)</f>
        <v>0</v>
      </c>
      <c r="W87" s="6">
        <f t="array" ref="W87">IFERROR(XLOOKUP(B87,'INC INV'!AP:AP,'INC INV'!AR:AR)/F87,0)</f>
        <v>0</v>
      </c>
      <c r="X87" s="6">
        <f t="array" ref="X87">IFERROR(XLOOKUP(B87,'INC INV'!AV:AV,'INC INV'!AX:AX)/F87,0)</f>
        <v>0</v>
      </c>
      <c r="Y87" s="6">
        <f t="array" ref="Y87">IFERROR(XLOOKUP(B87,'INC INV'!BB:BB,'INC INV'!BD:BD)/F87,0)</f>
        <v>4</v>
      </c>
      <c r="Z87" s="6">
        <f t="array" ref="Z87">IFERROR(XLOOKUP(B87,'INC INV'!BH:BH,'INC INV'!BJ:BJ)/F87,0)</f>
        <v>0</v>
      </c>
      <c r="AA87" s="6">
        <f t="array" ref="AA87">IFERROR(XLOOKUP(B87,'INC INV'!BN:BN,'INC INV'!BP:BP)/F87,0)</f>
        <v>0</v>
      </c>
    </row>
    <row r="88">
      <c r="A88" s="19" t="s">
        <v>265</v>
      </c>
      <c r="B88" s="20" t="s">
        <v>266</v>
      </c>
      <c r="C88" s="14" t="s">
        <v>239</v>
      </c>
      <c r="D88" s="84" t="str">
        <f t="array" ref="D88">XLOOKUP(B88,'ORDER LIST'!C:C,'ORDER LIST'!B:B)</f>
        <v>Turmeric</v>
      </c>
      <c r="E88" s="89" t="s">
        <v>866</v>
      </c>
      <c r="F88" s="6">
        <f t="array" ref="F88">XLOOKUP(B88,SALES!A:A,SALES!C:C)</f>
        <v>42.25</v>
      </c>
      <c r="G88" s="63">
        <f t="array" ref="G88">XLOOKUP(B88,INV!A:A,INV!G:G)</f>
        <v>209</v>
      </c>
      <c r="H88" s="6">
        <f t="shared" si="77"/>
        <v>4.946745562</v>
      </c>
      <c r="I88" s="14">
        <f t="shared" si="3"/>
        <v>422.5</v>
      </c>
      <c r="J88" s="14">
        <v>10.0</v>
      </c>
      <c r="K88" s="6">
        <f t="shared" si="4"/>
        <v>3.946745562</v>
      </c>
      <c r="L88" s="6">
        <f t="shared" ref="L88:P88" si="98">IF((K88-1+W88)&lt;0,0,K88-1+W88)</f>
        <v>4.958579882</v>
      </c>
      <c r="M88" s="6">
        <f t="shared" si="98"/>
        <v>3.958579882</v>
      </c>
      <c r="N88" s="6">
        <f t="shared" si="98"/>
        <v>10.79289941</v>
      </c>
      <c r="O88" s="6">
        <f t="shared" si="98"/>
        <v>9.792899408</v>
      </c>
      <c r="P88" s="6">
        <f t="shared" si="98"/>
        <v>8.792899408</v>
      </c>
      <c r="Q88" s="6">
        <f t="shared" si="6"/>
        <v>51</v>
      </c>
      <c r="S88" s="6">
        <f t="shared" si="7"/>
        <v>0</v>
      </c>
      <c r="T88" s="6">
        <f t="shared" si="8"/>
        <v>1.207100592</v>
      </c>
      <c r="U88" s="6">
        <f t="shared" si="9"/>
        <v>0</v>
      </c>
      <c r="V88" s="6">
        <f t="array" ref="V88">iferror(XLOOKUP(B88,'INC INV'!AJ:AJ,'INC INV'!AL:AL)/F88,0)</f>
        <v>0</v>
      </c>
      <c r="W88" s="6">
        <f t="array" ref="W88">IFERROR(XLOOKUP(B88,'INC INV'!AP:AP,'INC INV'!AR:AR)/F88,0)</f>
        <v>2.01183432</v>
      </c>
      <c r="X88" s="6">
        <f t="array" ref="X88">IFERROR(XLOOKUP(B88,'INC INV'!AV:AV,'INC INV'!AX:AX)/F88,0)</f>
        <v>0</v>
      </c>
      <c r="Y88" s="6">
        <f t="array" ref="Y88">IFERROR(XLOOKUP(B88,'INC INV'!BB:BB,'INC INV'!BD:BD)/F88,0)</f>
        <v>7.834319527</v>
      </c>
      <c r="Z88" s="6">
        <f t="array" ref="Z88">IFERROR(XLOOKUP(B88,'INC INV'!BH:BH,'INC INV'!BJ:BJ)/F88,0)</f>
        <v>0</v>
      </c>
      <c r="AA88" s="6">
        <f t="array" ref="AA88">IFERROR(XLOOKUP(B88,'INC INV'!BN:BN,'INC INV'!BP:BP)/F88,0)</f>
        <v>0</v>
      </c>
    </row>
    <row r="89">
      <c r="A89" s="19" t="s">
        <v>631</v>
      </c>
      <c r="B89" s="20" t="s">
        <v>632</v>
      </c>
      <c r="C89" s="14" t="s">
        <v>607</v>
      </c>
      <c r="D89" s="84" t="str">
        <f t="array" ref="D89">XLOOKUP(B89,'ORDER LIST'!C:C,'ORDER LIST'!B:B)</f>
        <v>SD606 Sadhguru Photo (18x24)</v>
      </c>
      <c r="E89" s="89" t="str">
        <f t="array" ref="E89">XLOOKUP(B89,'PRICE LIST'!E:E,#REF!)</f>
        <v>#N/A</v>
      </c>
      <c r="F89" s="66">
        <v>3.0</v>
      </c>
      <c r="G89" s="6">
        <f t="array" ref="G89">XLOOKUP(B89,INV!A:A,INV!G:G)</f>
        <v>0</v>
      </c>
      <c r="H89" s="6">
        <f t="shared" si="77"/>
        <v>0</v>
      </c>
      <c r="I89" s="14">
        <f t="shared" si="3"/>
        <v>24</v>
      </c>
      <c r="J89" s="14">
        <v>8.0</v>
      </c>
      <c r="K89" s="6">
        <f t="shared" si="4"/>
        <v>4</v>
      </c>
      <c r="L89" s="6">
        <f t="shared" ref="L89:P89" si="99">IF((K89-1+W89)&lt;0,0,K89-1+W89)</f>
        <v>11.33333333</v>
      </c>
      <c r="M89" s="6">
        <f t="shared" si="99"/>
        <v>10.33333333</v>
      </c>
      <c r="N89" s="6">
        <f t="shared" si="99"/>
        <v>9.333333333</v>
      </c>
      <c r="O89" s="6">
        <f t="shared" si="99"/>
        <v>8.333333333</v>
      </c>
      <c r="P89" s="6">
        <f t="shared" si="99"/>
        <v>7.333333333</v>
      </c>
      <c r="Q89" s="6">
        <f t="shared" si="6"/>
        <v>2</v>
      </c>
      <c r="S89" s="6">
        <f t="shared" si="7"/>
        <v>0</v>
      </c>
      <c r="T89" s="6">
        <f t="shared" si="8"/>
        <v>0.6666666667</v>
      </c>
      <c r="U89" s="6">
        <f t="shared" si="9"/>
        <v>0</v>
      </c>
      <c r="V89" s="6">
        <f t="array" ref="V89">iferror(XLOOKUP(B89,'INC INV'!AJ:AJ,'INC INV'!AL:AL)/F89,0)</f>
        <v>5</v>
      </c>
      <c r="W89" s="6">
        <f t="array" ref="W89">IFERROR(XLOOKUP(B89,'INC INV'!AP:AP,'INC INV'!AR:AR)/F89,0)</f>
        <v>8.333333333</v>
      </c>
      <c r="X89" s="6">
        <f t="array" ref="X89">IFERROR(XLOOKUP(B89,'INC INV'!AV:AV,'INC INV'!AX:AX)/F89,0)</f>
        <v>0</v>
      </c>
      <c r="Y89" s="6">
        <f t="array" ref="Y89">IFERROR(XLOOKUP(B89,'INC INV'!BB:BB,'INC INV'!BD:BD)/F89,0)</f>
        <v>0</v>
      </c>
      <c r="Z89" s="6">
        <f t="array" ref="Z89">IFERROR(XLOOKUP(B89,'INC INV'!BH:BH,'INC INV'!BJ:BJ)/F89,0)</f>
        <v>0</v>
      </c>
      <c r="AA89" s="6">
        <f t="array" ref="AA89">IFERROR(XLOOKUP(B89,'INC INV'!BN:BN,'INC INV'!BP:BP)/F89,0)</f>
        <v>0</v>
      </c>
    </row>
    <row r="90">
      <c r="A90" s="19" t="s">
        <v>341</v>
      </c>
      <c r="B90" s="20" t="s">
        <v>36</v>
      </c>
      <c r="C90" s="14" t="s">
        <v>342</v>
      </c>
      <c r="D90" s="84" t="str">
        <f t="array" ref="D90">XLOOKUP(B90,'ORDER LIST'!C:C,'ORDER LIST'!B:B)</f>
        <v>Gents-Shivanga-pooja-kit-with-Rudraksha-pendant</v>
      </c>
      <c r="E90" s="89"/>
      <c r="F90" s="6">
        <f t="array" ref="F90">XLOOKUP(B90,SALES!A:A,SALES!C:C)</f>
        <v>31</v>
      </c>
      <c r="G90" s="6">
        <f t="array" ref="G90">XLOOKUP(B90,INV!A:A,INV!G:G)</f>
        <v>155</v>
      </c>
      <c r="H90" s="6">
        <f t="shared" si="77"/>
        <v>5</v>
      </c>
      <c r="I90" s="14">
        <f t="shared" si="3"/>
        <v>310</v>
      </c>
      <c r="J90" s="14">
        <v>10.0</v>
      </c>
      <c r="K90" s="6">
        <f t="shared" si="4"/>
        <v>4</v>
      </c>
      <c r="L90" s="6">
        <f t="shared" ref="L90:P90" si="100">IF((K90-1+W90)&lt;0,0,K90-1+W90)</f>
        <v>3</v>
      </c>
      <c r="M90" s="6">
        <f t="shared" si="100"/>
        <v>4.258064516</v>
      </c>
      <c r="N90" s="6">
        <f t="shared" si="100"/>
        <v>3.258064516</v>
      </c>
      <c r="O90" s="6">
        <f t="shared" si="100"/>
        <v>12.25806452</v>
      </c>
      <c r="P90" s="6">
        <f t="shared" si="100"/>
        <v>11.25806452</v>
      </c>
      <c r="Q90" s="6">
        <f t="shared" si="6"/>
        <v>0</v>
      </c>
      <c r="S90" s="6">
        <f t="shared" si="7"/>
        <v>0</v>
      </c>
      <c r="T90" s="6">
        <f t="shared" si="8"/>
        <v>0</v>
      </c>
      <c r="U90" s="6">
        <f t="shared" si="9"/>
        <v>0</v>
      </c>
      <c r="V90" s="6">
        <f t="array" ref="V90">iferror(XLOOKUP(B90,'INC INV'!AJ:AJ,'INC INV'!AL:AL)/F90,0)</f>
        <v>0</v>
      </c>
      <c r="W90" s="6">
        <f t="array" ref="W90">IFERROR(XLOOKUP(B90,'INC INV'!AP:AP,'INC INV'!AR:AR)/F90,0)</f>
        <v>0</v>
      </c>
      <c r="X90" s="6">
        <f t="array" ref="X90">IFERROR(XLOOKUP(B90,'INC INV'!AV:AV,'INC INV'!AX:AX)/F90,0)</f>
        <v>2.258064516</v>
      </c>
      <c r="Y90" s="6">
        <f t="array" ref="Y90">IFERROR(XLOOKUP(B90,'INC INV'!BB:BB,'INC INV'!BD:BD)/F90,0)</f>
        <v>0</v>
      </c>
      <c r="Z90" s="6">
        <f t="array" ref="Z90">IFERROR(XLOOKUP(B90,'INC INV'!BH:BH,'INC INV'!BJ:BJ)/F90,0)</f>
        <v>10</v>
      </c>
      <c r="AA90" s="6">
        <f t="array" ref="AA90">IFERROR(XLOOKUP(B90,'INC INV'!BN:BN,'INC INV'!BP:BP)/F90,0)</f>
        <v>0</v>
      </c>
    </row>
    <row r="91">
      <c r="A91" s="19" t="s">
        <v>658</v>
      </c>
      <c r="B91" s="20" t="s">
        <v>659</v>
      </c>
      <c r="C91" s="14" t="s">
        <v>607</v>
      </c>
      <c r="D91" s="84" t="str">
        <f t="array" ref="D91">XLOOKUP(B91,'ORDER LIST'!C:C,'ORDER LIST'!B:B)</f>
        <v>SE803 Sadhguru Photo (8x12)</v>
      </c>
      <c r="E91" s="89" t="str">
        <f t="array" ref="E91">XLOOKUP(B91,'PRICE LIST'!E:E,#REF!)</f>
        <v>#N/A</v>
      </c>
      <c r="F91" s="66">
        <v>5.0</v>
      </c>
      <c r="G91" s="6">
        <f t="array" ref="G91">XLOOKUP(B91,INV!A:A,INV!G:G)</f>
        <v>15</v>
      </c>
      <c r="H91" s="6">
        <f t="shared" si="77"/>
        <v>3</v>
      </c>
      <c r="I91" s="14">
        <f t="shared" si="3"/>
        <v>40</v>
      </c>
      <c r="J91" s="14">
        <v>8.0</v>
      </c>
      <c r="K91" s="6">
        <f t="shared" si="4"/>
        <v>4</v>
      </c>
      <c r="L91" s="6">
        <f t="shared" ref="L91:P91" si="101">IF((K91-1+W91)&lt;0,0,K91-1+W91)</f>
        <v>13</v>
      </c>
      <c r="M91" s="6">
        <f t="shared" si="101"/>
        <v>12</v>
      </c>
      <c r="N91" s="6">
        <f t="shared" si="101"/>
        <v>11</v>
      </c>
      <c r="O91" s="6">
        <f t="shared" si="101"/>
        <v>10</v>
      </c>
      <c r="P91" s="6">
        <f t="shared" si="101"/>
        <v>9</v>
      </c>
      <c r="Q91" s="6">
        <f t="shared" si="6"/>
        <v>0</v>
      </c>
      <c r="S91" s="6">
        <f t="shared" si="7"/>
        <v>0</v>
      </c>
      <c r="T91" s="6">
        <f t="shared" si="8"/>
        <v>0</v>
      </c>
      <c r="U91" s="6">
        <f t="shared" si="9"/>
        <v>0</v>
      </c>
      <c r="V91" s="6">
        <f t="array" ref="V91">iferror(XLOOKUP(B91,'INC INV'!AJ:AJ,'INC INV'!AL:AL)/F91,0)</f>
        <v>2</v>
      </c>
      <c r="W91" s="6">
        <f t="array" ref="W91">IFERROR(XLOOKUP(B91,'INC INV'!AP:AP,'INC INV'!AR:AR)/F91,0)</f>
        <v>10</v>
      </c>
      <c r="X91" s="6">
        <f t="array" ref="X91">IFERROR(XLOOKUP(B91,'INC INV'!AV:AV,'INC INV'!AX:AX)/F91,0)</f>
        <v>0</v>
      </c>
      <c r="Y91" s="6">
        <f t="array" ref="Y91">IFERROR(XLOOKUP(B91,'INC INV'!BB:BB,'INC INV'!BD:BD)/F91,0)</f>
        <v>0</v>
      </c>
      <c r="Z91" s="6">
        <f t="array" ref="Z91">IFERROR(XLOOKUP(B91,'INC INV'!BH:BH,'INC INV'!BJ:BJ)/F91,0)</f>
        <v>0</v>
      </c>
      <c r="AA91" s="6">
        <f t="array" ref="AA91">IFERROR(XLOOKUP(B91,'INC INV'!BN:BN,'INC INV'!BP:BP)/F91,0)</f>
        <v>0</v>
      </c>
    </row>
    <row r="92">
      <c r="A92" s="19" t="s">
        <v>744</v>
      </c>
      <c r="B92" s="20" t="s">
        <v>745</v>
      </c>
      <c r="C92" s="14" t="s">
        <v>726</v>
      </c>
      <c r="D92" s="89"/>
      <c r="E92" s="89"/>
      <c r="F92" s="6">
        <f t="array" ref="F92">XLOOKUP(B92,SALES!A:A,SALES!C:C)</f>
        <v>32.25</v>
      </c>
      <c r="G92" s="6">
        <f t="array" ref="G92">XLOOKUP(B92,INV!A:A,INV!G:G)</f>
        <v>172</v>
      </c>
      <c r="H92" s="6">
        <f t="shared" si="77"/>
        <v>5.333333333</v>
      </c>
      <c r="I92" s="14">
        <f t="shared" si="3"/>
        <v>258</v>
      </c>
      <c r="J92" s="14">
        <v>8.0</v>
      </c>
      <c r="K92" s="6">
        <f t="shared" si="4"/>
        <v>4.333333333</v>
      </c>
      <c r="L92" s="6">
        <f t="shared" ref="L92:P92" si="102">IF((K92-1+W92)&lt;0,0,K92-1+W92)</f>
        <v>3.333333333</v>
      </c>
      <c r="M92" s="6">
        <f t="shared" si="102"/>
        <v>2.333333333</v>
      </c>
      <c r="N92" s="6">
        <f t="shared" si="102"/>
        <v>8.15503876</v>
      </c>
      <c r="O92" s="6">
        <f t="shared" si="102"/>
        <v>7.775193798</v>
      </c>
      <c r="P92" s="6">
        <f t="shared" si="102"/>
        <v>6.775193798</v>
      </c>
      <c r="Q92" s="6">
        <f t="shared" si="6"/>
        <v>39.5</v>
      </c>
      <c r="S92" s="6">
        <f t="shared" si="7"/>
        <v>0</v>
      </c>
      <c r="T92" s="6">
        <f t="shared" si="8"/>
        <v>1.224806202</v>
      </c>
      <c r="U92" s="6">
        <f t="shared" si="9"/>
        <v>0</v>
      </c>
      <c r="V92" s="6">
        <f t="array" ref="V92">iferror(XLOOKUP(B92,'INC INV'!AJ:AJ,'INC INV'!AL:AL)/F92,0)</f>
        <v>0</v>
      </c>
      <c r="W92" s="6">
        <f t="array" ref="W92">IFERROR(XLOOKUP(B92,'INC INV'!AP:AP,'INC INV'!AR:AR)/F92,0)</f>
        <v>0</v>
      </c>
      <c r="X92" s="6">
        <f t="array" ref="X92">IFERROR(XLOOKUP(B92,'INC INV'!AV:AV,'INC INV'!AX:AX)/F92,0)</f>
        <v>0</v>
      </c>
      <c r="Y92" s="6">
        <f t="array" ref="Y92">IFERROR(XLOOKUP(B92,'INC INV'!BB:BB,'INC INV'!BD:BD)/F92,0)</f>
        <v>6.821705426</v>
      </c>
      <c r="Z92" s="6">
        <f t="array" ref="Z92">IFERROR(XLOOKUP(B92,'INC INV'!BH:BH,'INC INV'!BJ:BJ)/F92,0)</f>
        <v>0.6201550388</v>
      </c>
      <c r="AA92" s="6">
        <f t="array" ref="AA92">IFERROR(XLOOKUP(B92,'INC INV'!BN:BN,'INC INV'!BP:BP)/F92,0)</f>
        <v>0</v>
      </c>
    </row>
    <row r="93">
      <c r="A93" s="19" t="s">
        <v>763</v>
      </c>
      <c r="B93" s="20" t="s">
        <v>764</v>
      </c>
      <c r="C93" s="14" t="s">
        <v>726</v>
      </c>
      <c r="D93" s="84" t="str">
        <f t="array" ref="D93">XLOOKUP(B93,'ORDER LIST'!C:C,'ORDER LIST'!B:B)</f>
        <v>Devi Red Pendant Cord</v>
      </c>
      <c r="E93" s="89"/>
      <c r="F93" s="6">
        <f t="array" ref="F93">XLOOKUP(B93,SALES!A:A,SALES!C:C)</f>
        <v>129.0833333</v>
      </c>
      <c r="G93" s="6">
        <f t="array" ref="G93">XLOOKUP(B93,INV!A:A,INV!G:G)</f>
        <v>695</v>
      </c>
      <c r="H93" s="6">
        <f t="shared" si="77"/>
        <v>5.384118786</v>
      </c>
      <c r="I93" s="14">
        <f t="shared" si="3"/>
        <v>1290.833333</v>
      </c>
      <c r="J93" s="14">
        <v>10.0</v>
      </c>
      <c r="K93" s="6">
        <f t="shared" si="4"/>
        <v>4.384118786</v>
      </c>
      <c r="L93" s="6">
        <f t="shared" ref="L93:P93" si="103">IF((K93-1+W93)&lt;0,0,K93-1+W93)</f>
        <v>3.384118786</v>
      </c>
      <c r="M93" s="6">
        <f t="shared" si="103"/>
        <v>2.848934797</v>
      </c>
      <c r="N93" s="6">
        <f t="shared" si="103"/>
        <v>9.81278244</v>
      </c>
      <c r="O93" s="6">
        <f t="shared" si="103"/>
        <v>10.32343447</v>
      </c>
      <c r="P93" s="6">
        <f t="shared" si="103"/>
        <v>9.323434474</v>
      </c>
      <c r="Q93" s="6">
        <f t="shared" si="6"/>
        <v>87.33333333</v>
      </c>
      <c r="S93" s="6">
        <f t="shared" si="7"/>
        <v>0</v>
      </c>
      <c r="T93" s="6">
        <f t="shared" si="8"/>
        <v>0.6765655261</v>
      </c>
      <c r="U93" s="6">
        <f t="shared" si="9"/>
        <v>0</v>
      </c>
      <c r="V93" s="6">
        <f t="array" ref="V93">iferror(XLOOKUP(B93,'INC INV'!AJ:AJ,'INC INV'!AL:AL)/F93,0)</f>
        <v>0</v>
      </c>
      <c r="W93" s="6">
        <f t="array" ref="W93">IFERROR(XLOOKUP(B93,'INC INV'!AP:AP,'INC INV'!AR:AR)/F93,0)</f>
        <v>0</v>
      </c>
      <c r="X93" s="6">
        <f t="array" ref="X93">IFERROR(XLOOKUP(B93,'INC INV'!AV:AV,'INC INV'!AX:AX)/F93,0)</f>
        <v>0.4648160103</v>
      </c>
      <c r="Y93" s="6">
        <f t="array" ref="Y93">IFERROR(XLOOKUP(B93,'INC INV'!BB:BB,'INC INV'!BD:BD)/F93,0)</f>
        <v>7.963847644</v>
      </c>
      <c r="Z93" s="6">
        <f t="array" ref="Z93">IFERROR(XLOOKUP(B93,'INC INV'!BH:BH,'INC INV'!BJ:BJ)/F93,0)</f>
        <v>1.510652034</v>
      </c>
      <c r="AA93" s="6">
        <f t="array" ref="AA93">IFERROR(XLOOKUP(B93,'INC INV'!BN:BN,'INC INV'!BP:BP)/F93,0)</f>
        <v>0</v>
      </c>
    </row>
    <row r="94">
      <c r="A94" s="19" t="s">
        <v>629</v>
      </c>
      <c r="B94" s="20" t="s">
        <v>638</v>
      </c>
      <c r="C94" s="14" t="s">
        <v>607</v>
      </c>
      <c r="D94" s="84" t="str">
        <f t="array" ref="D94">XLOOKUP(B94,'ORDER LIST'!C:C,'ORDER LIST'!B:B)</f>
        <v>SG-Photos-Kailash-8</v>
      </c>
      <c r="E94" s="89" t="str">
        <f t="array" ref="E94">XLOOKUP(B94,'PRICE LIST'!E:E,#REF!)</f>
        <v>#N/A</v>
      </c>
      <c r="F94" s="6">
        <f t="array" ref="F94">XLOOKUP(B94,SALES!A:A,SALES!C:C)</f>
        <v>6.25</v>
      </c>
      <c r="G94" s="6">
        <f t="array" ref="G94">XLOOKUP(B94,INV!A:A,INV!G:G)</f>
        <v>34</v>
      </c>
      <c r="H94" s="6">
        <f t="shared" si="77"/>
        <v>5.44</v>
      </c>
      <c r="I94" s="14">
        <f t="shared" si="3"/>
        <v>50</v>
      </c>
      <c r="J94" s="14">
        <v>8.0</v>
      </c>
      <c r="K94" s="6">
        <f t="shared" si="4"/>
        <v>4.44</v>
      </c>
      <c r="L94" s="6">
        <f t="shared" ref="L94:P94" si="104">IF((K94-1+W94)&lt;0,0,K94-1+W94)</f>
        <v>3.44</v>
      </c>
      <c r="M94" s="6">
        <f t="shared" si="104"/>
        <v>2.44</v>
      </c>
      <c r="N94" s="6">
        <f t="shared" si="104"/>
        <v>8.16</v>
      </c>
      <c r="O94" s="6">
        <f t="shared" si="104"/>
        <v>7.16</v>
      </c>
      <c r="P94" s="6">
        <f t="shared" si="104"/>
        <v>6.16</v>
      </c>
      <c r="Q94" s="6">
        <f t="shared" si="6"/>
        <v>11.5</v>
      </c>
      <c r="S94" s="6">
        <f t="shared" si="7"/>
        <v>0</v>
      </c>
      <c r="T94" s="6">
        <f t="shared" si="8"/>
        <v>1.84</v>
      </c>
      <c r="U94" s="6">
        <f t="shared" si="9"/>
        <v>0</v>
      </c>
      <c r="V94" s="6">
        <f t="array" ref="V94">iferror(XLOOKUP(B94,'INC INV'!AJ:AJ,'INC INV'!AL:AL)/F94,0)</f>
        <v>0</v>
      </c>
      <c r="W94" s="6">
        <f t="array" ref="W94">IFERROR(XLOOKUP(B94,'INC INV'!AP:AP,'INC INV'!AR:AR)/F94,0)</f>
        <v>0</v>
      </c>
      <c r="X94" s="6">
        <f t="array" ref="X94">IFERROR(XLOOKUP(B94,'INC INV'!AV:AV,'INC INV'!AX:AX)/F94,0)</f>
        <v>0</v>
      </c>
      <c r="Y94" s="6">
        <f t="array" ref="Y94">IFERROR(XLOOKUP(B94,'INC INV'!BB:BB,'INC INV'!BD:BD)/F94,0)</f>
        <v>6.72</v>
      </c>
      <c r="Z94" s="6">
        <f t="array" ref="Z94">IFERROR(XLOOKUP(B94,'INC INV'!BH:BH,'INC INV'!BJ:BJ)/F94,0)</f>
        <v>0</v>
      </c>
      <c r="AA94" s="6">
        <f t="array" ref="AA94">IFERROR(XLOOKUP(B94,'INC INV'!BN:BN,'INC INV'!BP:BP)/F94,0)</f>
        <v>0</v>
      </c>
    </row>
    <row r="95">
      <c r="A95" s="19" t="s">
        <v>260</v>
      </c>
      <c r="B95" s="20" t="s">
        <v>264</v>
      </c>
      <c r="C95" s="14" t="s">
        <v>239</v>
      </c>
      <c r="D95" s="89"/>
      <c r="E95" s="89" t="s">
        <v>871</v>
      </c>
      <c r="F95" s="6">
        <f t="array" ref="F95">XLOOKUP(B95,SALES!A:A,SALES!C:C)</f>
        <v>179.9166667</v>
      </c>
      <c r="G95" s="63">
        <f t="array" ref="G95">XLOOKUP(B95,INV!A:A,INV!G:G)</f>
        <v>1006</v>
      </c>
      <c r="H95" s="6">
        <f t="shared" si="77"/>
        <v>5.591477536</v>
      </c>
      <c r="I95" s="14">
        <f t="shared" si="3"/>
        <v>1799.166667</v>
      </c>
      <c r="J95" s="14">
        <v>10.0</v>
      </c>
      <c r="K95" s="6">
        <f t="shared" si="4"/>
        <v>4.591477536</v>
      </c>
      <c r="L95" s="6">
        <f t="shared" ref="L95:P95" si="105">IF((K95-1+W95)&lt;0,0,K95-1+W95)</f>
        <v>3.591477536</v>
      </c>
      <c r="M95" s="6">
        <f t="shared" si="105"/>
        <v>2.591477536</v>
      </c>
      <c r="N95" s="6">
        <f t="shared" si="105"/>
        <v>7.983325614</v>
      </c>
      <c r="O95" s="6">
        <f t="shared" si="105"/>
        <v>10.26262158</v>
      </c>
      <c r="P95" s="6">
        <f t="shared" si="105"/>
        <v>9.262621584</v>
      </c>
      <c r="Q95" s="6">
        <f t="shared" si="6"/>
        <v>132.6666667</v>
      </c>
      <c r="S95" s="6">
        <f t="shared" si="7"/>
        <v>0</v>
      </c>
      <c r="T95" s="6">
        <f t="shared" si="8"/>
        <v>0.7373784159</v>
      </c>
      <c r="U95" s="6">
        <f t="shared" si="9"/>
        <v>0</v>
      </c>
      <c r="V95" s="6">
        <f t="array" ref="V95">iferror(XLOOKUP(B95,'INC INV'!AJ:AJ,'INC INV'!AL:AL)/F95,0)</f>
        <v>0</v>
      </c>
      <c r="W95" s="6">
        <f t="array" ref="W95">IFERROR(XLOOKUP(B95,'INC INV'!AP:AP,'INC INV'!AR:AR)/F95,0)</f>
        <v>0</v>
      </c>
      <c r="X95" s="6">
        <f t="array" ref="X95">IFERROR(XLOOKUP(B95,'INC INV'!AV:AV,'INC INV'!AX:AX)/F95,0)</f>
        <v>0</v>
      </c>
      <c r="Y95" s="6">
        <f t="array" ref="Y95">IFERROR(XLOOKUP(B95,'INC INV'!BB:BB,'INC INV'!BD:BD)/F95,0)</f>
        <v>6.391848078</v>
      </c>
      <c r="Z95" s="6">
        <f t="array" ref="Z95">IFERROR(XLOOKUP(B95,'INC INV'!BH:BH,'INC INV'!BJ:BJ)/F95,0)</f>
        <v>3.27929597</v>
      </c>
      <c r="AA95" s="6">
        <f t="array" ref="AA95">IFERROR(XLOOKUP(B95,'INC INV'!BN:BN,'INC INV'!BP:BP)/F95,0)</f>
        <v>0</v>
      </c>
    </row>
    <row r="96">
      <c r="A96" s="19" t="s">
        <v>465</v>
      </c>
      <c r="B96" s="20" t="s">
        <v>466</v>
      </c>
      <c r="C96" s="14" t="s">
        <v>467</v>
      </c>
      <c r="D96" s="84" t="str">
        <f t="array" ref="D96">XLOOKUP(B96,'ORDER LIST'!C:C,'ORDER LIST'!B:B)</f>
        <v>Incense-Sticks-Organic-SamplerPackOf10</v>
      </c>
      <c r="E96" s="89"/>
      <c r="F96" s="6">
        <f t="array" ref="F96">XLOOKUP(B96,SALES!A:A,SALES!C:C)</f>
        <v>176.5</v>
      </c>
      <c r="G96" s="63">
        <f t="array" ref="G96">XLOOKUP(B96,INV!A:A,INV!G:G)</f>
        <v>996</v>
      </c>
      <c r="H96" s="6">
        <f t="shared" si="77"/>
        <v>5.64305949</v>
      </c>
      <c r="I96" s="14">
        <f t="shared" si="3"/>
        <v>1765</v>
      </c>
      <c r="J96" s="14">
        <v>10.0</v>
      </c>
      <c r="K96" s="6">
        <f t="shared" si="4"/>
        <v>4.64305949</v>
      </c>
      <c r="L96" s="6">
        <f t="shared" ref="L96:P96" si="106">IF((K96-1+W96)&lt;0,0,K96-1+W96)</f>
        <v>4.351274788</v>
      </c>
      <c r="M96" s="6">
        <f t="shared" si="106"/>
        <v>3.351274788</v>
      </c>
      <c r="N96" s="6">
        <f t="shared" si="106"/>
        <v>10.24362606</v>
      </c>
      <c r="O96" s="6">
        <f t="shared" si="106"/>
        <v>9.470254958</v>
      </c>
      <c r="P96" s="6">
        <f t="shared" si="106"/>
        <v>8.470254958</v>
      </c>
      <c r="Q96" s="6">
        <f t="shared" si="6"/>
        <v>270</v>
      </c>
      <c r="S96" s="6">
        <f t="shared" si="7"/>
        <v>0</v>
      </c>
      <c r="T96" s="6">
        <f t="shared" si="8"/>
        <v>1.529745042</v>
      </c>
      <c r="U96" s="6">
        <f t="shared" si="9"/>
        <v>0</v>
      </c>
      <c r="V96" s="6">
        <f t="array" ref="V96">iferror(XLOOKUP(B96,'INC INV'!AJ:AJ,'INC INV'!AL:AL)/F96,0)</f>
        <v>0</v>
      </c>
      <c r="W96" s="6">
        <f t="array" ref="W96">IFERROR(XLOOKUP(B96,'INC INV'!AP:AP,'INC INV'!AR:AR)/F96,0)</f>
        <v>0.7082152975</v>
      </c>
      <c r="X96" s="6">
        <f t="array" ref="X96">IFERROR(XLOOKUP(B96,'INC INV'!AV:AV,'INC INV'!AX:AX)/F96,0)</f>
        <v>0</v>
      </c>
      <c r="Y96" s="6">
        <f t="array" ref="Y96">IFERROR(XLOOKUP(B96,'INC INV'!BB:BB,'INC INV'!BD:BD)/F96,0)</f>
        <v>7.892351275</v>
      </c>
      <c r="Z96" s="6">
        <f t="array" ref="Z96">IFERROR(XLOOKUP(B96,'INC INV'!BH:BH,'INC INV'!BJ:BJ)/F96,0)</f>
        <v>0.2266288952</v>
      </c>
      <c r="AA96" s="6">
        <f t="array" ref="AA96">IFERROR(XLOOKUP(B96,'INC INV'!BN:BN,'INC INV'!BP:BP)/F96,0)</f>
        <v>0</v>
      </c>
    </row>
    <row r="97">
      <c r="A97" s="19" t="s">
        <v>660</v>
      </c>
      <c r="B97" s="20" t="s">
        <v>661</v>
      </c>
      <c r="C97" s="14" t="s">
        <v>607</v>
      </c>
      <c r="D97" s="84" t="str">
        <f t="array" ref="D97">XLOOKUP(B97,'ORDER LIST'!C:C,'ORDER LIST'!B:B)</f>
        <v>SG-Photos-Compassion</v>
      </c>
      <c r="E97" s="89" t="str">
        <f t="array" ref="E97">XLOOKUP(B97,'PRICE LIST'!E:E,#REF!)</f>
        <v>#N/A</v>
      </c>
      <c r="F97" s="6">
        <f t="array" ref="F97">XLOOKUP(B97,SALES!A:A,SALES!C:C)</f>
        <v>7.083333333</v>
      </c>
      <c r="G97" s="6">
        <f t="array" ref="G97">XLOOKUP(B97,INV!A:A,INV!G:G)</f>
        <v>40</v>
      </c>
      <c r="H97" s="6">
        <f t="shared" si="77"/>
        <v>5.647058824</v>
      </c>
      <c r="I97" s="14">
        <f t="shared" si="3"/>
        <v>56.66666667</v>
      </c>
      <c r="J97" s="14">
        <v>8.0</v>
      </c>
      <c r="K97" s="6">
        <f t="shared" si="4"/>
        <v>4.647058824</v>
      </c>
      <c r="L97" s="6">
        <f t="shared" ref="L97:P97" si="107">IF((K97-1+W97)&lt;0,0,K97-1+W97)</f>
        <v>3.647058824</v>
      </c>
      <c r="M97" s="6">
        <f t="shared" si="107"/>
        <v>2.647058824</v>
      </c>
      <c r="N97" s="6">
        <f t="shared" si="107"/>
        <v>11.38823529</v>
      </c>
      <c r="O97" s="6">
        <f t="shared" si="107"/>
        <v>10.38823529</v>
      </c>
      <c r="P97" s="6">
        <f t="shared" si="107"/>
        <v>9.388235294</v>
      </c>
      <c r="Q97" s="6">
        <f t="shared" si="6"/>
        <v>0</v>
      </c>
      <c r="S97" s="6">
        <f t="shared" si="7"/>
        <v>0</v>
      </c>
      <c r="T97" s="6">
        <f t="shared" si="8"/>
        <v>0</v>
      </c>
      <c r="U97" s="6">
        <f t="shared" si="9"/>
        <v>0</v>
      </c>
      <c r="V97" s="6">
        <f t="array" ref="V97">iferror(XLOOKUP(B97,'INC INV'!AJ:AJ,'INC INV'!AL:AL)/F97,0)</f>
        <v>0</v>
      </c>
      <c r="W97" s="6">
        <f t="array" ref="W97">IFERROR(XLOOKUP(B97,'INC INV'!AP:AP,'INC INV'!AR:AR)/F97,0)</f>
        <v>0</v>
      </c>
      <c r="X97" s="6">
        <f t="array" ref="X97">IFERROR(XLOOKUP(B97,'INC INV'!AV:AV,'INC INV'!AX:AX)/F97,0)</f>
        <v>0</v>
      </c>
      <c r="Y97" s="6">
        <f t="array" ref="Y97">IFERROR(XLOOKUP(B97,'INC INV'!BB:BB,'INC INV'!BD:BD)/F97,0)</f>
        <v>9.741176471</v>
      </c>
      <c r="Z97" s="6">
        <f t="array" ref="Z97">IFERROR(XLOOKUP(B97,'INC INV'!BH:BH,'INC INV'!BJ:BJ)/F97,0)</f>
        <v>0</v>
      </c>
      <c r="AA97" s="6">
        <f t="array" ref="AA97">IFERROR(XLOOKUP(B97,'INC INV'!BN:BN,'INC INV'!BP:BP)/F97,0)</f>
        <v>0</v>
      </c>
    </row>
    <row r="98">
      <c r="A98" s="19" t="s">
        <v>512</v>
      </c>
      <c r="B98" s="20" t="s">
        <v>513</v>
      </c>
      <c r="C98" s="14" t="s">
        <v>467</v>
      </c>
      <c r="D98" s="84" t="str">
        <f t="array" ref="D98">XLOOKUP(B98,'ORDER LIST'!C:C,'ORDER LIST'!B:B)</f>
        <v>Incense-Cone-Vibhuti-20Pcs</v>
      </c>
      <c r="E98" s="89"/>
      <c r="F98" s="6">
        <f t="array" ref="F98">XLOOKUP(B98,SALES!A:A,SALES!C:C)</f>
        <v>65.08333333</v>
      </c>
      <c r="G98" s="6">
        <f t="array" ref="G98">XLOOKUP(B98,INV!A:A,INV!G:G)</f>
        <v>376</v>
      </c>
      <c r="H98" s="6">
        <f t="shared" si="77"/>
        <v>5.777208707</v>
      </c>
      <c r="I98" s="14">
        <f t="shared" si="3"/>
        <v>520.6666667</v>
      </c>
      <c r="J98" s="14">
        <v>8.0</v>
      </c>
      <c r="K98" s="6">
        <f t="shared" si="4"/>
        <v>4.777208707</v>
      </c>
      <c r="L98" s="6">
        <f t="shared" ref="L98:P98" si="108">IF((K98-1+W98)&lt;0,0,K98-1+W98)</f>
        <v>9.462227913</v>
      </c>
      <c r="M98" s="6">
        <f t="shared" si="108"/>
        <v>8.462227913</v>
      </c>
      <c r="N98" s="6">
        <f t="shared" si="108"/>
        <v>11.56466069</v>
      </c>
      <c r="O98" s="6">
        <f t="shared" si="108"/>
        <v>10.56466069</v>
      </c>
      <c r="P98" s="6">
        <f t="shared" si="108"/>
        <v>9.564660691</v>
      </c>
      <c r="Q98" s="6">
        <f t="shared" si="6"/>
        <v>0</v>
      </c>
      <c r="S98" s="6">
        <f t="shared" si="7"/>
        <v>0</v>
      </c>
      <c r="T98" s="6">
        <f t="shared" si="8"/>
        <v>0</v>
      </c>
      <c r="U98" s="6">
        <f t="shared" si="9"/>
        <v>0</v>
      </c>
      <c r="V98" s="6">
        <f t="array" ref="V98">iferror(XLOOKUP(B98,'INC INV'!AJ:AJ,'INC INV'!AL:AL)/F98,0)</f>
        <v>0</v>
      </c>
      <c r="W98" s="6">
        <f t="array" ref="W98">IFERROR(XLOOKUP(B98,'INC INV'!AP:AP,'INC INV'!AR:AR)/F98,0)</f>
        <v>5.685019206</v>
      </c>
      <c r="X98" s="6">
        <f t="array" ref="X98">IFERROR(XLOOKUP(B98,'INC INV'!AV:AV,'INC INV'!AX:AX)/F98,0)</f>
        <v>0</v>
      </c>
      <c r="Y98" s="6">
        <f t="array" ref="Y98">IFERROR(XLOOKUP(B98,'INC INV'!BB:BB,'INC INV'!BD:BD)/F98,0)</f>
        <v>4.102432778</v>
      </c>
      <c r="Z98" s="6">
        <f t="array" ref="Z98">IFERROR(XLOOKUP(B98,'INC INV'!BH:BH,'INC INV'!BJ:BJ)/F98,0)</f>
        <v>0</v>
      </c>
      <c r="AA98" s="6">
        <f t="array" ref="AA98">IFERROR(XLOOKUP(B98,'INC INV'!BN:BN,'INC INV'!BP:BP)/F98,0)</f>
        <v>0</v>
      </c>
    </row>
    <row r="99">
      <c r="A99" s="19" t="s">
        <v>156</v>
      </c>
      <c r="B99" s="20" t="s">
        <v>157</v>
      </c>
      <c r="C99" s="14" t="s">
        <v>115</v>
      </c>
      <c r="D99" s="84" t="str">
        <f t="array" ref="D99">XLOOKUP(B99,'ORDER LIST'!C:C,'ORDER LIST'!B:B)</f>
        <v>NeemWoodComb-DualEnd</v>
      </c>
      <c r="E99" s="89"/>
      <c r="F99" s="6">
        <f t="array" ref="F99">XLOOKUP(B99,SALES!A:A,SALES!C:C)</f>
        <v>52.66666667</v>
      </c>
      <c r="G99" s="6">
        <f t="array" ref="G99">XLOOKUP(B99,INV!A:A,INV!G:G)</f>
        <v>309</v>
      </c>
      <c r="H99" s="6">
        <f t="shared" si="77"/>
        <v>5.867088608</v>
      </c>
      <c r="I99" s="14">
        <f t="shared" si="3"/>
        <v>421.3333333</v>
      </c>
      <c r="J99" s="14">
        <v>8.0</v>
      </c>
      <c r="K99" s="6">
        <f t="shared" si="4"/>
        <v>4.867088608</v>
      </c>
      <c r="L99" s="6">
        <f t="shared" ref="L99:P99" si="109">IF((K99-1+W99)&lt;0,0,K99-1+W99)</f>
        <v>3.962025316</v>
      </c>
      <c r="M99" s="6">
        <f t="shared" si="109"/>
        <v>2.962025316</v>
      </c>
      <c r="N99" s="6">
        <f t="shared" si="109"/>
        <v>7.449367089</v>
      </c>
      <c r="O99" s="6">
        <f t="shared" si="109"/>
        <v>7.398734177</v>
      </c>
      <c r="P99" s="6">
        <f t="shared" si="109"/>
        <v>6.398734177</v>
      </c>
      <c r="Q99" s="6">
        <f t="shared" si="6"/>
        <v>84.33333333</v>
      </c>
      <c r="S99" s="6">
        <f t="shared" si="7"/>
        <v>0</v>
      </c>
      <c r="T99" s="6">
        <f t="shared" si="8"/>
        <v>1.601265823</v>
      </c>
      <c r="U99" s="6">
        <f t="shared" si="9"/>
        <v>0</v>
      </c>
      <c r="V99" s="6">
        <f t="array" ref="V99">iferror(XLOOKUP(B99,'INC INV'!AJ:AJ,'INC INV'!AL:AL)/F99,0)</f>
        <v>0</v>
      </c>
      <c r="W99" s="6">
        <f t="array" ref="W99">IFERROR(XLOOKUP(B99,'INC INV'!AP:AP,'INC INV'!AR:AR)/F99,0)</f>
        <v>0.09493670886</v>
      </c>
      <c r="X99" s="6">
        <f t="array" ref="X99">IFERROR(XLOOKUP(B99,'INC INV'!AV:AV,'INC INV'!AX:AX)/F99,0)</f>
        <v>0</v>
      </c>
      <c r="Y99" s="6">
        <f t="array" ref="Y99">IFERROR(XLOOKUP(B99,'INC INV'!BB:BB,'INC INV'!BD:BD)/F99,0)</f>
        <v>5.487341772</v>
      </c>
      <c r="Z99" s="6">
        <f t="array" ref="Z99">IFERROR(XLOOKUP(B99,'INC INV'!BH:BH,'INC INV'!BJ:BJ)/F99,0)</f>
        <v>0.9493670886</v>
      </c>
      <c r="AA99" s="6">
        <f t="array" ref="AA99">IFERROR(XLOOKUP(B99,'INC INV'!BN:BN,'INC INV'!BP:BP)/F99,0)</f>
        <v>0</v>
      </c>
    </row>
    <row r="100">
      <c r="A100" s="19" t="s">
        <v>203</v>
      </c>
      <c r="B100" s="20" t="s">
        <v>204</v>
      </c>
      <c r="C100" s="14" t="s">
        <v>182</v>
      </c>
      <c r="D100" s="84" t="str">
        <f t="array" ref="D100">XLOOKUP(B100,'ORDER LIST'!C:C,'ORDER LIST'!B:B)</f>
        <v>Eternal Echoes - A Book Of Poems (1994-2021)</v>
      </c>
      <c r="E100" s="89"/>
      <c r="F100" s="6">
        <f t="array" ref="F100">XLOOKUP(B100,SALES!A:A,SALES!C:C)</f>
        <v>11.33333333</v>
      </c>
      <c r="G100" s="6">
        <f t="array" ref="G100">XLOOKUP(B100,INV!A:A,INV!G:G)</f>
        <v>67</v>
      </c>
      <c r="H100" s="6">
        <f t="shared" si="77"/>
        <v>5.911764706</v>
      </c>
      <c r="I100" s="14">
        <f t="shared" si="3"/>
        <v>90.66666667</v>
      </c>
      <c r="J100" s="14">
        <v>8.0</v>
      </c>
      <c r="K100" s="6">
        <f t="shared" si="4"/>
        <v>4.911764706</v>
      </c>
      <c r="L100" s="6">
        <f t="shared" ref="L100:P100" si="110">IF((K100-1+W100)&lt;0,0,K100-1+W100)</f>
        <v>5.235294118</v>
      </c>
      <c r="M100" s="6">
        <f t="shared" si="110"/>
        <v>4.235294118</v>
      </c>
      <c r="N100" s="6">
        <f t="shared" si="110"/>
        <v>9.588235294</v>
      </c>
      <c r="O100" s="6">
        <f t="shared" si="110"/>
        <v>8.588235294</v>
      </c>
      <c r="P100" s="6">
        <f t="shared" si="110"/>
        <v>7.588235294</v>
      </c>
      <c r="Q100" s="6">
        <f t="shared" si="6"/>
        <v>4.666666667</v>
      </c>
      <c r="S100" s="6">
        <f t="shared" si="7"/>
        <v>0</v>
      </c>
      <c r="T100" s="6">
        <f t="shared" si="8"/>
        <v>0.4117647059</v>
      </c>
      <c r="U100" s="6">
        <f t="shared" si="9"/>
        <v>0</v>
      </c>
      <c r="V100" s="6">
        <f t="array" ref="V100">iferror(XLOOKUP(B100,'INC INV'!AJ:AJ,'INC INV'!AL:AL)/F100,0)</f>
        <v>0</v>
      </c>
      <c r="W100" s="6">
        <f t="array" ref="W100">IFERROR(XLOOKUP(B100,'INC INV'!AP:AP,'INC INV'!AR:AR)/F100,0)</f>
        <v>1.323529412</v>
      </c>
      <c r="X100" s="6">
        <f t="array" ref="X100">IFERROR(XLOOKUP(B100,'INC INV'!AV:AV,'INC INV'!AX:AX)/F100,0)</f>
        <v>0</v>
      </c>
      <c r="Y100" s="6">
        <f t="array" ref="Y100">IFERROR(XLOOKUP(B100,'INC INV'!BB:BB,'INC INV'!BD:BD)/F100,0)</f>
        <v>6.352941176</v>
      </c>
      <c r="Z100" s="6">
        <f t="array" ref="Z100">IFERROR(XLOOKUP(B100,'INC INV'!BH:BH,'INC INV'!BJ:BJ)/F100,0)</f>
        <v>0</v>
      </c>
      <c r="AA100" s="6">
        <f t="array" ref="AA100">IFERROR(XLOOKUP(B100,'INC INV'!BN:BN,'INC INV'!BP:BP)/F100,0)</f>
        <v>0</v>
      </c>
    </row>
    <row r="101">
      <c r="A101" s="19" t="s">
        <v>252</v>
      </c>
      <c r="B101" s="20" t="s">
        <v>253</v>
      </c>
      <c r="C101" s="14" t="s">
        <v>239</v>
      </c>
      <c r="D101" s="84" t="str">
        <f t="array" ref="D101">XLOOKUP(B101,'ORDER LIST'!C:C,'ORDER LIST'!B:B)</f>
        <v>Devi Shawl Cotton Black Writing</v>
      </c>
      <c r="E101" s="89"/>
      <c r="F101" s="6">
        <f t="array" ref="F101">XLOOKUP(B101,SALES!A:A,SALES!C:C)</f>
        <v>50.33333333</v>
      </c>
      <c r="G101" s="6">
        <f t="array" ref="G101">XLOOKUP(B101,INV!A:A,INV!G:G)</f>
        <v>299</v>
      </c>
      <c r="H101" s="6">
        <f t="shared" si="77"/>
        <v>5.940397351</v>
      </c>
      <c r="I101" s="14">
        <f t="shared" si="3"/>
        <v>503.3333333</v>
      </c>
      <c r="J101" s="14">
        <v>10.0</v>
      </c>
      <c r="K101" s="6">
        <f t="shared" si="4"/>
        <v>4.940397351</v>
      </c>
      <c r="L101" s="6">
        <f t="shared" ref="L101:P101" si="111">IF((K101-1+W101)&lt;0,0,K101-1+W101)</f>
        <v>4.039735099</v>
      </c>
      <c r="M101" s="6">
        <f t="shared" si="111"/>
        <v>3.039735099</v>
      </c>
      <c r="N101" s="6">
        <f t="shared" si="111"/>
        <v>10.42384106</v>
      </c>
      <c r="O101" s="6">
        <f t="shared" si="111"/>
        <v>10.01986755</v>
      </c>
      <c r="P101" s="6">
        <f t="shared" si="111"/>
        <v>9.01986755</v>
      </c>
      <c r="Q101" s="6">
        <f t="shared" si="6"/>
        <v>49.33333333</v>
      </c>
      <c r="S101" s="6">
        <f t="shared" si="7"/>
        <v>0</v>
      </c>
      <c r="T101" s="6">
        <f t="shared" si="8"/>
        <v>0.9801324503</v>
      </c>
      <c r="U101" s="6">
        <f t="shared" si="9"/>
        <v>0</v>
      </c>
      <c r="V101" s="6">
        <f t="array" ref="V101">iferror(XLOOKUP(B101,'INC INV'!AJ:AJ,'INC INV'!AL:AL)/F101,0)</f>
        <v>0</v>
      </c>
      <c r="W101" s="6">
        <f t="array" ref="W101">IFERROR(XLOOKUP(B101,'INC INV'!AP:AP,'INC INV'!AR:AR)/F101,0)</f>
        <v>0.09933774834</v>
      </c>
      <c r="X101" s="6">
        <f t="array" ref="X101">IFERROR(XLOOKUP(B101,'INC INV'!AV:AV,'INC INV'!AX:AX)/F101,0)</f>
        <v>0</v>
      </c>
      <c r="Y101" s="6">
        <f t="array" ref="Y101">IFERROR(XLOOKUP(B101,'INC INV'!BB:BB,'INC INV'!BD:BD)/F101,0)</f>
        <v>8.38410596</v>
      </c>
      <c r="Z101" s="6">
        <f t="array" ref="Z101">IFERROR(XLOOKUP(B101,'INC INV'!BH:BH,'INC INV'!BJ:BJ)/F101,0)</f>
        <v>0.5960264901</v>
      </c>
      <c r="AA101" s="6">
        <f t="array" ref="AA101">IFERROR(XLOOKUP(B101,'INC INV'!BN:BN,'INC INV'!BP:BP)/F101,0)</f>
        <v>0</v>
      </c>
    </row>
    <row r="102">
      <c r="A102" s="19" t="s">
        <v>189</v>
      </c>
      <c r="B102" s="20" t="s">
        <v>190</v>
      </c>
      <c r="C102" s="14" t="s">
        <v>182</v>
      </c>
      <c r="D102" s="84" t="str">
        <f t="array" ref="D102">XLOOKUP(B102,'ORDER LIST'!C:C,'ORDER LIST'!B:B)</f>
        <v>English Dont Polish Your Ignorance It may Shine</v>
      </c>
      <c r="E102" s="89"/>
      <c r="F102" s="6">
        <f t="array" ref="F102">XLOOKUP(B102,SALES!A:A,SALES!C:C)</f>
        <v>9.916666667</v>
      </c>
      <c r="G102" s="6">
        <f t="array" ref="G102">XLOOKUP(B102,INV!A:A,INV!G:G)</f>
        <v>59</v>
      </c>
      <c r="H102" s="6">
        <f t="shared" si="77"/>
        <v>5.949579832</v>
      </c>
      <c r="I102" s="14">
        <f t="shared" si="3"/>
        <v>79.33333333</v>
      </c>
      <c r="J102" s="14">
        <v>8.0</v>
      </c>
      <c r="K102" s="6">
        <f t="shared" si="4"/>
        <v>4.949579832</v>
      </c>
      <c r="L102" s="6">
        <f t="shared" ref="L102:P102" si="112">IF((K102-1+W102)&lt;0,0,K102-1+W102)</f>
        <v>5.966386555</v>
      </c>
      <c r="M102" s="6">
        <f t="shared" si="112"/>
        <v>4.966386555</v>
      </c>
      <c r="N102" s="6">
        <f t="shared" si="112"/>
        <v>8</v>
      </c>
      <c r="O102" s="6">
        <f t="shared" si="112"/>
        <v>7</v>
      </c>
      <c r="P102" s="6">
        <f t="shared" si="112"/>
        <v>6</v>
      </c>
      <c r="Q102" s="6">
        <f t="shared" si="6"/>
        <v>19.83333333</v>
      </c>
      <c r="S102" s="6">
        <f t="shared" si="7"/>
        <v>0</v>
      </c>
      <c r="T102" s="6">
        <f t="shared" si="8"/>
        <v>2</v>
      </c>
      <c r="U102" s="6">
        <f t="shared" si="9"/>
        <v>0</v>
      </c>
      <c r="V102" s="6">
        <f t="array" ref="V102">iferror(XLOOKUP(B102,'INC INV'!AJ:AJ,'INC INV'!AL:AL)/F102,0)</f>
        <v>0</v>
      </c>
      <c r="W102" s="6">
        <f t="array" ref="W102">IFERROR(XLOOKUP(B102,'INC INV'!AP:AP,'INC INV'!AR:AR)/F102,0)</f>
        <v>2.016806723</v>
      </c>
      <c r="X102" s="6">
        <f t="array" ref="X102">IFERROR(XLOOKUP(B102,'INC INV'!AV:AV,'INC INV'!AX:AX)/F102,0)</f>
        <v>0</v>
      </c>
      <c r="Y102" s="6">
        <f t="array" ref="Y102">IFERROR(XLOOKUP(B102,'INC INV'!BB:BB,'INC INV'!BD:BD)/F102,0)</f>
        <v>4.033613445</v>
      </c>
      <c r="Z102" s="6">
        <f t="array" ref="Z102">IFERROR(XLOOKUP(B102,'INC INV'!BH:BH,'INC INV'!BJ:BJ)/F102,0)</f>
        <v>0</v>
      </c>
      <c r="AA102" s="6">
        <f t="array" ref="AA102">IFERROR(XLOOKUP(B102,'INC INV'!BN:BN,'INC INV'!BP:BP)/F102,0)</f>
        <v>0</v>
      </c>
    </row>
    <row r="103">
      <c r="A103" s="19" t="s">
        <v>498</v>
      </c>
      <c r="B103" s="20" t="s">
        <v>499</v>
      </c>
      <c r="C103" s="14" t="s">
        <v>467</v>
      </c>
      <c r="D103" s="84" t="str">
        <f t="array" ref="D103">XLOOKUP(B103,'ORDER LIST'!C:C,'ORDER LIST'!B:B)</f>
        <v>Incense-Stick-Nightqueen</v>
      </c>
      <c r="E103" s="89"/>
      <c r="F103" s="6">
        <f t="array" ref="F103">XLOOKUP(B103,SALES!A:A,SALES!C:C)</f>
        <v>71.58333333</v>
      </c>
      <c r="G103" s="6">
        <f t="array" ref="G103">XLOOKUP(B103,INV!A:A,INV!G:G)</f>
        <v>429</v>
      </c>
      <c r="H103" s="6">
        <f t="shared" si="77"/>
        <v>5.993015134</v>
      </c>
      <c r="I103" s="14">
        <f t="shared" si="3"/>
        <v>572.6666667</v>
      </c>
      <c r="J103" s="14">
        <v>8.0</v>
      </c>
      <c r="K103" s="6">
        <f t="shared" si="4"/>
        <v>4.993015134</v>
      </c>
      <c r="L103" s="6">
        <f t="shared" ref="L103:P103" si="113">IF((K103-1+W103)&lt;0,0,K103-1+W103)</f>
        <v>7.904540163</v>
      </c>
      <c r="M103" s="6">
        <f t="shared" si="113"/>
        <v>6.904540163</v>
      </c>
      <c r="N103" s="6">
        <f t="shared" si="113"/>
        <v>8.754365541</v>
      </c>
      <c r="O103" s="6">
        <f t="shared" si="113"/>
        <v>7.754365541</v>
      </c>
      <c r="P103" s="6">
        <f t="shared" si="113"/>
        <v>6.754365541</v>
      </c>
      <c r="Q103" s="6">
        <f t="shared" si="6"/>
        <v>89.16666667</v>
      </c>
      <c r="S103" s="6">
        <f t="shared" si="7"/>
        <v>0</v>
      </c>
      <c r="T103" s="6">
        <f t="shared" si="8"/>
        <v>1.245634459</v>
      </c>
      <c r="U103" s="6">
        <f t="shared" si="9"/>
        <v>0</v>
      </c>
      <c r="V103" s="6">
        <f t="array" ref="V103">iferror(XLOOKUP(B103,'INC INV'!AJ:AJ,'INC INV'!AL:AL)/F103,0)</f>
        <v>0</v>
      </c>
      <c r="W103" s="6">
        <f t="array" ref="W103">IFERROR(XLOOKUP(B103,'INC INV'!AP:AP,'INC INV'!AR:AR)/F103,0)</f>
        <v>3.911525029</v>
      </c>
      <c r="X103" s="6">
        <f t="array" ref="X103">IFERROR(XLOOKUP(B103,'INC INV'!AV:AV,'INC INV'!AX:AX)/F103,0)</f>
        <v>0</v>
      </c>
      <c r="Y103" s="6">
        <f t="array" ref="Y103">IFERROR(XLOOKUP(B103,'INC INV'!BB:BB,'INC INV'!BD:BD)/F103,0)</f>
        <v>2.849825378</v>
      </c>
      <c r="Z103" s="6">
        <f t="array" ref="Z103">IFERROR(XLOOKUP(B103,'INC INV'!BH:BH,'INC INV'!BJ:BJ)/F103,0)</f>
        <v>0</v>
      </c>
      <c r="AA103" s="6">
        <f t="array" ref="AA103">IFERROR(XLOOKUP(B103,'INC INV'!BN:BN,'INC INV'!BP:BP)/F103,0)</f>
        <v>0</v>
      </c>
    </row>
    <row r="104">
      <c r="A104" s="19" t="s">
        <v>109</v>
      </c>
      <c r="B104" s="20" t="s">
        <v>110</v>
      </c>
      <c r="C104" s="14" t="s">
        <v>84</v>
      </c>
      <c r="D104" s="84" t="str">
        <f t="array" ref="D104">XLOOKUP(B104,'ORDER LIST'!C:C,'ORDER LIST'!B:B)</f>
        <v>Ladies Backpack Jute</v>
      </c>
      <c r="E104" s="89"/>
      <c r="F104" s="66">
        <v>5.0</v>
      </c>
      <c r="G104" s="6">
        <f t="array" ref="G104">XLOOKUP(B104,INV!A:A,INV!G:G)</f>
        <v>30</v>
      </c>
      <c r="H104" s="6">
        <f t="shared" si="77"/>
        <v>6</v>
      </c>
      <c r="I104" s="14">
        <f t="shared" si="3"/>
        <v>30</v>
      </c>
      <c r="J104" s="14">
        <v>6.0</v>
      </c>
      <c r="K104" s="6">
        <f t="shared" si="4"/>
        <v>5</v>
      </c>
      <c r="L104" s="6">
        <f t="shared" ref="L104:P104" si="114">IF((K104-1+W104)&lt;0,0,K104-1+W104)</f>
        <v>26</v>
      </c>
      <c r="M104" s="6">
        <f t="shared" si="114"/>
        <v>25</v>
      </c>
      <c r="N104" s="6">
        <f t="shared" si="114"/>
        <v>24</v>
      </c>
      <c r="O104" s="6">
        <f t="shared" si="114"/>
        <v>23</v>
      </c>
      <c r="P104" s="6">
        <f t="shared" si="114"/>
        <v>22</v>
      </c>
      <c r="Q104" s="6">
        <f t="shared" si="6"/>
        <v>0</v>
      </c>
      <c r="S104" s="6">
        <f t="shared" si="7"/>
        <v>0</v>
      </c>
      <c r="T104" s="6">
        <f t="shared" si="8"/>
        <v>0</v>
      </c>
      <c r="U104" s="6">
        <f t="shared" si="9"/>
        <v>0</v>
      </c>
      <c r="V104" s="6">
        <f t="array" ref="V104">iferror(XLOOKUP(B104,'INC INV'!AJ:AJ,'INC INV'!AL:AL)/F104,0)</f>
        <v>0</v>
      </c>
      <c r="W104" s="6">
        <f t="array" ref="W104">IFERROR(XLOOKUP(B104,'INC INV'!AP:AP,'INC INV'!AR:AR)/F104,0)</f>
        <v>22</v>
      </c>
      <c r="X104" s="6">
        <f t="array" ref="X104">IFERROR(XLOOKUP(B104,'INC INV'!AV:AV,'INC INV'!AX:AX)/F104,0)</f>
        <v>0</v>
      </c>
      <c r="Y104" s="6">
        <f t="array" ref="Y104">IFERROR(XLOOKUP(B104,'INC INV'!BB:BB,'INC INV'!BD:BD)/F104,0)</f>
        <v>0</v>
      </c>
      <c r="Z104" s="6">
        <f t="array" ref="Z104">IFERROR(XLOOKUP(B104,'INC INV'!BH:BH,'INC INV'!BJ:BJ)/F104,0)</f>
        <v>0</v>
      </c>
      <c r="AA104" s="6">
        <f t="array" ref="AA104">IFERROR(XLOOKUP(B104,'INC INV'!BN:BN,'INC INV'!BP:BP)/F104,0)</f>
        <v>0</v>
      </c>
    </row>
    <row r="105">
      <c r="A105" s="19" t="s">
        <v>246</v>
      </c>
      <c r="B105" s="20" t="s">
        <v>247</v>
      </c>
      <c r="C105" s="14" t="s">
        <v>239</v>
      </c>
      <c r="D105" s="84" t="str">
        <f t="array" ref="D105">XLOOKUP(B105,'ORDER LIST'!C:C,'ORDER LIST'!B:B)</f>
        <v>Dhyanalinga-Copper-Pendant</v>
      </c>
      <c r="E105" s="89"/>
      <c r="F105" s="6">
        <f t="array" ref="F105">XLOOKUP(B105,SALES!A:A,SALES!C:C)</f>
        <v>24.91666667</v>
      </c>
      <c r="G105" s="6">
        <f t="array" ref="G105">XLOOKUP(B105,INV!A:A,INV!G:G)</f>
        <v>150</v>
      </c>
      <c r="H105" s="6">
        <f t="shared" si="77"/>
        <v>6.02006689</v>
      </c>
      <c r="I105" s="14">
        <f t="shared" si="3"/>
        <v>249.1666667</v>
      </c>
      <c r="J105" s="14">
        <v>10.0</v>
      </c>
      <c r="K105" s="6">
        <f t="shared" si="4"/>
        <v>5.02006689</v>
      </c>
      <c r="L105" s="6">
        <f t="shared" ref="L105:P105" si="115">IF((K105-1+W105)&lt;0,0,K105-1+W105)</f>
        <v>4.02006689</v>
      </c>
      <c r="M105" s="6">
        <f t="shared" si="115"/>
        <v>3.02006689</v>
      </c>
      <c r="N105" s="6">
        <f t="shared" si="115"/>
        <v>2.02006689</v>
      </c>
      <c r="O105" s="6">
        <f t="shared" si="115"/>
        <v>1.02006689</v>
      </c>
      <c r="P105" s="6">
        <f t="shared" si="115"/>
        <v>0.02006688963</v>
      </c>
      <c r="Q105" s="6">
        <f t="shared" si="6"/>
        <v>248.6666667</v>
      </c>
      <c r="S105" s="6">
        <f t="shared" si="7"/>
        <v>24.41666667</v>
      </c>
      <c r="T105" s="6">
        <f t="shared" si="8"/>
        <v>9.97993311</v>
      </c>
      <c r="U105" s="6">
        <f t="shared" si="9"/>
        <v>0.9799331104</v>
      </c>
      <c r="V105" s="6">
        <f t="array" ref="V105">iferror(XLOOKUP(B105,'INC INV'!AJ:AJ,'INC INV'!AL:AL)/F105,0)</f>
        <v>0</v>
      </c>
      <c r="W105" s="6">
        <f t="array" ref="W105">IFERROR(XLOOKUP(B105,'INC INV'!AP:AP,'INC INV'!AR:AR)/F105,0)</f>
        <v>0</v>
      </c>
      <c r="X105" s="6">
        <f t="array" ref="X105">IFERROR(XLOOKUP(B105,'INC INV'!AV:AV,'INC INV'!AX:AX)/F105,0)</f>
        <v>0</v>
      </c>
      <c r="Y105" s="6">
        <f t="array" ref="Y105">IFERROR(XLOOKUP(B105,'INC INV'!BB:BB,'INC INV'!BD:BD)/F105,0)</f>
        <v>0</v>
      </c>
      <c r="Z105" s="6">
        <f t="array" ref="Z105">IFERROR(XLOOKUP(B105,'INC INV'!BH:BH,'INC INV'!BJ:BJ)/F105,0)</f>
        <v>0</v>
      </c>
      <c r="AA105" s="6">
        <f t="array" ref="AA105">IFERROR(XLOOKUP(B105,'INC INV'!BN:BN,'INC INV'!BP:BP)/F105,0)</f>
        <v>0</v>
      </c>
    </row>
    <row r="106">
      <c r="A106" s="19" t="s">
        <v>397</v>
      </c>
      <c r="B106" s="20" t="s">
        <v>398</v>
      </c>
      <c r="C106" s="14" t="s">
        <v>6</v>
      </c>
      <c r="D106" s="84" t="str">
        <f t="array" ref="D106">XLOOKUP(B106,'ORDER LIST'!C:C,'ORDER LIST'!B:B)</f>
        <v>Isha-Water-Cup-Copper</v>
      </c>
      <c r="E106" s="89"/>
      <c r="F106" s="6">
        <f t="array" ref="F106">XLOOKUP(B106,SALES!A:A,SALES!C:C)</f>
        <v>86.16666667</v>
      </c>
      <c r="G106" s="63">
        <f t="array" ref="G106">XLOOKUP(B106,INV!A:A,INV!G:G)</f>
        <v>234</v>
      </c>
      <c r="H106" s="6">
        <f t="shared" si="77"/>
        <v>2.715667311</v>
      </c>
      <c r="I106" s="14">
        <f t="shared" si="3"/>
        <v>689.3333333</v>
      </c>
      <c r="J106" s="14">
        <v>8.0</v>
      </c>
      <c r="K106" s="6">
        <f t="shared" si="4"/>
        <v>5.150870406</v>
      </c>
      <c r="L106" s="6">
        <f t="shared" ref="L106:P106" si="116">IF((K106-1+W106)&lt;0,0,K106-1+W106)</f>
        <v>4.150870406</v>
      </c>
      <c r="M106" s="6">
        <f t="shared" si="116"/>
        <v>3.150870406</v>
      </c>
      <c r="N106" s="6">
        <f t="shared" si="116"/>
        <v>7.849129594</v>
      </c>
      <c r="O106" s="6">
        <f t="shared" si="116"/>
        <v>7.487427466</v>
      </c>
      <c r="P106" s="6">
        <f t="shared" si="116"/>
        <v>6.487427466</v>
      </c>
      <c r="Q106" s="6">
        <f t="shared" si="6"/>
        <v>130.3333333</v>
      </c>
      <c r="S106" s="6">
        <f t="shared" si="7"/>
        <v>0</v>
      </c>
      <c r="T106" s="6">
        <f t="shared" si="8"/>
        <v>1.512572534</v>
      </c>
      <c r="U106" s="6">
        <f t="shared" si="9"/>
        <v>0</v>
      </c>
      <c r="V106" s="6">
        <f t="array" ref="V106">iferror(XLOOKUP(B106,'INC INV'!AJ:AJ,'INC INV'!AL:AL)/F106,0)</f>
        <v>3.435203095</v>
      </c>
      <c r="W106" s="6">
        <f t="array" ref="W106">IFERROR(XLOOKUP(B106,'INC INV'!AP:AP,'INC INV'!AR:AR)/F106,0)</f>
        <v>0</v>
      </c>
      <c r="X106" s="6">
        <f t="array" ref="X106">IFERROR(XLOOKUP(B106,'INC INV'!AV:AV,'INC INV'!AX:AX)/F106,0)</f>
        <v>0</v>
      </c>
      <c r="Y106" s="6">
        <f t="array" ref="Y106">IFERROR(XLOOKUP(B106,'INC INV'!BB:BB,'INC INV'!BD:BD)/F106,0)</f>
        <v>5.698259188</v>
      </c>
      <c r="Z106" s="6">
        <f t="array" ref="Z106">IFERROR(XLOOKUP(B106,'INC INV'!BH:BH,'INC INV'!BJ:BJ)/F106,0)</f>
        <v>0.6382978723</v>
      </c>
      <c r="AA106" s="6">
        <f t="array" ref="AA106">IFERROR(XLOOKUP(B106,'INC INV'!BN:BN,'INC INV'!BP:BP)/F106,0)</f>
        <v>0</v>
      </c>
    </row>
    <row r="107">
      <c r="A107" s="19" t="s">
        <v>500</v>
      </c>
      <c r="B107" s="20" t="s">
        <v>501</v>
      </c>
      <c r="C107" s="14" t="s">
        <v>467</v>
      </c>
      <c r="D107" s="84" t="str">
        <f t="array" ref="D107">XLOOKUP(B107,'ORDER LIST'!C:C,'ORDER LIST'!B:B)</f>
        <v>Incense-Stick-Camphor</v>
      </c>
      <c r="E107" s="89"/>
      <c r="F107" s="6">
        <f t="array" ref="F107">XLOOKUP(B107,SALES!A:A,SALES!C:C)</f>
        <v>84.41666667</v>
      </c>
      <c r="G107" s="6">
        <f t="array" ref="G107">XLOOKUP(B107,INV!A:A,INV!G:G)</f>
        <v>521</v>
      </c>
      <c r="H107" s="6">
        <f t="shared" si="77"/>
        <v>6.171767029</v>
      </c>
      <c r="I107" s="14">
        <f t="shared" si="3"/>
        <v>675.3333333</v>
      </c>
      <c r="J107" s="14">
        <v>8.0</v>
      </c>
      <c r="K107" s="6">
        <f t="shared" si="4"/>
        <v>5.171767029</v>
      </c>
      <c r="L107" s="6">
        <f t="shared" ref="L107:P107" si="117">IF((K107-1+W107)&lt;0,0,K107-1+W107)</f>
        <v>6.007897335</v>
      </c>
      <c r="M107" s="6">
        <f t="shared" si="117"/>
        <v>5.007897335</v>
      </c>
      <c r="N107" s="6">
        <f t="shared" si="117"/>
        <v>7.064165844</v>
      </c>
      <c r="O107" s="6">
        <f t="shared" si="117"/>
        <v>7.95952616</v>
      </c>
      <c r="P107" s="6">
        <f t="shared" si="117"/>
        <v>6.95952616</v>
      </c>
      <c r="Q107" s="6">
        <f t="shared" si="6"/>
        <v>87.83333333</v>
      </c>
      <c r="S107" s="6">
        <f t="shared" si="7"/>
        <v>0</v>
      </c>
      <c r="T107" s="6">
        <f t="shared" si="8"/>
        <v>1.04047384</v>
      </c>
      <c r="U107" s="6">
        <f t="shared" si="9"/>
        <v>0</v>
      </c>
      <c r="V107" s="6">
        <f t="array" ref="V107">iferror(XLOOKUP(B107,'INC INV'!AJ:AJ,'INC INV'!AL:AL)/F107,0)</f>
        <v>0</v>
      </c>
      <c r="W107" s="6">
        <f t="array" ref="W107">IFERROR(XLOOKUP(B107,'INC INV'!AP:AP,'INC INV'!AR:AR)/F107,0)</f>
        <v>1.836130306</v>
      </c>
      <c r="X107" s="6">
        <f t="array" ref="X107">IFERROR(XLOOKUP(B107,'INC INV'!AV:AV,'INC INV'!AX:AX)/F107,0)</f>
        <v>0</v>
      </c>
      <c r="Y107" s="6">
        <f t="array" ref="Y107">IFERROR(XLOOKUP(B107,'INC INV'!BB:BB,'INC INV'!BD:BD)/F107,0)</f>
        <v>3.056268509</v>
      </c>
      <c r="Z107" s="6">
        <f t="array" ref="Z107">IFERROR(XLOOKUP(B107,'INC INV'!BH:BH,'INC INV'!BJ:BJ)/F107,0)</f>
        <v>1.895360316</v>
      </c>
      <c r="AA107" s="6">
        <f t="array" ref="AA107">IFERROR(XLOOKUP(B107,'INC INV'!BN:BN,'INC INV'!BP:BP)/F107,0)</f>
        <v>0</v>
      </c>
    </row>
    <row r="108">
      <c r="A108" s="19" t="s">
        <v>518</v>
      </c>
      <c r="B108" s="20" t="s">
        <v>519</v>
      </c>
      <c r="C108" s="14" t="s">
        <v>467</v>
      </c>
      <c r="D108" s="84" t="str">
        <f t="array" ref="D108">XLOOKUP(B108,'ORDER LIST'!C:C,'ORDER LIST'!B:B)</f>
        <v>Incense-Cone-Eucalyptus-20Pcs</v>
      </c>
      <c r="E108" s="89"/>
      <c r="F108" s="6">
        <f t="array" ref="F108">XLOOKUP(B108,SALES!A:A,SALES!C:C)</f>
        <v>55.75</v>
      </c>
      <c r="G108" s="6">
        <f t="array" ref="G108">XLOOKUP(B108,INV!A:A,INV!G:G)</f>
        <v>357</v>
      </c>
      <c r="H108" s="6">
        <f t="shared" si="77"/>
        <v>6.403587444</v>
      </c>
      <c r="I108" s="14">
        <f t="shared" si="3"/>
        <v>446</v>
      </c>
      <c r="J108" s="14">
        <v>8.0</v>
      </c>
      <c r="K108" s="6">
        <f t="shared" si="4"/>
        <v>5.403587444</v>
      </c>
      <c r="L108" s="6">
        <f t="shared" ref="L108:P108" si="118">IF((K108-1+W108)&lt;0,0,K108-1+W108)</f>
        <v>6.286995516</v>
      </c>
      <c r="M108" s="6">
        <f t="shared" si="118"/>
        <v>5.286995516</v>
      </c>
      <c r="N108" s="6">
        <f t="shared" si="118"/>
        <v>10.33183857</v>
      </c>
      <c r="O108" s="6">
        <f t="shared" si="118"/>
        <v>9.331838565</v>
      </c>
      <c r="P108" s="6">
        <f t="shared" si="118"/>
        <v>8.331838565</v>
      </c>
      <c r="Q108" s="6">
        <f t="shared" si="6"/>
        <v>0</v>
      </c>
      <c r="S108" s="6">
        <f t="shared" si="7"/>
        <v>0</v>
      </c>
      <c r="T108" s="6">
        <f t="shared" si="8"/>
        <v>0</v>
      </c>
      <c r="U108" s="6">
        <f t="shared" si="9"/>
        <v>0</v>
      </c>
      <c r="V108" s="6">
        <f t="array" ref="V108">iferror(XLOOKUP(B108,'INC INV'!AJ:AJ,'INC INV'!AL:AL)/F108,0)</f>
        <v>0</v>
      </c>
      <c r="W108" s="6">
        <f t="array" ref="W108">IFERROR(XLOOKUP(B108,'INC INV'!AP:AP,'INC INV'!AR:AR)/F108,0)</f>
        <v>1.883408072</v>
      </c>
      <c r="X108" s="6">
        <f t="array" ref="X108">IFERROR(XLOOKUP(B108,'INC INV'!AV:AV,'INC INV'!AX:AX)/F108,0)</f>
        <v>0</v>
      </c>
      <c r="Y108" s="6">
        <f t="array" ref="Y108">IFERROR(XLOOKUP(B108,'INC INV'!BB:BB,'INC INV'!BD:BD)/F108,0)</f>
        <v>6.044843049</v>
      </c>
      <c r="Z108" s="6">
        <f t="array" ref="Z108">IFERROR(XLOOKUP(B108,'INC INV'!BH:BH,'INC INV'!BJ:BJ)/F108,0)</f>
        <v>0</v>
      </c>
      <c r="AA108" s="6">
        <f t="array" ref="AA108">IFERROR(XLOOKUP(B108,'INC INV'!BN:BN,'INC INV'!BP:BP)/F108,0)</f>
        <v>0</v>
      </c>
    </row>
    <row r="109">
      <c r="A109" s="19" t="s">
        <v>736</v>
      </c>
      <c r="B109" s="20" t="s">
        <v>737</v>
      </c>
      <c r="C109" s="14" t="s">
        <v>726</v>
      </c>
      <c r="D109" s="84" t="str">
        <f t="array" ref="D109">XLOOKUP(B109,'ORDER LIST'!C:C,'ORDER LIST'!B:B)</f>
        <v>Kumkum-Bowl-Small</v>
      </c>
      <c r="E109" s="89"/>
      <c r="F109" s="6">
        <f t="array" ref="F109">XLOOKUP(B109,SALES!A:A,SALES!C:C)</f>
        <v>32.83333333</v>
      </c>
      <c r="G109" s="6">
        <f t="array" ref="G109">XLOOKUP(B109,INV!A:A,INV!G:G)</f>
        <v>211</v>
      </c>
      <c r="H109" s="6">
        <f t="shared" si="77"/>
        <v>6.426395939</v>
      </c>
      <c r="I109" s="14">
        <f t="shared" si="3"/>
        <v>262.6666667</v>
      </c>
      <c r="J109" s="14">
        <v>8.0</v>
      </c>
      <c r="K109" s="6">
        <f t="shared" si="4"/>
        <v>5.426395939</v>
      </c>
      <c r="L109" s="6">
        <f t="shared" ref="L109:P109" si="119">IF((K109-1+W109)&lt;0,0,K109-1+W109)</f>
        <v>4.426395939</v>
      </c>
      <c r="M109" s="6">
        <f t="shared" si="119"/>
        <v>3.426395939</v>
      </c>
      <c r="N109" s="6">
        <f t="shared" si="119"/>
        <v>6.416243655</v>
      </c>
      <c r="O109" s="6">
        <f t="shared" si="119"/>
        <v>5.873096447</v>
      </c>
      <c r="P109" s="6">
        <f t="shared" si="119"/>
        <v>4.873096447</v>
      </c>
      <c r="Q109" s="6">
        <f t="shared" si="6"/>
        <v>102.6666667</v>
      </c>
      <c r="S109" s="6">
        <f t="shared" si="7"/>
        <v>0</v>
      </c>
      <c r="T109" s="6">
        <f t="shared" si="8"/>
        <v>3.126903553</v>
      </c>
      <c r="U109" s="6">
        <f t="shared" si="9"/>
        <v>0</v>
      </c>
      <c r="V109" s="6">
        <f t="array" ref="V109">iferror(XLOOKUP(B109,'INC INV'!AJ:AJ,'INC INV'!AL:AL)/F109,0)</f>
        <v>0</v>
      </c>
      <c r="W109" s="6">
        <f t="array" ref="W109">IFERROR(XLOOKUP(B109,'INC INV'!AP:AP,'INC INV'!AR:AR)/F109,0)</f>
        <v>0</v>
      </c>
      <c r="X109" s="6">
        <f t="array" ref="X109">IFERROR(XLOOKUP(B109,'INC INV'!AV:AV,'INC INV'!AX:AX)/F109,0)</f>
        <v>0</v>
      </c>
      <c r="Y109" s="6">
        <f t="array" ref="Y109">IFERROR(XLOOKUP(B109,'INC INV'!BB:BB,'INC INV'!BD:BD)/F109,0)</f>
        <v>3.989847716</v>
      </c>
      <c r="Z109" s="6">
        <f t="array" ref="Z109">IFERROR(XLOOKUP(B109,'INC INV'!BH:BH,'INC INV'!BJ:BJ)/F109,0)</f>
        <v>0.4568527919</v>
      </c>
      <c r="AA109" s="6">
        <f t="array" ref="AA109">IFERROR(XLOOKUP(B109,'INC INV'!BN:BN,'INC INV'!BP:BP)/F109,0)</f>
        <v>0</v>
      </c>
    </row>
    <row r="110">
      <c r="A110" s="19" t="s">
        <v>399</v>
      </c>
      <c r="B110" s="20" t="s">
        <v>400</v>
      </c>
      <c r="C110" s="47" t="s">
        <v>6</v>
      </c>
      <c r="D110" s="84" t="str">
        <f t="array" ref="D110">XLOOKUP(B110,'ORDER LIST'!C:C,'ORDER LIST'!B:B)</f>
        <v>Copper water Bottle with Logo</v>
      </c>
      <c r="E110" s="104"/>
      <c r="F110" s="105">
        <v>15.0</v>
      </c>
      <c r="G110" s="86">
        <f t="array" ref="G110">XLOOKUP(B110,INV!A:A,INV!G:G)</f>
        <v>97</v>
      </c>
      <c r="H110" s="6">
        <f t="shared" si="77"/>
        <v>6.466666667</v>
      </c>
      <c r="I110" s="14">
        <f t="shared" si="3"/>
        <v>120</v>
      </c>
      <c r="J110" s="47">
        <v>8.0</v>
      </c>
      <c r="K110" s="6">
        <f t="shared" si="4"/>
        <v>5.466666667</v>
      </c>
      <c r="L110" s="6">
        <f t="shared" ref="L110:P110" si="120">IF((K110-1+W110)&lt;0,0,K110-1+W110)</f>
        <v>4.466666667</v>
      </c>
      <c r="M110" s="6">
        <f t="shared" si="120"/>
        <v>3.466666667</v>
      </c>
      <c r="N110" s="6">
        <f t="shared" si="120"/>
        <v>6.466666667</v>
      </c>
      <c r="O110" s="6">
        <f t="shared" si="120"/>
        <v>5.466666667</v>
      </c>
      <c r="P110" s="6">
        <f t="shared" si="120"/>
        <v>4.466666667</v>
      </c>
      <c r="Q110" s="6">
        <f t="shared" si="6"/>
        <v>53</v>
      </c>
      <c r="S110" s="6">
        <f t="shared" si="7"/>
        <v>0</v>
      </c>
      <c r="T110" s="6">
        <f t="shared" si="8"/>
        <v>3.533333333</v>
      </c>
      <c r="U110" s="6">
        <f t="shared" si="9"/>
        <v>0</v>
      </c>
      <c r="V110" s="6">
        <f t="array" ref="V110">iferror(XLOOKUP(B110,'INC INV'!AJ:AJ,'INC INV'!AL:AL)/F110,0)</f>
        <v>0</v>
      </c>
      <c r="W110" s="6">
        <f t="array" ref="W110">IFERROR(XLOOKUP(B110,'INC INV'!AP:AP,'INC INV'!AR:AR)/F110,0)</f>
        <v>0</v>
      </c>
      <c r="X110" s="6">
        <f t="array" ref="X110">IFERROR(XLOOKUP(B110,'INC INV'!AV:AV,'INC INV'!AX:AX)/F110,0)</f>
        <v>0</v>
      </c>
      <c r="Y110" s="6">
        <f t="array" ref="Y110">IFERROR(XLOOKUP(B110,'INC INV'!BB:BB,'INC INV'!BD:BD)/F110,0)</f>
        <v>4</v>
      </c>
      <c r="Z110" s="6">
        <f t="array" ref="Z110">IFERROR(XLOOKUP(B110,'INC INV'!BH:BH,'INC INV'!BJ:BJ)/F110,0)</f>
        <v>0</v>
      </c>
      <c r="AA110" s="6">
        <f t="array" ref="AA110">IFERROR(XLOOKUP(B110,'INC INV'!BN:BN,'INC INV'!BP:BP)/F110,0)</f>
        <v>0</v>
      </c>
    </row>
    <row r="111">
      <c r="A111" s="19" t="s">
        <v>185</v>
      </c>
      <c r="B111" s="20" t="s">
        <v>186</v>
      </c>
      <c r="C111" s="14" t="s">
        <v>182</v>
      </c>
      <c r="D111" s="84" t="str">
        <f t="array" ref="D111">XLOOKUP(B111,'ORDER LIST'!C:C,'ORDER LIST'!B:B)</f>
        <v>English Body The Greatest Gadget</v>
      </c>
      <c r="E111" s="89"/>
      <c r="F111" s="6">
        <f t="array" ref="F111">XLOOKUP(B111,SALES!A:A,SALES!C:C)</f>
        <v>26.91666667</v>
      </c>
      <c r="G111" s="6">
        <f t="array" ref="G111">XLOOKUP(B111,INV!A:A,INV!G:G)</f>
        <v>179</v>
      </c>
      <c r="H111" s="6">
        <f t="shared" si="77"/>
        <v>6.650154799</v>
      </c>
      <c r="I111" s="14">
        <f t="shared" si="3"/>
        <v>215.3333333</v>
      </c>
      <c r="J111" s="14">
        <v>8.0</v>
      </c>
      <c r="K111" s="6">
        <f t="shared" si="4"/>
        <v>5.650154799</v>
      </c>
      <c r="L111" s="6">
        <f t="shared" ref="L111:P111" si="121">IF((K111-1+W111)&lt;0,0,K111-1+W111)</f>
        <v>4.650154799</v>
      </c>
      <c r="M111" s="6">
        <f t="shared" si="121"/>
        <v>3.650154799</v>
      </c>
      <c r="N111" s="6">
        <f t="shared" si="121"/>
        <v>8.408668731</v>
      </c>
      <c r="O111" s="6">
        <f t="shared" si="121"/>
        <v>7.408668731</v>
      </c>
      <c r="P111" s="6">
        <f t="shared" si="121"/>
        <v>6.408668731</v>
      </c>
      <c r="Q111" s="6">
        <f t="shared" si="6"/>
        <v>42.83333333</v>
      </c>
      <c r="S111" s="6">
        <f t="shared" si="7"/>
        <v>0</v>
      </c>
      <c r="T111" s="6">
        <f t="shared" si="8"/>
        <v>1.591331269</v>
      </c>
      <c r="U111" s="6">
        <f t="shared" si="9"/>
        <v>0</v>
      </c>
      <c r="V111" s="6">
        <f t="array" ref="V111">iferror(XLOOKUP(B111,'INC INV'!AJ:AJ,'INC INV'!AL:AL)/F111,0)</f>
        <v>0</v>
      </c>
      <c r="W111" s="6">
        <f t="array" ref="W111">IFERROR(XLOOKUP(B111,'INC INV'!AP:AP,'INC INV'!AR:AR)/F111,0)</f>
        <v>0</v>
      </c>
      <c r="X111" s="6">
        <f t="array" ref="X111">IFERROR(XLOOKUP(B111,'INC INV'!AV:AV,'INC INV'!AX:AX)/F111,0)</f>
        <v>0</v>
      </c>
      <c r="Y111" s="6">
        <f t="array" ref="Y111">IFERROR(XLOOKUP(B111,'INC INV'!BB:BB,'INC INV'!BD:BD)/F111,0)</f>
        <v>5.758513932</v>
      </c>
      <c r="Z111" s="6">
        <f t="array" ref="Z111">IFERROR(XLOOKUP(B111,'INC INV'!BH:BH,'INC INV'!BJ:BJ)/F111,0)</f>
        <v>0</v>
      </c>
      <c r="AA111" s="6">
        <f t="array" ref="AA111">IFERROR(XLOOKUP(B111,'INC INV'!BN:BN,'INC INV'!BP:BP)/F111,0)</f>
        <v>0</v>
      </c>
    </row>
    <row r="112">
      <c r="A112" s="19" t="s">
        <v>205</v>
      </c>
      <c r="B112" s="20" t="s">
        <v>206</v>
      </c>
      <c r="C112" s="14" t="s">
        <v>182</v>
      </c>
      <c r="D112" s="84" t="str">
        <f t="array" ref="D112">XLOOKUP(B112,'ORDER LIST'!C:C,'ORDER LIST'!B:B)</f>
        <v>English Pebbles Of Wisdom Vol 2</v>
      </c>
      <c r="E112" s="89"/>
      <c r="F112" s="6">
        <f t="array" ref="F112">XLOOKUP(B112,SALES!A:A,SALES!C:C)</f>
        <v>13.58333333</v>
      </c>
      <c r="G112" s="6">
        <f t="array" ref="G112">XLOOKUP(B112,INV!A:A,INV!G:G)</f>
        <v>91</v>
      </c>
      <c r="H112" s="6">
        <f t="shared" si="77"/>
        <v>6.699386503</v>
      </c>
      <c r="I112" s="14">
        <f t="shared" si="3"/>
        <v>108.6666667</v>
      </c>
      <c r="J112" s="14">
        <v>8.0</v>
      </c>
      <c r="K112" s="6">
        <f t="shared" si="4"/>
        <v>5.699386503</v>
      </c>
      <c r="L112" s="6">
        <f t="shared" ref="L112:P112" si="122">IF((K112-1+W112)&lt;0,0,K112-1+W112)</f>
        <v>4.699386503</v>
      </c>
      <c r="M112" s="6">
        <f t="shared" si="122"/>
        <v>3.699386503</v>
      </c>
      <c r="N112" s="6">
        <f t="shared" si="122"/>
        <v>6.45398773</v>
      </c>
      <c r="O112" s="6">
        <f t="shared" si="122"/>
        <v>8.398773006</v>
      </c>
      <c r="P112" s="6">
        <f t="shared" si="122"/>
        <v>7.398773006</v>
      </c>
      <c r="Q112" s="6">
        <f t="shared" si="6"/>
        <v>8.166666667</v>
      </c>
      <c r="S112" s="6">
        <f t="shared" si="7"/>
        <v>0</v>
      </c>
      <c r="T112" s="6">
        <f t="shared" si="8"/>
        <v>0.6012269939</v>
      </c>
      <c r="U112" s="6">
        <f t="shared" si="9"/>
        <v>0</v>
      </c>
      <c r="V112" s="6">
        <f t="array" ref="V112">iferror(XLOOKUP(B112,'INC INV'!AJ:AJ,'INC INV'!AL:AL)/F112,0)</f>
        <v>0</v>
      </c>
      <c r="W112" s="6">
        <f t="array" ref="W112">IFERROR(XLOOKUP(B112,'INC INV'!AP:AP,'INC INV'!AR:AR)/F112,0)</f>
        <v>0</v>
      </c>
      <c r="X112" s="6">
        <f t="array" ref="X112">IFERROR(XLOOKUP(B112,'INC INV'!AV:AV,'INC INV'!AX:AX)/F112,0)</f>
        <v>0</v>
      </c>
      <c r="Y112" s="6">
        <f t="array" ref="Y112">IFERROR(XLOOKUP(B112,'INC INV'!BB:BB,'INC INV'!BD:BD)/F112,0)</f>
        <v>3.754601227</v>
      </c>
      <c r="Z112" s="6">
        <f t="array" ref="Z112">IFERROR(XLOOKUP(B112,'INC INV'!BH:BH,'INC INV'!BJ:BJ)/F112,0)</f>
        <v>2.944785276</v>
      </c>
      <c r="AA112" s="6">
        <f t="array" ref="AA112">IFERROR(XLOOKUP(B112,'INC INV'!BN:BN,'INC INV'!BP:BP)/F112,0)</f>
        <v>0</v>
      </c>
    </row>
    <row r="113">
      <c r="A113" s="19" t="s">
        <v>769</v>
      </c>
      <c r="B113" s="20" t="s">
        <v>770</v>
      </c>
      <c r="C113" s="14" t="s">
        <v>726</v>
      </c>
      <c r="D113" s="84" t="str">
        <f t="array" ref="D113">XLOOKUP(B113,'ORDER LIST'!C:C,'ORDER LIST'!B:B)</f>
        <v>Bhairavi-Lamp</v>
      </c>
      <c r="E113" s="89"/>
      <c r="F113" s="6">
        <f t="array" ref="F113">XLOOKUP(B113,SALES!A:A,SALES!C:C)</f>
        <v>45.41666667</v>
      </c>
      <c r="G113" s="63">
        <f t="array" ref="G113">XLOOKUP(B113,INV!A:A,INV!G:G)</f>
        <v>308</v>
      </c>
      <c r="H113" s="6">
        <f t="shared" si="77"/>
        <v>6.781651376</v>
      </c>
      <c r="I113" s="14">
        <f t="shared" si="3"/>
        <v>363.3333333</v>
      </c>
      <c r="J113" s="14">
        <v>8.0</v>
      </c>
      <c r="K113" s="6">
        <f t="shared" si="4"/>
        <v>5.781651376</v>
      </c>
      <c r="L113" s="6">
        <f t="shared" ref="L113:P113" si="123">IF((K113-1+W113)&lt;0,0,K113-1+W113)</f>
        <v>4.781651376</v>
      </c>
      <c r="M113" s="6">
        <f t="shared" si="123"/>
        <v>3.781651376</v>
      </c>
      <c r="N113" s="6">
        <f t="shared" si="123"/>
        <v>6.855045872</v>
      </c>
      <c r="O113" s="6">
        <f t="shared" si="123"/>
        <v>13.89174312</v>
      </c>
      <c r="P113" s="6">
        <f t="shared" si="123"/>
        <v>12.89174312</v>
      </c>
      <c r="Q113" s="6">
        <f t="shared" si="6"/>
        <v>0</v>
      </c>
      <c r="S113" s="6">
        <f t="shared" si="7"/>
        <v>0</v>
      </c>
      <c r="T113" s="6">
        <f t="shared" si="8"/>
        <v>0</v>
      </c>
      <c r="U113" s="6">
        <f t="shared" si="9"/>
        <v>0</v>
      </c>
      <c r="V113" s="6">
        <f t="array" ref="V113">iferror(XLOOKUP(B113,'INC INV'!AJ:AJ,'INC INV'!AL:AL)/F113,0)</f>
        <v>0</v>
      </c>
      <c r="W113" s="6">
        <f t="array" ref="W113">IFERROR(XLOOKUP(B113,'INC INV'!AP:AP,'INC INV'!AR:AR)/F113,0)</f>
        <v>0</v>
      </c>
      <c r="X113" s="6">
        <f t="array" ref="X113">IFERROR(XLOOKUP(B113,'INC INV'!AV:AV,'INC INV'!AX:AX)/F113,0)</f>
        <v>0</v>
      </c>
      <c r="Y113" s="6">
        <f t="array" ref="Y113">IFERROR(XLOOKUP(B113,'INC INV'!BB:BB,'INC INV'!BD:BD)/F113,0)</f>
        <v>4.073394495</v>
      </c>
      <c r="Z113" s="6">
        <f t="array" ref="Z113">IFERROR(XLOOKUP(B113,'INC INV'!BH:BH,'INC INV'!BJ:BJ)/F113,0)</f>
        <v>8.036697248</v>
      </c>
      <c r="AA113" s="6">
        <f t="array" ref="AA113">IFERROR(XLOOKUP(B113,'INC INV'!BN:BN,'INC INV'!BP:BP)/F113,0)</f>
        <v>0</v>
      </c>
    </row>
    <row r="114">
      <c r="A114" s="19" t="s">
        <v>506</v>
      </c>
      <c r="B114" s="20" t="s">
        <v>507</v>
      </c>
      <c r="C114" s="14" t="s">
        <v>467</v>
      </c>
      <c r="D114" s="84" t="str">
        <f t="array" ref="D114">XLOOKUP(B114,'ORDER LIST'!C:C,'ORDER LIST'!B:B)</f>
        <v>Incense-Stick-Jasmine</v>
      </c>
      <c r="E114" s="89"/>
      <c r="F114" s="6">
        <f t="array" ref="F114">XLOOKUP(B114,SALES!A:A,SALES!C:C)</f>
        <v>71.58333333</v>
      </c>
      <c r="G114" s="6">
        <f t="array" ref="G114">XLOOKUP(B114,INV!A:A,INV!G:G)</f>
        <v>487</v>
      </c>
      <c r="H114" s="6">
        <f t="shared" si="77"/>
        <v>6.803259604</v>
      </c>
      <c r="I114" s="14">
        <f t="shared" si="3"/>
        <v>572.6666667</v>
      </c>
      <c r="J114" s="14">
        <v>8.0</v>
      </c>
      <c r="K114" s="6">
        <f t="shared" si="4"/>
        <v>5.803259604</v>
      </c>
      <c r="L114" s="6">
        <f t="shared" ref="L114:P114" si="124">IF((K114-1+W114)&lt;0,0,K114-1+W114)</f>
        <v>7.527357392</v>
      </c>
      <c r="M114" s="6">
        <f t="shared" si="124"/>
        <v>6.527357392</v>
      </c>
      <c r="N114" s="6">
        <f t="shared" si="124"/>
        <v>7.944121071</v>
      </c>
      <c r="O114" s="6">
        <f t="shared" si="124"/>
        <v>8.341094296</v>
      </c>
      <c r="P114" s="6">
        <f t="shared" si="124"/>
        <v>7.341094296</v>
      </c>
      <c r="Q114" s="6">
        <f t="shared" si="6"/>
        <v>47.16666667</v>
      </c>
      <c r="S114" s="6">
        <f t="shared" si="7"/>
        <v>0</v>
      </c>
      <c r="T114" s="6">
        <f t="shared" si="8"/>
        <v>0.6589057043</v>
      </c>
      <c r="U114" s="6">
        <f t="shared" si="9"/>
        <v>0</v>
      </c>
      <c r="V114" s="6">
        <f t="array" ref="V114">iferror(XLOOKUP(B114,'INC INV'!AJ:AJ,'INC INV'!AL:AL)/F114,0)</f>
        <v>0</v>
      </c>
      <c r="W114" s="6">
        <f t="array" ref="W114">IFERROR(XLOOKUP(B114,'INC INV'!AP:AP,'INC INV'!AR:AR)/F114,0)</f>
        <v>2.724097788</v>
      </c>
      <c r="X114" s="6">
        <f t="array" ref="X114">IFERROR(XLOOKUP(B114,'INC INV'!AV:AV,'INC INV'!AX:AX)/F114,0)</f>
        <v>0</v>
      </c>
      <c r="Y114" s="6">
        <f t="array" ref="Y114">IFERROR(XLOOKUP(B114,'INC INV'!BB:BB,'INC INV'!BD:BD)/F114,0)</f>
        <v>2.416763679</v>
      </c>
      <c r="Z114" s="6">
        <f t="array" ref="Z114">IFERROR(XLOOKUP(B114,'INC INV'!BH:BH,'INC INV'!BJ:BJ)/F114,0)</f>
        <v>1.396973225</v>
      </c>
      <c r="AA114" s="6">
        <f t="array" ref="AA114">IFERROR(XLOOKUP(B114,'INC INV'!BN:BN,'INC INV'!BP:BP)/F114,0)</f>
        <v>0</v>
      </c>
    </row>
    <row r="115">
      <c r="A115" s="19" t="s">
        <v>672</v>
      </c>
      <c r="B115" s="20" t="s">
        <v>692</v>
      </c>
      <c r="C115" s="14" t="s">
        <v>607</v>
      </c>
      <c r="D115" s="84" t="str">
        <f t="array" ref="D115">XLOOKUP(B115,'ORDER LIST'!C:C,'ORDER LIST'!B:B)</f>
        <v>AdiYogi-4</v>
      </c>
      <c r="E115" s="89" t="str">
        <f t="array" ref="E115">XLOOKUP(B115,'PRICE LIST'!E:E,#REF!)</f>
        <v>#N/A</v>
      </c>
      <c r="F115" s="6">
        <f t="array" ref="F115">XLOOKUP(B115,SALES!A:A,SALES!C:C)</f>
        <v>3.666666667</v>
      </c>
      <c r="G115" s="6">
        <f t="array" ref="G115">XLOOKUP(B115,INV!A:A,INV!G:G)</f>
        <v>25</v>
      </c>
      <c r="H115" s="6">
        <f t="shared" si="77"/>
        <v>6.818181818</v>
      </c>
      <c r="I115" s="14">
        <f t="shared" si="3"/>
        <v>29.33333333</v>
      </c>
      <c r="J115" s="14">
        <v>8.0</v>
      </c>
      <c r="K115" s="6">
        <f t="shared" si="4"/>
        <v>5.818181818</v>
      </c>
      <c r="L115" s="6">
        <f t="shared" ref="L115:P115" si="125">IF((K115-1+W115)&lt;0,0,K115-1+W115)</f>
        <v>4.818181818</v>
      </c>
      <c r="M115" s="6">
        <f t="shared" si="125"/>
        <v>3.818181818</v>
      </c>
      <c r="N115" s="6">
        <f t="shared" si="125"/>
        <v>10.72727273</v>
      </c>
      <c r="O115" s="6">
        <f t="shared" si="125"/>
        <v>9.727272727</v>
      </c>
      <c r="P115" s="6">
        <f t="shared" si="125"/>
        <v>8.727272727</v>
      </c>
      <c r="Q115" s="6">
        <f t="shared" si="6"/>
        <v>0</v>
      </c>
      <c r="S115" s="6">
        <f t="shared" si="7"/>
        <v>0</v>
      </c>
      <c r="T115" s="6">
        <f t="shared" si="8"/>
        <v>0</v>
      </c>
      <c r="U115" s="6">
        <f t="shared" si="9"/>
        <v>0</v>
      </c>
      <c r="V115" s="6">
        <f t="array" ref="V115">iferror(XLOOKUP(B115,'INC INV'!AJ:AJ,'INC INV'!AL:AL)/F115,0)</f>
        <v>0</v>
      </c>
      <c r="W115" s="6">
        <f t="array" ref="W115">IFERROR(XLOOKUP(B115,'INC INV'!AP:AP,'INC INV'!AR:AR)/F115,0)</f>
        <v>0</v>
      </c>
      <c r="X115" s="6">
        <f t="array" ref="X115">IFERROR(XLOOKUP(B115,'INC INV'!AV:AV,'INC INV'!AX:AX)/F115,0)</f>
        <v>0</v>
      </c>
      <c r="Y115" s="6">
        <f t="array" ref="Y115">IFERROR(XLOOKUP(B115,'INC INV'!BB:BB,'INC INV'!BD:BD)/F115,0)</f>
        <v>7.909090909</v>
      </c>
      <c r="Z115" s="6">
        <f t="array" ref="Z115">IFERROR(XLOOKUP(B115,'INC INV'!BH:BH,'INC INV'!BJ:BJ)/F115,0)</f>
        <v>0</v>
      </c>
      <c r="AA115" s="6">
        <f t="array" ref="AA115">IFERROR(XLOOKUP(B115,'INC INV'!BN:BN,'INC INV'!BP:BP)/F115,0)</f>
        <v>0</v>
      </c>
    </row>
    <row r="116">
      <c r="A116" s="19" t="s">
        <v>608</v>
      </c>
      <c r="B116" s="20" t="s">
        <v>647</v>
      </c>
      <c r="C116" s="14" t="s">
        <v>607</v>
      </c>
      <c r="D116" s="84" t="str">
        <f t="array" ref="D116">XLOOKUP(B116,'ORDER LIST'!C:C,'ORDER LIST'!B:B)</f>
        <v>Devi I/Red Photo Ver</v>
      </c>
      <c r="E116" s="89" t="str">
        <f t="array" ref="E116">XLOOKUP(B116,'PRICE LIST'!E:E,#REF!)</f>
        <v>#N/A</v>
      </c>
      <c r="F116" s="6">
        <f t="array" ref="F116">XLOOKUP(B116,SALES!A:A,SALES!C:C)</f>
        <v>6</v>
      </c>
      <c r="G116" s="6">
        <f t="array" ref="G116">XLOOKUP(B116,INV!A:A,INV!G:G)</f>
        <v>41</v>
      </c>
      <c r="H116" s="6">
        <f t="shared" si="77"/>
        <v>6.833333333</v>
      </c>
      <c r="I116" s="14">
        <f t="shared" si="3"/>
        <v>48</v>
      </c>
      <c r="J116" s="14">
        <v>8.0</v>
      </c>
      <c r="K116" s="6">
        <f t="shared" si="4"/>
        <v>5.833333333</v>
      </c>
      <c r="L116" s="6">
        <f t="shared" ref="L116:P116" si="126">IF((K116-1+W116)&lt;0,0,K116-1+W116)</f>
        <v>4.833333333</v>
      </c>
      <c r="M116" s="6">
        <f t="shared" si="126"/>
        <v>3.833333333</v>
      </c>
      <c r="N116" s="6">
        <f t="shared" si="126"/>
        <v>8.5</v>
      </c>
      <c r="O116" s="6">
        <f t="shared" si="126"/>
        <v>7.5</v>
      </c>
      <c r="P116" s="6">
        <f t="shared" si="126"/>
        <v>6.5</v>
      </c>
      <c r="Q116" s="6">
        <f t="shared" si="6"/>
        <v>9</v>
      </c>
      <c r="S116" s="6">
        <f t="shared" si="7"/>
        <v>0</v>
      </c>
      <c r="T116" s="6">
        <f t="shared" si="8"/>
        <v>1.5</v>
      </c>
      <c r="U116" s="6">
        <f t="shared" si="9"/>
        <v>0</v>
      </c>
      <c r="V116" s="6">
        <f t="array" ref="V116">iferror(XLOOKUP(B116,'INC INV'!AJ:AJ,'INC INV'!AL:AL)/F116,0)</f>
        <v>0</v>
      </c>
      <c r="W116" s="6">
        <f t="array" ref="W116">IFERROR(XLOOKUP(B116,'INC INV'!AP:AP,'INC INV'!AR:AR)/F116,0)</f>
        <v>0</v>
      </c>
      <c r="X116" s="6">
        <f t="array" ref="X116">IFERROR(XLOOKUP(B116,'INC INV'!AV:AV,'INC INV'!AX:AX)/F116,0)</f>
        <v>0</v>
      </c>
      <c r="Y116" s="6">
        <f t="array" ref="Y116">IFERROR(XLOOKUP(B116,'INC INV'!BB:BB,'INC INV'!BD:BD)/F116,0)</f>
        <v>5.666666667</v>
      </c>
      <c r="Z116" s="6">
        <f t="array" ref="Z116">IFERROR(XLOOKUP(B116,'INC INV'!BH:BH,'INC INV'!BJ:BJ)/F116,0)</f>
        <v>0</v>
      </c>
      <c r="AA116" s="6">
        <f t="array" ref="AA116">IFERROR(XLOOKUP(B116,'INC INV'!BN:BN,'INC INV'!BP:BP)/F116,0)</f>
        <v>0</v>
      </c>
    </row>
    <row r="117">
      <c r="A117" s="19" t="s">
        <v>474</v>
      </c>
      <c r="B117" s="20" t="s">
        <v>475</v>
      </c>
      <c r="C117" s="14" t="s">
        <v>467</v>
      </c>
      <c r="D117" s="84" t="str">
        <f t="array" ref="D117">XLOOKUP(B117,'ORDER LIST'!C:C,'ORDER LIST'!B:B)</f>
        <v>Incense-Stand-Copper</v>
      </c>
      <c r="E117" s="89"/>
      <c r="F117" s="6">
        <f t="array" ref="F117">XLOOKUP(B117,SALES!A:A,SALES!C:C)</f>
        <v>49.41666667</v>
      </c>
      <c r="G117" s="6">
        <f t="array" ref="G117">XLOOKUP(B117,INV!A:A,INV!G:G)</f>
        <v>339</v>
      </c>
      <c r="H117" s="6">
        <f t="shared" si="77"/>
        <v>6.860033727</v>
      </c>
      <c r="I117" s="14">
        <f t="shared" si="3"/>
        <v>395.3333333</v>
      </c>
      <c r="J117" s="14">
        <v>8.0</v>
      </c>
      <c r="K117" s="6">
        <f t="shared" si="4"/>
        <v>5.860033727</v>
      </c>
      <c r="L117" s="6">
        <f t="shared" ref="L117:P117" si="127">IF((K117-1+W117)&lt;0,0,K117-1+W117)</f>
        <v>4.860033727</v>
      </c>
      <c r="M117" s="6">
        <f t="shared" si="127"/>
        <v>3.860033727</v>
      </c>
      <c r="N117" s="6">
        <f t="shared" si="127"/>
        <v>6.118043845</v>
      </c>
      <c r="O117" s="6">
        <f t="shared" si="127"/>
        <v>7.141652614</v>
      </c>
      <c r="P117" s="6">
        <f t="shared" si="127"/>
        <v>6.141652614</v>
      </c>
      <c r="Q117" s="6">
        <f t="shared" si="6"/>
        <v>91.83333333</v>
      </c>
      <c r="S117" s="6">
        <f t="shared" si="7"/>
        <v>0</v>
      </c>
      <c r="T117" s="6">
        <f t="shared" si="8"/>
        <v>1.858347386</v>
      </c>
      <c r="U117" s="6">
        <f t="shared" si="9"/>
        <v>0</v>
      </c>
      <c r="V117" s="6">
        <f t="array" ref="V117">iferror(XLOOKUP(B117,'INC INV'!AJ:AJ,'INC INV'!AL:AL)/F117,0)</f>
        <v>0</v>
      </c>
      <c r="W117" s="6">
        <f t="array" ref="W117">IFERROR(XLOOKUP(B117,'INC INV'!AP:AP,'INC INV'!AR:AR)/F117,0)</f>
        <v>0</v>
      </c>
      <c r="X117" s="6">
        <f t="array" ref="X117">IFERROR(XLOOKUP(B117,'INC INV'!AV:AV,'INC INV'!AX:AX)/F117,0)</f>
        <v>0</v>
      </c>
      <c r="Y117" s="6">
        <f t="array" ref="Y117">IFERROR(XLOOKUP(B117,'INC INV'!BB:BB,'INC INV'!BD:BD)/F117,0)</f>
        <v>3.258010118</v>
      </c>
      <c r="Z117" s="6">
        <f t="array" ref="Z117">IFERROR(XLOOKUP(B117,'INC INV'!BH:BH,'INC INV'!BJ:BJ)/F117,0)</f>
        <v>2.023608769</v>
      </c>
      <c r="AA117" s="6">
        <f t="array" ref="AA117">IFERROR(XLOOKUP(B117,'INC INV'!BN:BN,'INC INV'!BP:BP)/F117,0)</f>
        <v>0</v>
      </c>
    </row>
    <row r="118">
      <c r="A118" s="19" t="s">
        <v>790</v>
      </c>
      <c r="B118" s="20" t="s">
        <v>791</v>
      </c>
      <c r="C118" s="14" t="s">
        <v>792</v>
      </c>
      <c r="D118" s="84" t="str">
        <f t="array" ref="D118">XLOOKUP(B118,'ORDER LIST'!C:C,'ORDER LIST'!B:B)</f>
        <v>Backrest-with-Isha-Logo</v>
      </c>
      <c r="E118" s="89"/>
      <c r="F118" s="6">
        <f t="array" ref="F118">XLOOKUP(B118,SALES!A:A,SALES!C:C)</f>
        <v>85.33333333</v>
      </c>
      <c r="G118" s="6">
        <f t="array" ref="G118">XLOOKUP(B118,INV!A:A,INV!G:G)</f>
        <v>489</v>
      </c>
      <c r="H118" s="6">
        <f t="shared" si="77"/>
        <v>5.73046875</v>
      </c>
      <c r="I118" s="14">
        <f t="shared" si="3"/>
        <v>682.6666667</v>
      </c>
      <c r="J118" s="14">
        <v>8.0</v>
      </c>
      <c r="K118" s="6">
        <f t="shared" si="4"/>
        <v>5.90234375</v>
      </c>
      <c r="L118" s="6">
        <f t="shared" ref="L118:P118" si="128">IF((K118-1+W118)&lt;0,0,K118-1+W118)</f>
        <v>5.78125</v>
      </c>
      <c r="M118" s="6">
        <f t="shared" si="128"/>
        <v>4.78125</v>
      </c>
      <c r="N118" s="6">
        <f t="shared" si="128"/>
        <v>8.55078125</v>
      </c>
      <c r="O118" s="6">
        <f t="shared" si="128"/>
        <v>7.55078125</v>
      </c>
      <c r="P118" s="6">
        <f t="shared" si="128"/>
        <v>6.55078125</v>
      </c>
      <c r="Q118" s="6">
        <f t="shared" si="6"/>
        <v>123.6666667</v>
      </c>
      <c r="S118" s="6">
        <f t="shared" si="7"/>
        <v>0</v>
      </c>
      <c r="T118" s="6">
        <f t="shared" si="8"/>
        <v>1.44921875</v>
      </c>
      <c r="U118" s="6">
        <f t="shared" si="9"/>
        <v>0</v>
      </c>
      <c r="V118" s="6">
        <f t="array" ref="V118">iferror(XLOOKUP(B118,'INC INV'!AJ:AJ,'INC INV'!AL:AL)/F118,0)</f>
        <v>1.171875</v>
      </c>
      <c r="W118" s="6">
        <f t="array" ref="W118">IFERROR(XLOOKUP(B118,'INC INV'!AP:AP,'INC INV'!AR:AR)/F118,0)</f>
        <v>0.87890625</v>
      </c>
      <c r="X118" s="6">
        <f t="array" ref="X118">IFERROR(XLOOKUP(B118,'INC INV'!AV:AV,'INC INV'!AX:AX)/F118,0)</f>
        <v>0</v>
      </c>
      <c r="Y118" s="6">
        <f t="array" ref="Y118">IFERROR(XLOOKUP(B118,'INC INV'!BB:BB,'INC INV'!BD:BD)/F118,0)</f>
        <v>4.76953125</v>
      </c>
      <c r="Z118" s="6">
        <f t="array" ref="Z118">IFERROR(XLOOKUP(B118,'INC INV'!BH:BH,'INC INV'!BJ:BJ)/F118,0)</f>
        <v>0</v>
      </c>
      <c r="AA118" s="6">
        <f t="array" ref="AA118">IFERROR(XLOOKUP(B118,'INC INV'!BN:BN,'INC INV'!BP:BP)/F118,0)</f>
        <v>0</v>
      </c>
    </row>
    <row r="119">
      <c r="A119" s="83" t="s">
        <v>599</v>
      </c>
      <c r="B119" s="33" t="s">
        <v>600</v>
      </c>
      <c r="C119" s="2" t="s">
        <v>596</v>
      </c>
      <c r="D119" s="84" t="str">
        <f t="array" ref="D119">XLOOKUP(B119,'ORDER LIST'!C:C,'ORDER LIST'!B:B)</f>
        <v>Food-Sukku-Banam-Ginger-Coriander-Mix-3.5oz</v>
      </c>
      <c r="E119" s="85"/>
      <c r="F119" s="86">
        <f t="array" ref="F119">XLOOKUP(B119,SALES!A:A,SALES!C:C)</f>
        <v>513.5</v>
      </c>
      <c r="G119" s="87" t="str">
        <f>F119*H119</f>
        <v>#N/A</v>
      </c>
      <c r="H119" s="6" t="str">
        <f t="array" ref="H119">XLOOKUP(B119,'EXP INV'!Q:Q,'EXP INV'!R:R)</f>
        <v>#N/A</v>
      </c>
      <c r="I119" s="14">
        <f t="shared" si="3"/>
        <v>4108</v>
      </c>
      <c r="J119" s="47">
        <v>8.0</v>
      </c>
      <c r="K119" s="6" t="str">
        <f t="shared" si="4"/>
        <v>#N/A</v>
      </c>
      <c r="L119" s="6" t="str">
        <f t="shared" ref="L119:P119" si="129">IF((K119-1+W119)&lt;0,0,K119-1+W119)</f>
        <v>#N/A</v>
      </c>
      <c r="M119" s="6" t="str">
        <f t="shared" si="129"/>
        <v>#N/A</v>
      </c>
      <c r="N119" s="6" t="str">
        <f t="shared" si="129"/>
        <v>#N/A</v>
      </c>
      <c r="O119" s="6" t="str">
        <f t="shared" si="129"/>
        <v>#N/A</v>
      </c>
      <c r="P119" s="6" t="str">
        <f t="shared" si="129"/>
        <v>#N/A</v>
      </c>
      <c r="Q119" s="6" t="str">
        <f t="shared" si="6"/>
        <v>#N/A</v>
      </c>
      <c r="S119" s="6" t="str">
        <f t="shared" si="7"/>
        <v>#N/A</v>
      </c>
      <c r="T119" s="6" t="str">
        <f t="shared" si="8"/>
        <v>#N/A</v>
      </c>
      <c r="U119" s="6" t="str">
        <f t="shared" si="9"/>
        <v>#N/A</v>
      </c>
      <c r="V119" s="6">
        <f t="array" ref="V119">iferror(XLOOKUP(B119,'INC INV'!AJ:AJ,'INC INV'!AL:AL)/F119,0)</f>
        <v>6.907497566</v>
      </c>
      <c r="W119" s="6">
        <f t="array" ref="W119">IFERROR(XLOOKUP(B119,'INC INV'!AP:AP,'INC INV'!AR:AR)/F119,0)</f>
        <v>0</v>
      </c>
      <c r="X119" s="6">
        <f t="array" ref="X119">IFERROR(XLOOKUP(B119,'INC INV'!AV:AV,'INC INV'!AX:AX)/F119,0)</f>
        <v>0</v>
      </c>
      <c r="Y119" s="6">
        <f t="array" ref="Y119">IFERROR(XLOOKUP(B119,'INC INV'!BB:BB,'INC INV'!BD:BD)/F119,0)</f>
        <v>3.11587147</v>
      </c>
      <c r="Z119" s="6">
        <f t="array" ref="Z119">IFERROR(XLOOKUP(B119,'INC INV'!BH:BH,'INC INV'!BJ:BJ)/F119,0)</f>
        <v>0</v>
      </c>
      <c r="AA119" s="6">
        <f t="array" ref="AA119">IFERROR(XLOOKUP(B119,'INC INV'!BN:BN,'INC INV'!BP:BP)/F119,0)</f>
        <v>0</v>
      </c>
    </row>
    <row r="120">
      <c r="A120" s="19" t="s">
        <v>235</v>
      </c>
      <c r="B120" s="20" t="s">
        <v>236</v>
      </c>
      <c r="C120" s="14" t="s">
        <v>232</v>
      </c>
      <c r="D120" s="84" t="str">
        <f t="array" ref="D120">XLOOKUP(B120,'ORDER LIST'!C:C,'ORDER LIST'!B:B)</f>
        <v>Adiyogi Bucket Hat - Navy Blue M</v>
      </c>
      <c r="E120" s="106"/>
      <c r="F120" s="66">
        <v>10.0</v>
      </c>
      <c r="G120" s="6">
        <f t="array" ref="G120">XLOOKUP(B120,INV!A:A,INV!G:G)</f>
        <v>21</v>
      </c>
      <c r="H120" s="6">
        <f t="shared" ref="H120:H140" si="131">IF(G120/F120&lt;0,0,G120/F120)</f>
        <v>2.1</v>
      </c>
      <c r="I120" s="14">
        <f t="shared" si="3"/>
        <v>60</v>
      </c>
      <c r="J120" s="14">
        <v>6.0</v>
      </c>
      <c r="K120" s="6">
        <f t="shared" si="4"/>
        <v>6.1</v>
      </c>
      <c r="L120" s="6">
        <f t="shared" ref="L120:P120" si="130">IF((K120-1+W120)&lt;0,0,K120-1+W120)</f>
        <v>5.6</v>
      </c>
      <c r="M120" s="6">
        <f t="shared" si="130"/>
        <v>4.6</v>
      </c>
      <c r="N120" s="6">
        <f t="shared" si="130"/>
        <v>7.1</v>
      </c>
      <c r="O120" s="6">
        <f t="shared" si="130"/>
        <v>6.1</v>
      </c>
      <c r="P120" s="6">
        <f t="shared" si="130"/>
        <v>5.1</v>
      </c>
      <c r="Q120" s="6">
        <f t="shared" si="6"/>
        <v>9</v>
      </c>
      <c r="S120" s="6">
        <f t="shared" si="7"/>
        <v>0</v>
      </c>
      <c r="T120" s="6">
        <f t="shared" si="8"/>
        <v>0.9</v>
      </c>
      <c r="U120" s="6">
        <f t="shared" si="9"/>
        <v>0</v>
      </c>
      <c r="V120" s="6">
        <f t="array" ref="V120">iferror(XLOOKUP(B120,'INC INV'!AJ:AJ,'INC INV'!AL:AL)/F120,0)</f>
        <v>5</v>
      </c>
      <c r="W120" s="6">
        <f t="array" ref="W120">IFERROR(XLOOKUP(B120,'INC INV'!AP:AP,'INC INV'!AR:AR)/F120,0)</f>
        <v>0.5</v>
      </c>
      <c r="X120" s="6">
        <f t="array" ref="X120">IFERROR(XLOOKUP(B120,'INC INV'!AV:AV,'INC INV'!AX:AX)/F120,0)</f>
        <v>0</v>
      </c>
      <c r="Y120" s="6">
        <f t="array" ref="Y120">IFERROR(XLOOKUP(B120,'INC INV'!BB:BB,'INC INV'!BD:BD)/F120,0)</f>
        <v>3.5</v>
      </c>
      <c r="Z120" s="6">
        <f t="array" ref="Z120">IFERROR(XLOOKUP(B120,'INC INV'!BH:BH,'INC INV'!BJ:BJ)/F120,0)</f>
        <v>0</v>
      </c>
      <c r="AA120" s="6">
        <f t="array" ref="AA120">IFERROR(XLOOKUP(B120,'INC INV'!BN:BN,'INC INV'!BP:BP)/F120,0)</f>
        <v>0</v>
      </c>
    </row>
    <row r="121">
      <c r="A121" s="19" t="s">
        <v>742</v>
      </c>
      <c r="B121" s="20" t="s">
        <v>743</v>
      </c>
      <c r="C121" s="14" t="s">
        <v>726</v>
      </c>
      <c r="D121" s="84" t="str">
        <f t="array" ref="D121">XLOOKUP(B121,'ORDER LIST'!C:C,'ORDER LIST'!B:B)</f>
        <v>Small lamp</v>
      </c>
      <c r="E121" s="89"/>
      <c r="F121" s="6">
        <f t="array" ref="F121">XLOOKUP(B121,SALES!A:A,SALES!C:C)</f>
        <v>60.66666667</v>
      </c>
      <c r="G121" s="63">
        <f t="array" ref="G121">XLOOKUP(B121,INV!A:A,INV!G:G)</f>
        <v>435</v>
      </c>
      <c r="H121" s="6">
        <f t="shared" si="131"/>
        <v>7.17032967</v>
      </c>
      <c r="I121" s="14">
        <f t="shared" si="3"/>
        <v>485.3333333</v>
      </c>
      <c r="J121" s="14">
        <v>8.0</v>
      </c>
      <c r="K121" s="6">
        <f t="shared" si="4"/>
        <v>6.17032967</v>
      </c>
      <c r="L121" s="6">
        <f t="shared" ref="L121:P121" si="132">IF((K121-1+W121)&lt;0,0,K121-1+W121)</f>
        <v>5.17032967</v>
      </c>
      <c r="M121" s="6">
        <f t="shared" si="132"/>
        <v>4.17032967</v>
      </c>
      <c r="N121" s="6">
        <f t="shared" si="132"/>
        <v>7.653846154</v>
      </c>
      <c r="O121" s="6">
        <f t="shared" si="132"/>
        <v>7.478021978</v>
      </c>
      <c r="P121" s="6">
        <f t="shared" si="132"/>
        <v>6.478021978</v>
      </c>
      <c r="Q121" s="6">
        <f t="shared" si="6"/>
        <v>92.33333333</v>
      </c>
      <c r="S121" s="6">
        <f t="shared" si="7"/>
        <v>0</v>
      </c>
      <c r="T121" s="6">
        <f t="shared" si="8"/>
        <v>1.521978022</v>
      </c>
      <c r="U121" s="6">
        <f t="shared" si="9"/>
        <v>0</v>
      </c>
      <c r="V121" s="6">
        <f t="array" ref="V121">iferror(XLOOKUP(B121,'INC INV'!AJ:AJ,'INC INV'!AL:AL)/F121,0)</f>
        <v>0</v>
      </c>
      <c r="W121" s="6">
        <f t="array" ref="W121">IFERROR(XLOOKUP(B121,'INC INV'!AP:AP,'INC INV'!AR:AR)/F121,0)</f>
        <v>0</v>
      </c>
      <c r="X121" s="6">
        <f t="array" ref="X121">IFERROR(XLOOKUP(B121,'INC INV'!AV:AV,'INC INV'!AX:AX)/F121,0)</f>
        <v>0</v>
      </c>
      <c r="Y121" s="6">
        <f t="array" ref="Y121">IFERROR(XLOOKUP(B121,'INC INV'!BB:BB,'INC INV'!BD:BD)/F121,0)</f>
        <v>4.483516484</v>
      </c>
      <c r="Z121" s="6">
        <f t="array" ref="Z121">IFERROR(XLOOKUP(B121,'INC INV'!BH:BH,'INC INV'!BJ:BJ)/F121,0)</f>
        <v>0.8241758242</v>
      </c>
      <c r="AA121" s="6">
        <f t="array" ref="AA121">IFERROR(XLOOKUP(B121,'INC INV'!BN:BN,'INC INV'!BP:BP)/F121,0)</f>
        <v>0</v>
      </c>
    </row>
    <row r="122">
      <c r="A122" s="19" t="s">
        <v>636</v>
      </c>
      <c r="B122" s="20" t="s">
        <v>637</v>
      </c>
      <c r="C122" s="14" t="s">
        <v>607</v>
      </c>
      <c r="D122" s="84" t="str">
        <f t="array" ref="D122">XLOOKUP(B122,'ORDER LIST'!C:C,'ORDER LIST'!B:B)</f>
        <v>LB 605 Devi with Bangles 12 x 18 Inch Photo Red Ver</v>
      </c>
      <c r="E122" s="89" t="str">
        <f t="array" ref="E122">XLOOKUP(B122,'PRICE LIST'!E:E,#REF!)</f>
        <v>#N/A</v>
      </c>
      <c r="F122" s="6">
        <f t="array" ref="F122">XLOOKUP(B122,SALES!A:A,SALES!C:C)</f>
        <v>1.25</v>
      </c>
      <c r="G122" s="6">
        <f t="array" ref="G122">XLOOKUP(B122,INV!A:A,INV!G:G)</f>
        <v>9</v>
      </c>
      <c r="H122" s="6">
        <f t="shared" si="131"/>
        <v>7.2</v>
      </c>
      <c r="I122" s="14">
        <f t="shared" si="3"/>
        <v>10</v>
      </c>
      <c r="J122" s="14">
        <v>8.0</v>
      </c>
      <c r="K122" s="6">
        <f t="shared" si="4"/>
        <v>6.2</v>
      </c>
      <c r="L122" s="6">
        <f t="shared" ref="L122:P122" si="133">IF((K122-1+W122)&lt;0,0,K122-1+W122)</f>
        <v>5.2</v>
      </c>
      <c r="M122" s="6">
        <f t="shared" si="133"/>
        <v>4.2</v>
      </c>
      <c r="N122" s="6">
        <f t="shared" si="133"/>
        <v>8.8</v>
      </c>
      <c r="O122" s="6">
        <f t="shared" si="133"/>
        <v>7.8</v>
      </c>
      <c r="P122" s="6">
        <f t="shared" si="133"/>
        <v>6.8</v>
      </c>
      <c r="Q122" s="6">
        <f t="shared" si="6"/>
        <v>1.5</v>
      </c>
      <c r="S122" s="6">
        <f t="shared" si="7"/>
        <v>0</v>
      </c>
      <c r="T122" s="6">
        <f t="shared" si="8"/>
        <v>1.2</v>
      </c>
      <c r="U122" s="6">
        <f t="shared" si="9"/>
        <v>0</v>
      </c>
      <c r="V122" s="6">
        <f t="array" ref="V122">iferror(XLOOKUP(B122,'INC INV'!AJ:AJ,'INC INV'!AL:AL)/F122,0)</f>
        <v>0</v>
      </c>
      <c r="W122" s="6">
        <f t="array" ref="W122">IFERROR(XLOOKUP(B122,'INC INV'!AP:AP,'INC INV'!AR:AR)/F122,0)</f>
        <v>0</v>
      </c>
      <c r="X122" s="6">
        <f t="array" ref="X122">IFERROR(XLOOKUP(B122,'INC INV'!AV:AV,'INC INV'!AX:AX)/F122,0)</f>
        <v>0</v>
      </c>
      <c r="Y122" s="6">
        <f t="array" ref="Y122">IFERROR(XLOOKUP(B122,'INC INV'!BB:BB,'INC INV'!BD:BD)/F122,0)</f>
        <v>5.6</v>
      </c>
      <c r="Z122" s="6">
        <f t="array" ref="Z122">IFERROR(XLOOKUP(B122,'INC INV'!BH:BH,'INC INV'!BJ:BJ)/F122,0)</f>
        <v>0</v>
      </c>
      <c r="AA122" s="6">
        <f t="array" ref="AA122">IFERROR(XLOOKUP(B122,'INC INV'!BN:BN,'INC INV'!BP:BP)/F122,0)</f>
        <v>0</v>
      </c>
    </row>
    <row r="123">
      <c r="A123" s="19" t="s">
        <v>765</v>
      </c>
      <c r="B123" s="20" t="s">
        <v>766</v>
      </c>
      <c r="C123" s="14" t="s">
        <v>726</v>
      </c>
      <c r="D123" s="84" t="str">
        <f t="array" ref="D123">XLOOKUP(B123,'ORDER LIST'!C:C,'ORDER LIST'!B:B)</f>
        <v>Dhyanalinga Black Pendant Cord</v>
      </c>
      <c r="E123" s="89"/>
      <c r="F123" s="6">
        <f t="array" ref="F123">XLOOKUP(B123,SALES!A:A,SALES!C:C)</f>
        <v>44</v>
      </c>
      <c r="G123" s="6">
        <f t="array" ref="G123">XLOOKUP(B123,INV!A:A,INV!G:G)</f>
        <v>317</v>
      </c>
      <c r="H123" s="6">
        <f t="shared" si="131"/>
        <v>7.204545455</v>
      </c>
      <c r="I123" s="14">
        <f t="shared" si="3"/>
        <v>440</v>
      </c>
      <c r="J123" s="14">
        <v>10.0</v>
      </c>
      <c r="K123" s="6">
        <f t="shared" si="4"/>
        <v>6.204545455</v>
      </c>
      <c r="L123" s="6">
        <f t="shared" ref="L123:P123" si="134">IF((K123-1+W123)&lt;0,0,K123-1+W123)</f>
        <v>5.204545455</v>
      </c>
      <c r="M123" s="6">
        <f t="shared" si="134"/>
        <v>4.204545455</v>
      </c>
      <c r="N123" s="6">
        <f t="shared" si="134"/>
        <v>4.363636364</v>
      </c>
      <c r="O123" s="6">
        <f t="shared" si="134"/>
        <v>9.613636364</v>
      </c>
      <c r="P123" s="6">
        <f t="shared" si="134"/>
        <v>8.613636364</v>
      </c>
      <c r="Q123" s="6">
        <f t="shared" si="6"/>
        <v>61</v>
      </c>
      <c r="S123" s="6">
        <f t="shared" si="7"/>
        <v>0</v>
      </c>
      <c r="T123" s="6">
        <f t="shared" si="8"/>
        <v>1.386363636</v>
      </c>
      <c r="U123" s="6">
        <f t="shared" si="9"/>
        <v>0</v>
      </c>
      <c r="V123" s="6">
        <f t="array" ref="V123">iferror(XLOOKUP(B123,'INC INV'!AJ:AJ,'INC INV'!AL:AL)/F123,0)</f>
        <v>0</v>
      </c>
      <c r="W123" s="6">
        <f t="array" ref="W123">IFERROR(XLOOKUP(B123,'INC INV'!AP:AP,'INC INV'!AR:AR)/F123,0)</f>
        <v>0</v>
      </c>
      <c r="X123" s="6">
        <f t="array" ref="X123">IFERROR(XLOOKUP(B123,'INC INV'!AV:AV,'INC INV'!AX:AX)/F123,0)</f>
        <v>0</v>
      </c>
      <c r="Y123" s="6">
        <f t="array" ref="Y123">IFERROR(XLOOKUP(B123,'INC INV'!BB:BB,'INC INV'!BD:BD)/F123,0)</f>
        <v>1.159090909</v>
      </c>
      <c r="Z123" s="6">
        <f t="array" ref="Z123">IFERROR(XLOOKUP(B123,'INC INV'!BH:BH,'INC INV'!BJ:BJ)/F123,0)</f>
        <v>6.25</v>
      </c>
      <c r="AA123" s="6">
        <f t="array" ref="AA123">IFERROR(XLOOKUP(B123,'INC INV'!BN:BN,'INC INV'!BP:BP)/F123,0)</f>
        <v>0</v>
      </c>
    </row>
    <row r="124">
      <c r="A124" s="19" t="s">
        <v>470</v>
      </c>
      <c r="B124" s="20" t="s">
        <v>471</v>
      </c>
      <c r="C124" s="14" t="s">
        <v>467</v>
      </c>
      <c r="D124" s="84" t="str">
        <f t="array" ref="D124">XLOOKUP(B124,'ORDER LIST'!C:C,'ORDER LIST'!B:B)</f>
        <v>Organic-Incense-Sandal-Set-of-50</v>
      </c>
      <c r="E124" s="89"/>
      <c r="F124" s="6">
        <f t="array" ref="F124">XLOOKUP(B124,SALES!A:A,SALES!C:C)</f>
        <v>242.75</v>
      </c>
      <c r="G124" s="63">
        <f t="array" ref="G124">XLOOKUP(B124,INV!A:A,INV!G:G)</f>
        <v>1751</v>
      </c>
      <c r="H124" s="6">
        <f t="shared" si="131"/>
        <v>7.213182286</v>
      </c>
      <c r="I124" s="14">
        <f t="shared" si="3"/>
        <v>2427.5</v>
      </c>
      <c r="J124" s="14">
        <v>10.0</v>
      </c>
      <c r="K124" s="6">
        <f t="shared" si="4"/>
        <v>6.213182286</v>
      </c>
      <c r="L124" s="6">
        <f t="shared" ref="L124:P124" si="135">IF((K124-1+W124)&lt;0,0,K124-1+W124)</f>
        <v>5.810504634</v>
      </c>
      <c r="M124" s="6">
        <f t="shared" si="135"/>
        <v>4.810504634</v>
      </c>
      <c r="N124" s="6">
        <f t="shared" si="135"/>
        <v>9.169927909</v>
      </c>
      <c r="O124" s="6">
        <f t="shared" si="135"/>
        <v>9.75592173</v>
      </c>
      <c r="P124" s="6">
        <f t="shared" si="135"/>
        <v>8.75592173</v>
      </c>
      <c r="Q124" s="6">
        <f t="shared" si="6"/>
        <v>302</v>
      </c>
      <c r="S124" s="6">
        <f t="shared" si="7"/>
        <v>0</v>
      </c>
      <c r="T124" s="6">
        <f t="shared" si="8"/>
        <v>1.24407827</v>
      </c>
      <c r="U124" s="6">
        <f t="shared" si="9"/>
        <v>0</v>
      </c>
      <c r="V124" s="6">
        <f t="array" ref="V124">iferror(XLOOKUP(B124,'INC INV'!AJ:AJ,'INC INV'!AL:AL)/F124,0)</f>
        <v>0</v>
      </c>
      <c r="W124" s="6">
        <f t="array" ref="W124">IFERROR(XLOOKUP(B124,'INC INV'!AP:AP,'INC INV'!AR:AR)/F124,0)</f>
        <v>0.5973223481</v>
      </c>
      <c r="X124" s="6">
        <f t="array" ref="X124">IFERROR(XLOOKUP(B124,'INC INV'!AV:AV,'INC INV'!AX:AX)/F124,0)</f>
        <v>0</v>
      </c>
      <c r="Y124" s="6">
        <f t="array" ref="Y124">IFERROR(XLOOKUP(B124,'INC INV'!BB:BB,'INC INV'!BD:BD)/F124,0)</f>
        <v>5.359423275</v>
      </c>
      <c r="Z124" s="6">
        <f t="array" ref="Z124">IFERROR(XLOOKUP(B124,'INC INV'!BH:BH,'INC INV'!BJ:BJ)/F124,0)</f>
        <v>1.585993821</v>
      </c>
      <c r="AA124" s="6">
        <f t="array" ref="AA124">IFERROR(XLOOKUP(B124,'INC INV'!BN:BN,'INC INV'!BP:BP)/F124,0)</f>
        <v>0</v>
      </c>
    </row>
    <row r="125">
      <c r="A125" s="19" t="s">
        <v>476</v>
      </c>
      <c r="B125" s="20" t="s">
        <v>477</v>
      </c>
      <c r="C125" s="14" t="s">
        <v>467</v>
      </c>
      <c r="D125" s="84" t="str">
        <f t="array" ref="D125">XLOOKUP(B125,'ORDER LIST'!C:C,'ORDER LIST'!B:B)</f>
        <v>Dasangam in Cup</v>
      </c>
      <c r="E125" s="89"/>
      <c r="F125" s="6">
        <f t="array" ref="F125">XLOOKUP(B125,SALES!A:A,SALES!C:C)</f>
        <v>84.33333333</v>
      </c>
      <c r="G125" s="6">
        <f t="array" ref="G125">XLOOKUP(B125,INV!A:A,INV!G:G)</f>
        <v>622</v>
      </c>
      <c r="H125" s="6">
        <f t="shared" si="131"/>
        <v>7.375494071</v>
      </c>
      <c r="I125" s="14">
        <f t="shared" si="3"/>
        <v>674.6666667</v>
      </c>
      <c r="J125" s="14">
        <v>8.0</v>
      </c>
      <c r="K125" s="6">
        <f t="shared" si="4"/>
        <v>6.411067194</v>
      </c>
      <c r="L125" s="6">
        <f t="shared" ref="L125:P125" si="136">IF((K125-1+W125)&lt;0,0,K125-1+W125)</f>
        <v>5.411067194</v>
      </c>
      <c r="M125" s="6">
        <f t="shared" si="136"/>
        <v>4.411067194</v>
      </c>
      <c r="N125" s="6">
        <f t="shared" si="136"/>
        <v>4.584980237</v>
      </c>
      <c r="O125" s="6">
        <f t="shared" si="136"/>
        <v>7.083003953</v>
      </c>
      <c r="P125" s="6">
        <f t="shared" si="136"/>
        <v>6.083003953</v>
      </c>
      <c r="Q125" s="6">
        <f t="shared" si="6"/>
        <v>161.6666667</v>
      </c>
      <c r="S125" s="6">
        <f t="shared" si="7"/>
        <v>0</v>
      </c>
      <c r="T125" s="6">
        <f t="shared" si="8"/>
        <v>1.916996047</v>
      </c>
      <c r="U125" s="6">
        <f t="shared" si="9"/>
        <v>0</v>
      </c>
      <c r="V125" s="6">
        <f t="array" ref="V125">iferror(XLOOKUP(B125,'INC INV'!AJ:AJ,'INC INV'!AL:AL)/F125,0)</f>
        <v>0.03557312253</v>
      </c>
      <c r="W125" s="6">
        <f t="array" ref="W125">IFERROR(XLOOKUP(B125,'INC INV'!AP:AP,'INC INV'!AR:AR)/F125,0)</f>
        <v>0</v>
      </c>
      <c r="X125" s="6">
        <f t="array" ref="X125">IFERROR(XLOOKUP(B125,'INC INV'!AV:AV,'INC INV'!AX:AX)/F125,0)</f>
        <v>0</v>
      </c>
      <c r="Y125" s="6">
        <f t="array" ref="Y125">IFERROR(XLOOKUP(B125,'INC INV'!BB:BB,'INC INV'!BD:BD)/F125,0)</f>
        <v>1.173913043</v>
      </c>
      <c r="Z125" s="6">
        <f t="array" ref="Z125">IFERROR(XLOOKUP(B125,'INC INV'!BH:BH,'INC INV'!BJ:BJ)/F125,0)</f>
        <v>3.498023715</v>
      </c>
      <c r="AA125" s="6">
        <f t="array" ref="AA125">IFERROR(XLOOKUP(B125,'INC INV'!BN:BN,'INC INV'!BP:BP)/F125,0)</f>
        <v>0</v>
      </c>
    </row>
    <row r="126">
      <c r="A126" s="19" t="s">
        <v>494</v>
      </c>
      <c r="B126" s="20" t="s">
        <v>495</v>
      </c>
      <c r="C126" s="14" t="s">
        <v>467</v>
      </c>
      <c r="D126" s="84" t="str">
        <f t="array" ref="D126">XLOOKUP(B126,'ORDER LIST'!C:C,'ORDER LIST'!B:B)</f>
        <v>Incense-Stick-Lotus</v>
      </c>
      <c r="E126" s="89"/>
      <c r="F126" s="6">
        <f t="array" ref="F126">XLOOKUP(B126,SALES!A:A,SALES!C:C)</f>
        <v>97.08333333</v>
      </c>
      <c r="G126" s="6">
        <f t="array" ref="G126">XLOOKUP(B126,INV!A:A,INV!G:G)</f>
        <v>722</v>
      </c>
      <c r="H126" s="6">
        <f t="shared" si="131"/>
        <v>7.436909871</v>
      </c>
      <c r="I126" s="14">
        <f t="shared" si="3"/>
        <v>776.6666667</v>
      </c>
      <c r="J126" s="14">
        <v>8.0</v>
      </c>
      <c r="K126" s="6">
        <f t="shared" si="4"/>
        <v>6.436909871</v>
      </c>
      <c r="L126" s="6">
        <f t="shared" ref="L126:P126" si="137">IF((K126-1+W126)&lt;0,0,K126-1+W126)</f>
        <v>5.694420601</v>
      </c>
      <c r="M126" s="6">
        <f t="shared" si="137"/>
        <v>4.694420601</v>
      </c>
      <c r="N126" s="6">
        <f t="shared" si="137"/>
        <v>7.660085837</v>
      </c>
      <c r="O126" s="6">
        <f t="shared" si="137"/>
        <v>7.432618026</v>
      </c>
      <c r="P126" s="6">
        <f t="shared" si="137"/>
        <v>6.432618026</v>
      </c>
      <c r="Q126" s="6">
        <f t="shared" si="6"/>
        <v>152.1666667</v>
      </c>
      <c r="S126" s="6">
        <f t="shared" si="7"/>
        <v>0</v>
      </c>
      <c r="T126" s="6">
        <f t="shared" si="8"/>
        <v>1.567381974</v>
      </c>
      <c r="U126" s="6">
        <f t="shared" si="9"/>
        <v>0</v>
      </c>
      <c r="V126" s="6">
        <f t="array" ref="V126">iferror(XLOOKUP(B126,'INC INV'!AJ:AJ,'INC INV'!AL:AL)/F126,0)</f>
        <v>0</v>
      </c>
      <c r="W126" s="6">
        <f t="array" ref="W126">IFERROR(XLOOKUP(B126,'INC INV'!AP:AP,'INC INV'!AR:AR)/F126,0)</f>
        <v>0.2575107296</v>
      </c>
      <c r="X126" s="6">
        <f t="array" ref="X126">IFERROR(XLOOKUP(B126,'INC INV'!AV:AV,'INC INV'!AX:AX)/F126,0)</f>
        <v>0</v>
      </c>
      <c r="Y126" s="6">
        <f t="array" ref="Y126">IFERROR(XLOOKUP(B126,'INC INV'!BB:BB,'INC INV'!BD:BD)/F126,0)</f>
        <v>3.965665236</v>
      </c>
      <c r="Z126" s="6">
        <f t="array" ref="Z126">IFERROR(XLOOKUP(B126,'INC INV'!BH:BH,'INC INV'!BJ:BJ)/F126,0)</f>
        <v>0.7725321888</v>
      </c>
      <c r="AA126" s="6">
        <f t="array" ref="AA126">IFERROR(XLOOKUP(B126,'INC INV'!BN:BN,'INC INV'!BP:BP)/F126,0)</f>
        <v>0</v>
      </c>
    </row>
    <row r="127">
      <c r="A127" s="19" t="s">
        <v>193</v>
      </c>
      <c r="B127" s="20" t="s">
        <v>194</v>
      </c>
      <c r="C127" s="14" t="s">
        <v>182</v>
      </c>
      <c r="D127" s="84" t="str">
        <f t="array" ref="D127">XLOOKUP(B127,'ORDER LIST'!C:C,'ORDER LIST'!B:B)</f>
        <v>A New Beginning Bk (English)</v>
      </c>
      <c r="E127" s="107"/>
      <c r="F127" s="6">
        <f t="array" ref="F127">XLOOKUP(B127,SALES!A:A,SALES!C:C)</f>
        <v>24.83333333</v>
      </c>
      <c r="G127" s="6">
        <f t="array" ref="G127">XLOOKUP(B127,INV!A:A,INV!G:G)</f>
        <v>186</v>
      </c>
      <c r="H127" s="6">
        <f t="shared" si="131"/>
        <v>7.489932886</v>
      </c>
      <c r="I127" s="14">
        <f t="shared" si="3"/>
        <v>198.6666667</v>
      </c>
      <c r="J127" s="14">
        <v>8.0</v>
      </c>
      <c r="K127" s="6">
        <f t="shared" si="4"/>
        <v>6.489932886</v>
      </c>
      <c r="L127" s="6">
        <f t="shared" ref="L127:P127" si="138">IF((K127-1+W127)&lt;0,0,K127-1+W127)</f>
        <v>5.489932886</v>
      </c>
      <c r="M127" s="6">
        <f t="shared" si="138"/>
        <v>4.489932886</v>
      </c>
      <c r="N127" s="6">
        <f t="shared" si="138"/>
        <v>8.44295302</v>
      </c>
      <c r="O127" s="6">
        <f t="shared" si="138"/>
        <v>8.248322148</v>
      </c>
      <c r="P127" s="6">
        <f t="shared" si="138"/>
        <v>7.248322148</v>
      </c>
      <c r="Q127" s="6">
        <f t="shared" si="6"/>
        <v>18.66666667</v>
      </c>
      <c r="S127" s="6">
        <f t="shared" si="7"/>
        <v>0</v>
      </c>
      <c r="T127" s="6">
        <f t="shared" si="8"/>
        <v>0.7516778523</v>
      </c>
      <c r="U127" s="6">
        <f t="shared" si="9"/>
        <v>0</v>
      </c>
      <c r="V127" s="6">
        <f t="array" ref="V127">iferror(XLOOKUP(B127,'INC INV'!AJ:AJ,'INC INV'!AL:AL)/F127,0)</f>
        <v>0</v>
      </c>
      <c r="W127" s="6">
        <f t="array" ref="W127">IFERROR(XLOOKUP(B127,'INC INV'!AP:AP,'INC INV'!AR:AR)/F127,0)</f>
        <v>0</v>
      </c>
      <c r="X127" s="6">
        <f t="array" ref="X127">IFERROR(XLOOKUP(B127,'INC INV'!AV:AV,'INC INV'!AX:AX)/F127,0)</f>
        <v>0</v>
      </c>
      <c r="Y127" s="6">
        <f t="array" ref="Y127">IFERROR(XLOOKUP(B127,'INC INV'!BB:BB,'INC INV'!BD:BD)/F127,0)</f>
        <v>4.953020134</v>
      </c>
      <c r="Z127" s="6">
        <f t="array" ref="Z127">IFERROR(XLOOKUP(B127,'INC INV'!BH:BH,'INC INV'!BJ:BJ)/F127,0)</f>
        <v>0.8053691275</v>
      </c>
      <c r="AA127" s="6">
        <f t="array" ref="AA127">IFERROR(XLOOKUP(B127,'INC INV'!BN:BN,'INC INV'!BP:BP)/F127,0)</f>
        <v>0</v>
      </c>
    </row>
    <row r="128">
      <c r="A128" s="19" t="s">
        <v>472</v>
      </c>
      <c r="B128" s="20" t="s">
        <v>473</v>
      </c>
      <c r="C128" s="14" t="s">
        <v>467</v>
      </c>
      <c r="D128" s="84" t="str">
        <f t="array" ref="D128">XLOOKUP(B128,'ORDER LIST'!C:C,'ORDER LIST'!B:B)</f>
        <v>Organic-Incense-Jasmine-Set-of-50</v>
      </c>
      <c r="E128" s="89"/>
      <c r="F128" s="6">
        <f t="array" ref="F128">XLOOKUP(B128,SALES!A:A,SALES!C:C)</f>
        <v>128.1666667</v>
      </c>
      <c r="G128" s="63">
        <f t="array" ref="G128">XLOOKUP(B128,INV!A:A,INV!G:G)</f>
        <v>970</v>
      </c>
      <c r="H128" s="6">
        <f t="shared" si="131"/>
        <v>7.568270481</v>
      </c>
      <c r="I128" s="14">
        <f t="shared" si="3"/>
        <v>1281.666667</v>
      </c>
      <c r="J128" s="14">
        <v>10.0</v>
      </c>
      <c r="K128" s="6">
        <f t="shared" si="4"/>
        <v>6.568270481</v>
      </c>
      <c r="L128" s="6">
        <f t="shared" ref="L128:P128" si="139">IF((K128-1+W128)&lt;0,0,K128-1+W128)</f>
        <v>5.568270481</v>
      </c>
      <c r="M128" s="6">
        <f t="shared" si="139"/>
        <v>4.568270481</v>
      </c>
      <c r="N128" s="6">
        <f t="shared" si="139"/>
        <v>8.967490247</v>
      </c>
      <c r="O128" s="6">
        <f t="shared" si="139"/>
        <v>9.176853056</v>
      </c>
      <c r="P128" s="6">
        <f t="shared" si="139"/>
        <v>8.176853056</v>
      </c>
      <c r="Q128" s="6">
        <f t="shared" si="6"/>
        <v>233.6666667</v>
      </c>
      <c r="S128" s="6">
        <f t="shared" si="7"/>
        <v>0</v>
      </c>
      <c r="T128" s="6">
        <f t="shared" si="8"/>
        <v>1.823146944</v>
      </c>
      <c r="U128" s="6">
        <f t="shared" si="9"/>
        <v>0</v>
      </c>
      <c r="V128" s="6">
        <f t="array" ref="V128">iferror(XLOOKUP(B128,'INC INV'!AJ:AJ,'INC INV'!AL:AL)/F128,0)</f>
        <v>0</v>
      </c>
      <c r="W128" s="6">
        <f t="array" ref="W128">IFERROR(XLOOKUP(B128,'INC INV'!AP:AP,'INC INV'!AR:AR)/F128,0)</f>
        <v>0</v>
      </c>
      <c r="X128" s="6">
        <f t="array" ref="X128">IFERROR(XLOOKUP(B128,'INC INV'!AV:AV,'INC INV'!AX:AX)/F128,0)</f>
        <v>0</v>
      </c>
      <c r="Y128" s="6">
        <f t="array" ref="Y128">IFERROR(XLOOKUP(B128,'INC INV'!BB:BB,'INC INV'!BD:BD)/F128,0)</f>
        <v>5.399219766</v>
      </c>
      <c r="Z128" s="6">
        <f t="array" ref="Z128">IFERROR(XLOOKUP(B128,'INC INV'!BH:BH,'INC INV'!BJ:BJ)/F128,0)</f>
        <v>1.209362809</v>
      </c>
      <c r="AA128" s="6">
        <f t="array" ref="AA128">IFERROR(XLOOKUP(B128,'INC INV'!BN:BN,'INC INV'!BP:BP)/F128,0)</f>
        <v>0</v>
      </c>
    </row>
    <row r="129">
      <c r="A129" s="19" t="s">
        <v>748</v>
      </c>
      <c r="B129" s="20" t="s">
        <v>750</v>
      </c>
      <c r="C129" s="14" t="s">
        <v>726</v>
      </c>
      <c r="D129" s="84" t="str">
        <f t="array" ref="D129">XLOOKUP(B129,'ORDER LIST'!C:C,'ORDER LIST'!B:B)</f>
        <v>Brass-Plate-GuruPooja</v>
      </c>
      <c r="E129" s="89" t="s">
        <v>871</v>
      </c>
      <c r="F129" s="6">
        <f t="array" ref="F129">XLOOKUP(B129,SALES!A:A,SALES!C:C)</f>
        <v>54.16666667</v>
      </c>
      <c r="G129" s="6">
        <f t="array" ref="G129">XLOOKUP(B129,INV!A:A,INV!G:G)</f>
        <v>414</v>
      </c>
      <c r="H129" s="6">
        <f t="shared" si="131"/>
        <v>7.643076923</v>
      </c>
      <c r="I129" s="14">
        <f t="shared" si="3"/>
        <v>433.3333333</v>
      </c>
      <c r="J129" s="14">
        <v>8.0</v>
      </c>
      <c r="K129" s="6">
        <f t="shared" si="4"/>
        <v>6.643076923</v>
      </c>
      <c r="L129" s="6">
        <f t="shared" ref="L129:P129" si="140">IF((K129-1+W129)&lt;0,0,K129-1+W129)</f>
        <v>7.083076923</v>
      </c>
      <c r="M129" s="6">
        <f t="shared" si="140"/>
        <v>6.083076923</v>
      </c>
      <c r="N129" s="6">
        <f t="shared" si="140"/>
        <v>6.283076923</v>
      </c>
      <c r="O129" s="6">
        <f t="shared" si="140"/>
        <v>6.944615385</v>
      </c>
      <c r="P129" s="6">
        <f t="shared" si="140"/>
        <v>5.944615385</v>
      </c>
      <c r="Q129" s="6">
        <f t="shared" si="6"/>
        <v>111.3333333</v>
      </c>
      <c r="S129" s="6">
        <f t="shared" si="7"/>
        <v>0</v>
      </c>
      <c r="T129" s="6">
        <f t="shared" si="8"/>
        <v>2.055384615</v>
      </c>
      <c r="U129" s="6">
        <f t="shared" si="9"/>
        <v>0</v>
      </c>
      <c r="V129" s="6">
        <f t="array" ref="V129">iferror(XLOOKUP(B129,'INC INV'!AJ:AJ,'INC INV'!AL:AL)/F129,0)</f>
        <v>0</v>
      </c>
      <c r="W129" s="6">
        <f t="array" ref="W129">IFERROR(XLOOKUP(B129,'INC INV'!AP:AP,'INC INV'!AR:AR)/F129,0)</f>
        <v>1.44</v>
      </c>
      <c r="X129" s="6">
        <f t="array" ref="X129">IFERROR(XLOOKUP(B129,'INC INV'!AV:AV,'INC INV'!AX:AX)/F129,0)</f>
        <v>0</v>
      </c>
      <c r="Y129" s="6">
        <f t="array" ref="Y129">IFERROR(XLOOKUP(B129,'INC INV'!BB:BB,'INC INV'!BD:BD)/F129,0)</f>
        <v>1.2</v>
      </c>
      <c r="Z129" s="6">
        <f t="array" ref="Z129">IFERROR(XLOOKUP(B129,'INC INV'!BH:BH,'INC INV'!BJ:BJ)/F129,0)</f>
        <v>1.661538462</v>
      </c>
      <c r="AA129" s="6">
        <f t="array" ref="AA129">IFERROR(XLOOKUP(B129,'INC INV'!BN:BN,'INC INV'!BP:BP)/F129,0)</f>
        <v>0</v>
      </c>
    </row>
    <row r="130">
      <c r="A130" s="19" t="s">
        <v>627</v>
      </c>
      <c r="B130" s="20" t="s">
        <v>633</v>
      </c>
      <c r="C130" s="14" t="s">
        <v>607</v>
      </c>
      <c r="D130" s="84" t="str">
        <f t="array" ref="D130">XLOOKUP(B130,'ORDER LIST'!C:C,'ORDER LIST'!B:B)</f>
        <v>Devi w/Bangles Black Ver</v>
      </c>
      <c r="E130" s="89" t="str">
        <f t="array" ref="E130">XLOOKUP(B130,'PRICE LIST'!E:E,#REF!)</f>
        <v>#N/A</v>
      </c>
      <c r="F130" s="6">
        <f t="array" ref="F130">XLOOKUP(B130,SALES!A:A,SALES!C:C)</f>
        <v>3.75</v>
      </c>
      <c r="G130" s="6">
        <f t="array" ref="G130">XLOOKUP(B130,INV!A:A,INV!G:G)</f>
        <v>30</v>
      </c>
      <c r="H130" s="6">
        <f t="shared" si="131"/>
        <v>8</v>
      </c>
      <c r="I130" s="14">
        <f t="shared" si="3"/>
        <v>30</v>
      </c>
      <c r="J130" s="14">
        <v>8.0</v>
      </c>
      <c r="K130" s="6">
        <f t="shared" si="4"/>
        <v>7</v>
      </c>
      <c r="L130" s="6">
        <f t="shared" ref="L130:P130" si="141">IF((K130-1+W130)&lt;0,0,K130-1+W130)</f>
        <v>6</v>
      </c>
      <c r="M130" s="6">
        <f t="shared" si="141"/>
        <v>5</v>
      </c>
      <c r="N130" s="6">
        <f t="shared" si="141"/>
        <v>6.133333333</v>
      </c>
      <c r="O130" s="6">
        <f t="shared" si="141"/>
        <v>5.133333333</v>
      </c>
      <c r="P130" s="6">
        <f t="shared" si="141"/>
        <v>4.133333333</v>
      </c>
      <c r="Q130" s="6">
        <f t="shared" si="6"/>
        <v>14.5</v>
      </c>
      <c r="S130" s="6">
        <f t="shared" si="7"/>
        <v>0</v>
      </c>
      <c r="T130" s="6">
        <f t="shared" si="8"/>
        <v>3.866666667</v>
      </c>
      <c r="U130" s="6">
        <f t="shared" si="9"/>
        <v>0</v>
      </c>
      <c r="V130" s="6">
        <f t="array" ref="V130">iferror(XLOOKUP(B130,'INC INV'!AJ:AJ,'INC INV'!AL:AL)/F130,0)</f>
        <v>0</v>
      </c>
      <c r="W130" s="6">
        <f t="array" ref="W130">IFERROR(XLOOKUP(B130,'INC INV'!AP:AP,'INC INV'!AR:AR)/F130,0)</f>
        <v>0</v>
      </c>
      <c r="X130" s="6">
        <f t="array" ref="X130">IFERROR(XLOOKUP(B130,'INC INV'!AV:AV,'INC INV'!AX:AX)/F130,0)</f>
        <v>0</v>
      </c>
      <c r="Y130" s="6">
        <f t="array" ref="Y130">IFERROR(XLOOKUP(B130,'INC INV'!BB:BB,'INC INV'!BD:BD)/F130,0)</f>
        <v>2.133333333</v>
      </c>
      <c r="Z130" s="6">
        <f t="array" ref="Z130">IFERROR(XLOOKUP(B130,'INC INV'!BH:BH,'INC INV'!BJ:BJ)/F130,0)</f>
        <v>0</v>
      </c>
      <c r="AA130" s="6">
        <f t="array" ref="AA130">IFERROR(XLOOKUP(B130,'INC INV'!BN:BN,'INC INV'!BP:BP)/F130,0)</f>
        <v>0</v>
      </c>
    </row>
    <row r="131">
      <c r="A131" s="19" t="s">
        <v>162</v>
      </c>
      <c r="B131" s="20" t="s">
        <v>163</v>
      </c>
      <c r="C131" s="14" t="s">
        <v>115</v>
      </c>
      <c r="D131" s="84" t="str">
        <f t="array" ref="D131">XLOOKUP(B131,'ORDER LIST'!C:C,'ORDER LIST'!B:B)</f>
        <v>NeemWoodComb-Handle-NarrowTeeth</v>
      </c>
      <c r="E131" s="89"/>
      <c r="F131" s="6">
        <f t="array" ref="F131">XLOOKUP(B131,SALES!A:A,SALES!C:C)</f>
        <v>21.58333333</v>
      </c>
      <c r="G131" s="6">
        <f t="array" ref="G131">XLOOKUP(B131,INV!A:A,INV!G:G)</f>
        <v>66</v>
      </c>
      <c r="H131" s="6">
        <f t="shared" si="131"/>
        <v>3.057915058</v>
      </c>
      <c r="I131" s="14">
        <f t="shared" si="3"/>
        <v>172.6666667</v>
      </c>
      <c r="J131" s="14">
        <v>8.0</v>
      </c>
      <c r="K131" s="6">
        <f t="shared" si="4"/>
        <v>7.108108108</v>
      </c>
      <c r="L131" s="6">
        <f t="shared" ref="L131:P131" si="142">IF((K131-1+W131)&lt;0,0,K131-1+W131)</f>
        <v>6.108108108</v>
      </c>
      <c r="M131" s="6">
        <f t="shared" si="142"/>
        <v>5.108108108</v>
      </c>
      <c r="N131" s="6">
        <f t="shared" si="142"/>
        <v>6.702702703</v>
      </c>
      <c r="O131" s="6">
        <f t="shared" si="142"/>
        <v>7.324324324</v>
      </c>
      <c r="P131" s="6">
        <f t="shared" si="142"/>
        <v>6.324324324</v>
      </c>
      <c r="Q131" s="6">
        <f t="shared" si="6"/>
        <v>36.16666667</v>
      </c>
      <c r="S131" s="6">
        <f t="shared" si="7"/>
        <v>0</v>
      </c>
      <c r="T131" s="6">
        <f t="shared" si="8"/>
        <v>1.675675676</v>
      </c>
      <c r="U131" s="6">
        <f t="shared" si="9"/>
        <v>0</v>
      </c>
      <c r="V131" s="6">
        <f t="array" ref="V131">iferror(XLOOKUP(B131,'INC INV'!AJ:AJ,'INC INV'!AL:AL)/F131,0)</f>
        <v>5.05019305</v>
      </c>
      <c r="W131" s="6">
        <f t="array" ref="W131">IFERROR(XLOOKUP(B131,'INC INV'!AP:AP,'INC INV'!AR:AR)/F131,0)</f>
        <v>0</v>
      </c>
      <c r="X131" s="6">
        <f t="array" ref="X131">IFERROR(XLOOKUP(B131,'INC INV'!AV:AV,'INC INV'!AX:AX)/F131,0)</f>
        <v>0</v>
      </c>
      <c r="Y131" s="6">
        <f t="array" ref="Y131">IFERROR(XLOOKUP(B131,'INC INV'!BB:BB,'INC INV'!BD:BD)/F131,0)</f>
        <v>2.594594595</v>
      </c>
      <c r="Z131" s="6">
        <f t="array" ref="Z131">IFERROR(XLOOKUP(B131,'INC INV'!BH:BH,'INC INV'!BJ:BJ)/F131,0)</f>
        <v>1.621621622</v>
      </c>
      <c r="AA131" s="6">
        <f t="array" ref="AA131">IFERROR(XLOOKUP(B131,'INC INV'!BN:BN,'INC INV'!BP:BP)/F131,0)</f>
        <v>0</v>
      </c>
    </row>
    <row r="132">
      <c r="A132" s="19" t="s">
        <v>496</v>
      </c>
      <c r="B132" s="20" t="s">
        <v>497</v>
      </c>
      <c r="C132" s="14" t="s">
        <v>467</v>
      </c>
      <c r="D132" s="84" t="str">
        <f t="array" ref="D132">XLOOKUP(B132,'ORDER LIST'!C:C,'ORDER LIST'!B:B)</f>
        <v>Incense-Stick-Lavender</v>
      </c>
      <c r="E132" s="89"/>
      <c r="F132" s="6">
        <f t="array" ref="F132">XLOOKUP(B132,SALES!A:A,SALES!C:C)</f>
        <v>75</v>
      </c>
      <c r="G132" s="6">
        <f t="array" ref="G132">XLOOKUP(B132,INV!A:A,INV!G:G)</f>
        <v>623</v>
      </c>
      <c r="H132" s="6">
        <f t="shared" si="131"/>
        <v>8.306666667</v>
      </c>
      <c r="I132" s="14">
        <f t="shared" si="3"/>
        <v>600</v>
      </c>
      <c r="J132" s="14">
        <v>8.0</v>
      </c>
      <c r="K132" s="6">
        <f t="shared" si="4"/>
        <v>7.306666667</v>
      </c>
      <c r="L132" s="6">
        <f t="shared" ref="L132:P132" si="143">IF((K132-1+W132)&lt;0,0,K132-1+W132)</f>
        <v>6.506666667</v>
      </c>
      <c r="M132" s="6">
        <f t="shared" si="143"/>
        <v>5.506666667</v>
      </c>
      <c r="N132" s="6">
        <f t="shared" si="143"/>
        <v>7.04</v>
      </c>
      <c r="O132" s="6">
        <f t="shared" si="143"/>
        <v>7.173333333</v>
      </c>
      <c r="P132" s="6">
        <f t="shared" si="143"/>
        <v>6.173333333</v>
      </c>
      <c r="Q132" s="6">
        <f t="shared" si="6"/>
        <v>137</v>
      </c>
      <c r="S132" s="6">
        <f t="shared" si="7"/>
        <v>0</v>
      </c>
      <c r="T132" s="6">
        <f t="shared" si="8"/>
        <v>1.826666667</v>
      </c>
      <c r="U132" s="6">
        <f t="shared" si="9"/>
        <v>0</v>
      </c>
      <c r="V132" s="6">
        <f t="array" ref="V132">iferror(XLOOKUP(B132,'INC INV'!AJ:AJ,'INC INV'!AL:AL)/F132,0)</f>
        <v>0</v>
      </c>
      <c r="W132" s="6">
        <f t="array" ref="W132">IFERROR(XLOOKUP(B132,'INC INV'!AP:AP,'INC INV'!AR:AR)/F132,0)</f>
        <v>0.2</v>
      </c>
      <c r="X132" s="6">
        <f t="array" ref="X132">IFERROR(XLOOKUP(B132,'INC INV'!AV:AV,'INC INV'!AX:AX)/F132,0)</f>
        <v>0</v>
      </c>
      <c r="Y132" s="6">
        <f t="array" ref="Y132">IFERROR(XLOOKUP(B132,'INC INV'!BB:BB,'INC INV'!BD:BD)/F132,0)</f>
        <v>2.533333333</v>
      </c>
      <c r="Z132" s="6">
        <f t="array" ref="Z132">IFERROR(XLOOKUP(B132,'INC INV'!BH:BH,'INC INV'!BJ:BJ)/F132,0)</f>
        <v>1.133333333</v>
      </c>
      <c r="AA132" s="6">
        <f t="array" ref="AA132">IFERROR(XLOOKUP(B132,'INC INV'!BN:BN,'INC INV'!BP:BP)/F132,0)</f>
        <v>0</v>
      </c>
    </row>
    <row r="133">
      <c r="A133" s="19" t="s">
        <v>767</v>
      </c>
      <c r="B133" s="20" t="s">
        <v>768</v>
      </c>
      <c r="C133" s="14" t="s">
        <v>726</v>
      </c>
      <c r="D133" s="84" t="str">
        <f t="array" ref="D133">XLOOKUP(B133,'ORDER LIST'!C:C,'ORDER LIST'!B:B)</f>
        <v>Brass-Plate-7''</v>
      </c>
      <c r="E133" s="89"/>
      <c r="F133" s="6">
        <f t="array" ref="F133">XLOOKUP(B133,SALES!A:A,SALES!C:C)</f>
        <v>45.25</v>
      </c>
      <c r="G133" s="6">
        <f t="array" ref="G133">XLOOKUP(B133,INV!A:A,INV!G:G)</f>
        <v>378</v>
      </c>
      <c r="H133" s="6">
        <f t="shared" si="131"/>
        <v>8.35359116</v>
      </c>
      <c r="I133" s="14">
        <f t="shared" si="3"/>
        <v>362</v>
      </c>
      <c r="J133" s="14">
        <v>8.0</v>
      </c>
      <c r="K133" s="6">
        <f t="shared" si="4"/>
        <v>7.35359116</v>
      </c>
      <c r="L133" s="6">
        <f t="shared" ref="L133:P133" si="144">IF((K133-1+W133)&lt;0,0,K133-1+W133)</f>
        <v>6.35359116</v>
      </c>
      <c r="M133" s="6">
        <f t="shared" si="144"/>
        <v>5.35359116</v>
      </c>
      <c r="N133" s="6">
        <f t="shared" si="144"/>
        <v>5.900552486</v>
      </c>
      <c r="O133" s="6">
        <f t="shared" si="144"/>
        <v>14.62430939</v>
      </c>
      <c r="P133" s="6">
        <f t="shared" si="144"/>
        <v>13.62430939</v>
      </c>
      <c r="Q133" s="6">
        <f t="shared" si="6"/>
        <v>0</v>
      </c>
      <c r="S133" s="6">
        <f t="shared" si="7"/>
        <v>0</v>
      </c>
      <c r="T133" s="6">
        <f t="shared" si="8"/>
        <v>0</v>
      </c>
      <c r="U133" s="6">
        <f t="shared" si="9"/>
        <v>0</v>
      </c>
      <c r="V133" s="6">
        <f t="array" ref="V133">iferror(XLOOKUP(B133,'INC INV'!AJ:AJ,'INC INV'!AL:AL)/F133,0)</f>
        <v>0</v>
      </c>
      <c r="W133" s="6">
        <f t="array" ref="W133">IFERROR(XLOOKUP(B133,'INC INV'!AP:AP,'INC INV'!AR:AR)/F133,0)</f>
        <v>0</v>
      </c>
      <c r="X133" s="6">
        <f t="array" ref="X133">IFERROR(XLOOKUP(B133,'INC INV'!AV:AV,'INC INV'!AX:AX)/F133,0)</f>
        <v>0</v>
      </c>
      <c r="Y133" s="6">
        <f t="array" ref="Y133">IFERROR(XLOOKUP(B133,'INC INV'!BB:BB,'INC INV'!BD:BD)/F133,0)</f>
        <v>1.546961326</v>
      </c>
      <c r="Z133" s="6">
        <f t="array" ref="Z133">IFERROR(XLOOKUP(B133,'INC INV'!BH:BH,'INC INV'!BJ:BJ)/F133,0)</f>
        <v>9.723756906</v>
      </c>
      <c r="AA133" s="6">
        <f t="array" ref="AA133">IFERROR(XLOOKUP(B133,'INC INV'!BN:BN,'INC INV'!BP:BP)/F133,0)</f>
        <v>0</v>
      </c>
    </row>
    <row r="134">
      <c r="A134" s="19" t="s">
        <v>440</v>
      </c>
      <c r="B134" s="20" t="s">
        <v>441</v>
      </c>
      <c r="C134" s="14" t="s">
        <v>431</v>
      </c>
      <c r="D134" s="84" t="str">
        <f t="array" ref="D134">XLOOKUP(B134,'ORDER LIST'!C:C,'ORDER LIST'!B:B)</f>
        <v>Iron Bell Etching Small 1.77</v>
      </c>
      <c r="E134" s="89"/>
      <c r="F134" s="66">
        <v>5.0</v>
      </c>
      <c r="G134" s="63">
        <f t="array" ref="G134">XLOOKUP(B134,INV!A:A,INV!G:G)</f>
        <v>42</v>
      </c>
      <c r="H134" s="6">
        <f t="shared" si="131"/>
        <v>8.4</v>
      </c>
      <c r="I134" s="14">
        <f t="shared" si="3"/>
        <v>40</v>
      </c>
      <c r="J134" s="14">
        <v>8.0</v>
      </c>
      <c r="K134" s="6">
        <f t="shared" si="4"/>
        <v>7.4</v>
      </c>
      <c r="L134" s="6">
        <f t="shared" ref="L134:P134" si="145">IF((K134-1+W134)&lt;0,0,K134-1+W134)</f>
        <v>6.4</v>
      </c>
      <c r="M134" s="6">
        <f t="shared" si="145"/>
        <v>5.4</v>
      </c>
      <c r="N134" s="6">
        <f t="shared" si="145"/>
        <v>20.4</v>
      </c>
      <c r="O134" s="6">
        <f t="shared" si="145"/>
        <v>19.4</v>
      </c>
      <c r="P134" s="6">
        <f t="shared" si="145"/>
        <v>18.4</v>
      </c>
      <c r="Q134" s="6">
        <f t="shared" si="6"/>
        <v>0</v>
      </c>
      <c r="S134" s="6">
        <f t="shared" si="7"/>
        <v>0</v>
      </c>
      <c r="T134" s="6">
        <f t="shared" si="8"/>
        <v>0</v>
      </c>
      <c r="U134" s="6">
        <f t="shared" si="9"/>
        <v>0</v>
      </c>
      <c r="V134" s="6">
        <f t="array" ref="V134">iferror(XLOOKUP(B134,'INC INV'!AJ:AJ,'INC INV'!AL:AL)/F134,0)</f>
        <v>0</v>
      </c>
      <c r="W134" s="6">
        <f t="array" ref="W134">IFERROR(XLOOKUP(B134,'INC INV'!AP:AP,'INC INV'!AR:AR)/F134,0)</f>
        <v>0</v>
      </c>
      <c r="X134" s="6">
        <f t="array" ref="X134">IFERROR(XLOOKUP(B134,'INC INV'!AV:AV,'INC INV'!AX:AX)/F134,0)</f>
        <v>0</v>
      </c>
      <c r="Y134" s="6">
        <f t="array" ref="Y134">IFERROR(XLOOKUP(B134,'INC INV'!BB:BB,'INC INV'!BD:BD)/F134,0)</f>
        <v>16</v>
      </c>
      <c r="Z134" s="6">
        <f t="array" ref="Z134">IFERROR(XLOOKUP(B134,'INC INV'!BH:BH,'INC INV'!BJ:BJ)/F134,0)</f>
        <v>0</v>
      </c>
      <c r="AA134" s="6">
        <f t="array" ref="AA134">IFERROR(XLOOKUP(B134,'INC INV'!BN:BN,'INC INV'!BP:BP)/F134,0)</f>
        <v>0</v>
      </c>
    </row>
    <row r="135">
      <c r="A135" s="19" t="s">
        <v>648</v>
      </c>
      <c r="B135" s="20" t="s">
        <v>649</v>
      </c>
      <c r="C135" s="14" t="s">
        <v>607</v>
      </c>
      <c r="D135" s="84" t="str">
        <f t="array" ref="D135">XLOOKUP(B135,'ORDER LIST'!C:C,'ORDER LIST'!B:B)</f>
        <v>Devi w/Bangles Sandalwood Ver</v>
      </c>
      <c r="E135" s="89" t="str">
        <f t="array" ref="E135">XLOOKUP(B135,'PRICE LIST'!E:E,#REF!)</f>
        <v>#N/A</v>
      </c>
      <c r="F135" s="6">
        <f t="array" ref="F135">XLOOKUP(B135,SALES!A:A,SALES!C:C)</f>
        <v>4.833333333</v>
      </c>
      <c r="G135" s="6">
        <f t="array" ref="G135">XLOOKUP(B135,INV!A:A,INV!G:G)</f>
        <v>41</v>
      </c>
      <c r="H135" s="6">
        <f t="shared" si="131"/>
        <v>8.482758621</v>
      </c>
      <c r="I135" s="14">
        <f t="shared" si="3"/>
        <v>38.66666667</v>
      </c>
      <c r="J135" s="14">
        <v>8.0</v>
      </c>
      <c r="K135" s="6">
        <f t="shared" si="4"/>
        <v>7.482758621</v>
      </c>
      <c r="L135" s="6">
        <f t="shared" ref="L135:P135" si="146">IF((K135-1+W135)&lt;0,0,K135-1+W135)</f>
        <v>6.482758621</v>
      </c>
      <c r="M135" s="6">
        <f t="shared" si="146"/>
        <v>5.482758621</v>
      </c>
      <c r="N135" s="6">
        <f t="shared" si="146"/>
        <v>8.206896552</v>
      </c>
      <c r="O135" s="6">
        <f t="shared" si="146"/>
        <v>7.206896552</v>
      </c>
      <c r="P135" s="6">
        <f t="shared" si="146"/>
        <v>6.206896552</v>
      </c>
      <c r="Q135" s="6">
        <f t="shared" si="6"/>
        <v>8.666666667</v>
      </c>
      <c r="S135" s="6">
        <f t="shared" si="7"/>
        <v>0</v>
      </c>
      <c r="T135" s="6">
        <f t="shared" si="8"/>
        <v>1.793103448</v>
      </c>
      <c r="U135" s="6">
        <f t="shared" si="9"/>
        <v>0</v>
      </c>
      <c r="V135" s="6">
        <f t="array" ref="V135">iferror(XLOOKUP(B135,'INC INV'!AJ:AJ,'INC INV'!AL:AL)/F135,0)</f>
        <v>0</v>
      </c>
      <c r="W135" s="6">
        <f t="array" ref="W135">IFERROR(XLOOKUP(B135,'INC INV'!AP:AP,'INC INV'!AR:AR)/F135,0)</f>
        <v>0</v>
      </c>
      <c r="X135" s="6">
        <f t="array" ref="X135">IFERROR(XLOOKUP(B135,'INC INV'!AV:AV,'INC INV'!AX:AX)/F135,0)</f>
        <v>0</v>
      </c>
      <c r="Y135" s="6">
        <f t="array" ref="Y135">IFERROR(XLOOKUP(B135,'INC INV'!BB:BB,'INC INV'!BD:BD)/F135,0)</f>
        <v>3.724137931</v>
      </c>
      <c r="Z135" s="6">
        <f t="array" ref="Z135">IFERROR(XLOOKUP(B135,'INC INV'!BH:BH,'INC INV'!BJ:BJ)/F135,0)</f>
        <v>0</v>
      </c>
      <c r="AA135" s="6">
        <f t="array" ref="AA135">IFERROR(XLOOKUP(B135,'INC INV'!BN:BN,'INC INV'!BP:BP)/F135,0)</f>
        <v>0</v>
      </c>
    </row>
    <row r="136">
      <c r="A136" s="3" t="s">
        <v>105</v>
      </c>
      <c r="B136" s="3" t="s">
        <v>106</v>
      </c>
      <c r="C136" s="14" t="s">
        <v>84</v>
      </c>
      <c r="D136" s="84" t="str">
        <f t="array" ref="D136">XLOOKUP(B136,'ORDER LIST'!C:C,'ORDER LIST'!B:B)</f>
        <v>Adiyogi Notebook with Copper Foil Details - Blue</v>
      </c>
      <c r="E136" s="89"/>
      <c r="F136" s="66">
        <v>15.0</v>
      </c>
      <c r="G136" s="6">
        <f t="array" ref="G136">XLOOKUP(B136,INV!A:A,INV!G:G)</f>
        <v>28</v>
      </c>
      <c r="H136" s="6">
        <f t="shared" si="131"/>
        <v>1.866666667</v>
      </c>
      <c r="I136" s="14">
        <f t="shared" si="3"/>
        <v>90</v>
      </c>
      <c r="J136" s="14">
        <v>6.0</v>
      </c>
      <c r="K136" s="6">
        <f t="shared" si="4"/>
        <v>7.533333333</v>
      </c>
      <c r="L136" s="6">
        <f t="shared" ref="L136:P136" si="147">IF((K136-1+W136)&lt;0,0,K136-1+W136)</f>
        <v>13.2</v>
      </c>
      <c r="M136" s="6">
        <f t="shared" si="147"/>
        <v>12.2</v>
      </c>
      <c r="N136" s="6">
        <f t="shared" si="147"/>
        <v>11.2</v>
      </c>
      <c r="O136" s="6">
        <f t="shared" si="147"/>
        <v>10.2</v>
      </c>
      <c r="P136" s="6">
        <f t="shared" si="147"/>
        <v>9.2</v>
      </c>
      <c r="Q136" s="6">
        <f t="shared" si="6"/>
        <v>0</v>
      </c>
      <c r="S136" s="6">
        <f t="shared" si="7"/>
        <v>0</v>
      </c>
      <c r="T136" s="6">
        <f t="shared" si="8"/>
        <v>0</v>
      </c>
      <c r="U136" s="6">
        <f t="shared" si="9"/>
        <v>0</v>
      </c>
      <c r="V136" s="6">
        <f t="array" ref="V136">iferror(XLOOKUP(B136,'INC INV'!AJ:AJ,'INC INV'!AL:AL)/F136,0)</f>
        <v>6.666666667</v>
      </c>
      <c r="W136" s="6">
        <f t="array" ref="W136">IFERROR(XLOOKUP(B136,'INC INV'!AP:AP,'INC INV'!AR:AR)/F136,0)</f>
        <v>6.666666667</v>
      </c>
      <c r="X136" s="6">
        <f t="array" ref="X136">IFERROR(XLOOKUP(B136,'INC INV'!AV:AV,'INC INV'!AX:AX)/F136,0)</f>
        <v>0</v>
      </c>
      <c r="Y136" s="6">
        <f t="array" ref="Y136">IFERROR(XLOOKUP(B136,'INC INV'!BB:BB,'INC INV'!BD:BD)/F136,0)</f>
        <v>0</v>
      </c>
      <c r="Z136" s="6">
        <f t="array" ref="Z136">IFERROR(XLOOKUP(B136,'INC INV'!BH:BH,'INC INV'!BJ:BJ)/F136,0)</f>
        <v>0</v>
      </c>
      <c r="AA136" s="6">
        <f t="array" ref="AA136">IFERROR(XLOOKUP(B136,'INC INV'!BN:BN,'INC INV'!BP:BP)/F136,0)</f>
        <v>0</v>
      </c>
    </row>
    <row r="137">
      <c r="A137" s="19" t="s">
        <v>550</v>
      </c>
      <c r="B137" s="20" t="s">
        <v>551</v>
      </c>
      <c r="C137" s="14" t="s">
        <v>547</v>
      </c>
      <c r="D137" s="84" t="str">
        <f t="array" ref="D137">XLOOKUP(B137,'ORDER LIST'!C:C,'ORDER LIST'!B:B)</f>
        <v>Adiyogi-Cuff-Copper</v>
      </c>
      <c r="E137" s="89"/>
      <c r="F137" s="6">
        <f t="array" ref="F137">XLOOKUP(B137,SALES!A:A,SALES!C:C)</f>
        <v>32.33333333</v>
      </c>
      <c r="G137" s="6">
        <f t="array" ref="G137">XLOOKUP(B137,INV!A:A,INV!G:G)</f>
        <v>281</v>
      </c>
      <c r="H137" s="6">
        <f t="shared" si="131"/>
        <v>8.690721649</v>
      </c>
      <c r="I137" s="14">
        <f t="shared" si="3"/>
        <v>258.6666667</v>
      </c>
      <c r="J137" s="14">
        <v>8.0</v>
      </c>
      <c r="K137" s="6">
        <f t="shared" si="4"/>
        <v>7.690721649</v>
      </c>
      <c r="L137" s="6">
        <f t="shared" ref="L137:P137" si="148">IF((K137-1+W137)&lt;0,0,K137-1+W137)</f>
        <v>6.690721649</v>
      </c>
      <c r="M137" s="6">
        <f t="shared" si="148"/>
        <v>5.690721649</v>
      </c>
      <c r="N137" s="6">
        <f t="shared" si="148"/>
        <v>7.350515464</v>
      </c>
      <c r="O137" s="6">
        <f t="shared" si="148"/>
        <v>7.896907216</v>
      </c>
      <c r="P137" s="6">
        <f t="shared" si="148"/>
        <v>6.896907216</v>
      </c>
      <c r="Q137" s="6">
        <f t="shared" si="6"/>
        <v>35.66666667</v>
      </c>
      <c r="S137" s="6">
        <f t="shared" si="7"/>
        <v>0</v>
      </c>
      <c r="T137" s="6">
        <f t="shared" si="8"/>
        <v>1.103092784</v>
      </c>
      <c r="U137" s="6">
        <f t="shared" si="9"/>
        <v>0</v>
      </c>
      <c r="V137" s="6">
        <f t="array" ref="V137">iferror(XLOOKUP(B137,'INC INV'!AJ:AJ,'INC INV'!AL:AL)/F137,0)</f>
        <v>0</v>
      </c>
      <c r="W137" s="6">
        <f t="array" ref="W137">IFERROR(XLOOKUP(B137,'INC INV'!AP:AP,'INC INV'!AR:AR)/F137,0)</f>
        <v>0</v>
      </c>
      <c r="X137" s="6">
        <f t="array" ref="X137">IFERROR(XLOOKUP(B137,'INC INV'!AV:AV,'INC INV'!AX:AX)/F137,0)</f>
        <v>0</v>
      </c>
      <c r="Y137" s="6">
        <f t="array" ref="Y137">IFERROR(XLOOKUP(B137,'INC INV'!BB:BB,'INC INV'!BD:BD)/F137,0)</f>
        <v>2.659793814</v>
      </c>
      <c r="Z137" s="6">
        <f t="array" ref="Z137">IFERROR(XLOOKUP(B137,'INC INV'!BH:BH,'INC INV'!BJ:BJ)/F137,0)</f>
        <v>1.546391753</v>
      </c>
      <c r="AA137" s="6">
        <f t="array" ref="AA137">IFERROR(XLOOKUP(B137,'INC INV'!BN:BN,'INC INV'!BP:BP)/F137,0)</f>
        <v>0</v>
      </c>
    </row>
    <row r="138">
      <c r="A138" s="19" t="s">
        <v>237</v>
      </c>
      <c r="B138" s="20" t="s">
        <v>238</v>
      </c>
      <c r="C138" s="14" t="s">
        <v>239</v>
      </c>
      <c r="D138" s="84" t="str">
        <f t="array" ref="D138">XLOOKUP(B138,'ORDER LIST'!C:C,'ORDER LIST'!B:B)</f>
        <v>Linga-Bhairavi-Kumkum-Brass-Panel</v>
      </c>
      <c r="E138" s="89"/>
      <c r="F138" s="6">
        <f t="array" ref="F138">XLOOKUP(B138,SALES!A:A,SALES!C:C)</f>
        <v>3.75</v>
      </c>
      <c r="G138" s="6">
        <f t="array" ref="G138">XLOOKUP(B138,INV!A:A,INV!G:G)</f>
        <v>33</v>
      </c>
      <c r="H138" s="6">
        <f t="shared" si="131"/>
        <v>8.8</v>
      </c>
      <c r="I138" s="14">
        <f t="shared" si="3"/>
        <v>37.5</v>
      </c>
      <c r="J138" s="14">
        <v>10.0</v>
      </c>
      <c r="K138" s="6">
        <f t="shared" si="4"/>
        <v>7.8</v>
      </c>
      <c r="L138" s="6">
        <f t="shared" ref="L138:P138" si="149">IF((K138-1+W138)&lt;0,0,K138-1+W138)</f>
        <v>6.8</v>
      </c>
      <c r="M138" s="6">
        <f t="shared" si="149"/>
        <v>5.8</v>
      </c>
      <c r="N138" s="6">
        <f t="shared" si="149"/>
        <v>7.733333333</v>
      </c>
      <c r="O138" s="6">
        <f t="shared" si="149"/>
        <v>6.733333333</v>
      </c>
      <c r="P138" s="6">
        <f t="shared" si="149"/>
        <v>5.733333333</v>
      </c>
      <c r="Q138" s="6">
        <f t="shared" si="6"/>
        <v>16</v>
      </c>
      <c r="S138" s="6">
        <f t="shared" si="7"/>
        <v>0</v>
      </c>
      <c r="T138" s="6">
        <f t="shared" si="8"/>
        <v>4.266666667</v>
      </c>
      <c r="U138" s="6">
        <f t="shared" si="9"/>
        <v>0</v>
      </c>
      <c r="V138" s="6">
        <f t="array" ref="V138">iferror(XLOOKUP(B138,'INC INV'!AJ:AJ,'INC INV'!AL:AL)/F138,0)</f>
        <v>0</v>
      </c>
      <c r="W138" s="6">
        <f t="array" ref="W138">IFERROR(XLOOKUP(B138,'INC INV'!AP:AP,'INC INV'!AR:AR)/F138,0)</f>
        <v>0</v>
      </c>
      <c r="X138" s="6">
        <f t="array" ref="X138">IFERROR(XLOOKUP(B138,'INC INV'!AV:AV,'INC INV'!AX:AX)/F138,0)</f>
        <v>0</v>
      </c>
      <c r="Y138" s="6">
        <f t="array" ref="Y138">IFERROR(XLOOKUP(B138,'INC INV'!BB:BB,'INC INV'!BD:BD)/F138,0)</f>
        <v>2.933333333</v>
      </c>
      <c r="Z138" s="6">
        <f t="array" ref="Z138">IFERROR(XLOOKUP(B138,'INC INV'!BH:BH,'INC INV'!BJ:BJ)/F138,0)</f>
        <v>0</v>
      </c>
      <c r="AA138" s="6">
        <f t="array" ref="AA138">IFERROR(XLOOKUP(B138,'INC INV'!BN:BN,'INC INV'!BP:BP)/F138,0)</f>
        <v>0</v>
      </c>
    </row>
    <row r="139">
      <c r="A139" s="19" t="s">
        <v>217</v>
      </c>
      <c r="B139" s="20" t="s">
        <v>218</v>
      </c>
      <c r="C139" s="14" t="s">
        <v>182</v>
      </c>
      <c r="D139" s="84" t="str">
        <f t="array" ref="D139">XLOOKUP(B139,'ORDER LIST'!C:C,'ORDER LIST'!B:B)</f>
        <v>English Flowers On the Path</v>
      </c>
      <c r="E139" s="89"/>
      <c r="F139" s="6">
        <f t="array" ref="F139">XLOOKUP(B139,SALES!A:A,SALES!C:C)</f>
        <v>8</v>
      </c>
      <c r="G139" s="6">
        <f t="array" ref="G139">XLOOKUP(B139,INV!A:A,INV!G:G)</f>
        <v>73</v>
      </c>
      <c r="H139" s="6">
        <f t="shared" si="131"/>
        <v>9.125</v>
      </c>
      <c r="I139" s="14">
        <f t="shared" si="3"/>
        <v>64</v>
      </c>
      <c r="J139" s="14">
        <v>8.0</v>
      </c>
      <c r="K139" s="6">
        <f t="shared" si="4"/>
        <v>8.125</v>
      </c>
      <c r="L139" s="6">
        <f t="shared" ref="L139:P139" si="150">IF((K139-1+W139)&lt;0,0,K139-1+W139)</f>
        <v>10.875</v>
      </c>
      <c r="M139" s="6">
        <f t="shared" si="150"/>
        <v>9.875</v>
      </c>
      <c r="N139" s="6">
        <f t="shared" si="150"/>
        <v>14.125</v>
      </c>
      <c r="O139" s="6">
        <f t="shared" si="150"/>
        <v>13.125</v>
      </c>
      <c r="P139" s="6">
        <f t="shared" si="150"/>
        <v>12.125</v>
      </c>
      <c r="Q139" s="6">
        <f t="shared" si="6"/>
        <v>0</v>
      </c>
      <c r="S139" s="6">
        <f t="shared" si="7"/>
        <v>0</v>
      </c>
      <c r="T139" s="6">
        <f t="shared" si="8"/>
        <v>0</v>
      </c>
      <c r="U139" s="6">
        <f t="shared" si="9"/>
        <v>0</v>
      </c>
      <c r="V139" s="6">
        <f t="array" ref="V139">iferror(XLOOKUP(B139,'INC INV'!AJ:AJ,'INC INV'!AL:AL)/F139,0)</f>
        <v>0</v>
      </c>
      <c r="W139" s="6">
        <f t="array" ref="W139">IFERROR(XLOOKUP(B139,'INC INV'!AP:AP,'INC INV'!AR:AR)/F139,0)</f>
        <v>3.75</v>
      </c>
      <c r="X139" s="6">
        <f t="array" ref="X139">IFERROR(XLOOKUP(B139,'INC INV'!AV:AV,'INC INV'!AX:AX)/F139,0)</f>
        <v>0</v>
      </c>
      <c r="Y139" s="6">
        <f t="array" ref="Y139">IFERROR(XLOOKUP(B139,'INC INV'!BB:BB,'INC INV'!BD:BD)/F139,0)</f>
        <v>5.25</v>
      </c>
      <c r="Z139" s="6">
        <f t="array" ref="Z139">IFERROR(XLOOKUP(B139,'INC INV'!BH:BH,'INC INV'!BJ:BJ)/F139,0)</f>
        <v>0</v>
      </c>
      <c r="AA139" s="6">
        <f t="array" ref="AA139">IFERROR(XLOOKUP(B139,'INC INV'!BN:BN,'INC INV'!BP:BP)/F139,0)</f>
        <v>0</v>
      </c>
    </row>
    <row r="140">
      <c r="A140" s="69" t="s">
        <v>536</v>
      </c>
      <c r="B140" s="51" t="s">
        <v>537</v>
      </c>
      <c r="C140" s="14" t="s">
        <v>538</v>
      </c>
      <c r="D140" s="84" t="str">
        <f t="array" ref="D140">XLOOKUP(B140,'ORDER LIST'!C:C,'ORDER LIST'!B:B)</f>
        <v>Cotton MOM Printed Bag M</v>
      </c>
      <c r="E140" s="89"/>
      <c r="F140" s="2">
        <v>1415.0</v>
      </c>
      <c r="G140" s="63">
        <f t="array" ref="G140">XLOOKUP(B140,INV!A:A,INV!G:G)</f>
        <v>11048</v>
      </c>
      <c r="H140" s="6">
        <f t="shared" si="131"/>
        <v>7.807773852</v>
      </c>
      <c r="I140" s="14">
        <f t="shared" si="3"/>
        <v>11320</v>
      </c>
      <c r="J140" s="14">
        <v>8.0</v>
      </c>
      <c r="K140" s="6">
        <f t="shared" si="4"/>
        <v>8.221201413</v>
      </c>
      <c r="L140" s="6">
        <f t="shared" ref="L140:P140" si="151">IF((K140-1+W140)&lt;0,0,K140-1+W140)</f>
        <v>7.221201413</v>
      </c>
      <c r="M140" s="6">
        <f t="shared" si="151"/>
        <v>6.221201413</v>
      </c>
      <c r="N140" s="6">
        <f t="shared" si="151"/>
        <v>8.6204947</v>
      </c>
      <c r="O140" s="6">
        <f t="shared" si="151"/>
        <v>8.079858657</v>
      </c>
      <c r="P140" s="6">
        <f t="shared" si="151"/>
        <v>7.079858657</v>
      </c>
      <c r="Q140" s="6">
        <f t="shared" si="6"/>
        <v>1302</v>
      </c>
      <c r="S140" s="6">
        <f t="shared" si="7"/>
        <v>0</v>
      </c>
      <c r="T140" s="6">
        <f t="shared" si="8"/>
        <v>0.9201413428</v>
      </c>
      <c r="U140" s="6">
        <f t="shared" si="9"/>
        <v>0</v>
      </c>
      <c r="V140" s="6">
        <f t="array" ref="V140">iferror(XLOOKUP(B140,'INC INV'!AJ:AJ,'INC INV'!AL:AL)/F140,0)</f>
        <v>1.413427562</v>
      </c>
      <c r="W140" s="6">
        <f t="array" ref="W140">IFERROR(XLOOKUP(B140,'INC INV'!AP:AP,'INC INV'!AR:AR)/F140,0)</f>
        <v>0</v>
      </c>
      <c r="X140" s="6">
        <f t="array" ref="X140">IFERROR(XLOOKUP(B140,'INC INV'!AV:AV,'INC INV'!AX:AX)/F140,0)</f>
        <v>0</v>
      </c>
      <c r="Y140" s="6">
        <f t="array" ref="Y140">IFERROR(XLOOKUP(B140,'INC INV'!BB:BB,'INC INV'!BD:BD)/F140,0)</f>
        <v>3.399293286</v>
      </c>
      <c r="Z140" s="6">
        <f t="array" ref="Z140">IFERROR(XLOOKUP(B140,'INC INV'!BH:BH,'INC INV'!BJ:BJ)/F140,0)</f>
        <v>0.4593639576</v>
      </c>
      <c r="AA140" s="6">
        <f t="array" ref="AA140">IFERROR(XLOOKUP(B140,'INC INV'!BN:BN,'INC INV'!BP:BP)/F140,0)</f>
        <v>0</v>
      </c>
    </row>
    <row r="141">
      <c r="A141" s="83" t="s">
        <v>166</v>
      </c>
      <c r="B141" s="33" t="s">
        <v>167</v>
      </c>
      <c r="C141" s="2" t="s">
        <v>115</v>
      </c>
      <c r="D141" s="84" t="str">
        <f t="array" ref="D141">XLOOKUP(B141,'ORDER LIST'!C:C,'ORDER LIST'!B:B)</f>
        <v>Kesh Jyoti 500g</v>
      </c>
      <c r="E141" s="85"/>
      <c r="F141" s="86">
        <f t="array" ref="F141">XLOOKUP(B141,SALES!A:A,SALES!C:C)</f>
        <v>45.83333333</v>
      </c>
      <c r="G141" s="87" t="str">
        <f>F141*H141</f>
        <v>#N/A</v>
      </c>
      <c r="H141" s="6" t="str">
        <f t="array" ref="H141">XLOOKUP(B141,'EXP INV'!Q:Q,'EXP INV'!R:R)</f>
        <v>#N/A</v>
      </c>
      <c r="I141" s="14">
        <f t="shared" si="3"/>
        <v>366.6666667</v>
      </c>
      <c r="J141" s="47">
        <v>8.0</v>
      </c>
      <c r="K141" s="6" t="str">
        <f t="shared" si="4"/>
        <v>#N/A</v>
      </c>
      <c r="L141" s="6" t="str">
        <f t="shared" ref="L141:P141" si="152">IF((K141-1+W141)&lt;0,0,K141-1+W141)</f>
        <v>#N/A</v>
      </c>
      <c r="M141" s="6" t="str">
        <f t="shared" si="152"/>
        <v>#N/A</v>
      </c>
      <c r="N141" s="6" t="str">
        <f t="shared" si="152"/>
        <v>#N/A</v>
      </c>
      <c r="O141" s="6" t="str">
        <f t="shared" si="152"/>
        <v>#N/A</v>
      </c>
      <c r="P141" s="6" t="str">
        <f t="shared" si="152"/>
        <v>#N/A</v>
      </c>
      <c r="Q141" s="6" t="str">
        <f t="shared" si="6"/>
        <v>#N/A</v>
      </c>
      <c r="S141" s="6" t="str">
        <f t="shared" si="7"/>
        <v>#N/A</v>
      </c>
      <c r="T141" s="6" t="str">
        <f t="shared" si="8"/>
        <v>#N/A</v>
      </c>
      <c r="U141" s="6" t="str">
        <f t="shared" si="9"/>
        <v>#N/A</v>
      </c>
      <c r="V141" s="6">
        <f t="array" ref="V141">iferror(XLOOKUP(B141,'INC INV'!AJ:AJ,'INC INV'!AL:AL)/F141,0)</f>
        <v>0</v>
      </c>
      <c r="W141" s="6">
        <f t="array" ref="W141">IFERROR(XLOOKUP(B141,'INC INV'!AP:AP,'INC INV'!AR:AR)/F141,0)</f>
        <v>0</v>
      </c>
      <c r="X141" s="6">
        <f t="array" ref="X141">IFERROR(XLOOKUP(B141,'INC INV'!AV:AV,'INC INV'!AX:AX)/F141,0)</f>
        <v>0</v>
      </c>
      <c r="Y141" s="6">
        <f t="array" ref="Y141">IFERROR(XLOOKUP(B141,'INC INV'!BB:BB,'INC INV'!BD:BD)/F141,0)</f>
        <v>4.123636364</v>
      </c>
      <c r="Z141" s="6">
        <f t="array" ref="Z141">IFERROR(XLOOKUP(B141,'INC INV'!BH:BH,'INC INV'!BJ:BJ)/F141,0)</f>
        <v>0</v>
      </c>
      <c r="AA141" s="6">
        <f t="array" ref="AA141">IFERROR(XLOOKUP(B141,'INC INV'!BN:BN,'INC INV'!BP:BP)/F141,0)</f>
        <v>0</v>
      </c>
    </row>
    <row r="142">
      <c r="A142" s="19" t="s">
        <v>195</v>
      </c>
      <c r="B142" s="20" t="s">
        <v>196</v>
      </c>
      <c r="C142" s="14" t="s">
        <v>182</v>
      </c>
      <c r="D142" s="84" t="str">
        <f t="array" ref="D142">XLOOKUP(B142,'ORDER LIST'!C:C,'ORDER LIST'!B:B)</f>
        <v>English Of Mystics and Mistakes</v>
      </c>
      <c r="E142" s="89"/>
      <c r="F142" s="6">
        <f t="array" ref="F142">XLOOKUP(B142,SALES!A:A,SALES!C:C)</f>
        <v>11.25</v>
      </c>
      <c r="G142" s="6">
        <f t="array" ref="G142">XLOOKUP(B142,INV!A:A,INV!G:G)</f>
        <v>107</v>
      </c>
      <c r="H142" s="6">
        <f t="shared" ref="H142:H163" si="154">IF(G142/F142&lt;0,0,G142/F142)</f>
        <v>9.511111111</v>
      </c>
      <c r="I142" s="14">
        <f t="shared" si="3"/>
        <v>90</v>
      </c>
      <c r="J142" s="14">
        <v>8.0</v>
      </c>
      <c r="K142" s="6">
        <f t="shared" si="4"/>
        <v>8.511111111</v>
      </c>
      <c r="L142" s="6">
        <f t="shared" ref="L142:P142" si="153">IF((K142-1+W142)&lt;0,0,K142-1+W142)</f>
        <v>7.511111111</v>
      </c>
      <c r="M142" s="6">
        <f t="shared" si="153"/>
        <v>6.511111111</v>
      </c>
      <c r="N142" s="6">
        <f t="shared" si="153"/>
        <v>8.444444444</v>
      </c>
      <c r="O142" s="6">
        <f t="shared" si="153"/>
        <v>7.444444444</v>
      </c>
      <c r="P142" s="6">
        <f t="shared" si="153"/>
        <v>6.444444444</v>
      </c>
      <c r="Q142" s="6">
        <f t="shared" si="6"/>
        <v>17.5</v>
      </c>
      <c r="S142" s="6">
        <f t="shared" si="7"/>
        <v>0</v>
      </c>
      <c r="T142" s="6">
        <f t="shared" si="8"/>
        <v>1.555555556</v>
      </c>
      <c r="U142" s="6">
        <f t="shared" si="9"/>
        <v>0</v>
      </c>
      <c r="V142" s="6">
        <f t="array" ref="V142">iferror(XLOOKUP(B142,'INC INV'!AJ:AJ,'INC INV'!AL:AL)/F142,0)</f>
        <v>0</v>
      </c>
      <c r="W142" s="6">
        <f t="array" ref="W142">IFERROR(XLOOKUP(B142,'INC INV'!AP:AP,'INC INV'!AR:AR)/F142,0)</f>
        <v>0</v>
      </c>
      <c r="X142" s="6">
        <f t="array" ref="X142">IFERROR(XLOOKUP(B142,'INC INV'!AV:AV,'INC INV'!AX:AX)/F142,0)</f>
        <v>0</v>
      </c>
      <c r="Y142" s="6">
        <f t="array" ref="Y142">IFERROR(XLOOKUP(B142,'INC INV'!BB:BB,'INC INV'!BD:BD)/F142,0)</f>
        <v>2.933333333</v>
      </c>
      <c r="Z142" s="6">
        <f t="array" ref="Z142">IFERROR(XLOOKUP(B142,'INC INV'!BH:BH,'INC INV'!BJ:BJ)/F142,0)</f>
        <v>0</v>
      </c>
      <c r="AA142" s="6">
        <f t="array" ref="AA142">IFERROR(XLOOKUP(B142,'INC INV'!BN:BN,'INC INV'!BP:BP)/F142,0)</f>
        <v>0</v>
      </c>
    </row>
    <row r="143">
      <c r="A143" s="19" t="s">
        <v>510</v>
      </c>
      <c r="B143" s="20" t="s">
        <v>511</v>
      </c>
      <c r="C143" s="14" t="s">
        <v>467</v>
      </c>
      <c r="D143" s="84" t="str">
        <f t="array" ref="D143">XLOOKUP(B143,'ORDER LIST'!C:C,'ORDER LIST'!B:B)</f>
        <v>Incense-Stick-Vanilla</v>
      </c>
      <c r="E143" s="89"/>
      <c r="F143" s="6">
        <f t="array" ref="F143">XLOOKUP(B143,SALES!A:A,SALES!C:C)</f>
        <v>48.75</v>
      </c>
      <c r="G143" s="6">
        <f t="array" ref="G143">XLOOKUP(B143,INV!A:A,INV!G:G)</f>
        <v>469</v>
      </c>
      <c r="H143" s="6">
        <f t="shared" si="154"/>
        <v>9.620512821</v>
      </c>
      <c r="I143" s="14">
        <f t="shared" si="3"/>
        <v>390</v>
      </c>
      <c r="J143" s="14">
        <v>8.0</v>
      </c>
      <c r="K143" s="6">
        <f t="shared" si="4"/>
        <v>8.620512821</v>
      </c>
      <c r="L143" s="6">
        <f t="shared" ref="L143:P143" si="155">IF((K143-1+W143)&lt;0,0,K143-1+W143)</f>
        <v>7.620512821</v>
      </c>
      <c r="M143" s="6">
        <f t="shared" si="155"/>
        <v>6.620512821</v>
      </c>
      <c r="N143" s="6">
        <f t="shared" si="155"/>
        <v>8.943589744</v>
      </c>
      <c r="O143" s="6">
        <f t="shared" si="155"/>
        <v>8.558974359</v>
      </c>
      <c r="P143" s="6">
        <f t="shared" si="155"/>
        <v>7.558974359</v>
      </c>
      <c r="Q143" s="6">
        <f t="shared" si="6"/>
        <v>21.5</v>
      </c>
      <c r="S143" s="6">
        <f t="shared" si="7"/>
        <v>0</v>
      </c>
      <c r="T143" s="6">
        <f t="shared" si="8"/>
        <v>0.441025641</v>
      </c>
      <c r="U143" s="6">
        <f t="shared" si="9"/>
        <v>0</v>
      </c>
      <c r="V143" s="6">
        <f t="array" ref="V143">iferror(XLOOKUP(B143,'INC INV'!AJ:AJ,'INC INV'!AL:AL)/F143,0)</f>
        <v>0</v>
      </c>
      <c r="W143" s="6">
        <f t="array" ref="W143">IFERROR(XLOOKUP(B143,'INC INV'!AP:AP,'INC INV'!AR:AR)/F143,0)</f>
        <v>0</v>
      </c>
      <c r="X143" s="6">
        <f t="array" ref="X143">IFERROR(XLOOKUP(B143,'INC INV'!AV:AV,'INC INV'!AX:AX)/F143,0)</f>
        <v>0</v>
      </c>
      <c r="Y143" s="6">
        <f t="array" ref="Y143">IFERROR(XLOOKUP(B143,'INC INV'!BB:BB,'INC INV'!BD:BD)/F143,0)</f>
        <v>3.323076923</v>
      </c>
      <c r="Z143" s="6">
        <f t="array" ref="Z143">IFERROR(XLOOKUP(B143,'INC INV'!BH:BH,'INC INV'!BJ:BJ)/F143,0)</f>
        <v>0.6153846154</v>
      </c>
      <c r="AA143" s="6">
        <f t="array" ref="AA143">IFERROR(XLOOKUP(B143,'INC INV'!BN:BN,'INC INV'!BP:BP)/F143,0)</f>
        <v>0</v>
      </c>
    </row>
    <row r="144">
      <c r="A144" s="19" t="s">
        <v>242</v>
      </c>
      <c r="B144" s="20" t="s">
        <v>243</v>
      </c>
      <c r="C144" s="14" t="s">
        <v>239</v>
      </c>
      <c r="D144" s="84" t="str">
        <f t="array" ref="D144">XLOOKUP(B144,'ORDER LIST'!C:C,'ORDER LIST'!B:B)</f>
        <v>Jeevarasam</v>
      </c>
      <c r="E144" s="89"/>
      <c r="F144" s="6">
        <f t="array" ref="F144">XLOOKUP(B144,SALES!A:A,SALES!C:C)</f>
        <v>44.25</v>
      </c>
      <c r="G144" s="6">
        <f t="array" ref="G144">XLOOKUP(B144,INV!A:A,INV!G:G)</f>
        <v>431</v>
      </c>
      <c r="H144" s="6">
        <f t="shared" si="154"/>
        <v>9.740112994</v>
      </c>
      <c r="I144" s="14">
        <f t="shared" si="3"/>
        <v>442.5</v>
      </c>
      <c r="J144" s="14">
        <v>10.0</v>
      </c>
      <c r="K144" s="6">
        <f t="shared" si="4"/>
        <v>8.740112994</v>
      </c>
      <c r="L144" s="6">
        <f t="shared" ref="L144:P144" si="156">IF((K144-1+W144)&lt;0,0,K144-1+W144)</f>
        <v>7.740112994</v>
      </c>
      <c r="M144" s="6">
        <f t="shared" si="156"/>
        <v>6.740112994</v>
      </c>
      <c r="N144" s="6">
        <f t="shared" si="156"/>
        <v>9.039548023</v>
      </c>
      <c r="O144" s="6">
        <f t="shared" si="156"/>
        <v>10.18644068</v>
      </c>
      <c r="P144" s="6">
        <f t="shared" si="156"/>
        <v>9.186440678</v>
      </c>
      <c r="Q144" s="6">
        <f t="shared" si="6"/>
        <v>36</v>
      </c>
      <c r="S144" s="6">
        <f t="shared" si="7"/>
        <v>0</v>
      </c>
      <c r="T144" s="6">
        <f t="shared" si="8"/>
        <v>0.813559322</v>
      </c>
      <c r="U144" s="6">
        <f t="shared" si="9"/>
        <v>0</v>
      </c>
      <c r="V144" s="6">
        <f t="array" ref="V144">iferror(XLOOKUP(B144,'INC INV'!AJ:AJ,'INC INV'!AL:AL)/F144,0)</f>
        <v>0</v>
      </c>
      <c r="W144" s="6">
        <f t="array" ref="W144">IFERROR(XLOOKUP(B144,'INC INV'!AP:AP,'INC INV'!AR:AR)/F144,0)</f>
        <v>0</v>
      </c>
      <c r="X144" s="6">
        <f t="array" ref="X144">IFERROR(XLOOKUP(B144,'INC INV'!AV:AV,'INC INV'!AX:AX)/F144,0)</f>
        <v>0</v>
      </c>
      <c r="Y144" s="6">
        <f t="array" ref="Y144">IFERROR(XLOOKUP(B144,'INC INV'!BB:BB,'INC INV'!BD:BD)/F144,0)</f>
        <v>3.299435028</v>
      </c>
      <c r="Z144" s="6">
        <f t="array" ref="Z144">IFERROR(XLOOKUP(B144,'INC INV'!BH:BH,'INC INV'!BJ:BJ)/F144,0)</f>
        <v>2.146892655</v>
      </c>
      <c r="AA144" s="6">
        <f t="array" ref="AA144">IFERROR(XLOOKUP(B144,'INC INV'!BN:BN,'INC INV'!BP:BP)/F144,0)</f>
        <v>0</v>
      </c>
    </row>
    <row r="145">
      <c r="A145" s="90" t="s">
        <v>872</v>
      </c>
      <c r="B145" s="91" t="s">
        <v>873</v>
      </c>
      <c r="C145" s="14" t="s">
        <v>792</v>
      </c>
      <c r="D145" s="84" t="str">
        <f t="array" ref="D145">XLOOKUP(B145,'ORDER LIST'!C:C,'ORDER LIST'!B:B)</f>
        <v>#N/A</v>
      </c>
      <c r="E145" s="84"/>
      <c r="F145" s="66">
        <v>8.0</v>
      </c>
      <c r="G145" s="6">
        <f t="array" ref="G145">XLOOKUP(B145,INV!A:A,INV!G:G)</f>
        <v>78</v>
      </c>
      <c r="H145" s="6">
        <f t="shared" si="154"/>
        <v>9.75</v>
      </c>
      <c r="I145" s="14">
        <f t="shared" si="3"/>
        <v>64</v>
      </c>
      <c r="J145" s="14">
        <v>8.0</v>
      </c>
      <c r="K145" s="6">
        <f t="shared" si="4"/>
        <v>8.75</v>
      </c>
      <c r="L145" s="6">
        <f t="shared" ref="L145:P145" si="157">IF((K145-1+W145)&lt;0,0,K145-1+W145)</f>
        <v>7.75</v>
      </c>
      <c r="M145" s="6">
        <f t="shared" si="157"/>
        <v>8</v>
      </c>
      <c r="N145" s="6">
        <f t="shared" si="157"/>
        <v>7</v>
      </c>
      <c r="O145" s="6">
        <f t="shared" si="157"/>
        <v>14.125</v>
      </c>
      <c r="P145" s="6">
        <f t="shared" si="157"/>
        <v>13.125</v>
      </c>
      <c r="Q145" s="6">
        <f t="shared" si="6"/>
        <v>0</v>
      </c>
      <c r="S145" s="6">
        <f t="shared" si="7"/>
        <v>0</v>
      </c>
      <c r="T145" s="6">
        <f t="shared" si="8"/>
        <v>0</v>
      </c>
      <c r="U145" s="6">
        <f t="shared" si="9"/>
        <v>0</v>
      </c>
      <c r="V145" s="6">
        <f t="array" ref="V145">iferror(XLOOKUP(B145,'INC INV'!AJ:AJ,'INC INV'!AL:AL)/F145,0)</f>
        <v>0</v>
      </c>
      <c r="W145" s="6">
        <f t="array" ref="W145">IFERROR(XLOOKUP(B145,'INC INV'!AP:AP,'INC INV'!AR:AR)/F145,0)</f>
        <v>0</v>
      </c>
      <c r="X145" s="6">
        <f t="array" ref="X145">IFERROR(XLOOKUP(B145,'INC INV'!AV:AV,'INC INV'!AX:AX)/F145,0)</f>
        <v>1.25</v>
      </c>
      <c r="Y145" s="6">
        <f t="array" ref="Y145">IFERROR(XLOOKUP(B145,'INC INV'!BB:BB,'INC INV'!BD:BD)/F145,0)</f>
        <v>0</v>
      </c>
      <c r="Z145" s="6">
        <f t="array" ref="Z145">IFERROR(XLOOKUP(B145,'INC INV'!BH:BH,'INC INV'!BJ:BJ)/F145,0)</f>
        <v>8.125</v>
      </c>
      <c r="AA145" s="6">
        <f t="array" ref="AA145">IFERROR(XLOOKUP(B145,'INC INV'!BN:BN,'INC INV'!BP:BP)/F145,0)</f>
        <v>0</v>
      </c>
    </row>
    <row r="146">
      <c r="A146" s="19" t="s">
        <v>199</v>
      </c>
      <c r="B146" s="20" t="s">
        <v>200</v>
      </c>
      <c r="C146" s="14" t="s">
        <v>182</v>
      </c>
      <c r="D146" s="84" t="str">
        <f t="array" ref="D146">XLOOKUP(B146,'ORDER LIST'!C:C,'ORDER LIST'!B:B)</f>
        <v>English Himalayan Lust</v>
      </c>
      <c r="E146" s="89"/>
      <c r="F146" s="6">
        <f t="array" ref="F146">XLOOKUP(B146,SALES!A:A,SALES!C:C)</f>
        <v>14.33333333</v>
      </c>
      <c r="G146" s="6">
        <f t="array" ref="G146">XLOOKUP(B146,INV!A:A,INV!G:G)</f>
        <v>145</v>
      </c>
      <c r="H146" s="6">
        <f t="shared" si="154"/>
        <v>10.11627907</v>
      </c>
      <c r="I146" s="14">
        <f t="shared" si="3"/>
        <v>114.6666667</v>
      </c>
      <c r="J146" s="14">
        <v>8.0</v>
      </c>
      <c r="K146" s="6">
        <f t="shared" si="4"/>
        <v>9.11627907</v>
      </c>
      <c r="L146" s="6">
        <f t="shared" ref="L146:P146" si="158">IF((K146-1+W146)&lt;0,0,K146-1+W146)</f>
        <v>8.11627907</v>
      </c>
      <c r="M146" s="6">
        <f t="shared" si="158"/>
        <v>7.11627907</v>
      </c>
      <c r="N146" s="6">
        <f t="shared" si="158"/>
        <v>9.046511628</v>
      </c>
      <c r="O146" s="6">
        <f t="shared" si="158"/>
        <v>8.046511628</v>
      </c>
      <c r="P146" s="6">
        <f t="shared" si="158"/>
        <v>7.046511628</v>
      </c>
      <c r="Q146" s="6">
        <f t="shared" si="6"/>
        <v>13.66666667</v>
      </c>
      <c r="S146" s="6">
        <f t="shared" si="7"/>
        <v>0</v>
      </c>
      <c r="T146" s="6">
        <f t="shared" si="8"/>
        <v>0.9534883721</v>
      </c>
      <c r="U146" s="6">
        <f t="shared" si="9"/>
        <v>0</v>
      </c>
      <c r="V146" s="6">
        <f t="array" ref="V146">iferror(XLOOKUP(B146,'INC INV'!AJ:AJ,'INC INV'!AL:AL)/F146,0)</f>
        <v>0</v>
      </c>
      <c r="W146" s="6">
        <f t="array" ref="W146">IFERROR(XLOOKUP(B146,'INC INV'!AP:AP,'INC INV'!AR:AR)/F146,0)</f>
        <v>0</v>
      </c>
      <c r="X146" s="6">
        <f t="array" ref="X146">IFERROR(XLOOKUP(B146,'INC INV'!AV:AV,'INC INV'!AX:AX)/F146,0)</f>
        <v>0</v>
      </c>
      <c r="Y146" s="6">
        <f t="array" ref="Y146">IFERROR(XLOOKUP(B146,'INC INV'!BB:BB,'INC INV'!BD:BD)/F146,0)</f>
        <v>2.930232558</v>
      </c>
      <c r="Z146" s="6">
        <f t="array" ref="Z146">IFERROR(XLOOKUP(B146,'INC INV'!BH:BH,'INC INV'!BJ:BJ)/F146,0)</f>
        <v>0</v>
      </c>
      <c r="AA146" s="6">
        <f t="array" ref="AA146">IFERROR(XLOOKUP(B146,'INC INV'!BN:BN,'INC INV'!BP:BP)/F146,0)</f>
        <v>0</v>
      </c>
    </row>
    <row r="147">
      <c r="A147" s="19" t="s">
        <v>504</v>
      </c>
      <c r="B147" s="20" t="s">
        <v>505</v>
      </c>
      <c r="C147" s="14" t="s">
        <v>467</v>
      </c>
      <c r="D147" s="84" t="str">
        <f t="array" ref="D147">XLOOKUP(B147,'ORDER LIST'!C:C,'ORDER LIST'!B:B)</f>
        <v>Incense-Stick-Eucalyptus-10</v>
      </c>
      <c r="E147" s="89"/>
      <c r="F147" s="6">
        <f t="array" ref="F147">XLOOKUP(B147,SALES!A:A,SALES!C:C)</f>
        <v>67.5</v>
      </c>
      <c r="G147" s="6">
        <f t="array" ref="G147">XLOOKUP(B147,INV!A:A,INV!G:G)</f>
        <v>687</v>
      </c>
      <c r="H147" s="6">
        <f t="shared" si="154"/>
        <v>10.17777778</v>
      </c>
      <c r="I147" s="14">
        <f t="shared" si="3"/>
        <v>540</v>
      </c>
      <c r="J147" s="14">
        <v>8.0</v>
      </c>
      <c r="K147" s="6">
        <f t="shared" si="4"/>
        <v>9.177777778</v>
      </c>
      <c r="L147" s="6">
        <f t="shared" ref="L147:P147" si="159">IF((K147-1+W147)&lt;0,0,K147-1+W147)</f>
        <v>8.177777778</v>
      </c>
      <c r="M147" s="6">
        <f t="shared" si="159"/>
        <v>7.177777778</v>
      </c>
      <c r="N147" s="6">
        <f t="shared" si="159"/>
        <v>8.518518519</v>
      </c>
      <c r="O147" s="6">
        <f t="shared" si="159"/>
        <v>7.888888889</v>
      </c>
      <c r="P147" s="6">
        <f t="shared" si="159"/>
        <v>6.888888889</v>
      </c>
      <c r="Q147" s="6">
        <f t="shared" si="6"/>
        <v>75</v>
      </c>
      <c r="S147" s="6">
        <f t="shared" si="7"/>
        <v>0</v>
      </c>
      <c r="T147" s="6">
        <f t="shared" si="8"/>
        <v>1.111111111</v>
      </c>
      <c r="U147" s="6">
        <f t="shared" si="9"/>
        <v>0</v>
      </c>
      <c r="V147" s="6">
        <f t="array" ref="V147">iferror(XLOOKUP(B147,'INC INV'!AJ:AJ,'INC INV'!AL:AL)/F147,0)</f>
        <v>0</v>
      </c>
      <c r="W147" s="6">
        <f t="array" ref="W147">IFERROR(XLOOKUP(B147,'INC INV'!AP:AP,'INC INV'!AR:AR)/F147,0)</f>
        <v>0</v>
      </c>
      <c r="X147" s="6">
        <f t="array" ref="X147">IFERROR(XLOOKUP(B147,'INC INV'!AV:AV,'INC INV'!AX:AX)/F147,0)</f>
        <v>0</v>
      </c>
      <c r="Y147" s="6">
        <f t="array" ref="Y147">IFERROR(XLOOKUP(B147,'INC INV'!BB:BB,'INC INV'!BD:BD)/F147,0)</f>
        <v>2.340740741</v>
      </c>
      <c r="Z147" s="6">
        <f t="array" ref="Z147">IFERROR(XLOOKUP(B147,'INC INV'!BH:BH,'INC INV'!BJ:BJ)/F147,0)</f>
        <v>0.3703703704</v>
      </c>
      <c r="AA147" s="6">
        <f t="array" ref="AA147">IFERROR(XLOOKUP(B147,'INC INV'!BN:BN,'INC INV'!BP:BP)/F147,0)</f>
        <v>0</v>
      </c>
    </row>
    <row r="148">
      <c r="A148" s="19" t="s">
        <v>753</v>
      </c>
      <c r="B148" s="20" t="s">
        <v>754</v>
      </c>
      <c r="C148" s="14" t="s">
        <v>726</v>
      </c>
      <c r="D148" s="84" t="str">
        <f t="array" ref="D148">XLOOKUP(B148,'ORDER LIST'!C:C,'ORDER LIST'!B:B)</f>
        <v>Metal-Deepam-with-base-Antique-SB</v>
      </c>
      <c r="E148" s="89"/>
      <c r="F148" s="6">
        <f t="array" ref="F148">XLOOKUP(B148,SALES!A:A,SALES!C:C)</f>
        <v>44.91666667</v>
      </c>
      <c r="G148" s="6">
        <f t="array" ref="G148">XLOOKUP(B148,INV!A:A,INV!G:G)</f>
        <v>458</v>
      </c>
      <c r="H148" s="6">
        <f t="shared" si="154"/>
        <v>10.19666048</v>
      </c>
      <c r="I148" s="14">
        <f t="shared" si="3"/>
        <v>359.3333333</v>
      </c>
      <c r="J148" s="14">
        <v>8.0</v>
      </c>
      <c r="K148" s="6">
        <f t="shared" si="4"/>
        <v>9.196660482</v>
      </c>
      <c r="L148" s="6">
        <f t="shared" ref="L148:P148" si="160">IF((K148-1+W148)&lt;0,0,K148-1+W148)</f>
        <v>8.196660482</v>
      </c>
      <c r="M148" s="6">
        <f t="shared" si="160"/>
        <v>7.196660482</v>
      </c>
      <c r="N148" s="6">
        <f t="shared" si="160"/>
        <v>9.291280148</v>
      </c>
      <c r="O148" s="6">
        <f t="shared" si="160"/>
        <v>8.291280148</v>
      </c>
      <c r="P148" s="6">
        <f t="shared" si="160"/>
        <v>7.291280148</v>
      </c>
      <c r="Q148" s="6">
        <f t="shared" si="6"/>
        <v>31.83333333</v>
      </c>
      <c r="S148" s="6">
        <f t="shared" si="7"/>
        <v>0</v>
      </c>
      <c r="T148" s="6">
        <f t="shared" si="8"/>
        <v>0.7087198516</v>
      </c>
      <c r="U148" s="6">
        <f t="shared" si="9"/>
        <v>0</v>
      </c>
      <c r="V148" s="6">
        <f t="array" ref="V148">iferror(XLOOKUP(B148,'INC INV'!AJ:AJ,'INC INV'!AL:AL)/F148,0)</f>
        <v>0</v>
      </c>
      <c r="W148" s="6">
        <f t="array" ref="W148">IFERROR(XLOOKUP(B148,'INC INV'!AP:AP,'INC INV'!AR:AR)/F148,0)</f>
        <v>0</v>
      </c>
      <c r="X148" s="6">
        <f t="array" ref="X148">IFERROR(XLOOKUP(B148,'INC INV'!AV:AV,'INC INV'!AX:AX)/F148,0)</f>
        <v>0</v>
      </c>
      <c r="Y148" s="6">
        <f t="array" ref="Y148">IFERROR(XLOOKUP(B148,'INC INV'!BB:BB,'INC INV'!BD:BD)/F148,0)</f>
        <v>3.094619666</v>
      </c>
      <c r="Z148" s="6">
        <f t="array" ref="Z148">IFERROR(XLOOKUP(B148,'INC INV'!BH:BH,'INC INV'!BJ:BJ)/F148,0)</f>
        <v>0</v>
      </c>
      <c r="AA148" s="6">
        <f t="array" ref="AA148">IFERROR(XLOOKUP(B148,'INC INV'!BN:BN,'INC INV'!BP:BP)/F148,0)</f>
        <v>0</v>
      </c>
    </row>
    <row r="149">
      <c r="A149" s="19" t="s">
        <v>256</v>
      </c>
      <c r="B149" s="20" t="s">
        <v>257</v>
      </c>
      <c r="C149" s="14" t="s">
        <v>239</v>
      </c>
      <c r="D149" s="84" t="str">
        <f t="array" ref="D149">XLOOKUP(B149,'ORDER LIST'!C:C,'ORDER LIST'!B:B)</f>
        <v>Linga-Bhairavi-Abhaya-Sutra</v>
      </c>
      <c r="E149" s="89"/>
      <c r="F149" s="6">
        <f t="array" ref="F149">XLOOKUP(B149,SALES!A:A,SALES!C:C)</f>
        <v>720.0916667</v>
      </c>
      <c r="G149" s="63">
        <f t="array" ref="G149">XLOOKUP(B149,INV!A:A,INV!G:G)</f>
        <v>7418</v>
      </c>
      <c r="H149" s="6">
        <f t="shared" si="154"/>
        <v>10.30146625</v>
      </c>
      <c r="I149" s="14">
        <f t="shared" si="3"/>
        <v>7200.916667</v>
      </c>
      <c r="J149" s="14">
        <v>10.0</v>
      </c>
      <c r="K149" s="6">
        <f t="shared" si="4"/>
        <v>9.301466249</v>
      </c>
      <c r="L149" s="6">
        <f t="shared" ref="L149:P149" si="161">IF((K149-1+W149)&lt;0,0,K149-1+W149)</f>
        <v>8.301466249</v>
      </c>
      <c r="M149" s="6">
        <f t="shared" si="161"/>
        <v>7.301466249</v>
      </c>
      <c r="N149" s="6">
        <f t="shared" si="161"/>
        <v>7.313837359</v>
      </c>
      <c r="O149" s="6">
        <f t="shared" si="161"/>
        <v>10.236949</v>
      </c>
      <c r="P149" s="6">
        <f t="shared" si="161"/>
        <v>9.236949</v>
      </c>
      <c r="Q149" s="6">
        <f t="shared" si="6"/>
        <v>549.4666667</v>
      </c>
      <c r="S149" s="6">
        <f t="shared" si="7"/>
        <v>0</v>
      </c>
      <c r="T149" s="6">
        <f t="shared" si="8"/>
        <v>0.7630510005</v>
      </c>
      <c r="U149" s="6">
        <f t="shared" si="9"/>
        <v>0</v>
      </c>
      <c r="V149" s="6">
        <f t="array" ref="V149">iferror(XLOOKUP(B149,'INC INV'!AJ:AJ,'INC INV'!AL:AL)/F149,0)</f>
        <v>0</v>
      </c>
      <c r="W149" s="6">
        <f t="array" ref="W149">IFERROR(XLOOKUP(B149,'INC INV'!AP:AP,'INC INV'!AR:AR)/F149,0)</f>
        <v>0</v>
      </c>
      <c r="X149" s="6">
        <f t="array" ref="X149">IFERROR(XLOOKUP(B149,'INC INV'!AV:AV,'INC INV'!AX:AX)/F149,0)</f>
        <v>0</v>
      </c>
      <c r="Y149" s="6">
        <f t="array" ref="Y149">IFERROR(XLOOKUP(B149,'INC INV'!BB:BB,'INC INV'!BD:BD)/F149,0)</f>
        <v>1.01237111</v>
      </c>
      <c r="Z149" s="6">
        <f t="array" ref="Z149">IFERROR(XLOOKUP(B149,'INC INV'!BH:BH,'INC INV'!BJ:BJ)/F149,0)</f>
        <v>3.923111641</v>
      </c>
      <c r="AA149" s="6">
        <f t="array" ref="AA149">IFERROR(XLOOKUP(B149,'INC INV'!BN:BN,'INC INV'!BP:BP)/F149,0)</f>
        <v>0</v>
      </c>
    </row>
    <row r="150">
      <c r="A150" s="69" t="s">
        <v>541</v>
      </c>
      <c r="B150" s="51" t="s">
        <v>542</v>
      </c>
      <c r="C150" s="14" t="s">
        <v>538</v>
      </c>
      <c r="D150" s="84" t="str">
        <f t="array" ref="D150">XLOOKUP(B150,'ORDER LIST'!C:C,'ORDER LIST'!B:B)</f>
        <v>Cotton MOM Printed Bag XXL</v>
      </c>
      <c r="E150" s="89"/>
      <c r="F150" s="2">
        <v>250.0</v>
      </c>
      <c r="G150" s="63">
        <f t="array" ref="G150">XLOOKUP(B150,INV!A:A,INV!G:G)</f>
        <v>2606</v>
      </c>
      <c r="H150" s="6">
        <f t="shared" si="154"/>
        <v>10.424</v>
      </c>
      <c r="I150" s="14">
        <f t="shared" si="3"/>
        <v>2000</v>
      </c>
      <c r="J150" s="14">
        <v>8.0</v>
      </c>
      <c r="K150" s="6">
        <f t="shared" si="4"/>
        <v>9.424</v>
      </c>
      <c r="L150" s="6">
        <f t="shared" ref="L150:P150" si="162">IF((K150-1+W150)&lt;0,0,K150-1+W150)</f>
        <v>8.424</v>
      </c>
      <c r="M150" s="6">
        <f t="shared" si="162"/>
        <v>7.424</v>
      </c>
      <c r="N150" s="6">
        <f t="shared" si="162"/>
        <v>8.424</v>
      </c>
      <c r="O150" s="6">
        <f t="shared" si="162"/>
        <v>7.504</v>
      </c>
      <c r="P150" s="6">
        <f t="shared" si="162"/>
        <v>6.504</v>
      </c>
      <c r="Q150" s="6">
        <f t="shared" si="6"/>
        <v>374</v>
      </c>
      <c r="S150" s="6">
        <f t="shared" si="7"/>
        <v>0</v>
      </c>
      <c r="T150" s="6">
        <f t="shared" si="8"/>
        <v>1.496</v>
      </c>
      <c r="U150" s="6">
        <f t="shared" si="9"/>
        <v>0</v>
      </c>
      <c r="V150" s="6">
        <f t="array" ref="V150">iferror(XLOOKUP(B150,'INC INV'!AJ:AJ,'INC INV'!AL:AL)/F150,0)</f>
        <v>0</v>
      </c>
      <c r="W150" s="6">
        <f t="array" ref="W150">IFERROR(XLOOKUP(B150,'INC INV'!AP:AP,'INC INV'!AR:AR)/F150,0)</f>
        <v>0</v>
      </c>
      <c r="X150" s="6">
        <f t="array" ref="X150">IFERROR(XLOOKUP(B150,'INC INV'!AV:AV,'INC INV'!AX:AX)/F150,0)</f>
        <v>0</v>
      </c>
      <c r="Y150" s="6">
        <f t="array" ref="Y150">IFERROR(XLOOKUP(B150,'INC INV'!BB:BB,'INC INV'!BD:BD)/F150,0)</f>
        <v>2</v>
      </c>
      <c r="Z150" s="6">
        <f t="array" ref="Z150">IFERROR(XLOOKUP(B150,'INC INV'!BH:BH,'INC INV'!BJ:BJ)/F150,0)</f>
        <v>0.08</v>
      </c>
      <c r="AA150" s="6">
        <f t="array" ref="AA150">IFERROR(XLOOKUP(B150,'INC INV'!BN:BN,'INC INV'!BP:BP)/F150,0)</f>
        <v>0</v>
      </c>
    </row>
    <row r="151">
      <c r="A151" s="19" t="s">
        <v>639</v>
      </c>
      <c r="B151" s="20" t="s">
        <v>640</v>
      </c>
      <c r="C151" s="14" t="s">
        <v>607</v>
      </c>
      <c r="D151" s="84" t="str">
        <f t="array" ref="D151">XLOOKUP(B151,'ORDER LIST'!C:C,'ORDER LIST'!B:B)</f>
        <v>Devi w/Bangles Sandal Hor</v>
      </c>
      <c r="E151" s="89" t="str">
        <f t="array" ref="E151">XLOOKUP(B151,'PRICE LIST'!E:E,#REF!)</f>
        <v>#N/A</v>
      </c>
      <c r="F151" s="6">
        <f t="array" ref="F151">XLOOKUP(B151,SALES!A:A,SALES!C:C)</f>
        <v>3.916666667</v>
      </c>
      <c r="G151" s="6">
        <f t="array" ref="G151">XLOOKUP(B151,INV!A:A,INV!G:G)</f>
        <v>41</v>
      </c>
      <c r="H151" s="6">
        <f t="shared" si="154"/>
        <v>10.46808511</v>
      </c>
      <c r="I151" s="14">
        <f t="shared" si="3"/>
        <v>31.33333333</v>
      </c>
      <c r="J151" s="14">
        <v>8.0</v>
      </c>
      <c r="K151" s="6">
        <f t="shared" si="4"/>
        <v>9.468085106</v>
      </c>
      <c r="L151" s="6">
        <f t="shared" ref="L151:P151" si="163">IF((K151-1+W151)&lt;0,0,K151-1+W151)</f>
        <v>8.468085106</v>
      </c>
      <c r="M151" s="6">
        <f t="shared" si="163"/>
        <v>7.468085106</v>
      </c>
      <c r="N151" s="6">
        <f t="shared" si="163"/>
        <v>6.978723404</v>
      </c>
      <c r="O151" s="6">
        <f t="shared" si="163"/>
        <v>5.978723404</v>
      </c>
      <c r="P151" s="6">
        <f t="shared" si="163"/>
        <v>4.978723404</v>
      </c>
      <c r="Q151" s="6">
        <f t="shared" si="6"/>
        <v>11.83333333</v>
      </c>
      <c r="S151" s="6">
        <f t="shared" si="7"/>
        <v>0</v>
      </c>
      <c r="T151" s="6">
        <f t="shared" si="8"/>
        <v>3.021276596</v>
      </c>
      <c r="U151" s="6">
        <f t="shared" si="9"/>
        <v>0</v>
      </c>
      <c r="V151" s="6">
        <f t="array" ref="V151">iferror(XLOOKUP(B151,'INC INV'!AJ:AJ,'INC INV'!AL:AL)/F151,0)</f>
        <v>0</v>
      </c>
      <c r="W151" s="6">
        <f t="array" ref="W151">IFERROR(XLOOKUP(B151,'INC INV'!AP:AP,'INC INV'!AR:AR)/F151,0)</f>
        <v>0</v>
      </c>
      <c r="X151" s="6">
        <f t="array" ref="X151">IFERROR(XLOOKUP(B151,'INC INV'!AV:AV,'INC INV'!AX:AX)/F151,0)</f>
        <v>0</v>
      </c>
      <c r="Y151" s="6">
        <f t="array" ref="Y151">IFERROR(XLOOKUP(B151,'INC INV'!BB:BB,'INC INV'!BD:BD)/F151,0)</f>
        <v>0.5106382979</v>
      </c>
      <c r="Z151" s="6">
        <f t="array" ref="Z151">IFERROR(XLOOKUP(B151,'INC INV'!BH:BH,'INC INV'!BJ:BJ)/F151,0)</f>
        <v>0</v>
      </c>
      <c r="AA151" s="6">
        <f t="array" ref="AA151">IFERROR(XLOOKUP(B151,'INC INV'!BN:BN,'INC INV'!BP:BP)/F151,0)</f>
        <v>0</v>
      </c>
    </row>
    <row r="152">
      <c r="A152" s="69" t="s">
        <v>539</v>
      </c>
      <c r="B152" s="51" t="s">
        <v>540</v>
      </c>
      <c r="C152" s="14" t="s">
        <v>538</v>
      </c>
      <c r="D152" s="84" t="str">
        <f t="array" ref="D152">XLOOKUP(B152,'ORDER LIST'!C:C,'ORDER LIST'!B:B)</f>
        <v>Cotton MOM Printed Bag XL</v>
      </c>
      <c r="E152" s="89"/>
      <c r="F152" s="2">
        <v>415.0</v>
      </c>
      <c r="G152" s="63">
        <f t="array" ref="G152">XLOOKUP(B152,INV!A:A,INV!G:G)</f>
        <v>4473</v>
      </c>
      <c r="H152" s="6">
        <f t="shared" si="154"/>
        <v>10.77831325</v>
      </c>
      <c r="I152" s="14">
        <f t="shared" si="3"/>
        <v>3320</v>
      </c>
      <c r="J152" s="14">
        <v>8.0</v>
      </c>
      <c r="K152" s="6">
        <f t="shared" si="4"/>
        <v>9.778313253</v>
      </c>
      <c r="L152" s="6">
        <f t="shared" ref="L152:P152" si="164">IF((K152-1+W152)&lt;0,0,K152-1+W152)</f>
        <v>8.778313253</v>
      </c>
      <c r="M152" s="6">
        <f t="shared" si="164"/>
        <v>7.778313253</v>
      </c>
      <c r="N152" s="6">
        <f t="shared" si="164"/>
        <v>8.730120482</v>
      </c>
      <c r="O152" s="6">
        <f t="shared" si="164"/>
        <v>7.76626506</v>
      </c>
      <c r="P152" s="6">
        <f t="shared" si="164"/>
        <v>6.76626506</v>
      </c>
      <c r="Q152" s="6">
        <f t="shared" si="6"/>
        <v>512</v>
      </c>
      <c r="S152" s="6">
        <f t="shared" si="7"/>
        <v>0</v>
      </c>
      <c r="T152" s="6">
        <f t="shared" si="8"/>
        <v>1.23373494</v>
      </c>
      <c r="U152" s="6">
        <f t="shared" si="9"/>
        <v>0</v>
      </c>
      <c r="V152" s="6">
        <f t="array" ref="V152">iferror(XLOOKUP(B152,'INC INV'!AJ:AJ,'INC INV'!AL:AL)/F152,0)</f>
        <v>0</v>
      </c>
      <c r="W152" s="6">
        <f t="array" ref="W152">IFERROR(XLOOKUP(B152,'INC INV'!AP:AP,'INC INV'!AR:AR)/F152,0)</f>
        <v>0</v>
      </c>
      <c r="X152" s="6">
        <f t="array" ref="X152">IFERROR(XLOOKUP(B152,'INC INV'!AV:AV,'INC INV'!AX:AX)/F152,0)</f>
        <v>0</v>
      </c>
      <c r="Y152" s="6">
        <f t="array" ref="Y152">IFERROR(XLOOKUP(B152,'INC INV'!BB:BB,'INC INV'!BD:BD)/F152,0)</f>
        <v>1.951807229</v>
      </c>
      <c r="Z152" s="6">
        <f t="array" ref="Z152">IFERROR(XLOOKUP(B152,'INC INV'!BH:BH,'INC INV'!BJ:BJ)/F152,0)</f>
        <v>0.03614457831</v>
      </c>
      <c r="AA152" s="6">
        <f t="array" ref="AA152">IFERROR(XLOOKUP(B152,'INC INV'!BN:BN,'INC INV'!BP:BP)/F152,0)</f>
        <v>0</v>
      </c>
    </row>
    <row r="153">
      <c r="A153" s="19" t="s">
        <v>757</v>
      </c>
      <c r="B153" s="20" t="s">
        <v>758</v>
      </c>
      <c r="C153" s="14" t="s">
        <v>726</v>
      </c>
      <c r="D153" s="84" t="str">
        <f t="array" ref="D153">XLOOKUP(B153,'ORDER LIST'!C:C,'ORDER LIST'!B:B)</f>
        <v>Cotton-Wicks-for-Lamp-20/pk</v>
      </c>
      <c r="E153" s="89"/>
      <c r="F153" s="6">
        <f t="array" ref="F153">XLOOKUP(B153,SALES!A:A,SALES!C:C)</f>
        <v>618.5833333</v>
      </c>
      <c r="G153" s="63">
        <f t="array" ref="G153">XLOOKUP(B153,INV!A:A,INV!G:G)</f>
        <v>6777</v>
      </c>
      <c r="H153" s="6">
        <f t="shared" si="154"/>
        <v>10.9556783</v>
      </c>
      <c r="I153" s="14">
        <f t="shared" si="3"/>
        <v>6185.833333</v>
      </c>
      <c r="J153" s="14">
        <v>10.0</v>
      </c>
      <c r="K153" s="6">
        <f t="shared" si="4"/>
        <v>9.955678297</v>
      </c>
      <c r="L153" s="6">
        <f t="shared" ref="L153:P153" si="165">IF((K153-1+W153)&lt;0,0,K153-1+W153)</f>
        <v>10.07921326</v>
      </c>
      <c r="M153" s="6">
        <f t="shared" si="165"/>
        <v>9.079213256</v>
      </c>
      <c r="N153" s="6">
        <f t="shared" si="165"/>
        <v>10.74821501</v>
      </c>
      <c r="O153" s="6">
        <f t="shared" si="165"/>
        <v>9.837127846</v>
      </c>
      <c r="P153" s="6">
        <f t="shared" si="165"/>
        <v>8.837127846</v>
      </c>
      <c r="Q153" s="6">
        <f t="shared" si="6"/>
        <v>719.3333333</v>
      </c>
      <c r="S153" s="6">
        <f t="shared" si="7"/>
        <v>0</v>
      </c>
      <c r="T153" s="6">
        <f t="shared" si="8"/>
        <v>1.162872154</v>
      </c>
      <c r="U153" s="6">
        <f t="shared" si="9"/>
        <v>0</v>
      </c>
      <c r="V153" s="6">
        <f t="array" ref="V153">iferror(XLOOKUP(B153,'INC INV'!AJ:AJ,'INC INV'!AL:AL)/F153,0)</f>
        <v>0</v>
      </c>
      <c r="W153" s="6">
        <f t="array" ref="W153">IFERROR(XLOOKUP(B153,'INC INV'!AP:AP,'INC INV'!AR:AR)/F153,0)</f>
        <v>1.123534959</v>
      </c>
      <c r="X153" s="6">
        <f t="array" ref="X153">IFERROR(XLOOKUP(B153,'INC INV'!AV:AV,'INC INV'!AX:AX)/F153,0)</f>
        <v>0</v>
      </c>
      <c r="Y153" s="6">
        <f t="array" ref="Y153">IFERROR(XLOOKUP(B153,'INC INV'!BB:BB,'INC INV'!BD:BD)/F153,0)</f>
        <v>2.669001751</v>
      </c>
      <c r="Z153" s="6">
        <f t="array" ref="Z153">IFERROR(XLOOKUP(B153,'INC INV'!BH:BH,'INC INV'!BJ:BJ)/F153,0)</f>
        <v>0.08891283848</v>
      </c>
      <c r="AA153" s="6">
        <f t="array" ref="AA153">IFERROR(XLOOKUP(B153,'INC INV'!BN:BN,'INC INV'!BP:BP)/F153,0)</f>
        <v>0</v>
      </c>
    </row>
    <row r="154">
      <c r="A154" s="19" t="s">
        <v>502</v>
      </c>
      <c r="B154" s="20" t="s">
        <v>503</v>
      </c>
      <c r="C154" s="14" t="s">
        <v>467</v>
      </c>
      <c r="D154" s="84" t="str">
        <f t="array" ref="D154">XLOOKUP(B154,'ORDER LIST'!C:C,'ORDER LIST'!B:B)</f>
        <v>Incense-Stick-Neem-10</v>
      </c>
      <c r="E154" s="89"/>
      <c r="F154" s="6">
        <f t="array" ref="F154">XLOOKUP(B154,SALES!A:A,SALES!C:C)</f>
        <v>67.91666667</v>
      </c>
      <c r="G154" s="6">
        <f t="array" ref="G154">XLOOKUP(B154,INV!A:A,INV!G:G)</f>
        <v>765</v>
      </c>
      <c r="H154" s="6">
        <f t="shared" si="154"/>
        <v>11.26380368</v>
      </c>
      <c r="I154" s="14">
        <f t="shared" si="3"/>
        <v>543.3333333</v>
      </c>
      <c r="J154" s="14">
        <v>8.0</v>
      </c>
      <c r="K154" s="6">
        <f t="shared" si="4"/>
        <v>10.26380368</v>
      </c>
      <c r="L154" s="6">
        <f t="shared" ref="L154:P154" si="166">IF((K154-1+W154)&lt;0,0,K154-1+W154)</f>
        <v>9.263803681</v>
      </c>
      <c r="M154" s="6">
        <f t="shared" si="166"/>
        <v>8.263803681</v>
      </c>
      <c r="N154" s="6">
        <f t="shared" si="166"/>
        <v>7.263803681</v>
      </c>
      <c r="O154" s="6">
        <f t="shared" si="166"/>
        <v>7.809815951</v>
      </c>
      <c r="P154" s="6">
        <f t="shared" si="166"/>
        <v>6.809815951</v>
      </c>
      <c r="Q154" s="6">
        <f t="shared" si="6"/>
        <v>80.83333333</v>
      </c>
      <c r="S154" s="6">
        <f t="shared" si="7"/>
        <v>0</v>
      </c>
      <c r="T154" s="6">
        <f t="shared" si="8"/>
        <v>1.190184049</v>
      </c>
      <c r="U154" s="6">
        <f t="shared" si="9"/>
        <v>0</v>
      </c>
      <c r="V154" s="6">
        <f t="array" ref="V154">iferror(XLOOKUP(B154,'INC INV'!AJ:AJ,'INC INV'!AL:AL)/F154,0)</f>
        <v>0</v>
      </c>
      <c r="W154" s="6">
        <f t="array" ref="W154">IFERROR(XLOOKUP(B154,'INC INV'!AP:AP,'INC INV'!AR:AR)/F154,0)</f>
        <v>0</v>
      </c>
      <c r="X154" s="6">
        <f t="array" ref="X154">IFERROR(XLOOKUP(B154,'INC INV'!AV:AV,'INC INV'!AX:AX)/F154,0)</f>
        <v>0</v>
      </c>
      <c r="Y154" s="6">
        <f t="array" ref="Y154">IFERROR(XLOOKUP(B154,'INC INV'!BB:BB,'INC INV'!BD:BD)/F154,0)</f>
        <v>0</v>
      </c>
      <c r="Z154" s="6">
        <f t="array" ref="Z154">IFERROR(XLOOKUP(B154,'INC INV'!BH:BH,'INC INV'!BJ:BJ)/F154,0)</f>
        <v>1.54601227</v>
      </c>
      <c r="AA154" s="6">
        <f t="array" ref="AA154">IFERROR(XLOOKUP(B154,'INC INV'!BN:BN,'INC INV'!BP:BP)/F154,0)</f>
        <v>0</v>
      </c>
    </row>
    <row r="155">
      <c r="A155" s="19" t="s">
        <v>164</v>
      </c>
      <c r="B155" s="20" t="s">
        <v>165</v>
      </c>
      <c r="C155" s="14" t="s">
        <v>115</v>
      </c>
      <c r="D155" s="84" t="str">
        <f t="array" ref="D155">XLOOKUP(B155,'ORDER LIST'!C:C,'ORDER LIST'!B:B)</f>
        <v>Organic Waffle Towel - Small</v>
      </c>
      <c r="E155" s="89"/>
      <c r="F155" s="6">
        <f t="array" ref="F155">XLOOKUP(B155,SALES!A:A,SALES!C:C)</f>
        <v>20</v>
      </c>
      <c r="G155" s="6">
        <f t="array" ref="G155">XLOOKUP(B155,INV!A:A,INV!G:G)</f>
        <v>226</v>
      </c>
      <c r="H155" s="6">
        <f t="shared" si="154"/>
        <v>11.3</v>
      </c>
      <c r="I155" s="14">
        <f t="shared" si="3"/>
        <v>120</v>
      </c>
      <c r="J155" s="14">
        <v>6.0</v>
      </c>
      <c r="K155" s="6">
        <f t="shared" si="4"/>
        <v>10.3</v>
      </c>
      <c r="L155" s="6">
        <f t="shared" ref="L155:P155" si="167">IF((K155-1+W155)&lt;0,0,K155-1+W155)</f>
        <v>9.3</v>
      </c>
      <c r="M155" s="6">
        <f t="shared" si="167"/>
        <v>8.3</v>
      </c>
      <c r="N155" s="6">
        <f t="shared" si="167"/>
        <v>7.3</v>
      </c>
      <c r="O155" s="6">
        <f t="shared" si="167"/>
        <v>6.3</v>
      </c>
      <c r="P155" s="6">
        <f t="shared" si="167"/>
        <v>5.3</v>
      </c>
      <c r="Q155" s="6">
        <f t="shared" si="6"/>
        <v>14</v>
      </c>
      <c r="S155" s="6">
        <f t="shared" si="7"/>
        <v>0</v>
      </c>
      <c r="T155" s="6">
        <f t="shared" si="8"/>
        <v>0.7</v>
      </c>
      <c r="U155" s="6">
        <f t="shared" si="9"/>
        <v>0</v>
      </c>
      <c r="V155" s="6">
        <f t="array" ref="V155">iferror(XLOOKUP(B155,'INC INV'!AJ:AJ,'INC INV'!AL:AL)/F155,0)</f>
        <v>0</v>
      </c>
      <c r="W155" s="6">
        <f t="array" ref="W155">IFERROR(XLOOKUP(B155,'INC INV'!AP:AP,'INC INV'!AR:AR)/F155,0)</f>
        <v>0</v>
      </c>
      <c r="X155" s="6">
        <f t="array" ref="X155">IFERROR(XLOOKUP(B155,'INC INV'!AV:AV,'INC INV'!AX:AX)/F155,0)</f>
        <v>0</v>
      </c>
      <c r="Y155" s="6">
        <f t="array" ref="Y155">IFERROR(XLOOKUP(B155,'INC INV'!BB:BB,'INC INV'!BD:BD)/F155,0)</f>
        <v>0</v>
      </c>
      <c r="Z155" s="6">
        <f t="array" ref="Z155">IFERROR(XLOOKUP(B155,'INC INV'!BH:BH,'INC INV'!BJ:BJ)/F155,0)</f>
        <v>0</v>
      </c>
      <c r="AA155" s="6">
        <f t="array" ref="AA155">IFERROR(XLOOKUP(B155,'INC INV'!BN:BN,'INC INV'!BP:BP)/F155,0)</f>
        <v>0</v>
      </c>
    </row>
    <row r="156">
      <c r="A156" s="19" t="s">
        <v>761</v>
      </c>
      <c r="B156" s="20" t="s">
        <v>762</v>
      </c>
      <c r="C156" s="14" t="s">
        <v>726</v>
      </c>
      <c r="D156" s="84" t="str">
        <f t="array" ref="D156">XLOOKUP(B156,'ORDER LIST'!C:C,'ORDER LIST'!B:B)</f>
        <v>Large lamp</v>
      </c>
      <c r="E156" s="89"/>
      <c r="F156" s="6">
        <f t="array" ref="F156">XLOOKUP(B156,SALES!A:A,SALES!C:C)</f>
        <v>37.75</v>
      </c>
      <c r="G156" s="6">
        <f t="array" ref="G156">XLOOKUP(B156,INV!A:A,INV!G:G)</f>
        <v>262</v>
      </c>
      <c r="H156" s="6">
        <f t="shared" si="154"/>
        <v>6.940397351</v>
      </c>
      <c r="I156" s="14">
        <f t="shared" si="3"/>
        <v>302</v>
      </c>
      <c r="J156" s="14">
        <v>8.0</v>
      </c>
      <c r="K156" s="6">
        <f t="shared" si="4"/>
        <v>10.60264901</v>
      </c>
      <c r="L156" s="6">
        <f t="shared" ref="L156:P156" si="168">IF((K156-1+W156)&lt;0,0,K156-1+W156)</f>
        <v>9.602649007</v>
      </c>
      <c r="M156" s="6">
        <f t="shared" si="168"/>
        <v>8.602649007</v>
      </c>
      <c r="N156" s="6">
        <f t="shared" si="168"/>
        <v>9.668874172</v>
      </c>
      <c r="O156" s="6">
        <f t="shared" si="168"/>
        <v>8.668874172</v>
      </c>
      <c r="P156" s="6">
        <f t="shared" si="168"/>
        <v>7.668874172</v>
      </c>
      <c r="Q156" s="6">
        <f t="shared" si="6"/>
        <v>12.5</v>
      </c>
      <c r="S156" s="6">
        <f t="shared" si="7"/>
        <v>0</v>
      </c>
      <c r="T156" s="6">
        <f t="shared" si="8"/>
        <v>0.3311258278</v>
      </c>
      <c r="U156" s="6">
        <f t="shared" si="9"/>
        <v>0</v>
      </c>
      <c r="V156" s="6">
        <f t="array" ref="V156">iferror(XLOOKUP(B156,'INC INV'!AJ:AJ,'INC INV'!AL:AL)/F156,0)</f>
        <v>4.662251656</v>
      </c>
      <c r="W156" s="6">
        <f t="array" ref="W156">IFERROR(XLOOKUP(B156,'INC INV'!AP:AP,'INC INV'!AR:AR)/F156,0)</f>
        <v>0</v>
      </c>
      <c r="X156" s="6">
        <f t="array" ref="X156">IFERROR(XLOOKUP(B156,'INC INV'!AV:AV,'INC INV'!AX:AX)/F156,0)</f>
        <v>0</v>
      </c>
      <c r="Y156" s="6">
        <f t="array" ref="Y156">IFERROR(XLOOKUP(B156,'INC INV'!BB:BB,'INC INV'!BD:BD)/F156,0)</f>
        <v>2.066225166</v>
      </c>
      <c r="Z156" s="6">
        <f t="array" ref="Z156">IFERROR(XLOOKUP(B156,'INC INV'!BH:BH,'INC INV'!BJ:BJ)/F156,0)</f>
        <v>0</v>
      </c>
      <c r="AA156" s="6">
        <f t="array" ref="AA156">IFERROR(XLOOKUP(B156,'INC INV'!BN:BN,'INC INV'!BP:BP)/F156,0)</f>
        <v>0</v>
      </c>
    </row>
    <row r="157">
      <c r="A157" s="19" t="s">
        <v>795</v>
      </c>
      <c r="B157" s="20" t="s">
        <v>796</v>
      </c>
      <c r="C157" s="14" t="s">
        <v>792</v>
      </c>
      <c r="D157" s="84" t="str">
        <f t="array" ref="D157">XLOOKUP(B157,'ORDER LIST'!C:C,'ORDER LIST'!B:B)</f>
        <v>Organic Kriya Cushion</v>
      </c>
      <c r="E157" s="89"/>
      <c r="F157" s="6">
        <f t="array" ref="F157">XLOOKUP(B157,SALES!A:A,SALES!C:C)</f>
        <v>102.4166667</v>
      </c>
      <c r="G157" s="63">
        <f t="array" ref="G157">XLOOKUP(B157,INV!A:A,INV!G:G)</f>
        <v>1192</v>
      </c>
      <c r="H157" s="6">
        <f t="shared" si="154"/>
        <v>11.63873068</v>
      </c>
      <c r="I157" s="14">
        <f t="shared" si="3"/>
        <v>819.3333333</v>
      </c>
      <c r="J157" s="14">
        <v>8.0</v>
      </c>
      <c r="K157" s="6">
        <f t="shared" si="4"/>
        <v>10.63873068</v>
      </c>
      <c r="L157" s="6">
        <f t="shared" ref="L157:P157" si="169">IF((K157-1+W157)&lt;0,0,K157-1+W157)</f>
        <v>9.638730675</v>
      </c>
      <c r="M157" s="6">
        <f t="shared" si="169"/>
        <v>8.638730675</v>
      </c>
      <c r="N157" s="6">
        <f t="shared" si="169"/>
        <v>9.288852726</v>
      </c>
      <c r="O157" s="6">
        <f t="shared" si="169"/>
        <v>8.288852726</v>
      </c>
      <c r="P157" s="6">
        <f t="shared" si="169"/>
        <v>7.288852726</v>
      </c>
      <c r="Q157" s="6">
        <f t="shared" si="6"/>
        <v>72.83333333</v>
      </c>
      <c r="S157" s="6">
        <f t="shared" si="7"/>
        <v>0</v>
      </c>
      <c r="T157" s="6">
        <f t="shared" si="8"/>
        <v>0.7111472742</v>
      </c>
      <c r="U157" s="6">
        <f t="shared" si="9"/>
        <v>0</v>
      </c>
      <c r="V157" s="6">
        <f t="array" ref="V157">iferror(XLOOKUP(B157,'INC INV'!AJ:AJ,'INC INV'!AL:AL)/F157,0)</f>
        <v>0</v>
      </c>
      <c r="W157" s="6">
        <f t="array" ref="W157">IFERROR(XLOOKUP(B157,'INC INV'!AP:AP,'INC INV'!AR:AR)/F157,0)</f>
        <v>0</v>
      </c>
      <c r="X157" s="6">
        <f t="array" ref="X157">IFERROR(XLOOKUP(B157,'INC INV'!AV:AV,'INC INV'!AX:AX)/F157,0)</f>
        <v>0</v>
      </c>
      <c r="Y157" s="6">
        <f t="array" ref="Y157">IFERROR(XLOOKUP(B157,'INC INV'!BB:BB,'INC INV'!BD:BD)/F157,0)</f>
        <v>1.65012205</v>
      </c>
      <c r="Z157" s="6">
        <f t="array" ref="Z157">IFERROR(XLOOKUP(B157,'INC INV'!BH:BH,'INC INV'!BJ:BJ)/F157,0)</f>
        <v>0</v>
      </c>
      <c r="AA157" s="6">
        <f t="array" ref="AA157">IFERROR(XLOOKUP(B157,'INC INV'!BN:BN,'INC INV'!BP:BP)/F157,0)</f>
        <v>0</v>
      </c>
    </row>
    <row r="158">
      <c r="A158" s="19" t="s">
        <v>468</v>
      </c>
      <c r="B158" s="20" t="s">
        <v>469</v>
      </c>
      <c r="C158" s="14" t="s">
        <v>467</v>
      </c>
      <c r="D158" s="84" t="str">
        <f t="array" ref="D158">XLOOKUP(B158,'ORDER LIST'!C:C,'ORDER LIST'!B:B)</f>
        <v>Sambrani in Cup</v>
      </c>
      <c r="E158" s="89"/>
      <c r="F158" s="6">
        <f t="array" ref="F158">XLOOKUP(B158,SALES!A:A,SALES!C:C)</f>
        <v>215.6666667</v>
      </c>
      <c r="G158" s="63">
        <f t="array" ref="G158">XLOOKUP(B158,INV!A:A,INV!G:G)</f>
        <v>2540</v>
      </c>
      <c r="H158" s="6">
        <f t="shared" si="154"/>
        <v>11.77743431</v>
      </c>
      <c r="I158" s="14">
        <f t="shared" si="3"/>
        <v>1725.333333</v>
      </c>
      <c r="J158" s="14">
        <v>8.0</v>
      </c>
      <c r="K158" s="6">
        <f t="shared" si="4"/>
        <v>10.77743431</v>
      </c>
      <c r="L158" s="6">
        <f t="shared" ref="L158:P158" si="170">IF((K158-1+W158)&lt;0,0,K158-1+W158)</f>
        <v>9.777434312</v>
      </c>
      <c r="M158" s="6">
        <f t="shared" si="170"/>
        <v>8.777434312</v>
      </c>
      <c r="N158" s="6">
        <f t="shared" si="170"/>
        <v>7.777434312</v>
      </c>
      <c r="O158" s="6">
        <f t="shared" si="170"/>
        <v>7.56568779</v>
      </c>
      <c r="P158" s="6">
        <f t="shared" si="170"/>
        <v>6.56568779</v>
      </c>
      <c r="Q158" s="6">
        <f t="shared" si="6"/>
        <v>309.3333333</v>
      </c>
      <c r="S158" s="6">
        <f t="shared" si="7"/>
        <v>0</v>
      </c>
      <c r="T158" s="6">
        <f t="shared" si="8"/>
        <v>1.43431221</v>
      </c>
      <c r="U158" s="6">
        <f t="shared" si="9"/>
        <v>0</v>
      </c>
      <c r="V158" s="6">
        <f t="array" ref="V158">iferror(XLOOKUP(B158,'INC INV'!AJ:AJ,'INC INV'!AL:AL)/F158,0)</f>
        <v>0</v>
      </c>
      <c r="W158" s="6">
        <f t="array" ref="W158">IFERROR(XLOOKUP(B158,'INC INV'!AP:AP,'INC INV'!AR:AR)/F158,0)</f>
        <v>0</v>
      </c>
      <c r="X158" s="6">
        <f t="array" ref="X158">IFERROR(XLOOKUP(B158,'INC INV'!AV:AV,'INC INV'!AX:AX)/F158,0)</f>
        <v>0</v>
      </c>
      <c r="Y158" s="6">
        <f t="array" ref="Y158">IFERROR(XLOOKUP(B158,'INC INV'!BB:BB,'INC INV'!BD:BD)/F158,0)</f>
        <v>0</v>
      </c>
      <c r="Z158" s="6">
        <f t="array" ref="Z158">IFERROR(XLOOKUP(B158,'INC INV'!BH:BH,'INC INV'!BJ:BJ)/F158,0)</f>
        <v>0.7882534776</v>
      </c>
      <c r="AA158" s="6">
        <f t="array" ref="AA158">IFERROR(XLOOKUP(B158,'INC INV'!BN:BN,'INC INV'!BP:BP)/F158,0)</f>
        <v>0</v>
      </c>
    </row>
    <row r="159">
      <c r="A159" s="19" t="s">
        <v>655</v>
      </c>
      <c r="B159" s="20" t="s">
        <v>656</v>
      </c>
      <c r="C159" s="14" t="s">
        <v>607</v>
      </c>
      <c r="D159" s="84" t="str">
        <f t="array" ref="D159">XLOOKUP(B159,'ORDER LIST'!C:C,'ORDER LIST'!B:B)</f>
        <v>Photos-DL-Lamination-Cards</v>
      </c>
      <c r="E159" s="89" t="str">
        <f t="array" ref="E159">XLOOKUP(B159,'PRICE LIST'!E:E,#REF!)</f>
        <v>#N/A</v>
      </c>
      <c r="F159" s="6">
        <f t="array" ref="F159">XLOOKUP(B159,SALES!A:A,SALES!C:C)</f>
        <v>27.58333333</v>
      </c>
      <c r="G159" s="6">
        <f t="array" ref="G159">XLOOKUP(B159,INV!A:A,INV!G:G)</f>
        <v>328</v>
      </c>
      <c r="H159" s="6">
        <f t="shared" si="154"/>
        <v>11.89123867</v>
      </c>
      <c r="I159" s="14">
        <f t="shared" si="3"/>
        <v>220.6666667</v>
      </c>
      <c r="J159" s="14">
        <v>8.0</v>
      </c>
      <c r="K159" s="6">
        <f t="shared" si="4"/>
        <v>10.89123867</v>
      </c>
      <c r="L159" s="6">
        <f t="shared" ref="L159:P159" si="171">IF((K159-1+W159)&lt;0,0,K159-1+W159)</f>
        <v>9.891238671</v>
      </c>
      <c r="M159" s="6">
        <f t="shared" si="171"/>
        <v>8.891238671</v>
      </c>
      <c r="N159" s="6">
        <f t="shared" si="171"/>
        <v>8.942598187</v>
      </c>
      <c r="O159" s="6">
        <f t="shared" si="171"/>
        <v>7.942598187</v>
      </c>
      <c r="P159" s="6">
        <f t="shared" si="171"/>
        <v>6.942598187</v>
      </c>
      <c r="Q159" s="6">
        <f t="shared" si="6"/>
        <v>29.16666667</v>
      </c>
      <c r="S159" s="6">
        <f t="shared" si="7"/>
        <v>0</v>
      </c>
      <c r="T159" s="6">
        <f t="shared" si="8"/>
        <v>1.057401813</v>
      </c>
      <c r="U159" s="6">
        <f t="shared" si="9"/>
        <v>0</v>
      </c>
      <c r="V159" s="6">
        <f t="array" ref="V159">iferror(XLOOKUP(B159,'INC INV'!AJ:AJ,'INC INV'!AL:AL)/F159,0)</f>
        <v>0</v>
      </c>
      <c r="W159" s="6">
        <f t="array" ref="W159">IFERROR(XLOOKUP(B159,'INC INV'!AP:AP,'INC INV'!AR:AR)/F159,0)</f>
        <v>0</v>
      </c>
      <c r="X159" s="6">
        <f t="array" ref="X159">IFERROR(XLOOKUP(B159,'INC INV'!AV:AV,'INC INV'!AX:AX)/F159,0)</f>
        <v>0</v>
      </c>
      <c r="Y159" s="6">
        <f t="array" ref="Y159">IFERROR(XLOOKUP(B159,'INC INV'!BB:BB,'INC INV'!BD:BD)/F159,0)</f>
        <v>1.051359517</v>
      </c>
      <c r="Z159" s="6">
        <f t="array" ref="Z159">IFERROR(XLOOKUP(B159,'INC INV'!BH:BH,'INC INV'!BJ:BJ)/F159,0)</f>
        <v>0</v>
      </c>
      <c r="AA159" s="6">
        <f t="array" ref="AA159">IFERROR(XLOOKUP(B159,'INC INV'!BN:BN,'INC INV'!BP:BP)/F159,0)</f>
        <v>0</v>
      </c>
    </row>
    <row r="160">
      <c r="A160" s="19" t="s">
        <v>99</v>
      </c>
      <c r="B160" s="20" t="s">
        <v>100</v>
      </c>
      <c r="C160" s="14" t="s">
        <v>84</v>
      </c>
      <c r="D160" s="84" t="str">
        <f t="array" ref="D160">XLOOKUP(B160,'ORDER LIST'!C:C,'ORDER LIST'!B:B)</f>
        <v>Jute Canvas Backpack</v>
      </c>
      <c r="E160" s="89"/>
      <c r="F160" s="6">
        <f t="array" ref="F160">XLOOKUP(B160,SALES!A:A,SALES!C:C)</f>
        <v>5.916666667</v>
      </c>
      <c r="G160" s="6">
        <f t="array" ref="G160">XLOOKUP(B160,INV!A:A,INV!G:G)</f>
        <v>71</v>
      </c>
      <c r="H160" s="6">
        <f t="shared" si="154"/>
        <v>12</v>
      </c>
      <c r="I160" s="14">
        <f t="shared" si="3"/>
        <v>35.5</v>
      </c>
      <c r="J160" s="14">
        <v>6.0</v>
      </c>
      <c r="K160" s="6">
        <f t="shared" si="4"/>
        <v>11</v>
      </c>
      <c r="L160" s="6">
        <f t="shared" ref="L160:P160" si="172">IF((K160-1+W160)&lt;0,0,K160-1+W160)</f>
        <v>10</v>
      </c>
      <c r="M160" s="6">
        <f t="shared" si="172"/>
        <v>9</v>
      </c>
      <c r="N160" s="6">
        <f t="shared" si="172"/>
        <v>8</v>
      </c>
      <c r="O160" s="6">
        <f t="shared" si="172"/>
        <v>7</v>
      </c>
      <c r="P160" s="6">
        <f t="shared" si="172"/>
        <v>6</v>
      </c>
      <c r="Q160" s="6">
        <f t="shared" si="6"/>
        <v>0</v>
      </c>
      <c r="S160" s="6">
        <f t="shared" si="7"/>
        <v>0</v>
      </c>
      <c r="T160" s="6">
        <f t="shared" si="8"/>
        <v>0</v>
      </c>
      <c r="U160" s="6">
        <f t="shared" si="9"/>
        <v>0</v>
      </c>
      <c r="V160" s="6">
        <f t="array" ref="V160">iferror(XLOOKUP(B160,'INC INV'!AJ:AJ,'INC INV'!AL:AL)/F160,0)</f>
        <v>0</v>
      </c>
      <c r="W160" s="6">
        <f t="array" ref="W160">IFERROR(XLOOKUP(B160,'INC INV'!AP:AP,'INC INV'!AR:AR)/F160,0)</f>
        <v>0</v>
      </c>
      <c r="X160" s="6">
        <f t="array" ref="X160">IFERROR(XLOOKUP(B160,'INC INV'!AV:AV,'INC INV'!AX:AX)/F160,0)</f>
        <v>0</v>
      </c>
      <c r="Y160" s="6">
        <f t="array" ref="Y160">IFERROR(XLOOKUP(B160,'INC INV'!BB:BB,'INC INV'!BD:BD)/F160,0)</f>
        <v>0</v>
      </c>
      <c r="Z160" s="6">
        <f t="array" ref="Z160">IFERROR(XLOOKUP(B160,'INC INV'!BH:BH,'INC INV'!BJ:BJ)/F160,0)</f>
        <v>0</v>
      </c>
      <c r="AA160" s="6">
        <f t="array" ref="AA160">IFERROR(XLOOKUP(B160,'INC INV'!BN:BN,'INC INV'!BP:BP)/F160,0)</f>
        <v>0</v>
      </c>
    </row>
    <row r="161">
      <c r="A161" s="19" t="s">
        <v>672</v>
      </c>
      <c r="B161" s="20" t="s">
        <v>683</v>
      </c>
      <c r="C161" s="14" t="s">
        <v>607</v>
      </c>
      <c r="D161" s="84" t="str">
        <f t="array" ref="D161">XLOOKUP(B161,'ORDER LIST'!C:C,'ORDER LIST'!B:B)</f>
        <v>AdiYogi-4</v>
      </c>
      <c r="E161" s="89" t="str">
        <f t="array" ref="E161">XLOOKUP(B161,'PRICE LIST'!E:E,#REF!)</f>
        <v>#N/A</v>
      </c>
      <c r="F161" s="6">
        <f t="array" ref="F161">XLOOKUP(B161,SALES!A:A,SALES!C:C)</f>
        <v>1.916666667</v>
      </c>
      <c r="G161" s="6">
        <f t="array" ref="G161">XLOOKUP(B161,INV!A:A,INV!G:G)</f>
        <v>23</v>
      </c>
      <c r="H161" s="6">
        <f t="shared" si="154"/>
        <v>12</v>
      </c>
      <c r="I161" s="14">
        <f t="shared" si="3"/>
        <v>15.33333333</v>
      </c>
      <c r="J161" s="14">
        <v>8.0</v>
      </c>
      <c r="K161" s="6">
        <f t="shared" si="4"/>
        <v>11</v>
      </c>
      <c r="L161" s="6">
        <f t="shared" ref="L161:P161" si="173">IF((K161-1+W161)&lt;0,0,K161-1+W161)</f>
        <v>10</v>
      </c>
      <c r="M161" s="6">
        <f t="shared" si="173"/>
        <v>9</v>
      </c>
      <c r="N161" s="6">
        <f t="shared" si="173"/>
        <v>10.60869565</v>
      </c>
      <c r="O161" s="6">
        <f t="shared" si="173"/>
        <v>9.608695652</v>
      </c>
      <c r="P161" s="6">
        <f t="shared" si="173"/>
        <v>8.608695652</v>
      </c>
      <c r="Q161" s="6">
        <f t="shared" si="6"/>
        <v>0</v>
      </c>
      <c r="S161" s="6">
        <f t="shared" si="7"/>
        <v>0</v>
      </c>
      <c r="T161" s="6">
        <f t="shared" si="8"/>
        <v>0</v>
      </c>
      <c r="U161" s="6">
        <f t="shared" si="9"/>
        <v>0</v>
      </c>
      <c r="V161" s="6">
        <f t="array" ref="V161">iferror(XLOOKUP(B161,'INC INV'!AJ:AJ,'INC INV'!AL:AL)/F161,0)</f>
        <v>0</v>
      </c>
      <c r="W161" s="6">
        <f t="array" ref="W161">IFERROR(XLOOKUP(B161,'INC INV'!AP:AP,'INC INV'!AR:AR)/F161,0)</f>
        <v>0</v>
      </c>
      <c r="X161" s="6">
        <f t="array" ref="X161">IFERROR(XLOOKUP(B161,'INC INV'!AV:AV,'INC INV'!AX:AX)/F161,0)</f>
        <v>0</v>
      </c>
      <c r="Y161" s="6">
        <f t="array" ref="Y161">IFERROR(XLOOKUP(B161,'INC INV'!BB:BB,'INC INV'!BD:BD)/F161,0)</f>
        <v>2.608695652</v>
      </c>
      <c r="Z161" s="6">
        <f t="array" ref="Z161">IFERROR(XLOOKUP(B161,'INC INV'!BH:BH,'INC INV'!BJ:BJ)/F161,0)</f>
        <v>0</v>
      </c>
      <c r="AA161" s="6">
        <f t="array" ref="AA161">IFERROR(XLOOKUP(B161,'INC INV'!BN:BN,'INC INV'!BP:BP)/F161,0)</f>
        <v>0</v>
      </c>
    </row>
    <row r="162">
      <c r="A162" s="19" t="s">
        <v>101</v>
      </c>
      <c r="B162" s="20" t="s">
        <v>102</v>
      </c>
      <c r="C162" s="14" t="s">
        <v>84</v>
      </c>
      <c r="D162" s="84" t="str">
        <f t="array" ref="D162">XLOOKUP(B162,'ORDER LIST'!C:C,'ORDER LIST'!B:B)</f>
        <v>Naga - Foil printed notebook</v>
      </c>
      <c r="E162" s="89"/>
      <c r="F162" s="6">
        <f t="array" ref="F162">XLOOKUP(B162,SALES!A:A,SALES!C:C)</f>
        <v>8.333333333</v>
      </c>
      <c r="G162" s="6">
        <f t="array" ref="G162">XLOOKUP(B162,INV!A:A,INV!G:G)</f>
        <v>101</v>
      </c>
      <c r="H162" s="6">
        <f t="shared" si="154"/>
        <v>12.12</v>
      </c>
      <c r="I162" s="14">
        <f t="shared" si="3"/>
        <v>50</v>
      </c>
      <c r="J162" s="14">
        <v>6.0</v>
      </c>
      <c r="K162" s="6">
        <f t="shared" si="4"/>
        <v>11.12</v>
      </c>
      <c r="L162" s="6">
        <f t="shared" ref="L162:P162" si="174">IF((K162-1+W162)&lt;0,0,K162-1+W162)</f>
        <v>10.12</v>
      </c>
      <c r="M162" s="6">
        <f t="shared" si="174"/>
        <v>9.12</v>
      </c>
      <c r="N162" s="6">
        <f t="shared" si="174"/>
        <v>8.12</v>
      </c>
      <c r="O162" s="6">
        <f t="shared" si="174"/>
        <v>7.12</v>
      </c>
      <c r="P162" s="6">
        <f t="shared" si="174"/>
        <v>6.12</v>
      </c>
      <c r="Q162" s="6">
        <f t="shared" si="6"/>
        <v>0</v>
      </c>
      <c r="S162" s="6">
        <f t="shared" si="7"/>
        <v>0</v>
      </c>
      <c r="T162" s="6">
        <f t="shared" si="8"/>
        <v>0</v>
      </c>
      <c r="U162" s="6">
        <f t="shared" si="9"/>
        <v>0</v>
      </c>
      <c r="V162" s="6">
        <f t="array" ref="V162">iferror(XLOOKUP(B162,'INC INV'!AJ:AJ,'INC INV'!AL:AL)/F162,0)</f>
        <v>0</v>
      </c>
      <c r="W162" s="6">
        <f t="array" ref="W162">IFERROR(XLOOKUP(B162,'INC INV'!AP:AP,'INC INV'!AR:AR)/F162,0)</f>
        <v>0</v>
      </c>
      <c r="X162" s="6">
        <f t="array" ref="X162">IFERROR(XLOOKUP(B162,'INC INV'!AV:AV,'INC INV'!AX:AX)/F162,0)</f>
        <v>0</v>
      </c>
      <c r="Y162" s="6">
        <f t="array" ref="Y162">IFERROR(XLOOKUP(B162,'INC INV'!BB:BB,'INC INV'!BD:BD)/F162,0)</f>
        <v>0</v>
      </c>
      <c r="Z162" s="6">
        <f t="array" ref="Z162">IFERROR(XLOOKUP(B162,'INC INV'!BH:BH,'INC INV'!BJ:BJ)/F162,0)</f>
        <v>0</v>
      </c>
      <c r="AA162" s="6">
        <f t="array" ref="AA162">IFERROR(XLOOKUP(B162,'INC INV'!BN:BN,'INC INV'!BP:BP)/F162,0)</f>
        <v>0</v>
      </c>
    </row>
    <row r="163">
      <c r="A163" s="19" t="s">
        <v>545</v>
      </c>
      <c r="B163" s="20" t="s">
        <v>546</v>
      </c>
      <c r="C163" s="14" t="s">
        <v>547</v>
      </c>
      <c r="D163" s="84" t="str">
        <f t="array" ref="D163">XLOOKUP(B163,'ORDER LIST'!C:C,'ORDER LIST'!B:B)</f>
        <v>Adiyogi-Earring-Copper</v>
      </c>
      <c r="E163" s="89"/>
      <c r="F163" s="6">
        <f t="array" ref="F163">XLOOKUP(B163,SALES!A:A,SALES!C:C)</f>
        <v>16.33333333</v>
      </c>
      <c r="G163" s="6">
        <f t="array" ref="G163">XLOOKUP(B163,INV!A:A,INV!G:G)</f>
        <v>200</v>
      </c>
      <c r="H163" s="6">
        <f t="shared" si="154"/>
        <v>12.24489796</v>
      </c>
      <c r="I163" s="14">
        <f t="shared" si="3"/>
        <v>130.6666667</v>
      </c>
      <c r="J163" s="14">
        <v>8.0</v>
      </c>
      <c r="K163" s="6">
        <f t="shared" si="4"/>
        <v>11.24489796</v>
      </c>
      <c r="L163" s="6">
        <f t="shared" ref="L163:P163" si="175">IF((K163-1+W163)&lt;0,0,K163-1+W163)</f>
        <v>10.24489796</v>
      </c>
      <c r="M163" s="6">
        <f t="shared" si="175"/>
        <v>9.244897959</v>
      </c>
      <c r="N163" s="6">
        <f t="shared" si="175"/>
        <v>8.244897959</v>
      </c>
      <c r="O163" s="6">
        <f t="shared" si="175"/>
        <v>7.244897959</v>
      </c>
      <c r="P163" s="6">
        <f t="shared" si="175"/>
        <v>6.244897959</v>
      </c>
      <c r="Q163" s="6">
        <f t="shared" si="6"/>
        <v>28.66666667</v>
      </c>
      <c r="S163" s="6">
        <f t="shared" si="7"/>
        <v>0</v>
      </c>
      <c r="T163" s="6">
        <f t="shared" si="8"/>
        <v>1.755102041</v>
      </c>
      <c r="U163" s="6">
        <f t="shared" si="9"/>
        <v>0</v>
      </c>
      <c r="V163" s="6">
        <f t="array" ref="V163">iferror(XLOOKUP(B163,'INC INV'!AJ:AJ,'INC INV'!AL:AL)/F163,0)</f>
        <v>0</v>
      </c>
      <c r="W163" s="6">
        <f t="array" ref="W163">IFERROR(XLOOKUP(B163,'INC INV'!AP:AP,'INC INV'!AR:AR)/F163,0)</f>
        <v>0</v>
      </c>
      <c r="X163" s="6">
        <f t="array" ref="X163">IFERROR(XLOOKUP(B163,'INC INV'!AV:AV,'INC INV'!AX:AX)/F163,0)</f>
        <v>0</v>
      </c>
      <c r="Y163" s="6">
        <f t="array" ref="Y163">IFERROR(XLOOKUP(B163,'INC INV'!BB:BB,'INC INV'!BD:BD)/F163,0)</f>
        <v>0</v>
      </c>
      <c r="Z163" s="6">
        <f t="array" ref="Z163">IFERROR(XLOOKUP(B163,'INC INV'!BH:BH,'INC INV'!BJ:BJ)/F163,0)</f>
        <v>0</v>
      </c>
      <c r="AA163" s="6">
        <f t="array" ref="AA163">IFERROR(XLOOKUP(B163,'INC INV'!BN:BN,'INC INV'!BP:BP)/F163,0)</f>
        <v>0</v>
      </c>
    </row>
    <row r="164">
      <c r="A164" s="83" t="s">
        <v>172</v>
      </c>
      <c r="B164" s="33" t="s">
        <v>173</v>
      </c>
      <c r="C164" s="2" t="s">
        <v>115</v>
      </c>
      <c r="D164" s="84" t="str">
        <f t="array" ref="D164">XLOOKUP(B164,'ORDER LIST'!C:C,'ORDER LIST'!B:B)</f>
        <v>Ojasvini 500g</v>
      </c>
      <c r="E164" s="85"/>
      <c r="F164" s="86">
        <f t="array" ref="F164">XLOOKUP(B164,SALES!A:A,SALES!C:C)</f>
        <v>62.16666667</v>
      </c>
      <c r="G164" s="87" t="str">
        <f>F164*H164</f>
        <v>#N/A</v>
      </c>
      <c r="H164" s="6" t="str">
        <f t="array" ref="H164">XLOOKUP(B164,'EXP INV'!Q:Q,'EXP INV'!R:R)</f>
        <v>#N/A</v>
      </c>
      <c r="I164" s="14">
        <f t="shared" si="3"/>
        <v>497.3333333</v>
      </c>
      <c r="J164" s="47">
        <v>8.0</v>
      </c>
      <c r="K164" s="6" t="str">
        <f t="shared" si="4"/>
        <v>#N/A</v>
      </c>
      <c r="L164" s="6" t="str">
        <f t="shared" ref="L164:P164" si="176">IF((K164-1+W164)&lt;0,0,K164-1+W164)</f>
        <v>#N/A</v>
      </c>
      <c r="M164" s="6" t="str">
        <f t="shared" si="176"/>
        <v>#N/A</v>
      </c>
      <c r="N164" s="6" t="str">
        <f t="shared" si="176"/>
        <v>#N/A</v>
      </c>
      <c r="O164" s="6" t="str">
        <f t="shared" si="176"/>
        <v>#N/A</v>
      </c>
      <c r="P164" s="6" t="str">
        <f t="shared" si="176"/>
        <v>#N/A</v>
      </c>
      <c r="Q164" s="6" t="str">
        <f t="shared" si="6"/>
        <v>#N/A</v>
      </c>
      <c r="S164" s="6" t="str">
        <f t="shared" si="7"/>
        <v>#N/A</v>
      </c>
      <c r="T164" s="6" t="str">
        <f t="shared" si="8"/>
        <v>#N/A</v>
      </c>
      <c r="U164" s="6" t="str">
        <f t="shared" si="9"/>
        <v>#N/A</v>
      </c>
      <c r="V164" s="6">
        <f t="array" ref="V164">iferror(XLOOKUP(B164,'INC INV'!AJ:AJ,'INC INV'!AL:AL)/F164,0)</f>
        <v>0</v>
      </c>
      <c r="W164" s="6">
        <f t="array" ref="W164">IFERROR(XLOOKUP(B164,'INC INV'!AP:AP,'INC INV'!AR:AR)/F164,0)</f>
        <v>0</v>
      </c>
      <c r="X164" s="6">
        <f t="array" ref="X164">IFERROR(XLOOKUP(B164,'INC INV'!AV:AV,'INC INV'!AX:AX)/F164,0)</f>
        <v>0</v>
      </c>
      <c r="Y164" s="6">
        <f t="array" ref="Y164">IFERROR(XLOOKUP(B164,'INC INV'!BB:BB,'INC INV'!BD:BD)/F164,0)</f>
        <v>7.576407507</v>
      </c>
      <c r="Z164" s="6">
        <f t="array" ref="Z164">IFERROR(XLOOKUP(B164,'INC INV'!BH:BH,'INC INV'!BJ:BJ)/F164,0)</f>
        <v>0</v>
      </c>
      <c r="AA164" s="6">
        <f t="array" ref="AA164">IFERROR(XLOOKUP(B164,'INC INV'!BN:BN,'INC INV'!BP:BP)/F164,0)</f>
        <v>0</v>
      </c>
    </row>
    <row r="165">
      <c r="A165" s="19" t="s">
        <v>524</v>
      </c>
      <c r="B165" s="20" t="s">
        <v>525</v>
      </c>
      <c r="C165" s="14" t="s">
        <v>467</v>
      </c>
      <c r="D165" s="84" t="str">
        <f t="array" ref="D165">XLOOKUP(B165,'ORDER LIST'!C:C,'ORDER LIST'!B:B)</f>
        <v>Incense-Stick-Sage</v>
      </c>
      <c r="E165" s="89"/>
      <c r="F165" s="6">
        <f t="array" ref="F165">XLOOKUP(B165,SALES!A:A,SALES!C:C)</f>
        <v>65.75</v>
      </c>
      <c r="G165" s="6">
        <f t="array" ref="G165">XLOOKUP(B165,INV!A:A,INV!G:G)</f>
        <v>812</v>
      </c>
      <c r="H165" s="6">
        <f t="shared" ref="H165:H168" si="178">IF(G165/F165&lt;0,0,G165/F165)</f>
        <v>12.34980989</v>
      </c>
      <c r="I165" s="14">
        <f t="shared" si="3"/>
        <v>526</v>
      </c>
      <c r="J165" s="14">
        <v>8.0</v>
      </c>
      <c r="K165" s="6">
        <f t="shared" si="4"/>
        <v>11.34980989</v>
      </c>
      <c r="L165" s="6">
        <f t="shared" ref="L165:P165" si="177">IF((K165-1+W165)&lt;0,0,K165-1+W165)</f>
        <v>10.34980989</v>
      </c>
      <c r="M165" s="6">
        <f t="shared" si="177"/>
        <v>9.349809886</v>
      </c>
      <c r="N165" s="6">
        <f t="shared" si="177"/>
        <v>11.92395437</v>
      </c>
      <c r="O165" s="6">
        <f t="shared" si="177"/>
        <v>10.92395437</v>
      </c>
      <c r="P165" s="6">
        <f t="shared" si="177"/>
        <v>9.923954373</v>
      </c>
      <c r="Q165" s="6">
        <f t="shared" si="6"/>
        <v>0</v>
      </c>
      <c r="S165" s="6">
        <f t="shared" si="7"/>
        <v>0</v>
      </c>
      <c r="T165" s="6">
        <f t="shared" si="8"/>
        <v>0</v>
      </c>
      <c r="U165" s="6">
        <f t="shared" si="9"/>
        <v>0</v>
      </c>
      <c r="V165" s="6">
        <f t="array" ref="V165">iferror(XLOOKUP(B165,'INC INV'!AJ:AJ,'INC INV'!AL:AL)/F165,0)</f>
        <v>0</v>
      </c>
      <c r="W165" s="6">
        <f t="array" ref="W165">IFERROR(XLOOKUP(B165,'INC INV'!AP:AP,'INC INV'!AR:AR)/F165,0)</f>
        <v>0</v>
      </c>
      <c r="X165" s="6">
        <f t="array" ref="X165">IFERROR(XLOOKUP(B165,'INC INV'!AV:AV,'INC INV'!AX:AX)/F165,0)</f>
        <v>0</v>
      </c>
      <c r="Y165" s="6">
        <f t="array" ref="Y165">IFERROR(XLOOKUP(B165,'INC INV'!BB:BB,'INC INV'!BD:BD)/F165,0)</f>
        <v>3.574144487</v>
      </c>
      <c r="Z165" s="6">
        <f t="array" ref="Z165">IFERROR(XLOOKUP(B165,'INC INV'!BH:BH,'INC INV'!BJ:BJ)/F165,0)</f>
        <v>0</v>
      </c>
      <c r="AA165" s="6">
        <f t="array" ref="AA165">IFERROR(XLOOKUP(B165,'INC INV'!BN:BN,'INC INV'!BP:BP)/F165,0)</f>
        <v>0</v>
      </c>
    </row>
    <row r="166">
      <c r="A166" s="19" t="s">
        <v>751</v>
      </c>
      <c r="B166" s="20" t="s">
        <v>752</v>
      </c>
      <c r="C166" s="14" t="s">
        <v>726</v>
      </c>
      <c r="D166" s="84" t="str">
        <f t="array" ref="D166">XLOOKUP(B166,'ORDER LIST'!C:C,'ORDER LIST'!B:B)</f>
        <v>AdiYogi-Statue-Plastic</v>
      </c>
      <c r="E166" s="89"/>
      <c r="F166" s="6">
        <f t="array" ref="F166">XLOOKUP(B166,SALES!A:A,SALES!C:C)</f>
        <v>27.16666667</v>
      </c>
      <c r="G166" s="6">
        <f t="array" ref="G166">XLOOKUP(B166,INV!A:A,INV!G:G)</f>
        <v>339</v>
      </c>
      <c r="H166" s="6">
        <f t="shared" si="178"/>
        <v>12.47852761</v>
      </c>
      <c r="I166" s="14">
        <f t="shared" si="3"/>
        <v>217.3333333</v>
      </c>
      <c r="J166" s="14">
        <v>8.0</v>
      </c>
      <c r="K166" s="6">
        <f t="shared" si="4"/>
        <v>11.47852761</v>
      </c>
      <c r="L166" s="6">
        <f t="shared" ref="L166:P166" si="179">IF((K166-1+W166)&lt;0,0,K166-1+W166)</f>
        <v>10.47852761</v>
      </c>
      <c r="M166" s="6">
        <f t="shared" si="179"/>
        <v>9.478527607</v>
      </c>
      <c r="N166" s="6">
        <f t="shared" si="179"/>
        <v>8.478527607</v>
      </c>
      <c r="O166" s="6">
        <f t="shared" si="179"/>
        <v>7.478527607</v>
      </c>
      <c r="P166" s="6">
        <f t="shared" si="179"/>
        <v>6.478527607</v>
      </c>
      <c r="Q166" s="6">
        <f t="shared" si="6"/>
        <v>41.33333333</v>
      </c>
      <c r="S166" s="6">
        <f t="shared" si="7"/>
        <v>0</v>
      </c>
      <c r="T166" s="6">
        <f t="shared" si="8"/>
        <v>1.521472393</v>
      </c>
      <c r="U166" s="6">
        <f t="shared" si="9"/>
        <v>0</v>
      </c>
      <c r="V166" s="6">
        <f t="array" ref="V166">iferror(XLOOKUP(B166,'INC INV'!AJ:AJ,'INC INV'!AL:AL)/F166,0)</f>
        <v>0</v>
      </c>
      <c r="W166" s="6">
        <f t="array" ref="W166">IFERROR(XLOOKUP(B166,'INC INV'!AP:AP,'INC INV'!AR:AR)/F166,0)</f>
        <v>0</v>
      </c>
      <c r="X166" s="6">
        <f t="array" ref="X166">IFERROR(XLOOKUP(B166,'INC INV'!AV:AV,'INC INV'!AX:AX)/F166,0)</f>
        <v>0</v>
      </c>
      <c r="Y166" s="6">
        <f t="array" ref="Y166">IFERROR(XLOOKUP(B166,'INC INV'!BB:BB,'INC INV'!BD:BD)/F166,0)</f>
        <v>0</v>
      </c>
      <c r="Z166" s="6">
        <f t="array" ref="Z166">IFERROR(XLOOKUP(B166,'INC INV'!BH:BH,'INC INV'!BJ:BJ)/F166,0)</f>
        <v>0</v>
      </c>
      <c r="AA166" s="6">
        <f t="array" ref="AA166">IFERROR(XLOOKUP(B166,'INC INV'!BN:BN,'INC INV'!BP:BP)/F166,0)</f>
        <v>0</v>
      </c>
    </row>
    <row r="167">
      <c r="A167" s="19" t="s">
        <v>197</v>
      </c>
      <c r="B167" s="20" t="s">
        <v>198</v>
      </c>
      <c r="C167" s="14" t="s">
        <v>182</v>
      </c>
      <c r="D167" s="84" t="str">
        <f t="array" ref="D167">XLOOKUP(B167,'ORDER LIST'!C:C,'ORDER LIST'!B:B)</f>
        <v>Relationships-Emotion-DualBook</v>
      </c>
      <c r="E167" s="89"/>
      <c r="F167" s="6">
        <f t="array" ref="F167">XLOOKUP(B167,SALES!A:A,SALES!C:C)</f>
        <v>20.16666667</v>
      </c>
      <c r="G167" s="6">
        <f t="array" ref="G167">XLOOKUP(B167,INV!A:A,INV!G:G)</f>
        <v>252</v>
      </c>
      <c r="H167" s="6">
        <f t="shared" si="178"/>
        <v>12.49586777</v>
      </c>
      <c r="I167" s="14">
        <f t="shared" si="3"/>
        <v>161.3333333</v>
      </c>
      <c r="J167" s="14">
        <v>8.0</v>
      </c>
      <c r="K167" s="6">
        <f t="shared" si="4"/>
        <v>11.49586777</v>
      </c>
      <c r="L167" s="6">
        <f t="shared" ref="L167:P167" si="180">IF((K167-1+W167)&lt;0,0,K167-1+W167)</f>
        <v>10.49586777</v>
      </c>
      <c r="M167" s="6">
        <f t="shared" si="180"/>
        <v>9.495867769</v>
      </c>
      <c r="N167" s="6">
        <f t="shared" si="180"/>
        <v>8.495867769</v>
      </c>
      <c r="O167" s="6">
        <f t="shared" si="180"/>
        <v>8.239669421</v>
      </c>
      <c r="P167" s="6">
        <f t="shared" si="180"/>
        <v>7.239669421</v>
      </c>
      <c r="Q167" s="6">
        <f t="shared" si="6"/>
        <v>15.33333333</v>
      </c>
      <c r="S167" s="6">
        <f t="shared" si="7"/>
        <v>0</v>
      </c>
      <c r="T167" s="6">
        <f t="shared" si="8"/>
        <v>0.7603305785</v>
      </c>
      <c r="U167" s="6">
        <f t="shared" si="9"/>
        <v>0</v>
      </c>
      <c r="V167" s="6">
        <f t="array" ref="V167">iferror(XLOOKUP(B167,'INC INV'!AJ:AJ,'INC INV'!AL:AL)/F167,0)</f>
        <v>0</v>
      </c>
      <c r="W167" s="6">
        <f t="array" ref="W167">IFERROR(XLOOKUP(B167,'INC INV'!AP:AP,'INC INV'!AR:AR)/F167,0)</f>
        <v>0</v>
      </c>
      <c r="X167" s="6">
        <f t="array" ref="X167">IFERROR(XLOOKUP(B167,'INC INV'!AV:AV,'INC INV'!AX:AX)/F167,0)</f>
        <v>0</v>
      </c>
      <c r="Y167" s="6">
        <f t="array" ref="Y167">IFERROR(XLOOKUP(B167,'INC INV'!BB:BB,'INC INV'!BD:BD)/F167,0)</f>
        <v>0</v>
      </c>
      <c r="Z167" s="6">
        <f t="array" ref="Z167">IFERROR(XLOOKUP(B167,'INC INV'!BH:BH,'INC INV'!BJ:BJ)/F167,0)</f>
        <v>0.7438016529</v>
      </c>
      <c r="AA167" s="6">
        <f t="array" ref="AA167">IFERROR(XLOOKUP(B167,'INC INV'!BN:BN,'INC INV'!BP:BP)/F167,0)</f>
        <v>0</v>
      </c>
    </row>
    <row r="168">
      <c r="A168" s="19" t="s">
        <v>490</v>
      </c>
      <c r="B168" s="20" t="s">
        <v>491</v>
      </c>
      <c r="C168" s="14" t="s">
        <v>467</v>
      </c>
      <c r="D168" s="84" t="str">
        <f t="array" ref="D168">XLOOKUP(B168,'ORDER LIST'!C:C,'ORDER LIST'!B:B)</f>
        <v>Incense-Stick-Sandal</v>
      </c>
      <c r="E168" s="89"/>
      <c r="F168" s="6">
        <f t="array" ref="F168">XLOOKUP(B168,SALES!A:A,SALES!C:C)</f>
        <v>138.25</v>
      </c>
      <c r="G168" s="63">
        <f t="array" ref="G168">XLOOKUP(B168,INV!A:A,INV!G:G)</f>
        <v>1737</v>
      </c>
      <c r="H168" s="6">
        <f t="shared" si="178"/>
        <v>12.5641953</v>
      </c>
      <c r="I168" s="14">
        <f t="shared" si="3"/>
        <v>1106</v>
      </c>
      <c r="J168" s="14">
        <v>8.0</v>
      </c>
      <c r="K168" s="6">
        <f t="shared" si="4"/>
        <v>11.5641953</v>
      </c>
      <c r="L168" s="6">
        <f t="shared" ref="L168:P168" si="181">IF((K168-1+W168)&lt;0,0,K168-1+W168)</f>
        <v>10.5641953</v>
      </c>
      <c r="M168" s="6">
        <f t="shared" si="181"/>
        <v>9.564195298</v>
      </c>
      <c r="N168" s="6">
        <f t="shared" si="181"/>
        <v>8.564195298</v>
      </c>
      <c r="O168" s="6">
        <f t="shared" si="181"/>
        <v>7.745027125</v>
      </c>
      <c r="P168" s="6">
        <f t="shared" si="181"/>
        <v>6.745027125</v>
      </c>
      <c r="Q168" s="6">
        <f t="shared" si="6"/>
        <v>173.5</v>
      </c>
      <c r="S168" s="6">
        <f t="shared" si="7"/>
        <v>0</v>
      </c>
      <c r="T168" s="6">
        <f t="shared" si="8"/>
        <v>1.254972875</v>
      </c>
      <c r="U168" s="6">
        <f t="shared" si="9"/>
        <v>0</v>
      </c>
      <c r="V168" s="6">
        <f t="array" ref="V168">iferror(XLOOKUP(B168,'INC INV'!AJ:AJ,'INC INV'!AL:AL)/F168,0)</f>
        <v>0</v>
      </c>
      <c r="W168" s="6">
        <f t="array" ref="W168">IFERROR(XLOOKUP(B168,'INC INV'!AP:AP,'INC INV'!AR:AR)/F168,0)</f>
        <v>0</v>
      </c>
      <c r="X168" s="6">
        <f t="array" ref="X168">IFERROR(XLOOKUP(B168,'INC INV'!AV:AV,'INC INV'!AX:AX)/F168,0)</f>
        <v>0</v>
      </c>
      <c r="Y168" s="6">
        <f t="array" ref="Y168">IFERROR(XLOOKUP(B168,'INC INV'!BB:BB,'INC INV'!BD:BD)/F168,0)</f>
        <v>0</v>
      </c>
      <c r="Z168" s="6">
        <f t="array" ref="Z168">IFERROR(XLOOKUP(B168,'INC INV'!BH:BH,'INC INV'!BJ:BJ)/F168,0)</f>
        <v>0.1808318264</v>
      </c>
      <c r="AA168" s="6">
        <f t="array" ref="AA168">IFERROR(XLOOKUP(B168,'INC INV'!BN:BN,'INC INV'!BP:BP)/F168,0)</f>
        <v>0</v>
      </c>
    </row>
    <row r="169">
      <c r="A169" s="83" t="s">
        <v>603</v>
      </c>
      <c r="B169" s="33" t="s">
        <v>604</v>
      </c>
      <c r="C169" s="2" t="s">
        <v>596</v>
      </c>
      <c r="D169" s="84" t="str">
        <f t="array" ref="D169">XLOOKUP(B169,'ORDER LIST'!C:C,'ORDER LIST'!B:B)</f>
        <v>Nilavembu Powder 100g</v>
      </c>
      <c r="E169" s="85"/>
      <c r="F169" s="86">
        <f t="array" ref="F169">XLOOKUP(B169,SALES!A:A,SALES!C:C)</f>
        <v>72.16666667</v>
      </c>
      <c r="G169" s="87" t="str">
        <f>F169*H169</f>
        <v>#N/A</v>
      </c>
      <c r="H169" s="6" t="str">
        <f t="array" ref="H169">XLOOKUP(B169,'EXP INV'!Q:Q,'EXP INV'!R:R)</f>
        <v>#N/A</v>
      </c>
      <c r="I169" s="14">
        <f t="shared" si="3"/>
        <v>577.3333333</v>
      </c>
      <c r="J169" s="47">
        <v>8.0</v>
      </c>
      <c r="K169" s="6" t="str">
        <f t="shared" si="4"/>
        <v>#N/A</v>
      </c>
      <c r="L169" s="6" t="str">
        <f t="shared" ref="L169:P169" si="182">IF((K169-1+W169)&lt;0,0,K169-1+W169)</f>
        <v>#N/A</v>
      </c>
      <c r="M169" s="6" t="str">
        <f t="shared" si="182"/>
        <v>#N/A</v>
      </c>
      <c r="N169" s="6" t="str">
        <f t="shared" si="182"/>
        <v>#N/A</v>
      </c>
      <c r="O169" s="6" t="str">
        <f t="shared" si="182"/>
        <v>#N/A</v>
      </c>
      <c r="P169" s="6" t="str">
        <f t="shared" si="182"/>
        <v>#N/A</v>
      </c>
      <c r="Q169" s="6" t="str">
        <f t="shared" si="6"/>
        <v>#N/A</v>
      </c>
      <c r="S169" s="6" t="str">
        <f t="shared" si="7"/>
        <v>#N/A</v>
      </c>
      <c r="T169" s="6" t="str">
        <f t="shared" si="8"/>
        <v>#N/A</v>
      </c>
      <c r="U169" s="6" t="str">
        <f t="shared" si="9"/>
        <v>#N/A</v>
      </c>
      <c r="V169" s="6">
        <f t="array" ref="V169">iferror(XLOOKUP(B169,'INC INV'!AJ:AJ,'INC INV'!AL:AL)/F169,0)</f>
        <v>0</v>
      </c>
      <c r="W169" s="6">
        <f t="array" ref="W169">IFERROR(XLOOKUP(B169,'INC INV'!AP:AP,'INC INV'!AR:AR)/F169,0)</f>
        <v>0</v>
      </c>
      <c r="X169" s="6">
        <f t="array" ref="X169">IFERROR(XLOOKUP(B169,'INC INV'!AV:AV,'INC INV'!AX:AX)/F169,0)</f>
        <v>0</v>
      </c>
      <c r="Y169" s="6">
        <f t="array" ref="Y169">IFERROR(XLOOKUP(B169,'INC INV'!BB:BB,'INC INV'!BD:BD)/F169,0)</f>
        <v>0</v>
      </c>
      <c r="Z169" s="6">
        <f t="array" ref="Z169">IFERROR(XLOOKUP(B169,'INC INV'!BH:BH,'INC INV'!BJ:BJ)/F169,0)</f>
        <v>0</v>
      </c>
      <c r="AA169" s="6">
        <f t="array" ref="AA169">IFERROR(XLOOKUP(B169,'INC INV'!BN:BN,'INC INV'!BP:BP)/F169,0)</f>
        <v>0</v>
      </c>
    </row>
    <row r="170">
      <c r="A170" s="19" t="s">
        <v>401</v>
      </c>
      <c r="B170" s="20" t="s">
        <v>402</v>
      </c>
      <c r="C170" s="47" t="s">
        <v>6</v>
      </c>
      <c r="D170" s="84" t="str">
        <f t="array" ref="D170">XLOOKUP(B170,'ORDER LIST'!C:C,'ORDER LIST'!B:B)</f>
        <v>Copper-Water-Bottle-SS-Finish-25Oz</v>
      </c>
      <c r="E170" s="104"/>
      <c r="F170" s="86">
        <f t="array" ref="F170">XLOOKUP(B170,SALES!A:A,SALES!C:C)</f>
        <v>29.33333333</v>
      </c>
      <c r="G170" s="86">
        <f t="array" ref="G170">XLOOKUP(B170,INV!A:A,INV!G:G)</f>
        <v>360</v>
      </c>
      <c r="H170" s="6">
        <f t="shared" ref="H170:H291" si="184">IF(G170/F170&lt;0,0,G170/F170)</f>
        <v>12.27272727</v>
      </c>
      <c r="I170" s="14">
        <f t="shared" si="3"/>
        <v>234.6666667</v>
      </c>
      <c r="J170" s="47">
        <v>8.0</v>
      </c>
      <c r="K170" s="6">
        <f t="shared" si="4"/>
        <v>12.09090909</v>
      </c>
      <c r="L170" s="6">
        <f t="shared" ref="L170:P170" si="183">IF((K170-1+W170)&lt;0,0,K170-1+W170)</f>
        <v>11.09090909</v>
      </c>
      <c r="M170" s="6">
        <f t="shared" si="183"/>
        <v>10.09090909</v>
      </c>
      <c r="N170" s="6">
        <f t="shared" si="183"/>
        <v>9.090909091</v>
      </c>
      <c r="O170" s="6">
        <f t="shared" si="183"/>
        <v>8.090909091</v>
      </c>
      <c r="P170" s="6">
        <f t="shared" si="183"/>
        <v>7.090909091</v>
      </c>
      <c r="Q170" s="6">
        <f t="shared" si="6"/>
        <v>26.66666667</v>
      </c>
      <c r="S170" s="6">
        <f t="shared" si="7"/>
        <v>0</v>
      </c>
      <c r="T170" s="6">
        <f t="shared" si="8"/>
        <v>0.9090909091</v>
      </c>
      <c r="U170" s="6">
        <f t="shared" si="9"/>
        <v>0</v>
      </c>
      <c r="V170" s="6">
        <f t="array" ref="V170">iferror(XLOOKUP(B170,'INC INV'!AJ:AJ,'INC INV'!AL:AL)/F170,0)</f>
        <v>0.8181818182</v>
      </c>
      <c r="W170" s="6">
        <f t="array" ref="W170">IFERROR(XLOOKUP(B170,'INC INV'!AP:AP,'INC INV'!AR:AR)/F170,0)</f>
        <v>0</v>
      </c>
      <c r="X170" s="6">
        <f t="array" ref="X170">IFERROR(XLOOKUP(B170,'INC INV'!AV:AV,'INC INV'!AX:AX)/F170,0)</f>
        <v>0</v>
      </c>
      <c r="Y170" s="6">
        <f t="array" ref="Y170">IFERROR(XLOOKUP(B170,'INC INV'!BB:BB,'INC INV'!BD:BD)/F170,0)</f>
        <v>0</v>
      </c>
      <c r="Z170" s="6">
        <f t="array" ref="Z170">IFERROR(XLOOKUP(B170,'INC INV'!BH:BH,'INC INV'!BJ:BJ)/F170,0)</f>
        <v>0</v>
      </c>
      <c r="AA170" s="6">
        <f t="array" ref="AA170">IFERROR(XLOOKUP(B170,'INC INV'!BN:BN,'INC INV'!BP:BP)/F170,0)</f>
        <v>0</v>
      </c>
    </row>
    <row r="171">
      <c r="A171" s="19" t="s">
        <v>265</v>
      </c>
      <c r="B171" s="20" t="s">
        <v>267</v>
      </c>
      <c r="C171" s="14" t="s">
        <v>239</v>
      </c>
      <c r="D171" s="84" t="str">
        <f t="array" ref="D171">XLOOKUP(B171,'ORDER LIST'!C:C,'ORDER LIST'!B:B)</f>
        <v>Turmeric</v>
      </c>
      <c r="E171" s="89" t="s">
        <v>871</v>
      </c>
      <c r="F171" s="6">
        <f t="array" ref="F171">XLOOKUP(B171,SALES!A:A,SALES!C:C)</f>
        <v>148.8333333</v>
      </c>
      <c r="G171" s="63">
        <f t="array" ref="G171">XLOOKUP(B171,INV!A:A,INV!G:G)</f>
        <v>1951</v>
      </c>
      <c r="H171" s="6">
        <f t="shared" si="184"/>
        <v>13.10862262</v>
      </c>
      <c r="I171" s="14">
        <f t="shared" si="3"/>
        <v>1488.333333</v>
      </c>
      <c r="J171" s="14">
        <v>10.0</v>
      </c>
      <c r="K171" s="6">
        <f t="shared" si="4"/>
        <v>12.10862262</v>
      </c>
      <c r="L171" s="6">
        <f t="shared" ref="L171:P171" si="185">IF((K171-1+W171)&lt;0,0,K171-1+W171)</f>
        <v>11.10862262</v>
      </c>
      <c r="M171" s="6">
        <f t="shared" si="185"/>
        <v>10.10862262</v>
      </c>
      <c r="N171" s="6">
        <f t="shared" si="185"/>
        <v>9.10862262</v>
      </c>
      <c r="O171" s="6">
        <f t="shared" si="185"/>
        <v>10.59462486</v>
      </c>
      <c r="P171" s="6">
        <f t="shared" si="185"/>
        <v>9.59462486</v>
      </c>
      <c r="Q171" s="6">
        <f t="shared" si="6"/>
        <v>60.33333333</v>
      </c>
      <c r="S171" s="6">
        <f t="shared" si="7"/>
        <v>0</v>
      </c>
      <c r="T171" s="6">
        <f t="shared" si="8"/>
        <v>0.40537514</v>
      </c>
      <c r="U171" s="6">
        <f t="shared" si="9"/>
        <v>0</v>
      </c>
      <c r="V171" s="6">
        <f t="array" ref="V171">iferror(XLOOKUP(B171,'INC INV'!AJ:AJ,'INC INV'!AL:AL)/F171,0)</f>
        <v>0</v>
      </c>
      <c r="W171" s="6">
        <f t="array" ref="W171">IFERROR(XLOOKUP(B171,'INC INV'!AP:AP,'INC INV'!AR:AR)/F171,0)</f>
        <v>0</v>
      </c>
      <c r="X171" s="6">
        <f t="array" ref="X171">IFERROR(XLOOKUP(B171,'INC INV'!AV:AV,'INC INV'!AX:AX)/F171,0)</f>
        <v>0</v>
      </c>
      <c r="Y171" s="6">
        <f t="array" ref="Y171">IFERROR(XLOOKUP(B171,'INC INV'!BB:BB,'INC INV'!BD:BD)/F171,0)</f>
        <v>0</v>
      </c>
      <c r="Z171" s="6">
        <f t="array" ref="Z171">IFERROR(XLOOKUP(B171,'INC INV'!BH:BH,'INC INV'!BJ:BJ)/F171,0)</f>
        <v>2.48600224</v>
      </c>
      <c r="AA171" s="6">
        <f t="array" ref="AA171">IFERROR(XLOOKUP(B171,'INC INV'!BN:BN,'INC INV'!BP:BP)/F171,0)</f>
        <v>0</v>
      </c>
    </row>
    <row r="172">
      <c r="A172" s="19" t="s">
        <v>651</v>
      </c>
      <c r="B172" s="20" t="s">
        <v>652</v>
      </c>
      <c r="C172" s="14" t="s">
        <v>607</v>
      </c>
      <c r="D172" s="84" t="str">
        <f t="array" ref="D172">XLOOKUP(B172,'ORDER LIST'!C:C,'ORDER LIST'!B:B)</f>
        <v>Devi w/Bangles Yellow Hor</v>
      </c>
      <c r="E172" s="89" t="str">
        <f t="array" ref="E172">XLOOKUP(B172,'PRICE LIST'!E:E,#REF!)</f>
        <v>#N/A</v>
      </c>
      <c r="F172" s="6">
        <f t="array" ref="F172">XLOOKUP(B172,SALES!A:A,SALES!C:C)</f>
        <v>3.083333333</v>
      </c>
      <c r="G172" s="6">
        <f t="array" ref="G172">XLOOKUP(B172,INV!A:A,INV!G:G)</f>
        <v>41</v>
      </c>
      <c r="H172" s="6">
        <f t="shared" si="184"/>
        <v>13.2972973</v>
      </c>
      <c r="I172" s="14">
        <f t="shared" si="3"/>
        <v>24.66666667</v>
      </c>
      <c r="J172" s="14">
        <v>8.0</v>
      </c>
      <c r="K172" s="6">
        <f t="shared" si="4"/>
        <v>12.2972973</v>
      </c>
      <c r="L172" s="6">
        <f t="shared" ref="L172:P172" si="186">IF((K172-1+W172)&lt;0,0,K172-1+W172)</f>
        <v>11.2972973</v>
      </c>
      <c r="M172" s="6">
        <f t="shared" si="186"/>
        <v>10.2972973</v>
      </c>
      <c r="N172" s="6">
        <f t="shared" si="186"/>
        <v>9.297297297</v>
      </c>
      <c r="O172" s="6">
        <f t="shared" si="186"/>
        <v>8.297297297</v>
      </c>
      <c r="P172" s="6">
        <f t="shared" si="186"/>
        <v>7.297297297</v>
      </c>
      <c r="Q172" s="6">
        <f t="shared" si="6"/>
        <v>2.166666667</v>
      </c>
      <c r="S172" s="6">
        <f t="shared" si="7"/>
        <v>0</v>
      </c>
      <c r="T172" s="6">
        <f t="shared" si="8"/>
        <v>0.7027027027</v>
      </c>
      <c r="U172" s="6">
        <f t="shared" si="9"/>
        <v>0</v>
      </c>
      <c r="V172" s="6">
        <f t="array" ref="V172">iferror(XLOOKUP(B172,'INC INV'!AJ:AJ,'INC INV'!AL:AL)/F172,0)</f>
        <v>0</v>
      </c>
      <c r="W172" s="6">
        <f t="array" ref="W172">IFERROR(XLOOKUP(B172,'INC INV'!AP:AP,'INC INV'!AR:AR)/F172,0)</f>
        <v>0</v>
      </c>
      <c r="X172" s="6">
        <f t="array" ref="X172">IFERROR(XLOOKUP(B172,'INC INV'!AV:AV,'INC INV'!AX:AX)/F172,0)</f>
        <v>0</v>
      </c>
      <c r="Y172" s="6">
        <f t="array" ref="Y172">IFERROR(XLOOKUP(B172,'INC INV'!BB:BB,'INC INV'!BD:BD)/F172,0)</f>
        <v>0</v>
      </c>
      <c r="Z172" s="6">
        <f t="array" ref="Z172">IFERROR(XLOOKUP(B172,'INC INV'!BH:BH,'INC INV'!BJ:BJ)/F172,0)</f>
        <v>0</v>
      </c>
      <c r="AA172" s="6">
        <f t="array" ref="AA172">IFERROR(XLOOKUP(B172,'INC INV'!BN:BN,'INC INV'!BP:BP)/F172,0)</f>
        <v>0</v>
      </c>
    </row>
    <row r="173">
      <c r="A173" s="19" t="s">
        <v>436</v>
      </c>
      <c r="B173" s="20" t="s">
        <v>437</v>
      </c>
      <c r="C173" s="14" t="s">
        <v>431</v>
      </c>
      <c r="D173" s="84" t="str">
        <f t="array" ref="D173">XLOOKUP(B173,'ORDER LIST'!C:C,'ORDER LIST'!B:B)</f>
        <v>Hammered-Lamp-With-Snake</v>
      </c>
      <c r="E173" s="89"/>
      <c r="F173" s="6">
        <f t="array" ref="F173">XLOOKUP(B173,SALES!A:A,SALES!C:C)</f>
        <v>40</v>
      </c>
      <c r="G173" s="6">
        <f t="array" ref="G173">XLOOKUP(B173,INV!A:A,INV!G:G)</f>
        <v>433</v>
      </c>
      <c r="H173" s="6">
        <f t="shared" si="184"/>
        <v>10.825</v>
      </c>
      <c r="I173" s="14">
        <f t="shared" si="3"/>
        <v>320</v>
      </c>
      <c r="J173" s="14">
        <v>8.0</v>
      </c>
      <c r="K173" s="6">
        <f t="shared" si="4"/>
        <v>12.5</v>
      </c>
      <c r="L173" s="6">
        <f t="shared" ref="L173:P173" si="187">IF((K173-1+W173)&lt;0,0,K173-1+W173)</f>
        <v>11.5</v>
      </c>
      <c r="M173" s="6">
        <f t="shared" si="187"/>
        <v>10.5</v>
      </c>
      <c r="N173" s="6">
        <f t="shared" si="187"/>
        <v>9.5</v>
      </c>
      <c r="O173" s="6">
        <f t="shared" si="187"/>
        <v>9.25</v>
      </c>
      <c r="P173" s="6">
        <f t="shared" si="187"/>
        <v>8.25</v>
      </c>
      <c r="Q173" s="6">
        <f t="shared" si="6"/>
        <v>0</v>
      </c>
      <c r="S173" s="6">
        <f t="shared" si="7"/>
        <v>0</v>
      </c>
      <c r="T173" s="6">
        <f t="shared" si="8"/>
        <v>0</v>
      </c>
      <c r="U173" s="6">
        <f t="shared" si="9"/>
        <v>0</v>
      </c>
      <c r="V173" s="6">
        <f t="array" ref="V173">iferror(XLOOKUP(B173,'INC INV'!AJ:AJ,'INC INV'!AL:AL)/F173,0)</f>
        <v>2.675</v>
      </c>
      <c r="W173" s="6">
        <f t="array" ref="W173">IFERROR(XLOOKUP(B173,'INC INV'!AP:AP,'INC INV'!AR:AR)/F173,0)</f>
        <v>0</v>
      </c>
      <c r="X173" s="6">
        <f t="array" ref="X173">IFERROR(XLOOKUP(B173,'INC INV'!AV:AV,'INC INV'!AX:AX)/F173,0)</f>
        <v>0</v>
      </c>
      <c r="Y173" s="6">
        <f t="array" ref="Y173">IFERROR(XLOOKUP(B173,'INC INV'!BB:BB,'INC INV'!BD:BD)/F173,0)</f>
        <v>0</v>
      </c>
      <c r="Z173" s="6">
        <f t="array" ref="Z173">IFERROR(XLOOKUP(B173,'INC INV'!BH:BH,'INC INV'!BJ:BJ)/F173,0)</f>
        <v>0.75</v>
      </c>
      <c r="AA173" s="6">
        <f t="array" ref="AA173">IFERROR(XLOOKUP(B173,'INC INV'!BN:BN,'INC INV'!BP:BP)/F173,0)</f>
        <v>0</v>
      </c>
    </row>
    <row r="174">
      <c r="A174" s="3" t="s">
        <v>103</v>
      </c>
      <c r="B174" s="3" t="s">
        <v>104</v>
      </c>
      <c r="C174" s="14" t="s">
        <v>84</v>
      </c>
      <c r="D174" s="84" t="str">
        <f t="array" ref="D174">XLOOKUP(B174,'ORDER LIST'!C:C,'ORDER LIST'!B:B)</f>
        <v>Infinite - Screen Printed Notebook</v>
      </c>
      <c r="E174" s="89"/>
      <c r="F174" s="66">
        <v>10.0</v>
      </c>
      <c r="G174" s="6">
        <f t="array" ref="G174">XLOOKUP(B174,INV!A:A,INV!G:G)</f>
        <v>39</v>
      </c>
      <c r="H174" s="6">
        <f t="shared" si="184"/>
        <v>3.9</v>
      </c>
      <c r="I174" s="14">
        <f t="shared" si="3"/>
        <v>60</v>
      </c>
      <c r="J174" s="14">
        <v>6.0</v>
      </c>
      <c r="K174" s="6">
        <f t="shared" si="4"/>
        <v>12.9</v>
      </c>
      <c r="L174" s="6">
        <f t="shared" ref="L174:P174" si="188">IF((K174-1+W174)&lt;0,0,K174-1+W174)</f>
        <v>26.4</v>
      </c>
      <c r="M174" s="6">
        <f t="shared" si="188"/>
        <v>25.4</v>
      </c>
      <c r="N174" s="6">
        <f t="shared" si="188"/>
        <v>24.4</v>
      </c>
      <c r="O174" s="6">
        <f t="shared" si="188"/>
        <v>23.4</v>
      </c>
      <c r="P174" s="6">
        <f t="shared" si="188"/>
        <v>22.4</v>
      </c>
      <c r="Q174" s="6">
        <f t="shared" si="6"/>
        <v>0</v>
      </c>
      <c r="S174" s="6">
        <f t="shared" si="7"/>
        <v>0</v>
      </c>
      <c r="T174" s="6">
        <f t="shared" si="8"/>
        <v>0</v>
      </c>
      <c r="U174" s="6">
        <f t="shared" si="9"/>
        <v>0</v>
      </c>
      <c r="V174" s="6">
        <f t="array" ref="V174">iferror(XLOOKUP(B174,'INC INV'!AJ:AJ,'INC INV'!AL:AL)/F174,0)</f>
        <v>10</v>
      </c>
      <c r="W174" s="6">
        <f t="array" ref="W174">IFERROR(XLOOKUP(B174,'INC INV'!AP:AP,'INC INV'!AR:AR)/F174,0)</f>
        <v>14.5</v>
      </c>
      <c r="X174" s="6">
        <f t="array" ref="X174">IFERROR(XLOOKUP(B174,'INC INV'!AV:AV,'INC INV'!AX:AX)/F174,0)</f>
        <v>0</v>
      </c>
      <c r="Y174" s="6">
        <f t="array" ref="Y174">IFERROR(XLOOKUP(B174,'INC INV'!BB:BB,'INC INV'!BD:BD)/F174,0)</f>
        <v>0</v>
      </c>
      <c r="Z174" s="6">
        <f t="array" ref="Z174">IFERROR(XLOOKUP(B174,'INC INV'!BH:BH,'INC INV'!BJ:BJ)/F174,0)</f>
        <v>0</v>
      </c>
      <c r="AA174" s="6">
        <f t="array" ref="AA174">IFERROR(XLOOKUP(B174,'INC INV'!BN:BN,'INC INV'!BP:BP)/F174,0)</f>
        <v>0</v>
      </c>
    </row>
    <row r="175">
      <c r="A175" s="19" t="s">
        <v>438</v>
      </c>
      <c r="B175" s="20" t="s">
        <v>439</v>
      </c>
      <c r="C175" s="14" t="s">
        <v>431</v>
      </c>
      <c r="D175" s="84" t="str">
        <f t="array" ref="D175">XLOOKUP(B175,'ORDER LIST'!C:C,'ORDER LIST'!B:B)</f>
        <v>Lamp-With-Lotus-Flower</v>
      </c>
      <c r="E175" s="89"/>
      <c r="F175" s="6">
        <f t="array" ref="F175">XLOOKUP(B175,SALES!A:A,SALES!C:C)</f>
        <v>35.83333333</v>
      </c>
      <c r="G175" s="6">
        <f t="array" ref="G175">XLOOKUP(B175,INV!A:A,INV!G:G)</f>
        <v>516</v>
      </c>
      <c r="H175" s="6">
        <f t="shared" si="184"/>
        <v>14.4</v>
      </c>
      <c r="I175" s="14">
        <f t="shared" si="3"/>
        <v>286.6666667</v>
      </c>
      <c r="J175" s="14">
        <v>8.0</v>
      </c>
      <c r="K175" s="6">
        <f t="shared" si="4"/>
        <v>13.4</v>
      </c>
      <c r="L175" s="6">
        <f t="shared" ref="L175:P175" si="189">IF((K175-1+W175)&lt;0,0,K175-1+W175)</f>
        <v>12.4</v>
      </c>
      <c r="M175" s="6">
        <f t="shared" si="189"/>
        <v>11.4</v>
      </c>
      <c r="N175" s="6">
        <f t="shared" si="189"/>
        <v>10.4</v>
      </c>
      <c r="O175" s="6">
        <f t="shared" si="189"/>
        <v>9.4</v>
      </c>
      <c r="P175" s="6">
        <f t="shared" si="189"/>
        <v>8.4</v>
      </c>
      <c r="Q175" s="6">
        <f t="shared" si="6"/>
        <v>0</v>
      </c>
      <c r="S175" s="6">
        <f t="shared" si="7"/>
        <v>0</v>
      </c>
      <c r="T175" s="6">
        <f t="shared" si="8"/>
        <v>0</v>
      </c>
      <c r="U175" s="6">
        <f t="shared" si="9"/>
        <v>0</v>
      </c>
      <c r="V175" s="6">
        <f t="array" ref="V175">iferror(XLOOKUP(B175,'INC INV'!AJ:AJ,'INC INV'!AL:AL)/F175,0)</f>
        <v>0</v>
      </c>
      <c r="W175" s="6">
        <f t="array" ref="W175">IFERROR(XLOOKUP(B175,'INC INV'!AP:AP,'INC INV'!AR:AR)/F175,0)</f>
        <v>0</v>
      </c>
      <c r="X175" s="6">
        <f t="array" ref="X175">IFERROR(XLOOKUP(B175,'INC INV'!AV:AV,'INC INV'!AX:AX)/F175,0)</f>
        <v>0</v>
      </c>
      <c r="Y175" s="6">
        <f t="array" ref="Y175">IFERROR(XLOOKUP(B175,'INC INV'!BB:BB,'INC INV'!BD:BD)/F175,0)</f>
        <v>0</v>
      </c>
      <c r="Z175" s="6">
        <f t="array" ref="Z175">IFERROR(XLOOKUP(B175,'INC INV'!BH:BH,'INC INV'!BJ:BJ)/F175,0)</f>
        <v>0</v>
      </c>
      <c r="AA175" s="6">
        <f t="array" ref="AA175">IFERROR(XLOOKUP(B175,'INC INV'!BN:BN,'INC INV'!BP:BP)/F175,0)</f>
        <v>0</v>
      </c>
    </row>
    <row r="176">
      <c r="A176" s="19" t="s">
        <v>526</v>
      </c>
      <c r="B176" s="20" t="s">
        <v>527</v>
      </c>
      <c r="C176" s="14" t="s">
        <v>467</v>
      </c>
      <c r="D176" s="84" t="str">
        <f t="array" ref="D176">XLOOKUP(B176,'ORDER LIST'!C:C,'ORDER LIST'!B:B)</f>
        <v>Incense-Stick-Nagachampa</v>
      </c>
      <c r="E176" s="89"/>
      <c r="F176" s="6">
        <f t="array" ref="F176">XLOOKUP(B176,SALES!A:A,SALES!C:C)</f>
        <v>76.25</v>
      </c>
      <c r="G176" s="63">
        <f t="array" ref="G176">XLOOKUP(B176,INV!A:A,INV!G:G)</f>
        <v>1104</v>
      </c>
      <c r="H176" s="6">
        <f t="shared" si="184"/>
        <v>14.47868852</v>
      </c>
      <c r="I176" s="14">
        <f t="shared" si="3"/>
        <v>610</v>
      </c>
      <c r="J176" s="14">
        <v>8.0</v>
      </c>
      <c r="K176" s="6">
        <f t="shared" si="4"/>
        <v>13.47868852</v>
      </c>
      <c r="L176" s="6">
        <f t="shared" ref="L176:P176" si="190">IF((K176-1+W176)&lt;0,0,K176-1+W176)</f>
        <v>12.47868852</v>
      </c>
      <c r="M176" s="6">
        <f t="shared" si="190"/>
        <v>11.47868852</v>
      </c>
      <c r="N176" s="6">
        <f t="shared" si="190"/>
        <v>10.5704918</v>
      </c>
      <c r="O176" s="6">
        <f t="shared" si="190"/>
        <v>9.570491803</v>
      </c>
      <c r="P176" s="6">
        <f t="shared" si="190"/>
        <v>8.570491803</v>
      </c>
      <c r="Q176" s="6">
        <f t="shared" si="6"/>
        <v>0</v>
      </c>
      <c r="S176" s="6">
        <f t="shared" si="7"/>
        <v>0</v>
      </c>
      <c r="T176" s="6">
        <f t="shared" si="8"/>
        <v>0</v>
      </c>
      <c r="U176" s="6">
        <f t="shared" si="9"/>
        <v>0</v>
      </c>
      <c r="V176" s="6">
        <f t="array" ref="V176">iferror(XLOOKUP(B176,'INC INV'!AJ:AJ,'INC INV'!AL:AL)/F176,0)</f>
        <v>0</v>
      </c>
      <c r="W176" s="6">
        <f t="array" ref="W176">IFERROR(XLOOKUP(B176,'INC INV'!AP:AP,'INC INV'!AR:AR)/F176,0)</f>
        <v>0</v>
      </c>
      <c r="X176" s="6">
        <f t="array" ref="X176">IFERROR(XLOOKUP(B176,'INC INV'!AV:AV,'INC INV'!AX:AX)/F176,0)</f>
        <v>0</v>
      </c>
      <c r="Y176" s="6">
        <f t="array" ref="Y176">IFERROR(XLOOKUP(B176,'INC INV'!BB:BB,'INC INV'!BD:BD)/F176,0)</f>
        <v>0.09180327869</v>
      </c>
      <c r="Z176" s="6">
        <f t="array" ref="Z176">IFERROR(XLOOKUP(B176,'INC INV'!BH:BH,'INC INV'!BJ:BJ)/F176,0)</f>
        <v>0</v>
      </c>
      <c r="AA176" s="6">
        <f t="array" ref="AA176">IFERROR(XLOOKUP(B176,'INC INV'!BN:BN,'INC INV'!BP:BP)/F176,0)</f>
        <v>0</v>
      </c>
    </row>
    <row r="177">
      <c r="A177" s="19" t="s">
        <v>695</v>
      </c>
      <c r="B177" s="20" t="s">
        <v>696</v>
      </c>
      <c r="C177" s="14" t="s">
        <v>607</v>
      </c>
      <c r="D177" s="84" t="str">
        <f t="array" ref="D177">XLOOKUP(B177,'ORDER LIST'!C:C,'ORDER LIST'!B:B)</f>
        <v>SG-Photos-Meditative</v>
      </c>
      <c r="E177" s="89" t="str">
        <f t="array" ref="E177">XLOOKUP(B177,'PRICE LIST'!E:E,#REF!)</f>
        <v>#N/A</v>
      </c>
      <c r="F177" s="6">
        <f t="array" ref="F177">XLOOKUP(B177,SALES!A:A,SALES!C:C)</f>
        <v>4.833333333</v>
      </c>
      <c r="G177" s="6">
        <f t="array" ref="G177">XLOOKUP(B177,INV!A:A,INV!G:G)</f>
        <v>70</v>
      </c>
      <c r="H177" s="6">
        <f t="shared" si="184"/>
        <v>14.48275862</v>
      </c>
      <c r="I177" s="14">
        <f t="shared" si="3"/>
        <v>38.66666667</v>
      </c>
      <c r="J177" s="14">
        <v>8.0</v>
      </c>
      <c r="K177" s="6">
        <f t="shared" si="4"/>
        <v>13.48275862</v>
      </c>
      <c r="L177" s="6">
        <f t="shared" ref="L177:P177" si="191">IF((K177-1+W177)&lt;0,0,K177-1+W177)</f>
        <v>12.48275862</v>
      </c>
      <c r="M177" s="6">
        <f t="shared" si="191"/>
        <v>11.48275862</v>
      </c>
      <c r="N177" s="6">
        <f t="shared" si="191"/>
        <v>10.48275862</v>
      </c>
      <c r="O177" s="6">
        <f t="shared" si="191"/>
        <v>9.482758621</v>
      </c>
      <c r="P177" s="6">
        <f t="shared" si="191"/>
        <v>8.482758621</v>
      </c>
      <c r="Q177" s="6">
        <f t="shared" si="6"/>
        <v>0</v>
      </c>
      <c r="S177" s="6">
        <f t="shared" si="7"/>
        <v>0</v>
      </c>
      <c r="T177" s="6">
        <f t="shared" si="8"/>
        <v>0</v>
      </c>
      <c r="U177" s="6">
        <f t="shared" si="9"/>
        <v>0</v>
      </c>
      <c r="V177" s="6">
        <f t="array" ref="V177">iferror(XLOOKUP(B177,'INC INV'!AJ:AJ,'INC INV'!AL:AL)/F177,0)</f>
        <v>0</v>
      </c>
      <c r="W177" s="6">
        <f t="array" ref="W177">IFERROR(XLOOKUP(B177,'INC INV'!AP:AP,'INC INV'!AR:AR)/F177,0)</f>
        <v>0</v>
      </c>
      <c r="X177" s="6">
        <f t="array" ref="X177">IFERROR(XLOOKUP(B177,'INC INV'!AV:AV,'INC INV'!AX:AX)/F177,0)</f>
        <v>0</v>
      </c>
      <c r="Y177" s="6">
        <f t="array" ref="Y177">IFERROR(XLOOKUP(B177,'INC INV'!BB:BB,'INC INV'!BD:BD)/F177,0)</f>
        <v>0</v>
      </c>
      <c r="Z177" s="6">
        <f t="array" ref="Z177">IFERROR(XLOOKUP(B177,'INC INV'!BH:BH,'INC INV'!BJ:BJ)/F177,0)</f>
        <v>0</v>
      </c>
      <c r="AA177" s="6">
        <f t="array" ref="AA177">IFERROR(XLOOKUP(B177,'INC INV'!BN:BN,'INC INV'!BP:BP)/F177,0)</f>
        <v>0</v>
      </c>
    </row>
    <row r="178">
      <c r="A178" s="19" t="s">
        <v>618</v>
      </c>
      <c r="B178" s="20" t="s">
        <v>694</v>
      </c>
      <c r="C178" s="14" t="s">
        <v>607</v>
      </c>
      <c r="D178" s="84" t="str">
        <f t="array" ref="D178">XLOOKUP(B178,'ORDER LIST'!C:C,'ORDER LIST'!B:B)</f>
        <v>Devi w/Bangles Yellow Ver</v>
      </c>
      <c r="E178" s="89" t="str">
        <f t="array" ref="E178">XLOOKUP(B178,'PRICE LIST'!E:E,#REF!)</f>
        <v>#N/A</v>
      </c>
      <c r="F178" s="6">
        <f t="array" ref="F178">XLOOKUP(B178,SALES!A:A,SALES!C:C)</f>
        <v>3.083333333</v>
      </c>
      <c r="G178" s="6">
        <f t="array" ref="G178">XLOOKUP(B178,INV!A:A,INV!G:G)</f>
        <v>45</v>
      </c>
      <c r="H178" s="6">
        <f t="shared" si="184"/>
        <v>14.59459459</v>
      </c>
      <c r="I178" s="14">
        <f t="shared" si="3"/>
        <v>24.66666667</v>
      </c>
      <c r="J178" s="14">
        <v>8.0</v>
      </c>
      <c r="K178" s="6">
        <f t="shared" si="4"/>
        <v>13.59459459</v>
      </c>
      <c r="L178" s="6">
        <f t="shared" ref="L178:P178" si="192">IF((K178-1+W178)&lt;0,0,K178-1+W178)</f>
        <v>12.59459459</v>
      </c>
      <c r="M178" s="6">
        <f t="shared" si="192"/>
        <v>11.59459459</v>
      </c>
      <c r="N178" s="6">
        <f t="shared" si="192"/>
        <v>10.59459459</v>
      </c>
      <c r="O178" s="6">
        <f t="shared" si="192"/>
        <v>9.594594595</v>
      </c>
      <c r="P178" s="6">
        <f t="shared" si="192"/>
        <v>8.594594595</v>
      </c>
      <c r="Q178" s="6">
        <f t="shared" si="6"/>
        <v>0</v>
      </c>
      <c r="S178" s="6">
        <f t="shared" si="7"/>
        <v>0</v>
      </c>
      <c r="T178" s="6">
        <f t="shared" si="8"/>
        <v>0</v>
      </c>
      <c r="U178" s="6">
        <f t="shared" si="9"/>
        <v>0</v>
      </c>
      <c r="V178" s="6">
        <f t="array" ref="V178">iferror(XLOOKUP(B178,'INC INV'!AJ:AJ,'INC INV'!AL:AL)/F178,0)</f>
        <v>0</v>
      </c>
      <c r="W178" s="6">
        <f t="array" ref="W178">IFERROR(XLOOKUP(B178,'INC INV'!AP:AP,'INC INV'!AR:AR)/F178,0)</f>
        <v>0</v>
      </c>
      <c r="X178" s="6">
        <f t="array" ref="X178">IFERROR(XLOOKUP(B178,'INC INV'!AV:AV,'INC INV'!AX:AX)/F178,0)</f>
        <v>0</v>
      </c>
      <c r="Y178" s="6">
        <f t="array" ref="Y178">IFERROR(XLOOKUP(B178,'INC INV'!BB:BB,'INC INV'!BD:BD)/F178,0)</f>
        <v>0</v>
      </c>
      <c r="Z178" s="6">
        <f t="array" ref="Z178">IFERROR(XLOOKUP(B178,'INC INV'!BH:BH,'INC INV'!BJ:BJ)/F178,0)</f>
        <v>0</v>
      </c>
      <c r="AA178" s="6">
        <f t="array" ref="AA178">IFERROR(XLOOKUP(B178,'INC INV'!BN:BN,'INC INV'!BP:BP)/F178,0)</f>
        <v>0</v>
      </c>
    </row>
    <row r="179">
      <c r="A179" s="19" t="s">
        <v>407</v>
      </c>
      <c r="B179" s="20" t="s">
        <v>408</v>
      </c>
      <c r="C179" s="14" t="s">
        <v>6</v>
      </c>
      <c r="D179" s="84" t="str">
        <f t="array" ref="D179">XLOOKUP(B179,'ORDER LIST'!C:C,'ORDER LIST'!B:B)</f>
        <v>Hammered-Copper-Water-Storage-Pot</v>
      </c>
      <c r="E179" s="89" t="s">
        <v>864</v>
      </c>
      <c r="F179" s="6">
        <f t="array" ref="F179">XLOOKUP(B179,SALES!A:A,SALES!C:C)</f>
        <v>26.08333333</v>
      </c>
      <c r="G179" s="6">
        <f t="array" ref="G179">XLOOKUP(B179,INV!A:A,INV!G:G)</f>
        <v>383</v>
      </c>
      <c r="H179" s="6">
        <f t="shared" si="184"/>
        <v>14.68370607</v>
      </c>
      <c r="I179" s="14">
        <f t="shared" si="3"/>
        <v>208.6666667</v>
      </c>
      <c r="J179" s="14">
        <v>8.0</v>
      </c>
      <c r="K179" s="6">
        <f t="shared" si="4"/>
        <v>13.68370607</v>
      </c>
      <c r="L179" s="6">
        <f t="shared" ref="L179:P179" si="193">IF((K179-1+W179)&lt;0,0,K179-1+W179)</f>
        <v>12.68370607</v>
      </c>
      <c r="M179" s="6">
        <f t="shared" si="193"/>
        <v>11.68370607</v>
      </c>
      <c r="N179" s="6">
        <f t="shared" si="193"/>
        <v>10.68370607</v>
      </c>
      <c r="O179" s="6">
        <f t="shared" si="193"/>
        <v>9.68370607</v>
      </c>
      <c r="P179" s="6">
        <f t="shared" si="193"/>
        <v>8.68370607</v>
      </c>
      <c r="Q179" s="6">
        <f t="shared" si="6"/>
        <v>0</v>
      </c>
      <c r="S179" s="6">
        <f t="shared" si="7"/>
        <v>0</v>
      </c>
      <c r="T179" s="6">
        <f t="shared" si="8"/>
        <v>0</v>
      </c>
      <c r="U179" s="6">
        <f t="shared" si="9"/>
        <v>0</v>
      </c>
      <c r="V179" s="6">
        <f t="array" ref="V179">iferror(XLOOKUP(B179,'INC INV'!AJ:AJ,'INC INV'!AL:AL)/F179,0)</f>
        <v>0</v>
      </c>
      <c r="W179" s="6">
        <f t="array" ref="W179">IFERROR(XLOOKUP(B179,'INC INV'!AP:AP,'INC INV'!AR:AR)/F179,0)</f>
        <v>0</v>
      </c>
      <c r="X179" s="6">
        <f t="array" ref="X179">IFERROR(XLOOKUP(B179,'INC INV'!AV:AV,'INC INV'!AX:AX)/F179,0)</f>
        <v>0</v>
      </c>
      <c r="Y179" s="6">
        <f t="array" ref="Y179">IFERROR(XLOOKUP(B179,'INC INV'!BB:BB,'INC INV'!BD:BD)/F179,0)</f>
        <v>0</v>
      </c>
      <c r="Z179" s="6">
        <f t="array" ref="Z179">IFERROR(XLOOKUP(B179,'INC INV'!BH:BH,'INC INV'!BJ:BJ)/F179,0)</f>
        <v>0</v>
      </c>
      <c r="AA179" s="6">
        <f t="array" ref="AA179">IFERROR(XLOOKUP(B179,'INC INV'!BN:BN,'INC INV'!BP:BP)/F179,0)</f>
        <v>0</v>
      </c>
    </row>
    <row r="180">
      <c r="A180" s="19" t="s">
        <v>250</v>
      </c>
      <c r="B180" s="20" t="s">
        <v>251</v>
      </c>
      <c r="C180" s="14" t="s">
        <v>239</v>
      </c>
      <c r="D180" s="84" t="str">
        <f t="array" ref="D180">XLOOKUP(B180,'ORDER LIST'!C:C,'ORDER LIST'!B:B)</f>
        <v>Linga-Jyoti-Offering-Lamp-Brass/Copper</v>
      </c>
      <c r="E180" s="89"/>
      <c r="F180" s="6">
        <f t="array" ref="F180">XLOOKUP(B180,SALES!A:A,SALES!C:C)</f>
        <v>36.5</v>
      </c>
      <c r="G180" s="6">
        <f t="array" ref="G180">XLOOKUP(B180,INV!A:A,INV!G:G)</f>
        <v>537</v>
      </c>
      <c r="H180" s="6">
        <f t="shared" si="184"/>
        <v>14.71232877</v>
      </c>
      <c r="I180" s="14">
        <f t="shared" si="3"/>
        <v>365</v>
      </c>
      <c r="J180" s="14">
        <v>10.0</v>
      </c>
      <c r="K180" s="6">
        <f t="shared" si="4"/>
        <v>13.71232877</v>
      </c>
      <c r="L180" s="6">
        <f t="shared" ref="L180:P180" si="194">IF((K180-1+W180)&lt;0,0,K180-1+W180)</f>
        <v>12.71232877</v>
      </c>
      <c r="M180" s="6">
        <f t="shared" si="194"/>
        <v>11.71232877</v>
      </c>
      <c r="N180" s="6">
        <f t="shared" si="194"/>
        <v>11.80821918</v>
      </c>
      <c r="O180" s="6">
        <f t="shared" si="194"/>
        <v>10.80821918</v>
      </c>
      <c r="P180" s="6">
        <f t="shared" si="194"/>
        <v>9.808219178</v>
      </c>
      <c r="Q180" s="6">
        <f t="shared" si="6"/>
        <v>7</v>
      </c>
      <c r="S180" s="6">
        <f t="shared" si="7"/>
        <v>0</v>
      </c>
      <c r="T180" s="6">
        <f t="shared" si="8"/>
        <v>0.1917808219</v>
      </c>
      <c r="U180" s="6">
        <f t="shared" si="9"/>
        <v>0</v>
      </c>
      <c r="V180" s="6">
        <f t="array" ref="V180">iferror(XLOOKUP(B180,'INC INV'!AJ:AJ,'INC INV'!AL:AL)/F180,0)</f>
        <v>0</v>
      </c>
      <c r="W180" s="6">
        <f t="array" ref="W180">IFERROR(XLOOKUP(B180,'INC INV'!AP:AP,'INC INV'!AR:AR)/F180,0)</f>
        <v>0</v>
      </c>
      <c r="X180" s="6">
        <f t="array" ref="X180">IFERROR(XLOOKUP(B180,'INC INV'!AV:AV,'INC INV'!AX:AX)/F180,0)</f>
        <v>0</v>
      </c>
      <c r="Y180" s="6">
        <f t="array" ref="Y180">IFERROR(XLOOKUP(B180,'INC INV'!BB:BB,'INC INV'!BD:BD)/F180,0)</f>
        <v>1.095890411</v>
      </c>
      <c r="Z180" s="6">
        <f t="array" ref="Z180">IFERROR(XLOOKUP(B180,'INC INV'!BH:BH,'INC INV'!BJ:BJ)/F180,0)</f>
        <v>0</v>
      </c>
      <c r="AA180" s="6">
        <f t="array" ref="AA180">IFERROR(XLOOKUP(B180,'INC INV'!BN:BN,'INC INV'!BP:BP)/F180,0)</f>
        <v>0</v>
      </c>
    </row>
    <row r="181">
      <c r="A181" s="19" t="s">
        <v>648</v>
      </c>
      <c r="B181" s="20" t="s">
        <v>657</v>
      </c>
      <c r="C181" s="14" t="s">
        <v>607</v>
      </c>
      <c r="D181" s="84" t="str">
        <f t="array" ref="D181">XLOOKUP(B181,'ORDER LIST'!C:C,'ORDER LIST'!B:B)</f>
        <v>Devi w/Bangles Sandalwood Ver</v>
      </c>
      <c r="E181" s="89" t="str">
        <f t="array" ref="E181">XLOOKUP(B181,'PRICE LIST'!E:E,#REF!)</f>
        <v>#N/A</v>
      </c>
      <c r="F181" s="6">
        <f t="array" ref="F181">XLOOKUP(B181,SALES!A:A,SALES!C:C)</f>
        <v>1.75</v>
      </c>
      <c r="G181" s="63">
        <f t="array" ref="G181">XLOOKUP(B181,INV!A:A,INV!G:G)</f>
        <v>26</v>
      </c>
      <c r="H181" s="6">
        <f t="shared" si="184"/>
        <v>14.85714286</v>
      </c>
      <c r="I181" s="14">
        <f t="shared" si="3"/>
        <v>14</v>
      </c>
      <c r="J181" s="14">
        <v>8.0</v>
      </c>
      <c r="K181" s="6">
        <f t="shared" si="4"/>
        <v>13.85714286</v>
      </c>
      <c r="L181" s="6">
        <f t="shared" ref="L181:P181" si="195">IF((K181-1+W181)&lt;0,0,K181-1+W181)</f>
        <v>12.85714286</v>
      </c>
      <c r="M181" s="6">
        <f t="shared" si="195"/>
        <v>11.85714286</v>
      </c>
      <c r="N181" s="6">
        <f t="shared" si="195"/>
        <v>10.85714286</v>
      </c>
      <c r="O181" s="6">
        <f t="shared" si="195"/>
        <v>9.857142857</v>
      </c>
      <c r="P181" s="6">
        <f t="shared" si="195"/>
        <v>8.857142857</v>
      </c>
      <c r="Q181" s="6">
        <f t="shared" si="6"/>
        <v>0</v>
      </c>
      <c r="S181" s="6">
        <f t="shared" si="7"/>
        <v>0</v>
      </c>
      <c r="T181" s="6">
        <f t="shared" si="8"/>
        <v>0</v>
      </c>
      <c r="U181" s="6">
        <f t="shared" si="9"/>
        <v>0</v>
      </c>
      <c r="V181" s="6">
        <f t="array" ref="V181">iferror(XLOOKUP(B181,'INC INV'!AJ:AJ,'INC INV'!AL:AL)/F181,0)</f>
        <v>0</v>
      </c>
      <c r="W181" s="6">
        <f t="array" ref="W181">IFERROR(XLOOKUP(B181,'INC INV'!AP:AP,'INC INV'!AR:AR)/F181,0)</f>
        <v>0</v>
      </c>
      <c r="X181" s="6">
        <f t="array" ref="X181">IFERROR(XLOOKUP(B181,'INC INV'!AV:AV,'INC INV'!AX:AX)/F181,0)</f>
        <v>0</v>
      </c>
      <c r="Y181" s="6">
        <f t="array" ref="Y181">IFERROR(XLOOKUP(B181,'INC INV'!BB:BB,'INC INV'!BD:BD)/F181,0)</f>
        <v>0</v>
      </c>
      <c r="Z181" s="6">
        <f t="array" ref="Z181">IFERROR(XLOOKUP(B181,'INC INV'!BH:BH,'INC INV'!BJ:BJ)/F181,0)</f>
        <v>0</v>
      </c>
      <c r="AA181" s="6">
        <f t="array" ref="AA181">IFERROR(XLOOKUP(B181,'INC INV'!BN:BN,'INC INV'!BP:BP)/F181,0)</f>
        <v>0</v>
      </c>
    </row>
    <row r="182">
      <c r="A182" s="19" t="s">
        <v>409</v>
      </c>
      <c r="B182" s="20" t="s">
        <v>410</v>
      </c>
      <c r="C182" s="47" t="s">
        <v>6</v>
      </c>
      <c r="D182" s="84" t="str">
        <f t="array" ref="D182">XLOOKUP(B182,'ORDER LIST'!C:C,'ORDER LIST'!B:B)</f>
        <v>Copper-Water-Bottle-Hammered</v>
      </c>
      <c r="E182" s="104"/>
      <c r="F182" s="86">
        <f t="array" ref="F182">XLOOKUP(B182,SALES!A:A,SALES!C:C)</f>
        <v>54</v>
      </c>
      <c r="G182" s="87">
        <f t="array" ref="G182">XLOOKUP(B182,INV!A:A,INV!G:G)</f>
        <v>812</v>
      </c>
      <c r="H182" s="6">
        <f t="shared" si="184"/>
        <v>15.03703704</v>
      </c>
      <c r="I182" s="14">
        <f t="shared" si="3"/>
        <v>432</v>
      </c>
      <c r="J182" s="47">
        <v>8.0</v>
      </c>
      <c r="K182" s="6">
        <f t="shared" si="4"/>
        <v>14.03703704</v>
      </c>
      <c r="L182" s="6">
        <f t="shared" ref="L182:P182" si="196">IF((K182-1+W182)&lt;0,0,K182-1+W182)</f>
        <v>13.03703704</v>
      </c>
      <c r="M182" s="6">
        <f t="shared" si="196"/>
        <v>12.03703704</v>
      </c>
      <c r="N182" s="6">
        <f t="shared" si="196"/>
        <v>11.03703704</v>
      </c>
      <c r="O182" s="6">
        <f t="shared" si="196"/>
        <v>10.03703704</v>
      </c>
      <c r="P182" s="6">
        <f t="shared" si="196"/>
        <v>9.037037037</v>
      </c>
      <c r="Q182" s="6">
        <f t="shared" si="6"/>
        <v>0</v>
      </c>
      <c r="S182" s="6">
        <f t="shared" si="7"/>
        <v>0</v>
      </c>
      <c r="T182" s="6">
        <f t="shared" si="8"/>
        <v>0</v>
      </c>
      <c r="U182" s="6">
        <f t="shared" si="9"/>
        <v>0</v>
      </c>
      <c r="V182" s="6">
        <f t="array" ref="V182">iferror(XLOOKUP(B182,'INC INV'!AJ:AJ,'INC INV'!AL:AL)/F182,0)</f>
        <v>0</v>
      </c>
      <c r="W182" s="6">
        <f t="array" ref="W182">IFERROR(XLOOKUP(B182,'INC INV'!AP:AP,'INC INV'!AR:AR)/F182,0)</f>
        <v>0</v>
      </c>
      <c r="X182" s="6">
        <f t="array" ref="X182">IFERROR(XLOOKUP(B182,'INC INV'!AV:AV,'INC INV'!AX:AX)/F182,0)</f>
        <v>0</v>
      </c>
      <c r="Y182" s="6">
        <f t="array" ref="Y182">IFERROR(XLOOKUP(B182,'INC INV'!BB:BB,'INC INV'!BD:BD)/F182,0)</f>
        <v>0</v>
      </c>
      <c r="Z182" s="6">
        <f t="array" ref="Z182">IFERROR(XLOOKUP(B182,'INC INV'!BH:BH,'INC INV'!BJ:BJ)/F182,0)</f>
        <v>0</v>
      </c>
      <c r="AA182" s="6">
        <f t="array" ref="AA182">IFERROR(XLOOKUP(B182,'INC INV'!BN:BN,'INC INV'!BP:BP)/F182,0)</f>
        <v>0</v>
      </c>
    </row>
    <row r="183">
      <c r="A183" s="19" t="s">
        <v>211</v>
      </c>
      <c r="B183" s="20" t="s">
        <v>212</v>
      </c>
      <c r="C183" s="14" t="s">
        <v>182</v>
      </c>
      <c r="D183" s="84" t="str">
        <f t="array" ref="D183">XLOOKUP(B183,'ORDER LIST'!C:C,'ORDER LIST'!B:B)</f>
        <v>English Life And Death In One Breath</v>
      </c>
      <c r="E183" s="89"/>
      <c r="F183" s="6">
        <f t="array" ref="F183">XLOOKUP(B183,SALES!A:A,SALES!C:C)</f>
        <v>11.25</v>
      </c>
      <c r="G183" s="6">
        <f t="array" ref="G183">XLOOKUP(B183,INV!A:A,INV!G:G)</f>
        <v>171</v>
      </c>
      <c r="H183" s="6">
        <f t="shared" si="184"/>
        <v>15.2</v>
      </c>
      <c r="I183" s="14">
        <f t="shared" si="3"/>
        <v>90</v>
      </c>
      <c r="J183" s="14">
        <v>8.0</v>
      </c>
      <c r="K183" s="6">
        <f t="shared" si="4"/>
        <v>14.2</v>
      </c>
      <c r="L183" s="6">
        <f t="shared" ref="L183:P183" si="197">IF((K183-1+W183)&lt;0,0,K183-1+W183)</f>
        <v>13.2</v>
      </c>
      <c r="M183" s="6">
        <f t="shared" si="197"/>
        <v>12.2</v>
      </c>
      <c r="N183" s="6">
        <f t="shared" si="197"/>
        <v>11.2</v>
      </c>
      <c r="O183" s="6">
        <f t="shared" si="197"/>
        <v>10.2</v>
      </c>
      <c r="P183" s="6">
        <f t="shared" si="197"/>
        <v>9.2</v>
      </c>
      <c r="Q183" s="6">
        <f t="shared" si="6"/>
        <v>0</v>
      </c>
      <c r="S183" s="6">
        <f t="shared" si="7"/>
        <v>0</v>
      </c>
      <c r="T183" s="6">
        <f t="shared" si="8"/>
        <v>0</v>
      </c>
      <c r="U183" s="6">
        <f t="shared" si="9"/>
        <v>0</v>
      </c>
      <c r="V183" s="6">
        <f t="array" ref="V183">iferror(XLOOKUP(B183,'INC INV'!AJ:AJ,'INC INV'!AL:AL)/F183,0)</f>
        <v>0</v>
      </c>
      <c r="W183" s="6">
        <f t="array" ref="W183">IFERROR(XLOOKUP(B183,'INC INV'!AP:AP,'INC INV'!AR:AR)/F183,0)</f>
        <v>0</v>
      </c>
      <c r="X183" s="6">
        <f t="array" ref="X183">IFERROR(XLOOKUP(B183,'INC INV'!AV:AV,'INC INV'!AX:AX)/F183,0)</f>
        <v>0</v>
      </c>
      <c r="Y183" s="6">
        <f t="array" ref="Y183">IFERROR(XLOOKUP(B183,'INC INV'!BB:BB,'INC INV'!BD:BD)/F183,0)</f>
        <v>0</v>
      </c>
      <c r="Z183" s="6">
        <f t="array" ref="Z183">IFERROR(XLOOKUP(B183,'INC INV'!BH:BH,'INC INV'!BJ:BJ)/F183,0)</f>
        <v>0</v>
      </c>
      <c r="AA183" s="6">
        <f t="array" ref="AA183">IFERROR(XLOOKUP(B183,'INC INV'!BN:BN,'INC INV'!BP:BP)/F183,0)</f>
        <v>0</v>
      </c>
    </row>
    <row r="184">
      <c r="A184" s="19" t="s">
        <v>405</v>
      </c>
      <c r="B184" s="20" t="s">
        <v>406</v>
      </c>
      <c r="C184" s="14" t="s">
        <v>6</v>
      </c>
      <c r="D184" s="84" t="str">
        <f t="array" ref="D184">XLOOKUP(B184,'ORDER LIST'!C:C,'ORDER LIST'!B:B)</f>
        <v>Jeevarasam-Pot-Small</v>
      </c>
      <c r="E184" s="89" t="s">
        <v>864</v>
      </c>
      <c r="F184" s="6">
        <f t="array" ref="F184">XLOOKUP(B184,SALES!A:A,SALES!C:C)</f>
        <v>8.5</v>
      </c>
      <c r="G184" s="6">
        <f t="array" ref="G184">XLOOKUP(B184,INV!A:A,INV!G:G)</f>
        <v>130</v>
      </c>
      <c r="H184" s="6">
        <f t="shared" si="184"/>
        <v>15.29411765</v>
      </c>
      <c r="I184" s="14">
        <f t="shared" si="3"/>
        <v>68</v>
      </c>
      <c r="J184" s="14">
        <v>8.0</v>
      </c>
      <c r="K184" s="6">
        <f t="shared" si="4"/>
        <v>14.29411765</v>
      </c>
      <c r="L184" s="6">
        <f t="shared" ref="L184:P184" si="198">IF((K184-1+W184)&lt;0,0,K184-1+W184)</f>
        <v>13.29411765</v>
      </c>
      <c r="M184" s="6">
        <f t="shared" si="198"/>
        <v>12.29411765</v>
      </c>
      <c r="N184" s="6">
        <f t="shared" si="198"/>
        <v>11.29411765</v>
      </c>
      <c r="O184" s="6">
        <f t="shared" si="198"/>
        <v>10.29411765</v>
      </c>
      <c r="P184" s="6">
        <f t="shared" si="198"/>
        <v>9.294117647</v>
      </c>
      <c r="Q184" s="6">
        <f t="shared" si="6"/>
        <v>0</v>
      </c>
      <c r="S184" s="6">
        <f t="shared" si="7"/>
        <v>0</v>
      </c>
      <c r="T184" s="6">
        <f t="shared" si="8"/>
        <v>0</v>
      </c>
      <c r="U184" s="6">
        <f t="shared" si="9"/>
        <v>0</v>
      </c>
      <c r="V184" s="6">
        <f t="array" ref="V184">iferror(XLOOKUP(B184,'INC INV'!AJ:AJ,'INC INV'!AL:AL)/F184,0)</f>
        <v>0</v>
      </c>
      <c r="W184" s="6">
        <f t="array" ref="W184">IFERROR(XLOOKUP(B184,'INC INV'!AP:AP,'INC INV'!AR:AR)/F184,0)</f>
        <v>0</v>
      </c>
      <c r="X184" s="6">
        <f t="array" ref="X184">IFERROR(XLOOKUP(B184,'INC INV'!AV:AV,'INC INV'!AX:AX)/F184,0)</f>
        <v>0</v>
      </c>
      <c r="Y184" s="6">
        <f t="array" ref="Y184">IFERROR(XLOOKUP(B184,'INC INV'!BB:BB,'INC INV'!BD:BD)/F184,0)</f>
        <v>0</v>
      </c>
      <c r="Z184" s="6">
        <f t="array" ref="Z184">IFERROR(XLOOKUP(B184,'INC INV'!BH:BH,'INC INV'!BJ:BJ)/F184,0)</f>
        <v>0</v>
      </c>
      <c r="AA184" s="6">
        <f t="array" ref="AA184">IFERROR(XLOOKUP(B184,'INC INV'!BN:BN,'INC INV'!BP:BP)/F184,0)</f>
        <v>0</v>
      </c>
    </row>
    <row r="185">
      <c r="A185" s="19" t="s">
        <v>522</v>
      </c>
      <c r="B185" s="20" t="s">
        <v>523</v>
      </c>
      <c r="C185" s="14" t="s">
        <v>467</v>
      </c>
      <c r="D185" s="84" t="str">
        <f t="array" ref="D185">XLOOKUP(B185,'ORDER LIST'!C:C,'ORDER LIST'!B:B)</f>
        <v>Dhoop-Stand</v>
      </c>
      <c r="E185" s="89"/>
      <c r="F185" s="6">
        <f t="array" ref="F185">XLOOKUP(B185,SALES!A:A,SALES!C:C)</f>
        <v>20.25</v>
      </c>
      <c r="G185" s="63">
        <f t="array" ref="G185">XLOOKUP(B185,INV!A:A,INV!G:G)</f>
        <v>313</v>
      </c>
      <c r="H185" s="6">
        <f t="shared" si="184"/>
        <v>15.45679012</v>
      </c>
      <c r="I185" s="14">
        <f t="shared" si="3"/>
        <v>162</v>
      </c>
      <c r="J185" s="14">
        <v>8.0</v>
      </c>
      <c r="K185" s="6">
        <f t="shared" si="4"/>
        <v>14.45679012</v>
      </c>
      <c r="L185" s="6">
        <f t="shared" ref="L185:P185" si="199">IF((K185-1+W185)&lt;0,0,K185-1+W185)</f>
        <v>13.45679012</v>
      </c>
      <c r="M185" s="6">
        <f t="shared" si="199"/>
        <v>12.45679012</v>
      </c>
      <c r="N185" s="6">
        <f t="shared" si="199"/>
        <v>11.45679012</v>
      </c>
      <c r="O185" s="6">
        <f t="shared" si="199"/>
        <v>10.45679012</v>
      </c>
      <c r="P185" s="6">
        <f t="shared" si="199"/>
        <v>9.456790123</v>
      </c>
      <c r="Q185" s="6">
        <f t="shared" si="6"/>
        <v>0</v>
      </c>
      <c r="S185" s="6">
        <f t="shared" si="7"/>
        <v>0</v>
      </c>
      <c r="T185" s="6">
        <f t="shared" si="8"/>
        <v>0</v>
      </c>
      <c r="U185" s="6">
        <f t="shared" si="9"/>
        <v>0</v>
      </c>
      <c r="V185" s="6">
        <f t="array" ref="V185">iferror(XLOOKUP(B185,'INC INV'!AJ:AJ,'INC INV'!AL:AL)/F185,0)</f>
        <v>0</v>
      </c>
      <c r="W185" s="6">
        <f t="array" ref="W185">IFERROR(XLOOKUP(B185,'INC INV'!AP:AP,'INC INV'!AR:AR)/F185,0)</f>
        <v>0</v>
      </c>
      <c r="X185" s="6">
        <f t="array" ref="X185">IFERROR(XLOOKUP(B185,'INC INV'!AV:AV,'INC INV'!AX:AX)/F185,0)</f>
        <v>0</v>
      </c>
      <c r="Y185" s="6">
        <f t="array" ref="Y185">IFERROR(XLOOKUP(B185,'INC INV'!BB:BB,'INC INV'!BD:BD)/F185,0)</f>
        <v>0</v>
      </c>
      <c r="Z185" s="6">
        <f t="array" ref="Z185">IFERROR(XLOOKUP(B185,'INC INV'!BH:BH,'INC INV'!BJ:BJ)/F185,0)</f>
        <v>0</v>
      </c>
      <c r="AA185" s="6">
        <f t="array" ref="AA185">IFERROR(XLOOKUP(B185,'INC INV'!BN:BN,'INC INV'!BP:BP)/F185,0)</f>
        <v>0</v>
      </c>
    </row>
    <row r="186">
      <c r="A186" s="19" t="s">
        <v>484</v>
      </c>
      <c r="B186" s="20" t="s">
        <v>485</v>
      </c>
      <c r="C186" s="14" t="s">
        <v>467</v>
      </c>
      <c r="D186" s="84" t="str">
        <f t="array" ref="D186">XLOOKUP(B186,'ORDER LIST'!C:C,'ORDER LIST'!B:B)</f>
        <v>Incense-Stick-PanchaBhuta-Pack-5</v>
      </c>
      <c r="E186" s="89"/>
      <c r="F186" s="6">
        <f t="array" ref="F186">XLOOKUP(B186,SALES!A:A,SALES!C:C)</f>
        <v>100.8333333</v>
      </c>
      <c r="G186" s="63">
        <f t="array" ref="G186">XLOOKUP(B186,INV!A:A,INV!G:G)</f>
        <v>1570</v>
      </c>
      <c r="H186" s="6">
        <f t="shared" si="184"/>
        <v>15.57024793</v>
      </c>
      <c r="I186" s="14">
        <f t="shared" si="3"/>
        <v>1008.333333</v>
      </c>
      <c r="J186" s="14">
        <v>10.0</v>
      </c>
      <c r="K186" s="6">
        <f t="shared" si="4"/>
        <v>14.57024793</v>
      </c>
      <c r="L186" s="6">
        <f t="shared" ref="L186:P186" si="200">IF((K186-1+W186)&lt;0,0,K186-1+W186)</f>
        <v>13.57024793</v>
      </c>
      <c r="M186" s="6">
        <f t="shared" si="200"/>
        <v>12.57024793</v>
      </c>
      <c r="N186" s="6">
        <f t="shared" si="200"/>
        <v>11.57024793</v>
      </c>
      <c r="O186" s="6">
        <f t="shared" si="200"/>
        <v>10.57024793</v>
      </c>
      <c r="P186" s="6">
        <f t="shared" si="200"/>
        <v>9.570247934</v>
      </c>
      <c r="Q186" s="6">
        <f t="shared" si="6"/>
        <v>43.33333333</v>
      </c>
      <c r="S186" s="6">
        <f t="shared" si="7"/>
        <v>0</v>
      </c>
      <c r="T186" s="6">
        <f t="shared" si="8"/>
        <v>0.4297520661</v>
      </c>
      <c r="U186" s="6">
        <f t="shared" si="9"/>
        <v>0</v>
      </c>
      <c r="V186" s="6">
        <f t="array" ref="V186">iferror(XLOOKUP(B186,'INC INV'!AJ:AJ,'INC INV'!AL:AL)/F186,0)</f>
        <v>0</v>
      </c>
      <c r="W186" s="6">
        <f t="array" ref="W186">IFERROR(XLOOKUP(B186,'INC INV'!AP:AP,'INC INV'!AR:AR)/F186,0)</f>
        <v>0</v>
      </c>
      <c r="X186" s="6">
        <f t="array" ref="X186">IFERROR(XLOOKUP(B186,'INC INV'!AV:AV,'INC INV'!AX:AX)/F186,0)</f>
        <v>0</v>
      </c>
      <c r="Y186" s="6">
        <f t="array" ref="Y186">IFERROR(XLOOKUP(B186,'INC INV'!BB:BB,'INC INV'!BD:BD)/F186,0)</f>
        <v>0</v>
      </c>
      <c r="Z186" s="6">
        <f t="array" ref="Z186">IFERROR(XLOOKUP(B186,'INC INV'!BH:BH,'INC INV'!BJ:BJ)/F186,0)</f>
        <v>0</v>
      </c>
      <c r="AA186" s="6">
        <f t="array" ref="AA186">IFERROR(XLOOKUP(B186,'INC INV'!BN:BN,'INC INV'!BP:BP)/F186,0)</f>
        <v>0</v>
      </c>
    </row>
    <row r="187">
      <c r="A187" s="19" t="s">
        <v>258</v>
      </c>
      <c r="B187" s="20" t="s">
        <v>259</v>
      </c>
      <c r="C187" s="14" t="s">
        <v>239</v>
      </c>
      <c r="D187" s="84" t="str">
        <f t="array" ref="D187">XLOOKUP(B187,'ORDER LIST'!C:C,'ORDER LIST'!B:B)</f>
        <v>Devi Abhishekam Offerings Kit</v>
      </c>
      <c r="E187" s="89"/>
      <c r="F187" s="6">
        <f t="array" ref="F187">XLOOKUP(B187,SALES!A:A,SALES!C:C)</f>
        <v>20.08333333</v>
      </c>
      <c r="G187" s="6">
        <f t="array" ref="G187">XLOOKUP(B187,INV!A:A,INV!G:G)</f>
        <v>313</v>
      </c>
      <c r="H187" s="6">
        <f t="shared" si="184"/>
        <v>15.58506224</v>
      </c>
      <c r="I187" s="14">
        <f t="shared" si="3"/>
        <v>200.8333333</v>
      </c>
      <c r="J187" s="14">
        <v>10.0</v>
      </c>
      <c r="K187" s="6">
        <f t="shared" si="4"/>
        <v>14.58506224</v>
      </c>
      <c r="L187" s="6">
        <f t="shared" ref="L187:P187" si="201">IF((K187-1+W187)&lt;0,0,K187-1+W187)</f>
        <v>13.58506224</v>
      </c>
      <c r="M187" s="6">
        <f t="shared" si="201"/>
        <v>12.58506224</v>
      </c>
      <c r="N187" s="6">
        <f t="shared" si="201"/>
        <v>11.58506224</v>
      </c>
      <c r="O187" s="6">
        <f t="shared" si="201"/>
        <v>10.58506224</v>
      </c>
      <c r="P187" s="6">
        <f t="shared" si="201"/>
        <v>9.585062241</v>
      </c>
      <c r="Q187" s="6">
        <f t="shared" si="6"/>
        <v>8.333333333</v>
      </c>
      <c r="S187" s="6">
        <f t="shared" si="7"/>
        <v>0</v>
      </c>
      <c r="T187" s="6">
        <f t="shared" si="8"/>
        <v>0.4149377593</v>
      </c>
      <c r="U187" s="6">
        <f t="shared" si="9"/>
        <v>0</v>
      </c>
      <c r="V187" s="6">
        <f t="array" ref="V187">iferror(XLOOKUP(B187,'INC INV'!AJ:AJ,'INC INV'!AL:AL)/F187,0)</f>
        <v>0</v>
      </c>
      <c r="W187" s="6">
        <f t="array" ref="W187">IFERROR(XLOOKUP(B187,'INC INV'!AP:AP,'INC INV'!AR:AR)/F187,0)</f>
        <v>0</v>
      </c>
      <c r="X187" s="6">
        <f t="array" ref="X187">IFERROR(XLOOKUP(B187,'INC INV'!AV:AV,'INC INV'!AX:AX)/F187,0)</f>
        <v>0</v>
      </c>
      <c r="Y187" s="6">
        <f t="array" ref="Y187">IFERROR(XLOOKUP(B187,'INC INV'!BB:BB,'INC INV'!BD:BD)/F187,0)</f>
        <v>0</v>
      </c>
      <c r="Z187" s="6">
        <f t="array" ref="Z187">IFERROR(XLOOKUP(B187,'INC INV'!BH:BH,'INC INV'!BJ:BJ)/F187,0)</f>
        <v>0</v>
      </c>
      <c r="AA187" s="6">
        <f t="array" ref="AA187">IFERROR(XLOOKUP(B187,'INC INV'!BN:BN,'INC INV'!BP:BP)/F187,0)</f>
        <v>0</v>
      </c>
    </row>
    <row r="188">
      <c r="A188" s="19" t="s">
        <v>419</v>
      </c>
      <c r="B188" s="20" t="s">
        <v>420</v>
      </c>
      <c r="C188" s="14" t="s">
        <v>6</v>
      </c>
      <c r="D188" s="84" t="str">
        <f t="array" ref="D188">XLOOKUP(B188,'ORDER LIST'!C:C,'ORDER LIST'!B:B)</f>
        <v>Jeevarasam-Pot-Plate-Small</v>
      </c>
      <c r="E188" s="89"/>
      <c r="F188" s="6">
        <f t="array" ref="F188">XLOOKUP(B188,SALES!A:A,SALES!C:C)</f>
        <v>10.08333333</v>
      </c>
      <c r="G188" s="63">
        <f t="array" ref="G188">XLOOKUP(B188,INV!A:A,INV!G:G)</f>
        <v>158</v>
      </c>
      <c r="H188" s="6">
        <f t="shared" si="184"/>
        <v>15.66942149</v>
      </c>
      <c r="I188" s="14">
        <f t="shared" si="3"/>
        <v>80.66666667</v>
      </c>
      <c r="J188" s="14">
        <v>8.0</v>
      </c>
      <c r="K188" s="6">
        <f t="shared" si="4"/>
        <v>14.66942149</v>
      </c>
      <c r="L188" s="6">
        <f t="shared" ref="L188:P188" si="202">IF((K188-1+W188)&lt;0,0,K188-1+W188)</f>
        <v>13.66942149</v>
      </c>
      <c r="M188" s="6">
        <f t="shared" si="202"/>
        <v>12.66942149</v>
      </c>
      <c r="N188" s="6">
        <f t="shared" si="202"/>
        <v>11.66942149</v>
      </c>
      <c r="O188" s="6">
        <f t="shared" si="202"/>
        <v>10.66942149</v>
      </c>
      <c r="P188" s="6">
        <f t="shared" si="202"/>
        <v>9.669421488</v>
      </c>
      <c r="Q188" s="6">
        <f t="shared" si="6"/>
        <v>0</v>
      </c>
      <c r="S188" s="6">
        <f t="shared" si="7"/>
        <v>0</v>
      </c>
      <c r="T188" s="6">
        <f t="shared" si="8"/>
        <v>0</v>
      </c>
      <c r="U188" s="6">
        <f t="shared" si="9"/>
        <v>0</v>
      </c>
      <c r="V188" s="6">
        <f t="array" ref="V188">iferror(XLOOKUP(B188,'INC INV'!AJ:AJ,'INC INV'!AL:AL)/F188,0)</f>
        <v>0</v>
      </c>
      <c r="W188" s="6">
        <f t="array" ref="W188">IFERROR(XLOOKUP(B188,'INC INV'!AP:AP,'INC INV'!AR:AR)/F188,0)</f>
        <v>0</v>
      </c>
      <c r="X188" s="6">
        <f t="array" ref="X188">IFERROR(XLOOKUP(B188,'INC INV'!AV:AV,'INC INV'!AX:AX)/F188,0)</f>
        <v>0</v>
      </c>
      <c r="Y188" s="6">
        <f t="array" ref="Y188">IFERROR(XLOOKUP(B188,'INC INV'!BB:BB,'INC INV'!BD:BD)/F188,0)</f>
        <v>0</v>
      </c>
      <c r="Z188" s="6">
        <f t="array" ref="Z188">IFERROR(XLOOKUP(B188,'INC INV'!BH:BH,'INC INV'!BJ:BJ)/F188,0)</f>
        <v>0</v>
      </c>
      <c r="AA188" s="6">
        <f t="array" ref="AA188">IFERROR(XLOOKUP(B188,'INC INV'!BN:BN,'INC INV'!BP:BP)/F188,0)</f>
        <v>0</v>
      </c>
    </row>
    <row r="189">
      <c r="A189" s="19" t="s">
        <v>805</v>
      </c>
      <c r="B189" s="20" t="s">
        <v>806</v>
      </c>
      <c r="C189" s="14" t="s">
        <v>792</v>
      </c>
      <c r="D189" s="84" t="str">
        <f t="array" ref="D189">XLOOKUP(B189,'ORDER LIST'!C:C,'ORDER LIST'!B:B)</f>
        <v>Yoga-Mat-Cotton-Brown</v>
      </c>
      <c r="E189" s="89"/>
      <c r="F189" s="6">
        <f t="array" ref="F189">XLOOKUP(B189,SALES!A:A,SALES!C:C)</f>
        <v>47.25</v>
      </c>
      <c r="G189" s="6">
        <f t="array" ref="G189">XLOOKUP(B189,INV!A:A,INV!G:G)</f>
        <v>741</v>
      </c>
      <c r="H189" s="6">
        <f t="shared" si="184"/>
        <v>15.68253968</v>
      </c>
      <c r="I189" s="14">
        <f t="shared" si="3"/>
        <v>378</v>
      </c>
      <c r="J189" s="14">
        <v>8.0</v>
      </c>
      <c r="K189" s="6">
        <f t="shared" si="4"/>
        <v>14.68253968</v>
      </c>
      <c r="L189" s="6">
        <f t="shared" ref="L189:P189" si="203">IF((K189-1+W189)&lt;0,0,K189-1+W189)</f>
        <v>13.68253968</v>
      </c>
      <c r="M189" s="6">
        <f t="shared" si="203"/>
        <v>12.68253968</v>
      </c>
      <c r="N189" s="6">
        <f t="shared" si="203"/>
        <v>11.68253968</v>
      </c>
      <c r="O189" s="6">
        <f t="shared" si="203"/>
        <v>10.68253968</v>
      </c>
      <c r="P189" s="6">
        <f t="shared" si="203"/>
        <v>9.682539683</v>
      </c>
      <c r="Q189" s="6">
        <f t="shared" si="6"/>
        <v>0</v>
      </c>
      <c r="S189" s="6">
        <f t="shared" si="7"/>
        <v>0</v>
      </c>
      <c r="T189" s="6">
        <f t="shared" si="8"/>
        <v>0</v>
      </c>
      <c r="U189" s="6">
        <f t="shared" si="9"/>
        <v>0</v>
      </c>
      <c r="V189" s="6">
        <f t="array" ref="V189">iferror(XLOOKUP(B189,'INC INV'!AJ:AJ,'INC INV'!AL:AL)/F189,0)</f>
        <v>0</v>
      </c>
      <c r="W189" s="6">
        <f t="array" ref="W189">IFERROR(XLOOKUP(B189,'INC INV'!AP:AP,'INC INV'!AR:AR)/F189,0)</f>
        <v>0</v>
      </c>
      <c r="X189" s="6">
        <f t="array" ref="X189">IFERROR(XLOOKUP(B189,'INC INV'!AV:AV,'INC INV'!AX:AX)/F189,0)</f>
        <v>0</v>
      </c>
      <c r="Y189" s="6">
        <f t="array" ref="Y189">IFERROR(XLOOKUP(B189,'INC INV'!BB:BB,'INC INV'!BD:BD)/F189,0)</f>
        <v>0</v>
      </c>
      <c r="Z189" s="6">
        <f t="array" ref="Z189">IFERROR(XLOOKUP(B189,'INC INV'!BH:BH,'INC INV'!BJ:BJ)/F189,0)</f>
        <v>0</v>
      </c>
      <c r="AA189" s="6">
        <f t="array" ref="AA189">IFERROR(XLOOKUP(B189,'INC INV'!BN:BN,'INC INV'!BP:BP)/F189,0)</f>
        <v>0</v>
      </c>
    </row>
    <row r="190">
      <c r="A190" s="19" t="s">
        <v>608</v>
      </c>
      <c r="B190" s="20" t="s">
        <v>688</v>
      </c>
      <c r="C190" s="14" t="s">
        <v>607</v>
      </c>
      <c r="D190" s="84" t="str">
        <f t="array" ref="D190">XLOOKUP(B190,'ORDER LIST'!C:C,'ORDER LIST'!B:B)</f>
        <v>Devi I/Red Photo Ver</v>
      </c>
      <c r="E190" s="89" t="str">
        <f t="array" ref="E190">XLOOKUP(B190,'PRICE LIST'!E:E,#REF!)</f>
        <v>#N/A</v>
      </c>
      <c r="F190" s="6">
        <f t="array" ref="F190">XLOOKUP(B190,SALES!A:A,SALES!C:C)</f>
        <v>7.5</v>
      </c>
      <c r="G190" s="6">
        <f t="array" ref="G190">XLOOKUP(B190,INV!A:A,INV!G:G)</f>
        <v>122</v>
      </c>
      <c r="H190" s="6">
        <f t="shared" si="184"/>
        <v>16.26666667</v>
      </c>
      <c r="I190" s="14">
        <f t="shared" si="3"/>
        <v>60</v>
      </c>
      <c r="J190" s="14">
        <v>8.0</v>
      </c>
      <c r="K190" s="6">
        <f t="shared" si="4"/>
        <v>15.26666667</v>
      </c>
      <c r="L190" s="6">
        <f t="shared" ref="L190:P190" si="204">IF((K190-1+W190)&lt;0,0,K190-1+W190)</f>
        <v>14.26666667</v>
      </c>
      <c r="M190" s="6">
        <f t="shared" si="204"/>
        <v>13.26666667</v>
      </c>
      <c r="N190" s="6">
        <f t="shared" si="204"/>
        <v>12.26666667</v>
      </c>
      <c r="O190" s="6">
        <f t="shared" si="204"/>
        <v>11.26666667</v>
      </c>
      <c r="P190" s="6">
        <f t="shared" si="204"/>
        <v>10.26666667</v>
      </c>
      <c r="Q190" s="6">
        <f t="shared" si="6"/>
        <v>0</v>
      </c>
      <c r="S190" s="6">
        <f t="shared" si="7"/>
        <v>0</v>
      </c>
      <c r="T190" s="6">
        <f t="shared" si="8"/>
        <v>0</v>
      </c>
      <c r="U190" s="6">
        <f t="shared" si="9"/>
        <v>0</v>
      </c>
      <c r="V190" s="6">
        <f t="array" ref="V190">iferror(XLOOKUP(B190,'INC INV'!AJ:AJ,'INC INV'!AL:AL)/F190,0)</f>
        <v>0</v>
      </c>
      <c r="W190" s="6">
        <f t="array" ref="W190">IFERROR(XLOOKUP(B190,'INC INV'!AP:AP,'INC INV'!AR:AR)/F190,0)</f>
        <v>0</v>
      </c>
      <c r="X190" s="6">
        <f t="array" ref="X190">IFERROR(XLOOKUP(B190,'INC INV'!AV:AV,'INC INV'!AX:AX)/F190,0)</f>
        <v>0</v>
      </c>
      <c r="Y190" s="6">
        <f t="array" ref="Y190">IFERROR(XLOOKUP(B190,'INC INV'!BB:BB,'INC INV'!BD:BD)/F190,0)</f>
        <v>0</v>
      </c>
      <c r="Z190" s="6">
        <f t="array" ref="Z190">IFERROR(XLOOKUP(B190,'INC INV'!BH:BH,'INC INV'!BJ:BJ)/F190,0)</f>
        <v>0</v>
      </c>
      <c r="AA190" s="6">
        <f t="array" ref="AA190">IFERROR(XLOOKUP(B190,'INC INV'!BN:BN,'INC INV'!BP:BP)/F190,0)</f>
        <v>0</v>
      </c>
    </row>
    <row r="191">
      <c r="A191" s="94" t="s">
        <v>648</v>
      </c>
      <c r="B191" s="20" t="s">
        <v>665</v>
      </c>
      <c r="C191" s="14" t="s">
        <v>607</v>
      </c>
      <c r="D191" s="84" t="str">
        <f t="array" ref="D191">XLOOKUP(B191,'ORDER LIST'!C:C,'ORDER LIST'!B:B)</f>
        <v>Devi w/Bangles Sandalwood Ver</v>
      </c>
      <c r="E191" s="89" t="str">
        <f t="array" ref="E191">XLOOKUP(B191,'PRICE LIST'!E:E,#REF!)</f>
        <v>#N/A</v>
      </c>
      <c r="F191" s="6">
        <f t="array" ref="F191">XLOOKUP(B191,SALES!A:A,SALES!C:C)</f>
        <v>0.4166666667</v>
      </c>
      <c r="G191" s="6">
        <f t="array" ref="G191">XLOOKUP(B191,INV!A:A,INV!G:G)</f>
        <v>7</v>
      </c>
      <c r="H191" s="6">
        <f t="shared" si="184"/>
        <v>16.8</v>
      </c>
      <c r="I191" s="14">
        <f t="shared" si="3"/>
        <v>3.333333333</v>
      </c>
      <c r="J191" s="14">
        <v>8.0</v>
      </c>
      <c r="K191" s="6">
        <f t="shared" si="4"/>
        <v>15.8</v>
      </c>
      <c r="L191" s="6">
        <f t="shared" ref="L191:P191" si="205">IF((K191-1+W191)&lt;0,0,K191-1+W191)</f>
        <v>14.8</v>
      </c>
      <c r="M191" s="6">
        <f t="shared" si="205"/>
        <v>13.8</v>
      </c>
      <c r="N191" s="6">
        <f t="shared" si="205"/>
        <v>12.8</v>
      </c>
      <c r="O191" s="6">
        <f t="shared" si="205"/>
        <v>11.8</v>
      </c>
      <c r="P191" s="6">
        <f t="shared" si="205"/>
        <v>10.8</v>
      </c>
      <c r="Q191" s="6">
        <f t="shared" si="6"/>
        <v>0</v>
      </c>
      <c r="S191" s="6">
        <f t="shared" si="7"/>
        <v>0</v>
      </c>
      <c r="T191" s="6">
        <f t="shared" si="8"/>
        <v>0</v>
      </c>
      <c r="U191" s="6">
        <f t="shared" si="9"/>
        <v>0</v>
      </c>
      <c r="V191" s="6">
        <f t="array" ref="V191">iferror(XLOOKUP(B191,'INC INV'!AJ:AJ,'INC INV'!AL:AL)/F191,0)</f>
        <v>0</v>
      </c>
      <c r="W191" s="6">
        <f t="array" ref="W191">IFERROR(XLOOKUP(B191,'INC INV'!AP:AP,'INC INV'!AR:AR)/F191,0)</f>
        <v>0</v>
      </c>
      <c r="X191" s="6">
        <f t="array" ref="X191">IFERROR(XLOOKUP(B191,'INC INV'!AV:AV,'INC INV'!AX:AX)/F191,0)</f>
        <v>0</v>
      </c>
      <c r="Y191" s="6">
        <f t="array" ref="Y191">IFERROR(XLOOKUP(B191,'INC INV'!BB:BB,'INC INV'!BD:BD)/F191,0)</f>
        <v>0</v>
      </c>
      <c r="Z191" s="6">
        <f t="array" ref="Z191">IFERROR(XLOOKUP(B191,'INC INV'!BH:BH,'INC INV'!BJ:BJ)/F191,0)</f>
        <v>0</v>
      </c>
      <c r="AA191" s="6">
        <f t="array" ref="AA191">IFERROR(XLOOKUP(B191,'INC INV'!BN:BN,'INC INV'!BP:BP)/F191,0)</f>
        <v>0</v>
      </c>
    </row>
    <row r="192">
      <c r="A192" s="94" t="s">
        <v>627</v>
      </c>
      <c r="B192" s="20" t="s">
        <v>666</v>
      </c>
      <c r="C192" s="14" t="s">
        <v>607</v>
      </c>
      <c r="D192" s="84" t="str">
        <f t="array" ref="D192">XLOOKUP(B192,'ORDER LIST'!C:C,'ORDER LIST'!B:B)</f>
        <v>Devi w/Bangles Black Ver</v>
      </c>
      <c r="E192" s="89" t="str">
        <f t="array" ref="E192">XLOOKUP(B192,'PRICE LIST'!E:E,#REF!)</f>
        <v>#N/A</v>
      </c>
      <c r="F192" s="6">
        <f t="array" ref="F192">XLOOKUP(B192,SALES!A:A,SALES!C:C)</f>
        <v>0.8333333333</v>
      </c>
      <c r="G192" s="6">
        <f t="array" ref="G192">XLOOKUP(B192,INV!A:A,INV!G:G)</f>
        <v>14</v>
      </c>
      <c r="H192" s="6">
        <f t="shared" si="184"/>
        <v>16.8</v>
      </c>
      <c r="I192" s="14">
        <f t="shared" si="3"/>
        <v>6.666666667</v>
      </c>
      <c r="J192" s="14">
        <v>8.0</v>
      </c>
      <c r="K192" s="6">
        <f t="shared" si="4"/>
        <v>15.8</v>
      </c>
      <c r="L192" s="6">
        <f t="shared" ref="L192:P192" si="206">IF((K192-1+W192)&lt;0,0,K192-1+W192)</f>
        <v>14.8</v>
      </c>
      <c r="M192" s="6">
        <f t="shared" si="206"/>
        <v>13.8</v>
      </c>
      <c r="N192" s="6">
        <f t="shared" si="206"/>
        <v>12.8</v>
      </c>
      <c r="O192" s="6">
        <f t="shared" si="206"/>
        <v>11.8</v>
      </c>
      <c r="P192" s="6">
        <f t="shared" si="206"/>
        <v>10.8</v>
      </c>
      <c r="Q192" s="6">
        <f t="shared" si="6"/>
        <v>0</v>
      </c>
      <c r="S192" s="6">
        <f t="shared" si="7"/>
        <v>0</v>
      </c>
      <c r="T192" s="6">
        <f t="shared" si="8"/>
        <v>0</v>
      </c>
      <c r="U192" s="6">
        <f t="shared" si="9"/>
        <v>0</v>
      </c>
      <c r="V192" s="6">
        <f t="array" ref="V192">iferror(XLOOKUP(B192,'INC INV'!AJ:AJ,'INC INV'!AL:AL)/F192,0)</f>
        <v>0</v>
      </c>
      <c r="W192" s="6">
        <f t="array" ref="W192">IFERROR(XLOOKUP(B192,'INC INV'!AP:AP,'INC INV'!AR:AR)/F192,0)</f>
        <v>0</v>
      </c>
      <c r="X192" s="6">
        <f t="array" ref="X192">IFERROR(XLOOKUP(B192,'INC INV'!AV:AV,'INC INV'!AX:AX)/F192,0)</f>
        <v>0</v>
      </c>
      <c r="Y192" s="6">
        <f t="array" ref="Y192">IFERROR(XLOOKUP(B192,'INC INV'!BB:BB,'INC INV'!BD:BD)/F192,0)</f>
        <v>0</v>
      </c>
      <c r="Z192" s="6">
        <f t="array" ref="Z192">IFERROR(XLOOKUP(B192,'INC INV'!BH:BH,'INC INV'!BJ:BJ)/F192,0)</f>
        <v>0</v>
      </c>
      <c r="AA192" s="6">
        <f t="array" ref="AA192">IFERROR(XLOOKUP(B192,'INC INV'!BN:BN,'INC INV'!BP:BP)/F192,0)</f>
        <v>0</v>
      </c>
    </row>
    <row r="193">
      <c r="A193" s="19" t="s">
        <v>411</v>
      </c>
      <c r="B193" s="20" t="s">
        <v>412</v>
      </c>
      <c r="C193" s="14" t="s">
        <v>6</v>
      </c>
      <c r="D193" s="84" t="str">
        <f t="array" ref="D193">XLOOKUP(B193,'ORDER LIST'!C:C,'ORDER LIST'!B:B)</f>
        <v>Isha-Water-Jug-Hammered-Copper</v>
      </c>
      <c r="E193" s="89"/>
      <c r="F193" s="6">
        <f t="array" ref="F193">XLOOKUP(B193,SALES!A:A,SALES!C:C)</f>
        <v>29.66666667</v>
      </c>
      <c r="G193" s="6">
        <f t="array" ref="G193">XLOOKUP(B193,INV!A:A,INV!G:G)</f>
        <v>450</v>
      </c>
      <c r="H193" s="6">
        <f t="shared" si="184"/>
        <v>15.16853933</v>
      </c>
      <c r="I193" s="14">
        <f t="shared" si="3"/>
        <v>237.3333333</v>
      </c>
      <c r="J193" s="14">
        <v>8.0</v>
      </c>
      <c r="K193" s="6">
        <f t="shared" si="4"/>
        <v>15.82022472</v>
      </c>
      <c r="L193" s="6">
        <f t="shared" ref="L193:P193" si="207">IF((K193-1+W193)&lt;0,0,K193-1+W193)</f>
        <v>14.82022472</v>
      </c>
      <c r="M193" s="6">
        <f t="shared" si="207"/>
        <v>13.82022472</v>
      </c>
      <c r="N193" s="6">
        <f t="shared" si="207"/>
        <v>12.82022472</v>
      </c>
      <c r="O193" s="6">
        <f t="shared" si="207"/>
        <v>11.82022472</v>
      </c>
      <c r="P193" s="6">
        <f t="shared" si="207"/>
        <v>10.82022472</v>
      </c>
      <c r="Q193" s="6">
        <f t="shared" si="6"/>
        <v>0</v>
      </c>
      <c r="S193" s="6">
        <f t="shared" si="7"/>
        <v>0</v>
      </c>
      <c r="T193" s="6">
        <f t="shared" si="8"/>
        <v>0</v>
      </c>
      <c r="U193" s="6">
        <f t="shared" si="9"/>
        <v>0</v>
      </c>
      <c r="V193" s="6">
        <f t="array" ref="V193">iferror(XLOOKUP(B193,'INC INV'!AJ:AJ,'INC INV'!AL:AL)/F193,0)</f>
        <v>1.651685393</v>
      </c>
      <c r="W193" s="6">
        <f t="array" ref="W193">IFERROR(XLOOKUP(B193,'INC INV'!AP:AP,'INC INV'!AR:AR)/F193,0)</f>
        <v>0</v>
      </c>
      <c r="X193" s="6">
        <f t="array" ref="X193">IFERROR(XLOOKUP(B193,'INC INV'!AV:AV,'INC INV'!AX:AX)/F193,0)</f>
        <v>0</v>
      </c>
      <c r="Y193" s="6">
        <f t="array" ref="Y193">IFERROR(XLOOKUP(B193,'INC INV'!BB:BB,'INC INV'!BD:BD)/F193,0)</f>
        <v>0</v>
      </c>
      <c r="Z193" s="6">
        <f t="array" ref="Z193">IFERROR(XLOOKUP(B193,'INC INV'!BH:BH,'INC INV'!BJ:BJ)/F193,0)</f>
        <v>0</v>
      </c>
      <c r="AA193" s="6">
        <f t="array" ref="AA193">IFERROR(XLOOKUP(B193,'INC INV'!BN:BN,'INC INV'!BP:BP)/F193,0)</f>
        <v>0</v>
      </c>
    </row>
    <row r="194">
      <c r="A194" s="19" t="s">
        <v>403</v>
      </c>
      <c r="B194" s="20" t="s">
        <v>404</v>
      </c>
      <c r="C194" s="14" t="s">
        <v>6</v>
      </c>
      <c r="D194" s="84" t="str">
        <f t="array" ref="D194">XLOOKUP(B194,'ORDER LIST'!C:C,'ORDER LIST'!B:B)</f>
        <v>Jeevarasam-Pot-Big</v>
      </c>
      <c r="E194" s="89" t="s">
        <v>864</v>
      </c>
      <c r="F194" s="6">
        <f t="array" ref="F194">XLOOKUP(B194,SALES!A:A,SALES!C:C)</f>
        <v>2.25</v>
      </c>
      <c r="G194" s="6">
        <f t="array" ref="G194">XLOOKUP(B194,INV!A:A,INV!G:G)</f>
        <v>38</v>
      </c>
      <c r="H194" s="6">
        <f t="shared" si="184"/>
        <v>16.88888889</v>
      </c>
      <c r="I194" s="14">
        <f t="shared" si="3"/>
        <v>18</v>
      </c>
      <c r="J194" s="14">
        <v>8.0</v>
      </c>
      <c r="K194" s="6">
        <f t="shared" si="4"/>
        <v>15.88888889</v>
      </c>
      <c r="L194" s="6">
        <f t="shared" ref="L194:P194" si="208">IF((K194-1+W194)&lt;0,0,K194-1+W194)</f>
        <v>14.88888889</v>
      </c>
      <c r="M194" s="6">
        <f t="shared" si="208"/>
        <v>13.88888889</v>
      </c>
      <c r="N194" s="6">
        <f t="shared" si="208"/>
        <v>12.88888889</v>
      </c>
      <c r="O194" s="6">
        <f t="shared" si="208"/>
        <v>11.88888889</v>
      </c>
      <c r="P194" s="6">
        <f t="shared" si="208"/>
        <v>10.88888889</v>
      </c>
      <c r="Q194" s="6">
        <f t="shared" si="6"/>
        <v>0</v>
      </c>
      <c r="S194" s="6">
        <f t="shared" si="7"/>
        <v>0</v>
      </c>
      <c r="T194" s="6">
        <f t="shared" si="8"/>
        <v>0</v>
      </c>
      <c r="U194" s="6">
        <f t="shared" si="9"/>
        <v>0</v>
      </c>
      <c r="V194" s="6">
        <f t="array" ref="V194">iferror(XLOOKUP(B194,'INC INV'!AJ:AJ,'INC INV'!AL:AL)/F194,0)</f>
        <v>0</v>
      </c>
      <c r="W194" s="6">
        <f t="array" ref="W194">IFERROR(XLOOKUP(B194,'INC INV'!AP:AP,'INC INV'!AR:AR)/F194,0)</f>
        <v>0</v>
      </c>
      <c r="X194" s="6">
        <f t="array" ref="X194">IFERROR(XLOOKUP(B194,'INC INV'!AV:AV,'INC INV'!AX:AX)/F194,0)</f>
        <v>0</v>
      </c>
      <c r="Y194" s="6">
        <f t="array" ref="Y194">IFERROR(XLOOKUP(B194,'INC INV'!BB:BB,'INC INV'!BD:BD)/F194,0)</f>
        <v>0</v>
      </c>
      <c r="Z194" s="6">
        <f t="array" ref="Z194">IFERROR(XLOOKUP(B194,'INC INV'!BH:BH,'INC INV'!BJ:BJ)/F194,0)</f>
        <v>0</v>
      </c>
      <c r="AA194" s="6">
        <f t="array" ref="AA194">IFERROR(XLOOKUP(B194,'INC INV'!BN:BN,'INC INV'!BP:BP)/F194,0)</f>
        <v>0</v>
      </c>
    </row>
    <row r="195">
      <c r="A195" s="19" t="s">
        <v>221</v>
      </c>
      <c r="B195" s="20" t="s">
        <v>222</v>
      </c>
      <c r="C195" s="14" t="s">
        <v>182</v>
      </c>
      <c r="D195" s="84" t="str">
        <f t="array" ref="D195">XLOOKUP(B195,'ORDER LIST'!C:C,'ORDER LIST'!B:B)</f>
        <v>Youth and Truth - Unplug with Sadhguru</v>
      </c>
      <c r="E195" s="89"/>
      <c r="F195" s="6">
        <f t="array" ref="F195">XLOOKUP(B195,SALES!A:A,SALES!C:C)</f>
        <v>11.25</v>
      </c>
      <c r="G195" s="6">
        <f t="array" ref="G195">XLOOKUP(B195,INV!A:A,INV!G:G)</f>
        <v>192</v>
      </c>
      <c r="H195" s="6">
        <f t="shared" si="184"/>
        <v>17.06666667</v>
      </c>
      <c r="I195" s="14">
        <f t="shared" si="3"/>
        <v>90</v>
      </c>
      <c r="J195" s="14">
        <v>8.0</v>
      </c>
      <c r="K195" s="6">
        <f t="shared" si="4"/>
        <v>16.06666667</v>
      </c>
      <c r="L195" s="6">
        <f t="shared" ref="L195:P195" si="209">IF((K195-1+W195)&lt;0,0,K195-1+W195)</f>
        <v>15.06666667</v>
      </c>
      <c r="M195" s="6">
        <f t="shared" si="209"/>
        <v>14.06666667</v>
      </c>
      <c r="N195" s="6">
        <f t="shared" si="209"/>
        <v>13.06666667</v>
      </c>
      <c r="O195" s="6">
        <f t="shared" si="209"/>
        <v>12.06666667</v>
      </c>
      <c r="P195" s="6">
        <f t="shared" si="209"/>
        <v>11.06666667</v>
      </c>
      <c r="Q195" s="6">
        <f t="shared" si="6"/>
        <v>0</v>
      </c>
      <c r="S195" s="6">
        <f t="shared" si="7"/>
        <v>0</v>
      </c>
      <c r="T195" s="6">
        <f t="shared" si="8"/>
        <v>0</v>
      </c>
      <c r="U195" s="6">
        <f t="shared" si="9"/>
        <v>0</v>
      </c>
      <c r="V195" s="6">
        <f t="array" ref="V195">iferror(XLOOKUP(B195,'INC INV'!AJ:AJ,'INC INV'!AL:AL)/F195,0)</f>
        <v>0</v>
      </c>
      <c r="W195" s="6">
        <f t="array" ref="W195">IFERROR(XLOOKUP(B195,'INC INV'!AP:AP,'INC INV'!AR:AR)/F195,0)</f>
        <v>0</v>
      </c>
      <c r="X195" s="6">
        <f t="array" ref="X195">IFERROR(XLOOKUP(B195,'INC INV'!AV:AV,'INC INV'!AX:AX)/F195,0)</f>
        <v>0</v>
      </c>
      <c r="Y195" s="6">
        <f t="array" ref="Y195">IFERROR(XLOOKUP(B195,'INC INV'!BB:BB,'INC INV'!BD:BD)/F195,0)</f>
        <v>0</v>
      </c>
      <c r="Z195" s="6">
        <f t="array" ref="Z195">IFERROR(XLOOKUP(B195,'INC INV'!BH:BH,'INC INV'!BJ:BJ)/F195,0)</f>
        <v>0</v>
      </c>
      <c r="AA195" s="6">
        <f t="array" ref="AA195">IFERROR(XLOOKUP(B195,'INC INV'!BN:BN,'INC INV'!BP:BP)/F195,0)</f>
        <v>0</v>
      </c>
    </row>
    <row r="196">
      <c r="A196" s="19" t="s">
        <v>417</v>
      </c>
      <c r="B196" s="20" t="s">
        <v>418</v>
      </c>
      <c r="C196" s="14" t="s">
        <v>6</v>
      </c>
      <c r="D196" s="84" t="str">
        <f t="array" ref="D196">XLOOKUP(B196,'ORDER LIST'!C:C,'ORDER LIST'!B:B)</f>
        <v>Jeevarasam-Pot-Plate-Big</v>
      </c>
      <c r="E196" s="89"/>
      <c r="F196" s="6">
        <f t="array" ref="F196">XLOOKUP(B196,SALES!A:A,SALES!C:C)</f>
        <v>3.75</v>
      </c>
      <c r="G196" s="6">
        <f t="array" ref="G196">XLOOKUP(B196,INV!A:A,INV!G:G)</f>
        <v>64</v>
      </c>
      <c r="H196" s="6">
        <f t="shared" si="184"/>
        <v>17.06666667</v>
      </c>
      <c r="I196" s="14">
        <f t="shared" si="3"/>
        <v>30</v>
      </c>
      <c r="J196" s="14">
        <v>8.0</v>
      </c>
      <c r="K196" s="6">
        <f t="shared" si="4"/>
        <v>16.06666667</v>
      </c>
      <c r="L196" s="6">
        <f t="shared" ref="L196:P196" si="210">IF((K196-1+W196)&lt;0,0,K196-1+W196)</f>
        <v>15.06666667</v>
      </c>
      <c r="M196" s="6">
        <f t="shared" si="210"/>
        <v>14.06666667</v>
      </c>
      <c r="N196" s="6">
        <f t="shared" si="210"/>
        <v>13.06666667</v>
      </c>
      <c r="O196" s="6">
        <f t="shared" si="210"/>
        <v>12.06666667</v>
      </c>
      <c r="P196" s="6">
        <f t="shared" si="210"/>
        <v>11.06666667</v>
      </c>
      <c r="Q196" s="6">
        <f t="shared" si="6"/>
        <v>0</v>
      </c>
      <c r="S196" s="6">
        <f t="shared" si="7"/>
        <v>0</v>
      </c>
      <c r="T196" s="6">
        <f t="shared" si="8"/>
        <v>0</v>
      </c>
      <c r="U196" s="6">
        <f t="shared" si="9"/>
        <v>0</v>
      </c>
      <c r="V196" s="6">
        <f t="array" ref="V196">iferror(XLOOKUP(B196,'INC INV'!AJ:AJ,'INC INV'!AL:AL)/F196,0)</f>
        <v>0</v>
      </c>
      <c r="W196" s="6">
        <f t="array" ref="W196">IFERROR(XLOOKUP(B196,'INC INV'!AP:AP,'INC INV'!AR:AR)/F196,0)</f>
        <v>0</v>
      </c>
      <c r="X196" s="6">
        <f t="array" ref="X196">IFERROR(XLOOKUP(B196,'INC INV'!AV:AV,'INC INV'!AX:AX)/F196,0)</f>
        <v>0</v>
      </c>
      <c r="Y196" s="6">
        <f t="array" ref="Y196">IFERROR(XLOOKUP(B196,'INC INV'!BB:BB,'INC INV'!BD:BD)/F196,0)</f>
        <v>0</v>
      </c>
      <c r="Z196" s="6">
        <f t="array" ref="Z196">IFERROR(XLOOKUP(B196,'INC INV'!BH:BH,'INC INV'!BJ:BJ)/F196,0)</f>
        <v>0</v>
      </c>
      <c r="AA196" s="6">
        <f t="array" ref="AA196">IFERROR(XLOOKUP(B196,'INC INV'!BN:BN,'INC INV'!BP:BP)/F196,0)</f>
        <v>0</v>
      </c>
    </row>
    <row r="197">
      <c r="A197" s="19" t="s">
        <v>176</v>
      </c>
      <c r="B197" s="20" t="s">
        <v>177</v>
      </c>
      <c r="C197" s="14" t="s">
        <v>115</v>
      </c>
      <c r="D197" s="84" t="str">
        <f t="array" ref="D197">XLOOKUP(B197,'ORDER LIST'!C:C,'ORDER LIST'!B:B)</f>
        <v>Organic Waffle Towel - Big</v>
      </c>
      <c r="E197" s="89"/>
      <c r="F197" s="6">
        <f t="array" ref="F197">XLOOKUP(B197,SALES!A:A,SALES!C:C)</f>
        <v>29.41666667</v>
      </c>
      <c r="G197" s="6">
        <f t="array" ref="G197">XLOOKUP(B197,INV!A:A,INV!G:G)</f>
        <v>505</v>
      </c>
      <c r="H197" s="6">
        <f t="shared" si="184"/>
        <v>17.16713881</v>
      </c>
      <c r="I197" s="14">
        <f t="shared" si="3"/>
        <v>176.5</v>
      </c>
      <c r="J197" s="14">
        <v>6.0</v>
      </c>
      <c r="K197" s="6">
        <f t="shared" si="4"/>
        <v>16.16713881</v>
      </c>
      <c r="L197" s="6">
        <f t="shared" ref="L197:P197" si="211">IF((K197-1+W197)&lt;0,0,K197-1+W197)</f>
        <v>15.16713881</v>
      </c>
      <c r="M197" s="6">
        <f t="shared" si="211"/>
        <v>14.16713881</v>
      </c>
      <c r="N197" s="6">
        <f t="shared" si="211"/>
        <v>13.16713881</v>
      </c>
      <c r="O197" s="6">
        <f t="shared" si="211"/>
        <v>12.16713881</v>
      </c>
      <c r="P197" s="6">
        <f t="shared" si="211"/>
        <v>11.16713881</v>
      </c>
      <c r="Q197" s="6">
        <f t="shared" si="6"/>
        <v>0</v>
      </c>
      <c r="S197" s="6">
        <f t="shared" si="7"/>
        <v>0</v>
      </c>
      <c r="T197" s="6">
        <f t="shared" si="8"/>
        <v>0</v>
      </c>
      <c r="U197" s="6">
        <f t="shared" si="9"/>
        <v>0</v>
      </c>
      <c r="V197" s="6">
        <f t="array" ref="V197">iferror(XLOOKUP(B197,'INC INV'!AJ:AJ,'INC INV'!AL:AL)/F197,0)</f>
        <v>0</v>
      </c>
      <c r="W197" s="6">
        <f t="array" ref="W197">IFERROR(XLOOKUP(B197,'INC INV'!AP:AP,'INC INV'!AR:AR)/F197,0)</f>
        <v>0</v>
      </c>
      <c r="X197" s="6">
        <f t="array" ref="X197">IFERROR(XLOOKUP(B197,'INC INV'!AV:AV,'INC INV'!AX:AX)/F197,0)</f>
        <v>0</v>
      </c>
      <c r="Y197" s="6">
        <f t="array" ref="Y197">IFERROR(XLOOKUP(B197,'INC INV'!BB:BB,'INC INV'!BD:BD)/F197,0)</f>
        <v>0</v>
      </c>
      <c r="Z197" s="6">
        <f t="array" ref="Z197">IFERROR(XLOOKUP(B197,'INC INV'!BH:BH,'INC INV'!BJ:BJ)/F197,0)</f>
        <v>0</v>
      </c>
      <c r="AA197" s="6">
        <f t="array" ref="AA197">IFERROR(XLOOKUP(B197,'INC INV'!BN:BN,'INC INV'!BP:BP)/F197,0)</f>
        <v>0</v>
      </c>
    </row>
    <row r="198">
      <c r="A198" s="19" t="s">
        <v>783</v>
      </c>
      <c r="B198" s="20" t="s">
        <v>784</v>
      </c>
      <c r="C198" s="14" t="s">
        <v>726</v>
      </c>
      <c r="D198" s="84" t="str">
        <f t="array" ref="D198">XLOOKUP(B198,'ORDER LIST'!C:C,'ORDER LIST'!B:B)</f>
        <v>Metal-Deepam-without-base-Antique-S</v>
      </c>
      <c r="E198" s="89"/>
      <c r="F198" s="6">
        <f t="array" ref="F198">XLOOKUP(B198,SALES!A:A,SALES!C:C)</f>
        <v>45.91666667</v>
      </c>
      <c r="G198" s="6">
        <f t="array" ref="G198">XLOOKUP(B198,INV!A:A,INV!G:G)</f>
        <v>795</v>
      </c>
      <c r="H198" s="6">
        <f t="shared" si="184"/>
        <v>17.31397459</v>
      </c>
      <c r="I198" s="14">
        <f t="shared" si="3"/>
        <v>367.3333333</v>
      </c>
      <c r="J198" s="14">
        <v>8.0</v>
      </c>
      <c r="K198" s="6">
        <f t="shared" si="4"/>
        <v>16.31397459</v>
      </c>
      <c r="L198" s="6">
        <f t="shared" ref="L198:P198" si="212">IF((K198-1+W198)&lt;0,0,K198-1+W198)</f>
        <v>15.31397459</v>
      </c>
      <c r="M198" s="6">
        <f t="shared" si="212"/>
        <v>14.31397459</v>
      </c>
      <c r="N198" s="6">
        <f t="shared" si="212"/>
        <v>13.31397459</v>
      </c>
      <c r="O198" s="6">
        <f t="shared" si="212"/>
        <v>12.31397459</v>
      </c>
      <c r="P198" s="6">
        <f t="shared" si="212"/>
        <v>11.31397459</v>
      </c>
      <c r="Q198" s="6">
        <f t="shared" si="6"/>
        <v>0</v>
      </c>
      <c r="S198" s="6">
        <f t="shared" si="7"/>
        <v>0</v>
      </c>
      <c r="T198" s="6">
        <f t="shared" si="8"/>
        <v>0</v>
      </c>
      <c r="U198" s="6">
        <f t="shared" si="9"/>
        <v>0</v>
      </c>
      <c r="V198" s="6">
        <f t="array" ref="V198">iferror(XLOOKUP(B198,'INC INV'!AJ:AJ,'INC INV'!AL:AL)/F198,0)</f>
        <v>0</v>
      </c>
      <c r="W198" s="6">
        <f t="array" ref="W198">IFERROR(XLOOKUP(B198,'INC INV'!AP:AP,'INC INV'!AR:AR)/F198,0)</f>
        <v>0</v>
      </c>
      <c r="X198" s="6">
        <f t="array" ref="X198">IFERROR(XLOOKUP(B198,'INC INV'!AV:AV,'INC INV'!AX:AX)/F198,0)</f>
        <v>0</v>
      </c>
      <c r="Y198" s="6">
        <f t="array" ref="Y198">IFERROR(XLOOKUP(B198,'INC INV'!BB:BB,'INC INV'!BD:BD)/F198,0)</f>
        <v>0</v>
      </c>
      <c r="Z198" s="6">
        <f t="array" ref="Z198">IFERROR(XLOOKUP(B198,'INC INV'!BH:BH,'INC INV'!BJ:BJ)/F198,0)</f>
        <v>0</v>
      </c>
      <c r="AA198" s="6">
        <f t="array" ref="AA198">IFERROR(XLOOKUP(B198,'INC INV'!BN:BN,'INC INV'!BP:BP)/F198,0)</f>
        <v>0</v>
      </c>
    </row>
    <row r="199">
      <c r="A199" s="19" t="s">
        <v>174</v>
      </c>
      <c r="B199" s="20" t="s">
        <v>175</v>
      </c>
      <c r="C199" s="14" t="s">
        <v>115</v>
      </c>
      <c r="D199" s="84" t="str">
        <f t="array" ref="D199">XLOOKUP(B199,'ORDER LIST'!C:C,'ORDER LIST'!B:B)</f>
        <v>Copper Tongue Cleaner</v>
      </c>
      <c r="E199" s="89"/>
      <c r="F199" s="6">
        <f t="array" ref="F199">XLOOKUP(B199,SALES!A:A,SALES!C:C)</f>
        <v>73.08333333</v>
      </c>
      <c r="G199" s="63">
        <f t="array" ref="G199">XLOOKUP(B199,INV!A:A,INV!G:G)</f>
        <v>1329</v>
      </c>
      <c r="H199" s="6">
        <f t="shared" si="184"/>
        <v>18.18472064</v>
      </c>
      <c r="I199" s="14">
        <f t="shared" si="3"/>
        <v>584.6666667</v>
      </c>
      <c r="J199" s="14">
        <v>8.0</v>
      </c>
      <c r="K199" s="6">
        <f t="shared" si="4"/>
        <v>17.18472064</v>
      </c>
      <c r="L199" s="6">
        <f t="shared" ref="L199:P199" si="213">IF((K199-1+W199)&lt;0,0,K199-1+W199)</f>
        <v>16.18472064</v>
      </c>
      <c r="M199" s="6">
        <f t="shared" si="213"/>
        <v>15.18472064</v>
      </c>
      <c r="N199" s="6">
        <f t="shared" si="213"/>
        <v>14.18472064</v>
      </c>
      <c r="O199" s="6">
        <f t="shared" si="213"/>
        <v>13.18472064</v>
      </c>
      <c r="P199" s="6">
        <f t="shared" si="213"/>
        <v>12.18472064</v>
      </c>
      <c r="Q199" s="6">
        <f t="shared" si="6"/>
        <v>0</v>
      </c>
      <c r="S199" s="6">
        <f t="shared" si="7"/>
        <v>0</v>
      </c>
      <c r="T199" s="6">
        <f t="shared" si="8"/>
        <v>0</v>
      </c>
      <c r="U199" s="6">
        <f t="shared" si="9"/>
        <v>0</v>
      </c>
      <c r="V199" s="6">
        <f t="array" ref="V199">iferror(XLOOKUP(B199,'INC INV'!AJ:AJ,'INC INV'!AL:AL)/F199,0)</f>
        <v>0</v>
      </c>
      <c r="W199" s="6">
        <f t="array" ref="W199">IFERROR(XLOOKUP(B199,'INC INV'!AP:AP,'INC INV'!AR:AR)/F199,0)</f>
        <v>0</v>
      </c>
      <c r="X199" s="6">
        <f t="array" ref="X199">IFERROR(XLOOKUP(B199,'INC INV'!AV:AV,'INC INV'!AX:AX)/F199,0)</f>
        <v>0</v>
      </c>
      <c r="Y199" s="6">
        <f t="array" ref="Y199">IFERROR(XLOOKUP(B199,'INC INV'!BB:BB,'INC INV'!BD:BD)/F199,0)</f>
        <v>0</v>
      </c>
      <c r="Z199" s="6">
        <f t="array" ref="Z199">IFERROR(XLOOKUP(B199,'INC INV'!BH:BH,'INC INV'!BJ:BJ)/F199,0)</f>
        <v>0</v>
      </c>
      <c r="AA199" s="6">
        <f t="array" ref="AA199">IFERROR(XLOOKUP(B199,'INC INV'!BN:BN,'INC INV'!BP:BP)/F199,0)</f>
        <v>0</v>
      </c>
    </row>
    <row r="200">
      <c r="A200" s="19" t="s">
        <v>268</v>
      </c>
      <c r="B200" s="20" t="s">
        <v>269</v>
      </c>
      <c r="C200" s="14" t="s">
        <v>239</v>
      </c>
      <c r="D200" s="84" t="str">
        <f t="array" ref="D200">XLOOKUP(B200,'ORDER LIST'!C:C,'ORDER LIST'!B:B)</f>
        <v>Devi Shawl Silk English</v>
      </c>
      <c r="E200" s="89"/>
      <c r="F200" s="108">
        <v>15.0</v>
      </c>
      <c r="G200" s="6">
        <f t="array" ref="G200">XLOOKUP(B200,INV!A:A,INV!G:G)</f>
        <v>281</v>
      </c>
      <c r="H200" s="6">
        <f t="shared" si="184"/>
        <v>18.73333333</v>
      </c>
      <c r="I200" s="14">
        <f t="shared" si="3"/>
        <v>150</v>
      </c>
      <c r="J200" s="14">
        <v>10.0</v>
      </c>
      <c r="K200" s="6">
        <f t="shared" si="4"/>
        <v>17.73333333</v>
      </c>
      <c r="L200" s="6">
        <f t="shared" ref="L200:P200" si="214">IF((K200-1+W200)&lt;0,0,K200-1+W200)</f>
        <v>16.73333333</v>
      </c>
      <c r="M200" s="6">
        <f t="shared" si="214"/>
        <v>15.73333333</v>
      </c>
      <c r="N200" s="6">
        <f t="shared" si="214"/>
        <v>14.73333333</v>
      </c>
      <c r="O200" s="6">
        <f t="shared" si="214"/>
        <v>16.73333333</v>
      </c>
      <c r="P200" s="6">
        <f t="shared" si="214"/>
        <v>15.73333333</v>
      </c>
      <c r="Q200" s="6">
        <f t="shared" si="6"/>
        <v>0</v>
      </c>
      <c r="S200" s="6">
        <f t="shared" si="7"/>
        <v>0</v>
      </c>
      <c r="T200" s="6">
        <f t="shared" si="8"/>
        <v>0</v>
      </c>
      <c r="U200" s="6">
        <f t="shared" si="9"/>
        <v>0</v>
      </c>
      <c r="V200" s="6">
        <f t="array" ref="V200">iferror(XLOOKUP(B200,'INC INV'!AJ:AJ,'INC INV'!AL:AL)/F200,0)</f>
        <v>0</v>
      </c>
      <c r="W200" s="6">
        <f t="array" ref="W200">IFERROR(XLOOKUP(B200,'INC INV'!AP:AP,'INC INV'!AR:AR)/F200,0)</f>
        <v>0</v>
      </c>
      <c r="X200" s="6">
        <f t="array" ref="X200">IFERROR(XLOOKUP(B200,'INC INV'!AV:AV,'INC INV'!AX:AX)/F200,0)</f>
        <v>0</v>
      </c>
      <c r="Y200" s="6">
        <f t="array" ref="Y200">IFERROR(XLOOKUP(B200,'INC INV'!BB:BB,'INC INV'!BD:BD)/F200,0)</f>
        <v>0</v>
      </c>
      <c r="Z200" s="6">
        <f t="array" ref="Z200">IFERROR(XLOOKUP(B200,'INC INV'!BH:BH,'INC INV'!BJ:BJ)/F200,0)</f>
        <v>3</v>
      </c>
      <c r="AA200" s="6">
        <f t="array" ref="AA200">IFERROR(XLOOKUP(B200,'INC INV'!BN:BN,'INC INV'!BP:BP)/F200,0)</f>
        <v>0</v>
      </c>
    </row>
    <row r="201">
      <c r="A201" s="19" t="s">
        <v>325</v>
      </c>
      <c r="B201" s="20" t="s">
        <v>326</v>
      </c>
      <c r="C201" s="14" t="s">
        <v>239</v>
      </c>
      <c r="D201" s="84" t="str">
        <f t="array" ref="D201">XLOOKUP(B201,'ORDER LIST'!C:C,'ORDER LIST'!B:B)</f>
        <v>Avighna-Yantra-Sutra</v>
      </c>
      <c r="E201" s="89"/>
      <c r="F201" s="6">
        <f t="array" ref="F201">XLOOKUP(B201,SALES!A:A,SALES!C:C)</f>
        <v>11.25</v>
      </c>
      <c r="G201" s="6">
        <f t="array" ref="G201">XLOOKUP(B201,INV!A:A,INV!G:G)</f>
        <v>211</v>
      </c>
      <c r="H201" s="6">
        <f t="shared" si="184"/>
        <v>18.75555556</v>
      </c>
      <c r="I201" s="14">
        <f t="shared" si="3"/>
        <v>112.5</v>
      </c>
      <c r="J201" s="14">
        <v>10.0</v>
      </c>
      <c r="K201" s="6">
        <f t="shared" si="4"/>
        <v>17.75555556</v>
      </c>
      <c r="L201" s="6">
        <f t="shared" ref="L201:P201" si="215">IF((K201-1+W201)&lt;0,0,K201-1+W201)</f>
        <v>16.75555556</v>
      </c>
      <c r="M201" s="6">
        <f t="shared" si="215"/>
        <v>15.75555556</v>
      </c>
      <c r="N201" s="6">
        <f t="shared" si="215"/>
        <v>14.75555556</v>
      </c>
      <c r="O201" s="6">
        <f t="shared" si="215"/>
        <v>13.75555556</v>
      </c>
      <c r="P201" s="6">
        <f t="shared" si="215"/>
        <v>12.75555556</v>
      </c>
      <c r="Q201" s="6">
        <f t="shared" si="6"/>
        <v>0</v>
      </c>
      <c r="S201" s="6">
        <f t="shared" si="7"/>
        <v>0</v>
      </c>
      <c r="T201" s="6">
        <f t="shared" si="8"/>
        <v>0</v>
      </c>
      <c r="U201" s="6">
        <f t="shared" si="9"/>
        <v>0</v>
      </c>
      <c r="V201" s="6">
        <f t="array" ref="V201">iferror(XLOOKUP(B201,'INC INV'!AJ:AJ,'INC INV'!AL:AL)/F201,0)</f>
        <v>0</v>
      </c>
      <c r="W201" s="6">
        <f t="array" ref="W201">IFERROR(XLOOKUP(B201,'INC INV'!AP:AP,'INC INV'!AR:AR)/F201,0)</f>
        <v>0</v>
      </c>
      <c r="X201" s="6">
        <f t="array" ref="X201">IFERROR(XLOOKUP(B201,'INC INV'!AV:AV,'INC INV'!AX:AX)/F201,0)</f>
        <v>0</v>
      </c>
      <c r="Y201" s="6">
        <f t="array" ref="Y201">IFERROR(XLOOKUP(B201,'INC INV'!BB:BB,'INC INV'!BD:BD)/F201,0)</f>
        <v>0</v>
      </c>
      <c r="Z201" s="6">
        <f t="array" ref="Z201">IFERROR(XLOOKUP(B201,'INC INV'!BH:BH,'INC INV'!BJ:BJ)/F201,0)</f>
        <v>0</v>
      </c>
      <c r="AA201" s="6">
        <f t="array" ref="AA201">IFERROR(XLOOKUP(B201,'INC INV'!BN:BN,'INC INV'!BP:BP)/F201,0)</f>
        <v>0</v>
      </c>
    </row>
    <row r="202">
      <c r="A202" s="19" t="s">
        <v>244</v>
      </c>
      <c r="B202" s="20" t="s">
        <v>305</v>
      </c>
      <c r="C202" s="14" t="s">
        <v>239</v>
      </c>
      <c r="D202" s="84" t="str">
        <f t="array" ref="D202">XLOOKUP(B202,'ORDER LIST'!C:C,'ORDER LIST'!B:B)</f>
        <v>Bhairavi-Raksha</v>
      </c>
      <c r="E202" s="89" t="s">
        <v>866</v>
      </c>
      <c r="F202" s="6">
        <f t="array" ref="F202">XLOOKUP(B202,SALES!A:A,SALES!C:C)</f>
        <v>5.833333333</v>
      </c>
      <c r="G202" s="6">
        <f t="array" ref="G202">XLOOKUP(B202,INV!A:A,INV!G:G)</f>
        <v>111</v>
      </c>
      <c r="H202" s="6">
        <f t="shared" si="184"/>
        <v>19.02857143</v>
      </c>
      <c r="I202" s="14">
        <f t="shared" si="3"/>
        <v>58.33333333</v>
      </c>
      <c r="J202" s="14">
        <v>10.0</v>
      </c>
      <c r="K202" s="6">
        <f t="shared" si="4"/>
        <v>18.02857143</v>
      </c>
      <c r="L202" s="6">
        <f t="shared" ref="L202:P202" si="216">IF((K202-1+W202)&lt;0,0,K202-1+W202)</f>
        <v>17.02857143</v>
      </c>
      <c r="M202" s="6">
        <f t="shared" si="216"/>
        <v>16.02857143</v>
      </c>
      <c r="N202" s="6">
        <f t="shared" si="216"/>
        <v>15.02857143</v>
      </c>
      <c r="O202" s="6">
        <f t="shared" si="216"/>
        <v>14.02857143</v>
      </c>
      <c r="P202" s="6">
        <f t="shared" si="216"/>
        <v>13.02857143</v>
      </c>
      <c r="Q202" s="6">
        <f t="shared" si="6"/>
        <v>0</v>
      </c>
      <c r="S202" s="6">
        <f t="shared" si="7"/>
        <v>0</v>
      </c>
      <c r="T202" s="6">
        <f t="shared" si="8"/>
        <v>0</v>
      </c>
      <c r="U202" s="6">
        <f t="shared" si="9"/>
        <v>0</v>
      </c>
      <c r="V202" s="6">
        <f t="array" ref="V202">iferror(XLOOKUP(B202,'INC INV'!AJ:AJ,'INC INV'!AL:AL)/F202,0)</f>
        <v>0</v>
      </c>
      <c r="W202" s="6">
        <f t="array" ref="W202">IFERROR(XLOOKUP(B202,'INC INV'!AP:AP,'INC INV'!AR:AR)/F202,0)</f>
        <v>0</v>
      </c>
      <c r="X202" s="6">
        <f t="array" ref="X202">IFERROR(XLOOKUP(B202,'INC INV'!AV:AV,'INC INV'!AX:AX)/F202,0)</f>
        <v>0</v>
      </c>
      <c r="Y202" s="6">
        <f t="array" ref="Y202">IFERROR(XLOOKUP(B202,'INC INV'!BB:BB,'INC INV'!BD:BD)/F202,0)</f>
        <v>0</v>
      </c>
      <c r="Z202" s="6">
        <f t="array" ref="Z202">IFERROR(XLOOKUP(B202,'INC INV'!BH:BH,'INC INV'!BJ:BJ)/F202,0)</f>
        <v>0</v>
      </c>
      <c r="AA202" s="6">
        <f t="array" ref="AA202">IFERROR(XLOOKUP(B202,'INC INV'!BN:BN,'INC INV'!BP:BP)/F202,0)</f>
        <v>0</v>
      </c>
    </row>
    <row r="203">
      <c r="A203" s="19" t="s">
        <v>528</v>
      </c>
      <c r="B203" s="20" t="s">
        <v>529</v>
      </c>
      <c r="C203" s="14" t="s">
        <v>467</v>
      </c>
      <c r="D203" s="84" t="str">
        <f t="array" ref="D203">XLOOKUP(B203,'ORDER LIST'!C:C,'ORDER LIST'!B:B)</f>
        <v>Incense-Stick-Vibhuti-10</v>
      </c>
      <c r="E203" s="89"/>
      <c r="F203" s="6">
        <f t="array" ref="F203">XLOOKUP(B203,SALES!A:A,SALES!C:C)</f>
        <v>78.16666667</v>
      </c>
      <c r="G203" s="63">
        <f t="array" ref="G203">XLOOKUP(B203,INV!A:A,INV!G:G)</f>
        <v>1514</v>
      </c>
      <c r="H203" s="6">
        <f t="shared" si="184"/>
        <v>19.36886994</v>
      </c>
      <c r="I203" s="14">
        <f t="shared" si="3"/>
        <v>625.3333333</v>
      </c>
      <c r="J203" s="14">
        <v>8.0</v>
      </c>
      <c r="K203" s="6">
        <f t="shared" si="4"/>
        <v>18.36886994</v>
      </c>
      <c r="L203" s="6">
        <f t="shared" ref="L203:P203" si="217">IF((K203-1+W203)&lt;0,0,K203-1+W203)</f>
        <v>17.36886994</v>
      </c>
      <c r="M203" s="6">
        <f t="shared" si="217"/>
        <v>16.36886994</v>
      </c>
      <c r="N203" s="6">
        <f t="shared" si="217"/>
        <v>15.36886994</v>
      </c>
      <c r="O203" s="6">
        <f t="shared" si="217"/>
        <v>14.36886994</v>
      </c>
      <c r="P203" s="6">
        <f t="shared" si="217"/>
        <v>13.36886994</v>
      </c>
      <c r="Q203" s="6">
        <f t="shared" si="6"/>
        <v>0</v>
      </c>
      <c r="S203" s="6">
        <f t="shared" si="7"/>
        <v>0</v>
      </c>
      <c r="T203" s="6">
        <f t="shared" si="8"/>
        <v>0</v>
      </c>
      <c r="U203" s="6">
        <f t="shared" si="9"/>
        <v>0</v>
      </c>
      <c r="V203" s="6">
        <f t="array" ref="V203">iferror(XLOOKUP(B203,'INC INV'!AJ:AJ,'INC INV'!AL:AL)/F203,0)</f>
        <v>0</v>
      </c>
      <c r="W203" s="6">
        <f t="array" ref="W203">IFERROR(XLOOKUP(B203,'INC INV'!AP:AP,'INC INV'!AR:AR)/F203,0)</f>
        <v>0</v>
      </c>
      <c r="X203" s="6">
        <f t="array" ref="X203">IFERROR(XLOOKUP(B203,'INC INV'!AV:AV,'INC INV'!AX:AX)/F203,0)</f>
        <v>0</v>
      </c>
      <c r="Y203" s="6">
        <f t="array" ref="Y203">IFERROR(XLOOKUP(B203,'INC INV'!BB:BB,'INC INV'!BD:BD)/F203,0)</f>
        <v>0</v>
      </c>
      <c r="Z203" s="6">
        <f t="array" ref="Z203">IFERROR(XLOOKUP(B203,'INC INV'!BH:BH,'INC INV'!BJ:BJ)/F203,0)</f>
        <v>0</v>
      </c>
      <c r="AA203" s="6">
        <f t="array" ref="AA203">IFERROR(XLOOKUP(B203,'INC INV'!BN:BN,'INC INV'!BP:BP)/F203,0)</f>
        <v>0</v>
      </c>
    </row>
    <row r="204">
      <c r="A204" s="93" t="s">
        <v>874</v>
      </c>
      <c r="B204" s="23" t="s">
        <v>875</v>
      </c>
      <c r="C204" s="14" t="s">
        <v>182</v>
      </c>
      <c r="D204" s="84" t="str">
        <f t="array" ref="D204">XLOOKUP(B204,'ORDER LIST'!C:C,'ORDER LIST'!B:B)</f>
        <v>#N/A</v>
      </c>
      <c r="E204" s="89" t="s">
        <v>876</v>
      </c>
      <c r="F204" s="6">
        <f t="array" ref="F204">XLOOKUP(B204,SALES!A:A,SALES!C:C)</f>
        <v>3.5</v>
      </c>
      <c r="G204" s="6">
        <f t="array" ref="G204">XLOOKUP(B204,INV!A:A,INV!G:G)</f>
        <v>70</v>
      </c>
      <c r="H204" s="6">
        <f t="shared" si="184"/>
        <v>20</v>
      </c>
      <c r="I204" s="14">
        <f t="shared" si="3"/>
        <v>28</v>
      </c>
      <c r="J204" s="14">
        <v>8.0</v>
      </c>
      <c r="K204" s="6">
        <f t="shared" si="4"/>
        <v>19</v>
      </c>
      <c r="L204" s="6">
        <f t="shared" ref="L204:P204" si="218">IF((K204-1+W204)&lt;0,0,K204-1+W204)</f>
        <v>18</v>
      </c>
      <c r="M204" s="6">
        <f t="shared" si="218"/>
        <v>17</v>
      </c>
      <c r="N204" s="6">
        <f t="shared" si="218"/>
        <v>16</v>
      </c>
      <c r="O204" s="6">
        <f t="shared" si="218"/>
        <v>15</v>
      </c>
      <c r="P204" s="6">
        <f t="shared" si="218"/>
        <v>14</v>
      </c>
      <c r="Q204" s="6">
        <f t="shared" si="6"/>
        <v>0</v>
      </c>
      <c r="S204" s="6">
        <f t="shared" si="7"/>
        <v>0</v>
      </c>
      <c r="T204" s="6">
        <f t="shared" si="8"/>
        <v>0</v>
      </c>
      <c r="U204" s="6">
        <f t="shared" si="9"/>
        <v>0</v>
      </c>
      <c r="V204" s="6">
        <f t="array" ref="V204">iferror(XLOOKUP(B204,'INC INV'!AJ:AJ,'INC INV'!AL:AL)/F204,0)</f>
        <v>0</v>
      </c>
      <c r="W204" s="6">
        <f t="array" ref="W204">IFERROR(XLOOKUP(B204,'INC INV'!AP:AP,'INC INV'!AR:AR)/F204,0)</f>
        <v>0</v>
      </c>
      <c r="X204" s="6">
        <f t="array" ref="X204">IFERROR(XLOOKUP(B204,'INC INV'!AV:AV,'INC INV'!AX:AX)/F204,0)</f>
        <v>0</v>
      </c>
      <c r="Y204" s="6">
        <f t="array" ref="Y204">IFERROR(XLOOKUP(B204,'INC INV'!BB:BB,'INC INV'!BD:BD)/F204,0)</f>
        <v>0</v>
      </c>
      <c r="Z204" s="6">
        <f t="array" ref="Z204">IFERROR(XLOOKUP(B204,'INC INV'!BH:BH,'INC INV'!BJ:BJ)/F204,0)</f>
        <v>0</v>
      </c>
      <c r="AA204" s="6">
        <f t="array" ref="AA204">IFERROR(XLOOKUP(B204,'INC INV'!BN:BN,'INC INV'!BP:BP)/F204,0)</f>
        <v>0</v>
      </c>
    </row>
    <row r="205">
      <c r="A205" s="19" t="s">
        <v>674</v>
      </c>
      <c r="B205" s="20" t="s">
        <v>691</v>
      </c>
      <c r="C205" s="14" t="s">
        <v>607</v>
      </c>
      <c r="D205" s="84" t="str">
        <f t="array" ref="D205">XLOOKUP(B205,'ORDER LIST'!C:C,'ORDER LIST'!B:B)</f>
        <v>Devi w/Bangles Black Hor</v>
      </c>
      <c r="E205" s="89" t="str">
        <f t="array" ref="E205">XLOOKUP(B205,'PRICE LIST'!E:E,#REF!)</f>
        <v>#N/A</v>
      </c>
      <c r="F205" s="6">
        <f t="array" ref="F205">XLOOKUP(B205,SALES!A:A,SALES!C:C)</f>
        <v>3.083333333</v>
      </c>
      <c r="G205" s="6">
        <f t="array" ref="G205">XLOOKUP(B205,INV!A:A,INV!G:G)</f>
        <v>63</v>
      </c>
      <c r="H205" s="6">
        <f t="shared" si="184"/>
        <v>20.43243243</v>
      </c>
      <c r="I205" s="14">
        <f t="shared" si="3"/>
        <v>24.66666667</v>
      </c>
      <c r="J205" s="14">
        <v>8.0</v>
      </c>
      <c r="K205" s="6">
        <f t="shared" si="4"/>
        <v>19.43243243</v>
      </c>
      <c r="L205" s="6">
        <f t="shared" ref="L205:P205" si="219">IF((K205-1+W205)&lt;0,0,K205-1+W205)</f>
        <v>18.43243243</v>
      </c>
      <c r="M205" s="6">
        <f t="shared" si="219"/>
        <v>17.43243243</v>
      </c>
      <c r="N205" s="6">
        <f t="shared" si="219"/>
        <v>16.43243243</v>
      </c>
      <c r="O205" s="6">
        <f t="shared" si="219"/>
        <v>15.43243243</v>
      </c>
      <c r="P205" s="6">
        <f t="shared" si="219"/>
        <v>14.43243243</v>
      </c>
      <c r="Q205" s="6">
        <f t="shared" si="6"/>
        <v>0</v>
      </c>
      <c r="S205" s="6">
        <f t="shared" si="7"/>
        <v>0</v>
      </c>
      <c r="T205" s="6">
        <f t="shared" si="8"/>
        <v>0</v>
      </c>
      <c r="U205" s="6">
        <f t="shared" si="9"/>
        <v>0</v>
      </c>
      <c r="V205" s="6">
        <f t="array" ref="V205">iferror(XLOOKUP(B205,'INC INV'!AJ:AJ,'INC INV'!AL:AL)/F205,0)</f>
        <v>0</v>
      </c>
      <c r="W205" s="6">
        <f t="array" ref="W205">IFERROR(XLOOKUP(B205,'INC INV'!AP:AP,'INC INV'!AR:AR)/F205,0)</f>
        <v>0</v>
      </c>
      <c r="X205" s="6">
        <f t="array" ref="X205">IFERROR(XLOOKUP(B205,'INC INV'!AV:AV,'INC INV'!AX:AX)/F205,0)</f>
        <v>0</v>
      </c>
      <c r="Y205" s="6">
        <f t="array" ref="Y205">IFERROR(XLOOKUP(B205,'INC INV'!BB:BB,'INC INV'!BD:BD)/F205,0)</f>
        <v>0</v>
      </c>
      <c r="Z205" s="6">
        <f t="array" ref="Z205">IFERROR(XLOOKUP(B205,'INC INV'!BH:BH,'INC INV'!BJ:BJ)/F205,0)</f>
        <v>0</v>
      </c>
      <c r="AA205" s="6">
        <f t="array" ref="AA205">IFERROR(XLOOKUP(B205,'INC INV'!BN:BN,'INC INV'!BP:BP)/F205,0)</f>
        <v>0</v>
      </c>
    </row>
    <row r="206">
      <c r="A206" s="19" t="s">
        <v>648</v>
      </c>
      <c r="B206" s="20" t="s">
        <v>681</v>
      </c>
      <c r="C206" s="14" t="s">
        <v>607</v>
      </c>
      <c r="D206" s="84" t="str">
        <f t="array" ref="D206">XLOOKUP(B206,'ORDER LIST'!C:C,'ORDER LIST'!B:B)</f>
        <v>Devi w/Bangles Sandalwood Ver</v>
      </c>
      <c r="E206" s="89" t="str">
        <f t="array" ref="E206">XLOOKUP(B206,'PRICE LIST'!E:E,#REF!)</f>
        <v>#N/A</v>
      </c>
      <c r="F206" s="6">
        <f t="array" ref="F206">XLOOKUP(B206,SALES!A:A,SALES!C:C)</f>
        <v>1.416666667</v>
      </c>
      <c r="G206" s="6">
        <f t="array" ref="G206">XLOOKUP(B206,INV!A:A,INV!G:G)</f>
        <v>29</v>
      </c>
      <c r="H206" s="6">
        <f t="shared" si="184"/>
        <v>20.47058824</v>
      </c>
      <c r="I206" s="14">
        <f t="shared" si="3"/>
        <v>11.33333333</v>
      </c>
      <c r="J206" s="14">
        <v>8.0</v>
      </c>
      <c r="K206" s="6">
        <f t="shared" si="4"/>
        <v>19.47058824</v>
      </c>
      <c r="L206" s="6">
        <f t="shared" ref="L206:P206" si="220">IF((K206-1+W206)&lt;0,0,K206-1+W206)</f>
        <v>18.47058824</v>
      </c>
      <c r="M206" s="6">
        <f t="shared" si="220"/>
        <v>17.47058824</v>
      </c>
      <c r="N206" s="6">
        <f t="shared" si="220"/>
        <v>16.47058824</v>
      </c>
      <c r="O206" s="6">
        <f t="shared" si="220"/>
        <v>15.47058824</v>
      </c>
      <c r="P206" s="6">
        <f t="shared" si="220"/>
        <v>14.47058824</v>
      </c>
      <c r="Q206" s="6">
        <f t="shared" si="6"/>
        <v>0</v>
      </c>
      <c r="S206" s="6">
        <f t="shared" si="7"/>
        <v>0</v>
      </c>
      <c r="T206" s="6">
        <f t="shared" si="8"/>
        <v>0</v>
      </c>
      <c r="U206" s="6">
        <f t="shared" si="9"/>
        <v>0</v>
      </c>
      <c r="V206" s="6">
        <f t="array" ref="V206">iferror(XLOOKUP(B206,'INC INV'!AJ:AJ,'INC INV'!AL:AL)/F206,0)</f>
        <v>0</v>
      </c>
      <c r="W206" s="6">
        <f t="array" ref="W206">IFERROR(XLOOKUP(B206,'INC INV'!AP:AP,'INC INV'!AR:AR)/F206,0)</f>
        <v>0</v>
      </c>
      <c r="X206" s="6">
        <f t="array" ref="X206">IFERROR(XLOOKUP(B206,'INC INV'!AV:AV,'INC INV'!AX:AX)/F206,0)</f>
        <v>0</v>
      </c>
      <c r="Y206" s="6">
        <f t="array" ref="Y206">IFERROR(XLOOKUP(B206,'INC INV'!BB:BB,'INC INV'!BD:BD)/F206,0)</f>
        <v>0</v>
      </c>
      <c r="Z206" s="6">
        <f t="array" ref="Z206">IFERROR(XLOOKUP(B206,'INC INV'!BH:BH,'INC INV'!BJ:BJ)/F206,0)</f>
        <v>0</v>
      </c>
      <c r="AA206" s="6">
        <f t="array" ref="AA206">IFERROR(XLOOKUP(B206,'INC INV'!BN:BN,'INC INV'!BP:BP)/F206,0)</f>
        <v>0</v>
      </c>
    </row>
    <row r="207">
      <c r="A207" s="19" t="s">
        <v>415</v>
      </c>
      <c r="B207" s="20" t="s">
        <v>416</v>
      </c>
      <c r="C207" s="14" t="s">
        <v>6</v>
      </c>
      <c r="D207" s="84" t="str">
        <f t="array" ref="D207">XLOOKUP(B207,'ORDER LIST'!C:C,'ORDER LIST'!B:B)</f>
        <v>Isha-Water-Jug-SS-Copper-48oz.</v>
      </c>
      <c r="E207" s="89"/>
      <c r="F207" s="6">
        <f t="array" ref="F207">XLOOKUP(B207,SALES!A:A,SALES!C:C)</f>
        <v>14.33333333</v>
      </c>
      <c r="G207" s="6">
        <f t="array" ref="G207">XLOOKUP(B207,INV!A:A,INV!G:G)</f>
        <v>294</v>
      </c>
      <c r="H207" s="6">
        <f t="shared" si="184"/>
        <v>20.51162791</v>
      </c>
      <c r="I207" s="14">
        <f t="shared" si="3"/>
        <v>114.6666667</v>
      </c>
      <c r="J207" s="14">
        <v>8.0</v>
      </c>
      <c r="K207" s="6">
        <f t="shared" si="4"/>
        <v>19.51162791</v>
      </c>
      <c r="L207" s="6">
        <f t="shared" ref="L207:P207" si="221">IF((K207-1+W207)&lt;0,0,K207-1+W207)</f>
        <v>18.51162791</v>
      </c>
      <c r="M207" s="6">
        <f t="shared" si="221"/>
        <v>17.51162791</v>
      </c>
      <c r="N207" s="6">
        <f t="shared" si="221"/>
        <v>16.51162791</v>
      </c>
      <c r="O207" s="6">
        <f t="shared" si="221"/>
        <v>15.51162791</v>
      </c>
      <c r="P207" s="6">
        <f t="shared" si="221"/>
        <v>14.51162791</v>
      </c>
      <c r="Q207" s="6">
        <f t="shared" si="6"/>
        <v>0</v>
      </c>
      <c r="S207" s="6">
        <f t="shared" si="7"/>
        <v>0</v>
      </c>
      <c r="T207" s="6">
        <f t="shared" si="8"/>
        <v>0</v>
      </c>
      <c r="U207" s="6">
        <f t="shared" si="9"/>
        <v>0</v>
      </c>
      <c r="V207" s="6">
        <f t="array" ref="V207">iferror(XLOOKUP(B207,'INC INV'!AJ:AJ,'INC INV'!AL:AL)/F207,0)</f>
        <v>0</v>
      </c>
      <c r="W207" s="6">
        <f t="array" ref="W207">IFERROR(XLOOKUP(B207,'INC INV'!AP:AP,'INC INV'!AR:AR)/F207,0)</f>
        <v>0</v>
      </c>
      <c r="X207" s="6">
        <f t="array" ref="X207">IFERROR(XLOOKUP(B207,'INC INV'!AV:AV,'INC INV'!AX:AX)/F207,0)</f>
        <v>0</v>
      </c>
      <c r="Y207" s="6">
        <f t="array" ref="Y207">IFERROR(XLOOKUP(B207,'INC INV'!BB:BB,'INC INV'!BD:BD)/F207,0)</f>
        <v>0</v>
      </c>
      <c r="Z207" s="6">
        <f t="array" ref="Z207">IFERROR(XLOOKUP(B207,'INC INV'!BH:BH,'INC INV'!BJ:BJ)/F207,0)</f>
        <v>0</v>
      </c>
      <c r="AA207" s="6">
        <f t="array" ref="AA207">IFERROR(XLOOKUP(B207,'INC INV'!BN:BN,'INC INV'!BP:BP)/F207,0)</f>
        <v>0</v>
      </c>
    </row>
    <row r="208">
      <c r="A208" s="94" t="s">
        <v>668</v>
      </c>
      <c r="B208" s="20" t="s">
        <v>669</v>
      </c>
      <c r="C208" s="14" t="s">
        <v>607</v>
      </c>
      <c r="D208" s="84" t="str">
        <f t="array" ref="D208">XLOOKUP(B208,'ORDER LIST'!C:C,'ORDER LIST'!B:B)</f>
        <v>SG-Photos-Natural</v>
      </c>
      <c r="E208" s="89" t="str">
        <f t="array" ref="E208">XLOOKUP(B208,'PRICE LIST'!E:E,#REF!)</f>
        <v>#N/A</v>
      </c>
      <c r="F208" s="6">
        <f t="array" ref="F208">XLOOKUP(B208,SALES!A:A,SALES!C:C)</f>
        <v>17.08333333</v>
      </c>
      <c r="G208" s="6">
        <f t="array" ref="G208">XLOOKUP(B208,INV!A:A,INV!G:G)</f>
        <v>369</v>
      </c>
      <c r="H208" s="6">
        <f t="shared" si="184"/>
        <v>21.6</v>
      </c>
      <c r="I208" s="14">
        <f t="shared" si="3"/>
        <v>136.6666667</v>
      </c>
      <c r="J208" s="14">
        <v>8.0</v>
      </c>
      <c r="K208" s="6">
        <f t="shared" si="4"/>
        <v>20.6</v>
      </c>
      <c r="L208" s="6">
        <f t="shared" ref="L208:P208" si="222">IF((K208-1+W208)&lt;0,0,K208-1+W208)</f>
        <v>19.6</v>
      </c>
      <c r="M208" s="6">
        <f t="shared" si="222"/>
        <v>18.6</v>
      </c>
      <c r="N208" s="6">
        <f t="shared" si="222"/>
        <v>17.6</v>
      </c>
      <c r="O208" s="6">
        <f t="shared" si="222"/>
        <v>16.6</v>
      </c>
      <c r="P208" s="6">
        <f t="shared" si="222"/>
        <v>15.6</v>
      </c>
      <c r="Q208" s="6">
        <f t="shared" si="6"/>
        <v>0</v>
      </c>
      <c r="S208" s="6">
        <f t="shared" si="7"/>
        <v>0</v>
      </c>
      <c r="T208" s="6">
        <f t="shared" si="8"/>
        <v>0</v>
      </c>
      <c r="U208" s="6">
        <f t="shared" si="9"/>
        <v>0</v>
      </c>
      <c r="V208" s="6">
        <f t="array" ref="V208">iferror(XLOOKUP(B208,'INC INV'!AJ:AJ,'INC INV'!AL:AL)/F208,0)</f>
        <v>0</v>
      </c>
      <c r="W208" s="6">
        <f t="array" ref="W208">IFERROR(XLOOKUP(B208,'INC INV'!AP:AP,'INC INV'!AR:AR)/F208,0)</f>
        <v>0</v>
      </c>
      <c r="X208" s="6">
        <f t="array" ref="X208">IFERROR(XLOOKUP(B208,'INC INV'!AV:AV,'INC INV'!AX:AX)/F208,0)</f>
        <v>0</v>
      </c>
      <c r="Y208" s="6">
        <f t="array" ref="Y208">IFERROR(XLOOKUP(B208,'INC INV'!BB:BB,'INC INV'!BD:BD)/F208,0)</f>
        <v>0</v>
      </c>
      <c r="Z208" s="6">
        <f t="array" ref="Z208">IFERROR(XLOOKUP(B208,'INC INV'!BH:BH,'INC INV'!BJ:BJ)/F208,0)</f>
        <v>0</v>
      </c>
      <c r="AA208" s="6">
        <f t="array" ref="AA208">IFERROR(XLOOKUP(B208,'INC INV'!BN:BN,'INC INV'!BP:BP)/F208,0)</f>
        <v>0</v>
      </c>
    </row>
    <row r="209">
      <c r="A209" s="19" t="s">
        <v>807</v>
      </c>
      <c r="B209" s="20" t="s">
        <v>808</v>
      </c>
      <c r="C209" s="14" t="s">
        <v>792</v>
      </c>
      <c r="D209" s="84" t="str">
        <f t="array" ref="D209">XLOOKUP(B209,'ORDER LIST'!C:C,'ORDER LIST'!B:B)</f>
        <v>Yoga-Mat-Organic-Cotton</v>
      </c>
      <c r="E209" s="89"/>
      <c r="F209" s="6">
        <f t="array" ref="F209">XLOOKUP(B209,SALES!A:A,SALES!C:C)</f>
        <v>26.5</v>
      </c>
      <c r="G209" s="6">
        <f t="array" ref="G209">XLOOKUP(B209,INV!A:A,INV!G:G)</f>
        <v>577</v>
      </c>
      <c r="H209" s="6">
        <f t="shared" si="184"/>
        <v>21.77358491</v>
      </c>
      <c r="I209" s="14">
        <f t="shared" si="3"/>
        <v>212</v>
      </c>
      <c r="J209" s="14">
        <v>8.0</v>
      </c>
      <c r="K209" s="6">
        <f t="shared" si="4"/>
        <v>20.77358491</v>
      </c>
      <c r="L209" s="6">
        <f t="shared" ref="L209:P209" si="223">IF((K209-1+W209)&lt;0,0,K209-1+W209)</f>
        <v>19.77358491</v>
      </c>
      <c r="M209" s="6">
        <f t="shared" si="223"/>
        <v>18.77358491</v>
      </c>
      <c r="N209" s="6">
        <f t="shared" si="223"/>
        <v>17.77358491</v>
      </c>
      <c r="O209" s="6">
        <f t="shared" si="223"/>
        <v>16.77358491</v>
      </c>
      <c r="P209" s="6">
        <f t="shared" si="223"/>
        <v>15.77358491</v>
      </c>
      <c r="Q209" s="6">
        <f t="shared" si="6"/>
        <v>0</v>
      </c>
      <c r="S209" s="6">
        <f t="shared" si="7"/>
        <v>0</v>
      </c>
      <c r="T209" s="6">
        <f t="shared" si="8"/>
        <v>0</v>
      </c>
      <c r="U209" s="6">
        <f t="shared" si="9"/>
        <v>0</v>
      </c>
      <c r="V209" s="6">
        <f t="array" ref="V209">iferror(XLOOKUP(B209,'INC INV'!AJ:AJ,'INC INV'!AL:AL)/F209,0)</f>
        <v>0</v>
      </c>
      <c r="W209" s="6">
        <f t="array" ref="W209">IFERROR(XLOOKUP(B209,'INC INV'!AP:AP,'INC INV'!AR:AR)/F209,0)</f>
        <v>0</v>
      </c>
      <c r="X209" s="6">
        <f t="array" ref="X209">IFERROR(XLOOKUP(B209,'INC INV'!AV:AV,'INC INV'!AX:AX)/F209,0)</f>
        <v>0</v>
      </c>
      <c r="Y209" s="6">
        <f t="array" ref="Y209">IFERROR(XLOOKUP(B209,'INC INV'!BB:BB,'INC INV'!BD:BD)/F209,0)</f>
        <v>0</v>
      </c>
      <c r="Z209" s="6">
        <f t="array" ref="Z209">IFERROR(XLOOKUP(B209,'INC INV'!BH:BH,'INC INV'!BJ:BJ)/F209,0)</f>
        <v>0</v>
      </c>
      <c r="AA209" s="6">
        <f t="array" ref="AA209">IFERROR(XLOOKUP(B209,'INC INV'!BN:BN,'INC INV'!BP:BP)/F209,0)</f>
        <v>0</v>
      </c>
    </row>
    <row r="210">
      <c r="A210" s="19" t="s">
        <v>660</v>
      </c>
      <c r="B210" s="20" t="s">
        <v>682</v>
      </c>
      <c r="C210" s="14" t="s">
        <v>607</v>
      </c>
      <c r="D210" s="84" t="str">
        <f t="array" ref="D210">XLOOKUP(B210,'ORDER LIST'!C:C,'ORDER LIST'!B:B)</f>
        <v>SG-Photos-Compassion</v>
      </c>
      <c r="E210" s="89" t="str">
        <f t="array" ref="E210">XLOOKUP(B210,'PRICE LIST'!E:E,#REF!)</f>
        <v>#N/A</v>
      </c>
      <c r="F210" s="6">
        <f t="array" ref="F210">XLOOKUP(B210,SALES!A:A,SALES!C:C)</f>
        <v>0.5</v>
      </c>
      <c r="G210" s="6">
        <f t="array" ref="G210">XLOOKUP(B210,INV!A:A,INV!G:G)</f>
        <v>6</v>
      </c>
      <c r="H210" s="6">
        <f t="shared" si="184"/>
        <v>12</v>
      </c>
      <c r="I210" s="14">
        <f t="shared" si="3"/>
        <v>4</v>
      </c>
      <c r="J210" s="14">
        <v>8.0</v>
      </c>
      <c r="K210" s="6">
        <f t="shared" si="4"/>
        <v>21</v>
      </c>
      <c r="L210" s="6">
        <f t="shared" ref="L210:P210" si="224">IF((K210-1+W210)&lt;0,0,K210-1+W210)</f>
        <v>20</v>
      </c>
      <c r="M210" s="6">
        <f t="shared" si="224"/>
        <v>19</v>
      </c>
      <c r="N210" s="6">
        <f t="shared" si="224"/>
        <v>18</v>
      </c>
      <c r="O210" s="6">
        <f t="shared" si="224"/>
        <v>17</v>
      </c>
      <c r="P210" s="6">
        <f t="shared" si="224"/>
        <v>16</v>
      </c>
      <c r="Q210" s="6">
        <f t="shared" si="6"/>
        <v>0</v>
      </c>
      <c r="S210" s="6">
        <f t="shared" si="7"/>
        <v>0</v>
      </c>
      <c r="T210" s="6">
        <f t="shared" si="8"/>
        <v>0</v>
      </c>
      <c r="U210" s="6">
        <f t="shared" si="9"/>
        <v>0</v>
      </c>
      <c r="V210" s="6">
        <f t="array" ref="V210">iferror(XLOOKUP(B210,'INC INV'!AJ:AJ,'INC INV'!AL:AL)/F210,0)</f>
        <v>10</v>
      </c>
      <c r="W210" s="6">
        <f t="array" ref="W210">IFERROR(XLOOKUP(B210,'INC INV'!AP:AP,'INC INV'!AR:AR)/F210,0)</f>
        <v>0</v>
      </c>
      <c r="X210" s="6">
        <f t="array" ref="X210">IFERROR(XLOOKUP(B210,'INC INV'!AV:AV,'INC INV'!AX:AX)/F210,0)</f>
        <v>0</v>
      </c>
      <c r="Y210" s="6">
        <f t="array" ref="Y210">IFERROR(XLOOKUP(B210,'INC INV'!BB:BB,'INC INV'!BD:BD)/F210,0)</f>
        <v>0</v>
      </c>
      <c r="Z210" s="6">
        <f t="array" ref="Z210">IFERROR(XLOOKUP(B210,'INC INV'!BH:BH,'INC INV'!BJ:BJ)/F210,0)</f>
        <v>0</v>
      </c>
      <c r="AA210" s="6">
        <f t="array" ref="AA210">IFERROR(XLOOKUP(B210,'INC INV'!BN:BN,'INC INV'!BP:BP)/F210,0)</f>
        <v>0</v>
      </c>
    </row>
    <row r="211">
      <c r="A211" s="19" t="s">
        <v>213</v>
      </c>
      <c r="B211" s="20" t="s">
        <v>214</v>
      </c>
      <c r="C211" s="14" t="s">
        <v>182</v>
      </c>
      <c r="D211" s="84" t="str">
        <f t="array" ref="D211">XLOOKUP(B211,'ORDER LIST'!C:C,'ORDER LIST'!B:B)</f>
        <v>English A Taste of Well Being</v>
      </c>
      <c r="E211" s="89"/>
      <c r="F211" s="6">
        <f t="array" ref="F211">XLOOKUP(B211,SALES!A:A,SALES!C:C)</f>
        <v>79.16666667</v>
      </c>
      <c r="G211" s="63">
        <f t="array" ref="G211">XLOOKUP(B211,INV!A:A,INV!G:G)</f>
        <v>1748</v>
      </c>
      <c r="H211" s="6">
        <f t="shared" si="184"/>
        <v>22.08</v>
      </c>
      <c r="I211" s="14">
        <f t="shared" si="3"/>
        <v>633.3333333</v>
      </c>
      <c r="J211" s="14">
        <v>8.0</v>
      </c>
      <c r="K211" s="6">
        <f t="shared" si="4"/>
        <v>21.08</v>
      </c>
      <c r="L211" s="6">
        <f t="shared" ref="L211:P211" si="225">IF((K211-1+W211)&lt;0,0,K211-1+W211)</f>
        <v>20.08</v>
      </c>
      <c r="M211" s="6">
        <f t="shared" si="225"/>
        <v>19.08</v>
      </c>
      <c r="N211" s="6">
        <f t="shared" si="225"/>
        <v>18.08</v>
      </c>
      <c r="O211" s="6">
        <f t="shared" si="225"/>
        <v>17.08</v>
      </c>
      <c r="P211" s="6">
        <f t="shared" si="225"/>
        <v>16.08</v>
      </c>
      <c r="Q211" s="6">
        <f t="shared" si="6"/>
        <v>0</v>
      </c>
      <c r="S211" s="6">
        <f t="shared" si="7"/>
        <v>0</v>
      </c>
      <c r="T211" s="6">
        <f t="shared" si="8"/>
        <v>0</v>
      </c>
      <c r="U211" s="6">
        <f t="shared" si="9"/>
        <v>0</v>
      </c>
      <c r="V211" s="6">
        <f t="array" ref="V211">iferror(XLOOKUP(B211,'INC INV'!AJ:AJ,'INC INV'!AL:AL)/F211,0)</f>
        <v>0</v>
      </c>
      <c r="W211" s="6">
        <f t="array" ref="W211">IFERROR(XLOOKUP(B211,'INC INV'!AP:AP,'INC INV'!AR:AR)/F211,0)</f>
        <v>0</v>
      </c>
      <c r="X211" s="6">
        <f t="array" ref="X211">IFERROR(XLOOKUP(B211,'INC INV'!AV:AV,'INC INV'!AX:AX)/F211,0)</f>
        <v>0</v>
      </c>
      <c r="Y211" s="6">
        <f t="array" ref="Y211">IFERROR(XLOOKUP(B211,'INC INV'!BB:BB,'INC INV'!BD:BD)/F211,0)</f>
        <v>0</v>
      </c>
      <c r="Z211" s="6">
        <f t="array" ref="Z211">IFERROR(XLOOKUP(B211,'INC INV'!BH:BH,'INC INV'!BJ:BJ)/F211,0)</f>
        <v>0</v>
      </c>
      <c r="AA211" s="6">
        <f t="array" ref="AA211">IFERROR(XLOOKUP(B211,'INC INV'!BN:BN,'INC INV'!BP:BP)/F211,0)</f>
        <v>0</v>
      </c>
    </row>
    <row r="212">
      <c r="A212" s="19" t="s">
        <v>223</v>
      </c>
      <c r="B212" s="20" t="s">
        <v>224</v>
      </c>
      <c r="C212" s="14" t="s">
        <v>182</v>
      </c>
      <c r="D212" s="84" t="str">
        <f t="array" ref="D212">XLOOKUP(B212,'ORDER LIST'!C:C,'ORDER LIST'!B:B)</f>
        <v>QuotesSromSadhguru-Calendar</v>
      </c>
      <c r="E212" s="89"/>
      <c r="F212" s="6">
        <f t="array" ref="F212">XLOOKUP(B212,SALES!A:A,SALES!C:C)</f>
        <v>21.33333333</v>
      </c>
      <c r="G212" s="6">
        <f t="array" ref="G212">XLOOKUP(B212,INV!A:A,INV!G:G)</f>
        <v>473</v>
      </c>
      <c r="H212" s="6">
        <f t="shared" si="184"/>
        <v>22.171875</v>
      </c>
      <c r="I212" s="14">
        <f t="shared" si="3"/>
        <v>170.6666667</v>
      </c>
      <c r="J212" s="14">
        <v>8.0</v>
      </c>
      <c r="K212" s="6">
        <f t="shared" si="4"/>
        <v>21.171875</v>
      </c>
      <c r="L212" s="6">
        <f t="shared" ref="L212:P212" si="226">IF((K212-1+W212)&lt;0,0,K212-1+W212)</f>
        <v>20.171875</v>
      </c>
      <c r="M212" s="6">
        <f t="shared" si="226"/>
        <v>19.171875</v>
      </c>
      <c r="N212" s="6">
        <f t="shared" si="226"/>
        <v>18.171875</v>
      </c>
      <c r="O212" s="6">
        <f t="shared" si="226"/>
        <v>17.171875</v>
      </c>
      <c r="P212" s="6">
        <f t="shared" si="226"/>
        <v>16.171875</v>
      </c>
      <c r="Q212" s="6">
        <f t="shared" si="6"/>
        <v>0</v>
      </c>
      <c r="S212" s="6">
        <f t="shared" si="7"/>
        <v>0</v>
      </c>
      <c r="T212" s="6">
        <f t="shared" si="8"/>
        <v>0</v>
      </c>
      <c r="U212" s="6">
        <f t="shared" si="9"/>
        <v>0</v>
      </c>
      <c r="V212" s="6">
        <f t="array" ref="V212">iferror(XLOOKUP(B212,'INC INV'!AJ:AJ,'INC INV'!AL:AL)/F212,0)</f>
        <v>0</v>
      </c>
      <c r="W212" s="6">
        <f t="array" ref="W212">IFERROR(XLOOKUP(B212,'INC INV'!AP:AP,'INC INV'!AR:AR)/F212,0)</f>
        <v>0</v>
      </c>
      <c r="X212" s="6">
        <f t="array" ref="X212">IFERROR(XLOOKUP(B212,'INC INV'!AV:AV,'INC INV'!AX:AX)/F212,0)</f>
        <v>0</v>
      </c>
      <c r="Y212" s="6">
        <f t="array" ref="Y212">IFERROR(XLOOKUP(B212,'INC INV'!BB:BB,'INC INV'!BD:BD)/F212,0)</f>
        <v>0</v>
      </c>
      <c r="Z212" s="6">
        <f t="array" ref="Z212">IFERROR(XLOOKUP(B212,'INC INV'!BH:BH,'INC INV'!BJ:BJ)/F212,0)</f>
        <v>0</v>
      </c>
      <c r="AA212" s="6">
        <f t="array" ref="AA212">IFERROR(XLOOKUP(B212,'INC INV'!BN:BN,'INC INV'!BP:BP)/F212,0)</f>
        <v>0</v>
      </c>
    </row>
    <row r="213">
      <c r="A213" s="19" t="s">
        <v>413</v>
      </c>
      <c r="B213" s="20" t="s">
        <v>414</v>
      </c>
      <c r="C213" s="47" t="s">
        <v>6</v>
      </c>
      <c r="D213" s="84" t="str">
        <f t="array" ref="D213">XLOOKUP(B213,'ORDER LIST'!C:C,'ORDER LIST'!B:B)</f>
        <v>Copper water bottle - Adiyogi</v>
      </c>
      <c r="E213" s="104"/>
      <c r="F213" s="86">
        <f t="array" ref="F213">XLOOKUP(B213,SALES!A:A,SALES!C:C)</f>
        <v>59.25</v>
      </c>
      <c r="G213" s="87">
        <f t="array" ref="G213">XLOOKUP(B213,INV!A:A,INV!G:G)</f>
        <v>1323</v>
      </c>
      <c r="H213" s="6">
        <f t="shared" si="184"/>
        <v>22.32911392</v>
      </c>
      <c r="I213" s="14">
        <f t="shared" si="3"/>
        <v>474</v>
      </c>
      <c r="J213" s="47">
        <v>8.0</v>
      </c>
      <c r="K213" s="6">
        <f t="shared" si="4"/>
        <v>21.32911392</v>
      </c>
      <c r="L213" s="6">
        <f t="shared" ref="L213:P213" si="227">IF((K213-1+W213)&lt;0,0,K213-1+W213)</f>
        <v>20.32911392</v>
      </c>
      <c r="M213" s="6">
        <f t="shared" si="227"/>
        <v>19.32911392</v>
      </c>
      <c r="N213" s="6">
        <f t="shared" si="227"/>
        <v>18.32911392</v>
      </c>
      <c r="O213" s="6">
        <f t="shared" si="227"/>
        <v>17.32911392</v>
      </c>
      <c r="P213" s="6">
        <f t="shared" si="227"/>
        <v>16.32911392</v>
      </c>
      <c r="Q213" s="6">
        <f t="shared" si="6"/>
        <v>0</v>
      </c>
      <c r="S213" s="6">
        <f t="shared" si="7"/>
        <v>0</v>
      </c>
      <c r="T213" s="6">
        <f t="shared" si="8"/>
        <v>0</v>
      </c>
      <c r="U213" s="6">
        <f t="shared" si="9"/>
        <v>0</v>
      </c>
      <c r="V213" s="6">
        <f t="array" ref="V213">iferror(XLOOKUP(B213,'INC INV'!AJ:AJ,'INC INV'!AL:AL)/F213,0)</f>
        <v>0</v>
      </c>
      <c r="W213" s="6">
        <f t="array" ref="W213">IFERROR(XLOOKUP(B213,'INC INV'!AP:AP,'INC INV'!AR:AR)/F213,0)</f>
        <v>0</v>
      </c>
      <c r="X213" s="6">
        <f t="array" ref="X213">IFERROR(XLOOKUP(B213,'INC INV'!AV:AV,'INC INV'!AX:AX)/F213,0)</f>
        <v>0</v>
      </c>
      <c r="Y213" s="6">
        <f t="array" ref="Y213">IFERROR(XLOOKUP(B213,'INC INV'!BB:BB,'INC INV'!BD:BD)/F213,0)</f>
        <v>0</v>
      </c>
      <c r="Z213" s="6">
        <f t="array" ref="Z213">IFERROR(XLOOKUP(B213,'INC INV'!BH:BH,'INC INV'!BJ:BJ)/F213,0)</f>
        <v>0</v>
      </c>
      <c r="AA213" s="6">
        <f t="array" ref="AA213">IFERROR(XLOOKUP(B213,'INC INV'!BN:BN,'INC INV'!BP:BP)/F213,0)</f>
        <v>0</v>
      </c>
    </row>
    <row r="214">
      <c r="A214" s="19" t="s">
        <v>651</v>
      </c>
      <c r="B214" s="20" t="s">
        <v>689</v>
      </c>
      <c r="C214" s="14" t="s">
        <v>607</v>
      </c>
      <c r="D214" s="84" t="str">
        <f t="array" ref="D214">XLOOKUP(B214,'ORDER LIST'!C:C,'ORDER LIST'!B:B)</f>
        <v>Devi w/Bangles Yellow Hor</v>
      </c>
      <c r="E214" s="89" t="str">
        <f t="array" ref="E214">XLOOKUP(B214,'PRICE LIST'!E:E,#REF!)</f>
        <v>#N/A</v>
      </c>
      <c r="F214" s="6">
        <f t="array" ref="F214">XLOOKUP(B214,SALES!A:A,SALES!C:C)</f>
        <v>1.833333333</v>
      </c>
      <c r="G214" s="6">
        <f t="array" ref="G214">XLOOKUP(B214,INV!A:A,INV!G:G)</f>
        <v>41</v>
      </c>
      <c r="H214" s="6">
        <f t="shared" si="184"/>
        <v>22.36363636</v>
      </c>
      <c r="I214" s="14">
        <f t="shared" si="3"/>
        <v>14.66666667</v>
      </c>
      <c r="J214" s="14">
        <v>8.0</v>
      </c>
      <c r="K214" s="6">
        <f t="shared" si="4"/>
        <v>21.36363636</v>
      </c>
      <c r="L214" s="6">
        <f t="shared" ref="L214:P214" si="228">IF((K214-1+W214)&lt;0,0,K214-1+W214)</f>
        <v>20.36363636</v>
      </c>
      <c r="M214" s="6">
        <f t="shared" si="228"/>
        <v>19.36363636</v>
      </c>
      <c r="N214" s="6">
        <f t="shared" si="228"/>
        <v>18.36363636</v>
      </c>
      <c r="O214" s="6">
        <f t="shared" si="228"/>
        <v>17.36363636</v>
      </c>
      <c r="P214" s="6">
        <f t="shared" si="228"/>
        <v>16.36363636</v>
      </c>
      <c r="Q214" s="6">
        <f t="shared" si="6"/>
        <v>0</v>
      </c>
      <c r="S214" s="6">
        <f t="shared" si="7"/>
        <v>0</v>
      </c>
      <c r="T214" s="6">
        <f t="shared" si="8"/>
        <v>0</v>
      </c>
      <c r="U214" s="6">
        <f t="shared" si="9"/>
        <v>0</v>
      </c>
      <c r="V214" s="6">
        <f t="array" ref="V214">iferror(XLOOKUP(B214,'INC INV'!AJ:AJ,'INC INV'!AL:AL)/F214,0)</f>
        <v>0</v>
      </c>
      <c r="W214" s="6">
        <f t="array" ref="W214">IFERROR(XLOOKUP(B214,'INC INV'!AP:AP,'INC INV'!AR:AR)/F214,0)</f>
        <v>0</v>
      </c>
      <c r="X214" s="6">
        <f t="array" ref="X214">IFERROR(XLOOKUP(B214,'INC INV'!AV:AV,'INC INV'!AX:AX)/F214,0)</f>
        <v>0</v>
      </c>
      <c r="Y214" s="6">
        <f t="array" ref="Y214">IFERROR(XLOOKUP(B214,'INC INV'!BB:BB,'INC INV'!BD:BD)/F214,0)</f>
        <v>0</v>
      </c>
      <c r="Z214" s="6">
        <f t="array" ref="Z214">IFERROR(XLOOKUP(B214,'INC INV'!BH:BH,'INC INV'!BJ:BJ)/F214,0)</f>
        <v>0</v>
      </c>
      <c r="AA214" s="6">
        <f t="array" ref="AA214">IFERROR(XLOOKUP(B214,'INC INV'!BN:BN,'INC INV'!BP:BP)/F214,0)</f>
        <v>0</v>
      </c>
    </row>
    <row r="215">
      <c r="A215" s="19" t="s">
        <v>12</v>
      </c>
      <c r="B215" s="20" t="s">
        <v>302</v>
      </c>
      <c r="C215" s="14" t="s">
        <v>239</v>
      </c>
      <c r="D215" s="84" t="str">
        <f t="array" ref="D215">XLOOKUP(B215,'ORDER LIST'!C:C,'ORDER LIST'!B:B)</f>
        <v>Spatik Mala (Quartz Stones)</v>
      </c>
      <c r="E215" s="89" t="s">
        <v>877</v>
      </c>
      <c r="F215" s="6">
        <f t="array" ref="F215">XLOOKUP(B215,SALES!A:A,SALES!C:C)</f>
        <v>9.166666667</v>
      </c>
      <c r="G215" s="6">
        <f t="array" ref="G215">XLOOKUP(B215,INV!A:A,INV!G:G)</f>
        <v>50</v>
      </c>
      <c r="H215" s="6">
        <f t="shared" si="184"/>
        <v>5.454545455</v>
      </c>
      <c r="I215" s="14">
        <f t="shared" si="3"/>
        <v>91.66666667</v>
      </c>
      <c r="J215" s="14">
        <v>10.0</v>
      </c>
      <c r="K215" s="6">
        <f t="shared" si="4"/>
        <v>21.8</v>
      </c>
      <c r="L215" s="6">
        <f t="shared" ref="L215:P215" si="229">IF((K215-1+W215)&lt;0,0,K215-1+W215)</f>
        <v>20.8</v>
      </c>
      <c r="M215" s="6">
        <f t="shared" si="229"/>
        <v>19.8</v>
      </c>
      <c r="N215" s="6">
        <f t="shared" si="229"/>
        <v>27.96363636</v>
      </c>
      <c r="O215" s="6">
        <f t="shared" si="229"/>
        <v>26.96363636</v>
      </c>
      <c r="P215" s="6">
        <f t="shared" si="229"/>
        <v>25.96363636</v>
      </c>
      <c r="Q215" s="6">
        <f t="shared" si="6"/>
        <v>0</v>
      </c>
      <c r="S215" s="6">
        <f t="shared" si="7"/>
        <v>0</v>
      </c>
      <c r="T215" s="6">
        <f t="shared" si="8"/>
        <v>0</v>
      </c>
      <c r="U215" s="6">
        <f t="shared" si="9"/>
        <v>0</v>
      </c>
      <c r="V215" s="6">
        <f t="array" ref="V215">iferror(XLOOKUP(B215,'INC INV'!AJ:AJ,'INC INV'!AL:AL)/F215,0)</f>
        <v>17.34545455</v>
      </c>
      <c r="W215" s="6">
        <f t="array" ref="W215">IFERROR(XLOOKUP(B215,'INC INV'!AP:AP,'INC INV'!AR:AR)/F215,0)</f>
        <v>0</v>
      </c>
      <c r="X215" s="6">
        <f t="array" ref="X215">IFERROR(XLOOKUP(B215,'INC INV'!AV:AV,'INC INV'!AX:AX)/F215,0)</f>
        <v>0</v>
      </c>
      <c r="Y215" s="6">
        <f t="array" ref="Y215">IFERROR(XLOOKUP(B215,'INC INV'!BB:BB,'INC INV'!BD:BD)/F215,0)</f>
        <v>9.163636364</v>
      </c>
      <c r="Z215" s="6">
        <f t="array" ref="Z215">IFERROR(XLOOKUP(B215,'INC INV'!BH:BH,'INC INV'!BJ:BJ)/F215,0)</f>
        <v>0</v>
      </c>
      <c r="AA215" s="6">
        <f t="array" ref="AA215">IFERROR(XLOOKUP(B215,'INC INV'!BN:BN,'INC INV'!BP:BP)/F215,0)</f>
        <v>0</v>
      </c>
    </row>
    <row r="216">
      <c r="A216" s="19" t="s">
        <v>291</v>
      </c>
      <c r="B216" s="20" t="s">
        <v>292</v>
      </c>
      <c r="C216" s="14" t="s">
        <v>239</v>
      </c>
      <c r="D216" s="84" t="str">
        <f t="array" ref="D216">XLOOKUP(B216,'ORDER LIST'!C:C,'ORDER LIST'!B:B)</f>
        <v>Dhynalinga Vastram Cotton</v>
      </c>
      <c r="E216" s="89"/>
      <c r="F216" s="6">
        <f t="array" ref="F216">XLOOKUP(B216,SALES!A:A,SALES!C:C)</f>
        <v>1</v>
      </c>
      <c r="G216" s="6">
        <f t="array" ref="G216">XLOOKUP(B216,INV!A:A,INV!G:G)</f>
        <v>23</v>
      </c>
      <c r="H216" s="6">
        <f t="shared" si="184"/>
        <v>23</v>
      </c>
      <c r="I216" s="14">
        <f t="shared" si="3"/>
        <v>10</v>
      </c>
      <c r="J216" s="14">
        <v>10.0</v>
      </c>
      <c r="K216" s="6">
        <f t="shared" si="4"/>
        <v>22</v>
      </c>
      <c r="L216" s="6">
        <f t="shared" ref="L216:P216" si="230">IF((K216-1+W216)&lt;0,0,K216-1+W216)</f>
        <v>21</v>
      </c>
      <c r="M216" s="6">
        <f t="shared" si="230"/>
        <v>20</v>
      </c>
      <c r="N216" s="6">
        <f t="shared" si="230"/>
        <v>19</v>
      </c>
      <c r="O216" s="6">
        <f t="shared" si="230"/>
        <v>18</v>
      </c>
      <c r="P216" s="6">
        <f t="shared" si="230"/>
        <v>17</v>
      </c>
      <c r="Q216" s="6">
        <f t="shared" si="6"/>
        <v>0</v>
      </c>
      <c r="S216" s="6">
        <f t="shared" si="7"/>
        <v>0</v>
      </c>
      <c r="T216" s="6">
        <f t="shared" si="8"/>
        <v>0</v>
      </c>
      <c r="U216" s="6">
        <f t="shared" si="9"/>
        <v>0</v>
      </c>
      <c r="V216" s="6">
        <f t="array" ref="V216">iferror(XLOOKUP(B216,'INC INV'!AJ:AJ,'INC INV'!AL:AL)/F216,0)</f>
        <v>0</v>
      </c>
      <c r="W216" s="6">
        <f t="array" ref="W216">IFERROR(XLOOKUP(B216,'INC INV'!AP:AP,'INC INV'!AR:AR)/F216,0)</f>
        <v>0</v>
      </c>
      <c r="X216" s="6">
        <f t="array" ref="X216">IFERROR(XLOOKUP(B216,'INC INV'!AV:AV,'INC INV'!AX:AX)/F216,0)</f>
        <v>0</v>
      </c>
      <c r="Y216" s="6">
        <f t="array" ref="Y216">IFERROR(XLOOKUP(B216,'INC INV'!BB:BB,'INC INV'!BD:BD)/F216,0)</f>
        <v>0</v>
      </c>
      <c r="Z216" s="6">
        <f t="array" ref="Z216">IFERROR(XLOOKUP(B216,'INC INV'!BH:BH,'INC INV'!BJ:BJ)/F216,0)</f>
        <v>0</v>
      </c>
      <c r="AA216" s="6">
        <f t="array" ref="AA216">IFERROR(XLOOKUP(B216,'INC INV'!BN:BN,'INC INV'!BP:BP)/F216,0)</f>
        <v>0</v>
      </c>
    </row>
    <row r="217">
      <c r="A217" s="19" t="s">
        <v>811</v>
      </c>
      <c r="B217" s="20" t="s">
        <v>812</v>
      </c>
      <c r="C217" s="14" t="s">
        <v>792</v>
      </c>
      <c r="D217" s="84" t="str">
        <f t="array" ref="D217">XLOOKUP(B217,'ORDER LIST'!C:C,'ORDER LIST'!B:B)</f>
        <v>Bhuta Shudhi Vastram</v>
      </c>
      <c r="E217" s="89"/>
      <c r="F217" s="6">
        <f t="array" ref="F217">XLOOKUP(B217,SALES!A:A,SALES!C:C)</f>
        <v>76.83333333</v>
      </c>
      <c r="G217" s="63">
        <f t="array" ref="G217">XLOOKUP(B217,INV!A:A,INV!G:G)</f>
        <v>1185</v>
      </c>
      <c r="H217" s="6">
        <f t="shared" si="184"/>
        <v>15.42299349</v>
      </c>
      <c r="I217" s="14">
        <f t="shared" si="3"/>
        <v>768.3333333</v>
      </c>
      <c r="J217" s="14">
        <v>10.0</v>
      </c>
      <c r="K217" s="6">
        <f t="shared" si="4"/>
        <v>22.23210412</v>
      </c>
      <c r="L217" s="6">
        <f t="shared" ref="L217:P217" si="231">IF((K217-1+W217)&lt;0,0,K217-1+W217)</f>
        <v>21.23210412</v>
      </c>
      <c r="M217" s="6">
        <f t="shared" si="231"/>
        <v>20.23210412</v>
      </c>
      <c r="N217" s="6">
        <f t="shared" si="231"/>
        <v>19.23210412</v>
      </c>
      <c r="O217" s="6">
        <f t="shared" si="231"/>
        <v>18.23210412</v>
      </c>
      <c r="P217" s="6">
        <f t="shared" si="231"/>
        <v>17.23210412</v>
      </c>
      <c r="Q217" s="6">
        <f t="shared" si="6"/>
        <v>0</v>
      </c>
      <c r="S217" s="6">
        <f t="shared" si="7"/>
        <v>0</v>
      </c>
      <c r="T217" s="6">
        <f t="shared" si="8"/>
        <v>0</v>
      </c>
      <c r="U217" s="6">
        <f t="shared" si="9"/>
        <v>0</v>
      </c>
      <c r="V217" s="6">
        <f t="array" ref="V217">iferror(XLOOKUP(B217,'INC INV'!AJ:AJ,'INC INV'!AL:AL)/F217,0)</f>
        <v>7.809110629</v>
      </c>
      <c r="W217" s="6">
        <f t="array" ref="W217">IFERROR(XLOOKUP(B217,'INC INV'!AP:AP,'INC INV'!AR:AR)/F217,0)</f>
        <v>0</v>
      </c>
      <c r="X217" s="6">
        <f t="array" ref="X217">IFERROR(XLOOKUP(B217,'INC INV'!AV:AV,'INC INV'!AX:AX)/F217,0)</f>
        <v>0</v>
      </c>
      <c r="Y217" s="6">
        <f t="array" ref="Y217">IFERROR(XLOOKUP(B217,'INC INV'!BB:BB,'INC INV'!BD:BD)/F217,0)</f>
        <v>0</v>
      </c>
      <c r="Z217" s="6">
        <f t="array" ref="Z217">IFERROR(XLOOKUP(B217,'INC INV'!BH:BH,'INC INV'!BJ:BJ)/F217,0)</f>
        <v>0</v>
      </c>
      <c r="AA217" s="6">
        <f t="array" ref="AA217">IFERROR(XLOOKUP(B217,'INC INV'!BN:BN,'INC INV'!BP:BP)/F217,0)</f>
        <v>0</v>
      </c>
    </row>
    <row r="218">
      <c r="A218" s="94" t="s">
        <v>275</v>
      </c>
      <c r="B218" s="20" t="s">
        <v>276</v>
      </c>
      <c r="C218" s="14" t="s">
        <v>239</v>
      </c>
      <c r="D218" s="84" t="str">
        <f t="array" ref="D218">XLOOKUP(B218,'ORDER LIST'!C:C,'ORDER LIST'!B:B)</f>
        <v>AdiYogi-Statue-2.5 feet</v>
      </c>
      <c r="E218" s="89" t="s">
        <v>864</v>
      </c>
      <c r="F218" s="6">
        <f t="array" ref="F218">XLOOKUP(B218,SALES!A:A,SALES!C:C)</f>
        <v>0.1666666667</v>
      </c>
      <c r="G218" s="6">
        <f t="array" ref="G218">XLOOKUP(B218,INV!A:A,INV!G:G)</f>
        <v>4</v>
      </c>
      <c r="H218" s="6">
        <f t="shared" si="184"/>
        <v>24</v>
      </c>
      <c r="I218" s="14">
        <f t="shared" si="3"/>
        <v>1.666666667</v>
      </c>
      <c r="J218" s="14">
        <v>10.0</v>
      </c>
      <c r="K218" s="6">
        <f t="shared" si="4"/>
        <v>23</v>
      </c>
      <c r="L218" s="6">
        <f t="shared" ref="L218:P218" si="232">IF((K218-1+W218)&lt;0,0,K218-1+W218)</f>
        <v>22</v>
      </c>
      <c r="M218" s="6">
        <f t="shared" si="232"/>
        <v>21</v>
      </c>
      <c r="N218" s="6">
        <f t="shared" si="232"/>
        <v>20</v>
      </c>
      <c r="O218" s="6">
        <f t="shared" si="232"/>
        <v>19</v>
      </c>
      <c r="P218" s="6">
        <f t="shared" si="232"/>
        <v>18</v>
      </c>
      <c r="Q218" s="6">
        <f t="shared" si="6"/>
        <v>0</v>
      </c>
      <c r="S218" s="6">
        <f t="shared" si="7"/>
        <v>0</v>
      </c>
      <c r="T218" s="6">
        <f t="shared" si="8"/>
        <v>0</v>
      </c>
      <c r="U218" s="6">
        <f t="shared" si="9"/>
        <v>0</v>
      </c>
      <c r="V218" s="6">
        <f t="array" ref="V218">iferror(XLOOKUP(B218,'INC INV'!AJ:AJ,'INC INV'!AL:AL)/F218,0)</f>
        <v>0</v>
      </c>
      <c r="W218" s="6">
        <f t="array" ref="W218">IFERROR(XLOOKUP(B218,'INC INV'!AP:AP,'INC INV'!AR:AR)/F218,0)</f>
        <v>0</v>
      </c>
      <c r="X218" s="6">
        <f t="array" ref="X218">IFERROR(XLOOKUP(B218,'INC INV'!AV:AV,'INC INV'!AX:AX)/F218,0)</f>
        <v>0</v>
      </c>
      <c r="Y218" s="6">
        <f t="array" ref="Y218">IFERROR(XLOOKUP(B218,'INC INV'!BB:BB,'INC INV'!BD:BD)/F218,0)</f>
        <v>0</v>
      </c>
      <c r="Z218" s="6">
        <f t="array" ref="Z218">IFERROR(XLOOKUP(B218,'INC INV'!BH:BH,'INC INV'!BJ:BJ)/F218,0)</f>
        <v>0</v>
      </c>
      <c r="AA218" s="6">
        <f t="array" ref="AA218">IFERROR(XLOOKUP(B218,'INC INV'!BN:BN,'INC INV'!BP:BP)/F218,0)</f>
        <v>0</v>
      </c>
    </row>
    <row r="219">
      <c r="A219" s="19" t="s">
        <v>684</v>
      </c>
      <c r="B219" s="20" t="s">
        <v>685</v>
      </c>
      <c r="C219" s="14" t="s">
        <v>607</v>
      </c>
      <c r="D219" s="84" t="str">
        <f t="array" ref="D219">XLOOKUP(B219,'ORDER LIST'!C:C,'ORDER LIST'!B:B)</f>
        <v>Dhyanalinga - Black Background, White Sash</v>
      </c>
      <c r="E219" s="89" t="str">
        <f t="array" ref="E219">XLOOKUP(B219,'PRICE LIST'!E:E,#REF!)</f>
        <v>#N/A</v>
      </c>
      <c r="F219" s="6">
        <f t="array" ref="F219">XLOOKUP(B219,SALES!A:A,SALES!C:C)</f>
        <v>0.4166666667</v>
      </c>
      <c r="G219" s="6">
        <f t="array" ref="G219">XLOOKUP(B219,INV!A:A,INV!G:G)</f>
        <v>10</v>
      </c>
      <c r="H219" s="6">
        <f t="shared" si="184"/>
        <v>24</v>
      </c>
      <c r="I219" s="14">
        <f t="shared" si="3"/>
        <v>3.333333333</v>
      </c>
      <c r="J219" s="14">
        <v>8.0</v>
      </c>
      <c r="K219" s="6">
        <f t="shared" si="4"/>
        <v>23</v>
      </c>
      <c r="L219" s="6">
        <f t="shared" ref="L219:P219" si="233">IF((K219-1+W219)&lt;0,0,K219-1+W219)</f>
        <v>22</v>
      </c>
      <c r="M219" s="6">
        <f t="shared" si="233"/>
        <v>21</v>
      </c>
      <c r="N219" s="6">
        <f t="shared" si="233"/>
        <v>20</v>
      </c>
      <c r="O219" s="6">
        <f t="shared" si="233"/>
        <v>19</v>
      </c>
      <c r="P219" s="6">
        <f t="shared" si="233"/>
        <v>18</v>
      </c>
      <c r="Q219" s="6">
        <f t="shared" si="6"/>
        <v>0</v>
      </c>
      <c r="S219" s="6">
        <f t="shared" si="7"/>
        <v>0</v>
      </c>
      <c r="T219" s="6">
        <f t="shared" si="8"/>
        <v>0</v>
      </c>
      <c r="U219" s="6">
        <f t="shared" si="9"/>
        <v>0</v>
      </c>
      <c r="V219" s="6">
        <f t="array" ref="V219">iferror(XLOOKUP(B219,'INC INV'!AJ:AJ,'INC INV'!AL:AL)/F219,0)</f>
        <v>0</v>
      </c>
      <c r="W219" s="6">
        <f t="array" ref="W219">IFERROR(XLOOKUP(B219,'INC INV'!AP:AP,'INC INV'!AR:AR)/F219,0)</f>
        <v>0</v>
      </c>
      <c r="X219" s="6">
        <f t="array" ref="X219">IFERROR(XLOOKUP(B219,'INC INV'!AV:AV,'INC INV'!AX:AX)/F219,0)</f>
        <v>0</v>
      </c>
      <c r="Y219" s="6">
        <f t="array" ref="Y219">IFERROR(XLOOKUP(B219,'INC INV'!BB:BB,'INC INV'!BD:BD)/F219,0)</f>
        <v>0</v>
      </c>
      <c r="Z219" s="6">
        <f t="array" ref="Z219">IFERROR(XLOOKUP(B219,'INC INV'!BH:BH,'INC INV'!BJ:BJ)/F219,0)</f>
        <v>0</v>
      </c>
      <c r="AA219" s="6">
        <f t="array" ref="AA219">IFERROR(XLOOKUP(B219,'INC INV'!BN:BN,'INC INV'!BP:BP)/F219,0)</f>
        <v>0</v>
      </c>
    </row>
    <row r="220">
      <c r="A220" s="19" t="s">
        <v>327</v>
      </c>
      <c r="B220" s="20" t="s">
        <v>328</v>
      </c>
      <c r="C220" s="14" t="s">
        <v>239</v>
      </c>
      <c r="D220" s="84" t="str">
        <f t="array" ref="D220">XLOOKUP(B220,'ORDER LIST'!C:C,'ORDER LIST'!B:B)</f>
        <v>LB-Yantra-Sutra</v>
      </c>
      <c r="E220" s="89"/>
      <c r="F220" s="6">
        <f t="array" ref="F220">XLOOKUP(B220,SALES!A:A,SALES!C:C)</f>
        <v>12</v>
      </c>
      <c r="G220" s="6">
        <f t="array" ref="G220">XLOOKUP(B220,INV!A:A,INV!G:G)</f>
        <v>293</v>
      </c>
      <c r="H220" s="6">
        <f t="shared" si="184"/>
        <v>24.41666667</v>
      </c>
      <c r="I220" s="14">
        <f t="shared" si="3"/>
        <v>120</v>
      </c>
      <c r="J220" s="14">
        <v>10.0</v>
      </c>
      <c r="K220" s="6">
        <f t="shared" si="4"/>
        <v>23.41666667</v>
      </c>
      <c r="L220" s="6">
        <f t="shared" ref="L220:P220" si="234">IF((K220-1+W220)&lt;0,0,K220-1+W220)</f>
        <v>22.41666667</v>
      </c>
      <c r="M220" s="6">
        <f t="shared" si="234"/>
        <v>21.41666667</v>
      </c>
      <c r="N220" s="6">
        <f t="shared" si="234"/>
        <v>20.41666667</v>
      </c>
      <c r="O220" s="6">
        <f t="shared" si="234"/>
        <v>19.41666667</v>
      </c>
      <c r="P220" s="6">
        <f t="shared" si="234"/>
        <v>18.41666667</v>
      </c>
      <c r="Q220" s="6">
        <f t="shared" si="6"/>
        <v>0</v>
      </c>
      <c r="S220" s="6">
        <f t="shared" si="7"/>
        <v>0</v>
      </c>
      <c r="T220" s="6">
        <f t="shared" si="8"/>
        <v>0</v>
      </c>
      <c r="U220" s="6">
        <f t="shared" si="9"/>
        <v>0</v>
      </c>
      <c r="V220" s="6">
        <f t="array" ref="V220">iferror(XLOOKUP(B220,'INC INV'!AJ:AJ,'INC INV'!AL:AL)/F220,0)</f>
        <v>0</v>
      </c>
      <c r="W220" s="6">
        <f t="array" ref="W220">IFERROR(XLOOKUP(B220,'INC INV'!AP:AP,'INC INV'!AR:AR)/F220,0)</f>
        <v>0</v>
      </c>
      <c r="X220" s="6">
        <f t="array" ref="X220">IFERROR(XLOOKUP(B220,'INC INV'!AV:AV,'INC INV'!AX:AX)/F220,0)</f>
        <v>0</v>
      </c>
      <c r="Y220" s="6">
        <f t="array" ref="Y220">IFERROR(XLOOKUP(B220,'INC INV'!BB:BB,'INC INV'!BD:BD)/F220,0)</f>
        <v>0</v>
      </c>
      <c r="Z220" s="6">
        <f t="array" ref="Z220">IFERROR(XLOOKUP(B220,'INC INV'!BH:BH,'INC INV'!BJ:BJ)/F220,0)</f>
        <v>0</v>
      </c>
      <c r="AA220" s="6">
        <f t="array" ref="AA220">IFERROR(XLOOKUP(B220,'INC INV'!BN:BN,'INC INV'!BP:BP)/F220,0)</f>
        <v>0</v>
      </c>
    </row>
    <row r="221">
      <c r="A221" s="69" t="s">
        <v>543</v>
      </c>
      <c r="B221" s="51" t="s">
        <v>544</v>
      </c>
      <c r="C221" s="14" t="s">
        <v>538</v>
      </c>
      <c r="D221" s="84" t="str">
        <f t="array" ref="D221">XLOOKUP(B221,'ORDER LIST'!C:C,'ORDER LIST'!B:B)</f>
        <v>Cotton saree Bag</v>
      </c>
      <c r="E221" s="89"/>
      <c r="F221" s="2">
        <v>40.0</v>
      </c>
      <c r="G221" s="6">
        <f t="array" ref="G221">XLOOKUP(B221,INV!A:A,INV!G:G)</f>
        <v>981</v>
      </c>
      <c r="H221" s="6">
        <f t="shared" si="184"/>
        <v>24.525</v>
      </c>
      <c r="I221" s="14">
        <f t="shared" si="3"/>
        <v>320</v>
      </c>
      <c r="J221" s="14">
        <v>8.0</v>
      </c>
      <c r="K221" s="6">
        <f t="shared" si="4"/>
        <v>23.525</v>
      </c>
      <c r="L221" s="6">
        <f t="shared" ref="L221:P221" si="235">IF((K221-1+W221)&lt;0,0,K221-1+W221)</f>
        <v>22.525</v>
      </c>
      <c r="M221" s="6">
        <f t="shared" si="235"/>
        <v>21.525</v>
      </c>
      <c r="N221" s="6">
        <f t="shared" si="235"/>
        <v>20.525</v>
      </c>
      <c r="O221" s="6">
        <f t="shared" si="235"/>
        <v>19.525</v>
      </c>
      <c r="P221" s="6">
        <f t="shared" si="235"/>
        <v>18.525</v>
      </c>
      <c r="Q221" s="6">
        <f t="shared" si="6"/>
        <v>0</v>
      </c>
      <c r="S221" s="6">
        <f t="shared" si="7"/>
        <v>0</v>
      </c>
      <c r="T221" s="6">
        <f t="shared" si="8"/>
        <v>0</v>
      </c>
      <c r="U221" s="6">
        <f t="shared" si="9"/>
        <v>0</v>
      </c>
      <c r="V221" s="6">
        <f t="array" ref="V221">iferror(XLOOKUP(B221,'INC INV'!AJ:AJ,'INC INV'!AL:AL)/F221,0)</f>
        <v>0</v>
      </c>
      <c r="W221" s="6">
        <f t="array" ref="W221">IFERROR(XLOOKUP(B221,'INC INV'!AP:AP,'INC INV'!AR:AR)/F221,0)</f>
        <v>0</v>
      </c>
      <c r="X221" s="6">
        <f t="array" ref="X221">IFERROR(XLOOKUP(B221,'INC INV'!AV:AV,'INC INV'!AX:AX)/F221,0)</f>
        <v>0</v>
      </c>
      <c r="Y221" s="6">
        <f t="array" ref="Y221">IFERROR(XLOOKUP(B221,'INC INV'!BB:BB,'INC INV'!BD:BD)/F221,0)</f>
        <v>0</v>
      </c>
      <c r="Z221" s="6">
        <f t="array" ref="Z221">IFERROR(XLOOKUP(B221,'INC INV'!BH:BH,'INC INV'!BJ:BJ)/F221,0)</f>
        <v>0</v>
      </c>
      <c r="AA221" s="6">
        <f t="array" ref="AA221">IFERROR(XLOOKUP(B221,'INC INV'!BN:BN,'INC INV'!BP:BP)/F221,0)</f>
        <v>0</v>
      </c>
    </row>
    <row r="222">
      <c r="A222" s="19" t="s">
        <v>639</v>
      </c>
      <c r="B222" s="20" t="s">
        <v>690</v>
      </c>
      <c r="C222" s="14" t="s">
        <v>607</v>
      </c>
      <c r="D222" s="84" t="str">
        <f t="array" ref="D222">XLOOKUP(B222,'ORDER LIST'!C:C,'ORDER LIST'!B:B)</f>
        <v>Devi w/Bangles Sandal Hor</v>
      </c>
      <c r="E222" s="89" t="str">
        <f t="array" ref="E222">XLOOKUP(B222,'PRICE LIST'!E:E,#REF!)</f>
        <v>#N/A</v>
      </c>
      <c r="F222" s="6">
        <f t="array" ref="F222">XLOOKUP(B222,SALES!A:A,SALES!C:C)</f>
        <v>1.166666667</v>
      </c>
      <c r="G222" s="63">
        <f t="array" ref="G222">XLOOKUP(B222,INV!A:A,INV!G:G)</f>
        <v>30</v>
      </c>
      <c r="H222" s="6">
        <f t="shared" si="184"/>
        <v>25.71428571</v>
      </c>
      <c r="I222" s="14">
        <f t="shared" si="3"/>
        <v>9.333333333</v>
      </c>
      <c r="J222" s="14">
        <v>8.0</v>
      </c>
      <c r="K222" s="6">
        <f t="shared" si="4"/>
        <v>24.71428571</v>
      </c>
      <c r="L222" s="6">
        <f t="shared" ref="L222:P222" si="236">IF((K222-1+W222)&lt;0,0,K222-1+W222)</f>
        <v>23.71428571</v>
      </c>
      <c r="M222" s="6">
        <f t="shared" si="236"/>
        <v>22.71428571</v>
      </c>
      <c r="N222" s="6">
        <f t="shared" si="236"/>
        <v>21.71428571</v>
      </c>
      <c r="O222" s="6">
        <f t="shared" si="236"/>
        <v>20.71428571</v>
      </c>
      <c r="P222" s="6">
        <f t="shared" si="236"/>
        <v>19.71428571</v>
      </c>
      <c r="Q222" s="6">
        <f t="shared" si="6"/>
        <v>0</v>
      </c>
      <c r="S222" s="6">
        <f t="shared" si="7"/>
        <v>0</v>
      </c>
      <c r="T222" s="6">
        <f t="shared" si="8"/>
        <v>0</v>
      </c>
      <c r="U222" s="6">
        <f t="shared" si="9"/>
        <v>0</v>
      </c>
      <c r="V222" s="6">
        <f t="array" ref="V222">iferror(XLOOKUP(B222,'INC INV'!AJ:AJ,'INC INV'!AL:AL)/F222,0)</f>
        <v>0</v>
      </c>
      <c r="W222" s="6">
        <f t="array" ref="W222">IFERROR(XLOOKUP(B222,'INC INV'!AP:AP,'INC INV'!AR:AR)/F222,0)</f>
        <v>0</v>
      </c>
      <c r="X222" s="6">
        <f t="array" ref="X222">IFERROR(XLOOKUP(B222,'INC INV'!AV:AV,'INC INV'!AX:AX)/F222,0)</f>
        <v>0</v>
      </c>
      <c r="Y222" s="6">
        <f t="array" ref="Y222">IFERROR(XLOOKUP(B222,'INC INV'!BB:BB,'INC INV'!BD:BD)/F222,0)</f>
        <v>0</v>
      </c>
      <c r="Z222" s="6">
        <f t="array" ref="Z222">IFERROR(XLOOKUP(B222,'INC INV'!BH:BH,'INC INV'!BJ:BJ)/F222,0)</f>
        <v>0</v>
      </c>
      <c r="AA222" s="6">
        <f t="array" ref="AA222">IFERROR(XLOOKUP(B222,'INC INV'!BN:BN,'INC INV'!BP:BP)/F222,0)</f>
        <v>0</v>
      </c>
    </row>
    <row r="223">
      <c r="A223" s="94" t="s">
        <v>277</v>
      </c>
      <c r="B223" s="20" t="s">
        <v>278</v>
      </c>
      <c r="C223" s="14" t="s">
        <v>239</v>
      </c>
      <c r="D223" s="84" t="str">
        <f t="array" ref="D223">XLOOKUP(B223,'ORDER LIST'!C:C,'ORDER LIST'!B:B)</f>
        <v>Adiyogi Statue 1 feet</v>
      </c>
      <c r="E223" s="89" t="s">
        <v>864</v>
      </c>
      <c r="F223" s="6">
        <f t="array" ref="F223">XLOOKUP(B223,SALES!A:A,SALES!C:C)</f>
        <v>2.083333333</v>
      </c>
      <c r="G223" s="6">
        <f t="array" ref="G223">XLOOKUP(B223,INV!A:A,INV!G:G)</f>
        <v>54</v>
      </c>
      <c r="H223" s="6">
        <f t="shared" si="184"/>
        <v>25.92</v>
      </c>
      <c r="I223" s="14">
        <f t="shared" si="3"/>
        <v>20.83333333</v>
      </c>
      <c r="J223" s="14">
        <v>10.0</v>
      </c>
      <c r="K223" s="6">
        <f t="shared" si="4"/>
        <v>24.92</v>
      </c>
      <c r="L223" s="6">
        <f t="shared" ref="L223:P223" si="237">IF((K223-1+W223)&lt;0,0,K223-1+W223)</f>
        <v>23.92</v>
      </c>
      <c r="M223" s="6">
        <f t="shared" si="237"/>
        <v>22.92</v>
      </c>
      <c r="N223" s="6">
        <f t="shared" si="237"/>
        <v>21.92</v>
      </c>
      <c r="O223" s="6">
        <f t="shared" si="237"/>
        <v>20.92</v>
      </c>
      <c r="P223" s="6">
        <f t="shared" si="237"/>
        <v>19.92</v>
      </c>
      <c r="Q223" s="6">
        <f t="shared" si="6"/>
        <v>0</v>
      </c>
      <c r="S223" s="6">
        <f t="shared" si="7"/>
        <v>0</v>
      </c>
      <c r="T223" s="6">
        <f t="shared" si="8"/>
        <v>0</v>
      </c>
      <c r="U223" s="6">
        <f t="shared" si="9"/>
        <v>0</v>
      </c>
      <c r="V223" s="6">
        <f t="array" ref="V223">iferror(XLOOKUP(B223,'INC INV'!AJ:AJ,'INC INV'!AL:AL)/F223,0)</f>
        <v>0</v>
      </c>
      <c r="W223" s="6">
        <f t="array" ref="W223">IFERROR(XLOOKUP(B223,'INC INV'!AP:AP,'INC INV'!AR:AR)/F223,0)</f>
        <v>0</v>
      </c>
      <c r="X223" s="6">
        <f t="array" ref="X223">IFERROR(XLOOKUP(B223,'INC INV'!AV:AV,'INC INV'!AX:AX)/F223,0)</f>
        <v>0</v>
      </c>
      <c r="Y223" s="6">
        <f t="array" ref="Y223">IFERROR(XLOOKUP(B223,'INC INV'!BB:BB,'INC INV'!BD:BD)/F223,0)</f>
        <v>0</v>
      </c>
      <c r="Z223" s="6">
        <f t="array" ref="Z223">IFERROR(XLOOKUP(B223,'INC INV'!BH:BH,'INC INV'!BJ:BJ)/F223,0)</f>
        <v>0</v>
      </c>
      <c r="AA223" s="6">
        <f t="array" ref="AA223">IFERROR(XLOOKUP(B223,'INC INV'!BN:BN,'INC INV'!BP:BP)/F223,0)</f>
        <v>0</v>
      </c>
    </row>
    <row r="224">
      <c r="A224" s="94" t="s">
        <v>670</v>
      </c>
      <c r="B224" s="20" t="s">
        <v>671</v>
      </c>
      <c r="C224" s="14" t="s">
        <v>607</v>
      </c>
      <c r="D224" s="84" t="str">
        <f t="array" ref="D224">XLOOKUP(B224,'ORDER LIST'!C:C,'ORDER LIST'!B:B)</f>
        <v>Sadhguru Padham Photo (12 x 18)</v>
      </c>
      <c r="E224" s="89" t="str">
        <f t="array" ref="E224">XLOOKUP(B224,'PRICE LIST'!E:E,#REF!)</f>
        <v>#N/A</v>
      </c>
      <c r="F224" s="6">
        <f t="array" ref="F224">XLOOKUP(B224,SALES!A:A,SALES!C:C)</f>
        <v>7.166666667</v>
      </c>
      <c r="G224" s="6">
        <f t="array" ref="G224">XLOOKUP(B224,INV!A:A,INV!G:G)</f>
        <v>87</v>
      </c>
      <c r="H224" s="6">
        <f t="shared" si="184"/>
        <v>12.13953488</v>
      </c>
      <c r="I224" s="14">
        <f t="shared" si="3"/>
        <v>57.33333333</v>
      </c>
      <c r="J224" s="14">
        <v>8.0</v>
      </c>
      <c r="K224" s="6">
        <f t="shared" si="4"/>
        <v>25.09302326</v>
      </c>
      <c r="L224" s="6">
        <f t="shared" ref="L224:P224" si="238">IF((K224-1+W224)&lt;0,0,K224-1+W224)</f>
        <v>53.11627907</v>
      </c>
      <c r="M224" s="6">
        <f t="shared" si="238"/>
        <v>52.11627907</v>
      </c>
      <c r="N224" s="6">
        <f t="shared" si="238"/>
        <v>51.11627907</v>
      </c>
      <c r="O224" s="6">
        <f t="shared" si="238"/>
        <v>50.11627907</v>
      </c>
      <c r="P224" s="6">
        <f t="shared" si="238"/>
        <v>49.11627907</v>
      </c>
      <c r="Q224" s="6">
        <f t="shared" si="6"/>
        <v>0</v>
      </c>
      <c r="S224" s="6">
        <f t="shared" si="7"/>
        <v>0</v>
      </c>
      <c r="T224" s="6">
        <f t="shared" si="8"/>
        <v>0</v>
      </c>
      <c r="U224" s="6">
        <f t="shared" si="9"/>
        <v>0</v>
      </c>
      <c r="V224" s="6">
        <f t="array" ref="V224">iferror(XLOOKUP(B224,'INC INV'!AJ:AJ,'INC INV'!AL:AL)/F224,0)</f>
        <v>13.95348837</v>
      </c>
      <c r="W224" s="6">
        <f t="array" ref="W224">IFERROR(XLOOKUP(B224,'INC INV'!AP:AP,'INC INV'!AR:AR)/F224,0)</f>
        <v>29.02325581</v>
      </c>
      <c r="X224" s="6">
        <f t="array" ref="X224">IFERROR(XLOOKUP(B224,'INC INV'!AV:AV,'INC INV'!AX:AX)/F224,0)</f>
        <v>0</v>
      </c>
      <c r="Y224" s="6">
        <f t="array" ref="Y224">IFERROR(XLOOKUP(B224,'INC INV'!BB:BB,'INC INV'!BD:BD)/F224,0)</f>
        <v>0</v>
      </c>
      <c r="Z224" s="6">
        <f t="array" ref="Z224">IFERROR(XLOOKUP(B224,'INC INV'!BH:BH,'INC INV'!BJ:BJ)/F224,0)</f>
        <v>0</v>
      </c>
      <c r="AA224" s="6">
        <f t="array" ref="AA224">IFERROR(XLOOKUP(B224,'INC INV'!BN:BN,'INC INV'!BP:BP)/F224,0)</f>
        <v>0</v>
      </c>
    </row>
    <row r="225">
      <c r="A225" s="19" t="s">
        <v>293</v>
      </c>
      <c r="B225" s="20" t="s">
        <v>294</v>
      </c>
      <c r="C225" s="14" t="s">
        <v>239</v>
      </c>
      <c r="D225" s="84" t="str">
        <f t="array" ref="D225">XLOOKUP(B225,'ORDER LIST'!C:C,'ORDER LIST'!B:B)</f>
        <v>Panchamukhi Rudraksha Mala</v>
      </c>
      <c r="E225" s="89" t="s">
        <v>878</v>
      </c>
      <c r="F225" s="6">
        <f t="array" ref="F225">XLOOKUP(B225,SALES!A:A,SALES!C:C)</f>
        <v>50.16666667</v>
      </c>
      <c r="G225" s="63">
        <f t="array" ref="G225">XLOOKUP(B225,INV!A:A,INV!G:G)</f>
        <v>1350</v>
      </c>
      <c r="H225" s="6">
        <f t="shared" si="184"/>
        <v>26.910299</v>
      </c>
      <c r="I225" s="14">
        <f t="shared" si="3"/>
        <v>501.6666667</v>
      </c>
      <c r="J225" s="14">
        <v>10.0</v>
      </c>
      <c r="K225" s="6">
        <f t="shared" si="4"/>
        <v>25.910299</v>
      </c>
      <c r="L225" s="6">
        <f t="shared" ref="L225:P225" si="239">IF((K225-1+W225)&lt;0,0,K225-1+W225)</f>
        <v>24.910299</v>
      </c>
      <c r="M225" s="6">
        <f t="shared" si="239"/>
        <v>23.910299</v>
      </c>
      <c r="N225" s="6">
        <f t="shared" si="239"/>
        <v>22.910299</v>
      </c>
      <c r="O225" s="6">
        <f t="shared" si="239"/>
        <v>21.910299</v>
      </c>
      <c r="P225" s="6">
        <f t="shared" si="239"/>
        <v>20.910299</v>
      </c>
      <c r="Q225" s="6">
        <f t="shared" si="6"/>
        <v>0</v>
      </c>
      <c r="S225" s="6">
        <f t="shared" si="7"/>
        <v>0</v>
      </c>
      <c r="T225" s="6">
        <f t="shared" si="8"/>
        <v>0</v>
      </c>
      <c r="U225" s="6">
        <f t="shared" si="9"/>
        <v>0</v>
      </c>
      <c r="V225" s="6">
        <f t="array" ref="V225">iferror(XLOOKUP(B225,'INC INV'!AJ:AJ,'INC INV'!AL:AL)/F225,0)</f>
        <v>0</v>
      </c>
      <c r="W225" s="6">
        <f t="array" ref="W225">IFERROR(XLOOKUP(B225,'INC INV'!AP:AP,'INC INV'!AR:AR)/F225,0)</f>
        <v>0</v>
      </c>
      <c r="X225" s="6">
        <f t="array" ref="X225">IFERROR(XLOOKUP(B225,'INC INV'!AV:AV,'INC INV'!AX:AX)/F225,0)</f>
        <v>0</v>
      </c>
      <c r="Y225" s="6">
        <f t="array" ref="Y225">IFERROR(XLOOKUP(B225,'INC INV'!BB:BB,'INC INV'!BD:BD)/F225,0)</f>
        <v>0</v>
      </c>
      <c r="Z225" s="6">
        <f t="array" ref="Z225">IFERROR(XLOOKUP(B225,'INC INV'!BH:BH,'INC INV'!BJ:BJ)/F225,0)</f>
        <v>0</v>
      </c>
      <c r="AA225" s="6">
        <f t="array" ref="AA225">IFERROR(XLOOKUP(B225,'INC INV'!BN:BN,'INC INV'!BP:BP)/F225,0)</f>
        <v>0</v>
      </c>
    </row>
    <row r="226">
      <c r="A226" s="19" t="s">
        <v>677</v>
      </c>
      <c r="B226" s="20" t="s">
        <v>697</v>
      </c>
      <c r="C226" s="14" t="s">
        <v>607</v>
      </c>
      <c r="D226" s="84" t="str">
        <f t="array" ref="D226">XLOOKUP(B226,'ORDER LIST'!C:C,'ORDER LIST'!B:B)</f>
        <v>LB-Photos-Sadhguru-Bike-2</v>
      </c>
      <c r="E226" s="89" t="str">
        <f t="array" ref="E226">XLOOKUP(B226,'PRICE LIST'!E:E,#REF!)</f>
        <v>#N/A</v>
      </c>
      <c r="F226" s="6">
        <f t="array" ref="F226">XLOOKUP(B226,SALES!A:A,SALES!C:C)</f>
        <v>2</v>
      </c>
      <c r="G226" s="6">
        <f t="array" ref="G226">XLOOKUP(B226,INV!A:A,INV!G:G)</f>
        <v>0</v>
      </c>
      <c r="H226" s="6">
        <f t="shared" si="184"/>
        <v>0</v>
      </c>
      <c r="I226" s="14">
        <f t="shared" si="3"/>
        <v>16</v>
      </c>
      <c r="J226" s="14">
        <v>8.0</v>
      </c>
      <c r="K226" s="6">
        <f t="shared" si="4"/>
        <v>26</v>
      </c>
      <c r="L226" s="6">
        <f t="shared" ref="L226:P226" si="240">IF((K226-1+W226)&lt;0,0,K226-1+W226)</f>
        <v>25</v>
      </c>
      <c r="M226" s="6">
        <f t="shared" si="240"/>
        <v>24</v>
      </c>
      <c r="N226" s="6">
        <f t="shared" si="240"/>
        <v>23</v>
      </c>
      <c r="O226" s="6">
        <f t="shared" si="240"/>
        <v>22</v>
      </c>
      <c r="P226" s="6">
        <f t="shared" si="240"/>
        <v>21</v>
      </c>
      <c r="Q226" s="6">
        <f t="shared" si="6"/>
        <v>0</v>
      </c>
      <c r="S226" s="6">
        <f t="shared" si="7"/>
        <v>0</v>
      </c>
      <c r="T226" s="6">
        <f t="shared" si="8"/>
        <v>0</v>
      </c>
      <c r="U226" s="6">
        <f t="shared" si="9"/>
        <v>0</v>
      </c>
      <c r="V226" s="6">
        <f t="array" ref="V226">iferror(XLOOKUP(B226,'INC INV'!AJ:AJ,'INC INV'!AL:AL)/F226,0)</f>
        <v>27</v>
      </c>
      <c r="W226" s="6">
        <f t="array" ref="W226">IFERROR(XLOOKUP(B226,'INC INV'!AP:AP,'INC INV'!AR:AR)/F226,0)</f>
        <v>0</v>
      </c>
      <c r="X226" s="6">
        <f t="array" ref="X226">IFERROR(XLOOKUP(B226,'INC INV'!AV:AV,'INC INV'!AX:AX)/F226,0)</f>
        <v>0</v>
      </c>
      <c r="Y226" s="6">
        <f t="array" ref="Y226">IFERROR(XLOOKUP(B226,'INC INV'!BB:BB,'INC INV'!BD:BD)/F226,0)</f>
        <v>0</v>
      </c>
      <c r="Z226" s="6">
        <f t="array" ref="Z226">IFERROR(XLOOKUP(B226,'INC INV'!BH:BH,'INC INV'!BJ:BJ)/F226,0)</f>
        <v>0</v>
      </c>
      <c r="AA226" s="6">
        <f t="array" ref="AA226">IFERROR(XLOOKUP(B226,'INC INV'!BN:BN,'INC INV'!BP:BP)/F226,0)</f>
        <v>0</v>
      </c>
    </row>
    <row r="227">
      <c r="A227" s="19" t="s">
        <v>677</v>
      </c>
      <c r="B227" s="20" t="s">
        <v>678</v>
      </c>
      <c r="C227" s="14" t="s">
        <v>607</v>
      </c>
      <c r="D227" s="84" t="str">
        <f t="array" ref="D227">XLOOKUP(B227,'ORDER LIST'!C:C,'ORDER LIST'!B:B)</f>
        <v>LB-Photos-Sadhguru-Bike-2</v>
      </c>
      <c r="E227" s="89" t="str">
        <f t="array" ref="E227">XLOOKUP(B227,'PRICE LIST'!E:E,#REF!)</f>
        <v>#N/A</v>
      </c>
      <c r="F227" s="6">
        <f t="array" ref="F227">XLOOKUP(B227,SALES!A:A,SALES!C:C)</f>
        <v>0.5833333333</v>
      </c>
      <c r="G227" s="6">
        <f t="array" ref="G227">XLOOKUP(B227,INV!A:A,INV!G:G)</f>
        <v>16</v>
      </c>
      <c r="H227" s="6">
        <f t="shared" si="184"/>
        <v>27.42857143</v>
      </c>
      <c r="I227" s="14">
        <f t="shared" si="3"/>
        <v>4.666666667</v>
      </c>
      <c r="J227" s="14">
        <v>8.0</v>
      </c>
      <c r="K227" s="6">
        <f t="shared" si="4"/>
        <v>26.42857143</v>
      </c>
      <c r="L227" s="6">
        <f t="shared" ref="L227:P227" si="241">IF((K227-1+W227)&lt;0,0,K227-1+W227)</f>
        <v>25.42857143</v>
      </c>
      <c r="M227" s="6">
        <f t="shared" si="241"/>
        <v>24.42857143</v>
      </c>
      <c r="N227" s="6">
        <f t="shared" si="241"/>
        <v>23.42857143</v>
      </c>
      <c r="O227" s="6">
        <f t="shared" si="241"/>
        <v>22.42857143</v>
      </c>
      <c r="P227" s="6">
        <f t="shared" si="241"/>
        <v>21.42857143</v>
      </c>
      <c r="Q227" s="6">
        <f t="shared" si="6"/>
        <v>0</v>
      </c>
      <c r="S227" s="6">
        <f t="shared" si="7"/>
        <v>0</v>
      </c>
      <c r="T227" s="6">
        <f t="shared" si="8"/>
        <v>0</v>
      </c>
      <c r="U227" s="6">
        <f t="shared" si="9"/>
        <v>0</v>
      </c>
      <c r="V227" s="6">
        <f t="array" ref="V227">iferror(XLOOKUP(B227,'INC INV'!AJ:AJ,'INC INV'!AL:AL)/F227,0)</f>
        <v>0</v>
      </c>
      <c r="W227" s="6">
        <f t="array" ref="W227">IFERROR(XLOOKUP(B227,'INC INV'!AP:AP,'INC INV'!AR:AR)/F227,0)</f>
        <v>0</v>
      </c>
      <c r="X227" s="6">
        <f t="array" ref="X227">IFERROR(XLOOKUP(B227,'INC INV'!AV:AV,'INC INV'!AX:AX)/F227,0)</f>
        <v>0</v>
      </c>
      <c r="Y227" s="6">
        <f t="array" ref="Y227">IFERROR(XLOOKUP(B227,'INC INV'!BB:BB,'INC INV'!BD:BD)/F227,0)</f>
        <v>0</v>
      </c>
      <c r="Z227" s="6">
        <f t="array" ref="Z227">IFERROR(XLOOKUP(B227,'INC INV'!BH:BH,'INC INV'!BJ:BJ)/F227,0)</f>
        <v>0</v>
      </c>
      <c r="AA227" s="6">
        <f t="array" ref="AA227">IFERROR(XLOOKUP(B227,'INC INV'!BN:BN,'INC INV'!BP:BP)/F227,0)</f>
        <v>0</v>
      </c>
    </row>
    <row r="228">
      <c r="A228" s="19" t="s">
        <v>779</v>
      </c>
      <c r="B228" s="20" t="s">
        <v>780</v>
      </c>
      <c r="C228" s="14" t="s">
        <v>726</v>
      </c>
      <c r="D228" s="84" t="str">
        <f t="array" ref="D228">XLOOKUP(B228,'ORDER LIST'!C:C,'ORDER LIST'!B:B)</f>
        <v>Metal-Deepam-with-base-Antique-LB</v>
      </c>
      <c r="E228" s="89"/>
      <c r="F228" s="6">
        <f t="array" ref="F228">XLOOKUP(B228,SALES!A:A,SALES!C:C)</f>
        <v>25.16666667</v>
      </c>
      <c r="G228" s="6">
        <f t="array" ref="G228">XLOOKUP(B228,INV!A:A,INV!G:G)</f>
        <v>698</v>
      </c>
      <c r="H228" s="6">
        <f t="shared" si="184"/>
        <v>27.73509934</v>
      </c>
      <c r="I228" s="14">
        <f t="shared" si="3"/>
        <v>201.3333333</v>
      </c>
      <c r="J228" s="14">
        <v>8.0</v>
      </c>
      <c r="K228" s="6">
        <f t="shared" si="4"/>
        <v>26.73509934</v>
      </c>
      <c r="L228" s="6">
        <f t="shared" ref="L228:P228" si="242">IF((K228-1+W228)&lt;0,0,K228-1+W228)</f>
        <v>25.73509934</v>
      </c>
      <c r="M228" s="6">
        <f t="shared" si="242"/>
        <v>24.73509934</v>
      </c>
      <c r="N228" s="6">
        <f t="shared" si="242"/>
        <v>23.73509934</v>
      </c>
      <c r="O228" s="6">
        <f t="shared" si="242"/>
        <v>22.73509934</v>
      </c>
      <c r="P228" s="6">
        <f t="shared" si="242"/>
        <v>21.73509934</v>
      </c>
      <c r="Q228" s="6">
        <f t="shared" si="6"/>
        <v>0</v>
      </c>
      <c r="S228" s="6">
        <f t="shared" si="7"/>
        <v>0</v>
      </c>
      <c r="T228" s="6">
        <f t="shared" si="8"/>
        <v>0</v>
      </c>
      <c r="U228" s="6">
        <f t="shared" si="9"/>
        <v>0</v>
      </c>
      <c r="V228" s="6">
        <f t="array" ref="V228">iferror(XLOOKUP(B228,'INC INV'!AJ:AJ,'INC INV'!AL:AL)/F228,0)</f>
        <v>0</v>
      </c>
      <c r="W228" s="6">
        <f t="array" ref="W228">IFERROR(XLOOKUP(B228,'INC INV'!AP:AP,'INC INV'!AR:AR)/F228,0)</f>
        <v>0</v>
      </c>
      <c r="X228" s="6">
        <f t="array" ref="X228">IFERROR(XLOOKUP(B228,'INC INV'!AV:AV,'INC INV'!AX:AX)/F228,0)</f>
        <v>0</v>
      </c>
      <c r="Y228" s="6">
        <f t="array" ref="Y228">IFERROR(XLOOKUP(B228,'INC INV'!BB:BB,'INC INV'!BD:BD)/F228,0)</f>
        <v>0</v>
      </c>
      <c r="Z228" s="6">
        <f t="array" ref="Z228">IFERROR(XLOOKUP(B228,'INC INV'!BH:BH,'INC INV'!BJ:BJ)/F228,0)</f>
        <v>0</v>
      </c>
      <c r="AA228" s="6">
        <f t="array" ref="AA228">IFERROR(XLOOKUP(B228,'INC INV'!BN:BN,'INC INV'!BP:BP)/F228,0)</f>
        <v>0</v>
      </c>
    </row>
    <row r="229">
      <c r="A229" s="19" t="s">
        <v>296</v>
      </c>
      <c r="B229" s="20" t="s">
        <v>297</v>
      </c>
      <c r="C229" s="14" t="s">
        <v>239</v>
      </c>
      <c r="D229" s="84" t="str">
        <f t="array" ref="D229">XLOOKUP(B229,'ORDER LIST'!C:C,'ORDER LIST'!B:B)</f>
        <v>Adiyogi Shawl Silk</v>
      </c>
      <c r="E229" s="89"/>
      <c r="F229" s="6">
        <f t="array" ref="F229">XLOOKUP(B229,SALES!A:A,SALES!C:C)</f>
        <v>9.083333333</v>
      </c>
      <c r="G229" s="6">
        <f t="array" ref="G229">XLOOKUP(B229,INV!A:A,INV!G:G)</f>
        <v>258</v>
      </c>
      <c r="H229" s="6">
        <f t="shared" si="184"/>
        <v>28.40366972</v>
      </c>
      <c r="I229" s="14">
        <f t="shared" si="3"/>
        <v>90.83333333</v>
      </c>
      <c r="J229" s="14">
        <v>10.0</v>
      </c>
      <c r="K229" s="6">
        <f t="shared" si="4"/>
        <v>27.40366972</v>
      </c>
      <c r="L229" s="6">
        <f t="shared" ref="L229:P229" si="243">IF((K229-1+W229)&lt;0,0,K229-1+W229)</f>
        <v>26.40366972</v>
      </c>
      <c r="M229" s="6">
        <f t="shared" si="243"/>
        <v>25.40366972</v>
      </c>
      <c r="N229" s="6">
        <f t="shared" si="243"/>
        <v>24.40366972</v>
      </c>
      <c r="O229" s="6">
        <f t="shared" si="243"/>
        <v>23.40366972</v>
      </c>
      <c r="P229" s="6">
        <f t="shared" si="243"/>
        <v>22.40366972</v>
      </c>
      <c r="Q229" s="6">
        <f t="shared" si="6"/>
        <v>0</v>
      </c>
      <c r="S229" s="6">
        <f t="shared" si="7"/>
        <v>0</v>
      </c>
      <c r="T229" s="6">
        <f t="shared" si="8"/>
        <v>0</v>
      </c>
      <c r="U229" s="6">
        <f t="shared" si="9"/>
        <v>0</v>
      </c>
      <c r="V229" s="6">
        <f t="array" ref="V229">iferror(XLOOKUP(B229,'INC INV'!AJ:AJ,'INC INV'!AL:AL)/F229,0)</f>
        <v>0</v>
      </c>
      <c r="W229" s="6">
        <f t="array" ref="W229">IFERROR(XLOOKUP(B229,'INC INV'!AP:AP,'INC INV'!AR:AR)/F229,0)</f>
        <v>0</v>
      </c>
      <c r="X229" s="6">
        <f t="array" ref="X229">IFERROR(XLOOKUP(B229,'INC INV'!AV:AV,'INC INV'!AX:AX)/F229,0)</f>
        <v>0</v>
      </c>
      <c r="Y229" s="6">
        <f t="array" ref="Y229">IFERROR(XLOOKUP(B229,'INC INV'!BB:BB,'INC INV'!BD:BD)/F229,0)</f>
        <v>0</v>
      </c>
      <c r="Z229" s="6">
        <f t="array" ref="Z229">IFERROR(XLOOKUP(B229,'INC INV'!BH:BH,'INC INV'!BJ:BJ)/F229,0)</f>
        <v>0</v>
      </c>
      <c r="AA229" s="6">
        <f t="array" ref="AA229">IFERROR(XLOOKUP(B229,'INC INV'!BN:BN,'INC INV'!BP:BP)/F229,0)</f>
        <v>0</v>
      </c>
    </row>
    <row r="230">
      <c r="A230" s="19" t="s">
        <v>244</v>
      </c>
      <c r="B230" s="20" t="s">
        <v>307</v>
      </c>
      <c r="C230" s="14" t="s">
        <v>239</v>
      </c>
      <c r="D230" s="84" t="str">
        <f t="array" ref="D230">XLOOKUP(B230,'ORDER LIST'!C:C,'ORDER LIST'!B:B)</f>
        <v>Bhairavi-Raksha</v>
      </c>
      <c r="E230" s="89" t="s">
        <v>879</v>
      </c>
      <c r="F230" s="6">
        <f t="array" ref="F230">XLOOKUP(B230,SALES!A:A,SALES!C:C)</f>
        <v>5.75</v>
      </c>
      <c r="G230" s="6">
        <f t="array" ref="G230">XLOOKUP(B230,INV!A:A,INV!G:G)</f>
        <v>167</v>
      </c>
      <c r="H230" s="6">
        <f t="shared" si="184"/>
        <v>29.04347826</v>
      </c>
      <c r="I230" s="14">
        <f t="shared" si="3"/>
        <v>57.5</v>
      </c>
      <c r="J230" s="14">
        <v>10.0</v>
      </c>
      <c r="K230" s="6">
        <f t="shared" si="4"/>
        <v>28.04347826</v>
      </c>
      <c r="L230" s="6">
        <f t="shared" ref="L230:P230" si="244">IF((K230-1+W230)&lt;0,0,K230-1+W230)</f>
        <v>27.04347826</v>
      </c>
      <c r="M230" s="6">
        <f t="shared" si="244"/>
        <v>26.04347826</v>
      </c>
      <c r="N230" s="6">
        <f t="shared" si="244"/>
        <v>25.04347826</v>
      </c>
      <c r="O230" s="6">
        <f t="shared" si="244"/>
        <v>24.04347826</v>
      </c>
      <c r="P230" s="6">
        <f t="shared" si="244"/>
        <v>23.04347826</v>
      </c>
      <c r="Q230" s="6">
        <f t="shared" si="6"/>
        <v>0</v>
      </c>
      <c r="S230" s="6">
        <f t="shared" si="7"/>
        <v>0</v>
      </c>
      <c r="T230" s="6">
        <f t="shared" si="8"/>
        <v>0</v>
      </c>
      <c r="U230" s="6">
        <f t="shared" si="9"/>
        <v>0</v>
      </c>
      <c r="V230" s="6">
        <f t="array" ref="V230">iferror(XLOOKUP(B230,'INC INV'!AJ:AJ,'INC INV'!AL:AL)/F230,0)</f>
        <v>0</v>
      </c>
      <c r="W230" s="6">
        <f t="array" ref="W230">IFERROR(XLOOKUP(B230,'INC INV'!AP:AP,'INC INV'!AR:AR)/F230,0)</f>
        <v>0</v>
      </c>
      <c r="X230" s="6">
        <f t="array" ref="X230">IFERROR(XLOOKUP(B230,'INC INV'!AV:AV,'INC INV'!AX:AX)/F230,0)</f>
        <v>0</v>
      </c>
      <c r="Y230" s="6">
        <f t="array" ref="Y230">IFERROR(XLOOKUP(B230,'INC INV'!BB:BB,'INC INV'!BD:BD)/F230,0)</f>
        <v>0</v>
      </c>
      <c r="Z230" s="6">
        <f t="array" ref="Z230">IFERROR(XLOOKUP(B230,'INC INV'!BH:BH,'INC INV'!BJ:BJ)/F230,0)</f>
        <v>0</v>
      </c>
      <c r="AA230" s="6">
        <f t="array" ref="AA230">IFERROR(XLOOKUP(B230,'INC INV'!BN:BN,'INC INV'!BP:BP)/F230,0)</f>
        <v>0</v>
      </c>
    </row>
    <row r="231">
      <c r="A231" s="93" t="s">
        <v>107</v>
      </c>
      <c r="B231" s="29" t="s">
        <v>108</v>
      </c>
      <c r="C231" s="14" t="s">
        <v>84</v>
      </c>
      <c r="D231" s="84" t="str">
        <f t="array" ref="D231">XLOOKUP(B231,'ORDER LIST'!C:C,'ORDER LIST'!B:B)</f>
        <v>Adiyogi half face key chain</v>
      </c>
      <c r="E231" s="89"/>
      <c r="F231" s="6">
        <f t="array" ref="F231">XLOOKUP(B231,SALES!A:A,SALES!C:C)</f>
        <v>8.666666667</v>
      </c>
      <c r="G231" s="6">
        <f t="array" ref="G231">XLOOKUP(B231,INV!A:A,INV!G:G)</f>
        <v>252</v>
      </c>
      <c r="H231" s="6">
        <f t="shared" si="184"/>
        <v>29.07692308</v>
      </c>
      <c r="I231" s="14">
        <f t="shared" si="3"/>
        <v>52</v>
      </c>
      <c r="J231" s="14">
        <v>6.0</v>
      </c>
      <c r="K231" s="6">
        <f t="shared" si="4"/>
        <v>28.07692308</v>
      </c>
      <c r="L231" s="6">
        <f t="shared" ref="L231:P231" si="245">IF((K231-1+W231)&lt;0,0,K231-1+W231)</f>
        <v>27.07692308</v>
      </c>
      <c r="M231" s="6">
        <f t="shared" si="245"/>
        <v>26.07692308</v>
      </c>
      <c r="N231" s="6">
        <f t="shared" si="245"/>
        <v>25.07692308</v>
      </c>
      <c r="O231" s="6">
        <f t="shared" si="245"/>
        <v>24.07692308</v>
      </c>
      <c r="P231" s="6">
        <f t="shared" si="245"/>
        <v>23.07692308</v>
      </c>
      <c r="Q231" s="6">
        <f t="shared" si="6"/>
        <v>0</v>
      </c>
      <c r="S231" s="6">
        <f t="shared" si="7"/>
        <v>0</v>
      </c>
      <c r="T231" s="6">
        <f t="shared" si="8"/>
        <v>0</v>
      </c>
      <c r="U231" s="6">
        <f t="shared" si="9"/>
        <v>0</v>
      </c>
      <c r="V231" s="6">
        <f t="array" ref="V231">iferror(XLOOKUP(B231,'INC INV'!AJ:AJ,'INC INV'!AL:AL)/F231,0)</f>
        <v>0</v>
      </c>
      <c r="W231" s="6">
        <f t="array" ref="W231">IFERROR(XLOOKUP(B231,'INC INV'!AP:AP,'INC INV'!AR:AR)/F231,0)</f>
        <v>0</v>
      </c>
      <c r="X231" s="6">
        <f t="array" ref="X231">IFERROR(XLOOKUP(B231,'INC INV'!AV:AV,'INC INV'!AX:AX)/F231,0)</f>
        <v>0</v>
      </c>
      <c r="Y231" s="6">
        <f t="array" ref="Y231">IFERROR(XLOOKUP(B231,'INC INV'!BB:BB,'INC INV'!BD:BD)/F231,0)</f>
        <v>0</v>
      </c>
      <c r="Z231" s="6">
        <f t="array" ref="Z231">IFERROR(XLOOKUP(B231,'INC INV'!BH:BH,'INC INV'!BJ:BJ)/F231,0)</f>
        <v>0</v>
      </c>
      <c r="AA231" s="6">
        <f t="array" ref="AA231">IFERROR(XLOOKUP(B231,'INC INV'!BN:BN,'INC INV'!BP:BP)/F231,0)</f>
        <v>0</v>
      </c>
    </row>
    <row r="232">
      <c r="A232" s="19" t="s">
        <v>677</v>
      </c>
      <c r="B232" s="20" t="s">
        <v>687</v>
      </c>
      <c r="C232" s="14" t="s">
        <v>607</v>
      </c>
      <c r="D232" s="84" t="str">
        <f t="array" ref="D232">XLOOKUP(B232,'ORDER LIST'!C:C,'ORDER LIST'!B:B)</f>
        <v>LB-Photos-Sadhguru-Bike-2</v>
      </c>
      <c r="E232" s="89" t="str">
        <f t="array" ref="E232">XLOOKUP(B232,'PRICE LIST'!E:E,#REF!)</f>
        <v>#N/A</v>
      </c>
      <c r="F232" s="6">
        <f t="array" ref="F232">XLOOKUP(B232,SALES!A:A,SALES!C:C)</f>
        <v>0.6666666667</v>
      </c>
      <c r="G232" s="6">
        <f t="array" ref="G232">XLOOKUP(B232,INV!A:A,INV!G:G)</f>
        <v>20</v>
      </c>
      <c r="H232" s="6">
        <f t="shared" si="184"/>
        <v>30</v>
      </c>
      <c r="I232" s="14">
        <f t="shared" si="3"/>
        <v>5.333333333</v>
      </c>
      <c r="J232" s="14">
        <v>8.0</v>
      </c>
      <c r="K232" s="6">
        <f t="shared" si="4"/>
        <v>29</v>
      </c>
      <c r="L232" s="6">
        <f t="shared" ref="L232:P232" si="246">IF((K232-1+W232)&lt;0,0,K232-1+W232)</f>
        <v>28</v>
      </c>
      <c r="M232" s="6">
        <f t="shared" si="246"/>
        <v>27</v>
      </c>
      <c r="N232" s="6">
        <f t="shared" si="246"/>
        <v>26</v>
      </c>
      <c r="O232" s="6">
        <f t="shared" si="246"/>
        <v>25</v>
      </c>
      <c r="P232" s="6">
        <f t="shared" si="246"/>
        <v>24</v>
      </c>
      <c r="Q232" s="6">
        <f t="shared" si="6"/>
        <v>0</v>
      </c>
      <c r="S232" s="6">
        <f t="shared" si="7"/>
        <v>0</v>
      </c>
      <c r="T232" s="6">
        <f t="shared" si="8"/>
        <v>0</v>
      </c>
      <c r="U232" s="6">
        <f t="shared" si="9"/>
        <v>0</v>
      </c>
      <c r="V232" s="6">
        <f t="array" ref="V232">iferror(XLOOKUP(B232,'INC INV'!AJ:AJ,'INC INV'!AL:AL)/F232,0)</f>
        <v>0</v>
      </c>
      <c r="W232" s="6">
        <f t="array" ref="W232">IFERROR(XLOOKUP(B232,'INC INV'!AP:AP,'INC INV'!AR:AR)/F232,0)</f>
        <v>0</v>
      </c>
      <c r="X232" s="6">
        <f t="array" ref="X232">IFERROR(XLOOKUP(B232,'INC INV'!AV:AV,'INC INV'!AX:AX)/F232,0)</f>
        <v>0</v>
      </c>
      <c r="Y232" s="6">
        <f t="array" ref="Y232">IFERROR(XLOOKUP(B232,'INC INV'!BB:BB,'INC INV'!BD:BD)/F232,0)</f>
        <v>0</v>
      </c>
      <c r="Z232" s="6">
        <f t="array" ref="Z232">IFERROR(XLOOKUP(B232,'INC INV'!BH:BH,'INC INV'!BJ:BJ)/F232,0)</f>
        <v>0</v>
      </c>
      <c r="AA232" s="6">
        <f t="array" ref="AA232">IFERROR(XLOOKUP(B232,'INC INV'!BN:BN,'INC INV'!BP:BP)/F232,0)</f>
        <v>0</v>
      </c>
    </row>
    <row r="233">
      <c r="A233" s="19" t="s">
        <v>771</v>
      </c>
      <c r="B233" s="38" t="s">
        <v>772</v>
      </c>
      <c r="C233" s="14" t="s">
        <v>726</v>
      </c>
      <c r="D233" s="84" t="str">
        <f t="array" ref="D233">XLOOKUP(B233,'ORDER LIST'!C:C,'ORDER LIST'!B:B)</f>
        <v>Devi-Yantra-Covering-Cloth</v>
      </c>
      <c r="E233" s="89"/>
      <c r="F233" s="66">
        <v>3.5</v>
      </c>
      <c r="G233" s="6">
        <f t="array" ref="G233">XLOOKUP(B233,INV!A:A,INV!G:G)</f>
        <v>106</v>
      </c>
      <c r="H233" s="6">
        <f t="shared" si="184"/>
        <v>30.28571429</v>
      </c>
      <c r="I233" s="14">
        <f t="shared" si="3"/>
        <v>35</v>
      </c>
      <c r="J233" s="14">
        <v>10.0</v>
      </c>
      <c r="K233" s="6">
        <f t="shared" si="4"/>
        <v>29.28571429</v>
      </c>
      <c r="L233" s="6">
        <f t="shared" ref="L233:P233" si="247">IF((K233-1+W233)&lt;0,0,K233-1+W233)</f>
        <v>28.28571429</v>
      </c>
      <c r="M233" s="6">
        <f t="shared" si="247"/>
        <v>27.28571429</v>
      </c>
      <c r="N233" s="6">
        <f t="shared" si="247"/>
        <v>26.28571429</v>
      </c>
      <c r="O233" s="6">
        <f t="shared" si="247"/>
        <v>32.42857143</v>
      </c>
      <c r="P233" s="6">
        <f t="shared" si="247"/>
        <v>31.42857143</v>
      </c>
      <c r="Q233" s="6">
        <f t="shared" si="6"/>
        <v>0</v>
      </c>
      <c r="S233" s="6">
        <f t="shared" si="7"/>
        <v>0</v>
      </c>
      <c r="T233" s="6">
        <f t="shared" si="8"/>
        <v>0</v>
      </c>
      <c r="U233" s="6">
        <f t="shared" si="9"/>
        <v>0</v>
      </c>
      <c r="V233" s="6">
        <f t="array" ref="V233">iferror(XLOOKUP(B233,'INC INV'!AJ:AJ,'INC INV'!AL:AL)/F233,0)</f>
        <v>0</v>
      </c>
      <c r="W233" s="6">
        <f t="array" ref="W233">IFERROR(XLOOKUP(B233,'INC INV'!AP:AP,'INC INV'!AR:AR)/F233,0)</f>
        <v>0</v>
      </c>
      <c r="X233" s="6">
        <f t="array" ref="X233">IFERROR(XLOOKUP(B233,'INC INV'!AV:AV,'INC INV'!AX:AX)/F233,0)</f>
        <v>0</v>
      </c>
      <c r="Y233" s="6">
        <f t="array" ref="Y233">IFERROR(XLOOKUP(B233,'INC INV'!BB:BB,'INC INV'!BD:BD)/F233,0)</f>
        <v>0</v>
      </c>
      <c r="Z233" s="6">
        <f t="array" ref="Z233">IFERROR(XLOOKUP(B233,'INC INV'!BH:BH,'INC INV'!BJ:BJ)/F233,0)</f>
        <v>7.142857143</v>
      </c>
      <c r="AA233" s="6">
        <f t="array" ref="AA233">IFERROR(XLOOKUP(B233,'INC INV'!BN:BN,'INC INV'!BP:BP)/F233,0)</f>
        <v>0</v>
      </c>
    </row>
    <row r="234">
      <c r="A234" s="19" t="s">
        <v>254</v>
      </c>
      <c r="B234" s="20" t="s">
        <v>312</v>
      </c>
      <c r="C234" s="14" t="s">
        <v>239</v>
      </c>
      <c r="D234" s="84" t="str">
        <f t="array" ref="D234">XLOOKUP(B234,'ORDER LIST'!C:C,'ORDER LIST'!B:B)</f>
        <v>Copper Devi Pendant</v>
      </c>
      <c r="E234" s="89" t="s">
        <v>871</v>
      </c>
      <c r="F234" s="6">
        <f t="array" ref="F234">XLOOKUP(B234,SALES!A:A,SALES!C:C)</f>
        <v>52.33333333</v>
      </c>
      <c r="G234" s="63">
        <f t="array" ref="G234">XLOOKUP(B234,INV!A:A,INV!G:G)</f>
        <v>1608</v>
      </c>
      <c r="H234" s="6">
        <f t="shared" si="184"/>
        <v>30.72611465</v>
      </c>
      <c r="I234" s="14">
        <f t="shared" si="3"/>
        <v>523.3333333</v>
      </c>
      <c r="J234" s="14">
        <v>10.0</v>
      </c>
      <c r="K234" s="6">
        <f t="shared" si="4"/>
        <v>29.72611465</v>
      </c>
      <c r="L234" s="6">
        <f t="shared" ref="L234:P234" si="248">IF((K234-1+W234)&lt;0,0,K234-1+W234)</f>
        <v>28.72611465</v>
      </c>
      <c r="M234" s="6">
        <f t="shared" si="248"/>
        <v>27.72611465</v>
      </c>
      <c r="N234" s="6">
        <f t="shared" si="248"/>
        <v>26.72611465</v>
      </c>
      <c r="O234" s="6">
        <f t="shared" si="248"/>
        <v>25.72611465</v>
      </c>
      <c r="P234" s="6">
        <f t="shared" si="248"/>
        <v>24.72611465</v>
      </c>
      <c r="Q234" s="6">
        <f t="shared" si="6"/>
        <v>0</v>
      </c>
      <c r="S234" s="6">
        <f t="shared" si="7"/>
        <v>0</v>
      </c>
      <c r="T234" s="6">
        <f t="shared" si="8"/>
        <v>0</v>
      </c>
      <c r="U234" s="6">
        <f t="shared" si="9"/>
        <v>0</v>
      </c>
      <c r="V234" s="6">
        <f t="array" ref="V234">iferror(XLOOKUP(B234,'INC INV'!AJ:AJ,'INC INV'!AL:AL)/F234,0)</f>
        <v>0</v>
      </c>
      <c r="W234" s="6">
        <f t="array" ref="W234">IFERROR(XLOOKUP(B234,'INC INV'!AP:AP,'INC INV'!AR:AR)/F234,0)</f>
        <v>0</v>
      </c>
      <c r="X234" s="6">
        <f t="array" ref="X234">IFERROR(XLOOKUP(B234,'INC INV'!AV:AV,'INC INV'!AX:AX)/F234,0)</f>
        <v>0</v>
      </c>
      <c r="Y234" s="6">
        <f t="array" ref="Y234">IFERROR(XLOOKUP(B234,'INC INV'!BB:BB,'INC INV'!BD:BD)/F234,0)</f>
        <v>0</v>
      </c>
      <c r="Z234" s="6">
        <f t="array" ref="Z234">IFERROR(XLOOKUP(B234,'INC INV'!BH:BH,'INC INV'!BJ:BJ)/F234,0)</f>
        <v>0</v>
      </c>
      <c r="AA234" s="6">
        <f t="array" ref="AA234">IFERROR(XLOOKUP(B234,'INC INV'!BN:BN,'INC INV'!BP:BP)/F234,0)</f>
        <v>0</v>
      </c>
    </row>
    <row r="235">
      <c r="A235" s="19" t="s">
        <v>244</v>
      </c>
      <c r="B235" s="20" t="s">
        <v>308</v>
      </c>
      <c r="C235" s="14" t="s">
        <v>239</v>
      </c>
      <c r="D235" s="84" t="str">
        <f t="array" ref="D235">XLOOKUP(B235,'ORDER LIST'!C:C,'ORDER LIST'!B:B)</f>
        <v>Bhairavi-Raksha</v>
      </c>
      <c r="E235" s="89" t="s">
        <v>871</v>
      </c>
      <c r="F235" s="6">
        <f t="array" ref="F235">XLOOKUP(B235,SALES!A:A,SALES!C:C)</f>
        <v>13.75</v>
      </c>
      <c r="G235" s="6">
        <f t="array" ref="G235">XLOOKUP(B235,INV!A:A,INV!G:G)</f>
        <v>423</v>
      </c>
      <c r="H235" s="6">
        <f t="shared" si="184"/>
        <v>30.76363636</v>
      </c>
      <c r="I235" s="14">
        <f t="shared" si="3"/>
        <v>137.5</v>
      </c>
      <c r="J235" s="14">
        <v>10.0</v>
      </c>
      <c r="K235" s="6">
        <f t="shared" si="4"/>
        <v>29.76363636</v>
      </c>
      <c r="L235" s="6">
        <f t="shared" ref="L235:P235" si="249">IF((K235-1+W235)&lt;0,0,K235-1+W235)</f>
        <v>28.76363636</v>
      </c>
      <c r="M235" s="6">
        <f t="shared" si="249"/>
        <v>27.76363636</v>
      </c>
      <c r="N235" s="6">
        <f t="shared" si="249"/>
        <v>26.76363636</v>
      </c>
      <c r="O235" s="6">
        <f t="shared" si="249"/>
        <v>25.76363636</v>
      </c>
      <c r="P235" s="6">
        <f t="shared" si="249"/>
        <v>24.76363636</v>
      </c>
      <c r="Q235" s="6">
        <f t="shared" si="6"/>
        <v>0</v>
      </c>
      <c r="S235" s="6">
        <f t="shared" si="7"/>
        <v>0</v>
      </c>
      <c r="T235" s="6">
        <f t="shared" si="8"/>
        <v>0</v>
      </c>
      <c r="U235" s="6">
        <f t="shared" si="9"/>
        <v>0</v>
      </c>
      <c r="V235" s="6">
        <f t="array" ref="V235">iferror(XLOOKUP(B235,'INC INV'!AJ:AJ,'INC INV'!AL:AL)/F235,0)</f>
        <v>0</v>
      </c>
      <c r="W235" s="6">
        <f t="array" ref="W235">IFERROR(XLOOKUP(B235,'INC INV'!AP:AP,'INC INV'!AR:AR)/F235,0)</f>
        <v>0</v>
      </c>
      <c r="X235" s="6">
        <f t="array" ref="X235">IFERROR(XLOOKUP(B235,'INC INV'!AV:AV,'INC INV'!AX:AX)/F235,0)</f>
        <v>0</v>
      </c>
      <c r="Y235" s="6">
        <f t="array" ref="Y235">IFERROR(XLOOKUP(B235,'INC INV'!BB:BB,'INC INV'!BD:BD)/F235,0)</f>
        <v>0</v>
      </c>
      <c r="Z235" s="6">
        <f t="array" ref="Z235">IFERROR(XLOOKUP(B235,'INC INV'!BH:BH,'INC INV'!BJ:BJ)/F235,0)</f>
        <v>0</v>
      </c>
      <c r="AA235" s="6">
        <f t="array" ref="AA235">IFERROR(XLOOKUP(B235,'INC INV'!BN:BN,'INC INV'!BP:BP)/F235,0)</f>
        <v>0</v>
      </c>
    </row>
    <row r="236">
      <c r="A236" s="19" t="s">
        <v>639</v>
      </c>
      <c r="B236" s="20" t="s">
        <v>680</v>
      </c>
      <c r="C236" s="14" t="s">
        <v>607</v>
      </c>
      <c r="D236" s="84" t="str">
        <f t="array" ref="D236">XLOOKUP(B236,'ORDER LIST'!C:C,'ORDER LIST'!B:B)</f>
        <v>Devi w/Bangles Sandal Hor</v>
      </c>
      <c r="E236" s="89" t="str">
        <f t="array" ref="E236">XLOOKUP(B236,'PRICE LIST'!E:E,#REF!)</f>
        <v>#N/A</v>
      </c>
      <c r="F236" s="6">
        <f t="array" ref="F236">XLOOKUP(B236,SALES!A:A,SALES!C:C)</f>
        <v>0.8333333333</v>
      </c>
      <c r="G236" s="63">
        <f t="array" ref="G236">XLOOKUP(B236,INV!A:A,INV!G:G)</f>
        <v>26</v>
      </c>
      <c r="H236" s="6">
        <f t="shared" si="184"/>
        <v>31.2</v>
      </c>
      <c r="I236" s="14">
        <f t="shared" si="3"/>
        <v>6.666666667</v>
      </c>
      <c r="J236" s="14">
        <v>8.0</v>
      </c>
      <c r="K236" s="6">
        <f t="shared" si="4"/>
        <v>30.2</v>
      </c>
      <c r="L236" s="6">
        <f t="shared" ref="L236:P236" si="250">IF((K236-1+W236)&lt;0,0,K236-1+W236)</f>
        <v>29.2</v>
      </c>
      <c r="M236" s="6">
        <f t="shared" si="250"/>
        <v>28.2</v>
      </c>
      <c r="N236" s="6">
        <f t="shared" si="250"/>
        <v>27.2</v>
      </c>
      <c r="O236" s="6">
        <f t="shared" si="250"/>
        <v>26.2</v>
      </c>
      <c r="P236" s="6">
        <f t="shared" si="250"/>
        <v>25.2</v>
      </c>
      <c r="Q236" s="6">
        <f t="shared" si="6"/>
        <v>0</v>
      </c>
      <c r="S236" s="6">
        <f t="shared" si="7"/>
        <v>0</v>
      </c>
      <c r="T236" s="6">
        <f t="shared" si="8"/>
        <v>0</v>
      </c>
      <c r="U236" s="6">
        <f t="shared" si="9"/>
        <v>0</v>
      </c>
      <c r="V236" s="6">
        <f t="array" ref="V236">iferror(XLOOKUP(B236,'INC INV'!AJ:AJ,'INC INV'!AL:AL)/F236,0)</f>
        <v>0</v>
      </c>
      <c r="W236" s="6">
        <f t="array" ref="W236">IFERROR(XLOOKUP(B236,'INC INV'!AP:AP,'INC INV'!AR:AR)/F236,0)</f>
        <v>0</v>
      </c>
      <c r="X236" s="6">
        <f t="array" ref="X236">IFERROR(XLOOKUP(B236,'INC INV'!AV:AV,'INC INV'!AX:AX)/F236,0)</f>
        <v>0</v>
      </c>
      <c r="Y236" s="6">
        <f t="array" ref="Y236">IFERROR(XLOOKUP(B236,'INC INV'!BB:BB,'INC INV'!BD:BD)/F236,0)</f>
        <v>0</v>
      </c>
      <c r="Z236" s="6">
        <f t="array" ref="Z236">IFERROR(XLOOKUP(B236,'INC INV'!BH:BH,'INC INV'!BJ:BJ)/F236,0)</f>
        <v>0</v>
      </c>
      <c r="AA236" s="6">
        <f t="array" ref="AA236">IFERROR(XLOOKUP(B236,'INC INV'!BN:BN,'INC INV'!BP:BP)/F236,0)</f>
        <v>0</v>
      </c>
    </row>
    <row r="237">
      <c r="A237" s="19" t="s">
        <v>321</v>
      </c>
      <c r="B237" s="20" t="s">
        <v>322</v>
      </c>
      <c r="C237" s="14" t="s">
        <v>239</v>
      </c>
      <c r="D237" s="84" t="str">
        <f t="array" ref="D237">XLOOKUP(B237,'ORDER LIST'!C:C,'ORDER LIST'!B:B)</f>
        <v>Rudraksha-Children's-Shanmukhi</v>
      </c>
      <c r="E237" s="89"/>
      <c r="F237" s="6">
        <f t="array" ref="F237">XLOOKUP(B237,SALES!A:A,SALES!C:C)</f>
        <v>38.08333333</v>
      </c>
      <c r="G237" s="63">
        <f t="array" ref="G237">XLOOKUP(B237,INV!A:A,INV!G:G)</f>
        <v>1228</v>
      </c>
      <c r="H237" s="6">
        <f t="shared" si="184"/>
        <v>32.24507659</v>
      </c>
      <c r="I237" s="14">
        <f t="shared" si="3"/>
        <v>380.8333333</v>
      </c>
      <c r="J237" s="14">
        <v>10.0</v>
      </c>
      <c r="K237" s="6">
        <f t="shared" si="4"/>
        <v>31.24507659</v>
      </c>
      <c r="L237" s="6">
        <f t="shared" ref="L237:P237" si="251">IF((K237-1+W237)&lt;0,0,K237-1+W237)</f>
        <v>30.24507659</v>
      </c>
      <c r="M237" s="6">
        <f t="shared" si="251"/>
        <v>29.24507659</v>
      </c>
      <c r="N237" s="6">
        <f t="shared" si="251"/>
        <v>28.24507659</v>
      </c>
      <c r="O237" s="6">
        <f t="shared" si="251"/>
        <v>27.24507659</v>
      </c>
      <c r="P237" s="6">
        <f t="shared" si="251"/>
        <v>26.24507659</v>
      </c>
      <c r="Q237" s="6">
        <f t="shared" si="6"/>
        <v>0</v>
      </c>
      <c r="S237" s="6">
        <f t="shared" si="7"/>
        <v>0</v>
      </c>
      <c r="T237" s="6">
        <f t="shared" si="8"/>
        <v>0</v>
      </c>
      <c r="U237" s="6">
        <f t="shared" si="9"/>
        <v>0</v>
      </c>
      <c r="V237" s="6">
        <f t="array" ref="V237">iferror(XLOOKUP(B237,'INC INV'!AJ:AJ,'INC INV'!AL:AL)/F237,0)</f>
        <v>0</v>
      </c>
      <c r="W237" s="6">
        <f t="array" ref="W237">IFERROR(XLOOKUP(B237,'INC INV'!AP:AP,'INC INV'!AR:AR)/F237,0)</f>
        <v>0</v>
      </c>
      <c r="X237" s="6">
        <f t="array" ref="X237">IFERROR(XLOOKUP(B237,'INC INV'!AV:AV,'INC INV'!AX:AX)/F237,0)</f>
        <v>0</v>
      </c>
      <c r="Y237" s="6">
        <f t="array" ref="Y237">IFERROR(XLOOKUP(B237,'INC INV'!BB:BB,'INC INV'!BD:BD)/F237,0)</f>
        <v>0</v>
      </c>
      <c r="Z237" s="6">
        <f t="array" ref="Z237">IFERROR(XLOOKUP(B237,'INC INV'!BH:BH,'INC INV'!BJ:BJ)/F237,0)</f>
        <v>0</v>
      </c>
      <c r="AA237" s="6">
        <f t="array" ref="AA237">IFERROR(XLOOKUP(B237,'INC INV'!BN:BN,'INC INV'!BP:BP)/F237,0)</f>
        <v>0</v>
      </c>
    </row>
    <row r="238">
      <c r="A238" s="19" t="s">
        <v>329</v>
      </c>
      <c r="B238" s="20" t="s">
        <v>330</v>
      </c>
      <c r="C238" s="14" t="s">
        <v>239</v>
      </c>
      <c r="D238" s="84" t="str">
        <f t="array" ref="D238">XLOOKUP(B238,'ORDER LIST'!C:C,'ORDER LIST'!B:B)</f>
        <v>Gudi-Sutra</v>
      </c>
      <c r="E238" s="89"/>
      <c r="F238" s="6">
        <f t="array" ref="F238">XLOOKUP(B238,SALES!A:A,SALES!C:C)</f>
        <v>20.91666667</v>
      </c>
      <c r="G238" s="6">
        <f t="array" ref="G238">XLOOKUP(B238,INV!A:A,INV!G:G)</f>
        <v>633</v>
      </c>
      <c r="H238" s="6">
        <f t="shared" si="184"/>
        <v>30.26294821</v>
      </c>
      <c r="I238" s="14">
        <f t="shared" si="3"/>
        <v>209.1666667</v>
      </c>
      <c r="J238" s="14">
        <v>10.0</v>
      </c>
      <c r="K238" s="6">
        <f t="shared" si="4"/>
        <v>31.41434263</v>
      </c>
      <c r="L238" s="6">
        <f t="shared" ref="L238:P238" si="252">IF((K238-1+W238)&lt;0,0,K238-1+W238)</f>
        <v>30.41434263</v>
      </c>
      <c r="M238" s="6">
        <f t="shared" si="252"/>
        <v>29.41434263</v>
      </c>
      <c r="N238" s="6">
        <f t="shared" si="252"/>
        <v>28.41434263</v>
      </c>
      <c r="O238" s="6">
        <f t="shared" si="252"/>
        <v>27.41434263</v>
      </c>
      <c r="P238" s="6">
        <f t="shared" si="252"/>
        <v>26.41434263</v>
      </c>
      <c r="Q238" s="6">
        <f t="shared" si="6"/>
        <v>0</v>
      </c>
      <c r="S238" s="6">
        <f t="shared" si="7"/>
        <v>0</v>
      </c>
      <c r="T238" s="6">
        <f t="shared" si="8"/>
        <v>0</v>
      </c>
      <c r="U238" s="6">
        <f t="shared" si="9"/>
        <v>0</v>
      </c>
      <c r="V238" s="6">
        <f t="array" ref="V238">iferror(XLOOKUP(B238,'INC INV'!AJ:AJ,'INC INV'!AL:AL)/F238,0)</f>
        <v>2.151394422</v>
      </c>
      <c r="W238" s="6">
        <f t="array" ref="W238">IFERROR(XLOOKUP(B238,'INC INV'!AP:AP,'INC INV'!AR:AR)/F238,0)</f>
        <v>0</v>
      </c>
      <c r="X238" s="6">
        <f t="array" ref="X238">IFERROR(XLOOKUP(B238,'INC INV'!AV:AV,'INC INV'!AX:AX)/F238,0)</f>
        <v>0</v>
      </c>
      <c r="Y238" s="6">
        <f t="array" ref="Y238">IFERROR(XLOOKUP(B238,'INC INV'!BB:BB,'INC INV'!BD:BD)/F238,0)</f>
        <v>0</v>
      </c>
      <c r="Z238" s="6">
        <f t="array" ref="Z238">IFERROR(XLOOKUP(B238,'INC INV'!BH:BH,'INC INV'!BJ:BJ)/F238,0)</f>
        <v>0</v>
      </c>
      <c r="AA238" s="6">
        <f t="array" ref="AA238">IFERROR(XLOOKUP(B238,'INC INV'!BN:BN,'INC INV'!BP:BP)/F238,0)</f>
        <v>0</v>
      </c>
    </row>
    <row r="239">
      <c r="A239" s="19" t="s">
        <v>219</v>
      </c>
      <c r="B239" s="20" t="s">
        <v>220</v>
      </c>
      <c r="C239" s="14" t="s">
        <v>182</v>
      </c>
      <c r="D239" s="84" t="str">
        <f t="array" ref="D239">XLOOKUP(B239,'ORDER LIST'!C:C,'ORDER LIST'!B:B)</f>
        <v>English Pebbles of Wisdom Vol 1</v>
      </c>
      <c r="E239" s="89"/>
      <c r="F239" s="6">
        <f t="array" ref="F239">XLOOKUP(B239,SALES!A:A,SALES!C:C)</f>
        <v>13.33333333</v>
      </c>
      <c r="G239" s="6">
        <f t="array" ref="G239">XLOOKUP(B239,INV!A:A,INV!G:G)</f>
        <v>441</v>
      </c>
      <c r="H239" s="6">
        <f t="shared" si="184"/>
        <v>33.075</v>
      </c>
      <c r="I239" s="14">
        <f t="shared" si="3"/>
        <v>106.6666667</v>
      </c>
      <c r="J239" s="14">
        <v>8.0</v>
      </c>
      <c r="K239" s="6">
        <f t="shared" si="4"/>
        <v>32.075</v>
      </c>
      <c r="L239" s="6">
        <f t="shared" ref="L239:P239" si="253">IF((K239-1+W239)&lt;0,0,K239-1+W239)</f>
        <v>31.075</v>
      </c>
      <c r="M239" s="6">
        <f t="shared" si="253"/>
        <v>30.075</v>
      </c>
      <c r="N239" s="6">
        <f t="shared" si="253"/>
        <v>29.075</v>
      </c>
      <c r="O239" s="6">
        <f t="shared" si="253"/>
        <v>28.075</v>
      </c>
      <c r="P239" s="6">
        <f t="shared" si="253"/>
        <v>27.075</v>
      </c>
      <c r="Q239" s="6">
        <f t="shared" si="6"/>
        <v>0</v>
      </c>
      <c r="S239" s="6">
        <f t="shared" si="7"/>
        <v>0</v>
      </c>
      <c r="T239" s="6">
        <f t="shared" si="8"/>
        <v>0</v>
      </c>
      <c r="U239" s="6">
        <f t="shared" si="9"/>
        <v>0</v>
      </c>
      <c r="V239" s="6">
        <f t="array" ref="V239">iferror(XLOOKUP(B239,'INC INV'!AJ:AJ,'INC INV'!AL:AL)/F239,0)</f>
        <v>0</v>
      </c>
      <c r="W239" s="6">
        <f t="array" ref="W239">IFERROR(XLOOKUP(B239,'INC INV'!AP:AP,'INC INV'!AR:AR)/F239,0)</f>
        <v>0</v>
      </c>
      <c r="X239" s="6">
        <f t="array" ref="X239">IFERROR(XLOOKUP(B239,'INC INV'!AV:AV,'INC INV'!AX:AX)/F239,0)</f>
        <v>0</v>
      </c>
      <c r="Y239" s="6">
        <f t="array" ref="Y239">IFERROR(XLOOKUP(B239,'INC INV'!BB:BB,'INC INV'!BD:BD)/F239,0)</f>
        <v>0</v>
      </c>
      <c r="Z239" s="6">
        <f t="array" ref="Z239">IFERROR(XLOOKUP(B239,'INC INV'!BH:BH,'INC INV'!BJ:BJ)/F239,0)</f>
        <v>0</v>
      </c>
      <c r="AA239" s="6">
        <f t="array" ref="AA239">IFERROR(XLOOKUP(B239,'INC INV'!BN:BN,'INC INV'!BP:BP)/F239,0)</f>
        <v>0</v>
      </c>
    </row>
    <row r="240">
      <c r="A240" s="19" t="s">
        <v>310</v>
      </c>
      <c r="B240" s="20" t="s">
        <v>311</v>
      </c>
      <c r="C240" s="14" t="s">
        <v>239</v>
      </c>
      <c r="D240" s="84" t="str">
        <f t="array" ref="D240">XLOOKUP(B240,'ORDER LIST'!C:C,'ORDER LIST'!B:B)</f>
        <v>Adiyogi Rudraksha with Chain (Consecrated)</v>
      </c>
      <c r="E240" s="89"/>
      <c r="F240" s="6">
        <f t="array" ref="F240">XLOOKUP(B240,SALES!A:A,SALES!C:C)</f>
        <v>103.25</v>
      </c>
      <c r="G240" s="63">
        <f t="array" ref="G240">XLOOKUP(B240,INV!A:A,INV!G:G)</f>
        <v>3473</v>
      </c>
      <c r="H240" s="6">
        <f t="shared" si="184"/>
        <v>33.63680387</v>
      </c>
      <c r="I240" s="14">
        <f t="shared" si="3"/>
        <v>1032.5</v>
      </c>
      <c r="J240" s="14">
        <v>10.0</v>
      </c>
      <c r="K240" s="6">
        <f t="shared" si="4"/>
        <v>32.63680387</v>
      </c>
      <c r="L240" s="6">
        <f t="shared" ref="L240:P240" si="254">IF((K240-1+W240)&lt;0,0,K240-1+W240)</f>
        <v>31.63680387</v>
      </c>
      <c r="M240" s="6">
        <f t="shared" si="254"/>
        <v>30.63680387</v>
      </c>
      <c r="N240" s="6">
        <f t="shared" si="254"/>
        <v>29.63680387</v>
      </c>
      <c r="O240" s="6">
        <f t="shared" si="254"/>
        <v>28.63680387</v>
      </c>
      <c r="P240" s="6">
        <f t="shared" si="254"/>
        <v>27.63680387</v>
      </c>
      <c r="Q240" s="6">
        <f t="shared" si="6"/>
        <v>0</v>
      </c>
      <c r="S240" s="6">
        <f t="shared" si="7"/>
        <v>0</v>
      </c>
      <c r="T240" s="6">
        <f t="shared" si="8"/>
        <v>0</v>
      </c>
      <c r="U240" s="6">
        <f t="shared" si="9"/>
        <v>0</v>
      </c>
      <c r="V240" s="6">
        <f t="array" ref="V240">iferror(XLOOKUP(B240,'INC INV'!AJ:AJ,'INC INV'!AL:AL)/F240,0)</f>
        <v>0</v>
      </c>
      <c r="W240" s="6">
        <f t="array" ref="W240">IFERROR(XLOOKUP(B240,'INC INV'!AP:AP,'INC INV'!AR:AR)/F240,0)</f>
        <v>0</v>
      </c>
      <c r="X240" s="6">
        <f t="array" ref="X240">IFERROR(XLOOKUP(B240,'INC INV'!AV:AV,'INC INV'!AX:AX)/F240,0)</f>
        <v>0</v>
      </c>
      <c r="Y240" s="6">
        <f t="array" ref="Y240">IFERROR(XLOOKUP(B240,'INC INV'!BB:BB,'INC INV'!BD:BD)/F240,0)</f>
        <v>0</v>
      </c>
      <c r="Z240" s="6">
        <f t="array" ref="Z240">IFERROR(XLOOKUP(B240,'INC INV'!BH:BH,'INC INV'!BJ:BJ)/F240,0)</f>
        <v>0</v>
      </c>
      <c r="AA240" s="6">
        <f t="array" ref="AA240">IFERROR(XLOOKUP(B240,'INC INV'!BN:BN,'INC INV'!BP:BP)/F240,0)</f>
        <v>0</v>
      </c>
    </row>
    <row r="241">
      <c r="A241" s="19" t="s">
        <v>12</v>
      </c>
      <c r="B241" s="20" t="s">
        <v>309</v>
      </c>
      <c r="C241" s="14" t="s">
        <v>239</v>
      </c>
      <c r="D241" s="84" t="str">
        <f t="array" ref="D241">XLOOKUP(B241,'ORDER LIST'!C:C,'ORDER LIST'!B:B)</f>
        <v>Spatik Mala (Quartz Stones)</v>
      </c>
      <c r="E241" s="89" t="s">
        <v>880</v>
      </c>
      <c r="F241" s="6">
        <f t="array" ref="F241">XLOOKUP(B241,SALES!A:A,SALES!C:C)</f>
        <v>5.166666667</v>
      </c>
      <c r="G241" s="6">
        <f t="array" ref="G241">XLOOKUP(B241,INV!A:A,INV!G:G)</f>
        <v>149</v>
      </c>
      <c r="H241" s="6">
        <f t="shared" si="184"/>
        <v>28.83870968</v>
      </c>
      <c r="I241" s="14">
        <f t="shared" si="3"/>
        <v>51.66666667</v>
      </c>
      <c r="J241" s="14">
        <v>10.0</v>
      </c>
      <c r="K241" s="6">
        <f t="shared" si="4"/>
        <v>34.61290323</v>
      </c>
      <c r="L241" s="6">
        <f t="shared" ref="L241:P241" si="255">IF((K241-1+W241)&lt;0,0,K241-1+W241)</f>
        <v>33.61290323</v>
      </c>
      <c r="M241" s="6">
        <f t="shared" si="255"/>
        <v>32.61290323</v>
      </c>
      <c r="N241" s="6">
        <f t="shared" si="255"/>
        <v>31.61290323</v>
      </c>
      <c r="O241" s="6">
        <f t="shared" si="255"/>
        <v>30.61290323</v>
      </c>
      <c r="P241" s="6">
        <f t="shared" si="255"/>
        <v>29.61290323</v>
      </c>
      <c r="Q241" s="6">
        <f t="shared" si="6"/>
        <v>0</v>
      </c>
      <c r="S241" s="6">
        <f t="shared" si="7"/>
        <v>0</v>
      </c>
      <c r="T241" s="6">
        <f t="shared" si="8"/>
        <v>0</v>
      </c>
      <c r="U241" s="6">
        <f t="shared" si="9"/>
        <v>0</v>
      </c>
      <c r="V241" s="6">
        <f t="array" ref="V241">iferror(XLOOKUP(B241,'INC INV'!AJ:AJ,'INC INV'!AL:AL)/F241,0)</f>
        <v>6.774193548</v>
      </c>
      <c r="W241" s="6">
        <f t="array" ref="W241">IFERROR(XLOOKUP(B241,'INC INV'!AP:AP,'INC INV'!AR:AR)/F241,0)</f>
        <v>0</v>
      </c>
      <c r="X241" s="6">
        <f t="array" ref="X241">IFERROR(XLOOKUP(B241,'INC INV'!AV:AV,'INC INV'!AX:AX)/F241,0)</f>
        <v>0</v>
      </c>
      <c r="Y241" s="6">
        <f t="array" ref="Y241">IFERROR(XLOOKUP(B241,'INC INV'!BB:BB,'INC INV'!BD:BD)/F241,0)</f>
        <v>0</v>
      </c>
      <c r="Z241" s="6">
        <f t="array" ref="Z241">IFERROR(XLOOKUP(B241,'INC INV'!BH:BH,'INC INV'!BJ:BJ)/F241,0)</f>
        <v>0</v>
      </c>
      <c r="AA241" s="6">
        <f t="array" ref="AA241">IFERROR(XLOOKUP(B241,'INC INV'!BN:BN,'INC INV'!BP:BP)/F241,0)</f>
        <v>0</v>
      </c>
    </row>
    <row r="242">
      <c r="A242" s="19" t="s">
        <v>293</v>
      </c>
      <c r="B242" s="20" t="s">
        <v>301</v>
      </c>
      <c r="C242" s="14" t="s">
        <v>239</v>
      </c>
      <c r="D242" s="84" t="str">
        <f t="array" ref="D242">XLOOKUP(B242,'ORDER LIST'!C:C,'ORDER LIST'!B:B)</f>
        <v>Panchamukhi Rudraksha Mala</v>
      </c>
      <c r="E242" s="89" t="s">
        <v>881</v>
      </c>
      <c r="F242" s="6">
        <f t="array" ref="F242">XLOOKUP(B242,SALES!A:A,SALES!C:C)</f>
        <v>48.58333333</v>
      </c>
      <c r="G242" s="63">
        <f t="array" ref="G242">XLOOKUP(B242,INV!A:A,INV!G:G)</f>
        <v>1735</v>
      </c>
      <c r="H242" s="6">
        <f t="shared" si="184"/>
        <v>35.71183533</v>
      </c>
      <c r="I242" s="14">
        <f t="shared" si="3"/>
        <v>485.8333333</v>
      </c>
      <c r="J242" s="14">
        <v>10.0</v>
      </c>
      <c r="K242" s="6">
        <f t="shared" si="4"/>
        <v>34.71183533</v>
      </c>
      <c r="L242" s="6">
        <f t="shared" ref="L242:P242" si="256">IF((K242-1+W242)&lt;0,0,K242-1+W242)</f>
        <v>33.71183533</v>
      </c>
      <c r="M242" s="6">
        <f t="shared" si="256"/>
        <v>32.71183533</v>
      </c>
      <c r="N242" s="6">
        <f t="shared" si="256"/>
        <v>31.71183533</v>
      </c>
      <c r="O242" s="6">
        <f t="shared" si="256"/>
        <v>30.71183533</v>
      </c>
      <c r="P242" s="6">
        <f t="shared" si="256"/>
        <v>29.71183533</v>
      </c>
      <c r="Q242" s="6">
        <f t="shared" si="6"/>
        <v>0</v>
      </c>
      <c r="S242" s="6">
        <f t="shared" si="7"/>
        <v>0</v>
      </c>
      <c r="T242" s="6">
        <f t="shared" si="8"/>
        <v>0</v>
      </c>
      <c r="U242" s="6">
        <f t="shared" si="9"/>
        <v>0</v>
      </c>
      <c r="V242" s="6">
        <f t="array" ref="V242">iferror(XLOOKUP(B242,'INC INV'!AJ:AJ,'INC INV'!AL:AL)/F242,0)</f>
        <v>0</v>
      </c>
      <c r="W242" s="6">
        <f t="array" ref="W242">IFERROR(XLOOKUP(B242,'INC INV'!AP:AP,'INC INV'!AR:AR)/F242,0)</f>
        <v>0</v>
      </c>
      <c r="X242" s="6">
        <f t="array" ref="X242">IFERROR(XLOOKUP(B242,'INC INV'!AV:AV,'INC INV'!AX:AX)/F242,0)</f>
        <v>0</v>
      </c>
      <c r="Y242" s="6">
        <f t="array" ref="Y242">IFERROR(XLOOKUP(B242,'INC INV'!BB:BB,'INC INV'!BD:BD)/F242,0)</f>
        <v>0</v>
      </c>
      <c r="Z242" s="6">
        <f t="array" ref="Z242">IFERROR(XLOOKUP(B242,'INC INV'!BH:BH,'INC INV'!BJ:BJ)/F242,0)</f>
        <v>0</v>
      </c>
      <c r="AA242" s="6">
        <f t="array" ref="AA242">IFERROR(XLOOKUP(B242,'INC INV'!BN:BN,'INC INV'!BP:BP)/F242,0)</f>
        <v>0</v>
      </c>
    </row>
    <row r="243">
      <c r="A243" s="19" t="s">
        <v>285</v>
      </c>
      <c r="B243" s="20" t="s">
        <v>286</v>
      </c>
      <c r="C243" s="14" t="s">
        <v>239</v>
      </c>
      <c r="D243" s="84" t="str">
        <f t="array" ref="D243">XLOOKUP(B243,'ORDER LIST'!C:C,'ORDER LIST'!B:B)</f>
        <v>Dhynalinga Vastram Silk</v>
      </c>
      <c r="E243" s="89"/>
      <c r="F243" s="6">
        <f t="array" ref="F243">XLOOKUP(B243,SALES!A:A,SALES!C:C)</f>
        <v>0.75</v>
      </c>
      <c r="G243" s="6">
        <f t="array" ref="G243">XLOOKUP(B243,INV!A:A,INV!G:G)</f>
        <v>17</v>
      </c>
      <c r="H243" s="6">
        <f t="shared" si="184"/>
        <v>22.66666667</v>
      </c>
      <c r="I243" s="14">
        <f t="shared" si="3"/>
        <v>7.5</v>
      </c>
      <c r="J243" s="14">
        <v>10.0</v>
      </c>
      <c r="K243" s="6">
        <f t="shared" si="4"/>
        <v>35</v>
      </c>
      <c r="L243" s="6">
        <f t="shared" ref="L243:P243" si="257">IF((K243-1+W243)&lt;0,0,K243-1+W243)</f>
        <v>34</v>
      </c>
      <c r="M243" s="6">
        <f t="shared" si="257"/>
        <v>33</v>
      </c>
      <c r="N243" s="6">
        <f t="shared" si="257"/>
        <v>32</v>
      </c>
      <c r="O243" s="6">
        <f t="shared" si="257"/>
        <v>31</v>
      </c>
      <c r="P243" s="6">
        <f t="shared" si="257"/>
        <v>30</v>
      </c>
      <c r="Q243" s="6">
        <f t="shared" si="6"/>
        <v>0</v>
      </c>
      <c r="S243" s="6">
        <f t="shared" si="7"/>
        <v>0</v>
      </c>
      <c r="T243" s="6">
        <f t="shared" si="8"/>
        <v>0</v>
      </c>
      <c r="U243" s="6">
        <f t="shared" si="9"/>
        <v>0</v>
      </c>
      <c r="V243" s="6">
        <f t="array" ref="V243">iferror(XLOOKUP(B243,'INC INV'!AJ:AJ,'INC INV'!AL:AL)/F243,0)</f>
        <v>13.33333333</v>
      </c>
      <c r="W243" s="6">
        <f t="array" ref="W243">IFERROR(XLOOKUP(B243,'INC INV'!AP:AP,'INC INV'!AR:AR)/F243,0)</f>
        <v>0</v>
      </c>
      <c r="X243" s="6">
        <f t="array" ref="X243">IFERROR(XLOOKUP(B243,'INC INV'!AV:AV,'INC INV'!AX:AX)/F243,0)</f>
        <v>0</v>
      </c>
      <c r="Y243" s="6">
        <f t="array" ref="Y243">IFERROR(XLOOKUP(B243,'INC INV'!BB:BB,'INC INV'!BD:BD)/F243,0)</f>
        <v>0</v>
      </c>
      <c r="Z243" s="6">
        <f t="array" ref="Z243">IFERROR(XLOOKUP(B243,'INC INV'!BH:BH,'INC INV'!BJ:BJ)/F243,0)</f>
        <v>0</v>
      </c>
      <c r="AA243" s="6">
        <f t="array" ref="AA243">IFERROR(XLOOKUP(B243,'INC INV'!BN:BN,'INC INV'!BP:BP)/F243,0)</f>
        <v>0</v>
      </c>
    </row>
    <row r="244">
      <c r="A244" s="19" t="s">
        <v>700</v>
      </c>
      <c r="B244" s="20" t="s">
        <v>701</v>
      </c>
      <c r="C244" s="14" t="s">
        <v>607</v>
      </c>
      <c r="D244" s="84" t="str">
        <f t="array" ref="D244">XLOOKUP(B244,'ORDER LIST'!C:C,'ORDER LIST'!B:B)</f>
        <v>Devi Lamination Card - Red</v>
      </c>
      <c r="E244" s="89" t="str">
        <f t="array" ref="E244">XLOOKUP(B244,'PRICE LIST'!E:E,#REF!)</f>
        <v>#N/A</v>
      </c>
      <c r="F244" s="6">
        <f t="array" ref="F244">XLOOKUP(B244,SALES!A:A,SALES!C:C)</f>
        <v>64.41666667</v>
      </c>
      <c r="G244" s="63">
        <f t="array" ref="G244">XLOOKUP(B244,INV!A:A,INV!G:G)</f>
        <v>2370</v>
      </c>
      <c r="H244" s="6">
        <f t="shared" si="184"/>
        <v>36.79172057</v>
      </c>
      <c r="I244" s="14">
        <f t="shared" si="3"/>
        <v>515.3333333</v>
      </c>
      <c r="J244" s="14">
        <v>8.0</v>
      </c>
      <c r="K244" s="6">
        <f t="shared" si="4"/>
        <v>35.79172057</v>
      </c>
      <c r="L244" s="6">
        <f t="shared" ref="L244:P244" si="258">IF((K244-1+W244)&lt;0,0,K244-1+W244)</f>
        <v>34.79172057</v>
      </c>
      <c r="M244" s="6">
        <f t="shared" si="258"/>
        <v>33.79172057</v>
      </c>
      <c r="N244" s="6">
        <f t="shared" si="258"/>
        <v>32.79172057</v>
      </c>
      <c r="O244" s="6">
        <f t="shared" si="258"/>
        <v>31.79172057</v>
      </c>
      <c r="P244" s="6">
        <f t="shared" si="258"/>
        <v>30.79172057</v>
      </c>
      <c r="Q244" s="6">
        <f t="shared" si="6"/>
        <v>0</v>
      </c>
      <c r="S244" s="6">
        <f t="shared" si="7"/>
        <v>0</v>
      </c>
      <c r="T244" s="6">
        <f t="shared" si="8"/>
        <v>0</v>
      </c>
      <c r="U244" s="6">
        <f t="shared" si="9"/>
        <v>0</v>
      </c>
      <c r="V244" s="6">
        <f t="array" ref="V244">iferror(XLOOKUP(B244,'INC INV'!AJ:AJ,'INC INV'!AL:AL)/F244,0)</f>
        <v>0</v>
      </c>
      <c r="W244" s="6">
        <f t="array" ref="W244">IFERROR(XLOOKUP(B244,'INC INV'!AP:AP,'INC INV'!AR:AR)/F244,0)</f>
        <v>0</v>
      </c>
      <c r="X244" s="6">
        <f t="array" ref="X244">IFERROR(XLOOKUP(B244,'INC INV'!AV:AV,'INC INV'!AX:AX)/F244,0)</f>
        <v>0</v>
      </c>
      <c r="Y244" s="6">
        <f t="array" ref="Y244">IFERROR(XLOOKUP(B244,'INC INV'!BB:BB,'INC INV'!BD:BD)/F244,0)</f>
        <v>0</v>
      </c>
      <c r="Z244" s="6">
        <f t="array" ref="Z244">IFERROR(XLOOKUP(B244,'INC INV'!BH:BH,'INC INV'!BJ:BJ)/F244,0)</f>
        <v>0</v>
      </c>
      <c r="AA244" s="6">
        <f t="array" ref="AA244">IFERROR(XLOOKUP(B244,'INC INV'!BN:BN,'INC INV'!BP:BP)/F244,0)</f>
        <v>0</v>
      </c>
    </row>
    <row r="245">
      <c r="A245" s="109" t="s">
        <v>319</v>
      </c>
      <c r="B245" s="110" t="s">
        <v>320</v>
      </c>
      <c r="C245" s="2" t="s">
        <v>239</v>
      </c>
      <c r="D245" s="84" t="str">
        <f t="array" ref="D245">XLOOKUP(B245,'ORDER LIST'!C:C,'ORDER LIST'!B:B)</f>
        <v>Copper Snake Ring (XL)</v>
      </c>
      <c r="E245" s="85"/>
      <c r="F245" s="6">
        <f>SUM('SN CALCS'!E9:E10)</f>
        <v>53.83333333</v>
      </c>
      <c r="G245" s="63">
        <f t="array" ref="G245">XLOOKUP(B245,INV!A:A,INV!G:G)+SUM('SN CALCS'!F9:F10)</f>
        <v>1991</v>
      </c>
      <c r="H245" s="6">
        <f t="shared" si="184"/>
        <v>36.98452012</v>
      </c>
      <c r="I245" s="14">
        <f t="shared" si="3"/>
        <v>646</v>
      </c>
      <c r="J245" s="14">
        <v>12.0</v>
      </c>
      <c r="K245" s="6">
        <f t="shared" si="4"/>
        <v>35.98452012</v>
      </c>
      <c r="L245" s="6">
        <f t="shared" ref="L245:P245" si="259">IF((K245-1+W245)&lt;0,0,K245-1+W245)</f>
        <v>34.98452012</v>
      </c>
      <c r="M245" s="6">
        <f t="shared" si="259"/>
        <v>33.98452012</v>
      </c>
      <c r="N245" s="6">
        <f t="shared" si="259"/>
        <v>32.98452012</v>
      </c>
      <c r="O245" s="6">
        <f t="shared" si="259"/>
        <v>31.98452012</v>
      </c>
      <c r="P245" s="6">
        <f t="shared" si="259"/>
        <v>30.98452012</v>
      </c>
      <c r="Q245" s="6">
        <f t="shared" si="6"/>
        <v>0</v>
      </c>
      <c r="S245" s="6">
        <f t="shared" si="7"/>
        <v>0</v>
      </c>
      <c r="T245" s="6">
        <f t="shared" si="8"/>
        <v>0</v>
      </c>
      <c r="U245" s="6">
        <f t="shared" si="9"/>
        <v>0</v>
      </c>
      <c r="V245" s="6">
        <f t="array" ref="V245">iferror(XLOOKUP(B245,'INC INV'!AJ:AJ,'INC INV'!AL:AL)/F245,0)</f>
        <v>0</v>
      </c>
      <c r="W245" s="6">
        <f t="array" ref="W245">IFERROR(XLOOKUP(B245,'INC INV'!AP:AP,'INC INV'!AR:AR)/F245,0)</f>
        <v>0</v>
      </c>
      <c r="X245" s="6">
        <f t="array" ref="X245">IFERROR(XLOOKUP(B245,'INC INV'!AV:AV,'INC INV'!AX:AX)/F245,0)</f>
        <v>0</v>
      </c>
      <c r="Y245" s="6">
        <f t="array" ref="Y245">IFERROR(XLOOKUP(B245,'INC INV'!BB:BB,'INC INV'!BD:BD)/F245,0)</f>
        <v>0</v>
      </c>
      <c r="Z245" s="6">
        <f t="array" ref="Z245">IFERROR(XLOOKUP(B245,'INC INV'!BH:BH,'INC INV'!BJ:BJ)/F245,0)</f>
        <v>0</v>
      </c>
      <c r="AA245" s="6">
        <f t="array" ref="AA245">IFERROR(XLOOKUP(B245,'INC INV'!BN:BN,'INC INV'!BP:BP)/F245,0)</f>
        <v>0</v>
      </c>
    </row>
    <row r="246">
      <c r="A246" s="19" t="s">
        <v>293</v>
      </c>
      <c r="B246" s="20" t="s">
        <v>298</v>
      </c>
      <c r="C246" s="14" t="s">
        <v>239</v>
      </c>
      <c r="D246" s="84" t="str">
        <f t="array" ref="D246">XLOOKUP(B246,'ORDER LIST'!C:C,'ORDER LIST'!B:B)</f>
        <v>Panchamukhi Rudraksha Mala</v>
      </c>
      <c r="E246" s="89" t="s">
        <v>882</v>
      </c>
      <c r="F246" s="6">
        <f t="array" ref="F246">XLOOKUP(B246,SALES!A:A,SALES!C:C)</f>
        <v>25.41666667</v>
      </c>
      <c r="G246" s="6">
        <f t="array" ref="G246">XLOOKUP(B246,INV!A:A,INV!G:G)</f>
        <v>977</v>
      </c>
      <c r="H246" s="6">
        <f t="shared" si="184"/>
        <v>38.43934426</v>
      </c>
      <c r="I246" s="14">
        <f t="shared" si="3"/>
        <v>254.1666667</v>
      </c>
      <c r="J246" s="14">
        <v>10.0</v>
      </c>
      <c r="K246" s="6">
        <f t="shared" si="4"/>
        <v>37.43934426</v>
      </c>
      <c r="L246" s="6">
        <f t="shared" ref="L246:P246" si="260">IF((K246-1+W246)&lt;0,0,K246-1+W246)</f>
        <v>36.43934426</v>
      </c>
      <c r="M246" s="6">
        <f t="shared" si="260"/>
        <v>35.43934426</v>
      </c>
      <c r="N246" s="6">
        <f t="shared" si="260"/>
        <v>34.43934426</v>
      </c>
      <c r="O246" s="6">
        <f t="shared" si="260"/>
        <v>33.43934426</v>
      </c>
      <c r="P246" s="6">
        <f t="shared" si="260"/>
        <v>32.43934426</v>
      </c>
      <c r="Q246" s="6">
        <f t="shared" si="6"/>
        <v>0</v>
      </c>
      <c r="S246" s="6">
        <f t="shared" si="7"/>
        <v>0</v>
      </c>
      <c r="T246" s="6">
        <f t="shared" si="8"/>
        <v>0</v>
      </c>
      <c r="U246" s="6">
        <f t="shared" si="9"/>
        <v>0</v>
      </c>
      <c r="V246" s="6">
        <f t="array" ref="V246">iferror(XLOOKUP(B246,'INC INV'!AJ:AJ,'INC INV'!AL:AL)/F246,0)</f>
        <v>0</v>
      </c>
      <c r="W246" s="6">
        <f t="array" ref="W246">IFERROR(XLOOKUP(B246,'INC INV'!AP:AP,'INC INV'!AR:AR)/F246,0)</f>
        <v>0</v>
      </c>
      <c r="X246" s="6">
        <f t="array" ref="X246">IFERROR(XLOOKUP(B246,'INC INV'!AV:AV,'INC INV'!AX:AX)/F246,0)</f>
        <v>0</v>
      </c>
      <c r="Y246" s="6">
        <f t="array" ref="Y246">IFERROR(XLOOKUP(B246,'INC INV'!BB:BB,'INC INV'!BD:BD)/F246,0)</f>
        <v>0</v>
      </c>
      <c r="Z246" s="6">
        <f t="array" ref="Z246">IFERROR(XLOOKUP(B246,'INC INV'!BH:BH,'INC INV'!BJ:BJ)/F246,0)</f>
        <v>0</v>
      </c>
      <c r="AA246" s="6">
        <f t="array" ref="AA246">IFERROR(XLOOKUP(B246,'INC INV'!BN:BN,'INC INV'!BP:BP)/F246,0)</f>
        <v>0</v>
      </c>
    </row>
    <row r="247">
      <c r="A247" s="19" t="s">
        <v>616</v>
      </c>
      <c r="B247" s="20" t="s">
        <v>693</v>
      </c>
      <c r="C247" s="14" t="s">
        <v>607</v>
      </c>
      <c r="D247" s="84" t="str">
        <f t="array" ref="D247">XLOOKUP(B247,'ORDER LIST'!C:C,'ORDER LIST'!B:B)</f>
        <v>Devi I/ Red Photo Hor</v>
      </c>
      <c r="E247" s="89" t="str">
        <f t="array" ref="E247">XLOOKUP(B247,'PRICE LIST'!E:E,#REF!)</f>
        <v>#N/A</v>
      </c>
      <c r="F247" s="6">
        <f t="array" ref="F247">XLOOKUP(B247,SALES!A:A,SALES!C:C)</f>
        <v>1.916666667</v>
      </c>
      <c r="G247" s="6">
        <f t="array" ref="G247">XLOOKUP(B247,INV!A:A,INV!G:G)</f>
        <v>74</v>
      </c>
      <c r="H247" s="6">
        <f t="shared" si="184"/>
        <v>38.60869565</v>
      </c>
      <c r="I247" s="14">
        <f t="shared" si="3"/>
        <v>15.33333333</v>
      </c>
      <c r="J247" s="14">
        <v>8.0</v>
      </c>
      <c r="K247" s="6">
        <f t="shared" si="4"/>
        <v>37.60869565</v>
      </c>
      <c r="L247" s="6">
        <f t="shared" ref="L247:P247" si="261">IF((K247-1+W247)&lt;0,0,K247-1+W247)</f>
        <v>36.60869565</v>
      </c>
      <c r="M247" s="6">
        <f t="shared" si="261"/>
        <v>35.60869565</v>
      </c>
      <c r="N247" s="6">
        <f t="shared" si="261"/>
        <v>34.60869565</v>
      </c>
      <c r="O247" s="6">
        <f t="shared" si="261"/>
        <v>33.60869565</v>
      </c>
      <c r="P247" s="6">
        <f t="shared" si="261"/>
        <v>32.60869565</v>
      </c>
      <c r="Q247" s="6">
        <f t="shared" si="6"/>
        <v>0</v>
      </c>
      <c r="S247" s="6">
        <f t="shared" si="7"/>
        <v>0</v>
      </c>
      <c r="T247" s="6">
        <f t="shared" si="8"/>
        <v>0</v>
      </c>
      <c r="U247" s="6">
        <f t="shared" si="9"/>
        <v>0</v>
      </c>
      <c r="V247" s="6">
        <f t="array" ref="V247">iferror(XLOOKUP(B247,'INC INV'!AJ:AJ,'INC INV'!AL:AL)/F247,0)</f>
        <v>0</v>
      </c>
      <c r="W247" s="6">
        <f t="array" ref="W247">IFERROR(XLOOKUP(B247,'INC INV'!AP:AP,'INC INV'!AR:AR)/F247,0)</f>
        <v>0</v>
      </c>
      <c r="X247" s="6">
        <f t="array" ref="X247">IFERROR(XLOOKUP(B247,'INC INV'!AV:AV,'INC INV'!AX:AX)/F247,0)</f>
        <v>0</v>
      </c>
      <c r="Y247" s="6">
        <f t="array" ref="Y247">IFERROR(XLOOKUP(B247,'INC INV'!BB:BB,'INC INV'!BD:BD)/F247,0)</f>
        <v>0</v>
      </c>
      <c r="Z247" s="6">
        <f t="array" ref="Z247">IFERROR(XLOOKUP(B247,'INC INV'!BH:BH,'INC INV'!BJ:BJ)/F247,0)</f>
        <v>0</v>
      </c>
      <c r="AA247" s="6">
        <f t="array" ref="AA247">IFERROR(XLOOKUP(B247,'INC INV'!BN:BN,'INC INV'!BP:BP)/F247,0)</f>
        <v>0</v>
      </c>
    </row>
    <row r="248">
      <c r="A248" s="111" t="s">
        <v>643</v>
      </c>
      <c r="B248" s="29" t="s">
        <v>667</v>
      </c>
      <c r="C248" s="14" t="s">
        <v>607</v>
      </c>
      <c r="D248" s="84" t="str">
        <f t="array" ref="D248">XLOOKUP(B248,'ORDER LIST'!C:C,'ORDER LIST'!B:B)</f>
        <v>Photos-DL-Black-Background</v>
      </c>
      <c r="E248" s="89" t="str">
        <f t="array" ref="E248">XLOOKUP(B248,'PRICE LIST'!E:E,#REF!)</f>
        <v>#N/A</v>
      </c>
      <c r="F248" s="6">
        <f t="array" ref="F248">XLOOKUP(B248,SALES!A:A,SALES!C:C)</f>
        <v>0.3333333333</v>
      </c>
      <c r="G248" s="6">
        <f t="array" ref="G248">XLOOKUP(B248,INV!A:A,INV!G:G)</f>
        <v>8</v>
      </c>
      <c r="H248" s="6">
        <f t="shared" si="184"/>
        <v>24</v>
      </c>
      <c r="I248" s="14">
        <f t="shared" si="3"/>
        <v>2.666666667</v>
      </c>
      <c r="J248" s="14">
        <v>8.0</v>
      </c>
      <c r="K248" s="6">
        <f t="shared" si="4"/>
        <v>38</v>
      </c>
      <c r="L248" s="6">
        <f t="shared" ref="L248:P248" si="262">IF((K248-1+W248)&lt;0,0,K248-1+W248)</f>
        <v>37</v>
      </c>
      <c r="M248" s="6">
        <f t="shared" si="262"/>
        <v>36</v>
      </c>
      <c r="N248" s="6">
        <f t="shared" si="262"/>
        <v>35</v>
      </c>
      <c r="O248" s="6">
        <f t="shared" si="262"/>
        <v>34</v>
      </c>
      <c r="P248" s="6">
        <f t="shared" si="262"/>
        <v>33</v>
      </c>
      <c r="Q248" s="6">
        <f t="shared" si="6"/>
        <v>0</v>
      </c>
      <c r="S248" s="6">
        <f t="shared" si="7"/>
        <v>0</v>
      </c>
      <c r="T248" s="6">
        <f t="shared" si="8"/>
        <v>0</v>
      </c>
      <c r="U248" s="6">
        <f t="shared" si="9"/>
        <v>0</v>
      </c>
      <c r="V248" s="6">
        <f t="array" ref="V248">iferror(XLOOKUP(B248,'INC INV'!AJ:AJ,'INC INV'!AL:AL)/F248,0)</f>
        <v>15</v>
      </c>
      <c r="W248" s="6">
        <f t="array" ref="W248">IFERROR(XLOOKUP(B248,'INC INV'!AP:AP,'INC INV'!AR:AR)/F248,0)</f>
        <v>0</v>
      </c>
      <c r="X248" s="6">
        <f t="array" ref="X248">IFERROR(XLOOKUP(B248,'INC INV'!AV:AV,'INC INV'!AX:AX)/F248,0)</f>
        <v>0</v>
      </c>
      <c r="Y248" s="6">
        <f t="array" ref="Y248">IFERROR(XLOOKUP(B248,'INC INV'!BB:BB,'INC INV'!BD:BD)/F248,0)</f>
        <v>0</v>
      </c>
      <c r="Z248" s="6">
        <f t="array" ref="Z248">IFERROR(XLOOKUP(B248,'INC INV'!BH:BH,'INC INV'!BJ:BJ)/F248,0)</f>
        <v>0</v>
      </c>
      <c r="AA248" s="6">
        <f t="array" ref="AA248">IFERROR(XLOOKUP(B248,'INC INV'!BN:BN,'INC INV'!BP:BP)/F248,0)</f>
        <v>0</v>
      </c>
    </row>
    <row r="249">
      <c r="A249" s="30" t="s">
        <v>293</v>
      </c>
      <c r="B249" s="29" t="s">
        <v>300</v>
      </c>
      <c r="C249" s="14" t="s">
        <v>239</v>
      </c>
      <c r="D249" s="84" t="str">
        <f t="array" ref="D249">XLOOKUP(B249,'ORDER LIST'!C:C,'ORDER LIST'!B:B)</f>
        <v>Panchamukhi Rudraksha Mala</v>
      </c>
      <c r="E249" s="89" t="s">
        <v>883</v>
      </c>
      <c r="F249" s="6">
        <f t="array" ref="F249">XLOOKUP(B249,SALES!A:A,SALES!C:C)</f>
        <v>29.33333333</v>
      </c>
      <c r="G249" s="63">
        <f t="array" ref="G249">XLOOKUP(B249,INV!A:A,INV!G:G)</f>
        <v>1148</v>
      </c>
      <c r="H249" s="6">
        <f t="shared" si="184"/>
        <v>39.13636364</v>
      </c>
      <c r="I249" s="14">
        <f t="shared" si="3"/>
        <v>293.3333333</v>
      </c>
      <c r="J249" s="14">
        <v>10.0</v>
      </c>
      <c r="K249" s="6">
        <f t="shared" si="4"/>
        <v>38.13636364</v>
      </c>
      <c r="L249" s="6">
        <f t="shared" ref="L249:P249" si="263">IF((K249-1+W249)&lt;0,0,K249-1+W249)</f>
        <v>37.13636364</v>
      </c>
      <c r="M249" s="6">
        <f t="shared" si="263"/>
        <v>36.13636364</v>
      </c>
      <c r="N249" s="6">
        <f t="shared" si="263"/>
        <v>35.13636364</v>
      </c>
      <c r="O249" s="6">
        <f t="shared" si="263"/>
        <v>34.13636364</v>
      </c>
      <c r="P249" s="6">
        <f t="shared" si="263"/>
        <v>33.13636364</v>
      </c>
      <c r="Q249" s="6">
        <f t="shared" si="6"/>
        <v>0</v>
      </c>
      <c r="S249" s="6">
        <f t="shared" si="7"/>
        <v>0</v>
      </c>
      <c r="T249" s="6">
        <f t="shared" si="8"/>
        <v>0</v>
      </c>
      <c r="U249" s="6">
        <f t="shared" si="9"/>
        <v>0</v>
      </c>
      <c r="V249" s="6">
        <f t="array" ref="V249">iferror(XLOOKUP(B249,'INC INV'!AJ:AJ,'INC INV'!AL:AL)/F249,0)</f>
        <v>0</v>
      </c>
      <c r="W249" s="6">
        <f t="array" ref="W249">IFERROR(XLOOKUP(B249,'INC INV'!AP:AP,'INC INV'!AR:AR)/F249,0)</f>
        <v>0</v>
      </c>
      <c r="X249" s="6">
        <f t="array" ref="X249">IFERROR(XLOOKUP(B249,'INC INV'!AV:AV,'INC INV'!AX:AX)/F249,0)</f>
        <v>0</v>
      </c>
      <c r="Y249" s="6">
        <f t="array" ref="Y249">IFERROR(XLOOKUP(B249,'INC INV'!BB:BB,'INC INV'!BD:BD)/F249,0)</f>
        <v>0</v>
      </c>
      <c r="Z249" s="6">
        <f t="array" ref="Z249">IFERROR(XLOOKUP(B249,'INC INV'!BH:BH,'INC INV'!BJ:BJ)/F249,0)</f>
        <v>0</v>
      </c>
      <c r="AA249" s="6">
        <f t="array" ref="AA249">IFERROR(XLOOKUP(B249,'INC INV'!BN:BN,'INC INV'!BP:BP)/F249,0)</f>
        <v>0</v>
      </c>
    </row>
    <row r="250">
      <c r="A250" s="112" t="s">
        <v>317</v>
      </c>
      <c r="B250" s="60" t="s">
        <v>318</v>
      </c>
      <c r="C250" s="2" t="s">
        <v>239</v>
      </c>
      <c r="D250" s="84" t="str">
        <f t="array" ref="D250">XLOOKUP(B250,'ORDER LIST'!C:C,'ORDER LIST'!B:B)</f>
        <v>Copper Snake Ring (L)</v>
      </c>
      <c r="E250" s="85"/>
      <c r="F250" s="6">
        <f>SUM('SN CALCS'!E7:E8)</f>
        <v>66</v>
      </c>
      <c r="G250" s="63">
        <f t="array" ref="G250">XLOOKUP(B250,INV!A:A,INV!G:G)+SUM('SN CALCS'!F7:F8)</f>
        <v>841</v>
      </c>
      <c r="H250" s="6">
        <f t="shared" si="184"/>
        <v>12.74242424</v>
      </c>
      <c r="I250" s="14">
        <f t="shared" si="3"/>
        <v>792</v>
      </c>
      <c r="J250" s="14">
        <v>12.0</v>
      </c>
      <c r="K250" s="6">
        <f t="shared" si="4"/>
        <v>42.04545455</v>
      </c>
      <c r="L250" s="6">
        <f t="shared" ref="L250:P250" si="264">IF((K250-1+W250)&lt;0,0,K250-1+W250)</f>
        <v>41.04545455</v>
      </c>
      <c r="M250" s="6">
        <f t="shared" si="264"/>
        <v>40.04545455</v>
      </c>
      <c r="N250" s="6">
        <f t="shared" si="264"/>
        <v>39.04545455</v>
      </c>
      <c r="O250" s="6">
        <f t="shared" si="264"/>
        <v>38.04545455</v>
      </c>
      <c r="P250" s="6">
        <f t="shared" si="264"/>
        <v>37.04545455</v>
      </c>
      <c r="Q250" s="6">
        <f t="shared" si="6"/>
        <v>0</v>
      </c>
      <c r="S250" s="6">
        <f t="shared" si="7"/>
        <v>0</v>
      </c>
      <c r="T250" s="6">
        <f t="shared" si="8"/>
        <v>0</v>
      </c>
      <c r="U250" s="6">
        <f t="shared" si="9"/>
        <v>0</v>
      </c>
      <c r="V250" s="6">
        <f t="array" ref="V250">iferror(XLOOKUP(B250,'INC INV'!AJ:AJ,'INC INV'!AL:AL)/F250,0)</f>
        <v>30.3030303</v>
      </c>
      <c r="W250" s="6">
        <f t="array" ref="W250">IFERROR(XLOOKUP(B250,'INC INV'!AP:AP,'INC INV'!AR:AR)/F250,0)</f>
        <v>0</v>
      </c>
      <c r="X250" s="6">
        <f t="array" ref="X250">IFERROR(XLOOKUP(B250,'INC INV'!AV:AV,'INC INV'!AX:AX)/F250,0)</f>
        <v>0</v>
      </c>
      <c r="Y250" s="6">
        <f t="array" ref="Y250">IFERROR(XLOOKUP(B250,'INC INV'!BB:BB,'INC INV'!BD:BD)/F250,0)</f>
        <v>0</v>
      </c>
      <c r="Z250" s="6">
        <f t="array" ref="Z250">IFERROR(XLOOKUP(B250,'INC INV'!BH:BH,'INC INV'!BJ:BJ)/F250,0)</f>
        <v>0</v>
      </c>
      <c r="AA250" s="6">
        <f t="array" ref="AA250">IFERROR(XLOOKUP(B250,'INC INV'!BN:BN,'INC INV'!BP:BP)/F250,0)</f>
        <v>0</v>
      </c>
    </row>
    <row r="251">
      <c r="A251" s="30" t="s">
        <v>215</v>
      </c>
      <c r="B251" s="29" t="s">
        <v>216</v>
      </c>
      <c r="C251" s="14" t="s">
        <v>182</v>
      </c>
      <c r="D251" s="84" t="str">
        <f t="array" ref="D251">XLOOKUP(B251,'ORDER LIST'!C:C,'ORDER LIST'!B:B)</f>
        <v>English Encounter the Enlightened</v>
      </c>
      <c r="E251" s="89"/>
      <c r="F251" s="6">
        <f t="array" ref="F251">XLOOKUP(B251,SALES!A:A,SALES!C:C)</f>
        <v>6.083333333</v>
      </c>
      <c r="G251" s="6">
        <f t="array" ref="G251">XLOOKUP(B251,INV!A:A,INV!G:G)</f>
        <v>271</v>
      </c>
      <c r="H251" s="6">
        <f t="shared" si="184"/>
        <v>44.54794521</v>
      </c>
      <c r="I251" s="14">
        <f t="shared" si="3"/>
        <v>48.66666667</v>
      </c>
      <c r="J251" s="14">
        <v>8.0</v>
      </c>
      <c r="K251" s="6">
        <f t="shared" si="4"/>
        <v>43.54794521</v>
      </c>
      <c r="L251" s="6">
        <f t="shared" ref="L251:P251" si="265">IF((K251-1+W251)&lt;0,0,K251-1+W251)</f>
        <v>42.54794521</v>
      </c>
      <c r="M251" s="6">
        <f t="shared" si="265"/>
        <v>41.54794521</v>
      </c>
      <c r="N251" s="6">
        <f t="shared" si="265"/>
        <v>40.54794521</v>
      </c>
      <c r="O251" s="6">
        <f t="shared" si="265"/>
        <v>39.54794521</v>
      </c>
      <c r="P251" s="6">
        <f t="shared" si="265"/>
        <v>38.54794521</v>
      </c>
      <c r="Q251" s="6">
        <f t="shared" si="6"/>
        <v>0</v>
      </c>
      <c r="S251" s="6">
        <f t="shared" si="7"/>
        <v>0</v>
      </c>
      <c r="T251" s="6">
        <f t="shared" si="8"/>
        <v>0</v>
      </c>
      <c r="U251" s="6">
        <f t="shared" si="9"/>
        <v>0</v>
      </c>
      <c r="V251" s="6">
        <f t="array" ref="V251">iferror(XLOOKUP(B251,'INC INV'!AJ:AJ,'INC INV'!AL:AL)/F251,0)</f>
        <v>0</v>
      </c>
      <c r="W251" s="6">
        <f t="array" ref="W251">IFERROR(XLOOKUP(B251,'INC INV'!AP:AP,'INC INV'!AR:AR)/F251,0)</f>
        <v>0</v>
      </c>
      <c r="X251" s="6">
        <f t="array" ref="X251">IFERROR(XLOOKUP(B251,'INC INV'!AV:AV,'INC INV'!AX:AX)/F251,0)</f>
        <v>0</v>
      </c>
      <c r="Y251" s="6">
        <f t="array" ref="Y251">IFERROR(XLOOKUP(B251,'INC INV'!BB:BB,'INC INV'!BD:BD)/F251,0)</f>
        <v>0</v>
      </c>
      <c r="Z251" s="6">
        <f t="array" ref="Z251">IFERROR(XLOOKUP(B251,'INC INV'!BH:BH,'INC INV'!BJ:BJ)/F251,0)</f>
        <v>0</v>
      </c>
      <c r="AA251" s="6">
        <f t="array" ref="AA251">IFERROR(XLOOKUP(B251,'INC INV'!BN:BN,'INC INV'!BP:BP)/F251,0)</f>
        <v>0</v>
      </c>
    </row>
    <row r="252">
      <c r="A252" s="30" t="s">
        <v>776</v>
      </c>
      <c r="B252" s="29" t="s">
        <v>777</v>
      </c>
      <c r="C252" s="14" t="s">
        <v>726</v>
      </c>
      <c r="D252" s="84" t="str">
        <f t="array" ref="D252">XLOOKUP(B252,'ORDER LIST'!C:C,'ORDER LIST'!B:B)</f>
        <v>Lotus-Leaf-Table-S</v>
      </c>
      <c r="E252" s="89" t="s">
        <v>864</v>
      </c>
      <c r="F252" s="6">
        <f t="array" ref="F252">XLOOKUP(B252,SALES!A:A,SALES!C:C)</f>
        <v>0.5833333333</v>
      </c>
      <c r="G252" s="6">
        <f t="array" ref="G252">XLOOKUP(B252,INV!A:A,INV!G:G)</f>
        <v>26</v>
      </c>
      <c r="H252" s="6">
        <f t="shared" si="184"/>
        <v>44.57142857</v>
      </c>
      <c r="I252" s="14">
        <f t="shared" si="3"/>
        <v>4.666666667</v>
      </c>
      <c r="J252" s="14">
        <v>8.0</v>
      </c>
      <c r="K252" s="6">
        <f t="shared" si="4"/>
        <v>43.57142857</v>
      </c>
      <c r="L252" s="6">
        <f t="shared" ref="L252:P252" si="266">IF((K252-1+W252)&lt;0,0,K252-1+W252)</f>
        <v>42.57142857</v>
      </c>
      <c r="M252" s="6">
        <f t="shared" si="266"/>
        <v>41.57142857</v>
      </c>
      <c r="N252" s="6">
        <f t="shared" si="266"/>
        <v>40.57142857</v>
      </c>
      <c r="O252" s="6">
        <f t="shared" si="266"/>
        <v>39.57142857</v>
      </c>
      <c r="P252" s="6">
        <f t="shared" si="266"/>
        <v>38.57142857</v>
      </c>
      <c r="Q252" s="6">
        <f t="shared" si="6"/>
        <v>0</v>
      </c>
      <c r="S252" s="6">
        <f t="shared" si="7"/>
        <v>0</v>
      </c>
      <c r="T252" s="6">
        <f t="shared" si="8"/>
        <v>0</v>
      </c>
      <c r="U252" s="6">
        <f t="shared" si="9"/>
        <v>0</v>
      </c>
      <c r="V252" s="6">
        <f t="array" ref="V252">iferror(XLOOKUP(B252,'INC INV'!AJ:AJ,'INC INV'!AL:AL)/F252,0)</f>
        <v>0</v>
      </c>
      <c r="W252" s="6">
        <f t="array" ref="W252">IFERROR(XLOOKUP(B252,'INC INV'!AP:AP,'INC INV'!AR:AR)/F252,0)</f>
        <v>0</v>
      </c>
      <c r="X252" s="6">
        <f t="array" ref="X252">IFERROR(XLOOKUP(B252,'INC INV'!AV:AV,'INC INV'!AX:AX)/F252,0)</f>
        <v>0</v>
      </c>
      <c r="Y252" s="6">
        <f t="array" ref="Y252">IFERROR(XLOOKUP(B252,'INC INV'!BB:BB,'INC INV'!BD:BD)/F252,0)</f>
        <v>0</v>
      </c>
      <c r="Z252" s="6">
        <f t="array" ref="Z252">IFERROR(XLOOKUP(B252,'INC INV'!BH:BH,'INC INV'!BJ:BJ)/F252,0)</f>
        <v>0</v>
      </c>
      <c r="AA252" s="6">
        <f t="array" ref="AA252">IFERROR(XLOOKUP(B252,'INC INV'!BN:BN,'INC INV'!BP:BP)/F252,0)</f>
        <v>0</v>
      </c>
    </row>
    <row r="253">
      <c r="A253" s="30" t="s">
        <v>281</v>
      </c>
      <c r="B253" s="29" t="s">
        <v>282</v>
      </c>
      <c r="C253" s="14" t="s">
        <v>239</v>
      </c>
      <c r="D253" s="84" t="str">
        <f t="array" ref="D253">XLOOKUP(B253,'ORDER LIST'!C:C,'ORDER LIST'!B:B)</f>
        <v>Linga-Bhairavi-Turmeric-Brass-Panel</v>
      </c>
      <c r="E253" s="89"/>
      <c r="F253" s="6">
        <f t="array" ref="F253">XLOOKUP(B253,SALES!A:A,SALES!C:C)</f>
        <v>1.416666667</v>
      </c>
      <c r="G253" s="63">
        <f t="array" ref="G253">XLOOKUP(B253,INV!A:A,INV!G:G)</f>
        <v>66</v>
      </c>
      <c r="H253" s="6">
        <f t="shared" si="184"/>
        <v>46.58823529</v>
      </c>
      <c r="I253" s="14">
        <f t="shared" si="3"/>
        <v>14.16666667</v>
      </c>
      <c r="J253" s="14">
        <v>10.0</v>
      </c>
      <c r="K253" s="6">
        <f t="shared" si="4"/>
        <v>45.58823529</v>
      </c>
      <c r="L253" s="6">
        <f t="shared" ref="L253:P253" si="267">IF((K253-1+W253)&lt;0,0,K253-1+W253)</f>
        <v>44.58823529</v>
      </c>
      <c r="M253" s="6">
        <f t="shared" si="267"/>
        <v>43.58823529</v>
      </c>
      <c r="N253" s="6">
        <f t="shared" si="267"/>
        <v>42.58823529</v>
      </c>
      <c r="O253" s="6">
        <f t="shared" si="267"/>
        <v>41.58823529</v>
      </c>
      <c r="P253" s="6">
        <f t="shared" si="267"/>
        <v>40.58823529</v>
      </c>
      <c r="Q253" s="6">
        <f t="shared" si="6"/>
        <v>0</v>
      </c>
      <c r="S253" s="6">
        <f t="shared" si="7"/>
        <v>0</v>
      </c>
      <c r="T253" s="6">
        <f t="shared" si="8"/>
        <v>0</v>
      </c>
      <c r="U253" s="6">
        <f t="shared" si="9"/>
        <v>0</v>
      </c>
      <c r="V253" s="6">
        <f t="array" ref="V253">iferror(XLOOKUP(B253,'INC INV'!AJ:AJ,'INC INV'!AL:AL)/F253,0)</f>
        <v>0</v>
      </c>
      <c r="W253" s="6">
        <f t="array" ref="W253">IFERROR(XLOOKUP(B253,'INC INV'!AP:AP,'INC INV'!AR:AR)/F253,0)</f>
        <v>0</v>
      </c>
      <c r="X253" s="6">
        <f t="array" ref="X253">IFERROR(XLOOKUP(B253,'INC INV'!AV:AV,'INC INV'!AX:AX)/F253,0)</f>
        <v>0</v>
      </c>
      <c r="Y253" s="6">
        <f t="array" ref="Y253">IFERROR(XLOOKUP(B253,'INC INV'!BB:BB,'INC INV'!BD:BD)/F253,0)</f>
        <v>0</v>
      </c>
      <c r="Z253" s="6">
        <f t="array" ref="Z253">IFERROR(XLOOKUP(B253,'INC INV'!BH:BH,'INC INV'!BJ:BJ)/F253,0)</f>
        <v>0</v>
      </c>
      <c r="AA253" s="6">
        <f t="array" ref="AA253">IFERROR(XLOOKUP(B253,'INC INV'!BN:BN,'INC INV'!BP:BP)/F253,0)</f>
        <v>0</v>
      </c>
    </row>
    <row r="254">
      <c r="A254" s="30" t="s">
        <v>12</v>
      </c>
      <c r="B254" s="29" t="s">
        <v>306</v>
      </c>
      <c r="C254" s="14" t="s">
        <v>239</v>
      </c>
      <c r="D254" s="84" t="str">
        <f t="array" ref="D254">XLOOKUP(B254,'ORDER LIST'!C:C,'ORDER LIST'!B:B)</f>
        <v>Spatik Mala (Quartz Stones)</v>
      </c>
      <c r="E254" s="89" t="s">
        <v>884</v>
      </c>
      <c r="F254" s="6">
        <f t="array" ref="F254">XLOOKUP(B254,SALES!A:A,SALES!C:C)</f>
        <v>5.083333333</v>
      </c>
      <c r="G254" s="6">
        <f t="array" ref="G254">XLOOKUP(B254,INV!A:A,INV!G:G)</f>
        <v>240</v>
      </c>
      <c r="H254" s="6">
        <f t="shared" si="184"/>
        <v>47.21311475</v>
      </c>
      <c r="I254" s="14">
        <f t="shared" si="3"/>
        <v>50.83333333</v>
      </c>
      <c r="J254" s="14">
        <v>10.0</v>
      </c>
      <c r="K254" s="6">
        <f t="shared" si="4"/>
        <v>46.21311475</v>
      </c>
      <c r="L254" s="6">
        <f t="shared" ref="L254:P254" si="268">IF((K254-1+W254)&lt;0,0,K254-1+W254)</f>
        <v>45.21311475</v>
      </c>
      <c r="M254" s="6">
        <f t="shared" si="268"/>
        <v>44.21311475</v>
      </c>
      <c r="N254" s="6">
        <f t="shared" si="268"/>
        <v>43.21311475</v>
      </c>
      <c r="O254" s="6">
        <f t="shared" si="268"/>
        <v>42.21311475</v>
      </c>
      <c r="P254" s="6">
        <f t="shared" si="268"/>
        <v>41.21311475</v>
      </c>
      <c r="Q254" s="6">
        <f t="shared" si="6"/>
        <v>0</v>
      </c>
      <c r="S254" s="6">
        <f t="shared" si="7"/>
        <v>0</v>
      </c>
      <c r="T254" s="6">
        <f t="shared" si="8"/>
        <v>0</v>
      </c>
      <c r="U254" s="6">
        <f t="shared" si="9"/>
        <v>0</v>
      </c>
      <c r="V254" s="6">
        <f t="array" ref="V254">iferror(XLOOKUP(B254,'INC INV'!AJ:AJ,'INC INV'!AL:AL)/F254,0)</f>
        <v>0</v>
      </c>
      <c r="W254" s="6">
        <f t="array" ref="W254">IFERROR(XLOOKUP(B254,'INC INV'!AP:AP,'INC INV'!AR:AR)/F254,0)</f>
        <v>0</v>
      </c>
      <c r="X254" s="6">
        <f t="array" ref="X254">IFERROR(XLOOKUP(B254,'INC INV'!AV:AV,'INC INV'!AX:AX)/F254,0)</f>
        <v>0</v>
      </c>
      <c r="Y254" s="6">
        <f t="array" ref="Y254">IFERROR(XLOOKUP(B254,'INC INV'!BB:BB,'INC INV'!BD:BD)/F254,0)</f>
        <v>0</v>
      </c>
      <c r="Z254" s="6">
        <f t="array" ref="Z254">IFERROR(XLOOKUP(B254,'INC INV'!BH:BH,'INC INV'!BJ:BJ)/F254,0)</f>
        <v>0</v>
      </c>
      <c r="AA254" s="6">
        <f t="array" ref="AA254">IFERROR(XLOOKUP(B254,'INC INV'!BN:BN,'INC INV'!BP:BP)/F254,0)</f>
        <v>0</v>
      </c>
    </row>
    <row r="255">
      <c r="A255" s="30" t="s">
        <v>273</v>
      </c>
      <c r="B255" s="29" t="s">
        <v>274</v>
      </c>
      <c r="C255" s="14" t="s">
        <v>239</v>
      </c>
      <c r="D255" s="84" t="str">
        <f t="array" ref="D255">XLOOKUP(B255,'ORDER LIST'!C:C,'ORDER LIST'!B:B)</f>
        <v>Sannidhi-Sutra-Mercury</v>
      </c>
      <c r="E255" s="89" t="s">
        <v>866</v>
      </c>
      <c r="F255" s="6">
        <f t="array" ref="F255">XLOOKUP(B255,SALES!A:A,SALES!C:C)</f>
        <v>0.25</v>
      </c>
      <c r="G255" s="6">
        <f t="array" ref="G255">XLOOKUP(B255,INV!A:A,INV!G:G)</f>
        <v>12</v>
      </c>
      <c r="H255" s="6">
        <f t="shared" si="184"/>
        <v>48</v>
      </c>
      <c r="I255" s="14">
        <f t="shared" si="3"/>
        <v>2.5</v>
      </c>
      <c r="J255" s="14">
        <v>10.0</v>
      </c>
      <c r="K255" s="6">
        <f t="shared" si="4"/>
        <v>47</v>
      </c>
      <c r="L255" s="6">
        <f t="shared" ref="L255:P255" si="269">IF((K255-1+W255)&lt;0,0,K255-1+W255)</f>
        <v>54</v>
      </c>
      <c r="M255" s="6">
        <f t="shared" si="269"/>
        <v>53</v>
      </c>
      <c r="N255" s="6">
        <f t="shared" si="269"/>
        <v>72</v>
      </c>
      <c r="O255" s="6">
        <f t="shared" si="269"/>
        <v>71</v>
      </c>
      <c r="P255" s="6">
        <f t="shared" si="269"/>
        <v>70</v>
      </c>
      <c r="Q255" s="6">
        <f t="shared" si="6"/>
        <v>0</v>
      </c>
      <c r="S255" s="6">
        <f t="shared" si="7"/>
        <v>0</v>
      </c>
      <c r="T255" s="6">
        <f t="shared" si="8"/>
        <v>0</v>
      </c>
      <c r="U255" s="6">
        <f t="shared" si="9"/>
        <v>0</v>
      </c>
      <c r="V255" s="6">
        <f t="array" ref="V255">iferror(XLOOKUP(B255,'INC INV'!AJ:AJ,'INC INV'!AL:AL)/F255,0)</f>
        <v>0</v>
      </c>
      <c r="W255" s="6">
        <f t="array" ref="W255">IFERROR(XLOOKUP(B255,'INC INV'!AP:AP,'INC INV'!AR:AR)/F255,0)</f>
        <v>8</v>
      </c>
      <c r="X255" s="6">
        <f t="array" ref="X255">IFERROR(XLOOKUP(B255,'INC INV'!AV:AV,'INC INV'!AX:AX)/F255,0)</f>
        <v>0</v>
      </c>
      <c r="Y255" s="6">
        <f t="array" ref="Y255">IFERROR(XLOOKUP(B255,'INC INV'!BB:BB,'INC INV'!BD:BD)/F255,0)</f>
        <v>20</v>
      </c>
      <c r="Z255" s="6">
        <f t="array" ref="Z255">IFERROR(XLOOKUP(B255,'INC INV'!BH:BH,'INC INV'!BJ:BJ)/F255,0)</f>
        <v>0</v>
      </c>
      <c r="AA255" s="6">
        <f t="array" ref="AA255">IFERROR(XLOOKUP(B255,'INC INV'!BN:BN,'INC INV'!BP:BP)/F255,0)</f>
        <v>0</v>
      </c>
    </row>
    <row r="256">
      <c r="A256" s="19" t="s">
        <v>672</v>
      </c>
      <c r="B256" s="20" t="s">
        <v>673</v>
      </c>
      <c r="C256" s="14" t="s">
        <v>607</v>
      </c>
      <c r="D256" s="84" t="str">
        <f t="array" ref="D256">XLOOKUP(B256,'ORDER LIST'!C:C,'ORDER LIST'!B:B)</f>
        <v>AdiYogi-4</v>
      </c>
      <c r="E256" s="89" t="str">
        <f t="array" ref="E256">XLOOKUP(B256,'PRICE LIST'!E:E,#REF!)</f>
        <v>#N/A</v>
      </c>
      <c r="F256" s="6">
        <f t="array" ref="F256">XLOOKUP(B256,SALES!A:A,SALES!C:C)</f>
        <v>0.4166666667</v>
      </c>
      <c r="G256" s="6">
        <f t="array" ref="G256">XLOOKUP(B256,INV!A:A,INV!G:G)</f>
        <v>20</v>
      </c>
      <c r="H256" s="6">
        <f t="shared" si="184"/>
        <v>48</v>
      </c>
      <c r="I256" s="14">
        <f t="shared" si="3"/>
        <v>3.333333333</v>
      </c>
      <c r="J256" s="14">
        <v>8.0</v>
      </c>
      <c r="K256" s="6">
        <f t="shared" si="4"/>
        <v>47</v>
      </c>
      <c r="L256" s="6">
        <f t="shared" ref="L256:P256" si="270">IF((K256-1+W256)&lt;0,0,K256-1+W256)</f>
        <v>46</v>
      </c>
      <c r="M256" s="6">
        <f t="shared" si="270"/>
        <v>45</v>
      </c>
      <c r="N256" s="6">
        <f t="shared" si="270"/>
        <v>44</v>
      </c>
      <c r="O256" s="6">
        <f t="shared" si="270"/>
        <v>43</v>
      </c>
      <c r="P256" s="6">
        <f t="shared" si="270"/>
        <v>42</v>
      </c>
      <c r="Q256" s="6">
        <f t="shared" si="6"/>
        <v>0</v>
      </c>
      <c r="S256" s="6">
        <f t="shared" si="7"/>
        <v>0</v>
      </c>
      <c r="T256" s="6">
        <f t="shared" si="8"/>
        <v>0</v>
      </c>
      <c r="U256" s="6">
        <f t="shared" si="9"/>
        <v>0</v>
      </c>
      <c r="V256" s="6">
        <f t="array" ref="V256">iferror(XLOOKUP(B256,'INC INV'!AJ:AJ,'INC INV'!AL:AL)/F256,0)</f>
        <v>0</v>
      </c>
      <c r="W256" s="6">
        <f t="array" ref="W256">IFERROR(XLOOKUP(B256,'INC INV'!AP:AP,'INC INV'!AR:AR)/F256,0)</f>
        <v>0</v>
      </c>
      <c r="X256" s="6">
        <f t="array" ref="X256">IFERROR(XLOOKUP(B256,'INC INV'!AV:AV,'INC INV'!AX:AX)/F256,0)</f>
        <v>0</v>
      </c>
      <c r="Y256" s="6">
        <f t="array" ref="Y256">IFERROR(XLOOKUP(B256,'INC INV'!BB:BB,'INC INV'!BD:BD)/F256,0)</f>
        <v>0</v>
      </c>
      <c r="Z256" s="6">
        <f t="array" ref="Z256">IFERROR(XLOOKUP(B256,'INC INV'!BH:BH,'INC INV'!BJ:BJ)/F256,0)</f>
        <v>0</v>
      </c>
      <c r="AA256" s="6">
        <f t="array" ref="AA256">IFERROR(XLOOKUP(B256,'INC INV'!BN:BN,'INC INV'!BP:BP)/F256,0)</f>
        <v>0</v>
      </c>
    </row>
    <row r="257">
      <c r="A257" s="19" t="s">
        <v>323</v>
      </c>
      <c r="B257" s="20" t="s">
        <v>324</v>
      </c>
      <c r="C257" s="14" t="s">
        <v>239</v>
      </c>
      <c r="D257" s="84" t="str">
        <f t="array" ref="D257">XLOOKUP(B257,'ORDER LIST'!C:C,'ORDER LIST'!B:B)</f>
        <v>Gents-Shivanga-pooja-kit-without-Rudraksha-pendant</v>
      </c>
      <c r="E257" s="89"/>
      <c r="F257" s="6">
        <f t="array" ref="F257">XLOOKUP(B257,SALES!A:A,SALES!C:C)</f>
        <v>4.083333333</v>
      </c>
      <c r="G257" s="6">
        <f t="array" ref="G257">XLOOKUP(B257,INV!A:A,INV!G:G)</f>
        <v>202</v>
      </c>
      <c r="H257" s="6">
        <f t="shared" si="184"/>
        <v>49.46938776</v>
      </c>
      <c r="I257" s="14">
        <f t="shared" si="3"/>
        <v>40.83333333</v>
      </c>
      <c r="J257" s="14">
        <v>10.0</v>
      </c>
      <c r="K257" s="6">
        <f t="shared" si="4"/>
        <v>48.46938776</v>
      </c>
      <c r="L257" s="6">
        <f t="shared" ref="L257:P257" si="271">IF((K257-1+W257)&lt;0,0,K257-1+W257)</f>
        <v>47.46938776</v>
      </c>
      <c r="M257" s="6">
        <f t="shared" si="271"/>
        <v>46.46938776</v>
      </c>
      <c r="N257" s="6">
        <f t="shared" si="271"/>
        <v>45.46938776</v>
      </c>
      <c r="O257" s="6">
        <f t="shared" si="271"/>
        <v>44.46938776</v>
      </c>
      <c r="P257" s="6">
        <f t="shared" si="271"/>
        <v>43.46938776</v>
      </c>
      <c r="Q257" s="6">
        <f t="shared" si="6"/>
        <v>0</v>
      </c>
      <c r="S257" s="6">
        <f t="shared" si="7"/>
        <v>0</v>
      </c>
      <c r="T257" s="6">
        <f t="shared" si="8"/>
        <v>0</v>
      </c>
      <c r="U257" s="6">
        <f t="shared" si="9"/>
        <v>0</v>
      </c>
      <c r="V257" s="6">
        <f t="array" ref="V257">iferror(XLOOKUP(B257,'INC INV'!AJ:AJ,'INC INV'!AL:AL)/F257,0)</f>
        <v>0</v>
      </c>
      <c r="W257" s="6">
        <f t="array" ref="W257">IFERROR(XLOOKUP(B257,'INC INV'!AP:AP,'INC INV'!AR:AR)/F257,0)</f>
        <v>0</v>
      </c>
      <c r="X257" s="6">
        <f t="array" ref="X257">IFERROR(XLOOKUP(B257,'INC INV'!AV:AV,'INC INV'!AX:AX)/F257,0)</f>
        <v>0</v>
      </c>
      <c r="Y257" s="6">
        <f t="array" ref="Y257">IFERROR(XLOOKUP(B257,'INC INV'!BB:BB,'INC INV'!BD:BD)/F257,0)</f>
        <v>0</v>
      </c>
      <c r="Z257" s="6">
        <f t="array" ref="Z257">IFERROR(XLOOKUP(B257,'INC INV'!BH:BH,'INC INV'!BJ:BJ)/F257,0)</f>
        <v>0</v>
      </c>
      <c r="AA257" s="6">
        <f t="array" ref="AA257">IFERROR(XLOOKUP(B257,'INC INV'!BN:BN,'INC INV'!BP:BP)/F257,0)</f>
        <v>0</v>
      </c>
    </row>
    <row r="258">
      <c r="A258" s="109" t="s">
        <v>315</v>
      </c>
      <c r="B258" s="110" t="s">
        <v>316</v>
      </c>
      <c r="C258" s="2" t="s">
        <v>239</v>
      </c>
      <c r="D258" s="84" t="str">
        <f t="array" ref="D258">XLOOKUP(B258,'ORDER LIST'!C:C,'ORDER LIST'!B:B)</f>
        <v>Copper Snake Ring (M)</v>
      </c>
      <c r="E258" s="85"/>
      <c r="F258" s="6">
        <f>SUM('SN CALCS'!E5:E6)</f>
        <v>93.5</v>
      </c>
      <c r="G258" s="63">
        <f t="array" ref="G258">XLOOKUP(B258,INV!A:A,INV!G:G)+SUM('SN CALCS'!F5:F6)</f>
        <v>4768</v>
      </c>
      <c r="H258" s="6">
        <f t="shared" si="184"/>
        <v>50.99465241</v>
      </c>
      <c r="I258" s="14">
        <f t="shared" si="3"/>
        <v>1122</v>
      </c>
      <c r="J258" s="14">
        <v>12.0</v>
      </c>
      <c r="K258" s="6">
        <f t="shared" si="4"/>
        <v>49.99465241</v>
      </c>
      <c r="L258" s="6">
        <f t="shared" ref="L258:P258" si="272">IF((K258-1+W258)&lt;0,0,K258-1+W258)</f>
        <v>48.99465241</v>
      </c>
      <c r="M258" s="6">
        <f t="shared" si="272"/>
        <v>47.99465241</v>
      </c>
      <c r="N258" s="6">
        <f t="shared" si="272"/>
        <v>46.99465241</v>
      </c>
      <c r="O258" s="6">
        <f t="shared" si="272"/>
        <v>45.99465241</v>
      </c>
      <c r="P258" s="6">
        <f t="shared" si="272"/>
        <v>44.99465241</v>
      </c>
      <c r="Q258" s="6">
        <f t="shared" si="6"/>
        <v>0</v>
      </c>
      <c r="S258" s="6">
        <f t="shared" si="7"/>
        <v>0</v>
      </c>
      <c r="T258" s="6">
        <f t="shared" si="8"/>
        <v>0</v>
      </c>
      <c r="U258" s="6">
        <f t="shared" si="9"/>
        <v>0</v>
      </c>
      <c r="V258" s="6">
        <f t="array" ref="V258">iferror(XLOOKUP(B258,'INC INV'!AJ:AJ,'INC INV'!AL:AL)/F258,0)</f>
        <v>0</v>
      </c>
      <c r="W258" s="6">
        <f t="array" ref="W258">IFERROR(XLOOKUP(B258,'INC INV'!AP:AP,'INC INV'!AR:AR)/F258,0)</f>
        <v>0</v>
      </c>
      <c r="X258" s="6">
        <f t="array" ref="X258">IFERROR(XLOOKUP(B258,'INC INV'!AV:AV,'INC INV'!AX:AX)/F258,0)</f>
        <v>0</v>
      </c>
      <c r="Y258" s="6">
        <f t="array" ref="Y258">IFERROR(XLOOKUP(B258,'INC INV'!BB:BB,'INC INV'!BD:BD)/F258,0)</f>
        <v>0</v>
      </c>
      <c r="Z258" s="6">
        <f t="array" ref="Z258">IFERROR(XLOOKUP(B258,'INC INV'!BH:BH,'INC INV'!BJ:BJ)/F258,0)</f>
        <v>0</v>
      </c>
      <c r="AA258" s="6">
        <f t="array" ref="AA258">IFERROR(XLOOKUP(B258,'INC INV'!BN:BN,'INC INV'!BP:BP)/F258,0)</f>
        <v>0</v>
      </c>
    </row>
    <row r="259">
      <c r="A259" s="19" t="s">
        <v>643</v>
      </c>
      <c r="B259" s="20" t="s">
        <v>686</v>
      </c>
      <c r="C259" s="14" t="s">
        <v>607</v>
      </c>
      <c r="D259" s="84" t="str">
        <f t="array" ref="D259">XLOOKUP(B259,'ORDER LIST'!C:C,'ORDER LIST'!B:B)</f>
        <v>Photos-DL-Black-Background</v>
      </c>
      <c r="E259" s="89" t="str">
        <f t="array" ref="E259">XLOOKUP(B259,'PRICE LIST'!E:E,#REF!)</f>
        <v>#N/A</v>
      </c>
      <c r="F259" s="6">
        <f t="array" ref="F259">XLOOKUP(B259,SALES!A:A,SALES!C:C)</f>
        <v>0.25</v>
      </c>
      <c r="G259" s="6">
        <f t="array" ref="G259">XLOOKUP(B259,INV!A:A,INV!G:G)</f>
        <v>13</v>
      </c>
      <c r="H259" s="6">
        <f t="shared" si="184"/>
        <v>52</v>
      </c>
      <c r="I259" s="14">
        <f t="shared" si="3"/>
        <v>2</v>
      </c>
      <c r="J259" s="14">
        <v>8.0</v>
      </c>
      <c r="K259" s="6">
        <f t="shared" si="4"/>
        <v>51</v>
      </c>
      <c r="L259" s="6">
        <f t="shared" ref="L259:P259" si="273">IF((K259-1+W259)&lt;0,0,K259-1+W259)</f>
        <v>50</v>
      </c>
      <c r="M259" s="6">
        <f t="shared" si="273"/>
        <v>49</v>
      </c>
      <c r="N259" s="6">
        <f t="shared" si="273"/>
        <v>48</v>
      </c>
      <c r="O259" s="6">
        <f t="shared" si="273"/>
        <v>47</v>
      </c>
      <c r="P259" s="6">
        <f t="shared" si="273"/>
        <v>46</v>
      </c>
      <c r="Q259" s="6">
        <f t="shared" si="6"/>
        <v>0</v>
      </c>
      <c r="S259" s="6">
        <f t="shared" si="7"/>
        <v>0</v>
      </c>
      <c r="T259" s="6">
        <f t="shared" si="8"/>
        <v>0</v>
      </c>
      <c r="U259" s="6">
        <f t="shared" si="9"/>
        <v>0</v>
      </c>
      <c r="V259" s="6">
        <f t="array" ref="V259">iferror(XLOOKUP(B259,'INC INV'!AJ:AJ,'INC INV'!AL:AL)/F259,0)</f>
        <v>0</v>
      </c>
      <c r="W259" s="6">
        <f t="array" ref="W259">IFERROR(XLOOKUP(B259,'INC INV'!AP:AP,'INC INV'!AR:AR)/F259,0)</f>
        <v>0</v>
      </c>
      <c r="X259" s="6">
        <f t="array" ref="X259">IFERROR(XLOOKUP(B259,'INC INV'!AV:AV,'INC INV'!AX:AX)/F259,0)</f>
        <v>0</v>
      </c>
      <c r="Y259" s="6">
        <f t="array" ref="Y259">IFERROR(XLOOKUP(B259,'INC INV'!BB:BB,'INC INV'!BD:BD)/F259,0)</f>
        <v>0</v>
      </c>
      <c r="Z259" s="6">
        <f t="array" ref="Z259">IFERROR(XLOOKUP(B259,'INC INV'!BH:BH,'INC INV'!BJ:BJ)/F259,0)</f>
        <v>0</v>
      </c>
      <c r="AA259" s="6">
        <f t="array" ref="AA259">IFERROR(XLOOKUP(B259,'INC INV'!BN:BN,'INC INV'!BP:BP)/F259,0)</f>
        <v>0</v>
      </c>
    </row>
    <row r="260">
      <c r="A260" s="19" t="s">
        <v>337</v>
      </c>
      <c r="B260" s="20" t="s">
        <v>338</v>
      </c>
      <c r="C260" s="14" t="s">
        <v>239</v>
      </c>
      <c r="D260" s="84" t="str">
        <f t="array" ref="D260">XLOOKUP(B260,'ORDER LIST'!C:C,'ORDER LIST'!B:B)</f>
        <v>Adiyogi Sutra</v>
      </c>
      <c r="E260" s="89"/>
      <c r="F260" s="6">
        <f t="array" ref="F260">XLOOKUP(B260,SALES!A:A,SALES!C:C)</f>
        <v>400.5</v>
      </c>
      <c r="G260" s="63">
        <f t="array" ref="G260">XLOOKUP(B260,INV!A:A,INV!G:G)</f>
        <v>20891</v>
      </c>
      <c r="H260" s="6">
        <f t="shared" si="184"/>
        <v>52.16229713</v>
      </c>
      <c r="I260" s="14">
        <f t="shared" si="3"/>
        <v>4005</v>
      </c>
      <c r="J260" s="14">
        <v>10.0</v>
      </c>
      <c r="K260" s="6">
        <f t="shared" si="4"/>
        <v>51.16229713</v>
      </c>
      <c r="L260" s="6">
        <f t="shared" ref="L260:P260" si="274">IF((K260-1+W260)&lt;0,0,K260-1+W260)</f>
        <v>50.16229713</v>
      </c>
      <c r="M260" s="6">
        <f t="shared" si="274"/>
        <v>49.16229713</v>
      </c>
      <c r="N260" s="6">
        <f t="shared" si="274"/>
        <v>48.16229713</v>
      </c>
      <c r="O260" s="6">
        <f t="shared" si="274"/>
        <v>47.16229713</v>
      </c>
      <c r="P260" s="6">
        <f t="shared" si="274"/>
        <v>46.16229713</v>
      </c>
      <c r="Q260" s="6">
        <f t="shared" si="6"/>
        <v>0</v>
      </c>
      <c r="S260" s="6">
        <f t="shared" si="7"/>
        <v>0</v>
      </c>
      <c r="T260" s="6">
        <f t="shared" si="8"/>
        <v>0</v>
      </c>
      <c r="U260" s="6">
        <f t="shared" si="9"/>
        <v>0</v>
      </c>
      <c r="V260" s="6">
        <f t="array" ref="V260">iferror(XLOOKUP(B260,'INC INV'!AJ:AJ,'INC INV'!AL:AL)/F260,0)</f>
        <v>0</v>
      </c>
      <c r="W260" s="6">
        <f t="array" ref="W260">IFERROR(XLOOKUP(B260,'INC INV'!AP:AP,'INC INV'!AR:AR)/F260,0)</f>
        <v>0</v>
      </c>
      <c r="X260" s="6">
        <f t="array" ref="X260">IFERROR(XLOOKUP(B260,'INC INV'!AV:AV,'INC INV'!AX:AX)/F260,0)</f>
        <v>0</v>
      </c>
      <c r="Y260" s="6">
        <f t="array" ref="Y260">IFERROR(XLOOKUP(B260,'INC INV'!BB:BB,'INC INV'!BD:BD)/F260,0)</f>
        <v>0</v>
      </c>
      <c r="Z260" s="6">
        <f t="array" ref="Z260">IFERROR(XLOOKUP(B260,'INC INV'!BH:BH,'INC INV'!BJ:BJ)/F260,0)</f>
        <v>0</v>
      </c>
      <c r="AA260" s="6">
        <f t="array" ref="AA260">IFERROR(XLOOKUP(B260,'INC INV'!BN:BN,'INC INV'!BP:BP)/F260,0)</f>
        <v>0</v>
      </c>
    </row>
    <row r="261">
      <c r="A261" s="113" t="s">
        <v>885</v>
      </c>
      <c r="B261" s="14" t="s">
        <v>886</v>
      </c>
      <c r="C261" s="14" t="s">
        <v>182</v>
      </c>
      <c r="D261" s="84" t="str">
        <f t="array" ref="D261">XLOOKUP(B261,'ORDER LIST'!C:C,'ORDER LIST'!B:B)</f>
        <v>#N/A</v>
      </c>
      <c r="E261" s="89" t="s">
        <v>887</v>
      </c>
      <c r="F261" s="6">
        <f t="array" ref="F261">XLOOKUP(B261,SALES!A:A,SALES!C:C)</f>
        <v>3.083333333</v>
      </c>
      <c r="G261" s="6">
        <f t="array" ref="G261">XLOOKUP(B261,INV!A:A,INV!G:G)</f>
        <v>171</v>
      </c>
      <c r="H261" s="6">
        <f t="shared" si="184"/>
        <v>55.45945946</v>
      </c>
      <c r="I261" s="14">
        <f t="shared" si="3"/>
        <v>24.66666667</v>
      </c>
      <c r="J261" s="14">
        <v>8.0</v>
      </c>
      <c r="K261" s="6">
        <f t="shared" si="4"/>
        <v>54.45945946</v>
      </c>
      <c r="L261" s="6">
        <f t="shared" ref="L261:P261" si="275">IF((K261-1+W261)&lt;0,0,K261-1+W261)</f>
        <v>53.45945946</v>
      </c>
      <c r="M261" s="6">
        <f t="shared" si="275"/>
        <v>52.45945946</v>
      </c>
      <c r="N261" s="6">
        <f t="shared" si="275"/>
        <v>51.45945946</v>
      </c>
      <c r="O261" s="6">
        <f t="shared" si="275"/>
        <v>50.45945946</v>
      </c>
      <c r="P261" s="6">
        <f t="shared" si="275"/>
        <v>49.45945946</v>
      </c>
      <c r="Q261" s="6">
        <f t="shared" si="6"/>
        <v>0</v>
      </c>
      <c r="S261" s="6">
        <f t="shared" si="7"/>
        <v>0</v>
      </c>
      <c r="T261" s="6">
        <f t="shared" si="8"/>
        <v>0</v>
      </c>
      <c r="U261" s="6">
        <f t="shared" si="9"/>
        <v>0</v>
      </c>
      <c r="V261" s="6">
        <f t="array" ref="V261">iferror(XLOOKUP(B261,'INC INV'!AJ:AJ,'INC INV'!AL:AL)/F261,0)</f>
        <v>0</v>
      </c>
      <c r="W261" s="6">
        <f t="array" ref="W261">IFERROR(XLOOKUP(B261,'INC INV'!AP:AP,'INC INV'!AR:AR)/F261,0)</f>
        <v>0</v>
      </c>
      <c r="X261" s="6">
        <f t="array" ref="X261">IFERROR(XLOOKUP(B261,'INC INV'!AV:AV,'INC INV'!AX:AX)/F261,0)</f>
        <v>0</v>
      </c>
      <c r="Y261" s="6">
        <f t="array" ref="Y261">IFERROR(XLOOKUP(B261,'INC INV'!BB:BB,'INC INV'!BD:BD)/F261,0)</f>
        <v>0</v>
      </c>
      <c r="Z261" s="6">
        <f t="array" ref="Z261">IFERROR(XLOOKUP(B261,'INC INV'!BH:BH,'INC INV'!BJ:BJ)/F261,0)</f>
        <v>0</v>
      </c>
      <c r="AA261" s="6">
        <f t="array" ref="AA261">IFERROR(XLOOKUP(B261,'INC INV'!BN:BN,'INC INV'!BP:BP)/F261,0)</f>
        <v>0</v>
      </c>
    </row>
    <row r="262">
      <c r="A262" s="111" t="s">
        <v>651</v>
      </c>
      <c r="B262" s="29" t="s">
        <v>704</v>
      </c>
      <c r="C262" s="14" t="s">
        <v>607</v>
      </c>
      <c r="D262" s="84" t="str">
        <f t="array" ref="D262">XLOOKUP(B262,'ORDER LIST'!C:C,'ORDER LIST'!B:B)</f>
        <v>Devi w/Bangles Yellow Hor</v>
      </c>
      <c r="E262" s="89" t="str">
        <f t="array" ref="E262">XLOOKUP(B262,'PRICE LIST'!E:E,#REF!)</f>
        <v>#N/A</v>
      </c>
      <c r="F262" s="6">
        <f t="array" ref="F262">XLOOKUP(B262,SALES!A:A,SALES!C:C)</f>
        <v>0.08333333333</v>
      </c>
      <c r="G262" s="6">
        <f t="array" ref="G262">XLOOKUP(B262,INV!A:A,INV!G:G)</f>
        <v>0</v>
      </c>
      <c r="H262" s="6">
        <f t="shared" si="184"/>
        <v>0</v>
      </c>
      <c r="I262" s="14">
        <f t="shared" si="3"/>
        <v>0.6666666667</v>
      </c>
      <c r="J262" s="14">
        <v>8.0</v>
      </c>
      <c r="K262" s="6">
        <f t="shared" si="4"/>
        <v>59</v>
      </c>
      <c r="L262" s="6">
        <f t="shared" ref="L262:P262" si="276">IF((K262-1+W262)&lt;0,0,K262-1+W262)</f>
        <v>118</v>
      </c>
      <c r="M262" s="6">
        <f t="shared" si="276"/>
        <v>117</v>
      </c>
      <c r="N262" s="6">
        <f t="shared" si="276"/>
        <v>116</v>
      </c>
      <c r="O262" s="6">
        <f t="shared" si="276"/>
        <v>115</v>
      </c>
      <c r="P262" s="6">
        <f t="shared" si="276"/>
        <v>114</v>
      </c>
      <c r="Q262" s="6">
        <f t="shared" si="6"/>
        <v>0</v>
      </c>
      <c r="S262" s="6">
        <f t="shared" si="7"/>
        <v>0</v>
      </c>
      <c r="T262" s="6">
        <f t="shared" si="8"/>
        <v>0</v>
      </c>
      <c r="U262" s="6">
        <f t="shared" si="9"/>
        <v>0</v>
      </c>
      <c r="V262" s="6">
        <f t="array" ref="V262">iferror(XLOOKUP(B262,'INC INV'!AJ:AJ,'INC INV'!AL:AL)/F262,0)</f>
        <v>60</v>
      </c>
      <c r="W262" s="6">
        <f t="array" ref="W262">IFERROR(XLOOKUP(B262,'INC INV'!AP:AP,'INC INV'!AR:AR)/F262,0)</f>
        <v>60</v>
      </c>
      <c r="X262" s="6">
        <f t="array" ref="X262">IFERROR(XLOOKUP(B262,'INC INV'!AV:AV,'INC INV'!AX:AX)/F262,0)</f>
        <v>0</v>
      </c>
      <c r="Y262" s="6">
        <f t="array" ref="Y262">IFERROR(XLOOKUP(B262,'INC INV'!BB:BB,'INC INV'!BD:BD)/F262,0)</f>
        <v>0</v>
      </c>
      <c r="Z262" s="6">
        <f t="array" ref="Z262">IFERROR(XLOOKUP(B262,'INC INV'!BH:BH,'INC INV'!BJ:BJ)/F262,0)</f>
        <v>0</v>
      </c>
      <c r="AA262" s="6">
        <f t="array" ref="AA262">IFERROR(XLOOKUP(B262,'INC INV'!BN:BN,'INC INV'!BP:BP)/F262,0)</f>
        <v>0</v>
      </c>
    </row>
    <row r="263">
      <c r="A263" s="111" t="s">
        <v>627</v>
      </c>
      <c r="B263" s="29" t="s">
        <v>662</v>
      </c>
      <c r="C263" s="14" t="s">
        <v>607</v>
      </c>
      <c r="D263" s="84" t="str">
        <f t="array" ref="D263">XLOOKUP(B263,'ORDER LIST'!C:C,'ORDER LIST'!B:B)</f>
        <v>Devi w/Bangles Black Ver</v>
      </c>
      <c r="E263" s="89" t="str">
        <f t="array" ref="E263">XLOOKUP(B263,'PRICE LIST'!E:E,#REF!)</f>
        <v>#N/A</v>
      </c>
      <c r="F263" s="6">
        <f t="array" ref="F263">XLOOKUP(B263,SALES!A:A,SALES!C:C)</f>
        <v>0.08333333333</v>
      </c>
      <c r="G263" s="6">
        <f t="array" ref="G263">XLOOKUP(B263,INV!A:A,INV!G:G)</f>
        <v>0</v>
      </c>
      <c r="H263" s="6">
        <f t="shared" si="184"/>
        <v>0</v>
      </c>
      <c r="I263" s="14">
        <f t="shared" si="3"/>
        <v>0.6666666667</v>
      </c>
      <c r="J263" s="14">
        <v>8.0</v>
      </c>
      <c r="K263" s="6">
        <f t="shared" si="4"/>
        <v>59</v>
      </c>
      <c r="L263" s="6">
        <f t="shared" ref="L263:P263" si="277">IF((K263-1+W263)&lt;0,0,K263-1+W263)</f>
        <v>118</v>
      </c>
      <c r="M263" s="6">
        <f t="shared" si="277"/>
        <v>117</v>
      </c>
      <c r="N263" s="6">
        <f t="shared" si="277"/>
        <v>116</v>
      </c>
      <c r="O263" s="6">
        <f t="shared" si="277"/>
        <v>115</v>
      </c>
      <c r="P263" s="6">
        <f t="shared" si="277"/>
        <v>114</v>
      </c>
      <c r="Q263" s="6">
        <f t="shared" si="6"/>
        <v>0</v>
      </c>
      <c r="S263" s="6">
        <f t="shared" si="7"/>
        <v>0</v>
      </c>
      <c r="T263" s="6">
        <f t="shared" si="8"/>
        <v>0</v>
      </c>
      <c r="U263" s="6">
        <f t="shared" si="9"/>
        <v>0</v>
      </c>
      <c r="V263" s="6">
        <f t="array" ref="V263">iferror(XLOOKUP(B263,'INC INV'!AJ:AJ,'INC INV'!AL:AL)/F263,0)</f>
        <v>60</v>
      </c>
      <c r="W263" s="6">
        <f t="array" ref="W263">IFERROR(XLOOKUP(B263,'INC INV'!AP:AP,'INC INV'!AR:AR)/F263,0)</f>
        <v>60</v>
      </c>
      <c r="X263" s="6">
        <f t="array" ref="X263">IFERROR(XLOOKUP(B263,'INC INV'!AV:AV,'INC INV'!AX:AX)/F263,0)</f>
        <v>0</v>
      </c>
      <c r="Y263" s="6">
        <f t="array" ref="Y263">IFERROR(XLOOKUP(B263,'INC INV'!BB:BB,'INC INV'!BD:BD)/F263,0)</f>
        <v>0</v>
      </c>
      <c r="Z263" s="6">
        <f t="array" ref="Z263">IFERROR(XLOOKUP(B263,'INC INV'!BH:BH,'INC INV'!BJ:BJ)/F263,0)</f>
        <v>0</v>
      </c>
      <c r="AA263" s="6">
        <f t="array" ref="AA263">IFERROR(XLOOKUP(B263,'INC INV'!BN:BN,'INC INV'!BP:BP)/F263,0)</f>
        <v>0</v>
      </c>
    </row>
    <row r="264">
      <c r="A264" s="30" t="s">
        <v>809</v>
      </c>
      <c r="B264" s="29" t="s">
        <v>810</v>
      </c>
      <c r="C264" s="14" t="s">
        <v>792</v>
      </c>
      <c r="D264" s="84" t="str">
        <f t="array" ref="D264">XLOOKUP(B264,'ORDER LIST'!C:C,'ORDER LIST'!B:B)</f>
        <v>Cotton-Bag-Bhuta-Shudhi</v>
      </c>
      <c r="E264" s="89"/>
      <c r="F264" s="6">
        <f t="array" ref="F264">XLOOKUP(B264,SALES!A:A,SALES!C:C)</f>
        <v>0.75</v>
      </c>
      <c r="G264" s="6">
        <f t="array" ref="G264">XLOOKUP(B264,INV!A:A,INV!G:G)</f>
        <v>48</v>
      </c>
      <c r="H264" s="6">
        <f t="shared" si="184"/>
        <v>64</v>
      </c>
      <c r="I264" s="14">
        <f t="shared" si="3"/>
        <v>7.5</v>
      </c>
      <c r="J264" s="14">
        <v>10.0</v>
      </c>
      <c r="K264" s="6">
        <f t="shared" si="4"/>
        <v>63</v>
      </c>
      <c r="L264" s="6">
        <f t="shared" ref="L264:P264" si="278">IF((K264-1+W264)&lt;0,0,K264-1+W264)</f>
        <v>62</v>
      </c>
      <c r="M264" s="6">
        <f t="shared" si="278"/>
        <v>61</v>
      </c>
      <c r="N264" s="6">
        <f t="shared" si="278"/>
        <v>60</v>
      </c>
      <c r="O264" s="6">
        <f t="shared" si="278"/>
        <v>59</v>
      </c>
      <c r="P264" s="6">
        <f t="shared" si="278"/>
        <v>58</v>
      </c>
      <c r="Q264" s="6">
        <f t="shared" si="6"/>
        <v>0</v>
      </c>
      <c r="S264" s="6">
        <f t="shared" si="7"/>
        <v>0</v>
      </c>
      <c r="T264" s="6">
        <f t="shared" si="8"/>
        <v>0</v>
      </c>
      <c r="U264" s="6">
        <f t="shared" si="9"/>
        <v>0</v>
      </c>
      <c r="V264" s="6">
        <f t="array" ref="V264">iferror(XLOOKUP(B264,'INC INV'!AJ:AJ,'INC INV'!AL:AL)/F264,0)</f>
        <v>0</v>
      </c>
      <c r="W264" s="6">
        <f t="array" ref="W264">IFERROR(XLOOKUP(B264,'INC INV'!AP:AP,'INC INV'!AR:AR)/F264,0)</f>
        <v>0</v>
      </c>
      <c r="X264" s="6">
        <f t="array" ref="X264">IFERROR(XLOOKUP(B264,'INC INV'!AV:AV,'INC INV'!AX:AX)/F264,0)</f>
        <v>0</v>
      </c>
      <c r="Y264" s="6">
        <f t="array" ref="Y264">IFERROR(XLOOKUP(B264,'INC INV'!BB:BB,'INC INV'!BD:BD)/F264,0)</f>
        <v>0</v>
      </c>
      <c r="Z264" s="6">
        <f t="array" ref="Z264">IFERROR(XLOOKUP(B264,'INC INV'!BH:BH,'INC INV'!BJ:BJ)/F264,0)</f>
        <v>0</v>
      </c>
      <c r="AA264" s="6">
        <f t="array" ref="AA264">IFERROR(XLOOKUP(B264,'INC INV'!BN:BN,'INC INV'!BP:BP)/F264,0)</f>
        <v>0</v>
      </c>
    </row>
    <row r="265">
      <c r="A265" s="30" t="s">
        <v>289</v>
      </c>
      <c r="B265" s="29" t="s">
        <v>290</v>
      </c>
      <c r="C265" s="14" t="s">
        <v>239</v>
      </c>
      <c r="D265" s="84" t="str">
        <f t="array" ref="D265">XLOOKUP(B265,'ORDER LIST'!C:C,'ORDER LIST'!B:B)</f>
        <v>Rudraksha-Gaurishankar</v>
      </c>
      <c r="E265" s="89"/>
      <c r="F265" s="6">
        <f t="array" ref="F265">XLOOKUP(B265,SALES!A:A,SALES!C:C)</f>
        <v>11</v>
      </c>
      <c r="G265" s="6">
        <f t="array" ref="G265">XLOOKUP(B265,INV!A:A,INV!G:G)</f>
        <v>708</v>
      </c>
      <c r="H265" s="6">
        <f t="shared" si="184"/>
        <v>64.36363636</v>
      </c>
      <c r="I265" s="14">
        <f t="shared" si="3"/>
        <v>110</v>
      </c>
      <c r="J265" s="14">
        <v>10.0</v>
      </c>
      <c r="K265" s="6">
        <f t="shared" si="4"/>
        <v>63.36363636</v>
      </c>
      <c r="L265" s="6">
        <f t="shared" ref="L265:P265" si="279">IF((K265-1+W265)&lt;0,0,K265-1+W265)</f>
        <v>62.36363636</v>
      </c>
      <c r="M265" s="6">
        <f t="shared" si="279"/>
        <v>61.36363636</v>
      </c>
      <c r="N265" s="6">
        <f t="shared" si="279"/>
        <v>60.36363636</v>
      </c>
      <c r="O265" s="6">
        <f t="shared" si="279"/>
        <v>59.36363636</v>
      </c>
      <c r="P265" s="6">
        <f t="shared" si="279"/>
        <v>58.36363636</v>
      </c>
      <c r="Q265" s="6">
        <f t="shared" si="6"/>
        <v>0</v>
      </c>
      <c r="S265" s="6">
        <f t="shared" si="7"/>
        <v>0</v>
      </c>
      <c r="T265" s="6">
        <f t="shared" si="8"/>
        <v>0</v>
      </c>
      <c r="U265" s="6">
        <f t="shared" si="9"/>
        <v>0</v>
      </c>
      <c r="V265" s="6">
        <f t="array" ref="V265">iferror(XLOOKUP(B265,'INC INV'!AJ:AJ,'INC INV'!AL:AL)/F265,0)</f>
        <v>0</v>
      </c>
      <c r="W265" s="6">
        <f t="array" ref="W265">IFERROR(XLOOKUP(B265,'INC INV'!AP:AP,'INC INV'!AR:AR)/F265,0)</f>
        <v>0</v>
      </c>
      <c r="X265" s="6">
        <f t="array" ref="X265">IFERROR(XLOOKUP(B265,'INC INV'!AV:AV,'INC INV'!AX:AX)/F265,0)</f>
        <v>0</v>
      </c>
      <c r="Y265" s="6">
        <f t="array" ref="Y265">IFERROR(XLOOKUP(B265,'INC INV'!BB:BB,'INC INV'!BD:BD)/F265,0)</f>
        <v>0</v>
      </c>
      <c r="Z265" s="6">
        <f t="array" ref="Z265">IFERROR(XLOOKUP(B265,'INC INV'!BH:BH,'INC INV'!BJ:BJ)/F265,0)</f>
        <v>0</v>
      </c>
      <c r="AA265" s="6">
        <f t="array" ref="AA265">IFERROR(XLOOKUP(B265,'INC INV'!BN:BN,'INC INV'!BP:BP)/F265,0)</f>
        <v>0</v>
      </c>
    </row>
    <row r="266">
      <c r="A266" s="30" t="s">
        <v>335</v>
      </c>
      <c r="B266" s="29" t="s">
        <v>336</v>
      </c>
      <c r="C266" s="14" t="s">
        <v>239</v>
      </c>
      <c r="D266" s="84" t="str">
        <f t="array" ref="D266">XLOOKUP(B266,'ORDER LIST'!C:C,'ORDER LIST'!B:B)</f>
        <v>Devi Vastram</v>
      </c>
      <c r="E266" s="89"/>
      <c r="F266" s="6">
        <f t="array" ref="F266">XLOOKUP(B266,SALES!A:A,SALES!C:C)</f>
        <v>116.75</v>
      </c>
      <c r="G266" s="63">
        <f t="array" ref="G266">XLOOKUP(B266,INV!A:A,INV!G:G)</f>
        <v>7800</v>
      </c>
      <c r="H266" s="6">
        <f t="shared" si="184"/>
        <v>66.80942184</v>
      </c>
      <c r="I266" s="14">
        <f t="shared" si="3"/>
        <v>1167.5</v>
      </c>
      <c r="J266" s="14">
        <v>10.0</v>
      </c>
      <c r="K266" s="6">
        <f t="shared" si="4"/>
        <v>65.80942184</v>
      </c>
      <c r="L266" s="6">
        <f t="shared" ref="L266:P266" si="280">IF((K266-1+W266)&lt;0,0,K266-1+W266)</f>
        <v>64.80942184</v>
      </c>
      <c r="M266" s="6">
        <f t="shared" si="280"/>
        <v>63.80942184</v>
      </c>
      <c r="N266" s="6">
        <f t="shared" si="280"/>
        <v>62.80942184</v>
      </c>
      <c r="O266" s="6">
        <f t="shared" si="280"/>
        <v>61.80942184</v>
      </c>
      <c r="P266" s="6">
        <f t="shared" si="280"/>
        <v>60.80942184</v>
      </c>
      <c r="Q266" s="6">
        <f t="shared" si="6"/>
        <v>0</v>
      </c>
      <c r="S266" s="6">
        <f t="shared" si="7"/>
        <v>0</v>
      </c>
      <c r="T266" s="6">
        <f t="shared" si="8"/>
        <v>0</v>
      </c>
      <c r="U266" s="6">
        <f t="shared" si="9"/>
        <v>0</v>
      </c>
      <c r="V266" s="6">
        <f t="array" ref="V266">iferror(XLOOKUP(B266,'INC INV'!AJ:AJ,'INC INV'!AL:AL)/F266,0)</f>
        <v>0</v>
      </c>
      <c r="W266" s="6">
        <f t="array" ref="W266">IFERROR(XLOOKUP(B266,'INC INV'!AP:AP,'INC INV'!AR:AR)/F266,0)</f>
        <v>0</v>
      </c>
      <c r="X266" s="6">
        <f t="array" ref="X266">IFERROR(XLOOKUP(B266,'INC INV'!AV:AV,'INC INV'!AX:AX)/F266,0)</f>
        <v>0</v>
      </c>
      <c r="Y266" s="6">
        <f t="array" ref="Y266">IFERROR(XLOOKUP(B266,'INC INV'!BB:BB,'INC INV'!BD:BD)/F266,0)</f>
        <v>0</v>
      </c>
      <c r="Z266" s="6">
        <f t="array" ref="Z266">IFERROR(XLOOKUP(B266,'INC INV'!BH:BH,'INC INV'!BJ:BJ)/F266,0)</f>
        <v>0</v>
      </c>
      <c r="AA266" s="6">
        <f t="array" ref="AA266">IFERROR(XLOOKUP(B266,'INC INV'!BN:BN,'INC INV'!BP:BP)/F266,0)</f>
        <v>0</v>
      </c>
    </row>
    <row r="267">
      <c r="A267" s="30" t="s">
        <v>287</v>
      </c>
      <c r="B267" s="29" t="s">
        <v>288</v>
      </c>
      <c r="C267" s="14" t="s">
        <v>239</v>
      </c>
      <c r="D267" s="84" t="str">
        <f t="array" ref="D267">XLOOKUP(B267,'ORDER LIST'!C:C,'ORDER LIST'!B:B)</f>
        <v>Dhyanalinga-Yantra-Copper-Framed</v>
      </c>
      <c r="E267" s="89"/>
      <c r="F267" s="6">
        <f t="array" ref="F267">XLOOKUP(B267,SALES!A:A,SALES!C:C)</f>
        <v>10.08333333</v>
      </c>
      <c r="G267" s="6">
        <f t="array" ref="G267">XLOOKUP(B267,INV!A:A,INV!G:G)</f>
        <v>677</v>
      </c>
      <c r="H267" s="6">
        <f t="shared" si="184"/>
        <v>67.14049587</v>
      </c>
      <c r="I267" s="14">
        <f t="shared" si="3"/>
        <v>100.8333333</v>
      </c>
      <c r="J267" s="14">
        <v>10.0</v>
      </c>
      <c r="K267" s="6">
        <f t="shared" si="4"/>
        <v>66.53719008</v>
      </c>
      <c r="L267" s="6">
        <f t="shared" ref="L267:P267" si="281">IF((K267-1+W267)&lt;0,0,K267-1+W267)</f>
        <v>65.53719008</v>
      </c>
      <c r="M267" s="6">
        <f t="shared" si="281"/>
        <v>64.53719008</v>
      </c>
      <c r="N267" s="6">
        <f t="shared" si="281"/>
        <v>63.53719008</v>
      </c>
      <c r="O267" s="6">
        <f t="shared" si="281"/>
        <v>62.53719008</v>
      </c>
      <c r="P267" s="6">
        <f t="shared" si="281"/>
        <v>61.53719008</v>
      </c>
      <c r="Q267" s="6">
        <f t="shared" si="6"/>
        <v>0</v>
      </c>
      <c r="S267" s="6">
        <f t="shared" si="7"/>
        <v>0</v>
      </c>
      <c r="T267" s="6">
        <f t="shared" si="8"/>
        <v>0</v>
      </c>
      <c r="U267" s="6">
        <f t="shared" si="9"/>
        <v>0</v>
      </c>
      <c r="V267" s="6">
        <f t="array" ref="V267">iferror(XLOOKUP(B267,'INC INV'!AJ:AJ,'INC INV'!AL:AL)/F267,0)</f>
        <v>0.3966942149</v>
      </c>
      <c r="W267" s="6">
        <f t="array" ref="W267">IFERROR(XLOOKUP(B267,'INC INV'!AP:AP,'INC INV'!AR:AR)/F267,0)</f>
        <v>0</v>
      </c>
      <c r="X267" s="6">
        <f t="array" ref="X267">IFERROR(XLOOKUP(B267,'INC INV'!AV:AV,'INC INV'!AX:AX)/F267,0)</f>
        <v>0</v>
      </c>
      <c r="Y267" s="6">
        <f t="array" ref="Y267">IFERROR(XLOOKUP(B267,'INC INV'!BB:BB,'INC INV'!BD:BD)/F267,0)</f>
        <v>0</v>
      </c>
      <c r="Z267" s="6">
        <f t="array" ref="Z267">IFERROR(XLOOKUP(B267,'INC INV'!BH:BH,'INC INV'!BJ:BJ)/F267,0)</f>
        <v>0</v>
      </c>
      <c r="AA267" s="6">
        <f t="array" ref="AA267">IFERROR(XLOOKUP(B267,'INC INV'!BN:BN,'INC INV'!BP:BP)/F267,0)</f>
        <v>0</v>
      </c>
    </row>
    <row r="268">
      <c r="A268" s="30" t="s">
        <v>698</v>
      </c>
      <c r="B268" s="29" t="s">
        <v>699</v>
      </c>
      <c r="C268" s="14" t="s">
        <v>607</v>
      </c>
      <c r="D268" s="84" t="str">
        <f t="array" ref="D268">XLOOKUP(B268,'ORDER LIST'!C:C,'ORDER LIST'!B:B)</f>
        <v>Devi Lamination Card - Black</v>
      </c>
      <c r="E268" s="89" t="str">
        <f t="array" ref="E268">XLOOKUP(B268,'PRICE LIST'!E:E,#REF!)</f>
        <v>#N/A</v>
      </c>
      <c r="F268" s="6">
        <f t="array" ref="F268">XLOOKUP(B268,SALES!A:A,SALES!C:C)</f>
        <v>44.41666667</v>
      </c>
      <c r="G268" s="63">
        <f t="array" ref="G268">XLOOKUP(B268,INV!A:A,INV!G:G)</f>
        <v>3166</v>
      </c>
      <c r="H268" s="6">
        <f t="shared" si="184"/>
        <v>71.27954972</v>
      </c>
      <c r="I268" s="14">
        <f t="shared" si="3"/>
        <v>355.3333333</v>
      </c>
      <c r="J268" s="14">
        <v>8.0</v>
      </c>
      <c r="K268" s="6">
        <f t="shared" si="4"/>
        <v>70.27954972</v>
      </c>
      <c r="L268" s="6">
        <f t="shared" ref="L268:P268" si="282">IF((K268-1+W268)&lt;0,0,K268-1+W268)</f>
        <v>69.27954972</v>
      </c>
      <c r="M268" s="6">
        <f t="shared" si="282"/>
        <v>68.27954972</v>
      </c>
      <c r="N268" s="6">
        <f t="shared" si="282"/>
        <v>67.27954972</v>
      </c>
      <c r="O268" s="6">
        <f t="shared" si="282"/>
        <v>66.27954972</v>
      </c>
      <c r="P268" s="6">
        <f t="shared" si="282"/>
        <v>65.27954972</v>
      </c>
      <c r="Q268" s="6">
        <f t="shared" si="6"/>
        <v>0</v>
      </c>
      <c r="S268" s="6">
        <f t="shared" si="7"/>
        <v>0</v>
      </c>
      <c r="T268" s="6">
        <f t="shared" si="8"/>
        <v>0</v>
      </c>
      <c r="U268" s="6">
        <f t="shared" si="9"/>
        <v>0</v>
      </c>
      <c r="V268" s="6">
        <f t="array" ref="V268">iferror(XLOOKUP(B268,'INC INV'!AJ:AJ,'INC INV'!AL:AL)/F268,0)</f>
        <v>0</v>
      </c>
      <c r="W268" s="6">
        <f t="array" ref="W268">IFERROR(XLOOKUP(B268,'INC INV'!AP:AP,'INC INV'!AR:AR)/F268,0)</f>
        <v>0</v>
      </c>
      <c r="X268" s="6">
        <f t="array" ref="X268">IFERROR(XLOOKUP(B268,'INC INV'!AV:AV,'INC INV'!AX:AX)/F268,0)</f>
        <v>0</v>
      </c>
      <c r="Y268" s="6">
        <f t="array" ref="Y268">IFERROR(XLOOKUP(B268,'INC INV'!BB:BB,'INC INV'!BD:BD)/F268,0)</f>
        <v>0</v>
      </c>
      <c r="Z268" s="6">
        <f t="array" ref="Z268">IFERROR(XLOOKUP(B268,'INC INV'!BH:BH,'INC INV'!BJ:BJ)/F268,0)</f>
        <v>0</v>
      </c>
      <c r="AA268" s="6">
        <f t="array" ref="AA268">IFERROR(XLOOKUP(B268,'INC INV'!BN:BN,'INC INV'!BP:BP)/F268,0)</f>
        <v>0</v>
      </c>
    </row>
    <row r="269">
      <c r="A269" s="30" t="s">
        <v>674</v>
      </c>
      <c r="B269" s="29" t="s">
        <v>675</v>
      </c>
      <c r="C269" s="14" t="s">
        <v>607</v>
      </c>
      <c r="D269" s="84" t="str">
        <f t="array" ref="D269">XLOOKUP(B269,'ORDER LIST'!C:C,'ORDER LIST'!B:B)</f>
        <v>Devi w/Bangles Black Hor</v>
      </c>
      <c r="E269" s="89" t="str">
        <f t="array" ref="E269">XLOOKUP(B269,'PRICE LIST'!E:E,#REF!)</f>
        <v>#N/A</v>
      </c>
      <c r="F269" s="6">
        <f t="array" ref="F269">XLOOKUP(B269,SALES!A:A,SALES!C:C)</f>
        <v>2.083333333</v>
      </c>
      <c r="G269" s="6">
        <f t="array" ref="G269">XLOOKUP(B269,INV!A:A,INV!G:G)</f>
        <v>149</v>
      </c>
      <c r="H269" s="6">
        <f t="shared" si="184"/>
        <v>71.52</v>
      </c>
      <c r="I269" s="14">
        <f t="shared" si="3"/>
        <v>16.66666667</v>
      </c>
      <c r="J269" s="14">
        <v>8.0</v>
      </c>
      <c r="K269" s="6">
        <f t="shared" si="4"/>
        <v>70.52</v>
      </c>
      <c r="L269" s="6">
        <f t="shared" ref="L269:P269" si="283">IF((K269-1+W269)&lt;0,0,K269-1+W269)</f>
        <v>69.52</v>
      </c>
      <c r="M269" s="6">
        <f t="shared" si="283"/>
        <v>68.52</v>
      </c>
      <c r="N269" s="6">
        <f t="shared" si="283"/>
        <v>67.52</v>
      </c>
      <c r="O269" s="6">
        <f t="shared" si="283"/>
        <v>66.52</v>
      </c>
      <c r="P269" s="6">
        <f t="shared" si="283"/>
        <v>65.52</v>
      </c>
      <c r="Q269" s="6">
        <f t="shared" si="6"/>
        <v>0</v>
      </c>
      <c r="S269" s="6">
        <f t="shared" si="7"/>
        <v>0</v>
      </c>
      <c r="T269" s="6">
        <f t="shared" si="8"/>
        <v>0</v>
      </c>
      <c r="U269" s="6">
        <f t="shared" si="9"/>
        <v>0</v>
      </c>
      <c r="V269" s="6">
        <f t="array" ref="V269">iferror(XLOOKUP(B269,'INC INV'!AJ:AJ,'INC INV'!AL:AL)/F269,0)</f>
        <v>0</v>
      </c>
      <c r="W269" s="6">
        <f t="array" ref="W269">IFERROR(XLOOKUP(B269,'INC INV'!AP:AP,'INC INV'!AR:AR)/F269,0)</f>
        <v>0</v>
      </c>
      <c r="X269" s="6">
        <f t="array" ref="X269">IFERROR(XLOOKUP(B269,'INC INV'!AV:AV,'INC INV'!AX:AX)/F269,0)</f>
        <v>0</v>
      </c>
      <c r="Y269" s="6">
        <f t="array" ref="Y269">IFERROR(XLOOKUP(B269,'INC INV'!BB:BB,'INC INV'!BD:BD)/F269,0)</f>
        <v>0</v>
      </c>
      <c r="Z269" s="6">
        <f t="array" ref="Z269">IFERROR(XLOOKUP(B269,'INC INV'!BH:BH,'INC INV'!BJ:BJ)/F269,0)</f>
        <v>0</v>
      </c>
      <c r="AA269" s="6">
        <f t="array" ref="AA269">IFERROR(XLOOKUP(B269,'INC INV'!BN:BN,'INC INV'!BP:BP)/F269,0)</f>
        <v>0</v>
      </c>
    </row>
    <row r="270">
      <c r="A270" s="30" t="s">
        <v>785</v>
      </c>
      <c r="B270" s="29" t="s">
        <v>786</v>
      </c>
      <c r="C270" s="14" t="s">
        <v>726</v>
      </c>
      <c r="D270" s="84" t="str">
        <f t="array" ref="D270">XLOOKUP(B270,'ORDER LIST'!C:C,'ORDER LIST'!B:B)</f>
        <v>Devi Stuti</v>
      </c>
      <c r="E270" s="89"/>
      <c r="F270" s="6">
        <f t="array" ref="F270">XLOOKUP(B270,SALES!A:A,SALES!C:C)</f>
        <v>61.91666667</v>
      </c>
      <c r="G270" s="63">
        <f t="array" ref="G270">XLOOKUP(B270,INV!A:A,INV!G:G)</f>
        <v>4655</v>
      </c>
      <c r="H270" s="6">
        <f t="shared" si="184"/>
        <v>75.18169583</v>
      </c>
      <c r="I270" s="14">
        <f t="shared" si="3"/>
        <v>619.1666667</v>
      </c>
      <c r="J270" s="14">
        <v>10.0</v>
      </c>
      <c r="K270" s="6">
        <f t="shared" si="4"/>
        <v>74.18169583</v>
      </c>
      <c r="L270" s="6">
        <f t="shared" ref="L270:P270" si="284">IF((K270-1+W270)&lt;0,0,K270-1+W270)</f>
        <v>73.18169583</v>
      </c>
      <c r="M270" s="6">
        <f t="shared" si="284"/>
        <v>72.18169583</v>
      </c>
      <c r="N270" s="6">
        <f t="shared" si="284"/>
        <v>71.18169583</v>
      </c>
      <c r="O270" s="6">
        <f t="shared" si="284"/>
        <v>70.18169583</v>
      </c>
      <c r="P270" s="6">
        <f t="shared" si="284"/>
        <v>69.18169583</v>
      </c>
      <c r="Q270" s="6">
        <f t="shared" si="6"/>
        <v>0</v>
      </c>
      <c r="S270" s="6">
        <f t="shared" si="7"/>
        <v>0</v>
      </c>
      <c r="T270" s="6">
        <f t="shared" si="8"/>
        <v>0</v>
      </c>
      <c r="U270" s="6">
        <f t="shared" si="9"/>
        <v>0</v>
      </c>
      <c r="V270" s="6">
        <f t="array" ref="V270">iferror(XLOOKUP(B270,'INC INV'!AJ:AJ,'INC INV'!AL:AL)/F270,0)</f>
        <v>0</v>
      </c>
      <c r="W270" s="6">
        <f t="array" ref="W270">IFERROR(XLOOKUP(B270,'INC INV'!AP:AP,'INC INV'!AR:AR)/F270,0)</f>
        <v>0</v>
      </c>
      <c r="X270" s="6">
        <f t="array" ref="X270">IFERROR(XLOOKUP(B270,'INC INV'!AV:AV,'INC INV'!AX:AX)/F270,0)</f>
        <v>0</v>
      </c>
      <c r="Y270" s="6">
        <f t="array" ref="Y270">IFERROR(XLOOKUP(B270,'INC INV'!BB:BB,'INC INV'!BD:BD)/F270,0)</f>
        <v>0</v>
      </c>
      <c r="Z270" s="6">
        <f t="array" ref="Z270">IFERROR(XLOOKUP(B270,'INC INV'!BH:BH,'INC INV'!BJ:BJ)/F270,0)</f>
        <v>0</v>
      </c>
      <c r="AA270" s="6">
        <f t="array" ref="AA270">IFERROR(XLOOKUP(B270,'INC INV'!BN:BN,'INC INV'!BP:BP)/F270,0)</f>
        <v>0</v>
      </c>
    </row>
    <row r="271">
      <c r="A271" s="30" t="s">
        <v>651</v>
      </c>
      <c r="B271" s="29" t="s">
        <v>679</v>
      </c>
      <c r="C271" s="14" t="s">
        <v>607</v>
      </c>
      <c r="D271" s="84" t="str">
        <f t="array" ref="D271">XLOOKUP(B271,'ORDER LIST'!C:C,'ORDER LIST'!B:B)</f>
        <v>Devi w/Bangles Yellow Hor</v>
      </c>
      <c r="E271" s="89" t="str">
        <f t="array" ref="E271">XLOOKUP(B271,'PRICE LIST'!E:E,#REF!)</f>
        <v>#N/A</v>
      </c>
      <c r="F271" s="6">
        <f t="array" ref="F271">XLOOKUP(B271,SALES!A:A,SALES!C:C)</f>
        <v>0.5</v>
      </c>
      <c r="G271" s="6">
        <f t="array" ref="G271">XLOOKUP(B271,INV!A:A,INV!G:G)</f>
        <v>41</v>
      </c>
      <c r="H271" s="6">
        <f t="shared" si="184"/>
        <v>82</v>
      </c>
      <c r="I271" s="14">
        <f t="shared" si="3"/>
        <v>4</v>
      </c>
      <c r="J271" s="14">
        <v>8.0</v>
      </c>
      <c r="K271" s="6">
        <f t="shared" si="4"/>
        <v>81</v>
      </c>
      <c r="L271" s="6">
        <f t="shared" ref="L271:P271" si="285">IF((K271-1+W271)&lt;0,0,K271-1+W271)</f>
        <v>80</v>
      </c>
      <c r="M271" s="6">
        <f t="shared" si="285"/>
        <v>79</v>
      </c>
      <c r="N271" s="6">
        <f t="shared" si="285"/>
        <v>78</v>
      </c>
      <c r="O271" s="6">
        <f t="shared" si="285"/>
        <v>77</v>
      </c>
      <c r="P271" s="6">
        <f t="shared" si="285"/>
        <v>76</v>
      </c>
      <c r="Q271" s="6">
        <f t="shared" si="6"/>
        <v>0</v>
      </c>
      <c r="S271" s="6">
        <f t="shared" si="7"/>
        <v>0</v>
      </c>
      <c r="T271" s="6">
        <f t="shared" si="8"/>
        <v>0</v>
      </c>
      <c r="U271" s="6">
        <f t="shared" si="9"/>
        <v>0</v>
      </c>
      <c r="V271" s="6">
        <f t="array" ref="V271">iferror(XLOOKUP(B271,'INC INV'!AJ:AJ,'INC INV'!AL:AL)/F271,0)</f>
        <v>0</v>
      </c>
      <c r="W271" s="6">
        <f t="array" ref="W271">IFERROR(XLOOKUP(B271,'INC INV'!AP:AP,'INC INV'!AR:AR)/F271,0)</f>
        <v>0</v>
      </c>
      <c r="X271" s="6">
        <f t="array" ref="X271">IFERROR(XLOOKUP(B271,'INC INV'!AV:AV,'INC INV'!AX:AX)/F271,0)</f>
        <v>0</v>
      </c>
      <c r="Y271" s="6">
        <f t="array" ref="Y271">IFERROR(XLOOKUP(B271,'INC INV'!BB:BB,'INC INV'!BD:BD)/F271,0)</f>
        <v>0</v>
      </c>
      <c r="Z271" s="6">
        <f t="array" ref="Z271">IFERROR(XLOOKUP(B271,'INC INV'!BH:BH,'INC INV'!BJ:BJ)/F271,0)</f>
        <v>0</v>
      </c>
      <c r="AA271" s="6">
        <f t="array" ref="AA271">IFERROR(XLOOKUP(B271,'INC INV'!BN:BN,'INC INV'!BP:BP)/F271,0)</f>
        <v>0</v>
      </c>
    </row>
    <row r="272">
      <c r="A272" s="19" t="s">
        <v>293</v>
      </c>
      <c r="B272" s="20" t="s">
        <v>299</v>
      </c>
      <c r="C272" s="14" t="s">
        <v>239</v>
      </c>
      <c r="D272" s="84" t="str">
        <f t="array" ref="D272">XLOOKUP(B272,'ORDER LIST'!C:C,'ORDER LIST'!B:B)</f>
        <v>Panchamukhi Rudraksha Mala</v>
      </c>
      <c r="E272" s="89" t="s">
        <v>888</v>
      </c>
      <c r="F272" s="6">
        <f t="array" ref="F272">XLOOKUP(B272,SALES!A:A,SALES!C:C)</f>
        <v>19.33333333</v>
      </c>
      <c r="G272" s="63">
        <f t="array" ref="G272">XLOOKUP(B272,INV!A:A,INV!G:G)</f>
        <v>1718</v>
      </c>
      <c r="H272" s="6">
        <f t="shared" si="184"/>
        <v>88.86206897</v>
      </c>
      <c r="I272" s="14">
        <f t="shared" si="3"/>
        <v>193.3333333</v>
      </c>
      <c r="J272" s="14">
        <v>10.0</v>
      </c>
      <c r="K272" s="6">
        <f t="shared" si="4"/>
        <v>87.86206897</v>
      </c>
      <c r="L272" s="6">
        <f t="shared" ref="L272:P272" si="286">IF((K272-1+W272)&lt;0,0,K272-1+W272)</f>
        <v>86.86206897</v>
      </c>
      <c r="M272" s="6">
        <f t="shared" si="286"/>
        <v>85.86206897</v>
      </c>
      <c r="N272" s="6">
        <f t="shared" si="286"/>
        <v>84.86206897</v>
      </c>
      <c r="O272" s="6">
        <f t="shared" si="286"/>
        <v>83.86206897</v>
      </c>
      <c r="P272" s="6">
        <f t="shared" si="286"/>
        <v>82.86206897</v>
      </c>
      <c r="Q272" s="6">
        <f t="shared" si="6"/>
        <v>0</v>
      </c>
      <c r="S272" s="6">
        <f t="shared" si="7"/>
        <v>0</v>
      </c>
      <c r="T272" s="6">
        <f t="shared" si="8"/>
        <v>0</v>
      </c>
      <c r="U272" s="6">
        <f t="shared" si="9"/>
        <v>0</v>
      </c>
      <c r="V272" s="6">
        <f t="array" ref="V272">iferror(XLOOKUP(B272,'INC INV'!AJ:AJ,'INC INV'!AL:AL)/F272,0)</f>
        <v>0</v>
      </c>
      <c r="W272" s="6">
        <f t="array" ref="W272">IFERROR(XLOOKUP(B272,'INC INV'!AP:AP,'INC INV'!AR:AR)/F272,0)</f>
        <v>0</v>
      </c>
      <c r="X272" s="6">
        <f t="array" ref="X272">IFERROR(XLOOKUP(B272,'INC INV'!AV:AV,'INC INV'!AX:AX)/F272,0)</f>
        <v>0</v>
      </c>
      <c r="Y272" s="6">
        <f t="array" ref="Y272">IFERROR(XLOOKUP(B272,'INC INV'!BB:BB,'INC INV'!BD:BD)/F272,0)</f>
        <v>0</v>
      </c>
      <c r="Z272" s="6">
        <f t="array" ref="Z272">IFERROR(XLOOKUP(B272,'INC INV'!BH:BH,'INC INV'!BJ:BJ)/F272,0)</f>
        <v>0</v>
      </c>
      <c r="AA272" s="6">
        <f t="array" ref="AA272">IFERROR(XLOOKUP(B272,'INC INV'!BN:BN,'INC INV'!BP:BP)/F272,0)</f>
        <v>0</v>
      </c>
    </row>
    <row r="273">
      <c r="A273" s="30" t="s">
        <v>781</v>
      </c>
      <c r="B273" s="29" t="s">
        <v>782</v>
      </c>
      <c r="C273" s="14" t="s">
        <v>726</v>
      </c>
      <c r="D273" s="84" t="str">
        <f t="array" ref="D273">XLOOKUP(B273,'ORDER LIST'!C:C,'ORDER LIST'!B:B)</f>
        <v>Sandal powder big Tin</v>
      </c>
      <c r="E273" s="89"/>
      <c r="F273" s="114">
        <f t="array" ref="F273">XLOOKUP(B273,SALES!A:A,SALES!C:C)</f>
        <v>6.25</v>
      </c>
      <c r="G273" s="6">
        <f t="array" ref="G273">XLOOKUP(B273,INV!A:A,INV!G:G)</f>
        <v>560</v>
      </c>
      <c r="H273" s="6">
        <f t="shared" si="184"/>
        <v>89.6</v>
      </c>
      <c r="I273" s="14">
        <f t="shared" si="3"/>
        <v>50</v>
      </c>
      <c r="J273" s="14">
        <v>8.0</v>
      </c>
      <c r="K273" s="6">
        <f t="shared" si="4"/>
        <v>88.6</v>
      </c>
      <c r="L273" s="6">
        <f t="shared" ref="L273:P273" si="287">IF((K273-1+W273)&lt;0,0,K273-1+W273)</f>
        <v>102</v>
      </c>
      <c r="M273" s="6">
        <f t="shared" si="287"/>
        <v>101</v>
      </c>
      <c r="N273" s="6">
        <f t="shared" si="287"/>
        <v>100</v>
      </c>
      <c r="O273" s="6">
        <f t="shared" si="287"/>
        <v>99</v>
      </c>
      <c r="P273" s="6">
        <f t="shared" si="287"/>
        <v>98</v>
      </c>
      <c r="Q273" s="6">
        <f t="shared" si="6"/>
        <v>0</v>
      </c>
      <c r="S273" s="6">
        <f t="shared" si="7"/>
        <v>0</v>
      </c>
      <c r="T273" s="6">
        <f t="shared" si="8"/>
        <v>0</v>
      </c>
      <c r="U273" s="6">
        <f t="shared" si="9"/>
        <v>0</v>
      </c>
      <c r="V273" s="6">
        <f t="array" ref="V273">iferror(XLOOKUP(B273,'INC INV'!AJ:AJ,'INC INV'!AL:AL)/F273,0)</f>
        <v>0</v>
      </c>
      <c r="W273" s="6">
        <f t="array" ref="W273">IFERROR(XLOOKUP(B273,'INC INV'!AP:AP,'INC INV'!AR:AR)/F273,0)</f>
        <v>14.4</v>
      </c>
      <c r="X273" s="6">
        <f t="array" ref="X273">IFERROR(XLOOKUP(B273,'INC INV'!AV:AV,'INC INV'!AX:AX)/F273,0)</f>
        <v>0</v>
      </c>
      <c r="Y273" s="6">
        <f t="array" ref="Y273">IFERROR(XLOOKUP(B273,'INC INV'!BB:BB,'INC INV'!BD:BD)/F273,0)</f>
        <v>0</v>
      </c>
      <c r="Z273" s="6">
        <f t="array" ref="Z273">IFERROR(XLOOKUP(B273,'INC INV'!BH:BH,'INC INV'!BJ:BJ)/F273,0)</f>
        <v>0</v>
      </c>
      <c r="AA273" s="6">
        <f t="array" ref="AA273">IFERROR(XLOOKUP(B273,'INC INV'!BN:BN,'INC INV'!BP:BP)/F273,0)</f>
        <v>0</v>
      </c>
    </row>
    <row r="274">
      <c r="A274" s="30" t="s">
        <v>303</v>
      </c>
      <c r="B274" s="29" t="s">
        <v>304</v>
      </c>
      <c r="C274" s="14" t="s">
        <v>239</v>
      </c>
      <c r="D274" s="84" t="str">
        <f t="array" ref="D274">XLOOKUP(B274,'ORDER LIST'!C:C,'ORDER LIST'!B:B)</f>
        <v>Rudraksha-Do-Mukhi-2-face</v>
      </c>
      <c r="E274" s="89"/>
      <c r="F274" s="6">
        <f t="array" ref="F274">XLOOKUP(B274,SALES!A:A,SALES!C:C)</f>
        <v>9.416666667</v>
      </c>
      <c r="G274" s="6">
        <f t="array" ref="G274">XLOOKUP(B274,INV!A:A,INV!G:G)</f>
        <v>897</v>
      </c>
      <c r="H274" s="6">
        <f t="shared" si="184"/>
        <v>95.25663717</v>
      </c>
      <c r="I274" s="14">
        <f t="shared" si="3"/>
        <v>94.16666667</v>
      </c>
      <c r="J274" s="14">
        <v>10.0</v>
      </c>
      <c r="K274" s="6">
        <f t="shared" si="4"/>
        <v>94.25663717</v>
      </c>
      <c r="L274" s="6">
        <f t="shared" ref="L274:P274" si="288">IF((K274-1+W274)&lt;0,0,K274-1+W274)</f>
        <v>93.25663717</v>
      </c>
      <c r="M274" s="6">
        <f t="shared" si="288"/>
        <v>92.25663717</v>
      </c>
      <c r="N274" s="6">
        <f t="shared" si="288"/>
        <v>91.25663717</v>
      </c>
      <c r="O274" s="6">
        <f t="shared" si="288"/>
        <v>90.25663717</v>
      </c>
      <c r="P274" s="6">
        <f t="shared" si="288"/>
        <v>89.25663717</v>
      </c>
      <c r="Q274" s="6">
        <f t="shared" si="6"/>
        <v>0</v>
      </c>
      <c r="S274" s="6">
        <f t="shared" si="7"/>
        <v>0</v>
      </c>
      <c r="T274" s="6">
        <f t="shared" si="8"/>
        <v>0</v>
      </c>
      <c r="U274" s="6">
        <f t="shared" si="9"/>
        <v>0</v>
      </c>
      <c r="V274" s="6">
        <f t="array" ref="V274">iferror(XLOOKUP(B274,'INC INV'!AJ:AJ,'INC INV'!AL:AL)/F274,0)</f>
        <v>0</v>
      </c>
      <c r="W274" s="6">
        <f t="array" ref="W274">IFERROR(XLOOKUP(B274,'INC INV'!AP:AP,'INC INV'!AR:AR)/F274,0)</f>
        <v>0</v>
      </c>
      <c r="X274" s="6">
        <f t="array" ref="X274">IFERROR(XLOOKUP(B274,'INC INV'!AV:AV,'INC INV'!AX:AX)/F274,0)</f>
        <v>0</v>
      </c>
      <c r="Y274" s="6">
        <f t="array" ref="Y274">IFERROR(XLOOKUP(B274,'INC INV'!BB:BB,'INC INV'!BD:BD)/F274,0)</f>
        <v>0</v>
      </c>
      <c r="Z274" s="6">
        <f t="array" ref="Z274">IFERROR(XLOOKUP(B274,'INC INV'!BH:BH,'INC INV'!BJ:BJ)/F274,0)</f>
        <v>0</v>
      </c>
      <c r="AA274" s="6">
        <f t="array" ref="AA274">IFERROR(XLOOKUP(B274,'INC INV'!BN:BN,'INC INV'!BP:BP)/F274,0)</f>
        <v>0</v>
      </c>
    </row>
    <row r="275">
      <c r="A275" s="30" t="s">
        <v>209</v>
      </c>
      <c r="B275" s="29" t="s">
        <v>210</v>
      </c>
      <c r="C275" s="14" t="s">
        <v>182</v>
      </c>
      <c r="D275" s="84" t="str">
        <f t="array" ref="D275">XLOOKUP(B275,'ORDER LIST'!C:C,'ORDER LIST'!B:B)</f>
        <v>English Midnights with the Mystic</v>
      </c>
      <c r="E275" s="89"/>
      <c r="F275" s="6">
        <f t="array" ref="F275">XLOOKUP(B275,SALES!A:A,SALES!C:C)</f>
        <v>4.583333333</v>
      </c>
      <c r="G275" s="6">
        <f t="array" ref="G275">XLOOKUP(B275,INV!A:A,INV!G:G)</f>
        <v>449</v>
      </c>
      <c r="H275" s="6">
        <f t="shared" si="184"/>
        <v>97.96363636</v>
      </c>
      <c r="I275" s="14">
        <f t="shared" si="3"/>
        <v>36.66666667</v>
      </c>
      <c r="J275" s="14">
        <v>8.0</v>
      </c>
      <c r="K275" s="6">
        <f t="shared" si="4"/>
        <v>96.96363636</v>
      </c>
      <c r="L275" s="6">
        <f t="shared" ref="L275:P275" si="289">IF((K275-1+W275)&lt;0,0,K275-1+W275)</f>
        <v>95.96363636</v>
      </c>
      <c r="M275" s="6">
        <f t="shared" si="289"/>
        <v>94.96363636</v>
      </c>
      <c r="N275" s="6">
        <f t="shared" si="289"/>
        <v>93.96363636</v>
      </c>
      <c r="O275" s="6">
        <f t="shared" si="289"/>
        <v>92.96363636</v>
      </c>
      <c r="P275" s="6">
        <f t="shared" si="289"/>
        <v>91.96363636</v>
      </c>
      <c r="Q275" s="6">
        <f t="shared" si="6"/>
        <v>0</v>
      </c>
      <c r="S275" s="6">
        <f t="shared" si="7"/>
        <v>0</v>
      </c>
      <c r="T275" s="6">
        <f t="shared" si="8"/>
        <v>0</v>
      </c>
      <c r="U275" s="6">
        <f t="shared" si="9"/>
        <v>0</v>
      </c>
      <c r="V275" s="6">
        <f t="array" ref="V275">iferror(XLOOKUP(B275,'INC INV'!AJ:AJ,'INC INV'!AL:AL)/F275,0)</f>
        <v>0</v>
      </c>
      <c r="W275" s="6">
        <f t="array" ref="W275">IFERROR(XLOOKUP(B275,'INC INV'!AP:AP,'INC INV'!AR:AR)/F275,0)</f>
        <v>0</v>
      </c>
      <c r="X275" s="6">
        <f t="array" ref="X275">IFERROR(XLOOKUP(B275,'INC INV'!AV:AV,'INC INV'!AX:AX)/F275,0)</f>
        <v>0</v>
      </c>
      <c r="Y275" s="6">
        <f t="array" ref="Y275">IFERROR(XLOOKUP(B275,'INC INV'!BB:BB,'INC INV'!BD:BD)/F275,0)</f>
        <v>0</v>
      </c>
      <c r="Z275" s="6">
        <f t="array" ref="Z275">IFERROR(XLOOKUP(B275,'INC INV'!BH:BH,'INC INV'!BJ:BJ)/F275,0)</f>
        <v>0</v>
      </c>
      <c r="AA275" s="6">
        <f t="array" ref="AA275">IFERROR(XLOOKUP(B275,'INC INV'!BN:BN,'INC INV'!BP:BP)/F275,0)</f>
        <v>0</v>
      </c>
    </row>
    <row r="276">
      <c r="A276" s="112" t="s">
        <v>313</v>
      </c>
      <c r="B276" s="60" t="s">
        <v>314</v>
      </c>
      <c r="C276" s="2" t="s">
        <v>239</v>
      </c>
      <c r="D276" s="84" t="str">
        <f t="array" ref="D276">XLOOKUP(B276,'ORDER LIST'!C:C,'ORDER LIST'!B:B)</f>
        <v>Copper Snake Ring (S)</v>
      </c>
      <c r="E276" s="85"/>
      <c r="F276" s="6">
        <f>SUM('SN CALCS'!E2:E4)</f>
        <v>24.5</v>
      </c>
      <c r="G276" s="63">
        <f t="array" ref="G276">XLOOKUP(B276,INV!A:A,INV!G:G)+SUM('SN CALCS'!F2:F4)</f>
        <v>1002</v>
      </c>
      <c r="H276" s="6">
        <f t="shared" si="184"/>
        <v>40.89795918</v>
      </c>
      <c r="I276" s="14">
        <f t="shared" si="3"/>
        <v>294</v>
      </c>
      <c r="J276" s="14">
        <v>12.0</v>
      </c>
      <c r="K276" s="6">
        <f t="shared" si="4"/>
        <v>101.122449</v>
      </c>
      <c r="L276" s="6">
        <f t="shared" ref="L276:P276" si="290">IF((K276-1+W276)&lt;0,0,K276-1+W276)</f>
        <v>100.122449</v>
      </c>
      <c r="M276" s="6">
        <f t="shared" si="290"/>
        <v>99.12244898</v>
      </c>
      <c r="N276" s="6">
        <f t="shared" si="290"/>
        <v>98.12244898</v>
      </c>
      <c r="O276" s="6">
        <f t="shared" si="290"/>
        <v>97.12244898</v>
      </c>
      <c r="P276" s="6">
        <f t="shared" si="290"/>
        <v>96.12244898</v>
      </c>
      <c r="Q276" s="6">
        <f t="shared" si="6"/>
        <v>0</v>
      </c>
      <c r="S276" s="6">
        <f t="shared" si="7"/>
        <v>0</v>
      </c>
      <c r="T276" s="6">
        <f t="shared" si="8"/>
        <v>0</v>
      </c>
      <c r="U276" s="6">
        <f t="shared" si="9"/>
        <v>0</v>
      </c>
      <c r="V276" s="6">
        <f t="array" ref="V276">iferror(XLOOKUP(B276,'INC INV'!AJ:AJ,'INC INV'!AL:AL)/F276,0)</f>
        <v>61.2244898</v>
      </c>
      <c r="W276" s="6">
        <f t="array" ref="W276">IFERROR(XLOOKUP(B276,'INC INV'!AP:AP,'INC INV'!AR:AR)/F276,0)</f>
        <v>0</v>
      </c>
      <c r="X276" s="6">
        <f t="array" ref="X276">IFERROR(XLOOKUP(B276,'INC INV'!AV:AV,'INC INV'!AX:AX)/F276,0)</f>
        <v>0</v>
      </c>
      <c r="Y276" s="6">
        <f t="array" ref="Y276">IFERROR(XLOOKUP(B276,'INC INV'!BB:BB,'INC INV'!BD:BD)/F276,0)</f>
        <v>0</v>
      </c>
      <c r="Z276" s="6">
        <f t="array" ref="Z276">IFERROR(XLOOKUP(B276,'INC INV'!BH:BH,'INC INV'!BJ:BJ)/F276,0)</f>
        <v>0</v>
      </c>
      <c r="AA276" s="6">
        <f t="array" ref="AA276">IFERROR(XLOOKUP(B276,'INC INV'!BN:BN,'INC INV'!BP:BP)/F276,0)</f>
        <v>0</v>
      </c>
    </row>
    <row r="277">
      <c r="A277" s="30" t="s">
        <v>331</v>
      </c>
      <c r="B277" s="29" t="s">
        <v>332</v>
      </c>
      <c r="C277" s="14" t="s">
        <v>239</v>
      </c>
      <c r="D277" s="84" t="str">
        <f t="array" ref="D277">XLOOKUP(B277,'ORDER LIST'!C:C,'ORDER LIST'!B:B)</f>
        <v>Sannidhi-Sutra</v>
      </c>
      <c r="E277" s="89" t="s">
        <v>871</v>
      </c>
      <c r="F277" s="6">
        <f t="array" ref="F277">XLOOKUP(B277,SALES!A:A,SALES!C:C)</f>
        <v>0.8333333333</v>
      </c>
      <c r="G277" s="63">
        <f t="array" ref="G277">XLOOKUP(B277,INV!A:A,INV!G:G)</f>
        <v>94</v>
      </c>
      <c r="H277" s="6">
        <f t="shared" si="184"/>
        <v>112.8</v>
      </c>
      <c r="I277" s="14">
        <f t="shared" si="3"/>
        <v>8.333333333</v>
      </c>
      <c r="J277" s="14">
        <v>10.0</v>
      </c>
      <c r="K277" s="6">
        <f t="shared" si="4"/>
        <v>111.8</v>
      </c>
      <c r="L277" s="6">
        <f t="shared" ref="L277:P277" si="291">IF((K277-1+W277)&lt;0,0,K277-1+W277)</f>
        <v>110.8</v>
      </c>
      <c r="M277" s="6">
        <f t="shared" si="291"/>
        <v>109.8</v>
      </c>
      <c r="N277" s="6">
        <f t="shared" si="291"/>
        <v>108.8</v>
      </c>
      <c r="O277" s="6">
        <f t="shared" si="291"/>
        <v>107.8</v>
      </c>
      <c r="P277" s="6">
        <f t="shared" si="291"/>
        <v>106.8</v>
      </c>
      <c r="Q277" s="6">
        <f t="shared" si="6"/>
        <v>0</v>
      </c>
      <c r="S277" s="6">
        <f t="shared" si="7"/>
        <v>0</v>
      </c>
      <c r="T277" s="6">
        <f t="shared" si="8"/>
        <v>0</v>
      </c>
      <c r="U277" s="6">
        <f t="shared" si="9"/>
        <v>0</v>
      </c>
      <c r="V277" s="6">
        <f t="array" ref="V277">iferror(XLOOKUP(B277,'INC INV'!AJ:AJ,'INC INV'!AL:AL)/F277,0)</f>
        <v>0</v>
      </c>
      <c r="W277" s="6">
        <f t="array" ref="W277">IFERROR(XLOOKUP(B277,'INC INV'!AP:AP,'INC INV'!AR:AR)/F277,0)</f>
        <v>0</v>
      </c>
      <c r="X277" s="6">
        <f t="array" ref="X277">IFERROR(XLOOKUP(B277,'INC INV'!AV:AV,'INC INV'!AX:AX)/F277,0)</f>
        <v>0</v>
      </c>
      <c r="Y277" s="6">
        <f t="array" ref="Y277">IFERROR(XLOOKUP(B277,'INC INV'!BB:BB,'INC INV'!BD:BD)/F277,0)</f>
        <v>0</v>
      </c>
      <c r="Z277" s="6">
        <f t="array" ref="Z277">IFERROR(XLOOKUP(B277,'INC INV'!BH:BH,'INC INV'!BJ:BJ)/F277,0)</f>
        <v>0</v>
      </c>
      <c r="AA277" s="6">
        <f t="array" ref="AA277">IFERROR(XLOOKUP(B277,'INC INV'!BN:BN,'INC INV'!BP:BP)/F277,0)</f>
        <v>0</v>
      </c>
    </row>
    <row r="278">
      <c r="A278" s="111" t="s">
        <v>283</v>
      </c>
      <c r="B278" s="29" t="s">
        <v>284</v>
      </c>
      <c r="C278" s="14" t="s">
        <v>239</v>
      </c>
      <c r="D278" s="84" t="str">
        <f t="array" ref="D278">XLOOKUP(B278,'ORDER LIST'!C:C,'ORDER LIST'!B:B)</f>
        <v>Gudi</v>
      </c>
      <c r="E278" s="89"/>
      <c r="F278" s="6">
        <f t="array" ref="F278">XLOOKUP(B278,SALES!A:A,SALES!C:C)</f>
        <v>1.333333333</v>
      </c>
      <c r="G278" s="6">
        <f t="array" ref="G278">XLOOKUP(B278,INV!A:A,INV!G:G)</f>
        <v>154</v>
      </c>
      <c r="H278" s="6">
        <f t="shared" si="184"/>
        <v>115.5</v>
      </c>
      <c r="I278" s="14">
        <f t="shared" si="3"/>
        <v>13.33333333</v>
      </c>
      <c r="J278" s="14">
        <v>10.0</v>
      </c>
      <c r="K278" s="6">
        <f t="shared" si="4"/>
        <v>114.5</v>
      </c>
      <c r="L278" s="6">
        <f t="shared" ref="L278:P278" si="292">IF((K278-1+W278)&lt;0,0,K278-1+W278)</f>
        <v>113.5</v>
      </c>
      <c r="M278" s="6">
        <f t="shared" si="292"/>
        <v>112.5</v>
      </c>
      <c r="N278" s="6">
        <f t="shared" si="292"/>
        <v>111.5</v>
      </c>
      <c r="O278" s="6">
        <f t="shared" si="292"/>
        <v>110.5</v>
      </c>
      <c r="P278" s="6">
        <f t="shared" si="292"/>
        <v>109.5</v>
      </c>
      <c r="Q278" s="6">
        <f t="shared" si="6"/>
        <v>0</v>
      </c>
      <c r="S278" s="6">
        <f t="shared" si="7"/>
        <v>0</v>
      </c>
      <c r="T278" s="6">
        <f t="shared" si="8"/>
        <v>0</v>
      </c>
      <c r="U278" s="6">
        <f t="shared" si="9"/>
        <v>0</v>
      </c>
      <c r="V278" s="6">
        <f t="array" ref="V278">iferror(XLOOKUP(B278,'INC INV'!AJ:AJ,'INC INV'!AL:AL)/F278,0)</f>
        <v>0</v>
      </c>
      <c r="W278" s="6">
        <f t="array" ref="W278">IFERROR(XLOOKUP(B278,'INC INV'!AP:AP,'INC INV'!AR:AR)/F278,0)</f>
        <v>0</v>
      </c>
      <c r="X278" s="6">
        <f t="array" ref="X278">IFERROR(XLOOKUP(B278,'INC INV'!AV:AV,'INC INV'!AX:AX)/F278,0)</f>
        <v>0</v>
      </c>
      <c r="Y278" s="6">
        <f t="array" ref="Y278">IFERROR(XLOOKUP(B278,'INC INV'!BB:BB,'INC INV'!BD:BD)/F278,0)</f>
        <v>0</v>
      </c>
      <c r="Z278" s="6">
        <f t="array" ref="Z278">IFERROR(XLOOKUP(B278,'INC INV'!BH:BH,'INC INV'!BJ:BJ)/F278,0)</f>
        <v>0</v>
      </c>
      <c r="AA278" s="6">
        <f t="array" ref="AA278">IFERROR(XLOOKUP(B278,'INC INV'!BN:BN,'INC INV'!BP:BP)/F278,0)</f>
        <v>0</v>
      </c>
    </row>
    <row r="279">
      <c r="A279" s="30" t="s">
        <v>771</v>
      </c>
      <c r="B279" s="115" t="s">
        <v>778</v>
      </c>
      <c r="C279" s="14" t="s">
        <v>726</v>
      </c>
      <c r="D279" s="84" t="str">
        <f t="array" ref="D279">XLOOKUP(B279,'ORDER LIST'!C:C,'ORDER LIST'!B:B)</f>
        <v>Devi-Yantra-Covering-Cloth</v>
      </c>
      <c r="E279" s="89"/>
      <c r="F279" s="66">
        <v>2.0</v>
      </c>
      <c r="G279" s="6">
        <f t="array" ref="G279">XLOOKUP(B279,INV!A:A,INV!G:G)</f>
        <v>237</v>
      </c>
      <c r="H279" s="6">
        <f t="shared" si="184"/>
        <v>118.5</v>
      </c>
      <c r="I279" s="14">
        <f t="shared" si="3"/>
        <v>20</v>
      </c>
      <c r="J279" s="14">
        <v>10.0</v>
      </c>
      <c r="K279" s="6">
        <f t="shared" si="4"/>
        <v>117.5</v>
      </c>
      <c r="L279" s="6">
        <f t="shared" ref="L279:P279" si="293">IF((K279-1+W279)&lt;0,0,K279-1+W279)</f>
        <v>116.5</v>
      </c>
      <c r="M279" s="6">
        <f t="shared" si="293"/>
        <v>115.5</v>
      </c>
      <c r="N279" s="6">
        <f t="shared" si="293"/>
        <v>118.5</v>
      </c>
      <c r="O279" s="6">
        <f t="shared" si="293"/>
        <v>117.5</v>
      </c>
      <c r="P279" s="6">
        <f t="shared" si="293"/>
        <v>116.5</v>
      </c>
      <c r="Q279" s="6">
        <f t="shared" si="6"/>
        <v>0</v>
      </c>
      <c r="S279" s="6">
        <f t="shared" si="7"/>
        <v>0</v>
      </c>
      <c r="T279" s="6">
        <f t="shared" si="8"/>
        <v>0</v>
      </c>
      <c r="U279" s="6">
        <f t="shared" si="9"/>
        <v>0</v>
      </c>
      <c r="V279" s="6">
        <f t="array" ref="V279">iferror(XLOOKUP(B279,'INC INV'!AJ:AJ,'INC INV'!AL:AL)/F279,0)</f>
        <v>0</v>
      </c>
      <c r="W279" s="6">
        <f t="array" ref="W279">IFERROR(XLOOKUP(B279,'INC INV'!AP:AP,'INC INV'!AR:AR)/F279,0)</f>
        <v>0</v>
      </c>
      <c r="X279" s="6">
        <f t="array" ref="X279">IFERROR(XLOOKUP(B279,'INC INV'!AV:AV,'INC INV'!AX:AX)/F279,0)</f>
        <v>0</v>
      </c>
      <c r="Y279" s="6">
        <f t="array" ref="Y279">IFERROR(XLOOKUP(B279,'INC INV'!BB:BB,'INC INV'!BD:BD)/F279,0)</f>
        <v>4</v>
      </c>
      <c r="Z279" s="6">
        <f t="array" ref="Z279">IFERROR(XLOOKUP(B279,'INC INV'!BH:BH,'INC INV'!BJ:BJ)/F279,0)</f>
        <v>0</v>
      </c>
      <c r="AA279" s="6">
        <f t="array" ref="AA279">IFERROR(XLOOKUP(B279,'INC INV'!BN:BN,'INC INV'!BP:BP)/F279,0)</f>
        <v>0</v>
      </c>
    </row>
    <row r="280">
      <c r="A280" s="30" t="s">
        <v>333</v>
      </c>
      <c r="B280" s="29" t="s">
        <v>334</v>
      </c>
      <c r="C280" s="14" t="s">
        <v>239</v>
      </c>
      <c r="D280" s="84" t="str">
        <f t="array" ref="D280">XLOOKUP(B280,'ORDER LIST'!C:C,'ORDER LIST'!B:B)</f>
        <v>Bhairavi-Sadhana-Kit</v>
      </c>
      <c r="E280" s="89"/>
      <c r="F280" s="6">
        <f t="array" ref="F280">XLOOKUP(B280,SALES!A:A,SALES!C:C)</f>
        <v>52.58333333</v>
      </c>
      <c r="G280" s="63">
        <f t="array" ref="G280">XLOOKUP(B280,INV!A:A,INV!G:G)</f>
        <v>6284</v>
      </c>
      <c r="H280" s="6">
        <f t="shared" si="184"/>
        <v>119.5055468</v>
      </c>
      <c r="I280" s="14">
        <f t="shared" si="3"/>
        <v>525.8333333</v>
      </c>
      <c r="J280" s="14">
        <v>10.0</v>
      </c>
      <c r="K280" s="6">
        <f t="shared" si="4"/>
        <v>118.5055468</v>
      </c>
      <c r="L280" s="6">
        <f t="shared" ref="L280:P280" si="294">IF((K280-1+W280)&lt;0,0,K280-1+W280)</f>
        <v>117.5055468</v>
      </c>
      <c r="M280" s="6">
        <f t="shared" si="294"/>
        <v>116.5055468</v>
      </c>
      <c r="N280" s="6">
        <f t="shared" si="294"/>
        <v>115.5055468</v>
      </c>
      <c r="O280" s="6">
        <f t="shared" si="294"/>
        <v>114.5055468</v>
      </c>
      <c r="P280" s="6">
        <f t="shared" si="294"/>
        <v>113.5055468</v>
      </c>
      <c r="Q280" s="6">
        <f t="shared" si="6"/>
        <v>0</v>
      </c>
      <c r="S280" s="6">
        <f t="shared" si="7"/>
        <v>0</v>
      </c>
      <c r="T280" s="6">
        <f t="shared" si="8"/>
        <v>0</v>
      </c>
      <c r="U280" s="6">
        <f t="shared" si="9"/>
        <v>0</v>
      </c>
      <c r="V280" s="6">
        <f t="array" ref="V280">iferror(XLOOKUP(B280,'INC INV'!AJ:AJ,'INC INV'!AL:AL)/F280,0)</f>
        <v>0</v>
      </c>
      <c r="W280" s="6">
        <f t="array" ref="W280">IFERROR(XLOOKUP(B280,'INC INV'!AP:AP,'INC INV'!AR:AR)/F280,0)</f>
        <v>0</v>
      </c>
      <c r="X280" s="6">
        <f t="array" ref="X280">IFERROR(XLOOKUP(B280,'INC INV'!AV:AV,'INC INV'!AX:AX)/F280,0)</f>
        <v>0</v>
      </c>
      <c r="Y280" s="6">
        <f t="array" ref="Y280">IFERROR(XLOOKUP(B280,'INC INV'!BB:BB,'INC INV'!BD:BD)/F280,0)</f>
        <v>0</v>
      </c>
      <c r="Z280" s="6">
        <f t="array" ref="Z280">IFERROR(XLOOKUP(B280,'INC INV'!BH:BH,'INC INV'!BJ:BJ)/F280,0)</f>
        <v>0</v>
      </c>
      <c r="AA280" s="6">
        <f t="array" ref="AA280">IFERROR(XLOOKUP(B280,'INC INV'!BN:BN,'INC INV'!BP:BP)/F280,0)</f>
        <v>0</v>
      </c>
    </row>
    <row r="281">
      <c r="A281" s="30" t="s">
        <v>702</v>
      </c>
      <c r="B281" s="29" t="s">
        <v>703</v>
      </c>
      <c r="C281" s="14" t="s">
        <v>607</v>
      </c>
      <c r="D281" s="84" t="str">
        <f t="array" ref="D281">XLOOKUP(B281,'ORDER LIST'!C:C,'ORDER LIST'!B:B)</f>
        <v>DB201 Dhyanalinga Photo (6x4)</v>
      </c>
      <c r="E281" s="89" t="str">
        <f t="array" ref="E281">XLOOKUP(B281,'PRICE LIST'!E:E,#REF!)</f>
        <v>#N/A</v>
      </c>
      <c r="F281" s="6">
        <f t="array" ref="F281">XLOOKUP(B281,SALES!A:A,SALES!C:C)</f>
        <v>0.1666666667</v>
      </c>
      <c r="G281" s="6">
        <f t="array" ref="G281">XLOOKUP(B281,INV!A:A,INV!G:G)</f>
        <v>21</v>
      </c>
      <c r="H281" s="6">
        <f t="shared" si="184"/>
        <v>126</v>
      </c>
      <c r="I281" s="14">
        <f t="shared" si="3"/>
        <v>1.333333333</v>
      </c>
      <c r="J281" s="14">
        <v>8.0</v>
      </c>
      <c r="K281" s="6">
        <f t="shared" si="4"/>
        <v>125</v>
      </c>
      <c r="L281" s="6">
        <f t="shared" ref="L281:P281" si="295">IF((K281-1+W281)&lt;0,0,K281-1+W281)</f>
        <v>124</v>
      </c>
      <c r="M281" s="6">
        <f t="shared" si="295"/>
        <v>123</v>
      </c>
      <c r="N281" s="6">
        <f t="shared" si="295"/>
        <v>122</v>
      </c>
      <c r="O281" s="6">
        <f t="shared" si="295"/>
        <v>121</v>
      </c>
      <c r="P281" s="6">
        <f t="shared" si="295"/>
        <v>120</v>
      </c>
      <c r="Q281" s="6">
        <f t="shared" si="6"/>
        <v>0</v>
      </c>
      <c r="S281" s="6">
        <f t="shared" si="7"/>
        <v>0</v>
      </c>
      <c r="T281" s="6">
        <f t="shared" si="8"/>
        <v>0</v>
      </c>
      <c r="U281" s="6">
        <f t="shared" si="9"/>
        <v>0</v>
      </c>
      <c r="V281" s="6">
        <f t="array" ref="V281">iferror(XLOOKUP(B281,'INC INV'!AJ:AJ,'INC INV'!AL:AL)/F281,0)</f>
        <v>0</v>
      </c>
      <c r="W281" s="6">
        <f t="array" ref="W281">IFERROR(XLOOKUP(B281,'INC INV'!AP:AP,'INC INV'!AR:AR)/F281,0)</f>
        <v>0</v>
      </c>
      <c r="X281" s="6">
        <f t="array" ref="X281">IFERROR(XLOOKUP(B281,'INC INV'!AV:AV,'INC INV'!AX:AX)/F281,0)</f>
        <v>0</v>
      </c>
      <c r="Y281" s="6">
        <f t="array" ref="Y281">IFERROR(XLOOKUP(B281,'INC INV'!BB:BB,'INC INV'!BD:BD)/F281,0)</f>
        <v>0</v>
      </c>
      <c r="Z281" s="6">
        <f t="array" ref="Z281">IFERROR(XLOOKUP(B281,'INC INV'!BH:BH,'INC INV'!BJ:BJ)/F281,0)</f>
        <v>0</v>
      </c>
      <c r="AA281" s="6">
        <f t="array" ref="AA281">IFERROR(XLOOKUP(B281,'INC INV'!BN:BN,'INC INV'!BP:BP)/F281,0)</f>
        <v>0</v>
      </c>
    </row>
    <row r="282">
      <c r="A282" s="111" t="s">
        <v>279</v>
      </c>
      <c r="B282" s="29" t="s">
        <v>280</v>
      </c>
      <c r="C282" s="14" t="s">
        <v>239</v>
      </c>
      <c r="D282" s="84" t="str">
        <f t="array" ref="D282">XLOOKUP(B282,'ORDER LIST'!C:C,'ORDER LIST'!B:B)</f>
        <v>Adiyogi Consecrated - 6"</v>
      </c>
      <c r="E282" s="89" t="s">
        <v>864</v>
      </c>
      <c r="F282" s="6">
        <f t="array" ref="F282">XLOOKUP(B282,SALES!A:A,SALES!C:C)</f>
        <v>1.083333333</v>
      </c>
      <c r="G282" s="6">
        <f t="array" ref="G282">XLOOKUP(B282,INV!A:A,INV!G:G)</f>
        <v>139</v>
      </c>
      <c r="H282" s="6">
        <f t="shared" si="184"/>
        <v>128.3076923</v>
      </c>
      <c r="I282" s="14">
        <f t="shared" si="3"/>
        <v>10.83333333</v>
      </c>
      <c r="J282" s="14">
        <v>10.0</v>
      </c>
      <c r="K282" s="6">
        <f t="shared" si="4"/>
        <v>127.3076923</v>
      </c>
      <c r="L282" s="6">
        <f t="shared" ref="L282:P282" si="296">IF((K282-1+W282)&lt;0,0,K282-1+W282)</f>
        <v>130.9230769</v>
      </c>
      <c r="M282" s="6">
        <f t="shared" si="296"/>
        <v>129.9230769</v>
      </c>
      <c r="N282" s="6">
        <f t="shared" si="296"/>
        <v>128.9230769</v>
      </c>
      <c r="O282" s="6">
        <f t="shared" si="296"/>
        <v>127.9230769</v>
      </c>
      <c r="P282" s="6">
        <f t="shared" si="296"/>
        <v>126.9230769</v>
      </c>
      <c r="Q282" s="6">
        <f t="shared" si="6"/>
        <v>0</v>
      </c>
      <c r="S282" s="6">
        <f t="shared" si="7"/>
        <v>0</v>
      </c>
      <c r="T282" s="6">
        <f t="shared" si="8"/>
        <v>0</v>
      </c>
      <c r="U282" s="6">
        <f t="shared" si="9"/>
        <v>0</v>
      </c>
      <c r="V282" s="6">
        <f t="array" ref="V282">iferror(XLOOKUP(B282,'INC INV'!AJ:AJ,'INC INV'!AL:AL)/F282,0)</f>
        <v>0</v>
      </c>
      <c r="W282" s="6">
        <f t="array" ref="W282">IFERROR(XLOOKUP(B282,'INC INV'!AP:AP,'INC INV'!AR:AR)/F282,0)</f>
        <v>4.615384615</v>
      </c>
      <c r="X282" s="6">
        <f t="array" ref="X282">IFERROR(XLOOKUP(B282,'INC INV'!AV:AV,'INC INV'!AX:AX)/F282,0)</f>
        <v>0</v>
      </c>
      <c r="Y282" s="6">
        <f t="array" ref="Y282">IFERROR(XLOOKUP(B282,'INC INV'!BB:BB,'INC INV'!BD:BD)/F282,0)</f>
        <v>0</v>
      </c>
      <c r="Z282" s="6">
        <f t="array" ref="Z282">IFERROR(XLOOKUP(B282,'INC INV'!BH:BH,'INC INV'!BJ:BJ)/F282,0)</f>
        <v>0</v>
      </c>
      <c r="AA282" s="6">
        <f t="array" ref="AA282">IFERROR(XLOOKUP(B282,'INC INV'!BN:BN,'INC INV'!BP:BP)/F282,0)</f>
        <v>0</v>
      </c>
    </row>
    <row r="283">
      <c r="A283" s="30" t="s">
        <v>773</v>
      </c>
      <c r="B283" s="2" t="s">
        <v>280</v>
      </c>
      <c r="C283" s="14" t="s">
        <v>726</v>
      </c>
      <c r="D283" s="84" t="str">
        <f t="array" ref="D283">XLOOKUP(B283,'ORDER LIST'!C:C,'ORDER LIST'!B:B)</f>
        <v>Adiyogi Consecrated - 6"</v>
      </c>
      <c r="E283" s="89"/>
      <c r="F283" s="6">
        <f t="array" ref="F283">XLOOKUP(B283,SALES!A:A,SALES!C:C)</f>
        <v>1.083333333</v>
      </c>
      <c r="G283" s="6">
        <f t="array" ref="G283">XLOOKUP(B283,INV!A:A,INV!G:G)</f>
        <v>139</v>
      </c>
      <c r="H283" s="6">
        <f t="shared" si="184"/>
        <v>128.3076923</v>
      </c>
      <c r="I283" s="14">
        <f t="shared" si="3"/>
        <v>8.666666667</v>
      </c>
      <c r="J283" s="14">
        <v>8.0</v>
      </c>
      <c r="K283" s="6">
        <f t="shared" si="4"/>
        <v>127.3076923</v>
      </c>
      <c r="L283" s="6">
        <f t="shared" ref="L283:P283" si="297">IF((K283-1+W283)&lt;0,0,K283-1+W283)</f>
        <v>130.9230769</v>
      </c>
      <c r="M283" s="6">
        <f t="shared" si="297"/>
        <v>129.9230769</v>
      </c>
      <c r="N283" s="6">
        <f t="shared" si="297"/>
        <v>128.9230769</v>
      </c>
      <c r="O283" s="6">
        <f t="shared" si="297"/>
        <v>127.9230769</v>
      </c>
      <c r="P283" s="6">
        <f t="shared" si="297"/>
        <v>126.9230769</v>
      </c>
      <c r="Q283" s="6">
        <f t="shared" si="6"/>
        <v>0</v>
      </c>
      <c r="S283" s="6">
        <f t="shared" si="7"/>
        <v>0</v>
      </c>
      <c r="T283" s="6">
        <f t="shared" si="8"/>
        <v>0</v>
      </c>
      <c r="U283" s="6">
        <f t="shared" si="9"/>
        <v>0</v>
      </c>
      <c r="V283" s="6">
        <f t="array" ref="V283">iferror(XLOOKUP(B283,'INC INV'!AJ:AJ,'INC INV'!AL:AL)/F283,0)</f>
        <v>0</v>
      </c>
      <c r="W283" s="6">
        <f t="array" ref="W283">IFERROR(XLOOKUP(B283,'INC INV'!AP:AP,'INC INV'!AR:AR)/F283,0)</f>
        <v>4.615384615</v>
      </c>
      <c r="X283" s="6">
        <f t="array" ref="X283">IFERROR(XLOOKUP(B283,'INC INV'!AV:AV,'INC INV'!AX:AX)/F283,0)</f>
        <v>0</v>
      </c>
      <c r="Y283" s="6">
        <f t="array" ref="Y283">IFERROR(XLOOKUP(B283,'INC INV'!BB:BB,'INC INV'!BD:BD)/F283,0)</f>
        <v>0</v>
      </c>
      <c r="Z283" s="6">
        <f t="array" ref="Z283">IFERROR(XLOOKUP(B283,'INC INV'!BH:BH,'INC INV'!BJ:BJ)/F283,0)</f>
        <v>0</v>
      </c>
      <c r="AA283" s="6">
        <f t="array" ref="AA283">IFERROR(XLOOKUP(B283,'INC INV'!BN:BN,'INC INV'!BP:BP)/F283,0)</f>
        <v>0</v>
      </c>
    </row>
    <row r="284">
      <c r="A284" s="30" t="s">
        <v>339</v>
      </c>
      <c r="B284" s="29" t="s">
        <v>340</v>
      </c>
      <c r="C284" s="14" t="s">
        <v>239</v>
      </c>
      <c r="D284" s="84" t="str">
        <f t="array" ref="D284">XLOOKUP(B284,'ORDER LIST'!C:C,'ORDER LIST'!B:B)</f>
        <v>Adiyogi Vastram</v>
      </c>
      <c r="E284" s="89"/>
      <c r="F284" s="6">
        <f t="array" ref="F284">XLOOKUP(B284,SALES!A:A,SALES!C:C)</f>
        <v>30.91666667</v>
      </c>
      <c r="G284" s="63">
        <f t="array" ref="G284">XLOOKUP(B284,INV!A:A,INV!G:G)</f>
        <v>4068</v>
      </c>
      <c r="H284" s="6">
        <f t="shared" si="184"/>
        <v>131.5795148</v>
      </c>
      <c r="I284" s="14">
        <f t="shared" si="3"/>
        <v>309.1666667</v>
      </c>
      <c r="J284" s="14">
        <v>10.0</v>
      </c>
      <c r="K284" s="6">
        <f t="shared" si="4"/>
        <v>130.5795148</v>
      </c>
      <c r="L284" s="6">
        <f t="shared" ref="L284:P284" si="298">IF((K284-1+W284)&lt;0,0,K284-1+W284)</f>
        <v>129.5795148</v>
      </c>
      <c r="M284" s="6">
        <f t="shared" si="298"/>
        <v>128.5795148</v>
      </c>
      <c r="N284" s="6">
        <f t="shared" si="298"/>
        <v>127.5795148</v>
      </c>
      <c r="O284" s="6">
        <f t="shared" si="298"/>
        <v>126.5795148</v>
      </c>
      <c r="P284" s="6">
        <f t="shared" si="298"/>
        <v>125.5795148</v>
      </c>
      <c r="Q284" s="6">
        <f t="shared" si="6"/>
        <v>0</v>
      </c>
      <c r="S284" s="6">
        <f t="shared" si="7"/>
        <v>0</v>
      </c>
      <c r="T284" s="6">
        <f t="shared" si="8"/>
        <v>0</v>
      </c>
      <c r="U284" s="6">
        <f t="shared" si="9"/>
        <v>0</v>
      </c>
      <c r="V284" s="6">
        <f t="array" ref="V284">iferror(XLOOKUP(B284,'INC INV'!AJ:AJ,'INC INV'!AL:AL)/F284,0)</f>
        <v>0</v>
      </c>
      <c r="W284" s="6">
        <f t="array" ref="W284">IFERROR(XLOOKUP(B284,'INC INV'!AP:AP,'INC INV'!AR:AR)/F284,0)</f>
        <v>0</v>
      </c>
      <c r="X284" s="6">
        <f t="array" ref="X284">IFERROR(XLOOKUP(B284,'INC INV'!AV:AV,'INC INV'!AX:AX)/F284,0)</f>
        <v>0</v>
      </c>
      <c r="Y284" s="6">
        <f t="array" ref="Y284">IFERROR(XLOOKUP(B284,'INC INV'!BB:BB,'INC INV'!BD:BD)/F284,0)</f>
        <v>0</v>
      </c>
      <c r="Z284" s="6">
        <f t="array" ref="Z284">IFERROR(XLOOKUP(B284,'INC INV'!BH:BH,'INC INV'!BJ:BJ)/F284,0)</f>
        <v>0</v>
      </c>
      <c r="AA284" s="6">
        <f t="array" ref="AA284">IFERROR(XLOOKUP(B284,'INC INV'!BN:BN,'INC INV'!BP:BP)/F284,0)</f>
        <v>0</v>
      </c>
    </row>
    <row r="285">
      <c r="A285" s="30" t="s">
        <v>705</v>
      </c>
      <c r="B285" s="29" t="s">
        <v>706</v>
      </c>
      <c r="C285" s="14" t="s">
        <v>607</v>
      </c>
      <c r="D285" s="84" t="str">
        <f t="array" ref="D285">XLOOKUP(B285,'ORDER LIST'!C:C,'ORDER LIST'!B:B)</f>
        <v>SJ503 Sadhguru Photo (8x12)</v>
      </c>
      <c r="E285" s="89" t="str">
        <f t="array" ref="E285">XLOOKUP(B285,'PRICE LIST'!E:E,#REF!)</f>
        <v>#N/A</v>
      </c>
      <c r="F285" s="6">
        <f t="array" ref="F285">XLOOKUP(B285,SALES!A:A,SALES!C:C)</f>
        <v>0.1666666667</v>
      </c>
      <c r="G285" s="6">
        <f t="array" ref="G285">XLOOKUP(B285,INV!A:A,INV!G:G)</f>
        <v>14</v>
      </c>
      <c r="H285" s="6">
        <f t="shared" si="184"/>
        <v>84</v>
      </c>
      <c r="I285" s="14">
        <f t="shared" si="3"/>
        <v>1.333333333</v>
      </c>
      <c r="J285" s="14">
        <v>8.0</v>
      </c>
      <c r="K285" s="6">
        <f t="shared" si="4"/>
        <v>143</v>
      </c>
      <c r="L285" s="6">
        <f t="shared" ref="L285:P285" si="299">IF((K285-1+W285)&lt;0,0,K285-1+W285)</f>
        <v>142</v>
      </c>
      <c r="M285" s="6">
        <f t="shared" si="299"/>
        <v>141</v>
      </c>
      <c r="N285" s="6">
        <f t="shared" si="299"/>
        <v>140</v>
      </c>
      <c r="O285" s="6">
        <f t="shared" si="299"/>
        <v>139</v>
      </c>
      <c r="P285" s="6">
        <f t="shared" si="299"/>
        <v>138</v>
      </c>
      <c r="Q285" s="6">
        <f t="shared" si="6"/>
        <v>0</v>
      </c>
      <c r="S285" s="6">
        <f t="shared" si="7"/>
        <v>0</v>
      </c>
      <c r="T285" s="6">
        <f t="shared" si="8"/>
        <v>0</v>
      </c>
      <c r="U285" s="6">
        <f t="shared" si="9"/>
        <v>0</v>
      </c>
      <c r="V285" s="6">
        <f t="array" ref="V285">iferror(XLOOKUP(B285,'INC INV'!AJ:AJ,'INC INV'!AL:AL)/F285,0)</f>
        <v>60</v>
      </c>
      <c r="W285" s="6">
        <f t="array" ref="W285">IFERROR(XLOOKUP(B285,'INC INV'!AP:AP,'INC INV'!AR:AR)/F285,0)</f>
        <v>0</v>
      </c>
      <c r="X285" s="6">
        <f t="array" ref="X285">IFERROR(XLOOKUP(B285,'INC INV'!AV:AV,'INC INV'!AX:AX)/F285,0)</f>
        <v>0</v>
      </c>
      <c r="Y285" s="6">
        <f t="array" ref="Y285">IFERROR(XLOOKUP(B285,'INC INV'!BB:BB,'INC INV'!BD:BD)/F285,0)</f>
        <v>0</v>
      </c>
      <c r="Z285" s="6">
        <f t="array" ref="Z285">IFERROR(XLOOKUP(B285,'INC INV'!BH:BH,'INC INV'!BJ:BJ)/F285,0)</f>
        <v>0</v>
      </c>
      <c r="AA285" s="6">
        <f t="array" ref="AA285">IFERROR(XLOOKUP(B285,'INC INV'!BN:BN,'INC INV'!BP:BP)/F285,0)</f>
        <v>0</v>
      </c>
    </row>
    <row r="286">
      <c r="A286" s="30" t="s">
        <v>207</v>
      </c>
      <c r="B286" s="29" t="s">
        <v>208</v>
      </c>
      <c r="C286" s="14" t="s">
        <v>182</v>
      </c>
      <c r="D286" s="84" t="str">
        <f t="array" ref="D286">XLOOKUP(B286,'ORDER LIST'!C:C,'ORDER LIST'!B:B)</f>
        <v>Photo-Book-Small</v>
      </c>
      <c r="E286" s="89"/>
      <c r="F286" s="6">
        <f t="array" ref="F286">XLOOKUP(B286,SALES!A:A,SALES!C:C)</f>
        <v>0.6666666667</v>
      </c>
      <c r="G286" s="6">
        <f t="array" ref="G286">XLOOKUP(B286,INV!A:A,INV!G:G)</f>
        <v>101</v>
      </c>
      <c r="H286" s="6">
        <f t="shared" si="184"/>
        <v>151.5</v>
      </c>
      <c r="I286" s="14">
        <f t="shared" si="3"/>
        <v>5.333333333</v>
      </c>
      <c r="J286" s="14">
        <v>8.0</v>
      </c>
      <c r="K286" s="6">
        <f t="shared" si="4"/>
        <v>150.5</v>
      </c>
      <c r="L286" s="6">
        <f t="shared" ref="L286:P286" si="300">IF((K286-1+W286)&lt;0,0,K286-1+W286)</f>
        <v>149.5</v>
      </c>
      <c r="M286" s="6">
        <f t="shared" si="300"/>
        <v>148.5</v>
      </c>
      <c r="N286" s="6">
        <f t="shared" si="300"/>
        <v>147.5</v>
      </c>
      <c r="O286" s="6">
        <f t="shared" si="300"/>
        <v>146.5</v>
      </c>
      <c r="P286" s="6">
        <f t="shared" si="300"/>
        <v>145.5</v>
      </c>
      <c r="Q286" s="6">
        <f t="shared" si="6"/>
        <v>0</v>
      </c>
      <c r="S286" s="6">
        <f t="shared" si="7"/>
        <v>0</v>
      </c>
      <c r="T286" s="6">
        <f t="shared" si="8"/>
        <v>0</v>
      </c>
      <c r="U286" s="6">
        <f t="shared" si="9"/>
        <v>0</v>
      </c>
      <c r="V286" s="6">
        <f t="array" ref="V286">iferror(XLOOKUP(B286,'INC INV'!AJ:AJ,'INC INV'!AL:AL)/F286,0)</f>
        <v>0</v>
      </c>
      <c r="W286" s="6">
        <f t="array" ref="W286">IFERROR(XLOOKUP(B286,'INC INV'!AP:AP,'INC INV'!AR:AR)/F286,0)</f>
        <v>0</v>
      </c>
      <c r="X286" s="6">
        <f t="array" ref="X286">IFERROR(XLOOKUP(B286,'INC INV'!AV:AV,'INC INV'!AX:AX)/F286,0)</f>
        <v>0</v>
      </c>
      <c r="Y286" s="6">
        <f t="array" ref="Y286">IFERROR(XLOOKUP(B286,'INC INV'!BB:BB,'INC INV'!BD:BD)/F286,0)</f>
        <v>0</v>
      </c>
      <c r="Z286" s="6">
        <f t="array" ref="Z286">IFERROR(XLOOKUP(B286,'INC INV'!BH:BH,'INC INV'!BJ:BJ)/F286,0)</f>
        <v>0</v>
      </c>
      <c r="AA286" s="6">
        <f t="array" ref="AA286">IFERROR(XLOOKUP(B286,'INC INV'!BN:BN,'INC INV'!BP:BP)/F286,0)</f>
        <v>0</v>
      </c>
    </row>
    <row r="287">
      <c r="A287" s="94" t="s">
        <v>663</v>
      </c>
      <c r="B287" s="20" t="s">
        <v>664</v>
      </c>
      <c r="C287" s="14" t="s">
        <v>607</v>
      </c>
      <c r="D287" s="84" t="str">
        <f t="array" ref="D287">XLOOKUP(B287,'ORDER LIST'!C:C,'ORDER LIST'!B:B)</f>
        <v>Devi I/Red Photo Ver (48x72)</v>
      </c>
      <c r="E287" s="89" t="s">
        <v>864</v>
      </c>
      <c r="F287" s="6">
        <f t="array" ref="F287">XLOOKUP(B287,SALES!A:A,SALES!C:C)</f>
        <v>0.08333333333</v>
      </c>
      <c r="G287" s="6">
        <f t="array" ref="G287">XLOOKUP(B287,INV!A:A,INV!G:G)</f>
        <v>3</v>
      </c>
      <c r="H287" s="6">
        <f t="shared" si="184"/>
        <v>36</v>
      </c>
      <c r="I287" s="14">
        <f t="shared" si="3"/>
        <v>0.6666666667</v>
      </c>
      <c r="J287" s="14">
        <v>8.0</v>
      </c>
      <c r="K287" s="6">
        <f t="shared" si="4"/>
        <v>155</v>
      </c>
      <c r="L287" s="6">
        <f t="shared" ref="L287:P287" si="301">IF((K287-1+W287)&lt;0,0,K287-1+W287)</f>
        <v>154</v>
      </c>
      <c r="M287" s="6">
        <f t="shared" si="301"/>
        <v>153</v>
      </c>
      <c r="N287" s="6">
        <f t="shared" si="301"/>
        <v>152</v>
      </c>
      <c r="O287" s="6">
        <f t="shared" si="301"/>
        <v>151</v>
      </c>
      <c r="P287" s="6">
        <f t="shared" si="301"/>
        <v>150</v>
      </c>
      <c r="Q287" s="6">
        <f t="shared" si="6"/>
        <v>0</v>
      </c>
      <c r="S287" s="6">
        <f t="shared" si="7"/>
        <v>0</v>
      </c>
      <c r="T287" s="6">
        <f t="shared" si="8"/>
        <v>0</v>
      </c>
      <c r="U287" s="6">
        <f t="shared" si="9"/>
        <v>0</v>
      </c>
      <c r="V287" s="6">
        <f t="array" ref="V287">iferror(XLOOKUP(B287,'INC INV'!AJ:AJ,'INC INV'!AL:AL)/F287,0)</f>
        <v>120</v>
      </c>
      <c r="W287" s="6">
        <f t="array" ref="W287">IFERROR(XLOOKUP(B287,'INC INV'!AP:AP,'INC INV'!AR:AR)/F287,0)</f>
        <v>0</v>
      </c>
      <c r="X287" s="6">
        <f t="array" ref="X287">IFERROR(XLOOKUP(B287,'INC INV'!AV:AV,'INC INV'!AX:AX)/F287,0)</f>
        <v>0</v>
      </c>
      <c r="Y287" s="6">
        <f t="array" ref="Y287">IFERROR(XLOOKUP(B287,'INC INV'!BB:BB,'INC INV'!BD:BD)/F287,0)</f>
        <v>0</v>
      </c>
      <c r="Z287" s="6">
        <f t="array" ref="Z287">IFERROR(XLOOKUP(B287,'INC INV'!BH:BH,'INC INV'!BJ:BJ)/F287,0)</f>
        <v>0</v>
      </c>
      <c r="AA287" s="6">
        <f t="array" ref="AA287">IFERROR(XLOOKUP(B287,'INC INV'!BN:BN,'INC INV'!BP:BP)/F287,0)</f>
        <v>0</v>
      </c>
    </row>
    <row r="288">
      <c r="A288" s="30" t="s">
        <v>629</v>
      </c>
      <c r="B288" s="29" t="s">
        <v>676</v>
      </c>
      <c r="C288" s="14" t="s">
        <v>607</v>
      </c>
      <c r="D288" s="84" t="str">
        <f t="array" ref="D288">XLOOKUP(B288,'ORDER LIST'!C:C,'ORDER LIST'!B:B)</f>
        <v>SG-Photos-Kailash-8</v>
      </c>
      <c r="E288" s="89" t="str">
        <f t="array" ref="E288">XLOOKUP(B288,'PRICE LIST'!E:E,#REF!)</f>
        <v>#N/A</v>
      </c>
      <c r="F288" s="6">
        <f t="array" ref="F288">XLOOKUP(B288,SALES!A:A,SALES!C:C)</f>
        <v>0.1666666667</v>
      </c>
      <c r="G288" s="6">
        <f t="array" ref="G288">XLOOKUP(B288,INV!A:A,INV!G:G)</f>
        <v>26</v>
      </c>
      <c r="H288" s="6">
        <f t="shared" si="184"/>
        <v>156</v>
      </c>
      <c r="I288" s="14">
        <f t="shared" si="3"/>
        <v>1.333333333</v>
      </c>
      <c r="J288" s="14">
        <v>8.0</v>
      </c>
      <c r="K288" s="6">
        <f t="shared" si="4"/>
        <v>155</v>
      </c>
      <c r="L288" s="6">
        <f t="shared" ref="L288:P288" si="302">IF((K288-1+W288)&lt;0,0,K288-1+W288)</f>
        <v>154</v>
      </c>
      <c r="M288" s="6">
        <f t="shared" si="302"/>
        <v>153</v>
      </c>
      <c r="N288" s="6">
        <f t="shared" si="302"/>
        <v>152</v>
      </c>
      <c r="O288" s="6">
        <f t="shared" si="302"/>
        <v>151</v>
      </c>
      <c r="P288" s="6">
        <f t="shared" si="302"/>
        <v>150</v>
      </c>
      <c r="Q288" s="6">
        <f t="shared" si="6"/>
        <v>0</v>
      </c>
      <c r="S288" s="6">
        <f t="shared" si="7"/>
        <v>0</v>
      </c>
      <c r="T288" s="6">
        <f t="shared" si="8"/>
        <v>0</v>
      </c>
      <c r="U288" s="6">
        <f t="shared" si="9"/>
        <v>0</v>
      </c>
      <c r="V288" s="6">
        <f t="array" ref="V288">iferror(XLOOKUP(B288,'INC INV'!AJ:AJ,'INC INV'!AL:AL)/F288,0)</f>
        <v>0</v>
      </c>
      <c r="W288" s="6">
        <f t="array" ref="W288">IFERROR(XLOOKUP(B288,'INC INV'!AP:AP,'INC INV'!AR:AR)/F288,0)</f>
        <v>0</v>
      </c>
      <c r="X288" s="6">
        <f t="array" ref="X288">IFERROR(XLOOKUP(B288,'INC INV'!AV:AV,'INC INV'!AX:AX)/F288,0)</f>
        <v>0</v>
      </c>
      <c r="Y288" s="6">
        <f t="array" ref="Y288">IFERROR(XLOOKUP(B288,'INC INV'!BB:BB,'INC INV'!BD:BD)/F288,0)</f>
        <v>0</v>
      </c>
      <c r="Z288" s="6">
        <f t="array" ref="Z288">IFERROR(XLOOKUP(B288,'INC INV'!BH:BH,'INC INV'!BJ:BJ)/F288,0)</f>
        <v>0</v>
      </c>
      <c r="AA288" s="6">
        <f t="array" ref="AA288">IFERROR(XLOOKUP(B288,'INC INV'!BN:BN,'INC INV'!BP:BP)/F288,0)</f>
        <v>0</v>
      </c>
    </row>
    <row r="289">
      <c r="A289" s="30" t="s">
        <v>293</v>
      </c>
      <c r="B289" s="115" t="s">
        <v>295</v>
      </c>
      <c r="C289" s="14" t="s">
        <v>239</v>
      </c>
      <c r="D289" s="84" t="str">
        <f t="array" ref="D289">XLOOKUP(B289,'ORDER LIST'!C:C,'ORDER LIST'!B:B)</f>
        <v>Panchamukhi Rudraksha Mala</v>
      </c>
      <c r="E289" s="89" t="s">
        <v>889</v>
      </c>
      <c r="F289" s="6">
        <f t="array" ref="F289">XLOOKUP(B289,SALES!A:A,SALES!C:C)</f>
        <v>11.75</v>
      </c>
      <c r="G289" s="63">
        <f t="array" ref="G289">XLOOKUP(B289,INV!A:A,INV!G:G)</f>
        <v>2051</v>
      </c>
      <c r="H289" s="6">
        <f t="shared" si="184"/>
        <v>174.5531915</v>
      </c>
      <c r="I289" s="14">
        <f t="shared" si="3"/>
        <v>117.5</v>
      </c>
      <c r="J289" s="14">
        <v>10.0</v>
      </c>
      <c r="K289" s="6">
        <f t="shared" si="4"/>
        <v>173.5531915</v>
      </c>
      <c r="L289" s="6">
        <f t="shared" ref="L289:P289" si="303">IF((K289-1+W289)&lt;0,0,K289-1+W289)</f>
        <v>172.5531915</v>
      </c>
      <c r="M289" s="6">
        <f t="shared" si="303"/>
        <v>171.5531915</v>
      </c>
      <c r="N289" s="6">
        <f t="shared" si="303"/>
        <v>170.5531915</v>
      </c>
      <c r="O289" s="6">
        <f t="shared" si="303"/>
        <v>169.5531915</v>
      </c>
      <c r="P289" s="6">
        <f t="shared" si="303"/>
        <v>168.5531915</v>
      </c>
      <c r="Q289" s="6">
        <f t="shared" si="6"/>
        <v>0</v>
      </c>
      <c r="S289" s="6">
        <f t="shared" si="7"/>
        <v>0</v>
      </c>
      <c r="T289" s="6">
        <f t="shared" si="8"/>
        <v>0</v>
      </c>
      <c r="U289" s="6">
        <f t="shared" si="9"/>
        <v>0</v>
      </c>
      <c r="V289" s="6">
        <f t="array" ref="V289">iferror(XLOOKUP(B289,'INC INV'!AJ:AJ,'INC INV'!AL:AL)/F289,0)</f>
        <v>0</v>
      </c>
      <c r="W289" s="6">
        <f t="array" ref="W289">IFERROR(XLOOKUP(B289,'INC INV'!AP:AP,'INC INV'!AR:AR)/F289,0)</f>
        <v>0</v>
      </c>
      <c r="X289" s="6">
        <f t="array" ref="X289">IFERROR(XLOOKUP(B289,'INC INV'!AV:AV,'INC INV'!AX:AX)/F289,0)</f>
        <v>0</v>
      </c>
      <c r="Y289" s="6">
        <f t="array" ref="Y289">IFERROR(XLOOKUP(B289,'INC INV'!BB:BB,'INC INV'!BD:BD)/F289,0)</f>
        <v>0</v>
      </c>
      <c r="Z289" s="6">
        <f t="array" ref="Z289">IFERROR(XLOOKUP(B289,'INC INV'!BH:BH,'INC INV'!BJ:BJ)/F289,0)</f>
        <v>0</v>
      </c>
      <c r="AA289" s="6">
        <f t="array" ref="AA289">IFERROR(XLOOKUP(B289,'INC INV'!BN:BN,'INC INV'!BP:BP)/F289,0)</f>
        <v>0</v>
      </c>
    </row>
    <row r="290">
      <c r="A290" s="30" t="s">
        <v>774</v>
      </c>
      <c r="B290" s="29" t="s">
        <v>775</v>
      </c>
      <c r="C290" s="14" t="s">
        <v>726</v>
      </c>
      <c r="D290" s="84" t="str">
        <f t="array" ref="D290">XLOOKUP(B290,'ORDER LIST'!C:C,'ORDER LIST'!B:B)</f>
        <v>Devi-Yantra-Stand</v>
      </c>
      <c r="E290" s="89" t="s">
        <v>864</v>
      </c>
      <c r="F290" s="6">
        <f t="array" ref="F290">XLOOKUP(B290,SALES!A:A,SALES!C:C)</f>
        <v>0.5</v>
      </c>
      <c r="G290" s="6">
        <f t="array" ref="G290">XLOOKUP(B290,INV!A:A,INV!G:G)</f>
        <v>131</v>
      </c>
      <c r="H290" s="6">
        <f t="shared" si="184"/>
        <v>262</v>
      </c>
      <c r="I290" s="14">
        <f t="shared" si="3"/>
        <v>4</v>
      </c>
      <c r="J290" s="14">
        <v>8.0</v>
      </c>
      <c r="K290" s="6">
        <f t="shared" si="4"/>
        <v>261</v>
      </c>
      <c r="L290" s="6">
        <f t="shared" ref="L290:P290" si="304">IF((K290-1+W290)&lt;0,0,K290-1+W290)</f>
        <v>260</v>
      </c>
      <c r="M290" s="6">
        <f t="shared" si="304"/>
        <v>259</v>
      </c>
      <c r="N290" s="6">
        <f t="shared" si="304"/>
        <v>258</v>
      </c>
      <c r="O290" s="6">
        <f t="shared" si="304"/>
        <v>257</v>
      </c>
      <c r="P290" s="6">
        <f t="shared" si="304"/>
        <v>256</v>
      </c>
      <c r="Q290" s="6">
        <f t="shared" si="6"/>
        <v>0</v>
      </c>
      <c r="S290" s="6">
        <f t="shared" si="7"/>
        <v>0</v>
      </c>
      <c r="T290" s="6">
        <f t="shared" si="8"/>
        <v>0</v>
      </c>
      <c r="U290" s="6">
        <f t="shared" si="9"/>
        <v>0</v>
      </c>
      <c r="V290" s="6">
        <f t="array" ref="V290">iferror(XLOOKUP(B290,'INC INV'!AJ:AJ,'INC INV'!AL:AL)/F290,0)</f>
        <v>0</v>
      </c>
      <c r="W290" s="6">
        <f t="array" ref="W290">IFERROR(XLOOKUP(B290,'INC INV'!AP:AP,'INC INV'!AR:AR)/F290,0)</f>
        <v>0</v>
      </c>
      <c r="X290" s="6">
        <f t="array" ref="X290">IFERROR(XLOOKUP(B290,'INC INV'!AV:AV,'INC INV'!AX:AX)/F290,0)</f>
        <v>0</v>
      </c>
      <c r="Y290" s="6">
        <f t="array" ref="Y290">IFERROR(XLOOKUP(B290,'INC INV'!BB:BB,'INC INV'!BD:BD)/F290,0)</f>
        <v>0</v>
      </c>
      <c r="Z290" s="6">
        <f t="array" ref="Z290">IFERROR(XLOOKUP(B290,'INC INV'!BH:BH,'INC INV'!BJ:BJ)/F290,0)</f>
        <v>0</v>
      </c>
      <c r="AA290" s="6">
        <f t="array" ref="AA290">IFERROR(XLOOKUP(B290,'INC INV'!BN:BN,'INC INV'!BP:BP)/F290,0)</f>
        <v>0</v>
      </c>
    </row>
    <row r="291">
      <c r="A291" s="30" t="s">
        <v>801</v>
      </c>
      <c r="B291" s="29" t="s">
        <v>802</v>
      </c>
      <c r="C291" s="14" t="s">
        <v>792</v>
      </c>
      <c r="D291" s="84" t="str">
        <f t="array" ref="D291">XLOOKUP(B291,'ORDER LIST'!C:C,'ORDER LIST'!B:B)</f>
        <v>Bhuta Shudhi Incomplete Kit</v>
      </c>
      <c r="E291" s="89"/>
      <c r="F291" s="6">
        <f t="array" ref="F291">XLOOKUP(B291,SALES!A:A,SALES!C:C)</f>
        <v>2.083333333</v>
      </c>
      <c r="G291" s="63">
        <f t="array" ref="G291">XLOOKUP(B291,INV!A:A,INV!G:G)</f>
        <v>1145</v>
      </c>
      <c r="H291" s="6">
        <f t="shared" si="184"/>
        <v>549.6</v>
      </c>
      <c r="I291" s="14">
        <f t="shared" si="3"/>
        <v>20.83333333</v>
      </c>
      <c r="J291" s="14">
        <v>10.0</v>
      </c>
      <c r="K291" s="6">
        <f t="shared" si="4"/>
        <v>548.6</v>
      </c>
      <c r="L291" s="6">
        <f t="shared" ref="L291:P291" si="305">IF((K291-1+W291)&lt;0,0,K291-1+W291)</f>
        <v>547.6</v>
      </c>
      <c r="M291" s="6">
        <f t="shared" si="305"/>
        <v>546.6</v>
      </c>
      <c r="N291" s="6">
        <f t="shared" si="305"/>
        <v>545.6</v>
      </c>
      <c r="O291" s="6">
        <f t="shared" si="305"/>
        <v>544.6</v>
      </c>
      <c r="P291" s="6">
        <f t="shared" si="305"/>
        <v>543.6</v>
      </c>
      <c r="Q291" s="6">
        <f t="shared" si="6"/>
        <v>0</v>
      </c>
      <c r="S291" s="6">
        <f t="shared" si="7"/>
        <v>0</v>
      </c>
      <c r="T291" s="6">
        <f t="shared" si="8"/>
        <v>0</v>
      </c>
      <c r="U291" s="6">
        <f t="shared" si="9"/>
        <v>0</v>
      </c>
      <c r="V291" s="6">
        <f t="array" ref="V291">iferror(XLOOKUP(B291,'INC INV'!AJ:AJ,'INC INV'!AL:AL)/F291,0)</f>
        <v>0</v>
      </c>
      <c r="W291" s="6">
        <f t="array" ref="W291">IFERROR(XLOOKUP(B291,'INC INV'!AP:AP,'INC INV'!AR:AR)/F291,0)</f>
        <v>0</v>
      </c>
      <c r="X291" s="6">
        <f t="array" ref="X291">IFERROR(XLOOKUP(B291,'INC INV'!AV:AV,'INC INV'!AX:AX)/F291,0)</f>
        <v>0</v>
      </c>
      <c r="Y291" s="6">
        <f t="array" ref="Y291">IFERROR(XLOOKUP(B291,'INC INV'!BB:BB,'INC INV'!BD:BD)/F291,0)</f>
        <v>0</v>
      </c>
      <c r="Z291" s="6">
        <f t="array" ref="Z291">IFERROR(XLOOKUP(B291,'INC INV'!BH:BH,'INC INV'!BJ:BJ)/F291,0)</f>
        <v>0</v>
      </c>
      <c r="AA291" s="6">
        <f t="array" ref="AA291">IFERROR(XLOOKUP(B291,'INC INV'!BN:BN,'INC INV'!BP:BP)/F291,0)</f>
        <v>0</v>
      </c>
    </row>
    <row r="292">
      <c r="A292" s="116" t="s">
        <v>168</v>
      </c>
      <c r="B292" s="32" t="s">
        <v>169</v>
      </c>
      <c r="C292" s="2" t="s">
        <v>115</v>
      </c>
      <c r="D292" s="84" t="str">
        <f t="array" ref="D292">XLOOKUP(B292,'ORDER LIST'!C:C,'ORDER LIST'!B:B)</f>
        <v>Kesh Jyoti 100g</v>
      </c>
      <c r="E292" s="85"/>
      <c r="F292" s="86">
        <f t="array" ref="F292">XLOOKUP(B292,SALES!A:A,SALES!C:C)</f>
        <v>46.25</v>
      </c>
      <c r="G292" s="87" t="str">
        <f>F292*H292</f>
        <v>#N/A</v>
      </c>
      <c r="H292" s="6" t="str">
        <f t="array" ref="H292">XLOOKUP(B292,'EXP INV'!Q:Q,'EXP INV'!R:R)</f>
        <v>#N/A</v>
      </c>
      <c r="I292" s="14">
        <f t="shared" si="3"/>
        <v>370</v>
      </c>
      <c r="J292" s="47">
        <v>8.0</v>
      </c>
      <c r="K292" s="6" t="str">
        <f t="shared" si="4"/>
        <v>#N/A</v>
      </c>
      <c r="L292" s="6" t="str">
        <f t="shared" ref="L292:P292" si="306">IF((K292-1+W292)&lt;0,0,K292-1+W292)</f>
        <v>#N/A</v>
      </c>
      <c r="M292" s="6" t="str">
        <f t="shared" si="306"/>
        <v>#N/A</v>
      </c>
      <c r="N292" s="6" t="str">
        <f t="shared" si="306"/>
        <v>#N/A</v>
      </c>
      <c r="O292" s="6" t="str">
        <f t="shared" si="306"/>
        <v>#N/A</v>
      </c>
      <c r="P292" s="6" t="str">
        <f t="shared" si="306"/>
        <v>#N/A</v>
      </c>
      <c r="Q292" s="6" t="str">
        <f t="shared" si="6"/>
        <v>#N/A</v>
      </c>
      <c r="S292" s="6" t="str">
        <f t="shared" si="7"/>
        <v>#N/A</v>
      </c>
      <c r="T292" s="6" t="str">
        <f t="shared" si="8"/>
        <v>#N/A</v>
      </c>
      <c r="U292" s="6" t="str">
        <f t="shared" si="9"/>
        <v>#N/A</v>
      </c>
      <c r="V292" s="6">
        <f t="array" ref="V292">iferror(XLOOKUP(B292,'INC INV'!AJ:AJ,'INC INV'!AL:AL)/F292,0)</f>
        <v>0</v>
      </c>
      <c r="W292" s="6">
        <f t="array" ref="W292">IFERROR(XLOOKUP(B292,'INC INV'!AP:AP,'INC INV'!AR:AR)/F292,0)</f>
        <v>0</v>
      </c>
      <c r="X292" s="6">
        <f t="array" ref="X292">IFERROR(XLOOKUP(B292,'INC INV'!AV:AV,'INC INV'!AX:AX)/F292,0)</f>
        <v>3.027027027</v>
      </c>
      <c r="Y292" s="6">
        <f t="array" ref="Y292">IFERROR(XLOOKUP(B292,'INC INV'!BB:BB,'INC INV'!BD:BD)/F292,0)</f>
        <v>4.194594595</v>
      </c>
      <c r="Z292" s="6">
        <f t="array" ref="Z292">IFERROR(XLOOKUP(B292,'INC INV'!BH:BH,'INC INV'!BJ:BJ)/F292,0)</f>
        <v>4.864864865</v>
      </c>
      <c r="AA292" s="6">
        <f t="array" ref="AA292">IFERROR(XLOOKUP(B292,'INC INV'!BN:BN,'INC INV'!BP:BP)/F292,0)</f>
        <v>0</v>
      </c>
    </row>
    <row r="293">
      <c r="A293" s="6" t="s">
        <v>341</v>
      </c>
      <c r="B293" s="6" t="s">
        <v>890</v>
      </c>
      <c r="C293" s="14" t="s">
        <v>239</v>
      </c>
      <c r="D293" s="84" t="str">
        <f t="array" ref="D293">XLOOKUP(B293,'ORDER LIST'!C:C,'ORDER LIST'!B:B)</f>
        <v>#N/A</v>
      </c>
      <c r="E293" s="84"/>
      <c r="F293" s="117"/>
      <c r="G293" s="6" t="str">
        <f t="array" ref="G293">XLOOKUP(B293,INV!A:A,INV!G:G)</f>
        <v>#N/A</v>
      </c>
      <c r="H293" s="6" t="str">
        <f>IF(G293/F293&lt;0,0,G293/F293)</f>
        <v>#N/A</v>
      </c>
      <c r="I293" s="14">
        <f t="shared" si="3"/>
        <v>0</v>
      </c>
      <c r="J293" s="14">
        <v>8.0</v>
      </c>
      <c r="K293" s="6" t="str">
        <f t="shared" si="4"/>
        <v>#N/A</v>
      </c>
      <c r="L293" s="6" t="str">
        <f t="shared" ref="L293:P293" si="307">IF((K293-1+W293)&lt;0,0,K293-1+W293)</f>
        <v>#N/A</v>
      </c>
      <c r="M293" s="6" t="str">
        <f t="shared" si="307"/>
        <v>#N/A</v>
      </c>
      <c r="N293" s="6" t="str">
        <f t="shared" si="307"/>
        <v>#N/A</v>
      </c>
      <c r="O293" s="6" t="str">
        <f t="shared" si="307"/>
        <v>#N/A</v>
      </c>
      <c r="P293" s="6" t="str">
        <f t="shared" si="307"/>
        <v>#N/A</v>
      </c>
      <c r="Q293" s="6" t="str">
        <f t="shared" si="6"/>
        <v>#N/A</v>
      </c>
      <c r="S293" s="6" t="str">
        <f t="shared" si="7"/>
        <v>#N/A</v>
      </c>
      <c r="T293" s="6" t="str">
        <f t="shared" si="8"/>
        <v>#N/A</v>
      </c>
      <c r="U293" s="6" t="str">
        <f t="shared" si="9"/>
        <v>#N/A</v>
      </c>
      <c r="V293" s="6">
        <f t="array" ref="V293">iferror(XLOOKUP(B293,'INC INV'!AJ:AJ,'INC INV'!AL:AL)/F293,0)</f>
        <v>0</v>
      </c>
      <c r="W293" s="6">
        <f t="array" ref="W293">IFERROR(XLOOKUP(B293,'INC INV'!AP:AP,'INC INV'!AR:AR)/F293,0)</f>
        <v>0</v>
      </c>
      <c r="X293" s="6">
        <f t="array" ref="X293">IFERROR(XLOOKUP(B293,'INC INV'!AV:AV,'INC INV'!AX:AX)/F293,0)</f>
        <v>0</v>
      </c>
      <c r="Y293" s="6">
        <f t="array" ref="Y293">IFERROR(XLOOKUP(B293,'INC INV'!BB:BB,'INC INV'!BD:BD)/F293,0)</f>
        <v>0</v>
      </c>
      <c r="Z293" s="6">
        <f t="array" ref="Z293">IFERROR(XLOOKUP(B293,'INC INV'!BH:BH,'INC INV'!BJ:BJ)/F293,0)</f>
        <v>0</v>
      </c>
      <c r="AA293" s="6">
        <f t="array" ref="AA293">IFERROR(XLOOKUP(B293,'INC INV'!BN:BN,'INC INV'!BP:BP)/F293,0)</f>
        <v>0</v>
      </c>
    </row>
    <row r="294">
      <c r="A294" s="2" t="s">
        <v>891</v>
      </c>
      <c r="B294" s="2" t="s">
        <v>892</v>
      </c>
      <c r="C294" s="14" t="s">
        <v>182</v>
      </c>
      <c r="D294" s="84"/>
      <c r="E294" s="84"/>
      <c r="F294" s="66">
        <v>20.0</v>
      </c>
      <c r="I294" s="4"/>
      <c r="J294" s="4"/>
    </row>
    <row r="295">
      <c r="C295" s="4"/>
      <c r="D295" s="84"/>
      <c r="E295" s="84"/>
      <c r="I295" s="4"/>
      <c r="J295" s="4"/>
    </row>
    <row r="296">
      <c r="C296" s="4"/>
      <c r="D296" s="84"/>
      <c r="E296" s="84"/>
      <c r="I296" s="4"/>
      <c r="J296" s="4"/>
    </row>
    <row r="297">
      <c r="C297" s="4"/>
      <c r="D297" s="84"/>
      <c r="E297" s="84"/>
      <c r="I297" s="4"/>
      <c r="J297" s="4"/>
    </row>
    <row r="298">
      <c r="C298" s="4"/>
      <c r="D298" s="84"/>
      <c r="E298" s="84"/>
      <c r="I298" s="4"/>
      <c r="J298" s="4"/>
    </row>
    <row r="299">
      <c r="C299" s="4"/>
      <c r="D299" s="84"/>
      <c r="E299" s="84"/>
      <c r="I299" s="4"/>
      <c r="J299" s="4"/>
    </row>
    <row r="300">
      <c r="C300" s="4"/>
      <c r="D300" s="84"/>
      <c r="E300" s="84"/>
      <c r="I300" s="4"/>
      <c r="J300" s="4"/>
    </row>
    <row r="301">
      <c r="C301" s="4"/>
      <c r="D301" s="84"/>
      <c r="E301" s="84"/>
      <c r="I301" s="4"/>
      <c r="J301" s="4"/>
    </row>
    <row r="302">
      <c r="C302" s="4"/>
      <c r="D302" s="84"/>
      <c r="E302" s="84"/>
      <c r="I302" s="4"/>
      <c r="J302" s="4"/>
    </row>
    <row r="303">
      <c r="C303" s="4"/>
      <c r="D303" s="84"/>
      <c r="E303" s="84"/>
      <c r="I303" s="4"/>
      <c r="J303" s="4"/>
    </row>
    <row r="304">
      <c r="C304" s="4"/>
      <c r="D304" s="84"/>
      <c r="E304" s="84"/>
      <c r="I304" s="4"/>
      <c r="J304" s="4"/>
    </row>
    <row r="305">
      <c r="C305" s="4"/>
      <c r="D305" s="84"/>
      <c r="E305" s="84"/>
      <c r="I305" s="4"/>
      <c r="J305" s="4"/>
    </row>
    <row r="306">
      <c r="C306" s="4"/>
      <c r="D306" s="84"/>
      <c r="E306" s="84"/>
      <c r="I306" s="4"/>
      <c r="J306" s="4"/>
    </row>
    <row r="307">
      <c r="C307" s="4"/>
      <c r="D307" s="84"/>
      <c r="E307" s="84"/>
      <c r="I307" s="4"/>
      <c r="J307" s="4"/>
    </row>
    <row r="308">
      <c r="C308" s="4"/>
      <c r="D308" s="84"/>
      <c r="E308" s="84"/>
      <c r="I308" s="4"/>
      <c r="J308" s="4"/>
    </row>
    <row r="309">
      <c r="C309" s="4"/>
      <c r="D309" s="84"/>
      <c r="E309" s="84"/>
      <c r="I309" s="4"/>
      <c r="J309" s="4"/>
    </row>
    <row r="310">
      <c r="C310" s="4"/>
      <c r="D310" s="84"/>
      <c r="E310" s="84"/>
      <c r="I310" s="4"/>
      <c r="J310" s="4"/>
    </row>
    <row r="311">
      <c r="C311" s="4"/>
      <c r="D311" s="84"/>
      <c r="E311" s="84"/>
      <c r="I311" s="4"/>
      <c r="J311" s="4"/>
    </row>
    <row r="312">
      <c r="C312" s="4"/>
      <c r="D312" s="84"/>
      <c r="E312" s="84"/>
      <c r="I312" s="4"/>
      <c r="J312" s="4"/>
    </row>
    <row r="313">
      <c r="C313" s="4"/>
      <c r="D313" s="84"/>
      <c r="E313" s="84"/>
      <c r="I313" s="4"/>
      <c r="J313" s="4"/>
    </row>
    <row r="314">
      <c r="C314" s="4"/>
      <c r="D314" s="84"/>
      <c r="E314" s="84"/>
      <c r="I314" s="4"/>
      <c r="J314" s="4"/>
    </row>
    <row r="315">
      <c r="C315" s="4"/>
      <c r="D315" s="84"/>
      <c r="E315" s="84"/>
      <c r="I315" s="4"/>
      <c r="J315" s="4"/>
    </row>
    <row r="316">
      <c r="C316" s="4"/>
      <c r="D316" s="84"/>
      <c r="E316" s="84"/>
      <c r="I316" s="4"/>
      <c r="J316" s="4"/>
    </row>
    <row r="317">
      <c r="C317" s="4"/>
      <c r="D317" s="84"/>
      <c r="E317" s="84"/>
      <c r="I317" s="4"/>
      <c r="J317" s="4"/>
    </row>
    <row r="318">
      <c r="C318" s="4"/>
      <c r="D318" s="84"/>
      <c r="E318" s="84"/>
      <c r="I318" s="4"/>
      <c r="J318" s="4"/>
    </row>
    <row r="319">
      <c r="C319" s="4"/>
      <c r="D319" s="84"/>
      <c r="E319" s="84"/>
      <c r="I319" s="4"/>
      <c r="J319" s="4"/>
    </row>
    <row r="320">
      <c r="C320" s="4"/>
      <c r="D320" s="84"/>
      <c r="E320" s="84"/>
      <c r="I320" s="4"/>
      <c r="J320" s="4"/>
    </row>
    <row r="321">
      <c r="C321" s="4"/>
      <c r="D321" s="84"/>
      <c r="E321" s="84"/>
      <c r="I321" s="4"/>
      <c r="J321" s="4"/>
    </row>
    <row r="322">
      <c r="C322" s="4"/>
      <c r="D322" s="84"/>
      <c r="E322" s="84"/>
      <c r="I322" s="4"/>
      <c r="J322" s="4"/>
    </row>
    <row r="323">
      <c r="C323" s="4"/>
      <c r="D323" s="84"/>
      <c r="E323" s="84"/>
      <c r="I323" s="4"/>
      <c r="J323" s="4"/>
    </row>
    <row r="324">
      <c r="C324" s="4"/>
      <c r="D324" s="84"/>
      <c r="E324" s="84"/>
      <c r="I324" s="4"/>
      <c r="J324" s="4"/>
    </row>
    <row r="325">
      <c r="C325" s="4"/>
      <c r="D325" s="84"/>
      <c r="E325" s="84"/>
      <c r="I325" s="4"/>
      <c r="J325" s="4"/>
    </row>
    <row r="326">
      <c r="C326" s="4"/>
      <c r="D326" s="84"/>
      <c r="E326" s="84"/>
      <c r="I326" s="4"/>
      <c r="J326" s="4"/>
    </row>
    <row r="327">
      <c r="C327" s="4"/>
      <c r="D327" s="84"/>
      <c r="E327" s="84"/>
      <c r="I327" s="4"/>
      <c r="J327" s="4"/>
    </row>
    <row r="328">
      <c r="C328" s="4"/>
      <c r="D328" s="84"/>
      <c r="E328" s="84"/>
      <c r="I328" s="4"/>
      <c r="J328" s="4"/>
    </row>
    <row r="329">
      <c r="C329" s="4"/>
      <c r="D329" s="84"/>
      <c r="E329" s="84"/>
      <c r="I329" s="4"/>
      <c r="J329" s="4"/>
    </row>
    <row r="330">
      <c r="C330" s="4"/>
      <c r="D330" s="84"/>
      <c r="E330" s="84"/>
      <c r="I330" s="4"/>
      <c r="J330" s="4"/>
    </row>
    <row r="331">
      <c r="C331" s="4"/>
      <c r="D331" s="84"/>
      <c r="E331" s="84"/>
      <c r="I331" s="4"/>
      <c r="J331" s="4"/>
    </row>
    <row r="332">
      <c r="C332" s="4"/>
      <c r="D332" s="84"/>
      <c r="E332" s="84"/>
      <c r="I332" s="4"/>
      <c r="J332" s="4"/>
    </row>
    <row r="333">
      <c r="C333" s="4"/>
      <c r="D333" s="84"/>
      <c r="E333" s="84"/>
      <c r="I333" s="4"/>
      <c r="J333" s="4"/>
    </row>
    <row r="334">
      <c r="C334" s="4"/>
      <c r="D334" s="84"/>
      <c r="E334" s="84"/>
      <c r="I334" s="4"/>
      <c r="J334" s="4"/>
    </row>
    <row r="335">
      <c r="C335" s="4"/>
      <c r="D335" s="84"/>
      <c r="E335" s="84"/>
      <c r="I335" s="4"/>
      <c r="J335" s="4"/>
    </row>
    <row r="336">
      <c r="C336" s="4"/>
      <c r="D336" s="84"/>
      <c r="E336" s="84"/>
      <c r="I336" s="4"/>
      <c r="J336" s="4"/>
    </row>
    <row r="337">
      <c r="C337" s="4"/>
      <c r="D337" s="84"/>
      <c r="E337" s="84"/>
      <c r="I337" s="4"/>
      <c r="J337" s="4"/>
    </row>
    <row r="338">
      <c r="C338" s="4"/>
      <c r="D338" s="84"/>
      <c r="E338" s="84"/>
      <c r="I338" s="4"/>
      <c r="J338" s="4"/>
    </row>
    <row r="339">
      <c r="C339" s="4"/>
      <c r="D339" s="84"/>
      <c r="E339" s="84"/>
      <c r="I339" s="4"/>
      <c r="J339" s="4"/>
    </row>
    <row r="340">
      <c r="C340" s="4"/>
      <c r="D340" s="84"/>
      <c r="E340" s="84"/>
      <c r="I340" s="4"/>
      <c r="J340" s="4"/>
    </row>
    <row r="341">
      <c r="C341" s="4"/>
      <c r="D341" s="84"/>
      <c r="E341" s="84"/>
      <c r="I341" s="4"/>
      <c r="J341" s="4"/>
    </row>
    <row r="342">
      <c r="C342" s="4"/>
      <c r="D342" s="84"/>
      <c r="E342" s="84"/>
      <c r="I342" s="4"/>
      <c r="J342" s="4"/>
    </row>
    <row r="343">
      <c r="C343" s="4"/>
      <c r="D343" s="84"/>
      <c r="E343" s="84"/>
      <c r="I343" s="4"/>
      <c r="J343" s="4"/>
    </row>
    <row r="344">
      <c r="C344" s="4"/>
      <c r="D344" s="84"/>
      <c r="E344" s="84"/>
      <c r="I344" s="4"/>
      <c r="J344" s="4"/>
    </row>
    <row r="345">
      <c r="C345" s="4"/>
      <c r="D345" s="84"/>
      <c r="E345" s="84"/>
      <c r="I345" s="4"/>
      <c r="J345" s="4"/>
    </row>
    <row r="346">
      <c r="C346" s="4"/>
      <c r="D346" s="84"/>
      <c r="E346" s="84"/>
      <c r="I346" s="4"/>
      <c r="J346" s="4"/>
    </row>
    <row r="347">
      <c r="C347" s="4"/>
      <c r="D347" s="84"/>
      <c r="E347" s="84"/>
      <c r="I347" s="4"/>
      <c r="J347" s="4"/>
    </row>
    <row r="348">
      <c r="C348" s="4"/>
      <c r="D348" s="84"/>
      <c r="E348" s="84"/>
      <c r="I348" s="4"/>
      <c r="J348" s="4"/>
    </row>
    <row r="349">
      <c r="C349" s="4"/>
      <c r="D349" s="84"/>
      <c r="E349" s="84"/>
      <c r="I349" s="4"/>
      <c r="J349" s="4"/>
    </row>
    <row r="350">
      <c r="C350" s="4"/>
      <c r="D350" s="84"/>
      <c r="E350" s="84"/>
      <c r="I350" s="4"/>
      <c r="J350" s="4"/>
    </row>
    <row r="351">
      <c r="C351" s="4"/>
      <c r="D351" s="84"/>
      <c r="E351" s="84"/>
      <c r="I351" s="4"/>
      <c r="J351" s="4"/>
    </row>
    <row r="352">
      <c r="C352" s="4"/>
      <c r="D352" s="84"/>
      <c r="E352" s="84"/>
      <c r="I352" s="4"/>
      <c r="J352" s="4"/>
    </row>
    <row r="353">
      <c r="C353" s="4"/>
      <c r="D353" s="84"/>
      <c r="E353" s="84"/>
      <c r="I353" s="4"/>
      <c r="J353" s="4"/>
    </row>
    <row r="354">
      <c r="C354" s="4"/>
      <c r="D354" s="84"/>
      <c r="E354" s="84"/>
      <c r="I354" s="4"/>
      <c r="J354" s="4"/>
    </row>
    <row r="355">
      <c r="C355" s="4"/>
      <c r="D355" s="84"/>
      <c r="E355" s="84"/>
      <c r="I355" s="4"/>
      <c r="J355" s="4"/>
    </row>
    <row r="356">
      <c r="C356" s="4"/>
      <c r="D356" s="84"/>
      <c r="E356" s="84"/>
      <c r="I356" s="4"/>
      <c r="J356" s="4"/>
    </row>
    <row r="357">
      <c r="C357" s="4"/>
      <c r="D357" s="84"/>
      <c r="E357" s="84"/>
      <c r="I357" s="4"/>
      <c r="J357" s="4"/>
    </row>
    <row r="358">
      <c r="C358" s="4"/>
      <c r="D358" s="84"/>
      <c r="E358" s="84"/>
      <c r="I358" s="4"/>
      <c r="J358" s="4"/>
    </row>
    <row r="359">
      <c r="C359" s="4"/>
      <c r="D359" s="84"/>
      <c r="E359" s="84"/>
      <c r="I359" s="4"/>
      <c r="J359" s="4"/>
    </row>
    <row r="360">
      <c r="C360" s="4"/>
      <c r="D360" s="84"/>
      <c r="E360" s="84"/>
      <c r="I360" s="4"/>
      <c r="J360" s="4"/>
    </row>
    <row r="361">
      <c r="C361" s="4"/>
      <c r="D361" s="84"/>
      <c r="E361" s="84"/>
      <c r="I361" s="4"/>
      <c r="J361" s="4"/>
    </row>
    <row r="362">
      <c r="C362" s="4"/>
      <c r="D362" s="84"/>
      <c r="E362" s="84"/>
      <c r="I362" s="4"/>
      <c r="J362" s="4"/>
    </row>
    <row r="363">
      <c r="C363" s="4"/>
      <c r="D363" s="84"/>
      <c r="E363" s="84"/>
      <c r="I363" s="4"/>
      <c r="J363" s="4"/>
    </row>
    <row r="364">
      <c r="C364" s="4"/>
      <c r="D364" s="84"/>
      <c r="E364" s="84"/>
      <c r="I364" s="4"/>
      <c r="J364" s="4"/>
    </row>
    <row r="365">
      <c r="C365" s="4"/>
      <c r="D365" s="84"/>
      <c r="E365" s="84"/>
      <c r="I365" s="4"/>
      <c r="J365" s="4"/>
    </row>
    <row r="366">
      <c r="C366" s="4"/>
      <c r="D366" s="84"/>
      <c r="E366" s="84"/>
      <c r="I366" s="4"/>
      <c r="J366" s="4"/>
    </row>
    <row r="367">
      <c r="C367" s="4"/>
      <c r="D367" s="84"/>
      <c r="E367" s="84"/>
      <c r="I367" s="4"/>
      <c r="J367" s="4"/>
    </row>
    <row r="368">
      <c r="C368" s="4"/>
      <c r="D368" s="84"/>
      <c r="E368" s="84"/>
      <c r="I368" s="4"/>
      <c r="J368" s="4"/>
    </row>
    <row r="369">
      <c r="C369" s="4"/>
      <c r="D369" s="84"/>
      <c r="E369" s="84"/>
      <c r="I369" s="4"/>
      <c r="J369" s="4"/>
    </row>
    <row r="370">
      <c r="C370" s="4"/>
      <c r="D370" s="84"/>
      <c r="E370" s="84"/>
      <c r="I370" s="4"/>
      <c r="J370" s="4"/>
    </row>
    <row r="371">
      <c r="C371" s="4"/>
      <c r="D371" s="84"/>
      <c r="E371" s="84"/>
      <c r="I371" s="4"/>
      <c r="J371" s="4"/>
    </row>
    <row r="372">
      <c r="C372" s="4"/>
      <c r="D372" s="84"/>
      <c r="E372" s="84"/>
      <c r="I372" s="4"/>
      <c r="J372" s="4"/>
    </row>
    <row r="373">
      <c r="C373" s="4"/>
      <c r="D373" s="84"/>
      <c r="E373" s="84"/>
      <c r="I373" s="4"/>
      <c r="J373" s="4"/>
    </row>
    <row r="374">
      <c r="C374" s="4"/>
      <c r="D374" s="84"/>
      <c r="E374" s="84"/>
      <c r="I374" s="4"/>
      <c r="J374" s="4"/>
    </row>
    <row r="375">
      <c r="C375" s="4"/>
      <c r="D375" s="84"/>
      <c r="E375" s="84"/>
      <c r="I375" s="4"/>
      <c r="J375" s="4"/>
    </row>
    <row r="376">
      <c r="C376" s="4"/>
      <c r="D376" s="84"/>
      <c r="E376" s="84"/>
      <c r="I376" s="4"/>
      <c r="J376" s="4"/>
    </row>
    <row r="377">
      <c r="C377" s="4"/>
      <c r="D377" s="84"/>
      <c r="E377" s="84"/>
      <c r="I377" s="4"/>
      <c r="J377" s="4"/>
    </row>
    <row r="378">
      <c r="C378" s="4"/>
      <c r="D378" s="84"/>
      <c r="E378" s="84"/>
      <c r="I378" s="4"/>
      <c r="J378" s="4"/>
    </row>
    <row r="379">
      <c r="C379" s="4"/>
      <c r="D379" s="84"/>
      <c r="E379" s="84"/>
      <c r="I379" s="4"/>
      <c r="J379" s="4"/>
    </row>
    <row r="380">
      <c r="C380" s="4"/>
      <c r="D380" s="84"/>
      <c r="E380" s="84"/>
      <c r="I380" s="4"/>
      <c r="J380" s="4"/>
    </row>
    <row r="381">
      <c r="C381" s="4"/>
      <c r="D381" s="84"/>
      <c r="E381" s="84"/>
      <c r="I381" s="4"/>
      <c r="J381" s="4"/>
    </row>
    <row r="382">
      <c r="C382" s="4"/>
      <c r="D382" s="84"/>
      <c r="E382" s="84"/>
      <c r="I382" s="4"/>
      <c r="J382" s="4"/>
    </row>
    <row r="383">
      <c r="C383" s="4"/>
      <c r="D383" s="84"/>
      <c r="E383" s="84"/>
      <c r="I383" s="4"/>
      <c r="J383" s="4"/>
    </row>
    <row r="384">
      <c r="C384" s="4"/>
      <c r="D384" s="84"/>
      <c r="E384" s="84"/>
      <c r="I384" s="4"/>
      <c r="J384" s="4"/>
    </row>
    <row r="385">
      <c r="C385" s="4"/>
      <c r="D385" s="84"/>
      <c r="E385" s="84"/>
      <c r="I385" s="4"/>
      <c r="J385" s="4"/>
    </row>
    <row r="386">
      <c r="C386" s="4"/>
      <c r="D386" s="84"/>
      <c r="E386" s="84"/>
      <c r="I386" s="4"/>
      <c r="J386" s="4"/>
    </row>
    <row r="387">
      <c r="C387" s="4"/>
      <c r="D387" s="84"/>
      <c r="E387" s="84"/>
      <c r="I387" s="4"/>
      <c r="J387" s="4"/>
    </row>
    <row r="388">
      <c r="C388" s="4"/>
      <c r="D388" s="84"/>
      <c r="E388" s="84"/>
      <c r="I388" s="4"/>
      <c r="J388" s="4"/>
    </row>
    <row r="389">
      <c r="C389" s="4"/>
      <c r="D389" s="84"/>
      <c r="E389" s="84"/>
      <c r="I389" s="4"/>
      <c r="J389" s="4"/>
    </row>
    <row r="390">
      <c r="C390" s="4"/>
      <c r="D390" s="84"/>
      <c r="E390" s="84"/>
      <c r="I390" s="4"/>
      <c r="J390" s="4"/>
    </row>
    <row r="391">
      <c r="C391" s="4"/>
      <c r="D391" s="84"/>
      <c r="E391" s="84"/>
      <c r="I391" s="4"/>
      <c r="J391" s="4"/>
    </row>
    <row r="392">
      <c r="C392" s="4"/>
      <c r="D392" s="84"/>
      <c r="E392" s="84"/>
      <c r="I392" s="4"/>
      <c r="J392" s="4"/>
    </row>
    <row r="393">
      <c r="C393" s="4"/>
      <c r="D393" s="84"/>
      <c r="E393" s="84"/>
      <c r="I393" s="4"/>
      <c r="J393" s="4"/>
    </row>
    <row r="394">
      <c r="C394" s="4"/>
      <c r="D394" s="84"/>
      <c r="E394" s="84"/>
      <c r="I394" s="4"/>
      <c r="J394" s="4"/>
    </row>
    <row r="395">
      <c r="C395" s="4"/>
      <c r="D395" s="84"/>
      <c r="E395" s="84"/>
      <c r="I395" s="4"/>
      <c r="J395" s="4"/>
    </row>
    <row r="396">
      <c r="C396" s="4"/>
      <c r="D396" s="84"/>
      <c r="E396" s="84"/>
      <c r="I396" s="4"/>
      <c r="J396" s="4"/>
    </row>
    <row r="397">
      <c r="C397" s="4"/>
      <c r="D397" s="84"/>
      <c r="E397" s="84"/>
      <c r="I397" s="4"/>
      <c r="J397" s="4"/>
    </row>
    <row r="398">
      <c r="C398" s="4"/>
      <c r="D398" s="84"/>
      <c r="E398" s="84"/>
      <c r="I398" s="4"/>
      <c r="J398" s="4"/>
    </row>
    <row r="399">
      <c r="C399" s="4"/>
      <c r="D399" s="84"/>
      <c r="E399" s="84"/>
      <c r="I399" s="4"/>
      <c r="J399" s="4"/>
    </row>
    <row r="400">
      <c r="C400" s="4"/>
      <c r="D400" s="84"/>
      <c r="E400" s="84"/>
      <c r="I400" s="4"/>
      <c r="J400" s="4"/>
    </row>
    <row r="401">
      <c r="C401" s="4"/>
      <c r="D401" s="84"/>
      <c r="E401" s="84"/>
      <c r="I401" s="4"/>
      <c r="J401" s="4"/>
    </row>
    <row r="402">
      <c r="C402" s="4"/>
      <c r="D402" s="84"/>
      <c r="E402" s="84"/>
      <c r="I402" s="4"/>
      <c r="J402" s="4"/>
    </row>
    <row r="403">
      <c r="C403" s="4"/>
      <c r="D403" s="84"/>
      <c r="E403" s="84"/>
      <c r="I403" s="4"/>
      <c r="J403" s="4"/>
    </row>
    <row r="404">
      <c r="C404" s="4"/>
      <c r="D404" s="84"/>
      <c r="E404" s="84"/>
      <c r="I404" s="4"/>
      <c r="J404" s="4"/>
    </row>
    <row r="405">
      <c r="C405" s="4"/>
      <c r="D405" s="84"/>
      <c r="E405" s="84"/>
      <c r="I405" s="4"/>
      <c r="J405" s="4"/>
    </row>
    <row r="406">
      <c r="C406" s="4"/>
      <c r="D406" s="84"/>
      <c r="E406" s="84"/>
      <c r="I406" s="4"/>
      <c r="J406" s="4"/>
    </row>
    <row r="407">
      <c r="C407" s="4"/>
      <c r="D407" s="84"/>
      <c r="E407" s="84"/>
      <c r="I407" s="4"/>
      <c r="J407" s="4"/>
    </row>
    <row r="408">
      <c r="C408" s="4"/>
      <c r="D408" s="84"/>
      <c r="E408" s="84"/>
      <c r="I408" s="4"/>
      <c r="J408" s="4"/>
    </row>
    <row r="409">
      <c r="C409" s="4"/>
      <c r="D409" s="84"/>
      <c r="E409" s="84"/>
      <c r="I409" s="4"/>
      <c r="J409" s="4"/>
    </row>
    <row r="410">
      <c r="C410" s="4"/>
      <c r="D410" s="84"/>
      <c r="E410" s="84"/>
      <c r="I410" s="4"/>
      <c r="J410" s="4"/>
    </row>
    <row r="411">
      <c r="C411" s="4"/>
      <c r="D411" s="84"/>
      <c r="E411" s="84"/>
      <c r="I411" s="4"/>
      <c r="J411" s="4"/>
    </row>
    <row r="412">
      <c r="C412" s="4"/>
      <c r="D412" s="84"/>
      <c r="E412" s="84"/>
      <c r="I412" s="4"/>
      <c r="J412" s="4"/>
    </row>
    <row r="413">
      <c r="C413" s="4"/>
      <c r="D413" s="84"/>
      <c r="E413" s="84"/>
      <c r="I413" s="4"/>
      <c r="J413" s="4"/>
    </row>
    <row r="414">
      <c r="C414" s="4"/>
      <c r="D414" s="84"/>
      <c r="E414" s="84"/>
      <c r="I414" s="4"/>
      <c r="J414" s="4"/>
    </row>
    <row r="415">
      <c r="C415" s="4"/>
      <c r="D415" s="84"/>
      <c r="E415" s="84"/>
      <c r="I415" s="4"/>
      <c r="J415" s="4"/>
    </row>
    <row r="416">
      <c r="C416" s="4"/>
      <c r="D416" s="84"/>
      <c r="E416" s="84"/>
      <c r="I416" s="4"/>
      <c r="J416" s="4"/>
    </row>
    <row r="417">
      <c r="C417" s="4"/>
      <c r="D417" s="84"/>
      <c r="E417" s="84"/>
      <c r="I417" s="4"/>
      <c r="J417" s="4"/>
    </row>
    <row r="418">
      <c r="C418" s="4"/>
      <c r="D418" s="84"/>
      <c r="E418" s="84"/>
      <c r="I418" s="4"/>
      <c r="J418" s="4"/>
    </row>
    <row r="419">
      <c r="C419" s="4"/>
      <c r="D419" s="84"/>
      <c r="E419" s="84"/>
      <c r="I419" s="4"/>
      <c r="J419" s="4"/>
    </row>
    <row r="420">
      <c r="C420" s="4"/>
      <c r="D420" s="84"/>
      <c r="E420" s="84"/>
      <c r="I420" s="4"/>
      <c r="J420" s="4"/>
    </row>
    <row r="421">
      <c r="C421" s="4"/>
      <c r="D421" s="84"/>
      <c r="E421" s="84"/>
      <c r="I421" s="4"/>
      <c r="J421" s="4"/>
    </row>
    <row r="422">
      <c r="C422" s="4"/>
      <c r="D422" s="84"/>
      <c r="E422" s="84"/>
      <c r="I422" s="4"/>
      <c r="J422" s="4"/>
    </row>
    <row r="423">
      <c r="C423" s="4"/>
      <c r="D423" s="84"/>
      <c r="E423" s="84"/>
      <c r="I423" s="4"/>
      <c r="J423" s="4"/>
    </row>
    <row r="424">
      <c r="C424" s="4"/>
      <c r="D424" s="84"/>
      <c r="E424" s="84"/>
      <c r="I424" s="4"/>
      <c r="J424" s="4"/>
    </row>
    <row r="425">
      <c r="C425" s="4"/>
      <c r="D425" s="84"/>
      <c r="E425" s="84"/>
      <c r="I425" s="4"/>
      <c r="J425" s="4"/>
    </row>
    <row r="426">
      <c r="C426" s="4"/>
      <c r="D426" s="84"/>
      <c r="E426" s="84"/>
      <c r="I426" s="4"/>
      <c r="J426" s="4"/>
    </row>
    <row r="427">
      <c r="C427" s="4"/>
      <c r="D427" s="84"/>
      <c r="E427" s="84"/>
      <c r="I427" s="4"/>
      <c r="J427" s="4"/>
    </row>
    <row r="428">
      <c r="C428" s="4"/>
      <c r="D428" s="84"/>
      <c r="E428" s="84"/>
      <c r="I428" s="4"/>
      <c r="J428" s="4"/>
    </row>
    <row r="429">
      <c r="C429" s="4"/>
      <c r="D429" s="84"/>
      <c r="E429" s="84"/>
      <c r="I429" s="4"/>
      <c r="J429" s="4"/>
    </row>
    <row r="430">
      <c r="C430" s="4"/>
      <c r="D430" s="84"/>
      <c r="E430" s="84"/>
      <c r="I430" s="4"/>
      <c r="J430" s="4"/>
    </row>
    <row r="431">
      <c r="C431" s="4"/>
      <c r="D431" s="84"/>
      <c r="E431" s="84"/>
      <c r="I431" s="4"/>
      <c r="J431" s="4"/>
    </row>
    <row r="432">
      <c r="C432" s="4"/>
      <c r="D432" s="84"/>
      <c r="E432" s="84"/>
      <c r="I432" s="4"/>
      <c r="J432" s="4"/>
    </row>
    <row r="433">
      <c r="C433" s="4"/>
      <c r="D433" s="84"/>
      <c r="E433" s="84"/>
      <c r="I433" s="4"/>
      <c r="J433" s="4"/>
    </row>
    <row r="434">
      <c r="C434" s="4"/>
      <c r="D434" s="84"/>
      <c r="E434" s="84"/>
      <c r="I434" s="4"/>
      <c r="J434" s="4"/>
    </row>
    <row r="435">
      <c r="C435" s="4"/>
      <c r="D435" s="84"/>
      <c r="E435" s="84"/>
      <c r="I435" s="4"/>
      <c r="J435" s="4"/>
    </row>
    <row r="436">
      <c r="C436" s="4"/>
      <c r="D436" s="84"/>
      <c r="E436" s="84"/>
      <c r="I436" s="4"/>
      <c r="J436" s="4"/>
    </row>
    <row r="437">
      <c r="C437" s="4"/>
      <c r="D437" s="84"/>
      <c r="E437" s="84"/>
      <c r="I437" s="4"/>
      <c r="J437" s="4"/>
    </row>
    <row r="438">
      <c r="C438" s="4"/>
      <c r="D438" s="84"/>
      <c r="E438" s="84"/>
      <c r="I438" s="4"/>
      <c r="J438" s="4"/>
    </row>
    <row r="439">
      <c r="C439" s="4"/>
      <c r="D439" s="84"/>
      <c r="E439" s="84"/>
      <c r="I439" s="4"/>
      <c r="J439" s="4"/>
    </row>
    <row r="440">
      <c r="C440" s="4"/>
      <c r="D440" s="84"/>
      <c r="E440" s="84"/>
      <c r="I440" s="4"/>
      <c r="J440" s="4"/>
    </row>
    <row r="441">
      <c r="C441" s="4"/>
      <c r="D441" s="84"/>
      <c r="E441" s="84"/>
      <c r="I441" s="4"/>
      <c r="J441" s="4"/>
    </row>
    <row r="442">
      <c r="C442" s="4"/>
      <c r="D442" s="84"/>
      <c r="E442" s="84"/>
      <c r="I442" s="4"/>
      <c r="J442" s="4"/>
    </row>
    <row r="443">
      <c r="C443" s="4"/>
      <c r="D443" s="84"/>
      <c r="E443" s="84"/>
      <c r="I443" s="4"/>
      <c r="J443" s="4"/>
    </row>
    <row r="444">
      <c r="C444" s="4"/>
      <c r="D444" s="84"/>
      <c r="E444" s="84"/>
      <c r="I444" s="4"/>
      <c r="J444" s="4"/>
    </row>
    <row r="445">
      <c r="C445" s="4"/>
      <c r="D445" s="84"/>
      <c r="E445" s="84"/>
      <c r="I445" s="4"/>
      <c r="J445" s="4"/>
    </row>
    <row r="446">
      <c r="C446" s="4"/>
      <c r="D446" s="84"/>
      <c r="E446" s="84"/>
      <c r="I446" s="4"/>
      <c r="J446" s="4"/>
    </row>
    <row r="447">
      <c r="C447" s="4"/>
      <c r="D447" s="84"/>
      <c r="E447" s="84"/>
      <c r="I447" s="4"/>
      <c r="J447" s="4"/>
    </row>
    <row r="448">
      <c r="C448" s="4"/>
      <c r="D448" s="84"/>
      <c r="E448" s="84"/>
      <c r="I448" s="4"/>
      <c r="J448" s="4"/>
    </row>
    <row r="449">
      <c r="C449" s="4"/>
      <c r="D449" s="84"/>
      <c r="E449" s="84"/>
      <c r="I449" s="4"/>
      <c r="J449" s="4"/>
    </row>
    <row r="450">
      <c r="C450" s="4"/>
      <c r="D450" s="84"/>
      <c r="E450" s="84"/>
      <c r="I450" s="4"/>
      <c r="J450" s="4"/>
    </row>
    <row r="451">
      <c r="C451" s="4"/>
      <c r="D451" s="84"/>
      <c r="E451" s="84"/>
      <c r="I451" s="4"/>
      <c r="J451" s="4"/>
    </row>
    <row r="452">
      <c r="C452" s="4"/>
      <c r="D452" s="84"/>
      <c r="E452" s="84"/>
      <c r="I452" s="4"/>
      <c r="J452" s="4"/>
    </row>
    <row r="453">
      <c r="C453" s="4"/>
      <c r="D453" s="84"/>
      <c r="E453" s="84"/>
      <c r="I453" s="4"/>
      <c r="J453" s="4"/>
    </row>
    <row r="454">
      <c r="C454" s="4"/>
      <c r="D454" s="84"/>
      <c r="E454" s="84"/>
      <c r="I454" s="4"/>
      <c r="J454" s="4"/>
    </row>
    <row r="455">
      <c r="C455" s="4"/>
      <c r="D455" s="84"/>
      <c r="E455" s="84"/>
      <c r="I455" s="4"/>
      <c r="J455" s="4"/>
    </row>
    <row r="456">
      <c r="C456" s="4"/>
      <c r="D456" s="84"/>
      <c r="E456" s="84"/>
      <c r="I456" s="4"/>
      <c r="J456" s="4"/>
    </row>
    <row r="457">
      <c r="C457" s="4"/>
      <c r="D457" s="84"/>
      <c r="E457" s="84"/>
      <c r="I457" s="4"/>
      <c r="J457" s="4"/>
    </row>
    <row r="458">
      <c r="C458" s="4"/>
      <c r="D458" s="84"/>
      <c r="E458" s="84"/>
      <c r="I458" s="4"/>
      <c r="J458" s="4"/>
    </row>
    <row r="459">
      <c r="C459" s="4"/>
      <c r="D459" s="84"/>
      <c r="E459" s="84"/>
      <c r="I459" s="4"/>
      <c r="J459" s="4"/>
    </row>
    <row r="460">
      <c r="C460" s="4"/>
      <c r="D460" s="84"/>
      <c r="E460" s="84"/>
      <c r="I460" s="4"/>
      <c r="J460" s="4"/>
    </row>
    <row r="461">
      <c r="C461" s="4"/>
      <c r="D461" s="84"/>
      <c r="E461" s="84"/>
      <c r="I461" s="4"/>
      <c r="J461" s="4"/>
    </row>
    <row r="462">
      <c r="C462" s="4"/>
      <c r="D462" s="84"/>
      <c r="E462" s="84"/>
      <c r="I462" s="4"/>
      <c r="J462" s="4"/>
    </row>
    <row r="463">
      <c r="C463" s="4"/>
      <c r="D463" s="84"/>
      <c r="E463" s="84"/>
      <c r="I463" s="4"/>
      <c r="J463" s="4"/>
    </row>
    <row r="464">
      <c r="C464" s="4"/>
      <c r="D464" s="84"/>
      <c r="E464" s="84"/>
      <c r="I464" s="4"/>
      <c r="J464" s="4"/>
    </row>
    <row r="465">
      <c r="C465" s="4"/>
      <c r="D465" s="84"/>
      <c r="E465" s="84"/>
      <c r="I465" s="4"/>
      <c r="J465" s="4"/>
    </row>
    <row r="466">
      <c r="C466" s="4"/>
      <c r="D466" s="84"/>
      <c r="E466" s="84"/>
      <c r="I466" s="4"/>
      <c r="J466" s="4"/>
    </row>
    <row r="467">
      <c r="C467" s="4"/>
      <c r="D467" s="84"/>
      <c r="E467" s="84"/>
      <c r="I467" s="4"/>
      <c r="J467" s="4"/>
    </row>
    <row r="468">
      <c r="C468" s="4"/>
      <c r="D468" s="84"/>
      <c r="E468" s="84"/>
      <c r="I468" s="4"/>
      <c r="J468" s="4"/>
    </row>
    <row r="469">
      <c r="C469" s="4"/>
      <c r="D469" s="84"/>
      <c r="E469" s="84"/>
      <c r="I469" s="4"/>
      <c r="J469" s="4"/>
    </row>
    <row r="470">
      <c r="C470" s="4"/>
      <c r="D470" s="84"/>
      <c r="E470" s="84"/>
      <c r="I470" s="4"/>
      <c r="J470" s="4"/>
    </row>
    <row r="471">
      <c r="C471" s="4"/>
      <c r="D471" s="84"/>
      <c r="E471" s="84"/>
      <c r="I471" s="4"/>
      <c r="J471" s="4"/>
    </row>
    <row r="472">
      <c r="C472" s="4"/>
      <c r="D472" s="84"/>
      <c r="E472" s="84"/>
      <c r="I472" s="4"/>
      <c r="J472" s="4"/>
    </row>
    <row r="473">
      <c r="C473" s="4"/>
      <c r="D473" s="84"/>
      <c r="E473" s="84"/>
      <c r="I473" s="4"/>
      <c r="J473" s="4"/>
    </row>
    <row r="474">
      <c r="C474" s="4"/>
      <c r="D474" s="84"/>
      <c r="E474" s="84"/>
      <c r="I474" s="4"/>
      <c r="J474" s="4"/>
    </row>
    <row r="475">
      <c r="C475" s="4"/>
      <c r="D475" s="84"/>
      <c r="E475" s="84"/>
      <c r="I475" s="4"/>
      <c r="J475" s="4"/>
    </row>
    <row r="476">
      <c r="C476" s="4"/>
      <c r="D476" s="84"/>
      <c r="E476" s="84"/>
      <c r="I476" s="4"/>
      <c r="J476" s="4"/>
    </row>
    <row r="477">
      <c r="C477" s="4"/>
      <c r="D477" s="84"/>
      <c r="E477" s="84"/>
      <c r="I477" s="4"/>
      <c r="J477" s="4"/>
    </row>
    <row r="478">
      <c r="C478" s="4"/>
      <c r="D478" s="84"/>
      <c r="E478" s="84"/>
      <c r="I478" s="4"/>
      <c r="J478" s="4"/>
    </row>
    <row r="479">
      <c r="C479" s="4"/>
      <c r="D479" s="84"/>
      <c r="E479" s="84"/>
      <c r="I479" s="4"/>
      <c r="J479" s="4"/>
    </row>
    <row r="480">
      <c r="C480" s="4"/>
      <c r="D480" s="84"/>
      <c r="E480" s="84"/>
      <c r="I480" s="4"/>
      <c r="J480" s="4"/>
    </row>
    <row r="481">
      <c r="C481" s="4"/>
      <c r="D481" s="84"/>
      <c r="E481" s="84"/>
      <c r="I481" s="4"/>
      <c r="J481" s="4"/>
    </row>
    <row r="482">
      <c r="C482" s="4"/>
      <c r="D482" s="84"/>
      <c r="E482" s="84"/>
      <c r="I482" s="4"/>
      <c r="J482" s="4"/>
    </row>
    <row r="483">
      <c r="C483" s="4"/>
      <c r="D483" s="84"/>
      <c r="E483" s="84"/>
      <c r="I483" s="4"/>
      <c r="J483" s="4"/>
    </row>
    <row r="484">
      <c r="C484" s="4"/>
      <c r="D484" s="84"/>
      <c r="E484" s="84"/>
      <c r="I484" s="4"/>
      <c r="J484" s="4"/>
    </row>
    <row r="485">
      <c r="C485" s="4"/>
      <c r="D485" s="84"/>
      <c r="E485" s="84"/>
      <c r="I485" s="4"/>
      <c r="J485" s="4"/>
    </row>
    <row r="486">
      <c r="C486" s="4"/>
      <c r="D486" s="84"/>
      <c r="E486" s="84"/>
      <c r="I486" s="4"/>
      <c r="J486" s="4"/>
    </row>
    <row r="487">
      <c r="C487" s="4"/>
      <c r="D487" s="84"/>
      <c r="E487" s="84"/>
      <c r="I487" s="4"/>
      <c r="J487" s="4"/>
    </row>
    <row r="488">
      <c r="C488" s="4"/>
      <c r="D488" s="84"/>
      <c r="E488" s="84"/>
      <c r="I488" s="4"/>
      <c r="J488" s="4"/>
    </row>
    <row r="489">
      <c r="C489" s="4"/>
      <c r="D489" s="84"/>
      <c r="E489" s="84"/>
      <c r="I489" s="4"/>
      <c r="J489" s="4"/>
    </row>
    <row r="490">
      <c r="C490" s="4"/>
      <c r="D490" s="84"/>
      <c r="E490" s="84"/>
      <c r="I490" s="4"/>
      <c r="J490" s="4"/>
    </row>
    <row r="491">
      <c r="C491" s="4"/>
      <c r="D491" s="84"/>
      <c r="E491" s="84"/>
      <c r="I491" s="4"/>
      <c r="J491" s="4"/>
    </row>
    <row r="492">
      <c r="C492" s="4"/>
      <c r="D492" s="84"/>
      <c r="E492" s="84"/>
      <c r="I492" s="4"/>
      <c r="J492" s="4"/>
    </row>
    <row r="493">
      <c r="C493" s="4"/>
      <c r="D493" s="84"/>
      <c r="E493" s="84"/>
      <c r="I493" s="4"/>
      <c r="J493" s="4"/>
    </row>
    <row r="494">
      <c r="C494" s="4"/>
      <c r="D494" s="84"/>
      <c r="E494" s="84"/>
      <c r="I494" s="4"/>
      <c r="J494" s="4"/>
    </row>
    <row r="495">
      <c r="C495" s="4"/>
      <c r="D495" s="84"/>
      <c r="E495" s="84"/>
      <c r="I495" s="4"/>
      <c r="J495" s="4"/>
    </row>
    <row r="496">
      <c r="C496" s="4"/>
      <c r="D496" s="84"/>
      <c r="E496" s="84"/>
      <c r="I496" s="4"/>
      <c r="J496" s="4"/>
    </row>
    <row r="497">
      <c r="C497" s="4"/>
      <c r="D497" s="84"/>
      <c r="E497" s="84"/>
      <c r="I497" s="4"/>
      <c r="J497" s="4"/>
    </row>
    <row r="498">
      <c r="C498" s="4"/>
      <c r="D498" s="84"/>
      <c r="E498" s="84"/>
      <c r="I498" s="4"/>
      <c r="J498" s="4"/>
    </row>
    <row r="499">
      <c r="C499" s="4"/>
      <c r="D499" s="84"/>
      <c r="E499" s="84"/>
      <c r="I499" s="4"/>
      <c r="J499" s="4"/>
    </row>
    <row r="500">
      <c r="C500" s="4"/>
      <c r="D500" s="84"/>
      <c r="E500" s="84"/>
      <c r="I500" s="4"/>
      <c r="J500" s="4"/>
    </row>
    <row r="501">
      <c r="C501" s="4"/>
      <c r="D501" s="84"/>
      <c r="E501" s="84"/>
      <c r="I501" s="4"/>
      <c r="J501" s="4"/>
    </row>
    <row r="502">
      <c r="C502" s="4"/>
      <c r="D502" s="84"/>
      <c r="E502" s="84"/>
      <c r="I502" s="4"/>
      <c r="J502" s="4"/>
    </row>
    <row r="503">
      <c r="C503" s="4"/>
      <c r="D503" s="84"/>
      <c r="E503" s="84"/>
      <c r="I503" s="4"/>
      <c r="J503" s="4"/>
    </row>
    <row r="504">
      <c r="C504" s="4"/>
      <c r="D504" s="84"/>
      <c r="E504" s="84"/>
      <c r="I504" s="4"/>
      <c r="J504" s="4"/>
    </row>
    <row r="505">
      <c r="C505" s="4"/>
      <c r="D505" s="84"/>
      <c r="E505" s="84"/>
      <c r="I505" s="4"/>
      <c r="J505" s="4"/>
    </row>
    <row r="506">
      <c r="C506" s="4"/>
      <c r="D506" s="84"/>
      <c r="E506" s="84"/>
      <c r="I506" s="4"/>
      <c r="J506" s="4"/>
    </row>
    <row r="507">
      <c r="C507" s="4"/>
      <c r="D507" s="84"/>
      <c r="E507" s="84"/>
      <c r="I507" s="4"/>
      <c r="J507" s="4"/>
    </row>
    <row r="508">
      <c r="C508" s="4"/>
      <c r="D508" s="84"/>
      <c r="E508" s="84"/>
      <c r="I508" s="4"/>
      <c r="J508" s="4"/>
    </row>
    <row r="509">
      <c r="C509" s="4"/>
      <c r="D509" s="84"/>
      <c r="E509" s="84"/>
      <c r="I509" s="4"/>
      <c r="J509" s="4"/>
    </row>
    <row r="510">
      <c r="C510" s="4"/>
      <c r="D510" s="84"/>
      <c r="E510" s="84"/>
      <c r="I510" s="4"/>
      <c r="J510" s="4"/>
    </row>
    <row r="511">
      <c r="C511" s="4"/>
      <c r="D511" s="84"/>
      <c r="E511" s="84"/>
      <c r="I511" s="4"/>
      <c r="J511" s="4"/>
    </row>
    <row r="512">
      <c r="C512" s="4"/>
      <c r="D512" s="84"/>
      <c r="E512" s="84"/>
      <c r="I512" s="4"/>
      <c r="J512" s="4"/>
    </row>
    <row r="513">
      <c r="C513" s="4"/>
      <c r="D513" s="84"/>
      <c r="E513" s="84"/>
      <c r="I513" s="4"/>
      <c r="J513" s="4"/>
    </row>
    <row r="514">
      <c r="C514" s="4"/>
      <c r="D514" s="84"/>
      <c r="E514" s="84"/>
      <c r="I514" s="4"/>
      <c r="J514" s="4"/>
    </row>
    <row r="515">
      <c r="C515" s="4"/>
      <c r="D515" s="84"/>
      <c r="E515" s="84"/>
      <c r="I515" s="4"/>
      <c r="J515" s="4"/>
    </row>
    <row r="516">
      <c r="C516" s="4"/>
      <c r="D516" s="84"/>
      <c r="E516" s="84"/>
      <c r="I516" s="4"/>
      <c r="J516" s="4"/>
    </row>
    <row r="517">
      <c r="C517" s="4"/>
      <c r="D517" s="84"/>
      <c r="E517" s="84"/>
      <c r="I517" s="4"/>
      <c r="J517" s="4"/>
    </row>
    <row r="518">
      <c r="C518" s="4"/>
      <c r="D518" s="84"/>
      <c r="E518" s="84"/>
      <c r="I518" s="4"/>
      <c r="J518" s="4"/>
    </row>
    <row r="519">
      <c r="C519" s="4"/>
      <c r="D519" s="84"/>
      <c r="E519" s="84"/>
      <c r="I519" s="4"/>
      <c r="J519" s="4"/>
    </row>
    <row r="520">
      <c r="C520" s="4"/>
      <c r="D520" s="84"/>
      <c r="E520" s="84"/>
      <c r="I520" s="4"/>
      <c r="J520" s="4"/>
    </row>
    <row r="521">
      <c r="C521" s="4"/>
      <c r="D521" s="84"/>
      <c r="E521" s="84"/>
      <c r="I521" s="4"/>
      <c r="J521" s="4"/>
    </row>
    <row r="522">
      <c r="C522" s="4"/>
      <c r="D522" s="84"/>
      <c r="E522" s="84"/>
      <c r="I522" s="4"/>
      <c r="J522" s="4"/>
    </row>
    <row r="523">
      <c r="C523" s="4"/>
      <c r="D523" s="84"/>
      <c r="E523" s="84"/>
      <c r="I523" s="4"/>
      <c r="J523" s="4"/>
    </row>
    <row r="524">
      <c r="C524" s="4"/>
      <c r="D524" s="84"/>
      <c r="E524" s="84"/>
      <c r="I524" s="4"/>
      <c r="J524" s="4"/>
    </row>
    <row r="525">
      <c r="C525" s="4"/>
      <c r="D525" s="84"/>
      <c r="E525" s="84"/>
      <c r="I525" s="4"/>
      <c r="J525" s="4"/>
    </row>
    <row r="526">
      <c r="C526" s="4"/>
      <c r="D526" s="84"/>
      <c r="E526" s="84"/>
      <c r="I526" s="4"/>
      <c r="J526" s="4"/>
    </row>
    <row r="527">
      <c r="C527" s="4"/>
      <c r="D527" s="84"/>
      <c r="E527" s="84"/>
      <c r="I527" s="4"/>
      <c r="J527" s="4"/>
    </row>
    <row r="528">
      <c r="C528" s="4"/>
      <c r="D528" s="84"/>
      <c r="E528" s="84"/>
      <c r="I528" s="4"/>
      <c r="J528" s="4"/>
    </row>
    <row r="529">
      <c r="C529" s="4"/>
      <c r="D529" s="84"/>
      <c r="E529" s="84"/>
      <c r="I529" s="4"/>
      <c r="J529" s="4"/>
    </row>
    <row r="530">
      <c r="C530" s="4"/>
      <c r="D530" s="84"/>
      <c r="E530" s="84"/>
      <c r="I530" s="4"/>
      <c r="J530" s="4"/>
    </row>
    <row r="531">
      <c r="C531" s="4"/>
      <c r="D531" s="84"/>
      <c r="E531" s="84"/>
      <c r="I531" s="4"/>
      <c r="J531" s="4"/>
    </row>
    <row r="532">
      <c r="C532" s="4"/>
      <c r="D532" s="84"/>
      <c r="E532" s="84"/>
      <c r="I532" s="4"/>
      <c r="J532" s="4"/>
    </row>
    <row r="533">
      <c r="C533" s="4"/>
      <c r="D533" s="84"/>
      <c r="E533" s="84"/>
      <c r="I533" s="4"/>
      <c r="J533" s="4"/>
    </row>
    <row r="534">
      <c r="C534" s="4"/>
      <c r="D534" s="84"/>
      <c r="E534" s="84"/>
      <c r="I534" s="4"/>
      <c r="J534" s="4"/>
    </row>
    <row r="535">
      <c r="C535" s="4"/>
      <c r="D535" s="84"/>
      <c r="E535" s="84"/>
      <c r="I535" s="4"/>
      <c r="J535" s="4"/>
    </row>
    <row r="536">
      <c r="C536" s="4"/>
      <c r="D536" s="84"/>
      <c r="E536" s="84"/>
      <c r="I536" s="4"/>
      <c r="J536" s="4"/>
    </row>
    <row r="537">
      <c r="C537" s="4"/>
      <c r="D537" s="84"/>
      <c r="E537" s="84"/>
      <c r="I537" s="4"/>
      <c r="J537" s="4"/>
    </row>
    <row r="538">
      <c r="C538" s="4"/>
      <c r="D538" s="84"/>
      <c r="E538" s="84"/>
      <c r="I538" s="4"/>
      <c r="J538" s="4"/>
    </row>
    <row r="539">
      <c r="C539" s="4"/>
      <c r="D539" s="84"/>
      <c r="E539" s="84"/>
      <c r="I539" s="4"/>
      <c r="J539" s="4"/>
    </row>
    <row r="540">
      <c r="C540" s="4"/>
      <c r="D540" s="84"/>
      <c r="E540" s="84"/>
      <c r="I540" s="4"/>
      <c r="J540" s="4"/>
    </row>
    <row r="541">
      <c r="C541" s="4"/>
      <c r="D541" s="84"/>
      <c r="E541" s="84"/>
      <c r="I541" s="4"/>
      <c r="J541" s="4"/>
    </row>
    <row r="542">
      <c r="C542" s="4"/>
      <c r="D542" s="84"/>
      <c r="E542" s="84"/>
      <c r="I542" s="4"/>
      <c r="J542" s="4"/>
    </row>
    <row r="543">
      <c r="C543" s="4"/>
      <c r="D543" s="84"/>
      <c r="E543" s="84"/>
      <c r="I543" s="4"/>
      <c r="J543" s="4"/>
    </row>
    <row r="544">
      <c r="C544" s="4"/>
      <c r="D544" s="84"/>
      <c r="E544" s="84"/>
      <c r="I544" s="4"/>
      <c r="J544" s="4"/>
    </row>
    <row r="545">
      <c r="C545" s="4"/>
      <c r="D545" s="84"/>
      <c r="E545" s="84"/>
      <c r="I545" s="4"/>
      <c r="J545" s="4"/>
    </row>
    <row r="546">
      <c r="C546" s="4"/>
      <c r="D546" s="84"/>
      <c r="E546" s="84"/>
      <c r="I546" s="4"/>
      <c r="J546" s="4"/>
    </row>
    <row r="547">
      <c r="C547" s="4"/>
      <c r="D547" s="84"/>
      <c r="E547" s="84"/>
      <c r="I547" s="4"/>
      <c r="J547" s="4"/>
    </row>
    <row r="548">
      <c r="C548" s="4"/>
      <c r="D548" s="84"/>
      <c r="E548" s="84"/>
      <c r="I548" s="4"/>
      <c r="J548" s="4"/>
    </row>
    <row r="549">
      <c r="C549" s="4"/>
      <c r="D549" s="84"/>
      <c r="E549" s="84"/>
      <c r="I549" s="4"/>
      <c r="J549" s="4"/>
    </row>
    <row r="550">
      <c r="C550" s="4"/>
      <c r="D550" s="84"/>
      <c r="E550" s="84"/>
      <c r="I550" s="4"/>
      <c r="J550" s="4"/>
    </row>
    <row r="551">
      <c r="C551" s="4"/>
      <c r="D551" s="84"/>
      <c r="E551" s="84"/>
      <c r="I551" s="4"/>
      <c r="J551" s="4"/>
    </row>
    <row r="552">
      <c r="C552" s="4"/>
      <c r="D552" s="84"/>
      <c r="E552" s="84"/>
      <c r="I552" s="4"/>
      <c r="J552" s="4"/>
    </row>
    <row r="553">
      <c r="C553" s="4"/>
      <c r="D553" s="84"/>
      <c r="E553" s="84"/>
      <c r="I553" s="4"/>
      <c r="J553" s="4"/>
    </row>
    <row r="554">
      <c r="C554" s="4"/>
      <c r="D554" s="84"/>
      <c r="E554" s="84"/>
      <c r="I554" s="4"/>
      <c r="J554" s="4"/>
    </row>
    <row r="555">
      <c r="C555" s="4"/>
      <c r="D555" s="84"/>
      <c r="E555" s="84"/>
      <c r="I555" s="4"/>
      <c r="J555" s="4"/>
    </row>
    <row r="556">
      <c r="C556" s="4"/>
      <c r="D556" s="84"/>
      <c r="E556" s="84"/>
      <c r="I556" s="4"/>
      <c r="J556" s="4"/>
    </row>
    <row r="557">
      <c r="C557" s="4"/>
      <c r="D557" s="84"/>
      <c r="E557" s="84"/>
      <c r="I557" s="4"/>
      <c r="J557" s="4"/>
    </row>
    <row r="558">
      <c r="C558" s="4"/>
      <c r="D558" s="84"/>
      <c r="E558" s="84"/>
      <c r="I558" s="4"/>
      <c r="J558" s="4"/>
    </row>
    <row r="559">
      <c r="C559" s="4"/>
      <c r="D559" s="84"/>
      <c r="E559" s="84"/>
      <c r="I559" s="4"/>
      <c r="J559" s="4"/>
    </row>
    <row r="560">
      <c r="C560" s="4"/>
      <c r="D560" s="84"/>
      <c r="E560" s="84"/>
      <c r="I560" s="4"/>
      <c r="J560" s="4"/>
    </row>
    <row r="561">
      <c r="C561" s="4"/>
      <c r="D561" s="84"/>
      <c r="E561" s="84"/>
      <c r="I561" s="4"/>
      <c r="J561" s="4"/>
    </row>
    <row r="562">
      <c r="C562" s="4"/>
      <c r="D562" s="84"/>
      <c r="E562" s="84"/>
      <c r="I562" s="4"/>
      <c r="J562" s="4"/>
    </row>
    <row r="563">
      <c r="C563" s="4"/>
      <c r="D563" s="84"/>
      <c r="E563" s="84"/>
      <c r="I563" s="4"/>
      <c r="J563" s="4"/>
    </row>
    <row r="564">
      <c r="C564" s="4"/>
      <c r="D564" s="84"/>
      <c r="E564" s="84"/>
      <c r="I564" s="4"/>
      <c r="J564" s="4"/>
    </row>
    <row r="565">
      <c r="C565" s="4"/>
      <c r="D565" s="84"/>
      <c r="E565" s="84"/>
      <c r="I565" s="4"/>
      <c r="J565" s="4"/>
    </row>
    <row r="566">
      <c r="C566" s="4"/>
      <c r="D566" s="84"/>
      <c r="E566" s="84"/>
      <c r="I566" s="4"/>
      <c r="J566" s="4"/>
    </row>
    <row r="567">
      <c r="C567" s="4"/>
      <c r="D567" s="84"/>
      <c r="E567" s="84"/>
      <c r="I567" s="4"/>
      <c r="J567" s="4"/>
    </row>
    <row r="568">
      <c r="C568" s="4"/>
      <c r="D568" s="84"/>
      <c r="E568" s="84"/>
      <c r="I568" s="4"/>
      <c r="J568" s="4"/>
    </row>
    <row r="569">
      <c r="C569" s="4"/>
      <c r="D569" s="84"/>
      <c r="E569" s="84"/>
      <c r="I569" s="4"/>
      <c r="J569" s="4"/>
    </row>
    <row r="570">
      <c r="C570" s="4"/>
      <c r="D570" s="84"/>
      <c r="E570" s="84"/>
      <c r="I570" s="4"/>
      <c r="J570" s="4"/>
    </row>
    <row r="571">
      <c r="C571" s="4"/>
      <c r="D571" s="84"/>
      <c r="E571" s="84"/>
      <c r="I571" s="4"/>
      <c r="J571" s="4"/>
    </row>
    <row r="572">
      <c r="C572" s="4"/>
      <c r="D572" s="84"/>
      <c r="E572" s="84"/>
      <c r="I572" s="4"/>
      <c r="J572" s="4"/>
    </row>
    <row r="573">
      <c r="C573" s="4"/>
      <c r="D573" s="84"/>
      <c r="E573" s="84"/>
      <c r="I573" s="4"/>
      <c r="J573" s="4"/>
    </row>
    <row r="574">
      <c r="C574" s="4"/>
      <c r="D574" s="84"/>
      <c r="E574" s="84"/>
      <c r="I574" s="4"/>
      <c r="J574" s="4"/>
    </row>
    <row r="575">
      <c r="C575" s="4"/>
      <c r="D575" s="84"/>
      <c r="E575" s="84"/>
      <c r="I575" s="4"/>
      <c r="J575" s="4"/>
    </row>
    <row r="576">
      <c r="C576" s="4"/>
      <c r="D576" s="84"/>
      <c r="E576" s="84"/>
      <c r="I576" s="4"/>
      <c r="J576" s="4"/>
    </row>
    <row r="577">
      <c r="C577" s="4"/>
      <c r="D577" s="84"/>
      <c r="E577" s="84"/>
      <c r="I577" s="4"/>
      <c r="J577" s="4"/>
    </row>
    <row r="578">
      <c r="C578" s="4"/>
      <c r="D578" s="84"/>
      <c r="E578" s="84"/>
      <c r="I578" s="4"/>
      <c r="J578" s="4"/>
    </row>
    <row r="579">
      <c r="C579" s="4"/>
      <c r="D579" s="84"/>
      <c r="E579" s="84"/>
      <c r="I579" s="4"/>
      <c r="J579" s="4"/>
    </row>
    <row r="580">
      <c r="C580" s="4"/>
      <c r="D580" s="84"/>
      <c r="E580" s="84"/>
      <c r="I580" s="4"/>
      <c r="J580" s="4"/>
    </row>
    <row r="581">
      <c r="C581" s="4"/>
      <c r="D581" s="84"/>
      <c r="E581" s="84"/>
      <c r="I581" s="4"/>
      <c r="J581" s="4"/>
    </row>
    <row r="582">
      <c r="C582" s="4"/>
      <c r="D582" s="84"/>
      <c r="E582" s="84"/>
      <c r="I582" s="4"/>
      <c r="J582" s="4"/>
    </row>
    <row r="583">
      <c r="C583" s="4"/>
      <c r="D583" s="84"/>
      <c r="E583" s="84"/>
      <c r="I583" s="4"/>
      <c r="J583" s="4"/>
    </row>
    <row r="584">
      <c r="C584" s="4"/>
      <c r="D584" s="84"/>
      <c r="E584" s="84"/>
      <c r="I584" s="4"/>
      <c r="J584" s="4"/>
    </row>
    <row r="585">
      <c r="C585" s="4"/>
      <c r="D585" s="84"/>
      <c r="E585" s="84"/>
      <c r="I585" s="4"/>
      <c r="J585" s="4"/>
    </row>
    <row r="586">
      <c r="C586" s="4"/>
      <c r="D586" s="84"/>
      <c r="E586" s="84"/>
      <c r="I586" s="4"/>
      <c r="J586" s="4"/>
    </row>
    <row r="587">
      <c r="C587" s="4"/>
      <c r="D587" s="84"/>
      <c r="E587" s="84"/>
      <c r="I587" s="4"/>
      <c r="J587" s="4"/>
    </row>
    <row r="588">
      <c r="C588" s="4"/>
      <c r="D588" s="84"/>
      <c r="E588" s="84"/>
      <c r="I588" s="4"/>
      <c r="J588" s="4"/>
    </row>
    <row r="589">
      <c r="C589" s="4"/>
      <c r="D589" s="84"/>
      <c r="E589" s="84"/>
      <c r="I589" s="4"/>
      <c r="J589" s="4"/>
    </row>
    <row r="590">
      <c r="C590" s="4"/>
      <c r="D590" s="84"/>
      <c r="E590" s="84"/>
      <c r="I590" s="4"/>
      <c r="J590" s="4"/>
    </row>
    <row r="591">
      <c r="C591" s="4"/>
      <c r="D591" s="84"/>
      <c r="E591" s="84"/>
      <c r="I591" s="4"/>
      <c r="J591" s="4"/>
    </row>
    <row r="592">
      <c r="C592" s="4"/>
      <c r="D592" s="84"/>
      <c r="E592" s="84"/>
      <c r="I592" s="4"/>
      <c r="J592" s="4"/>
    </row>
    <row r="593">
      <c r="C593" s="4"/>
      <c r="D593" s="84"/>
      <c r="E593" s="84"/>
      <c r="I593" s="4"/>
      <c r="J593" s="4"/>
    </row>
    <row r="594">
      <c r="C594" s="4"/>
      <c r="D594" s="84"/>
      <c r="E594" s="84"/>
      <c r="I594" s="4"/>
      <c r="J594" s="4"/>
    </row>
    <row r="595">
      <c r="C595" s="4"/>
      <c r="D595" s="84"/>
      <c r="E595" s="84"/>
      <c r="I595" s="4"/>
      <c r="J595" s="4"/>
    </row>
    <row r="596">
      <c r="C596" s="4"/>
      <c r="D596" s="84"/>
      <c r="E596" s="84"/>
      <c r="I596" s="4"/>
      <c r="J596" s="4"/>
    </row>
    <row r="597">
      <c r="C597" s="4"/>
      <c r="D597" s="84"/>
      <c r="E597" s="84"/>
      <c r="I597" s="4"/>
      <c r="J597" s="4"/>
    </row>
    <row r="598">
      <c r="C598" s="4"/>
      <c r="D598" s="84"/>
      <c r="E598" s="84"/>
      <c r="I598" s="4"/>
      <c r="J598" s="4"/>
    </row>
    <row r="599">
      <c r="C599" s="4"/>
      <c r="D599" s="84"/>
      <c r="E599" s="84"/>
      <c r="I599" s="4"/>
      <c r="J599" s="4"/>
    </row>
    <row r="600">
      <c r="C600" s="4"/>
      <c r="D600" s="84"/>
      <c r="E600" s="84"/>
      <c r="I600" s="4"/>
      <c r="J600" s="4"/>
    </row>
    <row r="601">
      <c r="C601" s="4"/>
      <c r="D601" s="84"/>
      <c r="E601" s="84"/>
      <c r="I601" s="4"/>
      <c r="J601" s="4"/>
    </row>
    <row r="602">
      <c r="C602" s="4"/>
      <c r="D602" s="84"/>
      <c r="E602" s="84"/>
      <c r="I602" s="4"/>
      <c r="J602" s="4"/>
    </row>
    <row r="603">
      <c r="C603" s="4"/>
      <c r="D603" s="84"/>
      <c r="E603" s="84"/>
      <c r="I603" s="4"/>
      <c r="J603" s="4"/>
    </row>
    <row r="604">
      <c r="C604" s="4"/>
      <c r="D604" s="84"/>
      <c r="E604" s="84"/>
      <c r="I604" s="4"/>
      <c r="J604" s="4"/>
    </row>
    <row r="605">
      <c r="C605" s="4"/>
      <c r="D605" s="84"/>
      <c r="E605" s="84"/>
      <c r="I605" s="4"/>
      <c r="J605" s="4"/>
    </row>
    <row r="606">
      <c r="C606" s="4"/>
      <c r="D606" s="84"/>
      <c r="E606" s="84"/>
      <c r="I606" s="4"/>
      <c r="J606" s="4"/>
    </row>
    <row r="607">
      <c r="C607" s="4"/>
      <c r="D607" s="84"/>
      <c r="E607" s="84"/>
      <c r="I607" s="4"/>
      <c r="J607" s="4"/>
    </row>
    <row r="608">
      <c r="C608" s="4"/>
      <c r="D608" s="84"/>
      <c r="E608" s="84"/>
      <c r="I608" s="4"/>
      <c r="J608" s="4"/>
    </row>
    <row r="609">
      <c r="C609" s="4"/>
      <c r="D609" s="84"/>
      <c r="E609" s="84"/>
      <c r="I609" s="4"/>
      <c r="J609" s="4"/>
    </row>
    <row r="610">
      <c r="C610" s="4"/>
      <c r="D610" s="84"/>
      <c r="E610" s="84"/>
      <c r="I610" s="4"/>
      <c r="J610" s="4"/>
    </row>
    <row r="611">
      <c r="C611" s="4"/>
      <c r="D611" s="84"/>
      <c r="E611" s="84"/>
      <c r="I611" s="4"/>
      <c r="J611" s="4"/>
    </row>
    <row r="612">
      <c r="C612" s="4"/>
      <c r="D612" s="84"/>
      <c r="E612" s="84"/>
      <c r="I612" s="4"/>
      <c r="J612" s="4"/>
    </row>
    <row r="613">
      <c r="C613" s="4"/>
      <c r="D613" s="84"/>
      <c r="E613" s="84"/>
      <c r="I613" s="4"/>
      <c r="J613" s="4"/>
    </row>
    <row r="614">
      <c r="C614" s="4"/>
      <c r="D614" s="84"/>
      <c r="E614" s="84"/>
      <c r="I614" s="4"/>
      <c r="J614" s="4"/>
    </row>
    <row r="615">
      <c r="C615" s="4"/>
      <c r="D615" s="84"/>
      <c r="E615" s="84"/>
      <c r="I615" s="4"/>
      <c r="J615" s="4"/>
    </row>
    <row r="616">
      <c r="C616" s="4"/>
      <c r="D616" s="84"/>
      <c r="E616" s="84"/>
      <c r="I616" s="4"/>
      <c r="J616" s="4"/>
    </row>
    <row r="617">
      <c r="C617" s="4"/>
      <c r="D617" s="84"/>
      <c r="E617" s="84"/>
      <c r="I617" s="4"/>
      <c r="J617" s="4"/>
    </row>
    <row r="618">
      <c r="C618" s="4"/>
      <c r="D618" s="84"/>
      <c r="E618" s="84"/>
      <c r="I618" s="4"/>
      <c r="J618" s="4"/>
    </row>
    <row r="619">
      <c r="C619" s="4"/>
      <c r="D619" s="84"/>
      <c r="E619" s="84"/>
      <c r="I619" s="4"/>
      <c r="J619" s="4"/>
    </row>
    <row r="620">
      <c r="C620" s="4"/>
      <c r="D620" s="84"/>
      <c r="E620" s="84"/>
      <c r="I620" s="4"/>
      <c r="J620" s="4"/>
    </row>
    <row r="621">
      <c r="C621" s="4"/>
      <c r="D621" s="84"/>
      <c r="E621" s="84"/>
      <c r="I621" s="4"/>
      <c r="J621" s="4"/>
    </row>
    <row r="622">
      <c r="C622" s="4"/>
      <c r="D622" s="84"/>
      <c r="E622" s="84"/>
      <c r="I622" s="4"/>
      <c r="J622" s="4"/>
    </row>
    <row r="623">
      <c r="C623" s="4"/>
      <c r="D623" s="84"/>
      <c r="E623" s="84"/>
      <c r="I623" s="4"/>
      <c r="J623" s="4"/>
    </row>
    <row r="624">
      <c r="C624" s="4"/>
      <c r="D624" s="84"/>
      <c r="E624" s="84"/>
      <c r="I624" s="4"/>
      <c r="J624" s="4"/>
    </row>
    <row r="625">
      <c r="C625" s="4"/>
      <c r="D625" s="84"/>
      <c r="E625" s="84"/>
      <c r="I625" s="4"/>
      <c r="J625" s="4"/>
    </row>
    <row r="626">
      <c r="C626" s="4"/>
      <c r="D626" s="84"/>
      <c r="E626" s="84"/>
      <c r="I626" s="4"/>
      <c r="J626" s="4"/>
    </row>
    <row r="627">
      <c r="C627" s="4"/>
      <c r="D627" s="84"/>
      <c r="E627" s="84"/>
      <c r="I627" s="4"/>
      <c r="J627" s="4"/>
    </row>
    <row r="628">
      <c r="C628" s="4"/>
      <c r="D628" s="84"/>
      <c r="E628" s="84"/>
      <c r="I628" s="4"/>
      <c r="J628" s="4"/>
    </row>
    <row r="629">
      <c r="C629" s="4"/>
      <c r="D629" s="84"/>
      <c r="E629" s="84"/>
      <c r="I629" s="4"/>
      <c r="J629" s="4"/>
    </row>
    <row r="630">
      <c r="C630" s="4"/>
      <c r="D630" s="84"/>
      <c r="E630" s="84"/>
      <c r="I630" s="4"/>
      <c r="J630" s="4"/>
    </row>
    <row r="631">
      <c r="C631" s="4"/>
      <c r="D631" s="84"/>
      <c r="E631" s="84"/>
      <c r="I631" s="4"/>
      <c r="J631" s="4"/>
    </row>
    <row r="632">
      <c r="C632" s="4"/>
      <c r="D632" s="84"/>
      <c r="E632" s="84"/>
      <c r="I632" s="4"/>
      <c r="J632" s="4"/>
    </row>
    <row r="633">
      <c r="C633" s="4"/>
      <c r="D633" s="84"/>
      <c r="E633" s="84"/>
      <c r="I633" s="4"/>
      <c r="J633" s="4"/>
    </row>
    <row r="634">
      <c r="C634" s="4"/>
      <c r="D634" s="84"/>
      <c r="E634" s="84"/>
      <c r="I634" s="4"/>
      <c r="J634" s="4"/>
    </row>
    <row r="635">
      <c r="C635" s="4"/>
      <c r="D635" s="84"/>
      <c r="E635" s="84"/>
      <c r="I635" s="4"/>
      <c r="J635" s="4"/>
    </row>
    <row r="636">
      <c r="C636" s="4"/>
      <c r="D636" s="84"/>
      <c r="E636" s="84"/>
      <c r="I636" s="4"/>
      <c r="J636" s="4"/>
    </row>
    <row r="637">
      <c r="C637" s="4"/>
      <c r="D637" s="84"/>
      <c r="E637" s="84"/>
      <c r="I637" s="4"/>
      <c r="J637" s="4"/>
    </row>
    <row r="638">
      <c r="C638" s="4"/>
      <c r="D638" s="84"/>
      <c r="E638" s="84"/>
      <c r="I638" s="4"/>
      <c r="J638" s="4"/>
    </row>
    <row r="639">
      <c r="C639" s="4"/>
      <c r="D639" s="84"/>
      <c r="E639" s="84"/>
      <c r="I639" s="4"/>
      <c r="J639" s="4"/>
    </row>
    <row r="640">
      <c r="C640" s="4"/>
      <c r="D640" s="84"/>
      <c r="E640" s="84"/>
      <c r="I640" s="4"/>
      <c r="J640" s="4"/>
    </row>
    <row r="641">
      <c r="C641" s="4"/>
      <c r="D641" s="84"/>
      <c r="E641" s="84"/>
      <c r="I641" s="4"/>
      <c r="J641" s="4"/>
    </row>
    <row r="642">
      <c r="C642" s="4"/>
      <c r="D642" s="84"/>
      <c r="E642" s="84"/>
      <c r="I642" s="4"/>
      <c r="J642" s="4"/>
    </row>
    <row r="643">
      <c r="C643" s="4"/>
      <c r="D643" s="84"/>
      <c r="E643" s="84"/>
      <c r="I643" s="4"/>
      <c r="J643" s="4"/>
    </row>
    <row r="644">
      <c r="C644" s="4"/>
      <c r="D644" s="84"/>
      <c r="E644" s="84"/>
      <c r="I644" s="4"/>
      <c r="J644" s="4"/>
    </row>
    <row r="645">
      <c r="C645" s="4"/>
      <c r="D645" s="84"/>
      <c r="E645" s="84"/>
      <c r="I645" s="4"/>
      <c r="J645" s="4"/>
    </row>
    <row r="646">
      <c r="C646" s="4"/>
      <c r="D646" s="84"/>
      <c r="E646" s="84"/>
      <c r="I646" s="4"/>
      <c r="J646" s="4"/>
    </row>
    <row r="647">
      <c r="C647" s="4"/>
      <c r="D647" s="84"/>
      <c r="E647" s="84"/>
      <c r="I647" s="4"/>
      <c r="J647" s="4"/>
    </row>
    <row r="648">
      <c r="C648" s="4"/>
      <c r="D648" s="84"/>
      <c r="E648" s="84"/>
      <c r="I648" s="4"/>
      <c r="J648" s="4"/>
    </row>
    <row r="649">
      <c r="C649" s="4"/>
      <c r="D649" s="84"/>
      <c r="E649" s="84"/>
      <c r="I649" s="4"/>
      <c r="J649" s="4"/>
    </row>
    <row r="650">
      <c r="C650" s="4"/>
      <c r="D650" s="84"/>
      <c r="E650" s="84"/>
      <c r="I650" s="4"/>
      <c r="J650" s="4"/>
    </row>
    <row r="651">
      <c r="C651" s="4"/>
      <c r="D651" s="84"/>
      <c r="E651" s="84"/>
      <c r="I651" s="4"/>
      <c r="J651" s="4"/>
    </row>
    <row r="652">
      <c r="C652" s="4"/>
      <c r="D652" s="84"/>
      <c r="E652" s="84"/>
      <c r="I652" s="4"/>
      <c r="J652" s="4"/>
    </row>
    <row r="653">
      <c r="C653" s="4"/>
      <c r="D653" s="84"/>
      <c r="E653" s="84"/>
      <c r="I653" s="4"/>
      <c r="J653" s="4"/>
    </row>
    <row r="654">
      <c r="C654" s="4"/>
      <c r="D654" s="84"/>
      <c r="E654" s="84"/>
      <c r="I654" s="4"/>
      <c r="J654" s="4"/>
    </row>
    <row r="655">
      <c r="C655" s="4"/>
      <c r="D655" s="84"/>
      <c r="E655" s="84"/>
      <c r="I655" s="4"/>
      <c r="J655" s="4"/>
    </row>
    <row r="656">
      <c r="C656" s="4"/>
      <c r="D656" s="84"/>
      <c r="E656" s="84"/>
      <c r="I656" s="4"/>
      <c r="J656" s="4"/>
    </row>
    <row r="657">
      <c r="C657" s="4"/>
      <c r="D657" s="84"/>
      <c r="E657" s="84"/>
      <c r="I657" s="4"/>
      <c r="J657" s="4"/>
    </row>
    <row r="658">
      <c r="C658" s="4"/>
      <c r="D658" s="84"/>
      <c r="E658" s="84"/>
      <c r="I658" s="4"/>
      <c r="J658" s="4"/>
    </row>
    <row r="659">
      <c r="C659" s="4"/>
      <c r="D659" s="84"/>
      <c r="E659" s="84"/>
      <c r="I659" s="4"/>
      <c r="J659" s="4"/>
    </row>
    <row r="660">
      <c r="C660" s="4"/>
      <c r="D660" s="84"/>
      <c r="E660" s="84"/>
      <c r="I660" s="4"/>
      <c r="J660" s="4"/>
    </row>
    <row r="661">
      <c r="C661" s="4"/>
      <c r="D661" s="84"/>
      <c r="E661" s="84"/>
      <c r="I661" s="4"/>
      <c r="J661" s="4"/>
    </row>
    <row r="662">
      <c r="C662" s="4"/>
      <c r="D662" s="84"/>
      <c r="E662" s="84"/>
      <c r="I662" s="4"/>
      <c r="J662" s="4"/>
    </row>
    <row r="663">
      <c r="C663" s="4"/>
      <c r="D663" s="84"/>
      <c r="E663" s="84"/>
      <c r="I663" s="4"/>
      <c r="J663" s="4"/>
    </row>
    <row r="664">
      <c r="C664" s="4"/>
      <c r="D664" s="84"/>
      <c r="E664" s="84"/>
      <c r="I664" s="4"/>
      <c r="J664" s="4"/>
    </row>
    <row r="665">
      <c r="C665" s="4"/>
      <c r="D665" s="84"/>
      <c r="E665" s="84"/>
      <c r="I665" s="4"/>
      <c r="J665" s="4"/>
    </row>
    <row r="666">
      <c r="C666" s="4"/>
      <c r="D666" s="84"/>
      <c r="E666" s="84"/>
      <c r="I666" s="4"/>
      <c r="J666" s="4"/>
    </row>
    <row r="667">
      <c r="C667" s="4"/>
      <c r="D667" s="84"/>
      <c r="E667" s="84"/>
      <c r="I667" s="4"/>
      <c r="J667" s="4"/>
    </row>
    <row r="668">
      <c r="C668" s="4"/>
      <c r="D668" s="84"/>
      <c r="E668" s="84"/>
      <c r="I668" s="4"/>
      <c r="J668" s="4"/>
    </row>
    <row r="669">
      <c r="C669" s="4"/>
      <c r="D669" s="84"/>
      <c r="E669" s="84"/>
      <c r="I669" s="4"/>
      <c r="J669" s="4"/>
    </row>
    <row r="670">
      <c r="C670" s="4"/>
      <c r="D670" s="84"/>
      <c r="E670" s="84"/>
      <c r="I670" s="4"/>
      <c r="J670" s="4"/>
    </row>
    <row r="671">
      <c r="C671" s="4"/>
      <c r="D671" s="84"/>
      <c r="E671" s="84"/>
      <c r="I671" s="4"/>
      <c r="J671" s="4"/>
    </row>
    <row r="672">
      <c r="C672" s="4"/>
      <c r="D672" s="84"/>
      <c r="E672" s="84"/>
      <c r="I672" s="4"/>
      <c r="J672" s="4"/>
    </row>
    <row r="673">
      <c r="C673" s="4"/>
      <c r="D673" s="84"/>
      <c r="E673" s="84"/>
      <c r="I673" s="4"/>
      <c r="J673" s="4"/>
    </row>
    <row r="674">
      <c r="C674" s="4"/>
      <c r="D674" s="84"/>
      <c r="E674" s="84"/>
      <c r="I674" s="4"/>
      <c r="J674" s="4"/>
    </row>
    <row r="675">
      <c r="C675" s="4"/>
      <c r="D675" s="84"/>
      <c r="E675" s="84"/>
      <c r="I675" s="4"/>
      <c r="J675" s="4"/>
    </row>
    <row r="676">
      <c r="C676" s="4"/>
      <c r="D676" s="84"/>
      <c r="E676" s="84"/>
      <c r="I676" s="4"/>
      <c r="J676" s="4"/>
    </row>
    <row r="677">
      <c r="C677" s="4"/>
      <c r="D677" s="84"/>
      <c r="E677" s="84"/>
      <c r="I677" s="4"/>
      <c r="J677" s="4"/>
    </row>
    <row r="678">
      <c r="C678" s="4"/>
      <c r="D678" s="84"/>
      <c r="E678" s="84"/>
      <c r="I678" s="4"/>
      <c r="J678" s="4"/>
    </row>
    <row r="679">
      <c r="C679" s="4"/>
      <c r="D679" s="84"/>
      <c r="E679" s="84"/>
      <c r="I679" s="4"/>
      <c r="J679" s="4"/>
    </row>
    <row r="680">
      <c r="C680" s="4"/>
      <c r="D680" s="84"/>
      <c r="E680" s="84"/>
      <c r="I680" s="4"/>
      <c r="J680" s="4"/>
    </row>
    <row r="681">
      <c r="C681" s="4"/>
      <c r="D681" s="84"/>
      <c r="E681" s="84"/>
      <c r="I681" s="4"/>
      <c r="J681" s="4"/>
    </row>
    <row r="682">
      <c r="C682" s="4"/>
      <c r="D682" s="84"/>
      <c r="E682" s="84"/>
      <c r="I682" s="4"/>
      <c r="J682" s="4"/>
    </row>
    <row r="683">
      <c r="C683" s="4"/>
      <c r="D683" s="84"/>
      <c r="E683" s="84"/>
      <c r="I683" s="4"/>
      <c r="J683" s="4"/>
    </row>
    <row r="684">
      <c r="C684" s="4"/>
      <c r="D684" s="84"/>
      <c r="E684" s="84"/>
      <c r="I684" s="4"/>
      <c r="J684" s="4"/>
    </row>
    <row r="685">
      <c r="C685" s="4"/>
      <c r="D685" s="84"/>
      <c r="E685" s="84"/>
      <c r="I685" s="4"/>
      <c r="J685" s="4"/>
    </row>
    <row r="686">
      <c r="C686" s="4"/>
      <c r="D686" s="84"/>
      <c r="E686" s="84"/>
      <c r="I686" s="4"/>
      <c r="J686" s="4"/>
    </row>
    <row r="687">
      <c r="C687" s="4"/>
      <c r="D687" s="84"/>
      <c r="E687" s="84"/>
      <c r="I687" s="4"/>
      <c r="J687" s="4"/>
    </row>
    <row r="688">
      <c r="C688" s="4"/>
      <c r="D688" s="84"/>
      <c r="E688" s="84"/>
      <c r="I688" s="4"/>
      <c r="J688" s="4"/>
    </row>
    <row r="689">
      <c r="C689" s="4"/>
      <c r="D689" s="84"/>
      <c r="E689" s="84"/>
      <c r="I689" s="4"/>
      <c r="J689" s="4"/>
    </row>
    <row r="690">
      <c r="C690" s="4"/>
      <c r="D690" s="84"/>
      <c r="E690" s="84"/>
      <c r="I690" s="4"/>
      <c r="J690" s="4"/>
    </row>
    <row r="691">
      <c r="C691" s="4"/>
      <c r="D691" s="84"/>
      <c r="E691" s="84"/>
      <c r="I691" s="4"/>
      <c r="J691" s="4"/>
    </row>
    <row r="692">
      <c r="C692" s="4"/>
      <c r="D692" s="84"/>
      <c r="E692" s="84"/>
      <c r="I692" s="4"/>
      <c r="J692" s="4"/>
    </row>
    <row r="693">
      <c r="C693" s="4"/>
      <c r="D693" s="84"/>
      <c r="E693" s="84"/>
      <c r="I693" s="4"/>
      <c r="J693" s="4"/>
    </row>
    <row r="694">
      <c r="C694" s="4"/>
      <c r="D694" s="84"/>
      <c r="E694" s="84"/>
      <c r="I694" s="4"/>
      <c r="J694" s="4"/>
    </row>
    <row r="695">
      <c r="C695" s="4"/>
      <c r="D695" s="84"/>
      <c r="E695" s="84"/>
      <c r="I695" s="4"/>
      <c r="J695" s="4"/>
    </row>
    <row r="696">
      <c r="C696" s="4"/>
      <c r="D696" s="84"/>
      <c r="E696" s="84"/>
      <c r="I696" s="4"/>
      <c r="J696" s="4"/>
    </row>
    <row r="697">
      <c r="C697" s="4"/>
      <c r="D697" s="84"/>
      <c r="E697" s="84"/>
      <c r="I697" s="4"/>
      <c r="J697" s="4"/>
    </row>
    <row r="698">
      <c r="C698" s="4"/>
      <c r="D698" s="84"/>
      <c r="E698" s="84"/>
      <c r="I698" s="4"/>
      <c r="J698" s="4"/>
    </row>
    <row r="699">
      <c r="C699" s="4"/>
      <c r="D699" s="84"/>
      <c r="E699" s="84"/>
      <c r="I699" s="4"/>
      <c r="J699" s="4"/>
    </row>
    <row r="700">
      <c r="C700" s="4"/>
      <c r="D700" s="84"/>
      <c r="E700" s="84"/>
      <c r="I700" s="4"/>
      <c r="J700" s="4"/>
    </row>
    <row r="701">
      <c r="C701" s="4"/>
      <c r="D701" s="84"/>
      <c r="E701" s="84"/>
      <c r="I701" s="4"/>
      <c r="J701" s="4"/>
    </row>
    <row r="702">
      <c r="C702" s="4"/>
      <c r="D702" s="84"/>
      <c r="E702" s="84"/>
      <c r="I702" s="4"/>
      <c r="J702" s="4"/>
    </row>
    <row r="703">
      <c r="C703" s="4"/>
      <c r="D703" s="84"/>
      <c r="E703" s="84"/>
      <c r="I703" s="4"/>
      <c r="J703" s="4"/>
    </row>
    <row r="704">
      <c r="C704" s="4"/>
      <c r="D704" s="84"/>
      <c r="E704" s="84"/>
      <c r="I704" s="4"/>
      <c r="J704" s="4"/>
    </row>
    <row r="705">
      <c r="C705" s="4"/>
      <c r="D705" s="84"/>
      <c r="E705" s="84"/>
      <c r="I705" s="4"/>
      <c r="J705" s="4"/>
    </row>
    <row r="706">
      <c r="C706" s="4"/>
      <c r="D706" s="84"/>
      <c r="E706" s="84"/>
      <c r="I706" s="4"/>
      <c r="J706" s="4"/>
    </row>
    <row r="707">
      <c r="C707" s="4"/>
      <c r="D707" s="84"/>
      <c r="E707" s="84"/>
      <c r="I707" s="4"/>
      <c r="J707" s="4"/>
    </row>
    <row r="708">
      <c r="C708" s="4"/>
      <c r="D708" s="84"/>
      <c r="E708" s="84"/>
      <c r="I708" s="4"/>
      <c r="J708" s="4"/>
    </row>
    <row r="709">
      <c r="C709" s="4"/>
      <c r="D709" s="84"/>
      <c r="E709" s="84"/>
      <c r="I709" s="4"/>
      <c r="J709" s="4"/>
    </row>
    <row r="710">
      <c r="C710" s="4"/>
      <c r="D710" s="84"/>
      <c r="E710" s="84"/>
      <c r="I710" s="4"/>
      <c r="J710" s="4"/>
    </row>
    <row r="711">
      <c r="C711" s="4"/>
      <c r="D711" s="84"/>
      <c r="E711" s="84"/>
      <c r="I711" s="4"/>
      <c r="J711" s="4"/>
    </row>
    <row r="712">
      <c r="C712" s="4"/>
      <c r="D712" s="84"/>
      <c r="E712" s="84"/>
      <c r="I712" s="4"/>
      <c r="J712" s="4"/>
    </row>
    <row r="713">
      <c r="C713" s="4"/>
      <c r="D713" s="84"/>
      <c r="E713" s="84"/>
      <c r="I713" s="4"/>
      <c r="J713" s="4"/>
    </row>
    <row r="714">
      <c r="C714" s="4"/>
      <c r="D714" s="84"/>
      <c r="E714" s="84"/>
      <c r="I714" s="4"/>
      <c r="J714" s="4"/>
    </row>
    <row r="715">
      <c r="C715" s="4"/>
      <c r="D715" s="84"/>
      <c r="E715" s="84"/>
      <c r="I715" s="4"/>
      <c r="J715" s="4"/>
    </row>
    <row r="716">
      <c r="C716" s="4"/>
      <c r="D716" s="84"/>
      <c r="E716" s="84"/>
      <c r="I716" s="4"/>
      <c r="J716" s="4"/>
    </row>
    <row r="717">
      <c r="C717" s="4"/>
      <c r="D717" s="84"/>
      <c r="E717" s="84"/>
      <c r="I717" s="4"/>
      <c r="J717" s="4"/>
    </row>
    <row r="718">
      <c r="C718" s="4"/>
      <c r="D718" s="84"/>
      <c r="E718" s="84"/>
      <c r="I718" s="4"/>
      <c r="J718" s="4"/>
    </row>
    <row r="719">
      <c r="C719" s="4"/>
      <c r="D719" s="84"/>
      <c r="E719" s="84"/>
      <c r="I719" s="4"/>
      <c r="J719" s="4"/>
    </row>
    <row r="720">
      <c r="C720" s="4"/>
      <c r="D720" s="84"/>
      <c r="E720" s="84"/>
      <c r="I720" s="4"/>
      <c r="J720" s="4"/>
    </row>
    <row r="721">
      <c r="C721" s="4"/>
      <c r="D721" s="84"/>
      <c r="E721" s="84"/>
      <c r="I721" s="4"/>
      <c r="J721" s="4"/>
    </row>
    <row r="722">
      <c r="C722" s="4"/>
      <c r="D722" s="84"/>
      <c r="E722" s="84"/>
      <c r="I722" s="4"/>
      <c r="J722" s="4"/>
    </row>
    <row r="723">
      <c r="C723" s="4"/>
      <c r="D723" s="84"/>
      <c r="E723" s="84"/>
      <c r="I723" s="4"/>
      <c r="J723" s="4"/>
    </row>
    <row r="724">
      <c r="C724" s="4"/>
      <c r="D724" s="84"/>
      <c r="E724" s="84"/>
      <c r="I724" s="4"/>
      <c r="J724" s="4"/>
    </row>
    <row r="725">
      <c r="C725" s="4"/>
      <c r="D725" s="84"/>
      <c r="E725" s="84"/>
      <c r="I725" s="4"/>
      <c r="J725" s="4"/>
    </row>
    <row r="726">
      <c r="C726" s="4"/>
      <c r="D726" s="84"/>
      <c r="E726" s="84"/>
      <c r="I726" s="4"/>
      <c r="J726" s="4"/>
    </row>
    <row r="727">
      <c r="C727" s="4"/>
      <c r="D727" s="84"/>
      <c r="E727" s="84"/>
      <c r="I727" s="4"/>
      <c r="J727" s="4"/>
    </row>
    <row r="728">
      <c r="C728" s="4"/>
      <c r="D728" s="84"/>
      <c r="E728" s="84"/>
      <c r="I728" s="4"/>
      <c r="J728" s="4"/>
    </row>
    <row r="729">
      <c r="C729" s="4"/>
      <c r="D729" s="84"/>
      <c r="E729" s="84"/>
      <c r="I729" s="4"/>
      <c r="J729" s="4"/>
    </row>
    <row r="730">
      <c r="C730" s="4"/>
      <c r="D730" s="84"/>
      <c r="E730" s="84"/>
      <c r="I730" s="4"/>
      <c r="J730" s="4"/>
    </row>
    <row r="731">
      <c r="C731" s="4"/>
      <c r="D731" s="84"/>
      <c r="E731" s="84"/>
      <c r="I731" s="4"/>
      <c r="J731" s="4"/>
    </row>
    <row r="732">
      <c r="C732" s="4"/>
      <c r="D732" s="84"/>
      <c r="E732" s="84"/>
      <c r="I732" s="4"/>
      <c r="J732" s="4"/>
    </row>
    <row r="733">
      <c r="C733" s="4"/>
      <c r="D733" s="84"/>
      <c r="E733" s="84"/>
      <c r="I733" s="4"/>
      <c r="J733" s="4"/>
    </row>
    <row r="734">
      <c r="C734" s="4"/>
      <c r="D734" s="84"/>
      <c r="E734" s="84"/>
      <c r="I734" s="4"/>
      <c r="J734" s="4"/>
    </row>
    <row r="735">
      <c r="C735" s="4"/>
      <c r="D735" s="84"/>
      <c r="E735" s="84"/>
      <c r="I735" s="4"/>
      <c r="J735" s="4"/>
    </row>
    <row r="736">
      <c r="C736" s="4"/>
      <c r="D736" s="84"/>
      <c r="E736" s="84"/>
      <c r="I736" s="4"/>
      <c r="J736" s="4"/>
    </row>
    <row r="737">
      <c r="C737" s="4"/>
      <c r="D737" s="84"/>
      <c r="E737" s="84"/>
      <c r="I737" s="4"/>
      <c r="J737" s="4"/>
    </row>
    <row r="738">
      <c r="C738" s="4"/>
      <c r="D738" s="84"/>
      <c r="E738" s="84"/>
      <c r="I738" s="4"/>
      <c r="J738" s="4"/>
    </row>
    <row r="739">
      <c r="C739" s="4"/>
      <c r="D739" s="84"/>
      <c r="E739" s="84"/>
      <c r="I739" s="4"/>
      <c r="J739" s="4"/>
    </row>
    <row r="740">
      <c r="C740" s="4"/>
      <c r="D740" s="84"/>
      <c r="E740" s="84"/>
      <c r="I740" s="4"/>
      <c r="J740" s="4"/>
    </row>
    <row r="741">
      <c r="C741" s="4"/>
      <c r="D741" s="84"/>
      <c r="E741" s="84"/>
      <c r="I741" s="4"/>
      <c r="J741" s="4"/>
    </row>
    <row r="742">
      <c r="C742" s="4"/>
      <c r="D742" s="84"/>
      <c r="E742" s="84"/>
      <c r="I742" s="4"/>
      <c r="J742" s="4"/>
    </row>
    <row r="743">
      <c r="C743" s="4"/>
      <c r="D743" s="84"/>
      <c r="E743" s="84"/>
      <c r="I743" s="4"/>
      <c r="J743" s="4"/>
    </row>
    <row r="744">
      <c r="C744" s="4"/>
      <c r="D744" s="84"/>
      <c r="E744" s="84"/>
      <c r="I744" s="4"/>
      <c r="J744" s="4"/>
    </row>
    <row r="745">
      <c r="C745" s="4"/>
      <c r="D745" s="84"/>
      <c r="E745" s="84"/>
      <c r="I745" s="4"/>
      <c r="J745" s="4"/>
    </row>
    <row r="746">
      <c r="C746" s="4"/>
      <c r="D746" s="84"/>
      <c r="E746" s="84"/>
      <c r="I746" s="4"/>
      <c r="J746" s="4"/>
    </row>
    <row r="747">
      <c r="C747" s="4"/>
      <c r="D747" s="84"/>
      <c r="E747" s="84"/>
      <c r="I747" s="4"/>
      <c r="J747" s="4"/>
    </row>
    <row r="748">
      <c r="C748" s="4"/>
      <c r="D748" s="84"/>
      <c r="E748" s="84"/>
      <c r="I748" s="4"/>
      <c r="J748" s="4"/>
    </row>
    <row r="749">
      <c r="C749" s="4"/>
      <c r="D749" s="84"/>
      <c r="E749" s="84"/>
      <c r="I749" s="4"/>
      <c r="J749" s="4"/>
    </row>
    <row r="750">
      <c r="C750" s="4"/>
      <c r="D750" s="84"/>
      <c r="E750" s="84"/>
      <c r="I750" s="4"/>
      <c r="J750" s="4"/>
    </row>
    <row r="751">
      <c r="C751" s="4"/>
      <c r="D751" s="84"/>
      <c r="E751" s="84"/>
      <c r="I751" s="4"/>
      <c r="J751" s="4"/>
    </row>
    <row r="752">
      <c r="C752" s="4"/>
      <c r="D752" s="84"/>
      <c r="E752" s="84"/>
      <c r="I752" s="4"/>
      <c r="J752" s="4"/>
    </row>
    <row r="753">
      <c r="C753" s="4"/>
      <c r="D753" s="84"/>
      <c r="E753" s="84"/>
      <c r="I753" s="4"/>
      <c r="J753" s="4"/>
    </row>
    <row r="754">
      <c r="C754" s="4"/>
      <c r="D754" s="84"/>
      <c r="E754" s="84"/>
      <c r="I754" s="4"/>
      <c r="J754" s="4"/>
    </row>
    <row r="755">
      <c r="C755" s="4"/>
      <c r="D755" s="84"/>
      <c r="E755" s="84"/>
      <c r="I755" s="4"/>
      <c r="J755" s="4"/>
    </row>
    <row r="756">
      <c r="C756" s="4"/>
      <c r="D756" s="84"/>
      <c r="E756" s="84"/>
      <c r="I756" s="4"/>
      <c r="J756" s="4"/>
    </row>
    <row r="757">
      <c r="C757" s="4"/>
      <c r="D757" s="84"/>
      <c r="E757" s="84"/>
      <c r="I757" s="4"/>
      <c r="J757" s="4"/>
    </row>
    <row r="758">
      <c r="C758" s="4"/>
      <c r="D758" s="84"/>
      <c r="E758" s="84"/>
      <c r="I758" s="4"/>
      <c r="J758" s="4"/>
    </row>
    <row r="759">
      <c r="C759" s="4"/>
      <c r="D759" s="84"/>
      <c r="E759" s="84"/>
      <c r="I759" s="4"/>
      <c r="J759" s="4"/>
    </row>
    <row r="760">
      <c r="C760" s="4"/>
      <c r="D760" s="84"/>
      <c r="E760" s="84"/>
      <c r="I760" s="4"/>
      <c r="J760" s="4"/>
    </row>
    <row r="761">
      <c r="C761" s="4"/>
      <c r="D761" s="84"/>
      <c r="E761" s="84"/>
      <c r="I761" s="4"/>
      <c r="J761" s="4"/>
    </row>
    <row r="762">
      <c r="C762" s="4"/>
      <c r="D762" s="84"/>
      <c r="E762" s="84"/>
      <c r="I762" s="4"/>
      <c r="J762" s="4"/>
    </row>
    <row r="763">
      <c r="C763" s="4"/>
      <c r="D763" s="84"/>
      <c r="E763" s="84"/>
      <c r="I763" s="4"/>
      <c r="J763" s="4"/>
    </row>
    <row r="764">
      <c r="C764" s="4"/>
      <c r="D764" s="84"/>
      <c r="E764" s="84"/>
      <c r="I764" s="4"/>
      <c r="J764" s="4"/>
    </row>
    <row r="765">
      <c r="C765" s="4"/>
      <c r="D765" s="84"/>
      <c r="E765" s="84"/>
      <c r="I765" s="4"/>
      <c r="J765" s="4"/>
    </row>
    <row r="766">
      <c r="C766" s="4"/>
      <c r="D766" s="84"/>
      <c r="E766" s="84"/>
      <c r="I766" s="4"/>
      <c r="J766" s="4"/>
    </row>
    <row r="767">
      <c r="C767" s="4"/>
      <c r="D767" s="84"/>
      <c r="E767" s="84"/>
      <c r="I767" s="4"/>
      <c r="J767" s="4"/>
    </row>
    <row r="768">
      <c r="C768" s="4"/>
      <c r="D768" s="84"/>
      <c r="E768" s="84"/>
      <c r="I768" s="4"/>
      <c r="J768" s="4"/>
    </row>
    <row r="769">
      <c r="C769" s="4"/>
      <c r="D769" s="84"/>
      <c r="E769" s="84"/>
      <c r="I769" s="4"/>
      <c r="J769" s="4"/>
    </row>
    <row r="770">
      <c r="C770" s="4"/>
      <c r="D770" s="84"/>
      <c r="E770" s="84"/>
      <c r="I770" s="4"/>
      <c r="J770" s="4"/>
    </row>
    <row r="771">
      <c r="C771" s="4"/>
      <c r="D771" s="84"/>
      <c r="E771" s="84"/>
      <c r="I771" s="4"/>
      <c r="J771" s="4"/>
    </row>
    <row r="772">
      <c r="C772" s="4"/>
      <c r="D772" s="84"/>
      <c r="E772" s="84"/>
      <c r="I772" s="4"/>
      <c r="J772" s="4"/>
    </row>
    <row r="773">
      <c r="C773" s="4"/>
      <c r="D773" s="84"/>
      <c r="E773" s="84"/>
      <c r="I773" s="4"/>
      <c r="J773" s="4"/>
    </row>
    <row r="774">
      <c r="C774" s="4"/>
      <c r="D774" s="84"/>
      <c r="E774" s="84"/>
      <c r="I774" s="4"/>
      <c r="J774" s="4"/>
    </row>
    <row r="775">
      <c r="C775" s="4"/>
      <c r="D775" s="84"/>
      <c r="E775" s="84"/>
      <c r="I775" s="4"/>
      <c r="J775" s="4"/>
    </row>
    <row r="776">
      <c r="C776" s="4"/>
      <c r="D776" s="84"/>
      <c r="E776" s="84"/>
      <c r="I776" s="4"/>
      <c r="J776" s="4"/>
    </row>
    <row r="777">
      <c r="C777" s="4"/>
      <c r="D777" s="84"/>
      <c r="E777" s="84"/>
      <c r="I777" s="4"/>
      <c r="J777" s="4"/>
    </row>
    <row r="778">
      <c r="C778" s="4"/>
      <c r="D778" s="84"/>
      <c r="E778" s="84"/>
      <c r="I778" s="4"/>
      <c r="J778" s="4"/>
    </row>
    <row r="779">
      <c r="C779" s="4"/>
      <c r="D779" s="84"/>
      <c r="E779" s="84"/>
      <c r="I779" s="4"/>
      <c r="J779" s="4"/>
    </row>
    <row r="780">
      <c r="C780" s="4"/>
      <c r="D780" s="84"/>
      <c r="E780" s="84"/>
      <c r="I780" s="4"/>
      <c r="J780" s="4"/>
    </row>
    <row r="781">
      <c r="C781" s="4"/>
      <c r="D781" s="84"/>
      <c r="E781" s="84"/>
      <c r="I781" s="4"/>
      <c r="J781" s="4"/>
    </row>
    <row r="782">
      <c r="C782" s="4"/>
      <c r="D782" s="84"/>
      <c r="E782" s="84"/>
      <c r="I782" s="4"/>
      <c r="J782" s="4"/>
    </row>
    <row r="783">
      <c r="C783" s="4"/>
      <c r="D783" s="84"/>
      <c r="E783" s="84"/>
      <c r="I783" s="4"/>
      <c r="J783" s="4"/>
    </row>
    <row r="784">
      <c r="C784" s="4"/>
      <c r="D784" s="84"/>
      <c r="E784" s="84"/>
      <c r="I784" s="4"/>
      <c r="J784" s="4"/>
    </row>
    <row r="785">
      <c r="C785" s="4"/>
      <c r="D785" s="84"/>
      <c r="E785" s="84"/>
      <c r="I785" s="4"/>
      <c r="J785" s="4"/>
    </row>
    <row r="786">
      <c r="C786" s="4"/>
      <c r="D786" s="84"/>
      <c r="E786" s="84"/>
      <c r="I786" s="4"/>
      <c r="J786" s="4"/>
    </row>
    <row r="787">
      <c r="C787" s="4"/>
      <c r="D787" s="84"/>
      <c r="E787" s="84"/>
      <c r="I787" s="4"/>
      <c r="J787" s="4"/>
    </row>
    <row r="788">
      <c r="C788" s="4"/>
      <c r="D788" s="84"/>
      <c r="E788" s="84"/>
      <c r="I788" s="4"/>
      <c r="J788" s="4"/>
    </row>
    <row r="789">
      <c r="C789" s="4"/>
      <c r="D789" s="84"/>
      <c r="E789" s="84"/>
      <c r="I789" s="4"/>
      <c r="J789" s="4"/>
    </row>
    <row r="790">
      <c r="C790" s="4"/>
      <c r="D790" s="84"/>
      <c r="E790" s="84"/>
      <c r="I790" s="4"/>
      <c r="J790" s="4"/>
    </row>
    <row r="791">
      <c r="C791" s="4"/>
      <c r="D791" s="84"/>
      <c r="E791" s="84"/>
      <c r="I791" s="4"/>
      <c r="J791" s="4"/>
    </row>
    <row r="792">
      <c r="C792" s="4"/>
      <c r="D792" s="84"/>
      <c r="E792" s="84"/>
      <c r="I792" s="4"/>
      <c r="J792" s="4"/>
    </row>
    <row r="793">
      <c r="C793" s="4"/>
      <c r="D793" s="84"/>
      <c r="E793" s="84"/>
      <c r="I793" s="4"/>
      <c r="J793" s="4"/>
    </row>
    <row r="794">
      <c r="C794" s="4"/>
      <c r="D794" s="84"/>
      <c r="E794" s="84"/>
      <c r="I794" s="4"/>
      <c r="J794" s="4"/>
    </row>
    <row r="795">
      <c r="C795" s="4"/>
      <c r="D795" s="84"/>
      <c r="E795" s="84"/>
      <c r="I795" s="4"/>
      <c r="J795" s="4"/>
    </row>
    <row r="796">
      <c r="C796" s="4"/>
      <c r="D796" s="84"/>
      <c r="E796" s="84"/>
      <c r="I796" s="4"/>
      <c r="J796" s="4"/>
    </row>
    <row r="797">
      <c r="C797" s="4"/>
      <c r="D797" s="84"/>
      <c r="E797" s="84"/>
      <c r="I797" s="4"/>
      <c r="J797" s="4"/>
    </row>
    <row r="798">
      <c r="C798" s="4"/>
      <c r="D798" s="84"/>
      <c r="E798" s="84"/>
      <c r="I798" s="4"/>
      <c r="J798" s="4"/>
    </row>
    <row r="799">
      <c r="C799" s="4"/>
      <c r="D799" s="84"/>
      <c r="E799" s="84"/>
      <c r="I799" s="4"/>
      <c r="J799" s="4"/>
    </row>
    <row r="800">
      <c r="C800" s="4"/>
      <c r="D800" s="84"/>
      <c r="E800" s="84"/>
      <c r="I800" s="4"/>
      <c r="J800" s="4"/>
    </row>
    <row r="801">
      <c r="C801" s="4"/>
      <c r="D801" s="84"/>
      <c r="E801" s="84"/>
      <c r="I801" s="4"/>
      <c r="J801" s="4"/>
    </row>
    <row r="802">
      <c r="C802" s="4"/>
      <c r="D802" s="84"/>
      <c r="E802" s="84"/>
      <c r="I802" s="4"/>
      <c r="J802" s="4"/>
    </row>
    <row r="803">
      <c r="C803" s="4"/>
      <c r="D803" s="84"/>
      <c r="E803" s="84"/>
      <c r="I803" s="4"/>
      <c r="J803" s="4"/>
    </row>
    <row r="804">
      <c r="C804" s="4"/>
      <c r="D804" s="84"/>
      <c r="E804" s="84"/>
      <c r="I804" s="4"/>
      <c r="J804" s="4"/>
    </row>
    <row r="805">
      <c r="C805" s="4"/>
      <c r="D805" s="84"/>
      <c r="E805" s="84"/>
      <c r="I805" s="4"/>
      <c r="J805" s="4"/>
    </row>
    <row r="806">
      <c r="C806" s="4"/>
      <c r="D806" s="84"/>
      <c r="E806" s="84"/>
      <c r="I806" s="4"/>
      <c r="J806" s="4"/>
    </row>
    <row r="807">
      <c r="C807" s="4"/>
      <c r="D807" s="84"/>
      <c r="E807" s="84"/>
      <c r="I807" s="4"/>
      <c r="J807" s="4"/>
    </row>
    <row r="808">
      <c r="C808" s="4"/>
      <c r="D808" s="84"/>
      <c r="E808" s="84"/>
      <c r="I808" s="4"/>
      <c r="J808" s="4"/>
    </row>
    <row r="809">
      <c r="C809" s="4"/>
      <c r="D809" s="84"/>
      <c r="E809" s="84"/>
      <c r="I809" s="4"/>
      <c r="J809" s="4"/>
    </row>
    <row r="810">
      <c r="C810" s="4"/>
      <c r="D810" s="84"/>
      <c r="E810" s="84"/>
      <c r="I810" s="4"/>
      <c r="J810" s="4"/>
    </row>
    <row r="811">
      <c r="C811" s="4"/>
      <c r="D811" s="84"/>
      <c r="E811" s="84"/>
      <c r="I811" s="4"/>
      <c r="J811" s="4"/>
    </row>
    <row r="812">
      <c r="C812" s="4"/>
      <c r="D812" s="84"/>
      <c r="E812" s="84"/>
      <c r="I812" s="4"/>
      <c r="J812" s="4"/>
    </row>
    <row r="813">
      <c r="C813" s="4"/>
      <c r="D813" s="84"/>
      <c r="E813" s="84"/>
      <c r="I813" s="4"/>
      <c r="J813" s="4"/>
    </row>
    <row r="814">
      <c r="C814" s="4"/>
      <c r="D814" s="84"/>
      <c r="E814" s="84"/>
      <c r="I814" s="4"/>
      <c r="J814" s="4"/>
    </row>
    <row r="815">
      <c r="C815" s="4"/>
      <c r="D815" s="84"/>
      <c r="E815" s="84"/>
      <c r="I815" s="4"/>
      <c r="J815" s="4"/>
    </row>
    <row r="816">
      <c r="C816" s="4"/>
      <c r="D816" s="84"/>
      <c r="E816" s="84"/>
      <c r="I816" s="4"/>
      <c r="J816" s="4"/>
    </row>
    <row r="817">
      <c r="C817" s="4"/>
      <c r="D817" s="84"/>
      <c r="E817" s="84"/>
      <c r="I817" s="4"/>
      <c r="J817" s="4"/>
    </row>
    <row r="818">
      <c r="C818" s="4"/>
      <c r="D818" s="84"/>
      <c r="E818" s="84"/>
      <c r="I818" s="4"/>
      <c r="J818" s="4"/>
    </row>
    <row r="819">
      <c r="C819" s="4"/>
      <c r="D819" s="84"/>
      <c r="E819" s="84"/>
      <c r="I819" s="4"/>
      <c r="J819" s="4"/>
    </row>
    <row r="820">
      <c r="C820" s="4"/>
      <c r="D820" s="84"/>
      <c r="E820" s="84"/>
      <c r="I820" s="4"/>
      <c r="J820" s="4"/>
    </row>
    <row r="821">
      <c r="C821" s="4"/>
      <c r="D821" s="84"/>
      <c r="E821" s="84"/>
      <c r="I821" s="4"/>
      <c r="J821" s="4"/>
    </row>
    <row r="822">
      <c r="C822" s="4"/>
      <c r="D822" s="84"/>
      <c r="E822" s="84"/>
      <c r="I822" s="4"/>
      <c r="J822" s="4"/>
    </row>
    <row r="823">
      <c r="C823" s="4"/>
      <c r="D823" s="84"/>
      <c r="E823" s="84"/>
      <c r="I823" s="4"/>
      <c r="J823" s="4"/>
    </row>
    <row r="824">
      <c r="C824" s="4"/>
      <c r="D824" s="84"/>
      <c r="E824" s="84"/>
      <c r="I824" s="4"/>
      <c r="J824" s="4"/>
    </row>
    <row r="825">
      <c r="C825" s="4"/>
      <c r="D825" s="84"/>
      <c r="E825" s="84"/>
      <c r="I825" s="4"/>
      <c r="J825" s="4"/>
    </row>
    <row r="826">
      <c r="C826" s="4"/>
      <c r="D826" s="84"/>
      <c r="E826" s="84"/>
      <c r="I826" s="4"/>
      <c r="J826" s="4"/>
    </row>
    <row r="827">
      <c r="C827" s="4"/>
      <c r="D827" s="84"/>
      <c r="E827" s="84"/>
      <c r="I827" s="4"/>
      <c r="J827" s="4"/>
    </row>
    <row r="828">
      <c r="C828" s="4"/>
      <c r="D828" s="84"/>
      <c r="E828" s="84"/>
      <c r="I828" s="4"/>
      <c r="J828" s="4"/>
    </row>
    <row r="829">
      <c r="C829" s="4"/>
      <c r="D829" s="84"/>
      <c r="E829" s="84"/>
      <c r="I829" s="4"/>
      <c r="J829" s="4"/>
    </row>
    <row r="830">
      <c r="C830" s="4"/>
      <c r="D830" s="84"/>
      <c r="E830" s="84"/>
      <c r="I830" s="4"/>
      <c r="J830" s="4"/>
    </row>
    <row r="831">
      <c r="C831" s="4"/>
      <c r="D831" s="84"/>
      <c r="E831" s="84"/>
      <c r="I831" s="4"/>
      <c r="J831" s="4"/>
    </row>
    <row r="832">
      <c r="C832" s="4"/>
      <c r="D832" s="84"/>
      <c r="E832" s="84"/>
      <c r="I832" s="4"/>
      <c r="J832" s="4"/>
    </row>
    <row r="833">
      <c r="C833" s="4"/>
      <c r="D833" s="84"/>
      <c r="E833" s="84"/>
      <c r="I833" s="4"/>
      <c r="J833" s="4"/>
    </row>
    <row r="834">
      <c r="C834" s="4"/>
      <c r="D834" s="84"/>
      <c r="E834" s="84"/>
      <c r="I834" s="4"/>
      <c r="J834" s="4"/>
    </row>
    <row r="835">
      <c r="C835" s="4"/>
      <c r="D835" s="84"/>
      <c r="E835" s="84"/>
      <c r="I835" s="4"/>
      <c r="J835" s="4"/>
    </row>
    <row r="836">
      <c r="C836" s="4"/>
      <c r="D836" s="84"/>
      <c r="E836" s="84"/>
      <c r="I836" s="4"/>
      <c r="J836" s="4"/>
    </row>
    <row r="837">
      <c r="C837" s="4"/>
      <c r="D837" s="84"/>
      <c r="E837" s="84"/>
      <c r="I837" s="4"/>
      <c r="J837" s="4"/>
    </row>
    <row r="838">
      <c r="C838" s="4"/>
      <c r="D838" s="84"/>
      <c r="E838" s="84"/>
      <c r="I838" s="4"/>
      <c r="J838" s="4"/>
    </row>
    <row r="839">
      <c r="C839" s="4"/>
      <c r="D839" s="84"/>
      <c r="E839" s="84"/>
      <c r="I839" s="4"/>
      <c r="J839" s="4"/>
    </row>
    <row r="840">
      <c r="C840" s="4"/>
      <c r="D840" s="84"/>
      <c r="E840" s="84"/>
      <c r="I840" s="4"/>
      <c r="J840" s="4"/>
    </row>
    <row r="841">
      <c r="C841" s="4"/>
      <c r="D841" s="84"/>
      <c r="E841" s="84"/>
      <c r="I841" s="4"/>
      <c r="J841" s="4"/>
    </row>
    <row r="842">
      <c r="C842" s="4"/>
      <c r="D842" s="84"/>
      <c r="E842" s="84"/>
      <c r="I842" s="4"/>
      <c r="J842" s="4"/>
    </row>
    <row r="843">
      <c r="C843" s="4"/>
      <c r="D843" s="84"/>
      <c r="E843" s="84"/>
      <c r="I843" s="4"/>
      <c r="J843" s="4"/>
    </row>
    <row r="844">
      <c r="C844" s="4"/>
      <c r="D844" s="84"/>
      <c r="E844" s="84"/>
      <c r="I844" s="4"/>
      <c r="J844" s="4"/>
    </row>
    <row r="845">
      <c r="C845" s="4"/>
      <c r="D845" s="84"/>
      <c r="E845" s="84"/>
      <c r="I845" s="4"/>
      <c r="J845" s="4"/>
    </row>
    <row r="846">
      <c r="C846" s="4"/>
      <c r="D846" s="84"/>
      <c r="E846" s="84"/>
      <c r="I846" s="4"/>
      <c r="J846" s="4"/>
    </row>
    <row r="847">
      <c r="C847" s="4"/>
      <c r="D847" s="84"/>
      <c r="E847" s="84"/>
      <c r="I847" s="4"/>
      <c r="J847" s="4"/>
    </row>
    <row r="848">
      <c r="C848" s="4"/>
      <c r="D848" s="84"/>
      <c r="E848" s="84"/>
      <c r="I848" s="4"/>
      <c r="J848" s="4"/>
    </row>
    <row r="849">
      <c r="C849" s="4"/>
      <c r="D849" s="84"/>
      <c r="E849" s="84"/>
      <c r="I849" s="4"/>
      <c r="J849" s="4"/>
    </row>
    <row r="850">
      <c r="C850" s="4"/>
      <c r="D850" s="84"/>
      <c r="E850" s="84"/>
      <c r="I850" s="4"/>
      <c r="J850" s="4"/>
    </row>
    <row r="851">
      <c r="C851" s="4"/>
      <c r="D851" s="84"/>
      <c r="E851" s="84"/>
      <c r="I851" s="4"/>
      <c r="J851" s="4"/>
    </row>
    <row r="852">
      <c r="C852" s="4"/>
      <c r="D852" s="84"/>
      <c r="E852" s="84"/>
      <c r="I852" s="4"/>
      <c r="J852" s="4"/>
    </row>
    <row r="853">
      <c r="C853" s="4"/>
      <c r="D853" s="84"/>
      <c r="E853" s="84"/>
      <c r="I853" s="4"/>
      <c r="J853" s="4"/>
    </row>
    <row r="854">
      <c r="C854" s="4"/>
      <c r="D854" s="84"/>
      <c r="E854" s="84"/>
      <c r="I854" s="4"/>
      <c r="J854" s="4"/>
    </row>
    <row r="855">
      <c r="C855" s="4"/>
      <c r="D855" s="84"/>
      <c r="E855" s="84"/>
      <c r="I855" s="4"/>
      <c r="J855" s="4"/>
    </row>
    <row r="856">
      <c r="C856" s="4"/>
      <c r="D856" s="84"/>
      <c r="E856" s="84"/>
      <c r="I856" s="4"/>
      <c r="J856" s="4"/>
    </row>
    <row r="857">
      <c r="C857" s="4"/>
      <c r="D857" s="84"/>
      <c r="E857" s="84"/>
      <c r="I857" s="4"/>
      <c r="J857" s="4"/>
    </row>
    <row r="858">
      <c r="C858" s="4"/>
      <c r="D858" s="84"/>
      <c r="E858" s="84"/>
      <c r="I858" s="4"/>
      <c r="J858" s="4"/>
    </row>
    <row r="859">
      <c r="C859" s="4"/>
      <c r="D859" s="84"/>
      <c r="E859" s="84"/>
      <c r="I859" s="4"/>
      <c r="J859" s="4"/>
    </row>
    <row r="860">
      <c r="C860" s="4"/>
      <c r="D860" s="84"/>
      <c r="E860" s="84"/>
      <c r="I860" s="4"/>
      <c r="J860" s="4"/>
    </row>
    <row r="861">
      <c r="C861" s="4"/>
      <c r="D861" s="84"/>
      <c r="E861" s="84"/>
      <c r="I861" s="4"/>
      <c r="J861" s="4"/>
    </row>
    <row r="862">
      <c r="C862" s="4"/>
      <c r="D862" s="84"/>
      <c r="E862" s="84"/>
      <c r="I862" s="4"/>
      <c r="J862" s="4"/>
    </row>
    <row r="863">
      <c r="C863" s="4"/>
      <c r="D863" s="84"/>
      <c r="E863" s="84"/>
      <c r="I863" s="4"/>
      <c r="J863" s="4"/>
    </row>
    <row r="864">
      <c r="C864" s="4"/>
      <c r="D864" s="84"/>
      <c r="E864" s="84"/>
      <c r="I864" s="4"/>
      <c r="J864" s="4"/>
    </row>
    <row r="865">
      <c r="C865" s="4"/>
      <c r="D865" s="84"/>
      <c r="E865" s="84"/>
      <c r="I865" s="4"/>
      <c r="J865" s="4"/>
    </row>
    <row r="866">
      <c r="C866" s="4"/>
      <c r="D866" s="84"/>
      <c r="E866" s="84"/>
      <c r="I866" s="4"/>
      <c r="J866" s="4"/>
    </row>
    <row r="867">
      <c r="C867" s="4"/>
      <c r="D867" s="84"/>
      <c r="E867" s="84"/>
      <c r="I867" s="4"/>
      <c r="J867" s="4"/>
    </row>
    <row r="868">
      <c r="C868" s="4"/>
      <c r="D868" s="84"/>
      <c r="E868" s="84"/>
      <c r="I868" s="4"/>
      <c r="J868" s="4"/>
    </row>
    <row r="869">
      <c r="C869" s="4"/>
      <c r="D869" s="84"/>
      <c r="E869" s="84"/>
      <c r="I869" s="4"/>
      <c r="J869" s="4"/>
    </row>
  </sheetData>
  <autoFilter ref="$A$1:$AA$294">
    <sortState ref="A1:AA294">
      <sortCondition ref="K1:K294"/>
      <sortCondition descending="1" ref="Q1:Q294"/>
      <sortCondition ref="C1:C294"/>
      <sortCondition descending="1" ref="S1:S294"/>
    </sortState>
  </autoFilter>
  <conditionalFormatting sqref="K1:P869">
    <cfRule type="cellIs" dxfId="0" priority="1" operator="lessThan">
      <formula>3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7.0"/>
    <col customWidth="1" min="3" max="3" width="16.25"/>
    <col customWidth="1" min="4" max="4" width="16.5"/>
    <col customWidth="1" hidden="1" min="6" max="6" width="20.0"/>
    <col customWidth="1" min="7" max="7" width="21.13"/>
    <col customWidth="1" min="8" max="8" width="14.13"/>
    <col customWidth="1" min="9" max="9" width="10.75"/>
    <col customWidth="1" min="10" max="10" width="14.5"/>
  </cols>
  <sheetData>
    <row r="1">
      <c r="A1" s="118" t="s">
        <v>2</v>
      </c>
      <c r="B1" s="118" t="s">
        <v>893</v>
      </c>
      <c r="C1" s="119" t="s">
        <v>894</v>
      </c>
      <c r="D1" s="119" t="s">
        <v>895</v>
      </c>
      <c r="E1" s="119" t="s">
        <v>896</v>
      </c>
      <c r="F1" s="119" t="s">
        <v>897</v>
      </c>
      <c r="G1" s="119" t="s">
        <v>898</v>
      </c>
      <c r="H1" s="14" t="s">
        <v>899</v>
      </c>
      <c r="I1" s="120" t="s">
        <v>900</v>
      </c>
      <c r="J1" s="119" t="s">
        <v>901</v>
      </c>
    </row>
    <row r="2">
      <c r="A2" s="118" t="s">
        <v>902</v>
      </c>
      <c r="B2" s="118" t="s">
        <v>903</v>
      </c>
      <c r="C2" s="118">
        <v>30.0</v>
      </c>
      <c r="D2" s="118">
        <f t="shared" ref="D2:D354" si="1">C2*0.73</f>
        <v>21.9</v>
      </c>
      <c r="E2" s="118">
        <v>35.0</v>
      </c>
      <c r="F2" s="118">
        <v>49.0</v>
      </c>
      <c r="G2" s="119">
        <v>49.0</v>
      </c>
      <c r="H2" s="4">
        <f t="shared" ref="H2:H354" si="2">G2-C2</f>
        <v>19</v>
      </c>
      <c r="I2" s="121">
        <f t="shared" ref="I2:I354" si="3">H2/C2</f>
        <v>0.6333333333</v>
      </c>
      <c r="J2" s="122">
        <v>1.0</v>
      </c>
    </row>
    <row r="3">
      <c r="A3" s="118" t="s">
        <v>340</v>
      </c>
      <c r="B3" s="118" t="s">
        <v>904</v>
      </c>
      <c r="C3" s="118">
        <v>9.0</v>
      </c>
      <c r="D3" s="118">
        <f t="shared" si="1"/>
        <v>6.57</v>
      </c>
      <c r="E3" s="118">
        <v>9.0</v>
      </c>
      <c r="F3" s="118">
        <v>12.6</v>
      </c>
      <c r="G3" s="119">
        <v>12.99</v>
      </c>
      <c r="H3" s="4">
        <f t="shared" si="2"/>
        <v>3.99</v>
      </c>
      <c r="I3" s="121">
        <f t="shared" si="3"/>
        <v>0.4433333333</v>
      </c>
      <c r="J3" s="122">
        <v>2.0</v>
      </c>
    </row>
    <row r="4">
      <c r="A4" s="118" t="s">
        <v>535</v>
      </c>
      <c r="B4" s="118" t="s">
        <v>905</v>
      </c>
      <c r="C4" s="118">
        <v>18.0</v>
      </c>
      <c r="D4" s="118">
        <f t="shared" si="1"/>
        <v>13.14</v>
      </c>
      <c r="E4" s="118">
        <v>18.0</v>
      </c>
      <c r="F4" s="118">
        <v>25.2</v>
      </c>
      <c r="G4" s="119">
        <v>25.0</v>
      </c>
      <c r="H4" s="4">
        <f t="shared" si="2"/>
        <v>7</v>
      </c>
      <c r="I4" s="121">
        <f t="shared" si="3"/>
        <v>0.3888888889</v>
      </c>
      <c r="J4" s="122">
        <v>8.0</v>
      </c>
    </row>
    <row r="5">
      <c r="A5" s="118" t="s">
        <v>723</v>
      </c>
      <c r="B5" s="118" t="s">
        <v>906</v>
      </c>
      <c r="C5" s="118">
        <v>25.0</v>
      </c>
      <c r="D5" s="118">
        <f t="shared" si="1"/>
        <v>18.25</v>
      </c>
      <c r="E5" s="118">
        <v>25.0</v>
      </c>
      <c r="F5" s="118">
        <v>35.0</v>
      </c>
      <c r="G5" s="119">
        <v>35.0</v>
      </c>
      <c r="H5" s="4">
        <f t="shared" si="2"/>
        <v>10</v>
      </c>
      <c r="I5" s="121">
        <f t="shared" si="3"/>
        <v>0.4</v>
      </c>
      <c r="J5" s="122">
        <v>27.0</v>
      </c>
    </row>
    <row r="6">
      <c r="A6" s="118" t="s">
        <v>721</v>
      </c>
      <c r="B6" s="118" t="s">
        <v>907</v>
      </c>
      <c r="C6" s="118">
        <v>75.0</v>
      </c>
      <c r="D6" s="118">
        <f t="shared" si="1"/>
        <v>54.75</v>
      </c>
      <c r="E6" s="118">
        <v>75.0</v>
      </c>
      <c r="F6" s="118">
        <v>105.0</v>
      </c>
      <c r="G6" s="119">
        <v>105.0</v>
      </c>
      <c r="H6" s="4">
        <f t="shared" si="2"/>
        <v>30</v>
      </c>
      <c r="I6" s="121">
        <f t="shared" si="3"/>
        <v>0.4</v>
      </c>
      <c r="J6" s="122">
        <v>5.2</v>
      </c>
    </row>
    <row r="7">
      <c r="A7" s="118" t="s">
        <v>908</v>
      </c>
      <c r="B7" s="118" t="s">
        <v>909</v>
      </c>
      <c r="C7" s="118">
        <v>12.0</v>
      </c>
      <c r="D7" s="118">
        <f t="shared" si="1"/>
        <v>8.76</v>
      </c>
      <c r="E7" s="118">
        <v>12.0</v>
      </c>
      <c r="F7" s="118">
        <v>16.8</v>
      </c>
      <c r="G7" s="118">
        <v>16.99</v>
      </c>
      <c r="H7" s="4">
        <f t="shared" si="2"/>
        <v>4.99</v>
      </c>
      <c r="I7" s="121">
        <f t="shared" si="3"/>
        <v>0.4158333333</v>
      </c>
      <c r="J7" s="123"/>
    </row>
    <row r="8">
      <c r="A8" s="118" t="s">
        <v>719</v>
      </c>
      <c r="B8" s="118" t="s">
        <v>910</v>
      </c>
      <c r="C8" s="118">
        <v>12.99</v>
      </c>
      <c r="D8" s="118">
        <f t="shared" si="1"/>
        <v>9.4827</v>
      </c>
      <c r="E8" s="118">
        <v>12.99</v>
      </c>
      <c r="F8" s="118">
        <v>18.186</v>
      </c>
      <c r="G8" s="119">
        <v>17.99</v>
      </c>
      <c r="H8" s="4">
        <f t="shared" si="2"/>
        <v>5</v>
      </c>
      <c r="I8" s="121">
        <f t="shared" si="3"/>
        <v>0.3849114704</v>
      </c>
      <c r="J8" s="122">
        <v>2.0</v>
      </c>
    </row>
    <row r="9">
      <c r="A9" s="118" t="s">
        <v>715</v>
      </c>
      <c r="B9" s="118" t="s">
        <v>911</v>
      </c>
      <c r="C9" s="118">
        <v>12.99</v>
      </c>
      <c r="D9" s="118">
        <f t="shared" si="1"/>
        <v>9.4827</v>
      </c>
      <c r="E9" s="118">
        <v>12.99</v>
      </c>
      <c r="F9" s="118">
        <v>18.186</v>
      </c>
      <c r="G9" s="119">
        <v>17.99</v>
      </c>
      <c r="H9" s="4">
        <f t="shared" si="2"/>
        <v>5</v>
      </c>
      <c r="I9" s="121">
        <f t="shared" si="3"/>
        <v>0.3849114704</v>
      </c>
      <c r="J9" s="122">
        <v>2.0</v>
      </c>
    </row>
    <row r="10">
      <c r="A10" s="118" t="s">
        <v>912</v>
      </c>
      <c r="B10" s="118" t="s">
        <v>913</v>
      </c>
      <c r="C10" s="118">
        <v>55.0</v>
      </c>
      <c r="D10" s="118">
        <f t="shared" si="1"/>
        <v>40.15</v>
      </c>
      <c r="E10" s="118">
        <v>55.0</v>
      </c>
      <c r="F10" s="118">
        <v>77.0</v>
      </c>
      <c r="G10" s="118">
        <v>75.0</v>
      </c>
      <c r="H10" s="4">
        <f t="shared" si="2"/>
        <v>20</v>
      </c>
      <c r="I10" s="121">
        <f t="shared" si="3"/>
        <v>0.3636363636</v>
      </c>
      <c r="J10" s="123"/>
    </row>
    <row r="11">
      <c r="A11" s="118" t="s">
        <v>914</v>
      </c>
      <c r="B11" s="118" t="s">
        <v>915</v>
      </c>
      <c r="C11" s="118">
        <v>55.0</v>
      </c>
      <c r="D11" s="118">
        <f t="shared" si="1"/>
        <v>40.15</v>
      </c>
      <c r="E11" s="118">
        <v>55.0</v>
      </c>
      <c r="F11" s="118">
        <v>77.0</v>
      </c>
      <c r="G11" s="118">
        <v>75.0</v>
      </c>
      <c r="H11" s="4">
        <f t="shared" si="2"/>
        <v>20</v>
      </c>
      <c r="I11" s="121">
        <f t="shared" si="3"/>
        <v>0.3636363636</v>
      </c>
      <c r="J11" s="123"/>
    </row>
    <row r="12">
      <c r="A12" s="118" t="s">
        <v>916</v>
      </c>
      <c r="B12" s="118" t="s">
        <v>917</v>
      </c>
      <c r="C12" s="118">
        <v>55.0</v>
      </c>
      <c r="D12" s="118">
        <f t="shared" si="1"/>
        <v>40.15</v>
      </c>
      <c r="E12" s="118">
        <v>55.0</v>
      </c>
      <c r="F12" s="118">
        <v>77.0</v>
      </c>
      <c r="G12" s="118">
        <v>75.0</v>
      </c>
      <c r="H12" s="4">
        <f t="shared" si="2"/>
        <v>20</v>
      </c>
      <c r="I12" s="121">
        <f t="shared" si="3"/>
        <v>0.3636363636</v>
      </c>
      <c r="J12" s="123"/>
    </row>
    <row r="13">
      <c r="A13" s="118" t="s">
        <v>918</v>
      </c>
      <c r="B13" s="118" t="s">
        <v>919</v>
      </c>
      <c r="C13" s="118">
        <v>15.0</v>
      </c>
      <c r="D13" s="118">
        <f t="shared" si="1"/>
        <v>10.95</v>
      </c>
      <c r="E13" s="118">
        <v>15.0</v>
      </c>
      <c r="F13" s="118">
        <v>21.0</v>
      </c>
      <c r="G13" s="118">
        <v>20.0</v>
      </c>
      <c r="H13" s="4">
        <f t="shared" si="2"/>
        <v>5</v>
      </c>
      <c r="I13" s="121">
        <f t="shared" si="3"/>
        <v>0.3333333333</v>
      </c>
      <c r="J13" s="123"/>
    </row>
    <row r="14">
      <c r="A14" s="118" t="s">
        <v>920</v>
      </c>
      <c r="B14" s="118" t="s">
        <v>921</v>
      </c>
      <c r="C14" s="118">
        <v>15.0</v>
      </c>
      <c r="D14" s="118">
        <f t="shared" si="1"/>
        <v>10.95</v>
      </c>
      <c r="E14" s="118">
        <v>15.0</v>
      </c>
      <c r="F14" s="118">
        <v>21.0</v>
      </c>
      <c r="G14" s="118">
        <v>20.0</v>
      </c>
      <c r="H14" s="4">
        <f t="shared" si="2"/>
        <v>5</v>
      </c>
      <c r="I14" s="121">
        <f t="shared" si="3"/>
        <v>0.3333333333</v>
      </c>
      <c r="J14" s="123"/>
    </row>
    <row r="15">
      <c r="A15" s="118" t="s">
        <v>922</v>
      </c>
      <c r="B15" s="118" t="s">
        <v>923</v>
      </c>
      <c r="C15" s="118">
        <v>15.0</v>
      </c>
      <c r="D15" s="118">
        <f t="shared" si="1"/>
        <v>10.95</v>
      </c>
      <c r="E15" s="118">
        <v>15.0</v>
      </c>
      <c r="F15" s="118">
        <v>21.0</v>
      </c>
      <c r="G15" s="118">
        <v>20.0</v>
      </c>
      <c r="H15" s="4">
        <f t="shared" si="2"/>
        <v>5</v>
      </c>
      <c r="I15" s="121">
        <f t="shared" si="3"/>
        <v>0.3333333333</v>
      </c>
      <c r="J15" s="123"/>
    </row>
    <row r="16">
      <c r="A16" s="118" t="s">
        <v>924</v>
      </c>
      <c r="B16" s="118" t="s">
        <v>925</v>
      </c>
      <c r="C16" s="118">
        <v>45.0</v>
      </c>
      <c r="D16" s="118">
        <f t="shared" si="1"/>
        <v>32.85</v>
      </c>
      <c r="E16" s="118">
        <v>45.0</v>
      </c>
      <c r="F16" s="118">
        <v>63.0</v>
      </c>
      <c r="G16" s="118">
        <v>62.99</v>
      </c>
      <c r="H16" s="4">
        <f t="shared" si="2"/>
        <v>17.99</v>
      </c>
      <c r="I16" s="121">
        <f t="shared" si="3"/>
        <v>0.3997777778</v>
      </c>
      <c r="J16" s="123"/>
    </row>
    <row r="17">
      <c r="A17" s="118" t="s">
        <v>926</v>
      </c>
      <c r="B17" s="118" t="s">
        <v>927</v>
      </c>
      <c r="C17" s="118">
        <v>29.0</v>
      </c>
      <c r="D17" s="118">
        <f t="shared" si="1"/>
        <v>21.17</v>
      </c>
      <c r="E17" s="118">
        <v>29.0</v>
      </c>
      <c r="F17" s="118">
        <v>40.6</v>
      </c>
      <c r="G17" s="118">
        <v>40.0</v>
      </c>
      <c r="H17" s="4">
        <f t="shared" si="2"/>
        <v>11</v>
      </c>
      <c r="I17" s="121">
        <f t="shared" si="3"/>
        <v>0.3793103448</v>
      </c>
      <c r="J17" s="123"/>
    </row>
    <row r="18">
      <c r="A18" s="118" t="s">
        <v>282</v>
      </c>
      <c r="B18" s="118" t="s">
        <v>928</v>
      </c>
      <c r="C18" s="118">
        <v>1111.0</v>
      </c>
      <c r="D18" s="118">
        <f t="shared" si="1"/>
        <v>811.03</v>
      </c>
      <c r="E18" s="118">
        <v>999.0</v>
      </c>
      <c r="F18" s="118">
        <v>1398.6</v>
      </c>
      <c r="G18" s="118">
        <v>1399.0</v>
      </c>
      <c r="H18" s="4">
        <f t="shared" si="2"/>
        <v>288</v>
      </c>
      <c r="I18" s="121">
        <f t="shared" si="3"/>
        <v>0.2592259226</v>
      </c>
      <c r="J18" s="124" t="str">
        <f t="array" ref="J18">XLOOKUP(A18,'PRICE LIST'!E:E,'PRICE LIST'!H:H)</f>
        <v/>
      </c>
    </row>
    <row r="19">
      <c r="A19" s="118" t="s">
        <v>238</v>
      </c>
      <c r="B19" s="118" t="s">
        <v>929</v>
      </c>
      <c r="C19" s="118">
        <v>1111.0</v>
      </c>
      <c r="D19" s="118">
        <f t="shared" si="1"/>
        <v>811.03</v>
      </c>
      <c r="E19" s="118">
        <v>999.0</v>
      </c>
      <c r="F19" s="118">
        <v>1398.6</v>
      </c>
      <c r="G19" s="118">
        <v>1399.0</v>
      </c>
      <c r="H19" s="4">
        <f t="shared" si="2"/>
        <v>288</v>
      </c>
      <c r="I19" s="121">
        <f t="shared" si="3"/>
        <v>0.2592259226</v>
      </c>
      <c r="J19" s="124" t="str">
        <f t="array" ref="J19">XLOOKUP(A19,'PRICE LIST'!E:E,'PRICE LIST'!H:H)</f>
        <v/>
      </c>
    </row>
    <row r="20">
      <c r="A20" s="118" t="s">
        <v>280</v>
      </c>
      <c r="B20" s="118" t="s">
        <v>930</v>
      </c>
      <c r="C20" s="118">
        <v>1200.0</v>
      </c>
      <c r="D20" s="118">
        <f t="shared" si="1"/>
        <v>876</v>
      </c>
      <c r="E20" s="118">
        <v>1200.0</v>
      </c>
      <c r="F20" s="118">
        <v>1680.0</v>
      </c>
      <c r="G20" s="118">
        <v>1699.0</v>
      </c>
      <c r="H20" s="4">
        <f t="shared" si="2"/>
        <v>499</v>
      </c>
      <c r="I20" s="121">
        <f t="shared" si="3"/>
        <v>0.4158333333</v>
      </c>
      <c r="J20" s="124" t="str">
        <f t="array" ref="J20">XLOOKUP(A20,'PRICE LIST'!E:E,'PRICE LIST'!H:H)</f>
        <v/>
      </c>
    </row>
    <row r="21">
      <c r="A21" s="118" t="s">
        <v>380</v>
      </c>
      <c r="B21" s="118" t="s">
        <v>931</v>
      </c>
      <c r="C21" s="118">
        <v>199.0</v>
      </c>
      <c r="D21" s="118">
        <f t="shared" si="1"/>
        <v>145.27</v>
      </c>
      <c r="E21" s="118">
        <v>199.0</v>
      </c>
      <c r="F21" s="118">
        <v>278.6</v>
      </c>
      <c r="G21" s="118">
        <v>279.0</v>
      </c>
      <c r="H21" s="4">
        <f t="shared" si="2"/>
        <v>80</v>
      </c>
      <c r="I21" s="121">
        <f t="shared" si="3"/>
        <v>0.4020100503</v>
      </c>
      <c r="J21" s="124" t="str">
        <f t="array" ref="J21">XLOOKUP(A21,'PRICE LIST'!E:E,'PRICE LIST'!H:H)</f>
        <v/>
      </c>
    </row>
    <row r="22">
      <c r="A22" s="118" t="s">
        <v>788</v>
      </c>
      <c r="B22" s="118" t="s">
        <v>932</v>
      </c>
      <c r="C22" s="118">
        <v>99.0</v>
      </c>
      <c r="D22" s="118">
        <f t="shared" si="1"/>
        <v>72.27</v>
      </c>
      <c r="E22" s="118">
        <v>99.0</v>
      </c>
      <c r="F22" s="118">
        <v>138.6</v>
      </c>
      <c r="G22" s="118">
        <v>139.0</v>
      </c>
      <c r="H22" s="4">
        <f t="shared" si="2"/>
        <v>40</v>
      </c>
      <c r="I22" s="121">
        <f t="shared" si="3"/>
        <v>0.404040404</v>
      </c>
      <c r="J22" s="124" t="str">
        <f t="array" ref="J22">XLOOKUP(A22,'PRICE LIST'!E:E,'PRICE LIST'!H:H)</f>
        <v/>
      </c>
    </row>
    <row r="23">
      <c r="A23" s="118" t="s">
        <v>288</v>
      </c>
      <c r="B23" s="118" t="s">
        <v>933</v>
      </c>
      <c r="C23" s="118">
        <v>491.0</v>
      </c>
      <c r="D23" s="118">
        <f t="shared" si="1"/>
        <v>358.43</v>
      </c>
      <c r="E23" s="118">
        <v>491.0</v>
      </c>
      <c r="F23" s="118">
        <v>687.4</v>
      </c>
      <c r="G23" s="118">
        <v>689.0</v>
      </c>
      <c r="H23" s="4">
        <f t="shared" si="2"/>
        <v>198</v>
      </c>
      <c r="I23" s="121">
        <f t="shared" si="3"/>
        <v>0.4032586558</v>
      </c>
      <c r="J23" s="124" t="str">
        <f t="array" ref="J23">XLOOKUP(A23,'PRICE LIST'!E:E,'PRICE LIST'!H:H)</f>
        <v/>
      </c>
    </row>
    <row r="24">
      <c r="A24" s="118" t="s">
        <v>384</v>
      </c>
      <c r="B24" s="118" t="s">
        <v>934</v>
      </c>
      <c r="C24" s="118">
        <v>112.0</v>
      </c>
      <c r="D24" s="118">
        <f t="shared" si="1"/>
        <v>81.76</v>
      </c>
      <c r="E24" s="118">
        <v>112.0</v>
      </c>
      <c r="F24" s="118">
        <v>156.8</v>
      </c>
      <c r="G24" s="118">
        <v>155.0</v>
      </c>
      <c r="H24" s="4">
        <f t="shared" si="2"/>
        <v>43</v>
      </c>
      <c r="I24" s="121">
        <f t="shared" si="3"/>
        <v>0.3839285714</v>
      </c>
      <c r="J24" s="124" t="str">
        <f t="array" ref="J24">XLOOKUP(A24,'PRICE LIST'!E:E,'PRICE LIST'!H:H)</f>
        <v/>
      </c>
    </row>
    <row r="25">
      <c r="A25" s="118" t="s">
        <v>290</v>
      </c>
      <c r="B25" s="118" t="s">
        <v>935</v>
      </c>
      <c r="C25" s="118">
        <v>395.0</v>
      </c>
      <c r="D25" s="118">
        <f t="shared" si="1"/>
        <v>288.35</v>
      </c>
      <c r="E25" s="118">
        <v>395.0</v>
      </c>
      <c r="F25" s="118">
        <v>553.0</v>
      </c>
      <c r="G25" s="118">
        <v>549.0</v>
      </c>
      <c r="H25" s="4">
        <f t="shared" si="2"/>
        <v>154</v>
      </c>
      <c r="I25" s="121">
        <f t="shared" si="3"/>
        <v>0.3898734177</v>
      </c>
      <c r="J25" s="124" t="str">
        <f t="array" ref="J25">XLOOKUP(A25,'PRICE LIST'!E:E,'PRICE LIST'!H:H)</f>
        <v/>
      </c>
    </row>
    <row r="26">
      <c r="A26" s="118" t="s">
        <v>789</v>
      </c>
      <c r="B26" s="118" t="s">
        <v>936</v>
      </c>
      <c r="C26" s="118">
        <v>91.0</v>
      </c>
      <c r="D26" s="118">
        <f t="shared" si="1"/>
        <v>66.43</v>
      </c>
      <c r="E26" s="118">
        <v>91.0</v>
      </c>
      <c r="F26" s="118">
        <v>127.4</v>
      </c>
      <c r="G26" s="118">
        <v>127.0</v>
      </c>
      <c r="H26" s="4">
        <f t="shared" si="2"/>
        <v>36</v>
      </c>
      <c r="I26" s="121">
        <f t="shared" si="3"/>
        <v>0.3956043956</v>
      </c>
      <c r="J26" s="124" t="str">
        <f t="array" ref="J26">XLOOKUP(A26,'PRICE LIST'!E:E,'PRICE LIST'!H:H)</f>
        <v/>
      </c>
    </row>
    <row r="27">
      <c r="A27" s="118" t="s">
        <v>382</v>
      </c>
      <c r="B27" s="118" t="s">
        <v>937</v>
      </c>
      <c r="C27" s="118">
        <v>122.0</v>
      </c>
      <c r="D27" s="118">
        <f t="shared" si="1"/>
        <v>89.06</v>
      </c>
      <c r="E27" s="118">
        <v>122.0</v>
      </c>
      <c r="F27" s="118">
        <v>170.8</v>
      </c>
      <c r="G27" s="118">
        <v>169.0</v>
      </c>
      <c r="H27" s="4">
        <f t="shared" si="2"/>
        <v>47</v>
      </c>
      <c r="I27" s="121">
        <f t="shared" si="3"/>
        <v>0.3852459016</v>
      </c>
      <c r="J27" s="124" t="str">
        <f t="array" ref="J27">XLOOKUP(A27,'PRICE LIST'!E:E,'PRICE LIST'!H:H)</f>
        <v/>
      </c>
    </row>
    <row r="28">
      <c r="A28" s="118" t="s">
        <v>406</v>
      </c>
      <c r="B28" s="118" t="s">
        <v>938</v>
      </c>
      <c r="C28" s="118">
        <v>133.0</v>
      </c>
      <c r="D28" s="118">
        <f t="shared" si="1"/>
        <v>97.09</v>
      </c>
      <c r="E28" s="118">
        <v>133.0</v>
      </c>
      <c r="F28" s="118">
        <v>186.2</v>
      </c>
      <c r="G28" s="118">
        <v>185.0</v>
      </c>
      <c r="H28" s="4">
        <f t="shared" si="2"/>
        <v>52</v>
      </c>
      <c r="I28" s="121">
        <f t="shared" si="3"/>
        <v>0.3909774436</v>
      </c>
      <c r="J28" s="124" t="str">
        <f t="array" ref="J28">XLOOKUP(A28,'PRICE LIST'!E:E,'PRICE LIST'!H:H)</f>
        <v/>
      </c>
    </row>
    <row r="29">
      <c r="A29" s="118" t="s">
        <v>386</v>
      </c>
      <c r="B29" s="118" t="s">
        <v>939</v>
      </c>
      <c r="C29" s="118">
        <v>111.0</v>
      </c>
      <c r="D29" s="118">
        <f t="shared" si="1"/>
        <v>81.03</v>
      </c>
      <c r="E29" s="118">
        <v>111.0</v>
      </c>
      <c r="F29" s="118">
        <v>155.4</v>
      </c>
      <c r="G29" s="118">
        <v>155.0</v>
      </c>
      <c r="H29" s="4">
        <f t="shared" si="2"/>
        <v>44</v>
      </c>
      <c r="I29" s="121">
        <f t="shared" si="3"/>
        <v>0.3963963964</v>
      </c>
      <c r="J29" s="124" t="str">
        <f t="array" ref="J29">XLOOKUP(A29,'PRICE LIST'!E:E,'PRICE LIST'!H:H)</f>
        <v/>
      </c>
    </row>
    <row r="30">
      <c r="A30" s="118" t="s">
        <v>408</v>
      </c>
      <c r="B30" s="118" t="s">
        <v>940</v>
      </c>
      <c r="C30" s="118">
        <v>122.0</v>
      </c>
      <c r="D30" s="118">
        <f t="shared" si="1"/>
        <v>89.06</v>
      </c>
      <c r="E30" s="118">
        <v>122.0</v>
      </c>
      <c r="F30" s="118">
        <v>170.8</v>
      </c>
      <c r="G30" s="118">
        <v>169.0</v>
      </c>
      <c r="H30" s="4">
        <f t="shared" si="2"/>
        <v>47</v>
      </c>
      <c r="I30" s="121">
        <f t="shared" si="3"/>
        <v>0.3852459016</v>
      </c>
      <c r="J30" s="124" t="str">
        <f t="array" ref="J30">XLOOKUP(A30,'PRICE LIST'!E:E,'PRICE LIST'!H:H)</f>
        <v/>
      </c>
    </row>
    <row r="31">
      <c r="A31" s="118" t="s">
        <v>941</v>
      </c>
      <c r="B31" s="118" t="s">
        <v>942</v>
      </c>
      <c r="C31" s="118">
        <v>170.0</v>
      </c>
      <c r="D31" s="118">
        <f t="shared" si="1"/>
        <v>124.1</v>
      </c>
      <c r="E31" s="118">
        <v>170.0</v>
      </c>
      <c r="F31" s="118">
        <v>238.0</v>
      </c>
      <c r="G31" s="118">
        <v>239.0</v>
      </c>
      <c r="H31" s="4">
        <f t="shared" si="2"/>
        <v>69</v>
      </c>
      <c r="I31" s="121">
        <f t="shared" si="3"/>
        <v>0.4058823529</v>
      </c>
      <c r="J31" s="124" t="str">
        <f t="array" ref="J31">XLOOKUP(A31,'PRICE LIST'!E:E,'PRICE LIST'!H:H)</f>
        <v/>
      </c>
    </row>
    <row r="32">
      <c r="A32" s="118" t="s">
        <v>243</v>
      </c>
      <c r="B32" s="118" t="s">
        <v>943</v>
      </c>
      <c r="C32" s="118">
        <v>125.0</v>
      </c>
      <c r="D32" s="118">
        <f t="shared" si="1"/>
        <v>91.25</v>
      </c>
      <c r="E32" s="118">
        <v>125.0</v>
      </c>
      <c r="F32" s="118">
        <v>175.0</v>
      </c>
      <c r="G32" s="118">
        <v>175.0</v>
      </c>
      <c r="H32" s="4">
        <f t="shared" si="2"/>
        <v>50</v>
      </c>
      <c r="I32" s="121">
        <f t="shared" si="3"/>
        <v>0.4</v>
      </c>
      <c r="J32" s="124" t="str">
        <f t="array" ref="J32">XLOOKUP(A32,'PRICE LIST'!E:E,'PRICE LIST'!H:H)</f>
        <v/>
      </c>
    </row>
    <row r="33">
      <c r="A33" s="118" t="s">
        <v>208</v>
      </c>
      <c r="B33" s="118" t="s">
        <v>944</v>
      </c>
      <c r="C33" s="118">
        <v>160.0</v>
      </c>
      <c r="D33" s="118">
        <f t="shared" si="1"/>
        <v>116.8</v>
      </c>
      <c r="E33" s="118">
        <v>160.0</v>
      </c>
      <c r="F33" s="118">
        <v>224.0</v>
      </c>
      <c r="G33" s="118">
        <v>225.0</v>
      </c>
      <c r="H33" s="4">
        <f t="shared" si="2"/>
        <v>65</v>
      </c>
      <c r="I33" s="121">
        <f t="shared" si="3"/>
        <v>0.40625</v>
      </c>
      <c r="J33" s="124" t="str">
        <f t="array" ref="J33">XLOOKUP(A33,'PRICE LIST'!E:E,'PRICE LIST'!H:H)</f>
        <v/>
      </c>
    </row>
    <row r="34">
      <c r="A34" s="118" t="s">
        <v>671</v>
      </c>
      <c r="B34" s="118" t="s">
        <v>945</v>
      </c>
      <c r="C34" s="118">
        <v>99.0</v>
      </c>
      <c r="D34" s="118">
        <f t="shared" si="1"/>
        <v>72.27</v>
      </c>
      <c r="E34" s="118">
        <v>70.0</v>
      </c>
      <c r="F34" s="118">
        <v>98.0</v>
      </c>
      <c r="G34" s="118">
        <v>97.99</v>
      </c>
      <c r="H34" s="4">
        <f t="shared" si="2"/>
        <v>-1.01</v>
      </c>
      <c r="I34" s="121">
        <f t="shared" si="3"/>
        <v>-0.0102020202</v>
      </c>
      <c r="J34" s="124" t="str">
        <f t="array" ref="J34">XLOOKUP(A34,'PRICE LIST'!E:E,'PRICE LIST'!H:H)</f>
        <v/>
      </c>
    </row>
    <row r="35">
      <c r="A35" s="118" t="s">
        <v>563</v>
      </c>
      <c r="B35" s="118" t="s">
        <v>946</v>
      </c>
      <c r="C35" s="118">
        <v>65.0</v>
      </c>
      <c r="D35" s="118">
        <f t="shared" si="1"/>
        <v>47.45</v>
      </c>
      <c r="E35" s="118">
        <v>65.0</v>
      </c>
      <c r="F35" s="118">
        <v>91.0</v>
      </c>
      <c r="G35" s="118">
        <v>89.99</v>
      </c>
      <c r="H35" s="4">
        <f t="shared" si="2"/>
        <v>24.99</v>
      </c>
      <c r="I35" s="121">
        <f t="shared" si="3"/>
        <v>0.3844615385</v>
      </c>
      <c r="J35" s="124" t="str">
        <f t="array" ref="J35">XLOOKUP(A35,'PRICE LIST'!E:E,'PRICE LIST'!H:H)</f>
        <v/>
      </c>
    </row>
    <row r="36">
      <c r="A36" s="118" t="s">
        <v>947</v>
      </c>
      <c r="B36" s="118" t="s">
        <v>948</v>
      </c>
      <c r="C36" s="118">
        <v>55.0</v>
      </c>
      <c r="D36" s="118">
        <f t="shared" si="1"/>
        <v>40.15</v>
      </c>
      <c r="E36" s="118">
        <v>55.0</v>
      </c>
      <c r="F36" s="118">
        <v>77.0</v>
      </c>
      <c r="G36" s="118">
        <v>75.0</v>
      </c>
      <c r="H36" s="4">
        <f t="shared" si="2"/>
        <v>20</v>
      </c>
      <c r="I36" s="121">
        <f t="shared" si="3"/>
        <v>0.3636363636</v>
      </c>
      <c r="J36" s="124" t="str">
        <f t="array" ref="J36">XLOOKUP(A36,'PRICE LIST'!E:E,'PRICE LIST'!H:H)</f>
        <v/>
      </c>
    </row>
    <row r="37">
      <c r="A37" s="118" t="s">
        <v>791</v>
      </c>
      <c r="B37" s="118" t="s">
        <v>949</v>
      </c>
      <c r="C37" s="118">
        <v>75.0</v>
      </c>
      <c r="D37" s="118">
        <f t="shared" si="1"/>
        <v>54.75</v>
      </c>
      <c r="E37" s="118">
        <v>75.0</v>
      </c>
      <c r="F37" s="118">
        <v>105.0</v>
      </c>
      <c r="G37" s="118">
        <v>105.0</v>
      </c>
      <c r="H37" s="4">
        <f t="shared" si="2"/>
        <v>30</v>
      </c>
      <c r="I37" s="121">
        <f t="shared" si="3"/>
        <v>0.4</v>
      </c>
      <c r="J37" s="124" t="str">
        <f t="array" ref="J37">XLOOKUP(A37,'PRICE LIST'!E:E,'PRICE LIST'!H:H)</f>
        <v/>
      </c>
    </row>
    <row r="38">
      <c r="A38" s="118" t="s">
        <v>269</v>
      </c>
      <c r="B38" s="118" t="s">
        <v>950</v>
      </c>
      <c r="C38" s="118">
        <v>185.0</v>
      </c>
      <c r="D38" s="118">
        <f t="shared" si="1"/>
        <v>135.05</v>
      </c>
      <c r="E38" s="118">
        <v>185.0</v>
      </c>
      <c r="F38" s="118">
        <v>259.0</v>
      </c>
      <c r="G38" s="118">
        <v>259.0</v>
      </c>
      <c r="H38" s="4">
        <f t="shared" si="2"/>
        <v>74</v>
      </c>
      <c r="I38" s="121">
        <f t="shared" si="3"/>
        <v>0.4</v>
      </c>
      <c r="J38" s="124" t="str">
        <f t="array" ref="J38">XLOOKUP(A38,'PRICE LIST'!E:E,'PRICE LIST'!H:H)</f>
        <v/>
      </c>
    </row>
    <row r="39">
      <c r="A39" s="118" t="s">
        <v>297</v>
      </c>
      <c r="B39" s="118" t="s">
        <v>951</v>
      </c>
      <c r="C39" s="118">
        <v>133.0</v>
      </c>
      <c r="D39" s="118">
        <f t="shared" si="1"/>
        <v>97.09</v>
      </c>
      <c r="E39" s="118">
        <v>133.0</v>
      </c>
      <c r="F39" s="118">
        <v>186.2</v>
      </c>
      <c r="G39" s="118">
        <v>185.0</v>
      </c>
      <c r="H39" s="4">
        <f t="shared" si="2"/>
        <v>52</v>
      </c>
      <c r="I39" s="121">
        <f t="shared" si="3"/>
        <v>0.3909774436</v>
      </c>
      <c r="J39" s="124" t="str">
        <f t="array" ref="J39">XLOOKUP(A39,'PRICE LIST'!E:E,'PRICE LIST'!H:H)</f>
        <v/>
      </c>
    </row>
    <row r="40">
      <c r="A40" s="118" t="s">
        <v>294</v>
      </c>
      <c r="B40" s="118" t="s">
        <v>952</v>
      </c>
      <c r="C40" s="118">
        <v>150.0</v>
      </c>
      <c r="D40" s="118">
        <f t="shared" si="1"/>
        <v>109.5</v>
      </c>
      <c r="E40" s="118">
        <v>150.0</v>
      </c>
      <c r="F40" s="118">
        <v>210.0</v>
      </c>
      <c r="G40" s="118">
        <v>209.0</v>
      </c>
      <c r="H40" s="4">
        <f t="shared" si="2"/>
        <v>59</v>
      </c>
      <c r="I40" s="121">
        <f t="shared" si="3"/>
        <v>0.3933333333</v>
      </c>
      <c r="J40" s="124" t="str">
        <f t="array" ref="J40">XLOOKUP(A40,'PRICE LIST'!E:E,'PRICE LIST'!H:H)</f>
        <v/>
      </c>
    </row>
    <row r="41">
      <c r="A41" s="118" t="s">
        <v>741</v>
      </c>
      <c r="B41" s="118" t="s">
        <v>953</v>
      </c>
      <c r="C41" s="118">
        <v>65.0</v>
      </c>
      <c r="D41" s="118">
        <f t="shared" si="1"/>
        <v>47.45</v>
      </c>
      <c r="E41" s="118">
        <v>65.0</v>
      </c>
      <c r="F41" s="118">
        <v>91.0</v>
      </c>
      <c r="G41" s="118">
        <v>89.99</v>
      </c>
      <c r="H41" s="4">
        <f t="shared" si="2"/>
        <v>24.99</v>
      </c>
      <c r="I41" s="121">
        <f t="shared" si="3"/>
        <v>0.3844615385</v>
      </c>
      <c r="J41" s="124" t="str">
        <f t="array" ref="J41">XLOOKUP(A41,'PRICE LIST'!E:E,'PRICE LIST'!H:H)</f>
        <v/>
      </c>
    </row>
    <row r="42">
      <c r="A42" s="118" t="s">
        <v>251</v>
      </c>
      <c r="B42" s="118" t="s">
        <v>954</v>
      </c>
      <c r="C42" s="118">
        <v>65.0</v>
      </c>
      <c r="D42" s="118">
        <f t="shared" si="1"/>
        <v>47.45</v>
      </c>
      <c r="E42" s="118">
        <v>65.0</v>
      </c>
      <c r="F42" s="118">
        <v>91.0</v>
      </c>
      <c r="G42" s="118">
        <v>89.99</v>
      </c>
      <c r="H42" s="4">
        <f t="shared" si="2"/>
        <v>24.99</v>
      </c>
      <c r="I42" s="121">
        <f t="shared" si="3"/>
        <v>0.3844615385</v>
      </c>
      <c r="J42" s="124" t="str">
        <f t="array" ref="J42">XLOOKUP(A42,'PRICE LIST'!E:E,'PRICE LIST'!H:H)</f>
        <v/>
      </c>
    </row>
    <row r="43">
      <c r="A43" s="118" t="s">
        <v>448</v>
      </c>
      <c r="B43" s="118" t="s">
        <v>955</v>
      </c>
      <c r="C43" s="118">
        <v>59.0</v>
      </c>
      <c r="D43" s="118">
        <f t="shared" si="1"/>
        <v>43.07</v>
      </c>
      <c r="E43" s="118">
        <v>59.0</v>
      </c>
      <c r="F43" s="118">
        <v>82.6</v>
      </c>
      <c r="G43" s="118">
        <v>82.99</v>
      </c>
      <c r="H43" s="4">
        <f t="shared" si="2"/>
        <v>23.99</v>
      </c>
      <c r="I43" s="121">
        <f t="shared" si="3"/>
        <v>0.4066101695</v>
      </c>
      <c r="J43" s="123" t="str">
        <f t="array" ref="J43">XLOOKUP(A43,'PRICE LIST'!R:R,'PRICE LIST'!S:S)</f>
        <v/>
      </c>
    </row>
    <row r="44">
      <c r="A44" s="118" t="s">
        <v>443</v>
      </c>
      <c r="B44" s="118" t="s">
        <v>956</v>
      </c>
      <c r="C44" s="118">
        <v>59.0</v>
      </c>
      <c r="D44" s="118">
        <f t="shared" si="1"/>
        <v>43.07</v>
      </c>
      <c r="E44" s="118">
        <v>59.0</v>
      </c>
      <c r="F44" s="118">
        <v>82.6</v>
      </c>
      <c r="G44" s="118">
        <v>82.99</v>
      </c>
      <c r="H44" s="4">
        <f t="shared" si="2"/>
        <v>23.99</v>
      </c>
      <c r="I44" s="121">
        <f t="shared" si="3"/>
        <v>0.4066101695</v>
      </c>
      <c r="J44" s="123" t="str">
        <f t="array" ref="J44">XLOOKUP(A44,'PRICE LIST'!R:R,'PRICE LIST'!S:S)</f>
        <v/>
      </c>
    </row>
    <row r="45">
      <c r="A45" s="118" t="s">
        <v>957</v>
      </c>
      <c r="B45" s="118" t="s">
        <v>958</v>
      </c>
      <c r="C45" s="118">
        <v>49.0</v>
      </c>
      <c r="D45" s="118">
        <f t="shared" si="1"/>
        <v>35.77</v>
      </c>
      <c r="E45" s="118">
        <v>49.0</v>
      </c>
      <c r="F45" s="118">
        <v>68.6</v>
      </c>
      <c r="G45" s="118">
        <v>68.99</v>
      </c>
      <c r="H45" s="4">
        <f t="shared" si="2"/>
        <v>19.99</v>
      </c>
      <c r="I45" s="121">
        <f t="shared" si="3"/>
        <v>0.4079591837</v>
      </c>
      <c r="J45" s="124" t="str">
        <f t="array" ref="J45">XLOOKUP(A45,'PRICE LIST'!E:E,'PRICE LIST'!H:H)</f>
        <v/>
      </c>
    </row>
    <row r="46">
      <c r="A46" s="118" t="s">
        <v>959</v>
      </c>
      <c r="B46" s="118" t="s">
        <v>960</v>
      </c>
      <c r="C46" s="118">
        <v>49.0</v>
      </c>
      <c r="D46" s="118">
        <f t="shared" si="1"/>
        <v>35.77</v>
      </c>
      <c r="E46" s="118">
        <v>49.0</v>
      </c>
      <c r="F46" s="118">
        <v>68.6</v>
      </c>
      <c r="G46" s="118">
        <v>68.99</v>
      </c>
      <c r="H46" s="4">
        <f t="shared" si="2"/>
        <v>19.99</v>
      </c>
      <c r="I46" s="121">
        <f t="shared" si="3"/>
        <v>0.4079591837</v>
      </c>
      <c r="J46" s="124" t="str">
        <f t="array" ref="J46">XLOOKUP(A46,'PRICE LIST'!E:E,'PRICE LIST'!H:H)</f>
        <v/>
      </c>
    </row>
    <row r="47">
      <c r="A47" s="118" t="s">
        <v>295</v>
      </c>
      <c r="B47" s="118" t="s">
        <v>961</v>
      </c>
      <c r="C47" s="118">
        <v>140.0</v>
      </c>
      <c r="D47" s="118">
        <f t="shared" si="1"/>
        <v>102.2</v>
      </c>
      <c r="E47" s="118">
        <v>140.0</v>
      </c>
      <c r="F47" s="118">
        <v>196.0</v>
      </c>
      <c r="G47" s="118">
        <v>195.0</v>
      </c>
      <c r="H47" s="4">
        <f t="shared" si="2"/>
        <v>55</v>
      </c>
      <c r="I47" s="121">
        <f t="shared" si="3"/>
        <v>0.3928571429</v>
      </c>
      <c r="J47" s="124" t="str">
        <f t="array" ref="J47">XLOOKUP(A47,'PRICE LIST'!E:E,'PRICE LIST'!H:H)</f>
        <v/>
      </c>
    </row>
    <row r="48">
      <c r="A48" s="118" t="s">
        <v>962</v>
      </c>
      <c r="B48" s="118" t="s">
        <v>963</v>
      </c>
      <c r="C48" s="118">
        <v>50.0</v>
      </c>
      <c r="D48" s="118">
        <f t="shared" si="1"/>
        <v>36.5</v>
      </c>
      <c r="E48" s="118">
        <v>50.0</v>
      </c>
      <c r="F48" s="118">
        <v>70.0</v>
      </c>
      <c r="G48" s="118">
        <v>69.99</v>
      </c>
      <c r="H48" s="4">
        <f t="shared" si="2"/>
        <v>19.99</v>
      </c>
      <c r="I48" s="121">
        <f t="shared" si="3"/>
        <v>0.3998</v>
      </c>
      <c r="J48" s="124" t="str">
        <f t="array" ref="J48">XLOOKUP(A48,'PRICE LIST'!E:E,'PRICE LIST'!H:H)</f>
        <v/>
      </c>
    </row>
    <row r="49">
      <c r="A49" s="118" t="s">
        <v>729</v>
      </c>
      <c r="B49" s="118" t="s">
        <v>964</v>
      </c>
      <c r="C49" s="118">
        <v>50.0</v>
      </c>
      <c r="D49" s="118">
        <f t="shared" si="1"/>
        <v>36.5</v>
      </c>
      <c r="E49" s="118">
        <v>50.0</v>
      </c>
      <c r="F49" s="118">
        <v>70.0</v>
      </c>
      <c r="G49" s="118">
        <v>69.99</v>
      </c>
      <c r="H49" s="4">
        <f t="shared" si="2"/>
        <v>19.99</v>
      </c>
      <c r="I49" s="121">
        <f t="shared" si="3"/>
        <v>0.3998</v>
      </c>
      <c r="J49" s="124" t="str">
        <f t="array" ref="J49">XLOOKUP(A49,'PRICE LIST'!E:E,'PRICE LIST'!H:H)</f>
        <v/>
      </c>
    </row>
    <row r="50">
      <c r="A50" s="118" t="s">
        <v>770</v>
      </c>
      <c r="B50" s="118" t="s">
        <v>965</v>
      </c>
      <c r="C50" s="118">
        <v>45.0</v>
      </c>
      <c r="D50" s="118">
        <f t="shared" si="1"/>
        <v>32.85</v>
      </c>
      <c r="E50" s="118">
        <v>45.0</v>
      </c>
      <c r="F50" s="118">
        <v>63.0</v>
      </c>
      <c r="G50" s="118">
        <v>62.99</v>
      </c>
      <c r="H50" s="4">
        <f t="shared" si="2"/>
        <v>17.99</v>
      </c>
      <c r="I50" s="121">
        <f t="shared" si="3"/>
        <v>0.3997777778</v>
      </c>
      <c r="J50" s="124" t="str">
        <f t="array" ref="J50">XLOOKUP(A50,'PRICE LIST'!E:E,'PRICE LIST'!H:H)</f>
        <v/>
      </c>
    </row>
    <row r="51">
      <c r="A51" s="118" t="s">
        <v>450</v>
      </c>
      <c r="B51" s="118" t="s">
        <v>966</v>
      </c>
      <c r="C51" s="118">
        <v>49.0</v>
      </c>
      <c r="D51" s="118">
        <f t="shared" si="1"/>
        <v>35.77</v>
      </c>
      <c r="E51" s="118">
        <v>49.0</v>
      </c>
      <c r="F51" s="118">
        <v>68.6</v>
      </c>
      <c r="G51" s="118">
        <v>68.99</v>
      </c>
      <c r="H51" s="4">
        <f t="shared" si="2"/>
        <v>19.99</v>
      </c>
      <c r="I51" s="121">
        <f t="shared" si="3"/>
        <v>0.4079591837</v>
      </c>
      <c r="J51" s="123" t="str">
        <f t="array" ref="J51">XLOOKUP(A51,'PRICE LIST'!R:R,'PRICE LIST'!S:S)</f>
        <v/>
      </c>
    </row>
    <row r="52">
      <c r="A52" s="118" t="s">
        <v>446</v>
      </c>
      <c r="B52" s="118" t="s">
        <v>967</v>
      </c>
      <c r="C52" s="118">
        <v>49.0</v>
      </c>
      <c r="D52" s="118">
        <f t="shared" si="1"/>
        <v>35.77</v>
      </c>
      <c r="E52" s="118">
        <v>49.0</v>
      </c>
      <c r="F52" s="118">
        <v>68.6</v>
      </c>
      <c r="G52" s="118">
        <v>68.99</v>
      </c>
      <c r="H52" s="4">
        <f t="shared" si="2"/>
        <v>19.99</v>
      </c>
      <c r="I52" s="121">
        <f t="shared" si="3"/>
        <v>0.4079591837</v>
      </c>
      <c r="J52" s="123" t="str">
        <f t="array" ref="J52">XLOOKUP(A52,'PRICE LIST'!R:R,'PRICE LIST'!S:S)</f>
        <v/>
      </c>
    </row>
    <row r="53">
      <c r="A53" s="118" t="s">
        <v>808</v>
      </c>
      <c r="B53" s="118" t="s">
        <v>968</v>
      </c>
      <c r="C53" s="118">
        <v>49.0</v>
      </c>
      <c r="D53" s="118">
        <f t="shared" si="1"/>
        <v>35.77</v>
      </c>
      <c r="E53" s="118">
        <v>49.0</v>
      </c>
      <c r="F53" s="118">
        <v>68.6</v>
      </c>
      <c r="G53" s="118">
        <v>68.99</v>
      </c>
      <c r="H53" s="4">
        <f t="shared" si="2"/>
        <v>19.99</v>
      </c>
      <c r="I53" s="121">
        <f t="shared" si="3"/>
        <v>0.4079591837</v>
      </c>
      <c r="J53" s="124" t="str">
        <f t="array" ref="J53">XLOOKUP(A53,'PRICE LIST'!E:E,'PRICE LIST'!H:H)</f>
        <v/>
      </c>
    </row>
    <row r="54">
      <c r="A54" s="118" t="s">
        <v>412</v>
      </c>
      <c r="B54" s="118" t="s">
        <v>969</v>
      </c>
      <c r="C54" s="118">
        <v>45.0</v>
      </c>
      <c r="D54" s="118">
        <f t="shared" si="1"/>
        <v>32.85</v>
      </c>
      <c r="E54" s="118">
        <v>45.0</v>
      </c>
      <c r="F54" s="118">
        <v>63.0</v>
      </c>
      <c r="G54" s="118">
        <v>62.99</v>
      </c>
      <c r="H54" s="4">
        <f t="shared" si="2"/>
        <v>17.99</v>
      </c>
      <c r="I54" s="121">
        <f t="shared" si="3"/>
        <v>0.3997777778</v>
      </c>
      <c r="J54" s="124" t="str">
        <f t="array" ref="J54">XLOOKUP(A54,'PRICE LIST'!E:E,'PRICE LIST'!H:H)</f>
        <v/>
      </c>
    </row>
    <row r="55">
      <c r="A55" s="118" t="s">
        <v>305</v>
      </c>
      <c r="B55" s="118" t="s">
        <v>970</v>
      </c>
      <c r="C55" s="118">
        <v>50.0</v>
      </c>
      <c r="D55" s="118">
        <f t="shared" si="1"/>
        <v>36.5</v>
      </c>
      <c r="E55" s="118">
        <v>45.0</v>
      </c>
      <c r="F55" s="118">
        <v>63.0</v>
      </c>
      <c r="G55" s="118">
        <v>62.99</v>
      </c>
      <c r="H55" s="4">
        <f t="shared" si="2"/>
        <v>12.99</v>
      </c>
      <c r="I55" s="121">
        <f t="shared" si="3"/>
        <v>0.2598</v>
      </c>
      <c r="J55" s="124" t="str">
        <f t="array" ref="J55">XLOOKUP(A55,'PRICE LIST'!E:E,'PRICE LIST'!H:H)</f>
        <v/>
      </c>
    </row>
    <row r="56">
      <c r="A56" s="118" t="s">
        <v>523</v>
      </c>
      <c r="B56" s="118" t="s">
        <v>971</v>
      </c>
      <c r="C56" s="118">
        <v>35.0</v>
      </c>
      <c r="D56" s="118">
        <f t="shared" si="1"/>
        <v>25.55</v>
      </c>
      <c r="E56" s="118">
        <v>35.0</v>
      </c>
      <c r="F56" s="118">
        <v>49.0</v>
      </c>
      <c r="G56" s="118">
        <v>49.0</v>
      </c>
      <c r="H56" s="4">
        <f t="shared" si="2"/>
        <v>14</v>
      </c>
      <c r="I56" s="121">
        <f t="shared" si="3"/>
        <v>0.4</v>
      </c>
      <c r="J56" s="124" t="str">
        <f t="array" ref="J56">XLOOKUP(A56,'PRICE LIST'!E:E,'PRICE LIST'!H:H)</f>
        <v/>
      </c>
    </row>
    <row r="57">
      <c r="A57" s="118" t="s">
        <v>800</v>
      </c>
      <c r="B57" s="118" t="s">
        <v>799</v>
      </c>
      <c r="C57" s="118">
        <v>55.0</v>
      </c>
      <c r="D57" s="118">
        <f t="shared" si="1"/>
        <v>40.15</v>
      </c>
      <c r="E57" s="118">
        <v>55.0</v>
      </c>
      <c r="F57" s="118">
        <v>77.0</v>
      </c>
      <c r="G57" s="118">
        <v>75.0</v>
      </c>
      <c r="H57" s="4">
        <f t="shared" si="2"/>
        <v>20</v>
      </c>
      <c r="I57" s="121">
        <f t="shared" si="3"/>
        <v>0.3636363636</v>
      </c>
      <c r="J57" s="124" t="str">
        <f t="array" ref="J57">XLOOKUP(A57,'PRICE LIST'!E:E,'PRICE LIST'!H:H)</f>
        <v/>
      </c>
    </row>
    <row r="58">
      <c r="A58" s="118" t="s">
        <v>733</v>
      </c>
      <c r="B58" s="118" t="s">
        <v>972</v>
      </c>
      <c r="C58" s="118">
        <v>39.0</v>
      </c>
      <c r="D58" s="118">
        <f t="shared" si="1"/>
        <v>28.47</v>
      </c>
      <c r="E58" s="118">
        <v>39.0</v>
      </c>
      <c r="F58" s="118">
        <v>54.6</v>
      </c>
      <c r="G58" s="118">
        <v>54.99</v>
      </c>
      <c r="H58" s="4">
        <f t="shared" si="2"/>
        <v>15.99</v>
      </c>
      <c r="I58" s="121">
        <f t="shared" si="3"/>
        <v>0.41</v>
      </c>
      <c r="J58" s="124" t="str">
        <f t="array" ref="J58">XLOOKUP(A58,'PRICE LIST'!E:E,'PRICE LIST'!H:H)</f>
        <v/>
      </c>
    </row>
    <row r="59">
      <c r="A59" s="118" t="s">
        <v>245</v>
      </c>
      <c r="B59" s="118" t="s">
        <v>973</v>
      </c>
      <c r="C59" s="118">
        <v>50.0</v>
      </c>
      <c r="D59" s="118">
        <f t="shared" si="1"/>
        <v>36.5</v>
      </c>
      <c r="E59" s="118">
        <v>45.0</v>
      </c>
      <c r="F59" s="118">
        <v>63.0</v>
      </c>
      <c r="G59" s="118">
        <v>62.99</v>
      </c>
      <c r="H59" s="4">
        <f t="shared" si="2"/>
        <v>12.99</v>
      </c>
      <c r="I59" s="121">
        <f t="shared" si="3"/>
        <v>0.2598</v>
      </c>
      <c r="J59" s="124" t="str">
        <f t="array" ref="J59">XLOOKUP(A59,'PRICE LIST'!E:E,'PRICE LIST'!H:H)</f>
        <v/>
      </c>
    </row>
    <row r="60">
      <c r="A60" s="118" t="s">
        <v>709</v>
      </c>
      <c r="B60" s="118" t="s">
        <v>974</v>
      </c>
      <c r="C60" s="118">
        <v>30.0</v>
      </c>
      <c r="D60" s="118">
        <f t="shared" si="1"/>
        <v>21.9</v>
      </c>
      <c r="E60" s="118">
        <v>30.0</v>
      </c>
      <c r="F60" s="118">
        <v>42.0</v>
      </c>
      <c r="G60" s="118">
        <v>41.99</v>
      </c>
      <c r="H60" s="4">
        <f t="shared" si="2"/>
        <v>11.99</v>
      </c>
      <c r="I60" s="121">
        <f t="shared" si="3"/>
        <v>0.3996666667</v>
      </c>
      <c r="J60" s="123" t="str">
        <f t="array" ref="J60">XLOOKUP(A60,'PRICE LIST'!R:R,'PRICE LIST'!S:S)</f>
        <v/>
      </c>
    </row>
    <row r="61">
      <c r="A61" s="118" t="s">
        <v>975</v>
      </c>
      <c r="B61" s="118" t="s">
        <v>976</v>
      </c>
      <c r="C61" s="118">
        <v>34.0</v>
      </c>
      <c r="D61" s="118">
        <f t="shared" si="1"/>
        <v>24.82</v>
      </c>
      <c r="E61" s="118">
        <v>34.0</v>
      </c>
      <c r="F61" s="118">
        <v>47.6</v>
      </c>
      <c r="G61" s="118">
        <v>47.99</v>
      </c>
      <c r="H61" s="4">
        <f t="shared" si="2"/>
        <v>13.99</v>
      </c>
      <c r="I61" s="121">
        <f t="shared" si="3"/>
        <v>0.4114705882</v>
      </c>
      <c r="J61" s="124" t="str">
        <f t="array" ref="J61">XLOOKUP(A61,'PRICE LIST'!E:E,'PRICE LIST'!H:H)</f>
        <v/>
      </c>
    </row>
    <row r="62">
      <c r="A62" s="118" t="s">
        <v>977</v>
      </c>
      <c r="B62" s="118" t="s">
        <v>978</v>
      </c>
      <c r="C62" s="118">
        <v>34.0</v>
      </c>
      <c r="D62" s="118">
        <f t="shared" si="1"/>
        <v>24.82</v>
      </c>
      <c r="E62" s="118">
        <v>34.0</v>
      </c>
      <c r="F62" s="118">
        <v>47.6</v>
      </c>
      <c r="G62" s="118">
        <v>47.99</v>
      </c>
      <c r="H62" s="4">
        <f t="shared" si="2"/>
        <v>13.99</v>
      </c>
      <c r="I62" s="121">
        <f t="shared" si="3"/>
        <v>0.4114705882</v>
      </c>
      <c r="J62" s="124" t="str">
        <f t="array" ref="J62">XLOOKUP(A62,'PRICE LIST'!E:E,'PRICE LIST'!H:H)</f>
        <v/>
      </c>
    </row>
    <row r="63">
      <c r="A63" s="118" t="s">
        <v>979</v>
      </c>
      <c r="B63" s="118" t="s">
        <v>980</v>
      </c>
      <c r="C63" s="118">
        <v>34.0</v>
      </c>
      <c r="D63" s="118">
        <f t="shared" si="1"/>
        <v>24.82</v>
      </c>
      <c r="E63" s="118">
        <v>34.0</v>
      </c>
      <c r="F63" s="118">
        <v>47.6</v>
      </c>
      <c r="G63" s="118">
        <v>47.99</v>
      </c>
      <c r="H63" s="4">
        <f t="shared" si="2"/>
        <v>13.99</v>
      </c>
      <c r="I63" s="121">
        <f t="shared" si="3"/>
        <v>0.4114705882</v>
      </c>
      <c r="J63" s="124" t="str">
        <f t="array" ref="J63">XLOOKUP(A63,'PRICE LIST'!E:E,'PRICE LIST'!H:H)</f>
        <v/>
      </c>
    </row>
    <row r="64">
      <c r="A64" s="118" t="s">
        <v>981</v>
      </c>
      <c r="B64" s="118" t="s">
        <v>982</v>
      </c>
      <c r="C64" s="118">
        <v>34.0</v>
      </c>
      <c r="D64" s="118">
        <f t="shared" si="1"/>
        <v>24.82</v>
      </c>
      <c r="E64" s="118">
        <v>34.0</v>
      </c>
      <c r="F64" s="118">
        <v>47.6</v>
      </c>
      <c r="G64" s="118">
        <v>47.99</v>
      </c>
      <c r="H64" s="4">
        <f t="shared" si="2"/>
        <v>13.99</v>
      </c>
      <c r="I64" s="121">
        <f t="shared" si="3"/>
        <v>0.4114705882</v>
      </c>
      <c r="J64" s="124" t="str">
        <f t="array" ref="J64">XLOOKUP(A64,'PRICE LIST'!E:E,'PRICE LIST'!H:H)</f>
        <v/>
      </c>
    </row>
    <row r="65">
      <c r="A65" s="118" t="s">
        <v>302</v>
      </c>
      <c r="B65" s="118" t="s">
        <v>983</v>
      </c>
      <c r="C65" s="118">
        <v>50.0</v>
      </c>
      <c r="D65" s="118">
        <f t="shared" si="1"/>
        <v>36.5</v>
      </c>
      <c r="E65" s="118">
        <v>50.0</v>
      </c>
      <c r="F65" s="118">
        <v>70.0</v>
      </c>
      <c r="G65" s="118">
        <v>69.99</v>
      </c>
      <c r="H65" s="4">
        <f t="shared" si="2"/>
        <v>19.99</v>
      </c>
      <c r="I65" s="121">
        <f t="shared" si="3"/>
        <v>0.3998</v>
      </c>
      <c r="J65" s="124" t="str">
        <f t="array" ref="J65">XLOOKUP(A65,'PRICE LIST'!E:E,'PRICE LIST'!H:H)</f>
        <v/>
      </c>
    </row>
    <row r="66">
      <c r="A66" s="118" t="s">
        <v>735</v>
      </c>
      <c r="B66" s="118" t="s">
        <v>984</v>
      </c>
      <c r="C66" s="118">
        <v>55.0</v>
      </c>
      <c r="D66" s="118">
        <f t="shared" si="1"/>
        <v>40.15</v>
      </c>
      <c r="E66" s="118">
        <v>35.0</v>
      </c>
      <c r="F66" s="118">
        <v>49.0</v>
      </c>
      <c r="G66" s="118">
        <v>49.0</v>
      </c>
      <c r="H66" s="4">
        <f t="shared" si="2"/>
        <v>-6</v>
      </c>
      <c r="I66" s="121">
        <f t="shared" si="3"/>
        <v>-0.1090909091</v>
      </c>
      <c r="J66" s="124" t="str">
        <f t="array" ref="J66">XLOOKUP(A66,'PRICE LIST'!E:E,'PRICE LIST'!H:H)</f>
        <v/>
      </c>
    </row>
    <row r="67">
      <c r="A67" s="118" t="s">
        <v>985</v>
      </c>
      <c r="B67" s="118" t="s">
        <v>986</v>
      </c>
      <c r="C67" s="118">
        <v>49.0</v>
      </c>
      <c r="D67" s="118">
        <f t="shared" si="1"/>
        <v>35.77</v>
      </c>
      <c r="E67" s="118">
        <v>49.0</v>
      </c>
      <c r="F67" s="118">
        <v>68.6</v>
      </c>
      <c r="G67" s="118">
        <v>68.99</v>
      </c>
      <c r="H67" s="4">
        <f t="shared" si="2"/>
        <v>19.99</v>
      </c>
      <c r="I67" s="121">
        <f t="shared" si="3"/>
        <v>0.4079591837</v>
      </c>
      <c r="J67" s="124" t="str">
        <f t="array" ref="J67">XLOOKUP(A67,'PRICE LIST'!E:E,'PRICE LIST'!H:H)</f>
        <v/>
      </c>
    </row>
    <row r="68">
      <c r="A68" s="118" t="s">
        <v>987</v>
      </c>
      <c r="B68" s="118" t="s">
        <v>988</v>
      </c>
      <c r="C68" s="118">
        <v>49.0</v>
      </c>
      <c r="D68" s="118">
        <f t="shared" si="1"/>
        <v>35.77</v>
      </c>
      <c r="E68" s="118">
        <v>49.0</v>
      </c>
      <c r="F68" s="118">
        <v>68.6</v>
      </c>
      <c r="G68" s="118">
        <v>68.99</v>
      </c>
      <c r="H68" s="4">
        <f t="shared" si="2"/>
        <v>19.99</v>
      </c>
      <c r="I68" s="121">
        <f t="shared" si="3"/>
        <v>0.4079591837</v>
      </c>
      <c r="J68" s="124" t="str">
        <f t="array" ref="J68">XLOOKUP(A68,'PRICE LIST'!E:E,'PRICE LIST'!H:H)</f>
        <v/>
      </c>
    </row>
    <row r="69">
      <c r="A69" s="118" t="s">
        <v>989</v>
      </c>
      <c r="B69" s="118" t="s">
        <v>990</v>
      </c>
      <c r="C69" s="118">
        <v>49.0</v>
      </c>
      <c r="D69" s="118">
        <f t="shared" si="1"/>
        <v>35.77</v>
      </c>
      <c r="E69" s="118">
        <v>49.0</v>
      </c>
      <c r="F69" s="118">
        <v>68.6</v>
      </c>
      <c r="G69" s="118">
        <v>68.99</v>
      </c>
      <c r="H69" s="4">
        <f t="shared" si="2"/>
        <v>19.99</v>
      </c>
      <c r="I69" s="121">
        <f t="shared" si="3"/>
        <v>0.4079591837</v>
      </c>
      <c r="J69" s="124" t="str">
        <f t="array" ref="J69">XLOOKUP(A69,'PRICE LIST'!E:E,'PRICE LIST'!H:H)</f>
        <v/>
      </c>
    </row>
    <row r="70">
      <c r="A70" s="118" t="s">
        <v>991</v>
      </c>
      <c r="B70" s="118" t="s">
        <v>992</v>
      </c>
      <c r="C70" s="118">
        <v>49.0</v>
      </c>
      <c r="D70" s="118">
        <f t="shared" si="1"/>
        <v>35.77</v>
      </c>
      <c r="E70" s="118">
        <v>49.0</v>
      </c>
      <c r="F70" s="118">
        <v>68.6</v>
      </c>
      <c r="G70" s="118">
        <v>68.99</v>
      </c>
      <c r="H70" s="4">
        <f t="shared" si="2"/>
        <v>19.99</v>
      </c>
      <c r="I70" s="121">
        <f t="shared" si="3"/>
        <v>0.4079591837</v>
      </c>
      <c r="J70" s="124" t="str">
        <f t="array" ref="J70">XLOOKUP(A70,'PRICE LIST'!E:E,'PRICE LIST'!H:H)</f>
        <v/>
      </c>
    </row>
    <row r="71">
      <c r="A71" s="118" t="s">
        <v>710</v>
      </c>
      <c r="B71" s="118" t="s">
        <v>993</v>
      </c>
      <c r="C71" s="118">
        <v>30.0</v>
      </c>
      <c r="D71" s="118">
        <f t="shared" si="1"/>
        <v>21.9</v>
      </c>
      <c r="E71" s="118">
        <v>26.99</v>
      </c>
      <c r="F71" s="118">
        <v>37.786</v>
      </c>
      <c r="G71" s="118">
        <v>37.99</v>
      </c>
      <c r="H71" s="4">
        <f t="shared" si="2"/>
        <v>7.99</v>
      </c>
      <c r="I71" s="121">
        <f t="shared" si="3"/>
        <v>0.2663333333</v>
      </c>
      <c r="J71" s="123" t="str">
        <f t="array" ref="J71">XLOOKUP(A71,'PRICE LIST'!R:R,'PRICE LIST'!S:S)</f>
        <v/>
      </c>
    </row>
    <row r="72">
      <c r="A72" s="118" t="s">
        <v>707</v>
      </c>
      <c r="B72" s="118" t="s">
        <v>994</v>
      </c>
      <c r="C72" s="118">
        <v>25.0</v>
      </c>
      <c r="D72" s="118">
        <f t="shared" si="1"/>
        <v>18.25</v>
      </c>
      <c r="E72" s="118">
        <v>28.0</v>
      </c>
      <c r="F72" s="118">
        <v>39.2</v>
      </c>
      <c r="G72" s="118">
        <v>38.99</v>
      </c>
      <c r="H72" s="4">
        <f t="shared" si="2"/>
        <v>13.99</v>
      </c>
      <c r="I72" s="121">
        <f t="shared" si="3"/>
        <v>0.5596</v>
      </c>
      <c r="J72" s="123" t="str">
        <f t="array" ref="J72">XLOOKUP(A72,'PRICE LIST'!R:R,'PRICE LIST'!S:S)</f>
        <v/>
      </c>
    </row>
    <row r="73">
      <c r="A73" s="118" t="s">
        <v>308</v>
      </c>
      <c r="B73" s="118" t="s">
        <v>995</v>
      </c>
      <c r="C73" s="118">
        <v>50.0</v>
      </c>
      <c r="D73" s="118">
        <f t="shared" si="1"/>
        <v>36.5</v>
      </c>
      <c r="E73" s="118">
        <v>40.0</v>
      </c>
      <c r="F73" s="118">
        <v>56.0</v>
      </c>
      <c r="G73" s="118">
        <v>55.99</v>
      </c>
      <c r="H73" s="4">
        <f t="shared" si="2"/>
        <v>5.99</v>
      </c>
      <c r="I73" s="121">
        <f t="shared" si="3"/>
        <v>0.1198</v>
      </c>
      <c r="J73" s="124" t="str">
        <f t="array" ref="J73">XLOOKUP(A73,'PRICE LIST'!E:E,'PRICE LIST'!H:H)</f>
        <v/>
      </c>
    </row>
    <row r="74">
      <c r="A74" s="118" t="s">
        <v>996</v>
      </c>
      <c r="B74" s="118" t="s">
        <v>997</v>
      </c>
      <c r="C74" s="118">
        <v>34.0</v>
      </c>
      <c r="D74" s="118">
        <f t="shared" si="1"/>
        <v>24.82</v>
      </c>
      <c r="E74" s="118">
        <v>34.0</v>
      </c>
      <c r="F74" s="118">
        <v>47.6</v>
      </c>
      <c r="G74" s="118">
        <v>47.99</v>
      </c>
      <c r="H74" s="4">
        <f t="shared" si="2"/>
        <v>13.99</v>
      </c>
      <c r="I74" s="121">
        <f t="shared" si="3"/>
        <v>0.4114705882</v>
      </c>
      <c r="J74" s="124" t="str">
        <f t="array" ref="J74">XLOOKUP(A74,'PRICE LIST'!E:E,'PRICE LIST'!H:H)</f>
        <v/>
      </c>
    </row>
    <row r="75">
      <c r="A75" s="118" t="s">
        <v>998</v>
      </c>
      <c r="B75" s="118" t="s">
        <v>999</v>
      </c>
      <c r="C75" s="118">
        <v>34.0</v>
      </c>
      <c r="D75" s="118">
        <f t="shared" si="1"/>
        <v>24.82</v>
      </c>
      <c r="E75" s="118">
        <v>34.0</v>
      </c>
      <c r="F75" s="118">
        <v>47.6</v>
      </c>
      <c r="G75" s="118">
        <v>47.99</v>
      </c>
      <c r="H75" s="4">
        <f t="shared" si="2"/>
        <v>13.99</v>
      </c>
      <c r="I75" s="121">
        <f t="shared" si="3"/>
        <v>0.4114705882</v>
      </c>
      <c r="J75" s="124" t="str">
        <f t="array" ref="J75">XLOOKUP(A75,'PRICE LIST'!E:E,'PRICE LIST'!H:H)</f>
        <v/>
      </c>
    </row>
    <row r="76">
      <c r="A76" s="118" t="s">
        <v>1000</v>
      </c>
      <c r="B76" s="118" t="s">
        <v>1001</v>
      </c>
      <c r="C76" s="118">
        <v>34.0</v>
      </c>
      <c r="D76" s="118">
        <f t="shared" si="1"/>
        <v>24.82</v>
      </c>
      <c r="E76" s="118">
        <v>34.0</v>
      </c>
      <c r="F76" s="118">
        <v>47.6</v>
      </c>
      <c r="G76" s="118">
        <v>47.99</v>
      </c>
      <c r="H76" s="4">
        <f t="shared" si="2"/>
        <v>13.99</v>
      </c>
      <c r="I76" s="121">
        <f t="shared" si="3"/>
        <v>0.4114705882</v>
      </c>
      <c r="J76" s="124" t="str">
        <f t="array" ref="J76">XLOOKUP(A76,'PRICE LIST'!E:E,'PRICE LIST'!H:H)</f>
        <v/>
      </c>
    </row>
    <row r="77">
      <c r="A77" s="118" t="s">
        <v>1002</v>
      </c>
      <c r="B77" s="118" t="s">
        <v>1003</v>
      </c>
      <c r="C77" s="118">
        <v>34.0</v>
      </c>
      <c r="D77" s="118">
        <f t="shared" si="1"/>
        <v>24.82</v>
      </c>
      <c r="E77" s="118">
        <v>34.0</v>
      </c>
      <c r="F77" s="118">
        <v>47.6</v>
      </c>
      <c r="G77" s="118">
        <v>47.99</v>
      </c>
      <c r="H77" s="4">
        <f t="shared" si="2"/>
        <v>13.99</v>
      </c>
      <c r="I77" s="121">
        <f t="shared" si="3"/>
        <v>0.4114705882</v>
      </c>
      <c r="J77" s="124" t="str">
        <f t="array" ref="J77">XLOOKUP(A77,'PRICE LIST'!E:E,'PRICE LIST'!H:H)</f>
        <v/>
      </c>
    </row>
    <row r="78">
      <c r="A78" s="118" t="s">
        <v>1004</v>
      </c>
      <c r="B78" s="118" t="s">
        <v>1005</v>
      </c>
      <c r="C78" s="118">
        <v>34.0</v>
      </c>
      <c r="D78" s="118">
        <f t="shared" si="1"/>
        <v>24.82</v>
      </c>
      <c r="E78" s="118">
        <v>34.0</v>
      </c>
      <c r="F78" s="118">
        <v>47.6</v>
      </c>
      <c r="G78" s="118">
        <v>47.99</v>
      </c>
      <c r="H78" s="4">
        <f t="shared" si="2"/>
        <v>13.99</v>
      </c>
      <c r="I78" s="121">
        <f t="shared" si="3"/>
        <v>0.4114705882</v>
      </c>
      <c r="J78" s="124" t="str">
        <f t="array" ref="J78">XLOOKUP(A78,'PRICE LIST'!E:E,'PRICE LIST'!H:H)</f>
        <v/>
      </c>
    </row>
    <row r="79">
      <c r="A79" s="118" t="s">
        <v>1006</v>
      </c>
      <c r="B79" s="118" t="s">
        <v>1007</v>
      </c>
      <c r="C79" s="118">
        <v>34.0</v>
      </c>
      <c r="D79" s="118">
        <f t="shared" si="1"/>
        <v>24.82</v>
      </c>
      <c r="E79" s="118">
        <v>34.0</v>
      </c>
      <c r="F79" s="118">
        <v>47.6</v>
      </c>
      <c r="G79" s="118">
        <v>47.99</v>
      </c>
      <c r="H79" s="4">
        <f t="shared" si="2"/>
        <v>13.99</v>
      </c>
      <c r="I79" s="121">
        <f t="shared" si="3"/>
        <v>0.4114705882</v>
      </c>
      <c r="J79" s="124" t="str">
        <f t="array" ref="J79">XLOOKUP(A79,'PRICE LIST'!E:E,'PRICE LIST'!H:H)</f>
        <v/>
      </c>
    </row>
    <row r="80">
      <c r="A80" s="118" t="s">
        <v>1008</v>
      </c>
      <c r="B80" s="118" t="s">
        <v>1009</v>
      </c>
      <c r="C80" s="118">
        <v>34.0</v>
      </c>
      <c r="D80" s="118">
        <f t="shared" si="1"/>
        <v>24.82</v>
      </c>
      <c r="E80" s="118">
        <v>34.0</v>
      </c>
      <c r="F80" s="118">
        <v>47.6</v>
      </c>
      <c r="G80" s="118">
        <v>47.99</v>
      </c>
      <c r="H80" s="4">
        <f t="shared" si="2"/>
        <v>13.99</v>
      </c>
      <c r="I80" s="121">
        <f t="shared" si="3"/>
        <v>0.4114705882</v>
      </c>
      <c r="J80" s="124" t="str">
        <f t="array" ref="J80">XLOOKUP(A80,'PRICE LIST'!E:E,'PRICE LIST'!H:H)</f>
        <v/>
      </c>
    </row>
    <row r="81">
      <c r="A81" s="118" t="s">
        <v>1010</v>
      </c>
      <c r="B81" s="118" t="s">
        <v>1011</v>
      </c>
      <c r="C81" s="118">
        <v>34.0</v>
      </c>
      <c r="D81" s="118">
        <f t="shared" si="1"/>
        <v>24.82</v>
      </c>
      <c r="E81" s="118">
        <v>34.0</v>
      </c>
      <c r="F81" s="118">
        <v>47.6</v>
      </c>
      <c r="G81" s="118">
        <v>47.99</v>
      </c>
      <c r="H81" s="4">
        <f t="shared" si="2"/>
        <v>13.99</v>
      </c>
      <c r="I81" s="121">
        <f t="shared" si="3"/>
        <v>0.4114705882</v>
      </c>
      <c r="J81" s="124" t="str">
        <f t="array" ref="J81">XLOOKUP(A81,'PRICE LIST'!E:E,'PRICE LIST'!H:H)</f>
        <v/>
      </c>
    </row>
    <row r="82">
      <c r="A82" s="118" t="s">
        <v>1012</v>
      </c>
      <c r="B82" s="118" t="s">
        <v>1013</v>
      </c>
      <c r="C82" s="118">
        <v>34.0</v>
      </c>
      <c r="D82" s="118">
        <f t="shared" si="1"/>
        <v>24.82</v>
      </c>
      <c r="E82" s="118">
        <v>34.0</v>
      </c>
      <c r="F82" s="118">
        <v>47.6</v>
      </c>
      <c r="G82" s="118">
        <v>47.99</v>
      </c>
      <c r="H82" s="4">
        <f t="shared" si="2"/>
        <v>13.99</v>
      </c>
      <c r="I82" s="121">
        <f t="shared" si="3"/>
        <v>0.4114705882</v>
      </c>
      <c r="J82" s="124" t="str">
        <f t="array" ref="J82">XLOOKUP(A82,'PRICE LIST'!E:E,'PRICE LIST'!H:H)</f>
        <v/>
      </c>
    </row>
    <row r="83">
      <c r="A83" s="118" t="s">
        <v>1014</v>
      </c>
      <c r="B83" s="118" t="s">
        <v>1015</v>
      </c>
      <c r="C83" s="118">
        <v>34.0</v>
      </c>
      <c r="D83" s="118">
        <f t="shared" si="1"/>
        <v>24.82</v>
      </c>
      <c r="E83" s="118">
        <v>34.0</v>
      </c>
      <c r="F83" s="118">
        <v>47.6</v>
      </c>
      <c r="G83" s="118">
        <v>47.99</v>
      </c>
      <c r="H83" s="4">
        <f t="shared" si="2"/>
        <v>13.99</v>
      </c>
      <c r="I83" s="121">
        <f t="shared" si="3"/>
        <v>0.4114705882</v>
      </c>
      <c r="J83" s="124" t="str">
        <f t="array" ref="J83">XLOOKUP(A83,'PRICE LIST'!E:E,'PRICE LIST'!H:H)</f>
        <v/>
      </c>
    </row>
    <row r="84">
      <c r="A84" s="118" t="s">
        <v>307</v>
      </c>
      <c r="B84" s="118" t="s">
        <v>1016</v>
      </c>
      <c r="C84" s="118">
        <v>50.0</v>
      </c>
      <c r="D84" s="118">
        <f t="shared" si="1"/>
        <v>36.5</v>
      </c>
      <c r="E84" s="118">
        <v>40.0</v>
      </c>
      <c r="F84" s="118">
        <v>56.0</v>
      </c>
      <c r="G84" s="118">
        <v>55.99</v>
      </c>
      <c r="H84" s="4">
        <f t="shared" si="2"/>
        <v>5.99</v>
      </c>
      <c r="I84" s="121">
        <f t="shared" si="3"/>
        <v>0.1198</v>
      </c>
      <c r="J84" s="124" t="str">
        <f t="array" ref="J84">XLOOKUP(A84,'PRICE LIST'!E:E,'PRICE LIST'!H:H)</f>
        <v/>
      </c>
    </row>
    <row r="85">
      <c r="A85" s="118" t="s">
        <v>414</v>
      </c>
      <c r="B85" s="118" t="s">
        <v>1017</v>
      </c>
      <c r="C85" s="118">
        <v>45.0</v>
      </c>
      <c r="D85" s="118">
        <f t="shared" si="1"/>
        <v>32.85</v>
      </c>
      <c r="E85" s="118">
        <v>45.0</v>
      </c>
      <c r="F85" s="118">
        <v>63.0</v>
      </c>
      <c r="G85" s="118">
        <v>62.99</v>
      </c>
      <c r="H85" s="4">
        <f t="shared" si="2"/>
        <v>17.99</v>
      </c>
      <c r="I85" s="121">
        <f t="shared" si="3"/>
        <v>0.3997777778</v>
      </c>
      <c r="J85" s="124" t="str">
        <f t="array" ref="J85">XLOOKUP(A85,'PRICE LIST'!E:E,'PRICE LIST'!H:H)</f>
        <v/>
      </c>
    </row>
    <row r="86">
      <c r="A86" s="118" t="s">
        <v>1018</v>
      </c>
      <c r="B86" s="118" t="s">
        <v>1019</v>
      </c>
      <c r="C86" s="118">
        <v>45.0</v>
      </c>
      <c r="D86" s="118">
        <f t="shared" si="1"/>
        <v>32.85</v>
      </c>
      <c r="E86" s="118">
        <v>45.0</v>
      </c>
      <c r="F86" s="118">
        <v>63.0</v>
      </c>
      <c r="G86" s="118">
        <v>62.99</v>
      </c>
      <c r="H86" s="4">
        <f t="shared" si="2"/>
        <v>17.99</v>
      </c>
      <c r="I86" s="121">
        <f t="shared" si="3"/>
        <v>0.3997777778</v>
      </c>
      <c r="J86" s="124" t="str">
        <f t="array" ref="J86">XLOOKUP(A86,'PRICE LIST'!E:E,'PRICE LIST'!H:H)</f>
        <v/>
      </c>
    </row>
    <row r="87">
      <c r="A87" s="118" t="s">
        <v>574</v>
      </c>
      <c r="B87" s="118" t="s">
        <v>573</v>
      </c>
      <c r="C87" s="118">
        <v>28.99</v>
      </c>
      <c r="D87" s="118">
        <f t="shared" si="1"/>
        <v>21.1627</v>
      </c>
      <c r="E87" s="118">
        <v>28.99</v>
      </c>
      <c r="F87" s="118">
        <v>40.586</v>
      </c>
      <c r="G87" s="118">
        <v>40.99</v>
      </c>
      <c r="H87" s="4">
        <f t="shared" si="2"/>
        <v>12</v>
      </c>
      <c r="I87" s="121">
        <f t="shared" si="3"/>
        <v>0.4139358399</v>
      </c>
      <c r="J87" s="125" t="str">
        <f t="array" ref="J87">XLOOKUP(A87,'PRICE LIST'!R:R,'PRICE LIST'!S:S)</f>
        <v/>
      </c>
    </row>
    <row r="88">
      <c r="A88" s="118" t="s">
        <v>731</v>
      </c>
      <c r="B88" s="118" t="s">
        <v>1020</v>
      </c>
      <c r="C88" s="118">
        <v>30.0</v>
      </c>
      <c r="D88" s="118">
        <f t="shared" si="1"/>
        <v>21.9</v>
      </c>
      <c r="E88" s="118">
        <v>33.0</v>
      </c>
      <c r="F88" s="118">
        <v>46.2</v>
      </c>
      <c r="G88" s="118">
        <v>45.99</v>
      </c>
      <c r="H88" s="4">
        <f t="shared" si="2"/>
        <v>15.99</v>
      </c>
      <c r="I88" s="121">
        <f t="shared" si="3"/>
        <v>0.533</v>
      </c>
      <c r="J88" s="124" t="str">
        <f t="array" ref="J88">XLOOKUP(A88,'PRICE LIST'!E:E,'PRICE LIST'!H:H)</f>
        <v/>
      </c>
    </row>
    <row r="89">
      <c r="A89" s="118" t="s">
        <v>306</v>
      </c>
      <c r="B89" s="118" t="s">
        <v>1021</v>
      </c>
      <c r="C89" s="118">
        <v>45.0</v>
      </c>
      <c r="D89" s="118">
        <f t="shared" si="1"/>
        <v>32.85</v>
      </c>
      <c r="E89" s="118">
        <v>45.0</v>
      </c>
      <c r="F89" s="118">
        <v>63.0</v>
      </c>
      <c r="G89" s="118">
        <v>62.99</v>
      </c>
      <c r="H89" s="4">
        <f t="shared" si="2"/>
        <v>17.99</v>
      </c>
      <c r="I89" s="121">
        <f t="shared" si="3"/>
        <v>0.3997777778</v>
      </c>
      <c r="J89" s="124" t="str">
        <f t="array" ref="J89">XLOOKUP(A89,'PRICE LIST'!E:E,'PRICE LIST'!H:H)</f>
        <v/>
      </c>
    </row>
    <row r="90">
      <c r="A90" s="118" t="s">
        <v>13</v>
      </c>
      <c r="B90" s="118" t="s">
        <v>1022</v>
      </c>
      <c r="C90" s="118">
        <v>35.0</v>
      </c>
      <c r="D90" s="118">
        <f t="shared" si="1"/>
        <v>25.55</v>
      </c>
      <c r="E90" s="118">
        <v>35.0</v>
      </c>
      <c r="F90" s="118">
        <v>49.0</v>
      </c>
      <c r="G90" s="118">
        <v>49.0</v>
      </c>
      <c r="H90" s="4">
        <f t="shared" si="2"/>
        <v>14</v>
      </c>
      <c r="I90" s="121">
        <f t="shared" si="3"/>
        <v>0.4</v>
      </c>
      <c r="J90" s="124" t="str">
        <f t="array" ref="J90">XLOOKUP(A90,'PRICE LIST'!E:E,'PRICE LIST'!H:H)</f>
        <v/>
      </c>
    </row>
    <row r="91">
      <c r="A91" s="118" t="s">
        <v>298</v>
      </c>
      <c r="B91" s="118" t="s">
        <v>1023</v>
      </c>
      <c r="C91" s="118">
        <v>125.0</v>
      </c>
      <c r="D91" s="118">
        <f t="shared" si="1"/>
        <v>91.25</v>
      </c>
      <c r="E91" s="118">
        <v>125.0</v>
      </c>
      <c r="F91" s="118">
        <v>175.0</v>
      </c>
      <c r="G91" s="118">
        <v>175.0</v>
      </c>
      <c r="H91" s="4">
        <f t="shared" si="2"/>
        <v>50</v>
      </c>
      <c r="I91" s="121">
        <f t="shared" si="3"/>
        <v>0.4</v>
      </c>
      <c r="J91" s="124" t="str">
        <f t="array" ref="J91">XLOOKUP(A91,'PRICE LIST'!E:E,'PRICE LIST'!H:H)</f>
        <v/>
      </c>
    </row>
    <row r="92">
      <c r="A92" s="118" t="s">
        <v>416</v>
      </c>
      <c r="B92" s="118" t="s">
        <v>1024</v>
      </c>
      <c r="C92" s="118">
        <v>37.0</v>
      </c>
      <c r="D92" s="118">
        <f t="shared" si="1"/>
        <v>27.01</v>
      </c>
      <c r="E92" s="118">
        <v>37.0</v>
      </c>
      <c r="F92" s="118">
        <v>51.8</v>
      </c>
      <c r="G92" s="118">
        <v>51.99</v>
      </c>
      <c r="H92" s="4">
        <f t="shared" si="2"/>
        <v>14.99</v>
      </c>
      <c r="I92" s="121">
        <f t="shared" si="3"/>
        <v>0.4051351351</v>
      </c>
      <c r="J92" s="124" t="str">
        <f t="array" ref="J92">XLOOKUP(A92,'PRICE LIST'!E:E,'PRICE LIST'!H:H)</f>
        <v/>
      </c>
    </row>
    <row r="93">
      <c r="A93" s="118" t="s">
        <v>1025</v>
      </c>
      <c r="B93" s="118" t="s">
        <v>1026</v>
      </c>
      <c r="C93" s="118">
        <v>29.0</v>
      </c>
      <c r="D93" s="118">
        <f t="shared" si="1"/>
        <v>21.17</v>
      </c>
      <c r="E93" s="118">
        <v>32.0</v>
      </c>
      <c r="F93" s="118">
        <v>44.8</v>
      </c>
      <c r="G93" s="118">
        <v>44.99</v>
      </c>
      <c r="H93" s="4">
        <f t="shared" si="2"/>
        <v>15.99</v>
      </c>
      <c r="I93" s="121">
        <f t="shared" si="3"/>
        <v>0.5513793103</v>
      </c>
      <c r="J93" s="124" t="str">
        <f t="array" ref="J93">XLOOKUP(A93,'PRICE LIST'!E:E,'PRICE LIST'!H:H)</f>
        <v/>
      </c>
    </row>
    <row r="94">
      <c r="A94" s="118" t="s">
        <v>1027</v>
      </c>
      <c r="B94" s="118" t="s">
        <v>1028</v>
      </c>
      <c r="C94" s="118">
        <v>29.0</v>
      </c>
      <c r="D94" s="118">
        <f t="shared" si="1"/>
        <v>21.17</v>
      </c>
      <c r="E94" s="118">
        <v>32.0</v>
      </c>
      <c r="F94" s="118">
        <v>44.8</v>
      </c>
      <c r="G94" s="118">
        <v>44.99</v>
      </c>
      <c r="H94" s="4">
        <f t="shared" si="2"/>
        <v>15.99</v>
      </c>
      <c r="I94" s="121">
        <f t="shared" si="3"/>
        <v>0.5513793103</v>
      </c>
      <c r="J94" s="124" t="str">
        <f t="array" ref="J94">XLOOKUP(A94,'PRICE LIST'!E:E,'PRICE LIST'!H:H)</f>
        <v/>
      </c>
    </row>
    <row r="95">
      <c r="A95" s="118" t="s">
        <v>1029</v>
      </c>
      <c r="B95" s="118" t="s">
        <v>1030</v>
      </c>
      <c r="C95" s="118">
        <v>29.0</v>
      </c>
      <c r="D95" s="118">
        <f t="shared" si="1"/>
        <v>21.17</v>
      </c>
      <c r="E95" s="118">
        <v>32.0</v>
      </c>
      <c r="F95" s="118">
        <v>44.8</v>
      </c>
      <c r="G95" s="118">
        <v>44.99</v>
      </c>
      <c r="H95" s="4">
        <f t="shared" si="2"/>
        <v>15.99</v>
      </c>
      <c r="I95" s="121">
        <f t="shared" si="3"/>
        <v>0.5513793103</v>
      </c>
      <c r="J95" s="124" t="str">
        <f t="array" ref="J95">XLOOKUP(A95,'PRICE LIST'!E:E,'PRICE LIST'!H:H)</f>
        <v/>
      </c>
    </row>
    <row r="96">
      <c r="A96" s="118" t="s">
        <v>1031</v>
      </c>
      <c r="B96" s="118" t="s">
        <v>1032</v>
      </c>
      <c r="C96" s="118">
        <v>29.0</v>
      </c>
      <c r="D96" s="118">
        <f t="shared" si="1"/>
        <v>21.17</v>
      </c>
      <c r="E96" s="118">
        <v>32.0</v>
      </c>
      <c r="F96" s="118">
        <v>44.8</v>
      </c>
      <c r="G96" s="118">
        <v>44.99</v>
      </c>
      <c r="H96" s="4">
        <f t="shared" si="2"/>
        <v>15.99</v>
      </c>
      <c r="I96" s="121">
        <f t="shared" si="3"/>
        <v>0.5513793103</v>
      </c>
      <c r="J96" s="124" t="str">
        <f t="array" ref="J96">XLOOKUP(A96,'PRICE LIST'!E:E,'PRICE LIST'!H:H)</f>
        <v/>
      </c>
    </row>
    <row r="97">
      <c r="A97" s="118" t="s">
        <v>1033</v>
      </c>
      <c r="B97" s="118" t="s">
        <v>1034</v>
      </c>
      <c r="C97" s="118">
        <v>45.0</v>
      </c>
      <c r="D97" s="118">
        <f t="shared" si="1"/>
        <v>32.85</v>
      </c>
      <c r="E97" s="118">
        <v>45.0</v>
      </c>
      <c r="F97" s="118">
        <v>63.0</v>
      </c>
      <c r="G97" s="118">
        <v>62.99</v>
      </c>
      <c r="H97" s="4">
        <f t="shared" si="2"/>
        <v>17.99</v>
      </c>
      <c r="I97" s="121">
        <f t="shared" si="3"/>
        <v>0.3997777778</v>
      </c>
      <c r="J97" s="124" t="str">
        <f t="array" ref="J97">XLOOKUP(A97,'PRICE LIST'!E:E,'PRICE LIST'!H:H)</f>
        <v/>
      </c>
    </row>
    <row r="98">
      <c r="A98" s="118" t="s">
        <v>299</v>
      </c>
      <c r="B98" s="118" t="s">
        <v>1035</v>
      </c>
      <c r="C98" s="118">
        <v>115.0</v>
      </c>
      <c r="D98" s="118">
        <f t="shared" si="1"/>
        <v>83.95</v>
      </c>
      <c r="E98" s="118">
        <v>115.0</v>
      </c>
      <c r="F98" s="118">
        <v>161.0</v>
      </c>
      <c r="G98" s="118">
        <v>160.0</v>
      </c>
      <c r="H98" s="4">
        <f t="shared" si="2"/>
        <v>45</v>
      </c>
      <c r="I98" s="121">
        <f t="shared" si="3"/>
        <v>0.3913043478</v>
      </c>
      <c r="J98" s="124" t="str">
        <f t="array" ref="J98">XLOOKUP(A98,'PRICE LIST'!E:E,'PRICE LIST'!H:H)</f>
        <v/>
      </c>
    </row>
    <row r="99">
      <c r="A99" s="118" t="s">
        <v>410</v>
      </c>
      <c r="B99" s="118" t="s">
        <v>1036</v>
      </c>
      <c r="C99" s="118">
        <v>45.0</v>
      </c>
      <c r="D99" s="118">
        <f t="shared" si="1"/>
        <v>32.85</v>
      </c>
      <c r="E99" s="118">
        <v>45.0</v>
      </c>
      <c r="F99" s="118">
        <v>63.0</v>
      </c>
      <c r="G99" s="118">
        <v>62.99</v>
      </c>
      <c r="H99" s="4">
        <f t="shared" si="2"/>
        <v>17.99</v>
      </c>
      <c r="I99" s="121">
        <f t="shared" si="3"/>
        <v>0.3997777778</v>
      </c>
      <c r="J99" s="124" t="str">
        <f t="array" ref="J99">XLOOKUP(A99,'PRICE LIST'!E:E,'PRICE LIST'!H:H)</f>
        <v/>
      </c>
    </row>
    <row r="100">
      <c r="A100" s="118" t="s">
        <v>1037</v>
      </c>
      <c r="B100" s="118" t="s">
        <v>1038</v>
      </c>
      <c r="C100" s="118">
        <v>32.0</v>
      </c>
      <c r="D100" s="118">
        <f t="shared" si="1"/>
        <v>23.36</v>
      </c>
      <c r="E100" s="118">
        <v>32.0</v>
      </c>
      <c r="F100" s="118">
        <v>44.8</v>
      </c>
      <c r="G100" s="118">
        <v>44.99</v>
      </c>
      <c r="H100" s="4">
        <f t="shared" si="2"/>
        <v>12.99</v>
      </c>
      <c r="I100" s="121">
        <f t="shared" si="3"/>
        <v>0.4059375</v>
      </c>
      <c r="J100" s="124" t="str">
        <f t="array" ref="J100">XLOOKUP(A100,'PRICE LIST'!E:E,'PRICE LIST'!H:H)</f>
        <v/>
      </c>
    </row>
    <row r="101">
      <c r="A101" s="118" t="s">
        <v>1039</v>
      </c>
      <c r="B101" s="118" t="s">
        <v>1040</v>
      </c>
      <c r="C101" s="118">
        <v>32.0</v>
      </c>
      <c r="D101" s="118">
        <f t="shared" si="1"/>
        <v>23.36</v>
      </c>
      <c r="E101" s="118">
        <v>32.0</v>
      </c>
      <c r="F101" s="118">
        <v>44.8</v>
      </c>
      <c r="G101" s="118">
        <v>44.99</v>
      </c>
      <c r="H101" s="4">
        <f t="shared" si="2"/>
        <v>12.99</v>
      </c>
      <c r="I101" s="121">
        <f t="shared" si="3"/>
        <v>0.4059375</v>
      </c>
      <c r="J101" s="124" t="str">
        <f t="array" ref="J101">XLOOKUP(A101,'PRICE LIST'!E:E,'PRICE LIST'!H:H)</f>
        <v/>
      </c>
    </row>
    <row r="102">
      <c r="A102" s="118" t="s">
        <v>1041</v>
      </c>
      <c r="B102" s="118" t="s">
        <v>1042</v>
      </c>
      <c r="C102" s="118">
        <v>32.0</v>
      </c>
      <c r="D102" s="118">
        <f t="shared" si="1"/>
        <v>23.36</v>
      </c>
      <c r="E102" s="118">
        <v>32.0</v>
      </c>
      <c r="F102" s="118">
        <v>44.8</v>
      </c>
      <c r="G102" s="118">
        <v>44.99</v>
      </c>
      <c r="H102" s="4">
        <f t="shared" si="2"/>
        <v>12.99</v>
      </c>
      <c r="I102" s="121">
        <f t="shared" si="3"/>
        <v>0.4059375</v>
      </c>
      <c r="J102" s="124" t="str">
        <f t="array" ref="J102">XLOOKUP(A102,'PRICE LIST'!E:E,'PRICE LIST'!H:H)</f>
        <v/>
      </c>
    </row>
    <row r="103">
      <c r="A103" s="118" t="s">
        <v>1043</v>
      </c>
      <c r="B103" s="118" t="s">
        <v>1044</v>
      </c>
      <c r="C103" s="118">
        <v>32.0</v>
      </c>
      <c r="D103" s="118">
        <f t="shared" si="1"/>
        <v>23.36</v>
      </c>
      <c r="E103" s="118">
        <v>32.0</v>
      </c>
      <c r="F103" s="118">
        <v>44.8</v>
      </c>
      <c r="G103" s="118">
        <v>44.99</v>
      </c>
      <c r="H103" s="4">
        <f t="shared" si="2"/>
        <v>12.99</v>
      </c>
      <c r="I103" s="121">
        <f t="shared" si="3"/>
        <v>0.4059375</v>
      </c>
      <c r="J103" s="124" t="str">
        <f t="array" ref="J103">XLOOKUP(A103,'PRICE LIST'!E:E,'PRICE LIST'!H:H)</f>
        <v/>
      </c>
    </row>
    <row r="104">
      <c r="A104" s="118" t="s">
        <v>1045</v>
      </c>
      <c r="B104" s="118" t="s">
        <v>1046</v>
      </c>
      <c r="C104" s="118">
        <v>32.0</v>
      </c>
      <c r="D104" s="118">
        <f t="shared" si="1"/>
        <v>23.36</v>
      </c>
      <c r="E104" s="118">
        <v>32.0</v>
      </c>
      <c r="F104" s="118">
        <v>44.8</v>
      </c>
      <c r="G104" s="118">
        <v>44.99</v>
      </c>
      <c r="H104" s="4">
        <f t="shared" si="2"/>
        <v>12.99</v>
      </c>
      <c r="I104" s="121">
        <f t="shared" si="3"/>
        <v>0.4059375</v>
      </c>
      <c r="J104" s="124" t="str">
        <f t="array" ref="J104">XLOOKUP(A104,'PRICE LIST'!E:E,'PRICE LIST'!H:H)</f>
        <v/>
      </c>
    </row>
    <row r="105">
      <c r="A105" s="118" t="s">
        <v>806</v>
      </c>
      <c r="B105" s="118" t="s">
        <v>1047</v>
      </c>
      <c r="C105" s="118">
        <v>49.0</v>
      </c>
      <c r="D105" s="118">
        <f t="shared" si="1"/>
        <v>35.77</v>
      </c>
      <c r="E105" s="118">
        <v>49.0</v>
      </c>
      <c r="F105" s="118">
        <v>68.6</v>
      </c>
      <c r="G105" s="118">
        <v>68.99</v>
      </c>
      <c r="H105" s="4">
        <f t="shared" si="2"/>
        <v>19.99</v>
      </c>
      <c r="I105" s="121">
        <f t="shared" si="3"/>
        <v>0.4079591837</v>
      </c>
      <c r="J105" s="124" t="str">
        <f t="array" ref="J105">XLOOKUP(A105,'PRICE LIST'!E:E,'PRICE LIST'!H:H)</f>
        <v/>
      </c>
    </row>
    <row r="106">
      <c r="A106" s="118" t="s">
        <v>402</v>
      </c>
      <c r="B106" s="118" t="s">
        <v>1048</v>
      </c>
      <c r="C106" s="118">
        <v>34.0</v>
      </c>
      <c r="D106" s="118">
        <f t="shared" si="1"/>
        <v>24.82</v>
      </c>
      <c r="E106" s="118">
        <v>34.0</v>
      </c>
      <c r="F106" s="118">
        <v>47.6</v>
      </c>
      <c r="G106" s="118">
        <v>47.99</v>
      </c>
      <c r="H106" s="4">
        <f t="shared" si="2"/>
        <v>13.99</v>
      </c>
      <c r="I106" s="121">
        <f t="shared" si="3"/>
        <v>0.4114705882</v>
      </c>
      <c r="J106" s="124" t="str">
        <f t="array" ref="J106">XLOOKUP(A106,'PRICE LIST'!E:E,'PRICE LIST'!H:H)</f>
        <v/>
      </c>
    </row>
    <row r="107">
      <c r="A107" s="118" t="s">
        <v>439</v>
      </c>
      <c r="B107" s="118" t="s">
        <v>1049</v>
      </c>
      <c r="C107" s="118">
        <v>25.0</v>
      </c>
      <c r="D107" s="118">
        <f t="shared" si="1"/>
        <v>18.25</v>
      </c>
      <c r="E107" s="118">
        <v>30.0</v>
      </c>
      <c r="F107" s="118">
        <v>42.0</v>
      </c>
      <c r="G107" s="118">
        <v>41.99</v>
      </c>
      <c r="H107" s="4">
        <f t="shared" si="2"/>
        <v>16.99</v>
      </c>
      <c r="I107" s="121">
        <f t="shared" si="3"/>
        <v>0.6796</v>
      </c>
      <c r="J107" s="124" t="str">
        <f t="array" ref="J107">XLOOKUP(A107,'PRICE LIST'!E:E,'PRICE LIST'!H:H)</f>
        <v/>
      </c>
    </row>
    <row r="108">
      <c r="A108" s="118" t="s">
        <v>437</v>
      </c>
      <c r="B108" s="118" t="s">
        <v>1050</v>
      </c>
      <c r="C108" s="118">
        <v>30.0</v>
      </c>
      <c r="D108" s="118">
        <f t="shared" si="1"/>
        <v>21.9</v>
      </c>
      <c r="E108" s="118">
        <v>30.0</v>
      </c>
      <c r="F108" s="118">
        <v>42.0</v>
      </c>
      <c r="G108" s="118">
        <v>41.99</v>
      </c>
      <c r="H108" s="4">
        <f t="shared" si="2"/>
        <v>11.99</v>
      </c>
      <c r="I108" s="121">
        <f t="shared" si="3"/>
        <v>0.3996666667</v>
      </c>
      <c r="J108" s="124" t="str">
        <f t="array" ref="J108">XLOOKUP(A108,'PRICE LIST'!E:E,'PRICE LIST'!H:H)</f>
        <v/>
      </c>
    </row>
    <row r="109">
      <c r="A109" s="118" t="s">
        <v>1051</v>
      </c>
      <c r="B109" s="118" t="s">
        <v>1052</v>
      </c>
      <c r="C109" s="118">
        <v>45.0</v>
      </c>
      <c r="D109" s="118">
        <f t="shared" si="1"/>
        <v>32.85</v>
      </c>
      <c r="E109" s="118">
        <v>37.0</v>
      </c>
      <c r="F109" s="118">
        <v>51.8</v>
      </c>
      <c r="G109" s="118">
        <v>51.99</v>
      </c>
      <c r="H109" s="4">
        <f t="shared" si="2"/>
        <v>6.99</v>
      </c>
      <c r="I109" s="121">
        <f t="shared" si="3"/>
        <v>0.1553333333</v>
      </c>
      <c r="J109" s="124" t="str">
        <f t="array" ref="J109">XLOOKUP(A109,'PRICE LIST'!E:E,'PRICE LIST'!H:H)</f>
        <v/>
      </c>
    </row>
    <row r="110">
      <c r="A110" s="118" t="s">
        <v>121</v>
      </c>
      <c r="B110" s="118" t="s">
        <v>1053</v>
      </c>
      <c r="C110" s="118">
        <v>21.0</v>
      </c>
      <c r="D110" s="118">
        <f t="shared" si="1"/>
        <v>15.33</v>
      </c>
      <c r="E110" s="118">
        <v>21.0</v>
      </c>
      <c r="F110" s="118">
        <v>29.4</v>
      </c>
      <c r="G110" s="118">
        <v>29.99</v>
      </c>
      <c r="H110" s="4">
        <f t="shared" si="2"/>
        <v>8.99</v>
      </c>
      <c r="I110" s="121">
        <f t="shared" si="3"/>
        <v>0.4280952381</v>
      </c>
      <c r="J110" s="124" t="str">
        <f t="array" ref="J110">XLOOKUP(A110,'PRICE LIST'!E:E,'PRICE LIST'!H:H)</f>
        <v/>
      </c>
    </row>
    <row r="111">
      <c r="A111" s="118" t="s">
        <v>1054</v>
      </c>
      <c r="B111" s="118" t="s">
        <v>1055</v>
      </c>
      <c r="C111" s="118">
        <v>28.0</v>
      </c>
      <c r="D111" s="118">
        <f t="shared" si="1"/>
        <v>20.44</v>
      </c>
      <c r="E111" s="118">
        <v>28.0</v>
      </c>
      <c r="F111" s="118">
        <v>39.2</v>
      </c>
      <c r="G111" s="118">
        <v>38.99</v>
      </c>
      <c r="H111" s="4">
        <f t="shared" si="2"/>
        <v>10.99</v>
      </c>
      <c r="I111" s="121">
        <f t="shared" si="3"/>
        <v>0.3925</v>
      </c>
      <c r="J111" s="124" t="str">
        <f t="array" ref="J111">XLOOKUP(A111,'PRICE LIST'!E:E,'PRICE LIST'!H:H)</f>
        <v/>
      </c>
    </row>
    <row r="112">
      <c r="A112" s="118" t="s">
        <v>1056</v>
      </c>
      <c r="B112" s="118" t="s">
        <v>1057</v>
      </c>
      <c r="C112" s="118">
        <v>28.0</v>
      </c>
      <c r="D112" s="118">
        <f t="shared" si="1"/>
        <v>20.44</v>
      </c>
      <c r="E112" s="118">
        <v>28.0</v>
      </c>
      <c r="F112" s="118">
        <v>39.2</v>
      </c>
      <c r="G112" s="118">
        <v>38.99</v>
      </c>
      <c r="H112" s="4">
        <f t="shared" si="2"/>
        <v>10.99</v>
      </c>
      <c r="I112" s="121">
        <f t="shared" si="3"/>
        <v>0.3925</v>
      </c>
      <c r="J112" s="124" t="str">
        <f t="array" ref="J112">XLOOKUP(A112,'PRICE LIST'!E:E,'PRICE LIST'!H:H)</f>
        <v/>
      </c>
    </row>
    <row r="113">
      <c r="A113" s="118" t="s">
        <v>1058</v>
      </c>
      <c r="B113" s="118" t="s">
        <v>1059</v>
      </c>
      <c r="C113" s="118">
        <v>28.0</v>
      </c>
      <c r="D113" s="118">
        <f t="shared" si="1"/>
        <v>20.44</v>
      </c>
      <c r="E113" s="118">
        <v>28.0</v>
      </c>
      <c r="F113" s="118">
        <v>39.2</v>
      </c>
      <c r="G113" s="118">
        <v>38.99</v>
      </c>
      <c r="H113" s="4">
        <f t="shared" si="2"/>
        <v>10.99</v>
      </c>
      <c r="I113" s="121">
        <f t="shared" si="3"/>
        <v>0.3925</v>
      </c>
      <c r="J113" s="124" t="str">
        <f t="array" ref="J113">XLOOKUP(A113,'PRICE LIST'!E:E,'PRICE LIST'!H:H)</f>
        <v/>
      </c>
    </row>
    <row r="114">
      <c r="A114" s="118" t="s">
        <v>1060</v>
      </c>
      <c r="B114" s="118" t="s">
        <v>1061</v>
      </c>
      <c r="C114" s="118">
        <v>28.0</v>
      </c>
      <c r="D114" s="118">
        <f t="shared" si="1"/>
        <v>20.44</v>
      </c>
      <c r="E114" s="118">
        <v>28.0</v>
      </c>
      <c r="F114" s="118">
        <v>39.2</v>
      </c>
      <c r="G114" s="118">
        <v>38.99</v>
      </c>
      <c r="H114" s="4">
        <f t="shared" si="2"/>
        <v>10.99</v>
      </c>
      <c r="I114" s="121">
        <f t="shared" si="3"/>
        <v>0.3925</v>
      </c>
      <c r="J114" s="124" t="str">
        <f t="array" ref="J114">XLOOKUP(A114,'PRICE LIST'!E:E,'PRICE LIST'!H:H)</f>
        <v/>
      </c>
    </row>
    <row r="115">
      <c r="A115" s="118" t="s">
        <v>1062</v>
      </c>
      <c r="B115" s="118" t="s">
        <v>1063</v>
      </c>
      <c r="C115" s="118">
        <v>28.0</v>
      </c>
      <c r="D115" s="118">
        <f t="shared" si="1"/>
        <v>20.44</v>
      </c>
      <c r="E115" s="118">
        <v>28.0</v>
      </c>
      <c r="F115" s="118">
        <v>39.2</v>
      </c>
      <c r="G115" s="118">
        <v>38.99</v>
      </c>
      <c r="H115" s="4">
        <f t="shared" si="2"/>
        <v>10.99</v>
      </c>
      <c r="I115" s="121">
        <f t="shared" si="3"/>
        <v>0.3925</v>
      </c>
      <c r="J115" s="124" t="str">
        <f t="array" ref="J115">XLOOKUP(A115,'PRICE LIST'!E:E,'PRICE LIST'!H:H)</f>
        <v/>
      </c>
    </row>
    <row r="116">
      <c r="A116" s="118" t="s">
        <v>1064</v>
      </c>
      <c r="B116" s="118" t="s">
        <v>1065</v>
      </c>
      <c r="C116" s="118">
        <v>28.0</v>
      </c>
      <c r="D116" s="118">
        <f t="shared" si="1"/>
        <v>20.44</v>
      </c>
      <c r="E116" s="118">
        <v>28.0</v>
      </c>
      <c r="F116" s="118">
        <v>39.2</v>
      </c>
      <c r="G116" s="118">
        <v>38.99</v>
      </c>
      <c r="H116" s="4">
        <f t="shared" si="2"/>
        <v>10.99</v>
      </c>
      <c r="I116" s="121">
        <f t="shared" si="3"/>
        <v>0.3925</v>
      </c>
      <c r="J116" s="124" t="str">
        <f t="array" ref="J116">XLOOKUP(A116,'PRICE LIST'!E:E,'PRICE LIST'!H:H)</f>
        <v/>
      </c>
    </row>
    <row r="117">
      <c r="A117" s="118" t="s">
        <v>1066</v>
      </c>
      <c r="B117" s="118" t="s">
        <v>1067</v>
      </c>
      <c r="C117" s="118">
        <v>28.0</v>
      </c>
      <c r="D117" s="118">
        <f t="shared" si="1"/>
        <v>20.44</v>
      </c>
      <c r="E117" s="118">
        <v>28.0</v>
      </c>
      <c r="F117" s="118">
        <v>39.2</v>
      </c>
      <c r="G117" s="118">
        <v>38.99</v>
      </c>
      <c r="H117" s="4">
        <f t="shared" si="2"/>
        <v>10.99</v>
      </c>
      <c r="I117" s="121">
        <f t="shared" si="3"/>
        <v>0.3925</v>
      </c>
      <c r="J117" s="124" t="str">
        <f t="array" ref="J117">XLOOKUP(A117,'PRICE LIST'!E:E,'PRICE LIST'!H:H)</f>
        <v/>
      </c>
    </row>
    <row r="118">
      <c r="A118" s="118" t="s">
        <v>1068</v>
      </c>
      <c r="B118" s="118" t="s">
        <v>1069</v>
      </c>
      <c r="C118" s="118">
        <v>28.0</v>
      </c>
      <c r="D118" s="118">
        <f t="shared" si="1"/>
        <v>20.44</v>
      </c>
      <c r="E118" s="118">
        <v>28.0</v>
      </c>
      <c r="F118" s="118">
        <v>39.2</v>
      </c>
      <c r="G118" s="118">
        <v>38.99</v>
      </c>
      <c r="H118" s="4">
        <f t="shared" si="2"/>
        <v>10.99</v>
      </c>
      <c r="I118" s="121">
        <f t="shared" si="3"/>
        <v>0.3925</v>
      </c>
      <c r="J118" s="124" t="str">
        <f t="array" ref="J118">XLOOKUP(A118,'PRICE LIST'!E:E,'PRICE LIST'!H:H)</f>
        <v/>
      </c>
    </row>
    <row r="119">
      <c r="A119" s="118" t="s">
        <v>1070</v>
      </c>
      <c r="B119" s="118" t="s">
        <v>1071</v>
      </c>
      <c r="C119" s="118">
        <v>28.0</v>
      </c>
      <c r="D119" s="118">
        <f t="shared" si="1"/>
        <v>20.44</v>
      </c>
      <c r="E119" s="118">
        <v>28.0</v>
      </c>
      <c r="F119" s="118">
        <v>39.2</v>
      </c>
      <c r="G119" s="118">
        <v>38.99</v>
      </c>
      <c r="H119" s="4">
        <f t="shared" si="2"/>
        <v>10.99</v>
      </c>
      <c r="I119" s="121">
        <f t="shared" si="3"/>
        <v>0.3925</v>
      </c>
      <c r="J119" s="124" t="str">
        <f t="array" ref="J119">XLOOKUP(A119,'PRICE LIST'!E:E,'PRICE LIST'!H:H)</f>
        <v/>
      </c>
    </row>
    <row r="120">
      <c r="A120" s="118" t="s">
        <v>1072</v>
      </c>
      <c r="B120" s="118" t="s">
        <v>1073</v>
      </c>
      <c r="C120" s="118">
        <v>28.0</v>
      </c>
      <c r="D120" s="118">
        <f t="shared" si="1"/>
        <v>20.44</v>
      </c>
      <c r="E120" s="118">
        <v>28.0</v>
      </c>
      <c r="F120" s="118">
        <v>39.2</v>
      </c>
      <c r="G120" s="118">
        <v>38.99</v>
      </c>
      <c r="H120" s="4">
        <f t="shared" si="2"/>
        <v>10.99</v>
      </c>
      <c r="I120" s="121">
        <f t="shared" si="3"/>
        <v>0.3925</v>
      </c>
      <c r="J120" s="124" t="str">
        <f t="array" ref="J120">XLOOKUP(A120,'PRICE LIST'!E:E,'PRICE LIST'!H:H)</f>
        <v/>
      </c>
    </row>
    <row r="121">
      <c r="A121" s="118" t="s">
        <v>1074</v>
      </c>
      <c r="B121" s="118" t="s">
        <v>1075</v>
      </c>
      <c r="C121" s="118">
        <v>28.0</v>
      </c>
      <c r="D121" s="118">
        <f t="shared" si="1"/>
        <v>20.44</v>
      </c>
      <c r="E121" s="118">
        <v>28.0</v>
      </c>
      <c r="F121" s="118">
        <v>39.2</v>
      </c>
      <c r="G121" s="118">
        <v>38.99</v>
      </c>
      <c r="H121" s="4">
        <f t="shared" si="2"/>
        <v>10.99</v>
      </c>
      <c r="I121" s="121">
        <f t="shared" si="3"/>
        <v>0.3925</v>
      </c>
      <c r="J121" s="124" t="str">
        <f t="array" ref="J121">XLOOKUP(A121,'PRICE LIST'!E:E,'PRICE LIST'!H:H)</f>
        <v/>
      </c>
    </row>
    <row r="122">
      <c r="A122" s="118" t="s">
        <v>669</v>
      </c>
      <c r="B122" s="118" t="s">
        <v>1076</v>
      </c>
      <c r="C122" s="118">
        <v>80.0</v>
      </c>
      <c r="D122" s="118">
        <f t="shared" si="1"/>
        <v>58.4</v>
      </c>
      <c r="E122" s="118">
        <v>70.0</v>
      </c>
      <c r="F122" s="118">
        <v>98.0</v>
      </c>
      <c r="G122" s="118">
        <v>97.99</v>
      </c>
      <c r="H122" s="4">
        <f t="shared" si="2"/>
        <v>17.99</v>
      </c>
      <c r="I122" s="121">
        <f t="shared" si="3"/>
        <v>0.224875</v>
      </c>
      <c r="J122" s="124" t="str">
        <f t="array" ref="J122">XLOOKUP(A122,'PRICE LIST'!E:E,'PRICE LIST'!H:H)</f>
        <v/>
      </c>
    </row>
    <row r="123">
      <c r="A123" s="118" t="s">
        <v>768</v>
      </c>
      <c r="B123" s="118" t="s">
        <v>1077</v>
      </c>
      <c r="C123" s="118">
        <v>25.0</v>
      </c>
      <c r="D123" s="118">
        <f t="shared" si="1"/>
        <v>18.25</v>
      </c>
      <c r="E123" s="118">
        <v>25.0</v>
      </c>
      <c r="F123" s="118">
        <v>35.0</v>
      </c>
      <c r="G123" s="118">
        <v>34.99</v>
      </c>
      <c r="H123" s="4">
        <f t="shared" si="2"/>
        <v>9.99</v>
      </c>
      <c r="I123" s="121">
        <f t="shared" si="3"/>
        <v>0.3996</v>
      </c>
      <c r="J123" s="124" t="str">
        <f t="array" ref="J123">XLOOKUP(A123,'PRICE LIST'!E:E,'PRICE LIST'!H:H)</f>
        <v/>
      </c>
    </row>
    <row r="124">
      <c r="A124" s="118" t="s">
        <v>1078</v>
      </c>
      <c r="B124" s="118" t="s">
        <v>1079</v>
      </c>
      <c r="C124" s="118">
        <v>32.0</v>
      </c>
      <c r="D124" s="118">
        <f t="shared" si="1"/>
        <v>23.36</v>
      </c>
      <c r="E124" s="118">
        <v>32.0</v>
      </c>
      <c r="F124" s="118">
        <v>44.8</v>
      </c>
      <c r="G124" s="118">
        <v>44.99</v>
      </c>
      <c r="H124" s="4">
        <f t="shared" si="2"/>
        <v>12.99</v>
      </c>
      <c r="I124" s="121">
        <f t="shared" si="3"/>
        <v>0.4059375</v>
      </c>
      <c r="J124" s="124" t="str">
        <f t="array" ref="J124">XLOOKUP(A124,'PRICE LIST'!E:E,'PRICE LIST'!H:H)</f>
        <v/>
      </c>
    </row>
    <row r="125">
      <c r="A125" s="118" t="s">
        <v>1080</v>
      </c>
      <c r="B125" s="118" t="s">
        <v>1081</v>
      </c>
      <c r="C125" s="118">
        <v>32.0</v>
      </c>
      <c r="D125" s="118">
        <f t="shared" si="1"/>
        <v>23.36</v>
      </c>
      <c r="E125" s="118">
        <v>32.0</v>
      </c>
      <c r="F125" s="118">
        <v>44.8</v>
      </c>
      <c r="G125" s="118">
        <v>44.99</v>
      </c>
      <c r="H125" s="4">
        <f t="shared" si="2"/>
        <v>12.99</v>
      </c>
      <c r="I125" s="121">
        <f t="shared" si="3"/>
        <v>0.4059375</v>
      </c>
      <c r="J125" s="124" t="str">
        <f t="array" ref="J125">XLOOKUP(A125,'PRICE LIST'!E:E,'PRICE LIST'!H:H)</f>
        <v/>
      </c>
    </row>
    <row r="126">
      <c r="A126" s="118" t="s">
        <v>1082</v>
      </c>
      <c r="B126" s="118" t="s">
        <v>1083</v>
      </c>
      <c r="C126" s="118">
        <v>32.0</v>
      </c>
      <c r="D126" s="118">
        <f t="shared" si="1"/>
        <v>23.36</v>
      </c>
      <c r="E126" s="118">
        <v>32.0</v>
      </c>
      <c r="F126" s="118">
        <v>44.8</v>
      </c>
      <c r="G126" s="118">
        <v>44.99</v>
      </c>
      <c r="H126" s="4">
        <f t="shared" si="2"/>
        <v>12.99</v>
      </c>
      <c r="I126" s="121">
        <f t="shared" si="3"/>
        <v>0.4059375</v>
      </c>
      <c r="J126" s="124" t="str">
        <f t="array" ref="J126">XLOOKUP(A126,'PRICE LIST'!E:E,'PRICE LIST'!H:H)</f>
        <v/>
      </c>
    </row>
    <row r="127">
      <c r="A127" s="118" t="s">
        <v>1084</v>
      </c>
      <c r="B127" s="118" t="s">
        <v>1085</v>
      </c>
      <c r="C127" s="118">
        <v>32.0</v>
      </c>
      <c r="D127" s="118">
        <f t="shared" si="1"/>
        <v>23.36</v>
      </c>
      <c r="E127" s="118">
        <v>32.0</v>
      </c>
      <c r="F127" s="118">
        <v>44.8</v>
      </c>
      <c r="G127" s="118">
        <v>44.99</v>
      </c>
      <c r="H127" s="4">
        <f t="shared" si="2"/>
        <v>12.99</v>
      </c>
      <c r="I127" s="121">
        <f t="shared" si="3"/>
        <v>0.4059375</v>
      </c>
      <c r="J127" s="124" t="str">
        <f t="array" ref="J127">XLOOKUP(A127,'PRICE LIST'!E:E,'PRICE LIST'!H:H)</f>
        <v/>
      </c>
    </row>
    <row r="128">
      <c r="A128" s="118" t="s">
        <v>1086</v>
      </c>
      <c r="B128" s="118" t="s">
        <v>1087</v>
      </c>
      <c r="C128" s="118">
        <v>32.0</v>
      </c>
      <c r="D128" s="118">
        <f t="shared" si="1"/>
        <v>23.36</v>
      </c>
      <c r="E128" s="118">
        <v>32.0</v>
      </c>
      <c r="F128" s="118">
        <v>44.8</v>
      </c>
      <c r="G128" s="118">
        <v>44.99</v>
      </c>
      <c r="H128" s="4">
        <f t="shared" si="2"/>
        <v>12.99</v>
      </c>
      <c r="I128" s="121">
        <f t="shared" si="3"/>
        <v>0.4059375</v>
      </c>
      <c r="J128" s="124" t="str">
        <f t="array" ref="J128">XLOOKUP(A128,'PRICE LIST'!E:E,'PRICE LIST'!H:H)</f>
        <v/>
      </c>
    </row>
    <row r="129">
      <c r="A129" s="118" t="s">
        <v>1088</v>
      </c>
      <c r="B129" s="118" t="s">
        <v>1089</v>
      </c>
      <c r="C129" s="118">
        <v>32.0</v>
      </c>
      <c r="D129" s="118">
        <f t="shared" si="1"/>
        <v>23.36</v>
      </c>
      <c r="E129" s="118">
        <v>32.0</v>
      </c>
      <c r="F129" s="118">
        <v>44.8</v>
      </c>
      <c r="G129" s="118">
        <v>44.99</v>
      </c>
      <c r="H129" s="4">
        <f t="shared" si="2"/>
        <v>12.99</v>
      </c>
      <c r="I129" s="121">
        <f t="shared" si="3"/>
        <v>0.4059375</v>
      </c>
      <c r="J129" s="124" t="str">
        <f t="array" ref="J129">XLOOKUP(A129,'PRICE LIST'!E:E,'PRICE LIST'!H:H)</f>
        <v/>
      </c>
    </row>
    <row r="130">
      <c r="A130" s="118" t="s">
        <v>1090</v>
      </c>
      <c r="B130" s="118" t="s">
        <v>1091</v>
      </c>
      <c r="C130" s="118">
        <v>32.0</v>
      </c>
      <c r="D130" s="118">
        <f t="shared" si="1"/>
        <v>23.36</v>
      </c>
      <c r="E130" s="118">
        <v>32.0</v>
      </c>
      <c r="F130" s="118">
        <v>44.8</v>
      </c>
      <c r="G130" s="118">
        <v>44.99</v>
      </c>
      <c r="H130" s="4">
        <f t="shared" si="2"/>
        <v>12.99</v>
      </c>
      <c r="I130" s="121">
        <f t="shared" si="3"/>
        <v>0.4059375</v>
      </c>
      <c r="J130" s="124" t="str">
        <f t="array" ref="J130">XLOOKUP(A130,'PRICE LIST'!E:E,'PRICE LIST'!H:H)</f>
        <v/>
      </c>
    </row>
    <row r="131">
      <c r="A131" s="118" t="s">
        <v>1092</v>
      </c>
      <c r="B131" s="118" t="s">
        <v>1093</v>
      </c>
      <c r="C131" s="118">
        <v>32.0</v>
      </c>
      <c r="D131" s="118">
        <f t="shared" si="1"/>
        <v>23.36</v>
      </c>
      <c r="E131" s="118">
        <v>32.0</v>
      </c>
      <c r="F131" s="118">
        <v>44.8</v>
      </c>
      <c r="G131" s="118">
        <v>44.99</v>
      </c>
      <c r="H131" s="4">
        <f t="shared" si="2"/>
        <v>12.99</v>
      </c>
      <c r="I131" s="121">
        <f t="shared" si="3"/>
        <v>0.4059375</v>
      </c>
      <c r="J131" s="124" t="str">
        <f t="array" ref="J131">XLOOKUP(A131,'PRICE LIST'!E:E,'PRICE LIST'!H:H)</f>
        <v/>
      </c>
    </row>
    <row r="132">
      <c r="A132" s="118" t="s">
        <v>1094</v>
      </c>
      <c r="B132" s="118" t="s">
        <v>1095</v>
      </c>
      <c r="C132" s="118">
        <v>32.0</v>
      </c>
      <c r="D132" s="118">
        <f t="shared" si="1"/>
        <v>23.36</v>
      </c>
      <c r="E132" s="118">
        <v>32.0</v>
      </c>
      <c r="F132" s="118">
        <v>44.8</v>
      </c>
      <c r="G132" s="118">
        <v>44.99</v>
      </c>
      <c r="H132" s="4">
        <f t="shared" si="2"/>
        <v>12.99</v>
      </c>
      <c r="I132" s="121">
        <f t="shared" si="3"/>
        <v>0.4059375</v>
      </c>
      <c r="J132" s="124" t="str">
        <f t="array" ref="J132">XLOOKUP(A132,'PRICE LIST'!E:E,'PRICE LIST'!H:H)</f>
        <v/>
      </c>
    </row>
    <row r="133">
      <c r="A133" s="118" t="s">
        <v>118</v>
      </c>
      <c r="B133" s="118" t="s">
        <v>1096</v>
      </c>
      <c r="C133" s="118">
        <v>21.0</v>
      </c>
      <c r="D133" s="118">
        <f t="shared" si="1"/>
        <v>15.33</v>
      </c>
      <c r="E133" s="118">
        <v>21.0</v>
      </c>
      <c r="F133" s="118">
        <v>29.4</v>
      </c>
      <c r="G133" s="118">
        <v>29.99</v>
      </c>
      <c r="H133" s="4">
        <f t="shared" si="2"/>
        <v>8.99</v>
      </c>
      <c r="I133" s="121">
        <f t="shared" si="3"/>
        <v>0.4280952381</v>
      </c>
      <c r="J133" s="124" t="str">
        <f t="array" ref="J133">XLOOKUP(A133,'PRICE LIST'!E:E,'PRICE LIST'!H:H)</f>
        <v/>
      </c>
    </row>
    <row r="134">
      <c r="A134" s="118" t="s">
        <v>1097</v>
      </c>
      <c r="B134" s="118" t="s">
        <v>1098</v>
      </c>
      <c r="C134" s="118">
        <v>26.0</v>
      </c>
      <c r="D134" s="118">
        <f t="shared" si="1"/>
        <v>18.98</v>
      </c>
      <c r="E134" s="118">
        <v>26.0</v>
      </c>
      <c r="F134" s="118">
        <v>36.4</v>
      </c>
      <c r="G134" s="118">
        <v>36.99</v>
      </c>
      <c r="H134" s="4">
        <f t="shared" si="2"/>
        <v>10.99</v>
      </c>
      <c r="I134" s="121">
        <f t="shared" si="3"/>
        <v>0.4226923077</v>
      </c>
      <c r="J134" s="124" t="str">
        <f t="array" ref="J134">XLOOKUP(A134,'PRICE LIST'!E:E,'PRICE LIST'!H:H)</f>
        <v/>
      </c>
    </row>
    <row r="135">
      <c r="A135" s="118" t="s">
        <v>1099</v>
      </c>
      <c r="B135" s="118" t="s">
        <v>1100</v>
      </c>
      <c r="C135" s="118">
        <v>26.0</v>
      </c>
      <c r="D135" s="118">
        <f t="shared" si="1"/>
        <v>18.98</v>
      </c>
      <c r="E135" s="118">
        <v>26.0</v>
      </c>
      <c r="F135" s="118">
        <v>36.4</v>
      </c>
      <c r="G135" s="118">
        <v>36.99</v>
      </c>
      <c r="H135" s="4">
        <f t="shared" si="2"/>
        <v>10.99</v>
      </c>
      <c r="I135" s="121">
        <f t="shared" si="3"/>
        <v>0.4226923077</v>
      </c>
      <c r="J135" s="124" t="str">
        <f t="array" ref="J135">XLOOKUP(A135,'PRICE LIST'!E:E,'PRICE LIST'!H:H)</f>
        <v/>
      </c>
    </row>
    <row r="136">
      <c r="A136" s="118" t="s">
        <v>1101</v>
      </c>
      <c r="B136" s="118" t="s">
        <v>1102</v>
      </c>
      <c r="C136" s="118">
        <v>26.0</v>
      </c>
      <c r="D136" s="118">
        <f t="shared" si="1"/>
        <v>18.98</v>
      </c>
      <c r="E136" s="118">
        <v>26.0</v>
      </c>
      <c r="F136" s="118">
        <v>36.4</v>
      </c>
      <c r="G136" s="118">
        <v>36.99</v>
      </c>
      <c r="H136" s="4">
        <f t="shared" si="2"/>
        <v>10.99</v>
      </c>
      <c r="I136" s="121">
        <f t="shared" si="3"/>
        <v>0.4226923077</v>
      </c>
      <c r="J136" s="124" t="str">
        <f t="array" ref="J136">XLOOKUP(A136,'PRICE LIST'!E:E,'PRICE LIST'!H:H)</f>
        <v/>
      </c>
    </row>
    <row r="137">
      <c r="A137" s="118" t="s">
        <v>1103</v>
      </c>
      <c r="B137" s="118" t="s">
        <v>1104</v>
      </c>
      <c r="C137" s="118">
        <v>26.0</v>
      </c>
      <c r="D137" s="118">
        <f t="shared" si="1"/>
        <v>18.98</v>
      </c>
      <c r="E137" s="118">
        <v>26.0</v>
      </c>
      <c r="F137" s="118">
        <v>36.4</v>
      </c>
      <c r="G137" s="118">
        <v>36.99</v>
      </c>
      <c r="H137" s="4">
        <f t="shared" si="2"/>
        <v>10.99</v>
      </c>
      <c r="I137" s="121">
        <f t="shared" si="3"/>
        <v>0.4226923077</v>
      </c>
      <c r="J137" s="124" t="str">
        <f t="array" ref="J137">XLOOKUP(A137,'PRICE LIST'!E:E,'PRICE LIST'!H:H)</f>
        <v/>
      </c>
    </row>
    <row r="138">
      <c r="A138" s="118" t="s">
        <v>1105</v>
      </c>
      <c r="B138" s="118" t="s">
        <v>1106</v>
      </c>
      <c r="C138" s="118">
        <v>26.0</v>
      </c>
      <c r="D138" s="118">
        <f t="shared" si="1"/>
        <v>18.98</v>
      </c>
      <c r="E138" s="118">
        <v>26.0</v>
      </c>
      <c r="F138" s="118">
        <v>36.4</v>
      </c>
      <c r="G138" s="118">
        <v>36.99</v>
      </c>
      <c r="H138" s="4">
        <f t="shared" si="2"/>
        <v>10.99</v>
      </c>
      <c r="I138" s="121">
        <f t="shared" si="3"/>
        <v>0.4226923077</v>
      </c>
      <c r="J138" s="124" t="str">
        <f t="array" ref="J138">XLOOKUP(A138,'PRICE LIST'!E:E,'PRICE LIST'!H:H)</f>
        <v/>
      </c>
    </row>
    <row r="139">
      <c r="A139" s="118" t="s">
        <v>300</v>
      </c>
      <c r="B139" s="118" t="s">
        <v>1107</v>
      </c>
      <c r="C139" s="118">
        <v>100.0</v>
      </c>
      <c r="D139" s="118">
        <f t="shared" si="1"/>
        <v>73</v>
      </c>
      <c r="E139" s="118">
        <v>100.0</v>
      </c>
      <c r="F139" s="118">
        <v>140.0</v>
      </c>
      <c r="G139" s="118">
        <v>139.0</v>
      </c>
      <c r="H139" s="4">
        <f t="shared" si="2"/>
        <v>39</v>
      </c>
      <c r="I139" s="121">
        <f t="shared" si="3"/>
        <v>0.39</v>
      </c>
      <c r="J139" s="124" t="str">
        <f t="array" ref="J139">XLOOKUP(A139,'PRICE LIST'!E:E,'PRICE LIST'!H:H)</f>
        <v/>
      </c>
    </row>
    <row r="140">
      <c r="A140" s="118" t="s">
        <v>1108</v>
      </c>
      <c r="B140" s="118" t="s">
        <v>1109</v>
      </c>
      <c r="C140" s="118">
        <v>24.0</v>
      </c>
      <c r="D140" s="118">
        <f t="shared" si="1"/>
        <v>17.52</v>
      </c>
      <c r="E140" s="118">
        <v>24.0</v>
      </c>
      <c r="F140" s="118">
        <v>33.6</v>
      </c>
      <c r="G140" s="118">
        <v>33.99</v>
      </c>
      <c r="H140" s="4">
        <f t="shared" si="2"/>
        <v>9.99</v>
      </c>
      <c r="I140" s="121">
        <f t="shared" si="3"/>
        <v>0.41625</v>
      </c>
      <c r="J140" s="124" t="str">
        <f t="array" ref="J140">XLOOKUP(A140,'PRICE LIST'!E:E,'PRICE LIST'!H:H)</f>
        <v/>
      </c>
    </row>
    <row r="141">
      <c r="A141" s="118" t="s">
        <v>1110</v>
      </c>
      <c r="B141" s="118" t="s">
        <v>1111</v>
      </c>
      <c r="C141" s="118">
        <v>24.0</v>
      </c>
      <c r="D141" s="118">
        <f t="shared" si="1"/>
        <v>17.52</v>
      </c>
      <c r="E141" s="118">
        <v>24.0</v>
      </c>
      <c r="F141" s="118">
        <v>33.6</v>
      </c>
      <c r="G141" s="118">
        <v>33.99</v>
      </c>
      <c r="H141" s="4">
        <f t="shared" si="2"/>
        <v>9.99</v>
      </c>
      <c r="I141" s="121">
        <f t="shared" si="3"/>
        <v>0.41625</v>
      </c>
      <c r="J141" s="124" t="str">
        <f t="array" ref="J141">XLOOKUP(A141,'PRICE LIST'!E:E,'PRICE LIST'!H:H)</f>
        <v/>
      </c>
    </row>
    <row r="142">
      <c r="A142" s="118" t="s">
        <v>1112</v>
      </c>
      <c r="B142" s="118" t="s">
        <v>1113</v>
      </c>
      <c r="C142" s="118">
        <v>24.0</v>
      </c>
      <c r="D142" s="118">
        <f t="shared" si="1"/>
        <v>17.52</v>
      </c>
      <c r="E142" s="118">
        <v>24.0</v>
      </c>
      <c r="F142" s="118">
        <v>33.6</v>
      </c>
      <c r="G142" s="118">
        <v>33.99</v>
      </c>
      <c r="H142" s="4">
        <f t="shared" si="2"/>
        <v>9.99</v>
      </c>
      <c r="I142" s="121">
        <f t="shared" si="3"/>
        <v>0.41625</v>
      </c>
      <c r="J142" s="124" t="str">
        <f t="array" ref="J142">XLOOKUP(A142,'PRICE LIST'!E:E,'PRICE LIST'!H:H)</f>
        <v/>
      </c>
    </row>
    <row r="143">
      <c r="A143" s="118" t="s">
        <v>1114</v>
      </c>
      <c r="B143" s="118" t="s">
        <v>1115</v>
      </c>
      <c r="C143" s="118">
        <v>20.0</v>
      </c>
      <c r="D143" s="118">
        <f t="shared" si="1"/>
        <v>14.6</v>
      </c>
      <c r="E143" s="118">
        <v>20.0</v>
      </c>
      <c r="F143" s="118">
        <v>28.0</v>
      </c>
      <c r="G143" s="118">
        <v>27.99</v>
      </c>
      <c r="H143" s="4">
        <f t="shared" si="2"/>
        <v>7.99</v>
      </c>
      <c r="I143" s="121">
        <f t="shared" si="3"/>
        <v>0.3995</v>
      </c>
      <c r="J143" s="124" t="str">
        <f t="array" ref="J143">XLOOKUP(A143,'PRICE LIST'!E:E,'PRICE LIST'!H:H)</f>
        <v/>
      </c>
    </row>
    <row r="144">
      <c r="A144" s="118" t="s">
        <v>1116</v>
      </c>
      <c r="B144" s="118" t="s">
        <v>1117</v>
      </c>
      <c r="C144" s="118">
        <v>20.0</v>
      </c>
      <c r="D144" s="118">
        <f t="shared" si="1"/>
        <v>14.6</v>
      </c>
      <c r="E144" s="118">
        <v>20.0</v>
      </c>
      <c r="F144" s="118">
        <v>28.0</v>
      </c>
      <c r="G144" s="118">
        <v>27.99</v>
      </c>
      <c r="H144" s="4">
        <f t="shared" si="2"/>
        <v>7.99</v>
      </c>
      <c r="I144" s="121">
        <f t="shared" si="3"/>
        <v>0.3995</v>
      </c>
      <c r="J144" s="124" t="str">
        <f t="array" ref="J144">XLOOKUP(A144,'PRICE LIST'!E:E,'PRICE LIST'!H:H)</f>
        <v/>
      </c>
    </row>
    <row r="145">
      <c r="A145" s="118" t="s">
        <v>1118</v>
      </c>
      <c r="B145" s="118" t="s">
        <v>1119</v>
      </c>
      <c r="C145" s="118">
        <v>20.0</v>
      </c>
      <c r="D145" s="118">
        <f t="shared" si="1"/>
        <v>14.6</v>
      </c>
      <c r="E145" s="118">
        <v>20.0</v>
      </c>
      <c r="F145" s="118">
        <v>28.0</v>
      </c>
      <c r="G145" s="118">
        <v>27.99</v>
      </c>
      <c r="H145" s="4">
        <f t="shared" si="2"/>
        <v>7.99</v>
      </c>
      <c r="I145" s="121">
        <f t="shared" si="3"/>
        <v>0.3995</v>
      </c>
      <c r="J145" s="124" t="str">
        <f t="array" ref="J145">XLOOKUP(A145,'PRICE LIST'!E:E,'PRICE LIST'!H:H)</f>
        <v/>
      </c>
    </row>
    <row r="146">
      <c r="A146" s="118" t="s">
        <v>1120</v>
      </c>
      <c r="B146" s="118" t="s">
        <v>1121</v>
      </c>
      <c r="C146" s="118">
        <v>20.0</v>
      </c>
      <c r="D146" s="118">
        <f t="shared" si="1"/>
        <v>14.6</v>
      </c>
      <c r="E146" s="118">
        <v>20.0</v>
      </c>
      <c r="F146" s="118">
        <v>28.0</v>
      </c>
      <c r="G146" s="118">
        <v>27.99</v>
      </c>
      <c r="H146" s="4">
        <f t="shared" si="2"/>
        <v>7.99</v>
      </c>
      <c r="I146" s="121">
        <f t="shared" si="3"/>
        <v>0.3995</v>
      </c>
      <c r="J146" s="124" t="str">
        <f t="array" ref="J146">XLOOKUP(A146,'PRICE LIST'!E:E,'PRICE LIST'!H:H)</f>
        <v/>
      </c>
    </row>
    <row r="147">
      <c r="A147" s="118" t="s">
        <v>1122</v>
      </c>
      <c r="B147" s="118" t="s">
        <v>1123</v>
      </c>
      <c r="C147" s="118">
        <v>20.0</v>
      </c>
      <c r="D147" s="118">
        <f t="shared" si="1"/>
        <v>14.6</v>
      </c>
      <c r="E147" s="118">
        <v>20.0</v>
      </c>
      <c r="F147" s="118">
        <v>28.0</v>
      </c>
      <c r="G147" s="118">
        <v>27.99</v>
      </c>
      <c r="H147" s="4">
        <f t="shared" si="2"/>
        <v>7.99</v>
      </c>
      <c r="I147" s="121">
        <f t="shared" si="3"/>
        <v>0.3995</v>
      </c>
      <c r="J147" s="124" t="str">
        <f t="array" ref="J147">XLOOKUP(A147,'PRICE LIST'!E:E,'PRICE LIST'!H:H)</f>
        <v/>
      </c>
    </row>
    <row r="148">
      <c r="A148" s="118" t="s">
        <v>1124</v>
      </c>
      <c r="B148" s="118" t="s">
        <v>1125</v>
      </c>
      <c r="C148" s="118">
        <v>20.0</v>
      </c>
      <c r="D148" s="118">
        <f t="shared" si="1"/>
        <v>14.6</v>
      </c>
      <c r="E148" s="118">
        <v>20.0</v>
      </c>
      <c r="F148" s="118">
        <v>28.0</v>
      </c>
      <c r="G148" s="118">
        <v>27.99</v>
      </c>
      <c r="H148" s="4">
        <f t="shared" si="2"/>
        <v>7.99</v>
      </c>
      <c r="I148" s="121">
        <f t="shared" si="3"/>
        <v>0.3995</v>
      </c>
      <c r="J148" s="124" t="str">
        <f t="array" ref="J148">XLOOKUP(A148,'PRICE LIST'!E:E,'PRICE LIST'!H:H)</f>
        <v/>
      </c>
    </row>
    <row r="149">
      <c r="A149" s="118" t="s">
        <v>1126</v>
      </c>
      <c r="B149" s="118" t="s">
        <v>1127</v>
      </c>
      <c r="C149" s="118">
        <v>20.0</v>
      </c>
      <c r="D149" s="118">
        <f t="shared" si="1"/>
        <v>14.6</v>
      </c>
      <c r="E149" s="118">
        <v>20.0</v>
      </c>
      <c r="F149" s="118">
        <v>28.0</v>
      </c>
      <c r="G149" s="118">
        <v>27.99</v>
      </c>
      <c r="H149" s="4">
        <f t="shared" si="2"/>
        <v>7.99</v>
      </c>
      <c r="I149" s="121">
        <f t="shared" si="3"/>
        <v>0.3995</v>
      </c>
      <c r="J149" s="124" t="str">
        <f t="array" ref="J149">XLOOKUP(A149,'PRICE LIST'!E:E,'PRICE LIST'!H:H)</f>
        <v/>
      </c>
    </row>
    <row r="150">
      <c r="A150" s="118" t="s">
        <v>1128</v>
      </c>
      <c r="B150" s="118" t="s">
        <v>1129</v>
      </c>
      <c r="C150" s="118">
        <v>20.0</v>
      </c>
      <c r="D150" s="118">
        <f t="shared" si="1"/>
        <v>14.6</v>
      </c>
      <c r="E150" s="118">
        <v>20.0</v>
      </c>
      <c r="F150" s="118">
        <v>28.0</v>
      </c>
      <c r="G150" s="118">
        <v>27.99</v>
      </c>
      <c r="H150" s="4">
        <f t="shared" si="2"/>
        <v>7.99</v>
      </c>
      <c r="I150" s="121">
        <f t="shared" si="3"/>
        <v>0.3995</v>
      </c>
      <c r="J150" s="124" t="str">
        <f t="array" ref="J150">XLOOKUP(A150,'PRICE LIST'!E:E,'PRICE LIST'!H:H)</f>
        <v/>
      </c>
    </row>
    <row r="151">
      <c r="A151" s="118" t="s">
        <v>1130</v>
      </c>
      <c r="B151" s="118" t="s">
        <v>1131</v>
      </c>
      <c r="C151" s="118">
        <v>26.0</v>
      </c>
      <c r="D151" s="118">
        <f t="shared" si="1"/>
        <v>18.98</v>
      </c>
      <c r="E151" s="118">
        <v>26.0</v>
      </c>
      <c r="F151" s="118">
        <v>36.4</v>
      </c>
      <c r="G151" s="118">
        <v>36.99</v>
      </c>
      <c r="H151" s="4">
        <f t="shared" si="2"/>
        <v>10.99</v>
      </c>
      <c r="I151" s="121">
        <f t="shared" si="3"/>
        <v>0.4226923077</v>
      </c>
      <c r="J151" s="124" t="str">
        <f t="array" ref="J151">XLOOKUP(A151,'PRICE LIST'!E:E,'PRICE LIST'!H:H)</f>
        <v/>
      </c>
    </row>
    <row r="152">
      <c r="A152" s="118" t="s">
        <v>1132</v>
      </c>
      <c r="B152" s="118" t="s">
        <v>1133</v>
      </c>
      <c r="C152" s="118">
        <v>26.0</v>
      </c>
      <c r="D152" s="118">
        <f t="shared" si="1"/>
        <v>18.98</v>
      </c>
      <c r="E152" s="118">
        <v>26.0</v>
      </c>
      <c r="F152" s="118">
        <v>36.4</v>
      </c>
      <c r="G152" s="118">
        <v>36.99</v>
      </c>
      <c r="H152" s="4">
        <f t="shared" si="2"/>
        <v>10.99</v>
      </c>
      <c r="I152" s="121">
        <f t="shared" si="3"/>
        <v>0.4226923077</v>
      </c>
      <c r="J152" s="124" t="str">
        <f t="array" ref="J152">XLOOKUP(A152,'PRICE LIST'!E:E,'PRICE LIST'!H:H)</f>
        <v/>
      </c>
    </row>
    <row r="153">
      <c r="A153" s="118" t="s">
        <v>1134</v>
      </c>
      <c r="B153" s="118" t="s">
        <v>1135</v>
      </c>
      <c r="C153" s="118">
        <v>26.0</v>
      </c>
      <c r="D153" s="118">
        <f t="shared" si="1"/>
        <v>18.98</v>
      </c>
      <c r="E153" s="118">
        <v>26.0</v>
      </c>
      <c r="F153" s="118">
        <v>36.4</v>
      </c>
      <c r="G153" s="118">
        <v>36.99</v>
      </c>
      <c r="H153" s="4">
        <f t="shared" si="2"/>
        <v>10.99</v>
      </c>
      <c r="I153" s="121">
        <f t="shared" si="3"/>
        <v>0.4226923077</v>
      </c>
      <c r="J153" s="124" t="str">
        <f t="array" ref="J153">XLOOKUP(A153,'PRICE LIST'!E:E,'PRICE LIST'!H:H)</f>
        <v/>
      </c>
    </row>
    <row r="154">
      <c r="A154" s="118" t="s">
        <v>1136</v>
      </c>
      <c r="B154" s="118" t="s">
        <v>1137</v>
      </c>
      <c r="C154" s="118">
        <v>26.0</v>
      </c>
      <c r="D154" s="118">
        <f t="shared" si="1"/>
        <v>18.98</v>
      </c>
      <c r="E154" s="118">
        <v>26.0</v>
      </c>
      <c r="F154" s="118">
        <v>36.4</v>
      </c>
      <c r="G154" s="118">
        <v>36.99</v>
      </c>
      <c r="H154" s="4">
        <f t="shared" si="2"/>
        <v>10.99</v>
      </c>
      <c r="I154" s="121">
        <f t="shared" si="3"/>
        <v>0.4226923077</v>
      </c>
      <c r="J154" s="124" t="str">
        <f t="array" ref="J154">XLOOKUP(A154,'PRICE LIST'!E:E,'PRICE LIST'!H:H)</f>
        <v/>
      </c>
    </row>
    <row r="155">
      <c r="A155" s="118" t="s">
        <v>125</v>
      </c>
      <c r="B155" s="118" t="s">
        <v>1138</v>
      </c>
      <c r="C155" s="118">
        <v>15.0</v>
      </c>
      <c r="D155" s="118">
        <f t="shared" si="1"/>
        <v>10.95</v>
      </c>
      <c r="E155" s="118">
        <v>15.0</v>
      </c>
      <c r="F155" s="118">
        <v>21.0</v>
      </c>
      <c r="G155" s="118">
        <v>20.99</v>
      </c>
      <c r="H155" s="4">
        <f t="shared" si="2"/>
        <v>5.99</v>
      </c>
      <c r="I155" s="121">
        <f t="shared" si="3"/>
        <v>0.3993333333</v>
      </c>
      <c r="J155" s="124" t="str">
        <f t="array" ref="J155">XLOOKUP(A155,'PRICE LIST'!E:E,'PRICE LIST'!H:H)</f>
        <v/>
      </c>
    </row>
    <row r="156">
      <c r="A156" s="118" t="s">
        <v>483</v>
      </c>
      <c r="B156" s="118" t="s">
        <v>482</v>
      </c>
      <c r="C156" s="118">
        <v>25.0</v>
      </c>
      <c r="D156" s="118">
        <f t="shared" si="1"/>
        <v>18.25</v>
      </c>
      <c r="E156" s="118">
        <v>25.0</v>
      </c>
      <c r="F156" s="118">
        <v>35.0</v>
      </c>
      <c r="G156" s="118">
        <v>34.99</v>
      </c>
      <c r="H156" s="4">
        <f t="shared" si="2"/>
        <v>9.99</v>
      </c>
      <c r="I156" s="121">
        <f t="shared" si="3"/>
        <v>0.3996</v>
      </c>
      <c r="J156" s="124" t="str">
        <f t="array" ref="J156">XLOOKUP(A156,'PRICE LIST'!E:E,'PRICE LIST'!H:H)</f>
        <v/>
      </c>
    </row>
    <row r="157">
      <c r="A157" s="118" t="s">
        <v>481</v>
      </c>
      <c r="B157" s="118" t="s">
        <v>1139</v>
      </c>
      <c r="C157" s="118">
        <v>25.0</v>
      </c>
      <c r="D157" s="118">
        <f t="shared" si="1"/>
        <v>18.25</v>
      </c>
      <c r="E157" s="118">
        <v>25.0</v>
      </c>
      <c r="F157" s="118">
        <v>35.0</v>
      </c>
      <c r="G157" s="118">
        <v>34.99</v>
      </c>
      <c r="H157" s="4">
        <f t="shared" si="2"/>
        <v>9.99</v>
      </c>
      <c r="I157" s="121">
        <f t="shared" si="3"/>
        <v>0.3996</v>
      </c>
      <c r="J157" s="124" t="str">
        <f t="array" ref="J157">XLOOKUP(A157,'PRICE LIST'!E:E,'PRICE LIST'!H:H)</f>
        <v/>
      </c>
    </row>
    <row r="158">
      <c r="A158" s="118" t="s">
        <v>123</v>
      </c>
      <c r="B158" s="118" t="s">
        <v>1140</v>
      </c>
      <c r="C158" s="118">
        <v>18.0</v>
      </c>
      <c r="D158" s="118">
        <f t="shared" si="1"/>
        <v>13.14</v>
      </c>
      <c r="E158" s="118">
        <v>18.0</v>
      </c>
      <c r="F158" s="118">
        <v>25.2</v>
      </c>
      <c r="G158" s="118">
        <v>25.0</v>
      </c>
      <c r="H158" s="4">
        <f t="shared" si="2"/>
        <v>7</v>
      </c>
      <c r="I158" s="121">
        <f t="shared" si="3"/>
        <v>0.3888888889</v>
      </c>
      <c r="J158" s="124" t="str">
        <f t="array" ref="J158">XLOOKUP(A158,'PRICE LIST'!E:E,'PRICE LIST'!H:H)</f>
        <v/>
      </c>
    </row>
    <row r="159">
      <c r="A159" s="118" t="s">
        <v>1141</v>
      </c>
      <c r="B159" s="118" t="s">
        <v>1142</v>
      </c>
      <c r="C159" s="118">
        <v>20.0</v>
      </c>
      <c r="D159" s="118">
        <f t="shared" si="1"/>
        <v>14.6</v>
      </c>
      <c r="E159" s="118">
        <v>20.0</v>
      </c>
      <c r="F159" s="118">
        <v>28.0</v>
      </c>
      <c r="G159" s="118">
        <v>27.99</v>
      </c>
      <c r="H159" s="4">
        <f t="shared" si="2"/>
        <v>7.99</v>
      </c>
      <c r="I159" s="121">
        <f t="shared" si="3"/>
        <v>0.3995</v>
      </c>
      <c r="J159" s="124" t="str">
        <f t="array" ref="J159">XLOOKUP(A159,'PRICE LIST'!E:E,'PRICE LIST'!H:H)</f>
        <v/>
      </c>
    </row>
    <row r="160">
      <c r="A160" s="118" t="s">
        <v>1143</v>
      </c>
      <c r="B160" s="118" t="s">
        <v>1144</v>
      </c>
      <c r="C160" s="118">
        <v>20.0</v>
      </c>
      <c r="D160" s="118">
        <f t="shared" si="1"/>
        <v>14.6</v>
      </c>
      <c r="E160" s="118">
        <v>20.0</v>
      </c>
      <c r="F160" s="118">
        <v>28.0</v>
      </c>
      <c r="G160" s="118">
        <v>27.99</v>
      </c>
      <c r="H160" s="4">
        <f t="shared" si="2"/>
        <v>7.99</v>
      </c>
      <c r="I160" s="121">
        <f t="shared" si="3"/>
        <v>0.3995</v>
      </c>
      <c r="J160" s="124" t="str">
        <f t="array" ref="J160">XLOOKUP(A160,'PRICE LIST'!E:E,'PRICE LIST'!H:H)</f>
        <v/>
      </c>
    </row>
    <row r="161">
      <c r="A161" s="118" t="s">
        <v>1145</v>
      </c>
      <c r="B161" s="118" t="s">
        <v>1146</v>
      </c>
      <c r="C161" s="118">
        <v>20.0</v>
      </c>
      <c r="D161" s="118">
        <f t="shared" si="1"/>
        <v>14.6</v>
      </c>
      <c r="E161" s="118">
        <v>20.0</v>
      </c>
      <c r="F161" s="118">
        <v>28.0</v>
      </c>
      <c r="G161" s="118">
        <v>27.99</v>
      </c>
      <c r="H161" s="4">
        <f t="shared" si="2"/>
        <v>7.99</v>
      </c>
      <c r="I161" s="121">
        <f t="shared" si="3"/>
        <v>0.3995</v>
      </c>
      <c r="J161" s="124" t="str">
        <f t="array" ref="J161">XLOOKUP(A161,'PRICE LIST'!E:E,'PRICE LIST'!H:H)</f>
        <v/>
      </c>
    </row>
    <row r="162">
      <c r="A162" s="118" t="s">
        <v>1147</v>
      </c>
      <c r="B162" s="118" t="s">
        <v>1148</v>
      </c>
      <c r="C162" s="118">
        <v>20.0</v>
      </c>
      <c r="D162" s="118">
        <f t="shared" si="1"/>
        <v>14.6</v>
      </c>
      <c r="E162" s="118">
        <v>20.0</v>
      </c>
      <c r="F162" s="118">
        <v>28.0</v>
      </c>
      <c r="G162" s="118">
        <v>27.99</v>
      </c>
      <c r="H162" s="4">
        <f t="shared" si="2"/>
        <v>7.99</v>
      </c>
      <c r="I162" s="121">
        <f t="shared" si="3"/>
        <v>0.3995</v>
      </c>
      <c r="J162" s="124" t="str">
        <f t="array" ref="J162">XLOOKUP(A162,'PRICE LIST'!E:E,'PRICE LIST'!H:H)</f>
        <v/>
      </c>
    </row>
    <row r="163">
      <c r="A163" s="118" t="s">
        <v>579</v>
      </c>
      <c r="B163" s="118" t="s">
        <v>578</v>
      </c>
      <c r="C163" s="118">
        <v>21.99</v>
      </c>
      <c r="D163" s="118">
        <f t="shared" si="1"/>
        <v>16.0527</v>
      </c>
      <c r="E163" s="118">
        <v>21.99</v>
      </c>
      <c r="F163" s="118">
        <v>30.786</v>
      </c>
      <c r="G163" s="118">
        <v>30.99</v>
      </c>
      <c r="H163" s="4">
        <f t="shared" si="2"/>
        <v>9</v>
      </c>
      <c r="I163" s="121">
        <f t="shared" si="3"/>
        <v>0.4092769441</v>
      </c>
      <c r="J163" s="125" t="str">
        <f t="array" ref="J163">XLOOKUP(A163,'PRICE LIST'!R:R,'PRICE LIST'!S:S)</f>
        <v/>
      </c>
    </row>
    <row r="164">
      <c r="A164" s="118" t="s">
        <v>132</v>
      </c>
      <c r="B164" s="118" t="s">
        <v>1149</v>
      </c>
      <c r="C164" s="118">
        <v>15.0</v>
      </c>
      <c r="D164" s="118">
        <f t="shared" si="1"/>
        <v>10.95</v>
      </c>
      <c r="E164" s="118">
        <v>15.0</v>
      </c>
      <c r="F164" s="118">
        <v>21.0</v>
      </c>
      <c r="G164" s="118">
        <v>20.99</v>
      </c>
      <c r="H164" s="4">
        <f t="shared" si="2"/>
        <v>5.99</v>
      </c>
      <c r="I164" s="121">
        <f t="shared" si="3"/>
        <v>0.3993333333</v>
      </c>
      <c r="J164" s="124" t="str">
        <f t="array" ref="J164">XLOOKUP(A164,'PRICE LIST'!E:E,'PRICE LIST'!H:H)</f>
        <v/>
      </c>
    </row>
    <row r="165">
      <c r="A165" s="118" t="s">
        <v>1150</v>
      </c>
      <c r="B165" s="118" t="s">
        <v>1151</v>
      </c>
      <c r="C165" s="118">
        <v>20.0</v>
      </c>
      <c r="D165" s="118">
        <f t="shared" si="1"/>
        <v>14.6</v>
      </c>
      <c r="E165" s="118">
        <v>20.0</v>
      </c>
      <c r="F165" s="118">
        <v>28.0</v>
      </c>
      <c r="G165" s="118">
        <v>27.99</v>
      </c>
      <c r="H165" s="4">
        <f t="shared" si="2"/>
        <v>7.99</v>
      </c>
      <c r="I165" s="121">
        <f t="shared" si="3"/>
        <v>0.3995</v>
      </c>
      <c r="J165" s="124" t="str">
        <f t="array" ref="J165">XLOOKUP(A165,'PRICE LIST'!E:E,'PRICE LIST'!H:H)</f>
        <v/>
      </c>
    </row>
    <row r="166">
      <c r="A166" s="118" t="s">
        <v>577</v>
      </c>
      <c r="B166" s="118" t="s">
        <v>576</v>
      </c>
      <c r="C166" s="118">
        <v>17.99</v>
      </c>
      <c r="D166" s="118">
        <f t="shared" si="1"/>
        <v>13.1327</v>
      </c>
      <c r="E166" s="118">
        <v>17.99</v>
      </c>
      <c r="F166" s="118">
        <v>25.186</v>
      </c>
      <c r="G166" s="118">
        <v>24.99</v>
      </c>
      <c r="H166" s="4">
        <f t="shared" si="2"/>
        <v>7</v>
      </c>
      <c r="I166" s="121">
        <f t="shared" si="3"/>
        <v>0.3891050584</v>
      </c>
      <c r="J166" s="125" t="str">
        <f t="array" ref="J166">XLOOKUP(A166,'PRICE LIST'!R:R,'PRICE LIST'!S:S)</f>
        <v/>
      </c>
    </row>
    <row r="167">
      <c r="A167" s="118" t="s">
        <v>1152</v>
      </c>
      <c r="B167" s="118" t="s">
        <v>1153</v>
      </c>
      <c r="C167" s="118">
        <v>18.0</v>
      </c>
      <c r="D167" s="118">
        <f t="shared" si="1"/>
        <v>13.14</v>
      </c>
      <c r="E167" s="118">
        <v>18.0</v>
      </c>
      <c r="F167" s="118">
        <v>25.2</v>
      </c>
      <c r="G167" s="118">
        <v>25.0</v>
      </c>
      <c r="H167" s="4">
        <f t="shared" si="2"/>
        <v>7</v>
      </c>
      <c r="I167" s="121">
        <f t="shared" si="3"/>
        <v>0.3888888889</v>
      </c>
      <c r="J167" s="124" t="str">
        <f t="array" ref="J167">XLOOKUP(A167,'PRICE LIST'!E:E,'PRICE LIST'!H:H)</f>
        <v/>
      </c>
    </row>
    <row r="168">
      <c r="A168" s="118" t="s">
        <v>1154</v>
      </c>
      <c r="B168" s="118" t="s">
        <v>1155</v>
      </c>
      <c r="C168" s="118">
        <v>18.0</v>
      </c>
      <c r="D168" s="118">
        <f t="shared" si="1"/>
        <v>13.14</v>
      </c>
      <c r="E168" s="118">
        <v>18.0</v>
      </c>
      <c r="F168" s="118">
        <v>25.2</v>
      </c>
      <c r="G168" s="118">
        <v>25.0</v>
      </c>
      <c r="H168" s="4">
        <f t="shared" si="2"/>
        <v>7</v>
      </c>
      <c r="I168" s="121">
        <f t="shared" si="3"/>
        <v>0.3888888889</v>
      </c>
      <c r="J168" s="124" t="str">
        <f t="array" ref="J168">XLOOKUP(A168,'PRICE LIST'!E:E,'PRICE LIST'!H:H)</f>
        <v/>
      </c>
    </row>
    <row r="169">
      <c r="A169" s="118" t="s">
        <v>1156</v>
      </c>
      <c r="B169" s="118" t="s">
        <v>1157</v>
      </c>
      <c r="C169" s="118">
        <v>18.0</v>
      </c>
      <c r="D169" s="118">
        <f t="shared" si="1"/>
        <v>13.14</v>
      </c>
      <c r="E169" s="118">
        <v>18.0</v>
      </c>
      <c r="F169" s="118">
        <v>25.2</v>
      </c>
      <c r="G169" s="118">
        <v>25.0</v>
      </c>
      <c r="H169" s="4">
        <f t="shared" si="2"/>
        <v>7</v>
      </c>
      <c r="I169" s="121">
        <f t="shared" si="3"/>
        <v>0.3888888889</v>
      </c>
      <c r="J169" s="124" t="str">
        <f t="array" ref="J169">XLOOKUP(A169,'PRICE LIST'!E:E,'PRICE LIST'!H:H)</f>
        <v/>
      </c>
    </row>
    <row r="170">
      <c r="A170" s="118" t="s">
        <v>1158</v>
      </c>
      <c r="B170" s="118" t="s">
        <v>1159</v>
      </c>
      <c r="C170" s="118">
        <v>18.0</v>
      </c>
      <c r="D170" s="118">
        <f t="shared" si="1"/>
        <v>13.14</v>
      </c>
      <c r="E170" s="118">
        <v>18.0</v>
      </c>
      <c r="F170" s="118">
        <v>25.2</v>
      </c>
      <c r="G170" s="118">
        <v>25.0</v>
      </c>
      <c r="H170" s="4">
        <f t="shared" si="2"/>
        <v>7</v>
      </c>
      <c r="I170" s="121">
        <f t="shared" si="3"/>
        <v>0.3888888889</v>
      </c>
      <c r="J170" s="124" t="str">
        <f t="array" ref="J170">XLOOKUP(A170,'PRICE LIST'!E:E,'PRICE LIST'!H:H)</f>
        <v/>
      </c>
    </row>
    <row r="171">
      <c r="A171" s="118" t="s">
        <v>1160</v>
      </c>
      <c r="B171" s="118" t="s">
        <v>1161</v>
      </c>
      <c r="C171" s="118">
        <v>18.0</v>
      </c>
      <c r="D171" s="118">
        <f t="shared" si="1"/>
        <v>13.14</v>
      </c>
      <c r="E171" s="118">
        <v>18.0</v>
      </c>
      <c r="F171" s="118">
        <v>25.2</v>
      </c>
      <c r="G171" s="118">
        <v>25.0</v>
      </c>
      <c r="H171" s="4">
        <f t="shared" si="2"/>
        <v>7</v>
      </c>
      <c r="I171" s="121">
        <f t="shared" si="3"/>
        <v>0.3888888889</v>
      </c>
      <c r="J171" s="124" t="str">
        <f t="array" ref="J171">XLOOKUP(A171,'PRICE LIST'!E:E,'PRICE LIST'!H:H)</f>
        <v/>
      </c>
    </row>
    <row r="172">
      <c r="A172" s="118" t="s">
        <v>1162</v>
      </c>
      <c r="B172" s="118" t="s">
        <v>1163</v>
      </c>
      <c r="C172" s="118">
        <v>18.0</v>
      </c>
      <c r="D172" s="118">
        <f t="shared" si="1"/>
        <v>13.14</v>
      </c>
      <c r="E172" s="118">
        <v>18.0</v>
      </c>
      <c r="F172" s="118">
        <v>25.2</v>
      </c>
      <c r="G172" s="118">
        <v>25.0</v>
      </c>
      <c r="H172" s="4">
        <f t="shared" si="2"/>
        <v>7</v>
      </c>
      <c r="I172" s="121">
        <f t="shared" si="3"/>
        <v>0.3888888889</v>
      </c>
      <c r="J172" s="124" t="str">
        <f t="array" ref="J172">XLOOKUP(A172,'PRICE LIST'!E:E,'PRICE LIST'!H:H)</f>
        <v/>
      </c>
    </row>
    <row r="173">
      <c r="A173" s="118" t="s">
        <v>1164</v>
      </c>
      <c r="B173" s="118" t="s">
        <v>1165</v>
      </c>
      <c r="C173" s="118">
        <v>18.0</v>
      </c>
      <c r="D173" s="118">
        <f t="shared" si="1"/>
        <v>13.14</v>
      </c>
      <c r="E173" s="118">
        <v>18.0</v>
      </c>
      <c r="F173" s="118">
        <v>25.2</v>
      </c>
      <c r="G173" s="118">
        <v>25.0</v>
      </c>
      <c r="H173" s="4">
        <f t="shared" si="2"/>
        <v>7</v>
      </c>
      <c r="I173" s="121">
        <f t="shared" si="3"/>
        <v>0.3888888889</v>
      </c>
      <c r="J173" s="124" t="str">
        <f t="array" ref="J173">XLOOKUP(A173,'PRICE LIST'!E:E,'PRICE LIST'!H:H)</f>
        <v/>
      </c>
    </row>
    <row r="174">
      <c r="A174" s="118" t="s">
        <v>1166</v>
      </c>
      <c r="B174" s="118" t="s">
        <v>1167</v>
      </c>
      <c r="C174" s="118">
        <v>18.0</v>
      </c>
      <c r="D174" s="118">
        <f t="shared" si="1"/>
        <v>13.14</v>
      </c>
      <c r="E174" s="118">
        <v>18.0</v>
      </c>
      <c r="F174" s="118">
        <v>25.2</v>
      </c>
      <c r="G174" s="118">
        <v>25.0</v>
      </c>
      <c r="H174" s="4">
        <f t="shared" si="2"/>
        <v>7</v>
      </c>
      <c r="I174" s="121">
        <f t="shared" si="3"/>
        <v>0.3888888889</v>
      </c>
      <c r="J174" s="124" t="str">
        <f t="array" ref="J174">XLOOKUP(A174,'PRICE LIST'!E:E,'PRICE LIST'!H:H)</f>
        <v/>
      </c>
    </row>
    <row r="175">
      <c r="A175" s="118" t="s">
        <v>128</v>
      </c>
      <c r="B175" s="118" t="s">
        <v>1168</v>
      </c>
      <c r="C175" s="118">
        <v>14.0</v>
      </c>
      <c r="D175" s="118">
        <f t="shared" si="1"/>
        <v>10.22</v>
      </c>
      <c r="E175" s="118">
        <v>14.0</v>
      </c>
      <c r="F175" s="118">
        <v>19.6</v>
      </c>
      <c r="G175" s="118">
        <v>19.99</v>
      </c>
      <c r="H175" s="4">
        <f t="shared" si="2"/>
        <v>5.99</v>
      </c>
      <c r="I175" s="121">
        <f t="shared" si="3"/>
        <v>0.4278571429</v>
      </c>
      <c r="J175" s="124" t="str">
        <f t="array" ref="J175">XLOOKUP(A175,'PRICE LIST'!E:E,'PRICE LIST'!H:H)</f>
        <v/>
      </c>
    </row>
    <row r="176">
      <c r="A176" s="118" t="s">
        <v>585</v>
      </c>
      <c r="B176" s="118" t="s">
        <v>584</v>
      </c>
      <c r="C176" s="118">
        <v>15.99</v>
      </c>
      <c r="D176" s="118">
        <f t="shared" si="1"/>
        <v>11.6727</v>
      </c>
      <c r="E176" s="118">
        <v>15.99</v>
      </c>
      <c r="F176" s="118">
        <v>22.386</v>
      </c>
      <c r="G176" s="118">
        <v>22.99</v>
      </c>
      <c r="H176" s="4">
        <f t="shared" si="2"/>
        <v>7</v>
      </c>
      <c r="I176" s="121">
        <f t="shared" si="3"/>
        <v>0.4377736085</v>
      </c>
      <c r="J176" s="125" t="str">
        <f t="array" ref="J176">XLOOKUP(A176,'PRICE LIST'!R:R,'PRICE LIST'!S:S)</f>
        <v/>
      </c>
    </row>
    <row r="177">
      <c r="A177" s="118" t="s">
        <v>1169</v>
      </c>
      <c r="B177" s="118" t="s">
        <v>1170</v>
      </c>
      <c r="C177" s="118">
        <v>29.0</v>
      </c>
      <c r="D177" s="118">
        <f t="shared" si="1"/>
        <v>21.17</v>
      </c>
      <c r="E177" s="118">
        <v>20.0</v>
      </c>
      <c r="F177" s="118">
        <v>28.0</v>
      </c>
      <c r="G177" s="118">
        <v>27.99</v>
      </c>
      <c r="H177" s="4">
        <f t="shared" si="2"/>
        <v>-1.01</v>
      </c>
      <c r="I177" s="121">
        <f t="shared" si="3"/>
        <v>-0.03482758621</v>
      </c>
      <c r="J177" s="124" t="str">
        <f t="array" ref="J177">XLOOKUP(A177,'PRICE LIST'!E:E,'PRICE LIST'!H:H)</f>
        <v/>
      </c>
    </row>
    <row r="178">
      <c r="A178" s="118" t="s">
        <v>204</v>
      </c>
      <c r="B178" s="118" t="s">
        <v>203</v>
      </c>
      <c r="C178" s="118">
        <v>25.0</v>
      </c>
      <c r="D178" s="118">
        <f t="shared" si="1"/>
        <v>18.25</v>
      </c>
      <c r="E178" s="118">
        <v>25.0</v>
      </c>
      <c r="F178" s="118">
        <v>35.0</v>
      </c>
      <c r="G178" s="118">
        <v>34.99</v>
      </c>
      <c r="H178" s="4">
        <f t="shared" si="2"/>
        <v>9.99</v>
      </c>
      <c r="I178" s="121">
        <f t="shared" si="3"/>
        <v>0.3996</v>
      </c>
      <c r="J178" s="124" t="str">
        <f t="array" ref="J178">XLOOKUP(A178,'PRICE LIST'!E:E,'PRICE LIST'!H:H)</f>
        <v/>
      </c>
    </row>
    <row r="179">
      <c r="A179" s="118" t="s">
        <v>1171</v>
      </c>
      <c r="B179" s="118" t="s">
        <v>1172</v>
      </c>
      <c r="C179" s="118">
        <v>15.0</v>
      </c>
      <c r="D179" s="118">
        <f t="shared" si="1"/>
        <v>10.95</v>
      </c>
      <c r="E179" s="118">
        <v>15.0</v>
      </c>
      <c r="F179" s="118">
        <v>21.0</v>
      </c>
      <c r="G179" s="118">
        <v>20.99</v>
      </c>
      <c r="H179" s="4">
        <f t="shared" si="2"/>
        <v>5.99</v>
      </c>
      <c r="I179" s="121">
        <f t="shared" si="3"/>
        <v>0.3993333333</v>
      </c>
      <c r="J179" s="124" t="str">
        <f t="array" ref="J179">XLOOKUP(A179,'PRICE LIST'!E:E,'PRICE LIST'!H:H)</f>
        <v/>
      </c>
    </row>
    <row r="180">
      <c r="A180" s="118" t="s">
        <v>1173</v>
      </c>
      <c r="B180" s="118" t="s">
        <v>1174</v>
      </c>
      <c r="C180" s="118">
        <v>15.0</v>
      </c>
      <c r="D180" s="118">
        <f t="shared" si="1"/>
        <v>10.95</v>
      </c>
      <c r="E180" s="118">
        <v>15.0</v>
      </c>
      <c r="F180" s="118">
        <v>21.0</v>
      </c>
      <c r="G180" s="118">
        <v>20.99</v>
      </c>
      <c r="H180" s="4">
        <f t="shared" si="2"/>
        <v>5.99</v>
      </c>
      <c r="I180" s="121">
        <f t="shared" si="3"/>
        <v>0.3993333333</v>
      </c>
      <c r="J180" s="124" t="str">
        <f t="array" ref="J180">XLOOKUP(A180,'PRICE LIST'!E:E,'PRICE LIST'!H:H)</f>
        <v/>
      </c>
    </row>
    <row r="181">
      <c r="A181" s="118" t="s">
        <v>1175</v>
      </c>
      <c r="B181" s="118" t="s">
        <v>1176</v>
      </c>
      <c r="C181" s="118">
        <v>15.0</v>
      </c>
      <c r="D181" s="118">
        <f t="shared" si="1"/>
        <v>10.95</v>
      </c>
      <c r="E181" s="118">
        <v>15.0</v>
      </c>
      <c r="F181" s="118">
        <v>21.0</v>
      </c>
      <c r="G181" s="118">
        <v>20.99</v>
      </c>
      <c r="H181" s="4">
        <f t="shared" si="2"/>
        <v>5.99</v>
      </c>
      <c r="I181" s="121">
        <f t="shared" si="3"/>
        <v>0.3993333333</v>
      </c>
      <c r="J181" s="124" t="str">
        <f t="array" ref="J181">XLOOKUP(A181,'PRICE LIST'!E:E,'PRICE LIST'!H:H)</f>
        <v/>
      </c>
    </row>
    <row r="182">
      <c r="A182" s="118" t="s">
        <v>1177</v>
      </c>
      <c r="B182" s="118" t="s">
        <v>1178</v>
      </c>
      <c r="C182" s="118">
        <v>15.0</v>
      </c>
      <c r="D182" s="118">
        <f t="shared" si="1"/>
        <v>10.95</v>
      </c>
      <c r="E182" s="118">
        <v>15.0</v>
      </c>
      <c r="F182" s="118">
        <v>21.0</v>
      </c>
      <c r="G182" s="118">
        <v>20.99</v>
      </c>
      <c r="H182" s="4">
        <f t="shared" si="2"/>
        <v>5.99</v>
      </c>
      <c r="I182" s="121">
        <f t="shared" si="3"/>
        <v>0.3993333333</v>
      </c>
      <c r="J182" s="124" t="str">
        <f t="array" ref="J182">XLOOKUP(A182,'PRICE LIST'!E:E,'PRICE LIST'!H:H)</f>
        <v/>
      </c>
    </row>
    <row r="183">
      <c r="A183" s="118" t="s">
        <v>1179</v>
      </c>
      <c r="B183" s="118" t="s">
        <v>1180</v>
      </c>
      <c r="C183" s="118">
        <v>20.0</v>
      </c>
      <c r="D183" s="118">
        <f t="shared" si="1"/>
        <v>14.6</v>
      </c>
      <c r="E183" s="118">
        <v>15.0</v>
      </c>
      <c r="F183" s="118">
        <v>21.0</v>
      </c>
      <c r="G183" s="118">
        <v>20.99</v>
      </c>
      <c r="H183" s="4">
        <f t="shared" si="2"/>
        <v>0.99</v>
      </c>
      <c r="I183" s="121">
        <f t="shared" si="3"/>
        <v>0.0495</v>
      </c>
      <c r="J183" s="124" t="str">
        <f t="array" ref="J183">XLOOKUP(A183,'PRICE LIST'!E:E,'PRICE LIST'!H:H)</f>
        <v/>
      </c>
    </row>
    <row r="184">
      <c r="A184" s="118" t="s">
        <v>1181</v>
      </c>
      <c r="B184" s="118" t="s">
        <v>1182</v>
      </c>
      <c r="C184" s="118">
        <v>20.0</v>
      </c>
      <c r="D184" s="118">
        <f t="shared" si="1"/>
        <v>14.6</v>
      </c>
      <c r="E184" s="118">
        <v>15.0</v>
      </c>
      <c r="F184" s="118">
        <v>21.0</v>
      </c>
      <c r="G184" s="118">
        <v>20.99</v>
      </c>
      <c r="H184" s="4">
        <f t="shared" si="2"/>
        <v>0.99</v>
      </c>
      <c r="I184" s="121">
        <f t="shared" si="3"/>
        <v>0.0495</v>
      </c>
      <c r="J184" s="124" t="str">
        <f t="array" ref="J184">XLOOKUP(A184,'PRICE LIST'!E:E,'PRICE LIST'!H:H)</f>
        <v/>
      </c>
    </row>
    <row r="185">
      <c r="A185" s="118" t="s">
        <v>1183</v>
      </c>
      <c r="B185" s="118" t="s">
        <v>1184</v>
      </c>
      <c r="C185" s="118">
        <v>20.0</v>
      </c>
      <c r="D185" s="118">
        <f t="shared" si="1"/>
        <v>14.6</v>
      </c>
      <c r="E185" s="118">
        <v>15.0</v>
      </c>
      <c r="F185" s="118">
        <v>21.0</v>
      </c>
      <c r="G185" s="118">
        <v>20.99</v>
      </c>
      <c r="H185" s="4">
        <f t="shared" si="2"/>
        <v>0.99</v>
      </c>
      <c r="I185" s="121">
        <f t="shared" si="3"/>
        <v>0.0495</v>
      </c>
      <c r="J185" s="124" t="str">
        <f t="array" ref="J185">XLOOKUP(A185,'PRICE LIST'!E:E,'PRICE LIST'!H:H)</f>
        <v/>
      </c>
    </row>
    <row r="186">
      <c r="A186" s="118" t="s">
        <v>1185</v>
      </c>
      <c r="B186" s="118" t="s">
        <v>1186</v>
      </c>
      <c r="C186" s="118">
        <v>20.0</v>
      </c>
      <c r="D186" s="118">
        <f t="shared" si="1"/>
        <v>14.6</v>
      </c>
      <c r="E186" s="118">
        <v>15.0</v>
      </c>
      <c r="F186" s="118">
        <v>21.0</v>
      </c>
      <c r="G186" s="118">
        <v>20.99</v>
      </c>
      <c r="H186" s="4">
        <f t="shared" si="2"/>
        <v>0.99</v>
      </c>
      <c r="I186" s="121">
        <f t="shared" si="3"/>
        <v>0.0495</v>
      </c>
      <c r="J186" s="124" t="str">
        <f t="array" ref="J186">XLOOKUP(A186,'PRICE LIST'!E:E,'PRICE LIST'!H:H)</f>
        <v/>
      </c>
    </row>
    <row r="187">
      <c r="A187" s="118" t="s">
        <v>587</v>
      </c>
      <c r="B187" s="118" t="s">
        <v>586</v>
      </c>
      <c r="C187" s="118">
        <v>15.99</v>
      </c>
      <c r="D187" s="118">
        <f t="shared" si="1"/>
        <v>11.6727</v>
      </c>
      <c r="E187" s="118">
        <v>15.99</v>
      </c>
      <c r="F187" s="118">
        <v>22.386</v>
      </c>
      <c r="G187" s="118">
        <v>22.99</v>
      </c>
      <c r="H187" s="4">
        <f t="shared" si="2"/>
        <v>7</v>
      </c>
      <c r="I187" s="121">
        <f t="shared" si="3"/>
        <v>0.4377736085</v>
      </c>
      <c r="J187" s="125" t="str">
        <f t="array" ref="J187">XLOOKUP(A187,'PRICE LIST'!R:R,'PRICE LIST'!S:S)</f>
        <v/>
      </c>
    </row>
    <row r="188">
      <c r="A188" s="118" t="s">
        <v>259</v>
      </c>
      <c r="B188" s="118" t="s">
        <v>258</v>
      </c>
      <c r="C188" s="118">
        <v>30.0</v>
      </c>
      <c r="D188" s="118">
        <f t="shared" si="1"/>
        <v>21.9</v>
      </c>
      <c r="E188" s="118">
        <v>30.0</v>
      </c>
      <c r="F188" s="118">
        <v>42.0</v>
      </c>
      <c r="G188" s="118">
        <v>41.99</v>
      </c>
      <c r="H188" s="4">
        <f t="shared" si="2"/>
        <v>11.99</v>
      </c>
      <c r="I188" s="121">
        <f t="shared" si="3"/>
        <v>0.3996666667</v>
      </c>
      <c r="J188" s="124" t="str">
        <f t="array" ref="J188">XLOOKUP(A188,'PRICE LIST'!E:E,'PRICE LIST'!H:H)</f>
        <v/>
      </c>
    </row>
    <row r="189">
      <c r="A189" s="118" t="s">
        <v>40</v>
      </c>
      <c r="B189" s="118" t="s">
        <v>1187</v>
      </c>
      <c r="C189" s="118">
        <v>45.0</v>
      </c>
      <c r="D189" s="118">
        <f t="shared" si="1"/>
        <v>32.85</v>
      </c>
      <c r="E189" s="118">
        <v>45.0</v>
      </c>
      <c r="F189" s="118">
        <v>63.0</v>
      </c>
      <c r="G189" s="118">
        <v>62.99</v>
      </c>
      <c r="H189" s="4">
        <f t="shared" si="2"/>
        <v>17.99</v>
      </c>
      <c r="I189" s="121">
        <f t="shared" si="3"/>
        <v>0.3997777778</v>
      </c>
      <c r="J189" s="124" t="str">
        <f t="array" ref="J189">XLOOKUP(A189,'PRICE LIST'!E:E,'PRICE LIST'!H:H)</f>
        <v/>
      </c>
    </row>
    <row r="190">
      <c r="A190" s="118" t="s">
        <v>1188</v>
      </c>
      <c r="B190" s="118" t="s">
        <v>1189</v>
      </c>
      <c r="C190" s="118">
        <v>25.0</v>
      </c>
      <c r="D190" s="118">
        <f t="shared" si="1"/>
        <v>18.25</v>
      </c>
      <c r="E190" s="118">
        <v>25.0</v>
      </c>
      <c r="F190" s="118">
        <v>35.0</v>
      </c>
      <c r="G190" s="118">
        <v>34.99</v>
      </c>
      <c r="H190" s="4">
        <f t="shared" si="2"/>
        <v>9.99</v>
      </c>
      <c r="I190" s="121">
        <f t="shared" si="3"/>
        <v>0.3996</v>
      </c>
      <c r="J190" s="124" t="str">
        <f t="array" ref="J190">XLOOKUP(A190,'PRICE LIST'!E:E,'PRICE LIST'!H:H)</f>
        <v/>
      </c>
    </row>
    <row r="191">
      <c r="A191" s="118" t="s">
        <v>134</v>
      </c>
      <c r="B191" s="118" t="s">
        <v>1190</v>
      </c>
      <c r="C191" s="118">
        <v>15.0</v>
      </c>
      <c r="D191" s="118">
        <f t="shared" si="1"/>
        <v>10.95</v>
      </c>
      <c r="E191" s="118">
        <v>15.0</v>
      </c>
      <c r="F191" s="118">
        <v>21.0</v>
      </c>
      <c r="G191" s="118">
        <v>20.99</v>
      </c>
      <c r="H191" s="4">
        <f t="shared" si="2"/>
        <v>5.99</v>
      </c>
      <c r="I191" s="121">
        <f t="shared" si="3"/>
        <v>0.3993333333</v>
      </c>
      <c r="J191" s="124" t="str">
        <f t="array" ref="J191">XLOOKUP(A191,'PRICE LIST'!E:E,'PRICE LIST'!H:H)</f>
        <v/>
      </c>
    </row>
    <row r="192">
      <c r="A192" s="118" t="s">
        <v>581</v>
      </c>
      <c r="B192" s="118" t="s">
        <v>580</v>
      </c>
      <c r="C192" s="118">
        <v>15.99</v>
      </c>
      <c r="D192" s="118">
        <f t="shared" si="1"/>
        <v>11.6727</v>
      </c>
      <c r="E192" s="118">
        <v>15.99</v>
      </c>
      <c r="F192" s="118">
        <v>22.386</v>
      </c>
      <c r="G192" s="118">
        <v>22.99</v>
      </c>
      <c r="H192" s="4">
        <f t="shared" si="2"/>
        <v>7</v>
      </c>
      <c r="I192" s="121">
        <f t="shared" si="3"/>
        <v>0.4377736085</v>
      </c>
      <c r="J192" s="125" t="str">
        <f t="array" ref="J192">XLOOKUP(A192,'PRICE LIST'!R:R,'PRICE LIST'!S:S)</f>
        <v/>
      </c>
    </row>
    <row r="193">
      <c r="A193" s="118" t="s">
        <v>546</v>
      </c>
      <c r="B193" s="118" t="s">
        <v>1191</v>
      </c>
      <c r="C193" s="118">
        <v>25.0</v>
      </c>
      <c r="D193" s="118">
        <f t="shared" si="1"/>
        <v>18.25</v>
      </c>
      <c r="E193" s="118">
        <v>25.0</v>
      </c>
      <c r="F193" s="118">
        <v>35.0</v>
      </c>
      <c r="G193" s="118">
        <v>34.99</v>
      </c>
      <c r="H193" s="4">
        <f t="shared" si="2"/>
        <v>9.99</v>
      </c>
      <c r="I193" s="121">
        <f t="shared" si="3"/>
        <v>0.3996</v>
      </c>
      <c r="J193" s="124" t="str">
        <f t="array" ref="J193">XLOOKUP(A193,'PRICE LIST'!E:E,'PRICE LIST'!H:H)</f>
        <v/>
      </c>
    </row>
    <row r="194">
      <c r="A194" s="118" t="s">
        <v>81</v>
      </c>
      <c r="B194" s="118" t="s">
        <v>1192</v>
      </c>
      <c r="C194" s="118">
        <v>15.0</v>
      </c>
      <c r="D194" s="118">
        <f t="shared" si="1"/>
        <v>10.95</v>
      </c>
      <c r="E194" s="118">
        <v>15.0</v>
      </c>
      <c r="F194" s="118">
        <v>21.0</v>
      </c>
      <c r="G194" s="118">
        <v>20.99</v>
      </c>
      <c r="H194" s="4">
        <f t="shared" si="2"/>
        <v>5.99</v>
      </c>
      <c r="I194" s="121">
        <f t="shared" si="3"/>
        <v>0.3993333333</v>
      </c>
      <c r="J194" s="123" t="str">
        <f t="array" ref="J194">XLOOKUP(A194,'PRICE LIST'!R:R,'PRICE LIST'!S:S)</f>
        <v/>
      </c>
    </row>
    <row r="195">
      <c r="A195" s="118" t="s">
        <v>326</v>
      </c>
      <c r="B195" s="118" t="s">
        <v>1193</v>
      </c>
      <c r="C195" s="118">
        <v>19.0</v>
      </c>
      <c r="D195" s="118">
        <f t="shared" si="1"/>
        <v>13.87</v>
      </c>
      <c r="E195" s="118">
        <v>15.0</v>
      </c>
      <c r="F195" s="118">
        <v>21.0</v>
      </c>
      <c r="G195" s="118">
        <v>20.99</v>
      </c>
      <c r="H195" s="4">
        <f t="shared" si="2"/>
        <v>1.99</v>
      </c>
      <c r="I195" s="121">
        <f t="shared" si="3"/>
        <v>0.1047368421</v>
      </c>
      <c r="J195" s="124" t="str">
        <f t="array" ref="J195">XLOOKUP(A195,'PRICE LIST'!E:E,'PRICE LIST'!H:H)</f>
        <v/>
      </c>
    </row>
    <row r="196">
      <c r="A196" s="118" t="s">
        <v>301</v>
      </c>
      <c r="B196" s="118" t="s">
        <v>1194</v>
      </c>
      <c r="C196" s="118">
        <v>90.0</v>
      </c>
      <c r="D196" s="118">
        <f t="shared" si="1"/>
        <v>65.7</v>
      </c>
      <c r="E196" s="118">
        <v>90.0</v>
      </c>
      <c r="F196" s="118">
        <v>126.0</v>
      </c>
      <c r="G196" s="118">
        <v>125.0</v>
      </c>
      <c r="H196" s="4">
        <f t="shared" si="2"/>
        <v>35</v>
      </c>
      <c r="I196" s="121">
        <f t="shared" si="3"/>
        <v>0.3888888889</v>
      </c>
      <c r="J196" s="124" t="str">
        <f t="array" ref="J196">XLOOKUP(A196,'PRICE LIST'!E:E,'PRICE LIST'!H:H)</f>
        <v/>
      </c>
    </row>
    <row r="197">
      <c r="A197" s="118" t="s">
        <v>130</v>
      </c>
      <c r="B197" s="118" t="s">
        <v>1195</v>
      </c>
      <c r="C197" s="118">
        <v>14.0</v>
      </c>
      <c r="D197" s="118">
        <f t="shared" si="1"/>
        <v>10.22</v>
      </c>
      <c r="E197" s="118">
        <v>14.0</v>
      </c>
      <c r="F197" s="118">
        <v>19.6</v>
      </c>
      <c r="G197" s="118">
        <v>19.99</v>
      </c>
      <c r="H197" s="4">
        <f t="shared" si="2"/>
        <v>5.99</v>
      </c>
      <c r="I197" s="121">
        <f t="shared" si="3"/>
        <v>0.4278571429</v>
      </c>
      <c r="J197" s="124" t="str">
        <f t="array" ref="J197">XLOOKUP(A197,'PRICE LIST'!E:E,'PRICE LIST'!H:H)</f>
        <v/>
      </c>
    </row>
    <row r="198">
      <c r="A198" s="118" t="s">
        <v>737</v>
      </c>
      <c r="B198" s="118" t="s">
        <v>1196</v>
      </c>
      <c r="C198" s="118">
        <v>15.0</v>
      </c>
      <c r="D198" s="118">
        <f t="shared" si="1"/>
        <v>10.95</v>
      </c>
      <c r="E198" s="118">
        <v>15.0</v>
      </c>
      <c r="F198" s="118">
        <v>21.0</v>
      </c>
      <c r="G198" s="118">
        <v>20.99</v>
      </c>
      <c r="H198" s="4">
        <f t="shared" si="2"/>
        <v>5.99</v>
      </c>
      <c r="I198" s="121">
        <f t="shared" si="3"/>
        <v>0.3993333333</v>
      </c>
      <c r="J198" s="124" t="str">
        <f t="array" ref="J198">XLOOKUP(A198,'PRICE LIST'!E:E,'PRICE LIST'!H:H)</f>
        <v/>
      </c>
    </row>
    <row r="199">
      <c r="A199" s="118" t="s">
        <v>595</v>
      </c>
      <c r="B199" s="118" t="s">
        <v>1197</v>
      </c>
      <c r="C199" s="118">
        <v>19.99</v>
      </c>
      <c r="D199" s="118">
        <f t="shared" si="1"/>
        <v>14.5927</v>
      </c>
      <c r="E199" s="118">
        <v>19.99</v>
      </c>
      <c r="F199" s="118">
        <v>27.986</v>
      </c>
      <c r="G199" s="118">
        <v>27.99</v>
      </c>
      <c r="H199" s="4">
        <f t="shared" si="2"/>
        <v>8</v>
      </c>
      <c r="I199" s="121">
        <f t="shared" si="3"/>
        <v>0.4002001001</v>
      </c>
      <c r="J199" s="124" t="str">
        <f t="array" ref="J199">XLOOKUP(A199,'PRICE LIST'!E:E,'PRICE LIST'!H:H)</f>
        <v/>
      </c>
    </row>
    <row r="200">
      <c r="A200" s="118" t="s">
        <v>591</v>
      </c>
      <c r="B200" s="118" t="s">
        <v>1198</v>
      </c>
      <c r="C200" s="118">
        <v>9.5</v>
      </c>
      <c r="D200" s="118">
        <f t="shared" si="1"/>
        <v>6.935</v>
      </c>
      <c r="E200" s="118">
        <v>9.5</v>
      </c>
      <c r="F200" s="118">
        <v>13.3</v>
      </c>
      <c r="G200" s="118">
        <v>13.99</v>
      </c>
      <c r="H200" s="4">
        <f t="shared" si="2"/>
        <v>4.49</v>
      </c>
      <c r="I200" s="121">
        <f t="shared" si="3"/>
        <v>0.4726315789</v>
      </c>
      <c r="J200" s="125" t="str">
        <f t="array" ref="J200">XLOOKUP(A200,'PRICE LIST'!R:R,'PRICE LIST'!S:S)</f>
        <v/>
      </c>
    </row>
    <row r="201">
      <c r="A201" s="118" t="s">
        <v>745</v>
      </c>
      <c r="B201" s="118" t="s">
        <v>744</v>
      </c>
      <c r="C201" s="118">
        <v>25.0</v>
      </c>
      <c r="D201" s="118">
        <f t="shared" si="1"/>
        <v>18.25</v>
      </c>
      <c r="E201" s="118">
        <v>25.0</v>
      </c>
      <c r="F201" s="118">
        <v>35.0</v>
      </c>
      <c r="G201" s="118">
        <v>34.99</v>
      </c>
      <c r="H201" s="4">
        <f t="shared" si="2"/>
        <v>9.99</v>
      </c>
      <c r="I201" s="121">
        <f t="shared" si="3"/>
        <v>0.3996</v>
      </c>
      <c r="J201" s="124" t="str">
        <f t="array" ref="J201">XLOOKUP(A201,'PRICE LIST'!E:E,'PRICE LIST'!H:H)</f>
        <v/>
      </c>
    </row>
    <row r="202">
      <c r="A202" s="118" t="s">
        <v>36</v>
      </c>
      <c r="B202" s="118" t="s">
        <v>37</v>
      </c>
      <c r="C202" s="118">
        <v>25.0</v>
      </c>
      <c r="D202" s="118">
        <f t="shared" si="1"/>
        <v>18.25</v>
      </c>
      <c r="E202" s="118">
        <v>25.0</v>
      </c>
      <c r="F202" s="118">
        <v>35.0</v>
      </c>
      <c r="G202" s="118">
        <v>34.99</v>
      </c>
      <c r="H202" s="4">
        <f t="shared" si="2"/>
        <v>9.99</v>
      </c>
      <c r="I202" s="121">
        <f t="shared" si="3"/>
        <v>0.3996</v>
      </c>
      <c r="J202" s="124" t="str">
        <f t="array" ref="J202">XLOOKUP(A202,'PRICE LIST'!E:E,'PRICE LIST'!H:H)</f>
        <v/>
      </c>
    </row>
    <row r="203">
      <c r="A203" s="118" t="s">
        <v>167</v>
      </c>
      <c r="B203" s="118" t="s">
        <v>1199</v>
      </c>
      <c r="C203" s="118">
        <v>25.0</v>
      </c>
      <c r="D203" s="118">
        <f t="shared" si="1"/>
        <v>18.25</v>
      </c>
      <c r="E203" s="118">
        <v>25.0</v>
      </c>
      <c r="F203" s="118">
        <v>35.0</v>
      </c>
      <c r="G203" s="118">
        <v>34.99</v>
      </c>
      <c r="H203" s="4">
        <f t="shared" si="2"/>
        <v>9.99</v>
      </c>
      <c r="I203" s="121">
        <f t="shared" si="3"/>
        <v>0.3996</v>
      </c>
      <c r="J203" s="124" t="str">
        <f t="array" ref="J203">XLOOKUP(A203,'PRICE LIST'!E:E,'PRICE LIST'!H:H)</f>
        <v/>
      </c>
    </row>
    <row r="204">
      <c r="A204" s="118" t="s">
        <v>583</v>
      </c>
      <c r="B204" s="118" t="s">
        <v>582</v>
      </c>
      <c r="C204" s="118">
        <v>10.99</v>
      </c>
      <c r="D204" s="118">
        <f t="shared" si="1"/>
        <v>8.0227</v>
      </c>
      <c r="E204" s="118">
        <v>10.99</v>
      </c>
      <c r="F204" s="118">
        <v>15.386</v>
      </c>
      <c r="G204" s="118">
        <v>15.99</v>
      </c>
      <c r="H204" s="4">
        <f t="shared" si="2"/>
        <v>5</v>
      </c>
      <c r="I204" s="121">
        <f t="shared" si="3"/>
        <v>0.4549590537</v>
      </c>
      <c r="J204" s="125" t="str">
        <f t="array" ref="J204">XLOOKUP(A204,'PRICE LIST'!R:R,'PRICE LIST'!S:S)</f>
        <v/>
      </c>
    </row>
    <row r="205">
      <c r="A205" s="118" t="s">
        <v>420</v>
      </c>
      <c r="B205" s="118" t="s">
        <v>1200</v>
      </c>
      <c r="C205" s="118">
        <v>20.0</v>
      </c>
      <c r="D205" s="118">
        <f t="shared" si="1"/>
        <v>14.6</v>
      </c>
      <c r="E205" s="118">
        <v>20.0</v>
      </c>
      <c r="F205" s="118">
        <v>28.0</v>
      </c>
      <c r="G205" s="118">
        <v>27.99</v>
      </c>
      <c r="H205" s="4">
        <f t="shared" si="2"/>
        <v>7.99</v>
      </c>
      <c r="I205" s="121">
        <f t="shared" si="3"/>
        <v>0.3995</v>
      </c>
      <c r="J205" s="124" t="str">
        <f t="array" ref="J205">XLOOKUP(A205,'PRICE LIST'!E:E,'PRICE LIST'!H:H)</f>
        <v/>
      </c>
    </row>
    <row r="206">
      <c r="A206" s="118" t="s">
        <v>466</v>
      </c>
      <c r="B206" s="118" t="s">
        <v>1201</v>
      </c>
      <c r="C206" s="118">
        <v>16.99</v>
      </c>
      <c r="D206" s="118">
        <f t="shared" si="1"/>
        <v>12.4027</v>
      </c>
      <c r="E206" s="118">
        <v>18.0</v>
      </c>
      <c r="F206" s="118">
        <v>25.2</v>
      </c>
      <c r="G206" s="118">
        <v>25.0</v>
      </c>
      <c r="H206" s="4">
        <f t="shared" si="2"/>
        <v>8.01</v>
      </c>
      <c r="I206" s="121">
        <f t="shared" si="3"/>
        <v>0.4714537964</v>
      </c>
      <c r="J206" s="124" t="str">
        <f t="array" ref="J206">XLOOKUP(A206,'PRICE LIST'!E:E,'PRICE LIST'!H:H)</f>
        <v/>
      </c>
    </row>
    <row r="207">
      <c r="A207" s="118" t="s">
        <v>171</v>
      </c>
      <c r="B207" s="118" t="s">
        <v>1202</v>
      </c>
      <c r="C207" s="118">
        <v>15.0</v>
      </c>
      <c r="D207" s="118">
        <f t="shared" si="1"/>
        <v>10.95</v>
      </c>
      <c r="E207" s="118">
        <v>15.0</v>
      </c>
      <c r="F207" s="118">
        <v>21.0</v>
      </c>
      <c r="G207" s="118">
        <v>20.99</v>
      </c>
      <c r="H207" s="4">
        <f t="shared" si="2"/>
        <v>5.99</v>
      </c>
      <c r="I207" s="121">
        <f t="shared" si="3"/>
        <v>0.3993333333</v>
      </c>
      <c r="J207" s="124" t="str">
        <f t="array" ref="J207">XLOOKUP(A207,'PRICE LIST'!E:E,'PRICE LIST'!H:H)</f>
        <v/>
      </c>
    </row>
    <row r="208">
      <c r="A208" s="118" t="s">
        <v>161</v>
      </c>
      <c r="B208" s="118" t="s">
        <v>1203</v>
      </c>
      <c r="C208" s="118">
        <v>15.0</v>
      </c>
      <c r="D208" s="118">
        <f t="shared" si="1"/>
        <v>10.95</v>
      </c>
      <c r="E208" s="118">
        <v>15.0</v>
      </c>
      <c r="F208" s="118">
        <v>21.0</v>
      </c>
      <c r="G208" s="118">
        <v>20.99</v>
      </c>
      <c r="H208" s="4">
        <f t="shared" si="2"/>
        <v>5.99</v>
      </c>
      <c r="I208" s="121">
        <f t="shared" si="3"/>
        <v>0.3993333333</v>
      </c>
      <c r="J208" s="124" t="str">
        <f t="array" ref="J208">XLOOKUP(A208,'PRICE LIST'!E:E,'PRICE LIST'!H:H)</f>
        <v/>
      </c>
    </row>
    <row r="209">
      <c r="A209" s="118" t="s">
        <v>159</v>
      </c>
      <c r="B209" s="118" t="s">
        <v>1204</v>
      </c>
      <c r="C209" s="118">
        <v>15.0</v>
      </c>
      <c r="D209" s="118">
        <f t="shared" si="1"/>
        <v>10.95</v>
      </c>
      <c r="E209" s="118">
        <v>15.0</v>
      </c>
      <c r="F209" s="118">
        <v>21.0</v>
      </c>
      <c r="G209" s="118">
        <v>20.99</v>
      </c>
      <c r="H209" s="4">
        <f t="shared" si="2"/>
        <v>5.99</v>
      </c>
      <c r="I209" s="121">
        <f t="shared" si="3"/>
        <v>0.3993333333</v>
      </c>
      <c r="J209" s="124" t="str">
        <f t="array" ref="J209">XLOOKUP(A209,'PRICE LIST'!E:E,'PRICE LIST'!H:H)</f>
        <v/>
      </c>
    </row>
    <row r="210">
      <c r="A210" s="118" t="s">
        <v>152</v>
      </c>
      <c r="B210" s="118" t="s">
        <v>1205</v>
      </c>
      <c r="C210" s="118">
        <v>15.0</v>
      </c>
      <c r="D210" s="118">
        <f t="shared" si="1"/>
        <v>10.95</v>
      </c>
      <c r="E210" s="118">
        <v>15.0</v>
      </c>
      <c r="F210" s="118">
        <v>21.0</v>
      </c>
      <c r="G210" s="118">
        <v>20.99</v>
      </c>
      <c r="H210" s="4">
        <f t="shared" si="2"/>
        <v>5.99</v>
      </c>
      <c r="I210" s="121">
        <f t="shared" si="3"/>
        <v>0.3993333333</v>
      </c>
      <c r="J210" s="124" t="str">
        <f t="array" ref="J210">XLOOKUP(A210,'PRICE LIST'!E:E,'PRICE LIST'!H:H)</f>
        <v/>
      </c>
    </row>
    <row r="211">
      <c r="A211" s="118" t="s">
        <v>687</v>
      </c>
      <c r="B211" s="118" t="s">
        <v>1206</v>
      </c>
      <c r="C211" s="118">
        <v>27.0</v>
      </c>
      <c r="D211" s="118">
        <f t="shared" si="1"/>
        <v>19.71</v>
      </c>
      <c r="E211" s="118">
        <v>20.0</v>
      </c>
      <c r="F211" s="118">
        <v>28.0</v>
      </c>
      <c r="G211" s="118">
        <v>27.99</v>
      </c>
      <c r="H211" s="4">
        <f t="shared" si="2"/>
        <v>0.99</v>
      </c>
      <c r="I211" s="121">
        <f t="shared" si="3"/>
        <v>0.03666666667</v>
      </c>
      <c r="J211" s="124" t="str">
        <f t="array" ref="J211">XLOOKUP(A211,'PRICE LIST'!E:E,'PRICE LIST'!H:H)</f>
        <v/>
      </c>
    </row>
    <row r="212">
      <c r="A212" s="118" t="s">
        <v>630</v>
      </c>
      <c r="B212" s="118" t="s">
        <v>1207</v>
      </c>
      <c r="C212" s="118">
        <v>27.0</v>
      </c>
      <c r="D212" s="118">
        <f t="shared" si="1"/>
        <v>19.71</v>
      </c>
      <c r="E212" s="118">
        <v>20.0</v>
      </c>
      <c r="F212" s="118">
        <v>28.0</v>
      </c>
      <c r="G212" s="118">
        <v>27.99</v>
      </c>
      <c r="H212" s="4">
        <f t="shared" si="2"/>
        <v>0.99</v>
      </c>
      <c r="I212" s="121">
        <f t="shared" si="3"/>
        <v>0.03666666667</v>
      </c>
      <c r="J212" s="124" t="str">
        <f t="array" ref="J212">XLOOKUP(A212,'PRICE LIST'!E:E,'PRICE LIST'!H:H)</f>
        <v/>
      </c>
    </row>
    <row r="213">
      <c r="A213" s="118" t="s">
        <v>628</v>
      </c>
      <c r="B213" s="118" t="s">
        <v>1208</v>
      </c>
      <c r="C213" s="118">
        <v>15.0</v>
      </c>
      <c r="D213" s="118">
        <f t="shared" si="1"/>
        <v>10.95</v>
      </c>
      <c r="E213" s="118">
        <v>20.0</v>
      </c>
      <c r="F213" s="118">
        <v>28.0</v>
      </c>
      <c r="G213" s="118">
        <v>27.99</v>
      </c>
      <c r="H213" s="4">
        <f t="shared" si="2"/>
        <v>12.99</v>
      </c>
      <c r="I213" s="121">
        <f t="shared" si="3"/>
        <v>0.866</v>
      </c>
      <c r="J213" s="124" t="str">
        <f t="array" ref="J213">XLOOKUP(A213,'PRICE LIST'!E:E,'PRICE LIST'!H:H)</f>
        <v/>
      </c>
    </row>
    <row r="214">
      <c r="A214" s="118" t="s">
        <v>657</v>
      </c>
      <c r="B214" s="118" t="s">
        <v>1209</v>
      </c>
      <c r="C214" s="118">
        <v>15.0</v>
      </c>
      <c r="D214" s="118">
        <f t="shared" si="1"/>
        <v>10.95</v>
      </c>
      <c r="E214" s="118">
        <v>20.0</v>
      </c>
      <c r="F214" s="118">
        <v>28.0</v>
      </c>
      <c r="G214" s="118">
        <v>27.99</v>
      </c>
      <c r="H214" s="4">
        <f t="shared" si="2"/>
        <v>12.99</v>
      </c>
      <c r="I214" s="121">
        <f t="shared" si="3"/>
        <v>0.866</v>
      </c>
      <c r="J214" s="124" t="str">
        <f t="array" ref="J214">XLOOKUP(A214,'PRICE LIST'!E:E,'PRICE LIST'!H:H)</f>
        <v/>
      </c>
    </row>
    <row r="215">
      <c r="A215" s="118" t="s">
        <v>619</v>
      </c>
      <c r="B215" s="118" t="s">
        <v>1210</v>
      </c>
      <c r="C215" s="118">
        <v>15.0</v>
      </c>
      <c r="D215" s="118">
        <f t="shared" si="1"/>
        <v>10.95</v>
      </c>
      <c r="E215" s="118">
        <v>20.0</v>
      </c>
      <c r="F215" s="118">
        <v>28.0</v>
      </c>
      <c r="G215" s="118">
        <v>27.99</v>
      </c>
      <c r="H215" s="4">
        <f t="shared" si="2"/>
        <v>12.99</v>
      </c>
      <c r="I215" s="121">
        <f t="shared" si="3"/>
        <v>0.866</v>
      </c>
      <c r="J215" s="124" t="str">
        <f t="array" ref="J215">XLOOKUP(A215,'PRICE LIST'!E:E,'PRICE LIST'!H:H)</f>
        <v/>
      </c>
    </row>
    <row r="216">
      <c r="A216" s="118" t="s">
        <v>688</v>
      </c>
      <c r="B216" s="118" t="s">
        <v>1211</v>
      </c>
      <c r="C216" s="118">
        <v>15.0</v>
      </c>
      <c r="D216" s="118">
        <f t="shared" si="1"/>
        <v>10.95</v>
      </c>
      <c r="E216" s="118">
        <v>20.0</v>
      </c>
      <c r="F216" s="118">
        <v>28.0</v>
      </c>
      <c r="G216" s="118">
        <v>27.99</v>
      </c>
      <c r="H216" s="4">
        <f t="shared" si="2"/>
        <v>12.99</v>
      </c>
      <c r="I216" s="121">
        <f t="shared" si="3"/>
        <v>0.866</v>
      </c>
      <c r="J216" s="124" t="str">
        <f t="array" ref="J216">XLOOKUP(A216,'PRICE LIST'!E:E,'PRICE LIST'!H:H)</f>
        <v/>
      </c>
    </row>
    <row r="217">
      <c r="A217" s="118" t="s">
        <v>1212</v>
      </c>
      <c r="B217" s="118" t="s">
        <v>1213</v>
      </c>
      <c r="C217" s="118">
        <v>27.0</v>
      </c>
      <c r="D217" s="118">
        <f t="shared" si="1"/>
        <v>19.71</v>
      </c>
      <c r="E217" s="118">
        <v>20.0</v>
      </c>
      <c r="F217" s="118">
        <v>28.0</v>
      </c>
      <c r="G217" s="118">
        <v>27.99</v>
      </c>
      <c r="H217" s="4">
        <f t="shared" si="2"/>
        <v>0.99</v>
      </c>
      <c r="I217" s="121">
        <f t="shared" si="3"/>
        <v>0.03666666667</v>
      </c>
      <c r="J217" s="126" t="str">
        <f t="array" ref="J217">XLOOKUP(A217,'PRICE LIST'!E:E,'PRICE LIST'!H:H)</f>
        <v>#N/A</v>
      </c>
    </row>
    <row r="218">
      <c r="A218" s="118" t="s">
        <v>686</v>
      </c>
      <c r="B218" s="118" t="s">
        <v>1214</v>
      </c>
      <c r="C218" s="118">
        <v>27.0</v>
      </c>
      <c r="D218" s="118">
        <f t="shared" si="1"/>
        <v>19.71</v>
      </c>
      <c r="E218" s="118">
        <v>20.0</v>
      </c>
      <c r="F218" s="118">
        <v>28.0</v>
      </c>
      <c r="G218" s="118">
        <v>27.99</v>
      </c>
      <c r="H218" s="4">
        <f t="shared" si="2"/>
        <v>0.99</v>
      </c>
      <c r="I218" s="121">
        <f t="shared" si="3"/>
        <v>0.03666666667</v>
      </c>
      <c r="J218" s="124" t="str">
        <f t="array" ref="J218">XLOOKUP(A218,'PRICE LIST'!E:E,'PRICE LIST'!H:H)</f>
        <v/>
      </c>
    </row>
    <row r="219">
      <c r="A219" s="118" t="s">
        <v>685</v>
      </c>
      <c r="B219" s="118" t="s">
        <v>1215</v>
      </c>
      <c r="C219" s="118">
        <v>27.0</v>
      </c>
      <c r="D219" s="118">
        <f t="shared" si="1"/>
        <v>19.71</v>
      </c>
      <c r="E219" s="118">
        <v>20.0</v>
      </c>
      <c r="F219" s="118">
        <v>28.0</v>
      </c>
      <c r="G219" s="118">
        <v>27.99</v>
      </c>
      <c r="H219" s="4">
        <f t="shared" si="2"/>
        <v>0.99</v>
      </c>
      <c r="I219" s="121">
        <f t="shared" si="3"/>
        <v>0.03666666667</v>
      </c>
      <c r="J219" s="124" t="str">
        <f t="array" ref="J219">XLOOKUP(A219,'PRICE LIST'!E:E,'PRICE LIST'!H:H)</f>
        <v/>
      </c>
    </row>
    <row r="220">
      <c r="A220" s="118" t="s">
        <v>683</v>
      </c>
      <c r="B220" s="118" t="s">
        <v>1216</v>
      </c>
      <c r="C220" s="118">
        <v>27.0</v>
      </c>
      <c r="D220" s="118">
        <f t="shared" si="1"/>
        <v>19.71</v>
      </c>
      <c r="E220" s="118">
        <v>20.0</v>
      </c>
      <c r="F220" s="118">
        <v>28.0</v>
      </c>
      <c r="G220" s="118">
        <v>27.99</v>
      </c>
      <c r="H220" s="4">
        <f t="shared" si="2"/>
        <v>0.99</v>
      </c>
      <c r="I220" s="121">
        <f t="shared" si="3"/>
        <v>0.03666666667</v>
      </c>
      <c r="J220" s="124" t="str">
        <f t="array" ref="J220">XLOOKUP(A220,'PRICE LIST'!E:E,'PRICE LIST'!H:H)</f>
        <v/>
      </c>
    </row>
    <row r="221">
      <c r="A221" s="118" t="s">
        <v>184</v>
      </c>
      <c r="B221" s="118" t="s">
        <v>1217</v>
      </c>
      <c r="C221" s="118">
        <v>20.0</v>
      </c>
      <c r="D221" s="118">
        <f t="shared" si="1"/>
        <v>14.6</v>
      </c>
      <c r="E221" s="118">
        <v>20.0</v>
      </c>
      <c r="F221" s="118">
        <v>28.0</v>
      </c>
      <c r="G221" s="118">
        <v>27.99</v>
      </c>
      <c r="H221" s="4">
        <f t="shared" si="2"/>
        <v>7.99</v>
      </c>
      <c r="I221" s="121">
        <f t="shared" si="3"/>
        <v>0.3995</v>
      </c>
      <c r="J221" s="124" t="str">
        <f t="array" ref="J221">XLOOKUP(A221,'PRICE LIST'!E:E,'PRICE LIST'!H:H)</f>
        <v/>
      </c>
    </row>
    <row r="222">
      <c r="A222" s="118" t="s">
        <v>88</v>
      </c>
      <c r="B222" s="118" t="s">
        <v>1218</v>
      </c>
      <c r="C222" s="118">
        <v>15.0</v>
      </c>
      <c r="D222" s="118">
        <f t="shared" si="1"/>
        <v>10.95</v>
      </c>
      <c r="E222" s="118">
        <v>15.0</v>
      </c>
      <c r="F222" s="118">
        <v>21.0</v>
      </c>
      <c r="G222" s="118">
        <v>20.99</v>
      </c>
      <c r="H222" s="4">
        <f t="shared" si="2"/>
        <v>5.99</v>
      </c>
      <c r="I222" s="121">
        <f t="shared" si="3"/>
        <v>0.3993333333</v>
      </c>
      <c r="J222" s="124" t="str">
        <f t="array" ref="J222">XLOOKUP(A222,'PRICE LIST'!E:E,'PRICE LIST'!H:H)</f>
        <v/>
      </c>
    </row>
    <row r="223">
      <c r="A223" s="118" t="s">
        <v>780</v>
      </c>
      <c r="B223" s="118" t="s">
        <v>1219</v>
      </c>
      <c r="C223" s="118">
        <v>18.0</v>
      </c>
      <c r="D223" s="118">
        <f t="shared" si="1"/>
        <v>13.14</v>
      </c>
      <c r="E223" s="118">
        <v>18.0</v>
      </c>
      <c r="F223" s="118">
        <v>25.2</v>
      </c>
      <c r="G223" s="118">
        <v>25.0</v>
      </c>
      <c r="H223" s="4">
        <f t="shared" si="2"/>
        <v>7</v>
      </c>
      <c r="I223" s="121">
        <f t="shared" si="3"/>
        <v>0.3888888889</v>
      </c>
      <c r="J223" s="124" t="str">
        <f t="array" ref="J223">XLOOKUP(A223,'PRICE LIST'!E:E,'PRICE LIST'!H:H)</f>
        <v/>
      </c>
    </row>
    <row r="224">
      <c r="A224" s="118" t="s">
        <v>1220</v>
      </c>
      <c r="B224" s="118" t="s">
        <v>1221</v>
      </c>
      <c r="C224" s="118">
        <v>25.0</v>
      </c>
      <c r="D224" s="118">
        <f t="shared" si="1"/>
        <v>18.25</v>
      </c>
      <c r="E224" s="118">
        <v>25.0</v>
      </c>
      <c r="F224" s="118">
        <v>35.0</v>
      </c>
      <c r="G224" s="118">
        <v>34.99</v>
      </c>
      <c r="H224" s="4">
        <f t="shared" si="2"/>
        <v>9.99</v>
      </c>
      <c r="I224" s="121">
        <f t="shared" si="3"/>
        <v>0.3996</v>
      </c>
      <c r="J224" s="124" t="str">
        <f t="array" ref="J224">XLOOKUP(A224,'PRICE LIST'!E:E,'PRICE LIST'!H:H)</f>
        <v/>
      </c>
    </row>
    <row r="225">
      <c r="A225" s="118" t="s">
        <v>814</v>
      </c>
      <c r="B225" s="118" t="s">
        <v>1222</v>
      </c>
      <c r="C225" s="118">
        <v>30.0</v>
      </c>
      <c r="D225" s="118">
        <f t="shared" si="1"/>
        <v>21.9</v>
      </c>
      <c r="E225" s="118">
        <v>30.0</v>
      </c>
      <c r="F225" s="118">
        <v>42.0</v>
      </c>
      <c r="G225" s="118">
        <v>41.99</v>
      </c>
      <c r="H225" s="4">
        <f t="shared" si="2"/>
        <v>11.99</v>
      </c>
      <c r="I225" s="121">
        <f t="shared" si="3"/>
        <v>0.3996666667</v>
      </c>
      <c r="J225" s="124" t="str">
        <f t="array" ref="J225">XLOOKUP(A225,'PRICE LIST'!E:E,'PRICE LIST'!H:H)</f>
        <v/>
      </c>
    </row>
    <row r="226">
      <c r="A226" s="118" t="s">
        <v>173</v>
      </c>
      <c r="B226" s="118" t="s">
        <v>1223</v>
      </c>
      <c r="C226" s="118">
        <v>25.0</v>
      </c>
      <c r="D226" s="118">
        <f t="shared" si="1"/>
        <v>18.25</v>
      </c>
      <c r="E226" s="118">
        <v>25.0</v>
      </c>
      <c r="F226" s="118">
        <v>35.0</v>
      </c>
      <c r="G226" s="118">
        <v>34.99</v>
      </c>
      <c r="H226" s="4">
        <f t="shared" si="2"/>
        <v>9.99</v>
      </c>
      <c r="I226" s="121">
        <f t="shared" si="3"/>
        <v>0.3996</v>
      </c>
      <c r="J226" s="124" t="str">
        <f t="array" ref="J226">XLOOKUP(A226,'PRICE LIST'!E:E,'PRICE LIST'!H:H)</f>
        <v/>
      </c>
    </row>
    <row r="227">
      <c r="A227" s="118" t="s">
        <v>589</v>
      </c>
      <c r="B227" s="118" t="s">
        <v>1224</v>
      </c>
      <c r="C227" s="118">
        <v>9.5</v>
      </c>
      <c r="D227" s="118">
        <f t="shared" si="1"/>
        <v>6.935</v>
      </c>
      <c r="E227" s="118">
        <v>9.5</v>
      </c>
      <c r="F227" s="118">
        <v>13.3</v>
      </c>
      <c r="G227" s="118">
        <v>13.99</v>
      </c>
      <c r="H227" s="4">
        <f t="shared" si="2"/>
        <v>4.49</v>
      </c>
      <c r="I227" s="121">
        <f t="shared" si="3"/>
        <v>0.4726315789</v>
      </c>
      <c r="J227" s="125" t="str">
        <f t="array" ref="J227">XLOOKUP(A227,'PRICE LIST'!R:R,'PRICE LIST'!S:S)</f>
        <v/>
      </c>
    </row>
    <row r="228">
      <c r="A228" s="118" t="s">
        <v>762</v>
      </c>
      <c r="B228" s="118" t="s">
        <v>1225</v>
      </c>
      <c r="C228" s="118">
        <v>18.0</v>
      </c>
      <c r="D228" s="118">
        <f t="shared" si="1"/>
        <v>13.14</v>
      </c>
      <c r="E228" s="118">
        <v>18.0</v>
      </c>
      <c r="F228" s="118">
        <v>25.2</v>
      </c>
      <c r="G228" s="118">
        <v>25.0</v>
      </c>
      <c r="H228" s="4">
        <f t="shared" si="2"/>
        <v>7</v>
      </c>
      <c r="I228" s="121">
        <f t="shared" si="3"/>
        <v>0.3888888889</v>
      </c>
      <c r="J228" s="124" t="str">
        <f t="array" ref="J228">XLOOKUP(A228,'PRICE LIST'!E:E,'PRICE LIST'!H:H)</f>
        <v/>
      </c>
    </row>
    <row r="229">
      <c r="A229" s="118" t="s">
        <v>475</v>
      </c>
      <c r="B229" s="118" t="s">
        <v>1226</v>
      </c>
      <c r="C229" s="118">
        <v>12.0</v>
      </c>
      <c r="D229" s="118">
        <f t="shared" si="1"/>
        <v>8.76</v>
      </c>
      <c r="E229" s="118">
        <v>12.0</v>
      </c>
      <c r="F229" s="118">
        <v>16.8</v>
      </c>
      <c r="G229" s="118">
        <v>16.99</v>
      </c>
      <c r="H229" s="4">
        <f t="shared" si="2"/>
        <v>4.99</v>
      </c>
      <c r="I229" s="121">
        <f t="shared" si="3"/>
        <v>0.4158333333</v>
      </c>
      <c r="J229" s="124" t="str">
        <f t="array" ref="J229">XLOOKUP(A229,'PRICE LIST'!E:E,'PRICE LIST'!H:H)</f>
        <v/>
      </c>
    </row>
    <row r="230">
      <c r="A230" s="118" t="s">
        <v>263</v>
      </c>
      <c r="B230" s="118" t="s">
        <v>1227</v>
      </c>
      <c r="C230" s="118">
        <v>25.0</v>
      </c>
      <c r="D230" s="118">
        <f t="shared" si="1"/>
        <v>18.25</v>
      </c>
      <c r="E230" s="118">
        <v>25.0</v>
      </c>
      <c r="F230" s="118">
        <v>35.0</v>
      </c>
      <c r="G230" s="118">
        <v>34.99</v>
      </c>
      <c r="H230" s="4">
        <f t="shared" si="2"/>
        <v>9.99</v>
      </c>
      <c r="I230" s="121">
        <f t="shared" si="3"/>
        <v>0.3996</v>
      </c>
      <c r="J230" s="124" t="str">
        <f t="array" ref="J230">XLOOKUP(A230,'PRICE LIST'!E:E,'PRICE LIST'!H:H)</f>
        <v/>
      </c>
    </row>
    <row r="231">
      <c r="A231" s="118" t="s">
        <v>1228</v>
      </c>
      <c r="B231" s="118" t="s">
        <v>1229</v>
      </c>
      <c r="C231" s="118">
        <v>11.0</v>
      </c>
      <c r="D231" s="118">
        <f t="shared" si="1"/>
        <v>8.03</v>
      </c>
      <c r="E231" s="118">
        <v>11.0</v>
      </c>
      <c r="F231" s="118">
        <v>15.4</v>
      </c>
      <c r="G231" s="118">
        <v>15.99</v>
      </c>
      <c r="H231" s="4">
        <f t="shared" si="2"/>
        <v>4.99</v>
      </c>
      <c r="I231" s="121">
        <f t="shared" si="3"/>
        <v>0.4536363636</v>
      </c>
      <c r="J231" s="124" t="str">
        <f t="array" ref="J231">XLOOKUP(A231,'PRICE LIST'!E:E,'PRICE LIST'!H:H)</f>
        <v/>
      </c>
    </row>
    <row r="232">
      <c r="A232" s="118" t="s">
        <v>549</v>
      </c>
      <c r="B232" s="118" t="s">
        <v>1230</v>
      </c>
      <c r="C232" s="118">
        <v>15.0</v>
      </c>
      <c r="D232" s="118">
        <f t="shared" si="1"/>
        <v>10.95</v>
      </c>
      <c r="E232" s="118">
        <v>15.0</v>
      </c>
      <c r="F232" s="118">
        <v>21.0</v>
      </c>
      <c r="G232" s="118">
        <v>20.99</v>
      </c>
      <c r="H232" s="4">
        <f t="shared" si="2"/>
        <v>5.99</v>
      </c>
      <c r="I232" s="121">
        <f t="shared" si="3"/>
        <v>0.3993333333</v>
      </c>
      <c r="J232" s="124" t="str">
        <f t="array" ref="J232">XLOOKUP(A232,'PRICE LIST'!E:E,'PRICE LIST'!H:H)</f>
        <v/>
      </c>
    </row>
    <row r="233">
      <c r="A233" s="118" t="s">
        <v>553</v>
      </c>
      <c r="B233" s="118" t="s">
        <v>1231</v>
      </c>
      <c r="C233" s="118">
        <v>20.0</v>
      </c>
      <c r="D233" s="118">
        <f t="shared" si="1"/>
        <v>14.6</v>
      </c>
      <c r="E233" s="118">
        <v>20.0</v>
      </c>
      <c r="F233" s="118">
        <v>28.0</v>
      </c>
      <c r="G233" s="118">
        <v>27.99</v>
      </c>
      <c r="H233" s="4">
        <f t="shared" si="2"/>
        <v>7.99</v>
      </c>
      <c r="I233" s="121">
        <f t="shared" si="3"/>
        <v>0.3995</v>
      </c>
      <c r="J233" s="124" t="str">
        <f t="array" ref="J233">XLOOKUP(A233,'PRICE LIST'!E:E,'PRICE LIST'!H:H)</f>
        <v/>
      </c>
    </row>
    <row r="234">
      <c r="A234" s="118" t="s">
        <v>328</v>
      </c>
      <c r="B234" s="118" t="s">
        <v>1232</v>
      </c>
      <c r="C234" s="118">
        <v>11.0</v>
      </c>
      <c r="D234" s="118">
        <f t="shared" si="1"/>
        <v>8.03</v>
      </c>
      <c r="E234" s="118">
        <v>15.0</v>
      </c>
      <c r="F234" s="118">
        <v>21.0</v>
      </c>
      <c r="G234" s="118">
        <v>20.99</v>
      </c>
      <c r="H234" s="4">
        <f t="shared" si="2"/>
        <v>9.99</v>
      </c>
      <c r="I234" s="121">
        <f t="shared" si="3"/>
        <v>0.9081818182</v>
      </c>
      <c r="J234" s="124" t="str">
        <f t="array" ref="J234">XLOOKUP(A234,'PRICE LIST'!E:E,'PRICE LIST'!H:H)</f>
        <v/>
      </c>
    </row>
    <row r="235">
      <c r="A235" s="118" t="s">
        <v>1233</v>
      </c>
      <c r="B235" s="118" t="s">
        <v>1234</v>
      </c>
      <c r="C235" s="118">
        <v>15.0</v>
      </c>
      <c r="D235" s="118">
        <f t="shared" si="1"/>
        <v>10.95</v>
      </c>
      <c r="E235" s="118">
        <v>15.0</v>
      </c>
      <c r="F235" s="118">
        <v>21.0</v>
      </c>
      <c r="G235" s="118">
        <v>20.99</v>
      </c>
      <c r="H235" s="4">
        <f t="shared" si="2"/>
        <v>5.99</v>
      </c>
      <c r="I235" s="121">
        <f t="shared" si="3"/>
        <v>0.3993333333</v>
      </c>
      <c r="J235" s="124" t="str">
        <f t="array" ref="J235">XLOOKUP(A235,'PRICE LIST'!E:E,'PRICE LIST'!H:H)</f>
        <v/>
      </c>
    </row>
    <row r="236">
      <c r="A236" s="118" t="s">
        <v>1235</v>
      </c>
      <c r="B236" s="118" t="s">
        <v>1236</v>
      </c>
      <c r="C236" s="118">
        <v>15.0</v>
      </c>
      <c r="D236" s="118">
        <f t="shared" si="1"/>
        <v>10.95</v>
      </c>
      <c r="E236" s="118">
        <v>15.0</v>
      </c>
      <c r="F236" s="118">
        <v>21.0</v>
      </c>
      <c r="G236" s="118">
        <v>20.99</v>
      </c>
      <c r="H236" s="4">
        <f t="shared" si="2"/>
        <v>5.99</v>
      </c>
      <c r="I236" s="121">
        <f t="shared" si="3"/>
        <v>0.3993333333</v>
      </c>
      <c r="J236" s="124" t="str">
        <f t="array" ref="J236">XLOOKUP(A236,'PRICE LIST'!E:E,'PRICE LIST'!H:H)</f>
        <v/>
      </c>
    </row>
    <row r="237">
      <c r="A237" s="118" t="s">
        <v>1237</v>
      </c>
      <c r="B237" s="118" t="s">
        <v>1238</v>
      </c>
      <c r="C237" s="118">
        <v>15.0</v>
      </c>
      <c r="D237" s="118">
        <f t="shared" si="1"/>
        <v>10.95</v>
      </c>
      <c r="E237" s="118">
        <v>15.0</v>
      </c>
      <c r="F237" s="118">
        <v>21.0</v>
      </c>
      <c r="G237" s="118">
        <v>20.99</v>
      </c>
      <c r="H237" s="4">
        <f t="shared" si="2"/>
        <v>5.99</v>
      </c>
      <c r="I237" s="121">
        <f t="shared" si="3"/>
        <v>0.3993333333</v>
      </c>
      <c r="J237" s="124" t="str">
        <f t="array" ref="J237">XLOOKUP(A237,'PRICE LIST'!E:E,'PRICE LIST'!H:H)</f>
        <v/>
      </c>
    </row>
    <row r="238">
      <c r="A238" s="118" t="s">
        <v>1239</v>
      </c>
      <c r="B238" s="118" t="s">
        <v>1240</v>
      </c>
      <c r="C238" s="118">
        <v>15.0</v>
      </c>
      <c r="D238" s="118">
        <f t="shared" si="1"/>
        <v>10.95</v>
      </c>
      <c r="E238" s="118">
        <v>15.0</v>
      </c>
      <c r="F238" s="118">
        <v>21.0</v>
      </c>
      <c r="G238" s="118">
        <v>20.99</v>
      </c>
      <c r="H238" s="4">
        <f t="shared" si="2"/>
        <v>5.99</v>
      </c>
      <c r="I238" s="121">
        <f t="shared" si="3"/>
        <v>0.3993333333</v>
      </c>
      <c r="J238" s="124" t="str">
        <f t="array" ref="J238">XLOOKUP(A238,'PRICE LIST'!E:E,'PRICE LIST'!H:H)</f>
        <v/>
      </c>
    </row>
    <row r="239">
      <c r="A239" s="118" t="s">
        <v>551</v>
      </c>
      <c r="B239" s="118" t="s">
        <v>1241</v>
      </c>
      <c r="C239" s="118">
        <v>15.0</v>
      </c>
      <c r="D239" s="118">
        <f t="shared" si="1"/>
        <v>10.95</v>
      </c>
      <c r="E239" s="118">
        <v>14.0</v>
      </c>
      <c r="F239" s="118">
        <v>19.6</v>
      </c>
      <c r="G239" s="118">
        <v>19.99</v>
      </c>
      <c r="H239" s="4">
        <f t="shared" si="2"/>
        <v>4.99</v>
      </c>
      <c r="I239" s="121">
        <f t="shared" si="3"/>
        <v>0.3326666667</v>
      </c>
      <c r="J239" s="124" t="str">
        <f t="array" ref="J239">XLOOKUP(A239,'PRICE LIST'!E:E,'PRICE LIST'!H:H)</f>
        <v/>
      </c>
    </row>
    <row r="240">
      <c r="A240" s="118" t="s">
        <v>253</v>
      </c>
      <c r="B240" s="118" t="s">
        <v>1242</v>
      </c>
      <c r="C240" s="118">
        <v>25.0</v>
      </c>
      <c r="D240" s="118">
        <f t="shared" si="1"/>
        <v>18.25</v>
      </c>
      <c r="E240" s="118">
        <v>25.0</v>
      </c>
      <c r="F240" s="118">
        <v>35.0</v>
      </c>
      <c r="G240" s="118">
        <v>34.99</v>
      </c>
      <c r="H240" s="4">
        <f t="shared" si="2"/>
        <v>9.99</v>
      </c>
      <c r="I240" s="121">
        <f t="shared" si="3"/>
        <v>0.3996</v>
      </c>
      <c r="J240" s="124" t="str">
        <f t="array" ref="J240">XLOOKUP(A240,'PRICE LIST'!E:E,'PRICE LIST'!H:H)</f>
        <v/>
      </c>
    </row>
    <row r="241">
      <c r="A241" s="118" t="s">
        <v>754</v>
      </c>
      <c r="B241" s="118" t="s">
        <v>1243</v>
      </c>
      <c r="C241" s="118">
        <v>11.0</v>
      </c>
      <c r="D241" s="118">
        <f t="shared" si="1"/>
        <v>8.03</v>
      </c>
      <c r="E241" s="118">
        <v>11.0</v>
      </c>
      <c r="F241" s="118">
        <v>15.4</v>
      </c>
      <c r="G241" s="118">
        <v>15.99</v>
      </c>
      <c r="H241" s="4">
        <f t="shared" si="2"/>
        <v>4.99</v>
      </c>
      <c r="I241" s="121">
        <f t="shared" si="3"/>
        <v>0.4536363636</v>
      </c>
      <c r="J241" s="124" t="str">
        <f t="array" ref="J241">XLOOKUP(A241,'PRICE LIST'!E:E,'PRICE LIST'!H:H)</f>
        <v/>
      </c>
    </row>
    <row r="242">
      <c r="A242" s="118" t="s">
        <v>192</v>
      </c>
      <c r="B242" s="118" t="s">
        <v>1244</v>
      </c>
      <c r="C242" s="118">
        <v>15.0</v>
      </c>
      <c r="D242" s="118">
        <f t="shared" si="1"/>
        <v>10.95</v>
      </c>
      <c r="E242" s="118">
        <v>15.0</v>
      </c>
      <c r="F242" s="118">
        <v>21.0</v>
      </c>
      <c r="G242" s="118">
        <v>20.99</v>
      </c>
      <c r="H242" s="4">
        <f t="shared" si="2"/>
        <v>5.99</v>
      </c>
      <c r="I242" s="121">
        <f t="shared" si="3"/>
        <v>0.3993333333</v>
      </c>
      <c r="J242" s="124" t="str">
        <f t="array" ref="J242">XLOOKUP(A242,'PRICE LIST'!E:E,'PRICE LIST'!H:H)</f>
        <v/>
      </c>
    </row>
    <row r="243">
      <c r="A243" s="118" t="s">
        <v>796</v>
      </c>
      <c r="B243" s="118" t="s">
        <v>1245</v>
      </c>
      <c r="C243" s="118">
        <v>18.0</v>
      </c>
      <c r="D243" s="118">
        <f t="shared" si="1"/>
        <v>13.14</v>
      </c>
      <c r="E243" s="118">
        <v>17.0</v>
      </c>
      <c r="F243" s="118">
        <v>23.8</v>
      </c>
      <c r="G243" s="118">
        <v>23.99</v>
      </c>
      <c r="H243" s="4">
        <f t="shared" si="2"/>
        <v>5.99</v>
      </c>
      <c r="I243" s="121">
        <f t="shared" si="3"/>
        <v>0.3327777778</v>
      </c>
      <c r="J243" s="124" t="str">
        <f t="array" ref="J243">XLOOKUP(A243,'PRICE LIST'!E:E,'PRICE LIST'!H:H)</f>
        <v/>
      </c>
    </row>
    <row r="244">
      <c r="A244" s="118" t="s">
        <v>1246</v>
      </c>
      <c r="B244" s="118" t="s">
        <v>1247</v>
      </c>
      <c r="C244" s="118">
        <v>11.0</v>
      </c>
      <c r="D244" s="118">
        <f t="shared" si="1"/>
        <v>8.03</v>
      </c>
      <c r="E244" s="118">
        <v>5.0</v>
      </c>
      <c r="F244" s="118">
        <v>7.0</v>
      </c>
      <c r="G244" s="118">
        <v>6.99</v>
      </c>
      <c r="H244" s="4">
        <f t="shared" si="2"/>
        <v>-4.01</v>
      </c>
      <c r="I244" s="121">
        <f t="shared" si="3"/>
        <v>-0.3645454545</v>
      </c>
      <c r="J244" s="124" t="str">
        <f t="array" ref="J244">XLOOKUP(A244,'PRICE LIST'!E:E,'PRICE LIST'!H:H)</f>
        <v/>
      </c>
    </row>
    <row r="245">
      <c r="A245" s="118" t="s">
        <v>1248</v>
      </c>
      <c r="B245" s="118" t="s">
        <v>1249</v>
      </c>
      <c r="C245" s="118">
        <v>18.0</v>
      </c>
      <c r="D245" s="118">
        <f t="shared" si="1"/>
        <v>13.14</v>
      </c>
      <c r="E245" s="118">
        <v>15.0</v>
      </c>
      <c r="F245" s="118">
        <v>21.0</v>
      </c>
      <c r="G245" s="118">
        <v>20.99</v>
      </c>
      <c r="H245" s="4">
        <f t="shared" si="2"/>
        <v>2.99</v>
      </c>
      <c r="I245" s="121">
        <f t="shared" si="3"/>
        <v>0.1661111111</v>
      </c>
      <c r="J245" s="124" t="str">
        <f t="array" ref="J245">XLOOKUP(A245,'PRICE LIST'!E:E,'PRICE LIST'!H:H)</f>
        <v/>
      </c>
    </row>
    <row r="246">
      <c r="A246" s="118" t="s">
        <v>1250</v>
      </c>
      <c r="B246" s="118" t="s">
        <v>1251</v>
      </c>
      <c r="C246" s="118">
        <v>18.0</v>
      </c>
      <c r="D246" s="118">
        <f t="shared" si="1"/>
        <v>13.14</v>
      </c>
      <c r="E246" s="118">
        <v>17.0</v>
      </c>
      <c r="F246" s="118">
        <v>23.8</v>
      </c>
      <c r="G246" s="118">
        <v>23.99</v>
      </c>
      <c r="H246" s="4">
        <f t="shared" si="2"/>
        <v>5.99</v>
      </c>
      <c r="I246" s="121">
        <f t="shared" si="3"/>
        <v>0.3327777778</v>
      </c>
      <c r="J246" s="124" t="str">
        <f t="array" ref="J246">XLOOKUP(A246,'PRICE LIST'!E:E,'PRICE LIST'!H:H)</f>
        <v/>
      </c>
    </row>
    <row r="247">
      <c r="A247" s="118" t="s">
        <v>743</v>
      </c>
      <c r="B247" s="118" t="s">
        <v>1252</v>
      </c>
      <c r="C247" s="118">
        <v>9.0</v>
      </c>
      <c r="D247" s="118">
        <f t="shared" si="1"/>
        <v>6.57</v>
      </c>
      <c r="E247" s="118">
        <v>11.0</v>
      </c>
      <c r="F247" s="118">
        <v>15.4</v>
      </c>
      <c r="G247" s="118">
        <v>15.99</v>
      </c>
      <c r="H247" s="4">
        <f t="shared" si="2"/>
        <v>6.99</v>
      </c>
      <c r="I247" s="121">
        <f t="shared" si="3"/>
        <v>0.7766666667</v>
      </c>
      <c r="J247" s="124" t="str">
        <f t="array" ref="J247">XLOOKUP(A247,'PRICE LIST'!E:E,'PRICE LIST'!H:H)</f>
        <v/>
      </c>
    </row>
    <row r="248">
      <c r="A248" s="118" t="s">
        <v>398</v>
      </c>
      <c r="B248" s="118" t="s">
        <v>1253</v>
      </c>
      <c r="C248" s="118">
        <v>9.0</v>
      </c>
      <c r="D248" s="118">
        <f t="shared" si="1"/>
        <v>6.57</v>
      </c>
      <c r="E248" s="118">
        <v>9.0</v>
      </c>
      <c r="F248" s="118">
        <v>12.6</v>
      </c>
      <c r="G248" s="118">
        <v>12.99</v>
      </c>
      <c r="H248" s="4">
        <f t="shared" si="2"/>
        <v>3.99</v>
      </c>
      <c r="I248" s="121">
        <f t="shared" si="3"/>
        <v>0.4433333333</v>
      </c>
      <c r="J248" s="124" t="str">
        <f t="array" ref="J248">XLOOKUP(A248,'PRICE LIST'!E:E,'PRICE LIST'!H:H)</f>
        <v/>
      </c>
    </row>
    <row r="249">
      <c r="A249" s="118" t="s">
        <v>1254</v>
      </c>
      <c r="B249" s="118" t="s">
        <v>1255</v>
      </c>
      <c r="C249" s="118">
        <v>9.0</v>
      </c>
      <c r="D249" s="118">
        <f t="shared" si="1"/>
        <v>6.57</v>
      </c>
      <c r="E249" s="118">
        <v>14.0</v>
      </c>
      <c r="F249" s="118">
        <v>19.6</v>
      </c>
      <c r="G249" s="118">
        <v>19.99</v>
      </c>
      <c r="H249" s="4">
        <f t="shared" si="2"/>
        <v>10.99</v>
      </c>
      <c r="I249" s="121">
        <f t="shared" si="3"/>
        <v>1.221111111</v>
      </c>
      <c r="J249" s="124" t="str">
        <f t="array" ref="J249">XLOOKUP(A249,'PRICE LIST'!E:E,'PRICE LIST'!H:H)</f>
        <v/>
      </c>
    </row>
    <row r="250">
      <c r="A250" s="118" t="s">
        <v>752</v>
      </c>
      <c r="B250" s="118" t="s">
        <v>1256</v>
      </c>
      <c r="C250" s="118">
        <v>27.0</v>
      </c>
      <c r="D250" s="118">
        <f t="shared" si="1"/>
        <v>19.71</v>
      </c>
      <c r="E250" s="118">
        <v>27.0</v>
      </c>
      <c r="F250" s="118">
        <v>37.8</v>
      </c>
      <c r="G250" s="118">
        <v>37.99</v>
      </c>
      <c r="H250" s="4">
        <f t="shared" si="2"/>
        <v>10.99</v>
      </c>
      <c r="I250" s="121">
        <f t="shared" si="3"/>
        <v>0.407037037</v>
      </c>
      <c r="J250" s="124" t="str">
        <f t="array" ref="J250">XLOOKUP(A250,'PRICE LIST'!E:E,'PRICE LIST'!H:H)</f>
        <v/>
      </c>
    </row>
    <row r="251">
      <c r="A251" s="118" t="s">
        <v>311</v>
      </c>
      <c r="B251" s="118" t="s">
        <v>1257</v>
      </c>
      <c r="C251" s="118">
        <v>35.0</v>
      </c>
      <c r="D251" s="118">
        <f t="shared" si="1"/>
        <v>25.55</v>
      </c>
      <c r="E251" s="118">
        <v>35.0</v>
      </c>
      <c r="F251" s="118">
        <v>49.0</v>
      </c>
      <c r="G251" s="118">
        <v>49.0</v>
      </c>
      <c r="H251" s="4">
        <f t="shared" si="2"/>
        <v>14</v>
      </c>
      <c r="I251" s="121">
        <f t="shared" si="3"/>
        <v>0.4</v>
      </c>
      <c r="J251" s="124" t="str">
        <f t="array" ref="J251">XLOOKUP(A251,'PRICE LIST'!E:E,'PRICE LIST'!H:H)</f>
        <v/>
      </c>
    </row>
    <row r="252">
      <c r="A252" s="118" t="s">
        <v>194</v>
      </c>
      <c r="B252" s="118" t="s">
        <v>1258</v>
      </c>
      <c r="C252" s="118">
        <v>15.0</v>
      </c>
      <c r="D252" s="118">
        <f t="shared" si="1"/>
        <v>10.95</v>
      </c>
      <c r="E252" s="118">
        <v>15.0</v>
      </c>
      <c r="F252" s="118">
        <v>21.0</v>
      </c>
      <c r="G252" s="118">
        <v>20.99</v>
      </c>
      <c r="H252" s="4">
        <f t="shared" si="2"/>
        <v>5.99</v>
      </c>
      <c r="I252" s="121">
        <f t="shared" si="3"/>
        <v>0.3993333333</v>
      </c>
      <c r="J252" s="124" t="str">
        <f t="array" ref="J252">XLOOKUP(A252,'PRICE LIST'!E:E,'PRICE LIST'!H:H)</f>
        <v/>
      </c>
    </row>
    <row r="253">
      <c r="A253" s="118" t="s">
        <v>214</v>
      </c>
      <c r="B253" s="118" t="s">
        <v>1259</v>
      </c>
      <c r="C253" s="118">
        <v>15.0</v>
      </c>
      <c r="D253" s="118">
        <f t="shared" si="1"/>
        <v>10.95</v>
      </c>
      <c r="E253" s="118">
        <v>15.0</v>
      </c>
      <c r="F253" s="118">
        <v>21.0</v>
      </c>
      <c r="G253" s="118">
        <v>20.99</v>
      </c>
      <c r="H253" s="4">
        <f t="shared" si="2"/>
        <v>5.99</v>
      </c>
      <c r="I253" s="121">
        <f t="shared" si="3"/>
        <v>0.3993333333</v>
      </c>
      <c r="J253" s="124" t="str">
        <f t="array" ref="J253">XLOOKUP(A253,'PRICE LIST'!E:E,'PRICE LIST'!H:H)</f>
        <v/>
      </c>
    </row>
    <row r="254">
      <c r="A254" s="118" t="s">
        <v>196</v>
      </c>
      <c r="B254" s="118" t="s">
        <v>1260</v>
      </c>
      <c r="C254" s="118">
        <v>15.0</v>
      </c>
      <c r="D254" s="118">
        <f t="shared" si="1"/>
        <v>10.95</v>
      </c>
      <c r="E254" s="118">
        <v>15.0</v>
      </c>
      <c r="F254" s="118">
        <v>21.0</v>
      </c>
      <c r="G254" s="118">
        <v>20.99</v>
      </c>
      <c r="H254" s="4">
        <f t="shared" si="2"/>
        <v>5.99</v>
      </c>
      <c r="I254" s="121">
        <f t="shared" si="3"/>
        <v>0.3993333333</v>
      </c>
      <c r="J254" s="124" t="str">
        <f t="array" ref="J254">XLOOKUP(A254,'PRICE LIST'!E:E,'PRICE LIST'!H:H)</f>
        <v/>
      </c>
    </row>
    <row r="255">
      <c r="A255" s="118" t="s">
        <v>190</v>
      </c>
      <c r="B255" s="118" t="s">
        <v>1261</v>
      </c>
      <c r="C255" s="118">
        <v>15.0</v>
      </c>
      <c r="D255" s="118">
        <f t="shared" si="1"/>
        <v>10.95</v>
      </c>
      <c r="E255" s="118">
        <v>15.0</v>
      </c>
      <c r="F255" s="118">
        <v>21.0</v>
      </c>
      <c r="G255" s="118">
        <v>20.99</v>
      </c>
      <c r="H255" s="4">
        <f t="shared" si="2"/>
        <v>5.99</v>
      </c>
      <c r="I255" s="121">
        <f t="shared" si="3"/>
        <v>0.3993333333</v>
      </c>
      <c r="J255" s="124" t="str">
        <f t="array" ref="J255">XLOOKUP(A255,'PRICE LIST'!E:E,'PRICE LIST'!H:H)</f>
        <v/>
      </c>
    </row>
    <row r="256">
      <c r="A256" s="118" t="s">
        <v>210</v>
      </c>
      <c r="B256" s="118" t="s">
        <v>1262</v>
      </c>
      <c r="C256" s="118">
        <v>15.0</v>
      </c>
      <c r="D256" s="118">
        <f t="shared" si="1"/>
        <v>10.95</v>
      </c>
      <c r="E256" s="118">
        <v>15.0</v>
      </c>
      <c r="F256" s="118">
        <v>21.0</v>
      </c>
      <c r="G256" s="118">
        <v>20.99</v>
      </c>
      <c r="H256" s="4">
        <f t="shared" si="2"/>
        <v>5.99</v>
      </c>
      <c r="I256" s="121">
        <f t="shared" si="3"/>
        <v>0.3993333333</v>
      </c>
      <c r="J256" s="124" t="str">
        <f t="array" ref="J256">XLOOKUP(A256,'PRICE LIST'!E:E,'PRICE LIST'!H:H)</f>
        <v/>
      </c>
    </row>
    <row r="257">
      <c r="A257" s="118" t="s">
        <v>200</v>
      </c>
      <c r="B257" s="118" t="s">
        <v>1263</v>
      </c>
      <c r="C257" s="118">
        <v>15.0</v>
      </c>
      <c r="D257" s="118">
        <f t="shared" si="1"/>
        <v>10.95</v>
      </c>
      <c r="E257" s="118">
        <v>15.0</v>
      </c>
      <c r="F257" s="118">
        <v>21.0</v>
      </c>
      <c r="G257" s="118">
        <v>20.99</v>
      </c>
      <c r="H257" s="4">
        <f t="shared" si="2"/>
        <v>5.99</v>
      </c>
      <c r="I257" s="121">
        <f t="shared" si="3"/>
        <v>0.3993333333</v>
      </c>
      <c r="J257" s="124" t="str">
        <f t="array" ref="J257">XLOOKUP(A257,'PRICE LIST'!E:E,'PRICE LIST'!H:H)</f>
        <v/>
      </c>
    </row>
    <row r="258">
      <c r="A258" s="118" t="s">
        <v>1264</v>
      </c>
      <c r="B258" s="118" t="s">
        <v>1265</v>
      </c>
      <c r="C258" s="118">
        <v>7.0</v>
      </c>
      <c r="D258" s="118">
        <f t="shared" si="1"/>
        <v>5.11</v>
      </c>
      <c r="E258" s="118">
        <v>9.0</v>
      </c>
      <c r="F258" s="118">
        <v>12.6</v>
      </c>
      <c r="G258" s="118">
        <v>12.99</v>
      </c>
      <c r="H258" s="4">
        <f t="shared" si="2"/>
        <v>5.99</v>
      </c>
      <c r="I258" s="121">
        <f t="shared" si="3"/>
        <v>0.8557142857</v>
      </c>
      <c r="J258" s="124" t="str">
        <f t="array" ref="J258">XLOOKUP(A258,'PRICE LIST'!E:E,'PRICE LIST'!H:H)</f>
        <v/>
      </c>
    </row>
    <row r="259">
      <c r="A259" s="118" t="s">
        <v>598</v>
      </c>
      <c r="B259" s="118" t="s">
        <v>1266</v>
      </c>
      <c r="C259" s="118">
        <v>14.0</v>
      </c>
      <c r="D259" s="118">
        <f t="shared" si="1"/>
        <v>10.22</v>
      </c>
      <c r="E259" s="118">
        <v>14.0</v>
      </c>
      <c r="F259" s="118">
        <v>19.6</v>
      </c>
      <c r="G259" s="118">
        <v>19.99</v>
      </c>
      <c r="H259" s="4">
        <f t="shared" si="2"/>
        <v>5.99</v>
      </c>
      <c r="I259" s="121">
        <f t="shared" si="3"/>
        <v>0.4278571429</v>
      </c>
      <c r="J259" s="124" t="str">
        <f t="array" ref="J259">XLOOKUP(A259,'PRICE LIST'!E:E,'PRICE LIST'!H:H)</f>
        <v/>
      </c>
    </row>
    <row r="260">
      <c r="A260" s="118" t="s">
        <v>784</v>
      </c>
      <c r="B260" s="118" t="s">
        <v>1267</v>
      </c>
      <c r="C260" s="118">
        <v>8.0</v>
      </c>
      <c r="D260" s="118">
        <f t="shared" si="1"/>
        <v>5.84</v>
      </c>
      <c r="E260" s="118">
        <v>8.0</v>
      </c>
      <c r="F260" s="118">
        <v>11.2</v>
      </c>
      <c r="G260" s="118">
        <v>11.99</v>
      </c>
      <c r="H260" s="4">
        <f t="shared" si="2"/>
        <v>3.99</v>
      </c>
      <c r="I260" s="121">
        <f t="shared" si="3"/>
        <v>0.49875</v>
      </c>
      <c r="J260" s="124" t="str">
        <f t="array" ref="J260">XLOOKUP(A260,'PRICE LIST'!E:E,'PRICE LIST'!H:H)</f>
        <v/>
      </c>
    </row>
    <row r="261">
      <c r="A261" s="118" t="s">
        <v>1268</v>
      </c>
      <c r="B261" s="118" t="s">
        <v>1269</v>
      </c>
      <c r="C261" s="118">
        <v>9.0</v>
      </c>
      <c r="D261" s="118">
        <f t="shared" si="1"/>
        <v>6.57</v>
      </c>
      <c r="E261" s="118">
        <v>9.0</v>
      </c>
      <c r="F261" s="118">
        <v>12.6</v>
      </c>
      <c r="G261" s="118">
        <v>12.99</v>
      </c>
      <c r="H261" s="4">
        <f t="shared" si="2"/>
        <v>3.99</v>
      </c>
      <c r="I261" s="121">
        <f t="shared" si="3"/>
        <v>0.4433333333</v>
      </c>
      <c r="J261" s="124" t="str">
        <f t="array" ref="J261">XLOOKUP(A261,'PRICE LIST'!E:E,'PRICE LIST'!H:H)</f>
        <v/>
      </c>
    </row>
    <row r="262">
      <c r="A262" s="118" t="s">
        <v>1270</v>
      </c>
      <c r="B262" s="118" t="s">
        <v>1271</v>
      </c>
      <c r="C262" s="118">
        <v>8.0</v>
      </c>
      <c r="D262" s="118">
        <f t="shared" si="1"/>
        <v>5.84</v>
      </c>
      <c r="E262" s="118">
        <v>3.0</v>
      </c>
      <c r="F262" s="118">
        <v>4.2</v>
      </c>
      <c r="G262" s="118">
        <v>3.99</v>
      </c>
      <c r="H262" s="4">
        <f t="shared" si="2"/>
        <v>-4.01</v>
      </c>
      <c r="I262" s="121">
        <f t="shared" si="3"/>
        <v>-0.50125</v>
      </c>
      <c r="J262" s="124" t="str">
        <f t="array" ref="J262">XLOOKUP(A262,'PRICE LIST'!E:E,'PRICE LIST'!H:H)</f>
        <v/>
      </c>
    </row>
    <row r="263">
      <c r="A263" s="118" t="s">
        <v>198</v>
      </c>
      <c r="B263" s="118" t="s">
        <v>1272</v>
      </c>
      <c r="C263" s="118">
        <v>15.0</v>
      </c>
      <c r="D263" s="118">
        <f t="shared" si="1"/>
        <v>10.95</v>
      </c>
      <c r="E263" s="118">
        <v>15.0</v>
      </c>
      <c r="F263" s="118">
        <v>21.0</v>
      </c>
      <c r="G263" s="118">
        <v>20.99</v>
      </c>
      <c r="H263" s="4">
        <f t="shared" si="2"/>
        <v>5.99</v>
      </c>
      <c r="I263" s="121">
        <f t="shared" si="3"/>
        <v>0.3993333333</v>
      </c>
      <c r="J263" s="124" t="str">
        <f t="array" ref="J263">XLOOKUP(A263,'PRICE LIST'!E:E,'PRICE LIST'!H:H)</f>
        <v/>
      </c>
    </row>
    <row r="264">
      <c r="A264" s="118" t="s">
        <v>485</v>
      </c>
      <c r="B264" s="118" t="s">
        <v>1273</v>
      </c>
      <c r="C264" s="118">
        <v>8.99</v>
      </c>
      <c r="D264" s="118">
        <f t="shared" si="1"/>
        <v>6.5627</v>
      </c>
      <c r="E264" s="118">
        <v>9.0</v>
      </c>
      <c r="F264" s="118">
        <v>12.6</v>
      </c>
      <c r="G264" s="118">
        <v>12.99</v>
      </c>
      <c r="H264" s="4">
        <f t="shared" si="2"/>
        <v>4</v>
      </c>
      <c r="I264" s="121">
        <f t="shared" si="3"/>
        <v>0.4449388209</v>
      </c>
      <c r="J264" s="124" t="str">
        <f t="array" ref="J264">XLOOKUP(A264,'PRICE LIST'!E:E,'PRICE LIST'!H:H)</f>
        <v/>
      </c>
    </row>
    <row r="265">
      <c r="A265" s="118" t="s">
        <v>324</v>
      </c>
      <c r="B265" s="118" t="s">
        <v>1274</v>
      </c>
      <c r="C265" s="118">
        <v>20.0</v>
      </c>
      <c r="D265" s="118">
        <f t="shared" si="1"/>
        <v>14.6</v>
      </c>
      <c r="E265" s="118">
        <v>20.0</v>
      </c>
      <c r="F265" s="118">
        <v>28.0</v>
      </c>
      <c r="G265" s="118">
        <v>27.99</v>
      </c>
      <c r="H265" s="4">
        <f t="shared" si="2"/>
        <v>7.99</v>
      </c>
      <c r="I265" s="121">
        <f t="shared" si="3"/>
        <v>0.3995</v>
      </c>
      <c r="J265" s="124" t="str">
        <f t="array" ref="J265">XLOOKUP(A265,'PRICE LIST'!E:E,'PRICE LIST'!H:H)</f>
        <v/>
      </c>
    </row>
    <row r="266">
      <c r="A266" s="118" t="s">
        <v>229</v>
      </c>
      <c r="B266" s="118" t="s">
        <v>1275</v>
      </c>
      <c r="C266" s="118">
        <v>5.5</v>
      </c>
      <c r="D266" s="118">
        <f t="shared" si="1"/>
        <v>4.015</v>
      </c>
      <c r="E266" s="118">
        <v>5.5</v>
      </c>
      <c r="F266" s="118">
        <v>7.7</v>
      </c>
      <c r="G266" s="118">
        <v>7.99</v>
      </c>
      <c r="H266" s="4">
        <f t="shared" si="2"/>
        <v>2.49</v>
      </c>
      <c r="I266" s="121">
        <f t="shared" si="3"/>
        <v>0.4527272727</v>
      </c>
      <c r="J266" s="123" t="str">
        <f t="array" ref="J266">XLOOKUP(A266,'PRICE LIST'!R:R,'PRICE LIST'!S:S)</f>
        <v/>
      </c>
    </row>
    <row r="267">
      <c r="A267" s="118" t="s">
        <v>228</v>
      </c>
      <c r="B267" s="118" t="s">
        <v>1276</v>
      </c>
      <c r="C267" s="118">
        <v>5.5</v>
      </c>
      <c r="D267" s="118">
        <f t="shared" si="1"/>
        <v>4.015</v>
      </c>
      <c r="E267" s="118">
        <v>5.5</v>
      </c>
      <c r="F267" s="118">
        <v>7.7</v>
      </c>
      <c r="G267" s="118">
        <v>7.99</v>
      </c>
      <c r="H267" s="4">
        <f t="shared" si="2"/>
        <v>2.49</v>
      </c>
      <c r="I267" s="121">
        <f t="shared" si="3"/>
        <v>0.4527272727</v>
      </c>
      <c r="J267" s="123" t="str">
        <f t="array" ref="J267">XLOOKUP(A267,'PRICE LIST'!R:R,'PRICE LIST'!S:S)</f>
        <v/>
      </c>
    </row>
    <row r="268">
      <c r="A268" s="118" t="s">
        <v>227</v>
      </c>
      <c r="B268" s="118" t="s">
        <v>1277</v>
      </c>
      <c r="C268" s="118">
        <v>5.5</v>
      </c>
      <c r="D268" s="118">
        <f t="shared" si="1"/>
        <v>4.015</v>
      </c>
      <c r="E268" s="118">
        <v>5.5</v>
      </c>
      <c r="F268" s="118">
        <v>7.7</v>
      </c>
      <c r="G268" s="118">
        <v>7.99</v>
      </c>
      <c r="H268" s="4">
        <f t="shared" si="2"/>
        <v>2.49</v>
      </c>
      <c r="I268" s="121">
        <f t="shared" si="3"/>
        <v>0.4527272727</v>
      </c>
      <c r="J268" s="123" t="str">
        <f t="array" ref="J268">XLOOKUP(A268,'PRICE LIST'!R:R,'PRICE LIST'!S:S)</f>
        <v/>
      </c>
    </row>
    <row r="269">
      <c r="A269" s="118" t="s">
        <v>225</v>
      </c>
      <c r="B269" s="118" t="s">
        <v>1278</v>
      </c>
      <c r="C269" s="118">
        <v>5.5</v>
      </c>
      <c r="D269" s="118">
        <f t="shared" si="1"/>
        <v>4.015</v>
      </c>
      <c r="E269" s="118">
        <v>5.5</v>
      </c>
      <c r="F269" s="118">
        <v>7.7</v>
      </c>
      <c r="G269" s="118">
        <v>7.99</v>
      </c>
      <c r="H269" s="4">
        <f t="shared" si="2"/>
        <v>2.49</v>
      </c>
      <c r="I269" s="121">
        <f t="shared" si="3"/>
        <v>0.4527272727</v>
      </c>
      <c r="J269" s="123" t="str">
        <f t="array" ref="J269">XLOOKUP(A269,'PRICE LIST'!R:R,'PRICE LIST'!S:S)</f>
        <v/>
      </c>
    </row>
    <row r="270">
      <c r="A270" s="118" t="s">
        <v>255</v>
      </c>
      <c r="B270" s="118" t="s">
        <v>1279</v>
      </c>
      <c r="C270" s="118">
        <v>45.0</v>
      </c>
      <c r="D270" s="118">
        <f t="shared" si="1"/>
        <v>32.85</v>
      </c>
      <c r="E270" s="118">
        <v>45.0</v>
      </c>
      <c r="F270" s="118">
        <v>63.0</v>
      </c>
      <c r="G270" s="118">
        <v>62.99</v>
      </c>
      <c r="H270" s="4">
        <f t="shared" si="2"/>
        <v>17.99</v>
      </c>
      <c r="I270" s="121">
        <f t="shared" si="3"/>
        <v>0.3997777778</v>
      </c>
      <c r="J270" s="124" t="str">
        <f t="array" ref="J270">XLOOKUP(A270,'PRICE LIST'!E:E,'PRICE LIST'!H:H)</f>
        <v/>
      </c>
    </row>
    <row r="271">
      <c r="A271" s="118" t="s">
        <v>304</v>
      </c>
      <c r="B271" s="118" t="s">
        <v>1280</v>
      </c>
      <c r="C271" s="118">
        <v>50.0</v>
      </c>
      <c r="D271" s="118">
        <f t="shared" si="1"/>
        <v>36.5</v>
      </c>
      <c r="E271" s="118">
        <v>50.0</v>
      </c>
      <c r="F271" s="118">
        <v>70.0</v>
      </c>
      <c r="G271" s="118">
        <v>69.99</v>
      </c>
      <c r="H271" s="4">
        <f t="shared" si="2"/>
        <v>19.99</v>
      </c>
      <c r="I271" s="121">
        <f t="shared" si="3"/>
        <v>0.3998</v>
      </c>
      <c r="J271" s="124" t="str">
        <f t="array" ref="J271">XLOOKUP(A271,'PRICE LIST'!E:E,'PRICE LIST'!H:H)</f>
        <v/>
      </c>
    </row>
    <row r="272">
      <c r="A272" s="118" t="s">
        <v>1281</v>
      </c>
      <c r="B272" s="118" t="s">
        <v>1282</v>
      </c>
      <c r="C272" s="118">
        <v>7.0</v>
      </c>
      <c r="D272" s="118">
        <f t="shared" si="1"/>
        <v>5.11</v>
      </c>
      <c r="E272" s="118">
        <v>9.0</v>
      </c>
      <c r="F272" s="118">
        <v>12.6</v>
      </c>
      <c r="G272" s="118">
        <v>12.99</v>
      </c>
      <c r="H272" s="4">
        <f t="shared" si="2"/>
        <v>5.99</v>
      </c>
      <c r="I272" s="121">
        <f t="shared" si="3"/>
        <v>0.8557142857</v>
      </c>
      <c r="J272" s="124" t="str">
        <f t="array" ref="J272">XLOOKUP(A272,'PRICE LIST'!E:E,'PRICE LIST'!H:H)</f>
        <v/>
      </c>
    </row>
    <row r="273">
      <c r="A273" s="118" t="s">
        <v>186</v>
      </c>
      <c r="B273" s="118" t="s">
        <v>1283</v>
      </c>
      <c r="C273" s="118">
        <v>7.0</v>
      </c>
      <c r="D273" s="118">
        <f t="shared" si="1"/>
        <v>5.11</v>
      </c>
      <c r="E273" s="118">
        <v>7.0</v>
      </c>
      <c r="F273" s="118">
        <v>9.8</v>
      </c>
      <c r="G273" s="118">
        <v>9.99</v>
      </c>
      <c r="H273" s="4">
        <f t="shared" si="2"/>
        <v>2.99</v>
      </c>
      <c r="I273" s="121">
        <f t="shared" si="3"/>
        <v>0.4271428571</v>
      </c>
      <c r="J273" s="124" t="str">
        <f t="array" ref="J273">XLOOKUP(A273,'PRICE LIST'!E:E,'PRICE LIST'!H:H)</f>
        <v/>
      </c>
    </row>
    <row r="274">
      <c r="A274" s="118" t="s">
        <v>188</v>
      </c>
      <c r="B274" s="118" t="s">
        <v>1284</v>
      </c>
      <c r="C274" s="118">
        <v>7.0</v>
      </c>
      <c r="D274" s="118">
        <f t="shared" si="1"/>
        <v>5.11</v>
      </c>
      <c r="E274" s="118">
        <v>7.0</v>
      </c>
      <c r="F274" s="118">
        <v>9.8</v>
      </c>
      <c r="G274" s="118">
        <v>9.99</v>
      </c>
      <c r="H274" s="4">
        <f t="shared" si="2"/>
        <v>2.99</v>
      </c>
      <c r="I274" s="121">
        <f t="shared" si="3"/>
        <v>0.4271428571</v>
      </c>
      <c r="J274" s="124" t="str">
        <f t="array" ref="J274">XLOOKUP(A274,'PRICE LIST'!E:E,'PRICE LIST'!H:H)</f>
        <v/>
      </c>
    </row>
    <row r="275">
      <c r="A275" s="118" t="s">
        <v>224</v>
      </c>
      <c r="B275" s="118" t="s">
        <v>1285</v>
      </c>
      <c r="C275" s="118">
        <v>8.0</v>
      </c>
      <c r="D275" s="118">
        <f t="shared" si="1"/>
        <v>5.84</v>
      </c>
      <c r="E275" s="118">
        <v>5.0</v>
      </c>
      <c r="F275" s="118">
        <v>7.0</v>
      </c>
      <c r="G275" s="118">
        <v>6.99</v>
      </c>
      <c r="H275" s="4">
        <f t="shared" si="2"/>
        <v>-1.01</v>
      </c>
      <c r="I275" s="121">
        <f t="shared" si="3"/>
        <v>-0.12625</v>
      </c>
      <c r="J275" s="124" t="str">
        <f t="array" ref="J275">XLOOKUP(A275,'PRICE LIST'!E:E,'PRICE LIST'!H:H)</f>
        <v/>
      </c>
    </row>
    <row r="276">
      <c r="A276" s="118" t="s">
        <v>157</v>
      </c>
      <c r="B276" s="118" t="s">
        <v>1286</v>
      </c>
      <c r="C276" s="118">
        <v>7.0</v>
      </c>
      <c r="D276" s="118">
        <f t="shared" si="1"/>
        <v>5.11</v>
      </c>
      <c r="E276" s="118">
        <v>7.0</v>
      </c>
      <c r="F276" s="118">
        <v>9.8</v>
      </c>
      <c r="G276" s="118">
        <v>9.99</v>
      </c>
      <c r="H276" s="4">
        <f t="shared" si="2"/>
        <v>2.99</v>
      </c>
      <c r="I276" s="121">
        <f t="shared" si="3"/>
        <v>0.4271428571</v>
      </c>
      <c r="J276" s="124" t="str">
        <f t="array" ref="J276">XLOOKUP(A276,'PRICE LIST'!E:E,'PRICE LIST'!H:H)</f>
        <v/>
      </c>
    </row>
    <row r="277">
      <c r="A277" s="118" t="s">
        <v>247</v>
      </c>
      <c r="B277" s="118" t="s">
        <v>1287</v>
      </c>
      <c r="C277" s="118">
        <v>40.0</v>
      </c>
      <c r="D277" s="118">
        <f t="shared" si="1"/>
        <v>29.2</v>
      </c>
      <c r="E277" s="118">
        <v>40.0</v>
      </c>
      <c r="F277" s="118">
        <v>56.0</v>
      </c>
      <c r="G277" s="118">
        <v>55.99</v>
      </c>
      <c r="H277" s="4">
        <f t="shared" si="2"/>
        <v>15.99</v>
      </c>
      <c r="I277" s="121">
        <f t="shared" si="3"/>
        <v>0.39975</v>
      </c>
      <c r="J277" s="124" t="str">
        <f t="array" ref="J277">XLOOKUP(A277,'PRICE LIST'!E:E,'PRICE LIST'!H:H)</f>
        <v/>
      </c>
    </row>
    <row r="278">
      <c r="A278" s="118" t="s">
        <v>604</v>
      </c>
      <c r="B278" s="118" t="s">
        <v>1288</v>
      </c>
      <c r="C278" s="118">
        <v>11.0</v>
      </c>
      <c r="D278" s="118">
        <f t="shared" si="1"/>
        <v>8.03</v>
      </c>
      <c r="E278" s="118">
        <v>11.0</v>
      </c>
      <c r="F278" s="118">
        <v>15.4</v>
      </c>
      <c r="G278" s="118">
        <v>15.99</v>
      </c>
      <c r="H278" s="4">
        <f t="shared" si="2"/>
        <v>4.99</v>
      </c>
      <c r="I278" s="121">
        <f t="shared" si="3"/>
        <v>0.4536363636</v>
      </c>
      <c r="J278" s="124" t="str">
        <f t="array" ref="J278">XLOOKUP(A278,'PRICE LIST'!E:E,'PRICE LIST'!H:H)</f>
        <v/>
      </c>
    </row>
    <row r="279">
      <c r="A279" s="118" t="s">
        <v>469</v>
      </c>
      <c r="B279" s="118" t="s">
        <v>468</v>
      </c>
      <c r="C279" s="118">
        <v>9.0</v>
      </c>
      <c r="D279" s="118">
        <f t="shared" si="1"/>
        <v>6.57</v>
      </c>
      <c r="E279" s="118">
        <v>9.0</v>
      </c>
      <c r="F279" s="118">
        <v>12.6</v>
      </c>
      <c r="G279" s="118">
        <v>12.99</v>
      </c>
      <c r="H279" s="4">
        <f t="shared" si="2"/>
        <v>3.99</v>
      </c>
      <c r="I279" s="121">
        <f t="shared" si="3"/>
        <v>0.4433333333</v>
      </c>
      <c r="J279" s="124" t="str">
        <f t="array" ref="J279">XLOOKUP(A279,'PRICE LIST'!E:E,'PRICE LIST'!H:H)</f>
        <v/>
      </c>
    </row>
    <row r="280">
      <c r="A280" s="118" t="s">
        <v>477</v>
      </c>
      <c r="B280" s="118" t="s">
        <v>476</v>
      </c>
      <c r="C280" s="118">
        <v>9.0</v>
      </c>
      <c r="D280" s="118">
        <f t="shared" si="1"/>
        <v>6.57</v>
      </c>
      <c r="E280" s="118">
        <v>9.0</v>
      </c>
      <c r="F280" s="118">
        <v>12.6</v>
      </c>
      <c r="G280" s="118">
        <v>12.99</v>
      </c>
      <c r="H280" s="4">
        <f t="shared" si="2"/>
        <v>3.99</v>
      </c>
      <c r="I280" s="121">
        <f t="shared" si="3"/>
        <v>0.4433333333</v>
      </c>
      <c r="J280" s="124" t="str">
        <f t="array" ref="J280">XLOOKUP(A280,'PRICE LIST'!E:E,'PRICE LIST'!H:H)</f>
        <v/>
      </c>
    </row>
    <row r="281">
      <c r="A281" s="118" t="s">
        <v>1289</v>
      </c>
      <c r="B281" s="118" t="s">
        <v>1290</v>
      </c>
      <c r="C281" s="118">
        <v>9.0</v>
      </c>
      <c r="D281" s="118">
        <f t="shared" si="1"/>
        <v>6.57</v>
      </c>
      <c r="E281" s="118">
        <v>9.0</v>
      </c>
      <c r="F281" s="118">
        <v>12.6</v>
      </c>
      <c r="G281" s="118">
        <v>12.99</v>
      </c>
      <c r="H281" s="4">
        <f t="shared" si="2"/>
        <v>3.99</v>
      </c>
      <c r="I281" s="121">
        <f t="shared" si="3"/>
        <v>0.4433333333</v>
      </c>
      <c r="J281" s="124" t="str">
        <f t="array" ref="J281">XLOOKUP(A281,'PRICE LIST'!E:E,'PRICE LIST'!H:H)</f>
        <v/>
      </c>
    </row>
    <row r="282">
      <c r="A282" s="118" t="s">
        <v>794</v>
      </c>
      <c r="B282" s="118" t="s">
        <v>1291</v>
      </c>
      <c r="C282" s="118">
        <v>20.0</v>
      </c>
      <c r="D282" s="118">
        <f t="shared" si="1"/>
        <v>14.6</v>
      </c>
      <c r="E282" s="118">
        <v>20.0</v>
      </c>
      <c r="F282" s="118">
        <v>28.0</v>
      </c>
      <c r="G282" s="118">
        <v>27.99</v>
      </c>
      <c r="H282" s="4">
        <f t="shared" si="2"/>
        <v>7.99</v>
      </c>
      <c r="I282" s="121">
        <f t="shared" si="3"/>
        <v>0.3995</v>
      </c>
      <c r="J282" s="124" t="str">
        <f t="array" ref="J282">XLOOKUP(A282,'PRICE LIST'!E:E,'PRICE LIST'!H:H)</f>
        <v/>
      </c>
    </row>
    <row r="283">
      <c r="A283" s="118" t="s">
        <v>20</v>
      </c>
      <c r="B283" s="118" t="s">
        <v>19</v>
      </c>
      <c r="C283" s="118">
        <v>5.0</v>
      </c>
      <c r="D283" s="118">
        <f t="shared" si="1"/>
        <v>3.65</v>
      </c>
      <c r="E283" s="118">
        <v>5.0</v>
      </c>
      <c r="F283" s="118">
        <v>7.0</v>
      </c>
      <c r="G283" s="118">
        <v>6.99</v>
      </c>
      <c r="H283" s="4">
        <f t="shared" si="2"/>
        <v>1.99</v>
      </c>
      <c r="I283" s="121">
        <f t="shared" si="3"/>
        <v>0.398</v>
      </c>
      <c r="J283" s="124" t="str">
        <f t="array" ref="J283">XLOOKUP(A283,'PRICE LIST'!E:E,'PRICE LIST'!H:H)</f>
        <v/>
      </c>
    </row>
    <row r="284">
      <c r="A284" s="118" t="s">
        <v>749</v>
      </c>
      <c r="B284" s="118" t="s">
        <v>1292</v>
      </c>
      <c r="C284" s="118">
        <v>9.0</v>
      </c>
      <c r="D284" s="118">
        <f t="shared" si="1"/>
        <v>6.57</v>
      </c>
      <c r="E284" s="118">
        <v>9.0</v>
      </c>
      <c r="F284" s="118">
        <v>12.6</v>
      </c>
      <c r="G284" s="118">
        <v>12.99</v>
      </c>
      <c r="H284" s="4">
        <f t="shared" si="2"/>
        <v>3.99</v>
      </c>
      <c r="I284" s="121">
        <f t="shared" si="3"/>
        <v>0.4433333333</v>
      </c>
      <c r="J284" s="124" t="str">
        <f t="array" ref="J284">XLOOKUP(A284,'PRICE LIST'!E:E,'PRICE LIST'!H:H)</f>
        <v/>
      </c>
    </row>
    <row r="285">
      <c r="A285" s="118" t="s">
        <v>471</v>
      </c>
      <c r="B285" s="118" t="s">
        <v>1293</v>
      </c>
      <c r="C285" s="118">
        <v>8.99</v>
      </c>
      <c r="D285" s="118">
        <f t="shared" si="1"/>
        <v>6.5627</v>
      </c>
      <c r="E285" s="118">
        <v>9.0</v>
      </c>
      <c r="F285" s="118">
        <v>12.6</v>
      </c>
      <c r="G285" s="118">
        <v>12.99</v>
      </c>
      <c r="H285" s="4">
        <f t="shared" si="2"/>
        <v>4</v>
      </c>
      <c r="I285" s="121">
        <f t="shared" si="3"/>
        <v>0.4449388209</v>
      </c>
      <c r="J285" s="124" t="str">
        <f t="array" ref="J285">XLOOKUP(A285,'PRICE LIST'!E:E,'PRICE LIST'!H:H)</f>
        <v/>
      </c>
    </row>
    <row r="286">
      <c r="A286" s="118" t="s">
        <v>473</v>
      </c>
      <c r="B286" s="118" t="s">
        <v>1294</v>
      </c>
      <c r="C286" s="118">
        <v>8.99</v>
      </c>
      <c r="D286" s="118">
        <f t="shared" si="1"/>
        <v>6.5627</v>
      </c>
      <c r="E286" s="118">
        <v>9.0</v>
      </c>
      <c r="F286" s="118">
        <v>12.6</v>
      </c>
      <c r="G286" s="118">
        <v>12.99</v>
      </c>
      <c r="H286" s="4">
        <f t="shared" si="2"/>
        <v>4</v>
      </c>
      <c r="I286" s="121">
        <f t="shared" si="3"/>
        <v>0.4449388209</v>
      </c>
      <c r="J286" s="124" t="str">
        <f t="array" ref="J286">XLOOKUP(A286,'PRICE LIST'!E:E,'PRICE LIST'!H:H)</f>
        <v/>
      </c>
    </row>
    <row r="287">
      <c r="A287" s="118" t="s">
        <v>163</v>
      </c>
      <c r="B287" s="118" t="s">
        <v>1295</v>
      </c>
      <c r="C287" s="118">
        <v>12.0</v>
      </c>
      <c r="D287" s="118">
        <f t="shared" si="1"/>
        <v>8.76</v>
      </c>
      <c r="E287" s="118">
        <v>7.0</v>
      </c>
      <c r="F287" s="118">
        <v>9.8</v>
      </c>
      <c r="G287" s="118">
        <v>9.99</v>
      </c>
      <c r="H287" s="4">
        <f t="shared" si="2"/>
        <v>-2.01</v>
      </c>
      <c r="I287" s="121">
        <f t="shared" si="3"/>
        <v>-0.1675</v>
      </c>
      <c r="J287" s="124" t="str">
        <f t="array" ref="J287">XLOOKUP(A287,'PRICE LIST'!E:E,'PRICE LIST'!H:H)</f>
        <v/>
      </c>
    </row>
    <row r="288">
      <c r="A288" s="118" t="s">
        <v>638</v>
      </c>
      <c r="B288" s="118" t="s">
        <v>1296</v>
      </c>
      <c r="C288" s="118">
        <v>10.0</v>
      </c>
      <c r="D288" s="118">
        <f t="shared" si="1"/>
        <v>7.3</v>
      </c>
      <c r="E288" s="118">
        <v>10.0</v>
      </c>
      <c r="F288" s="118">
        <v>14.0</v>
      </c>
      <c r="G288" s="118">
        <v>13.99</v>
      </c>
      <c r="H288" s="4">
        <f t="shared" si="2"/>
        <v>3.99</v>
      </c>
      <c r="I288" s="121">
        <f t="shared" si="3"/>
        <v>0.399</v>
      </c>
      <c r="J288" s="124" t="str">
        <f t="array" ref="J288">XLOOKUP(A288,'PRICE LIST'!E:E,'PRICE LIST'!H:H)</f>
        <v/>
      </c>
    </row>
    <row r="289">
      <c r="A289" s="118" t="s">
        <v>661</v>
      </c>
      <c r="B289" s="118" t="s">
        <v>1296</v>
      </c>
      <c r="C289" s="118">
        <v>12.0</v>
      </c>
      <c r="D289" s="118">
        <f t="shared" si="1"/>
        <v>8.76</v>
      </c>
      <c r="E289" s="118">
        <v>10.0</v>
      </c>
      <c r="F289" s="118">
        <v>14.0</v>
      </c>
      <c r="G289" s="118">
        <v>13.99</v>
      </c>
      <c r="H289" s="4">
        <f t="shared" si="2"/>
        <v>1.99</v>
      </c>
      <c r="I289" s="121">
        <f t="shared" si="3"/>
        <v>0.1658333333</v>
      </c>
      <c r="J289" s="124" t="str">
        <f t="array" ref="J289">XLOOKUP(A289,'PRICE LIST'!E:E,'PRICE LIST'!H:H)</f>
        <v/>
      </c>
    </row>
    <row r="290">
      <c r="A290" s="118" t="s">
        <v>633</v>
      </c>
      <c r="B290" s="118" t="s">
        <v>1297</v>
      </c>
      <c r="C290" s="118">
        <v>10.0</v>
      </c>
      <c r="D290" s="118">
        <f t="shared" si="1"/>
        <v>7.3</v>
      </c>
      <c r="E290" s="118">
        <v>10.0</v>
      </c>
      <c r="F290" s="118">
        <v>14.0</v>
      </c>
      <c r="G290" s="118">
        <v>13.99</v>
      </c>
      <c r="H290" s="4">
        <f t="shared" si="2"/>
        <v>3.99</v>
      </c>
      <c r="I290" s="121">
        <f t="shared" si="3"/>
        <v>0.399</v>
      </c>
      <c r="J290" s="124" t="str">
        <f t="array" ref="J290">XLOOKUP(A290,'PRICE LIST'!E:E,'PRICE LIST'!H:H)</f>
        <v/>
      </c>
    </row>
    <row r="291">
      <c r="A291" s="118" t="s">
        <v>649</v>
      </c>
      <c r="B291" s="118" t="s">
        <v>1298</v>
      </c>
      <c r="C291" s="118">
        <v>10.0</v>
      </c>
      <c r="D291" s="118">
        <f t="shared" si="1"/>
        <v>7.3</v>
      </c>
      <c r="E291" s="118">
        <v>10.0</v>
      </c>
      <c r="F291" s="118">
        <v>14.0</v>
      </c>
      <c r="G291" s="118">
        <v>13.99</v>
      </c>
      <c r="H291" s="4">
        <f t="shared" si="2"/>
        <v>3.99</v>
      </c>
      <c r="I291" s="121">
        <f t="shared" si="3"/>
        <v>0.399</v>
      </c>
      <c r="J291" s="124" t="str">
        <f t="array" ref="J291">XLOOKUP(A291,'PRICE LIST'!E:E,'PRICE LIST'!H:H)</f>
        <v/>
      </c>
    </row>
    <row r="292">
      <c r="A292" s="118" t="s">
        <v>694</v>
      </c>
      <c r="B292" s="118" t="s">
        <v>1299</v>
      </c>
      <c r="C292" s="118">
        <v>10.0</v>
      </c>
      <c r="D292" s="118">
        <f t="shared" si="1"/>
        <v>7.3</v>
      </c>
      <c r="E292" s="118">
        <v>10.0</v>
      </c>
      <c r="F292" s="118">
        <v>14.0</v>
      </c>
      <c r="G292" s="118">
        <v>13.99</v>
      </c>
      <c r="H292" s="4">
        <f t="shared" si="2"/>
        <v>3.99</v>
      </c>
      <c r="I292" s="121">
        <f t="shared" si="3"/>
        <v>0.399</v>
      </c>
      <c r="J292" s="124" t="str">
        <f t="array" ref="J292">XLOOKUP(A292,'PRICE LIST'!E:E,'PRICE LIST'!H:H)</f>
        <v/>
      </c>
    </row>
    <row r="293">
      <c r="A293" s="118" t="s">
        <v>647</v>
      </c>
      <c r="B293" s="118" t="s">
        <v>1300</v>
      </c>
      <c r="C293" s="118">
        <v>10.0</v>
      </c>
      <c r="D293" s="118">
        <f t="shared" si="1"/>
        <v>7.3</v>
      </c>
      <c r="E293" s="118">
        <v>10.0</v>
      </c>
      <c r="F293" s="118">
        <v>14.0</v>
      </c>
      <c r="G293" s="118">
        <v>13.99</v>
      </c>
      <c r="H293" s="4">
        <f t="shared" si="2"/>
        <v>3.99</v>
      </c>
      <c r="I293" s="121">
        <f t="shared" si="3"/>
        <v>0.399</v>
      </c>
      <c r="J293" s="124" t="str">
        <f t="array" ref="J293">XLOOKUP(A293,'PRICE LIST'!E:E,'PRICE LIST'!H:H)</f>
        <v/>
      </c>
    </row>
    <row r="294">
      <c r="A294" s="118" t="s">
        <v>644</v>
      </c>
      <c r="B294" s="118" t="s">
        <v>1301</v>
      </c>
      <c r="C294" s="118">
        <v>12.0</v>
      </c>
      <c r="D294" s="118">
        <f t="shared" si="1"/>
        <v>8.76</v>
      </c>
      <c r="E294" s="118">
        <v>10.0</v>
      </c>
      <c r="F294" s="118">
        <v>14.0</v>
      </c>
      <c r="G294" s="118">
        <v>13.99</v>
      </c>
      <c r="H294" s="4">
        <f t="shared" si="2"/>
        <v>1.99</v>
      </c>
      <c r="I294" s="121">
        <f t="shared" si="3"/>
        <v>0.1658333333</v>
      </c>
      <c r="J294" s="124" t="str">
        <f t="array" ref="J294">XLOOKUP(A294,'PRICE LIST'!E:E,'PRICE LIST'!H:H)</f>
        <v/>
      </c>
    </row>
    <row r="295">
      <c r="A295" s="118" t="s">
        <v>1302</v>
      </c>
      <c r="B295" s="118" t="s">
        <v>1303</v>
      </c>
      <c r="C295" s="118">
        <v>13.0</v>
      </c>
      <c r="D295" s="118">
        <f t="shared" si="1"/>
        <v>9.49</v>
      </c>
      <c r="E295" s="118">
        <v>13.0</v>
      </c>
      <c r="F295" s="118">
        <v>18.2</v>
      </c>
      <c r="G295" s="118">
        <v>17.99</v>
      </c>
      <c r="H295" s="4">
        <f t="shared" si="2"/>
        <v>4.99</v>
      </c>
      <c r="I295" s="121">
        <f t="shared" si="3"/>
        <v>0.3838461538</v>
      </c>
      <c r="J295" s="124" t="str">
        <f t="array" ref="J295">XLOOKUP(A295,'PRICE LIST'!E:E,'PRICE LIST'!H:H)</f>
        <v/>
      </c>
    </row>
    <row r="296">
      <c r="A296" s="118" t="s">
        <v>725</v>
      </c>
      <c r="B296" s="118" t="s">
        <v>1304</v>
      </c>
      <c r="C296" s="118">
        <v>7.0</v>
      </c>
      <c r="D296" s="118">
        <f t="shared" si="1"/>
        <v>5.11</v>
      </c>
      <c r="E296" s="118">
        <v>7.0</v>
      </c>
      <c r="F296" s="118">
        <v>9.8</v>
      </c>
      <c r="G296" s="118">
        <v>9.99</v>
      </c>
      <c r="H296" s="4">
        <f t="shared" si="2"/>
        <v>2.99</v>
      </c>
      <c r="I296" s="121">
        <f t="shared" si="3"/>
        <v>0.4271428571</v>
      </c>
      <c r="J296" s="124" t="str">
        <f t="array" ref="J296">XLOOKUP(A296,'PRICE LIST'!E:E,'PRICE LIST'!H:H)</f>
        <v/>
      </c>
    </row>
    <row r="297">
      <c r="A297" s="118" t="s">
        <v>175</v>
      </c>
      <c r="B297" s="118" t="s">
        <v>1305</v>
      </c>
      <c r="C297" s="118">
        <v>9.0</v>
      </c>
      <c r="D297" s="118">
        <f t="shared" si="1"/>
        <v>6.57</v>
      </c>
      <c r="E297" s="118">
        <v>9.0</v>
      </c>
      <c r="F297" s="118">
        <v>12.6</v>
      </c>
      <c r="G297" s="118">
        <v>12.99</v>
      </c>
      <c r="H297" s="4">
        <f t="shared" si="2"/>
        <v>3.99</v>
      </c>
      <c r="I297" s="121">
        <f t="shared" si="3"/>
        <v>0.4433333333</v>
      </c>
      <c r="J297" s="124" t="str">
        <f t="array" ref="J297">XLOOKUP(A297,'PRICE LIST'!E:E,'PRICE LIST'!H:H)</f>
        <v/>
      </c>
    </row>
    <row r="298">
      <c r="A298" s="118" t="s">
        <v>458</v>
      </c>
      <c r="B298" s="118" t="s">
        <v>1306</v>
      </c>
      <c r="C298" s="118">
        <v>5.0</v>
      </c>
      <c r="D298" s="118">
        <f t="shared" si="1"/>
        <v>3.65</v>
      </c>
      <c r="E298" s="118">
        <v>5.0</v>
      </c>
      <c r="F298" s="118">
        <v>7.0</v>
      </c>
      <c r="G298" s="118">
        <v>6.99</v>
      </c>
      <c r="H298" s="4">
        <f t="shared" si="2"/>
        <v>1.99</v>
      </c>
      <c r="I298" s="121">
        <f t="shared" si="3"/>
        <v>0.398</v>
      </c>
      <c r="J298" s="123" t="str">
        <f t="array" ref="J298">XLOOKUP(A298,'PRICE LIST'!R:R,'PRICE LIST'!S:S)</f>
        <v/>
      </c>
    </row>
    <row r="299">
      <c r="A299" s="118" t="s">
        <v>460</v>
      </c>
      <c r="B299" s="118" t="s">
        <v>1307</v>
      </c>
      <c r="C299" s="118">
        <v>3.5</v>
      </c>
      <c r="D299" s="118">
        <f t="shared" si="1"/>
        <v>2.555</v>
      </c>
      <c r="E299" s="118">
        <v>5.0</v>
      </c>
      <c r="F299" s="118">
        <v>7.0</v>
      </c>
      <c r="G299" s="118">
        <v>6.99</v>
      </c>
      <c r="H299" s="4">
        <f t="shared" si="2"/>
        <v>3.49</v>
      </c>
      <c r="I299" s="121">
        <f t="shared" si="3"/>
        <v>0.9971428571</v>
      </c>
      <c r="J299" s="123" t="str">
        <f t="array" ref="J299">XLOOKUP(A299,'PRICE LIST'!R:R,'PRICE LIST'!S:S)</f>
        <v/>
      </c>
    </row>
    <row r="300">
      <c r="A300" s="118" t="s">
        <v>154</v>
      </c>
      <c r="B300" s="118" t="s">
        <v>1308</v>
      </c>
      <c r="C300" s="118">
        <v>8.0</v>
      </c>
      <c r="D300" s="118">
        <f t="shared" si="1"/>
        <v>5.84</v>
      </c>
      <c r="E300" s="118">
        <v>8.0</v>
      </c>
      <c r="F300" s="118">
        <v>11.2</v>
      </c>
      <c r="G300" s="118">
        <v>11.99</v>
      </c>
      <c r="H300" s="4">
        <f t="shared" si="2"/>
        <v>3.99</v>
      </c>
      <c r="I300" s="121">
        <f t="shared" si="3"/>
        <v>0.49875</v>
      </c>
      <c r="J300" s="124" t="str">
        <f t="array" ref="J300">XLOOKUP(A300,'PRICE LIST'!E:E,'PRICE LIST'!H:H)</f>
        <v/>
      </c>
    </row>
    <row r="301">
      <c r="A301" s="118" t="s">
        <v>169</v>
      </c>
      <c r="B301" s="118" t="s">
        <v>1309</v>
      </c>
      <c r="C301" s="118">
        <v>8.0</v>
      </c>
      <c r="D301" s="118">
        <f t="shared" si="1"/>
        <v>5.84</v>
      </c>
      <c r="E301" s="118">
        <v>8.0</v>
      </c>
      <c r="F301" s="118">
        <v>11.2</v>
      </c>
      <c r="G301" s="118">
        <v>11.99</v>
      </c>
      <c r="H301" s="4">
        <f t="shared" si="2"/>
        <v>3.99</v>
      </c>
      <c r="I301" s="121">
        <f t="shared" si="3"/>
        <v>0.49875</v>
      </c>
      <c r="J301" s="124" t="str">
        <f t="array" ref="J301">XLOOKUP(A301,'PRICE LIST'!E:E,'PRICE LIST'!H:H)</f>
        <v/>
      </c>
    </row>
    <row r="302">
      <c r="A302" s="118" t="s">
        <v>202</v>
      </c>
      <c r="B302" s="118" t="s">
        <v>1310</v>
      </c>
      <c r="C302" s="118">
        <v>7.0</v>
      </c>
      <c r="D302" s="118">
        <f t="shared" si="1"/>
        <v>5.11</v>
      </c>
      <c r="E302" s="118">
        <v>7.0</v>
      </c>
      <c r="F302" s="118">
        <v>9.8</v>
      </c>
      <c r="G302" s="118">
        <v>9.99</v>
      </c>
      <c r="H302" s="4">
        <f t="shared" si="2"/>
        <v>2.99</v>
      </c>
      <c r="I302" s="121">
        <f t="shared" si="3"/>
        <v>0.4271428571</v>
      </c>
      <c r="J302" s="124" t="str">
        <f t="array" ref="J302">XLOOKUP(A302,'PRICE LIST'!E:E,'PRICE LIST'!H:H)</f>
        <v/>
      </c>
    </row>
    <row r="303">
      <c r="A303" s="118" t="s">
        <v>750</v>
      </c>
      <c r="B303" s="118" t="s">
        <v>1311</v>
      </c>
      <c r="C303" s="118">
        <v>5.0</v>
      </c>
      <c r="D303" s="118">
        <f t="shared" si="1"/>
        <v>3.65</v>
      </c>
      <c r="E303" s="118">
        <v>5.0</v>
      </c>
      <c r="F303" s="118">
        <v>7.0</v>
      </c>
      <c r="G303" s="118">
        <v>6.99</v>
      </c>
      <c r="H303" s="4">
        <f t="shared" si="2"/>
        <v>1.99</v>
      </c>
      <c r="I303" s="121">
        <f t="shared" si="3"/>
        <v>0.398</v>
      </c>
      <c r="J303" s="124" t="str">
        <f t="array" ref="J303">XLOOKUP(A303,'PRICE LIST'!E:E,'PRICE LIST'!H:H)</f>
        <v/>
      </c>
    </row>
    <row r="304">
      <c r="A304" s="118" t="s">
        <v>312</v>
      </c>
      <c r="B304" s="118" t="s">
        <v>1312</v>
      </c>
      <c r="C304" s="118">
        <v>30.0</v>
      </c>
      <c r="D304" s="118">
        <f t="shared" si="1"/>
        <v>21.9</v>
      </c>
      <c r="E304" s="118">
        <v>30.0</v>
      </c>
      <c r="F304" s="118">
        <v>42.0</v>
      </c>
      <c r="G304" s="118">
        <v>41.99</v>
      </c>
      <c r="H304" s="4">
        <f t="shared" si="2"/>
        <v>11.99</v>
      </c>
      <c r="I304" s="121">
        <f t="shared" si="3"/>
        <v>0.3996666667</v>
      </c>
      <c r="J304" s="124" t="str">
        <f t="array" ref="J304">XLOOKUP(A304,'PRICE LIST'!E:E,'PRICE LIST'!H:H)</f>
        <v/>
      </c>
    </row>
    <row r="305">
      <c r="A305" s="118" t="s">
        <v>322</v>
      </c>
      <c r="B305" s="118" t="s">
        <v>1313</v>
      </c>
      <c r="C305" s="118">
        <v>25.0</v>
      </c>
      <c r="D305" s="118">
        <f t="shared" si="1"/>
        <v>18.25</v>
      </c>
      <c r="E305" s="118">
        <v>25.0</v>
      </c>
      <c r="F305" s="118">
        <v>35.0</v>
      </c>
      <c r="G305" s="118">
        <v>34.99</v>
      </c>
      <c r="H305" s="4">
        <f t="shared" si="2"/>
        <v>9.99</v>
      </c>
      <c r="I305" s="121">
        <f t="shared" si="3"/>
        <v>0.3996</v>
      </c>
      <c r="J305" s="124" t="str">
        <f t="array" ref="J305">XLOOKUP(A305,'PRICE LIST'!E:E,'PRICE LIST'!H:H)</f>
        <v/>
      </c>
    </row>
    <row r="306">
      <c r="A306" s="118" t="s">
        <v>271</v>
      </c>
      <c r="B306" s="118" t="s">
        <v>1314</v>
      </c>
      <c r="C306" s="118">
        <v>20.0</v>
      </c>
      <c r="D306" s="118">
        <f t="shared" si="1"/>
        <v>14.6</v>
      </c>
      <c r="E306" s="118">
        <v>20.0</v>
      </c>
      <c r="F306" s="118">
        <v>28.0</v>
      </c>
      <c r="G306" s="118">
        <v>27.99</v>
      </c>
      <c r="H306" s="4">
        <f t="shared" si="2"/>
        <v>7.99</v>
      </c>
      <c r="I306" s="121">
        <f t="shared" si="3"/>
        <v>0.3995</v>
      </c>
      <c r="J306" s="124" t="str">
        <f t="array" ref="J306">XLOOKUP(A306,'PRICE LIST'!E:E,'PRICE LIST'!H:H)</f>
        <v/>
      </c>
    </row>
    <row r="307">
      <c r="A307" s="118" t="s">
        <v>1315</v>
      </c>
      <c r="B307" s="118" t="s">
        <v>1316</v>
      </c>
      <c r="C307" s="118">
        <v>5.0</v>
      </c>
      <c r="D307" s="118">
        <f t="shared" si="1"/>
        <v>3.65</v>
      </c>
      <c r="E307" s="118">
        <v>5.0</v>
      </c>
      <c r="F307" s="118">
        <v>7.0</v>
      </c>
      <c r="G307" s="118">
        <v>6.99</v>
      </c>
      <c r="H307" s="4">
        <f t="shared" si="2"/>
        <v>1.99</v>
      </c>
      <c r="I307" s="121">
        <f t="shared" si="3"/>
        <v>0.398</v>
      </c>
      <c r="J307" s="124" t="str">
        <f t="array" ref="J307">XLOOKUP(A307,'PRICE LIST'!E:E,'PRICE LIST'!H:H)</f>
        <v/>
      </c>
    </row>
    <row r="308">
      <c r="A308" s="118" t="s">
        <v>108</v>
      </c>
      <c r="B308" s="118" t="s">
        <v>1317</v>
      </c>
      <c r="C308" s="118">
        <v>3.0</v>
      </c>
      <c r="D308" s="118">
        <f t="shared" si="1"/>
        <v>2.19</v>
      </c>
      <c r="E308" s="118">
        <v>3.0</v>
      </c>
      <c r="F308" s="118">
        <v>4.2</v>
      </c>
      <c r="G308" s="118">
        <v>3.99</v>
      </c>
      <c r="H308" s="4">
        <f t="shared" si="2"/>
        <v>0.99</v>
      </c>
      <c r="I308" s="121">
        <f t="shared" si="3"/>
        <v>0.33</v>
      </c>
      <c r="J308" s="124" t="str">
        <f t="array" ref="J308">XLOOKUP(A308,'PRICE LIST'!E:E,'PRICE LIST'!H:H)</f>
        <v/>
      </c>
    </row>
    <row r="309">
      <c r="A309" s="118" t="s">
        <v>600</v>
      </c>
      <c r="B309" s="118" t="s">
        <v>1318</v>
      </c>
      <c r="C309" s="118">
        <v>5.99</v>
      </c>
      <c r="D309" s="118">
        <f t="shared" si="1"/>
        <v>4.3727</v>
      </c>
      <c r="E309" s="118">
        <v>6.5</v>
      </c>
      <c r="F309" s="118">
        <v>9.1</v>
      </c>
      <c r="G309" s="118">
        <v>8.99</v>
      </c>
      <c r="H309" s="4">
        <f t="shared" si="2"/>
        <v>3</v>
      </c>
      <c r="I309" s="121">
        <f t="shared" si="3"/>
        <v>0.5008347245</v>
      </c>
      <c r="J309" s="124" t="str">
        <f t="array" ref="J309">XLOOKUP(A309,'PRICE LIST'!E:E,'PRICE LIST'!H:H)</f>
        <v/>
      </c>
    </row>
    <row r="310">
      <c r="A310" s="118" t="s">
        <v>1319</v>
      </c>
      <c r="B310" s="118" t="s">
        <v>1320</v>
      </c>
      <c r="C310" s="118">
        <v>9.0</v>
      </c>
      <c r="D310" s="118">
        <f t="shared" si="1"/>
        <v>6.57</v>
      </c>
      <c r="E310" s="118">
        <v>9.0</v>
      </c>
      <c r="F310" s="118">
        <v>12.6</v>
      </c>
      <c r="G310" s="118">
        <v>12.99</v>
      </c>
      <c r="H310" s="4">
        <f t="shared" si="2"/>
        <v>3.99</v>
      </c>
      <c r="I310" s="121">
        <f t="shared" si="3"/>
        <v>0.4433333333</v>
      </c>
      <c r="J310" s="124" t="str">
        <f t="array" ref="J310">XLOOKUP(A310,'PRICE LIST'!E:E,'PRICE LIST'!H:H)</f>
        <v/>
      </c>
    </row>
    <row r="311">
      <c r="A311" s="118" t="s">
        <v>274</v>
      </c>
      <c r="B311" s="118" t="s">
        <v>1321</v>
      </c>
      <c r="C311" s="118">
        <v>5.0</v>
      </c>
      <c r="D311" s="118">
        <f t="shared" si="1"/>
        <v>3.65</v>
      </c>
      <c r="E311" s="118">
        <v>10.0</v>
      </c>
      <c r="F311" s="118">
        <v>14.0</v>
      </c>
      <c r="G311" s="118">
        <v>13.99</v>
      </c>
      <c r="H311" s="4">
        <f t="shared" si="2"/>
        <v>8.99</v>
      </c>
      <c r="I311" s="121">
        <f t="shared" si="3"/>
        <v>1.798</v>
      </c>
      <c r="J311" s="124" t="str">
        <f t="array" ref="J311">XLOOKUP(A311,'PRICE LIST'!E:E,'PRICE LIST'!H:H)</f>
        <v/>
      </c>
    </row>
    <row r="312">
      <c r="A312" s="118" t="s">
        <v>332</v>
      </c>
      <c r="B312" s="118" t="s">
        <v>1322</v>
      </c>
      <c r="C312" s="118">
        <v>5.0</v>
      </c>
      <c r="D312" s="118">
        <f t="shared" si="1"/>
        <v>3.65</v>
      </c>
      <c r="E312" s="118">
        <v>10.0</v>
      </c>
      <c r="F312" s="118">
        <v>14.0</v>
      </c>
      <c r="G312" s="118">
        <v>13.99</v>
      </c>
      <c r="H312" s="4">
        <f t="shared" si="2"/>
        <v>8.99</v>
      </c>
      <c r="I312" s="121">
        <f t="shared" si="3"/>
        <v>1.798</v>
      </c>
      <c r="J312" s="124" t="str">
        <f t="array" ref="J312">XLOOKUP(A312,'PRICE LIST'!E:E,'PRICE LIST'!H:H)</f>
        <v/>
      </c>
    </row>
    <row r="313">
      <c r="A313" s="118" t="s">
        <v>1323</v>
      </c>
      <c r="B313" s="118" t="s">
        <v>1324</v>
      </c>
      <c r="C313" s="118">
        <v>3.0</v>
      </c>
      <c r="D313" s="118">
        <f t="shared" si="1"/>
        <v>2.19</v>
      </c>
      <c r="E313" s="118">
        <v>3.0</v>
      </c>
      <c r="F313" s="118">
        <v>4.2</v>
      </c>
      <c r="G313" s="118">
        <v>3.99</v>
      </c>
      <c r="H313" s="4">
        <f t="shared" si="2"/>
        <v>0.99</v>
      </c>
      <c r="I313" s="121">
        <f t="shared" si="3"/>
        <v>0.33</v>
      </c>
      <c r="J313" s="124" t="str">
        <f t="array" ref="J313">XLOOKUP(A313,'PRICE LIST'!E:E,'PRICE LIST'!H:H)</f>
        <v/>
      </c>
    </row>
    <row r="314">
      <c r="A314" s="118" t="s">
        <v>1325</v>
      </c>
      <c r="B314" s="118" t="s">
        <v>1326</v>
      </c>
      <c r="C314" s="118">
        <v>3.0</v>
      </c>
      <c r="D314" s="118">
        <f t="shared" si="1"/>
        <v>2.19</v>
      </c>
      <c r="E314" s="118">
        <v>3.0</v>
      </c>
      <c r="F314" s="118">
        <v>4.2</v>
      </c>
      <c r="G314" s="118">
        <v>3.99</v>
      </c>
      <c r="H314" s="4">
        <f t="shared" si="2"/>
        <v>0.99</v>
      </c>
      <c r="I314" s="121">
        <f t="shared" si="3"/>
        <v>0.33</v>
      </c>
      <c r="J314" s="124" t="str">
        <f t="array" ref="J314">XLOOKUP(A314,'PRICE LIST'!E:E,'PRICE LIST'!H:H)</f>
        <v/>
      </c>
    </row>
    <row r="315">
      <c r="A315" s="118" t="s">
        <v>489</v>
      </c>
      <c r="B315" s="118" t="s">
        <v>1327</v>
      </c>
      <c r="C315" s="118">
        <v>5.0</v>
      </c>
      <c r="D315" s="118">
        <f t="shared" si="1"/>
        <v>3.65</v>
      </c>
      <c r="E315" s="118">
        <v>5.0</v>
      </c>
      <c r="F315" s="118">
        <v>7.0</v>
      </c>
      <c r="G315" s="118">
        <v>6.99</v>
      </c>
      <c r="H315" s="4">
        <f t="shared" si="2"/>
        <v>1.99</v>
      </c>
      <c r="I315" s="121">
        <f t="shared" si="3"/>
        <v>0.398</v>
      </c>
      <c r="J315" s="124" t="str">
        <f t="array" ref="J315">XLOOKUP(A315,'PRICE LIST'!E:E,'PRICE LIST'!H:H)</f>
        <v/>
      </c>
    </row>
    <row r="316">
      <c r="A316" s="118" t="s">
        <v>519</v>
      </c>
      <c r="B316" s="118" t="s">
        <v>1328</v>
      </c>
      <c r="C316" s="118">
        <v>5.0</v>
      </c>
      <c r="D316" s="118">
        <f t="shared" si="1"/>
        <v>3.65</v>
      </c>
      <c r="E316" s="118">
        <v>5.0</v>
      </c>
      <c r="F316" s="118">
        <v>7.0</v>
      </c>
      <c r="G316" s="118">
        <v>6.99</v>
      </c>
      <c r="H316" s="4">
        <f t="shared" si="2"/>
        <v>1.99</v>
      </c>
      <c r="I316" s="121">
        <f t="shared" si="3"/>
        <v>0.398</v>
      </c>
      <c r="J316" s="124" t="str">
        <f t="array" ref="J316">XLOOKUP(A316,'PRICE LIST'!E:E,'PRICE LIST'!H:H)</f>
        <v/>
      </c>
    </row>
    <row r="317">
      <c r="A317" s="118" t="s">
        <v>513</v>
      </c>
      <c r="B317" s="118" t="s">
        <v>1329</v>
      </c>
      <c r="C317" s="118">
        <v>5.0</v>
      </c>
      <c r="D317" s="118">
        <f t="shared" si="1"/>
        <v>3.65</v>
      </c>
      <c r="E317" s="118">
        <v>5.0</v>
      </c>
      <c r="F317" s="118">
        <v>7.0</v>
      </c>
      <c r="G317" s="118">
        <v>6.99</v>
      </c>
      <c r="H317" s="4">
        <f t="shared" si="2"/>
        <v>1.99</v>
      </c>
      <c r="I317" s="121">
        <f t="shared" si="3"/>
        <v>0.398</v>
      </c>
      <c r="J317" s="124" t="str">
        <f t="array" ref="J317">XLOOKUP(A317,'PRICE LIST'!E:E,'PRICE LIST'!H:H)</f>
        <v/>
      </c>
    </row>
    <row r="318">
      <c r="A318" s="118" t="s">
        <v>487</v>
      </c>
      <c r="B318" s="118" t="s">
        <v>1330</v>
      </c>
      <c r="C318" s="118">
        <v>5.0</v>
      </c>
      <c r="D318" s="118">
        <f t="shared" si="1"/>
        <v>3.65</v>
      </c>
      <c r="E318" s="118">
        <v>5.0</v>
      </c>
      <c r="F318" s="118">
        <v>7.0</v>
      </c>
      <c r="G318" s="118">
        <v>6.99</v>
      </c>
      <c r="H318" s="4">
        <f t="shared" si="2"/>
        <v>1.99</v>
      </c>
      <c r="I318" s="121">
        <f t="shared" si="3"/>
        <v>0.398</v>
      </c>
      <c r="J318" s="124" t="str">
        <f t="array" ref="J318">XLOOKUP(A318,'PRICE LIST'!E:E,'PRICE LIST'!H:H)</f>
        <v/>
      </c>
    </row>
    <row r="319">
      <c r="A319" s="118" t="s">
        <v>1331</v>
      </c>
      <c r="B319" s="118" t="s">
        <v>1332</v>
      </c>
      <c r="C319" s="118">
        <v>3.99</v>
      </c>
      <c r="D319" s="118">
        <f t="shared" si="1"/>
        <v>2.9127</v>
      </c>
      <c r="E319" s="118">
        <v>5.0</v>
      </c>
      <c r="F319" s="118">
        <v>7.0</v>
      </c>
      <c r="G319" s="118">
        <v>6.99</v>
      </c>
      <c r="H319" s="4">
        <f t="shared" si="2"/>
        <v>3</v>
      </c>
      <c r="I319" s="121">
        <f t="shared" si="3"/>
        <v>0.7518796992</v>
      </c>
      <c r="J319" s="124" t="str">
        <f t="array" ref="J319">XLOOKUP(A319,'PRICE LIST'!E:E,'PRICE LIST'!H:H)</f>
        <v/>
      </c>
    </row>
    <row r="320">
      <c r="A320" s="118" t="s">
        <v>593</v>
      </c>
      <c r="B320" s="118" t="s">
        <v>592</v>
      </c>
      <c r="C320" s="118">
        <v>5.99</v>
      </c>
      <c r="D320" s="118">
        <f t="shared" si="1"/>
        <v>4.3727</v>
      </c>
      <c r="E320" s="118">
        <v>6.5</v>
      </c>
      <c r="F320" s="118">
        <v>9.1</v>
      </c>
      <c r="G320" s="118">
        <v>8.99</v>
      </c>
      <c r="H320" s="4">
        <f t="shared" si="2"/>
        <v>3</v>
      </c>
      <c r="I320" s="121">
        <f t="shared" si="3"/>
        <v>0.5008347245</v>
      </c>
      <c r="J320" s="124" t="str">
        <f t="array" ref="J320">XLOOKUP(A320,'PRICE LIST'!E:E,'PRICE LIST'!H:H)</f>
        <v/>
      </c>
    </row>
    <row r="321">
      <c r="A321" s="118" t="s">
        <v>602</v>
      </c>
      <c r="B321" s="118" t="s">
        <v>1333</v>
      </c>
      <c r="C321" s="118">
        <v>6.99</v>
      </c>
      <c r="D321" s="118">
        <f t="shared" si="1"/>
        <v>5.1027</v>
      </c>
      <c r="E321" s="118">
        <v>6.5</v>
      </c>
      <c r="F321" s="118">
        <v>9.1</v>
      </c>
      <c r="G321" s="118">
        <v>8.99</v>
      </c>
      <c r="H321" s="4">
        <f t="shared" si="2"/>
        <v>2</v>
      </c>
      <c r="I321" s="121">
        <f t="shared" si="3"/>
        <v>0.2861230329</v>
      </c>
      <c r="J321" s="124" t="str">
        <f t="array" ref="J321">XLOOKUP(A321,'PRICE LIST'!E:E,'PRICE LIST'!H:H)</f>
        <v/>
      </c>
    </row>
    <row r="322">
      <c r="A322" s="118" t="s">
        <v>334</v>
      </c>
      <c r="B322" s="118" t="s">
        <v>1334</v>
      </c>
      <c r="C322" s="118">
        <v>10.0</v>
      </c>
      <c r="D322" s="118">
        <f t="shared" si="1"/>
        <v>7.3</v>
      </c>
      <c r="E322" s="118">
        <v>10.0</v>
      </c>
      <c r="F322" s="118">
        <v>14.0</v>
      </c>
      <c r="G322" s="118">
        <v>13.99</v>
      </c>
      <c r="H322" s="4">
        <f t="shared" si="2"/>
        <v>3.99</v>
      </c>
      <c r="I322" s="121">
        <f t="shared" si="3"/>
        <v>0.399</v>
      </c>
      <c r="J322" s="124" t="str">
        <f t="array" ref="J322">XLOOKUP(A322,'PRICE LIST'!E:E,'PRICE LIST'!H:H)</f>
        <v/>
      </c>
    </row>
    <row r="323">
      <c r="A323" s="118" t="s">
        <v>457</v>
      </c>
      <c r="B323" s="118" t="s">
        <v>1335</v>
      </c>
      <c r="C323" s="118">
        <v>3.0</v>
      </c>
      <c r="D323" s="118">
        <f t="shared" si="1"/>
        <v>2.19</v>
      </c>
      <c r="E323" s="118">
        <v>3.0</v>
      </c>
      <c r="F323" s="118">
        <v>4.2</v>
      </c>
      <c r="G323" s="118">
        <v>3.99</v>
      </c>
      <c r="H323" s="4">
        <f t="shared" si="2"/>
        <v>0.99</v>
      </c>
      <c r="I323" s="121">
        <f t="shared" si="3"/>
        <v>0.33</v>
      </c>
      <c r="J323" s="123" t="str">
        <f t="array" ref="J323">XLOOKUP(A323,'PRICE LIST'!R:R,'PRICE LIST'!S:S)</f>
        <v/>
      </c>
    </row>
    <row r="324">
      <c r="A324" s="118" t="s">
        <v>456</v>
      </c>
      <c r="B324" s="118" t="s">
        <v>1336</v>
      </c>
      <c r="C324" s="118">
        <v>3.0</v>
      </c>
      <c r="D324" s="118">
        <f t="shared" si="1"/>
        <v>2.19</v>
      </c>
      <c r="E324" s="118">
        <v>3.0</v>
      </c>
      <c r="F324" s="118">
        <v>4.2</v>
      </c>
      <c r="G324" s="118">
        <v>3.99</v>
      </c>
      <c r="H324" s="4">
        <f t="shared" si="2"/>
        <v>0.99</v>
      </c>
      <c r="I324" s="121">
        <f t="shared" si="3"/>
        <v>0.33</v>
      </c>
      <c r="J324" s="123" t="str">
        <f t="array" ref="J324">XLOOKUP(A324,'PRICE LIST'!R:R,'PRICE LIST'!S:S)</f>
        <v/>
      </c>
    </row>
    <row r="325">
      <c r="A325" s="118" t="s">
        <v>455</v>
      </c>
      <c r="B325" s="118" t="s">
        <v>1337</v>
      </c>
      <c r="C325" s="118">
        <v>3.0</v>
      </c>
      <c r="D325" s="118">
        <f t="shared" si="1"/>
        <v>2.19</v>
      </c>
      <c r="E325" s="118">
        <v>3.0</v>
      </c>
      <c r="F325" s="118">
        <v>4.2</v>
      </c>
      <c r="G325" s="118">
        <v>3.99</v>
      </c>
      <c r="H325" s="4">
        <f t="shared" si="2"/>
        <v>0.99</v>
      </c>
      <c r="I325" s="121">
        <f t="shared" si="3"/>
        <v>0.33</v>
      </c>
      <c r="J325" s="123" t="str">
        <f t="array" ref="J325">XLOOKUP(A325,'PRICE LIST'!R:R,'PRICE LIST'!S:S)</f>
        <v/>
      </c>
    </row>
    <row r="326">
      <c r="A326" s="118" t="s">
        <v>453</v>
      </c>
      <c r="B326" s="118" t="s">
        <v>1338</v>
      </c>
      <c r="C326" s="118">
        <v>3.0</v>
      </c>
      <c r="D326" s="118">
        <f t="shared" si="1"/>
        <v>2.19</v>
      </c>
      <c r="E326" s="118">
        <v>3.0</v>
      </c>
      <c r="F326" s="118">
        <v>4.2</v>
      </c>
      <c r="G326" s="118">
        <v>3.99</v>
      </c>
      <c r="H326" s="4">
        <f t="shared" si="2"/>
        <v>0.99</v>
      </c>
      <c r="I326" s="121">
        <f t="shared" si="3"/>
        <v>0.33</v>
      </c>
      <c r="J326" s="123" t="str">
        <f t="array" ref="J326">XLOOKUP(A326,'PRICE LIST'!R:R,'PRICE LIST'!S:S)</f>
        <v/>
      </c>
    </row>
    <row r="327">
      <c r="A327" s="118" t="s">
        <v>266</v>
      </c>
      <c r="B327" s="118" t="s">
        <v>1339</v>
      </c>
      <c r="C327" s="118">
        <v>5.0</v>
      </c>
      <c r="D327" s="118">
        <f t="shared" si="1"/>
        <v>3.65</v>
      </c>
      <c r="E327" s="118">
        <v>5.0</v>
      </c>
      <c r="F327" s="118">
        <v>7.0</v>
      </c>
      <c r="G327" s="118">
        <v>6.99</v>
      </c>
      <c r="H327" s="4">
        <f t="shared" si="2"/>
        <v>1.99</v>
      </c>
      <c r="I327" s="121">
        <f t="shared" si="3"/>
        <v>0.398</v>
      </c>
      <c r="J327" s="124" t="str">
        <f t="array" ref="J327">XLOOKUP(A327,'PRICE LIST'!E:E,'PRICE LIST'!H:H)</f>
        <v/>
      </c>
    </row>
    <row r="328">
      <c r="A328" s="118" t="s">
        <v>261</v>
      </c>
      <c r="B328" s="118" t="s">
        <v>1340</v>
      </c>
      <c r="C328" s="118">
        <v>5.0</v>
      </c>
      <c r="D328" s="118">
        <f t="shared" si="1"/>
        <v>3.65</v>
      </c>
      <c r="E328" s="118">
        <v>5.0</v>
      </c>
      <c r="F328" s="118">
        <v>7.0</v>
      </c>
      <c r="G328" s="118">
        <v>6.99</v>
      </c>
      <c r="H328" s="4">
        <f t="shared" si="2"/>
        <v>1.99</v>
      </c>
      <c r="I328" s="121">
        <f t="shared" si="3"/>
        <v>0.398</v>
      </c>
      <c r="J328" s="124" t="str">
        <f t="array" ref="J328">XLOOKUP(A328,'PRICE LIST'!E:E,'PRICE LIST'!H:H)</f>
        <v/>
      </c>
    </row>
    <row r="329">
      <c r="A329" s="118" t="s">
        <v>330</v>
      </c>
      <c r="B329" s="118" t="s">
        <v>1341</v>
      </c>
      <c r="C329" s="118">
        <v>5.0</v>
      </c>
      <c r="D329" s="118">
        <f t="shared" si="1"/>
        <v>3.65</v>
      </c>
      <c r="E329" s="118">
        <v>10.0</v>
      </c>
      <c r="F329" s="118">
        <v>14.0</v>
      </c>
      <c r="G329" s="118">
        <v>13.99</v>
      </c>
      <c r="H329" s="4">
        <f t="shared" si="2"/>
        <v>8.99</v>
      </c>
      <c r="I329" s="121">
        <f t="shared" si="3"/>
        <v>1.798</v>
      </c>
      <c r="J329" s="124" t="str">
        <f t="array" ref="J329">XLOOKUP(A329,'PRICE LIST'!E:E,'PRICE LIST'!H:H)</f>
        <v/>
      </c>
    </row>
    <row r="330">
      <c r="A330" s="118" t="s">
        <v>505</v>
      </c>
      <c r="B330" s="118" t="s">
        <v>1342</v>
      </c>
      <c r="C330" s="118">
        <v>3.0</v>
      </c>
      <c r="D330" s="118">
        <f t="shared" si="1"/>
        <v>2.19</v>
      </c>
      <c r="E330" s="118">
        <v>3.0</v>
      </c>
      <c r="F330" s="118">
        <v>4.2</v>
      </c>
      <c r="G330" s="118">
        <v>3.99</v>
      </c>
      <c r="H330" s="4">
        <f t="shared" si="2"/>
        <v>0.99</v>
      </c>
      <c r="I330" s="121">
        <f t="shared" si="3"/>
        <v>0.33</v>
      </c>
      <c r="J330" s="124" t="str">
        <f t="array" ref="J330">XLOOKUP(A330,'PRICE LIST'!E:E,'PRICE LIST'!H:H)</f>
        <v/>
      </c>
    </row>
    <row r="331">
      <c r="A331" s="118" t="s">
        <v>529</v>
      </c>
      <c r="B331" s="118" t="s">
        <v>1343</v>
      </c>
      <c r="C331" s="118">
        <v>3.0</v>
      </c>
      <c r="D331" s="118">
        <f t="shared" si="1"/>
        <v>2.19</v>
      </c>
      <c r="E331" s="118">
        <v>3.0</v>
      </c>
      <c r="F331" s="118">
        <v>4.2</v>
      </c>
      <c r="G331" s="118">
        <v>3.99</v>
      </c>
      <c r="H331" s="4">
        <f t="shared" si="2"/>
        <v>0.99</v>
      </c>
      <c r="I331" s="121">
        <f t="shared" si="3"/>
        <v>0.33</v>
      </c>
      <c r="J331" s="124" t="str">
        <f t="array" ref="J331">XLOOKUP(A331,'PRICE LIST'!E:E,'PRICE LIST'!H:H)</f>
        <v/>
      </c>
    </row>
    <row r="332">
      <c r="A332" s="118" t="s">
        <v>493</v>
      </c>
      <c r="B332" s="118" t="s">
        <v>1344</v>
      </c>
      <c r="C332" s="118">
        <v>3.0</v>
      </c>
      <c r="D332" s="118">
        <f t="shared" si="1"/>
        <v>2.19</v>
      </c>
      <c r="E332" s="118">
        <v>3.0</v>
      </c>
      <c r="F332" s="118">
        <v>4.2</v>
      </c>
      <c r="G332" s="118">
        <v>3.99</v>
      </c>
      <c r="H332" s="4">
        <f t="shared" si="2"/>
        <v>0.99</v>
      </c>
      <c r="I332" s="121">
        <f t="shared" si="3"/>
        <v>0.33</v>
      </c>
      <c r="J332" s="124" t="str">
        <f t="array" ref="J332">XLOOKUP(A332,'PRICE LIST'!E:E,'PRICE LIST'!H:H)</f>
        <v/>
      </c>
    </row>
    <row r="333">
      <c r="A333" s="118" t="s">
        <v>1345</v>
      </c>
      <c r="B333" s="118" t="s">
        <v>1346</v>
      </c>
      <c r="C333" s="118">
        <v>1.99</v>
      </c>
      <c r="D333" s="118">
        <f t="shared" si="1"/>
        <v>1.4527</v>
      </c>
      <c r="E333" s="118">
        <v>3.0</v>
      </c>
      <c r="F333" s="118">
        <v>4.2</v>
      </c>
      <c r="G333" s="118">
        <v>3.99</v>
      </c>
      <c r="H333" s="4">
        <f t="shared" si="2"/>
        <v>2</v>
      </c>
      <c r="I333" s="121">
        <f t="shared" si="3"/>
        <v>1.005025126</v>
      </c>
      <c r="J333" s="124" t="str">
        <f t="array" ref="J333">XLOOKUP(A333,'PRICE LIST'!E:E,'PRICE LIST'!H:H)</f>
        <v/>
      </c>
    </row>
    <row r="334">
      <c r="A334" s="118" t="s">
        <v>503</v>
      </c>
      <c r="B334" s="118" t="s">
        <v>1347</v>
      </c>
      <c r="C334" s="118">
        <v>3.0</v>
      </c>
      <c r="D334" s="118">
        <f t="shared" si="1"/>
        <v>2.19</v>
      </c>
      <c r="E334" s="118">
        <v>3.0</v>
      </c>
      <c r="F334" s="118">
        <v>4.2</v>
      </c>
      <c r="G334" s="118">
        <v>3.99</v>
      </c>
      <c r="H334" s="4">
        <f t="shared" si="2"/>
        <v>0.99</v>
      </c>
      <c r="I334" s="121">
        <f t="shared" si="3"/>
        <v>0.33</v>
      </c>
      <c r="J334" s="124" t="str">
        <f t="array" ref="J334">XLOOKUP(A334,'PRICE LIST'!E:E,'PRICE LIST'!H:H)</f>
        <v/>
      </c>
    </row>
    <row r="335">
      <c r="A335" s="118" t="s">
        <v>511</v>
      </c>
      <c r="B335" s="118" t="s">
        <v>1348</v>
      </c>
      <c r="C335" s="118">
        <v>3.0</v>
      </c>
      <c r="D335" s="118">
        <f t="shared" si="1"/>
        <v>2.19</v>
      </c>
      <c r="E335" s="118">
        <v>3.0</v>
      </c>
      <c r="F335" s="118">
        <v>4.2</v>
      </c>
      <c r="G335" s="118">
        <v>3.99</v>
      </c>
      <c r="H335" s="4">
        <f t="shared" si="2"/>
        <v>0.99</v>
      </c>
      <c r="I335" s="121">
        <f t="shared" si="3"/>
        <v>0.33</v>
      </c>
      <c r="J335" s="124" t="str">
        <f t="array" ref="J335">XLOOKUP(A335,'PRICE LIST'!E:E,'PRICE LIST'!H:H)</f>
        <v/>
      </c>
    </row>
    <row r="336">
      <c r="A336" s="118" t="s">
        <v>499</v>
      </c>
      <c r="B336" s="118" t="s">
        <v>1349</v>
      </c>
      <c r="C336" s="118">
        <v>3.0</v>
      </c>
      <c r="D336" s="118">
        <f t="shared" si="1"/>
        <v>2.19</v>
      </c>
      <c r="E336" s="118">
        <v>3.0</v>
      </c>
      <c r="F336" s="118">
        <v>4.2</v>
      </c>
      <c r="G336" s="118">
        <v>3.99</v>
      </c>
      <c r="H336" s="4">
        <f t="shared" si="2"/>
        <v>0.99</v>
      </c>
      <c r="I336" s="121">
        <f t="shared" si="3"/>
        <v>0.33</v>
      </c>
      <c r="J336" s="124" t="str">
        <f t="array" ref="J336">XLOOKUP(A336,'PRICE LIST'!E:E,'PRICE LIST'!H:H)</f>
        <v/>
      </c>
    </row>
    <row r="337">
      <c r="A337" s="118" t="s">
        <v>527</v>
      </c>
      <c r="B337" s="118" t="s">
        <v>1350</v>
      </c>
      <c r="C337" s="118">
        <v>3.0</v>
      </c>
      <c r="D337" s="118">
        <f t="shared" si="1"/>
        <v>2.19</v>
      </c>
      <c r="E337" s="118">
        <v>3.0</v>
      </c>
      <c r="F337" s="118">
        <v>4.2</v>
      </c>
      <c r="G337" s="118">
        <v>3.99</v>
      </c>
      <c r="H337" s="4">
        <f t="shared" si="2"/>
        <v>0.99</v>
      </c>
      <c r="I337" s="121">
        <f t="shared" si="3"/>
        <v>0.33</v>
      </c>
      <c r="J337" s="124" t="str">
        <f t="array" ref="J337">XLOOKUP(A337,'PRICE LIST'!E:E,'PRICE LIST'!H:H)</f>
        <v/>
      </c>
    </row>
    <row r="338">
      <c r="A338" s="118" t="s">
        <v>501</v>
      </c>
      <c r="B338" s="118" t="s">
        <v>1351</v>
      </c>
      <c r="C338" s="118">
        <v>3.0</v>
      </c>
      <c r="D338" s="118">
        <f t="shared" si="1"/>
        <v>2.19</v>
      </c>
      <c r="E338" s="118">
        <v>3.0</v>
      </c>
      <c r="F338" s="118">
        <v>4.2</v>
      </c>
      <c r="G338" s="118">
        <v>3.99</v>
      </c>
      <c r="H338" s="4">
        <f t="shared" si="2"/>
        <v>0.99</v>
      </c>
      <c r="I338" s="121">
        <f t="shared" si="3"/>
        <v>0.33</v>
      </c>
      <c r="J338" s="124" t="str">
        <f t="array" ref="J338">XLOOKUP(A338,'PRICE LIST'!E:E,'PRICE LIST'!H:H)</f>
        <v/>
      </c>
    </row>
    <row r="339">
      <c r="A339" s="118" t="s">
        <v>525</v>
      </c>
      <c r="B339" s="118" t="s">
        <v>1352</v>
      </c>
      <c r="C339" s="118">
        <v>3.0</v>
      </c>
      <c r="D339" s="118">
        <f t="shared" si="1"/>
        <v>2.19</v>
      </c>
      <c r="E339" s="118">
        <v>3.0</v>
      </c>
      <c r="F339" s="118">
        <v>4.2</v>
      </c>
      <c r="G339" s="118">
        <v>3.99</v>
      </c>
      <c r="H339" s="4">
        <f t="shared" si="2"/>
        <v>0.99</v>
      </c>
      <c r="I339" s="121">
        <f t="shared" si="3"/>
        <v>0.33</v>
      </c>
      <c r="J339" s="124" t="str">
        <f t="array" ref="J339">XLOOKUP(A339,'PRICE LIST'!E:E,'PRICE LIST'!H:H)</f>
        <v/>
      </c>
    </row>
    <row r="340">
      <c r="A340" s="118" t="s">
        <v>495</v>
      </c>
      <c r="B340" s="118" t="s">
        <v>1353</v>
      </c>
      <c r="C340" s="118">
        <v>3.0</v>
      </c>
      <c r="D340" s="118">
        <f t="shared" si="1"/>
        <v>2.19</v>
      </c>
      <c r="E340" s="118">
        <v>3.0</v>
      </c>
      <c r="F340" s="118">
        <v>4.2</v>
      </c>
      <c r="G340" s="118">
        <v>3.99</v>
      </c>
      <c r="H340" s="4">
        <f t="shared" si="2"/>
        <v>0.99</v>
      </c>
      <c r="I340" s="121">
        <f t="shared" si="3"/>
        <v>0.33</v>
      </c>
      <c r="J340" s="124" t="str">
        <f t="array" ref="J340">XLOOKUP(A340,'PRICE LIST'!E:E,'PRICE LIST'!H:H)</f>
        <v/>
      </c>
    </row>
    <row r="341">
      <c r="A341" s="118" t="s">
        <v>497</v>
      </c>
      <c r="B341" s="118" t="s">
        <v>1354</v>
      </c>
      <c r="C341" s="118">
        <v>3.0</v>
      </c>
      <c r="D341" s="118">
        <f t="shared" si="1"/>
        <v>2.19</v>
      </c>
      <c r="E341" s="118">
        <v>3.0</v>
      </c>
      <c r="F341" s="118">
        <v>4.2</v>
      </c>
      <c r="G341" s="118">
        <v>3.99</v>
      </c>
      <c r="H341" s="4">
        <f t="shared" si="2"/>
        <v>0.99</v>
      </c>
      <c r="I341" s="121">
        <f t="shared" si="3"/>
        <v>0.33</v>
      </c>
      <c r="J341" s="124" t="str">
        <f t="array" ref="J341">XLOOKUP(A341,'PRICE LIST'!E:E,'PRICE LIST'!H:H)</f>
        <v/>
      </c>
    </row>
    <row r="342">
      <c r="A342" s="118" t="s">
        <v>491</v>
      </c>
      <c r="B342" s="118" t="s">
        <v>1355</v>
      </c>
      <c r="C342" s="118">
        <v>3.0</v>
      </c>
      <c r="D342" s="118">
        <f t="shared" si="1"/>
        <v>2.19</v>
      </c>
      <c r="E342" s="118">
        <v>3.0</v>
      </c>
      <c r="F342" s="118">
        <v>4.2</v>
      </c>
      <c r="G342" s="118">
        <v>3.99</v>
      </c>
      <c r="H342" s="4">
        <f t="shared" si="2"/>
        <v>0.99</v>
      </c>
      <c r="I342" s="121">
        <f t="shared" si="3"/>
        <v>0.33</v>
      </c>
      <c r="J342" s="124" t="str">
        <f t="array" ref="J342">XLOOKUP(A342,'PRICE LIST'!E:E,'PRICE LIST'!H:H)</f>
        <v/>
      </c>
    </row>
    <row r="343">
      <c r="A343" s="118" t="s">
        <v>507</v>
      </c>
      <c r="B343" s="118" t="s">
        <v>1356</v>
      </c>
      <c r="C343" s="118">
        <v>3.0</v>
      </c>
      <c r="D343" s="118">
        <f t="shared" si="1"/>
        <v>2.19</v>
      </c>
      <c r="E343" s="118">
        <v>3.0</v>
      </c>
      <c r="F343" s="118">
        <v>4.2</v>
      </c>
      <c r="G343" s="118">
        <v>3.99</v>
      </c>
      <c r="H343" s="4">
        <f t="shared" si="2"/>
        <v>0.99</v>
      </c>
      <c r="I343" s="121">
        <f t="shared" si="3"/>
        <v>0.33</v>
      </c>
      <c r="J343" s="124" t="str">
        <f t="array" ref="J343">XLOOKUP(A343,'PRICE LIST'!E:E,'PRICE LIST'!H:H)</f>
        <v/>
      </c>
    </row>
    <row r="344">
      <c r="A344" s="118" t="s">
        <v>812</v>
      </c>
      <c r="B344" s="118" t="s">
        <v>1357</v>
      </c>
      <c r="C344" s="118">
        <v>3.0</v>
      </c>
      <c r="D344" s="118">
        <f t="shared" si="1"/>
        <v>2.19</v>
      </c>
      <c r="E344" s="118">
        <v>3.0</v>
      </c>
      <c r="F344" s="118">
        <v>4.2</v>
      </c>
      <c r="G344" s="118">
        <v>3.99</v>
      </c>
      <c r="H344" s="4">
        <f t="shared" si="2"/>
        <v>0.99</v>
      </c>
      <c r="I344" s="121">
        <f t="shared" si="3"/>
        <v>0.33</v>
      </c>
      <c r="J344" s="124" t="str">
        <f t="array" ref="J344">XLOOKUP(A344,'PRICE LIST'!E:E,'PRICE LIST'!H:H)</f>
        <v/>
      </c>
    </row>
    <row r="345">
      <c r="A345" s="118" t="s">
        <v>336</v>
      </c>
      <c r="B345" s="118" t="s">
        <v>1358</v>
      </c>
      <c r="C345" s="118">
        <v>9.0</v>
      </c>
      <c r="D345" s="118">
        <f t="shared" si="1"/>
        <v>6.57</v>
      </c>
      <c r="E345" s="118">
        <v>9.0</v>
      </c>
      <c r="F345" s="118">
        <v>12.6</v>
      </c>
      <c r="G345" s="118">
        <v>12.99</v>
      </c>
      <c r="H345" s="4">
        <f t="shared" si="2"/>
        <v>3.99</v>
      </c>
      <c r="I345" s="121">
        <f t="shared" si="3"/>
        <v>0.4433333333</v>
      </c>
      <c r="J345" s="124" t="str">
        <f t="array" ref="J345">XLOOKUP(A345,'PRICE LIST'!E:E,'PRICE LIST'!H:H)</f>
        <v/>
      </c>
    </row>
    <row r="346">
      <c r="A346" s="118" t="s">
        <v>766</v>
      </c>
      <c r="B346" s="118" t="s">
        <v>1359</v>
      </c>
      <c r="C346" s="118">
        <v>5.0</v>
      </c>
      <c r="D346" s="118">
        <f t="shared" si="1"/>
        <v>3.65</v>
      </c>
      <c r="E346" s="118">
        <v>7.0</v>
      </c>
      <c r="F346" s="118">
        <v>9.8</v>
      </c>
      <c r="G346" s="118">
        <v>9.99</v>
      </c>
      <c r="H346" s="4">
        <f t="shared" si="2"/>
        <v>4.99</v>
      </c>
      <c r="I346" s="121">
        <f t="shared" si="3"/>
        <v>0.998</v>
      </c>
      <c r="J346" s="124" t="str">
        <f t="array" ref="J346">XLOOKUP(A346,'PRICE LIST'!E:E,'PRICE LIST'!H:H)</f>
        <v/>
      </c>
    </row>
    <row r="347">
      <c r="A347" s="118" t="s">
        <v>764</v>
      </c>
      <c r="B347" s="118" t="s">
        <v>1360</v>
      </c>
      <c r="C347" s="118">
        <v>5.0</v>
      </c>
      <c r="D347" s="118">
        <f t="shared" si="1"/>
        <v>3.65</v>
      </c>
      <c r="E347" s="118">
        <v>7.0</v>
      </c>
      <c r="F347" s="118">
        <v>9.8</v>
      </c>
      <c r="G347" s="118">
        <v>9.99</v>
      </c>
      <c r="H347" s="4">
        <f t="shared" si="2"/>
        <v>4.99</v>
      </c>
      <c r="I347" s="121">
        <f t="shared" si="3"/>
        <v>0.998</v>
      </c>
      <c r="J347" s="124" t="str">
        <f t="array" ref="J347">XLOOKUP(A347,'PRICE LIST'!E:E,'PRICE LIST'!H:H)</f>
        <v/>
      </c>
    </row>
    <row r="348">
      <c r="A348" s="118" t="s">
        <v>249</v>
      </c>
      <c r="B348" s="118" t="s">
        <v>1361</v>
      </c>
      <c r="C348" s="118">
        <v>11.0</v>
      </c>
      <c r="D348" s="118">
        <f t="shared" si="1"/>
        <v>8.03</v>
      </c>
      <c r="E348" s="118">
        <v>11.0</v>
      </c>
      <c r="F348" s="118">
        <v>15.4</v>
      </c>
      <c r="G348" s="118">
        <v>15.99</v>
      </c>
      <c r="H348" s="4">
        <f t="shared" si="2"/>
        <v>4.99</v>
      </c>
      <c r="I348" s="121">
        <f t="shared" si="3"/>
        <v>0.4536363636</v>
      </c>
      <c r="J348" s="124" t="str">
        <f t="array" ref="J348">XLOOKUP(A348,'PRICE LIST'!E:E,'PRICE LIST'!H:H)</f>
        <v/>
      </c>
    </row>
    <row r="349">
      <c r="A349" s="118" t="s">
        <v>267</v>
      </c>
      <c r="B349" s="118" t="s">
        <v>1362</v>
      </c>
      <c r="C349" s="118">
        <v>3.0</v>
      </c>
      <c r="D349" s="118">
        <f t="shared" si="1"/>
        <v>2.19</v>
      </c>
      <c r="E349" s="118">
        <v>3.0</v>
      </c>
      <c r="F349" s="118">
        <v>4.2</v>
      </c>
      <c r="G349" s="118">
        <v>3.99</v>
      </c>
      <c r="H349" s="4">
        <f t="shared" si="2"/>
        <v>0.99</v>
      </c>
      <c r="I349" s="121">
        <f t="shared" si="3"/>
        <v>0.33</v>
      </c>
      <c r="J349" s="124" t="str">
        <f t="array" ref="J349">XLOOKUP(A349,'PRICE LIST'!E:E,'PRICE LIST'!H:H)</f>
        <v/>
      </c>
    </row>
    <row r="350">
      <c r="A350" s="118" t="s">
        <v>264</v>
      </c>
      <c r="B350" s="118" t="s">
        <v>1363</v>
      </c>
      <c r="C350" s="118">
        <v>3.0</v>
      </c>
      <c r="D350" s="118">
        <f t="shared" si="1"/>
        <v>2.19</v>
      </c>
      <c r="E350" s="118">
        <v>3.0</v>
      </c>
      <c r="F350" s="118">
        <v>4.2</v>
      </c>
      <c r="G350" s="118">
        <v>3.99</v>
      </c>
      <c r="H350" s="4">
        <f t="shared" si="2"/>
        <v>0.99</v>
      </c>
      <c r="I350" s="121">
        <f t="shared" si="3"/>
        <v>0.33</v>
      </c>
      <c r="J350" s="124" t="str">
        <f t="array" ref="J350">XLOOKUP(A350,'PRICE LIST'!E:E,'PRICE LIST'!H:H)</f>
        <v/>
      </c>
    </row>
    <row r="351">
      <c r="A351" s="118" t="s">
        <v>786</v>
      </c>
      <c r="B351" s="118" t="s">
        <v>1364</v>
      </c>
      <c r="C351" s="118">
        <v>3.0</v>
      </c>
      <c r="D351" s="118">
        <f t="shared" si="1"/>
        <v>2.19</v>
      </c>
      <c r="E351" s="118">
        <v>3.0</v>
      </c>
      <c r="F351" s="118">
        <v>4.2</v>
      </c>
      <c r="G351" s="118">
        <v>3.99</v>
      </c>
      <c r="H351" s="4">
        <f t="shared" si="2"/>
        <v>0.99</v>
      </c>
      <c r="I351" s="121">
        <f t="shared" si="3"/>
        <v>0.33</v>
      </c>
      <c r="J351" s="124" t="str">
        <f t="array" ref="J351">XLOOKUP(A351,'PRICE LIST'!E:E,'PRICE LIST'!H:H)</f>
        <v/>
      </c>
    </row>
    <row r="352">
      <c r="A352" s="118" t="s">
        <v>257</v>
      </c>
      <c r="B352" s="118" t="s">
        <v>1365</v>
      </c>
      <c r="C352" s="118">
        <v>5.0</v>
      </c>
      <c r="D352" s="118">
        <f t="shared" si="1"/>
        <v>3.65</v>
      </c>
      <c r="E352" s="118">
        <v>5.0</v>
      </c>
      <c r="F352" s="118">
        <v>7.0</v>
      </c>
      <c r="G352" s="118">
        <v>6.99</v>
      </c>
      <c r="H352" s="4">
        <f t="shared" si="2"/>
        <v>1.99</v>
      </c>
      <c r="I352" s="121">
        <f t="shared" si="3"/>
        <v>0.398</v>
      </c>
      <c r="J352" s="124" t="str">
        <f t="array" ref="J352">XLOOKUP(A352,'PRICE LIST'!E:E,'PRICE LIST'!H:H)</f>
        <v/>
      </c>
    </row>
    <row r="353">
      <c r="A353" s="118" t="s">
        <v>338</v>
      </c>
      <c r="B353" s="118" t="s">
        <v>1366</v>
      </c>
      <c r="C353" s="118">
        <v>5.0</v>
      </c>
      <c r="D353" s="118">
        <f t="shared" si="1"/>
        <v>3.65</v>
      </c>
      <c r="E353" s="118">
        <v>5.0</v>
      </c>
      <c r="F353" s="118">
        <v>7.0</v>
      </c>
      <c r="G353" s="118">
        <v>6.99</v>
      </c>
      <c r="H353" s="4">
        <f t="shared" si="2"/>
        <v>1.99</v>
      </c>
      <c r="I353" s="121">
        <f t="shared" si="3"/>
        <v>0.398</v>
      </c>
      <c r="J353" s="124" t="str">
        <f t="array" ref="J353">XLOOKUP(A353,'PRICE LIST'!E:E,'PRICE LIST'!H:H)</f>
        <v/>
      </c>
    </row>
    <row r="354">
      <c r="A354" s="118" t="s">
        <v>758</v>
      </c>
      <c r="B354" s="118" t="s">
        <v>1367</v>
      </c>
      <c r="C354" s="118">
        <v>3.0</v>
      </c>
      <c r="D354" s="118">
        <f t="shared" si="1"/>
        <v>2.19</v>
      </c>
      <c r="E354" s="118">
        <v>3.0</v>
      </c>
      <c r="F354" s="118">
        <v>4.2</v>
      </c>
      <c r="G354" s="118">
        <v>3.99</v>
      </c>
      <c r="H354" s="4">
        <f t="shared" si="2"/>
        <v>0.99</v>
      </c>
      <c r="I354" s="121">
        <f t="shared" si="3"/>
        <v>0.33</v>
      </c>
      <c r="J354" s="124" t="str">
        <f t="array" ref="J354">XLOOKUP(A354,'PRICE LIST'!E:E,'PRICE LIST'!H:H)</f>
        <v/>
      </c>
    </row>
    <row r="355">
      <c r="I355" s="127"/>
    </row>
    <row r="356">
      <c r="I356" s="127"/>
    </row>
    <row r="357">
      <c r="I357" s="127"/>
    </row>
    <row r="358">
      <c r="I358" s="127"/>
    </row>
    <row r="359">
      <c r="I359" s="127"/>
    </row>
    <row r="360">
      <c r="I360" s="127"/>
    </row>
    <row r="361">
      <c r="I361" s="127"/>
    </row>
    <row r="362">
      <c r="I362" s="127"/>
    </row>
    <row r="363">
      <c r="I363" s="127"/>
    </row>
    <row r="364">
      <c r="I364" s="127"/>
    </row>
    <row r="365">
      <c r="I365" s="127"/>
    </row>
    <row r="366">
      <c r="I366" s="127"/>
    </row>
    <row r="367">
      <c r="I367" s="127"/>
    </row>
    <row r="368">
      <c r="I368" s="127"/>
    </row>
    <row r="369">
      <c r="I369" s="127"/>
    </row>
    <row r="370">
      <c r="I370" s="127"/>
    </row>
    <row r="371">
      <c r="I371" s="127"/>
    </row>
    <row r="372">
      <c r="I372" s="127"/>
    </row>
    <row r="373">
      <c r="I373" s="127"/>
    </row>
    <row r="374">
      <c r="I374" s="127"/>
    </row>
    <row r="375">
      <c r="I375" s="127"/>
    </row>
    <row r="376">
      <c r="I376" s="127"/>
    </row>
    <row r="377">
      <c r="I377" s="127"/>
    </row>
    <row r="378">
      <c r="I378" s="127"/>
    </row>
    <row r="379">
      <c r="I379" s="127"/>
    </row>
    <row r="380">
      <c r="I380" s="127"/>
    </row>
    <row r="381">
      <c r="I381" s="127"/>
    </row>
    <row r="382">
      <c r="I382" s="127"/>
    </row>
    <row r="383">
      <c r="I383" s="127"/>
    </row>
    <row r="384">
      <c r="I384" s="127"/>
    </row>
    <row r="385">
      <c r="I385" s="127"/>
    </row>
    <row r="386">
      <c r="I386" s="127"/>
    </row>
    <row r="387">
      <c r="I387" s="127"/>
    </row>
    <row r="388">
      <c r="I388" s="127"/>
    </row>
    <row r="389">
      <c r="I389" s="127"/>
    </row>
    <row r="390">
      <c r="I390" s="127"/>
    </row>
    <row r="391">
      <c r="I391" s="127"/>
    </row>
    <row r="392">
      <c r="I392" s="127"/>
    </row>
    <row r="393">
      <c r="I393" s="127"/>
    </row>
    <row r="394">
      <c r="I394" s="127"/>
    </row>
    <row r="395">
      <c r="I395" s="127"/>
    </row>
    <row r="396">
      <c r="I396" s="127"/>
    </row>
    <row r="397">
      <c r="I397" s="127"/>
    </row>
    <row r="398">
      <c r="I398" s="127"/>
    </row>
    <row r="399">
      <c r="I399" s="127"/>
    </row>
    <row r="400">
      <c r="I400" s="127"/>
    </row>
    <row r="401">
      <c r="I401" s="127"/>
    </row>
    <row r="402">
      <c r="I402" s="127"/>
    </row>
    <row r="403">
      <c r="I403" s="127"/>
    </row>
    <row r="404">
      <c r="I404" s="127"/>
    </row>
    <row r="405">
      <c r="I405" s="127"/>
    </row>
    <row r="406">
      <c r="I406" s="127"/>
    </row>
    <row r="407">
      <c r="I407" s="127"/>
    </row>
    <row r="408">
      <c r="I408" s="127"/>
    </row>
    <row r="409">
      <c r="I409" s="127"/>
    </row>
    <row r="410">
      <c r="I410" s="127"/>
    </row>
    <row r="411">
      <c r="I411" s="127"/>
    </row>
    <row r="412">
      <c r="I412" s="127"/>
    </row>
    <row r="413">
      <c r="I413" s="127"/>
    </row>
    <row r="414">
      <c r="I414" s="127"/>
    </row>
    <row r="415">
      <c r="I415" s="127"/>
    </row>
    <row r="416">
      <c r="I416" s="127"/>
    </row>
    <row r="417">
      <c r="I417" s="127"/>
    </row>
    <row r="418">
      <c r="I418" s="127"/>
    </row>
    <row r="419">
      <c r="I419" s="127"/>
    </row>
    <row r="420">
      <c r="I420" s="127"/>
    </row>
    <row r="421">
      <c r="I421" s="127"/>
    </row>
    <row r="422">
      <c r="I422" s="127"/>
    </row>
    <row r="423">
      <c r="I423" s="127"/>
    </row>
    <row r="424">
      <c r="I424" s="127"/>
    </row>
    <row r="425">
      <c r="I425" s="127"/>
    </row>
    <row r="426">
      <c r="I426" s="127"/>
    </row>
    <row r="427">
      <c r="I427" s="127"/>
    </row>
    <row r="428">
      <c r="I428" s="127"/>
    </row>
    <row r="429">
      <c r="I429" s="127"/>
    </row>
    <row r="430">
      <c r="I430" s="127"/>
    </row>
    <row r="431">
      <c r="I431" s="127"/>
    </row>
    <row r="432">
      <c r="I432" s="127"/>
    </row>
    <row r="433">
      <c r="I433" s="127"/>
    </row>
    <row r="434">
      <c r="I434" s="127"/>
    </row>
    <row r="435">
      <c r="I435" s="127"/>
    </row>
    <row r="436">
      <c r="I436" s="127"/>
    </row>
    <row r="437">
      <c r="I437" s="127"/>
    </row>
    <row r="438">
      <c r="I438" s="127"/>
    </row>
    <row r="439">
      <c r="I439" s="127"/>
    </row>
    <row r="440">
      <c r="I440" s="127"/>
    </row>
    <row r="441">
      <c r="I441" s="127"/>
    </row>
    <row r="442">
      <c r="I442" s="127"/>
    </row>
    <row r="443">
      <c r="I443" s="127"/>
    </row>
    <row r="444">
      <c r="I444" s="127"/>
    </row>
    <row r="445">
      <c r="I445" s="127"/>
    </row>
    <row r="446">
      <c r="I446" s="127"/>
    </row>
    <row r="447">
      <c r="I447" s="127"/>
    </row>
    <row r="448">
      <c r="I448" s="127"/>
    </row>
    <row r="449">
      <c r="I449" s="127"/>
    </row>
    <row r="450">
      <c r="I450" s="127"/>
    </row>
    <row r="451">
      <c r="I451" s="127"/>
    </row>
    <row r="452">
      <c r="I452" s="127"/>
    </row>
    <row r="453">
      <c r="I453" s="127"/>
    </row>
    <row r="454">
      <c r="I454" s="127"/>
    </row>
    <row r="455">
      <c r="I455" s="127"/>
    </row>
    <row r="456">
      <c r="I456" s="127"/>
    </row>
    <row r="457">
      <c r="I457" s="127"/>
    </row>
    <row r="458">
      <c r="I458" s="127"/>
    </row>
    <row r="459">
      <c r="I459" s="127"/>
    </row>
    <row r="460">
      <c r="I460" s="127"/>
    </row>
    <row r="461">
      <c r="I461" s="127"/>
    </row>
    <row r="462">
      <c r="I462" s="127"/>
    </row>
    <row r="463">
      <c r="I463" s="127"/>
    </row>
    <row r="464">
      <c r="I464" s="127"/>
    </row>
    <row r="465">
      <c r="I465" s="127"/>
    </row>
    <row r="466">
      <c r="I466" s="127"/>
    </row>
    <row r="467">
      <c r="I467" s="127"/>
    </row>
    <row r="468">
      <c r="I468" s="127"/>
    </row>
    <row r="469">
      <c r="I469" s="127"/>
    </row>
    <row r="470">
      <c r="I470" s="127"/>
    </row>
    <row r="471">
      <c r="I471" s="127"/>
    </row>
    <row r="472">
      <c r="I472" s="127"/>
    </row>
    <row r="473">
      <c r="I473" s="127"/>
    </row>
    <row r="474">
      <c r="I474" s="127"/>
    </row>
    <row r="475">
      <c r="I475" s="127"/>
    </row>
    <row r="476">
      <c r="I476" s="127"/>
    </row>
    <row r="477">
      <c r="I477" s="127"/>
    </row>
    <row r="478">
      <c r="I478" s="127"/>
    </row>
    <row r="479">
      <c r="I479" s="127"/>
    </row>
    <row r="480">
      <c r="I480" s="127"/>
    </row>
    <row r="481">
      <c r="I481" s="127"/>
    </row>
    <row r="482">
      <c r="I482" s="127"/>
    </row>
    <row r="483">
      <c r="I483" s="127"/>
    </row>
    <row r="484">
      <c r="I484" s="127"/>
    </row>
    <row r="485">
      <c r="I485" s="127"/>
    </row>
    <row r="486">
      <c r="I486" s="127"/>
    </row>
    <row r="487">
      <c r="I487" s="127"/>
    </row>
    <row r="488">
      <c r="I488" s="127"/>
    </row>
    <row r="489">
      <c r="I489" s="127"/>
    </row>
    <row r="490">
      <c r="I490" s="127"/>
    </row>
    <row r="491">
      <c r="I491" s="127"/>
    </row>
    <row r="492">
      <c r="I492" s="127"/>
    </row>
    <row r="493">
      <c r="I493" s="127"/>
    </row>
    <row r="494">
      <c r="I494" s="127"/>
    </row>
    <row r="495">
      <c r="I495" s="127"/>
    </row>
    <row r="496">
      <c r="I496" s="127"/>
    </row>
    <row r="497">
      <c r="I497" s="127"/>
    </row>
    <row r="498">
      <c r="I498" s="127"/>
    </row>
    <row r="499">
      <c r="I499" s="127"/>
    </row>
    <row r="500">
      <c r="I500" s="127"/>
    </row>
    <row r="501">
      <c r="I501" s="127"/>
    </row>
    <row r="502">
      <c r="I502" s="127"/>
    </row>
    <row r="503">
      <c r="I503" s="127"/>
    </row>
    <row r="504">
      <c r="I504" s="127"/>
    </row>
    <row r="505">
      <c r="I505" s="127"/>
    </row>
    <row r="506">
      <c r="I506" s="127"/>
    </row>
    <row r="507">
      <c r="I507" s="127"/>
    </row>
    <row r="508">
      <c r="I508" s="127"/>
    </row>
    <row r="509">
      <c r="I509" s="127"/>
    </row>
    <row r="510">
      <c r="I510" s="127"/>
    </row>
    <row r="511">
      <c r="I511" s="127"/>
    </row>
    <row r="512">
      <c r="I512" s="127"/>
    </row>
    <row r="513">
      <c r="I513" s="127"/>
    </row>
    <row r="514">
      <c r="I514" s="127"/>
    </row>
    <row r="515">
      <c r="I515" s="127"/>
    </row>
    <row r="516">
      <c r="I516" s="127"/>
    </row>
    <row r="517">
      <c r="I517" s="127"/>
    </row>
    <row r="518">
      <c r="I518" s="127"/>
    </row>
    <row r="519">
      <c r="I519" s="127"/>
    </row>
    <row r="520">
      <c r="I520" s="127"/>
    </row>
    <row r="521">
      <c r="I521" s="127"/>
    </row>
    <row r="522">
      <c r="I522" s="127"/>
    </row>
    <row r="523">
      <c r="I523" s="127"/>
    </row>
    <row r="524">
      <c r="I524" s="127"/>
    </row>
    <row r="525">
      <c r="I525" s="127"/>
    </row>
    <row r="526">
      <c r="I526" s="127"/>
    </row>
    <row r="527">
      <c r="I527" s="127"/>
    </row>
    <row r="528">
      <c r="I528" s="127"/>
    </row>
    <row r="529">
      <c r="I529" s="127"/>
    </row>
    <row r="530">
      <c r="I530" s="127"/>
    </row>
    <row r="531">
      <c r="I531" s="127"/>
    </row>
    <row r="532">
      <c r="I532" s="127"/>
    </row>
    <row r="533">
      <c r="I533" s="127"/>
    </row>
    <row r="534">
      <c r="I534" s="127"/>
    </row>
    <row r="535">
      <c r="I535" s="127"/>
    </row>
    <row r="536">
      <c r="I536" s="127"/>
    </row>
    <row r="537">
      <c r="I537" s="127"/>
    </row>
    <row r="538">
      <c r="I538" s="127"/>
    </row>
    <row r="539">
      <c r="I539" s="127"/>
    </row>
    <row r="540">
      <c r="I540" s="127"/>
    </row>
    <row r="541">
      <c r="I541" s="127"/>
    </row>
    <row r="542">
      <c r="I542" s="127"/>
    </row>
    <row r="543">
      <c r="I543" s="127"/>
    </row>
    <row r="544">
      <c r="I544" s="127"/>
    </row>
    <row r="545">
      <c r="I545" s="127"/>
    </row>
    <row r="546">
      <c r="I546" s="127"/>
    </row>
    <row r="547">
      <c r="I547" s="127"/>
    </row>
    <row r="548">
      <c r="I548" s="127"/>
    </row>
    <row r="549">
      <c r="I549" s="127"/>
    </row>
    <row r="550">
      <c r="I550" s="127"/>
    </row>
    <row r="551">
      <c r="I551" s="127"/>
    </row>
    <row r="552">
      <c r="I552" s="127"/>
    </row>
    <row r="553">
      <c r="I553" s="127"/>
    </row>
    <row r="554">
      <c r="I554" s="127"/>
    </row>
    <row r="555">
      <c r="I555" s="127"/>
    </row>
    <row r="556">
      <c r="I556" s="127"/>
    </row>
    <row r="557">
      <c r="I557" s="127"/>
    </row>
    <row r="558">
      <c r="I558" s="127"/>
    </row>
    <row r="559">
      <c r="I559" s="127"/>
    </row>
    <row r="560">
      <c r="I560" s="127"/>
    </row>
    <row r="561">
      <c r="I561" s="127"/>
    </row>
    <row r="562">
      <c r="I562" s="127"/>
    </row>
    <row r="563">
      <c r="I563" s="127"/>
    </row>
    <row r="564">
      <c r="I564" s="127"/>
    </row>
    <row r="565">
      <c r="I565" s="127"/>
    </row>
    <row r="566">
      <c r="I566" s="127"/>
    </row>
    <row r="567">
      <c r="I567" s="127"/>
    </row>
    <row r="568">
      <c r="I568" s="127"/>
    </row>
    <row r="569">
      <c r="I569" s="127"/>
    </row>
    <row r="570">
      <c r="I570" s="127"/>
    </row>
    <row r="571">
      <c r="I571" s="127"/>
    </row>
    <row r="572">
      <c r="I572" s="127"/>
    </row>
    <row r="573">
      <c r="I573" s="127"/>
    </row>
    <row r="574">
      <c r="I574" s="127"/>
    </row>
    <row r="575">
      <c r="I575" s="127"/>
    </row>
    <row r="576">
      <c r="I576" s="127"/>
    </row>
    <row r="577">
      <c r="I577" s="127"/>
    </row>
    <row r="578">
      <c r="I578" s="127"/>
    </row>
    <row r="579">
      <c r="I579" s="127"/>
    </row>
    <row r="580">
      <c r="I580" s="127"/>
    </row>
    <row r="581">
      <c r="I581" s="127"/>
    </row>
    <row r="582">
      <c r="I582" s="127"/>
    </row>
    <row r="583">
      <c r="I583" s="127"/>
    </row>
    <row r="584">
      <c r="I584" s="127"/>
    </row>
    <row r="585">
      <c r="I585" s="127"/>
    </row>
    <row r="586">
      <c r="I586" s="127"/>
    </row>
    <row r="587">
      <c r="I587" s="127"/>
    </row>
    <row r="588">
      <c r="I588" s="127"/>
    </row>
    <row r="589">
      <c r="I589" s="127"/>
    </row>
    <row r="590">
      <c r="I590" s="127"/>
    </row>
    <row r="591">
      <c r="I591" s="127"/>
    </row>
    <row r="592">
      <c r="I592" s="127"/>
    </row>
    <row r="593">
      <c r="I593" s="127"/>
    </row>
    <row r="594">
      <c r="I594" s="127"/>
    </row>
    <row r="595">
      <c r="I595" s="127"/>
    </row>
    <row r="596">
      <c r="I596" s="127"/>
    </row>
    <row r="597">
      <c r="I597" s="127"/>
    </row>
    <row r="598">
      <c r="I598" s="127"/>
    </row>
    <row r="599">
      <c r="I599" s="127"/>
    </row>
    <row r="600">
      <c r="I600" s="127"/>
    </row>
    <row r="601">
      <c r="I601" s="127"/>
    </row>
    <row r="602">
      <c r="I602" s="127"/>
    </row>
    <row r="603">
      <c r="I603" s="127"/>
    </row>
    <row r="604">
      <c r="I604" s="127"/>
    </row>
    <row r="605">
      <c r="I605" s="127"/>
    </row>
    <row r="606">
      <c r="I606" s="127"/>
    </row>
    <row r="607">
      <c r="I607" s="127"/>
    </row>
    <row r="608">
      <c r="I608" s="127"/>
    </row>
    <row r="609">
      <c r="I609" s="127"/>
    </row>
    <row r="610">
      <c r="I610" s="127"/>
    </row>
    <row r="611">
      <c r="I611" s="127"/>
    </row>
    <row r="612">
      <c r="I612" s="127"/>
    </row>
    <row r="613">
      <c r="I613" s="127"/>
    </row>
    <row r="614">
      <c r="I614" s="127"/>
    </row>
    <row r="615">
      <c r="I615" s="127"/>
    </row>
    <row r="616">
      <c r="I616" s="127"/>
    </row>
    <row r="617">
      <c r="I617" s="127"/>
    </row>
    <row r="618">
      <c r="I618" s="127"/>
    </row>
    <row r="619">
      <c r="I619" s="127"/>
    </row>
    <row r="620">
      <c r="I620" s="127"/>
    </row>
    <row r="621">
      <c r="I621" s="127"/>
    </row>
    <row r="622">
      <c r="I622" s="127"/>
    </row>
    <row r="623">
      <c r="I623" s="127"/>
    </row>
    <row r="624">
      <c r="I624" s="127"/>
    </row>
    <row r="625">
      <c r="I625" s="127"/>
    </row>
    <row r="626">
      <c r="I626" s="127"/>
    </row>
    <row r="627">
      <c r="I627" s="127"/>
    </row>
    <row r="628">
      <c r="I628" s="127"/>
    </row>
    <row r="629">
      <c r="I629" s="127"/>
    </row>
    <row r="630">
      <c r="I630" s="127"/>
    </row>
    <row r="631">
      <c r="I631" s="127"/>
    </row>
    <row r="632">
      <c r="I632" s="127"/>
    </row>
    <row r="633">
      <c r="I633" s="127"/>
    </row>
    <row r="634">
      <c r="I634" s="127"/>
    </row>
    <row r="635">
      <c r="I635" s="127"/>
    </row>
    <row r="636">
      <c r="I636" s="127"/>
    </row>
    <row r="637">
      <c r="I637" s="127"/>
    </row>
    <row r="638">
      <c r="I638" s="127"/>
    </row>
    <row r="639">
      <c r="I639" s="127"/>
    </row>
    <row r="640">
      <c r="I640" s="127"/>
    </row>
    <row r="641">
      <c r="I641" s="127"/>
    </row>
    <row r="642">
      <c r="I642" s="127"/>
    </row>
    <row r="643">
      <c r="I643" s="127"/>
    </row>
    <row r="644">
      <c r="I644" s="127"/>
    </row>
    <row r="645">
      <c r="I645" s="127"/>
    </row>
    <row r="646">
      <c r="I646" s="127"/>
    </row>
    <row r="647">
      <c r="I647" s="127"/>
    </row>
    <row r="648">
      <c r="I648" s="127"/>
    </row>
    <row r="649">
      <c r="I649" s="127"/>
    </row>
    <row r="650">
      <c r="I650" s="127"/>
    </row>
    <row r="651">
      <c r="I651" s="127"/>
    </row>
    <row r="652">
      <c r="I652" s="127"/>
    </row>
    <row r="653">
      <c r="I653" s="127"/>
    </row>
    <row r="654">
      <c r="I654" s="127"/>
    </row>
    <row r="655">
      <c r="I655" s="127"/>
    </row>
    <row r="656">
      <c r="I656" s="127"/>
    </row>
    <row r="657">
      <c r="I657" s="127"/>
    </row>
    <row r="658">
      <c r="I658" s="127"/>
    </row>
    <row r="659">
      <c r="I659" s="127"/>
    </row>
    <row r="660">
      <c r="I660" s="127"/>
    </row>
    <row r="661">
      <c r="I661" s="127"/>
    </row>
    <row r="662">
      <c r="I662" s="127"/>
    </row>
    <row r="663">
      <c r="I663" s="127"/>
    </row>
    <row r="664">
      <c r="I664" s="127"/>
    </row>
    <row r="665">
      <c r="I665" s="127"/>
    </row>
    <row r="666">
      <c r="I666" s="127"/>
    </row>
    <row r="667">
      <c r="I667" s="127"/>
    </row>
    <row r="668">
      <c r="I668" s="127"/>
    </row>
    <row r="669">
      <c r="I669" s="127"/>
    </row>
    <row r="670">
      <c r="I670" s="127"/>
    </row>
    <row r="671">
      <c r="I671" s="127"/>
    </row>
    <row r="672">
      <c r="I672" s="127"/>
    </row>
    <row r="673">
      <c r="I673" s="127"/>
    </row>
    <row r="674">
      <c r="I674" s="127"/>
    </row>
    <row r="675">
      <c r="I675" s="127"/>
    </row>
    <row r="676">
      <c r="I676" s="127"/>
    </row>
    <row r="677">
      <c r="I677" s="127"/>
    </row>
    <row r="678">
      <c r="I678" s="127"/>
    </row>
    <row r="679">
      <c r="I679" s="127"/>
    </row>
    <row r="680">
      <c r="I680" s="127"/>
    </row>
    <row r="681">
      <c r="I681" s="127"/>
    </row>
    <row r="682">
      <c r="I682" s="127"/>
    </row>
    <row r="683">
      <c r="I683" s="127"/>
    </row>
    <row r="684">
      <c r="I684" s="127"/>
    </row>
    <row r="685">
      <c r="I685" s="127"/>
    </row>
    <row r="686">
      <c r="I686" s="127"/>
    </row>
    <row r="687">
      <c r="I687" s="127"/>
    </row>
    <row r="688">
      <c r="I688" s="127"/>
    </row>
    <row r="689">
      <c r="I689" s="127"/>
    </row>
    <row r="690">
      <c r="I690" s="127"/>
    </row>
    <row r="691">
      <c r="I691" s="127"/>
    </row>
    <row r="692">
      <c r="I692" s="127"/>
    </row>
    <row r="693">
      <c r="I693" s="127"/>
    </row>
    <row r="694">
      <c r="I694" s="127"/>
    </row>
    <row r="695">
      <c r="I695" s="127"/>
    </row>
    <row r="696">
      <c r="I696" s="127"/>
    </row>
    <row r="697">
      <c r="I697" s="127"/>
    </row>
    <row r="698">
      <c r="I698" s="127"/>
    </row>
    <row r="699">
      <c r="I699" s="127"/>
    </row>
    <row r="700">
      <c r="I700" s="127"/>
    </row>
    <row r="701">
      <c r="I701" s="127"/>
    </row>
    <row r="702">
      <c r="I702" s="127"/>
    </row>
    <row r="703">
      <c r="I703" s="127"/>
    </row>
    <row r="704">
      <c r="I704" s="127"/>
    </row>
    <row r="705">
      <c r="I705" s="127"/>
    </row>
    <row r="706">
      <c r="I706" s="127"/>
    </row>
    <row r="707">
      <c r="I707" s="127"/>
    </row>
    <row r="708">
      <c r="I708" s="127"/>
    </row>
    <row r="709">
      <c r="I709" s="127"/>
    </row>
    <row r="710">
      <c r="I710" s="127"/>
    </row>
    <row r="711">
      <c r="I711" s="127"/>
    </row>
    <row r="712">
      <c r="I712" s="127"/>
    </row>
    <row r="713">
      <c r="I713" s="127"/>
    </row>
    <row r="714">
      <c r="I714" s="127"/>
    </row>
    <row r="715">
      <c r="I715" s="127"/>
    </row>
    <row r="716">
      <c r="I716" s="127"/>
    </row>
    <row r="717">
      <c r="I717" s="127"/>
    </row>
    <row r="718">
      <c r="I718" s="127"/>
    </row>
    <row r="719">
      <c r="I719" s="127"/>
    </row>
    <row r="720">
      <c r="I720" s="127"/>
    </row>
    <row r="721">
      <c r="I721" s="127"/>
    </row>
    <row r="722">
      <c r="I722" s="127"/>
    </row>
    <row r="723">
      <c r="I723" s="127"/>
    </row>
    <row r="724">
      <c r="I724" s="127"/>
    </row>
    <row r="725">
      <c r="I725" s="127"/>
    </row>
    <row r="726">
      <c r="I726" s="127"/>
    </row>
    <row r="727">
      <c r="I727" s="127"/>
    </row>
    <row r="728">
      <c r="I728" s="127"/>
    </row>
    <row r="729">
      <c r="I729" s="127"/>
    </row>
    <row r="730">
      <c r="I730" s="127"/>
    </row>
    <row r="731">
      <c r="I731" s="127"/>
    </row>
    <row r="732">
      <c r="I732" s="127"/>
    </row>
    <row r="733">
      <c r="I733" s="127"/>
    </row>
    <row r="734">
      <c r="I734" s="127"/>
    </row>
    <row r="735">
      <c r="I735" s="127"/>
    </row>
    <row r="736">
      <c r="I736" s="127"/>
    </row>
    <row r="737">
      <c r="I737" s="127"/>
    </row>
    <row r="738">
      <c r="I738" s="127"/>
    </row>
    <row r="739">
      <c r="I739" s="127"/>
    </row>
    <row r="740">
      <c r="I740" s="127"/>
    </row>
    <row r="741">
      <c r="I741" s="127"/>
    </row>
    <row r="742">
      <c r="I742" s="127"/>
    </row>
    <row r="743">
      <c r="I743" s="127"/>
    </row>
    <row r="744">
      <c r="I744" s="127"/>
    </row>
    <row r="745">
      <c r="I745" s="127"/>
    </row>
    <row r="746">
      <c r="I746" s="127"/>
    </row>
    <row r="747">
      <c r="I747" s="127"/>
    </row>
    <row r="748">
      <c r="I748" s="127"/>
    </row>
    <row r="749">
      <c r="I749" s="127"/>
    </row>
    <row r="750">
      <c r="I750" s="127"/>
    </row>
    <row r="751">
      <c r="I751" s="127"/>
    </row>
    <row r="752">
      <c r="I752" s="127"/>
    </row>
    <row r="753">
      <c r="I753" s="127"/>
    </row>
    <row r="754">
      <c r="I754" s="127"/>
    </row>
    <row r="755">
      <c r="I755" s="127"/>
    </row>
    <row r="756">
      <c r="I756" s="127"/>
    </row>
    <row r="757">
      <c r="I757" s="127"/>
    </row>
    <row r="758">
      <c r="I758" s="127"/>
    </row>
    <row r="759">
      <c r="I759" s="127"/>
    </row>
    <row r="760">
      <c r="I760" s="127"/>
    </row>
    <row r="761">
      <c r="I761" s="127"/>
    </row>
    <row r="762">
      <c r="I762" s="127"/>
    </row>
    <row r="763">
      <c r="I763" s="127"/>
    </row>
    <row r="764">
      <c r="I764" s="127"/>
    </row>
    <row r="765">
      <c r="I765" s="127"/>
    </row>
    <row r="766">
      <c r="I766" s="127"/>
    </row>
    <row r="767">
      <c r="I767" s="127"/>
    </row>
    <row r="768">
      <c r="I768" s="127"/>
    </row>
    <row r="769">
      <c r="I769" s="127"/>
    </row>
    <row r="770">
      <c r="I770" s="127"/>
    </row>
    <row r="771">
      <c r="I771" s="127"/>
    </row>
    <row r="772">
      <c r="I772" s="127"/>
    </row>
    <row r="773">
      <c r="I773" s="127"/>
    </row>
    <row r="774">
      <c r="I774" s="127"/>
    </row>
    <row r="775">
      <c r="I775" s="127"/>
    </row>
    <row r="776">
      <c r="I776" s="127"/>
    </row>
    <row r="777">
      <c r="I777" s="127"/>
    </row>
    <row r="778">
      <c r="I778" s="127"/>
    </row>
    <row r="779">
      <c r="I779" s="127"/>
    </row>
    <row r="780">
      <c r="I780" s="127"/>
    </row>
    <row r="781">
      <c r="I781" s="127"/>
    </row>
    <row r="782">
      <c r="I782" s="127"/>
    </row>
    <row r="783">
      <c r="I783" s="127"/>
    </row>
    <row r="784">
      <c r="I784" s="127"/>
    </row>
    <row r="785">
      <c r="I785" s="127"/>
    </row>
    <row r="786">
      <c r="I786" s="127"/>
    </row>
    <row r="787">
      <c r="I787" s="127"/>
    </row>
    <row r="788">
      <c r="I788" s="127"/>
    </row>
    <row r="789">
      <c r="I789" s="127"/>
    </row>
    <row r="790">
      <c r="I790" s="127"/>
    </row>
    <row r="791">
      <c r="I791" s="127"/>
    </row>
    <row r="792">
      <c r="I792" s="127"/>
    </row>
    <row r="793">
      <c r="I793" s="127"/>
    </row>
    <row r="794">
      <c r="I794" s="127"/>
    </row>
    <row r="795">
      <c r="I795" s="127"/>
    </row>
    <row r="796">
      <c r="I796" s="127"/>
    </row>
    <row r="797">
      <c r="I797" s="127"/>
    </row>
    <row r="798">
      <c r="I798" s="127"/>
    </row>
    <row r="799">
      <c r="I799" s="127"/>
    </row>
    <row r="800">
      <c r="I800" s="127"/>
    </row>
    <row r="801">
      <c r="I801" s="127"/>
    </row>
    <row r="802">
      <c r="I802" s="127"/>
    </row>
    <row r="803">
      <c r="I803" s="127"/>
    </row>
    <row r="804">
      <c r="I804" s="127"/>
    </row>
    <row r="805">
      <c r="I805" s="127"/>
    </row>
    <row r="806">
      <c r="I806" s="127"/>
    </row>
    <row r="807">
      <c r="I807" s="127"/>
    </row>
    <row r="808">
      <c r="I808" s="127"/>
    </row>
    <row r="809">
      <c r="I809" s="127"/>
    </row>
    <row r="810">
      <c r="I810" s="127"/>
    </row>
    <row r="811">
      <c r="I811" s="127"/>
    </row>
    <row r="812">
      <c r="I812" s="127"/>
    </row>
    <row r="813">
      <c r="I813" s="127"/>
    </row>
    <row r="814">
      <c r="I814" s="127"/>
    </row>
    <row r="815">
      <c r="I815" s="127"/>
    </row>
    <row r="816">
      <c r="I816" s="127"/>
    </row>
    <row r="817">
      <c r="I817" s="127"/>
    </row>
    <row r="818">
      <c r="I818" s="127"/>
    </row>
    <row r="819">
      <c r="I819" s="127"/>
    </row>
    <row r="820">
      <c r="I820" s="127"/>
    </row>
    <row r="821">
      <c r="I821" s="127"/>
    </row>
    <row r="822">
      <c r="I822" s="127"/>
    </row>
    <row r="823">
      <c r="I823" s="127"/>
    </row>
    <row r="824">
      <c r="I824" s="127"/>
    </row>
    <row r="825">
      <c r="I825" s="127"/>
    </row>
    <row r="826">
      <c r="I826" s="127"/>
    </row>
    <row r="827">
      <c r="I827" s="127"/>
    </row>
    <row r="828">
      <c r="I828" s="127"/>
    </row>
    <row r="829">
      <c r="I829" s="127"/>
    </row>
    <row r="830">
      <c r="I830" s="127"/>
    </row>
    <row r="831">
      <c r="I831" s="127"/>
    </row>
    <row r="832">
      <c r="I832" s="127"/>
    </row>
    <row r="833">
      <c r="I833" s="127"/>
    </row>
    <row r="834">
      <c r="I834" s="127"/>
    </row>
    <row r="835">
      <c r="I835" s="127"/>
    </row>
    <row r="836">
      <c r="I836" s="127"/>
    </row>
    <row r="837">
      <c r="I837" s="127"/>
    </row>
    <row r="838">
      <c r="I838" s="127"/>
    </row>
    <row r="839">
      <c r="I839" s="127"/>
    </row>
    <row r="840">
      <c r="I840" s="127"/>
    </row>
    <row r="841">
      <c r="I841" s="127"/>
    </row>
    <row r="842">
      <c r="I842" s="127"/>
    </row>
    <row r="843">
      <c r="I843" s="127"/>
    </row>
    <row r="844">
      <c r="I844" s="127"/>
    </row>
    <row r="845">
      <c r="I845" s="127"/>
    </row>
    <row r="846">
      <c r="I846" s="127"/>
    </row>
    <row r="847">
      <c r="I847" s="127"/>
    </row>
    <row r="848">
      <c r="I848" s="127"/>
    </row>
    <row r="849">
      <c r="I849" s="127"/>
    </row>
    <row r="850">
      <c r="I850" s="127"/>
    </row>
    <row r="851">
      <c r="I851" s="127"/>
    </row>
    <row r="852">
      <c r="I852" s="127"/>
    </row>
    <row r="853">
      <c r="I853" s="127"/>
    </row>
    <row r="854">
      <c r="I854" s="127"/>
    </row>
    <row r="855">
      <c r="I855" s="127"/>
    </row>
    <row r="856">
      <c r="I856" s="127"/>
    </row>
    <row r="857">
      <c r="I857" s="127"/>
    </row>
    <row r="858">
      <c r="I858" s="127"/>
    </row>
    <row r="859">
      <c r="I859" s="127"/>
    </row>
    <row r="860">
      <c r="I860" s="127"/>
    </row>
    <row r="861">
      <c r="I861" s="127"/>
    </row>
    <row r="862">
      <c r="I862" s="127"/>
    </row>
    <row r="863">
      <c r="I863" s="127"/>
    </row>
    <row r="864">
      <c r="I864" s="127"/>
    </row>
    <row r="865">
      <c r="I865" s="127"/>
    </row>
    <row r="866">
      <c r="I866" s="127"/>
    </row>
    <row r="867">
      <c r="I867" s="127"/>
    </row>
    <row r="868">
      <c r="I868" s="127"/>
    </row>
    <row r="869">
      <c r="I869" s="127"/>
    </row>
    <row r="870">
      <c r="I870" s="127"/>
    </row>
    <row r="871">
      <c r="I871" s="127"/>
    </row>
    <row r="872">
      <c r="I872" s="127"/>
    </row>
    <row r="873">
      <c r="I873" s="127"/>
    </row>
    <row r="874">
      <c r="I874" s="127"/>
    </row>
    <row r="875">
      <c r="I875" s="127"/>
    </row>
    <row r="876">
      <c r="I876" s="127"/>
    </row>
    <row r="877">
      <c r="I877" s="127"/>
    </row>
    <row r="878">
      <c r="I878" s="127"/>
    </row>
    <row r="879">
      <c r="I879" s="127"/>
    </row>
    <row r="880">
      <c r="I880" s="127"/>
    </row>
    <row r="881">
      <c r="I881" s="127"/>
    </row>
    <row r="882">
      <c r="I882" s="127"/>
    </row>
    <row r="883">
      <c r="I883" s="127"/>
    </row>
    <row r="884">
      <c r="I884" s="127"/>
    </row>
    <row r="885">
      <c r="I885" s="127"/>
    </row>
    <row r="886">
      <c r="I886" s="127"/>
    </row>
    <row r="887">
      <c r="I887" s="127"/>
    </row>
    <row r="888">
      <c r="I888" s="127"/>
    </row>
    <row r="889">
      <c r="I889" s="127"/>
    </row>
    <row r="890">
      <c r="I890" s="127"/>
    </row>
    <row r="891">
      <c r="I891" s="127"/>
    </row>
    <row r="892">
      <c r="I892" s="127"/>
    </row>
    <row r="893">
      <c r="I893" s="127"/>
    </row>
    <row r="894">
      <c r="I894" s="127"/>
    </row>
    <row r="895">
      <c r="I895" s="127"/>
    </row>
    <row r="896">
      <c r="I896" s="127"/>
    </row>
    <row r="897">
      <c r="I897" s="127"/>
    </row>
    <row r="898">
      <c r="I898" s="127"/>
    </row>
    <row r="899">
      <c r="I899" s="127"/>
    </row>
    <row r="900">
      <c r="I900" s="127"/>
    </row>
    <row r="901">
      <c r="I901" s="127"/>
    </row>
    <row r="902">
      <c r="I902" s="127"/>
    </row>
    <row r="903">
      <c r="I903" s="127"/>
    </row>
    <row r="904">
      <c r="I904" s="127"/>
    </row>
    <row r="905">
      <c r="I905" s="127"/>
    </row>
    <row r="906">
      <c r="I906" s="127"/>
    </row>
    <row r="907">
      <c r="I907" s="127"/>
    </row>
    <row r="908">
      <c r="I908" s="127"/>
    </row>
    <row r="909">
      <c r="I909" s="127"/>
    </row>
    <row r="910">
      <c r="I910" s="127"/>
    </row>
    <row r="911">
      <c r="I911" s="127"/>
    </row>
    <row r="912">
      <c r="I912" s="127"/>
    </row>
    <row r="913">
      <c r="I913" s="127"/>
    </row>
    <row r="914">
      <c r="I914" s="127"/>
    </row>
    <row r="915">
      <c r="I915" s="127"/>
    </row>
    <row r="916">
      <c r="I916" s="127"/>
    </row>
    <row r="917">
      <c r="I917" s="127"/>
    </row>
    <row r="918">
      <c r="I918" s="127"/>
    </row>
    <row r="919">
      <c r="I919" s="127"/>
    </row>
    <row r="920">
      <c r="I920" s="127"/>
    </row>
    <row r="921">
      <c r="I921" s="127"/>
    </row>
    <row r="922">
      <c r="I922" s="127"/>
    </row>
    <row r="923">
      <c r="I923" s="127"/>
    </row>
    <row r="924">
      <c r="I924" s="127"/>
    </row>
    <row r="925">
      <c r="I925" s="127"/>
    </row>
    <row r="926">
      <c r="I926" s="127"/>
    </row>
    <row r="927">
      <c r="I927" s="127"/>
    </row>
    <row r="928">
      <c r="I928" s="127"/>
    </row>
    <row r="929">
      <c r="I929" s="127"/>
    </row>
    <row r="930">
      <c r="I930" s="127"/>
    </row>
    <row r="931">
      <c r="I931" s="127"/>
    </row>
    <row r="932">
      <c r="I932" s="127"/>
    </row>
    <row r="933">
      <c r="I933" s="127"/>
    </row>
    <row r="934">
      <c r="I934" s="127"/>
    </row>
    <row r="935">
      <c r="I935" s="127"/>
    </row>
    <row r="936">
      <c r="I936" s="127"/>
    </row>
    <row r="937">
      <c r="I937" s="127"/>
    </row>
    <row r="938">
      <c r="I938" s="127"/>
    </row>
    <row r="939">
      <c r="I939" s="127"/>
    </row>
    <row r="940">
      <c r="I940" s="127"/>
    </row>
    <row r="941">
      <c r="I941" s="127"/>
    </row>
    <row r="942">
      <c r="I942" s="127"/>
    </row>
    <row r="943">
      <c r="I943" s="127"/>
    </row>
    <row r="944">
      <c r="I944" s="127"/>
    </row>
    <row r="945">
      <c r="I945" s="127"/>
    </row>
    <row r="946">
      <c r="I946" s="127"/>
    </row>
    <row r="947">
      <c r="I947" s="127"/>
    </row>
    <row r="948">
      <c r="I948" s="127"/>
    </row>
    <row r="949">
      <c r="I949" s="127"/>
    </row>
    <row r="950">
      <c r="I950" s="127"/>
    </row>
    <row r="951">
      <c r="I951" s="127"/>
    </row>
    <row r="952">
      <c r="I952" s="127"/>
    </row>
    <row r="953">
      <c r="I953" s="127"/>
    </row>
    <row r="954">
      <c r="I954" s="127"/>
    </row>
    <row r="955">
      <c r="I955" s="127"/>
    </row>
    <row r="956">
      <c r="I956" s="127"/>
    </row>
    <row r="957">
      <c r="I957" s="127"/>
    </row>
    <row r="958">
      <c r="I958" s="127"/>
    </row>
    <row r="959">
      <c r="I959" s="127"/>
    </row>
    <row r="960">
      <c r="I960" s="127"/>
    </row>
    <row r="961">
      <c r="I961" s="127"/>
    </row>
    <row r="962">
      <c r="I962" s="127"/>
    </row>
    <row r="963">
      <c r="I963" s="127"/>
    </row>
    <row r="964">
      <c r="I964" s="127"/>
    </row>
    <row r="965">
      <c r="I965" s="127"/>
    </row>
    <row r="966">
      <c r="I966" s="127"/>
    </row>
    <row r="967">
      <c r="I967" s="127"/>
    </row>
    <row r="968">
      <c r="I968" s="127"/>
    </row>
    <row r="969">
      <c r="I969" s="127"/>
    </row>
    <row r="970">
      <c r="I970" s="127"/>
    </row>
    <row r="971">
      <c r="I971" s="127"/>
    </row>
    <row r="972">
      <c r="I972" s="127"/>
    </row>
    <row r="973">
      <c r="I973" s="127"/>
    </row>
    <row r="974">
      <c r="I974" s="127"/>
    </row>
    <row r="975">
      <c r="I975" s="127"/>
    </row>
    <row r="976">
      <c r="I976" s="127"/>
    </row>
    <row r="977">
      <c r="I977" s="127"/>
    </row>
    <row r="978">
      <c r="I978" s="127"/>
    </row>
    <row r="979">
      <c r="I979" s="127"/>
    </row>
    <row r="980">
      <c r="I980" s="127"/>
    </row>
    <row r="981">
      <c r="I981" s="127"/>
    </row>
    <row r="982">
      <c r="I982" s="127"/>
    </row>
    <row r="983">
      <c r="I983" s="127"/>
    </row>
    <row r="984">
      <c r="I984" s="127"/>
    </row>
    <row r="985">
      <c r="I985" s="127"/>
    </row>
    <row r="986">
      <c r="I986" s="127"/>
    </row>
    <row r="987">
      <c r="I987" s="127"/>
    </row>
    <row r="988">
      <c r="I988" s="127"/>
    </row>
    <row r="989">
      <c r="I989" s="127"/>
    </row>
    <row r="990">
      <c r="I990" s="127"/>
    </row>
    <row r="991">
      <c r="I991" s="127"/>
    </row>
    <row r="992">
      <c r="I992" s="127"/>
    </row>
    <row r="993">
      <c r="I993" s="127"/>
    </row>
    <row r="994">
      <c r="I994" s="127"/>
    </row>
    <row r="995">
      <c r="I995" s="127"/>
    </row>
    <row r="996">
      <c r="I996" s="127"/>
    </row>
    <row r="997">
      <c r="I997" s="127"/>
    </row>
    <row r="998">
      <c r="I998" s="127"/>
    </row>
    <row r="999">
      <c r="I999" s="127"/>
    </row>
    <row r="1000">
      <c r="I1000" s="127"/>
    </row>
  </sheetData>
  <autoFilter ref="$A$1:$J$354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17.38"/>
    <col customWidth="1" min="7" max="7" width="16.5"/>
  </cols>
  <sheetData>
    <row r="1">
      <c r="A1" s="67" t="s">
        <v>829</v>
      </c>
      <c r="B1" s="57" t="s">
        <v>25</v>
      </c>
      <c r="C1" s="16" t="s">
        <v>2</v>
      </c>
      <c r="D1" s="17" t="s">
        <v>65</v>
      </c>
      <c r="E1" s="17" t="s">
        <v>815</v>
      </c>
      <c r="F1" s="57" t="s">
        <v>816</v>
      </c>
      <c r="G1" s="57" t="s">
        <v>817</v>
      </c>
      <c r="H1" s="17" t="s">
        <v>818</v>
      </c>
      <c r="I1" s="17" t="s">
        <v>26</v>
      </c>
      <c r="J1" s="17" t="s">
        <v>820</v>
      </c>
    </row>
    <row r="2">
      <c r="A2" s="2">
        <v>6.0</v>
      </c>
      <c r="B2" s="64" t="s">
        <v>1368</v>
      </c>
      <c r="C2" s="64" t="s">
        <v>1369</v>
      </c>
      <c r="D2" s="2" t="s">
        <v>239</v>
      </c>
      <c r="E2" s="6">
        <f t="array" ref="E2">XLOOKUP(C2,SALES!A:A,SALES!E:E)/12</f>
        <v>4.083333333</v>
      </c>
      <c r="F2" s="63">
        <f t="array" ref="F2">XLOOKUP(C2,INV!A:A,INV!G:G)</f>
        <v>241</v>
      </c>
      <c r="G2" s="6">
        <f t="shared" ref="G2:G27" si="1">F2/E2</f>
        <v>59.02040816</v>
      </c>
      <c r="H2" s="88"/>
      <c r="I2" s="88"/>
      <c r="J2" s="88"/>
    </row>
    <row r="3">
      <c r="A3" s="2">
        <v>7.0</v>
      </c>
      <c r="B3" s="64" t="s">
        <v>1370</v>
      </c>
      <c r="C3" s="64" t="s">
        <v>1371</v>
      </c>
      <c r="D3" s="2" t="s">
        <v>239</v>
      </c>
      <c r="E3" s="6">
        <f t="array" ref="E3">XLOOKUP(C3,SALES!A:A,SALES!E:E)/12</f>
        <v>8.583333333</v>
      </c>
      <c r="F3" s="63">
        <f t="array" ref="F3">XLOOKUP(C3,INV!A:A,INV!G:G)</f>
        <v>749</v>
      </c>
      <c r="G3" s="6">
        <f t="shared" si="1"/>
        <v>87.26213592</v>
      </c>
      <c r="H3" s="88"/>
      <c r="I3" s="88"/>
      <c r="J3" s="88"/>
    </row>
    <row r="4">
      <c r="A4" s="2">
        <v>8.0</v>
      </c>
      <c r="B4" s="61" t="s">
        <v>1372</v>
      </c>
      <c r="C4" s="61" t="s">
        <v>1373</v>
      </c>
      <c r="D4" s="2" t="s">
        <v>239</v>
      </c>
      <c r="E4" s="6">
        <f t="array" ref="E4">XLOOKUP(C4,SALES!A:A,SALES!E:E)/12</f>
        <v>11.83333333</v>
      </c>
      <c r="F4" s="63">
        <f t="array" ref="F4">XLOOKUP(C4,INV!A:A,INV!G:G)</f>
        <v>12</v>
      </c>
      <c r="G4" s="6">
        <f t="shared" si="1"/>
        <v>1.014084507</v>
      </c>
      <c r="H4" s="88"/>
      <c r="I4" s="88"/>
      <c r="J4" s="88"/>
    </row>
    <row r="5">
      <c r="A5" s="2">
        <v>9.0</v>
      </c>
      <c r="B5" s="61" t="s">
        <v>1374</v>
      </c>
      <c r="C5" s="64" t="s">
        <v>1375</v>
      </c>
      <c r="D5" s="2" t="s">
        <v>239</v>
      </c>
      <c r="E5" s="6">
        <f t="array" ref="E5">XLOOKUP(C5,SALES!A:A,SALES!E:E)/12</f>
        <v>38.66666667</v>
      </c>
      <c r="F5" s="63">
        <f t="array" ref="F5">XLOOKUP(C5,INV!A:A,INV!G:G)</f>
        <v>1678</v>
      </c>
      <c r="G5" s="6">
        <f t="shared" si="1"/>
        <v>43.39655172</v>
      </c>
      <c r="H5" s="88"/>
      <c r="I5" s="88"/>
      <c r="J5" s="88"/>
    </row>
    <row r="6">
      <c r="A6" s="2">
        <v>10.0</v>
      </c>
      <c r="B6" s="61" t="s">
        <v>1376</v>
      </c>
      <c r="C6" s="64" t="s">
        <v>1377</v>
      </c>
      <c r="D6" s="2" t="s">
        <v>239</v>
      </c>
      <c r="E6" s="6">
        <f t="array" ref="E6">XLOOKUP(C6,SALES!A:A,SALES!E:E)/12</f>
        <v>54.83333333</v>
      </c>
      <c r="F6" s="63">
        <f t="array" ref="F6">XLOOKUP(C6,INV!A:A,INV!G:G)</f>
        <v>1110</v>
      </c>
      <c r="G6" s="6">
        <f t="shared" si="1"/>
        <v>20.24316109</v>
      </c>
      <c r="H6" s="88"/>
      <c r="I6" s="88"/>
      <c r="J6" s="88"/>
    </row>
    <row r="7">
      <c r="A7" s="2">
        <v>11.0</v>
      </c>
      <c r="B7" s="61" t="s">
        <v>1378</v>
      </c>
      <c r="C7" s="64" t="s">
        <v>1379</v>
      </c>
      <c r="D7" s="2" t="s">
        <v>239</v>
      </c>
      <c r="E7" s="6">
        <f t="array" ref="E7">XLOOKUP(C7,SALES!A:A,SALES!E:E)/12</f>
        <v>21.66666667</v>
      </c>
      <c r="F7" s="63">
        <f t="array" ref="F7">XLOOKUP(C7,INV!A:A,INV!G:G)</f>
        <v>0</v>
      </c>
      <c r="G7" s="6">
        <f t="shared" si="1"/>
        <v>0</v>
      </c>
      <c r="H7" s="88"/>
      <c r="I7" s="88"/>
      <c r="J7" s="88"/>
    </row>
    <row r="8">
      <c r="A8" s="2">
        <v>12.0</v>
      </c>
      <c r="B8" s="61" t="s">
        <v>1380</v>
      </c>
      <c r="C8" s="64" t="s">
        <v>1381</v>
      </c>
      <c r="D8" s="2" t="s">
        <v>239</v>
      </c>
      <c r="E8" s="6">
        <f t="array" ref="E8">XLOOKUP(C8,SALES!A:A,SALES!E:E)/12</f>
        <v>44.33333333</v>
      </c>
      <c r="F8" s="63">
        <f t="array" ref="F8">XLOOKUP(C8,INV!A:A,INV!G:G)</f>
        <v>841</v>
      </c>
      <c r="G8" s="6">
        <f t="shared" si="1"/>
        <v>18.96992481</v>
      </c>
      <c r="H8" s="88"/>
      <c r="I8" s="88"/>
      <c r="J8" s="88"/>
    </row>
    <row r="9">
      <c r="A9" s="2">
        <v>13.0</v>
      </c>
      <c r="B9" s="61" t="s">
        <v>1382</v>
      </c>
      <c r="C9" s="64" t="s">
        <v>1383</v>
      </c>
      <c r="D9" s="2" t="s">
        <v>239</v>
      </c>
      <c r="E9" s="6">
        <f t="array" ref="E9">XLOOKUP(C9,SALES!A:A,SALES!E:E)/12</f>
        <v>24</v>
      </c>
      <c r="F9" s="6">
        <f t="array" ref="F9">XLOOKUP(C9,INV!A:A,INV!G:G)</f>
        <v>969</v>
      </c>
      <c r="G9" s="6">
        <f t="shared" si="1"/>
        <v>40.375</v>
      </c>
      <c r="H9" s="88"/>
      <c r="I9" s="88"/>
      <c r="J9" s="88"/>
    </row>
    <row r="10">
      <c r="A10" s="2">
        <v>14.0</v>
      </c>
      <c r="B10" s="64" t="s">
        <v>1384</v>
      </c>
      <c r="C10" s="60" t="s">
        <v>1385</v>
      </c>
      <c r="D10" s="2" t="s">
        <v>239</v>
      </c>
      <c r="E10" s="6">
        <f t="array" ref="E10">XLOOKUP(C10,SALES!A:A,SALES!E:E)/12</f>
        <v>29.83333333</v>
      </c>
      <c r="F10" s="6">
        <f t="array" ref="F10">XLOOKUP(C10,INV!A:A,INV!G:G)</f>
        <v>22</v>
      </c>
      <c r="G10" s="6">
        <f t="shared" si="1"/>
        <v>0.7374301676</v>
      </c>
      <c r="H10" s="88"/>
      <c r="I10" s="88"/>
      <c r="J10" s="88"/>
    </row>
    <row r="11">
      <c r="A11" s="2">
        <v>15.0</v>
      </c>
      <c r="B11" s="64" t="s">
        <v>1386</v>
      </c>
      <c r="C11" s="64" t="s">
        <v>1387</v>
      </c>
      <c r="D11" s="2" t="s">
        <v>239</v>
      </c>
      <c r="E11" s="6">
        <f t="array" ref="E11">XLOOKUP(C11,SALES!A:A,SALES!E:E)/12</f>
        <v>9.333333333</v>
      </c>
      <c r="F11" s="6">
        <f t="array" ref="F11">XLOOKUP(C11,INV!A:A,INV!G:G)</f>
        <v>65</v>
      </c>
      <c r="G11" s="6">
        <f t="shared" si="1"/>
        <v>6.964285714</v>
      </c>
      <c r="H11" s="88"/>
      <c r="I11" s="88"/>
      <c r="J11" s="88"/>
    </row>
    <row r="12">
      <c r="A12" s="2">
        <v>16.0</v>
      </c>
      <c r="B12" s="64" t="s">
        <v>1388</v>
      </c>
      <c r="C12" s="64" t="s">
        <v>1389</v>
      </c>
      <c r="D12" s="2" t="s">
        <v>239</v>
      </c>
      <c r="E12" s="6">
        <f t="array" ref="E12">XLOOKUP(C12,SALES!A:A,SALES!E:E)/12</f>
        <v>2.916666667</v>
      </c>
      <c r="F12" s="6">
        <f t="array" ref="F12">XLOOKUP(C12,INV!A:A,INV!G:G)</f>
        <v>0</v>
      </c>
      <c r="G12" s="6">
        <f t="shared" si="1"/>
        <v>0</v>
      </c>
      <c r="H12" s="88"/>
      <c r="I12" s="88"/>
      <c r="J12" s="88"/>
    </row>
    <row r="13">
      <c r="A13" s="2">
        <v>17.0</v>
      </c>
      <c r="B13" s="64" t="s">
        <v>1390</v>
      </c>
      <c r="C13" s="64" t="s">
        <v>1391</v>
      </c>
      <c r="D13" s="2" t="s">
        <v>239</v>
      </c>
      <c r="E13" s="6">
        <f t="array" ref="E13">XLOOKUP(C13,SALES!A:A,SALES!E:E)/12</f>
        <v>0.9166666667</v>
      </c>
      <c r="F13" s="6">
        <f t="array" ref="F13">XLOOKUP(C13,INV!A:A,INV!G:G)</f>
        <v>31</v>
      </c>
      <c r="G13" s="6">
        <f t="shared" si="1"/>
        <v>33.81818182</v>
      </c>
      <c r="H13" s="88"/>
      <c r="I13" s="88"/>
      <c r="J13" s="88"/>
    </row>
    <row r="14">
      <c r="A14" s="2">
        <v>18.0</v>
      </c>
      <c r="B14" s="64" t="s">
        <v>1392</v>
      </c>
      <c r="C14" s="60" t="s">
        <v>1393</v>
      </c>
      <c r="D14" s="2" t="s">
        <v>239</v>
      </c>
      <c r="E14" s="6">
        <f t="array" ref="E14">XLOOKUP(C14,SALES!A:A,SALES!E:E)/12</f>
        <v>0.1666666667</v>
      </c>
      <c r="F14" s="6">
        <f t="array" ref="F14">XLOOKUP(C14,INV!A:A,INV!G:G)</f>
        <v>0</v>
      </c>
      <c r="G14" s="6">
        <f t="shared" si="1"/>
        <v>0</v>
      </c>
      <c r="H14" s="88"/>
      <c r="I14" s="88"/>
      <c r="J14" s="88"/>
    </row>
    <row r="15">
      <c r="A15" s="2">
        <v>19.0</v>
      </c>
      <c r="B15" s="68" t="s">
        <v>1394</v>
      </c>
      <c r="C15" s="68" t="s">
        <v>1395</v>
      </c>
      <c r="D15" s="44" t="s">
        <v>342</v>
      </c>
      <c r="E15" s="6">
        <f t="array" ref="E15">XLOOKUP(C15,SALES!A:A,SALES!E:E)/12</f>
        <v>1.5</v>
      </c>
      <c r="F15" s="6">
        <f t="array" ref="F15">xlookup(C15,INV!A:A,INV!G:G)</f>
        <v>5</v>
      </c>
      <c r="G15" s="6">
        <f t="shared" si="1"/>
        <v>3.333333333</v>
      </c>
      <c r="H15" s="88"/>
      <c r="I15" s="88"/>
      <c r="J15" s="88"/>
    </row>
    <row r="16">
      <c r="A16" s="2">
        <v>20.0</v>
      </c>
      <c r="B16" s="68" t="s">
        <v>1396</v>
      </c>
      <c r="C16" s="55" t="s">
        <v>1397</v>
      </c>
      <c r="D16" s="44" t="s">
        <v>342</v>
      </c>
      <c r="E16" s="6">
        <f t="array" ref="E16">XLOOKUP(C16,SALES!A:A,SALES!E:E)/12</f>
        <v>0.25</v>
      </c>
      <c r="F16" s="6">
        <f t="array" ref="F16">xlookup(C16,INV!A:A,INV!G:G)</f>
        <v>40</v>
      </c>
      <c r="G16" s="6">
        <f t="shared" si="1"/>
        <v>160</v>
      </c>
      <c r="H16" s="88"/>
      <c r="I16" s="88"/>
      <c r="J16" s="88"/>
    </row>
    <row r="17">
      <c r="A17" s="2">
        <v>21.0</v>
      </c>
      <c r="B17" s="68" t="s">
        <v>1398</v>
      </c>
      <c r="C17" s="55" t="s">
        <v>1399</v>
      </c>
      <c r="D17" s="44" t="s">
        <v>342</v>
      </c>
      <c r="E17" s="6">
        <f t="array" ref="E17">XLOOKUP(C17,SALES!A:A,SALES!E:E)/12</f>
        <v>0.8333333333</v>
      </c>
      <c r="F17" s="6">
        <f t="array" ref="F17">xlookup(C17,INV!A:A,INV!G:G)</f>
        <v>131</v>
      </c>
      <c r="G17" s="6">
        <f t="shared" si="1"/>
        <v>157.2</v>
      </c>
      <c r="H17" s="88"/>
      <c r="I17" s="88"/>
      <c r="J17" s="88"/>
    </row>
    <row r="18">
      <c r="A18" s="2">
        <v>22.0</v>
      </c>
      <c r="B18" s="68" t="s">
        <v>1400</v>
      </c>
      <c r="C18" s="68" t="s">
        <v>1401</v>
      </c>
      <c r="D18" s="44" t="s">
        <v>342</v>
      </c>
      <c r="E18" s="6">
        <f t="array" ref="E18">XLOOKUP(C18,SALES!A:A,SALES!E:E)/12</f>
        <v>2.25</v>
      </c>
      <c r="F18" s="6">
        <f t="array" ref="F18">xlookup(C18,INV!A:A,INV!G:G)</f>
        <v>11</v>
      </c>
      <c r="G18" s="6">
        <f t="shared" si="1"/>
        <v>4.888888889</v>
      </c>
      <c r="H18" s="88"/>
      <c r="I18" s="88"/>
      <c r="J18" s="88"/>
    </row>
    <row r="19">
      <c r="A19" s="2">
        <v>23.0</v>
      </c>
      <c r="B19" s="68" t="s">
        <v>1402</v>
      </c>
      <c r="C19" s="68" t="s">
        <v>1403</v>
      </c>
      <c r="D19" s="44" t="s">
        <v>342</v>
      </c>
      <c r="E19" s="6">
        <f t="array" ref="E19">XLOOKUP(C19,SALES!A:A,SALES!E:E)/12</f>
        <v>1.916666667</v>
      </c>
      <c r="F19" s="6">
        <f t="array" ref="F19">xlookup(C19,INV!A:A,INV!G:G)</f>
        <v>8</v>
      </c>
      <c r="G19" s="6">
        <f t="shared" si="1"/>
        <v>4.173913043</v>
      </c>
      <c r="H19" s="88"/>
      <c r="I19" s="88"/>
      <c r="J19" s="88"/>
    </row>
    <row r="20">
      <c r="A20" s="2">
        <v>24.0</v>
      </c>
      <c r="B20" s="68" t="s">
        <v>1404</v>
      </c>
      <c r="C20" s="68" t="s">
        <v>1405</v>
      </c>
      <c r="D20" s="44" t="s">
        <v>342</v>
      </c>
      <c r="E20" s="6">
        <f t="array" ref="E20">XLOOKUP(C20,SALES!A:A,SALES!E:E)/12</f>
        <v>11.41666667</v>
      </c>
      <c r="F20" s="6">
        <f t="array" ref="F20">xlookup(C20,INV!A:A,INV!G:G)</f>
        <v>161</v>
      </c>
      <c r="G20" s="6">
        <f t="shared" si="1"/>
        <v>14.10218978</v>
      </c>
      <c r="H20" s="88"/>
      <c r="I20" s="88"/>
      <c r="J20" s="88"/>
    </row>
    <row r="21">
      <c r="A21" s="2">
        <v>25.0</v>
      </c>
      <c r="B21" s="68" t="s">
        <v>1406</v>
      </c>
      <c r="C21" s="68" t="s">
        <v>1407</v>
      </c>
      <c r="D21" s="44" t="s">
        <v>342</v>
      </c>
      <c r="E21" s="6">
        <f t="array" ref="E21">XLOOKUP(C21,SALES!A:A,SALES!E:E)/12</f>
        <v>10.5</v>
      </c>
      <c r="F21" s="6">
        <f t="array" ref="F21">xlookup(C21,INV!A:A,INV!G:G)</f>
        <v>0</v>
      </c>
      <c r="G21" s="6">
        <f t="shared" si="1"/>
        <v>0</v>
      </c>
      <c r="H21" s="88"/>
      <c r="I21" s="88"/>
      <c r="J21" s="88"/>
    </row>
    <row r="22">
      <c r="A22" s="2">
        <v>26.0</v>
      </c>
      <c r="B22" s="68" t="s">
        <v>1408</v>
      </c>
      <c r="C22" s="68" t="s">
        <v>1409</v>
      </c>
      <c r="D22" s="44" t="s">
        <v>342</v>
      </c>
      <c r="E22" s="6">
        <f t="array" ref="E22">XLOOKUP(C22,SALES!A:A,SALES!E:E)/12</f>
        <v>8.833333333</v>
      </c>
      <c r="F22" s="6">
        <f t="array" ref="F22">xlookup(C22,INV!A:A,INV!G:G)</f>
        <v>55</v>
      </c>
      <c r="G22" s="6">
        <f t="shared" si="1"/>
        <v>6.226415094</v>
      </c>
      <c r="H22" s="88"/>
      <c r="I22" s="88"/>
      <c r="J22" s="88"/>
    </row>
    <row r="23">
      <c r="A23" s="2">
        <v>27.0</v>
      </c>
      <c r="B23" s="68" t="s">
        <v>1410</v>
      </c>
      <c r="C23" s="55" t="s">
        <v>1411</v>
      </c>
      <c r="D23" s="44" t="s">
        <v>342</v>
      </c>
      <c r="E23" s="6">
        <f t="array" ref="E23">XLOOKUP(C23,SALES!A:A,SALES!E:E)/12</f>
        <v>8.166666667</v>
      </c>
      <c r="F23" s="6">
        <f t="array" ref="F23">xlookup(C23,INV!A:A,INV!G:G)</f>
        <v>136</v>
      </c>
      <c r="G23" s="6">
        <f t="shared" si="1"/>
        <v>16.65306122</v>
      </c>
      <c r="H23" s="88"/>
      <c r="I23" s="88"/>
      <c r="J23" s="88"/>
    </row>
    <row r="24">
      <c r="A24" s="2">
        <v>28.0</v>
      </c>
      <c r="B24" s="68" t="s">
        <v>1412</v>
      </c>
      <c r="C24" s="55" t="s">
        <v>1413</v>
      </c>
      <c r="D24" s="44" t="s">
        <v>342</v>
      </c>
      <c r="E24" s="6">
        <f t="array" ref="E24">XLOOKUP(C24,SALES!A:A,SALES!E:E)/12</f>
        <v>5.5</v>
      </c>
      <c r="F24" s="6">
        <f t="array" ref="F24">xlookup(C24,INV!A:A,INV!G:G)</f>
        <v>281</v>
      </c>
      <c r="G24" s="6">
        <f t="shared" si="1"/>
        <v>51.09090909</v>
      </c>
      <c r="H24" s="88"/>
      <c r="I24" s="88"/>
      <c r="J24" s="88"/>
    </row>
    <row r="25">
      <c r="A25" s="2">
        <v>29.0</v>
      </c>
      <c r="B25" s="68" t="s">
        <v>1414</v>
      </c>
      <c r="C25" s="55" t="s">
        <v>1415</v>
      </c>
      <c r="D25" s="44" t="s">
        <v>342</v>
      </c>
      <c r="E25" s="6">
        <f t="array" ref="E25">XLOOKUP(C25,SALES!A:A,SALES!E:E)/12</f>
        <v>3</v>
      </c>
      <c r="F25" s="6">
        <f t="array" ref="F25">xlookup(C25,INV!A:A,INV!G:G)</f>
        <v>169</v>
      </c>
      <c r="G25" s="6">
        <f t="shared" si="1"/>
        <v>56.33333333</v>
      </c>
      <c r="H25" s="88"/>
      <c r="I25" s="88"/>
      <c r="J25" s="88"/>
    </row>
    <row r="26">
      <c r="A26" s="2">
        <v>30.0</v>
      </c>
      <c r="B26" s="68" t="s">
        <v>1416</v>
      </c>
      <c r="C26" s="68" t="s">
        <v>1417</v>
      </c>
      <c r="D26" s="44" t="s">
        <v>342</v>
      </c>
      <c r="E26" s="6">
        <f t="array" ref="E26">XLOOKUP(C26,SALES!A:A,SALES!E:E)/12</f>
        <v>0.75</v>
      </c>
      <c r="F26" s="6">
        <f t="array" ref="F26">xlookup(C26,INV!A:A,INV!G:G)</f>
        <v>25</v>
      </c>
      <c r="G26" s="6">
        <f t="shared" si="1"/>
        <v>33.33333333</v>
      </c>
      <c r="H26" s="88"/>
      <c r="I26" s="88"/>
      <c r="J26" s="88"/>
    </row>
    <row r="27">
      <c r="A27" s="2">
        <v>31.0</v>
      </c>
      <c r="B27" s="55" t="s">
        <v>1418</v>
      </c>
      <c r="C27" s="55" t="s">
        <v>1419</v>
      </c>
      <c r="D27" s="44" t="s">
        <v>342</v>
      </c>
      <c r="E27" s="6">
        <f t="array" ref="E27">XLOOKUP(C27,SALES!A:A,SALES!E:E)/12</f>
        <v>0.08333333333</v>
      </c>
      <c r="F27" s="6">
        <f t="array" ref="F27">xlookup(C27,INV!A:A,INV!G:G)</f>
        <v>25</v>
      </c>
      <c r="G27" s="6">
        <f t="shared" si="1"/>
        <v>300</v>
      </c>
      <c r="H27" s="88"/>
      <c r="I27" s="88"/>
      <c r="J27" s="8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5.38"/>
    <col customWidth="1" min="3" max="3" width="8.13"/>
    <col customWidth="1" min="4" max="4" width="15.38"/>
    <col customWidth="1" min="5" max="5" width="20.13"/>
    <col customWidth="1" min="6" max="6" width="20.38"/>
    <col customWidth="1" min="7" max="7" width="19.13"/>
    <col customWidth="1" min="9" max="10" width="13.75"/>
    <col customWidth="1" min="11" max="11" width="18.63"/>
    <col customWidth="1" min="12" max="14" width="13.75"/>
  </cols>
  <sheetData>
    <row r="1">
      <c r="A1" s="128" t="s">
        <v>1420</v>
      </c>
      <c r="B1" s="129" t="s">
        <v>1421</v>
      </c>
      <c r="C1" s="130" t="s">
        <v>1422</v>
      </c>
      <c r="D1" s="131" t="s">
        <v>1423</v>
      </c>
      <c r="E1" s="131" t="s">
        <v>1424</v>
      </c>
      <c r="F1" s="131" t="s">
        <v>1425</v>
      </c>
      <c r="G1" s="131" t="s">
        <v>1426</v>
      </c>
      <c r="H1" s="131" t="s">
        <v>1427</v>
      </c>
      <c r="I1" s="131" t="s">
        <v>1428</v>
      </c>
      <c r="J1" s="131" t="s">
        <v>1429</v>
      </c>
      <c r="K1" s="131" t="s">
        <v>817</v>
      </c>
      <c r="L1" s="131" t="s">
        <v>1430</v>
      </c>
      <c r="M1" s="60"/>
      <c r="N1" s="60"/>
      <c r="O1" s="60"/>
      <c r="P1" s="60"/>
      <c r="Q1" s="60"/>
    </row>
    <row r="2">
      <c r="A2" s="132" t="s">
        <v>1431</v>
      </c>
      <c r="B2" s="133" t="s">
        <v>573</v>
      </c>
      <c r="C2" s="134">
        <v>180001.0</v>
      </c>
      <c r="D2" s="132" t="s">
        <v>574</v>
      </c>
      <c r="E2" s="135">
        <f t="array" ref="E2">XLOOKUP(D2,SALES!A:A,SALES!E:E)/12</f>
        <v>231.3333333</v>
      </c>
      <c r="F2" s="135">
        <f t="shared" ref="F2:F10" si="1">E2/10</f>
        <v>23.13333333</v>
      </c>
      <c r="G2" s="135">
        <f t="shared" ref="G2:G10" si="2">F2+E2</f>
        <v>254.4666667</v>
      </c>
      <c r="H2" s="132">
        <v>1800.0</v>
      </c>
      <c r="I2" s="135">
        <f t="shared" ref="I2:I10" si="3">H2/G2</f>
        <v>7.073618025</v>
      </c>
      <c r="J2" s="135">
        <f t="array" ref="J2">XLOOKUP(D2,INV!A:A,INV!G:G)</f>
        <v>1065</v>
      </c>
      <c r="K2" s="135">
        <f t="shared" ref="K2:K10" si="4">J2/G2</f>
        <v>4.185223998</v>
      </c>
      <c r="L2" s="136">
        <v>6.0</v>
      </c>
      <c r="M2" s="60"/>
      <c r="N2" s="60"/>
      <c r="O2" s="60"/>
      <c r="P2" s="60"/>
      <c r="Q2" s="60"/>
    </row>
    <row r="3">
      <c r="A3" s="132" t="s">
        <v>1432</v>
      </c>
      <c r="B3" s="133" t="s">
        <v>576</v>
      </c>
      <c r="C3" s="134">
        <v>180002.0</v>
      </c>
      <c r="D3" s="132" t="s">
        <v>577</v>
      </c>
      <c r="E3" s="135">
        <f t="array" ref="E3">XLOOKUP(D3,SALES!A:A,SALES!E:E)/12</f>
        <v>460.5</v>
      </c>
      <c r="F3" s="135">
        <f t="shared" si="1"/>
        <v>46.05</v>
      </c>
      <c r="G3" s="135">
        <f t="shared" si="2"/>
        <v>506.55</v>
      </c>
      <c r="H3" s="132">
        <v>3000.0</v>
      </c>
      <c r="I3" s="135">
        <f t="shared" si="3"/>
        <v>5.922416346</v>
      </c>
      <c r="J3" s="135">
        <f t="array" ref="J3">XLOOKUP(D3,INV!A:A,INV!G:G)</f>
        <v>5068</v>
      </c>
      <c r="K3" s="135">
        <f t="shared" si="4"/>
        <v>10.00493535</v>
      </c>
      <c r="L3" s="136">
        <v>6.0</v>
      </c>
      <c r="M3" s="60"/>
      <c r="N3" s="60"/>
      <c r="O3" s="60"/>
      <c r="P3" s="60"/>
      <c r="Q3" s="60"/>
    </row>
    <row r="4">
      <c r="A4" s="132" t="s">
        <v>1433</v>
      </c>
      <c r="B4" s="133" t="s">
        <v>578</v>
      </c>
      <c r="C4" s="134">
        <v>180003.0</v>
      </c>
      <c r="D4" s="132" t="s">
        <v>579</v>
      </c>
      <c r="E4" s="135">
        <f t="array" ref="E4">XLOOKUP(D4,SALES!A:A,SALES!E:E)/12</f>
        <v>137.3333333</v>
      </c>
      <c r="F4" s="135">
        <f t="shared" si="1"/>
        <v>13.73333333</v>
      </c>
      <c r="G4" s="135">
        <f t="shared" si="2"/>
        <v>151.0666667</v>
      </c>
      <c r="H4" s="132">
        <v>2500.0</v>
      </c>
      <c r="I4" s="135">
        <f t="shared" si="3"/>
        <v>16.548985</v>
      </c>
      <c r="J4" s="135">
        <f t="array" ref="J4">XLOOKUP(D4,INV!A:A,INV!G:G)</f>
        <v>3479</v>
      </c>
      <c r="K4" s="135">
        <f t="shared" si="4"/>
        <v>23.02956752</v>
      </c>
      <c r="L4" s="136">
        <v>6.0</v>
      </c>
      <c r="M4" s="60"/>
      <c r="N4" s="60"/>
      <c r="O4" s="60"/>
      <c r="P4" s="60"/>
      <c r="Q4" s="60"/>
    </row>
    <row r="5">
      <c r="A5" s="132" t="s">
        <v>1434</v>
      </c>
      <c r="B5" s="133" t="s">
        <v>580</v>
      </c>
      <c r="C5" s="134">
        <v>180007.0</v>
      </c>
      <c r="D5" s="132" t="s">
        <v>581</v>
      </c>
      <c r="E5" s="135">
        <f t="array" ref="E5">XLOOKUP(D5,SALES!A:A,SALES!E:E)/12</f>
        <v>633</v>
      </c>
      <c r="F5" s="135">
        <f t="shared" si="1"/>
        <v>63.3</v>
      </c>
      <c r="G5" s="135">
        <f t="shared" si="2"/>
        <v>696.3</v>
      </c>
      <c r="H5" s="132">
        <v>5000.0</v>
      </c>
      <c r="I5" s="135">
        <f t="shared" si="3"/>
        <v>7.180812868</v>
      </c>
      <c r="J5" s="135">
        <f t="array" ref="J5">XLOOKUP(D5,INV!A:A,INV!G:G)</f>
        <v>7893</v>
      </c>
      <c r="K5" s="135">
        <f t="shared" si="4"/>
        <v>11.33563119</v>
      </c>
      <c r="L5" s="136">
        <v>8.0</v>
      </c>
      <c r="M5" s="60"/>
      <c r="N5" s="60"/>
      <c r="O5" s="60"/>
      <c r="P5" s="60"/>
      <c r="Q5" s="60"/>
    </row>
    <row r="6">
      <c r="A6" s="132" t="s">
        <v>1435</v>
      </c>
      <c r="B6" s="133" t="s">
        <v>582</v>
      </c>
      <c r="C6" s="134">
        <v>180009.0</v>
      </c>
      <c r="D6" s="132" t="s">
        <v>583</v>
      </c>
      <c r="E6" s="135">
        <f t="array" ref="E6">XLOOKUP(D6,SALES!A:A,SALES!E:E)/12</f>
        <v>452.5833333</v>
      </c>
      <c r="F6" s="135">
        <f t="shared" si="1"/>
        <v>45.25833333</v>
      </c>
      <c r="G6" s="135">
        <f t="shared" si="2"/>
        <v>497.8416667</v>
      </c>
      <c r="H6" s="132">
        <v>3000.0</v>
      </c>
      <c r="I6" s="135">
        <f t="shared" si="3"/>
        <v>6.026012286</v>
      </c>
      <c r="J6" s="135">
        <f t="array" ref="J6">XLOOKUP(D6,INV!A:A,INV!G:G)</f>
        <v>2303</v>
      </c>
      <c r="K6" s="135">
        <f t="shared" si="4"/>
        <v>4.625968765</v>
      </c>
      <c r="L6" s="136">
        <v>8.0</v>
      </c>
      <c r="M6" s="60"/>
      <c r="N6" s="60"/>
      <c r="O6" s="60"/>
      <c r="P6" s="60"/>
      <c r="Q6" s="60"/>
    </row>
    <row r="7">
      <c r="A7" s="132" t="s">
        <v>1436</v>
      </c>
      <c r="B7" s="133" t="s">
        <v>584</v>
      </c>
      <c r="C7" s="134">
        <v>180010.0</v>
      </c>
      <c r="D7" s="132" t="s">
        <v>585</v>
      </c>
      <c r="E7" s="135">
        <f t="array" ref="E7">XLOOKUP(D7,SALES!A:A,SALES!E:E)/12</f>
        <v>739.25</v>
      </c>
      <c r="F7" s="135">
        <f t="shared" si="1"/>
        <v>73.925</v>
      </c>
      <c r="G7" s="135">
        <f t="shared" si="2"/>
        <v>813.175</v>
      </c>
      <c r="H7" s="132">
        <v>5000.0</v>
      </c>
      <c r="I7" s="135">
        <f t="shared" si="3"/>
        <v>6.148737972</v>
      </c>
      <c r="J7" s="135">
        <f t="array" ref="J7">XLOOKUP(D7,INV!A:A,INV!G:G)</f>
        <v>9518</v>
      </c>
      <c r="K7" s="135">
        <f t="shared" si="4"/>
        <v>11.7047376</v>
      </c>
      <c r="L7" s="136">
        <v>8.0</v>
      </c>
      <c r="M7" s="137"/>
      <c r="N7" s="60"/>
      <c r="O7" s="60"/>
      <c r="P7" s="60"/>
      <c r="Q7" s="60"/>
    </row>
    <row r="8">
      <c r="A8" s="132" t="s">
        <v>1437</v>
      </c>
      <c r="B8" s="133" t="s">
        <v>586</v>
      </c>
      <c r="C8" s="134">
        <v>180011.0</v>
      </c>
      <c r="D8" s="132" t="s">
        <v>587</v>
      </c>
      <c r="E8" s="135">
        <f t="array" ref="E8">XLOOKUP(D8,SALES!A:A,SALES!E:E)/12</f>
        <v>316.3333333</v>
      </c>
      <c r="F8" s="135">
        <f t="shared" si="1"/>
        <v>31.63333333</v>
      </c>
      <c r="G8" s="135">
        <f t="shared" si="2"/>
        <v>347.9666667</v>
      </c>
      <c r="H8" s="132">
        <v>3000.0</v>
      </c>
      <c r="I8" s="135">
        <f t="shared" si="3"/>
        <v>8.621515471</v>
      </c>
      <c r="J8" s="135">
        <f t="array" ref="J8">XLOOKUP(D8,INV!A:A,INV!G:G)</f>
        <v>4899</v>
      </c>
      <c r="K8" s="135">
        <f t="shared" si="4"/>
        <v>14.07893476</v>
      </c>
      <c r="L8" s="136">
        <v>6.0</v>
      </c>
      <c r="M8" s="137"/>
      <c r="N8" s="60"/>
      <c r="O8" s="60"/>
      <c r="P8" s="60"/>
      <c r="Q8" s="60"/>
    </row>
    <row r="9">
      <c r="A9" s="132" t="s">
        <v>1438</v>
      </c>
      <c r="B9" s="133" t="s">
        <v>588</v>
      </c>
      <c r="C9" s="134">
        <v>180012.0</v>
      </c>
      <c r="D9" s="132" t="s">
        <v>589</v>
      </c>
      <c r="E9" s="135">
        <f t="array" ref="E9">XLOOKUP(D9,SALES!A:A,SALES!E:E)/12</f>
        <v>160</v>
      </c>
      <c r="F9" s="135">
        <f t="shared" si="1"/>
        <v>16</v>
      </c>
      <c r="G9" s="135">
        <f t="shared" si="2"/>
        <v>176</v>
      </c>
      <c r="H9" s="132">
        <v>3000.0</v>
      </c>
      <c r="I9" s="135">
        <f t="shared" si="3"/>
        <v>17.04545455</v>
      </c>
      <c r="J9" s="135">
        <f t="array" ref="J9">XLOOKUP(D9,INV!A:A,INV!G:G)</f>
        <v>2643</v>
      </c>
      <c r="K9" s="135">
        <f t="shared" si="4"/>
        <v>15.01704545</v>
      </c>
      <c r="L9" s="136">
        <v>4.0</v>
      </c>
      <c r="M9" s="60"/>
      <c r="N9" s="60"/>
      <c r="O9" s="60"/>
      <c r="P9" s="60"/>
      <c r="Q9" s="60"/>
    </row>
    <row r="10">
      <c r="A10" s="132" t="s">
        <v>1439</v>
      </c>
      <c r="B10" s="133" t="s">
        <v>590</v>
      </c>
      <c r="C10" s="134">
        <v>180014.0</v>
      </c>
      <c r="D10" s="132" t="s">
        <v>591</v>
      </c>
      <c r="E10" s="135">
        <f t="array" ref="E10">XLOOKUP(D10,SALES!A:A,SALES!E:E)/12</f>
        <v>113.5</v>
      </c>
      <c r="F10" s="135">
        <f t="shared" si="1"/>
        <v>11.35</v>
      </c>
      <c r="G10" s="135">
        <f t="shared" si="2"/>
        <v>124.85</v>
      </c>
      <c r="H10" s="132">
        <v>3000.0</v>
      </c>
      <c r="I10" s="135">
        <f t="shared" si="3"/>
        <v>24.0288346</v>
      </c>
      <c r="J10" s="135">
        <f t="array" ref="J10">XLOOKUP(D10,INV!A:A,INV!G:G)</f>
        <v>2518</v>
      </c>
      <c r="K10" s="135">
        <f t="shared" si="4"/>
        <v>20.16820184</v>
      </c>
      <c r="L10" s="136">
        <v>4.0</v>
      </c>
      <c r="M10" s="60"/>
      <c r="N10" s="60"/>
      <c r="O10" s="60"/>
      <c r="P10" s="60"/>
      <c r="Q10" s="60"/>
    </row>
    <row r="11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</row>
    <row r="12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</row>
    <row r="13">
      <c r="A13" s="131" t="s">
        <v>1440</v>
      </c>
      <c r="B13" s="131" t="s">
        <v>1421</v>
      </c>
      <c r="C13" s="131" t="s">
        <v>1441</v>
      </c>
      <c r="D13" s="131" t="s">
        <v>1442</v>
      </c>
      <c r="E13" s="131" t="s">
        <v>1443</v>
      </c>
      <c r="F13" s="131" t="s">
        <v>1444</v>
      </c>
      <c r="G13" s="131" t="s">
        <v>1445</v>
      </c>
      <c r="H13" s="131" t="s">
        <v>1446</v>
      </c>
      <c r="I13" s="131" t="s">
        <v>1447</v>
      </c>
      <c r="J13" s="131" t="s">
        <v>1448</v>
      </c>
      <c r="K13" s="131" t="s">
        <v>1449</v>
      </c>
      <c r="L13" s="131" t="s">
        <v>1450</v>
      </c>
      <c r="M13" s="131" t="s">
        <v>1451</v>
      </c>
      <c r="N13" s="131" t="s">
        <v>1452</v>
      </c>
      <c r="O13" s="60"/>
      <c r="P13" s="60"/>
      <c r="Q13" s="60"/>
      <c r="R13" s="60"/>
    </row>
    <row r="14">
      <c r="A14" s="132" t="s">
        <v>1431</v>
      </c>
      <c r="B14" s="132" t="s">
        <v>573</v>
      </c>
      <c r="C14" s="135">
        <f t="shared" ref="C14:C22" si="7">K2-1</f>
        <v>3.185223998</v>
      </c>
      <c r="D14" s="135">
        <f t="shared" ref="D14:H14" si="5">C14-1+I14</f>
        <v>9.258842023</v>
      </c>
      <c r="E14" s="135">
        <f t="shared" si="5"/>
        <v>8.258842023</v>
      </c>
      <c r="F14" s="135">
        <f t="shared" si="5"/>
        <v>7.258842023</v>
      </c>
      <c r="G14" s="135">
        <f t="shared" si="5"/>
        <v>6.258842023</v>
      </c>
      <c r="H14" s="135">
        <f t="shared" si="5"/>
        <v>5.258842023</v>
      </c>
      <c r="I14" s="138">
        <f t="shared" ref="I14:N14" si="6">IF(C14&lt;$L$2,$I$2,0)</f>
        <v>7.073618025</v>
      </c>
      <c r="J14" s="139">
        <f t="shared" si="6"/>
        <v>0</v>
      </c>
      <c r="K14" s="139">
        <f t="shared" si="6"/>
        <v>0</v>
      </c>
      <c r="L14" s="138">
        <f t="shared" si="6"/>
        <v>0</v>
      </c>
      <c r="M14" s="139">
        <f t="shared" si="6"/>
        <v>0</v>
      </c>
      <c r="N14" s="138">
        <f t="shared" si="6"/>
        <v>7.073618025</v>
      </c>
      <c r="O14" s="60"/>
      <c r="P14" s="60"/>
      <c r="Q14" s="60"/>
      <c r="R14" s="60"/>
    </row>
    <row r="15">
      <c r="A15" s="132" t="s">
        <v>1432</v>
      </c>
      <c r="B15" s="132" t="s">
        <v>576</v>
      </c>
      <c r="C15" s="135">
        <f t="shared" si="7"/>
        <v>9.004935347</v>
      </c>
      <c r="D15" s="135">
        <f t="shared" ref="D15:H15" si="8">C15-1+I15</f>
        <v>8.004935347</v>
      </c>
      <c r="E15" s="135">
        <f t="shared" si="8"/>
        <v>7.004935347</v>
      </c>
      <c r="F15" s="135">
        <f t="shared" si="8"/>
        <v>6.004935347</v>
      </c>
      <c r="G15" s="135">
        <f t="shared" si="8"/>
        <v>5.004935347</v>
      </c>
      <c r="H15" s="135">
        <f t="shared" si="8"/>
        <v>9.927351693</v>
      </c>
      <c r="I15" s="139">
        <f t="shared" ref="I15:N15" si="9">IF(C15&lt;$L$3,$I$3,0)</f>
        <v>0</v>
      </c>
      <c r="J15" s="139">
        <f t="shared" si="9"/>
        <v>0</v>
      </c>
      <c r="K15" s="138">
        <f t="shared" si="9"/>
        <v>0</v>
      </c>
      <c r="L15" s="139">
        <f t="shared" si="9"/>
        <v>0</v>
      </c>
      <c r="M15" s="138">
        <f t="shared" si="9"/>
        <v>5.922416346</v>
      </c>
      <c r="N15" s="139">
        <f t="shared" si="9"/>
        <v>0</v>
      </c>
      <c r="O15" s="60"/>
      <c r="P15" s="60"/>
      <c r="Q15" s="60"/>
      <c r="R15" s="60"/>
    </row>
    <row r="16">
      <c r="A16" s="132" t="s">
        <v>1433</v>
      </c>
      <c r="B16" s="132" t="s">
        <v>578</v>
      </c>
      <c r="C16" s="135">
        <f t="shared" si="7"/>
        <v>22.02956752</v>
      </c>
      <c r="D16" s="135">
        <f t="shared" ref="D16:H16" si="10">C16-1+I16</f>
        <v>21.02956752</v>
      </c>
      <c r="E16" s="135">
        <f t="shared" si="10"/>
        <v>20.02956752</v>
      </c>
      <c r="F16" s="135">
        <f t="shared" si="10"/>
        <v>19.02956752</v>
      </c>
      <c r="G16" s="135">
        <f t="shared" si="10"/>
        <v>18.02956752</v>
      </c>
      <c r="H16" s="135">
        <f t="shared" si="10"/>
        <v>17.02956752</v>
      </c>
      <c r="I16" s="139">
        <f t="shared" ref="I16:L16" si="11">IF(C16&lt;$L$4,$I$4,0)</f>
        <v>0</v>
      </c>
      <c r="J16" s="138">
        <f t="shared" si="11"/>
        <v>0</v>
      </c>
      <c r="K16" s="139">
        <f t="shared" si="11"/>
        <v>0</v>
      </c>
      <c r="L16" s="139">
        <f t="shared" si="11"/>
        <v>0</v>
      </c>
      <c r="M16" s="139">
        <f t="shared" ref="M16:N16" si="12">IF(G16&lt;$L$3,$I$3,0)</f>
        <v>0</v>
      </c>
      <c r="N16" s="139">
        <f t="shared" si="12"/>
        <v>0</v>
      </c>
      <c r="O16" s="60"/>
      <c r="P16" s="60"/>
      <c r="Q16" s="60"/>
      <c r="R16" s="60"/>
    </row>
    <row r="17">
      <c r="A17" s="132" t="s">
        <v>1434</v>
      </c>
      <c r="B17" s="132" t="s">
        <v>580</v>
      </c>
      <c r="C17" s="135">
        <f t="shared" si="7"/>
        <v>10.33563119</v>
      </c>
      <c r="D17" s="135">
        <f t="shared" ref="D17:H17" si="13">C17-1+I17</f>
        <v>9.335631193</v>
      </c>
      <c r="E17" s="135">
        <f t="shared" si="13"/>
        <v>8.335631193</v>
      </c>
      <c r="F17" s="135">
        <f t="shared" si="13"/>
        <v>7.335631193</v>
      </c>
      <c r="G17" s="135">
        <f t="shared" si="13"/>
        <v>6.335631193</v>
      </c>
      <c r="H17" s="135">
        <f t="shared" si="13"/>
        <v>5.335631193</v>
      </c>
      <c r="I17" s="139">
        <f t="shared" ref="I17:I22" si="17">IF(C17&lt;L5,I5,0)</f>
        <v>0</v>
      </c>
      <c r="J17" s="138">
        <f t="shared" ref="J17:L17" si="14">IF(D17&lt;$L$4,$I$4,0)</f>
        <v>0</v>
      </c>
      <c r="K17" s="139">
        <f t="shared" si="14"/>
        <v>0</v>
      </c>
      <c r="L17" s="139">
        <f t="shared" si="14"/>
        <v>0</v>
      </c>
      <c r="M17" s="139">
        <f t="shared" ref="M17:N17" si="15">IF(G17&lt;$L$3,$I$3,0)</f>
        <v>0</v>
      </c>
      <c r="N17" s="138">
        <f t="shared" si="15"/>
        <v>5.922416346</v>
      </c>
      <c r="O17" s="60"/>
      <c r="P17" s="60"/>
      <c r="Q17" s="60"/>
      <c r="R17" s="60"/>
    </row>
    <row r="18">
      <c r="A18" s="132" t="s">
        <v>1435</v>
      </c>
      <c r="B18" s="132" t="s">
        <v>582</v>
      </c>
      <c r="C18" s="135">
        <f t="shared" si="7"/>
        <v>3.625968765</v>
      </c>
      <c r="D18" s="135">
        <f t="shared" ref="D18:H18" si="16">C18-1+I18</f>
        <v>8.651981052</v>
      </c>
      <c r="E18" s="135">
        <f t="shared" si="16"/>
        <v>7.651981052</v>
      </c>
      <c r="F18" s="135">
        <f t="shared" si="16"/>
        <v>6.651981052</v>
      </c>
      <c r="G18" s="135">
        <f t="shared" si="16"/>
        <v>5.651981052</v>
      </c>
      <c r="H18" s="135">
        <f t="shared" si="16"/>
        <v>10.5743974</v>
      </c>
      <c r="I18" s="138">
        <f t="shared" si="17"/>
        <v>6.026012286</v>
      </c>
      <c r="J18" s="138">
        <f t="shared" ref="J18:L18" si="18">IF(D18&lt;$L$4,$I$4,0)</f>
        <v>0</v>
      </c>
      <c r="K18" s="139">
        <f t="shared" si="18"/>
        <v>0</v>
      </c>
      <c r="L18" s="139">
        <f t="shared" si="18"/>
        <v>0</v>
      </c>
      <c r="M18" s="138">
        <f t="shared" ref="M18:N18" si="19">IF(G18&lt;$L$3,$I$3,0)</f>
        <v>5.922416346</v>
      </c>
      <c r="N18" s="139">
        <f t="shared" si="19"/>
        <v>0</v>
      </c>
      <c r="O18" s="60"/>
      <c r="P18" s="60"/>
      <c r="Q18" s="60"/>
      <c r="R18" s="60"/>
    </row>
    <row r="19">
      <c r="A19" s="132" t="s">
        <v>1436</v>
      </c>
      <c r="B19" s="132" t="s">
        <v>584</v>
      </c>
      <c r="C19" s="135">
        <f t="shared" si="7"/>
        <v>10.7047376</v>
      </c>
      <c r="D19" s="135">
        <f t="shared" ref="D19:H19" si="20">C19-1+I19</f>
        <v>9.704737603</v>
      </c>
      <c r="E19" s="135">
        <f t="shared" si="20"/>
        <v>8.704737603</v>
      </c>
      <c r="F19" s="135">
        <f t="shared" si="20"/>
        <v>7.704737603</v>
      </c>
      <c r="G19" s="135">
        <f t="shared" si="20"/>
        <v>6.704737603</v>
      </c>
      <c r="H19" s="135">
        <f t="shared" si="20"/>
        <v>5.704737603</v>
      </c>
      <c r="I19" s="139">
        <f t="shared" si="17"/>
        <v>0</v>
      </c>
      <c r="J19" s="138">
        <f t="shared" ref="J19:L19" si="21">IF(D19&lt;$L$4,$I$4,0)</f>
        <v>0</v>
      </c>
      <c r="K19" s="139">
        <f t="shared" si="21"/>
        <v>0</v>
      </c>
      <c r="L19" s="139">
        <f t="shared" si="21"/>
        <v>0</v>
      </c>
      <c r="M19" s="139">
        <f t="shared" ref="M19:N19" si="22">IF(G19&lt;$L$3,$I$3,0)</f>
        <v>0</v>
      </c>
      <c r="N19" s="138">
        <f t="shared" si="22"/>
        <v>5.922416346</v>
      </c>
      <c r="O19" s="60"/>
      <c r="P19" s="60"/>
      <c r="Q19" s="60"/>
      <c r="R19" s="60"/>
    </row>
    <row r="20">
      <c r="A20" s="132" t="s">
        <v>1437</v>
      </c>
      <c r="B20" s="132" t="s">
        <v>586</v>
      </c>
      <c r="C20" s="135">
        <f t="shared" si="7"/>
        <v>13.07893476</v>
      </c>
      <c r="D20" s="135">
        <f t="shared" ref="D20:H20" si="23">C20-1+I20</f>
        <v>12.07893476</v>
      </c>
      <c r="E20" s="135">
        <f t="shared" si="23"/>
        <v>11.07893476</v>
      </c>
      <c r="F20" s="135">
        <f t="shared" si="23"/>
        <v>10.07893476</v>
      </c>
      <c r="G20" s="135">
        <f t="shared" si="23"/>
        <v>9.078934764</v>
      </c>
      <c r="H20" s="135">
        <f t="shared" si="23"/>
        <v>8.078934764</v>
      </c>
      <c r="I20" s="139">
        <f t="shared" si="17"/>
        <v>0</v>
      </c>
      <c r="J20" s="138">
        <f t="shared" ref="J20:L20" si="24">IF(D20&lt;$L$4,$I$4,0)</f>
        <v>0</v>
      </c>
      <c r="K20" s="139">
        <f t="shared" si="24"/>
        <v>0</v>
      </c>
      <c r="L20" s="139">
        <f t="shared" si="24"/>
        <v>0</v>
      </c>
      <c r="M20" s="139">
        <f t="shared" ref="M20:N20" si="25">IF(G20&lt;$L$3,$I$3,0)</f>
        <v>0</v>
      </c>
      <c r="N20" s="139">
        <f t="shared" si="25"/>
        <v>0</v>
      </c>
      <c r="O20" s="60"/>
      <c r="P20" s="60"/>
      <c r="Q20" s="60"/>
      <c r="R20" s="60"/>
    </row>
    <row r="21">
      <c r="A21" s="132" t="s">
        <v>1438</v>
      </c>
      <c r="B21" s="132" t="s">
        <v>588</v>
      </c>
      <c r="C21" s="135">
        <f t="shared" si="7"/>
        <v>14.01704545</v>
      </c>
      <c r="D21" s="135">
        <f t="shared" ref="D21:H21" si="26">C21-1+I21</f>
        <v>13.01704545</v>
      </c>
      <c r="E21" s="135">
        <f t="shared" si="26"/>
        <v>12.01704545</v>
      </c>
      <c r="F21" s="135">
        <f t="shared" si="26"/>
        <v>11.01704545</v>
      </c>
      <c r="G21" s="135">
        <f t="shared" si="26"/>
        <v>10.01704545</v>
      </c>
      <c r="H21" s="135">
        <f t="shared" si="26"/>
        <v>9.017045455</v>
      </c>
      <c r="I21" s="139">
        <f t="shared" si="17"/>
        <v>0</v>
      </c>
      <c r="J21" s="138">
        <f t="shared" ref="J21:L21" si="27">IF(D21&lt;$L$4,$I$4,0)</f>
        <v>0</v>
      </c>
      <c r="K21" s="139">
        <f t="shared" si="27"/>
        <v>0</v>
      </c>
      <c r="L21" s="139">
        <f t="shared" si="27"/>
        <v>0</v>
      </c>
      <c r="M21" s="139">
        <f t="shared" ref="M21:N21" si="28">IF(G21&lt;$L$3,$I$3,0)</f>
        <v>0</v>
      </c>
      <c r="N21" s="139">
        <f t="shared" si="28"/>
        <v>0</v>
      </c>
      <c r="O21" s="60"/>
      <c r="P21" s="60"/>
      <c r="Q21" s="60"/>
      <c r="R21" s="60"/>
    </row>
    <row r="22">
      <c r="A22" s="132" t="s">
        <v>1439</v>
      </c>
      <c r="B22" s="132" t="s">
        <v>590</v>
      </c>
      <c r="C22" s="135">
        <f t="shared" si="7"/>
        <v>19.16820184</v>
      </c>
      <c r="D22" s="135">
        <f t="shared" ref="D22:H22" si="29">C22-1+I22</f>
        <v>18.16820184</v>
      </c>
      <c r="E22" s="135">
        <f t="shared" si="29"/>
        <v>17.16820184</v>
      </c>
      <c r="F22" s="135">
        <f t="shared" si="29"/>
        <v>16.16820184</v>
      </c>
      <c r="G22" s="135">
        <f t="shared" si="29"/>
        <v>15.16820184</v>
      </c>
      <c r="H22" s="135">
        <f t="shared" si="29"/>
        <v>14.16820184</v>
      </c>
      <c r="I22" s="139">
        <f t="shared" si="17"/>
        <v>0</v>
      </c>
      <c r="J22" s="138">
        <f t="shared" ref="J22:L22" si="30">IF(D22&lt;$L$4,$I$4,0)</f>
        <v>0</v>
      </c>
      <c r="K22" s="139">
        <f t="shared" si="30"/>
        <v>0</v>
      </c>
      <c r="L22" s="139">
        <f t="shared" si="30"/>
        <v>0</v>
      </c>
      <c r="M22" s="139">
        <f t="shared" ref="M22:N22" si="31">IF(G22&lt;$L$3,$I$3,0)</f>
        <v>0</v>
      </c>
      <c r="N22" s="139">
        <f t="shared" si="31"/>
        <v>0</v>
      </c>
      <c r="O22" s="60"/>
      <c r="P22" s="60"/>
      <c r="Q22" s="60"/>
      <c r="R22" s="60"/>
    </row>
    <row r="2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</row>
    <row r="24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</row>
    <row r="25">
      <c r="A25" s="131" t="s">
        <v>1440</v>
      </c>
      <c r="B25" s="131" t="s">
        <v>1421</v>
      </c>
      <c r="C25" s="130" t="s">
        <v>1422</v>
      </c>
      <c r="D25" s="140" t="s">
        <v>1453</v>
      </c>
      <c r="E25" s="140" t="s">
        <v>1454</v>
      </c>
      <c r="F25" s="140" t="s">
        <v>1455</v>
      </c>
      <c r="G25" s="140" t="s">
        <v>1456</v>
      </c>
      <c r="H25" s="140" t="s">
        <v>1457</v>
      </c>
      <c r="I25" s="140" t="s">
        <v>1458</v>
      </c>
      <c r="J25" s="131" t="s">
        <v>1459</v>
      </c>
      <c r="K25" s="131" t="s">
        <v>1460</v>
      </c>
      <c r="L25" s="60"/>
      <c r="M25" s="141" t="s">
        <v>1461</v>
      </c>
      <c r="N25" s="141" t="s">
        <v>1462</v>
      </c>
      <c r="O25" s="141" t="s">
        <v>1463</v>
      </c>
      <c r="P25" s="141" t="s">
        <v>1464</v>
      </c>
      <c r="Q25" s="141" t="s">
        <v>1465</v>
      </c>
      <c r="R25" s="141" t="s">
        <v>1466</v>
      </c>
    </row>
    <row r="26">
      <c r="A26" s="132" t="s">
        <v>1431</v>
      </c>
      <c r="B26" s="132" t="s">
        <v>573</v>
      </c>
      <c r="C26" s="132">
        <v>180001.0</v>
      </c>
      <c r="D26" s="132">
        <f t="shared" ref="D26:I26" si="32">IF(I14&gt;0,$H$2," ")</f>
        <v>1800</v>
      </c>
      <c r="E26" s="132" t="str">
        <f t="shared" si="32"/>
        <v> </v>
      </c>
      <c r="F26" s="132" t="str">
        <f t="shared" si="32"/>
        <v> </v>
      </c>
      <c r="G26" s="132" t="str">
        <f t="shared" si="32"/>
        <v> </v>
      </c>
      <c r="H26" s="132" t="str">
        <f t="shared" si="32"/>
        <v> </v>
      </c>
      <c r="I26" s="132">
        <f t="shared" si="32"/>
        <v>1800</v>
      </c>
      <c r="J26" s="142" t="str">
        <f t="array" ref="J26">XLOOKUP(D2,'PRICE LIST'!R:R,'PRICE LIST'!S:S)</f>
        <v/>
      </c>
      <c r="K26" s="142">
        <f t="shared" ref="K26:K34" si="34">J26*sum(D26:I26)</f>
        <v>0</v>
      </c>
      <c r="L26" s="60"/>
      <c r="M26" s="141" t="s">
        <v>1467</v>
      </c>
      <c r="N26" s="141" t="s">
        <v>1468</v>
      </c>
      <c r="O26" s="141" t="s">
        <v>1469</v>
      </c>
      <c r="P26" s="141" t="s">
        <v>1470</v>
      </c>
      <c r="Q26" s="141" t="s">
        <v>1471</v>
      </c>
      <c r="R26" s="141" t="s">
        <v>1472</v>
      </c>
    </row>
    <row r="27">
      <c r="A27" s="132" t="s">
        <v>1432</v>
      </c>
      <c r="B27" s="132" t="s">
        <v>576</v>
      </c>
      <c r="C27" s="132">
        <v>180002.0</v>
      </c>
      <c r="D27" s="132" t="str">
        <f t="shared" ref="D27:I27" si="33">IF(I15&gt;0,$H$3," ")</f>
        <v> </v>
      </c>
      <c r="E27" s="132" t="str">
        <f t="shared" si="33"/>
        <v> </v>
      </c>
      <c r="F27" s="132" t="str">
        <f t="shared" si="33"/>
        <v> </v>
      </c>
      <c r="G27" s="132" t="str">
        <f t="shared" si="33"/>
        <v> </v>
      </c>
      <c r="H27" s="132">
        <f t="shared" si="33"/>
        <v>3000</v>
      </c>
      <c r="I27" s="132" t="str">
        <f t="shared" si="33"/>
        <v> </v>
      </c>
      <c r="J27" s="142" t="str">
        <f t="array" ref="J27">XLOOKUP(D3,'PRICE LIST'!R:R,'PRICE LIST'!S:S)</f>
        <v/>
      </c>
      <c r="K27" s="142">
        <f t="shared" si="34"/>
        <v>0</v>
      </c>
      <c r="L27" s="60"/>
      <c r="M27" s="60"/>
      <c r="N27" s="60"/>
      <c r="O27" s="60"/>
      <c r="P27" s="60"/>
      <c r="Q27" s="60"/>
      <c r="R27" s="60"/>
    </row>
    <row r="28">
      <c r="A28" s="132" t="s">
        <v>1433</v>
      </c>
      <c r="B28" s="132" t="s">
        <v>578</v>
      </c>
      <c r="C28" s="132">
        <v>180003.0</v>
      </c>
      <c r="D28" s="132" t="str">
        <f t="shared" ref="D28:I28" si="35">IF(I16&gt;0,$H$4," ")</f>
        <v> </v>
      </c>
      <c r="E28" s="132" t="str">
        <f t="shared" si="35"/>
        <v> </v>
      </c>
      <c r="F28" s="132" t="str">
        <f t="shared" si="35"/>
        <v> </v>
      </c>
      <c r="G28" s="132" t="str">
        <f t="shared" si="35"/>
        <v> </v>
      </c>
      <c r="H28" s="132" t="str">
        <f t="shared" si="35"/>
        <v> </v>
      </c>
      <c r="I28" s="132" t="str">
        <f t="shared" si="35"/>
        <v> </v>
      </c>
      <c r="J28" s="142" t="str">
        <f t="array" ref="J28">XLOOKUP(D4,'PRICE LIST'!R:R,'PRICE LIST'!S:S)</f>
        <v/>
      </c>
      <c r="K28" s="142">
        <f t="shared" si="34"/>
        <v>0</v>
      </c>
      <c r="L28" s="60"/>
      <c r="M28" s="141">
        <v>2026.0</v>
      </c>
      <c r="N28" s="60"/>
      <c r="O28" s="60"/>
      <c r="P28" s="60"/>
      <c r="Q28" s="60"/>
      <c r="R28" s="60"/>
    </row>
    <row r="29">
      <c r="A29" s="132" t="s">
        <v>1434</v>
      </c>
      <c r="B29" s="132" t="s">
        <v>580</v>
      </c>
      <c r="C29" s="132">
        <v>180007.0</v>
      </c>
      <c r="D29" s="132" t="str">
        <f t="shared" ref="D29:I29" si="36">IF(I17&gt;0,$H$5," ")</f>
        <v> </v>
      </c>
      <c r="E29" s="132" t="str">
        <f t="shared" si="36"/>
        <v> </v>
      </c>
      <c r="F29" s="132" t="str">
        <f t="shared" si="36"/>
        <v> </v>
      </c>
      <c r="G29" s="132" t="str">
        <f t="shared" si="36"/>
        <v> </v>
      </c>
      <c r="H29" s="132" t="str">
        <f t="shared" si="36"/>
        <v> </v>
      </c>
      <c r="I29" s="132">
        <f t="shared" si="36"/>
        <v>5000</v>
      </c>
      <c r="J29" s="142" t="str">
        <f t="array" ref="J29">XLOOKUP(D5,'PRICE LIST'!R:R,'PRICE LIST'!S:S)</f>
        <v/>
      </c>
      <c r="K29" s="142">
        <f t="shared" si="34"/>
        <v>0</v>
      </c>
      <c r="L29" s="60"/>
      <c r="M29" s="60"/>
      <c r="N29" s="60"/>
      <c r="O29" s="60"/>
      <c r="P29" s="60"/>
      <c r="Q29" s="60"/>
      <c r="R29" s="60"/>
    </row>
    <row r="30">
      <c r="A30" s="132" t="s">
        <v>1435</v>
      </c>
      <c r="B30" s="132" t="s">
        <v>582</v>
      </c>
      <c r="C30" s="132">
        <v>180009.0</v>
      </c>
      <c r="D30" s="132">
        <f t="shared" ref="D30:I30" si="37">IF(I18&gt;0,$H$6," ")</f>
        <v>3000</v>
      </c>
      <c r="E30" s="132" t="str">
        <f t="shared" si="37"/>
        <v> </v>
      </c>
      <c r="F30" s="132" t="str">
        <f t="shared" si="37"/>
        <v> </v>
      </c>
      <c r="G30" s="132" t="str">
        <f t="shared" si="37"/>
        <v> </v>
      </c>
      <c r="H30" s="132">
        <f t="shared" si="37"/>
        <v>3000</v>
      </c>
      <c r="I30" s="132" t="str">
        <f t="shared" si="37"/>
        <v> </v>
      </c>
      <c r="J30" s="142" t="str">
        <f t="array" ref="J30">XLOOKUP(D6,'PRICE LIST'!R:R,'PRICE LIST'!S:S)</f>
        <v/>
      </c>
      <c r="K30" s="142">
        <f t="shared" si="34"/>
        <v>0</v>
      </c>
      <c r="L30" s="60"/>
      <c r="M30" s="143" t="str">
        <f t="shared" ref="M30:R30" si="38">CONCATENATE(M25, " ",$M$28)</f>
        <v>JAN 2026</v>
      </c>
      <c r="N30" s="143" t="str">
        <f t="shared" si="38"/>
        <v>FEB 2026</v>
      </c>
      <c r="O30" s="143" t="str">
        <f t="shared" si="38"/>
        <v>MAR 2026</v>
      </c>
      <c r="P30" s="143" t="str">
        <f t="shared" si="38"/>
        <v>APR 2026</v>
      </c>
      <c r="Q30" s="143" t="str">
        <f t="shared" si="38"/>
        <v>MAY 2026</v>
      </c>
      <c r="R30" s="143" t="str">
        <f t="shared" si="38"/>
        <v>JUN 2026</v>
      </c>
    </row>
    <row r="31">
      <c r="A31" s="132" t="s">
        <v>1436</v>
      </c>
      <c r="B31" s="132" t="s">
        <v>584</v>
      </c>
      <c r="C31" s="132">
        <v>180010.0</v>
      </c>
      <c r="D31" s="132" t="str">
        <f t="shared" ref="D31:I31" si="39">IF(I19&gt;0,$H$7," ")</f>
        <v> </v>
      </c>
      <c r="E31" s="132" t="str">
        <f t="shared" si="39"/>
        <v> </v>
      </c>
      <c r="F31" s="132" t="str">
        <f t="shared" si="39"/>
        <v> </v>
      </c>
      <c r="G31" s="132" t="str">
        <f t="shared" si="39"/>
        <v> </v>
      </c>
      <c r="H31" s="132" t="str">
        <f t="shared" si="39"/>
        <v> </v>
      </c>
      <c r="I31" s="132">
        <f t="shared" si="39"/>
        <v>5000</v>
      </c>
      <c r="J31" s="142" t="str">
        <f t="array" ref="J31">XLOOKUP(D7,'PRICE LIST'!R:R,'PRICE LIST'!S:S)</f>
        <v/>
      </c>
      <c r="K31" s="142">
        <f t="shared" si="34"/>
        <v>0</v>
      </c>
      <c r="L31" s="60"/>
      <c r="M31" s="143" t="str">
        <f t="shared" ref="M31:R31" si="40">CONCATENATE(M26, " ",$M$28)</f>
        <v>JUL 2026</v>
      </c>
      <c r="N31" s="143" t="str">
        <f t="shared" si="40"/>
        <v>AUG 2026</v>
      </c>
      <c r="O31" s="143" t="str">
        <f t="shared" si="40"/>
        <v>SEP 2026</v>
      </c>
      <c r="P31" s="143" t="str">
        <f t="shared" si="40"/>
        <v>OCT 2026</v>
      </c>
      <c r="Q31" s="143" t="str">
        <f t="shared" si="40"/>
        <v>NOV 2026</v>
      </c>
      <c r="R31" s="143" t="str">
        <f t="shared" si="40"/>
        <v>DEC 2026</v>
      </c>
    </row>
    <row r="32">
      <c r="A32" s="132" t="s">
        <v>1437</v>
      </c>
      <c r="B32" s="132" t="s">
        <v>586</v>
      </c>
      <c r="C32" s="132">
        <v>180011.0</v>
      </c>
      <c r="D32" s="132" t="str">
        <f t="shared" ref="D32:I32" si="41">IF(I20&gt;0,$H$8," ")</f>
        <v> </v>
      </c>
      <c r="E32" s="132" t="str">
        <f t="shared" si="41"/>
        <v> </v>
      </c>
      <c r="F32" s="132" t="str">
        <f t="shared" si="41"/>
        <v> </v>
      </c>
      <c r="G32" s="132" t="str">
        <f t="shared" si="41"/>
        <v> </v>
      </c>
      <c r="H32" s="132" t="str">
        <f t="shared" si="41"/>
        <v> </v>
      </c>
      <c r="I32" s="132" t="str">
        <f t="shared" si="41"/>
        <v> </v>
      </c>
      <c r="J32" s="142" t="str">
        <f t="array" ref="J32">XLOOKUP(D8,'PRICE LIST'!R:R,'PRICE LIST'!S:S)</f>
        <v/>
      </c>
      <c r="K32" s="142">
        <f t="shared" si="34"/>
        <v>0</v>
      </c>
      <c r="L32" s="60"/>
      <c r="M32" s="60"/>
      <c r="N32" s="60"/>
      <c r="O32" s="60"/>
      <c r="P32" s="60"/>
      <c r="Q32" s="60"/>
      <c r="R32" s="60"/>
    </row>
    <row r="33">
      <c r="A33" s="132" t="s">
        <v>1438</v>
      </c>
      <c r="B33" s="132" t="s">
        <v>588</v>
      </c>
      <c r="C33" s="132">
        <v>180012.0</v>
      </c>
      <c r="D33" s="132" t="str">
        <f t="shared" ref="D33:I33" si="42">IF(I21&gt;0,$H$9," ")</f>
        <v> </v>
      </c>
      <c r="E33" s="132" t="str">
        <f t="shared" si="42"/>
        <v> </v>
      </c>
      <c r="F33" s="132" t="str">
        <f t="shared" si="42"/>
        <v> </v>
      </c>
      <c r="G33" s="132" t="str">
        <f t="shared" si="42"/>
        <v> </v>
      </c>
      <c r="H33" s="132" t="str">
        <f t="shared" si="42"/>
        <v> </v>
      </c>
      <c r="I33" s="132" t="str">
        <f t="shared" si="42"/>
        <v> </v>
      </c>
      <c r="J33" s="142" t="str">
        <f t="array" ref="J33">XLOOKUP(D9,'PRICE LIST'!R:R,'PRICE LIST'!S:S)</f>
        <v/>
      </c>
      <c r="K33" s="142">
        <f t="shared" si="34"/>
        <v>0</v>
      </c>
      <c r="L33" s="60"/>
      <c r="M33" s="60"/>
      <c r="N33" s="60"/>
      <c r="O33" s="60"/>
      <c r="P33" s="60"/>
      <c r="Q33" s="60"/>
      <c r="R33" s="60"/>
    </row>
    <row r="34">
      <c r="A34" s="132" t="s">
        <v>1439</v>
      </c>
      <c r="B34" s="132" t="s">
        <v>590</v>
      </c>
      <c r="C34" s="132">
        <v>180014.0</v>
      </c>
      <c r="D34" s="132" t="str">
        <f t="shared" ref="D34:I34" si="43">IF(I22&gt;0,$H$10," ")</f>
        <v> </v>
      </c>
      <c r="E34" s="132" t="str">
        <f t="shared" si="43"/>
        <v> </v>
      </c>
      <c r="F34" s="132" t="str">
        <f t="shared" si="43"/>
        <v> </v>
      </c>
      <c r="G34" s="132" t="str">
        <f t="shared" si="43"/>
        <v> </v>
      </c>
      <c r="H34" s="132" t="str">
        <f t="shared" si="43"/>
        <v> </v>
      </c>
      <c r="I34" s="132" t="str">
        <f t="shared" si="43"/>
        <v> </v>
      </c>
      <c r="J34" s="142" t="str">
        <f t="array" ref="J34">XLOOKUP(D10,'PRICE LIST'!R:R,'PRICE LIST'!S:S)</f>
        <v/>
      </c>
      <c r="K34" s="142">
        <f t="shared" si="34"/>
        <v>0</v>
      </c>
      <c r="L34" s="60"/>
      <c r="M34" s="60"/>
      <c r="N34" s="60"/>
      <c r="O34" s="60"/>
      <c r="P34" s="60"/>
      <c r="Q34" s="60"/>
      <c r="R34" s="60"/>
    </row>
    <row r="3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144">
        <f>sum(K26:K34)</f>
        <v>0</v>
      </c>
      <c r="L35" s="60"/>
      <c r="M35" s="60"/>
      <c r="N35" s="60"/>
      <c r="O35" s="60"/>
      <c r="P35" s="60"/>
      <c r="Q35" s="60"/>
      <c r="R35" s="6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38"/>
    <col customWidth="1" min="3" max="3" width="30.88"/>
    <col customWidth="1" min="4" max="4" width="15.13"/>
    <col customWidth="1" min="6" max="6" width="16.5"/>
  </cols>
  <sheetData>
    <row r="1">
      <c r="A1" s="57" t="s">
        <v>25</v>
      </c>
      <c r="B1" s="16" t="s">
        <v>2</v>
      </c>
      <c r="C1" s="16" t="s">
        <v>1473</v>
      </c>
      <c r="D1" s="17" t="s">
        <v>815</v>
      </c>
      <c r="E1" s="57" t="s">
        <v>816</v>
      </c>
      <c r="F1" s="57" t="s">
        <v>817</v>
      </c>
      <c r="G1" s="57" t="s">
        <v>1427</v>
      </c>
      <c r="H1" s="57" t="s">
        <v>1474</v>
      </c>
      <c r="I1" s="57" t="s">
        <v>1475</v>
      </c>
      <c r="J1" s="17" t="s">
        <v>1459</v>
      </c>
      <c r="K1" s="17" t="s">
        <v>1459</v>
      </c>
      <c r="L1" s="57" t="s">
        <v>1476</v>
      </c>
    </row>
    <row r="2">
      <c r="A2" s="40" t="str">
        <f t="array" ref="A2">XLOOKUP(B2,INV!A:A,INV!B:B)</f>
        <v>Lavender &amp; Comfrey Soap</v>
      </c>
      <c r="B2" s="145" t="s">
        <v>225</v>
      </c>
      <c r="C2" s="145" t="s">
        <v>226</v>
      </c>
      <c r="D2" s="46">
        <f t="array" ref="D2">XLOOKUP(B2,SALES!A:A,SALES!E:E)/12</f>
        <v>164.25</v>
      </c>
      <c r="E2" s="46">
        <f t="array" ref="E2">XLOOKUP(B2,INV!A:A,INV!G:G)</f>
        <v>32</v>
      </c>
      <c r="F2" s="46">
        <f t="shared" ref="F2:F27" si="1">E2/D2</f>
        <v>0.1948249619</v>
      </c>
      <c r="G2" s="46">
        <v>1080.0</v>
      </c>
      <c r="H2" s="46">
        <f t="shared" ref="H2:H26" si="2">G2/D2</f>
        <v>6.575342466</v>
      </c>
      <c r="I2" s="40" t="str">
        <f t="shared" ref="I2:I5" si="3">IF(F2&lt;4,"YES","NO")</f>
        <v>YES</v>
      </c>
      <c r="J2" s="40" t="str">
        <f t="array" ref="J2">XLOOKUP(B2,'PRICE LIST'!R:R,'PRICE LIST'!S:S)</f>
        <v/>
      </c>
      <c r="K2" s="146">
        <f t="shared" ref="K2:K27" si="4">IF(I2="YES",G2*J2,0)</f>
        <v>0</v>
      </c>
      <c r="L2" s="40" t="s">
        <v>1477</v>
      </c>
    </row>
    <row r="3">
      <c r="A3" s="40" t="str">
        <f t="array" ref="A3">XLOOKUP(B3,INV!A:A,INV!B:B)</f>
        <v>Bergamot &amp; Lemongrass Soap</v>
      </c>
      <c r="B3" s="145" t="s">
        <v>227</v>
      </c>
      <c r="C3" s="145" t="s">
        <v>226</v>
      </c>
      <c r="D3" s="46">
        <f t="array" ref="D3">XLOOKUP(B3,SALES!A:A,SALES!E:E)/12</f>
        <v>168.5</v>
      </c>
      <c r="E3" s="46">
        <f t="array" ref="E3">XLOOKUP(B3,INV!A:A,INV!G:G)</f>
        <v>-8</v>
      </c>
      <c r="F3" s="46">
        <f t="shared" si="1"/>
        <v>-0.04747774481</v>
      </c>
      <c r="G3" s="46">
        <v>1080.0</v>
      </c>
      <c r="H3" s="46">
        <f t="shared" si="2"/>
        <v>6.409495549</v>
      </c>
      <c r="I3" s="40" t="str">
        <f t="shared" si="3"/>
        <v>YES</v>
      </c>
      <c r="J3" s="40" t="str">
        <f t="array" ref="J3">XLOOKUP(B3,'PRICE LIST'!R:R,'PRICE LIST'!S:S)</f>
        <v/>
      </c>
      <c r="K3" s="146">
        <f t="shared" si="4"/>
        <v>0</v>
      </c>
      <c r="L3" s="40" t="s">
        <v>1477</v>
      </c>
    </row>
    <row r="4">
      <c r="A4" s="40" t="str">
        <f t="array" ref="A4">XLOOKUP(B4,INV!A:A,INV!B:B)</f>
        <v>Shea Butter &amp; Honey Soap</v>
      </c>
      <c r="B4" s="145" t="s">
        <v>228</v>
      </c>
      <c r="C4" s="145" t="s">
        <v>226</v>
      </c>
      <c r="D4" s="46">
        <f t="array" ref="D4">XLOOKUP(B4,SALES!A:A,SALES!E:E)/12</f>
        <v>175.25</v>
      </c>
      <c r="E4" s="46">
        <f t="array" ref="E4">XLOOKUP(B4,INV!A:A,INV!G:G)</f>
        <v>-11</v>
      </c>
      <c r="F4" s="46">
        <f t="shared" si="1"/>
        <v>-0.06276747504</v>
      </c>
      <c r="G4" s="46">
        <v>1080.0</v>
      </c>
      <c r="H4" s="46">
        <f t="shared" si="2"/>
        <v>6.162624822</v>
      </c>
      <c r="I4" s="40" t="str">
        <f t="shared" si="3"/>
        <v>YES</v>
      </c>
      <c r="J4" s="40" t="str">
        <f t="array" ref="J4">XLOOKUP(B4,'PRICE LIST'!R:R,'PRICE LIST'!S:S)</f>
        <v/>
      </c>
      <c r="K4" s="146">
        <f t="shared" si="4"/>
        <v>0</v>
      </c>
      <c r="L4" s="40" t="s">
        <v>1477</v>
      </c>
    </row>
    <row r="5">
      <c r="A5" s="40" t="str">
        <f t="array" ref="A5">XLOOKUP(B5,INV!A:A,INV!B:B)</f>
        <v>Black Tea Tree Soap</v>
      </c>
      <c r="B5" s="145" t="s">
        <v>229</v>
      </c>
      <c r="C5" s="145" t="s">
        <v>226</v>
      </c>
      <c r="D5" s="46">
        <f t="array" ref="D5">XLOOKUP(B5,SALES!A:A,SALES!E:E)/12</f>
        <v>16.33333333</v>
      </c>
      <c r="E5" s="46">
        <f t="array" ref="E5">XLOOKUP(B5,INV!A:A,INV!G:G)</f>
        <v>736</v>
      </c>
      <c r="F5" s="46">
        <f t="shared" si="1"/>
        <v>45.06122449</v>
      </c>
      <c r="G5" s="46">
        <v>1080.0</v>
      </c>
      <c r="H5" s="46">
        <f t="shared" si="2"/>
        <v>66.12244898</v>
      </c>
      <c r="I5" s="40" t="str">
        <f t="shared" si="3"/>
        <v>NO</v>
      </c>
      <c r="J5" s="40" t="str">
        <f t="array" ref="J5">XLOOKUP(B5,'PRICE LIST'!R:R,'PRICE LIST'!S:S)</f>
        <v/>
      </c>
      <c r="K5" s="146">
        <f t="shared" si="4"/>
        <v>0</v>
      </c>
      <c r="L5" s="40" t="s">
        <v>1477</v>
      </c>
    </row>
    <row r="6">
      <c r="A6" s="40" t="str">
        <f t="array" ref="A6">XLOOKUP(B6,INV!A:A,INV!B:B)</f>
        <v>Large Clover Honey</v>
      </c>
      <c r="B6" s="145" t="s">
        <v>564</v>
      </c>
      <c r="C6" s="145" t="s">
        <v>565</v>
      </c>
      <c r="D6" s="46">
        <f t="array" ref="D6">XLOOKUP(B6,SALES!A:A,SALES!E:E)/12</f>
        <v>128.75</v>
      </c>
      <c r="E6" s="46">
        <f t="array" ref="E6">XLOOKUP(B6,INV!A:A,INV!G:G)</f>
        <v>114</v>
      </c>
      <c r="F6" s="46">
        <f t="shared" si="1"/>
        <v>0.8854368932</v>
      </c>
      <c r="G6" s="147">
        <v>324.0</v>
      </c>
      <c r="H6" s="46">
        <f t="shared" si="2"/>
        <v>2.516504854</v>
      </c>
      <c r="I6" s="40" t="str">
        <f t="shared" ref="I6:I13" si="5">IF(F6&lt;(H6/2),"YES","NO")</f>
        <v>YES</v>
      </c>
      <c r="J6" s="40" t="str">
        <f t="array" ref="J6">XLOOKUP(B6,'PRICE LIST'!R:R,'PRICE LIST'!S:S)</f>
        <v/>
      </c>
      <c r="K6" s="146">
        <f t="shared" si="4"/>
        <v>0</v>
      </c>
      <c r="L6" s="40" t="s">
        <v>1478</v>
      </c>
    </row>
    <row r="7">
      <c r="A7" s="40" t="str">
        <f t="array" ref="A7">XLOOKUP(B7,INV!A:A,INV!B:B)</f>
        <v>Large Sourwood Honey</v>
      </c>
      <c r="B7" s="145" t="s">
        <v>566</v>
      </c>
      <c r="C7" s="145" t="s">
        <v>565</v>
      </c>
      <c r="D7" s="46">
        <f t="array" ref="D7">XLOOKUP(B7,SALES!A:A,SALES!E:E)/12</f>
        <v>95.5</v>
      </c>
      <c r="E7" s="46">
        <f t="array" ref="E7">XLOOKUP(B7,INV!A:A,INV!G:G)</f>
        <v>114</v>
      </c>
      <c r="F7" s="46">
        <f t="shared" si="1"/>
        <v>1.193717277</v>
      </c>
      <c r="G7" s="147">
        <v>240.0</v>
      </c>
      <c r="H7" s="46">
        <f t="shared" si="2"/>
        <v>2.513089005</v>
      </c>
      <c r="I7" s="40" t="str">
        <f t="shared" si="5"/>
        <v>YES</v>
      </c>
      <c r="J7" s="40" t="str">
        <f t="array" ref="J7">XLOOKUP(B7,'PRICE LIST'!R:R,'PRICE LIST'!S:S)</f>
        <v/>
      </c>
      <c r="K7" s="146">
        <f t="shared" si="4"/>
        <v>0</v>
      </c>
      <c r="L7" s="40" t="s">
        <v>1478</v>
      </c>
    </row>
    <row r="8">
      <c r="A8" s="40" t="str">
        <f t="array" ref="A8">XLOOKUP(B8,INV!A:A,INV!B:B)</f>
        <v>Large Wildflower Honey</v>
      </c>
      <c r="B8" s="145" t="s">
        <v>567</v>
      </c>
      <c r="C8" s="145" t="s">
        <v>565</v>
      </c>
      <c r="D8" s="46">
        <f t="array" ref="D8">XLOOKUP(B8,SALES!A:A,SALES!E:E)/12</f>
        <v>197</v>
      </c>
      <c r="E8" s="46">
        <f t="array" ref="E8">XLOOKUP(B8,INV!A:A,INV!G:G)</f>
        <v>258</v>
      </c>
      <c r="F8" s="46">
        <f t="shared" si="1"/>
        <v>1.30964467</v>
      </c>
      <c r="G8" s="46">
        <v>480.0</v>
      </c>
      <c r="H8" s="46">
        <f t="shared" si="2"/>
        <v>2.436548223</v>
      </c>
      <c r="I8" s="40" t="str">
        <f t="shared" si="5"/>
        <v>NO</v>
      </c>
      <c r="J8" s="40" t="str">
        <f t="array" ref="J8">XLOOKUP(B8,'PRICE LIST'!R:R,'PRICE LIST'!S:S)</f>
        <v/>
      </c>
      <c r="K8" s="146">
        <f t="shared" si="4"/>
        <v>0</v>
      </c>
      <c r="L8" s="40" t="s">
        <v>1478</v>
      </c>
    </row>
    <row r="9">
      <c r="A9" s="40" t="str">
        <f t="array" ref="A9">XLOOKUP(B9,INV!A:A,INV!B:B)</f>
        <v>Small Clover Honey</v>
      </c>
      <c r="B9" s="145" t="s">
        <v>568</v>
      </c>
      <c r="C9" s="145" t="s">
        <v>565</v>
      </c>
      <c r="D9" s="46">
        <f t="array" ref="D9">XLOOKUP(B9,SALES!A:A,SALES!E:E)/12</f>
        <v>39</v>
      </c>
      <c r="E9" s="46">
        <f t="array" ref="E9">XLOOKUP(B9,INV!A:A,INV!G:G)</f>
        <v>447</v>
      </c>
      <c r="F9" s="46">
        <f t="shared" si="1"/>
        <v>11.46153846</v>
      </c>
      <c r="G9" s="46">
        <v>192.0</v>
      </c>
      <c r="H9" s="46">
        <f t="shared" si="2"/>
        <v>4.923076923</v>
      </c>
      <c r="I9" s="40" t="str">
        <f t="shared" si="5"/>
        <v>NO</v>
      </c>
      <c r="J9" s="40" t="str">
        <f t="array" ref="J9">XLOOKUP(B9,'PRICE LIST'!R:R,'PRICE LIST'!S:S)</f>
        <v/>
      </c>
      <c r="K9" s="146">
        <f t="shared" si="4"/>
        <v>0</v>
      </c>
      <c r="L9" s="40" t="s">
        <v>1478</v>
      </c>
    </row>
    <row r="10">
      <c r="A10" s="40" t="str">
        <f t="array" ref="A10">XLOOKUP(B10,INV!A:A,INV!B:B)</f>
        <v>Small Sourwood Honey</v>
      </c>
      <c r="B10" s="145" t="s">
        <v>569</v>
      </c>
      <c r="C10" s="145" t="s">
        <v>565</v>
      </c>
      <c r="D10" s="46">
        <f t="array" ref="D10">XLOOKUP(B10,SALES!A:A,SALES!E:E)/12</f>
        <v>37.58333333</v>
      </c>
      <c r="E10" s="46">
        <f t="array" ref="E10">XLOOKUP(B10,INV!A:A,INV!G:G)</f>
        <v>205</v>
      </c>
      <c r="F10" s="46">
        <f t="shared" si="1"/>
        <v>5.454545455</v>
      </c>
      <c r="G10" s="46">
        <v>192.0</v>
      </c>
      <c r="H10" s="46">
        <f t="shared" si="2"/>
        <v>5.10864745</v>
      </c>
      <c r="I10" s="40" t="str">
        <f t="shared" si="5"/>
        <v>NO</v>
      </c>
      <c r="J10" s="40" t="str">
        <f t="array" ref="J10">XLOOKUP(B10,'PRICE LIST'!R:R,'PRICE LIST'!S:S)</f>
        <v/>
      </c>
      <c r="K10" s="146">
        <f t="shared" si="4"/>
        <v>0</v>
      </c>
      <c r="L10" s="40" t="s">
        <v>1478</v>
      </c>
    </row>
    <row r="11">
      <c r="A11" s="40" t="str">
        <f t="array" ref="A11">XLOOKUP(B11,INV!A:A,INV!B:B)</f>
        <v>Small Wildflower Honey</v>
      </c>
      <c r="B11" s="145" t="s">
        <v>570</v>
      </c>
      <c r="C11" s="145" t="s">
        <v>565</v>
      </c>
      <c r="D11" s="46">
        <f t="array" ref="D11">XLOOKUP(B11,SALES!A:A,SALES!E:E)/12</f>
        <v>54.5</v>
      </c>
      <c r="E11" s="46">
        <f t="array" ref="E11">XLOOKUP(B11,INV!A:A,INV!G:G)</f>
        <v>170</v>
      </c>
      <c r="F11" s="46">
        <f t="shared" si="1"/>
        <v>3.119266055</v>
      </c>
      <c r="G11" s="46">
        <v>240.0</v>
      </c>
      <c r="H11" s="46">
        <f t="shared" si="2"/>
        <v>4.403669725</v>
      </c>
      <c r="I11" s="40" t="str">
        <f t="shared" si="5"/>
        <v>NO</v>
      </c>
      <c r="J11" s="40" t="str">
        <f t="array" ref="J11">XLOOKUP(B11,'PRICE LIST'!R:R,'PRICE LIST'!S:S)</f>
        <v/>
      </c>
      <c r="K11" s="146">
        <f t="shared" si="4"/>
        <v>0</v>
      </c>
      <c r="L11" s="40" t="s">
        <v>1478</v>
      </c>
    </row>
    <row r="12">
      <c r="A12" s="40" t="str">
        <f t="array" ref="A12">XLOOKUP(B12,INV!A:A,INV!B:B)</f>
        <v>Gallon Wildflower Honey</v>
      </c>
      <c r="B12" s="145" t="s">
        <v>571</v>
      </c>
      <c r="C12" s="145" t="s">
        <v>565</v>
      </c>
      <c r="D12" s="46">
        <f t="array" ref="D12">XLOOKUP(B12,SALES!A:A,SALES!E:E)/12</f>
        <v>0.1666666667</v>
      </c>
      <c r="E12" s="46">
        <f t="array" ref="E12">XLOOKUP(B12,INV!A:A,INV!G:G)</f>
        <v>10</v>
      </c>
      <c r="F12" s="46">
        <f t="shared" si="1"/>
        <v>60</v>
      </c>
      <c r="G12" s="46">
        <v>1.0</v>
      </c>
      <c r="H12" s="46">
        <f t="shared" si="2"/>
        <v>6</v>
      </c>
      <c r="I12" s="40" t="str">
        <f t="shared" si="5"/>
        <v>NO</v>
      </c>
      <c r="J12" s="40" t="str">
        <f t="array" ref="J12">XLOOKUP(B12,'PRICE LIST'!R:R,'PRICE LIST'!S:S)</f>
        <v/>
      </c>
      <c r="K12" s="146">
        <f t="shared" si="4"/>
        <v>0</v>
      </c>
      <c r="L12" s="40" t="s">
        <v>1478</v>
      </c>
    </row>
    <row r="13">
      <c r="A13" s="40" t="str">
        <f t="array" ref="A13">XLOOKUP(B13,INV!A:A,INV!B:B)</f>
        <v>Gallon Clover Honey</v>
      </c>
      <c r="B13" s="145" t="s">
        <v>572</v>
      </c>
      <c r="C13" s="145" t="s">
        <v>565</v>
      </c>
      <c r="D13" s="46">
        <f t="array" ref="D13">XLOOKUP(B13,SALES!A:A,SALES!E:E)/12</f>
        <v>0.3333333333</v>
      </c>
      <c r="E13" s="46">
        <f t="array" ref="E13">XLOOKUP(B13,INV!A:A,INV!G:G)</f>
        <v>13</v>
      </c>
      <c r="F13" s="46">
        <f t="shared" si="1"/>
        <v>39</v>
      </c>
      <c r="G13" s="46">
        <v>1.0</v>
      </c>
      <c r="H13" s="46">
        <f t="shared" si="2"/>
        <v>3</v>
      </c>
      <c r="I13" s="40" t="str">
        <f t="shared" si="5"/>
        <v>NO</v>
      </c>
      <c r="J13" s="40" t="str">
        <f t="array" ref="J13">XLOOKUP(B13,'PRICE LIST'!R:R,'PRICE LIST'!S:S)</f>
        <v/>
      </c>
      <c r="K13" s="146">
        <f t="shared" si="4"/>
        <v>0</v>
      </c>
      <c r="L13" s="40" t="s">
        <v>1478</v>
      </c>
    </row>
    <row r="14">
      <c r="A14" s="40" t="str">
        <f t="array" ref="A14">XLOOKUP(B14,INV!A:A,INV!B:B)</f>
        <v>Lip-Balm-Mint</v>
      </c>
      <c r="B14" s="145" t="s">
        <v>453</v>
      </c>
      <c r="C14" s="145" t="s">
        <v>454</v>
      </c>
      <c r="D14" s="46">
        <f t="array" ref="D14">XLOOKUP(B14,SALES!A:A,SALES!E:E)/12</f>
        <v>74.41666667</v>
      </c>
      <c r="E14" s="46">
        <f t="array" ref="E14">XLOOKUP(B14,INV!A:A,INV!G:G)</f>
        <v>193</v>
      </c>
      <c r="F14" s="46">
        <f t="shared" si="1"/>
        <v>2.593505039</v>
      </c>
      <c r="G14" s="46">
        <v>1000.0</v>
      </c>
      <c r="H14" s="46">
        <f t="shared" si="2"/>
        <v>13.43784994</v>
      </c>
      <c r="I14" s="40" t="str">
        <f t="shared" ref="I14:I26" si="6">IF(F14&lt;3,"YES","NO")</f>
        <v>YES</v>
      </c>
      <c r="J14" s="40" t="str">
        <f t="array" ref="J14">XLOOKUP(B14,'PRICE LIST'!R:R,'PRICE LIST'!S:S)</f>
        <v/>
      </c>
      <c r="K14" s="146">
        <f t="shared" si="4"/>
        <v>0</v>
      </c>
      <c r="L14" s="40" t="s">
        <v>1479</v>
      </c>
    </row>
    <row r="15">
      <c r="A15" s="40" t="str">
        <f t="array" ref="A15">XLOOKUP(B15,INV!A:A,INV!B:B)</f>
        <v>Lip-Balm-Unscented</v>
      </c>
      <c r="B15" s="145" t="s">
        <v>456</v>
      </c>
      <c r="C15" s="145" t="s">
        <v>454</v>
      </c>
      <c r="D15" s="46">
        <f t="array" ref="D15">XLOOKUP(B15,SALES!A:A,SALES!E:E)/12</f>
        <v>62</v>
      </c>
      <c r="E15" s="46">
        <f t="array" ref="E15">XLOOKUP(B15,INV!A:A,INV!G:G)</f>
        <v>325</v>
      </c>
      <c r="F15" s="46">
        <f t="shared" si="1"/>
        <v>5.241935484</v>
      </c>
      <c r="G15" s="46">
        <v>1000.0</v>
      </c>
      <c r="H15" s="46">
        <f t="shared" si="2"/>
        <v>16.12903226</v>
      </c>
      <c r="I15" s="40" t="str">
        <f t="shared" si="6"/>
        <v>NO</v>
      </c>
      <c r="J15" s="40" t="str">
        <f t="array" ref="J15">XLOOKUP(B15,'PRICE LIST'!R:R,'PRICE LIST'!S:S)</f>
        <v/>
      </c>
      <c r="K15" s="146">
        <f t="shared" si="4"/>
        <v>0</v>
      </c>
      <c r="L15" s="40" t="s">
        <v>1479</v>
      </c>
    </row>
    <row r="16">
      <c r="A16" s="40" t="str">
        <f t="array" ref="A16">XLOOKUP(B16,INV!A:A,INV!B:B)</f>
        <v>Lip-Balm-Vanilla</v>
      </c>
      <c r="B16" s="145" t="s">
        <v>457</v>
      </c>
      <c r="C16" s="145" t="s">
        <v>454</v>
      </c>
      <c r="D16" s="46">
        <f t="array" ref="D16">XLOOKUP(B16,SALES!A:A,SALES!E:E)/12</f>
        <v>73.58333333</v>
      </c>
      <c r="E16" s="46">
        <f t="array" ref="E16">XLOOKUP(B16,INV!A:A,INV!G:G)</f>
        <v>1071</v>
      </c>
      <c r="F16" s="46">
        <f t="shared" si="1"/>
        <v>14.55492639</v>
      </c>
      <c r="G16" s="46">
        <v>1000.0</v>
      </c>
      <c r="H16" s="46">
        <f t="shared" si="2"/>
        <v>13.59003398</v>
      </c>
      <c r="I16" s="40" t="str">
        <f t="shared" si="6"/>
        <v>NO</v>
      </c>
      <c r="J16" s="40" t="str">
        <f t="array" ref="J16">XLOOKUP(B16,'PRICE LIST'!R:R,'PRICE LIST'!S:S)</f>
        <v/>
      </c>
      <c r="K16" s="146">
        <f t="shared" si="4"/>
        <v>0</v>
      </c>
      <c r="L16" s="40" t="s">
        <v>1479</v>
      </c>
    </row>
    <row r="17">
      <c r="A17" s="40" t="str">
        <f t="array" ref="A17">XLOOKUP(B17,INV!A:A,INV!B:B)</f>
        <v>Taste of Isha Cookbook</v>
      </c>
      <c r="B17" s="145" t="s">
        <v>81</v>
      </c>
      <c r="C17" s="145" t="s">
        <v>82</v>
      </c>
      <c r="D17" s="46">
        <f t="array" ref="D17">XLOOKUP(B17,SALES!A:A,SALES!E:E)/12</f>
        <v>96.66666667</v>
      </c>
      <c r="E17" s="46">
        <f t="array" ref="E17">XLOOKUP(B17,INV!A:A,INV!G:G)</f>
        <v>745</v>
      </c>
      <c r="F17" s="46">
        <f t="shared" si="1"/>
        <v>7.706896552</v>
      </c>
      <c r="G17" s="40">
        <v>1000.0</v>
      </c>
      <c r="H17" s="46">
        <f t="shared" si="2"/>
        <v>10.34482759</v>
      </c>
      <c r="I17" s="40" t="str">
        <f t="shared" si="6"/>
        <v>NO</v>
      </c>
      <c r="J17" s="40" t="str">
        <f t="array" ref="J17">XLOOKUP(B17,'PRICE LIST'!R:R,'PRICE LIST'!S:S)</f>
        <v/>
      </c>
      <c r="K17" s="146">
        <f t="shared" si="4"/>
        <v>0</v>
      </c>
      <c r="L17" s="148" t="s">
        <v>1480</v>
      </c>
    </row>
    <row r="18">
      <c r="A18" s="40" t="str">
        <f t="array" ref="A18">XLOOKUP(B18,INV!A:A,INV!B:B)</f>
        <v>Inner Engineering Book</v>
      </c>
      <c r="B18" s="145" t="s">
        <v>707</v>
      </c>
      <c r="C18" s="145" t="s">
        <v>708</v>
      </c>
      <c r="D18" s="46">
        <f t="array" ref="D18">XLOOKUP(B18,SALES!A:A,SALES!E:E)/12</f>
        <v>69.83333333</v>
      </c>
      <c r="E18" s="46">
        <f t="array" ref="E18">XLOOKUP(B18,INV!A:A,INV!G:G)</f>
        <v>611</v>
      </c>
      <c r="F18" s="46">
        <f t="shared" si="1"/>
        <v>8.749403341</v>
      </c>
      <c r="G18" s="40">
        <v>1000.0</v>
      </c>
      <c r="H18" s="46">
        <f t="shared" si="2"/>
        <v>14.31980907</v>
      </c>
      <c r="I18" s="40" t="str">
        <f t="shared" si="6"/>
        <v>NO</v>
      </c>
      <c r="J18" s="40" t="str">
        <f t="array" ref="J18">XLOOKUP(B18,'PRICE LIST'!R:R,'PRICE LIST'!S:S)</f>
        <v/>
      </c>
      <c r="K18" s="146">
        <f t="shared" si="4"/>
        <v>0</v>
      </c>
      <c r="L18" s="40" t="s">
        <v>1481</v>
      </c>
    </row>
    <row r="19">
      <c r="A19" s="40" t="str">
        <f t="array" ref="A19">XLOOKUP(B19,INV!A:A,INV!B:B)</f>
        <v>Death - Hardcover</v>
      </c>
      <c r="B19" s="145" t="s">
        <v>709</v>
      </c>
      <c r="C19" s="145" t="s">
        <v>708</v>
      </c>
      <c r="D19" s="46">
        <f t="array" ref="D19">XLOOKUP(B19,SALES!A:A,SALES!E:E)/12</f>
        <v>48.33333333</v>
      </c>
      <c r="E19" s="46">
        <f t="array" ref="E19">XLOOKUP(B19,INV!A:A,INV!G:G)</f>
        <v>5510</v>
      </c>
      <c r="F19" s="46">
        <f t="shared" si="1"/>
        <v>114</v>
      </c>
      <c r="G19" s="40">
        <v>1000.0</v>
      </c>
      <c r="H19" s="46">
        <f t="shared" si="2"/>
        <v>20.68965517</v>
      </c>
      <c r="I19" s="40" t="str">
        <f t="shared" si="6"/>
        <v>NO</v>
      </c>
      <c r="J19" s="40" t="str">
        <f t="array" ref="J19">XLOOKUP(B19,'PRICE LIST'!R:R,'PRICE LIST'!S:S)</f>
        <v/>
      </c>
      <c r="K19" s="146">
        <f t="shared" si="4"/>
        <v>0</v>
      </c>
      <c r="L19" s="40" t="s">
        <v>1481</v>
      </c>
    </row>
    <row r="20">
      <c r="A20" s="40" t="str">
        <f t="array" ref="A20">XLOOKUP(B20,INV!A:A,INV!B:B)</f>
        <v>Karma Book</v>
      </c>
      <c r="B20" s="145" t="s">
        <v>710</v>
      </c>
      <c r="C20" s="145" t="s">
        <v>708</v>
      </c>
      <c r="D20" s="46">
        <f t="array" ref="D20">XLOOKUP(B20,SALES!A:A,SALES!E:E)/12</f>
        <v>106.9166667</v>
      </c>
      <c r="E20" s="46">
        <f t="array" ref="E20">XLOOKUP(B20,INV!A:A,INV!G:G)</f>
        <v>925</v>
      </c>
      <c r="F20" s="46">
        <f t="shared" si="1"/>
        <v>8.651597818</v>
      </c>
      <c r="G20" s="40">
        <v>1000.0</v>
      </c>
      <c r="H20" s="46">
        <f t="shared" si="2"/>
        <v>9.353078722</v>
      </c>
      <c r="I20" s="40" t="str">
        <f t="shared" si="6"/>
        <v>NO</v>
      </c>
      <c r="J20" s="40" t="str">
        <f t="array" ref="J20">XLOOKUP(B20,'PRICE LIST'!R:R,'PRICE LIST'!S:S)</f>
        <v/>
      </c>
      <c r="K20" s="146">
        <f t="shared" si="4"/>
        <v>0</v>
      </c>
      <c r="L20" s="40" t="s">
        <v>1481</v>
      </c>
    </row>
    <row r="21">
      <c r="A21" s="40" t="str">
        <f t="array" ref="A21">XLOOKUP(B21,INV!A:A,INV!B:B)</f>
        <v>White Silk thread for Rudraksh (S)</v>
      </c>
      <c r="B21" s="145" t="s">
        <v>458</v>
      </c>
      <c r="C21" s="145" t="s">
        <v>459</v>
      </c>
      <c r="D21" s="46">
        <f t="array" ref="D21">XLOOKUP(B21,SALES!A:A,SALES!E:E)/12</f>
        <v>19.5</v>
      </c>
      <c r="E21" s="46">
        <f t="array" ref="E21">XLOOKUP(B21,INV!A:A,INV!G:G)</f>
        <v>197</v>
      </c>
      <c r="F21" s="46">
        <f t="shared" si="1"/>
        <v>10.1025641</v>
      </c>
      <c r="G21" s="40">
        <v>250.0</v>
      </c>
      <c r="H21" s="46">
        <f t="shared" si="2"/>
        <v>12.82051282</v>
      </c>
      <c r="I21" s="40" t="str">
        <f t="shared" si="6"/>
        <v>NO</v>
      </c>
      <c r="J21" s="40" t="str">
        <f t="array" ref="J21">XLOOKUP(B21,'PRICE LIST'!R:R,'PRICE LIST'!S:S)</f>
        <v/>
      </c>
      <c r="K21" s="146">
        <f t="shared" si="4"/>
        <v>0</v>
      </c>
      <c r="L21" s="40" t="s">
        <v>1482</v>
      </c>
    </row>
    <row r="22">
      <c r="A22" s="40" t="str">
        <f t="array" ref="A22">XLOOKUP(B22,INV!A:A,INV!B:B)</f>
        <v>White Silk thread for Rudraksh (L)</v>
      </c>
      <c r="B22" s="145" t="s">
        <v>460</v>
      </c>
      <c r="C22" s="145" t="s">
        <v>459</v>
      </c>
      <c r="D22" s="46">
        <f t="array" ref="D22">XLOOKUP(B22,SALES!A:A,SALES!E:E)/12</f>
        <v>26.16666667</v>
      </c>
      <c r="E22" s="46">
        <f t="array" ref="E22">XLOOKUP(B22,INV!A:A,INV!G:G)</f>
        <v>379</v>
      </c>
      <c r="F22" s="46">
        <f t="shared" si="1"/>
        <v>14.48407643</v>
      </c>
      <c r="G22" s="149">
        <v>300.0</v>
      </c>
      <c r="H22" s="46">
        <f t="shared" si="2"/>
        <v>11.46496815</v>
      </c>
      <c r="I22" s="40" t="str">
        <f t="shared" si="6"/>
        <v>NO</v>
      </c>
      <c r="J22" s="40" t="str">
        <f t="array" ref="J22">XLOOKUP(B22,'PRICE LIST'!R:R,'PRICE LIST'!S:S)</f>
        <v/>
      </c>
      <c r="K22" s="146">
        <f t="shared" si="4"/>
        <v>0</v>
      </c>
      <c r="L22" s="40" t="s">
        <v>1482</v>
      </c>
    </row>
    <row r="23">
      <c r="A23" s="40" t="str">
        <f t="array" ref="A23">XLOOKUP(B23,INV!A:A,INV!B:B)</f>
        <v>Red Silk thread for Rudraksh (S)</v>
      </c>
      <c r="B23" s="145" t="s">
        <v>461</v>
      </c>
      <c r="C23" s="145" t="s">
        <v>459</v>
      </c>
      <c r="D23" s="46">
        <f t="array" ref="D23">XLOOKUP(B23,SALES!A:A,SALES!E:E)/12</f>
        <v>35.33333333</v>
      </c>
      <c r="E23" s="46">
        <f t="array" ref="E23">XLOOKUP(B23,INV!A:A,INV!G:G)</f>
        <v>492</v>
      </c>
      <c r="F23" s="46">
        <f t="shared" si="1"/>
        <v>13.9245283</v>
      </c>
      <c r="G23" s="149">
        <v>400.0</v>
      </c>
      <c r="H23" s="46">
        <f t="shared" si="2"/>
        <v>11.32075472</v>
      </c>
      <c r="I23" s="40" t="str">
        <f t="shared" si="6"/>
        <v>NO</v>
      </c>
      <c r="J23" s="40" t="str">
        <f t="array" ref="J23">XLOOKUP(B23,'PRICE LIST'!R:R,'PRICE LIST'!S:S)</f>
        <v/>
      </c>
      <c r="K23" s="146">
        <f t="shared" si="4"/>
        <v>0</v>
      </c>
      <c r="L23" s="40" t="s">
        <v>1482</v>
      </c>
    </row>
    <row r="24">
      <c r="A24" s="40" t="str">
        <f t="array" ref="A24">XLOOKUP(B24,INV!A:A,INV!B:B)</f>
        <v>Red Silk thread for Rudraksh (L)</v>
      </c>
      <c r="B24" s="145" t="s">
        <v>462</v>
      </c>
      <c r="C24" s="145" t="s">
        <v>459</v>
      </c>
      <c r="D24" s="46">
        <f t="array" ref="D24">XLOOKUP(B24,SALES!A:A,SALES!E:E)/12</f>
        <v>44.08333333</v>
      </c>
      <c r="E24" s="46">
        <f t="array" ref="E24">XLOOKUP(B24,INV!A:A,INV!G:G)</f>
        <v>457</v>
      </c>
      <c r="F24" s="46">
        <f t="shared" si="1"/>
        <v>10.36672968</v>
      </c>
      <c r="G24" s="40">
        <v>500.0</v>
      </c>
      <c r="H24" s="46">
        <f t="shared" si="2"/>
        <v>11.34215501</v>
      </c>
      <c r="I24" s="40" t="str">
        <f t="shared" si="6"/>
        <v>NO</v>
      </c>
      <c r="J24" s="40" t="str">
        <f t="array" ref="J24">XLOOKUP(B24,'PRICE LIST'!R:R,'PRICE LIST'!S:S)</f>
        <v/>
      </c>
      <c r="K24" s="146">
        <f t="shared" si="4"/>
        <v>0</v>
      </c>
      <c r="L24" s="40" t="s">
        <v>1482</v>
      </c>
    </row>
    <row r="25">
      <c r="A25" s="40" t="str">
        <f t="array" ref="A25">XLOOKUP(B25,INV!A:A,INV!B:B)</f>
        <v>Brown Silk thread for Rudraksh (S)</v>
      </c>
      <c r="B25" s="145" t="s">
        <v>463</v>
      </c>
      <c r="C25" s="145" t="s">
        <v>459</v>
      </c>
      <c r="D25" s="46">
        <f t="array" ref="D25">XLOOKUP(B25,SALES!A:A,SALES!E:E)/12</f>
        <v>24</v>
      </c>
      <c r="E25" s="46">
        <f t="array" ref="E25">XLOOKUP(B25,INV!A:A,INV!G:G)</f>
        <v>403</v>
      </c>
      <c r="F25" s="46">
        <f t="shared" si="1"/>
        <v>16.79166667</v>
      </c>
      <c r="G25" s="149">
        <v>300.0</v>
      </c>
      <c r="H25" s="46">
        <f t="shared" si="2"/>
        <v>12.5</v>
      </c>
      <c r="I25" s="40" t="str">
        <f t="shared" si="6"/>
        <v>NO</v>
      </c>
      <c r="J25" s="40" t="str">
        <f t="array" ref="J25">XLOOKUP(B25,'PRICE LIST'!R:R,'PRICE LIST'!S:S)</f>
        <v/>
      </c>
      <c r="K25" s="146">
        <f t="shared" si="4"/>
        <v>0</v>
      </c>
      <c r="L25" s="40" t="s">
        <v>1482</v>
      </c>
    </row>
    <row r="26">
      <c r="A26" s="40" t="str">
        <f t="array" ref="A26">XLOOKUP(B26,INV!A:A,INV!B:B)</f>
        <v>Brown Silk thread for Rudraksh (L)</v>
      </c>
      <c r="B26" s="145" t="s">
        <v>464</v>
      </c>
      <c r="C26" s="145" t="s">
        <v>459</v>
      </c>
      <c r="D26" s="46">
        <f t="array" ref="D26">XLOOKUP(B26,SALES!A:A,SALES!E:E)/12</f>
        <v>23.33333333</v>
      </c>
      <c r="E26" s="46">
        <f t="array" ref="E26">XLOOKUP(B26,INV!A:A,INV!G:G)</f>
        <v>256</v>
      </c>
      <c r="F26" s="46">
        <f t="shared" si="1"/>
        <v>10.97142857</v>
      </c>
      <c r="G26" s="149">
        <v>300.0</v>
      </c>
      <c r="H26" s="46">
        <f t="shared" si="2"/>
        <v>12.85714286</v>
      </c>
      <c r="I26" s="40" t="str">
        <f t="shared" si="6"/>
        <v>NO</v>
      </c>
      <c r="J26" s="40" t="str">
        <f t="array" ref="J26">XLOOKUP(B26,'PRICE LIST'!R:R,'PRICE LIST'!S:S)</f>
        <v/>
      </c>
      <c r="K26" s="146">
        <f t="shared" si="4"/>
        <v>0</v>
      </c>
      <c r="L26" s="40" t="s">
        <v>1482</v>
      </c>
    </row>
    <row r="27">
      <c r="A27" s="40" t="str">
        <f t="array" ref="A27">XLOOKUP(B27,INV!A:A,INV!B:B)</f>
        <v>Moong Beans 55 LBS</v>
      </c>
      <c r="B27" s="150" t="s">
        <v>530</v>
      </c>
      <c r="C27" s="151" t="s">
        <v>1483</v>
      </c>
      <c r="D27" s="147">
        <v>55.0</v>
      </c>
      <c r="E27" s="46">
        <f t="array" ref="E27">XLOOKUP(B27,INV!A:A,INV!G:G)</f>
        <v>1078</v>
      </c>
      <c r="F27" s="46">
        <f t="shared" si="1"/>
        <v>19.6</v>
      </c>
      <c r="G27" s="93">
        <v>40.0</v>
      </c>
      <c r="H27" s="152" t="s">
        <v>1484</v>
      </c>
      <c r="I27" s="40" t="str">
        <f>IF(F27&lt;5,"YES","NO")</f>
        <v>NO</v>
      </c>
      <c r="J27" s="40" t="str">
        <f t="array" ref="J27">XLOOKUP(B27,'PRICE LIST'!R:R,'PRICE LIST'!S:S)</f>
        <v/>
      </c>
      <c r="K27" s="146">
        <f t="shared" si="4"/>
        <v>0</v>
      </c>
      <c r="L27" s="40" t="s">
        <v>1485</v>
      </c>
    </row>
    <row r="28">
      <c r="A28" s="60" t="s">
        <v>442</v>
      </c>
      <c r="B28" s="60" t="s">
        <v>443</v>
      </c>
      <c r="C28" s="2" t="s">
        <v>444</v>
      </c>
      <c r="D28" s="46">
        <f t="array" ref="D28">XLOOKUP(B28,SALES!A:A,SALES!E:E)/12</f>
        <v>13.16666667</v>
      </c>
      <c r="E28" s="46">
        <f t="array" ref="E28">XLOOKUP(B28,INV!A:A,INV!G:G)</f>
        <v>0</v>
      </c>
      <c r="G28" s="47">
        <v>500.0</v>
      </c>
    </row>
    <row r="29">
      <c r="A29" s="60" t="s">
        <v>445</v>
      </c>
      <c r="B29" s="60" t="s">
        <v>446</v>
      </c>
      <c r="C29" s="2" t="s">
        <v>444</v>
      </c>
      <c r="D29" s="46">
        <f t="array" ref="D29">XLOOKUP(B29,SALES!A:A,SALES!E:E)/12</f>
        <v>7.083333333</v>
      </c>
      <c r="E29" s="46">
        <f t="array" ref="E29">XLOOKUP(B29,INV!A:A,INV!G:G)</f>
        <v>18</v>
      </c>
      <c r="G29" s="47">
        <v>500.0</v>
      </c>
    </row>
    <row r="30">
      <c r="A30" s="60" t="s">
        <v>447</v>
      </c>
      <c r="B30" s="60" t="s">
        <v>448</v>
      </c>
      <c r="C30" s="2" t="s">
        <v>444</v>
      </c>
      <c r="D30" s="46">
        <f t="array" ref="D30">XLOOKUP(B30,SALES!A:A,SALES!E:E)/12</f>
        <v>7.416666667</v>
      </c>
      <c r="E30" s="46">
        <f t="array" ref="E30">XLOOKUP(B30,INV!A:A,INV!G:G)</f>
        <v>0</v>
      </c>
      <c r="G30" s="47">
        <v>500.0</v>
      </c>
    </row>
    <row r="31">
      <c r="A31" s="60" t="s">
        <v>449</v>
      </c>
      <c r="B31" s="60" t="s">
        <v>450</v>
      </c>
      <c r="C31" s="2" t="s">
        <v>444</v>
      </c>
      <c r="D31" s="46">
        <f t="array" ref="D31">XLOOKUP(B31,SALES!A:A,SALES!E:E)/12</f>
        <v>7.083333333</v>
      </c>
      <c r="E31" s="46">
        <f t="array" ref="E31">XLOOKUP(B31,INV!A:A,INV!G:G)</f>
        <v>58</v>
      </c>
      <c r="G31" s="47">
        <v>500.0</v>
      </c>
    </row>
    <row r="32">
      <c r="A32" s="60" t="s">
        <v>451</v>
      </c>
      <c r="B32" s="60" t="s">
        <v>452</v>
      </c>
      <c r="C32" s="2" t="s">
        <v>444</v>
      </c>
      <c r="D32" s="46" t="str">
        <f t="array" ref="D32">XLOOKUP(B32,SALES!A:A,SALES!E:E)/12</f>
        <v>#N/A</v>
      </c>
      <c r="E32" s="46">
        <f t="array" ref="E32">XLOOKUP(B32,INV!A:A,INV!G:G)</f>
        <v>0</v>
      </c>
      <c r="G32" s="47">
        <v>500.0</v>
      </c>
    </row>
    <row r="33">
      <c r="C33" s="2" t="s">
        <v>1486</v>
      </c>
      <c r="D33" s="46" t="str">
        <f t="array" ref="D33">XLOOKUP(B33,SALES!A:A,SALES!E:E)/12</f>
        <v>#N/A</v>
      </c>
      <c r="E33" s="46" t="str">
        <f t="array" ref="E33">XLOOKUP(B33,INV!A:A,INV!G:G)</f>
        <v>#N/A</v>
      </c>
    </row>
    <row r="34">
      <c r="A34" s="2" t="s">
        <v>532</v>
      </c>
      <c r="B34" s="12" t="s">
        <v>533</v>
      </c>
      <c r="C34" s="2" t="s">
        <v>1483</v>
      </c>
      <c r="D34" s="46">
        <f t="array" ref="D34">XLOOKUP(B34,SALES!A:A,SALES!E:E)/12</f>
        <v>57.83333333</v>
      </c>
      <c r="E34" s="46">
        <f t="array" ref="E34">XLOOKUP(B34,INV!A:A,INV!G:G)</f>
        <v>131</v>
      </c>
    </row>
    <row r="35">
      <c r="A35" s="2" t="s">
        <v>534</v>
      </c>
      <c r="B35" s="12" t="s">
        <v>535</v>
      </c>
      <c r="C35" s="2" t="s">
        <v>1483</v>
      </c>
      <c r="D35" s="46">
        <f t="array" ref="D35">XLOOKUP(B35,SALES!A:A,SALES!E:E)/12</f>
        <v>69.33333333</v>
      </c>
      <c r="E35" s="46">
        <f t="array" ref="E35">XLOOKUP(B35,INV!A:A,INV!G:G)</f>
        <v>61</v>
      </c>
    </row>
    <row r="36">
      <c r="A36" s="2" t="s">
        <v>592</v>
      </c>
      <c r="B36" s="12" t="s">
        <v>593</v>
      </c>
      <c r="C36" s="2" t="s">
        <v>575</v>
      </c>
      <c r="D36" s="46">
        <f t="array" ref="D36">XLOOKUP(B36,SALES!A:A,SALES!E:E)/12</f>
        <v>357.25</v>
      </c>
      <c r="E36" s="46">
        <f t="array" ref="E36">XLOOKUP(B36,INV!A:A,INV!G:G)</f>
        <v>2512</v>
      </c>
      <c r="F36" s="46">
        <f>E36/D36</f>
        <v>7.031490553</v>
      </c>
      <c r="G36" s="149">
        <v>2000.0</v>
      </c>
      <c r="H36" s="46">
        <f>G36/D36</f>
        <v>5.598320504</v>
      </c>
      <c r="I36" s="40" t="str">
        <f>IF(F36&lt;3,"YES","NO")</f>
        <v>NO</v>
      </c>
      <c r="J36" s="2">
        <v>4.88</v>
      </c>
    </row>
    <row r="37">
      <c r="A37" s="153" t="s">
        <v>711</v>
      </c>
      <c r="B37" s="32" t="s">
        <v>712</v>
      </c>
      <c r="C37" s="14" t="s">
        <v>713</v>
      </c>
      <c r="D37" s="46">
        <f t="array" ref="D37">XLOOKUP(B37,SALES!A:A,SALES!E:E)/12</f>
        <v>58.33333333</v>
      </c>
      <c r="E37" s="46">
        <f t="array" ref="E37">XLOOKUP(B37,INV!A:A,INV!G:G)</f>
        <v>0</v>
      </c>
    </row>
    <row r="38">
      <c r="A38" s="153" t="s">
        <v>714</v>
      </c>
      <c r="B38" s="32" t="s">
        <v>715</v>
      </c>
      <c r="C38" s="14" t="s">
        <v>713</v>
      </c>
      <c r="D38" s="46">
        <f t="array" ref="D38">XLOOKUP(B38,SALES!A:A,SALES!E:E)/12</f>
        <v>70.41666667</v>
      </c>
      <c r="E38" s="46">
        <f t="array" ref="E38">XLOOKUP(B38,INV!A:A,INV!G:G)</f>
        <v>0</v>
      </c>
    </row>
    <row r="39">
      <c r="A39" s="153" t="s">
        <v>716</v>
      </c>
      <c r="B39" s="32" t="s">
        <v>717</v>
      </c>
      <c r="C39" s="14" t="s">
        <v>713</v>
      </c>
      <c r="D39" s="46">
        <f t="array" ref="D39">XLOOKUP(B39,SALES!A:A,SALES!E:E)/12</f>
        <v>47.91666667</v>
      </c>
      <c r="E39" s="46">
        <f t="array" ref="E39">XLOOKUP(B39,INV!A:A,INV!G:G)</f>
        <v>205</v>
      </c>
    </row>
    <row r="40">
      <c r="A40" s="153" t="s">
        <v>718</v>
      </c>
      <c r="B40" s="32" t="s">
        <v>719</v>
      </c>
      <c r="C40" s="14" t="s">
        <v>713</v>
      </c>
      <c r="D40" s="46">
        <f t="array" ref="D40">XLOOKUP(B40,SALES!A:A,SALES!E:E)/12</f>
        <v>35.25</v>
      </c>
      <c r="E40" s="46">
        <f t="array" ref="E40">XLOOKUP(B40,INV!A:A,INV!G:G)</f>
        <v>134</v>
      </c>
    </row>
    <row r="41">
      <c r="A41" s="153" t="s">
        <v>720</v>
      </c>
      <c r="B41" s="2" t="s">
        <v>721</v>
      </c>
      <c r="C41" s="14" t="s">
        <v>713</v>
      </c>
      <c r="D41" s="46">
        <f t="array" ref="D41">XLOOKUP(B41,SALES!A:A,SALES!E:E)/12</f>
        <v>192.3333333</v>
      </c>
      <c r="E41" s="46">
        <f t="array" ref="E41">XLOOKUP(B41,INV!A:A,INV!G:G)</f>
        <v>83</v>
      </c>
    </row>
    <row r="42">
      <c r="A42" s="153" t="s">
        <v>722</v>
      </c>
      <c r="B42" s="14" t="s">
        <v>723</v>
      </c>
      <c r="C42" s="14" t="s">
        <v>713</v>
      </c>
      <c r="D42" s="46">
        <f t="array" ref="D42">XLOOKUP(B42,SALES!A:A,SALES!E:E)/12</f>
        <v>174.8333333</v>
      </c>
      <c r="E42" s="46">
        <f t="array" ref="E42">XLOOKUP(B42,INV!A:A,INV!G:G)</f>
        <v>0</v>
      </c>
    </row>
  </sheetData>
  <conditionalFormatting sqref="I1:I999">
    <cfRule type="containsText" dxfId="1" priority="1" operator="containsText" text="YES">
      <formula>NOT(ISERROR(SEARCH(("YES"),(I1))))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5.0"/>
    <col customWidth="1" min="2" max="2" width="12.75"/>
    <col customWidth="1" min="4" max="5" width="15.88"/>
    <col customWidth="1" min="12" max="12" width="14.0"/>
    <col customWidth="1" min="14" max="14" width="15.5"/>
  </cols>
  <sheetData>
    <row r="1">
      <c r="A1" s="2" t="s">
        <v>25</v>
      </c>
      <c r="B1" s="2" t="s">
        <v>24</v>
      </c>
      <c r="C1" s="2" t="s">
        <v>68</v>
      </c>
      <c r="D1" s="2" t="s">
        <v>1487</v>
      </c>
      <c r="E1" s="2" t="s">
        <v>1488</v>
      </c>
      <c r="F1" s="2" t="s">
        <v>1489</v>
      </c>
      <c r="G1" s="2"/>
      <c r="H1" s="2" t="s">
        <v>1490</v>
      </c>
      <c r="I1" s="2" t="s">
        <v>1491</v>
      </c>
      <c r="J1" s="2"/>
      <c r="K1" s="2" t="s">
        <v>1492</v>
      </c>
      <c r="L1" s="2" t="s">
        <v>1493</v>
      </c>
      <c r="M1" s="2" t="s">
        <v>69</v>
      </c>
      <c r="N1" s="2" t="s">
        <v>1494</v>
      </c>
      <c r="O1" s="2" t="s">
        <v>835</v>
      </c>
      <c r="P1" s="2" t="s">
        <v>825</v>
      </c>
    </row>
    <row r="2">
      <c r="A2" s="2" t="s">
        <v>1495</v>
      </c>
      <c r="B2" s="2" t="s">
        <v>1496</v>
      </c>
      <c r="C2" s="6">
        <f t="shared" ref="C2:C239" si="1">I2-M2</f>
        <v>35</v>
      </c>
      <c r="D2" s="2" t="s">
        <v>1497</v>
      </c>
      <c r="E2" s="2" t="s">
        <v>1498</v>
      </c>
      <c r="F2" s="6">
        <f t="array" ref="F2">XLOOKUP(B2,INV!A:A,INV!G:G)</f>
        <v>0</v>
      </c>
      <c r="H2" s="154">
        <v>5.666666666666667</v>
      </c>
      <c r="I2" s="6">
        <f t="shared" ref="I2:I239" si="2">CEILING(L2,5)</f>
        <v>35</v>
      </c>
      <c r="K2" s="6">
        <f t="shared" ref="K2:K57" si="3">IF((6-P2)&lt;0,0,6-P2)</f>
        <v>6</v>
      </c>
      <c r="L2" s="6">
        <f t="shared" ref="L2:L239" si="4">K2*H2</f>
        <v>34</v>
      </c>
      <c r="N2" s="2" t="s">
        <v>1499</v>
      </c>
      <c r="P2" s="6">
        <f t="shared" ref="P2:P239" si="5">F2/H2</f>
        <v>0</v>
      </c>
    </row>
    <row r="3">
      <c r="A3" s="2" t="s">
        <v>1495</v>
      </c>
      <c r="B3" s="2" t="s">
        <v>1500</v>
      </c>
      <c r="C3" s="6">
        <f t="shared" si="1"/>
        <v>40</v>
      </c>
      <c r="D3" s="2" t="s">
        <v>1501</v>
      </c>
      <c r="E3" s="2" t="s">
        <v>1502</v>
      </c>
      <c r="F3" s="6">
        <f t="array" ref="F3">XLOOKUP(B3,INV!A:A,INV!G:G)</f>
        <v>0</v>
      </c>
      <c r="H3" s="154">
        <v>6.555555555555555</v>
      </c>
      <c r="I3" s="6">
        <f t="shared" si="2"/>
        <v>40</v>
      </c>
      <c r="K3" s="6">
        <f t="shared" si="3"/>
        <v>6</v>
      </c>
      <c r="L3" s="6">
        <f t="shared" si="4"/>
        <v>39.33333333</v>
      </c>
      <c r="N3" s="2" t="s">
        <v>1499</v>
      </c>
      <c r="P3" s="6">
        <f t="shared" si="5"/>
        <v>0</v>
      </c>
    </row>
    <row r="4">
      <c r="A4" s="2" t="s">
        <v>1495</v>
      </c>
      <c r="B4" s="2" t="s">
        <v>1503</v>
      </c>
      <c r="C4" s="6">
        <f t="shared" si="1"/>
        <v>15</v>
      </c>
      <c r="D4" s="2" t="s">
        <v>1504</v>
      </c>
      <c r="E4" s="2" t="s">
        <v>1505</v>
      </c>
      <c r="F4" s="6">
        <f t="array" ref="F4">XLOOKUP(B4,INV!A:A,INV!G:G)</f>
        <v>0</v>
      </c>
      <c r="H4" s="154">
        <v>1.8888888888888888</v>
      </c>
      <c r="I4" s="6">
        <f t="shared" si="2"/>
        <v>15</v>
      </c>
      <c r="K4" s="6">
        <f t="shared" si="3"/>
        <v>6</v>
      </c>
      <c r="L4" s="6">
        <f t="shared" si="4"/>
        <v>11.33333333</v>
      </c>
      <c r="N4" s="2" t="s">
        <v>1499</v>
      </c>
      <c r="P4" s="6">
        <f t="shared" si="5"/>
        <v>0</v>
      </c>
    </row>
    <row r="5">
      <c r="A5" s="2" t="s">
        <v>1495</v>
      </c>
      <c r="B5" s="2" t="s">
        <v>1506</v>
      </c>
      <c r="C5" s="6">
        <f t="shared" si="1"/>
        <v>25</v>
      </c>
      <c r="D5" s="2" t="s">
        <v>1507</v>
      </c>
      <c r="E5" s="2" t="s">
        <v>1508</v>
      </c>
      <c r="F5" s="6">
        <f t="array" ref="F5">XLOOKUP(B5,INV!A:A,INV!G:G)</f>
        <v>0</v>
      </c>
      <c r="H5" s="154">
        <v>4.0</v>
      </c>
      <c r="I5" s="6">
        <f t="shared" si="2"/>
        <v>25</v>
      </c>
      <c r="K5" s="6">
        <f t="shared" si="3"/>
        <v>6</v>
      </c>
      <c r="L5" s="6">
        <f t="shared" si="4"/>
        <v>24</v>
      </c>
      <c r="N5" s="2" t="s">
        <v>1499</v>
      </c>
      <c r="P5" s="6">
        <f t="shared" si="5"/>
        <v>0</v>
      </c>
    </row>
    <row r="6">
      <c r="A6" s="2" t="s">
        <v>1509</v>
      </c>
      <c r="B6" s="2" t="s">
        <v>1510</v>
      </c>
      <c r="C6" s="6">
        <f t="shared" si="1"/>
        <v>15</v>
      </c>
      <c r="D6" s="2" t="s">
        <v>1511</v>
      </c>
      <c r="E6" s="2" t="s">
        <v>1512</v>
      </c>
      <c r="F6" s="6">
        <f t="array" ref="F6">XLOOKUP(B6,INV!A:A,INV!G:G)</f>
        <v>30</v>
      </c>
      <c r="H6" s="154">
        <v>6.909090909090909</v>
      </c>
      <c r="I6" s="6">
        <f t="shared" si="2"/>
        <v>15</v>
      </c>
      <c r="K6" s="6">
        <f t="shared" si="3"/>
        <v>1.657894737</v>
      </c>
      <c r="L6" s="6">
        <f t="shared" si="4"/>
        <v>11.45454545</v>
      </c>
      <c r="N6" s="2" t="s">
        <v>1499</v>
      </c>
      <c r="P6" s="6">
        <f t="shared" si="5"/>
        <v>4.342105263</v>
      </c>
    </row>
    <row r="7">
      <c r="A7" s="2" t="s">
        <v>1509</v>
      </c>
      <c r="B7" s="2" t="s">
        <v>1513</v>
      </c>
      <c r="C7" s="6">
        <f t="shared" si="1"/>
        <v>20</v>
      </c>
      <c r="D7" s="2" t="s">
        <v>1514</v>
      </c>
      <c r="E7" s="2" t="s">
        <v>1515</v>
      </c>
      <c r="F7" s="6">
        <f t="array" ref="F7">XLOOKUP(B7,INV!A:A,INV!G:G)</f>
        <v>30</v>
      </c>
      <c r="H7" s="154">
        <v>7.818181818181818</v>
      </c>
      <c r="I7" s="6">
        <f t="shared" si="2"/>
        <v>20</v>
      </c>
      <c r="K7" s="6">
        <f t="shared" si="3"/>
        <v>2.162790698</v>
      </c>
      <c r="L7" s="6">
        <f t="shared" si="4"/>
        <v>16.90909091</v>
      </c>
      <c r="N7" s="2" t="s">
        <v>1499</v>
      </c>
      <c r="P7" s="6">
        <f t="shared" si="5"/>
        <v>3.837209302</v>
      </c>
    </row>
    <row r="8">
      <c r="A8" s="2" t="s">
        <v>1509</v>
      </c>
      <c r="B8" s="2" t="s">
        <v>1516</v>
      </c>
      <c r="C8" s="6">
        <f t="shared" si="1"/>
        <v>0</v>
      </c>
      <c r="D8" s="2" t="s">
        <v>1517</v>
      </c>
      <c r="E8" s="2" t="s">
        <v>1518</v>
      </c>
      <c r="F8" s="6">
        <f t="array" ref="F8">XLOOKUP(B8,INV!A:A,INV!G:G)</f>
        <v>43</v>
      </c>
      <c r="H8" s="154">
        <v>6.7272727272727275</v>
      </c>
      <c r="I8" s="6">
        <f t="shared" si="2"/>
        <v>0</v>
      </c>
      <c r="K8" s="6">
        <f t="shared" si="3"/>
        <v>0</v>
      </c>
      <c r="L8" s="6">
        <f t="shared" si="4"/>
        <v>0</v>
      </c>
      <c r="N8" s="2" t="s">
        <v>1499</v>
      </c>
      <c r="P8" s="6">
        <f t="shared" si="5"/>
        <v>6.391891892</v>
      </c>
    </row>
    <row r="9">
      <c r="A9" s="2" t="s">
        <v>1509</v>
      </c>
      <c r="B9" s="2" t="s">
        <v>1519</v>
      </c>
      <c r="C9" s="6">
        <f t="shared" si="1"/>
        <v>0</v>
      </c>
      <c r="D9" s="2" t="s">
        <v>1520</v>
      </c>
      <c r="E9" s="2" t="s">
        <v>1521</v>
      </c>
      <c r="F9" s="6">
        <f t="array" ref="F9">XLOOKUP(B9,INV!A:A,INV!G:G)</f>
        <v>43</v>
      </c>
      <c r="H9" s="154">
        <v>3.727272727272727</v>
      </c>
      <c r="I9" s="6">
        <f t="shared" si="2"/>
        <v>0</v>
      </c>
      <c r="K9" s="6">
        <f t="shared" si="3"/>
        <v>0</v>
      </c>
      <c r="L9" s="6">
        <f t="shared" si="4"/>
        <v>0</v>
      </c>
      <c r="N9" s="2" t="s">
        <v>1499</v>
      </c>
      <c r="P9" s="6">
        <f t="shared" si="5"/>
        <v>11.53658537</v>
      </c>
    </row>
    <row r="10">
      <c r="A10" s="2" t="s">
        <v>1522</v>
      </c>
      <c r="B10" s="2" t="s">
        <v>1523</v>
      </c>
      <c r="C10" s="6">
        <f t="shared" si="1"/>
        <v>30</v>
      </c>
      <c r="D10" s="2" t="s">
        <v>1524</v>
      </c>
      <c r="E10" s="2" t="s">
        <v>1525</v>
      </c>
      <c r="F10" s="6">
        <f t="array" ref="F10">XLOOKUP(B10,INV!A:A,INV!G:G)</f>
        <v>8</v>
      </c>
      <c r="H10" s="154">
        <v>5.909090909090909</v>
      </c>
      <c r="I10" s="6">
        <f t="shared" si="2"/>
        <v>30</v>
      </c>
      <c r="K10" s="6">
        <f t="shared" si="3"/>
        <v>4.646153846</v>
      </c>
      <c r="L10" s="6">
        <f t="shared" si="4"/>
        <v>27.45454545</v>
      </c>
      <c r="N10" s="2" t="s">
        <v>1499</v>
      </c>
      <c r="P10" s="6">
        <f t="shared" si="5"/>
        <v>1.353846154</v>
      </c>
    </row>
    <row r="11">
      <c r="A11" s="2" t="s">
        <v>1522</v>
      </c>
      <c r="B11" s="2" t="s">
        <v>1526</v>
      </c>
      <c r="C11" s="6">
        <f t="shared" si="1"/>
        <v>25</v>
      </c>
      <c r="D11" s="2" t="s">
        <v>1527</v>
      </c>
      <c r="E11" s="2" t="s">
        <v>1528</v>
      </c>
      <c r="F11" s="6">
        <f t="array" ref="F11">XLOOKUP(B11,INV!A:A,INV!G:G)</f>
        <v>27</v>
      </c>
      <c r="H11" s="154">
        <v>8.181818181818182</v>
      </c>
      <c r="I11" s="6">
        <f t="shared" si="2"/>
        <v>25</v>
      </c>
      <c r="K11" s="6">
        <f t="shared" si="3"/>
        <v>2.7</v>
      </c>
      <c r="L11" s="6">
        <f t="shared" si="4"/>
        <v>22.09090909</v>
      </c>
      <c r="N11" s="2" t="s">
        <v>1499</v>
      </c>
      <c r="P11" s="6">
        <f t="shared" si="5"/>
        <v>3.3</v>
      </c>
    </row>
    <row r="12">
      <c r="A12" s="2" t="s">
        <v>1522</v>
      </c>
      <c r="B12" s="2" t="s">
        <v>1529</v>
      </c>
      <c r="C12" s="6">
        <f t="shared" si="1"/>
        <v>20</v>
      </c>
      <c r="D12" s="2" t="s">
        <v>1530</v>
      </c>
      <c r="E12" s="2" t="s">
        <v>1531</v>
      </c>
      <c r="F12" s="6">
        <f t="array" ref="F12">XLOOKUP(B12,INV!A:A,INV!G:G)</f>
        <v>26</v>
      </c>
      <c r="H12" s="154">
        <v>7.2727272727272725</v>
      </c>
      <c r="I12" s="6">
        <f t="shared" si="2"/>
        <v>20</v>
      </c>
      <c r="K12" s="6">
        <f t="shared" si="3"/>
        <v>2.425</v>
      </c>
      <c r="L12" s="6">
        <f t="shared" si="4"/>
        <v>17.63636364</v>
      </c>
      <c r="N12" s="2" t="s">
        <v>1499</v>
      </c>
      <c r="P12" s="6">
        <f t="shared" si="5"/>
        <v>3.575</v>
      </c>
    </row>
    <row r="13">
      <c r="A13" s="2" t="s">
        <v>1522</v>
      </c>
      <c r="B13" s="2" t="s">
        <v>1532</v>
      </c>
      <c r="C13" s="6">
        <f t="shared" si="1"/>
        <v>20</v>
      </c>
      <c r="D13" s="2" t="s">
        <v>1533</v>
      </c>
      <c r="E13" s="2" t="s">
        <v>1534</v>
      </c>
      <c r="F13" s="6">
        <f t="array" ref="F13">XLOOKUP(B13,INV!A:A,INV!G:G)</f>
        <v>14</v>
      </c>
      <c r="H13" s="154">
        <v>5.090909090909091</v>
      </c>
      <c r="I13" s="6">
        <f t="shared" si="2"/>
        <v>20</v>
      </c>
      <c r="K13" s="6">
        <f t="shared" si="3"/>
        <v>3.25</v>
      </c>
      <c r="L13" s="6">
        <f t="shared" si="4"/>
        <v>16.54545455</v>
      </c>
      <c r="N13" s="2" t="s">
        <v>1499</v>
      </c>
      <c r="P13" s="6">
        <f t="shared" si="5"/>
        <v>2.75</v>
      </c>
    </row>
    <row r="14">
      <c r="A14" s="2" t="s">
        <v>1535</v>
      </c>
      <c r="B14" s="2" t="s">
        <v>1118</v>
      </c>
      <c r="C14" s="6">
        <f t="shared" si="1"/>
        <v>35</v>
      </c>
      <c r="D14" s="2" t="s">
        <v>1536</v>
      </c>
      <c r="E14" s="2" t="s">
        <v>1537</v>
      </c>
      <c r="F14" s="2">
        <v>0.0</v>
      </c>
      <c r="G14" s="2"/>
      <c r="H14" s="155">
        <v>5.5</v>
      </c>
      <c r="I14" s="6">
        <f t="shared" si="2"/>
        <v>35</v>
      </c>
      <c r="K14" s="6">
        <f t="shared" si="3"/>
        <v>6</v>
      </c>
      <c r="L14" s="6">
        <f t="shared" si="4"/>
        <v>33</v>
      </c>
      <c r="N14" s="2" t="s">
        <v>1499</v>
      </c>
      <c r="P14" s="6">
        <f t="shared" si="5"/>
        <v>0</v>
      </c>
    </row>
    <row r="15">
      <c r="A15" s="2" t="s">
        <v>1535</v>
      </c>
      <c r="B15" s="2" t="s">
        <v>1116</v>
      </c>
      <c r="C15" s="6">
        <f t="shared" si="1"/>
        <v>35</v>
      </c>
      <c r="D15" s="2" t="s">
        <v>1538</v>
      </c>
      <c r="E15" s="2" t="s">
        <v>1539</v>
      </c>
      <c r="F15" s="6">
        <f t="array" ref="F15">XLOOKUP(B15,INV!A:A,INV!G:G)</f>
        <v>18</v>
      </c>
      <c r="H15" s="154">
        <v>8.5</v>
      </c>
      <c r="I15" s="6">
        <f t="shared" si="2"/>
        <v>35</v>
      </c>
      <c r="K15" s="6">
        <f t="shared" si="3"/>
        <v>3.882352941</v>
      </c>
      <c r="L15" s="6">
        <f t="shared" si="4"/>
        <v>33</v>
      </c>
      <c r="N15" s="2" t="s">
        <v>1499</v>
      </c>
      <c r="P15" s="6">
        <f t="shared" si="5"/>
        <v>2.117647059</v>
      </c>
    </row>
    <row r="16">
      <c r="A16" s="2" t="s">
        <v>1535</v>
      </c>
      <c r="B16" s="2" t="s">
        <v>1114</v>
      </c>
      <c r="C16" s="6">
        <f t="shared" si="1"/>
        <v>40</v>
      </c>
      <c r="D16" s="2" t="s">
        <v>1540</v>
      </c>
      <c r="E16" s="2" t="s">
        <v>1541</v>
      </c>
      <c r="F16" s="6">
        <f t="array" ref="F16">XLOOKUP(B16,INV!A:A,INV!G:G)</f>
        <v>14</v>
      </c>
      <c r="H16" s="154">
        <v>8.2</v>
      </c>
      <c r="I16" s="6">
        <f t="shared" si="2"/>
        <v>40</v>
      </c>
      <c r="K16" s="6">
        <f t="shared" si="3"/>
        <v>4.292682927</v>
      </c>
      <c r="L16" s="6">
        <f t="shared" si="4"/>
        <v>35.2</v>
      </c>
      <c r="N16" s="2" t="s">
        <v>1499</v>
      </c>
      <c r="P16" s="6">
        <f t="shared" si="5"/>
        <v>1.707317073</v>
      </c>
    </row>
    <row r="17">
      <c r="A17" s="2" t="s">
        <v>1535</v>
      </c>
      <c r="B17" s="2" t="s">
        <v>1542</v>
      </c>
      <c r="C17" s="6">
        <f t="shared" si="1"/>
        <v>15</v>
      </c>
      <c r="D17" s="2" t="s">
        <v>1543</v>
      </c>
      <c r="E17" s="2" t="s">
        <v>1544</v>
      </c>
      <c r="F17" s="6">
        <f t="array" ref="F17">XLOOKUP(B17,INV!A:A,INV!G:G)</f>
        <v>21</v>
      </c>
      <c r="H17" s="154">
        <v>5.4</v>
      </c>
      <c r="I17" s="6">
        <f t="shared" si="2"/>
        <v>15</v>
      </c>
      <c r="K17" s="6">
        <f t="shared" si="3"/>
        <v>2.111111111</v>
      </c>
      <c r="L17" s="6">
        <f t="shared" si="4"/>
        <v>11.4</v>
      </c>
      <c r="N17" s="2" t="s">
        <v>1499</v>
      </c>
      <c r="P17" s="6">
        <f t="shared" si="5"/>
        <v>3.888888889</v>
      </c>
    </row>
    <row r="18">
      <c r="A18" s="2" t="s">
        <v>1545</v>
      </c>
      <c r="B18" s="2" t="s">
        <v>1546</v>
      </c>
      <c r="C18" s="6">
        <f t="shared" si="1"/>
        <v>15</v>
      </c>
      <c r="D18" s="2" t="s">
        <v>1547</v>
      </c>
      <c r="E18" s="2" t="s">
        <v>1548</v>
      </c>
      <c r="F18" s="6">
        <f t="array" ref="F18">XLOOKUP(B18,INV!A:A,INV!G:G)</f>
        <v>11</v>
      </c>
      <c r="H18" s="154">
        <v>4.285714285714286</v>
      </c>
      <c r="I18" s="6">
        <f t="shared" si="2"/>
        <v>15</v>
      </c>
      <c r="K18" s="6">
        <f t="shared" si="3"/>
        <v>3.433333333</v>
      </c>
      <c r="L18" s="6">
        <f t="shared" si="4"/>
        <v>14.71428571</v>
      </c>
      <c r="N18" s="2" t="s">
        <v>1499</v>
      </c>
      <c r="P18" s="6">
        <f t="shared" si="5"/>
        <v>2.566666667</v>
      </c>
    </row>
    <row r="19">
      <c r="A19" s="2" t="s">
        <v>1545</v>
      </c>
      <c r="B19" s="2" t="s">
        <v>1549</v>
      </c>
      <c r="C19" s="6">
        <f t="shared" si="1"/>
        <v>15</v>
      </c>
      <c r="D19" s="2" t="s">
        <v>1550</v>
      </c>
      <c r="E19" s="2" t="s">
        <v>1551</v>
      </c>
      <c r="F19" s="6">
        <f t="array" ref="F19">XLOOKUP(B19,INV!A:A,INV!G:G)</f>
        <v>29</v>
      </c>
      <c r="H19" s="154">
        <v>7.285714285714286</v>
      </c>
      <c r="I19" s="6">
        <f t="shared" si="2"/>
        <v>15</v>
      </c>
      <c r="K19" s="6">
        <f t="shared" si="3"/>
        <v>2.019607843</v>
      </c>
      <c r="L19" s="6">
        <f t="shared" si="4"/>
        <v>14.71428571</v>
      </c>
      <c r="N19" s="2" t="s">
        <v>1499</v>
      </c>
      <c r="P19" s="6">
        <f t="shared" si="5"/>
        <v>3.980392157</v>
      </c>
    </row>
    <row r="20">
      <c r="A20" s="2" t="s">
        <v>1545</v>
      </c>
      <c r="B20" s="2" t="s">
        <v>1552</v>
      </c>
      <c r="C20" s="6">
        <f t="shared" si="1"/>
        <v>25</v>
      </c>
      <c r="D20" s="2" t="s">
        <v>1553</v>
      </c>
      <c r="E20" s="2" t="s">
        <v>1554</v>
      </c>
      <c r="F20" s="6">
        <f t="array" ref="F20">XLOOKUP(B20,INV!A:A,INV!G:G)</f>
        <v>20</v>
      </c>
      <c r="H20" s="154">
        <v>7.0</v>
      </c>
      <c r="I20" s="6">
        <f t="shared" si="2"/>
        <v>25</v>
      </c>
      <c r="K20" s="6">
        <f t="shared" si="3"/>
        <v>3.142857143</v>
      </c>
      <c r="L20" s="6">
        <f t="shared" si="4"/>
        <v>22</v>
      </c>
      <c r="N20" s="2" t="s">
        <v>1499</v>
      </c>
      <c r="P20" s="6">
        <f t="shared" si="5"/>
        <v>2.857142857</v>
      </c>
    </row>
    <row r="21">
      <c r="A21" s="2" t="s">
        <v>1545</v>
      </c>
      <c r="B21" s="2" t="s">
        <v>1555</v>
      </c>
      <c r="C21" s="6">
        <f t="shared" si="1"/>
        <v>15</v>
      </c>
      <c r="D21" s="2" t="s">
        <v>1556</v>
      </c>
      <c r="E21" s="2" t="s">
        <v>1557</v>
      </c>
      <c r="F21" s="6">
        <f t="array" ref="F21">XLOOKUP(B21,INV!A:A,INV!G:G)</f>
        <v>11</v>
      </c>
      <c r="H21" s="154">
        <v>3.7142857142857144</v>
      </c>
      <c r="I21" s="6">
        <f t="shared" si="2"/>
        <v>15</v>
      </c>
      <c r="K21" s="6">
        <f t="shared" si="3"/>
        <v>3.038461538</v>
      </c>
      <c r="L21" s="6">
        <f t="shared" si="4"/>
        <v>11.28571429</v>
      </c>
      <c r="N21" s="2" t="s">
        <v>1499</v>
      </c>
      <c r="P21" s="6">
        <f t="shared" si="5"/>
        <v>2.961538462</v>
      </c>
    </row>
    <row r="22">
      <c r="A22" s="2" t="s">
        <v>1558</v>
      </c>
      <c r="B22" s="2" t="s">
        <v>1559</v>
      </c>
      <c r="C22" s="6">
        <f t="shared" si="1"/>
        <v>55</v>
      </c>
      <c r="D22" s="2" t="s">
        <v>1560</v>
      </c>
      <c r="E22" s="2" t="s">
        <v>1561</v>
      </c>
      <c r="F22" s="6">
        <f t="array" ref="F22">XLOOKUP(B22,INV!A:A,INV!G:G)</f>
        <v>0</v>
      </c>
      <c r="H22" s="154">
        <v>9.0</v>
      </c>
      <c r="I22" s="6">
        <f t="shared" si="2"/>
        <v>55</v>
      </c>
      <c r="K22" s="6">
        <f t="shared" si="3"/>
        <v>6</v>
      </c>
      <c r="L22" s="6">
        <f t="shared" si="4"/>
        <v>54</v>
      </c>
      <c r="N22" s="2" t="s">
        <v>1499</v>
      </c>
      <c r="P22" s="6">
        <f t="shared" si="5"/>
        <v>0</v>
      </c>
    </row>
    <row r="23">
      <c r="A23" s="2" t="s">
        <v>1558</v>
      </c>
      <c r="B23" s="2" t="s">
        <v>1562</v>
      </c>
      <c r="C23" s="6">
        <f t="shared" si="1"/>
        <v>70</v>
      </c>
      <c r="D23" s="2" t="s">
        <v>1563</v>
      </c>
      <c r="E23" s="2" t="s">
        <v>1564</v>
      </c>
      <c r="F23" s="6">
        <f t="array" ref="F23">XLOOKUP(B23,INV!A:A,INV!G:G)</f>
        <v>1</v>
      </c>
      <c r="H23" s="154">
        <v>11.272727272727273</v>
      </c>
      <c r="I23" s="6">
        <f t="shared" si="2"/>
        <v>70</v>
      </c>
      <c r="K23" s="6">
        <f t="shared" si="3"/>
        <v>5.911290323</v>
      </c>
      <c r="L23" s="6">
        <f t="shared" si="4"/>
        <v>66.63636364</v>
      </c>
      <c r="N23" s="2" t="s">
        <v>1499</v>
      </c>
      <c r="P23" s="6">
        <f t="shared" si="5"/>
        <v>0.08870967742</v>
      </c>
    </row>
    <row r="24">
      <c r="A24" s="2" t="s">
        <v>1558</v>
      </c>
      <c r="B24" s="2" t="s">
        <v>1565</v>
      </c>
      <c r="C24" s="6">
        <f t="shared" si="1"/>
        <v>50</v>
      </c>
      <c r="D24" s="2" t="s">
        <v>1566</v>
      </c>
      <c r="E24" s="2" t="s">
        <v>1567</v>
      </c>
      <c r="F24" s="6">
        <f t="array" ref="F24">XLOOKUP(B24,INV!A:A,INV!G:G)</f>
        <v>6</v>
      </c>
      <c r="H24" s="154">
        <v>9.090909090909092</v>
      </c>
      <c r="I24" s="6">
        <f t="shared" si="2"/>
        <v>50</v>
      </c>
      <c r="K24" s="6">
        <f t="shared" si="3"/>
        <v>5.34</v>
      </c>
      <c r="L24" s="6">
        <f t="shared" si="4"/>
        <v>48.54545455</v>
      </c>
      <c r="N24" s="2" t="s">
        <v>1499</v>
      </c>
      <c r="P24" s="6">
        <f t="shared" si="5"/>
        <v>0.66</v>
      </c>
    </row>
    <row r="25">
      <c r="A25" s="2" t="s">
        <v>1558</v>
      </c>
      <c r="B25" s="2" t="s">
        <v>1568</v>
      </c>
      <c r="C25" s="6">
        <f t="shared" si="1"/>
        <v>20</v>
      </c>
      <c r="D25" s="2" t="s">
        <v>1569</v>
      </c>
      <c r="E25" s="2" t="s">
        <v>1570</v>
      </c>
      <c r="F25" s="6">
        <f t="array" ref="F25">XLOOKUP(B25,INV!A:A,INV!G:G)</f>
        <v>23</v>
      </c>
      <c r="H25" s="154">
        <v>6.363636363636363</v>
      </c>
      <c r="I25" s="6">
        <f t="shared" si="2"/>
        <v>20</v>
      </c>
      <c r="K25" s="6">
        <f t="shared" si="3"/>
        <v>2.385714286</v>
      </c>
      <c r="L25" s="6">
        <f t="shared" si="4"/>
        <v>15.18181818</v>
      </c>
      <c r="N25" s="2" t="s">
        <v>1499</v>
      </c>
      <c r="P25" s="6">
        <f t="shared" si="5"/>
        <v>3.614285714</v>
      </c>
    </row>
    <row r="26">
      <c r="A26" s="2" t="s">
        <v>1571</v>
      </c>
      <c r="B26" s="2" t="s">
        <v>1239</v>
      </c>
      <c r="C26" s="6">
        <f t="shared" si="1"/>
        <v>0</v>
      </c>
      <c r="D26" s="2" t="s">
        <v>1572</v>
      </c>
      <c r="E26" s="2" t="s">
        <v>1573</v>
      </c>
      <c r="F26" s="6">
        <f t="array" ref="F26">XLOOKUP(B26,INV!A:A,INV!G:G)</f>
        <v>232</v>
      </c>
      <c r="H26" s="154">
        <v>17.25</v>
      </c>
      <c r="I26" s="6">
        <f t="shared" si="2"/>
        <v>0</v>
      </c>
      <c r="K26" s="6">
        <f t="shared" si="3"/>
        <v>0</v>
      </c>
      <c r="L26" s="6">
        <f t="shared" si="4"/>
        <v>0</v>
      </c>
      <c r="N26" s="2" t="s">
        <v>1499</v>
      </c>
      <c r="P26" s="6">
        <f t="shared" si="5"/>
        <v>13.44927536</v>
      </c>
    </row>
    <row r="27">
      <c r="A27" s="2" t="s">
        <v>1571</v>
      </c>
      <c r="B27" s="2" t="s">
        <v>1237</v>
      </c>
      <c r="C27" s="6">
        <f t="shared" si="1"/>
        <v>0</v>
      </c>
      <c r="D27" s="2" t="s">
        <v>1574</v>
      </c>
      <c r="E27" s="2" t="s">
        <v>1575</v>
      </c>
      <c r="F27" s="6">
        <f t="array" ref="F27">XLOOKUP(B27,INV!A:A,INV!G:G)</f>
        <v>233</v>
      </c>
      <c r="H27" s="154">
        <v>26.75</v>
      </c>
      <c r="I27" s="6">
        <f t="shared" si="2"/>
        <v>0</v>
      </c>
      <c r="K27" s="6">
        <f t="shared" si="3"/>
        <v>0</v>
      </c>
      <c r="L27" s="6">
        <f t="shared" si="4"/>
        <v>0</v>
      </c>
      <c r="N27" s="2" t="s">
        <v>1499</v>
      </c>
      <c r="P27" s="6">
        <f t="shared" si="5"/>
        <v>8.710280374</v>
      </c>
    </row>
    <row r="28">
      <c r="A28" s="2" t="s">
        <v>1571</v>
      </c>
      <c r="B28" s="2" t="s">
        <v>1235</v>
      </c>
      <c r="C28" s="6">
        <f t="shared" si="1"/>
        <v>0</v>
      </c>
      <c r="D28" s="2" t="s">
        <v>1576</v>
      </c>
      <c r="E28" s="2" t="s">
        <v>1577</v>
      </c>
      <c r="F28" s="6">
        <f t="array" ref="F28">XLOOKUP(B28,INV!A:A,INV!G:G)</f>
        <v>223</v>
      </c>
      <c r="H28" s="154">
        <v>26.583333333333332</v>
      </c>
      <c r="I28" s="6">
        <f t="shared" si="2"/>
        <v>0</v>
      </c>
      <c r="K28" s="6">
        <f t="shared" si="3"/>
        <v>0</v>
      </c>
      <c r="L28" s="6">
        <f t="shared" si="4"/>
        <v>0</v>
      </c>
      <c r="N28" s="2" t="s">
        <v>1499</v>
      </c>
      <c r="P28" s="6">
        <f t="shared" si="5"/>
        <v>8.388714734</v>
      </c>
    </row>
    <row r="29">
      <c r="A29" s="2" t="s">
        <v>1571</v>
      </c>
      <c r="B29" s="2" t="s">
        <v>1233</v>
      </c>
      <c r="C29" s="6">
        <f t="shared" si="1"/>
        <v>0</v>
      </c>
      <c r="D29" s="2" t="s">
        <v>1578</v>
      </c>
      <c r="E29" s="2" t="s">
        <v>1579</v>
      </c>
      <c r="F29" s="6">
        <f t="array" ref="F29">XLOOKUP(B29,INV!A:A,INV!G:G)</f>
        <v>159</v>
      </c>
      <c r="H29" s="154">
        <v>11.75</v>
      </c>
      <c r="I29" s="6">
        <f t="shared" si="2"/>
        <v>0</v>
      </c>
      <c r="K29" s="6">
        <f t="shared" si="3"/>
        <v>0</v>
      </c>
      <c r="L29" s="6">
        <f t="shared" si="4"/>
        <v>0</v>
      </c>
      <c r="N29" s="2" t="s">
        <v>1499</v>
      </c>
      <c r="P29" s="6">
        <f t="shared" si="5"/>
        <v>13.53191489</v>
      </c>
    </row>
    <row r="30">
      <c r="A30" s="2" t="s">
        <v>1580</v>
      </c>
      <c r="B30" s="2" t="s">
        <v>1581</v>
      </c>
      <c r="C30" s="6">
        <f t="shared" si="1"/>
        <v>30</v>
      </c>
      <c r="E30" s="2" t="s">
        <v>1582</v>
      </c>
      <c r="F30" s="2">
        <v>0.0</v>
      </c>
      <c r="H30" s="117">
        <v>4.285714285714286</v>
      </c>
      <c r="I30" s="6">
        <f t="shared" si="2"/>
        <v>30</v>
      </c>
      <c r="J30" s="6">
        <f t="shared" ref="J30:J239" si="6">I30/2</f>
        <v>15</v>
      </c>
      <c r="K30" s="6">
        <f t="shared" si="3"/>
        <v>6</v>
      </c>
      <c r="L30" s="6">
        <f t="shared" si="4"/>
        <v>25.71428571</v>
      </c>
      <c r="N30" s="2" t="s">
        <v>1499</v>
      </c>
      <c r="P30" s="6">
        <f t="shared" si="5"/>
        <v>0</v>
      </c>
    </row>
    <row r="31">
      <c r="A31" s="2" t="s">
        <v>1580</v>
      </c>
      <c r="B31" s="2" t="s">
        <v>1583</v>
      </c>
      <c r="C31" s="6">
        <f t="shared" si="1"/>
        <v>45</v>
      </c>
      <c r="E31" s="2" t="s">
        <v>1584</v>
      </c>
      <c r="F31" s="2">
        <v>0.0</v>
      </c>
      <c r="H31" s="117">
        <v>7.285714285714286</v>
      </c>
      <c r="I31" s="6">
        <f t="shared" si="2"/>
        <v>45</v>
      </c>
      <c r="J31" s="6">
        <f t="shared" si="6"/>
        <v>22.5</v>
      </c>
      <c r="K31" s="6">
        <f t="shared" si="3"/>
        <v>6</v>
      </c>
      <c r="L31" s="6">
        <f t="shared" si="4"/>
        <v>43.71428571</v>
      </c>
      <c r="N31" s="2" t="s">
        <v>1499</v>
      </c>
      <c r="P31" s="6">
        <f t="shared" si="5"/>
        <v>0</v>
      </c>
    </row>
    <row r="32">
      <c r="A32" s="2" t="s">
        <v>1580</v>
      </c>
      <c r="B32" s="2" t="s">
        <v>1585</v>
      </c>
      <c r="C32" s="6">
        <f t="shared" si="1"/>
        <v>45</v>
      </c>
      <c r="E32" s="2" t="s">
        <v>1586</v>
      </c>
      <c r="F32" s="2">
        <v>0.0</v>
      </c>
      <c r="H32" s="117">
        <v>7.0</v>
      </c>
      <c r="I32" s="6">
        <f t="shared" si="2"/>
        <v>45</v>
      </c>
      <c r="J32" s="6">
        <f t="shared" si="6"/>
        <v>22.5</v>
      </c>
      <c r="K32" s="6">
        <f t="shared" si="3"/>
        <v>6</v>
      </c>
      <c r="L32" s="6">
        <f t="shared" si="4"/>
        <v>42</v>
      </c>
      <c r="N32" s="2" t="s">
        <v>1499</v>
      </c>
      <c r="P32" s="6">
        <f t="shared" si="5"/>
        <v>0</v>
      </c>
    </row>
    <row r="33">
      <c r="A33" s="2" t="s">
        <v>1580</v>
      </c>
      <c r="B33" s="2" t="s">
        <v>1587</v>
      </c>
      <c r="C33" s="6">
        <f t="shared" si="1"/>
        <v>25</v>
      </c>
      <c r="E33" s="2" t="s">
        <v>1588</v>
      </c>
      <c r="F33" s="2">
        <v>0.0</v>
      </c>
      <c r="H33" s="117">
        <v>3.7142857142857144</v>
      </c>
      <c r="I33" s="6">
        <f t="shared" si="2"/>
        <v>25</v>
      </c>
      <c r="J33" s="6">
        <f t="shared" si="6"/>
        <v>12.5</v>
      </c>
      <c r="K33" s="6">
        <f t="shared" si="3"/>
        <v>6</v>
      </c>
      <c r="L33" s="6">
        <f t="shared" si="4"/>
        <v>22.28571429</v>
      </c>
      <c r="N33" s="2" t="s">
        <v>1499</v>
      </c>
      <c r="P33" s="6">
        <f t="shared" si="5"/>
        <v>0</v>
      </c>
    </row>
    <row r="34">
      <c r="A34" s="2" t="s">
        <v>1589</v>
      </c>
      <c r="B34" s="2" t="s">
        <v>1590</v>
      </c>
      <c r="C34" s="6">
        <f t="shared" si="1"/>
        <v>30</v>
      </c>
      <c r="E34" s="2" t="s">
        <v>1591</v>
      </c>
      <c r="F34" s="2">
        <v>0.0</v>
      </c>
      <c r="H34" s="117">
        <v>4.285714285714286</v>
      </c>
      <c r="I34" s="6">
        <f t="shared" si="2"/>
        <v>30</v>
      </c>
      <c r="J34" s="6">
        <f t="shared" si="6"/>
        <v>15</v>
      </c>
      <c r="K34" s="6">
        <f t="shared" si="3"/>
        <v>6</v>
      </c>
      <c r="L34" s="6">
        <f t="shared" si="4"/>
        <v>25.71428571</v>
      </c>
      <c r="N34" s="2" t="s">
        <v>1499</v>
      </c>
      <c r="P34" s="6">
        <f t="shared" si="5"/>
        <v>0</v>
      </c>
    </row>
    <row r="35">
      <c r="A35" s="2" t="s">
        <v>1589</v>
      </c>
      <c r="B35" s="2" t="s">
        <v>1592</v>
      </c>
      <c r="C35" s="6">
        <f t="shared" si="1"/>
        <v>45</v>
      </c>
      <c r="E35" s="2" t="s">
        <v>1593</v>
      </c>
      <c r="F35" s="2">
        <v>0.0</v>
      </c>
      <c r="H35" s="117">
        <v>7.285714285714286</v>
      </c>
      <c r="I35" s="6">
        <f t="shared" si="2"/>
        <v>45</v>
      </c>
      <c r="J35" s="6">
        <f t="shared" si="6"/>
        <v>22.5</v>
      </c>
      <c r="K35" s="6">
        <f t="shared" si="3"/>
        <v>6</v>
      </c>
      <c r="L35" s="6">
        <f t="shared" si="4"/>
        <v>43.71428571</v>
      </c>
      <c r="N35" s="2" t="s">
        <v>1499</v>
      </c>
      <c r="P35" s="6">
        <f t="shared" si="5"/>
        <v>0</v>
      </c>
    </row>
    <row r="36">
      <c r="A36" s="2" t="s">
        <v>1589</v>
      </c>
      <c r="B36" s="2" t="s">
        <v>1594</v>
      </c>
      <c r="C36" s="6">
        <f t="shared" si="1"/>
        <v>45</v>
      </c>
      <c r="E36" s="2" t="s">
        <v>1595</v>
      </c>
      <c r="F36" s="2">
        <v>0.0</v>
      </c>
      <c r="H36" s="117">
        <v>7.0</v>
      </c>
      <c r="I36" s="6">
        <f t="shared" si="2"/>
        <v>45</v>
      </c>
      <c r="J36" s="6">
        <f t="shared" si="6"/>
        <v>22.5</v>
      </c>
      <c r="K36" s="6">
        <f t="shared" si="3"/>
        <v>6</v>
      </c>
      <c r="L36" s="6">
        <f t="shared" si="4"/>
        <v>42</v>
      </c>
      <c r="N36" s="2" t="s">
        <v>1499</v>
      </c>
      <c r="P36" s="6">
        <f t="shared" si="5"/>
        <v>0</v>
      </c>
    </row>
    <row r="37">
      <c r="A37" s="2" t="s">
        <v>1589</v>
      </c>
      <c r="B37" s="2" t="s">
        <v>1596</v>
      </c>
      <c r="C37" s="6">
        <f t="shared" si="1"/>
        <v>25</v>
      </c>
      <c r="E37" s="2" t="s">
        <v>1597</v>
      </c>
      <c r="F37" s="2">
        <v>0.0</v>
      </c>
      <c r="H37" s="117">
        <v>3.7142857142857144</v>
      </c>
      <c r="I37" s="6">
        <f t="shared" si="2"/>
        <v>25</v>
      </c>
      <c r="J37" s="6">
        <f t="shared" si="6"/>
        <v>12.5</v>
      </c>
      <c r="K37" s="6">
        <f t="shared" si="3"/>
        <v>6</v>
      </c>
      <c r="L37" s="6">
        <f t="shared" si="4"/>
        <v>22.28571429</v>
      </c>
      <c r="N37" s="2" t="s">
        <v>1499</v>
      </c>
      <c r="P37" s="6">
        <f t="shared" si="5"/>
        <v>0</v>
      </c>
    </row>
    <row r="38">
      <c r="A38" s="2" t="s">
        <v>1598</v>
      </c>
      <c r="B38" s="2" t="s">
        <v>1599</v>
      </c>
      <c r="C38" s="6">
        <f t="shared" si="1"/>
        <v>30</v>
      </c>
      <c r="E38" s="2" t="s">
        <v>1600</v>
      </c>
      <c r="F38" s="2">
        <v>0.0</v>
      </c>
      <c r="H38" s="117">
        <v>4.285714285714286</v>
      </c>
      <c r="I38" s="6">
        <f t="shared" si="2"/>
        <v>30</v>
      </c>
      <c r="J38" s="6">
        <f t="shared" si="6"/>
        <v>15</v>
      </c>
      <c r="K38" s="6">
        <f t="shared" si="3"/>
        <v>6</v>
      </c>
      <c r="L38" s="6">
        <f t="shared" si="4"/>
        <v>25.71428571</v>
      </c>
      <c r="N38" s="2" t="s">
        <v>1499</v>
      </c>
      <c r="P38" s="6">
        <f t="shared" si="5"/>
        <v>0</v>
      </c>
    </row>
    <row r="39">
      <c r="A39" s="2" t="s">
        <v>1598</v>
      </c>
      <c r="B39" s="2" t="s">
        <v>1601</v>
      </c>
      <c r="C39" s="6">
        <f t="shared" si="1"/>
        <v>45</v>
      </c>
      <c r="E39" s="2" t="s">
        <v>1602</v>
      </c>
      <c r="F39" s="2">
        <v>0.0</v>
      </c>
      <c r="H39" s="117">
        <v>7.285714285714286</v>
      </c>
      <c r="I39" s="6">
        <f t="shared" si="2"/>
        <v>45</v>
      </c>
      <c r="J39" s="6">
        <f t="shared" si="6"/>
        <v>22.5</v>
      </c>
      <c r="K39" s="6">
        <f t="shared" si="3"/>
        <v>6</v>
      </c>
      <c r="L39" s="6">
        <f t="shared" si="4"/>
        <v>43.71428571</v>
      </c>
      <c r="N39" s="2" t="s">
        <v>1499</v>
      </c>
      <c r="P39" s="6">
        <f t="shared" si="5"/>
        <v>0</v>
      </c>
    </row>
    <row r="40">
      <c r="A40" s="2" t="s">
        <v>1598</v>
      </c>
      <c r="B40" s="2" t="s">
        <v>1603</v>
      </c>
      <c r="C40" s="6">
        <f t="shared" si="1"/>
        <v>45</v>
      </c>
      <c r="E40" s="2" t="s">
        <v>1604</v>
      </c>
      <c r="F40" s="2">
        <v>0.0</v>
      </c>
      <c r="H40" s="117">
        <v>7.0</v>
      </c>
      <c r="I40" s="6">
        <f t="shared" si="2"/>
        <v>45</v>
      </c>
      <c r="J40" s="6">
        <f t="shared" si="6"/>
        <v>22.5</v>
      </c>
      <c r="K40" s="6">
        <f t="shared" si="3"/>
        <v>6</v>
      </c>
      <c r="L40" s="6">
        <f t="shared" si="4"/>
        <v>42</v>
      </c>
      <c r="N40" s="2" t="s">
        <v>1499</v>
      </c>
      <c r="P40" s="6">
        <f t="shared" si="5"/>
        <v>0</v>
      </c>
    </row>
    <row r="41">
      <c r="A41" s="2" t="s">
        <v>1598</v>
      </c>
      <c r="B41" s="2" t="s">
        <v>1605</v>
      </c>
      <c r="C41" s="6">
        <f t="shared" si="1"/>
        <v>25</v>
      </c>
      <c r="E41" s="2" t="s">
        <v>1606</v>
      </c>
      <c r="F41" s="2">
        <v>0.0</v>
      </c>
      <c r="H41" s="117">
        <v>3.7142857142857144</v>
      </c>
      <c r="I41" s="6">
        <f t="shared" si="2"/>
        <v>25</v>
      </c>
      <c r="J41" s="6">
        <f t="shared" si="6"/>
        <v>12.5</v>
      </c>
      <c r="K41" s="6">
        <f t="shared" si="3"/>
        <v>6</v>
      </c>
      <c r="L41" s="6">
        <f t="shared" si="4"/>
        <v>22.28571429</v>
      </c>
      <c r="N41" s="2" t="s">
        <v>1499</v>
      </c>
      <c r="P41" s="6">
        <f t="shared" si="5"/>
        <v>0</v>
      </c>
    </row>
    <row r="42">
      <c r="A42" s="156" t="s">
        <v>1607</v>
      </c>
      <c r="B42" s="156" t="s">
        <v>1608</v>
      </c>
      <c r="C42" s="6">
        <f t="shared" si="1"/>
        <v>45</v>
      </c>
      <c r="E42" s="2" t="s">
        <v>1609</v>
      </c>
      <c r="F42" s="2">
        <v>0.0</v>
      </c>
      <c r="H42" s="117">
        <v>6.909090909090909</v>
      </c>
      <c r="I42" s="6">
        <f t="shared" si="2"/>
        <v>45</v>
      </c>
      <c r="J42" s="6">
        <f t="shared" si="6"/>
        <v>22.5</v>
      </c>
      <c r="K42" s="6">
        <f t="shared" si="3"/>
        <v>6</v>
      </c>
      <c r="L42" s="6">
        <f t="shared" si="4"/>
        <v>41.45454545</v>
      </c>
      <c r="N42" s="2" t="s">
        <v>1499</v>
      </c>
      <c r="P42" s="6">
        <f t="shared" si="5"/>
        <v>0</v>
      </c>
    </row>
    <row r="43">
      <c r="A43" s="156" t="s">
        <v>1610</v>
      </c>
      <c r="B43" s="156" t="s">
        <v>1611</v>
      </c>
      <c r="C43" s="6">
        <f t="shared" si="1"/>
        <v>50</v>
      </c>
      <c r="E43" s="2" t="s">
        <v>1612</v>
      </c>
      <c r="F43" s="2">
        <v>0.0</v>
      </c>
      <c r="H43" s="117">
        <v>7.818181818181818</v>
      </c>
      <c r="I43" s="6">
        <f t="shared" si="2"/>
        <v>50</v>
      </c>
      <c r="J43" s="6">
        <f t="shared" si="6"/>
        <v>25</v>
      </c>
      <c r="K43" s="6">
        <f t="shared" si="3"/>
        <v>6</v>
      </c>
      <c r="L43" s="6">
        <f t="shared" si="4"/>
        <v>46.90909091</v>
      </c>
      <c r="N43" s="2" t="s">
        <v>1499</v>
      </c>
      <c r="P43" s="6">
        <f t="shared" si="5"/>
        <v>0</v>
      </c>
    </row>
    <row r="44">
      <c r="A44" s="156" t="s">
        <v>1613</v>
      </c>
      <c r="B44" s="156" t="s">
        <v>1614</v>
      </c>
      <c r="C44" s="6">
        <f t="shared" si="1"/>
        <v>45</v>
      </c>
      <c r="D44" s="2"/>
      <c r="E44" s="2" t="s">
        <v>1615</v>
      </c>
      <c r="F44" s="2">
        <v>0.0</v>
      </c>
      <c r="H44" s="117">
        <v>6.7272727272727275</v>
      </c>
      <c r="I44" s="6">
        <f t="shared" si="2"/>
        <v>45</v>
      </c>
      <c r="J44" s="6">
        <f t="shared" si="6"/>
        <v>22.5</v>
      </c>
      <c r="K44" s="6">
        <f t="shared" si="3"/>
        <v>6</v>
      </c>
      <c r="L44" s="6">
        <f t="shared" si="4"/>
        <v>40.36363636</v>
      </c>
      <c r="N44" s="2" t="s">
        <v>1499</v>
      </c>
      <c r="P44" s="6">
        <f t="shared" si="5"/>
        <v>0</v>
      </c>
    </row>
    <row r="45">
      <c r="A45" s="156" t="s">
        <v>1616</v>
      </c>
      <c r="B45" s="156" t="s">
        <v>1617</v>
      </c>
      <c r="C45" s="6">
        <f t="shared" si="1"/>
        <v>25</v>
      </c>
      <c r="D45" s="2"/>
      <c r="E45" s="2" t="s">
        <v>1618</v>
      </c>
      <c r="F45" s="2">
        <v>0.0</v>
      </c>
      <c r="H45" s="117">
        <v>3.727272727272727</v>
      </c>
      <c r="I45" s="6">
        <f t="shared" si="2"/>
        <v>25</v>
      </c>
      <c r="J45" s="6">
        <f t="shared" si="6"/>
        <v>12.5</v>
      </c>
      <c r="K45" s="6">
        <f t="shared" si="3"/>
        <v>6</v>
      </c>
      <c r="L45" s="6">
        <f t="shared" si="4"/>
        <v>22.36363636</v>
      </c>
      <c r="N45" s="2" t="s">
        <v>1499</v>
      </c>
      <c r="P45" s="6">
        <f t="shared" si="5"/>
        <v>0</v>
      </c>
    </row>
    <row r="46">
      <c r="A46" s="156" t="s">
        <v>1619</v>
      </c>
      <c r="B46" s="156" t="s">
        <v>1620</v>
      </c>
      <c r="C46" s="6">
        <f t="shared" si="1"/>
        <v>40</v>
      </c>
      <c r="D46" s="2"/>
      <c r="E46" s="2" t="s">
        <v>1621</v>
      </c>
      <c r="F46" s="2">
        <v>0.0</v>
      </c>
      <c r="H46" s="117">
        <v>5.909090909090909</v>
      </c>
      <c r="I46" s="6">
        <f t="shared" si="2"/>
        <v>40</v>
      </c>
      <c r="J46" s="6">
        <f t="shared" si="6"/>
        <v>20</v>
      </c>
      <c r="K46" s="6">
        <f t="shared" si="3"/>
        <v>6</v>
      </c>
      <c r="L46" s="6">
        <f t="shared" si="4"/>
        <v>35.45454545</v>
      </c>
      <c r="N46" s="2" t="s">
        <v>1499</v>
      </c>
      <c r="O46" s="2" t="s">
        <v>1622</v>
      </c>
      <c r="P46" s="6">
        <f t="shared" si="5"/>
        <v>0</v>
      </c>
    </row>
    <row r="47">
      <c r="A47" s="156" t="s">
        <v>1623</v>
      </c>
      <c r="B47" s="156" t="s">
        <v>1624</v>
      </c>
      <c r="C47" s="6">
        <f t="shared" si="1"/>
        <v>50</v>
      </c>
      <c r="D47" s="2"/>
      <c r="E47" s="2" t="s">
        <v>1625</v>
      </c>
      <c r="F47" s="2">
        <v>0.0</v>
      </c>
      <c r="H47" s="117">
        <v>8.181818181818182</v>
      </c>
      <c r="I47" s="6">
        <f t="shared" si="2"/>
        <v>50</v>
      </c>
      <c r="J47" s="6">
        <f t="shared" si="6"/>
        <v>25</v>
      </c>
      <c r="K47" s="6">
        <f t="shared" si="3"/>
        <v>6</v>
      </c>
      <c r="L47" s="6">
        <f t="shared" si="4"/>
        <v>49.09090909</v>
      </c>
      <c r="N47" s="2" t="s">
        <v>1499</v>
      </c>
      <c r="O47" s="2" t="s">
        <v>1622</v>
      </c>
      <c r="P47" s="6">
        <f t="shared" si="5"/>
        <v>0</v>
      </c>
    </row>
    <row r="48">
      <c r="A48" s="156" t="s">
        <v>1626</v>
      </c>
      <c r="B48" s="156" t="s">
        <v>1627</v>
      </c>
      <c r="C48" s="6">
        <f t="shared" si="1"/>
        <v>45</v>
      </c>
      <c r="D48" s="2"/>
      <c r="E48" s="2" t="s">
        <v>1628</v>
      </c>
      <c r="F48" s="2">
        <v>0.0</v>
      </c>
      <c r="H48" s="117">
        <v>7.2727272727272725</v>
      </c>
      <c r="I48" s="6">
        <f t="shared" si="2"/>
        <v>45</v>
      </c>
      <c r="J48" s="6">
        <f t="shared" si="6"/>
        <v>22.5</v>
      </c>
      <c r="K48" s="6">
        <f t="shared" si="3"/>
        <v>6</v>
      </c>
      <c r="L48" s="6">
        <f t="shared" si="4"/>
        <v>43.63636364</v>
      </c>
      <c r="N48" s="2" t="s">
        <v>1499</v>
      </c>
      <c r="O48" s="2" t="s">
        <v>1622</v>
      </c>
      <c r="P48" s="6">
        <f t="shared" si="5"/>
        <v>0</v>
      </c>
    </row>
    <row r="49">
      <c r="A49" s="156" t="s">
        <v>1629</v>
      </c>
      <c r="B49" s="156" t="s">
        <v>1630</v>
      </c>
      <c r="C49" s="6">
        <f t="shared" si="1"/>
        <v>35</v>
      </c>
      <c r="D49" s="2"/>
      <c r="E49" s="2" t="s">
        <v>1631</v>
      </c>
      <c r="F49" s="2">
        <v>0.0</v>
      </c>
      <c r="H49" s="117">
        <v>5.090909090909091</v>
      </c>
      <c r="I49" s="6">
        <f t="shared" si="2"/>
        <v>35</v>
      </c>
      <c r="J49" s="6">
        <f t="shared" si="6"/>
        <v>17.5</v>
      </c>
      <c r="K49" s="6">
        <f t="shared" si="3"/>
        <v>6</v>
      </c>
      <c r="L49" s="6">
        <f t="shared" si="4"/>
        <v>30.54545455</v>
      </c>
      <c r="N49" s="2" t="s">
        <v>1499</v>
      </c>
      <c r="O49" s="2" t="s">
        <v>1622</v>
      </c>
      <c r="P49" s="6">
        <f t="shared" si="5"/>
        <v>0</v>
      </c>
    </row>
    <row r="50">
      <c r="A50" s="156" t="s">
        <v>1632</v>
      </c>
      <c r="B50" s="156" t="s">
        <v>1633</v>
      </c>
      <c r="C50" s="6">
        <f t="shared" si="1"/>
        <v>40</v>
      </c>
      <c r="D50" s="2"/>
      <c r="E50" s="2" t="s">
        <v>1634</v>
      </c>
      <c r="F50" s="2">
        <v>0.0</v>
      </c>
      <c r="H50" s="117">
        <v>5.909090909090909</v>
      </c>
      <c r="I50" s="6">
        <f t="shared" si="2"/>
        <v>40</v>
      </c>
      <c r="J50" s="6">
        <f t="shared" si="6"/>
        <v>20</v>
      </c>
      <c r="K50" s="6">
        <f t="shared" si="3"/>
        <v>6</v>
      </c>
      <c r="L50" s="6">
        <f t="shared" si="4"/>
        <v>35.45454545</v>
      </c>
      <c r="N50" s="2" t="s">
        <v>1499</v>
      </c>
      <c r="O50" s="2" t="s">
        <v>1635</v>
      </c>
      <c r="P50" s="6">
        <f t="shared" si="5"/>
        <v>0</v>
      </c>
    </row>
    <row r="51">
      <c r="A51" s="156" t="s">
        <v>1636</v>
      </c>
      <c r="B51" s="156" t="s">
        <v>1637</v>
      </c>
      <c r="C51" s="6">
        <f t="shared" si="1"/>
        <v>50</v>
      </c>
      <c r="D51" s="2"/>
      <c r="E51" s="2" t="s">
        <v>1638</v>
      </c>
      <c r="F51" s="2">
        <v>0.0</v>
      </c>
      <c r="H51" s="117">
        <v>8.181818181818182</v>
      </c>
      <c r="I51" s="6">
        <f t="shared" si="2"/>
        <v>50</v>
      </c>
      <c r="J51" s="6">
        <f t="shared" si="6"/>
        <v>25</v>
      </c>
      <c r="K51" s="6">
        <f t="shared" si="3"/>
        <v>6</v>
      </c>
      <c r="L51" s="6">
        <f t="shared" si="4"/>
        <v>49.09090909</v>
      </c>
      <c r="N51" s="2" t="s">
        <v>1499</v>
      </c>
      <c r="O51" s="2" t="s">
        <v>1635</v>
      </c>
      <c r="P51" s="6">
        <f t="shared" si="5"/>
        <v>0</v>
      </c>
    </row>
    <row r="52">
      <c r="A52" s="156" t="s">
        <v>1639</v>
      </c>
      <c r="B52" s="156" t="s">
        <v>1640</v>
      </c>
      <c r="C52" s="6">
        <f t="shared" si="1"/>
        <v>45</v>
      </c>
      <c r="D52" s="2"/>
      <c r="E52" s="2" t="s">
        <v>1641</v>
      </c>
      <c r="F52" s="2">
        <v>0.0</v>
      </c>
      <c r="H52" s="117">
        <v>7.2727272727272725</v>
      </c>
      <c r="I52" s="6">
        <f t="shared" si="2"/>
        <v>45</v>
      </c>
      <c r="J52" s="6">
        <f t="shared" si="6"/>
        <v>22.5</v>
      </c>
      <c r="K52" s="6">
        <f t="shared" si="3"/>
        <v>6</v>
      </c>
      <c r="L52" s="6">
        <f t="shared" si="4"/>
        <v>43.63636364</v>
      </c>
      <c r="N52" s="2" t="s">
        <v>1499</v>
      </c>
      <c r="O52" s="2" t="s">
        <v>1635</v>
      </c>
      <c r="P52" s="6">
        <f t="shared" si="5"/>
        <v>0</v>
      </c>
    </row>
    <row r="53">
      <c r="A53" s="156" t="s">
        <v>1642</v>
      </c>
      <c r="B53" s="156" t="s">
        <v>1643</v>
      </c>
      <c r="C53" s="6">
        <f t="shared" si="1"/>
        <v>35</v>
      </c>
      <c r="D53" s="2"/>
      <c r="E53" s="2" t="s">
        <v>1644</v>
      </c>
      <c r="F53" s="2">
        <v>0.0</v>
      </c>
      <c r="H53" s="117">
        <v>5.090909090909091</v>
      </c>
      <c r="I53" s="6">
        <f t="shared" si="2"/>
        <v>35</v>
      </c>
      <c r="J53" s="6">
        <f t="shared" si="6"/>
        <v>17.5</v>
      </c>
      <c r="K53" s="6">
        <f t="shared" si="3"/>
        <v>6</v>
      </c>
      <c r="L53" s="6">
        <f t="shared" si="4"/>
        <v>30.54545455</v>
      </c>
      <c r="N53" s="2" t="s">
        <v>1499</v>
      </c>
      <c r="O53" s="2" t="s">
        <v>1635</v>
      </c>
      <c r="P53" s="6">
        <f t="shared" si="5"/>
        <v>0</v>
      </c>
    </row>
    <row r="54">
      <c r="A54" s="157" t="s">
        <v>1645</v>
      </c>
      <c r="B54" s="158" t="s">
        <v>1646</v>
      </c>
      <c r="C54" s="6">
        <f t="shared" si="1"/>
        <v>55</v>
      </c>
      <c r="E54" s="2" t="s">
        <v>1647</v>
      </c>
      <c r="F54" s="2">
        <v>0.0</v>
      </c>
      <c r="H54" s="117">
        <f t="shared" ref="H54:H57" si="7">H26/2</f>
        <v>8.625</v>
      </c>
      <c r="I54" s="6">
        <f t="shared" si="2"/>
        <v>55</v>
      </c>
      <c r="J54" s="6">
        <f t="shared" si="6"/>
        <v>27.5</v>
      </c>
      <c r="K54" s="6">
        <f t="shared" si="3"/>
        <v>6</v>
      </c>
      <c r="L54" s="6">
        <f t="shared" si="4"/>
        <v>51.75</v>
      </c>
      <c r="N54" s="2" t="s">
        <v>1499</v>
      </c>
      <c r="P54" s="6">
        <f t="shared" si="5"/>
        <v>0</v>
      </c>
    </row>
    <row r="55">
      <c r="A55" s="157" t="s">
        <v>1648</v>
      </c>
      <c r="B55" s="158" t="s">
        <v>1649</v>
      </c>
      <c r="C55" s="6">
        <f t="shared" si="1"/>
        <v>85</v>
      </c>
      <c r="E55" s="2" t="s">
        <v>1650</v>
      </c>
      <c r="F55" s="2">
        <v>0.0</v>
      </c>
      <c r="H55" s="117">
        <f t="shared" si="7"/>
        <v>13.375</v>
      </c>
      <c r="I55" s="6">
        <f t="shared" si="2"/>
        <v>85</v>
      </c>
      <c r="J55" s="6">
        <f t="shared" si="6"/>
        <v>42.5</v>
      </c>
      <c r="K55" s="6">
        <f t="shared" si="3"/>
        <v>6</v>
      </c>
      <c r="L55" s="6">
        <f t="shared" si="4"/>
        <v>80.25</v>
      </c>
      <c r="N55" s="2" t="s">
        <v>1499</v>
      </c>
      <c r="P55" s="6">
        <f t="shared" si="5"/>
        <v>0</v>
      </c>
    </row>
    <row r="56">
      <c r="A56" s="157" t="s">
        <v>1651</v>
      </c>
      <c r="B56" s="158" t="s">
        <v>1652</v>
      </c>
      <c r="C56" s="6">
        <f t="shared" si="1"/>
        <v>80</v>
      </c>
      <c r="E56" s="2" t="s">
        <v>1653</v>
      </c>
      <c r="F56" s="2">
        <v>0.0</v>
      </c>
      <c r="H56" s="117">
        <f t="shared" si="7"/>
        <v>13.29166667</v>
      </c>
      <c r="I56" s="6">
        <f t="shared" si="2"/>
        <v>80</v>
      </c>
      <c r="J56" s="6">
        <f t="shared" si="6"/>
        <v>40</v>
      </c>
      <c r="K56" s="6">
        <f t="shared" si="3"/>
        <v>6</v>
      </c>
      <c r="L56" s="6">
        <f t="shared" si="4"/>
        <v>79.75</v>
      </c>
      <c r="N56" s="2" t="s">
        <v>1499</v>
      </c>
      <c r="P56" s="6">
        <f t="shared" si="5"/>
        <v>0</v>
      </c>
    </row>
    <row r="57">
      <c r="A57" s="157" t="s">
        <v>1654</v>
      </c>
      <c r="B57" s="158" t="s">
        <v>1655</v>
      </c>
      <c r="C57" s="6">
        <f t="shared" si="1"/>
        <v>40</v>
      </c>
      <c r="E57" s="2" t="s">
        <v>1656</v>
      </c>
      <c r="F57" s="2">
        <v>0.0</v>
      </c>
      <c r="H57" s="117">
        <f t="shared" si="7"/>
        <v>5.875</v>
      </c>
      <c r="I57" s="6">
        <f t="shared" si="2"/>
        <v>40</v>
      </c>
      <c r="J57" s="6">
        <f t="shared" si="6"/>
        <v>20</v>
      </c>
      <c r="K57" s="6">
        <f t="shared" si="3"/>
        <v>6</v>
      </c>
      <c r="L57" s="6">
        <f t="shared" si="4"/>
        <v>35.25</v>
      </c>
      <c r="N57" s="2" t="s">
        <v>1499</v>
      </c>
      <c r="P57" s="6">
        <f t="shared" si="5"/>
        <v>0</v>
      </c>
    </row>
    <row r="58">
      <c r="A58" s="2" t="s">
        <v>1657</v>
      </c>
      <c r="B58" s="2" t="s">
        <v>1658</v>
      </c>
      <c r="C58" s="6">
        <f t="shared" si="1"/>
        <v>0</v>
      </c>
      <c r="D58" s="2" t="s">
        <v>1659</v>
      </c>
      <c r="E58" s="2" t="s">
        <v>1660</v>
      </c>
      <c r="F58" s="6">
        <f t="array" ref="F58">XLOOKUP(B58,INV!A:A,INV!G:G)</f>
        <v>43</v>
      </c>
      <c r="G58" s="2">
        <v>30.0</v>
      </c>
      <c r="H58" s="6">
        <f t="shared" ref="H58:H239" si="8">G58/12</f>
        <v>2.5</v>
      </c>
      <c r="I58" s="6">
        <f t="shared" si="2"/>
        <v>0</v>
      </c>
      <c r="J58" s="6">
        <f t="shared" si="6"/>
        <v>0</v>
      </c>
      <c r="L58" s="6">
        <f t="shared" si="4"/>
        <v>0</v>
      </c>
      <c r="N58" s="2" t="s">
        <v>1661</v>
      </c>
      <c r="P58" s="6">
        <f t="shared" si="5"/>
        <v>17.2</v>
      </c>
    </row>
    <row r="59">
      <c r="A59" s="2" t="s">
        <v>1657</v>
      </c>
      <c r="B59" s="2" t="s">
        <v>1662</v>
      </c>
      <c r="C59" s="6">
        <f t="shared" si="1"/>
        <v>0</v>
      </c>
      <c r="D59" s="2" t="s">
        <v>1663</v>
      </c>
      <c r="E59" s="2" t="s">
        <v>1664</v>
      </c>
      <c r="F59" s="6">
        <f t="array" ref="F59">XLOOKUP(B59,INV!A:A,INV!G:G)</f>
        <v>53</v>
      </c>
      <c r="G59" s="2">
        <v>60.0</v>
      </c>
      <c r="H59" s="6">
        <f t="shared" si="8"/>
        <v>5</v>
      </c>
      <c r="I59" s="6">
        <f t="shared" si="2"/>
        <v>0</v>
      </c>
      <c r="J59" s="6">
        <f t="shared" si="6"/>
        <v>0</v>
      </c>
      <c r="L59" s="6">
        <f t="shared" si="4"/>
        <v>0</v>
      </c>
      <c r="N59" s="2" t="s">
        <v>1661</v>
      </c>
      <c r="P59" s="6">
        <f t="shared" si="5"/>
        <v>10.6</v>
      </c>
    </row>
    <row r="60">
      <c r="A60" s="2" t="s">
        <v>1657</v>
      </c>
      <c r="B60" s="2" t="s">
        <v>1665</v>
      </c>
      <c r="C60" s="6">
        <f t="shared" si="1"/>
        <v>0</v>
      </c>
      <c r="D60" s="2" t="s">
        <v>1666</v>
      </c>
      <c r="E60" s="2" t="s">
        <v>1667</v>
      </c>
      <c r="F60" s="6">
        <f t="array" ref="F60">XLOOKUP(B60,INV!A:A,INV!G:G)</f>
        <v>74</v>
      </c>
      <c r="G60" s="2">
        <v>90.0</v>
      </c>
      <c r="H60" s="6">
        <f t="shared" si="8"/>
        <v>7.5</v>
      </c>
      <c r="I60" s="6">
        <f t="shared" si="2"/>
        <v>0</v>
      </c>
      <c r="J60" s="6">
        <f t="shared" si="6"/>
        <v>0</v>
      </c>
      <c r="L60" s="6">
        <f t="shared" si="4"/>
        <v>0</v>
      </c>
      <c r="N60" s="2" t="s">
        <v>1661</v>
      </c>
      <c r="P60" s="6">
        <f t="shared" si="5"/>
        <v>9.866666667</v>
      </c>
    </row>
    <row r="61">
      <c r="A61" s="2" t="s">
        <v>1657</v>
      </c>
      <c r="B61" s="2" t="s">
        <v>1668</v>
      </c>
      <c r="C61" s="6">
        <f t="shared" si="1"/>
        <v>0</v>
      </c>
      <c r="D61" s="2" t="s">
        <v>1669</v>
      </c>
      <c r="E61" s="2" t="s">
        <v>1670</v>
      </c>
      <c r="F61" s="6">
        <f t="array" ref="F61">XLOOKUP(B61,INV!A:A,INV!G:G)</f>
        <v>79</v>
      </c>
      <c r="G61" s="2">
        <v>90.0</v>
      </c>
      <c r="H61" s="6">
        <f t="shared" si="8"/>
        <v>7.5</v>
      </c>
      <c r="I61" s="6">
        <f t="shared" si="2"/>
        <v>0</v>
      </c>
      <c r="J61" s="6">
        <f t="shared" si="6"/>
        <v>0</v>
      </c>
      <c r="L61" s="6">
        <f t="shared" si="4"/>
        <v>0</v>
      </c>
      <c r="N61" s="2" t="s">
        <v>1661</v>
      </c>
      <c r="P61" s="6">
        <f t="shared" si="5"/>
        <v>10.53333333</v>
      </c>
    </row>
    <row r="62">
      <c r="A62" s="2" t="s">
        <v>1657</v>
      </c>
      <c r="B62" s="2" t="s">
        <v>1671</v>
      </c>
      <c r="C62" s="6">
        <f t="shared" si="1"/>
        <v>0</v>
      </c>
      <c r="D62" s="2" t="s">
        <v>1672</v>
      </c>
      <c r="E62" s="2" t="s">
        <v>1673</v>
      </c>
      <c r="F62" s="6">
        <f t="array" ref="F62">XLOOKUP(B62,INV!A:A,INV!G:G)</f>
        <v>19</v>
      </c>
      <c r="G62" s="2">
        <v>30.0</v>
      </c>
      <c r="H62" s="6">
        <f t="shared" si="8"/>
        <v>2.5</v>
      </c>
      <c r="I62" s="6">
        <f t="shared" si="2"/>
        <v>0</v>
      </c>
      <c r="J62" s="6">
        <f t="shared" si="6"/>
        <v>0</v>
      </c>
      <c r="L62" s="6">
        <f t="shared" si="4"/>
        <v>0</v>
      </c>
      <c r="N62" s="2" t="s">
        <v>1661</v>
      </c>
      <c r="P62" s="6">
        <f t="shared" si="5"/>
        <v>7.6</v>
      </c>
    </row>
    <row r="63">
      <c r="A63" s="2" t="s">
        <v>1674</v>
      </c>
      <c r="C63" s="6">
        <f t="shared" si="1"/>
        <v>40</v>
      </c>
      <c r="D63" s="2" t="s">
        <v>1675</v>
      </c>
      <c r="E63" s="2" t="s">
        <v>1676</v>
      </c>
      <c r="F63" s="6" t="str">
        <f t="array" ref="F63">XLOOKUP(B63,INV!A:A,INV!G:G)</f>
        <v>#N/A</v>
      </c>
      <c r="G63" s="2">
        <v>30.0</v>
      </c>
      <c r="H63" s="6">
        <f t="shared" si="8"/>
        <v>2.5</v>
      </c>
      <c r="I63" s="6">
        <f t="shared" si="2"/>
        <v>40</v>
      </c>
      <c r="J63" s="6">
        <f t="shared" si="6"/>
        <v>20</v>
      </c>
      <c r="K63" s="63">
        <v>15.0</v>
      </c>
      <c r="L63" s="6">
        <f t="shared" si="4"/>
        <v>37.5</v>
      </c>
      <c r="N63" s="2" t="s">
        <v>1661</v>
      </c>
      <c r="P63" s="6" t="str">
        <f t="shared" si="5"/>
        <v>#N/A</v>
      </c>
    </row>
    <row r="64">
      <c r="A64" s="2" t="s">
        <v>1674</v>
      </c>
      <c r="C64" s="6">
        <f t="shared" si="1"/>
        <v>150</v>
      </c>
      <c r="D64" s="2" t="s">
        <v>1677</v>
      </c>
      <c r="E64" s="2" t="s">
        <v>1678</v>
      </c>
      <c r="F64" s="6" t="str">
        <f t="array" ref="F64">XLOOKUP(B64,INV!A:A,INV!G:G)</f>
        <v>#N/A</v>
      </c>
      <c r="G64" s="2">
        <v>60.0</v>
      </c>
      <c r="H64" s="6">
        <f t="shared" si="8"/>
        <v>5</v>
      </c>
      <c r="I64" s="6">
        <f t="shared" si="2"/>
        <v>150</v>
      </c>
      <c r="J64" s="6">
        <f t="shared" si="6"/>
        <v>75</v>
      </c>
      <c r="K64" s="6">
        <v>30.0</v>
      </c>
      <c r="L64" s="6">
        <f t="shared" si="4"/>
        <v>150</v>
      </c>
      <c r="N64" s="2" t="s">
        <v>1661</v>
      </c>
      <c r="P64" s="6" t="str">
        <f t="shared" si="5"/>
        <v>#N/A</v>
      </c>
    </row>
    <row r="65">
      <c r="A65" s="2" t="s">
        <v>1674</v>
      </c>
      <c r="C65" s="6">
        <f t="shared" si="1"/>
        <v>340</v>
      </c>
      <c r="D65" s="2" t="s">
        <v>1679</v>
      </c>
      <c r="E65" s="2" t="s">
        <v>1680</v>
      </c>
      <c r="F65" s="6" t="str">
        <f t="array" ref="F65">XLOOKUP(B65,INV!A:A,INV!G:G)</f>
        <v>#N/A</v>
      </c>
      <c r="G65" s="2">
        <v>90.0</v>
      </c>
      <c r="H65" s="6">
        <f t="shared" si="8"/>
        <v>7.5</v>
      </c>
      <c r="I65" s="6">
        <f t="shared" si="2"/>
        <v>340</v>
      </c>
      <c r="J65" s="6">
        <f t="shared" si="6"/>
        <v>170</v>
      </c>
      <c r="K65" s="6">
        <v>45.0</v>
      </c>
      <c r="L65" s="6">
        <f t="shared" si="4"/>
        <v>337.5</v>
      </c>
      <c r="N65" s="2" t="s">
        <v>1661</v>
      </c>
      <c r="P65" s="6" t="str">
        <f t="shared" si="5"/>
        <v>#N/A</v>
      </c>
    </row>
    <row r="66">
      <c r="A66" s="2" t="s">
        <v>1674</v>
      </c>
      <c r="C66" s="6">
        <f t="shared" si="1"/>
        <v>340</v>
      </c>
      <c r="D66" s="2" t="s">
        <v>1681</v>
      </c>
      <c r="E66" s="2" t="s">
        <v>1682</v>
      </c>
      <c r="F66" s="6" t="str">
        <f t="array" ref="F66">XLOOKUP(B66,INV!A:A,INV!G:G)</f>
        <v>#N/A</v>
      </c>
      <c r="G66" s="2">
        <v>90.0</v>
      </c>
      <c r="H66" s="6">
        <f t="shared" si="8"/>
        <v>7.5</v>
      </c>
      <c r="I66" s="6">
        <f t="shared" si="2"/>
        <v>340</v>
      </c>
      <c r="J66" s="6">
        <f t="shared" si="6"/>
        <v>170</v>
      </c>
      <c r="K66" s="6">
        <v>45.0</v>
      </c>
      <c r="L66" s="6">
        <f t="shared" si="4"/>
        <v>337.5</v>
      </c>
      <c r="N66" s="2" t="s">
        <v>1661</v>
      </c>
      <c r="P66" s="6" t="str">
        <f t="shared" si="5"/>
        <v>#N/A</v>
      </c>
    </row>
    <row r="67">
      <c r="A67" s="2" t="s">
        <v>1674</v>
      </c>
      <c r="C67" s="6">
        <f t="shared" si="1"/>
        <v>40</v>
      </c>
      <c r="D67" s="2" t="s">
        <v>1683</v>
      </c>
      <c r="E67" s="2" t="s">
        <v>1684</v>
      </c>
      <c r="F67" s="6" t="str">
        <f t="array" ref="F67">XLOOKUP(B67,INV!A:A,INV!G:G)</f>
        <v>#N/A</v>
      </c>
      <c r="G67" s="2">
        <v>30.0</v>
      </c>
      <c r="H67" s="6">
        <f t="shared" si="8"/>
        <v>2.5</v>
      </c>
      <c r="I67" s="6">
        <f t="shared" si="2"/>
        <v>40</v>
      </c>
      <c r="J67" s="6">
        <f t="shared" si="6"/>
        <v>20</v>
      </c>
      <c r="K67" s="6">
        <v>15.0</v>
      </c>
      <c r="L67" s="6">
        <f t="shared" si="4"/>
        <v>37.5</v>
      </c>
      <c r="N67" s="2" t="s">
        <v>1661</v>
      </c>
      <c r="P67" s="6" t="str">
        <f t="shared" si="5"/>
        <v>#N/A</v>
      </c>
    </row>
    <row r="68">
      <c r="A68" s="2" t="s">
        <v>1685</v>
      </c>
      <c r="B68" s="2" t="s">
        <v>1686</v>
      </c>
      <c r="C68" s="6">
        <f t="shared" si="1"/>
        <v>0</v>
      </c>
      <c r="D68" s="2" t="s">
        <v>1687</v>
      </c>
      <c r="E68" s="2" t="s">
        <v>1688</v>
      </c>
      <c r="F68" s="6">
        <f t="array" ref="F68">XLOOKUP(B68,INV!A:A,INV!G:G)</f>
        <v>53</v>
      </c>
      <c r="G68" s="2">
        <v>50.0</v>
      </c>
      <c r="H68" s="6">
        <f t="shared" si="8"/>
        <v>4.166666667</v>
      </c>
      <c r="I68" s="6">
        <f t="shared" si="2"/>
        <v>0</v>
      </c>
      <c r="J68" s="6">
        <f t="shared" si="6"/>
        <v>0</v>
      </c>
      <c r="L68" s="6">
        <f t="shared" si="4"/>
        <v>0</v>
      </c>
      <c r="N68" s="2" t="s">
        <v>1661</v>
      </c>
      <c r="P68" s="6">
        <f t="shared" si="5"/>
        <v>12.72</v>
      </c>
    </row>
    <row r="69">
      <c r="A69" s="2" t="s">
        <v>1685</v>
      </c>
      <c r="B69" s="2" t="s">
        <v>1689</v>
      </c>
      <c r="C69" s="6">
        <f t="shared" si="1"/>
        <v>0</v>
      </c>
      <c r="D69" s="2" t="s">
        <v>1690</v>
      </c>
      <c r="E69" s="2" t="s">
        <v>1691</v>
      </c>
      <c r="F69" s="6">
        <f t="array" ref="F69">XLOOKUP(B69,INV!A:A,INV!G:G)</f>
        <v>145</v>
      </c>
      <c r="G69" s="2">
        <v>100.0</v>
      </c>
      <c r="H69" s="6">
        <f t="shared" si="8"/>
        <v>8.333333333</v>
      </c>
      <c r="I69" s="6">
        <f t="shared" si="2"/>
        <v>0</v>
      </c>
      <c r="J69" s="6">
        <f t="shared" si="6"/>
        <v>0</v>
      </c>
      <c r="L69" s="6">
        <f t="shared" si="4"/>
        <v>0</v>
      </c>
      <c r="N69" s="2" t="s">
        <v>1661</v>
      </c>
      <c r="P69" s="6">
        <f t="shared" si="5"/>
        <v>17.4</v>
      </c>
    </row>
    <row r="70">
      <c r="A70" s="2" t="s">
        <v>1685</v>
      </c>
      <c r="B70" s="2" t="s">
        <v>1692</v>
      </c>
      <c r="C70" s="6">
        <f t="shared" si="1"/>
        <v>0</v>
      </c>
      <c r="D70" s="2" t="s">
        <v>1693</v>
      </c>
      <c r="E70" s="2" t="s">
        <v>1694</v>
      </c>
      <c r="F70" s="6">
        <f t="array" ref="F70">XLOOKUP(B70,INV!A:A,INV!G:G)</f>
        <v>134</v>
      </c>
      <c r="G70" s="2">
        <v>150.0</v>
      </c>
      <c r="H70" s="6">
        <f t="shared" si="8"/>
        <v>12.5</v>
      </c>
      <c r="I70" s="6">
        <f t="shared" si="2"/>
        <v>0</v>
      </c>
      <c r="J70" s="6">
        <f t="shared" si="6"/>
        <v>0</v>
      </c>
      <c r="L70" s="6">
        <f t="shared" si="4"/>
        <v>0</v>
      </c>
      <c r="N70" s="2" t="s">
        <v>1661</v>
      </c>
      <c r="P70" s="6">
        <f t="shared" si="5"/>
        <v>10.72</v>
      </c>
    </row>
    <row r="71">
      <c r="A71" s="2" t="s">
        <v>1685</v>
      </c>
      <c r="B71" s="2" t="s">
        <v>1695</v>
      </c>
      <c r="C71" s="6">
        <f t="shared" si="1"/>
        <v>0</v>
      </c>
      <c r="D71" s="2" t="s">
        <v>1696</v>
      </c>
      <c r="E71" s="2" t="s">
        <v>1697</v>
      </c>
      <c r="F71" s="6">
        <f t="array" ref="F71">XLOOKUP(B71,INV!A:A,INV!G:G)</f>
        <v>90</v>
      </c>
      <c r="G71" s="2">
        <v>150.0</v>
      </c>
      <c r="H71" s="6">
        <f t="shared" si="8"/>
        <v>12.5</v>
      </c>
      <c r="I71" s="6">
        <f t="shared" si="2"/>
        <v>0</v>
      </c>
      <c r="J71" s="6">
        <f t="shared" si="6"/>
        <v>0</v>
      </c>
      <c r="L71" s="6">
        <f t="shared" si="4"/>
        <v>0</v>
      </c>
      <c r="N71" s="2" t="s">
        <v>1661</v>
      </c>
      <c r="P71" s="6">
        <f t="shared" si="5"/>
        <v>7.2</v>
      </c>
    </row>
    <row r="72">
      <c r="A72" s="2" t="s">
        <v>1685</v>
      </c>
      <c r="B72" s="2" t="s">
        <v>1698</v>
      </c>
      <c r="C72" s="6">
        <f t="shared" si="1"/>
        <v>0</v>
      </c>
      <c r="D72" s="2" t="s">
        <v>1699</v>
      </c>
      <c r="E72" s="2" t="s">
        <v>1700</v>
      </c>
      <c r="F72" s="6">
        <f t="array" ref="F72">XLOOKUP(B72,INV!A:A,INV!G:G)</f>
        <v>41</v>
      </c>
      <c r="G72" s="2">
        <v>50.0</v>
      </c>
      <c r="H72" s="6">
        <f t="shared" si="8"/>
        <v>4.166666667</v>
      </c>
      <c r="I72" s="6">
        <f t="shared" si="2"/>
        <v>0</v>
      </c>
      <c r="J72" s="6">
        <f t="shared" si="6"/>
        <v>0</v>
      </c>
      <c r="L72" s="6">
        <f t="shared" si="4"/>
        <v>0</v>
      </c>
      <c r="N72" s="2" t="s">
        <v>1661</v>
      </c>
      <c r="P72" s="6">
        <f t="shared" si="5"/>
        <v>9.84</v>
      </c>
    </row>
    <row r="73">
      <c r="A73" s="2" t="s">
        <v>1701</v>
      </c>
      <c r="B73" s="2" t="s">
        <v>1702</v>
      </c>
      <c r="C73" s="6">
        <f t="shared" si="1"/>
        <v>0</v>
      </c>
      <c r="D73" s="2" t="s">
        <v>1703</v>
      </c>
      <c r="E73" s="2" t="s">
        <v>1704</v>
      </c>
      <c r="F73" s="6">
        <f t="array" ref="F73">XLOOKUP(B73,INV!A:A,INV!G:G)</f>
        <v>53</v>
      </c>
      <c r="G73" s="2">
        <v>50.0</v>
      </c>
      <c r="H73" s="6">
        <f t="shared" si="8"/>
        <v>4.166666667</v>
      </c>
      <c r="I73" s="6">
        <f t="shared" si="2"/>
        <v>0</v>
      </c>
      <c r="J73" s="6">
        <f t="shared" si="6"/>
        <v>0</v>
      </c>
      <c r="L73" s="6">
        <f t="shared" si="4"/>
        <v>0</v>
      </c>
      <c r="N73" s="2" t="s">
        <v>1661</v>
      </c>
      <c r="P73" s="6">
        <f t="shared" si="5"/>
        <v>12.72</v>
      </c>
    </row>
    <row r="74">
      <c r="A74" s="2" t="s">
        <v>1701</v>
      </c>
      <c r="B74" s="2" t="s">
        <v>1705</v>
      </c>
      <c r="C74" s="6">
        <f t="shared" si="1"/>
        <v>0</v>
      </c>
      <c r="D74" s="2" t="s">
        <v>1706</v>
      </c>
      <c r="E74" s="2" t="s">
        <v>1707</v>
      </c>
      <c r="F74" s="6">
        <f t="array" ref="F74">XLOOKUP(B74,INV!A:A,INV!G:G)</f>
        <v>144</v>
      </c>
      <c r="G74" s="2">
        <v>100.0</v>
      </c>
      <c r="H74" s="6">
        <f t="shared" si="8"/>
        <v>8.333333333</v>
      </c>
      <c r="I74" s="6">
        <f t="shared" si="2"/>
        <v>0</v>
      </c>
      <c r="J74" s="6">
        <f t="shared" si="6"/>
        <v>0</v>
      </c>
      <c r="L74" s="6">
        <f t="shared" si="4"/>
        <v>0</v>
      </c>
      <c r="N74" s="2" t="s">
        <v>1661</v>
      </c>
      <c r="P74" s="6">
        <f t="shared" si="5"/>
        <v>17.28</v>
      </c>
    </row>
    <row r="75">
      <c r="A75" s="2" t="s">
        <v>1701</v>
      </c>
      <c r="B75" s="2" t="s">
        <v>1708</v>
      </c>
      <c r="C75" s="6">
        <f t="shared" si="1"/>
        <v>0</v>
      </c>
      <c r="D75" s="2" t="s">
        <v>1709</v>
      </c>
      <c r="E75" s="2" t="s">
        <v>1710</v>
      </c>
      <c r="F75" s="6">
        <f t="array" ref="F75">XLOOKUP(B75,INV!A:A,INV!G:G)</f>
        <v>141</v>
      </c>
      <c r="G75" s="2">
        <v>150.0</v>
      </c>
      <c r="H75" s="6">
        <f t="shared" si="8"/>
        <v>12.5</v>
      </c>
      <c r="I75" s="6">
        <f t="shared" si="2"/>
        <v>0</v>
      </c>
      <c r="J75" s="6">
        <f t="shared" si="6"/>
        <v>0</v>
      </c>
      <c r="L75" s="6">
        <f t="shared" si="4"/>
        <v>0</v>
      </c>
      <c r="N75" s="2" t="s">
        <v>1661</v>
      </c>
      <c r="P75" s="6">
        <f t="shared" si="5"/>
        <v>11.28</v>
      </c>
    </row>
    <row r="76">
      <c r="A76" s="2" t="s">
        <v>1701</v>
      </c>
      <c r="B76" s="2" t="s">
        <v>1711</v>
      </c>
      <c r="C76" s="6">
        <f t="shared" si="1"/>
        <v>0</v>
      </c>
      <c r="D76" s="2" t="s">
        <v>1712</v>
      </c>
      <c r="E76" s="2" t="s">
        <v>1713</v>
      </c>
      <c r="F76" s="6">
        <f t="array" ref="F76">XLOOKUP(B76,INV!A:A,INV!G:G)</f>
        <v>98</v>
      </c>
      <c r="G76" s="2">
        <v>150.0</v>
      </c>
      <c r="H76" s="6">
        <f t="shared" si="8"/>
        <v>12.5</v>
      </c>
      <c r="I76" s="6">
        <f t="shared" si="2"/>
        <v>0</v>
      </c>
      <c r="J76" s="6">
        <f t="shared" si="6"/>
        <v>0</v>
      </c>
      <c r="L76" s="6">
        <f t="shared" si="4"/>
        <v>0</v>
      </c>
      <c r="N76" s="2" t="s">
        <v>1661</v>
      </c>
      <c r="P76" s="6">
        <f t="shared" si="5"/>
        <v>7.84</v>
      </c>
    </row>
    <row r="77">
      <c r="A77" s="2" t="s">
        <v>1701</v>
      </c>
      <c r="B77" s="2" t="s">
        <v>1714</v>
      </c>
      <c r="C77" s="6">
        <f t="shared" si="1"/>
        <v>0</v>
      </c>
      <c r="D77" s="2" t="s">
        <v>1715</v>
      </c>
      <c r="E77" s="2" t="s">
        <v>1716</v>
      </c>
      <c r="F77" s="6">
        <f t="array" ref="F77">XLOOKUP(B77,INV!A:A,INV!G:G)</f>
        <v>48</v>
      </c>
      <c r="G77" s="2">
        <v>50.0</v>
      </c>
      <c r="H77" s="6">
        <f t="shared" si="8"/>
        <v>4.166666667</v>
      </c>
      <c r="I77" s="6">
        <f t="shared" si="2"/>
        <v>0</v>
      </c>
      <c r="J77" s="6">
        <f t="shared" si="6"/>
        <v>0</v>
      </c>
      <c r="L77" s="6">
        <f t="shared" si="4"/>
        <v>0</v>
      </c>
      <c r="N77" s="2" t="s">
        <v>1661</v>
      </c>
      <c r="P77" s="6">
        <f t="shared" si="5"/>
        <v>11.52</v>
      </c>
    </row>
    <row r="78">
      <c r="A78" s="2" t="s">
        <v>1717</v>
      </c>
      <c r="B78" s="2" t="s">
        <v>1718</v>
      </c>
      <c r="C78" s="6">
        <f t="shared" si="1"/>
        <v>0</v>
      </c>
      <c r="D78" s="2" t="s">
        <v>1719</v>
      </c>
      <c r="E78" s="2" t="s">
        <v>1720</v>
      </c>
      <c r="F78" s="6">
        <f t="array" ref="F78">XLOOKUP(B78,INV!A:A,INV!G:G)</f>
        <v>24</v>
      </c>
      <c r="G78" s="2">
        <v>30.0</v>
      </c>
      <c r="H78" s="6">
        <f t="shared" si="8"/>
        <v>2.5</v>
      </c>
      <c r="I78" s="6">
        <f t="shared" si="2"/>
        <v>0</v>
      </c>
      <c r="J78" s="6">
        <f t="shared" si="6"/>
        <v>0</v>
      </c>
      <c r="L78" s="6">
        <f t="shared" si="4"/>
        <v>0</v>
      </c>
      <c r="N78" s="2" t="s">
        <v>1661</v>
      </c>
      <c r="P78" s="6">
        <f t="shared" si="5"/>
        <v>9.6</v>
      </c>
    </row>
    <row r="79">
      <c r="A79" s="2" t="s">
        <v>1717</v>
      </c>
      <c r="B79" s="2" t="s">
        <v>1721</v>
      </c>
      <c r="C79" s="6">
        <f t="shared" si="1"/>
        <v>0</v>
      </c>
      <c r="D79" s="2" t="s">
        <v>1722</v>
      </c>
      <c r="E79" s="2" t="s">
        <v>1723</v>
      </c>
      <c r="F79" s="6">
        <f t="array" ref="F79">XLOOKUP(B79,INV!A:A,INV!G:G)</f>
        <v>52</v>
      </c>
      <c r="G79" s="2">
        <v>60.0</v>
      </c>
      <c r="H79" s="6">
        <f t="shared" si="8"/>
        <v>5</v>
      </c>
      <c r="I79" s="6">
        <f t="shared" si="2"/>
        <v>0</v>
      </c>
      <c r="J79" s="6">
        <f t="shared" si="6"/>
        <v>0</v>
      </c>
      <c r="L79" s="6">
        <f t="shared" si="4"/>
        <v>0</v>
      </c>
      <c r="N79" s="2" t="s">
        <v>1661</v>
      </c>
      <c r="P79" s="6">
        <f t="shared" si="5"/>
        <v>10.4</v>
      </c>
    </row>
    <row r="80">
      <c r="A80" s="2" t="s">
        <v>1717</v>
      </c>
      <c r="B80" s="2" t="s">
        <v>1724</v>
      </c>
      <c r="C80" s="6">
        <f t="shared" si="1"/>
        <v>0</v>
      </c>
      <c r="D80" s="2" t="s">
        <v>1725</v>
      </c>
      <c r="E80" s="2" t="s">
        <v>1726</v>
      </c>
      <c r="F80" s="6">
        <f t="array" ref="F80">XLOOKUP(B80,INV!A:A,INV!G:G)</f>
        <v>81</v>
      </c>
      <c r="G80" s="2">
        <v>90.0</v>
      </c>
      <c r="H80" s="6">
        <f t="shared" si="8"/>
        <v>7.5</v>
      </c>
      <c r="I80" s="6">
        <f t="shared" si="2"/>
        <v>0</v>
      </c>
      <c r="J80" s="6">
        <f t="shared" si="6"/>
        <v>0</v>
      </c>
      <c r="L80" s="6">
        <f t="shared" si="4"/>
        <v>0</v>
      </c>
      <c r="N80" s="2" t="s">
        <v>1661</v>
      </c>
      <c r="P80" s="6">
        <f t="shared" si="5"/>
        <v>10.8</v>
      </c>
    </row>
    <row r="81">
      <c r="A81" s="2" t="s">
        <v>1717</v>
      </c>
      <c r="B81" s="2" t="s">
        <v>1727</v>
      </c>
      <c r="C81" s="6">
        <f t="shared" si="1"/>
        <v>0</v>
      </c>
      <c r="D81" s="2" t="s">
        <v>1728</v>
      </c>
      <c r="E81" s="2" t="s">
        <v>1729</v>
      </c>
      <c r="F81" s="6">
        <f t="array" ref="F81">XLOOKUP(B81,INV!A:A,INV!G:G)</f>
        <v>82</v>
      </c>
      <c r="G81" s="2">
        <v>90.0</v>
      </c>
      <c r="H81" s="6">
        <f t="shared" si="8"/>
        <v>7.5</v>
      </c>
      <c r="I81" s="6">
        <f t="shared" si="2"/>
        <v>0</v>
      </c>
      <c r="J81" s="6">
        <f t="shared" si="6"/>
        <v>0</v>
      </c>
      <c r="L81" s="6">
        <f t="shared" si="4"/>
        <v>0</v>
      </c>
      <c r="N81" s="2" t="s">
        <v>1661</v>
      </c>
      <c r="P81" s="6">
        <f t="shared" si="5"/>
        <v>10.93333333</v>
      </c>
    </row>
    <row r="82">
      <c r="A82" s="2" t="s">
        <v>1717</v>
      </c>
      <c r="B82" s="2" t="s">
        <v>1730</v>
      </c>
      <c r="C82" s="6">
        <f t="shared" si="1"/>
        <v>0</v>
      </c>
      <c r="D82" s="2" t="s">
        <v>1731</v>
      </c>
      <c r="E82" s="2" t="s">
        <v>1732</v>
      </c>
      <c r="F82" s="6">
        <f t="array" ref="F82">XLOOKUP(B82,INV!A:A,INV!G:G)</f>
        <v>20</v>
      </c>
      <c r="G82" s="2">
        <v>30.0</v>
      </c>
      <c r="H82" s="6">
        <f t="shared" si="8"/>
        <v>2.5</v>
      </c>
      <c r="I82" s="6">
        <f t="shared" si="2"/>
        <v>0</v>
      </c>
      <c r="J82" s="6">
        <f t="shared" si="6"/>
        <v>0</v>
      </c>
      <c r="L82" s="6">
        <f t="shared" si="4"/>
        <v>0</v>
      </c>
      <c r="N82" s="2" t="s">
        <v>1661</v>
      </c>
      <c r="P82" s="6">
        <f t="shared" si="5"/>
        <v>8</v>
      </c>
    </row>
    <row r="83">
      <c r="A83" s="2" t="s">
        <v>1733</v>
      </c>
      <c r="B83" s="2" t="s">
        <v>1734</v>
      </c>
      <c r="C83" s="6">
        <f t="shared" si="1"/>
        <v>0</v>
      </c>
      <c r="D83" s="2" t="s">
        <v>1735</v>
      </c>
      <c r="E83" s="2" t="s">
        <v>1736</v>
      </c>
      <c r="F83" s="6">
        <f t="array" ref="F83">XLOOKUP(B83,INV!A:A,INV!G:G)</f>
        <v>59</v>
      </c>
      <c r="G83" s="2">
        <v>30.0</v>
      </c>
      <c r="H83" s="6">
        <f t="shared" si="8"/>
        <v>2.5</v>
      </c>
      <c r="I83" s="6">
        <f t="shared" si="2"/>
        <v>0</v>
      </c>
      <c r="J83" s="6">
        <f t="shared" si="6"/>
        <v>0</v>
      </c>
      <c r="L83" s="6">
        <f t="shared" si="4"/>
        <v>0</v>
      </c>
      <c r="N83" s="2" t="s">
        <v>1661</v>
      </c>
      <c r="P83" s="6">
        <f t="shared" si="5"/>
        <v>23.6</v>
      </c>
    </row>
    <row r="84">
      <c r="A84" s="2" t="s">
        <v>1733</v>
      </c>
      <c r="B84" s="2" t="s">
        <v>1737</v>
      </c>
      <c r="C84" s="6">
        <f t="shared" si="1"/>
        <v>0</v>
      </c>
      <c r="D84" s="2" t="s">
        <v>1738</v>
      </c>
      <c r="E84" s="2" t="s">
        <v>1739</v>
      </c>
      <c r="F84" s="6">
        <f t="array" ref="F84">XLOOKUP(B84,INV!A:A,INV!G:G)</f>
        <v>61</v>
      </c>
      <c r="G84" s="2">
        <v>60.0</v>
      </c>
      <c r="H84" s="6">
        <f t="shared" si="8"/>
        <v>5</v>
      </c>
      <c r="I84" s="6">
        <f t="shared" si="2"/>
        <v>0</v>
      </c>
      <c r="J84" s="6">
        <f t="shared" si="6"/>
        <v>0</v>
      </c>
      <c r="L84" s="6">
        <f t="shared" si="4"/>
        <v>0</v>
      </c>
      <c r="N84" s="2" t="s">
        <v>1661</v>
      </c>
      <c r="P84" s="6">
        <f t="shared" si="5"/>
        <v>12.2</v>
      </c>
    </row>
    <row r="85">
      <c r="A85" s="2" t="s">
        <v>1733</v>
      </c>
      <c r="B85" s="2" t="s">
        <v>1740</v>
      </c>
      <c r="C85" s="6">
        <f t="shared" si="1"/>
        <v>0</v>
      </c>
      <c r="D85" s="2" t="s">
        <v>1741</v>
      </c>
      <c r="E85" s="2" t="s">
        <v>1742</v>
      </c>
      <c r="F85" s="6">
        <f t="array" ref="F85">XLOOKUP(B85,INV!A:A,INV!G:G)</f>
        <v>76</v>
      </c>
      <c r="G85" s="2">
        <v>90.0</v>
      </c>
      <c r="H85" s="6">
        <f t="shared" si="8"/>
        <v>7.5</v>
      </c>
      <c r="I85" s="6">
        <f t="shared" si="2"/>
        <v>0</v>
      </c>
      <c r="J85" s="6">
        <f t="shared" si="6"/>
        <v>0</v>
      </c>
      <c r="L85" s="6">
        <f t="shared" si="4"/>
        <v>0</v>
      </c>
      <c r="N85" s="2" t="s">
        <v>1661</v>
      </c>
      <c r="P85" s="6">
        <f t="shared" si="5"/>
        <v>10.13333333</v>
      </c>
    </row>
    <row r="86">
      <c r="A86" s="2" t="s">
        <v>1733</v>
      </c>
      <c r="B86" s="2" t="s">
        <v>1743</v>
      </c>
      <c r="C86" s="6">
        <f t="shared" si="1"/>
        <v>0</v>
      </c>
      <c r="D86" s="2" t="s">
        <v>1744</v>
      </c>
      <c r="E86" s="2" t="s">
        <v>1745</v>
      </c>
      <c r="F86" s="6">
        <f t="array" ref="F86">XLOOKUP(B86,INV!A:A,INV!G:G)</f>
        <v>78</v>
      </c>
      <c r="G86" s="2">
        <v>90.0</v>
      </c>
      <c r="H86" s="6">
        <f t="shared" si="8"/>
        <v>7.5</v>
      </c>
      <c r="I86" s="6">
        <f t="shared" si="2"/>
        <v>0</v>
      </c>
      <c r="J86" s="6">
        <f t="shared" si="6"/>
        <v>0</v>
      </c>
      <c r="L86" s="6">
        <f t="shared" si="4"/>
        <v>0</v>
      </c>
      <c r="N86" s="2" t="s">
        <v>1661</v>
      </c>
      <c r="P86" s="6">
        <f t="shared" si="5"/>
        <v>10.4</v>
      </c>
    </row>
    <row r="87">
      <c r="A87" s="2" t="s">
        <v>1733</v>
      </c>
      <c r="B87" s="2" t="s">
        <v>1746</v>
      </c>
      <c r="C87" s="6">
        <f t="shared" si="1"/>
        <v>0</v>
      </c>
      <c r="D87" s="2" t="s">
        <v>1747</v>
      </c>
      <c r="E87" s="2" t="s">
        <v>1748</v>
      </c>
      <c r="F87" s="6">
        <f t="array" ref="F87">XLOOKUP(B87,INV!A:A,INV!G:G)</f>
        <v>23</v>
      </c>
      <c r="G87" s="2">
        <v>30.0</v>
      </c>
      <c r="H87" s="6">
        <f t="shared" si="8"/>
        <v>2.5</v>
      </c>
      <c r="I87" s="6">
        <f t="shared" si="2"/>
        <v>0</v>
      </c>
      <c r="J87" s="6">
        <f t="shared" si="6"/>
        <v>0</v>
      </c>
      <c r="L87" s="6">
        <f t="shared" si="4"/>
        <v>0</v>
      </c>
      <c r="N87" s="2" t="s">
        <v>1661</v>
      </c>
      <c r="P87" s="6">
        <f t="shared" si="5"/>
        <v>9.2</v>
      </c>
    </row>
    <row r="88">
      <c r="A88" s="2" t="s">
        <v>1749</v>
      </c>
      <c r="B88" s="2" t="s">
        <v>1750</v>
      </c>
      <c r="C88" s="6">
        <f t="shared" si="1"/>
        <v>0</v>
      </c>
      <c r="D88" s="2" t="s">
        <v>1751</v>
      </c>
      <c r="E88" s="2" t="s">
        <v>1752</v>
      </c>
      <c r="F88" s="6">
        <f t="array" ref="F88">XLOOKUP(B88,INV!A:A,INV!G:G)</f>
        <v>10</v>
      </c>
      <c r="G88" s="2">
        <v>15.0</v>
      </c>
      <c r="H88" s="6">
        <f t="shared" si="8"/>
        <v>1.25</v>
      </c>
      <c r="I88" s="6">
        <f t="shared" si="2"/>
        <v>0</v>
      </c>
      <c r="J88" s="6">
        <f t="shared" si="6"/>
        <v>0</v>
      </c>
      <c r="L88" s="6">
        <f t="shared" si="4"/>
        <v>0</v>
      </c>
      <c r="N88" s="2" t="s">
        <v>1661</v>
      </c>
      <c r="P88" s="6">
        <f t="shared" si="5"/>
        <v>8</v>
      </c>
    </row>
    <row r="89">
      <c r="A89" s="2" t="s">
        <v>1749</v>
      </c>
      <c r="B89" s="2" t="s">
        <v>1753</v>
      </c>
      <c r="C89" s="6">
        <f t="shared" si="1"/>
        <v>0</v>
      </c>
      <c r="D89" s="2" t="s">
        <v>1754</v>
      </c>
      <c r="E89" s="2" t="s">
        <v>1755</v>
      </c>
      <c r="F89" s="6">
        <f t="array" ref="F89">XLOOKUP(B89,INV!A:A,INV!G:G)</f>
        <v>54</v>
      </c>
      <c r="G89" s="2">
        <v>30.0</v>
      </c>
      <c r="H89" s="6">
        <f t="shared" si="8"/>
        <v>2.5</v>
      </c>
      <c r="I89" s="6">
        <f t="shared" si="2"/>
        <v>0</v>
      </c>
      <c r="J89" s="6">
        <f t="shared" si="6"/>
        <v>0</v>
      </c>
      <c r="L89" s="6">
        <f t="shared" si="4"/>
        <v>0</v>
      </c>
      <c r="N89" s="2" t="s">
        <v>1661</v>
      </c>
      <c r="P89" s="6">
        <f t="shared" si="5"/>
        <v>21.6</v>
      </c>
    </row>
    <row r="90">
      <c r="A90" s="2" t="s">
        <v>1749</v>
      </c>
      <c r="B90" s="2" t="s">
        <v>1756</v>
      </c>
      <c r="C90" s="6">
        <f t="shared" si="1"/>
        <v>0</v>
      </c>
      <c r="D90" s="2" t="s">
        <v>1757</v>
      </c>
      <c r="E90" s="2" t="s">
        <v>1758</v>
      </c>
      <c r="F90" s="6">
        <f t="array" ref="F90">XLOOKUP(B90,INV!A:A,INV!G:G)</f>
        <v>85</v>
      </c>
      <c r="G90" s="2">
        <v>45.0</v>
      </c>
      <c r="H90" s="6">
        <f t="shared" si="8"/>
        <v>3.75</v>
      </c>
      <c r="I90" s="6">
        <f t="shared" si="2"/>
        <v>0</v>
      </c>
      <c r="J90" s="6">
        <f t="shared" si="6"/>
        <v>0</v>
      </c>
      <c r="L90" s="6">
        <f t="shared" si="4"/>
        <v>0</v>
      </c>
      <c r="N90" s="2" t="s">
        <v>1661</v>
      </c>
      <c r="P90" s="6">
        <f t="shared" si="5"/>
        <v>22.66666667</v>
      </c>
    </row>
    <row r="91">
      <c r="A91" s="2" t="s">
        <v>1749</v>
      </c>
      <c r="B91" s="2" t="s">
        <v>1759</v>
      </c>
      <c r="C91" s="6">
        <f t="shared" si="1"/>
        <v>0</v>
      </c>
      <c r="D91" s="2" t="s">
        <v>1760</v>
      </c>
      <c r="E91" s="2" t="s">
        <v>1761</v>
      </c>
      <c r="F91" s="6">
        <f t="array" ref="F91">XLOOKUP(B91,INV!A:A,INV!G:G)</f>
        <v>47</v>
      </c>
      <c r="G91" s="2">
        <v>45.0</v>
      </c>
      <c r="H91" s="6">
        <f t="shared" si="8"/>
        <v>3.75</v>
      </c>
      <c r="I91" s="6">
        <f t="shared" si="2"/>
        <v>0</v>
      </c>
      <c r="J91" s="6">
        <f t="shared" si="6"/>
        <v>0</v>
      </c>
      <c r="L91" s="6">
        <f t="shared" si="4"/>
        <v>0</v>
      </c>
      <c r="N91" s="2" t="s">
        <v>1661</v>
      </c>
      <c r="P91" s="6">
        <f t="shared" si="5"/>
        <v>12.53333333</v>
      </c>
    </row>
    <row r="92">
      <c r="A92" s="2" t="s">
        <v>1749</v>
      </c>
      <c r="B92" s="2" t="s">
        <v>1762</v>
      </c>
      <c r="C92" s="6">
        <f t="shared" si="1"/>
        <v>0</v>
      </c>
      <c r="D92" s="2" t="s">
        <v>1763</v>
      </c>
      <c r="E92" s="2" t="s">
        <v>1764</v>
      </c>
      <c r="F92" s="6">
        <f t="array" ref="F92">XLOOKUP(B92,INV!A:A,INV!G:G)</f>
        <v>24</v>
      </c>
      <c r="G92" s="2">
        <v>15.0</v>
      </c>
      <c r="H92" s="6">
        <f t="shared" si="8"/>
        <v>1.25</v>
      </c>
      <c r="I92" s="6">
        <f t="shared" si="2"/>
        <v>0</v>
      </c>
      <c r="J92" s="6">
        <f t="shared" si="6"/>
        <v>0</v>
      </c>
      <c r="L92" s="6">
        <f t="shared" si="4"/>
        <v>0</v>
      </c>
      <c r="N92" s="2" t="s">
        <v>1661</v>
      </c>
      <c r="P92" s="6">
        <f t="shared" si="5"/>
        <v>19.2</v>
      </c>
    </row>
    <row r="93">
      <c r="A93" s="2" t="s">
        <v>1765</v>
      </c>
      <c r="C93" s="6">
        <f t="shared" si="1"/>
        <v>20</v>
      </c>
      <c r="D93" s="2" t="s">
        <v>1766</v>
      </c>
      <c r="E93" s="2" t="s">
        <v>1767</v>
      </c>
      <c r="F93" s="6" t="str">
        <f t="array" ref="F93">XLOOKUP(B93,INV!A:A,INV!G:G)</f>
        <v>#N/A</v>
      </c>
      <c r="G93" s="2">
        <v>15.0</v>
      </c>
      <c r="H93" s="6">
        <f t="shared" si="8"/>
        <v>1.25</v>
      </c>
      <c r="I93" s="6">
        <f t="shared" si="2"/>
        <v>20</v>
      </c>
      <c r="J93" s="6">
        <f t="shared" si="6"/>
        <v>10</v>
      </c>
      <c r="K93" s="63">
        <v>15.0</v>
      </c>
      <c r="L93" s="6">
        <f t="shared" si="4"/>
        <v>18.75</v>
      </c>
      <c r="N93" s="2" t="s">
        <v>1661</v>
      </c>
      <c r="P93" s="6" t="str">
        <f t="shared" si="5"/>
        <v>#N/A</v>
      </c>
    </row>
    <row r="94">
      <c r="A94" s="2" t="s">
        <v>1765</v>
      </c>
      <c r="C94" s="6">
        <f t="shared" si="1"/>
        <v>75</v>
      </c>
      <c r="D94" s="2" t="s">
        <v>1768</v>
      </c>
      <c r="E94" s="2" t="s">
        <v>1769</v>
      </c>
      <c r="F94" s="6" t="str">
        <f t="array" ref="F94">XLOOKUP(B94,INV!A:A,INV!G:G)</f>
        <v>#N/A</v>
      </c>
      <c r="G94" s="2">
        <v>30.0</v>
      </c>
      <c r="H94" s="6">
        <f t="shared" si="8"/>
        <v>2.5</v>
      </c>
      <c r="I94" s="6">
        <f t="shared" si="2"/>
        <v>75</v>
      </c>
      <c r="J94" s="6">
        <f t="shared" si="6"/>
        <v>37.5</v>
      </c>
      <c r="K94" s="6">
        <v>30.0</v>
      </c>
      <c r="L94" s="6">
        <f t="shared" si="4"/>
        <v>75</v>
      </c>
      <c r="N94" s="2" t="s">
        <v>1661</v>
      </c>
      <c r="P94" s="6" t="str">
        <f t="shared" si="5"/>
        <v>#N/A</v>
      </c>
    </row>
    <row r="95">
      <c r="A95" s="2" t="s">
        <v>1765</v>
      </c>
      <c r="C95" s="6">
        <f t="shared" si="1"/>
        <v>170</v>
      </c>
      <c r="D95" s="2" t="s">
        <v>1770</v>
      </c>
      <c r="E95" s="2" t="s">
        <v>1771</v>
      </c>
      <c r="F95" s="6" t="str">
        <f t="array" ref="F95">XLOOKUP(B95,INV!A:A,INV!G:G)</f>
        <v>#N/A</v>
      </c>
      <c r="G95" s="2">
        <v>45.0</v>
      </c>
      <c r="H95" s="6">
        <f t="shared" si="8"/>
        <v>3.75</v>
      </c>
      <c r="I95" s="6">
        <f t="shared" si="2"/>
        <v>170</v>
      </c>
      <c r="J95" s="6">
        <f t="shared" si="6"/>
        <v>85</v>
      </c>
      <c r="K95" s="6">
        <v>45.0</v>
      </c>
      <c r="L95" s="6">
        <f t="shared" si="4"/>
        <v>168.75</v>
      </c>
      <c r="N95" s="2" t="s">
        <v>1661</v>
      </c>
      <c r="P95" s="6" t="str">
        <f t="shared" si="5"/>
        <v>#N/A</v>
      </c>
    </row>
    <row r="96">
      <c r="A96" s="2" t="s">
        <v>1765</v>
      </c>
      <c r="C96" s="6">
        <f t="shared" si="1"/>
        <v>170</v>
      </c>
      <c r="D96" s="2" t="s">
        <v>1772</v>
      </c>
      <c r="E96" s="2" t="s">
        <v>1773</v>
      </c>
      <c r="F96" s="6" t="str">
        <f t="array" ref="F96">XLOOKUP(B96,INV!A:A,INV!G:G)</f>
        <v>#N/A</v>
      </c>
      <c r="G96" s="2">
        <v>45.0</v>
      </c>
      <c r="H96" s="6">
        <f t="shared" si="8"/>
        <v>3.75</v>
      </c>
      <c r="I96" s="6">
        <f t="shared" si="2"/>
        <v>170</v>
      </c>
      <c r="J96" s="6">
        <f t="shared" si="6"/>
        <v>85</v>
      </c>
      <c r="K96" s="6">
        <v>45.0</v>
      </c>
      <c r="L96" s="6">
        <f t="shared" si="4"/>
        <v>168.75</v>
      </c>
      <c r="N96" s="2" t="s">
        <v>1661</v>
      </c>
      <c r="P96" s="6" t="str">
        <f t="shared" si="5"/>
        <v>#N/A</v>
      </c>
    </row>
    <row r="97">
      <c r="A97" s="2" t="s">
        <v>1765</v>
      </c>
      <c r="C97" s="6">
        <f t="shared" si="1"/>
        <v>20</v>
      </c>
      <c r="D97" s="2" t="s">
        <v>1774</v>
      </c>
      <c r="E97" s="2" t="s">
        <v>1775</v>
      </c>
      <c r="F97" s="6" t="str">
        <f t="array" ref="F97">XLOOKUP(B97,INV!A:A,INV!G:G)</f>
        <v>#N/A</v>
      </c>
      <c r="G97" s="2">
        <v>15.0</v>
      </c>
      <c r="H97" s="6">
        <f t="shared" si="8"/>
        <v>1.25</v>
      </c>
      <c r="I97" s="6">
        <f t="shared" si="2"/>
        <v>20</v>
      </c>
      <c r="J97" s="6">
        <f t="shared" si="6"/>
        <v>10</v>
      </c>
      <c r="K97" s="6">
        <v>15.0</v>
      </c>
      <c r="L97" s="6">
        <f t="shared" si="4"/>
        <v>18.75</v>
      </c>
      <c r="N97" s="2" t="s">
        <v>1661</v>
      </c>
      <c r="P97" s="6" t="str">
        <f t="shared" si="5"/>
        <v>#N/A</v>
      </c>
    </row>
    <row r="98">
      <c r="A98" s="2" t="s">
        <v>1776</v>
      </c>
      <c r="C98" s="6">
        <f t="shared" si="1"/>
        <v>20</v>
      </c>
      <c r="D98" s="2" t="s">
        <v>1777</v>
      </c>
      <c r="E98" s="2" t="s">
        <v>1778</v>
      </c>
      <c r="F98" s="6" t="str">
        <f t="array" ref="F98">XLOOKUP(B98,INV!A:A,INV!G:G)</f>
        <v>#N/A</v>
      </c>
      <c r="G98" s="2">
        <v>15.0</v>
      </c>
      <c r="H98" s="6">
        <f t="shared" si="8"/>
        <v>1.25</v>
      </c>
      <c r="I98" s="6">
        <f t="shared" si="2"/>
        <v>20</v>
      </c>
      <c r="J98" s="6">
        <f t="shared" si="6"/>
        <v>10</v>
      </c>
      <c r="K98" s="63">
        <v>15.0</v>
      </c>
      <c r="L98" s="6">
        <f t="shared" si="4"/>
        <v>18.75</v>
      </c>
      <c r="N98" s="2" t="s">
        <v>1661</v>
      </c>
      <c r="P98" s="6" t="str">
        <f t="shared" si="5"/>
        <v>#N/A</v>
      </c>
    </row>
    <row r="99">
      <c r="A99" s="2" t="s">
        <v>1776</v>
      </c>
      <c r="C99" s="6">
        <f t="shared" si="1"/>
        <v>75</v>
      </c>
      <c r="D99" s="2" t="s">
        <v>1779</v>
      </c>
      <c r="E99" s="2" t="s">
        <v>1780</v>
      </c>
      <c r="F99" s="6" t="str">
        <f t="array" ref="F99">XLOOKUP(B99,INV!A:A,INV!G:G)</f>
        <v>#N/A</v>
      </c>
      <c r="G99" s="2">
        <v>30.0</v>
      </c>
      <c r="H99" s="6">
        <f t="shared" si="8"/>
        <v>2.5</v>
      </c>
      <c r="I99" s="6">
        <f t="shared" si="2"/>
        <v>75</v>
      </c>
      <c r="J99" s="6">
        <f t="shared" si="6"/>
        <v>37.5</v>
      </c>
      <c r="K99" s="6">
        <v>30.0</v>
      </c>
      <c r="L99" s="6">
        <f t="shared" si="4"/>
        <v>75</v>
      </c>
      <c r="N99" s="2" t="s">
        <v>1661</v>
      </c>
      <c r="P99" s="6" t="str">
        <f t="shared" si="5"/>
        <v>#N/A</v>
      </c>
    </row>
    <row r="100">
      <c r="A100" s="2" t="s">
        <v>1776</v>
      </c>
      <c r="C100" s="6">
        <f t="shared" si="1"/>
        <v>170</v>
      </c>
      <c r="D100" s="2" t="s">
        <v>1781</v>
      </c>
      <c r="E100" s="2" t="s">
        <v>1782</v>
      </c>
      <c r="F100" s="6" t="str">
        <f t="array" ref="F100">XLOOKUP(B100,INV!A:A,INV!G:G)</f>
        <v>#N/A</v>
      </c>
      <c r="G100" s="2">
        <v>45.0</v>
      </c>
      <c r="H100" s="6">
        <f t="shared" si="8"/>
        <v>3.75</v>
      </c>
      <c r="I100" s="6">
        <f t="shared" si="2"/>
        <v>170</v>
      </c>
      <c r="J100" s="6">
        <f t="shared" si="6"/>
        <v>85</v>
      </c>
      <c r="K100" s="6">
        <v>45.0</v>
      </c>
      <c r="L100" s="6">
        <f t="shared" si="4"/>
        <v>168.75</v>
      </c>
      <c r="N100" s="2" t="s">
        <v>1661</v>
      </c>
      <c r="P100" s="6" t="str">
        <f t="shared" si="5"/>
        <v>#N/A</v>
      </c>
    </row>
    <row r="101">
      <c r="A101" s="2" t="s">
        <v>1776</v>
      </c>
      <c r="C101" s="6">
        <f t="shared" si="1"/>
        <v>170</v>
      </c>
      <c r="D101" s="2" t="s">
        <v>1783</v>
      </c>
      <c r="E101" s="2" t="s">
        <v>1784</v>
      </c>
      <c r="F101" s="6" t="str">
        <f t="array" ref="F101">XLOOKUP(B101,INV!A:A,INV!G:G)</f>
        <v>#N/A</v>
      </c>
      <c r="G101" s="2">
        <v>45.0</v>
      </c>
      <c r="H101" s="6">
        <f t="shared" si="8"/>
        <v>3.75</v>
      </c>
      <c r="I101" s="6">
        <f t="shared" si="2"/>
        <v>170</v>
      </c>
      <c r="J101" s="6">
        <f t="shared" si="6"/>
        <v>85</v>
      </c>
      <c r="K101" s="6">
        <v>45.0</v>
      </c>
      <c r="L101" s="6">
        <f t="shared" si="4"/>
        <v>168.75</v>
      </c>
      <c r="N101" s="2" t="s">
        <v>1661</v>
      </c>
      <c r="P101" s="6" t="str">
        <f t="shared" si="5"/>
        <v>#N/A</v>
      </c>
    </row>
    <row r="102">
      <c r="A102" s="2" t="s">
        <v>1776</v>
      </c>
      <c r="C102" s="6">
        <f t="shared" si="1"/>
        <v>20</v>
      </c>
      <c r="D102" s="2" t="s">
        <v>1785</v>
      </c>
      <c r="E102" s="2" t="s">
        <v>1786</v>
      </c>
      <c r="F102" s="6" t="str">
        <f t="array" ref="F102">XLOOKUP(B102,INV!A:A,INV!G:G)</f>
        <v>#N/A</v>
      </c>
      <c r="G102" s="2">
        <v>15.0</v>
      </c>
      <c r="H102" s="6">
        <f t="shared" si="8"/>
        <v>1.25</v>
      </c>
      <c r="I102" s="6">
        <f t="shared" si="2"/>
        <v>20</v>
      </c>
      <c r="J102" s="6">
        <f t="shared" si="6"/>
        <v>10</v>
      </c>
      <c r="K102" s="6">
        <v>15.0</v>
      </c>
      <c r="L102" s="6">
        <f t="shared" si="4"/>
        <v>18.75</v>
      </c>
      <c r="N102" s="2" t="s">
        <v>1661</v>
      </c>
      <c r="P102" s="6" t="str">
        <f t="shared" si="5"/>
        <v>#N/A</v>
      </c>
    </row>
    <row r="103">
      <c r="A103" s="2" t="s">
        <v>1787</v>
      </c>
      <c r="B103" s="2" t="s">
        <v>1788</v>
      </c>
      <c r="C103" s="6">
        <f t="shared" si="1"/>
        <v>0</v>
      </c>
      <c r="D103" s="2" t="s">
        <v>1789</v>
      </c>
      <c r="E103" s="2" t="s">
        <v>1790</v>
      </c>
      <c r="F103" s="6">
        <f t="array" ref="F103">XLOOKUP(B103,INV!A:A,INV!G:G)</f>
        <v>23</v>
      </c>
      <c r="G103" s="2">
        <v>30.0</v>
      </c>
      <c r="H103" s="6">
        <f t="shared" si="8"/>
        <v>2.5</v>
      </c>
      <c r="I103" s="6">
        <f t="shared" si="2"/>
        <v>0</v>
      </c>
      <c r="J103" s="6">
        <f t="shared" si="6"/>
        <v>0</v>
      </c>
      <c r="L103" s="6">
        <f t="shared" si="4"/>
        <v>0</v>
      </c>
      <c r="N103" s="2" t="s">
        <v>1661</v>
      </c>
      <c r="P103" s="6">
        <f t="shared" si="5"/>
        <v>9.2</v>
      </c>
    </row>
    <row r="104">
      <c r="A104" s="2" t="s">
        <v>1787</v>
      </c>
      <c r="B104" s="2" t="s">
        <v>1791</v>
      </c>
      <c r="C104" s="6">
        <f t="shared" si="1"/>
        <v>0</v>
      </c>
      <c r="D104" s="2" t="s">
        <v>1792</v>
      </c>
      <c r="E104" s="2" t="s">
        <v>1793</v>
      </c>
      <c r="F104" s="6">
        <f t="array" ref="F104">XLOOKUP(B104,INV!A:A,INV!G:G)</f>
        <v>33</v>
      </c>
      <c r="G104" s="2">
        <v>40.0</v>
      </c>
      <c r="H104" s="6">
        <f t="shared" si="8"/>
        <v>3.333333333</v>
      </c>
      <c r="I104" s="6">
        <f t="shared" si="2"/>
        <v>0</v>
      </c>
      <c r="J104" s="6">
        <f t="shared" si="6"/>
        <v>0</v>
      </c>
      <c r="L104" s="6">
        <f t="shared" si="4"/>
        <v>0</v>
      </c>
      <c r="N104" s="2" t="s">
        <v>1661</v>
      </c>
      <c r="P104" s="6">
        <f t="shared" si="5"/>
        <v>9.9</v>
      </c>
    </row>
    <row r="105">
      <c r="A105" s="2" t="s">
        <v>1787</v>
      </c>
      <c r="B105" s="2" t="s">
        <v>1794</v>
      </c>
      <c r="C105" s="6">
        <f t="shared" si="1"/>
        <v>0</v>
      </c>
      <c r="D105" s="2" t="s">
        <v>1795</v>
      </c>
      <c r="E105" s="2" t="s">
        <v>1796</v>
      </c>
      <c r="F105" s="6">
        <f t="array" ref="F105">XLOOKUP(B105,INV!A:A,INV!G:G)</f>
        <v>82</v>
      </c>
      <c r="G105" s="2">
        <v>70.0</v>
      </c>
      <c r="H105" s="6">
        <f t="shared" si="8"/>
        <v>5.833333333</v>
      </c>
      <c r="I105" s="6">
        <f t="shared" si="2"/>
        <v>0</v>
      </c>
      <c r="J105" s="6">
        <f t="shared" si="6"/>
        <v>0</v>
      </c>
      <c r="L105" s="6">
        <f t="shared" si="4"/>
        <v>0</v>
      </c>
      <c r="N105" s="2" t="s">
        <v>1661</v>
      </c>
      <c r="P105" s="6">
        <f t="shared" si="5"/>
        <v>14.05714286</v>
      </c>
    </row>
    <row r="106">
      <c r="A106" s="2" t="s">
        <v>1787</v>
      </c>
      <c r="B106" s="2" t="s">
        <v>1797</v>
      </c>
      <c r="C106" s="6">
        <f t="shared" si="1"/>
        <v>0</v>
      </c>
      <c r="D106" s="2" t="s">
        <v>1798</v>
      </c>
      <c r="E106" s="2" t="s">
        <v>1799</v>
      </c>
      <c r="F106" s="6">
        <f t="array" ref="F106">XLOOKUP(B106,INV!A:A,INV!G:G)</f>
        <v>24</v>
      </c>
      <c r="G106" s="2">
        <v>30.0</v>
      </c>
      <c r="H106" s="6">
        <f t="shared" si="8"/>
        <v>2.5</v>
      </c>
      <c r="I106" s="6">
        <f t="shared" si="2"/>
        <v>0</v>
      </c>
      <c r="J106" s="6">
        <f t="shared" si="6"/>
        <v>0</v>
      </c>
      <c r="L106" s="6">
        <f t="shared" si="4"/>
        <v>0</v>
      </c>
      <c r="N106" s="2" t="s">
        <v>1661</v>
      </c>
      <c r="P106" s="6">
        <f t="shared" si="5"/>
        <v>9.6</v>
      </c>
    </row>
    <row r="107">
      <c r="A107" s="2" t="s">
        <v>1787</v>
      </c>
      <c r="B107" s="2" t="s">
        <v>1800</v>
      </c>
      <c r="C107" s="6">
        <f t="shared" si="1"/>
        <v>0</v>
      </c>
      <c r="D107" s="2" t="s">
        <v>1801</v>
      </c>
      <c r="E107" s="2" t="s">
        <v>1802</v>
      </c>
      <c r="F107" s="6">
        <f t="array" ref="F107">XLOOKUP(B107,INV!A:A,INV!G:G)</f>
        <v>28</v>
      </c>
      <c r="G107" s="2">
        <v>30.0</v>
      </c>
      <c r="H107" s="6">
        <f t="shared" si="8"/>
        <v>2.5</v>
      </c>
      <c r="I107" s="6">
        <f t="shared" si="2"/>
        <v>0</v>
      </c>
      <c r="J107" s="6">
        <f t="shared" si="6"/>
        <v>0</v>
      </c>
      <c r="L107" s="6">
        <f t="shared" si="4"/>
        <v>0</v>
      </c>
      <c r="N107" s="2" t="s">
        <v>1661</v>
      </c>
      <c r="P107" s="6">
        <f t="shared" si="5"/>
        <v>11.2</v>
      </c>
    </row>
    <row r="108">
      <c r="A108" s="2" t="s">
        <v>1803</v>
      </c>
      <c r="C108" s="6">
        <f t="shared" si="1"/>
        <v>75</v>
      </c>
      <c r="D108" s="2" t="s">
        <v>1804</v>
      </c>
      <c r="E108" s="2" t="s">
        <v>1805</v>
      </c>
      <c r="F108" s="6" t="str">
        <f t="array" ref="F108">XLOOKUP(B108,INV!A:A,INV!G:G)</f>
        <v>#N/A</v>
      </c>
      <c r="G108" s="2">
        <v>30.0</v>
      </c>
      <c r="H108" s="6">
        <f t="shared" si="8"/>
        <v>2.5</v>
      </c>
      <c r="I108" s="6">
        <f t="shared" si="2"/>
        <v>75</v>
      </c>
      <c r="J108" s="6">
        <f t="shared" si="6"/>
        <v>37.5</v>
      </c>
      <c r="K108" s="63">
        <v>30.0</v>
      </c>
      <c r="L108" s="6">
        <f t="shared" si="4"/>
        <v>75</v>
      </c>
      <c r="N108" s="2" t="s">
        <v>1661</v>
      </c>
      <c r="P108" s="6" t="str">
        <f t="shared" si="5"/>
        <v>#N/A</v>
      </c>
    </row>
    <row r="109">
      <c r="A109" s="2" t="s">
        <v>1803</v>
      </c>
      <c r="C109" s="6">
        <f t="shared" si="1"/>
        <v>135</v>
      </c>
      <c r="D109" s="2" t="s">
        <v>1806</v>
      </c>
      <c r="E109" s="2" t="s">
        <v>1807</v>
      </c>
      <c r="F109" s="6" t="str">
        <f t="array" ref="F109">XLOOKUP(B109,INV!A:A,INV!G:G)</f>
        <v>#N/A</v>
      </c>
      <c r="G109" s="2">
        <v>40.0</v>
      </c>
      <c r="H109" s="6">
        <f t="shared" si="8"/>
        <v>3.333333333</v>
      </c>
      <c r="I109" s="6">
        <f t="shared" si="2"/>
        <v>135</v>
      </c>
      <c r="J109" s="6">
        <f t="shared" si="6"/>
        <v>67.5</v>
      </c>
      <c r="K109" s="6">
        <v>40.0</v>
      </c>
      <c r="L109" s="6">
        <f t="shared" si="4"/>
        <v>133.3333333</v>
      </c>
      <c r="N109" s="2" t="s">
        <v>1661</v>
      </c>
      <c r="P109" s="6" t="str">
        <f t="shared" si="5"/>
        <v>#N/A</v>
      </c>
    </row>
    <row r="110">
      <c r="A110" s="2" t="s">
        <v>1803</v>
      </c>
      <c r="C110" s="6">
        <f t="shared" si="1"/>
        <v>410</v>
      </c>
      <c r="D110" s="2" t="s">
        <v>1808</v>
      </c>
      <c r="E110" s="2" t="s">
        <v>1809</v>
      </c>
      <c r="F110" s="6" t="str">
        <f t="array" ref="F110">XLOOKUP(B110,INV!A:A,INV!G:G)</f>
        <v>#N/A</v>
      </c>
      <c r="G110" s="2">
        <v>70.0</v>
      </c>
      <c r="H110" s="6">
        <f t="shared" si="8"/>
        <v>5.833333333</v>
      </c>
      <c r="I110" s="6">
        <f t="shared" si="2"/>
        <v>410</v>
      </c>
      <c r="J110" s="6">
        <f t="shared" si="6"/>
        <v>205</v>
      </c>
      <c r="K110" s="6">
        <v>70.0</v>
      </c>
      <c r="L110" s="6">
        <f t="shared" si="4"/>
        <v>408.3333333</v>
      </c>
      <c r="N110" s="2" t="s">
        <v>1661</v>
      </c>
      <c r="P110" s="6" t="str">
        <f t="shared" si="5"/>
        <v>#N/A</v>
      </c>
    </row>
    <row r="111">
      <c r="A111" s="2" t="s">
        <v>1803</v>
      </c>
      <c r="C111" s="6">
        <f t="shared" si="1"/>
        <v>75</v>
      </c>
      <c r="D111" s="2" t="s">
        <v>1810</v>
      </c>
      <c r="E111" s="2" t="s">
        <v>1811</v>
      </c>
      <c r="F111" s="6" t="str">
        <f t="array" ref="F111">XLOOKUP(B111,INV!A:A,INV!G:G)</f>
        <v>#N/A</v>
      </c>
      <c r="G111" s="2">
        <v>30.0</v>
      </c>
      <c r="H111" s="6">
        <f t="shared" si="8"/>
        <v>2.5</v>
      </c>
      <c r="I111" s="6">
        <f t="shared" si="2"/>
        <v>75</v>
      </c>
      <c r="J111" s="6">
        <f t="shared" si="6"/>
        <v>37.5</v>
      </c>
      <c r="K111" s="6">
        <v>30.0</v>
      </c>
      <c r="L111" s="6">
        <f t="shared" si="4"/>
        <v>75</v>
      </c>
      <c r="N111" s="2" t="s">
        <v>1661</v>
      </c>
      <c r="P111" s="6" t="str">
        <f t="shared" si="5"/>
        <v>#N/A</v>
      </c>
    </row>
    <row r="112">
      <c r="A112" s="2" t="s">
        <v>1803</v>
      </c>
      <c r="C112" s="6">
        <f t="shared" si="1"/>
        <v>75</v>
      </c>
      <c r="D112" s="2" t="s">
        <v>1812</v>
      </c>
      <c r="E112" s="2" t="s">
        <v>1813</v>
      </c>
      <c r="F112" s="6" t="str">
        <f t="array" ref="F112">XLOOKUP(B112,INV!A:A,INV!G:G)</f>
        <v>#N/A</v>
      </c>
      <c r="G112" s="2">
        <v>30.0</v>
      </c>
      <c r="H112" s="6">
        <f t="shared" si="8"/>
        <v>2.5</v>
      </c>
      <c r="I112" s="6">
        <f t="shared" si="2"/>
        <v>75</v>
      </c>
      <c r="J112" s="6">
        <f t="shared" si="6"/>
        <v>37.5</v>
      </c>
      <c r="K112" s="6">
        <v>30.0</v>
      </c>
      <c r="L112" s="6">
        <f t="shared" si="4"/>
        <v>75</v>
      </c>
      <c r="N112" s="2" t="s">
        <v>1661</v>
      </c>
      <c r="P112" s="6" t="str">
        <f t="shared" si="5"/>
        <v>#N/A</v>
      </c>
    </row>
    <row r="113">
      <c r="A113" s="2" t="s">
        <v>1814</v>
      </c>
      <c r="C113" s="6">
        <f t="shared" si="1"/>
        <v>35</v>
      </c>
      <c r="D113" s="2" t="s">
        <v>1815</v>
      </c>
      <c r="E113" s="2" t="s">
        <v>1816</v>
      </c>
      <c r="F113" s="6" t="str">
        <f t="array" ref="F113">XLOOKUP(B113,INV!A:A,INV!G:G)</f>
        <v>#N/A</v>
      </c>
      <c r="G113" s="2">
        <v>20.0</v>
      </c>
      <c r="H113" s="6">
        <f t="shared" si="8"/>
        <v>1.666666667</v>
      </c>
      <c r="I113" s="6">
        <f t="shared" si="2"/>
        <v>35</v>
      </c>
      <c r="J113" s="6">
        <f t="shared" si="6"/>
        <v>17.5</v>
      </c>
      <c r="K113" s="63">
        <v>20.0</v>
      </c>
      <c r="L113" s="6">
        <f t="shared" si="4"/>
        <v>33.33333333</v>
      </c>
      <c r="N113" s="2" t="s">
        <v>1661</v>
      </c>
      <c r="P113" s="6" t="str">
        <f t="shared" si="5"/>
        <v>#N/A</v>
      </c>
    </row>
    <row r="114">
      <c r="A114" s="2" t="s">
        <v>1814</v>
      </c>
      <c r="C114" s="6">
        <f t="shared" si="1"/>
        <v>75</v>
      </c>
      <c r="D114" s="2" t="s">
        <v>1817</v>
      </c>
      <c r="E114" s="2" t="s">
        <v>1818</v>
      </c>
      <c r="F114" s="6" t="str">
        <f t="array" ref="F114">XLOOKUP(B114,INV!A:A,INV!G:G)</f>
        <v>#N/A</v>
      </c>
      <c r="G114" s="2">
        <v>30.0</v>
      </c>
      <c r="H114" s="6">
        <f t="shared" si="8"/>
        <v>2.5</v>
      </c>
      <c r="I114" s="6">
        <f t="shared" si="2"/>
        <v>75</v>
      </c>
      <c r="J114" s="6">
        <f t="shared" si="6"/>
        <v>37.5</v>
      </c>
      <c r="K114" s="6">
        <v>30.0</v>
      </c>
      <c r="L114" s="6">
        <f t="shared" si="4"/>
        <v>75</v>
      </c>
      <c r="N114" s="2" t="s">
        <v>1661</v>
      </c>
      <c r="P114" s="6" t="str">
        <f t="shared" si="5"/>
        <v>#N/A</v>
      </c>
    </row>
    <row r="115">
      <c r="A115" s="2" t="s">
        <v>1814</v>
      </c>
      <c r="C115" s="6">
        <f t="shared" si="1"/>
        <v>300</v>
      </c>
      <c r="D115" s="2" t="s">
        <v>1819</v>
      </c>
      <c r="E115" s="2" t="s">
        <v>1820</v>
      </c>
      <c r="F115" s="6" t="str">
        <f t="array" ref="F115">XLOOKUP(B115,INV!A:A,INV!G:G)</f>
        <v>#N/A</v>
      </c>
      <c r="G115" s="2">
        <v>60.0</v>
      </c>
      <c r="H115" s="6">
        <f t="shared" si="8"/>
        <v>5</v>
      </c>
      <c r="I115" s="6">
        <f t="shared" si="2"/>
        <v>300</v>
      </c>
      <c r="J115" s="6">
        <f t="shared" si="6"/>
        <v>150</v>
      </c>
      <c r="K115" s="6">
        <v>60.0</v>
      </c>
      <c r="L115" s="6">
        <f t="shared" si="4"/>
        <v>300</v>
      </c>
      <c r="N115" s="2" t="s">
        <v>1661</v>
      </c>
      <c r="P115" s="6" t="str">
        <f t="shared" si="5"/>
        <v>#N/A</v>
      </c>
    </row>
    <row r="116">
      <c r="A116" s="2" t="s">
        <v>1814</v>
      </c>
      <c r="C116" s="6">
        <f t="shared" si="1"/>
        <v>35</v>
      </c>
      <c r="D116" s="2" t="s">
        <v>1821</v>
      </c>
      <c r="E116" s="2" t="s">
        <v>1822</v>
      </c>
      <c r="F116" s="6" t="str">
        <f t="array" ref="F116">XLOOKUP(B116,INV!A:A,INV!G:G)</f>
        <v>#N/A</v>
      </c>
      <c r="G116" s="2">
        <v>20.0</v>
      </c>
      <c r="H116" s="6">
        <f t="shared" si="8"/>
        <v>1.666666667</v>
      </c>
      <c r="I116" s="6">
        <f t="shared" si="2"/>
        <v>35</v>
      </c>
      <c r="J116" s="6">
        <f t="shared" si="6"/>
        <v>17.5</v>
      </c>
      <c r="K116" s="6">
        <v>20.0</v>
      </c>
      <c r="L116" s="6">
        <f t="shared" si="4"/>
        <v>33.33333333</v>
      </c>
      <c r="N116" s="2" t="s">
        <v>1661</v>
      </c>
      <c r="P116" s="6" t="str">
        <f t="shared" si="5"/>
        <v>#N/A</v>
      </c>
    </row>
    <row r="117">
      <c r="A117" s="2" t="s">
        <v>1814</v>
      </c>
      <c r="C117" s="6">
        <f t="shared" si="1"/>
        <v>35</v>
      </c>
      <c r="D117" s="2" t="s">
        <v>1823</v>
      </c>
      <c r="E117" s="2" t="s">
        <v>1824</v>
      </c>
      <c r="F117" s="6" t="str">
        <f t="array" ref="F117">XLOOKUP(B117,INV!A:A,INV!G:G)</f>
        <v>#N/A</v>
      </c>
      <c r="G117" s="2">
        <v>20.0</v>
      </c>
      <c r="H117" s="6">
        <f t="shared" si="8"/>
        <v>1.666666667</v>
      </c>
      <c r="I117" s="6">
        <f t="shared" si="2"/>
        <v>35</v>
      </c>
      <c r="J117" s="6">
        <f t="shared" si="6"/>
        <v>17.5</v>
      </c>
      <c r="K117" s="6">
        <v>20.0</v>
      </c>
      <c r="L117" s="6">
        <f t="shared" si="4"/>
        <v>33.33333333</v>
      </c>
      <c r="N117" s="2" t="s">
        <v>1661</v>
      </c>
      <c r="P117" s="6" t="str">
        <f t="shared" si="5"/>
        <v>#N/A</v>
      </c>
    </row>
    <row r="118">
      <c r="A118" s="2" t="s">
        <v>1825</v>
      </c>
      <c r="C118" s="6">
        <f t="shared" si="1"/>
        <v>35</v>
      </c>
      <c r="D118" s="2" t="s">
        <v>1826</v>
      </c>
      <c r="E118" s="2" t="s">
        <v>1827</v>
      </c>
      <c r="F118" s="6" t="str">
        <f t="array" ref="F118">XLOOKUP(B118,INV!A:A,INV!G:G)</f>
        <v>#N/A</v>
      </c>
      <c r="G118" s="2">
        <v>20.0</v>
      </c>
      <c r="H118" s="6">
        <f t="shared" si="8"/>
        <v>1.666666667</v>
      </c>
      <c r="I118" s="6">
        <f t="shared" si="2"/>
        <v>35</v>
      </c>
      <c r="J118" s="6">
        <f t="shared" si="6"/>
        <v>17.5</v>
      </c>
      <c r="K118" s="63">
        <v>20.0</v>
      </c>
      <c r="L118" s="6">
        <f t="shared" si="4"/>
        <v>33.33333333</v>
      </c>
      <c r="N118" s="2" t="s">
        <v>1661</v>
      </c>
      <c r="P118" s="6" t="str">
        <f t="shared" si="5"/>
        <v>#N/A</v>
      </c>
    </row>
    <row r="119">
      <c r="A119" s="2" t="s">
        <v>1825</v>
      </c>
      <c r="C119" s="6">
        <f t="shared" si="1"/>
        <v>105</v>
      </c>
      <c r="D119" s="2" t="s">
        <v>1828</v>
      </c>
      <c r="E119" s="2" t="s">
        <v>1829</v>
      </c>
      <c r="F119" s="6" t="str">
        <f t="array" ref="F119">XLOOKUP(B119,INV!A:A,INV!G:G)</f>
        <v>#N/A</v>
      </c>
      <c r="G119" s="2">
        <v>35.0</v>
      </c>
      <c r="H119" s="6">
        <f t="shared" si="8"/>
        <v>2.916666667</v>
      </c>
      <c r="I119" s="6">
        <f t="shared" si="2"/>
        <v>105</v>
      </c>
      <c r="J119" s="6">
        <f t="shared" si="6"/>
        <v>52.5</v>
      </c>
      <c r="K119" s="6">
        <v>35.0</v>
      </c>
      <c r="L119" s="6">
        <f t="shared" si="4"/>
        <v>102.0833333</v>
      </c>
      <c r="N119" s="2" t="s">
        <v>1661</v>
      </c>
      <c r="P119" s="6" t="str">
        <f t="shared" si="5"/>
        <v>#N/A</v>
      </c>
    </row>
    <row r="120">
      <c r="A120" s="2" t="s">
        <v>1825</v>
      </c>
      <c r="C120" s="6">
        <f t="shared" si="1"/>
        <v>170</v>
      </c>
      <c r="D120" s="2" t="s">
        <v>1830</v>
      </c>
      <c r="E120" s="2" t="s">
        <v>1831</v>
      </c>
      <c r="F120" s="6" t="str">
        <f t="array" ref="F120">XLOOKUP(B120,INV!A:A,INV!G:G)</f>
        <v>#N/A</v>
      </c>
      <c r="G120" s="2">
        <v>45.0</v>
      </c>
      <c r="H120" s="6">
        <f t="shared" si="8"/>
        <v>3.75</v>
      </c>
      <c r="I120" s="6">
        <f t="shared" si="2"/>
        <v>170</v>
      </c>
      <c r="J120" s="6">
        <f t="shared" si="6"/>
        <v>85</v>
      </c>
      <c r="K120" s="6">
        <v>45.0</v>
      </c>
      <c r="L120" s="6">
        <f t="shared" si="4"/>
        <v>168.75</v>
      </c>
      <c r="N120" s="2" t="s">
        <v>1661</v>
      </c>
      <c r="P120" s="6" t="str">
        <f t="shared" si="5"/>
        <v>#N/A</v>
      </c>
    </row>
    <row r="121">
      <c r="A121" s="2" t="s">
        <v>1825</v>
      </c>
      <c r="C121" s="6">
        <f t="shared" si="1"/>
        <v>105</v>
      </c>
      <c r="D121" s="2" t="s">
        <v>1832</v>
      </c>
      <c r="E121" s="2" t="s">
        <v>1833</v>
      </c>
      <c r="F121" s="6" t="str">
        <f t="array" ref="F121">XLOOKUP(B121,INV!A:A,INV!G:G)</f>
        <v>#N/A</v>
      </c>
      <c r="G121" s="2">
        <v>35.0</v>
      </c>
      <c r="H121" s="6">
        <f t="shared" si="8"/>
        <v>2.916666667</v>
      </c>
      <c r="I121" s="6">
        <f t="shared" si="2"/>
        <v>105</v>
      </c>
      <c r="J121" s="6">
        <f t="shared" si="6"/>
        <v>52.5</v>
      </c>
      <c r="K121" s="6">
        <v>35.0</v>
      </c>
      <c r="L121" s="6">
        <f t="shared" si="4"/>
        <v>102.0833333</v>
      </c>
      <c r="N121" s="2" t="s">
        <v>1661</v>
      </c>
      <c r="P121" s="6" t="str">
        <f t="shared" si="5"/>
        <v>#N/A</v>
      </c>
    </row>
    <row r="122">
      <c r="A122" s="2" t="s">
        <v>1825</v>
      </c>
      <c r="C122" s="6">
        <f t="shared" si="1"/>
        <v>20</v>
      </c>
      <c r="D122" s="2" t="s">
        <v>1834</v>
      </c>
      <c r="E122" s="2" t="s">
        <v>1835</v>
      </c>
      <c r="F122" s="6" t="str">
        <f t="array" ref="F122">XLOOKUP(B122,INV!A:A,INV!G:G)</f>
        <v>#N/A</v>
      </c>
      <c r="G122" s="2">
        <v>15.0</v>
      </c>
      <c r="H122" s="6">
        <f t="shared" si="8"/>
        <v>1.25</v>
      </c>
      <c r="I122" s="6">
        <f t="shared" si="2"/>
        <v>20</v>
      </c>
      <c r="J122" s="6">
        <f t="shared" si="6"/>
        <v>10</v>
      </c>
      <c r="K122" s="6">
        <v>15.0</v>
      </c>
      <c r="L122" s="6">
        <f t="shared" si="4"/>
        <v>18.75</v>
      </c>
      <c r="N122" s="2" t="s">
        <v>1661</v>
      </c>
      <c r="P122" s="6" t="str">
        <f t="shared" si="5"/>
        <v>#N/A</v>
      </c>
    </row>
    <row r="123">
      <c r="A123" s="2" t="s">
        <v>1836</v>
      </c>
      <c r="C123" s="6">
        <f t="shared" si="1"/>
        <v>35</v>
      </c>
      <c r="D123" s="2" t="s">
        <v>1837</v>
      </c>
      <c r="E123" s="2" t="s">
        <v>1838</v>
      </c>
      <c r="F123" s="6" t="str">
        <f t="array" ref="F123">XLOOKUP(B123,INV!A:A,INV!G:G)</f>
        <v>#N/A</v>
      </c>
      <c r="G123" s="2">
        <v>20.0</v>
      </c>
      <c r="H123" s="6">
        <f t="shared" si="8"/>
        <v>1.666666667</v>
      </c>
      <c r="I123" s="6">
        <f t="shared" si="2"/>
        <v>35</v>
      </c>
      <c r="J123" s="6">
        <f t="shared" si="6"/>
        <v>17.5</v>
      </c>
      <c r="K123" s="63">
        <v>20.0</v>
      </c>
      <c r="L123" s="6">
        <f t="shared" si="4"/>
        <v>33.33333333</v>
      </c>
      <c r="N123" s="2" t="s">
        <v>1661</v>
      </c>
      <c r="P123" s="6" t="str">
        <f t="shared" si="5"/>
        <v>#N/A</v>
      </c>
    </row>
    <row r="124">
      <c r="A124" s="2" t="s">
        <v>1836</v>
      </c>
      <c r="C124" s="6">
        <f t="shared" si="1"/>
        <v>105</v>
      </c>
      <c r="D124" s="2" t="s">
        <v>1839</v>
      </c>
      <c r="E124" s="2" t="s">
        <v>1840</v>
      </c>
      <c r="F124" s="6" t="str">
        <f t="array" ref="F124">XLOOKUP(B124,INV!A:A,INV!G:G)</f>
        <v>#N/A</v>
      </c>
      <c r="G124" s="2">
        <v>35.0</v>
      </c>
      <c r="H124" s="6">
        <f t="shared" si="8"/>
        <v>2.916666667</v>
      </c>
      <c r="I124" s="6">
        <f t="shared" si="2"/>
        <v>105</v>
      </c>
      <c r="J124" s="6">
        <f t="shared" si="6"/>
        <v>52.5</v>
      </c>
      <c r="K124" s="6">
        <v>35.0</v>
      </c>
      <c r="L124" s="6">
        <f t="shared" si="4"/>
        <v>102.0833333</v>
      </c>
      <c r="N124" s="2" t="s">
        <v>1661</v>
      </c>
      <c r="P124" s="6" t="str">
        <f t="shared" si="5"/>
        <v>#N/A</v>
      </c>
    </row>
    <row r="125">
      <c r="A125" s="2" t="s">
        <v>1836</v>
      </c>
      <c r="C125" s="6">
        <f t="shared" si="1"/>
        <v>170</v>
      </c>
      <c r="D125" s="2" t="s">
        <v>1841</v>
      </c>
      <c r="E125" s="2" t="s">
        <v>1842</v>
      </c>
      <c r="F125" s="6" t="str">
        <f t="array" ref="F125">XLOOKUP(B125,INV!A:A,INV!G:G)</f>
        <v>#N/A</v>
      </c>
      <c r="G125" s="2">
        <v>45.0</v>
      </c>
      <c r="H125" s="6">
        <f t="shared" si="8"/>
        <v>3.75</v>
      </c>
      <c r="I125" s="6">
        <f t="shared" si="2"/>
        <v>170</v>
      </c>
      <c r="J125" s="6">
        <f t="shared" si="6"/>
        <v>85</v>
      </c>
      <c r="K125" s="6">
        <v>45.0</v>
      </c>
      <c r="L125" s="6">
        <f t="shared" si="4"/>
        <v>168.75</v>
      </c>
      <c r="N125" s="2" t="s">
        <v>1661</v>
      </c>
      <c r="P125" s="6" t="str">
        <f t="shared" si="5"/>
        <v>#N/A</v>
      </c>
    </row>
    <row r="126">
      <c r="A126" s="2" t="s">
        <v>1836</v>
      </c>
      <c r="C126" s="6">
        <f t="shared" si="1"/>
        <v>105</v>
      </c>
      <c r="D126" s="2" t="s">
        <v>1843</v>
      </c>
      <c r="E126" s="2" t="s">
        <v>1844</v>
      </c>
      <c r="F126" s="6" t="str">
        <f t="array" ref="F126">XLOOKUP(B126,INV!A:A,INV!G:G)</f>
        <v>#N/A</v>
      </c>
      <c r="G126" s="2">
        <v>35.0</v>
      </c>
      <c r="H126" s="6">
        <f t="shared" si="8"/>
        <v>2.916666667</v>
      </c>
      <c r="I126" s="6">
        <f t="shared" si="2"/>
        <v>105</v>
      </c>
      <c r="J126" s="6">
        <f t="shared" si="6"/>
        <v>52.5</v>
      </c>
      <c r="K126" s="6">
        <v>35.0</v>
      </c>
      <c r="L126" s="6">
        <f t="shared" si="4"/>
        <v>102.0833333</v>
      </c>
      <c r="N126" s="2" t="s">
        <v>1661</v>
      </c>
      <c r="P126" s="6" t="str">
        <f t="shared" si="5"/>
        <v>#N/A</v>
      </c>
    </row>
    <row r="127">
      <c r="A127" s="2" t="s">
        <v>1836</v>
      </c>
      <c r="C127" s="6">
        <f t="shared" si="1"/>
        <v>20</v>
      </c>
      <c r="D127" s="2" t="s">
        <v>1845</v>
      </c>
      <c r="E127" s="2" t="s">
        <v>1846</v>
      </c>
      <c r="F127" s="6" t="str">
        <f t="array" ref="F127">XLOOKUP(B127,INV!A:A,INV!G:G)</f>
        <v>#N/A</v>
      </c>
      <c r="G127" s="2">
        <v>15.0</v>
      </c>
      <c r="H127" s="6">
        <f t="shared" si="8"/>
        <v>1.25</v>
      </c>
      <c r="I127" s="6">
        <f t="shared" si="2"/>
        <v>20</v>
      </c>
      <c r="J127" s="6">
        <f t="shared" si="6"/>
        <v>10</v>
      </c>
      <c r="K127" s="6">
        <v>15.0</v>
      </c>
      <c r="L127" s="6">
        <f t="shared" si="4"/>
        <v>18.75</v>
      </c>
      <c r="N127" s="2" t="s">
        <v>1661</v>
      </c>
      <c r="P127" s="6" t="str">
        <f t="shared" si="5"/>
        <v>#N/A</v>
      </c>
    </row>
    <row r="128">
      <c r="A128" s="2" t="s">
        <v>1847</v>
      </c>
      <c r="C128" s="6">
        <f t="shared" si="1"/>
        <v>35</v>
      </c>
      <c r="D128" s="2" t="s">
        <v>1848</v>
      </c>
      <c r="E128" s="2" t="s">
        <v>1849</v>
      </c>
      <c r="F128" s="6" t="str">
        <f t="array" ref="F128">XLOOKUP(B128,INV!A:A,INV!G:G)</f>
        <v>#N/A</v>
      </c>
      <c r="G128" s="2">
        <v>20.0</v>
      </c>
      <c r="H128" s="6">
        <f t="shared" si="8"/>
        <v>1.666666667</v>
      </c>
      <c r="I128" s="6">
        <f t="shared" si="2"/>
        <v>35</v>
      </c>
      <c r="J128" s="6">
        <f t="shared" si="6"/>
        <v>17.5</v>
      </c>
      <c r="K128" s="63">
        <v>20.0</v>
      </c>
      <c r="L128" s="6">
        <f t="shared" si="4"/>
        <v>33.33333333</v>
      </c>
      <c r="N128" s="2" t="s">
        <v>1661</v>
      </c>
      <c r="P128" s="6" t="str">
        <f t="shared" si="5"/>
        <v>#N/A</v>
      </c>
    </row>
    <row r="129">
      <c r="A129" s="2" t="s">
        <v>1847</v>
      </c>
      <c r="C129" s="6">
        <f t="shared" si="1"/>
        <v>105</v>
      </c>
      <c r="D129" s="2" t="s">
        <v>1850</v>
      </c>
      <c r="E129" s="2" t="s">
        <v>1851</v>
      </c>
      <c r="F129" s="6" t="str">
        <f t="array" ref="F129">XLOOKUP(B129,INV!A:A,INV!G:G)</f>
        <v>#N/A</v>
      </c>
      <c r="G129" s="2">
        <v>35.0</v>
      </c>
      <c r="H129" s="6">
        <f t="shared" si="8"/>
        <v>2.916666667</v>
      </c>
      <c r="I129" s="6">
        <f t="shared" si="2"/>
        <v>105</v>
      </c>
      <c r="J129" s="6">
        <f t="shared" si="6"/>
        <v>52.5</v>
      </c>
      <c r="K129" s="6">
        <v>35.0</v>
      </c>
      <c r="L129" s="6">
        <f t="shared" si="4"/>
        <v>102.0833333</v>
      </c>
      <c r="N129" s="2" t="s">
        <v>1661</v>
      </c>
      <c r="P129" s="6" t="str">
        <f t="shared" si="5"/>
        <v>#N/A</v>
      </c>
    </row>
    <row r="130">
      <c r="A130" s="2" t="s">
        <v>1847</v>
      </c>
      <c r="C130" s="6">
        <f t="shared" si="1"/>
        <v>170</v>
      </c>
      <c r="D130" s="2" t="s">
        <v>1852</v>
      </c>
      <c r="E130" s="2" t="s">
        <v>1853</v>
      </c>
      <c r="F130" s="6" t="str">
        <f t="array" ref="F130">XLOOKUP(B130,INV!A:A,INV!G:G)</f>
        <v>#N/A</v>
      </c>
      <c r="G130" s="2">
        <v>45.0</v>
      </c>
      <c r="H130" s="6">
        <f t="shared" si="8"/>
        <v>3.75</v>
      </c>
      <c r="I130" s="6">
        <f t="shared" si="2"/>
        <v>170</v>
      </c>
      <c r="J130" s="6">
        <f t="shared" si="6"/>
        <v>85</v>
      </c>
      <c r="K130" s="6">
        <v>45.0</v>
      </c>
      <c r="L130" s="6">
        <f t="shared" si="4"/>
        <v>168.75</v>
      </c>
      <c r="N130" s="2" t="s">
        <v>1661</v>
      </c>
      <c r="P130" s="6" t="str">
        <f t="shared" si="5"/>
        <v>#N/A</v>
      </c>
    </row>
    <row r="131">
      <c r="A131" s="2" t="s">
        <v>1847</v>
      </c>
      <c r="C131" s="6">
        <f t="shared" si="1"/>
        <v>105</v>
      </c>
      <c r="D131" s="2" t="s">
        <v>1854</v>
      </c>
      <c r="E131" s="2" t="s">
        <v>1855</v>
      </c>
      <c r="F131" s="6" t="str">
        <f t="array" ref="F131">XLOOKUP(B131,INV!A:A,INV!G:G)</f>
        <v>#N/A</v>
      </c>
      <c r="G131" s="2">
        <v>35.0</v>
      </c>
      <c r="H131" s="6">
        <f t="shared" si="8"/>
        <v>2.916666667</v>
      </c>
      <c r="I131" s="6">
        <f t="shared" si="2"/>
        <v>105</v>
      </c>
      <c r="J131" s="6">
        <f t="shared" si="6"/>
        <v>52.5</v>
      </c>
      <c r="K131" s="6">
        <v>35.0</v>
      </c>
      <c r="L131" s="6">
        <f t="shared" si="4"/>
        <v>102.0833333</v>
      </c>
      <c r="N131" s="2" t="s">
        <v>1661</v>
      </c>
      <c r="P131" s="6" t="str">
        <f t="shared" si="5"/>
        <v>#N/A</v>
      </c>
    </row>
    <row r="132">
      <c r="A132" s="2" t="s">
        <v>1847</v>
      </c>
      <c r="C132" s="6">
        <f t="shared" si="1"/>
        <v>20</v>
      </c>
      <c r="D132" s="2" t="s">
        <v>1856</v>
      </c>
      <c r="E132" s="2" t="s">
        <v>1857</v>
      </c>
      <c r="F132" s="6" t="str">
        <f t="array" ref="F132">XLOOKUP(B132,INV!A:A,INV!G:G)</f>
        <v>#N/A</v>
      </c>
      <c r="G132" s="2">
        <v>15.0</v>
      </c>
      <c r="H132" s="6">
        <f t="shared" si="8"/>
        <v>1.25</v>
      </c>
      <c r="I132" s="6">
        <f t="shared" si="2"/>
        <v>20</v>
      </c>
      <c r="J132" s="6">
        <f t="shared" si="6"/>
        <v>10</v>
      </c>
      <c r="K132" s="6">
        <v>15.0</v>
      </c>
      <c r="L132" s="6">
        <f t="shared" si="4"/>
        <v>18.75</v>
      </c>
      <c r="N132" s="2" t="s">
        <v>1661</v>
      </c>
      <c r="P132" s="6" t="str">
        <f t="shared" si="5"/>
        <v>#N/A</v>
      </c>
    </row>
    <row r="133">
      <c r="A133" s="2" t="s">
        <v>1858</v>
      </c>
      <c r="C133" s="6">
        <f t="shared" si="1"/>
        <v>0</v>
      </c>
      <c r="D133" s="2" t="s">
        <v>1859</v>
      </c>
      <c r="E133" s="2" t="s">
        <v>1860</v>
      </c>
      <c r="F133" s="6" t="str">
        <f t="array" ref="F133">XLOOKUP(B133,INV!A:A,INV!G:G)</f>
        <v>#N/A</v>
      </c>
      <c r="H133" s="6">
        <f t="shared" si="8"/>
        <v>0</v>
      </c>
      <c r="I133" s="6">
        <f t="shared" si="2"/>
        <v>0</v>
      </c>
      <c r="J133" s="6">
        <f t="shared" si="6"/>
        <v>0</v>
      </c>
      <c r="K133" s="63">
        <v>20.0</v>
      </c>
      <c r="L133" s="6">
        <f t="shared" si="4"/>
        <v>0</v>
      </c>
      <c r="N133" s="2" t="s">
        <v>1661</v>
      </c>
      <c r="P133" s="6" t="str">
        <f t="shared" si="5"/>
        <v>#N/A</v>
      </c>
    </row>
    <row r="134">
      <c r="A134" s="2" t="s">
        <v>1858</v>
      </c>
      <c r="C134" s="6">
        <f t="shared" si="1"/>
        <v>0</v>
      </c>
      <c r="D134" s="2" t="s">
        <v>1861</v>
      </c>
      <c r="E134" s="2" t="s">
        <v>1862</v>
      </c>
      <c r="F134" s="6" t="str">
        <f t="array" ref="F134">XLOOKUP(B134,INV!A:A,INV!G:G)</f>
        <v>#N/A</v>
      </c>
      <c r="H134" s="6">
        <f t="shared" si="8"/>
        <v>0</v>
      </c>
      <c r="I134" s="6">
        <f t="shared" si="2"/>
        <v>0</v>
      </c>
      <c r="J134" s="6">
        <f t="shared" si="6"/>
        <v>0</v>
      </c>
      <c r="K134" s="63">
        <v>35.0</v>
      </c>
      <c r="L134" s="6">
        <f t="shared" si="4"/>
        <v>0</v>
      </c>
      <c r="N134" s="2" t="s">
        <v>1661</v>
      </c>
      <c r="P134" s="6" t="str">
        <f t="shared" si="5"/>
        <v>#N/A</v>
      </c>
    </row>
    <row r="135">
      <c r="A135" s="2" t="s">
        <v>1858</v>
      </c>
      <c r="C135" s="6">
        <f t="shared" si="1"/>
        <v>0</v>
      </c>
      <c r="D135" s="2" t="s">
        <v>1863</v>
      </c>
      <c r="E135" s="2" t="s">
        <v>1864</v>
      </c>
      <c r="F135" s="6" t="str">
        <f t="array" ref="F135">XLOOKUP(B135,INV!A:A,INV!G:G)</f>
        <v>#N/A</v>
      </c>
      <c r="H135" s="6">
        <f t="shared" si="8"/>
        <v>0</v>
      </c>
      <c r="I135" s="6">
        <f t="shared" si="2"/>
        <v>0</v>
      </c>
      <c r="J135" s="6">
        <f t="shared" si="6"/>
        <v>0</v>
      </c>
      <c r="K135" s="63">
        <v>45.0</v>
      </c>
      <c r="L135" s="6">
        <f t="shared" si="4"/>
        <v>0</v>
      </c>
      <c r="N135" s="2" t="s">
        <v>1661</v>
      </c>
      <c r="P135" s="6" t="str">
        <f t="shared" si="5"/>
        <v>#N/A</v>
      </c>
    </row>
    <row r="136">
      <c r="A136" s="2" t="s">
        <v>1858</v>
      </c>
      <c r="C136" s="6">
        <f t="shared" si="1"/>
        <v>0</v>
      </c>
      <c r="D136" s="2" t="s">
        <v>1865</v>
      </c>
      <c r="E136" s="2" t="s">
        <v>1866</v>
      </c>
      <c r="F136" s="6" t="str">
        <f t="array" ref="F136">XLOOKUP(B136,INV!A:A,INV!G:G)</f>
        <v>#N/A</v>
      </c>
      <c r="H136" s="6">
        <f t="shared" si="8"/>
        <v>0</v>
      </c>
      <c r="I136" s="6">
        <f t="shared" si="2"/>
        <v>0</v>
      </c>
      <c r="J136" s="6">
        <f t="shared" si="6"/>
        <v>0</v>
      </c>
      <c r="K136" s="63">
        <v>35.0</v>
      </c>
      <c r="L136" s="6">
        <f t="shared" si="4"/>
        <v>0</v>
      </c>
      <c r="N136" s="2" t="s">
        <v>1661</v>
      </c>
      <c r="P136" s="6" t="str">
        <f t="shared" si="5"/>
        <v>#N/A</v>
      </c>
    </row>
    <row r="137">
      <c r="A137" s="2" t="s">
        <v>1858</v>
      </c>
      <c r="C137" s="6">
        <f t="shared" si="1"/>
        <v>0</v>
      </c>
      <c r="D137" s="2" t="s">
        <v>1867</v>
      </c>
      <c r="E137" s="2" t="s">
        <v>1868</v>
      </c>
      <c r="F137" s="6" t="str">
        <f t="array" ref="F137">XLOOKUP(B137,INV!A:A,INV!G:G)</f>
        <v>#N/A</v>
      </c>
      <c r="H137" s="6">
        <f t="shared" si="8"/>
        <v>0</v>
      </c>
      <c r="I137" s="6">
        <f t="shared" si="2"/>
        <v>0</v>
      </c>
      <c r="J137" s="6">
        <f t="shared" si="6"/>
        <v>0</v>
      </c>
      <c r="K137" s="63">
        <v>15.0</v>
      </c>
      <c r="L137" s="6">
        <f t="shared" si="4"/>
        <v>0</v>
      </c>
      <c r="N137" s="2" t="s">
        <v>1661</v>
      </c>
      <c r="P137" s="6" t="str">
        <f t="shared" si="5"/>
        <v>#N/A</v>
      </c>
    </row>
    <row r="138">
      <c r="A138" s="2" t="s">
        <v>1869</v>
      </c>
      <c r="C138" s="6">
        <f t="shared" si="1"/>
        <v>0</v>
      </c>
      <c r="D138" s="2" t="s">
        <v>1870</v>
      </c>
      <c r="E138" s="2" t="s">
        <v>1871</v>
      </c>
      <c r="F138" s="6" t="str">
        <f t="array" ref="F138">XLOOKUP(B138,INV!A:A,INV!G:G)</f>
        <v>#N/A</v>
      </c>
      <c r="H138" s="6">
        <f t="shared" si="8"/>
        <v>0</v>
      </c>
      <c r="I138" s="6">
        <f t="shared" si="2"/>
        <v>0</v>
      </c>
      <c r="J138" s="6">
        <f t="shared" si="6"/>
        <v>0</v>
      </c>
      <c r="K138" s="63">
        <v>20.0</v>
      </c>
      <c r="L138" s="6">
        <f t="shared" si="4"/>
        <v>0</v>
      </c>
      <c r="N138" s="2" t="s">
        <v>1661</v>
      </c>
      <c r="P138" s="6" t="str">
        <f t="shared" si="5"/>
        <v>#N/A</v>
      </c>
    </row>
    <row r="139">
      <c r="A139" s="2" t="s">
        <v>1869</v>
      </c>
      <c r="C139" s="6">
        <f t="shared" si="1"/>
        <v>0</v>
      </c>
      <c r="D139" s="2" t="s">
        <v>1872</v>
      </c>
      <c r="E139" s="2" t="s">
        <v>1873</v>
      </c>
      <c r="F139" s="6" t="str">
        <f t="array" ref="F139">XLOOKUP(B139,INV!A:A,INV!G:G)</f>
        <v>#N/A</v>
      </c>
      <c r="H139" s="6">
        <f t="shared" si="8"/>
        <v>0</v>
      </c>
      <c r="I139" s="6">
        <f t="shared" si="2"/>
        <v>0</v>
      </c>
      <c r="J139" s="6">
        <f t="shared" si="6"/>
        <v>0</v>
      </c>
      <c r="K139" s="6">
        <v>35.0</v>
      </c>
      <c r="L139" s="6">
        <f t="shared" si="4"/>
        <v>0</v>
      </c>
      <c r="N139" s="2" t="s">
        <v>1661</v>
      </c>
      <c r="P139" s="6" t="str">
        <f t="shared" si="5"/>
        <v>#N/A</v>
      </c>
    </row>
    <row r="140">
      <c r="A140" s="2" t="s">
        <v>1869</v>
      </c>
      <c r="C140" s="6">
        <f t="shared" si="1"/>
        <v>0</v>
      </c>
      <c r="D140" s="2" t="s">
        <v>1874</v>
      </c>
      <c r="E140" s="2" t="s">
        <v>1875</v>
      </c>
      <c r="F140" s="6" t="str">
        <f t="array" ref="F140">XLOOKUP(B140,INV!A:A,INV!G:G)</f>
        <v>#N/A</v>
      </c>
      <c r="H140" s="6">
        <f t="shared" si="8"/>
        <v>0</v>
      </c>
      <c r="I140" s="6">
        <f t="shared" si="2"/>
        <v>0</v>
      </c>
      <c r="J140" s="6">
        <f t="shared" si="6"/>
        <v>0</v>
      </c>
      <c r="K140" s="6">
        <v>45.0</v>
      </c>
      <c r="L140" s="6">
        <f t="shared" si="4"/>
        <v>0</v>
      </c>
      <c r="N140" s="2" t="s">
        <v>1661</v>
      </c>
      <c r="P140" s="6" t="str">
        <f t="shared" si="5"/>
        <v>#N/A</v>
      </c>
    </row>
    <row r="141">
      <c r="A141" s="2" t="s">
        <v>1869</v>
      </c>
      <c r="C141" s="6">
        <f t="shared" si="1"/>
        <v>0</v>
      </c>
      <c r="D141" s="2" t="s">
        <v>1876</v>
      </c>
      <c r="E141" s="2" t="s">
        <v>1877</v>
      </c>
      <c r="F141" s="6" t="str">
        <f t="array" ref="F141">XLOOKUP(B141,INV!A:A,INV!G:G)</f>
        <v>#N/A</v>
      </c>
      <c r="H141" s="6">
        <f t="shared" si="8"/>
        <v>0</v>
      </c>
      <c r="I141" s="6">
        <f t="shared" si="2"/>
        <v>0</v>
      </c>
      <c r="J141" s="6">
        <f t="shared" si="6"/>
        <v>0</v>
      </c>
      <c r="K141" s="6">
        <v>35.0</v>
      </c>
      <c r="L141" s="6">
        <f t="shared" si="4"/>
        <v>0</v>
      </c>
      <c r="N141" s="2" t="s">
        <v>1661</v>
      </c>
      <c r="P141" s="6" t="str">
        <f t="shared" si="5"/>
        <v>#N/A</v>
      </c>
    </row>
    <row r="142">
      <c r="A142" s="2" t="s">
        <v>1869</v>
      </c>
      <c r="C142" s="6">
        <f t="shared" si="1"/>
        <v>0</v>
      </c>
      <c r="D142" s="2" t="s">
        <v>1878</v>
      </c>
      <c r="E142" s="2" t="s">
        <v>1879</v>
      </c>
      <c r="F142" s="6" t="str">
        <f t="array" ref="F142">XLOOKUP(B142,INV!A:A,INV!G:G)</f>
        <v>#N/A</v>
      </c>
      <c r="H142" s="6">
        <f t="shared" si="8"/>
        <v>0</v>
      </c>
      <c r="I142" s="6">
        <f t="shared" si="2"/>
        <v>0</v>
      </c>
      <c r="J142" s="6">
        <f t="shared" si="6"/>
        <v>0</v>
      </c>
      <c r="K142" s="6">
        <v>15.0</v>
      </c>
      <c r="L142" s="6">
        <f t="shared" si="4"/>
        <v>0</v>
      </c>
      <c r="N142" s="2" t="s">
        <v>1661</v>
      </c>
      <c r="P142" s="6" t="str">
        <f t="shared" si="5"/>
        <v>#N/A</v>
      </c>
    </row>
    <row r="143">
      <c r="A143" s="2" t="s">
        <v>1880</v>
      </c>
      <c r="C143" s="6">
        <f t="shared" si="1"/>
        <v>0</v>
      </c>
      <c r="D143" s="2" t="s">
        <v>1881</v>
      </c>
      <c r="E143" s="2" t="s">
        <v>1882</v>
      </c>
      <c r="F143" s="6" t="str">
        <f t="array" ref="F143">XLOOKUP(B143,INV!A:A,INV!G:G)</f>
        <v>#N/A</v>
      </c>
      <c r="H143" s="6">
        <f t="shared" si="8"/>
        <v>0</v>
      </c>
      <c r="I143" s="6">
        <f t="shared" si="2"/>
        <v>0</v>
      </c>
      <c r="J143" s="6">
        <f t="shared" si="6"/>
        <v>0</v>
      </c>
      <c r="K143" s="63">
        <v>20.0</v>
      </c>
      <c r="L143" s="6">
        <f t="shared" si="4"/>
        <v>0</v>
      </c>
      <c r="N143" s="2" t="s">
        <v>1661</v>
      </c>
      <c r="P143" s="6" t="str">
        <f t="shared" si="5"/>
        <v>#N/A</v>
      </c>
    </row>
    <row r="144">
      <c r="A144" s="2" t="s">
        <v>1880</v>
      </c>
      <c r="C144" s="6">
        <f t="shared" si="1"/>
        <v>0</v>
      </c>
      <c r="D144" s="2" t="s">
        <v>1883</v>
      </c>
      <c r="E144" s="2" t="s">
        <v>1884</v>
      </c>
      <c r="F144" s="6" t="str">
        <f t="array" ref="F144">XLOOKUP(B144,INV!A:A,INV!G:G)</f>
        <v>#N/A</v>
      </c>
      <c r="H144" s="6">
        <f t="shared" si="8"/>
        <v>0</v>
      </c>
      <c r="I144" s="6">
        <f t="shared" si="2"/>
        <v>0</v>
      </c>
      <c r="J144" s="6">
        <f t="shared" si="6"/>
        <v>0</v>
      </c>
      <c r="K144" s="6">
        <v>35.0</v>
      </c>
      <c r="L144" s="6">
        <f t="shared" si="4"/>
        <v>0</v>
      </c>
      <c r="N144" s="2" t="s">
        <v>1661</v>
      </c>
      <c r="P144" s="6" t="str">
        <f t="shared" si="5"/>
        <v>#N/A</v>
      </c>
    </row>
    <row r="145">
      <c r="A145" s="2" t="s">
        <v>1880</v>
      </c>
      <c r="C145" s="6">
        <f t="shared" si="1"/>
        <v>0</v>
      </c>
      <c r="D145" s="2" t="s">
        <v>1885</v>
      </c>
      <c r="E145" s="2" t="s">
        <v>1886</v>
      </c>
      <c r="F145" s="6" t="str">
        <f t="array" ref="F145">XLOOKUP(B145,INV!A:A,INV!G:G)</f>
        <v>#N/A</v>
      </c>
      <c r="H145" s="6">
        <f t="shared" si="8"/>
        <v>0</v>
      </c>
      <c r="I145" s="6">
        <f t="shared" si="2"/>
        <v>0</v>
      </c>
      <c r="J145" s="6">
        <f t="shared" si="6"/>
        <v>0</v>
      </c>
      <c r="K145" s="6">
        <v>45.0</v>
      </c>
      <c r="L145" s="6">
        <f t="shared" si="4"/>
        <v>0</v>
      </c>
      <c r="N145" s="2" t="s">
        <v>1661</v>
      </c>
      <c r="P145" s="6" t="str">
        <f t="shared" si="5"/>
        <v>#N/A</v>
      </c>
    </row>
    <row r="146">
      <c r="A146" s="2" t="s">
        <v>1880</v>
      </c>
      <c r="C146" s="6">
        <f t="shared" si="1"/>
        <v>0</v>
      </c>
      <c r="D146" s="2" t="s">
        <v>1887</v>
      </c>
      <c r="E146" s="2" t="s">
        <v>1888</v>
      </c>
      <c r="F146" s="6" t="str">
        <f t="array" ref="F146">XLOOKUP(B146,INV!A:A,INV!G:G)</f>
        <v>#N/A</v>
      </c>
      <c r="H146" s="6">
        <f t="shared" si="8"/>
        <v>0</v>
      </c>
      <c r="I146" s="6">
        <f t="shared" si="2"/>
        <v>0</v>
      </c>
      <c r="J146" s="6">
        <f t="shared" si="6"/>
        <v>0</v>
      </c>
      <c r="K146" s="6">
        <v>35.0</v>
      </c>
      <c r="L146" s="6">
        <f t="shared" si="4"/>
        <v>0</v>
      </c>
      <c r="N146" s="2" t="s">
        <v>1661</v>
      </c>
      <c r="P146" s="6" t="str">
        <f t="shared" si="5"/>
        <v>#N/A</v>
      </c>
    </row>
    <row r="147">
      <c r="A147" s="2" t="s">
        <v>1880</v>
      </c>
      <c r="C147" s="6">
        <f t="shared" si="1"/>
        <v>0</v>
      </c>
      <c r="D147" s="2" t="s">
        <v>1889</v>
      </c>
      <c r="E147" s="2" t="s">
        <v>1890</v>
      </c>
      <c r="F147" s="6" t="str">
        <f t="array" ref="F147">XLOOKUP(B147,INV!A:A,INV!G:G)</f>
        <v>#N/A</v>
      </c>
      <c r="H147" s="6">
        <f t="shared" si="8"/>
        <v>0</v>
      </c>
      <c r="I147" s="6">
        <f t="shared" si="2"/>
        <v>0</v>
      </c>
      <c r="J147" s="6">
        <f t="shared" si="6"/>
        <v>0</v>
      </c>
      <c r="K147" s="6">
        <v>15.0</v>
      </c>
      <c r="L147" s="6">
        <f t="shared" si="4"/>
        <v>0</v>
      </c>
      <c r="N147" s="2" t="s">
        <v>1661</v>
      </c>
      <c r="P147" s="6" t="str">
        <f t="shared" si="5"/>
        <v>#N/A</v>
      </c>
    </row>
    <row r="148">
      <c r="A148" s="2" t="s">
        <v>1891</v>
      </c>
      <c r="B148" s="2" t="s">
        <v>1892</v>
      </c>
      <c r="C148" s="6">
        <f t="shared" si="1"/>
        <v>0</v>
      </c>
      <c r="D148" s="2" t="s">
        <v>1893</v>
      </c>
      <c r="E148" s="2" t="s">
        <v>1894</v>
      </c>
      <c r="F148" s="6">
        <f t="array" ref="F148">XLOOKUP(B148,INV!A:A,INV!G:G)</f>
        <v>26</v>
      </c>
      <c r="H148" s="6">
        <f t="shared" si="8"/>
        <v>0</v>
      </c>
      <c r="I148" s="6">
        <f t="shared" si="2"/>
        <v>0</v>
      </c>
      <c r="J148" s="6">
        <f t="shared" si="6"/>
        <v>0</v>
      </c>
      <c r="L148" s="6">
        <f t="shared" si="4"/>
        <v>0</v>
      </c>
      <c r="N148" s="2" t="s">
        <v>1661</v>
      </c>
      <c r="P148" s="6" t="str">
        <f t="shared" si="5"/>
        <v>#DIV/0!</v>
      </c>
    </row>
    <row r="149">
      <c r="A149" s="2" t="s">
        <v>1891</v>
      </c>
      <c r="B149" s="2" t="s">
        <v>1895</v>
      </c>
      <c r="C149" s="6">
        <f t="shared" si="1"/>
        <v>0</v>
      </c>
      <c r="D149" s="2" t="s">
        <v>1896</v>
      </c>
      <c r="E149" s="2" t="s">
        <v>1897</v>
      </c>
      <c r="F149" s="6">
        <f t="array" ref="F149">XLOOKUP(B149,INV!A:A,INV!G:G)</f>
        <v>33</v>
      </c>
      <c r="H149" s="6">
        <f t="shared" si="8"/>
        <v>0</v>
      </c>
      <c r="I149" s="6">
        <f t="shared" si="2"/>
        <v>0</v>
      </c>
      <c r="J149" s="6">
        <f t="shared" si="6"/>
        <v>0</v>
      </c>
      <c r="L149" s="6">
        <f t="shared" si="4"/>
        <v>0</v>
      </c>
      <c r="N149" s="2" t="s">
        <v>1661</v>
      </c>
      <c r="P149" s="6" t="str">
        <f t="shared" si="5"/>
        <v>#DIV/0!</v>
      </c>
    </row>
    <row r="150">
      <c r="A150" s="2" t="s">
        <v>1891</v>
      </c>
      <c r="B150" s="2" t="s">
        <v>1898</v>
      </c>
      <c r="C150" s="6">
        <f t="shared" si="1"/>
        <v>0</v>
      </c>
      <c r="D150" s="2" t="s">
        <v>1899</v>
      </c>
      <c r="E150" s="2" t="s">
        <v>1900</v>
      </c>
      <c r="F150" s="6">
        <f t="array" ref="F150">XLOOKUP(B150,INV!A:A,INV!G:G)</f>
        <v>41</v>
      </c>
      <c r="H150" s="6">
        <f t="shared" si="8"/>
        <v>0</v>
      </c>
      <c r="I150" s="6">
        <f t="shared" si="2"/>
        <v>0</v>
      </c>
      <c r="J150" s="6">
        <f t="shared" si="6"/>
        <v>0</v>
      </c>
      <c r="L150" s="6">
        <f t="shared" si="4"/>
        <v>0</v>
      </c>
      <c r="N150" s="2" t="s">
        <v>1661</v>
      </c>
      <c r="P150" s="6" t="str">
        <f t="shared" si="5"/>
        <v>#DIV/0!</v>
      </c>
    </row>
    <row r="151">
      <c r="A151" s="2" t="s">
        <v>1891</v>
      </c>
      <c r="B151" s="2" t="s">
        <v>1901</v>
      </c>
      <c r="C151" s="6">
        <f t="shared" si="1"/>
        <v>0</v>
      </c>
      <c r="D151" s="2" t="s">
        <v>1902</v>
      </c>
      <c r="E151" s="2" t="s">
        <v>1903</v>
      </c>
      <c r="F151" s="6">
        <f t="array" ref="F151">XLOOKUP(B151,INV!A:A,INV!G:G)</f>
        <v>39</v>
      </c>
      <c r="H151" s="6">
        <f t="shared" si="8"/>
        <v>0</v>
      </c>
      <c r="I151" s="6">
        <f t="shared" si="2"/>
        <v>0</v>
      </c>
      <c r="J151" s="6">
        <f t="shared" si="6"/>
        <v>0</v>
      </c>
      <c r="L151" s="6">
        <f t="shared" si="4"/>
        <v>0</v>
      </c>
      <c r="N151" s="2" t="s">
        <v>1661</v>
      </c>
      <c r="P151" s="6" t="str">
        <f t="shared" si="5"/>
        <v>#DIV/0!</v>
      </c>
    </row>
    <row r="152">
      <c r="A152" s="2" t="s">
        <v>1891</v>
      </c>
      <c r="B152" s="2" t="s">
        <v>1904</v>
      </c>
      <c r="C152" s="6">
        <f t="shared" si="1"/>
        <v>0</v>
      </c>
      <c r="D152" s="2" t="s">
        <v>1905</v>
      </c>
      <c r="E152" s="2" t="s">
        <v>1906</v>
      </c>
      <c r="F152" s="6">
        <f t="array" ref="F152">XLOOKUP(B152,INV!A:A,INV!G:G)</f>
        <v>24</v>
      </c>
      <c r="H152" s="6">
        <f t="shared" si="8"/>
        <v>0</v>
      </c>
      <c r="I152" s="6">
        <f t="shared" si="2"/>
        <v>0</v>
      </c>
      <c r="J152" s="6">
        <f t="shared" si="6"/>
        <v>0</v>
      </c>
      <c r="L152" s="6">
        <f t="shared" si="4"/>
        <v>0</v>
      </c>
      <c r="N152" s="2" t="s">
        <v>1661</v>
      </c>
      <c r="P152" s="6" t="str">
        <f t="shared" si="5"/>
        <v>#DIV/0!</v>
      </c>
    </row>
    <row r="153">
      <c r="A153" s="2" t="s">
        <v>1907</v>
      </c>
      <c r="C153" s="6">
        <f t="shared" si="1"/>
        <v>0</v>
      </c>
      <c r="D153" s="2" t="s">
        <v>1908</v>
      </c>
      <c r="E153" s="2" t="s">
        <v>1909</v>
      </c>
      <c r="F153" s="6" t="str">
        <f t="array" ref="F153">XLOOKUP(B153,INV!A:A,INV!G:G)</f>
        <v>#N/A</v>
      </c>
      <c r="H153" s="6">
        <f t="shared" si="8"/>
        <v>0</v>
      </c>
      <c r="I153" s="6">
        <f t="shared" si="2"/>
        <v>0</v>
      </c>
      <c r="J153" s="6">
        <f t="shared" si="6"/>
        <v>0</v>
      </c>
      <c r="K153" s="63">
        <v>20.0</v>
      </c>
      <c r="L153" s="6">
        <f t="shared" si="4"/>
        <v>0</v>
      </c>
      <c r="N153" s="2" t="s">
        <v>1661</v>
      </c>
      <c r="P153" s="6" t="str">
        <f t="shared" si="5"/>
        <v>#N/A</v>
      </c>
    </row>
    <row r="154">
      <c r="A154" s="2" t="s">
        <v>1907</v>
      </c>
      <c r="C154" s="6">
        <f t="shared" si="1"/>
        <v>0</v>
      </c>
      <c r="D154" s="2" t="s">
        <v>1910</v>
      </c>
      <c r="E154" s="2" t="s">
        <v>1911</v>
      </c>
      <c r="F154" s="6" t="str">
        <f t="array" ref="F154">XLOOKUP(B154,INV!A:A,INV!G:G)</f>
        <v>#N/A</v>
      </c>
      <c r="H154" s="6">
        <f t="shared" si="8"/>
        <v>0</v>
      </c>
      <c r="I154" s="6">
        <f t="shared" si="2"/>
        <v>0</v>
      </c>
      <c r="J154" s="6">
        <f t="shared" si="6"/>
        <v>0</v>
      </c>
      <c r="K154" s="6">
        <v>35.0</v>
      </c>
      <c r="L154" s="6">
        <f t="shared" si="4"/>
        <v>0</v>
      </c>
      <c r="N154" s="2" t="s">
        <v>1661</v>
      </c>
      <c r="P154" s="6" t="str">
        <f t="shared" si="5"/>
        <v>#N/A</v>
      </c>
    </row>
    <row r="155">
      <c r="A155" s="2" t="s">
        <v>1907</v>
      </c>
      <c r="C155" s="6">
        <f t="shared" si="1"/>
        <v>0</v>
      </c>
      <c r="D155" s="2" t="s">
        <v>1912</v>
      </c>
      <c r="E155" s="2" t="s">
        <v>1913</v>
      </c>
      <c r="F155" s="6" t="str">
        <f t="array" ref="F155">XLOOKUP(B155,INV!A:A,INV!G:G)</f>
        <v>#N/A</v>
      </c>
      <c r="H155" s="6">
        <f t="shared" si="8"/>
        <v>0</v>
      </c>
      <c r="I155" s="6">
        <f t="shared" si="2"/>
        <v>0</v>
      </c>
      <c r="J155" s="6">
        <f t="shared" si="6"/>
        <v>0</v>
      </c>
      <c r="K155" s="6">
        <v>45.0</v>
      </c>
      <c r="L155" s="6">
        <f t="shared" si="4"/>
        <v>0</v>
      </c>
      <c r="N155" s="2" t="s">
        <v>1661</v>
      </c>
      <c r="P155" s="6" t="str">
        <f t="shared" si="5"/>
        <v>#N/A</v>
      </c>
    </row>
    <row r="156">
      <c r="A156" s="2" t="s">
        <v>1907</v>
      </c>
      <c r="C156" s="6">
        <f t="shared" si="1"/>
        <v>0</v>
      </c>
      <c r="D156" s="2" t="s">
        <v>1914</v>
      </c>
      <c r="E156" s="2" t="s">
        <v>1915</v>
      </c>
      <c r="F156" s="6" t="str">
        <f t="array" ref="F156">XLOOKUP(B156,INV!A:A,INV!G:G)</f>
        <v>#N/A</v>
      </c>
      <c r="H156" s="6">
        <f t="shared" si="8"/>
        <v>0</v>
      </c>
      <c r="I156" s="6">
        <f t="shared" si="2"/>
        <v>0</v>
      </c>
      <c r="J156" s="6">
        <f t="shared" si="6"/>
        <v>0</v>
      </c>
      <c r="K156" s="6">
        <v>35.0</v>
      </c>
      <c r="L156" s="6">
        <f t="shared" si="4"/>
        <v>0</v>
      </c>
      <c r="N156" s="2" t="s">
        <v>1661</v>
      </c>
      <c r="P156" s="6" t="str">
        <f t="shared" si="5"/>
        <v>#N/A</v>
      </c>
    </row>
    <row r="157">
      <c r="A157" s="2" t="s">
        <v>1907</v>
      </c>
      <c r="C157" s="6">
        <f t="shared" si="1"/>
        <v>0</v>
      </c>
      <c r="D157" s="2" t="s">
        <v>1916</v>
      </c>
      <c r="E157" s="2" t="s">
        <v>1917</v>
      </c>
      <c r="F157" s="6" t="str">
        <f t="array" ref="F157">XLOOKUP(B157,INV!A:A,INV!G:G)</f>
        <v>#N/A</v>
      </c>
      <c r="H157" s="6">
        <f t="shared" si="8"/>
        <v>0</v>
      </c>
      <c r="I157" s="6">
        <f t="shared" si="2"/>
        <v>0</v>
      </c>
      <c r="J157" s="6">
        <f t="shared" si="6"/>
        <v>0</v>
      </c>
      <c r="K157" s="6">
        <v>15.0</v>
      </c>
      <c r="L157" s="6">
        <f t="shared" si="4"/>
        <v>0</v>
      </c>
      <c r="N157" s="2" t="s">
        <v>1661</v>
      </c>
      <c r="P157" s="6" t="str">
        <f t="shared" si="5"/>
        <v>#N/A</v>
      </c>
    </row>
    <row r="158">
      <c r="A158" s="2" t="s">
        <v>1918</v>
      </c>
      <c r="C158" s="6">
        <f t="shared" si="1"/>
        <v>0</v>
      </c>
      <c r="D158" s="2" t="s">
        <v>1919</v>
      </c>
      <c r="E158" s="2" t="s">
        <v>1920</v>
      </c>
      <c r="F158" s="6" t="str">
        <f t="array" ref="F158">XLOOKUP(B158,INV!A:A,INV!G:G)</f>
        <v>#N/A</v>
      </c>
      <c r="H158" s="6">
        <f t="shared" si="8"/>
        <v>0</v>
      </c>
      <c r="I158" s="6">
        <f t="shared" si="2"/>
        <v>0</v>
      </c>
      <c r="J158" s="6">
        <f t="shared" si="6"/>
        <v>0</v>
      </c>
      <c r="L158" s="6">
        <f t="shared" si="4"/>
        <v>0</v>
      </c>
      <c r="N158" s="2" t="s">
        <v>1661</v>
      </c>
      <c r="P158" s="6" t="str">
        <f t="shared" si="5"/>
        <v>#N/A</v>
      </c>
    </row>
    <row r="159">
      <c r="A159" s="2" t="s">
        <v>1918</v>
      </c>
      <c r="C159" s="6">
        <f t="shared" si="1"/>
        <v>0</v>
      </c>
      <c r="D159" s="2" t="s">
        <v>1921</v>
      </c>
      <c r="E159" s="2" t="s">
        <v>1922</v>
      </c>
      <c r="F159" s="6" t="str">
        <f t="array" ref="F159">XLOOKUP(B159,INV!A:A,INV!G:G)</f>
        <v>#N/A</v>
      </c>
      <c r="H159" s="6">
        <f t="shared" si="8"/>
        <v>0</v>
      </c>
      <c r="I159" s="6">
        <f t="shared" si="2"/>
        <v>0</v>
      </c>
      <c r="J159" s="6">
        <f t="shared" si="6"/>
        <v>0</v>
      </c>
      <c r="L159" s="6">
        <f t="shared" si="4"/>
        <v>0</v>
      </c>
      <c r="N159" s="2" t="s">
        <v>1661</v>
      </c>
      <c r="P159" s="6" t="str">
        <f t="shared" si="5"/>
        <v>#N/A</v>
      </c>
    </row>
    <row r="160">
      <c r="A160" s="2" t="s">
        <v>1918</v>
      </c>
      <c r="C160" s="6">
        <f t="shared" si="1"/>
        <v>0</v>
      </c>
      <c r="D160" s="2" t="s">
        <v>1923</v>
      </c>
      <c r="E160" s="2" t="s">
        <v>1924</v>
      </c>
      <c r="F160" s="6" t="str">
        <f t="array" ref="F160">XLOOKUP(B160,INV!A:A,INV!G:G)</f>
        <v>#N/A</v>
      </c>
      <c r="H160" s="6">
        <f t="shared" si="8"/>
        <v>0</v>
      </c>
      <c r="I160" s="6">
        <f t="shared" si="2"/>
        <v>0</v>
      </c>
      <c r="J160" s="6">
        <f t="shared" si="6"/>
        <v>0</v>
      </c>
      <c r="L160" s="6">
        <f t="shared" si="4"/>
        <v>0</v>
      </c>
      <c r="N160" s="2" t="s">
        <v>1661</v>
      </c>
      <c r="P160" s="6" t="str">
        <f t="shared" si="5"/>
        <v>#N/A</v>
      </c>
    </row>
    <row r="161">
      <c r="A161" s="2" t="s">
        <v>1918</v>
      </c>
      <c r="C161" s="6">
        <f t="shared" si="1"/>
        <v>0</v>
      </c>
      <c r="D161" s="2" t="s">
        <v>1925</v>
      </c>
      <c r="E161" s="2" t="s">
        <v>1926</v>
      </c>
      <c r="F161" s="6" t="str">
        <f t="array" ref="F161">XLOOKUP(B161,INV!A:A,INV!G:G)</f>
        <v>#N/A</v>
      </c>
      <c r="H161" s="6">
        <f t="shared" si="8"/>
        <v>0</v>
      </c>
      <c r="I161" s="6">
        <f t="shared" si="2"/>
        <v>0</v>
      </c>
      <c r="J161" s="6">
        <f t="shared" si="6"/>
        <v>0</v>
      </c>
      <c r="L161" s="6">
        <f t="shared" si="4"/>
        <v>0</v>
      </c>
      <c r="N161" s="2" t="s">
        <v>1661</v>
      </c>
      <c r="P161" s="6" t="str">
        <f t="shared" si="5"/>
        <v>#N/A</v>
      </c>
    </row>
    <row r="162">
      <c r="A162" s="2" t="s">
        <v>1918</v>
      </c>
      <c r="C162" s="6">
        <f t="shared" si="1"/>
        <v>0</v>
      </c>
      <c r="D162" s="2" t="s">
        <v>1927</v>
      </c>
      <c r="E162" s="2" t="s">
        <v>1928</v>
      </c>
      <c r="F162" s="6" t="str">
        <f t="array" ref="F162">XLOOKUP(B162,INV!A:A,INV!G:G)</f>
        <v>#N/A</v>
      </c>
      <c r="H162" s="6">
        <f t="shared" si="8"/>
        <v>0</v>
      </c>
      <c r="I162" s="6">
        <f t="shared" si="2"/>
        <v>0</v>
      </c>
      <c r="J162" s="6">
        <f t="shared" si="6"/>
        <v>0</v>
      </c>
      <c r="L162" s="6">
        <f t="shared" si="4"/>
        <v>0</v>
      </c>
      <c r="N162" s="2" t="s">
        <v>1661</v>
      </c>
      <c r="P162" s="6" t="str">
        <f t="shared" si="5"/>
        <v>#N/A</v>
      </c>
    </row>
    <row r="163">
      <c r="A163" s="2" t="s">
        <v>1929</v>
      </c>
      <c r="C163" s="6">
        <f t="shared" si="1"/>
        <v>0</v>
      </c>
      <c r="D163" s="2" t="s">
        <v>1930</v>
      </c>
      <c r="E163" s="2" t="s">
        <v>1931</v>
      </c>
      <c r="F163" s="6" t="str">
        <f t="array" ref="F163">XLOOKUP(B163,INV!A:A,INV!G:G)</f>
        <v>#N/A</v>
      </c>
      <c r="H163" s="6">
        <f t="shared" si="8"/>
        <v>0</v>
      </c>
      <c r="I163" s="6">
        <f t="shared" si="2"/>
        <v>0</v>
      </c>
      <c r="J163" s="6">
        <f t="shared" si="6"/>
        <v>0</v>
      </c>
      <c r="L163" s="6">
        <f t="shared" si="4"/>
        <v>0</v>
      </c>
      <c r="N163" s="2" t="s">
        <v>1661</v>
      </c>
      <c r="P163" s="6" t="str">
        <f t="shared" si="5"/>
        <v>#N/A</v>
      </c>
    </row>
    <row r="164">
      <c r="A164" s="2" t="s">
        <v>1929</v>
      </c>
      <c r="C164" s="6">
        <f t="shared" si="1"/>
        <v>0</v>
      </c>
      <c r="D164" s="2" t="s">
        <v>1932</v>
      </c>
      <c r="E164" s="2" t="s">
        <v>1933</v>
      </c>
      <c r="F164" s="6" t="str">
        <f t="array" ref="F164">XLOOKUP(B164,INV!A:A,INV!G:G)</f>
        <v>#N/A</v>
      </c>
      <c r="H164" s="6">
        <f t="shared" si="8"/>
        <v>0</v>
      </c>
      <c r="I164" s="6">
        <f t="shared" si="2"/>
        <v>0</v>
      </c>
      <c r="J164" s="6">
        <f t="shared" si="6"/>
        <v>0</v>
      </c>
      <c r="L164" s="6">
        <f t="shared" si="4"/>
        <v>0</v>
      </c>
      <c r="N164" s="2" t="s">
        <v>1661</v>
      </c>
      <c r="P164" s="6" t="str">
        <f t="shared" si="5"/>
        <v>#N/A</v>
      </c>
    </row>
    <row r="165">
      <c r="A165" s="2" t="s">
        <v>1929</v>
      </c>
      <c r="C165" s="6">
        <f t="shared" si="1"/>
        <v>0</v>
      </c>
      <c r="D165" s="2" t="s">
        <v>1934</v>
      </c>
      <c r="E165" s="2" t="s">
        <v>1935</v>
      </c>
      <c r="F165" s="6" t="str">
        <f t="array" ref="F165">XLOOKUP(B165,INV!A:A,INV!G:G)</f>
        <v>#N/A</v>
      </c>
      <c r="H165" s="6">
        <f t="shared" si="8"/>
        <v>0</v>
      </c>
      <c r="I165" s="6">
        <f t="shared" si="2"/>
        <v>0</v>
      </c>
      <c r="J165" s="6">
        <f t="shared" si="6"/>
        <v>0</v>
      </c>
      <c r="L165" s="6">
        <f t="shared" si="4"/>
        <v>0</v>
      </c>
      <c r="N165" s="2" t="s">
        <v>1661</v>
      </c>
      <c r="P165" s="6" t="str">
        <f t="shared" si="5"/>
        <v>#N/A</v>
      </c>
    </row>
    <row r="166">
      <c r="A166" s="2" t="s">
        <v>1929</v>
      </c>
      <c r="C166" s="6">
        <f t="shared" si="1"/>
        <v>0</v>
      </c>
      <c r="D166" s="2" t="s">
        <v>1936</v>
      </c>
      <c r="E166" s="2" t="s">
        <v>1937</v>
      </c>
      <c r="F166" s="6" t="str">
        <f t="array" ref="F166">XLOOKUP(B166,INV!A:A,INV!G:G)</f>
        <v>#N/A</v>
      </c>
      <c r="H166" s="6">
        <f t="shared" si="8"/>
        <v>0</v>
      </c>
      <c r="I166" s="6">
        <f t="shared" si="2"/>
        <v>0</v>
      </c>
      <c r="J166" s="6">
        <f t="shared" si="6"/>
        <v>0</v>
      </c>
      <c r="L166" s="6">
        <f t="shared" si="4"/>
        <v>0</v>
      </c>
      <c r="N166" s="2" t="s">
        <v>1661</v>
      </c>
      <c r="P166" s="6" t="str">
        <f t="shared" si="5"/>
        <v>#N/A</v>
      </c>
    </row>
    <row r="167">
      <c r="A167" s="2" t="s">
        <v>1929</v>
      </c>
      <c r="C167" s="6">
        <f t="shared" si="1"/>
        <v>0</v>
      </c>
      <c r="D167" s="2" t="s">
        <v>1938</v>
      </c>
      <c r="E167" s="2" t="s">
        <v>1939</v>
      </c>
      <c r="F167" s="6" t="str">
        <f t="array" ref="F167">XLOOKUP(B167,INV!A:A,INV!G:G)</f>
        <v>#N/A</v>
      </c>
      <c r="H167" s="6">
        <f t="shared" si="8"/>
        <v>0</v>
      </c>
      <c r="I167" s="6">
        <f t="shared" si="2"/>
        <v>0</v>
      </c>
      <c r="J167" s="6">
        <f t="shared" si="6"/>
        <v>0</v>
      </c>
      <c r="L167" s="6">
        <f t="shared" si="4"/>
        <v>0</v>
      </c>
      <c r="N167" s="2" t="s">
        <v>1661</v>
      </c>
      <c r="P167" s="6" t="str">
        <f t="shared" si="5"/>
        <v>#N/A</v>
      </c>
    </row>
    <row r="168">
      <c r="A168" s="2" t="s">
        <v>1940</v>
      </c>
      <c r="C168" s="6">
        <f t="shared" si="1"/>
        <v>0</v>
      </c>
      <c r="D168" s="2" t="s">
        <v>1941</v>
      </c>
      <c r="E168" s="2" t="s">
        <v>1942</v>
      </c>
      <c r="F168" s="6" t="str">
        <f t="array" ref="F168">XLOOKUP(B168,INV!A:A,INV!G:G)</f>
        <v>#N/A</v>
      </c>
      <c r="H168" s="6">
        <f t="shared" si="8"/>
        <v>0</v>
      </c>
      <c r="I168" s="6">
        <f t="shared" si="2"/>
        <v>0</v>
      </c>
      <c r="J168" s="6">
        <f t="shared" si="6"/>
        <v>0</v>
      </c>
      <c r="L168" s="6">
        <f t="shared" si="4"/>
        <v>0</v>
      </c>
      <c r="N168" s="2" t="s">
        <v>1661</v>
      </c>
      <c r="P168" s="6" t="str">
        <f t="shared" si="5"/>
        <v>#N/A</v>
      </c>
    </row>
    <row r="169">
      <c r="A169" s="2" t="s">
        <v>1940</v>
      </c>
      <c r="C169" s="6">
        <f t="shared" si="1"/>
        <v>0</v>
      </c>
      <c r="D169" s="2" t="s">
        <v>1943</v>
      </c>
      <c r="E169" s="2" t="s">
        <v>1944</v>
      </c>
      <c r="F169" s="6" t="str">
        <f t="array" ref="F169">XLOOKUP(B169,INV!A:A,INV!G:G)</f>
        <v>#N/A</v>
      </c>
      <c r="H169" s="6">
        <f t="shared" si="8"/>
        <v>0</v>
      </c>
      <c r="I169" s="6">
        <f t="shared" si="2"/>
        <v>0</v>
      </c>
      <c r="J169" s="6">
        <f t="shared" si="6"/>
        <v>0</v>
      </c>
      <c r="L169" s="6">
        <f t="shared" si="4"/>
        <v>0</v>
      </c>
      <c r="N169" s="2" t="s">
        <v>1661</v>
      </c>
      <c r="P169" s="6" t="str">
        <f t="shared" si="5"/>
        <v>#N/A</v>
      </c>
    </row>
    <row r="170">
      <c r="A170" s="2" t="s">
        <v>1940</v>
      </c>
      <c r="C170" s="6">
        <f t="shared" si="1"/>
        <v>0</v>
      </c>
      <c r="D170" s="2" t="s">
        <v>1945</v>
      </c>
      <c r="E170" s="2" t="s">
        <v>1946</v>
      </c>
      <c r="F170" s="6" t="str">
        <f t="array" ref="F170">XLOOKUP(B170,INV!A:A,INV!G:G)</f>
        <v>#N/A</v>
      </c>
      <c r="H170" s="6">
        <f t="shared" si="8"/>
        <v>0</v>
      </c>
      <c r="I170" s="6">
        <f t="shared" si="2"/>
        <v>0</v>
      </c>
      <c r="J170" s="6">
        <f t="shared" si="6"/>
        <v>0</v>
      </c>
      <c r="L170" s="6">
        <f t="shared" si="4"/>
        <v>0</v>
      </c>
      <c r="N170" s="2" t="s">
        <v>1661</v>
      </c>
      <c r="P170" s="6" t="str">
        <f t="shared" si="5"/>
        <v>#N/A</v>
      </c>
    </row>
    <row r="171">
      <c r="A171" s="2" t="s">
        <v>1940</v>
      </c>
      <c r="C171" s="6">
        <f t="shared" si="1"/>
        <v>0</v>
      </c>
      <c r="D171" s="2" t="s">
        <v>1947</v>
      </c>
      <c r="E171" s="2" t="s">
        <v>1948</v>
      </c>
      <c r="F171" s="6" t="str">
        <f t="array" ref="F171">XLOOKUP(B171,INV!A:A,INV!G:G)</f>
        <v>#N/A</v>
      </c>
      <c r="H171" s="6">
        <f t="shared" si="8"/>
        <v>0</v>
      </c>
      <c r="I171" s="6">
        <f t="shared" si="2"/>
        <v>0</v>
      </c>
      <c r="J171" s="6">
        <f t="shared" si="6"/>
        <v>0</v>
      </c>
      <c r="L171" s="6">
        <f t="shared" si="4"/>
        <v>0</v>
      </c>
      <c r="N171" s="2" t="s">
        <v>1661</v>
      </c>
      <c r="P171" s="6" t="str">
        <f t="shared" si="5"/>
        <v>#N/A</v>
      </c>
    </row>
    <row r="172">
      <c r="A172" s="2" t="s">
        <v>1940</v>
      </c>
      <c r="C172" s="6">
        <f t="shared" si="1"/>
        <v>0</v>
      </c>
      <c r="D172" s="2" t="s">
        <v>1949</v>
      </c>
      <c r="E172" s="2" t="s">
        <v>1950</v>
      </c>
      <c r="F172" s="6" t="str">
        <f t="array" ref="F172">XLOOKUP(B172,INV!A:A,INV!G:G)</f>
        <v>#N/A</v>
      </c>
      <c r="H172" s="6">
        <f t="shared" si="8"/>
        <v>0</v>
      </c>
      <c r="I172" s="6">
        <f t="shared" si="2"/>
        <v>0</v>
      </c>
      <c r="J172" s="6">
        <f t="shared" si="6"/>
        <v>0</v>
      </c>
      <c r="L172" s="6">
        <f t="shared" si="4"/>
        <v>0</v>
      </c>
      <c r="N172" s="2" t="s">
        <v>1661</v>
      </c>
      <c r="P172" s="6" t="str">
        <f t="shared" si="5"/>
        <v>#N/A</v>
      </c>
    </row>
    <row r="173">
      <c r="A173" s="2" t="s">
        <v>1951</v>
      </c>
      <c r="C173" s="6">
        <f t="shared" si="1"/>
        <v>0</v>
      </c>
      <c r="D173" s="2" t="s">
        <v>1952</v>
      </c>
      <c r="E173" s="2" t="s">
        <v>1953</v>
      </c>
      <c r="F173" s="6" t="str">
        <f t="array" ref="F173">XLOOKUP(B173,INV!A:A,INV!G:G)</f>
        <v>#N/A</v>
      </c>
      <c r="H173" s="6">
        <f t="shared" si="8"/>
        <v>0</v>
      </c>
      <c r="I173" s="6">
        <f t="shared" si="2"/>
        <v>0</v>
      </c>
      <c r="J173" s="6">
        <f t="shared" si="6"/>
        <v>0</v>
      </c>
      <c r="L173" s="6">
        <f t="shared" si="4"/>
        <v>0</v>
      </c>
      <c r="N173" s="2" t="s">
        <v>1661</v>
      </c>
      <c r="P173" s="6" t="str">
        <f t="shared" si="5"/>
        <v>#N/A</v>
      </c>
    </row>
    <row r="174">
      <c r="A174" s="2" t="s">
        <v>1951</v>
      </c>
      <c r="C174" s="6">
        <f t="shared" si="1"/>
        <v>0</v>
      </c>
      <c r="D174" s="2" t="s">
        <v>1954</v>
      </c>
      <c r="E174" s="2" t="s">
        <v>1955</v>
      </c>
      <c r="F174" s="6" t="str">
        <f t="array" ref="F174">XLOOKUP(B174,INV!A:A,INV!G:G)</f>
        <v>#N/A</v>
      </c>
      <c r="H174" s="6">
        <f t="shared" si="8"/>
        <v>0</v>
      </c>
      <c r="I174" s="6">
        <f t="shared" si="2"/>
        <v>0</v>
      </c>
      <c r="J174" s="6">
        <f t="shared" si="6"/>
        <v>0</v>
      </c>
      <c r="L174" s="6">
        <f t="shared" si="4"/>
        <v>0</v>
      </c>
      <c r="N174" s="2" t="s">
        <v>1661</v>
      </c>
      <c r="P174" s="6" t="str">
        <f t="shared" si="5"/>
        <v>#N/A</v>
      </c>
    </row>
    <row r="175">
      <c r="A175" s="2" t="s">
        <v>1951</v>
      </c>
      <c r="C175" s="6">
        <f t="shared" si="1"/>
        <v>0</v>
      </c>
      <c r="D175" s="2" t="s">
        <v>1956</v>
      </c>
      <c r="E175" s="2" t="s">
        <v>1957</v>
      </c>
      <c r="F175" s="6" t="str">
        <f t="array" ref="F175">XLOOKUP(B175,INV!A:A,INV!G:G)</f>
        <v>#N/A</v>
      </c>
      <c r="H175" s="6">
        <f t="shared" si="8"/>
        <v>0</v>
      </c>
      <c r="I175" s="6">
        <f t="shared" si="2"/>
        <v>0</v>
      </c>
      <c r="J175" s="6">
        <f t="shared" si="6"/>
        <v>0</v>
      </c>
      <c r="L175" s="6">
        <f t="shared" si="4"/>
        <v>0</v>
      </c>
      <c r="N175" s="2" t="s">
        <v>1661</v>
      </c>
      <c r="P175" s="6" t="str">
        <f t="shared" si="5"/>
        <v>#N/A</v>
      </c>
    </row>
    <row r="176">
      <c r="A176" s="2" t="s">
        <v>1951</v>
      </c>
      <c r="C176" s="6">
        <f t="shared" si="1"/>
        <v>0</v>
      </c>
      <c r="D176" s="2" t="s">
        <v>1958</v>
      </c>
      <c r="E176" s="2" t="s">
        <v>1959</v>
      </c>
      <c r="F176" s="6" t="str">
        <f t="array" ref="F176">XLOOKUP(B176,INV!A:A,INV!G:G)</f>
        <v>#N/A</v>
      </c>
      <c r="H176" s="6">
        <f t="shared" si="8"/>
        <v>0</v>
      </c>
      <c r="I176" s="6">
        <f t="shared" si="2"/>
        <v>0</v>
      </c>
      <c r="J176" s="6">
        <f t="shared" si="6"/>
        <v>0</v>
      </c>
      <c r="L176" s="6">
        <f t="shared" si="4"/>
        <v>0</v>
      </c>
      <c r="N176" s="2" t="s">
        <v>1661</v>
      </c>
      <c r="P176" s="6" t="str">
        <f t="shared" si="5"/>
        <v>#N/A</v>
      </c>
    </row>
    <row r="177">
      <c r="A177" s="2" t="s">
        <v>1951</v>
      </c>
      <c r="C177" s="6">
        <f t="shared" si="1"/>
        <v>0</v>
      </c>
      <c r="D177" s="2" t="s">
        <v>1960</v>
      </c>
      <c r="E177" s="2" t="s">
        <v>1961</v>
      </c>
      <c r="F177" s="6" t="str">
        <f t="array" ref="F177">XLOOKUP(B177,INV!A:A,INV!G:G)</f>
        <v>#N/A</v>
      </c>
      <c r="H177" s="6">
        <f t="shared" si="8"/>
        <v>0</v>
      </c>
      <c r="I177" s="6">
        <f t="shared" si="2"/>
        <v>0</v>
      </c>
      <c r="J177" s="6">
        <f t="shared" si="6"/>
        <v>0</v>
      </c>
      <c r="L177" s="6">
        <f t="shared" si="4"/>
        <v>0</v>
      </c>
      <c r="N177" s="2" t="s">
        <v>1661</v>
      </c>
      <c r="P177" s="6" t="str">
        <f t="shared" si="5"/>
        <v>#N/A</v>
      </c>
    </row>
    <row r="178">
      <c r="A178" s="2" t="s">
        <v>1962</v>
      </c>
      <c r="C178" s="6">
        <f t="shared" si="1"/>
        <v>0</v>
      </c>
      <c r="D178" s="2" t="s">
        <v>1963</v>
      </c>
      <c r="E178" s="2" t="s">
        <v>1964</v>
      </c>
      <c r="F178" s="6" t="str">
        <f t="array" ref="F178">XLOOKUP(B178,INV!A:A,INV!G:G)</f>
        <v>#N/A</v>
      </c>
      <c r="H178" s="6">
        <f t="shared" si="8"/>
        <v>0</v>
      </c>
      <c r="I178" s="6">
        <f t="shared" si="2"/>
        <v>0</v>
      </c>
      <c r="J178" s="6">
        <f t="shared" si="6"/>
        <v>0</v>
      </c>
      <c r="L178" s="6">
        <f t="shared" si="4"/>
        <v>0</v>
      </c>
      <c r="N178" s="2" t="s">
        <v>1661</v>
      </c>
      <c r="P178" s="6" t="str">
        <f t="shared" si="5"/>
        <v>#N/A</v>
      </c>
    </row>
    <row r="179">
      <c r="A179" s="2" t="s">
        <v>1962</v>
      </c>
      <c r="C179" s="6">
        <f t="shared" si="1"/>
        <v>0</v>
      </c>
      <c r="D179" s="2" t="s">
        <v>1965</v>
      </c>
      <c r="E179" s="2" t="s">
        <v>1966</v>
      </c>
      <c r="F179" s="6" t="str">
        <f t="array" ref="F179">XLOOKUP(B179,INV!A:A,INV!G:G)</f>
        <v>#N/A</v>
      </c>
      <c r="H179" s="6">
        <f t="shared" si="8"/>
        <v>0</v>
      </c>
      <c r="I179" s="6">
        <f t="shared" si="2"/>
        <v>0</v>
      </c>
      <c r="J179" s="6">
        <f t="shared" si="6"/>
        <v>0</v>
      </c>
      <c r="L179" s="6">
        <f t="shared" si="4"/>
        <v>0</v>
      </c>
      <c r="N179" s="2" t="s">
        <v>1661</v>
      </c>
      <c r="P179" s="6" t="str">
        <f t="shared" si="5"/>
        <v>#N/A</v>
      </c>
    </row>
    <row r="180">
      <c r="A180" s="2" t="s">
        <v>1962</v>
      </c>
      <c r="C180" s="6">
        <f t="shared" si="1"/>
        <v>0</v>
      </c>
      <c r="D180" s="2" t="s">
        <v>1967</v>
      </c>
      <c r="E180" s="2" t="s">
        <v>1968</v>
      </c>
      <c r="F180" s="6" t="str">
        <f t="array" ref="F180">XLOOKUP(B180,INV!A:A,INV!G:G)</f>
        <v>#N/A</v>
      </c>
      <c r="H180" s="6">
        <f t="shared" si="8"/>
        <v>0</v>
      </c>
      <c r="I180" s="6">
        <f t="shared" si="2"/>
        <v>0</v>
      </c>
      <c r="J180" s="6">
        <f t="shared" si="6"/>
        <v>0</v>
      </c>
      <c r="L180" s="6">
        <f t="shared" si="4"/>
        <v>0</v>
      </c>
      <c r="N180" s="2" t="s">
        <v>1661</v>
      </c>
      <c r="P180" s="6" t="str">
        <f t="shared" si="5"/>
        <v>#N/A</v>
      </c>
    </row>
    <row r="181">
      <c r="A181" s="2" t="s">
        <v>1962</v>
      </c>
      <c r="C181" s="6">
        <f t="shared" si="1"/>
        <v>0</v>
      </c>
      <c r="D181" s="2" t="s">
        <v>1969</v>
      </c>
      <c r="E181" s="2" t="s">
        <v>1970</v>
      </c>
      <c r="F181" s="6" t="str">
        <f t="array" ref="F181">XLOOKUP(B181,INV!A:A,INV!G:G)</f>
        <v>#N/A</v>
      </c>
      <c r="H181" s="6">
        <f t="shared" si="8"/>
        <v>0</v>
      </c>
      <c r="I181" s="6">
        <f t="shared" si="2"/>
        <v>0</v>
      </c>
      <c r="J181" s="6">
        <f t="shared" si="6"/>
        <v>0</v>
      </c>
      <c r="L181" s="6">
        <f t="shared" si="4"/>
        <v>0</v>
      </c>
      <c r="N181" s="2" t="s">
        <v>1661</v>
      </c>
      <c r="P181" s="6" t="str">
        <f t="shared" si="5"/>
        <v>#N/A</v>
      </c>
    </row>
    <row r="182">
      <c r="A182" s="2" t="s">
        <v>1962</v>
      </c>
      <c r="C182" s="6">
        <f t="shared" si="1"/>
        <v>0</v>
      </c>
      <c r="D182" s="2" t="s">
        <v>1971</v>
      </c>
      <c r="E182" s="2" t="s">
        <v>1972</v>
      </c>
      <c r="F182" s="6" t="str">
        <f t="array" ref="F182">XLOOKUP(B182,INV!A:A,INV!G:G)</f>
        <v>#N/A</v>
      </c>
      <c r="H182" s="6">
        <f t="shared" si="8"/>
        <v>0</v>
      </c>
      <c r="I182" s="6">
        <f t="shared" si="2"/>
        <v>0</v>
      </c>
      <c r="J182" s="6">
        <f t="shared" si="6"/>
        <v>0</v>
      </c>
      <c r="L182" s="6">
        <f t="shared" si="4"/>
        <v>0</v>
      </c>
      <c r="N182" s="2" t="s">
        <v>1661</v>
      </c>
      <c r="P182" s="6" t="str">
        <f t="shared" si="5"/>
        <v>#N/A</v>
      </c>
    </row>
    <row r="183">
      <c r="A183" s="2" t="s">
        <v>1973</v>
      </c>
      <c r="C183" s="6">
        <f t="shared" si="1"/>
        <v>0</v>
      </c>
      <c r="D183" s="2" t="s">
        <v>1974</v>
      </c>
      <c r="E183" s="2" t="s">
        <v>1975</v>
      </c>
      <c r="F183" s="6" t="str">
        <f t="array" ref="F183">XLOOKUP(B183,INV!A:A,INV!G:G)</f>
        <v>#N/A</v>
      </c>
      <c r="H183" s="6">
        <f t="shared" si="8"/>
        <v>0</v>
      </c>
      <c r="I183" s="6">
        <f t="shared" si="2"/>
        <v>0</v>
      </c>
      <c r="J183" s="6">
        <f t="shared" si="6"/>
        <v>0</v>
      </c>
      <c r="L183" s="6">
        <f t="shared" si="4"/>
        <v>0</v>
      </c>
      <c r="N183" s="2" t="s">
        <v>1661</v>
      </c>
      <c r="P183" s="6" t="str">
        <f t="shared" si="5"/>
        <v>#N/A</v>
      </c>
    </row>
    <row r="184">
      <c r="A184" s="2" t="s">
        <v>1973</v>
      </c>
      <c r="C184" s="6">
        <f t="shared" si="1"/>
        <v>0</v>
      </c>
      <c r="D184" s="2" t="s">
        <v>1976</v>
      </c>
      <c r="E184" s="2" t="s">
        <v>1977</v>
      </c>
      <c r="F184" s="6" t="str">
        <f t="array" ref="F184">XLOOKUP(B184,INV!A:A,INV!G:G)</f>
        <v>#N/A</v>
      </c>
      <c r="H184" s="6">
        <f t="shared" si="8"/>
        <v>0</v>
      </c>
      <c r="I184" s="6">
        <f t="shared" si="2"/>
        <v>0</v>
      </c>
      <c r="J184" s="6">
        <f t="shared" si="6"/>
        <v>0</v>
      </c>
      <c r="L184" s="6">
        <f t="shared" si="4"/>
        <v>0</v>
      </c>
      <c r="N184" s="2" t="s">
        <v>1661</v>
      </c>
      <c r="P184" s="6" t="str">
        <f t="shared" si="5"/>
        <v>#N/A</v>
      </c>
    </row>
    <row r="185">
      <c r="A185" s="2" t="s">
        <v>1973</v>
      </c>
      <c r="C185" s="6">
        <f t="shared" si="1"/>
        <v>0</v>
      </c>
      <c r="D185" s="2" t="s">
        <v>1978</v>
      </c>
      <c r="E185" s="2" t="s">
        <v>1979</v>
      </c>
      <c r="F185" s="6" t="str">
        <f t="array" ref="F185">XLOOKUP(B185,INV!A:A,INV!G:G)</f>
        <v>#N/A</v>
      </c>
      <c r="H185" s="6">
        <f t="shared" si="8"/>
        <v>0</v>
      </c>
      <c r="I185" s="6">
        <f t="shared" si="2"/>
        <v>0</v>
      </c>
      <c r="J185" s="6">
        <f t="shared" si="6"/>
        <v>0</v>
      </c>
      <c r="L185" s="6">
        <f t="shared" si="4"/>
        <v>0</v>
      </c>
      <c r="N185" s="2" t="s">
        <v>1661</v>
      </c>
      <c r="P185" s="6" t="str">
        <f t="shared" si="5"/>
        <v>#N/A</v>
      </c>
    </row>
    <row r="186">
      <c r="A186" s="2" t="s">
        <v>1973</v>
      </c>
      <c r="C186" s="6">
        <f t="shared" si="1"/>
        <v>0</v>
      </c>
      <c r="D186" s="2" t="s">
        <v>1980</v>
      </c>
      <c r="E186" s="2" t="s">
        <v>1981</v>
      </c>
      <c r="F186" s="6" t="str">
        <f t="array" ref="F186">XLOOKUP(B186,INV!A:A,INV!G:G)</f>
        <v>#N/A</v>
      </c>
      <c r="H186" s="6">
        <f t="shared" si="8"/>
        <v>0</v>
      </c>
      <c r="I186" s="6">
        <f t="shared" si="2"/>
        <v>0</v>
      </c>
      <c r="J186" s="6">
        <f t="shared" si="6"/>
        <v>0</v>
      </c>
      <c r="L186" s="6">
        <f t="shared" si="4"/>
        <v>0</v>
      </c>
      <c r="N186" s="2" t="s">
        <v>1661</v>
      </c>
      <c r="P186" s="6" t="str">
        <f t="shared" si="5"/>
        <v>#N/A</v>
      </c>
    </row>
    <row r="187">
      <c r="A187" s="2" t="s">
        <v>1973</v>
      </c>
      <c r="C187" s="6">
        <f t="shared" si="1"/>
        <v>0</v>
      </c>
      <c r="D187" s="2" t="s">
        <v>1982</v>
      </c>
      <c r="E187" s="2" t="s">
        <v>1983</v>
      </c>
      <c r="F187" s="6" t="str">
        <f t="array" ref="F187">XLOOKUP(B187,INV!A:A,INV!G:G)</f>
        <v>#N/A</v>
      </c>
      <c r="H187" s="6">
        <f t="shared" si="8"/>
        <v>0</v>
      </c>
      <c r="I187" s="6">
        <f t="shared" si="2"/>
        <v>0</v>
      </c>
      <c r="J187" s="6">
        <f t="shared" si="6"/>
        <v>0</v>
      </c>
      <c r="L187" s="6">
        <f t="shared" si="4"/>
        <v>0</v>
      </c>
      <c r="N187" s="2" t="s">
        <v>1661</v>
      </c>
      <c r="P187" s="6" t="str">
        <f t="shared" si="5"/>
        <v>#N/A</v>
      </c>
    </row>
    <row r="188">
      <c r="A188" s="2" t="s">
        <v>1984</v>
      </c>
      <c r="C188" s="6">
        <f t="shared" si="1"/>
        <v>0</v>
      </c>
      <c r="D188" s="2" t="s">
        <v>1985</v>
      </c>
      <c r="E188" s="2" t="s">
        <v>1986</v>
      </c>
      <c r="F188" s="6" t="str">
        <f t="array" ref="F188">XLOOKUP(B188,INV!A:A,INV!G:G)</f>
        <v>#N/A</v>
      </c>
      <c r="H188" s="6">
        <f t="shared" si="8"/>
        <v>0</v>
      </c>
      <c r="I188" s="6">
        <f t="shared" si="2"/>
        <v>0</v>
      </c>
      <c r="J188" s="6">
        <f t="shared" si="6"/>
        <v>0</v>
      </c>
      <c r="L188" s="6">
        <f t="shared" si="4"/>
        <v>0</v>
      </c>
      <c r="N188" s="2" t="s">
        <v>1661</v>
      </c>
      <c r="P188" s="6" t="str">
        <f t="shared" si="5"/>
        <v>#N/A</v>
      </c>
    </row>
    <row r="189">
      <c r="A189" s="2" t="s">
        <v>1984</v>
      </c>
      <c r="C189" s="6">
        <f t="shared" si="1"/>
        <v>0</v>
      </c>
      <c r="D189" s="2" t="s">
        <v>1987</v>
      </c>
      <c r="E189" s="2" t="s">
        <v>1988</v>
      </c>
      <c r="F189" s="6" t="str">
        <f t="array" ref="F189">XLOOKUP(B189,INV!A:A,INV!G:G)</f>
        <v>#N/A</v>
      </c>
      <c r="H189" s="6">
        <f t="shared" si="8"/>
        <v>0</v>
      </c>
      <c r="I189" s="6">
        <f t="shared" si="2"/>
        <v>0</v>
      </c>
      <c r="J189" s="6">
        <f t="shared" si="6"/>
        <v>0</v>
      </c>
      <c r="L189" s="6">
        <f t="shared" si="4"/>
        <v>0</v>
      </c>
      <c r="N189" s="2" t="s">
        <v>1661</v>
      </c>
      <c r="P189" s="6" t="str">
        <f t="shared" si="5"/>
        <v>#N/A</v>
      </c>
    </row>
    <row r="190">
      <c r="A190" s="2" t="s">
        <v>1984</v>
      </c>
      <c r="C190" s="6">
        <f t="shared" si="1"/>
        <v>0</v>
      </c>
      <c r="D190" s="2" t="s">
        <v>1989</v>
      </c>
      <c r="E190" s="2" t="s">
        <v>1990</v>
      </c>
      <c r="F190" s="6" t="str">
        <f t="array" ref="F190">XLOOKUP(B190,INV!A:A,INV!G:G)</f>
        <v>#N/A</v>
      </c>
      <c r="H190" s="6">
        <f t="shared" si="8"/>
        <v>0</v>
      </c>
      <c r="I190" s="6">
        <f t="shared" si="2"/>
        <v>0</v>
      </c>
      <c r="J190" s="6">
        <f t="shared" si="6"/>
        <v>0</v>
      </c>
      <c r="L190" s="6">
        <f t="shared" si="4"/>
        <v>0</v>
      </c>
      <c r="N190" s="2" t="s">
        <v>1661</v>
      </c>
      <c r="P190" s="6" t="str">
        <f t="shared" si="5"/>
        <v>#N/A</v>
      </c>
    </row>
    <row r="191">
      <c r="A191" s="2" t="s">
        <v>1991</v>
      </c>
      <c r="C191" s="6">
        <f t="shared" si="1"/>
        <v>0</v>
      </c>
      <c r="D191" s="2" t="s">
        <v>1992</v>
      </c>
      <c r="E191" s="2" t="s">
        <v>1993</v>
      </c>
      <c r="F191" s="6" t="str">
        <f t="array" ref="F191">XLOOKUP(B191,INV!A:A,INV!G:G)</f>
        <v>#N/A</v>
      </c>
      <c r="H191" s="6">
        <f t="shared" si="8"/>
        <v>0</v>
      </c>
      <c r="I191" s="6">
        <f t="shared" si="2"/>
        <v>0</v>
      </c>
      <c r="J191" s="6">
        <f t="shared" si="6"/>
        <v>0</v>
      </c>
      <c r="L191" s="6">
        <f t="shared" si="4"/>
        <v>0</v>
      </c>
      <c r="N191" s="2" t="s">
        <v>1661</v>
      </c>
      <c r="P191" s="6" t="str">
        <f t="shared" si="5"/>
        <v>#N/A</v>
      </c>
    </row>
    <row r="192">
      <c r="A192" s="2" t="s">
        <v>1991</v>
      </c>
      <c r="C192" s="6">
        <f t="shared" si="1"/>
        <v>0</v>
      </c>
      <c r="D192" s="2" t="s">
        <v>1994</v>
      </c>
      <c r="E192" s="2" t="s">
        <v>1995</v>
      </c>
      <c r="F192" s="6" t="str">
        <f t="array" ref="F192">XLOOKUP(B192,INV!A:A,INV!G:G)</f>
        <v>#N/A</v>
      </c>
      <c r="H192" s="6">
        <f t="shared" si="8"/>
        <v>0</v>
      </c>
      <c r="I192" s="6">
        <f t="shared" si="2"/>
        <v>0</v>
      </c>
      <c r="J192" s="6">
        <f t="shared" si="6"/>
        <v>0</v>
      </c>
      <c r="L192" s="6">
        <f t="shared" si="4"/>
        <v>0</v>
      </c>
      <c r="N192" s="2" t="s">
        <v>1661</v>
      </c>
      <c r="P192" s="6" t="str">
        <f t="shared" si="5"/>
        <v>#N/A</v>
      </c>
    </row>
    <row r="193">
      <c r="A193" s="2" t="s">
        <v>1991</v>
      </c>
      <c r="C193" s="6">
        <f t="shared" si="1"/>
        <v>0</v>
      </c>
      <c r="D193" s="2" t="s">
        <v>1996</v>
      </c>
      <c r="E193" s="2" t="s">
        <v>1997</v>
      </c>
      <c r="F193" s="6" t="str">
        <f t="array" ref="F193">XLOOKUP(B193,INV!A:A,INV!G:G)</f>
        <v>#N/A</v>
      </c>
      <c r="H193" s="6">
        <f t="shared" si="8"/>
        <v>0</v>
      </c>
      <c r="I193" s="6">
        <f t="shared" si="2"/>
        <v>0</v>
      </c>
      <c r="J193" s="6">
        <f t="shared" si="6"/>
        <v>0</v>
      </c>
      <c r="L193" s="6">
        <f t="shared" si="4"/>
        <v>0</v>
      </c>
      <c r="N193" s="2" t="s">
        <v>1661</v>
      </c>
      <c r="P193" s="6" t="str">
        <f t="shared" si="5"/>
        <v>#N/A</v>
      </c>
    </row>
    <row r="194">
      <c r="A194" s="2" t="s">
        <v>1998</v>
      </c>
      <c r="C194" s="6">
        <f t="shared" si="1"/>
        <v>0</v>
      </c>
      <c r="D194" s="2" t="s">
        <v>1999</v>
      </c>
      <c r="E194" s="2" t="s">
        <v>2000</v>
      </c>
      <c r="F194" s="6" t="str">
        <f t="array" ref="F194">XLOOKUP(B194,INV!A:A,INV!G:G)</f>
        <v>#N/A</v>
      </c>
      <c r="H194" s="6">
        <f t="shared" si="8"/>
        <v>0</v>
      </c>
      <c r="I194" s="6">
        <f t="shared" si="2"/>
        <v>0</v>
      </c>
      <c r="J194" s="6">
        <f t="shared" si="6"/>
        <v>0</v>
      </c>
      <c r="L194" s="6">
        <f t="shared" si="4"/>
        <v>0</v>
      </c>
      <c r="N194" s="2" t="s">
        <v>1661</v>
      </c>
      <c r="P194" s="6" t="str">
        <f t="shared" si="5"/>
        <v>#N/A</v>
      </c>
    </row>
    <row r="195">
      <c r="A195" s="2" t="s">
        <v>1998</v>
      </c>
      <c r="C195" s="6">
        <f t="shared" si="1"/>
        <v>0</v>
      </c>
      <c r="D195" s="2" t="s">
        <v>2001</v>
      </c>
      <c r="E195" s="2" t="s">
        <v>2002</v>
      </c>
      <c r="F195" s="6" t="str">
        <f t="array" ref="F195">XLOOKUP(B195,INV!A:A,INV!G:G)</f>
        <v>#N/A</v>
      </c>
      <c r="H195" s="6">
        <f t="shared" si="8"/>
        <v>0</v>
      </c>
      <c r="I195" s="6">
        <f t="shared" si="2"/>
        <v>0</v>
      </c>
      <c r="J195" s="6">
        <f t="shared" si="6"/>
        <v>0</v>
      </c>
      <c r="L195" s="6">
        <f t="shared" si="4"/>
        <v>0</v>
      </c>
      <c r="N195" s="2" t="s">
        <v>1661</v>
      </c>
      <c r="P195" s="6" t="str">
        <f t="shared" si="5"/>
        <v>#N/A</v>
      </c>
    </row>
    <row r="196">
      <c r="A196" s="2" t="s">
        <v>1998</v>
      </c>
      <c r="C196" s="6">
        <f t="shared" si="1"/>
        <v>0</v>
      </c>
      <c r="D196" s="2" t="s">
        <v>2003</v>
      </c>
      <c r="E196" s="2" t="s">
        <v>2004</v>
      </c>
      <c r="F196" s="6" t="str">
        <f t="array" ref="F196">XLOOKUP(B196,INV!A:A,INV!G:G)</f>
        <v>#N/A</v>
      </c>
      <c r="H196" s="6">
        <f t="shared" si="8"/>
        <v>0</v>
      </c>
      <c r="I196" s="6">
        <f t="shared" si="2"/>
        <v>0</v>
      </c>
      <c r="J196" s="6">
        <f t="shared" si="6"/>
        <v>0</v>
      </c>
      <c r="L196" s="6">
        <f t="shared" si="4"/>
        <v>0</v>
      </c>
      <c r="N196" s="2" t="s">
        <v>1661</v>
      </c>
      <c r="P196" s="6" t="str">
        <f t="shared" si="5"/>
        <v>#N/A</v>
      </c>
    </row>
    <row r="197">
      <c r="A197" s="2" t="s">
        <v>2005</v>
      </c>
      <c r="C197" s="6">
        <f t="shared" si="1"/>
        <v>0</v>
      </c>
      <c r="D197" s="2" t="s">
        <v>2006</v>
      </c>
      <c r="E197" s="2" t="s">
        <v>2007</v>
      </c>
      <c r="F197" s="6" t="str">
        <f t="array" ref="F197">XLOOKUP(B197,INV!A:A,INV!G:G)</f>
        <v>#N/A</v>
      </c>
      <c r="H197" s="6">
        <f t="shared" si="8"/>
        <v>0</v>
      </c>
      <c r="I197" s="6">
        <f t="shared" si="2"/>
        <v>0</v>
      </c>
      <c r="J197" s="6">
        <f t="shared" si="6"/>
        <v>0</v>
      </c>
      <c r="K197" s="6">
        <v>20.0</v>
      </c>
      <c r="L197" s="6">
        <f t="shared" si="4"/>
        <v>0</v>
      </c>
      <c r="N197" s="2" t="s">
        <v>2008</v>
      </c>
      <c r="P197" s="6" t="str">
        <f t="shared" si="5"/>
        <v>#N/A</v>
      </c>
    </row>
    <row r="198">
      <c r="A198" s="2" t="s">
        <v>2005</v>
      </c>
      <c r="C198" s="6">
        <f t="shared" si="1"/>
        <v>0</v>
      </c>
      <c r="D198" s="2" t="s">
        <v>2009</v>
      </c>
      <c r="E198" s="2" t="s">
        <v>2010</v>
      </c>
      <c r="F198" s="6" t="str">
        <f t="array" ref="F198">XLOOKUP(B198,INV!A:A,INV!G:G)</f>
        <v>#N/A</v>
      </c>
      <c r="H198" s="6">
        <f t="shared" si="8"/>
        <v>0</v>
      </c>
      <c r="I198" s="6">
        <f t="shared" si="2"/>
        <v>0</v>
      </c>
      <c r="J198" s="6">
        <f t="shared" si="6"/>
        <v>0</v>
      </c>
      <c r="K198" s="6">
        <v>35.0</v>
      </c>
      <c r="L198" s="6">
        <f t="shared" si="4"/>
        <v>0</v>
      </c>
      <c r="N198" s="2" t="s">
        <v>2008</v>
      </c>
      <c r="P198" s="6" t="str">
        <f t="shared" si="5"/>
        <v>#N/A</v>
      </c>
    </row>
    <row r="199">
      <c r="A199" s="2" t="s">
        <v>2005</v>
      </c>
      <c r="C199" s="6">
        <f t="shared" si="1"/>
        <v>0</v>
      </c>
      <c r="D199" s="2" t="s">
        <v>2011</v>
      </c>
      <c r="E199" s="2" t="s">
        <v>2012</v>
      </c>
      <c r="F199" s="6" t="str">
        <f t="array" ref="F199">XLOOKUP(B199,INV!A:A,INV!G:G)</f>
        <v>#N/A</v>
      </c>
      <c r="H199" s="6">
        <f t="shared" si="8"/>
        <v>0</v>
      </c>
      <c r="I199" s="6">
        <f t="shared" si="2"/>
        <v>0</v>
      </c>
      <c r="J199" s="6">
        <f t="shared" si="6"/>
        <v>0</v>
      </c>
      <c r="K199" s="6">
        <v>45.0</v>
      </c>
      <c r="L199" s="6">
        <f t="shared" si="4"/>
        <v>0</v>
      </c>
      <c r="N199" s="2" t="s">
        <v>2008</v>
      </c>
      <c r="P199" s="6" t="str">
        <f t="shared" si="5"/>
        <v>#N/A</v>
      </c>
    </row>
    <row r="200">
      <c r="A200" s="2" t="s">
        <v>2005</v>
      </c>
      <c r="C200" s="6">
        <f t="shared" si="1"/>
        <v>0</v>
      </c>
      <c r="D200" s="2" t="s">
        <v>2013</v>
      </c>
      <c r="E200" s="2" t="s">
        <v>2014</v>
      </c>
      <c r="F200" s="6" t="str">
        <f t="array" ref="F200">XLOOKUP(B200,INV!A:A,INV!G:G)</f>
        <v>#N/A</v>
      </c>
      <c r="H200" s="6">
        <f t="shared" si="8"/>
        <v>0</v>
      </c>
      <c r="I200" s="6">
        <f t="shared" si="2"/>
        <v>0</v>
      </c>
      <c r="J200" s="6">
        <f t="shared" si="6"/>
        <v>0</v>
      </c>
      <c r="K200" s="6">
        <v>35.0</v>
      </c>
      <c r="L200" s="6">
        <f t="shared" si="4"/>
        <v>0</v>
      </c>
      <c r="N200" s="2" t="s">
        <v>2008</v>
      </c>
      <c r="P200" s="6" t="str">
        <f t="shared" si="5"/>
        <v>#N/A</v>
      </c>
    </row>
    <row r="201">
      <c r="A201" s="2" t="s">
        <v>2005</v>
      </c>
      <c r="C201" s="6">
        <f t="shared" si="1"/>
        <v>0</v>
      </c>
      <c r="D201" s="2" t="s">
        <v>2015</v>
      </c>
      <c r="E201" s="2" t="s">
        <v>2016</v>
      </c>
      <c r="F201" s="6" t="str">
        <f t="array" ref="F201">XLOOKUP(B201,INV!A:A,INV!G:G)</f>
        <v>#N/A</v>
      </c>
      <c r="H201" s="6">
        <f t="shared" si="8"/>
        <v>0</v>
      </c>
      <c r="I201" s="6">
        <f t="shared" si="2"/>
        <v>0</v>
      </c>
      <c r="J201" s="6">
        <f t="shared" si="6"/>
        <v>0</v>
      </c>
      <c r="K201" s="6">
        <v>15.0</v>
      </c>
      <c r="L201" s="6">
        <f t="shared" si="4"/>
        <v>0</v>
      </c>
      <c r="N201" s="2" t="s">
        <v>2008</v>
      </c>
      <c r="P201" s="6" t="str">
        <f t="shared" si="5"/>
        <v>#N/A</v>
      </c>
    </row>
    <row r="202">
      <c r="A202" s="2" t="s">
        <v>2017</v>
      </c>
      <c r="C202" s="6">
        <f t="shared" si="1"/>
        <v>0</v>
      </c>
      <c r="D202" s="2" t="s">
        <v>2018</v>
      </c>
      <c r="E202" s="2" t="s">
        <v>2019</v>
      </c>
      <c r="F202" s="6" t="str">
        <f t="array" ref="F202">XLOOKUP(B202,INV!A:A,INV!G:G)</f>
        <v>#N/A</v>
      </c>
      <c r="H202" s="6">
        <f t="shared" si="8"/>
        <v>0</v>
      </c>
      <c r="I202" s="6">
        <f t="shared" si="2"/>
        <v>0</v>
      </c>
      <c r="J202" s="6">
        <f t="shared" si="6"/>
        <v>0</v>
      </c>
      <c r="K202" s="6">
        <v>20.0</v>
      </c>
      <c r="L202" s="6">
        <f t="shared" si="4"/>
        <v>0</v>
      </c>
      <c r="N202" s="2" t="s">
        <v>2008</v>
      </c>
      <c r="P202" s="6" t="str">
        <f t="shared" si="5"/>
        <v>#N/A</v>
      </c>
    </row>
    <row r="203">
      <c r="A203" s="2" t="s">
        <v>2017</v>
      </c>
      <c r="C203" s="6">
        <f t="shared" si="1"/>
        <v>0</v>
      </c>
      <c r="D203" s="2" t="s">
        <v>2020</v>
      </c>
      <c r="E203" s="2" t="s">
        <v>2021</v>
      </c>
      <c r="F203" s="6" t="str">
        <f t="array" ref="F203">XLOOKUP(B203,INV!A:A,INV!G:G)</f>
        <v>#N/A</v>
      </c>
      <c r="H203" s="6">
        <f t="shared" si="8"/>
        <v>0</v>
      </c>
      <c r="I203" s="6">
        <f t="shared" si="2"/>
        <v>0</v>
      </c>
      <c r="J203" s="6">
        <f t="shared" si="6"/>
        <v>0</v>
      </c>
      <c r="K203" s="6">
        <v>35.0</v>
      </c>
      <c r="L203" s="6">
        <f t="shared" si="4"/>
        <v>0</v>
      </c>
      <c r="N203" s="2" t="s">
        <v>2008</v>
      </c>
      <c r="P203" s="6" t="str">
        <f t="shared" si="5"/>
        <v>#N/A</v>
      </c>
    </row>
    <row r="204">
      <c r="A204" s="2" t="s">
        <v>2017</v>
      </c>
      <c r="C204" s="6">
        <f t="shared" si="1"/>
        <v>0</v>
      </c>
      <c r="D204" s="2" t="s">
        <v>2022</v>
      </c>
      <c r="E204" s="2" t="s">
        <v>2023</v>
      </c>
      <c r="F204" s="6" t="str">
        <f t="array" ref="F204">XLOOKUP(B204,INV!A:A,INV!G:G)</f>
        <v>#N/A</v>
      </c>
      <c r="H204" s="6">
        <f t="shared" si="8"/>
        <v>0</v>
      </c>
      <c r="I204" s="6">
        <f t="shared" si="2"/>
        <v>0</v>
      </c>
      <c r="J204" s="6">
        <f t="shared" si="6"/>
        <v>0</v>
      </c>
      <c r="K204" s="6">
        <v>45.0</v>
      </c>
      <c r="L204" s="6">
        <f t="shared" si="4"/>
        <v>0</v>
      </c>
      <c r="N204" s="2" t="s">
        <v>2008</v>
      </c>
      <c r="P204" s="6" t="str">
        <f t="shared" si="5"/>
        <v>#N/A</v>
      </c>
    </row>
    <row r="205">
      <c r="A205" s="2" t="s">
        <v>2017</v>
      </c>
      <c r="C205" s="6">
        <f t="shared" si="1"/>
        <v>0</v>
      </c>
      <c r="D205" s="2" t="s">
        <v>2024</v>
      </c>
      <c r="E205" s="2" t="s">
        <v>2025</v>
      </c>
      <c r="F205" s="6" t="str">
        <f t="array" ref="F205">XLOOKUP(B205,INV!A:A,INV!G:G)</f>
        <v>#N/A</v>
      </c>
      <c r="H205" s="6">
        <f t="shared" si="8"/>
        <v>0</v>
      </c>
      <c r="I205" s="6">
        <f t="shared" si="2"/>
        <v>0</v>
      </c>
      <c r="J205" s="6">
        <f t="shared" si="6"/>
        <v>0</v>
      </c>
      <c r="K205" s="6">
        <v>35.0</v>
      </c>
      <c r="L205" s="6">
        <f t="shared" si="4"/>
        <v>0</v>
      </c>
      <c r="N205" s="2" t="s">
        <v>2008</v>
      </c>
      <c r="P205" s="6" t="str">
        <f t="shared" si="5"/>
        <v>#N/A</v>
      </c>
    </row>
    <row r="206">
      <c r="A206" s="2" t="s">
        <v>2017</v>
      </c>
      <c r="C206" s="6">
        <f t="shared" si="1"/>
        <v>0</v>
      </c>
      <c r="D206" s="2" t="s">
        <v>2026</v>
      </c>
      <c r="E206" s="2" t="s">
        <v>2027</v>
      </c>
      <c r="F206" s="6" t="str">
        <f t="array" ref="F206">XLOOKUP(B206,INV!A:A,INV!G:G)</f>
        <v>#N/A</v>
      </c>
      <c r="H206" s="6">
        <f t="shared" si="8"/>
        <v>0</v>
      </c>
      <c r="I206" s="6">
        <f t="shared" si="2"/>
        <v>0</v>
      </c>
      <c r="J206" s="6">
        <f t="shared" si="6"/>
        <v>0</v>
      </c>
      <c r="K206" s="6">
        <v>15.0</v>
      </c>
      <c r="L206" s="6">
        <f t="shared" si="4"/>
        <v>0</v>
      </c>
      <c r="N206" s="2" t="s">
        <v>2008</v>
      </c>
      <c r="P206" s="6" t="str">
        <f t="shared" si="5"/>
        <v>#N/A</v>
      </c>
    </row>
    <row r="207">
      <c r="A207" s="2" t="s">
        <v>2028</v>
      </c>
      <c r="C207" s="6">
        <f t="shared" si="1"/>
        <v>0</v>
      </c>
      <c r="D207" s="2" t="s">
        <v>2029</v>
      </c>
      <c r="E207" s="2" t="s">
        <v>2030</v>
      </c>
      <c r="F207" s="6" t="str">
        <f t="array" ref="F207">XLOOKUP(B207,INV!A:A,INV!G:G)</f>
        <v>#N/A</v>
      </c>
      <c r="H207" s="6">
        <f t="shared" si="8"/>
        <v>0</v>
      </c>
      <c r="I207" s="6">
        <f t="shared" si="2"/>
        <v>0</v>
      </c>
      <c r="J207" s="6">
        <f t="shared" si="6"/>
        <v>0</v>
      </c>
      <c r="K207" s="6">
        <v>20.0</v>
      </c>
      <c r="L207" s="6">
        <f t="shared" si="4"/>
        <v>0</v>
      </c>
      <c r="N207" s="2" t="s">
        <v>2008</v>
      </c>
      <c r="P207" s="6" t="str">
        <f t="shared" si="5"/>
        <v>#N/A</v>
      </c>
    </row>
    <row r="208">
      <c r="A208" s="2" t="s">
        <v>2028</v>
      </c>
      <c r="C208" s="6">
        <f t="shared" si="1"/>
        <v>0</v>
      </c>
      <c r="D208" s="2" t="s">
        <v>2031</v>
      </c>
      <c r="E208" s="2" t="s">
        <v>2032</v>
      </c>
      <c r="F208" s="6" t="str">
        <f t="array" ref="F208">XLOOKUP(B208,INV!A:A,INV!G:G)</f>
        <v>#N/A</v>
      </c>
      <c r="H208" s="6">
        <f t="shared" si="8"/>
        <v>0</v>
      </c>
      <c r="I208" s="6">
        <f t="shared" si="2"/>
        <v>0</v>
      </c>
      <c r="J208" s="6">
        <f t="shared" si="6"/>
        <v>0</v>
      </c>
      <c r="K208" s="6">
        <v>35.0</v>
      </c>
      <c r="L208" s="6">
        <f t="shared" si="4"/>
        <v>0</v>
      </c>
      <c r="N208" s="2" t="s">
        <v>2008</v>
      </c>
      <c r="P208" s="6" t="str">
        <f t="shared" si="5"/>
        <v>#N/A</v>
      </c>
    </row>
    <row r="209">
      <c r="A209" s="2" t="s">
        <v>2028</v>
      </c>
      <c r="C209" s="6">
        <f t="shared" si="1"/>
        <v>0</v>
      </c>
      <c r="D209" s="2" t="s">
        <v>2033</v>
      </c>
      <c r="E209" s="2" t="s">
        <v>2034</v>
      </c>
      <c r="F209" s="6" t="str">
        <f t="array" ref="F209">XLOOKUP(B209,INV!A:A,INV!G:G)</f>
        <v>#N/A</v>
      </c>
      <c r="H209" s="6">
        <f t="shared" si="8"/>
        <v>0</v>
      </c>
      <c r="I209" s="6">
        <f t="shared" si="2"/>
        <v>0</v>
      </c>
      <c r="J209" s="6">
        <f t="shared" si="6"/>
        <v>0</v>
      </c>
      <c r="K209" s="6">
        <v>45.0</v>
      </c>
      <c r="L209" s="6">
        <f t="shared" si="4"/>
        <v>0</v>
      </c>
      <c r="N209" s="2" t="s">
        <v>2008</v>
      </c>
      <c r="P209" s="6" t="str">
        <f t="shared" si="5"/>
        <v>#N/A</v>
      </c>
    </row>
    <row r="210">
      <c r="A210" s="2" t="s">
        <v>2028</v>
      </c>
      <c r="C210" s="6">
        <f t="shared" si="1"/>
        <v>0</v>
      </c>
      <c r="D210" s="2" t="s">
        <v>2035</v>
      </c>
      <c r="E210" s="2" t="s">
        <v>2036</v>
      </c>
      <c r="F210" s="6" t="str">
        <f t="array" ref="F210">XLOOKUP(B210,INV!A:A,INV!G:G)</f>
        <v>#N/A</v>
      </c>
      <c r="H210" s="6">
        <f t="shared" si="8"/>
        <v>0</v>
      </c>
      <c r="I210" s="6">
        <f t="shared" si="2"/>
        <v>0</v>
      </c>
      <c r="J210" s="6">
        <f t="shared" si="6"/>
        <v>0</v>
      </c>
      <c r="K210" s="6">
        <v>35.0</v>
      </c>
      <c r="L210" s="6">
        <f t="shared" si="4"/>
        <v>0</v>
      </c>
      <c r="N210" s="2" t="s">
        <v>2008</v>
      </c>
      <c r="P210" s="6" t="str">
        <f t="shared" si="5"/>
        <v>#N/A</v>
      </c>
    </row>
    <row r="211">
      <c r="A211" s="2" t="s">
        <v>2028</v>
      </c>
      <c r="C211" s="6">
        <f t="shared" si="1"/>
        <v>0</v>
      </c>
      <c r="D211" s="2" t="s">
        <v>2037</v>
      </c>
      <c r="E211" s="2" t="s">
        <v>2038</v>
      </c>
      <c r="F211" s="6" t="str">
        <f t="array" ref="F211">XLOOKUP(B211,INV!A:A,INV!G:G)</f>
        <v>#N/A</v>
      </c>
      <c r="H211" s="6">
        <f t="shared" si="8"/>
        <v>0</v>
      </c>
      <c r="I211" s="6">
        <f t="shared" si="2"/>
        <v>0</v>
      </c>
      <c r="J211" s="6">
        <f t="shared" si="6"/>
        <v>0</v>
      </c>
      <c r="K211" s="6">
        <v>15.0</v>
      </c>
      <c r="L211" s="6">
        <f t="shared" si="4"/>
        <v>0</v>
      </c>
      <c r="N211" s="2" t="s">
        <v>2008</v>
      </c>
      <c r="P211" s="6" t="str">
        <f t="shared" si="5"/>
        <v>#N/A</v>
      </c>
    </row>
    <row r="212">
      <c r="A212" s="2" t="s">
        <v>2039</v>
      </c>
      <c r="C212" s="6">
        <f t="shared" si="1"/>
        <v>0</v>
      </c>
      <c r="D212" s="2" t="s">
        <v>2040</v>
      </c>
      <c r="E212" s="2" t="s">
        <v>2041</v>
      </c>
      <c r="F212" s="6" t="str">
        <f t="array" ref="F212">XLOOKUP(B212,INV!A:A,INV!G:G)</f>
        <v>#N/A</v>
      </c>
      <c r="H212" s="6">
        <f t="shared" si="8"/>
        <v>0</v>
      </c>
      <c r="I212" s="6">
        <f t="shared" si="2"/>
        <v>0</v>
      </c>
      <c r="J212" s="6">
        <f t="shared" si="6"/>
        <v>0</v>
      </c>
      <c r="K212" s="6">
        <v>20.0</v>
      </c>
      <c r="L212" s="6">
        <f t="shared" si="4"/>
        <v>0</v>
      </c>
      <c r="N212" s="2" t="s">
        <v>2008</v>
      </c>
      <c r="P212" s="6" t="str">
        <f t="shared" si="5"/>
        <v>#N/A</v>
      </c>
    </row>
    <row r="213">
      <c r="A213" s="2" t="s">
        <v>2039</v>
      </c>
      <c r="C213" s="6">
        <f t="shared" si="1"/>
        <v>0</v>
      </c>
      <c r="D213" s="2" t="s">
        <v>2042</v>
      </c>
      <c r="E213" s="2" t="s">
        <v>2043</v>
      </c>
      <c r="F213" s="6" t="str">
        <f t="array" ref="F213">XLOOKUP(B213,INV!A:A,INV!G:G)</f>
        <v>#N/A</v>
      </c>
      <c r="H213" s="6">
        <f t="shared" si="8"/>
        <v>0</v>
      </c>
      <c r="I213" s="6">
        <f t="shared" si="2"/>
        <v>0</v>
      </c>
      <c r="J213" s="6">
        <f t="shared" si="6"/>
        <v>0</v>
      </c>
      <c r="K213" s="6">
        <v>35.0</v>
      </c>
      <c r="L213" s="6">
        <f t="shared" si="4"/>
        <v>0</v>
      </c>
      <c r="N213" s="2" t="s">
        <v>2008</v>
      </c>
      <c r="P213" s="6" t="str">
        <f t="shared" si="5"/>
        <v>#N/A</v>
      </c>
    </row>
    <row r="214">
      <c r="A214" s="2" t="s">
        <v>2039</v>
      </c>
      <c r="C214" s="6">
        <f t="shared" si="1"/>
        <v>0</v>
      </c>
      <c r="D214" s="2" t="s">
        <v>2044</v>
      </c>
      <c r="E214" s="2" t="s">
        <v>2045</v>
      </c>
      <c r="F214" s="6" t="str">
        <f t="array" ref="F214">XLOOKUP(B214,INV!A:A,INV!G:G)</f>
        <v>#N/A</v>
      </c>
      <c r="H214" s="6">
        <f t="shared" si="8"/>
        <v>0</v>
      </c>
      <c r="I214" s="6">
        <f t="shared" si="2"/>
        <v>0</v>
      </c>
      <c r="J214" s="6">
        <f t="shared" si="6"/>
        <v>0</v>
      </c>
      <c r="K214" s="6">
        <v>45.0</v>
      </c>
      <c r="L214" s="6">
        <f t="shared" si="4"/>
        <v>0</v>
      </c>
      <c r="N214" s="2" t="s">
        <v>2008</v>
      </c>
      <c r="P214" s="6" t="str">
        <f t="shared" si="5"/>
        <v>#N/A</v>
      </c>
    </row>
    <row r="215">
      <c r="A215" s="2" t="s">
        <v>2039</v>
      </c>
      <c r="C215" s="6">
        <f t="shared" si="1"/>
        <v>0</v>
      </c>
      <c r="D215" s="2" t="s">
        <v>2046</v>
      </c>
      <c r="E215" s="2" t="s">
        <v>2047</v>
      </c>
      <c r="F215" s="6" t="str">
        <f t="array" ref="F215">XLOOKUP(B215,INV!A:A,INV!G:G)</f>
        <v>#N/A</v>
      </c>
      <c r="H215" s="6">
        <f t="shared" si="8"/>
        <v>0</v>
      </c>
      <c r="I215" s="6">
        <f t="shared" si="2"/>
        <v>0</v>
      </c>
      <c r="J215" s="6">
        <f t="shared" si="6"/>
        <v>0</v>
      </c>
      <c r="K215" s="6">
        <v>35.0</v>
      </c>
      <c r="L215" s="6">
        <f t="shared" si="4"/>
        <v>0</v>
      </c>
      <c r="N215" s="2" t="s">
        <v>2008</v>
      </c>
      <c r="P215" s="6" t="str">
        <f t="shared" si="5"/>
        <v>#N/A</v>
      </c>
    </row>
    <row r="216">
      <c r="A216" s="2" t="s">
        <v>2039</v>
      </c>
      <c r="C216" s="6">
        <f t="shared" si="1"/>
        <v>0</v>
      </c>
      <c r="D216" s="2" t="s">
        <v>2048</v>
      </c>
      <c r="E216" s="2" t="s">
        <v>2049</v>
      </c>
      <c r="F216" s="6" t="str">
        <f t="array" ref="F216">XLOOKUP(B216,INV!A:A,INV!G:G)</f>
        <v>#N/A</v>
      </c>
      <c r="H216" s="6">
        <f t="shared" si="8"/>
        <v>0</v>
      </c>
      <c r="I216" s="6">
        <f t="shared" si="2"/>
        <v>0</v>
      </c>
      <c r="J216" s="6">
        <f t="shared" si="6"/>
        <v>0</v>
      </c>
      <c r="K216" s="6">
        <v>15.0</v>
      </c>
      <c r="L216" s="6">
        <f t="shared" si="4"/>
        <v>0</v>
      </c>
      <c r="N216" s="2" t="s">
        <v>2008</v>
      </c>
      <c r="P216" s="6" t="str">
        <f t="shared" si="5"/>
        <v>#N/A</v>
      </c>
    </row>
    <row r="217">
      <c r="A217" s="2" t="s">
        <v>2050</v>
      </c>
      <c r="C217" s="6">
        <f t="shared" si="1"/>
        <v>0</v>
      </c>
      <c r="D217" s="2" t="s">
        <v>2051</v>
      </c>
      <c r="E217" s="2" t="s">
        <v>2052</v>
      </c>
      <c r="F217" s="6" t="str">
        <f t="array" ref="F217">XLOOKUP(B217,INV!A:A,INV!G:G)</f>
        <v>#N/A</v>
      </c>
      <c r="H217" s="6">
        <f t="shared" si="8"/>
        <v>0</v>
      </c>
      <c r="I217" s="6">
        <f t="shared" si="2"/>
        <v>0</v>
      </c>
      <c r="J217" s="6">
        <f t="shared" si="6"/>
        <v>0</v>
      </c>
      <c r="K217" s="6">
        <v>20.0</v>
      </c>
      <c r="L217" s="6">
        <f t="shared" si="4"/>
        <v>0</v>
      </c>
      <c r="N217" s="2" t="s">
        <v>2008</v>
      </c>
      <c r="P217" s="6" t="str">
        <f t="shared" si="5"/>
        <v>#N/A</v>
      </c>
    </row>
    <row r="218">
      <c r="A218" s="2" t="s">
        <v>2050</v>
      </c>
      <c r="C218" s="6">
        <f t="shared" si="1"/>
        <v>0</v>
      </c>
      <c r="D218" s="2" t="s">
        <v>2053</v>
      </c>
      <c r="E218" s="2" t="s">
        <v>2054</v>
      </c>
      <c r="F218" s="6" t="str">
        <f t="array" ref="F218">XLOOKUP(B218,INV!A:A,INV!G:G)</f>
        <v>#N/A</v>
      </c>
      <c r="H218" s="6">
        <f t="shared" si="8"/>
        <v>0</v>
      </c>
      <c r="I218" s="6">
        <f t="shared" si="2"/>
        <v>0</v>
      </c>
      <c r="J218" s="6">
        <f t="shared" si="6"/>
        <v>0</v>
      </c>
      <c r="K218" s="6">
        <v>35.0</v>
      </c>
      <c r="L218" s="6">
        <f t="shared" si="4"/>
        <v>0</v>
      </c>
      <c r="N218" s="2" t="s">
        <v>2008</v>
      </c>
      <c r="P218" s="6" t="str">
        <f t="shared" si="5"/>
        <v>#N/A</v>
      </c>
    </row>
    <row r="219">
      <c r="A219" s="2" t="s">
        <v>2050</v>
      </c>
      <c r="C219" s="6">
        <f t="shared" si="1"/>
        <v>0</v>
      </c>
      <c r="D219" s="2" t="s">
        <v>2055</v>
      </c>
      <c r="E219" s="2" t="s">
        <v>2056</v>
      </c>
      <c r="F219" s="6" t="str">
        <f t="array" ref="F219">XLOOKUP(B219,INV!A:A,INV!G:G)</f>
        <v>#N/A</v>
      </c>
      <c r="H219" s="6">
        <f t="shared" si="8"/>
        <v>0</v>
      </c>
      <c r="I219" s="6">
        <f t="shared" si="2"/>
        <v>0</v>
      </c>
      <c r="J219" s="6">
        <f t="shared" si="6"/>
        <v>0</v>
      </c>
      <c r="K219" s="6">
        <v>45.0</v>
      </c>
      <c r="L219" s="6">
        <f t="shared" si="4"/>
        <v>0</v>
      </c>
      <c r="N219" s="2" t="s">
        <v>2008</v>
      </c>
      <c r="P219" s="6" t="str">
        <f t="shared" si="5"/>
        <v>#N/A</v>
      </c>
    </row>
    <row r="220">
      <c r="A220" s="2" t="s">
        <v>2050</v>
      </c>
      <c r="C220" s="6">
        <f t="shared" si="1"/>
        <v>0</v>
      </c>
      <c r="D220" s="2" t="s">
        <v>2057</v>
      </c>
      <c r="E220" s="2" t="s">
        <v>2058</v>
      </c>
      <c r="F220" s="6" t="str">
        <f t="array" ref="F220">XLOOKUP(B220,INV!A:A,INV!G:G)</f>
        <v>#N/A</v>
      </c>
      <c r="H220" s="6">
        <f t="shared" si="8"/>
        <v>0</v>
      </c>
      <c r="I220" s="6">
        <f t="shared" si="2"/>
        <v>0</v>
      </c>
      <c r="J220" s="6">
        <f t="shared" si="6"/>
        <v>0</v>
      </c>
      <c r="K220" s="6">
        <v>35.0</v>
      </c>
      <c r="L220" s="6">
        <f t="shared" si="4"/>
        <v>0</v>
      </c>
      <c r="N220" s="2" t="s">
        <v>2008</v>
      </c>
      <c r="P220" s="6" t="str">
        <f t="shared" si="5"/>
        <v>#N/A</v>
      </c>
    </row>
    <row r="221">
      <c r="A221" s="2" t="s">
        <v>2050</v>
      </c>
      <c r="C221" s="6">
        <f t="shared" si="1"/>
        <v>0</v>
      </c>
      <c r="D221" s="2" t="s">
        <v>2059</v>
      </c>
      <c r="E221" s="2" t="s">
        <v>2060</v>
      </c>
      <c r="F221" s="6" t="str">
        <f t="array" ref="F221">XLOOKUP(B221,INV!A:A,INV!G:G)</f>
        <v>#N/A</v>
      </c>
      <c r="H221" s="6">
        <f t="shared" si="8"/>
        <v>0</v>
      </c>
      <c r="I221" s="6">
        <f t="shared" si="2"/>
        <v>0</v>
      </c>
      <c r="J221" s="6">
        <f t="shared" si="6"/>
        <v>0</v>
      </c>
      <c r="K221" s="6">
        <v>15.0</v>
      </c>
      <c r="L221" s="6">
        <f t="shared" si="4"/>
        <v>0</v>
      </c>
      <c r="N221" s="2" t="s">
        <v>2008</v>
      </c>
      <c r="P221" s="6" t="str">
        <f t="shared" si="5"/>
        <v>#N/A</v>
      </c>
    </row>
    <row r="222">
      <c r="A222" s="2" t="s">
        <v>2061</v>
      </c>
      <c r="C222" s="6">
        <f t="shared" si="1"/>
        <v>0</v>
      </c>
      <c r="D222" s="2" t="s">
        <v>2062</v>
      </c>
      <c r="E222" s="2" t="s">
        <v>2063</v>
      </c>
      <c r="F222" s="6" t="str">
        <f t="array" ref="F222">XLOOKUP(B222,INV!A:A,INV!G:G)</f>
        <v>#N/A</v>
      </c>
      <c r="H222" s="6">
        <f t="shared" si="8"/>
        <v>0</v>
      </c>
      <c r="I222" s="6">
        <f t="shared" si="2"/>
        <v>0</v>
      </c>
      <c r="J222" s="6">
        <f t="shared" si="6"/>
        <v>0</v>
      </c>
      <c r="K222" s="6">
        <v>20.0</v>
      </c>
      <c r="L222" s="6">
        <f t="shared" si="4"/>
        <v>0</v>
      </c>
      <c r="N222" s="2" t="s">
        <v>2008</v>
      </c>
      <c r="P222" s="6" t="str">
        <f t="shared" si="5"/>
        <v>#N/A</v>
      </c>
    </row>
    <row r="223">
      <c r="A223" s="2" t="s">
        <v>2061</v>
      </c>
      <c r="C223" s="6">
        <f t="shared" si="1"/>
        <v>0</v>
      </c>
      <c r="D223" s="2" t="s">
        <v>2064</v>
      </c>
      <c r="E223" s="2" t="s">
        <v>2065</v>
      </c>
      <c r="F223" s="6" t="str">
        <f t="array" ref="F223">XLOOKUP(B223,INV!A:A,INV!G:G)</f>
        <v>#N/A</v>
      </c>
      <c r="H223" s="6">
        <f t="shared" si="8"/>
        <v>0</v>
      </c>
      <c r="I223" s="6">
        <f t="shared" si="2"/>
        <v>0</v>
      </c>
      <c r="J223" s="6">
        <f t="shared" si="6"/>
        <v>0</v>
      </c>
      <c r="K223" s="6">
        <v>35.0</v>
      </c>
      <c r="L223" s="6">
        <f t="shared" si="4"/>
        <v>0</v>
      </c>
      <c r="N223" s="2" t="s">
        <v>2008</v>
      </c>
      <c r="P223" s="6" t="str">
        <f t="shared" si="5"/>
        <v>#N/A</v>
      </c>
    </row>
    <row r="224">
      <c r="A224" s="2" t="s">
        <v>2061</v>
      </c>
      <c r="C224" s="6">
        <f t="shared" si="1"/>
        <v>0</v>
      </c>
      <c r="D224" s="2" t="s">
        <v>2066</v>
      </c>
      <c r="E224" s="2" t="s">
        <v>2067</v>
      </c>
      <c r="F224" s="6" t="str">
        <f t="array" ref="F224">XLOOKUP(B224,INV!A:A,INV!G:G)</f>
        <v>#N/A</v>
      </c>
      <c r="H224" s="6">
        <f t="shared" si="8"/>
        <v>0</v>
      </c>
      <c r="I224" s="6">
        <f t="shared" si="2"/>
        <v>0</v>
      </c>
      <c r="J224" s="6">
        <f t="shared" si="6"/>
        <v>0</v>
      </c>
      <c r="K224" s="6">
        <v>45.0</v>
      </c>
      <c r="L224" s="6">
        <f t="shared" si="4"/>
        <v>0</v>
      </c>
      <c r="N224" s="2" t="s">
        <v>2008</v>
      </c>
      <c r="P224" s="6" t="str">
        <f t="shared" si="5"/>
        <v>#N/A</v>
      </c>
    </row>
    <row r="225">
      <c r="A225" s="2" t="s">
        <v>2061</v>
      </c>
      <c r="C225" s="6">
        <f t="shared" si="1"/>
        <v>0</v>
      </c>
      <c r="D225" s="2" t="s">
        <v>2068</v>
      </c>
      <c r="E225" s="2" t="s">
        <v>2069</v>
      </c>
      <c r="F225" s="6" t="str">
        <f t="array" ref="F225">XLOOKUP(B225,INV!A:A,INV!G:G)</f>
        <v>#N/A</v>
      </c>
      <c r="H225" s="6">
        <f t="shared" si="8"/>
        <v>0</v>
      </c>
      <c r="I225" s="6">
        <f t="shared" si="2"/>
        <v>0</v>
      </c>
      <c r="J225" s="6">
        <f t="shared" si="6"/>
        <v>0</v>
      </c>
      <c r="K225" s="6">
        <v>35.0</v>
      </c>
      <c r="L225" s="6">
        <f t="shared" si="4"/>
        <v>0</v>
      </c>
      <c r="N225" s="2" t="s">
        <v>2008</v>
      </c>
      <c r="P225" s="6" t="str">
        <f t="shared" si="5"/>
        <v>#N/A</v>
      </c>
    </row>
    <row r="226">
      <c r="A226" s="2" t="s">
        <v>2061</v>
      </c>
      <c r="C226" s="6">
        <f t="shared" si="1"/>
        <v>0</v>
      </c>
      <c r="D226" s="2" t="s">
        <v>2070</v>
      </c>
      <c r="E226" s="2" t="s">
        <v>2071</v>
      </c>
      <c r="F226" s="6" t="str">
        <f t="array" ref="F226">XLOOKUP(B226,INV!A:A,INV!G:G)</f>
        <v>#N/A</v>
      </c>
      <c r="H226" s="6">
        <f t="shared" si="8"/>
        <v>0</v>
      </c>
      <c r="I226" s="6">
        <f t="shared" si="2"/>
        <v>0</v>
      </c>
      <c r="J226" s="6">
        <f t="shared" si="6"/>
        <v>0</v>
      </c>
      <c r="K226" s="6">
        <v>15.0</v>
      </c>
      <c r="L226" s="6">
        <f t="shared" si="4"/>
        <v>0</v>
      </c>
      <c r="N226" s="2" t="s">
        <v>2008</v>
      </c>
      <c r="P226" s="6" t="str">
        <f t="shared" si="5"/>
        <v>#N/A</v>
      </c>
    </row>
    <row r="227">
      <c r="A227" s="2" t="s">
        <v>2072</v>
      </c>
      <c r="C227" s="6">
        <f t="shared" si="1"/>
        <v>0</v>
      </c>
      <c r="D227" s="2" t="s">
        <v>2073</v>
      </c>
      <c r="E227" s="2" t="s">
        <v>2074</v>
      </c>
      <c r="F227" s="6" t="str">
        <f t="array" ref="F227">XLOOKUP(B227,INV!A:A,INV!G:G)</f>
        <v>#N/A</v>
      </c>
      <c r="H227" s="6">
        <f t="shared" si="8"/>
        <v>0</v>
      </c>
      <c r="I227" s="6">
        <f t="shared" si="2"/>
        <v>0</v>
      </c>
      <c r="J227" s="6">
        <f t="shared" si="6"/>
        <v>0</v>
      </c>
      <c r="K227" s="6">
        <v>20.0</v>
      </c>
      <c r="L227" s="6">
        <f t="shared" si="4"/>
        <v>0</v>
      </c>
      <c r="N227" s="2" t="s">
        <v>2008</v>
      </c>
      <c r="P227" s="6" t="str">
        <f t="shared" si="5"/>
        <v>#N/A</v>
      </c>
    </row>
    <row r="228">
      <c r="A228" s="2" t="s">
        <v>2072</v>
      </c>
      <c r="C228" s="6">
        <f t="shared" si="1"/>
        <v>0</v>
      </c>
      <c r="D228" s="2" t="s">
        <v>2075</v>
      </c>
      <c r="E228" s="2" t="s">
        <v>2076</v>
      </c>
      <c r="F228" s="6" t="str">
        <f t="array" ref="F228">XLOOKUP(B228,INV!A:A,INV!G:G)</f>
        <v>#N/A</v>
      </c>
      <c r="H228" s="6">
        <f t="shared" si="8"/>
        <v>0</v>
      </c>
      <c r="I228" s="6">
        <f t="shared" si="2"/>
        <v>0</v>
      </c>
      <c r="J228" s="6">
        <f t="shared" si="6"/>
        <v>0</v>
      </c>
      <c r="K228" s="6">
        <v>35.0</v>
      </c>
      <c r="L228" s="6">
        <f t="shared" si="4"/>
        <v>0</v>
      </c>
      <c r="N228" s="2" t="s">
        <v>2008</v>
      </c>
      <c r="P228" s="6" t="str">
        <f t="shared" si="5"/>
        <v>#N/A</v>
      </c>
    </row>
    <row r="229">
      <c r="A229" s="2" t="s">
        <v>2072</v>
      </c>
      <c r="C229" s="6">
        <f t="shared" si="1"/>
        <v>0</v>
      </c>
      <c r="D229" s="2" t="s">
        <v>2077</v>
      </c>
      <c r="E229" s="2" t="s">
        <v>2078</v>
      </c>
      <c r="F229" s="6" t="str">
        <f t="array" ref="F229">XLOOKUP(B229,INV!A:A,INV!G:G)</f>
        <v>#N/A</v>
      </c>
      <c r="H229" s="6">
        <f t="shared" si="8"/>
        <v>0</v>
      </c>
      <c r="I229" s="6">
        <f t="shared" si="2"/>
        <v>0</v>
      </c>
      <c r="J229" s="6">
        <f t="shared" si="6"/>
        <v>0</v>
      </c>
      <c r="K229" s="6">
        <v>45.0</v>
      </c>
      <c r="L229" s="6">
        <f t="shared" si="4"/>
        <v>0</v>
      </c>
      <c r="N229" s="2" t="s">
        <v>2008</v>
      </c>
      <c r="P229" s="6" t="str">
        <f t="shared" si="5"/>
        <v>#N/A</v>
      </c>
    </row>
    <row r="230">
      <c r="A230" s="2" t="s">
        <v>2072</v>
      </c>
      <c r="C230" s="6">
        <f t="shared" si="1"/>
        <v>0</v>
      </c>
      <c r="D230" s="2" t="s">
        <v>2079</v>
      </c>
      <c r="E230" s="2" t="s">
        <v>2080</v>
      </c>
      <c r="F230" s="6" t="str">
        <f t="array" ref="F230">XLOOKUP(B230,INV!A:A,INV!G:G)</f>
        <v>#N/A</v>
      </c>
      <c r="H230" s="6">
        <f t="shared" si="8"/>
        <v>0</v>
      </c>
      <c r="I230" s="6">
        <f t="shared" si="2"/>
        <v>0</v>
      </c>
      <c r="J230" s="6">
        <f t="shared" si="6"/>
        <v>0</v>
      </c>
      <c r="K230" s="6">
        <v>35.0</v>
      </c>
      <c r="L230" s="6">
        <f t="shared" si="4"/>
        <v>0</v>
      </c>
      <c r="N230" s="2" t="s">
        <v>2008</v>
      </c>
      <c r="P230" s="6" t="str">
        <f t="shared" si="5"/>
        <v>#N/A</v>
      </c>
    </row>
    <row r="231">
      <c r="A231" s="2" t="s">
        <v>2072</v>
      </c>
      <c r="C231" s="6">
        <f t="shared" si="1"/>
        <v>0</v>
      </c>
      <c r="D231" s="2" t="s">
        <v>2081</v>
      </c>
      <c r="E231" s="2" t="s">
        <v>2082</v>
      </c>
      <c r="F231" s="6" t="str">
        <f t="array" ref="F231">XLOOKUP(B231,INV!A:A,INV!G:G)</f>
        <v>#N/A</v>
      </c>
      <c r="H231" s="6">
        <f t="shared" si="8"/>
        <v>0</v>
      </c>
      <c r="I231" s="6">
        <f t="shared" si="2"/>
        <v>0</v>
      </c>
      <c r="J231" s="6">
        <f t="shared" si="6"/>
        <v>0</v>
      </c>
      <c r="K231" s="6">
        <v>15.0</v>
      </c>
      <c r="L231" s="6">
        <f t="shared" si="4"/>
        <v>0</v>
      </c>
      <c r="N231" s="2" t="s">
        <v>2008</v>
      </c>
      <c r="P231" s="6" t="str">
        <f t="shared" si="5"/>
        <v>#N/A</v>
      </c>
    </row>
    <row r="232">
      <c r="A232" s="2" t="s">
        <v>2083</v>
      </c>
      <c r="C232" s="6">
        <f t="shared" si="1"/>
        <v>0</v>
      </c>
      <c r="D232" s="2" t="s">
        <v>2084</v>
      </c>
      <c r="E232" s="2" t="s">
        <v>2085</v>
      </c>
      <c r="F232" s="6" t="str">
        <f t="array" ref="F232">XLOOKUP(B232,INV!A:A,INV!G:G)</f>
        <v>#N/A</v>
      </c>
      <c r="H232" s="6">
        <f t="shared" si="8"/>
        <v>0</v>
      </c>
      <c r="I232" s="6">
        <f t="shared" si="2"/>
        <v>0</v>
      </c>
      <c r="J232" s="6">
        <f t="shared" si="6"/>
        <v>0</v>
      </c>
      <c r="K232" s="6">
        <v>20.0</v>
      </c>
      <c r="L232" s="6">
        <f t="shared" si="4"/>
        <v>0</v>
      </c>
      <c r="N232" s="2" t="s">
        <v>2008</v>
      </c>
      <c r="P232" s="6" t="str">
        <f t="shared" si="5"/>
        <v>#N/A</v>
      </c>
    </row>
    <row r="233">
      <c r="A233" s="2" t="s">
        <v>2083</v>
      </c>
      <c r="C233" s="6">
        <f t="shared" si="1"/>
        <v>0</v>
      </c>
      <c r="D233" s="2" t="s">
        <v>2086</v>
      </c>
      <c r="E233" s="2" t="s">
        <v>2087</v>
      </c>
      <c r="F233" s="6" t="str">
        <f t="array" ref="F233">XLOOKUP(B233,INV!A:A,INV!G:G)</f>
        <v>#N/A</v>
      </c>
      <c r="H233" s="6">
        <f t="shared" si="8"/>
        <v>0</v>
      </c>
      <c r="I233" s="6">
        <f t="shared" si="2"/>
        <v>0</v>
      </c>
      <c r="J233" s="6">
        <f t="shared" si="6"/>
        <v>0</v>
      </c>
      <c r="K233" s="6">
        <v>35.0</v>
      </c>
      <c r="L233" s="6">
        <f t="shared" si="4"/>
        <v>0</v>
      </c>
      <c r="N233" s="2" t="s">
        <v>2008</v>
      </c>
      <c r="P233" s="6" t="str">
        <f t="shared" si="5"/>
        <v>#N/A</v>
      </c>
    </row>
    <row r="234">
      <c r="A234" s="2" t="s">
        <v>2083</v>
      </c>
      <c r="C234" s="6">
        <f t="shared" si="1"/>
        <v>0</v>
      </c>
      <c r="D234" s="2" t="s">
        <v>2088</v>
      </c>
      <c r="E234" s="2" t="s">
        <v>2089</v>
      </c>
      <c r="F234" s="6" t="str">
        <f t="array" ref="F234">XLOOKUP(B234,INV!A:A,INV!G:G)</f>
        <v>#N/A</v>
      </c>
      <c r="H234" s="6">
        <f t="shared" si="8"/>
        <v>0</v>
      </c>
      <c r="I234" s="6">
        <f t="shared" si="2"/>
        <v>0</v>
      </c>
      <c r="J234" s="6">
        <f t="shared" si="6"/>
        <v>0</v>
      </c>
      <c r="K234" s="6">
        <v>45.0</v>
      </c>
      <c r="L234" s="6">
        <f t="shared" si="4"/>
        <v>0</v>
      </c>
      <c r="N234" s="2" t="s">
        <v>2008</v>
      </c>
      <c r="P234" s="6" t="str">
        <f t="shared" si="5"/>
        <v>#N/A</v>
      </c>
    </row>
    <row r="235">
      <c r="A235" s="2" t="s">
        <v>2083</v>
      </c>
      <c r="C235" s="6">
        <f t="shared" si="1"/>
        <v>0</v>
      </c>
      <c r="D235" s="2" t="s">
        <v>2090</v>
      </c>
      <c r="E235" s="2" t="s">
        <v>2091</v>
      </c>
      <c r="F235" s="6" t="str">
        <f t="array" ref="F235">XLOOKUP(B235,INV!A:A,INV!G:G)</f>
        <v>#N/A</v>
      </c>
      <c r="H235" s="6">
        <f t="shared" si="8"/>
        <v>0</v>
      </c>
      <c r="I235" s="6">
        <f t="shared" si="2"/>
        <v>0</v>
      </c>
      <c r="J235" s="6">
        <f t="shared" si="6"/>
        <v>0</v>
      </c>
      <c r="K235" s="6">
        <v>35.0</v>
      </c>
      <c r="L235" s="6">
        <f t="shared" si="4"/>
        <v>0</v>
      </c>
      <c r="N235" s="2" t="s">
        <v>2008</v>
      </c>
      <c r="P235" s="6" t="str">
        <f t="shared" si="5"/>
        <v>#N/A</v>
      </c>
    </row>
    <row r="236">
      <c r="A236" s="2" t="s">
        <v>2083</v>
      </c>
      <c r="C236" s="6">
        <f t="shared" si="1"/>
        <v>0</v>
      </c>
      <c r="D236" s="2" t="s">
        <v>2092</v>
      </c>
      <c r="E236" s="2" t="s">
        <v>2093</v>
      </c>
      <c r="F236" s="6" t="str">
        <f t="array" ref="F236">XLOOKUP(B236,INV!A:A,INV!G:G)</f>
        <v>#N/A</v>
      </c>
      <c r="H236" s="6">
        <f t="shared" si="8"/>
        <v>0</v>
      </c>
      <c r="I236" s="6">
        <f t="shared" si="2"/>
        <v>0</v>
      </c>
      <c r="J236" s="6">
        <f t="shared" si="6"/>
        <v>0</v>
      </c>
      <c r="K236" s="6">
        <v>15.0</v>
      </c>
      <c r="L236" s="6">
        <f t="shared" si="4"/>
        <v>0</v>
      </c>
      <c r="N236" s="2" t="s">
        <v>2008</v>
      </c>
      <c r="P236" s="6" t="str">
        <f t="shared" si="5"/>
        <v>#N/A</v>
      </c>
    </row>
    <row r="237">
      <c r="A237" s="2" t="s">
        <v>2094</v>
      </c>
      <c r="C237" s="6">
        <f t="shared" si="1"/>
        <v>0</v>
      </c>
      <c r="D237" s="2" t="s">
        <v>2095</v>
      </c>
      <c r="E237" s="2" t="s">
        <v>2096</v>
      </c>
      <c r="F237" s="6" t="str">
        <f t="array" ref="F237">XLOOKUP(B237,INV!A:A,INV!G:G)</f>
        <v>#N/A</v>
      </c>
      <c r="H237" s="6">
        <f t="shared" si="8"/>
        <v>0</v>
      </c>
      <c r="I237" s="6">
        <f t="shared" si="2"/>
        <v>0</v>
      </c>
      <c r="J237" s="6">
        <f t="shared" si="6"/>
        <v>0</v>
      </c>
      <c r="K237" s="2">
        <v>150.0</v>
      </c>
      <c r="L237" s="6">
        <f t="shared" si="4"/>
        <v>0</v>
      </c>
      <c r="N237" s="2" t="s">
        <v>2008</v>
      </c>
      <c r="P237" s="6" t="str">
        <f t="shared" si="5"/>
        <v>#N/A</v>
      </c>
    </row>
    <row r="238">
      <c r="A238" s="2" t="s">
        <v>2097</v>
      </c>
      <c r="C238" s="6">
        <f t="shared" si="1"/>
        <v>0</v>
      </c>
      <c r="D238" s="2" t="s">
        <v>2098</v>
      </c>
      <c r="E238" s="2" t="s">
        <v>2099</v>
      </c>
      <c r="F238" s="6" t="str">
        <f t="array" ref="F238">XLOOKUP(B238,INV!A:A,INV!G:G)</f>
        <v>#N/A</v>
      </c>
      <c r="H238" s="6">
        <f t="shared" si="8"/>
        <v>0</v>
      </c>
      <c r="I238" s="6">
        <f t="shared" si="2"/>
        <v>0</v>
      </c>
      <c r="J238" s="6">
        <f t="shared" si="6"/>
        <v>0</v>
      </c>
      <c r="K238" s="2">
        <v>150.0</v>
      </c>
      <c r="L238" s="6">
        <f t="shared" si="4"/>
        <v>0</v>
      </c>
      <c r="N238" s="2" t="s">
        <v>2008</v>
      </c>
      <c r="P238" s="6" t="str">
        <f t="shared" si="5"/>
        <v>#N/A</v>
      </c>
    </row>
    <row r="239">
      <c r="A239" s="2" t="s">
        <v>2100</v>
      </c>
      <c r="C239" s="6">
        <f t="shared" si="1"/>
        <v>0</v>
      </c>
      <c r="D239" s="2" t="s">
        <v>2101</v>
      </c>
      <c r="E239" s="2" t="s">
        <v>2102</v>
      </c>
      <c r="F239" s="6" t="str">
        <f t="array" ref="F239">XLOOKUP(B239,INV!A:A,INV!G:G)</f>
        <v>#N/A</v>
      </c>
      <c r="H239" s="6">
        <f t="shared" si="8"/>
        <v>0</v>
      </c>
      <c r="I239" s="6">
        <f t="shared" si="2"/>
        <v>0</v>
      </c>
      <c r="J239" s="6">
        <f t="shared" si="6"/>
        <v>0</v>
      </c>
      <c r="K239" s="2">
        <v>150.0</v>
      </c>
      <c r="L239" s="6">
        <f t="shared" si="4"/>
        <v>0</v>
      </c>
      <c r="N239" s="2" t="s">
        <v>2008</v>
      </c>
      <c r="P239" s="6" t="str">
        <f t="shared" si="5"/>
        <v>#N/A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9" max="9" width="66.75"/>
    <col customWidth="1" min="12" max="12" width="14.88"/>
    <col customWidth="1" min="14" max="14" width="53.13"/>
    <col customWidth="1" min="19" max="19" width="36.63"/>
    <col customWidth="1" min="24" max="24" width="40.75"/>
    <col customWidth="1" min="29" max="29" width="69.25"/>
    <col customWidth="1" min="34" max="35" width="32.38"/>
    <col customWidth="1" min="43" max="43" width="17.13"/>
    <col customWidth="1" min="46" max="46" width="26.25"/>
    <col customWidth="1" min="47" max="47" width="54.38"/>
    <col customWidth="1" min="53" max="53" width="43.13"/>
    <col customWidth="1" min="64" max="64" width="38.0"/>
    <col customWidth="1" min="65" max="65" width="40.88"/>
  </cols>
  <sheetData>
    <row r="1">
      <c r="A1" s="159" t="s">
        <v>2103</v>
      </c>
      <c r="B1" s="159" t="s">
        <v>2104</v>
      </c>
      <c r="C1" s="159" t="s">
        <v>2</v>
      </c>
      <c r="D1" s="159" t="s">
        <v>25</v>
      </c>
      <c r="E1" s="159" t="s">
        <v>2105</v>
      </c>
      <c r="F1" s="160" t="s">
        <v>2106</v>
      </c>
      <c r="G1" s="160" t="s">
        <v>2104</v>
      </c>
      <c r="H1" s="160" t="s">
        <v>2</v>
      </c>
      <c r="I1" s="160" t="s">
        <v>25</v>
      </c>
      <c r="J1" s="160" t="s">
        <v>2105</v>
      </c>
      <c r="K1" s="159" t="s">
        <v>2106</v>
      </c>
      <c r="L1" s="159" t="s">
        <v>2104</v>
      </c>
      <c r="M1" s="159" t="s">
        <v>2</v>
      </c>
      <c r="N1" s="159" t="s">
        <v>25</v>
      </c>
      <c r="O1" s="159" t="s">
        <v>2105</v>
      </c>
      <c r="P1" s="160" t="s">
        <v>2106</v>
      </c>
      <c r="Q1" s="160" t="s">
        <v>2104</v>
      </c>
      <c r="R1" s="160" t="s">
        <v>2</v>
      </c>
      <c r="S1" s="160" t="s">
        <v>25</v>
      </c>
      <c r="T1" s="160" t="s">
        <v>2105</v>
      </c>
      <c r="U1" s="159" t="s">
        <v>2106</v>
      </c>
      <c r="V1" s="159" t="s">
        <v>2104</v>
      </c>
      <c r="W1" s="159" t="s">
        <v>2</v>
      </c>
      <c r="X1" s="159" t="s">
        <v>25</v>
      </c>
      <c r="Y1" s="159" t="s">
        <v>2105</v>
      </c>
      <c r="Z1" s="160" t="s">
        <v>2106</v>
      </c>
      <c r="AA1" s="160" t="s">
        <v>2104</v>
      </c>
      <c r="AB1" s="160" t="s">
        <v>2</v>
      </c>
      <c r="AC1" s="161" t="s">
        <v>25</v>
      </c>
      <c r="AD1" s="160" t="s">
        <v>2105</v>
      </c>
      <c r="AE1" s="162"/>
      <c r="AF1" s="162"/>
      <c r="AG1" s="162"/>
      <c r="AH1" s="163" t="s">
        <v>2107</v>
      </c>
      <c r="AI1" s="164" t="s">
        <v>2108</v>
      </c>
      <c r="AJ1" s="165"/>
      <c r="AM1" s="165"/>
      <c r="AN1" s="163"/>
      <c r="AO1" s="163" t="s">
        <v>2110</v>
      </c>
      <c r="AP1" s="165"/>
      <c r="AS1" s="165"/>
      <c r="AT1" s="163"/>
      <c r="AU1" s="163" t="s">
        <v>2111</v>
      </c>
      <c r="AV1" s="165"/>
      <c r="AY1" s="165"/>
      <c r="AZ1" s="163"/>
      <c r="BA1" s="163" t="s">
        <v>2112</v>
      </c>
      <c r="BB1" s="165"/>
      <c r="BE1" s="165"/>
      <c r="BF1" s="163"/>
      <c r="BG1" s="163" t="s">
        <v>2113</v>
      </c>
      <c r="BH1" s="165"/>
      <c r="BK1" s="165"/>
      <c r="BL1" s="163"/>
      <c r="BM1" s="163" t="s">
        <v>2114</v>
      </c>
      <c r="BN1" s="165"/>
      <c r="BQ1" s="165"/>
      <c r="BR1" s="165"/>
      <c r="BS1" s="165"/>
    </row>
    <row r="2">
      <c r="A2" s="166">
        <v>1.0</v>
      </c>
      <c r="B2" s="14" t="s">
        <v>2115</v>
      </c>
      <c r="C2" s="167" t="s">
        <v>762</v>
      </c>
      <c r="D2" s="167" t="s">
        <v>2116</v>
      </c>
      <c r="E2" s="167">
        <v>176.0</v>
      </c>
      <c r="F2" s="168">
        <v>2.0</v>
      </c>
      <c r="G2" s="14" t="s">
        <v>2117</v>
      </c>
      <c r="H2" s="14" t="s">
        <v>1319</v>
      </c>
      <c r="I2" s="14" t="s">
        <v>2118</v>
      </c>
      <c r="J2" s="14">
        <v>745.0</v>
      </c>
      <c r="K2" s="166">
        <v>3.0</v>
      </c>
      <c r="L2" s="2" t="s">
        <v>2119</v>
      </c>
      <c r="M2" s="2" t="s">
        <v>169</v>
      </c>
      <c r="N2" s="2" t="s">
        <v>168</v>
      </c>
      <c r="O2" s="2">
        <v>140.0</v>
      </c>
      <c r="P2" s="168">
        <v>4.0</v>
      </c>
      <c r="Q2" s="14" t="s">
        <v>2120</v>
      </c>
      <c r="R2" s="167" t="s">
        <v>475</v>
      </c>
      <c r="S2" s="167" t="s">
        <v>474</v>
      </c>
      <c r="T2" s="167">
        <v>161.0</v>
      </c>
      <c r="U2" s="166">
        <v>5.0</v>
      </c>
      <c r="V2" s="14" t="s">
        <v>2121</v>
      </c>
      <c r="W2" s="14" t="s">
        <v>257</v>
      </c>
      <c r="X2" s="14" t="s">
        <v>256</v>
      </c>
      <c r="Y2" s="14">
        <v>2825.0</v>
      </c>
      <c r="Z2" s="168">
        <v>6.0</v>
      </c>
      <c r="AA2" s="14"/>
      <c r="AB2" s="169"/>
      <c r="AC2" s="169"/>
      <c r="AD2" s="115"/>
      <c r="AE2" s="170"/>
      <c r="AF2" s="170"/>
      <c r="AG2" s="170"/>
      <c r="AH2" s="56" t="str">
        <f t="array" ref="AH2">XLOOKUP(AJ2,SEA!B:B,SEA!A:A)</f>
        <v>#N/A</v>
      </c>
      <c r="AI2" s="56" t="str">
        <f t="shared" ref="AI2:AI274" si="1">XLOOKUP(AK2,C:C,D:D)</f>
        <v>#N/A</v>
      </c>
      <c r="AJ2" s="4"/>
      <c r="AM2" s="4"/>
      <c r="AN2" s="56" t="str">
        <f t="array" ref="AN2">XLOOKUP(AP2,SEA!B:B,SEA!A:A)</f>
        <v>#N/A</v>
      </c>
      <c r="AO2" s="56" t="str">
        <f t="array" ref="AO2">XLOOKUP(AQ2,H:H,I:I)</f>
        <v>#N/A</v>
      </c>
      <c r="AP2" s="4" t="str">
        <f t="shared" ref="AP2:AP94" si="2">TRIM(AQ2)</f>
        <v/>
      </c>
      <c r="AS2" s="4"/>
      <c r="AT2" s="56"/>
      <c r="AU2" s="56" t="str">
        <f t="shared" ref="AU2:AU86" si="3">XLOOKUP(AW2,M:M,N:N)</f>
        <v>#N/A</v>
      </c>
      <c r="AV2" s="4"/>
      <c r="AY2" s="4"/>
      <c r="AZ2" s="56"/>
      <c r="BA2" s="56" t="str">
        <f t="shared" ref="BA2:BA94" si="4">XLOOKUP(BC2,R:R,S:S)</f>
        <v>#N/A</v>
      </c>
      <c r="BB2" s="4"/>
      <c r="BE2" s="4"/>
      <c r="BF2" s="56" t="str">
        <f t="array" ref="BF2">XLOOKUP(BH2,SEA!B:B,SEA!A:A)</f>
        <v>#N/A</v>
      </c>
      <c r="BG2" s="56" t="str">
        <f t="shared" ref="BG2:BG48" si="5">XLOOKUP(BI2,W:W,X:X)</f>
        <v>#N/A</v>
      </c>
      <c r="BH2" s="4" t="str">
        <f t="shared" ref="BH2:BH142" si="6">trim(BI2)</f>
        <v/>
      </c>
      <c r="BK2" s="4"/>
      <c r="BL2" s="56" t="str">
        <f t="array" ref="BL2">XLOOKUP(BN2,SEA!B:B,SEA!A:A)</f>
        <v>#N/A</v>
      </c>
      <c r="BM2" s="56" t="str">
        <f t="shared" ref="BM2:BM149" si="7">XLOOKUP(BO2,AB:AB,AC:AC)</f>
        <v>#N/A</v>
      </c>
      <c r="BN2" s="4" t="str">
        <f t="shared" ref="BN2:BN149" si="8">TRIM(BO2)</f>
        <v/>
      </c>
      <c r="BQ2" s="4"/>
      <c r="BR2" s="4"/>
      <c r="BS2" s="4"/>
    </row>
    <row r="3">
      <c r="A3" s="166">
        <v>1.0</v>
      </c>
      <c r="B3" s="14" t="s">
        <v>2115</v>
      </c>
      <c r="C3" s="167" t="s">
        <v>2122</v>
      </c>
      <c r="D3" s="167" t="s">
        <v>2123</v>
      </c>
      <c r="E3" s="167">
        <v>50.0</v>
      </c>
      <c r="F3" s="168">
        <v>2.0</v>
      </c>
      <c r="G3" s="14" t="s">
        <v>2117</v>
      </c>
      <c r="H3" s="14" t="s">
        <v>152</v>
      </c>
      <c r="I3" s="14" t="s">
        <v>2124</v>
      </c>
      <c r="J3" s="14">
        <v>605.0</v>
      </c>
      <c r="K3" s="166">
        <v>3.0</v>
      </c>
      <c r="L3" s="2" t="s">
        <v>2119</v>
      </c>
      <c r="M3" s="2" t="s">
        <v>36</v>
      </c>
      <c r="N3" s="2" t="s">
        <v>341</v>
      </c>
      <c r="O3" s="2">
        <v>70.0</v>
      </c>
      <c r="P3" s="168">
        <v>4.0</v>
      </c>
      <c r="Q3" s="14" t="s">
        <v>2120</v>
      </c>
      <c r="R3" s="167" t="s">
        <v>398</v>
      </c>
      <c r="S3" s="167" t="s">
        <v>397</v>
      </c>
      <c r="T3" s="167">
        <v>491.0</v>
      </c>
      <c r="U3" s="166">
        <v>5.0</v>
      </c>
      <c r="V3" s="14" t="s">
        <v>2121</v>
      </c>
      <c r="W3" s="14" t="s">
        <v>249</v>
      </c>
      <c r="X3" s="14" t="s">
        <v>248</v>
      </c>
      <c r="Y3" s="14">
        <v>2510.0</v>
      </c>
      <c r="Z3" s="168">
        <v>6.0</v>
      </c>
      <c r="AA3" s="14"/>
      <c r="AB3" s="169"/>
      <c r="AC3" s="169"/>
      <c r="AD3" s="115"/>
      <c r="AE3" s="170"/>
      <c r="AF3" s="170"/>
      <c r="AG3" s="170"/>
      <c r="AH3" s="56" t="str">
        <f t="array" ref="AH3">XLOOKUP(AJ3,SEA!B:B,SEA!A:A)</f>
        <v>NeemWoodComb-Handle-NarrowTeeth</v>
      </c>
      <c r="AI3" s="56" t="str">
        <f t="shared" si="1"/>
        <v>Handmade Neem Wood Comb with handle</v>
      </c>
      <c r="AJ3" s="4" t="str">
        <f t="shared" ref="AJ3:AJ274" si="9">TRIM(AK3)</f>
        <v>BC0000200002</v>
      </c>
      <c r="AM3" s="4"/>
      <c r="AN3" s="56"/>
      <c r="AO3" s="56"/>
      <c r="AP3" s="4" t="str">
        <f t="shared" si="2"/>
        <v>BC0000400002</v>
      </c>
      <c r="AS3" s="4"/>
      <c r="AT3" s="56" t="str">
        <f t="array" ref="AT3">XLOOKUP(AV3,SEA!B:B,SEA!A:A)</f>
        <v>Sandalwood &amp; Vetiver Solid Perfume</v>
      </c>
      <c r="AU3" s="56" t="str">
        <f t="shared" si="3"/>
        <v>Sandalwood &amp; Vetiver Solid Perfume</v>
      </c>
      <c r="AV3" s="4" t="str">
        <f t="shared" ref="AV3:AV86" si="10">TRIM(AW3)</f>
        <v>BC0001405100</v>
      </c>
      <c r="AY3" s="4"/>
      <c r="AZ3" s="56" t="str">
        <f t="array" ref="AZ3">XLOOKUP(BB3,SEA!B:B,SEA!A:A)</f>
        <v>NeemWoodComb-Handle-NarrowTeeth</v>
      </c>
      <c r="BA3" s="56" t="str">
        <f t="shared" si="4"/>
        <v>NeemWoodComb-Handle-NarrowTeeth</v>
      </c>
      <c r="BB3" s="4" t="str">
        <f t="shared" ref="BB3:BB149" si="11">TRIM(BC3)</f>
        <v>BC0000200002</v>
      </c>
      <c r="BE3" s="4"/>
      <c r="BF3" s="56" t="str">
        <f t="array" ref="BF3">XLOOKUP(BH3,SEA!B:B,SEA!A:A)</f>
        <v>NeemWoodComb-Handle-NarrowTeeth</v>
      </c>
      <c r="BG3" s="56" t="str">
        <f t="shared" si="5"/>
        <v>NeemWoodComb-Handle-NarrowTeeth</v>
      </c>
      <c r="BH3" s="4" t="str">
        <f t="shared" si="6"/>
        <v>BC0000200002</v>
      </c>
      <c r="BK3" s="4"/>
      <c r="BL3" s="56" t="str">
        <f t="array" ref="BL3">XLOOKUP(BN3,SEA!B:B,SEA!A:A)</f>
        <v>#N/A</v>
      </c>
      <c r="BM3" s="56" t="str">
        <f t="shared" si="7"/>
        <v>#N/A</v>
      </c>
      <c r="BN3" s="4" t="str">
        <f t="shared" si="8"/>
        <v>Grand Total</v>
      </c>
      <c r="BQ3" s="4"/>
      <c r="BR3" s="4"/>
      <c r="BS3" s="4"/>
    </row>
    <row r="4">
      <c r="A4" s="166">
        <v>1.0</v>
      </c>
      <c r="B4" s="14" t="s">
        <v>2115</v>
      </c>
      <c r="C4" s="167" t="s">
        <v>437</v>
      </c>
      <c r="D4" s="167" t="s">
        <v>2126</v>
      </c>
      <c r="E4" s="167">
        <v>107.0</v>
      </c>
      <c r="F4" s="171"/>
      <c r="G4" s="14" t="s">
        <v>2127</v>
      </c>
      <c r="H4" s="14" t="s">
        <v>161</v>
      </c>
      <c r="I4" s="14" t="s">
        <v>2128</v>
      </c>
      <c r="J4" s="14">
        <v>500.0</v>
      </c>
      <c r="K4" s="166">
        <v>3.0</v>
      </c>
      <c r="L4" s="2" t="s">
        <v>2119</v>
      </c>
      <c r="M4" s="2" t="s">
        <v>764</v>
      </c>
      <c r="N4" s="2" t="s">
        <v>763</v>
      </c>
      <c r="O4" s="2">
        <v>60.0</v>
      </c>
      <c r="P4" s="168">
        <v>4.0</v>
      </c>
      <c r="Q4" s="14" t="s">
        <v>2120</v>
      </c>
      <c r="R4" s="167" t="s">
        <v>754</v>
      </c>
      <c r="S4" s="167" t="s">
        <v>753</v>
      </c>
      <c r="T4" s="167">
        <v>139.0</v>
      </c>
      <c r="U4" s="172"/>
      <c r="V4" s="14" t="s">
        <v>2121</v>
      </c>
      <c r="W4" s="14" t="s">
        <v>537</v>
      </c>
      <c r="X4" s="14" t="s">
        <v>536</v>
      </c>
      <c r="Y4" s="14">
        <v>650.0</v>
      </c>
      <c r="Z4" s="168">
        <v>6.0</v>
      </c>
      <c r="AA4" s="14"/>
      <c r="AB4" s="169"/>
      <c r="AC4" s="169"/>
      <c r="AD4" s="115"/>
      <c r="AE4" s="170"/>
      <c r="AF4" s="170"/>
      <c r="AG4" s="170"/>
      <c r="AH4" s="56" t="str">
        <f t="array" ref="AH4">XLOOKUP(AJ4,SEA!B:B,SEA!A:A)</f>
        <v>#N/A</v>
      </c>
      <c r="AI4" s="56" t="str">
        <f t="shared" si="1"/>
        <v>Herbal Toothpaste 50 g</v>
      </c>
      <c r="AJ4" s="4" t="str">
        <f t="shared" si="9"/>
        <v>BC0000706002</v>
      </c>
      <c r="AM4" s="4"/>
      <c r="AN4" s="56"/>
      <c r="AO4" s="56"/>
      <c r="AP4" s="4" t="str">
        <f t="shared" si="2"/>
        <v>BC0001005100</v>
      </c>
      <c r="AS4" s="4"/>
      <c r="AT4" s="56" t="str">
        <f t="array" ref="AT4">XLOOKUP(AV4,SEA!B:B,SEA!A:A)</f>
        <v>Kesh Jyoti 100g</v>
      </c>
      <c r="AU4" s="56" t="str">
        <f t="shared" si="3"/>
        <v>Kesh Jyoti 100g</v>
      </c>
      <c r="AV4" s="4" t="str">
        <f t="shared" si="10"/>
        <v>BC0001906302</v>
      </c>
      <c r="AY4" s="4"/>
      <c r="AZ4" s="56" t="str">
        <f t="array" ref="AZ4">XLOOKUP(BB4,SEA!B:B,SEA!A:A)</f>
        <v>NeemWoodComb-DualEnd</v>
      </c>
      <c r="BA4" s="56" t="str">
        <f t="shared" si="4"/>
        <v>NeemWoodComb-DualEnd</v>
      </c>
      <c r="BB4" s="4" t="str">
        <f t="shared" si="11"/>
        <v>BC0000400002</v>
      </c>
      <c r="BE4" s="4"/>
      <c r="BF4" s="56" t="str">
        <f t="array" ref="BF4">XLOOKUP(BH4,SEA!B:B,SEA!A:A)</f>
        <v>NeemWoodComb-DualEnd</v>
      </c>
      <c r="BG4" s="56" t="str">
        <f t="shared" si="5"/>
        <v>NeemWoodComb-DualEnd</v>
      </c>
      <c r="BH4" s="4" t="str">
        <f t="shared" si="6"/>
        <v>BC0000400002</v>
      </c>
      <c r="BK4" s="4"/>
      <c r="BL4" s="56" t="str">
        <f t="array" ref="BL4">XLOOKUP(BN4,SEA!B:B,SEA!A:A)</f>
        <v>#N/A</v>
      </c>
      <c r="BM4" s="56" t="str">
        <f t="shared" si="7"/>
        <v>#N/A</v>
      </c>
      <c r="BN4" s="4" t="str">
        <f t="shared" si="8"/>
        <v/>
      </c>
      <c r="BO4" s="4"/>
      <c r="BP4" s="4"/>
      <c r="BQ4" s="4"/>
      <c r="BR4" s="4"/>
      <c r="BS4" s="4"/>
    </row>
    <row r="5">
      <c r="A5" s="166">
        <v>1.0</v>
      </c>
      <c r="B5" s="14" t="s">
        <v>2115</v>
      </c>
      <c r="C5" s="167" t="s">
        <v>430</v>
      </c>
      <c r="D5" s="167" t="s">
        <v>2129</v>
      </c>
      <c r="E5" s="167">
        <v>10.0</v>
      </c>
      <c r="F5" s="171"/>
      <c r="G5" s="14" t="s">
        <v>2127</v>
      </c>
      <c r="H5" s="14" t="s">
        <v>159</v>
      </c>
      <c r="I5" s="14" t="s">
        <v>2130</v>
      </c>
      <c r="J5" s="14">
        <v>335.0</v>
      </c>
      <c r="K5" s="166">
        <v>3.0</v>
      </c>
      <c r="L5" s="2" t="s">
        <v>2119</v>
      </c>
      <c r="M5" s="2" t="s">
        <v>171</v>
      </c>
      <c r="N5" s="2" t="s">
        <v>170</v>
      </c>
      <c r="O5" s="2">
        <v>55.0</v>
      </c>
      <c r="P5" s="168">
        <v>4.0</v>
      </c>
      <c r="Q5" s="14" t="s">
        <v>2120</v>
      </c>
      <c r="R5" s="167" t="s">
        <v>762</v>
      </c>
      <c r="S5" s="167" t="s">
        <v>761</v>
      </c>
      <c r="T5" s="167">
        <v>78.0</v>
      </c>
      <c r="U5" s="172"/>
      <c r="V5" s="14" t="s">
        <v>2121</v>
      </c>
      <c r="W5" s="14" t="s">
        <v>264</v>
      </c>
      <c r="X5" s="14" t="s">
        <v>260</v>
      </c>
      <c r="Y5" s="14">
        <v>590.0</v>
      </c>
      <c r="Z5" s="168">
        <v>6.0</v>
      </c>
      <c r="AA5" s="14"/>
      <c r="AB5" s="169"/>
      <c r="AC5" s="169"/>
      <c r="AD5" s="115"/>
      <c r="AE5" s="170"/>
      <c r="AF5" s="170"/>
      <c r="AG5" s="170"/>
      <c r="AH5" s="56" t="str">
        <f t="array" ref="AH5">XLOOKUP(AJ5,SEA!B:B,SEA!A:A)</f>
        <v>#N/A</v>
      </c>
      <c r="AI5" s="56" t="str">
        <f t="shared" si="1"/>
        <v>Herbal Tooth Paste 150 g</v>
      </c>
      <c r="AJ5" s="4" t="str">
        <f t="shared" si="9"/>
        <v>BC0000706502</v>
      </c>
      <c r="AM5" s="4"/>
      <c r="AN5" s="56"/>
      <c r="AO5" s="56"/>
      <c r="AP5" s="4" t="str">
        <f t="shared" si="2"/>
        <v>BC0001205100</v>
      </c>
      <c r="AS5" s="4"/>
      <c r="AT5" s="56" t="str">
        <f t="array" ref="AT5">XLOOKUP(AV5,SEA!B:B,SEA!A:A)</f>
        <v>Devi Red Pendant Cord</v>
      </c>
      <c r="AU5" s="56" t="str">
        <f t="shared" si="3"/>
        <v>Devi Red Pendant Cord</v>
      </c>
      <c r="AV5" s="4" t="str">
        <f t="shared" si="10"/>
        <v>CA0035800000</v>
      </c>
      <c r="AY5" s="4"/>
      <c r="AZ5" s="56" t="str">
        <f t="array" ref="AZ5">XLOOKUP(BB5,SEA!B:B,SEA!A:A)</f>
        <v>Jasmine Orient Solid Perfume</v>
      </c>
      <c r="BA5" s="56" t="str">
        <f t="shared" si="4"/>
        <v>Jasmine Orient Solid Perfume</v>
      </c>
      <c r="BB5" s="4" t="str">
        <f t="shared" si="11"/>
        <v>BC0001005100</v>
      </c>
      <c r="BE5" s="4"/>
      <c r="BF5" s="56" t="str">
        <f t="array" ref="BF5">XLOOKUP(BH5,SEA!B:B,SEA!A:A)</f>
        <v>Sandalwood &amp; Vetiver Solid Perfume</v>
      </c>
      <c r="BG5" s="56" t="str">
        <f t="shared" si="5"/>
        <v>Sandalwood &amp; Vetiver Solid Perfume</v>
      </c>
      <c r="BH5" s="4" t="str">
        <f t="shared" si="6"/>
        <v>BC0001405100</v>
      </c>
      <c r="BK5" s="4"/>
      <c r="BL5" s="56" t="str">
        <f t="array" ref="BL5">XLOOKUP(BN5,SEA!B:B,SEA!A:A)</f>
        <v>#N/A</v>
      </c>
      <c r="BM5" s="56" t="str">
        <f t="shared" si="7"/>
        <v>#N/A</v>
      </c>
      <c r="BN5" s="4" t="str">
        <f t="shared" si="8"/>
        <v/>
      </c>
      <c r="BO5" s="4"/>
      <c r="BP5" s="4"/>
      <c r="BQ5" s="4"/>
      <c r="BR5" s="4"/>
      <c r="BS5" s="4"/>
    </row>
    <row r="6">
      <c r="A6" s="166">
        <v>1.0</v>
      </c>
      <c r="B6" s="14" t="s">
        <v>2115</v>
      </c>
      <c r="C6" s="167" t="s">
        <v>402</v>
      </c>
      <c r="D6" s="167" t="s">
        <v>2131</v>
      </c>
      <c r="E6" s="167">
        <v>24.0</v>
      </c>
      <c r="F6" s="171"/>
      <c r="G6" s="14" t="s">
        <v>2127</v>
      </c>
      <c r="H6" s="14" t="s">
        <v>671</v>
      </c>
      <c r="I6" s="14" t="s">
        <v>2132</v>
      </c>
      <c r="J6" s="14">
        <v>208.0</v>
      </c>
      <c r="K6" s="166">
        <v>3.0</v>
      </c>
      <c r="L6" s="2" t="s">
        <v>2119</v>
      </c>
      <c r="M6" s="2" t="s">
        <v>263</v>
      </c>
      <c r="N6" s="2" t="s">
        <v>262</v>
      </c>
      <c r="O6" s="2">
        <v>55.0</v>
      </c>
      <c r="P6" s="168">
        <v>4.0</v>
      </c>
      <c r="Q6" s="14" t="s">
        <v>2120</v>
      </c>
      <c r="R6" s="167" t="s">
        <v>435</v>
      </c>
      <c r="S6" s="167" t="s">
        <v>434</v>
      </c>
      <c r="T6" s="167">
        <v>55.0</v>
      </c>
      <c r="U6" s="172"/>
      <c r="V6" s="14" t="s">
        <v>2121</v>
      </c>
      <c r="W6" s="14" t="s">
        <v>869</v>
      </c>
      <c r="X6" s="14" t="s">
        <v>868</v>
      </c>
      <c r="Y6" s="14">
        <v>430.0</v>
      </c>
      <c r="Z6" s="168">
        <v>6.0</v>
      </c>
      <c r="AA6" s="14"/>
      <c r="AB6" s="173"/>
      <c r="AC6" s="169"/>
      <c r="AD6" s="115"/>
      <c r="AE6" s="170"/>
      <c r="AF6" s="170"/>
      <c r="AG6" s="170"/>
      <c r="AH6" s="56" t="str">
        <f t="array" ref="AH6">XLOOKUP(AJ6,SEA!B:B,SEA!A:A)</f>
        <v>#N/A</v>
      </c>
      <c r="AI6" s="56" t="str">
        <f t="shared" si="1"/>
        <v>100% Cotton Woven Adult Mens Aum kurta Long Sleeve Rust S</v>
      </c>
      <c r="AJ6" s="4" t="str">
        <f t="shared" si="9"/>
        <v>CA0054200200</v>
      </c>
      <c r="AM6" s="4"/>
      <c r="AN6" s="56"/>
      <c r="AO6" s="56"/>
      <c r="AP6" s="4" t="str">
        <f t="shared" si="2"/>
        <v>BC0001305100</v>
      </c>
      <c r="AS6" s="4"/>
      <c r="AT6" s="56" t="str">
        <f t="array" ref="AT6">XLOOKUP(AV6,SEA!B:B,SEA!A:A)</f>
        <v>#N/A</v>
      </c>
      <c r="AU6" s="56" t="str">
        <f t="shared" si="3"/>
        <v>Traditional-Kurta-Men (S)</v>
      </c>
      <c r="AV6" s="4" t="str">
        <f t="shared" si="10"/>
        <v>CA0062800200</v>
      </c>
      <c r="AY6" s="4"/>
      <c r="AZ6" s="56" t="str">
        <f t="array" ref="AZ6">XLOOKUP(BB6,SEA!B:B,SEA!A:A)</f>
        <v>Relax Solid Perfume</v>
      </c>
      <c r="BA6" s="56" t="str">
        <f t="shared" si="4"/>
        <v>Relax Solid Perfume</v>
      </c>
      <c r="BB6" s="4" t="str">
        <f t="shared" si="11"/>
        <v>BC0001205100</v>
      </c>
      <c r="BE6" s="4"/>
      <c r="BF6" s="56" t="str">
        <f t="array" ref="BF6">XLOOKUP(BH6,SEA!B:B,SEA!A:A)</f>
        <v>Kesh Jyoti 100g</v>
      </c>
      <c r="BG6" s="56" t="str">
        <f t="shared" si="5"/>
        <v>Kesh Jyoti 100g</v>
      </c>
      <c r="BH6" s="4" t="str">
        <f t="shared" si="6"/>
        <v>BC0001906302</v>
      </c>
      <c r="BK6" s="4"/>
      <c r="BL6" s="56" t="str">
        <f t="array" ref="BL6">XLOOKUP(BN6,SEA!B:B,SEA!A:A)</f>
        <v>#N/A</v>
      </c>
      <c r="BM6" s="56" t="str">
        <f t="shared" si="7"/>
        <v>#N/A</v>
      </c>
      <c r="BN6" s="4" t="str">
        <f t="shared" si="8"/>
        <v/>
      </c>
      <c r="BO6" s="4"/>
      <c r="BP6" s="4"/>
      <c r="BQ6" s="4"/>
      <c r="BR6" s="4"/>
      <c r="BS6" s="4"/>
    </row>
    <row r="7">
      <c r="A7" s="166">
        <v>1.0</v>
      </c>
      <c r="B7" s="14" t="s">
        <v>2115</v>
      </c>
      <c r="C7" s="167" t="s">
        <v>812</v>
      </c>
      <c r="D7" s="167" t="s">
        <v>2134</v>
      </c>
      <c r="E7" s="167">
        <v>600.0</v>
      </c>
      <c r="F7" s="171"/>
      <c r="G7" s="14" t="s">
        <v>2127</v>
      </c>
      <c r="H7" s="14" t="s">
        <v>10</v>
      </c>
      <c r="I7" s="14" t="s">
        <v>2135</v>
      </c>
      <c r="J7" s="14">
        <v>190.0</v>
      </c>
      <c r="K7" s="166">
        <v>3.0</v>
      </c>
      <c r="L7" s="2" t="s">
        <v>2119</v>
      </c>
      <c r="M7" s="2" t="s">
        <v>729</v>
      </c>
      <c r="N7" s="2" t="s">
        <v>728</v>
      </c>
      <c r="O7" s="2">
        <v>35.0</v>
      </c>
      <c r="P7" s="168">
        <v>4.0</v>
      </c>
      <c r="Q7" s="14" t="s">
        <v>2120</v>
      </c>
      <c r="R7" s="167" t="s">
        <v>433</v>
      </c>
      <c r="S7" s="167" t="s">
        <v>432</v>
      </c>
      <c r="T7" s="167">
        <v>55.0</v>
      </c>
      <c r="U7" s="172"/>
      <c r="V7" s="14" t="s">
        <v>2121</v>
      </c>
      <c r="W7" s="14" t="s">
        <v>471</v>
      </c>
      <c r="X7" s="14" t="s">
        <v>470</v>
      </c>
      <c r="Y7" s="14">
        <v>385.0</v>
      </c>
      <c r="Z7" s="168">
        <v>6.0</v>
      </c>
      <c r="AA7" s="14"/>
      <c r="AB7" s="169"/>
      <c r="AC7" s="169"/>
      <c r="AD7" s="115"/>
      <c r="AE7" s="170"/>
      <c r="AF7" s="170"/>
      <c r="AG7" s="170"/>
      <c r="AH7" s="56" t="str">
        <f t="array" ref="AH7">XLOOKUP(AJ7,SEA!B:B,SEA!A:A)</f>
        <v>#N/A</v>
      </c>
      <c r="AI7" s="56" t="str">
        <f t="shared" si="1"/>
        <v>100% Cotton Woven Adult Mens Aum kurta Long Sleeve Rust M</v>
      </c>
      <c r="AJ7" s="4" t="str">
        <f t="shared" si="9"/>
        <v>CA0054200300</v>
      </c>
      <c r="AM7" s="4"/>
      <c r="AN7" s="56"/>
      <c r="AO7" s="56"/>
      <c r="AP7" s="4" t="str">
        <f t="shared" si="2"/>
        <v>BC0001405100</v>
      </c>
      <c r="AS7" s="4"/>
      <c r="AT7" s="56" t="str">
        <f t="array" ref="AT7">XLOOKUP(AV7,SEA!B:B,SEA!A:A)</f>
        <v>#N/A</v>
      </c>
      <c r="AU7" s="56" t="str">
        <f t="shared" si="3"/>
        <v>Traditional-Kurta-Men (M)</v>
      </c>
      <c r="AV7" s="4" t="str">
        <f t="shared" si="10"/>
        <v>CA0062800300</v>
      </c>
      <c r="AY7" s="4"/>
      <c r="AZ7" s="56" t="str">
        <f t="array" ref="AZ7">XLOOKUP(BB7,SEA!B:B,SEA!A:A)</f>
        <v>Royal Oud Solid Perfume</v>
      </c>
      <c r="BA7" s="56" t="str">
        <f t="shared" si="4"/>
        <v>Royal Oud Solid Perfume</v>
      </c>
      <c r="BB7" s="4" t="str">
        <f t="shared" si="11"/>
        <v>BC0001305100</v>
      </c>
      <c r="BE7" s="4"/>
      <c r="BF7" s="56" t="str">
        <f t="array" ref="BF7">XLOOKUP(BH7,SEA!B:B,SEA!A:A)</f>
        <v>Ojasvini 100g</v>
      </c>
      <c r="BG7" s="56" t="str">
        <f t="shared" si="5"/>
        <v>Ojasvini 100g</v>
      </c>
      <c r="BH7" s="4" t="str">
        <f t="shared" si="6"/>
        <v>BC0002006302</v>
      </c>
      <c r="BK7" s="4"/>
      <c r="BL7" s="56" t="str">
        <f t="array" ref="BL7">XLOOKUP(BN7,SEA!B:B,SEA!A:A)</f>
        <v>#N/A</v>
      </c>
      <c r="BM7" s="56" t="str">
        <f t="shared" si="7"/>
        <v>#N/A</v>
      </c>
      <c r="BN7" s="4" t="str">
        <f t="shared" si="8"/>
        <v/>
      </c>
      <c r="BO7" s="4"/>
      <c r="BP7" s="4"/>
      <c r="BQ7" s="4"/>
      <c r="BR7" s="4"/>
      <c r="BS7" s="4"/>
    </row>
    <row r="8">
      <c r="A8" s="166">
        <v>1.0</v>
      </c>
      <c r="B8" s="14" t="s">
        <v>2115</v>
      </c>
      <c r="C8" s="167" t="s">
        <v>791</v>
      </c>
      <c r="D8" s="167" t="s">
        <v>2137</v>
      </c>
      <c r="E8" s="167">
        <v>100.0</v>
      </c>
      <c r="F8" s="171"/>
      <c r="G8" s="14" t="s">
        <v>2127</v>
      </c>
      <c r="H8" s="14" t="s">
        <v>749</v>
      </c>
      <c r="I8" s="14" t="s">
        <v>2138</v>
      </c>
      <c r="J8" s="14">
        <v>181.0</v>
      </c>
      <c r="K8" s="166">
        <v>3.0</v>
      </c>
      <c r="L8" s="2" t="s">
        <v>2119</v>
      </c>
      <c r="M8" s="2" t="s">
        <v>271</v>
      </c>
      <c r="N8" s="2" t="s">
        <v>270</v>
      </c>
      <c r="O8" s="2">
        <v>15.0</v>
      </c>
      <c r="P8" s="168">
        <v>4.0</v>
      </c>
      <c r="Q8" s="14" t="s">
        <v>2120</v>
      </c>
      <c r="R8" s="167" t="s">
        <v>430</v>
      </c>
      <c r="S8" s="167" t="s">
        <v>429</v>
      </c>
      <c r="T8" s="167">
        <v>21.0</v>
      </c>
      <c r="U8" s="172"/>
      <c r="V8" s="14" t="s">
        <v>2121</v>
      </c>
      <c r="W8" s="14" t="s">
        <v>267</v>
      </c>
      <c r="X8" s="14" t="s">
        <v>265</v>
      </c>
      <c r="Y8" s="14">
        <v>370.0</v>
      </c>
      <c r="Z8" s="168">
        <v>6.0</v>
      </c>
      <c r="AA8" s="14"/>
      <c r="AB8" s="169"/>
      <c r="AC8" s="169"/>
      <c r="AD8" s="115"/>
      <c r="AE8" s="170"/>
      <c r="AF8" s="170"/>
      <c r="AG8" s="170"/>
      <c r="AH8" s="56" t="str">
        <f t="array" ref="AH8">XLOOKUP(AJ8,SEA!B:B,SEA!A:A)</f>
        <v>#N/A</v>
      </c>
      <c r="AI8" s="56" t="str">
        <f t="shared" si="1"/>
        <v>100% Cotton Woven Adult Mens Aum kurta Long Sleeve Rust L</v>
      </c>
      <c r="AJ8" s="4" t="str">
        <f t="shared" si="9"/>
        <v>CA0054200400</v>
      </c>
      <c r="AM8" s="4"/>
      <c r="AN8" s="56"/>
      <c r="AO8" s="56"/>
      <c r="AP8" s="4" t="str">
        <f t="shared" si="2"/>
        <v>CA0000800000</v>
      </c>
      <c r="AS8" s="4"/>
      <c r="AT8" s="56" t="str">
        <f t="array" ref="AT8">XLOOKUP(AV8,SEA!B:B,SEA!A:A)</f>
        <v>#N/A</v>
      </c>
      <c r="AU8" s="56" t="str">
        <f t="shared" si="3"/>
        <v>Traditional-Kurta-Men (L)</v>
      </c>
      <c r="AV8" s="4" t="str">
        <f t="shared" si="10"/>
        <v>CA0062800400</v>
      </c>
      <c r="AY8" s="4"/>
      <c r="AZ8" s="56" t="str">
        <f t="array" ref="AZ8">XLOOKUP(BB8,SEA!B:B,SEA!A:A)</f>
        <v>Sandalwood &amp; Vetiver Solid Perfume</v>
      </c>
      <c r="BA8" s="56" t="str">
        <f t="shared" si="4"/>
        <v>Sandalwood &amp; Vetiver Solid Perfume</v>
      </c>
      <c r="BB8" s="4" t="str">
        <f t="shared" si="11"/>
        <v>BC0001405100</v>
      </c>
      <c r="BE8" s="4"/>
      <c r="BF8" s="56" t="str">
        <f t="array" ref="BF8">XLOOKUP(BH8,SEA!B:B,SEA!A:A)</f>
        <v>Adiyogi-Cuff-Copper</v>
      </c>
      <c r="BG8" s="56" t="str">
        <f t="shared" si="5"/>
        <v>Adiyogi-Cuff-Copper</v>
      </c>
      <c r="BH8" s="4" t="str">
        <f t="shared" si="6"/>
        <v>CA0014400009</v>
      </c>
      <c r="BK8" s="4"/>
      <c r="BL8" s="56" t="str">
        <f t="array" ref="BL8">XLOOKUP(BN8,SEA!B:B,SEA!A:A)</f>
        <v>#N/A</v>
      </c>
      <c r="BM8" s="56" t="str">
        <f t="shared" si="7"/>
        <v>#N/A</v>
      </c>
      <c r="BN8" s="4" t="str">
        <f t="shared" si="8"/>
        <v/>
      </c>
      <c r="BO8" s="4"/>
      <c r="BP8" s="4"/>
      <c r="BQ8" s="4"/>
      <c r="BR8" s="4"/>
      <c r="BS8" s="4"/>
    </row>
    <row r="9">
      <c r="A9" s="166">
        <v>1.0</v>
      </c>
      <c r="B9" s="14" t="s">
        <v>2115</v>
      </c>
      <c r="C9" s="167" t="s">
        <v>314</v>
      </c>
      <c r="D9" s="167" t="s">
        <v>2140</v>
      </c>
      <c r="E9" s="174">
        <v>1500.0</v>
      </c>
      <c r="F9" s="171"/>
      <c r="G9" s="14" t="s">
        <v>2127</v>
      </c>
      <c r="H9" s="14" t="s">
        <v>517</v>
      </c>
      <c r="I9" s="14" t="s">
        <v>2141</v>
      </c>
      <c r="J9" s="14">
        <v>175.0</v>
      </c>
      <c r="K9" s="166">
        <v>3.0</v>
      </c>
      <c r="L9" s="2" t="s">
        <v>2119</v>
      </c>
      <c r="M9" s="2" t="s">
        <v>873</v>
      </c>
      <c r="N9" s="2" t="s">
        <v>872</v>
      </c>
      <c r="O9" s="2">
        <v>10.0</v>
      </c>
      <c r="P9" s="168">
        <v>4.0</v>
      </c>
      <c r="Q9" s="14" t="s">
        <v>2120</v>
      </c>
      <c r="R9" s="167" t="s">
        <v>863</v>
      </c>
      <c r="S9" s="167" t="s">
        <v>421</v>
      </c>
      <c r="T9" s="167">
        <v>120.0</v>
      </c>
      <c r="U9" s="172"/>
      <c r="V9" s="14" t="s">
        <v>2121</v>
      </c>
      <c r="W9" s="14" t="s">
        <v>768</v>
      </c>
      <c r="X9" s="14" t="s">
        <v>767</v>
      </c>
      <c r="Y9" s="14">
        <v>340.0</v>
      </c>
      <c r="Z9" s="168">
        <v>6.0</v>
      </c>
      <c r="AA9" s="14"/>
      <c r="AB9" s="169"/>
      <c r="AC9" s="169"/>
      <c r="AD9" s="115"/>
      <c r="AE9" s="170"/>
      <c r="AF9" s="170"/>
      <c r="AG9" s="170"/>
      <c r="AH9" s="56" t="str">
        <f t="array" ref="AH9">XLOOKUP(AJ9,SEA!B:B,SEA!A:A)</f>
        <v>#N/A</v>
      </c>
      <c r="AI9" s="56" t="str">
        <f t="shared" si="1"/>
        <v>100% Cotton Woven Adult Mens Aum kurta Long Sleeve Rust XL</v>
      </c>
      <c r="AJ9" s="4" t="str">
        <f t="shared" si="9"/>
        <v>CA0054200500</v>
      </c>
      <c r="AM9" s="4"/>
      <c r="AN9" s="56"/>
      <c r="AO9" s="56"/>
      <c r="AP9" s="4" t="str">
        <f t="shared" si="2"/>
        <v>CA0009200200</v>
      </c>
      <c r="AS9" s="4"/>
      <c r="AT9" s="56" t="str">
        <f t="array" ref="AT9">XLOOKUP(AV9,SEA!B:B,SEA!A:A)</f>
        <v>#N/A</v>
      </c>
      <c r="AU9" s="56" t="str">
        <f t="shared" si="3"/>
        <v>Traditional-Kurta-Men (XL)</v>
      </c>
      <c r="AV9" s="4" t="str">
        <f t="shared" si="10"/>
        <v>CA0062800500</v>
      </c>
      <c r="AY9" s="4"/>
      <c r="AZ9" s="56" t="str">
        <f t="array" ref="AZ9">XLOOKUP(BB9,SEA!B:B,SEA!A:A)</f>
        <v>Kesh Jyoti 100g</v>
      </c>
      <c r="BA9" s="56" t="str">
        <f t="shared" si="4"/>
        <v>Kesh Jyoti 100g</v>
      </c>
      <c r="BB9" s="4" t="str">
        <f t="shared" si="11"/>
        <v>BC0001906302</v>
      </c>
      <c r="BE9" s="4"/>
      <c r="BF9" s="56" t="str">
        <f t="array" ref="BF9">XLOOKUP(BH9,SEA!B:B,SEA!A:A)</f>
        <v>Jai Bhairavi Devi Copper Cuff</v>
      </c>
      <c r="BG9" s="56" t="str">
        <f t="shared" si="5"/>
        <v>Jai Bhairavi Devi Copper Cuff</v>
      </c>
      <c r="BH9" s="4" t="str">
        <f t="shared" si="6"/>
        <v>CA0019900009</v>
      </c>
      <c r="BK9" s="4"/>
      <c r="BL9" s="56" t="str">
        <f t="array" ref="BL9">XLOOKUP(BN9,SEA!B:B,SEA!A:A)</f>
        <v>#N/A</v>
      </c>
      <c r="BM9" s="56" t="str">
        <f t="shared" si="7"/>
        <v>#N/A</v>
      </c>
      <c r="BN9" s="4" t="str">
        <f t="shared" si="8"/>
        <v/>
      </c>
      <c r="BO9" s="4"/>
      <c r="BP9" s="4"/>
      <c r="BQ9" s="4"/>
      <c r="BR9" s="4"/>
      <c r="BS9" s="4"/>
    </row>
    <row r="10">
      <c r="A10" s="166">
        <v>1.0</v>
      </c>
      <c r="B10" s="14" t="s">
        <v>2115</v>
      </c>
      <c r="C10" s="167" t="s">
        <v>318</v>
      </c>
      <c r="D10" s="167" t="s">
        <v>2144</v>
      </c>
      <c r="E10" s="174">
        <v>2000.0</v>
      </c>
      <c r="F10" s="171"/>
      <c r="G10" s="14" t="s">
        <v>2127</v>
      </c>
      <c r="H10" s="14" t="s">
        <v>104</v>
      </c>
      <c r="I10" s="14" t="s">
        <v>103</v>
      </c>
      <c r="J10" s="14">
        <v>145.0</v>
      </c>
      <c r="K10" s="166">
        <v>3.0</v>
      </c>
      <c r="L10" s="2" t="s">
        <v>2119</v>
      </c>
      <c r="M10" s="2" t="s">
        <v>1074</v>
      </c>
      <c r="N10" s="2" t="s">
        <v>2145</v>
      </c>
      <c r="O10" s="2">
        <v>50.0</v>
      </c>
      <c r="P10" s="168">
        <v>4.0</v>
      </c>
      <c r="Q10" s="14" t="s">
        <v>2120</v>
      </c>
      <c r="R10" s="167" t="s">
        <v>750</v>
      </c>
      <c r="S10" s="167" t="s">
        <v>748</v>
      </c>
      <c r="T10" s="167">
        <v>65.0</v>
      </c>
      <c r="U10" s="172"/>
      <c r="V10" s="14" t="s">
        <v>2121</v>
      </c>
      <c r="W10" s="14" t="s">
        <v>36</v>
      </c>
      <c r="X10" s="14" t="s">
        <v>341</v>
      </c>
      <c r="Y10" s="14">
        <v>310.0</v>
      </c>
      <c r="Z10" s="168">
        <v>6.0</v>
      </c>
      <c r="AA10" s="14"/>
      <c r="AB10" s="169"/>
      <c r="AC10" s="169"/>
      <c r="AD10" s="115"/>
      <c r="AE10" s="170"/>
      <c r="AF10" s="170"/>
      <c r="AG10" s="170"/>
      <c r="AH10" s="56" t="str">
        <f t="array" ref="AH10">XLOOKUP(AJ10,SEA!B:B,SEA!A:A)</f>
        <v>Adiyogi Bucket Hat - Navy Blue M</v>
      </c>
      <c r="AI10" s="56" t="str">
        <f t="shared" si="1"/>
        <v>100 % Cotton Adiyogi Bucket Hat - Navy Blue M</v>
      </c>
      <c r="AJ10" s="4" t="str">
        <f t="shared" si="9"/>
        <v>CA0154800300</v>
      </c>
      <c r="AM10" s="4"/>
      <c r="AN10" s="56"/>
      <c r="AO10" s="56"/>
      <c r="AP10" s="4" t="str">
        <f t="shared" si="2"/>
        <v>CA0014300009</v>
      </c>
      <c r="AS10" s="4"/>
      <c r="AT10" s="56" t="str">
        <f t="array" ref="AT10">XLOOKUP(AV10,SEA!B:B,SEA!A:A)</f>
        <v>Sannidhi-Vibuthi​</v>
      </c>
      <c r="AU10" s="56" t="str">
        <f t="shared" si="3"/>
        <v>Sannidhi-Vibuthi​</v>
      </c>
      <c r="AV10" s="4" t="str">
        <f t="shared" si="10"/>
        <v>PR0001200000</v>
      </c>
      <c r="AY10" s="4"/>
      <c r="AZ10" s="56" t="str">
        <f t="array" ref="AZ10">XLOOKUP(BB10,SEA!B:B,SEA!A:A)</f>
        <v>Kesh Jyoti 500g</v>
      </c>
      <c r="BA10" s="56" t="str">
        <f t="shared" si="4"/>
        <v>Kesh Jyoti 500g</v>
      </c>
      <c r="BB10" s="4" t="str">
        <f t="shared" si="11"/>
        <v>BC0001906902</v>
      </c>
      <c r="BE10" s="4"/>
      <c r="BF10" s="56" t="str">
        <f t="array" ref="BF10">XLOOKUP(BH10,SEA!B:B,SEA!A:A)</f>
        <v>Devi Red Pendant Cord</v>
      </c>
      <c r="BG10" s="56" t="str">
        <f t="shared" si="5"/>
        <v>Devi Red Pendant Cord</v>
      </c>
      <c r="BH10" s="4" t="str">
        <f t="shared" si="6"/>
        <v>CA0035800000</v>
      </c>
      <c r="BK10" s="4"/>
      <c r="BL10" s="56" t="str">
        <f t="array" ref="BL10">XLOOKUP(BN10,SEA!B:B,SEA!A:A)</f>
        <v>#N/A</v>
      </c>
      <c r="BM10" s="56" t="str">
        <f t="shared" si="7"/>
        <v>#N/A</v>
      </c>
      <c r="BN10" s="4" t="str">
        <f t="shared" si="8"/>
        <v/>
      </c>
      <c r="BO10" s="4"/>
      <c r="BP10" s="4"/>
      <c r="BQ10" s="4"/>
      <c r="BR10" s="4"/>
      <c r="BS10" s="4"/>
    </row>
    <row r="11">
      <c r="A11" s="166">
        <v>1.0</v>
      </c>
      <c r="B11" s="14" t="s">
        <v>2115</v>
      </c>
      <c r="C11" s="167" t="s">
        <v>731</v>
      </c>
      <c r="D11" s="167" t="s">
        <v>2146</v>
      </c>
      <c r="E11" s="167">
        <v>59.0</v>
      </c>
      <c r="F11" s="171"/>
      <c r="G11" s="14" t="s">
        <v>2127</v>
      </c>
      <c r="H11" s="14" t="s">
        <v>171</v>
      </c>
      <c r="I11" s="14" t="s">
        <v>2147</v>
      </c>
      <c r="J11" s="14">
        <v>140.0</v>
      </c>
      <c r="K11" s="166">
        <v>3.0</v>
      </c>
      <c r="L11" s="2" t="s">
        <v>2119</v>
      </c>
      <c r="M11" s="2" t="s">
        <v>1072</v>
      </c>
      <c r="N11" s="2" t="s">
        <v>2148</v>
      </c>
      <c r="O11" s="2">
        <v>80.0</v>
      </c>
      <c r="P11" s="168">
        <v>4.0</v>
      </c>
      <c r="Q11" s="14" t="s">
        <v>2120</v>
      </c>
      <c r="R11" s="167" t="s">
        <v>441</v>
      </c>
      <c r="S11" s="167" t="s">
        <v>440</v>
      </c>
      <c r="T11" s="167">
        <v>80.0</v>
      </c>
      <c r="U11" s="172"/>
      <c r="V11" s="14" t="s">
        <v>2121</v>
      </c>
      <c r="W11" s="14" t="s">
        <v>255</v>
      </c>
      <c r="X11" s="14" t="s">
        <v>254</v>
      </c>
      <c r="Y11" s="14">
        <v>300.0</v>
      </c>
      <c r="Z11" s="168">
        <v>6.0</v>
      </c>
      <c r="AA11" s="14"/>
      <c r="AB11" s="169"/>
      <c r="AC11" s="169"/>
      <c r="AD11" s="115"/>
      <c r="AE11" s="170"/>
      <c r="AF11" s="170"/>
      <c r="AG11" s="170"/>
      <c r="AH11" s="56" t="str">
        <f t="array" ref="AH11">XLOOKUP(AJ11,SEA!B:B,SEA!A:A)</f>
        <v>#N/A</v>
      </c>
      <c r="AI11" s="56" t="str">
        <f t="shared" si="1"/>
        <v>Cotton Woven Adult Women's Relaxed V Neck Top Indigo XS</v>
      </c>
      <c r="AJ11" s="4" t="str">
        <f t="shared" si="9"/>
        <v>CA0204000100</v>
      </c>
      <c r="AM11" s="4"/>
      <c r="AN11" s="56"/>
      <c r="AO11" s="56"/>
      <c r="AP11" s="4" t="str">
        <f t="shared" si="2"/>
        <v>CA0019900009</v>
      </c>
      <c r="AS11" s="4"/>
      <c r="AT11" s="56" t="str">
        <f t="array" ref="AT11">XLOOKUP(AV11,SEA!B:B,SEA!A:A)</f>
        <v>Adiyogi Shawl Cotton</v>
      </c>
      <c r="AU11" s="56" t="str">
        <f t="shared" si="3"/>
        <v>Adiyogi Shawl Cotton</v>
      </c>
      <c r="AV11" s="4" t="str">
        <f t="shared" si="10"/>
        <v>TC0003716600</v>
      </c>
      <c r="AY11" s="4"/>
      <c r="AZ11" s="56" t="str">
        <f t="array" ref="AZ11">XLOOKUP(BB11,SEA!B:B,SEA!A:A)</f>
        <v>Ojasvini 100g</v>
      </c>
      <c r="BA11" s="56" t="str">
        <f t="shared" si="4"/>
        <v>Ojasvini 100g</v>
      </c>
      <c r="BB11" s="4" t="str">
        <f t="shared" si="11"/>
        <v>BC0002006302</v>
      </c>
      <c r="BE11" s="4"/>
      <c r="BF11" s="56" t="str">
        <f t="array" ref="BF11">XLOOKUP(BH11,SEA!B:B,SEA!A:A)</f>
        <v>Dhyanalinga Black Pendant Cord</v>
      </c>
      <c r="BG11" s="56" t="str">
        <f t="shared" si="5"/>
        <v>Dhyanalinga Black Pendant Cord</v>
      </c>
      <c r="BH11" s="4" t="str">
        <f t="shared" si="6"/>
        <v>CA0035900000</v>
      </c>
      <c r="BK11" s="4"/>
      <c r="BL11" s="56" t="str">
        <f t="array" ref="BL11">XLOOKUP(BN11,SEA!B:B,SEA!A:A)</f>
        <v>#N/A</v>
      </c>
      <c r="BM11" s="56" t="str">
        <f t="shared" si="7"/>
        <v>#N/A</v>
      </c>
      <c r="BN11" s="4" t="str">
        <f t="shared" si="8"/>
        <v/>
      </c>
      <c r="BO11" s="4"/>
      <c r="BP11" s="4"/>
      <c r="BQ11" s="4"/>
      <c r="BR11" s="4"/>
      <c r="BS11" s="4"/>
    </row>
    <row r="12">
      <c r="A12" s="166">
        <v>1.0</v>
      </c>
      <c r="B12" s="14" t="s">
        <v>2115</v>
      </c>
      <c r="C12" s="167" t="s">
        <v>288</v>
      </c>
      <c r="D12" s="167" t="s">
        <v>2150</v>
      </c>
      <c r="E12" s="167">
        <v>4.0</v>
      </c>
      <c r="F12" s="171"/>
      <c r="G12" s="14" t="s">
        <v>2127</v>
      </c>
      <c r="H12" s="14" t="s">
        <v>110</v>
      </c>
      <c r="I12" s="14" t="s">
        <v>2151</v>
      </c>
      <c r="J12" s="14">
        <v>110.0</v>
      </c>
      <c r="K12" s="166">
        <v>3.0</v>
      </c>
      <c r="L12" s="2" t="s">
        <v>2119</v>
      </c>
      <c r="M12" s="2" t="s">
        <v>1070</v>
      </c>
      <c r="N12" s="2" t="s">
        <v>2152</v>
      </c>
      <c r="O12" s="2">
        <v>70.0</v>
      </c>
      <c r="P12" s="168">
        <v>4.0</v>
      </c>
      <c r="Q12" s="14" t="s">
        <v>2120</v>
      </c>
      <c r="R12" s="167" t="s">
        <v>791</v>
      </c>
      <c r="S12" s="167" t="s">
        <v>790</v>
      </c>
      <c r="T12" s="167">
        <v>407.0</v>
      </c>
      <c r="U12" s="172"/>
      <c r="V12" s="14" t="s">
        <v>2121</v>
      </c>
      <c r="W12" s="14" t="s">
        <v>477</v>
      </c>
      <c r="X12" s="14" t="s">
        <v>476</v>
      </c>
      <c r="Y12" s="14">
        <v>295.0</v>
      </c>
      <c r="Z12" s="168">
        <v>6.0</v>
      </c>
      <c r="AA12" s="14"/>
      <c r="AB12" s="169"/>
      <c r="AC12" s="169"/>
      <c r="AD12" s="115"/>
      <c r="AE12" s="170"/>
      <c r="AF12" s="170"/>
      <c r="AG12" s="170"/>
      <c r="AH12" s="56" t="str">
        <f t="array" ref="AH12">XLOOKUP(AJ12,SEA!B:B,SEA!A:A)</f>
        <v>#N/A</v>
      </c>
      <c r="AI12" s="56" t="str">
        <f t="shared" si="1"/>
        <v>Cotton Woven Adult Women's Relaxed V Neck Top Indigo S</v>
      </c>
      <c r="AJ12" s="4" t="str">
        <f t="shared" si="9"/>
        <v>CA0204000200</v>
      </c>
      <c r="AM12" s="4"/>
      <c r="AN12" s="56"/>
      <c r="AO12" s="56"/>
      <c r="AP12" s="4" t="str">
        <f t="shared" si="2"/>
        <v>CA0020000009</v>
      </c>
      <c r="AS12" s="4"/>
      <c r="AT12" s="56" t="str">
        <f t="array" ref="AT12">XLOOKUP(AV12,SEA!B:B,SEA!A:A)</f>
        <v>Guru-Puja-Kit-Brass</v>
      </c>
      <c r="AU12" s="56" t="str">
        <f t="shared" si="3"/>
        <v>Guru-Puja-Kit-Brass</v>
      </c>
      <c r="AV12" s="4" t="str">
        <f t="shared" si="10"/>
        <v>YS0006400000</v>
      </c>
      <c r="AY12" s="4"/>
      <c r="AZ12" s="56" t="str">
        <f t="array" ref="AZ12">XLOOKUP(BB12,SEA!B:B,SEA!A:A)</f>
        <v>Ojasvini 500g</v>
      </c>
      <c r="BA12" s="56" t="str">
        <f t="shared" si="4"/>
        <v>Ojasvini 500g</v>
      </c>
      <c r="BB12" s="4" t="str">
        <f t="shared" si="11"/>
        <v>BC0002006902</v>
      </c>
      <c r="BE12" s="4"/>
      <c r="BF12" s="56" t="str">
        <f t="array" ref="BF12">XLOOKUP(BH12,SEA!B:B,SEA!A:A)</f>
        <v>#N/A</v>
      </c>
      <c r="BG12" s="56" t="str">
        <f t="shared" si="5"/>
        <v>Save Soil T Shirt unisex</v>
      </c>
      <c r="BH12" s="4" t="str">
        <f t="shared" si="6"/>
        <v>CA0077500200</v>
      </c>
      <c r="BK12" s="4"/>
      <c r="BL12" s="56" t="str">
        <f t="array" ref="BL12">XLOOKUP(BN12,SEA!B:B,SEA!A:A)</f>
        <v>#N/A</v>
      </c>
      <c r="BM12" s="56" t="str">
        <f t="shared" si="7"/>
        <v>#N/A</v>
      </c>
      <c r="BN12" s="4" t="str">
        <f t="shared" si="8"/>
        <v/>
      </c>
      <c r="BO12" s="4"/>
      <c r="BP12" s="4"/>
      <c r="BQ12" s="4"/>
      <c r="BR12" s="4"/>
      <c r="BS12" s="4"/>
    </row>
    <row r="13">
      <c r="A13" s="166">
        <v>1.0</v>
      </c>
      <c r="B13" s="14" t="s">
        <v>2115</v>
      </c>
      <c r="C13" s="167" t="s">
        <v>659</v>
      </c>
      <c r="D13" s="167" t="s">
        <v>2154</v>
      </c>
      <c r="E13" s="167">
        <v>10.0</v>
      </c>
      <c r="F13" s="171"/>
      <c r="G13" s="14" t="s">
        <v>2127</v>
      </c>
      <c r="H13" s="14" t="s">
        <v>106</v>
      </c>
      <c r="I13" s="14" t="s">
        <v>2155</v>
      </c>
      <c r="J13" s="14">
        <v>100.0</v>
      </c>
      <c r="K13" s="166">
        <v>3.0</v>
      </c>
      <c r="L13" s="2" t="s">
        <v>2119</v>
      </c>
      <c r="M13" s="2" t="s">
        <v>1068</v>
      </c>
      <c r="N13" s="2" t="s">
        <v>2156</v>
      </c>
      <c r="O13" s="2">
        <v>40.0</v>
      </c>
      <c r="P13" s="168">
        <v>4.0</v>
      </c>
      <c r="Q13" s="14" t="s">
        <v>2120</v>
      </c>
      <c r="R13" s="167" t="s">
        <v>163</v>
      </c>
      <c r="S13" s="167" t="s">
        <v>162</v>
      </c>
      <c r="T13" s="167">
        <v>56.0</v>
      </c>
      <c r="U13" s="172"/>
      <c r="V13" s="14" t="s">
        <v>2121</v>
      </c>
      <c r="W13" s="14" t="s">
        <v>729</v>
      </c>
      <c r="X13" s="14" t="s">
        <v>728</v>
      </c>
      <c r="Y13" s="14">
        <v>280.0</v>
      </c>
      <c r="Z13" s="168">
        <v>6.0</v>
      </c>
      <c r="AA13" s="14"/>
      <c r="AB13" s="169"/>
      <c r="AC13" s="169"/>
      <c r="AD13" s="115"/>
      <c r="AE13" s="170"/>
      <c r="AF13" s="170"/>
      <c r="AG13" s="170"/>
      <c r="AH13" s="56" t="str">
        <f t="array" ref="AH13">XLOOKUP(AJ13,SEA!B:B,SEA!A:A)</f>
        <v>#N/A</v>
      </c>
      <c r="AI13" s="56" t="str">
        <f t="shared" si="1"/>
        <v>Cotton Woven Adult Women's Relaxed V Neck Top Indigo M</v>
      </c>
      <c r="AJ13" s="4" t="str">
        <f t="shared" si="9"/>
        <v>CA0204000300</v>
      </c>
      <c r="AM13" s="4"/>
      <c r="AN13" s="56"/>
      <c r="AO13" s="56"/>
      <c r="AP13" s="4" t="str">
        <f t="shared" si="2"/>
        <v>CA0154800300</v>
      </c>
      <c r="AS13" s="4"/>
      <c r="AT13" s="56" t="str">
        <f t="array" ref="AT13">XLOOKUP(AV13,SEA!B:B,SEA!A:A)</f>
        <v>Jala-Neti-Pot-Isha-Logo</v>
      </c>
      <c r="AU13" s="56" t="str">
        <f t="shared" si="3"/>
        <v>Jala-Neti-Pot-Isha-Logo</v>
      </c>
      <c r="AV13" s="4" t="str">
        <f t="shared" si="10"/>
        <v>YS0007600000</v>
      </c>
      <c r="AY13" s="4"/>
      <c r="AZ13" s="56" t="str">
        <f t="array" ref="AZ13">XLOOKUP(BB13,SEA!B:B,SEA!A:A)</f>
        <v>Adiyogi-Cuff-Copper</v>
      </c>
      <c r="BA13" s="56" t="str">
        <f t="shared" si="4"/>
        <v>Adiyogi-Cuff-Copper</v>
      </c>
      <c r="BB13" s="4" t="str">
        <f t="shared" si="11"/>
        <v>CA0014400009</v>
      </c>
      <c r="BE13" s="4"/>
      <c r="BF13" s="56" t="str">
        <f t="array" ref="BF13">XLOOKUP(BH13,SEA!B:B,SEA!A:A)</f>
        <v>#N/A</v>
      </c>
      <c r="BG13" s="56" t="str">
        <f t="shared" si="5"/>
        <v>Save Soil T Shirt unisex</v>
      </c>
      <c r="BH13" s="4" t="str">
        <f t="shared" si="6"/>
        <v>CA0077500400</v>
      </c>
      <c r="BK13" s="4"/>
      <c r="BL13" s="56" t="str">
        <f t="array" ref="BL13">XLOOKUP(BN13,SEA!B:B,SEA!A:A)</f>
        <v>#N/A</v>
      </c>
      <c r="BM13" s="56" t="str">
        <f t="shared" si="7"/>
        <v>#N/A</v>
      </c>
      <c r="BN13" s="4" t="str">
        <f t="shared" si="8"/>
        <v/>
      </c>
      <c r="BO13" s="4"/>
      <c r="BP13" s="4"/>
      <c r="BQ13" s="4"/>
      <c r="BR13" s="4"/>
      <c r="BS13" s="4"/>
    </row>
    <row r="14">
      <c r="A14" s="166">
        <v>1.0</v>
      </c>
      <c r="B14" s="14" t="s">
        <v>2115</v>
      </c>
      <c r="C14" s="167" t="s">
        <v>704</v>
      </c>
      <c r="D14" s="167" t="s">
        <v>2158</v>
      </c>
      <c r="E14" s="167">
        <v>5.0</v>
      </c>
      <c r="F14" s="171"/>
      <c r="G14" s="14" t="s">
        <v>2127</v>
      </c>
      <c r="H14" s="14" t="s">
        <v>782</v>
      </c>
      <c r="I14" s="14" t="s">
        <v>2159</v>
      </c>
      <c r="J14" s="14">
        <v>90.0</v>
      </c>
      <c r="K14" s="166">
        <v>3.0</v>
      </c>
      <c r="L14" s="2" t="s">
        <v>2119</v>
      </c>
      <c r="M14" s="14" t="s">
        <v>798</v>
      </c>
      <c r="N14" s="14" t="s">
        <v>797</v>
      </c>
      <c r="O14" s="14">
        <v>50.0</v>
      </c>
      <c r="P14" s="168">
        <v>4.0</v>
      </c>
      <c r="Q14" s="14" t="s">
        <v>2120</v>
      </c>
      <c r="R14" s="167" t="s">
        <v>157</v>
      </c>
      <c r="S14" s="167" t="s">
        <v>156</v>
      </c>
      <c r="T14" s="167">
        <v>289.0</v>
      </c>
      <c r="U14" s="172"/>
      <c r="V14" s="14" t="s">
        <v>2121</v>
      </c>
      <c r="W14" s="14" t="s">
        <v>766</v>
      </c>
      <c r="X14" s="14" t="s">
        <v>765</v>
      </c>
      <c r="Y14" s="14">
        <v>275.0</v>
      </c>
      <c r="Z14" s="168">
        <v>6.0</v>
      </c>
      <c r="AA14" s="14"/>
      <c r="AB14" s="169"/>
      <c r="AC14" s="169"/>
      <c r="AD14" s="115"/>
      <c r="AE14" s="170"/>
      <c r="AF14" s="170"/>
      <c r="AG14" s="170"/>
      <c r="AH14" s="56" t="str">
        <f t="array" ref="AH14">XLOOKUP(AJ14,SEA!B:B,SEA!A:A)</f>
        <v>#N/A</v>
      </c>
      <c r="AI14" s="56" t="str">
        <f t="shared" si="1"/>
        <v>Cotton Woven Adult Women's Relaxed V Neck Top Indigo L</v>
      </c>
      <c r="AJ14" s="4" t="str">
        <f t="shared" si="9"/>
        <v>CA0204000400</v>
      </c>
      <c r="AM14" s="4"/>
      <c r="AN14" s="56"/>
      <c r="AO14" s="56"/>
      <c r="AP14" s="4" t="str">
        <f t="shared" si="2"/>
        <v>CA0154900300</v>
      </c>
      <c r="AS14" s="4"/>
      <c r="AT14" s="56" t="str">
        <f t="array" ref="AT14">XLOOKUP(AV14,SEA!B:B,SEA!A:A)</f>
        <v>Gents-Shivanga-pooja-kit-with-Rudraksha-pendant</v>
      </c>
      <c r="AU14" s="56" t="str">
        <f t="shared" si="3"/>
        <v>Gents-Shivanga-pooja-kit-with-Rudraksha-pendant</v>
      </c>
      <c r="AV14" s="4" t="str">
        <f t="shared" si="10"/>
        <v>YS0008416900</v>
      </c>
      <c r="AY14" s="4"/>
      <c r="AZ14" s="56" t="str">
        <f t="array" ref="AZ14">XLOOKUP(BB14,SEA!B:B,SEA!A:A)</f>
        <v>Jai Bhairavi Devi Copper Cuff</v>
      </c>
      <c r="BA14" s="56" t="str">
        <f t="shared" si="4"/>
        <v>Jai Bhairavi Devi Copper Cuff</v>
      </c>
      <c r="BB14" s="4" t="str">
        <f t="shared" si="11"/>
        <v>CA0019900009</v>
      </c>
      <c r="BE14" s="4"/>
      <c r="BF14" s="56" t="str">
        <f t="array" ref="BF14">XLOOKUP(BH14,SEA!B:B,SEA!A:A)</f>
        <v>#N/A</v>
      </c>
      <c r="BG14" s="56" t="str">
        <f t="shared" si="5"/>
        <v>Save Soil T Shirt unisex</v>
      </c>
      <c r="BH14" s="4" t="str">
        <f t="shared" si="6"/>
        <v>CA0077500500</v>
      </c>
      <c r="BK14" s="4"/>
      <c r="BL14" s="56" t="str">
        <f t="array" ref="BL14">XLOOKUP(BN14,SEA!B:B,SEA!A:A)</f>
        <v>#N/A</v>
      </c>
      <c r="BM14" s="56" t="str">
        <f t="shared" si="7"/>
        <v>#N/A</v>
      </c>
      <c r="BN14" s="4" t="str">
        <f t="shared" si="8"/>
        <v/>
      </c>
      <c r="BO14" s="4"/>
      <c r="BP14" s="4"/>
      <c r="BQ14" s="4"/>
      <c r="BR14" s="4"/>
      <c r="BS14" s="4"/>
    </row>
    <row r="15">
      <c r="A15" s="166">
        <v>1.0</v>
      </c>
      <c r="B15" s="14" t="s">
        <v>2115</v>
      </c>
      <c r="C15" s="167" t="s">
        <v>650</v>
      </c>
      <c r="D15" s="167" t="s">
        <v>2162</v>
      </c>
      <c r="E15" s="167">
        <v>9.0</v>
      </c>
      <c r="F15" s="171"/>
      <c r="G15" s="14" t="s">
        <v>2127</v>
      </c>
      <c r="H15" s="14" t="s">
        <v>2163</v>
      </c>
      <c r="I15" s="14" t="s">
        <v>2164</v>
      </c>
      <c r="J15" s="14">
        <v>85.0</v>
      </c>
      <c r="K15" s="166">
        <v>3.0</v>
      </c>
      <c r="P15" s="168">
        <v>4.0</v>
      </c>
      <c r="Q15" s="14" t="s">
        <v>2120</v>
      </c>
      <c r="R15" s="167" t="s">
        <v>758</v>
      </c>
      <c r="S15" s="167" t="s">
        <v>757</v>
      </c>
      <c r="T15" s="167">
        <v>1651.0</v>
      </c>
      <c r="U15" s="172"/>
      <c r="V15" s="14" t="s">
        <v>2121</v>
      </c>
      <c r="W15" s="14" t="s">
        <v>770</v>
      </c>
      <c r="X15" s="14" t="s">
        <v>769</v>
      </c>
      <c r="Y15" s="14">
        <v>225.0</v>
      </c>
      <c r="Z15" s="168">
        <v>6.0</v>
      </c>
      <c r="AA15" s="14"/>
      <c r="AB15" s="169"/>
      <c r="AC15" s="169"/>
      <c r="AD15" s="115"/>
      <c r="AE15" s="170"/>
      <c r="AF15" s="170"/>
      <c r="AG15" s="170"/>
      <c r="AH15" s="56" t="str">
        <f t="array" ref="AH15">XLOOKUP(AJ15,SEA!B:B,SEA!A:A)</f>
        <v>#N/A</v>
      </c>
      <c r="AI15" s="56" t="str">
        <f t="shared" si="1"/>
        <v>Cotton Woven Adult Women's Relaxed V Neck Top Indigo XL</v>
      </c>
      <c r="AJ15" s="4" t="str">
        <f t="shared" si="9"/>
        <v>CA0204000500</v>
      </c>
      <c r="AM15" s="4"/>
      <c r="AN15" s="56"/>
      <c r="AO15" s="56"/>
      <c r="AP15" s="4" t="str">
        <f t="shared" si="2"/>
        <v>CA0155100300</v>
      </c>
      <c r="AS15" s="4"/>
      <c r="AT15" s="175" t="str">
        <f t="array" ref="AT15">XLOOKUP(AV15,SEA!B:B,SEA!A:A)</f>
        <v>Eye Wash Cup</v>
      </c>
      <c r="AU15" s="56" t="str">
        <f t="shared" si="3"/>
        <v>Eye Wash Cup</v>
      </c>
      <c r="AV15" s="4" t="str">
        <f t="shared" si="10"/>
        <v>YS0009000000</v>
      </c>
      <c r="AY15" s="4"/>
      <c r="AZ15" s="56" t="str">
        <f t="array" ref="AZ15">XLOOKUP(BB15,SEA!B:B,SEA!A:A)</f>
        <v>Devi Red Pendant Cord</v>
      </c>
      <c r="BA15" s="56" t="str">
        <f t="shared" si="4"/>
        <v>Devi Red Pendant Cord</v>
      </c>
      <c r="BB15" s="4" t="str">
        <f t="shared" si="11"/>
        <v>CA0035800000</v>
      </c>
      <c r="BE15" s="4"/>
      <c r="BF15" s="56" t="str">
        <f t="array" ref="BF15">XLOOKUP(BH15,SEA!B:B,SEA!A:A)</f>
        <v>#N/A</v>
      </c>
      <c r="BG15" s="56" t="str">
        <f t="shared" si="5"/>
        <v>Melange Unisex T Shirt Maya Indigo</v>
      </c>
      <c r="BH15" s="4" t="str">
        <f t="shared" si="6"/>
        <v>CA0081800200</v>
      </c>
      <c r="BK15" s="4"/>
      <c r="BL15" s="56" t="str">
        <f t="array" ref="BL15">XLOOKUP(BN15,SEA!B:B,SEA!A:A)</f>
        <v>#N/A</v>
      </c>
      <c r="BM15" s="56" t="str">
        <f t="shared" si="7"/>
        <v>#N/A</v>
      </c>
      <c r="BN15" s="4" t="str">
        <f t="shared" si="8"/>
        <v/>
      </c>
      <c r="BO15" s="4"/>
      <c r="BP15" s="4"/>
      <c r="BQ15" s="4"/>
      <c r="BR15" s="4"/>
      <c r="BS15" s="4"/>
    </row>
    <row r="16">
      <c r="A16" s="166">
        <v>1.0</v>
      </c>
      <c r="B16" s="14" t="s">
        <v>2115</v>
      </c>
      <c r="C16" s="167" t="s">
        <v>697</v>
      </c>
      <c r="D16" s="167" t="s">
        <v>2166</v>
      </c>
      <c r="E16" s="167">
        <v>54.0</v>
      </c>
      <c r="F16" s="171"/>
      <c r="G16" s="14" t="s">
        <v>2127</v>
      </c>
      <c r="H16" s="14" t="s">
        <v>1289</v>
      </c>
      <c r="I16" s="14" t="s">
        <v>2167</v>
      </c>
      <c r="J16" s="14">
        <v>80.0</v>
      </c>
      <c r="K16" s="166">
        <v>3.0</v>
      </c>
      <c r="P16" s="168">
        <v>4.0</v>
      </c>
      <c r="Q16" s="14" t="s">
        <v>2120</v>
      </c>
      <c r="R16" s="167" t="s">
        <v>747</v>
      </c>
      <c r="S16" s="167" t="s">
        <v>746</v>
      </c>
      <c r="T16" s="167">
        <v>13.0</v>
      </c>
      <c r="U16" s="172"/>
      <c r="V16" s="14" t="s">
        <v>2121</v>
      </c>
      <c r="W16" s="14" t="s">
        <v>169</v>
      </c>
      <c r="X16" s="14" t="s">
        <v>168</v>
      </c>
      <c r="Y16" s="14">
        <v>225.0</v>
      </c>
      <c r="Z16" s="168">
        <v>6.0</v>
      </c>
      <c r="AA16" s="14"/>
      <c r="AB16" s="169"/>
      <c r="AC16" s="169"/>
      <c r="AD16" s="115"/>
      <c r="AE16" s="170"/>
      <c r="AF16" s="170"/>
      <c r="AG16" s="170"/>
      <c r="AH16" s="56" t="str">
        <f t="array" ref="AH16">XLOOKUP(AJ16,SEA!B:B,SEA!A:A)</f>
        <v>Cotton MOM Printed Bag M</v>
      </c>
      <c r="AI16" s="56" t="str">
        <f t="shared" si="1"/>
        <v>Cotton MOM Printed Bag M</v>
      </c>
      <c r="AJ16" s="4" t="str">
        <f t="shared" si="9"/>
        <v>CA0239600300</v>
      </c>
      <c r="AM16" s="4"/>
      <c r="AN16" s="56"/>
      <c r="AO16" s="56"/>
      <c r="AP16" s="4" t="str">
        <f t="shared" si="2"/>
        <v>CA0191900009</v>
      </c>
      <c r="AS16" s="4"/>
      <c r="AT16" s="56" t="str">
        <f t="array" ref="AT16">XLOOKUP(AV16,SEA!B:B,SEA!A:A)</f>
        <v>#N/A</v>
      </c>
      <c r="AU16" s="56" t="str">
        <f t="shared" si="3"/>
        <v>#N/A</v>
      </c>
      <c r="AV16" s="4" t="str">
        <f t="shared" si="10"/>
        <v>Grand Total</v>
      </c>
      <c r="AY16" s="4"/>
      <c r="AZ16" s="56" t="str">
        <f t="array" ref="AZ16">XLOOKUP(BB16,SEA!B:B,SEA!A:A)</f>
        <v>Dhyanalinga Black Pendant Cord</v>
      </c>
      <c r="BA16" s="56" t="str">
        <f t="shared" si="4"/>
        <v>Dhyanalinga Black Pendant Cord</v>
      </c>
      <c r="BB16" s="4" t="str">
        <f t="shared" si="11"/>
        <v>CA0035900000</v>
      </c>
      <c r="BE16" s="4"/>
      <c r="BF16" s="56" t="str">
        <f t="array" ref="BF16">XLOOKUP(BH16,SEA!B:B,SEA!A:A)</f>
        <v>#N/A</v>
      </c>
      <c r="BG16" s="56" t="str">
        <f t="shared" si="5"/>
        <v>Melange Unisex T Shirt Maya Indigo</v>
      </c>
      <c r="BH16" s="4" t="str">
        <f t="shared" si="6"/>
        <v>CA0081800300</v>
      </c>
      <c r="BK16" s="4"/>
      <c r="BL16" s="56" t="str">
        <f t="array" ref="BL16">XLOOKUP(BN16,SEA!B:B,SEA!A:A)</f>
        <v>#N/A</v>
      </c>
      <c r="BM16" s="56" t="str">
        <f t="shared" si="7"/>
        <v>#N/A</v>
      </c>
      <c r="BN16" s="4" t="str">
        <f t="shared" si="8"/>
        <v/>
      </c>
      <c r="BO16" s="4"/>
      <c r="BP16" s="4"/>
      <c r="BQ16" s="4"/>
      <c r="BR16" s="4"/>
      <c r="BS16" s="4"/>
    </row>
    <row r="17">
      <c r="A17" s="166">
        <v>1.0</v>
      </c>
      <c r="B17" s="14" t="s">
        <v>2115</v>
      </c>
      <c r="C17" s="167" t="s">
        <v>330</v>
      </c>
      <c r="D17" s="167" t="s">
        <v>2168</v>
      </c>
      <c r="E17" s="167">
        <v>45.0</v>
      </c>
      <c r="F17" s="171"/>
      <c r="G17" s="14" t="s">
        <v>2127</v>
      </c>
      <c r="H17" s="14" t="s">
        <v>750</v>
      </c>
      <c r="I17" s="14" t="s">
        <v>2169</v>
      </c>
      <c r="J17" s="14">
        <v>78.0</v>
      </c>
      <c r="K17" s="166">
        <v>3.0</v>
      </c>
      <c r="P17" s="168">
        <v>4.0</v>
      </c>
      <c r="Q17" s="14" t="s">
        <v>2120</v>
      </c>
      <c r="R17" s="167" t="s">
        <v>473</v>
      </c>
      <c r="S17" s="167" t="s">
        <v>472</v>
      </c>
      <c r="T17" s="167">
        <v>692.0</v>
      </c>
      <c r="U17" s="172"/>
      <c r="V17" s="14" t="s">
        <v>2121</v>
      </c>
      <c r="W17" s="14" t="s">
        <v>798</v>
      </c>
      <c r="X17" s="14" t="s">
        <v>797</v>
      </c>
      <c r="Y17" s="14">
        <v>220.0</v>
      </c>
      <c r="Z17" s="168">
        <v>6.0</v>
      </c>
      <c r="AA17" s="14"/>
      <c r="AB17" s="169"/>
      <c r="AC17" s="169"/>
      <c r="AD17" s="115"/>
      <c r="AE17" s="170"/>
      <c r="AF17" s="170"/>
      <c r="AG17" s="170"/>
      <c r="AH17" s="56" t="str">
        <f t="array" ref="AH17">XLOOKUP(AJ17,SEA!B:B,SEA!A:A)</f>
        <v>#N/A</v>
      </c>
      <c r="AI17" s="56" t="str">
        <f t="shared" si="1"/>
        <v>Cotton Linen Adult Women's Woven Modern Basic Kurta Red XS</v>
      </c>
      <c r="AJ17" s="4" t="str">
        <f t="shared" si="9"/>
        <v>CA0248900100</v>
      </c>
      <c r="AM17" s="4"/>
      <c r="AN17" s="56"/>
      <c r="AO17" s="56"/>
      <c r="AP17" s="4" t="str">
        <f t="shared" si="2"/>
        <v>CO0007700000</v>
      </c>
      <c r="AS17" s="4"/>
      <c r="AT17" s="56" t="str">
        <f t="array" ref="AT17">XLOOKUP(AV17,SEA!B:B,SEA!A:A)</f>
        <v>#N/A</v>
      </c>
      <c r="AU17" s="56" t="str">
        <f t="shared" si="3"/>
        <v>#N/A</v>
      </c>
      <c r="AV17" s="4" t="str">
        <f t="shared" si="10"/>
        <v/>
      </c>
      <c r="AW17" s="4"/>
      <c r="AX17" s="4"/>
      <c r="AY17" s="4"/>
      <c r="AZ17" s="56" t="str">
        <f t="array" ref="AZ17">XLOOKUP(BB17,SEA!B:B,SEA!A:A)</f>
        <v>Aum Namah Shivaya - Hammered Copper cuff</v>
      </c>
      <c r="BA17" s="56" t="str">
        <f t="shared" si="4"/>
        <v>Aum Namah Shivaya - Hammered Copper cuff</v>
      </c>
      <c r="BB17" s="4" t="str">
        <f t="shared" si="11"/>
        <v>CA0120500000</v>
      </c>
      <c r="BE17" s="4"/>
      <c r="BF17" s="56" t="str">
        <f t="array" ref="BF17">XLOOKUP(BH17,SEA!B:B,SEA!A:A)</f>
        <v>#N/A</v>
      </c>
      <c r="BG17" s="56" t="str">
        <f t="shared" si="5"/>
        <v>Melange Unisex T Shirt Maya Indigo</v>
      </c>
      <c r="BH17" s="4" t="str">
        <f t="shared" si="6"/>
        <v>CA0081800400</v>
      </c>
      <c r="BK17" s="4"/>
      <c r="BL17" s="56" t="str">
        <f t="array" ref="BL17">XLOOKUP(BN17,SEA!B:B,SEA!A:A)</f>
        <v>#N/A</v>
      </c>
      <c r="BM17" s="56" t="str">
        <f t="shared" si="7"/>
        <v>#N/A</v>
      </c>
      <c r="BN17" s="4" t="str">
        <f t="shared" si="8"/>
        <v/>
      </c>
      <c r="BO17" s="4"/>
      <c r="BP17" s="4"/>
      <c r="BQ17" s="4"/>
      <c r="BR17" s="4"/>
      <c r="BS17" s="4"/>
    </row>
    <row r="18">
      <c r="A18" s="166">
        <v>1.0</v>
      </c>
      <c r="B18" s="14" t="s">
        <v>2115</v>
      </c>
      <c r="C18" s="167" t="s">
        <v>2171</v>
      </c>
      <c r="D18" s="167" t="s">
        <v>2172</v>
      </c>
      <c r="E18" s="167">
        <v>5.0</v>
      </c>
      <c r="F18" s="171"/>
      <c r="G18" s="14" t="s">
        <v>2127</v>
      </c>
      <c r="H18" s="14" t="s">
        <v>549</v>
      </c>
      <c r="I18" s="14" t="s">
        <v>2173</v>
      </c>
      <c r="J18" s="14">
        <v>75.0</v>
      </c>
      <c r="K18" s="166">
        <v>3.0</v>
      </c>
      <c r="P18" s="168">
        <v>4.0</v>
      </c>
      <c r="Q18" s="14" t="s">
        <v>2120</v>
      </c>
      <c r="R18" s="167" t="s">
        <v>471</v>
      </c>
      <c r="S18" s="167" t="s">
        <v>470</v>
      </c>
      <c r="T18" s="167">
        <v>1301.0</v>
      </c>
      <c r="U18" s="172"/>
      <c r="V18" s="14" t="s">
        <v>2121</v>
      </c>
      <c r="W18" s="14" t="s">
        <v>171</v>
      </c>
      <c r="X18" s="14" t="s">
        <v>170</v>
      </c>
      <c r="Y18" s="14">
        <v>215.0</v>
      </c>
      <c r="Z18" s="168">
        <v>6.0</v>
      </c>
      <c r="AA18" s="14"/>
      <c r="AB18" s="169"/>
      <c r="AC18" s="169"/>
      <c r="AD18" s="115"/>
      <c r="AE18" s="170"/>
      <c r="AF18" s="170"/>
      <c r="AG18" s="170"/>
      <c r="AH18" s="56" t="str">
        <f t="array" ref="AH18">XLOOKUP(AJ18,SEA!B:B,SEA!A:A)</f>
        <v>#N/A</v>
      </c>
      <c r="AI18" s="56" t="str">
        <f t="shared" si="1"/>
        <v>Cotton Linen Adult Women's Woven Modern Basic Kurta Red S</v>
      </c>
      <c r="AJ18" s="4" t="str">
        <f t="shared" si="9"/>
        <v>CA0248900200</v>
      </c>
      <c r="AM18" s="4"/>
      <c r="AN18" s="56"/>
      <c r="AO18" s="56"/>
      <c r="AP18" s="4" t="str">
        <f t="shared" si="2"/>
        <v>CO0007900000</v>
      </c>
      <c r="AS18" s="4"/>
      <c r="AT18" s="56" t="str">
        <f t="array" ref="AT18">XLOOKUP(AV18,SEA!B:B,SEA!A:A)</f>
        <v>#N/A</v>
      </c>
      <c r="AU18" s="56" t="str">
        <f t="shared" si="3"/>
        <v>#N/A</v>
      </c>
      <c r="AV18" s="4" t="str">
        <f t="shared" si="10"/>
        <v/>
      </c>
      <c r="AW18" s="4"/>
      <c r="AX18" s="4"/>
      <c r="AY18" s="4"/>
      <c r="AZ18" s="56" t="str">
        <f t="array" ref="AZ18">XLOOKUP(BB18,SEA!B:B,SEA!A:A)</f>
        <v>Adiyogi Bucket Hat - Navy Blue M</v>
      </c>
      <c r="BA18" s="56" t="str">
        <f t="shared" si="4"/>
        <v>Adiyogi Bucket Hat - Navy Blue M</v>
      </c>
      <c r="BB18" s="4" t="str">
        <f t="shared" si="11"/>
        <v>CA0154800300</v>
      </c>
      <c r="BE18" s="4"/>
      <c r="BF18" s="56" t="str">
        <f t="array" ref="BF18">XLOOKUP(BH18,SEA!B:B,SEA!A:A)</f>
        <v>#N/A</v>
      </c>
      <c r="BG18" s="56" t="str">
        <f t="shared" si="5"/>
        <v>Melange Unisex T Shirt Maya Indigo</v>
      </c>
      <c r="BH18" s="4" t="str">
        <f t="shared" si="6"/>
        <v>CA0081800500</v>
      </c>
      <c r="BK18" s="4"/>
      <c r="BL18" s="56" t="str">
        <f t="array" ref="BL18">XLOOKUP(BN18,SEA!B:B,SEA!A:A)</f>
        <v>#N/A</v>
      </c>
      <c r="BM18" s="56" t="str">
        <f t="shared" si="7"/>
        <v>#N/A</v>
      </c>
      <c r="BN18" s="4" t="str">
        <f t="shared" si="8"/>
        <v/>
      </c>
      <c r="BO18" s="4"/>
      <c r="BP18" s="4"/>
      <c r="BQ18" s="4"/>
      <c r="BR18" s="4"/>
      <c r="BS18" s="4"/>
    </row>
    <row r="19">
      <c r="A19" s="166">
        <v>1.0</v>
      </c>
      <c r="B19" s="14" t="s">
        <v>2115</v>
      </c>
      <c r="C19" s="167" t="s">
        <v>706</v>
      </c>
      <c r="D19" s="167" t="s">
        <v>2175</v>
      </c>
      <c r="E19" s="167">
        <v>10.0</v>
      </c>
      <c r="F19" s="171"/>
      <c r="G19" s="14" t="s">
        <v>2127</v>
      </c>
      <c r="H19" s="14" t="s">
        <v>635</v>
      </c>
      <c r="I19" s="14" t="s">
        <v>2176</v>
      </c>
      <c r="J19" s="14">
        <v>50.0</v>
      </c>
      <c r="K19" s="166">
        <v>3.0</v>
      </c>
      <c r="P19" s="168">
        <v>4.0</v>
      </c>
      <c r="Q19" s="14" t="s">
        <v>2120</v>
      </c>
      <c r="R19" s="167" t="s">
        <v>507</v>
      </c>
      <c r="S19" s="167" t="s">
        <v>506</v>
      </c>
      <c r="T19" s="167">
        <v>173.0</v>
      </c>
      <c r="U19" s="172"/>
      <c r="V19" s="14" t="s">
        <v>2121</v>
      </c>
      <c r="W19" s="14" t="s">
        <v>764</v>
      </c>
      <c r="X19" s="14" t="s">
        <v>763</v>
      </c>
      <c r="Y19" s="14">
        <v>195.0</v>
      </c>
      <c r="Z19" s="168">
        <v>6.0</v>
      </c>
      <c r="AA19" s="14"/>
      <c r="AB19" s="169"/>
      <c r="AC19" s="169"/>
      <c r="AD19" s="115"/>
      <c r="AE19" s="170"/>
      <c r="AF19" s="170"/>
      <c r="AG19" s="170"/>
      <c r="AH19" s="56" t="str">
        <f t="array" ref="AH19">XLOOKUP(AJ19,SEA!B:B,SEA!A:A)</f>
        <v>#N/A</v>
      </c>
      <c r="AI19" s="56" t="str">
        <f t="shared" si="1"/>
        <v>Cotton Linen Adult Women's Woven Modern Basic Kurta Red M</v>
      </c>
      <c r="AJ19" s="4" t="str">
        <f t="shared" si="9"/>
        <v>CA0248900300</v>
      </c>
      <c r="AM19" s="4"/>
      <c r="AN19" s="56"/>
      <c r="AO19" s="56"/>
      <c r="AP19" s="4" t="str">
        <f t="shared" si="2"/>
        <v>CO0008100002</v>
      </c>
      <c r="AS19" s="4"/>
      <c r="AT19" s="56" t="str">
        <f t="array" ref="AT19">XLOOKUP(AV19,SEA!B:B,SEA!A:A)</f>
        <v>#N/A</v>
      </c>
      <c r="AU19" s="56" t="str">
        <f t="shared" si="3"/>
        <v>#N/A</v>
      </c>
      <c r="AV19" s="4" t="str">
        <f t="shared" si="10"/>
        <v/>
      </c>
      <c r="AW19" s="4"/>
      <c r="AX19" s="4"/>
      <c r="AY19" s="4"/>
      <c r="AZ19" s="56" t="str">
        <f t="array" ref="AZ19">XLOOKUP(BB19,SEA!B:B,SEA!A:A)</f>
        <v>Adiyogi Bucket Hat - Beige M</v>
      </c>
      <c r="BA19" s="56" t="str">
        <f t="shared" si="4"/>
        <v>Adiyogi Bucket Hat - Beige M</v>
      </c>
      <c r="BB19" s="4" t="str">
        <f t="shared" si="11"/>
        <v>CA0154900300</v>
      </c>
      <c r="BE19" s="4"/>
      <c r="BF19" s="56" t="str">
        <f t="array" ref="BF19">XLOOKUP(BH19,SEA!B:B,SEA!A:A)</f>
        <v>Aum Namah Shivaya - Hammered Copper cuff</v>
      </c>
      <c r="BG19" s="56" t="str">
        <f t="shared" si="5"/>
        <v>Aum Namah Shivaya - Hammered Copper cuff</v>
      </c>
      <c r="BH19" s="4" t="str">
        <f t="shared" si="6"/>
        <v>CA0120500000</v>
      </c>
      <c r="BK19" s="4"/>
      <c r="BL19" s="56" t="str">
        <f t="array" ref="BL19">XLOOKUP(BN19,SEA!B:B,SEA!A:A)</f>
        <v>#N/A</v>
      </c>
      <c r="BM19" s="56" t="str">
        <f t="shared" si="7"/>
        <v>#N/A</v>
      </c>
      <c r="BN19" s="4" t="str">
        <f t="shared" si="8"/>
        <v/>
      </c>
      <c r="BO19" s="4"/>
      <c r="BP19" s="4"/>
      <c r="BQ19" s="4"/>
      <c r="BR19" s="4"/>
      <c r="BS19" s="4"/>
    </row>
    <row r="20">
      <c r="A20" s="166">
        <v>1.0</v>
      </c>
      <c r="B20" s="14" t="s">
        <v>2115</v>
      </c>
      <c r="C20" s="167" t="s">
        <v>626</v>
      </c>
      <c r="D20" s="167" t="s">
        <v>2178</v>
      </c>
      <c r="E20" s="167">
        <v>5.0</v>
      </c>
      <c r="F20" s="171"/>
      <c r="G20" s="14" t="s">
        <v>2127</v>
      </c>
      <c r="H20" s="14" t="s">
        <v>659</v>
      </c>
      <c r="I20" s="14" t="s">
        <v>2154</v>
      </c>
      <c r="J20" s="14">
        <v>50.0</v>
      </c>
      <c r="K20" s="166">
        <v>3.0</v>
      </c>
      <c r="P20" s="168">
        <v>4.0</v>
      </c>
      <c r="Q20" s="14" t="s">
        <v>2120</v>
      </c>
      <c r="R20" s="167" t="s">
        <v>497</v>
      </c>
      <c r="S20" s="167" t="s">
        <v>496</v>
      </c>
      <c r="T20" s="167">
        <v>190.0</v>
      </c>
      <c r="U20" s="172"/>
      <c r="V20" s="14" t="s">
        <v>2121</v>
      </c>
      <c r="W20" s="14" t="s">
        <v>469</v>
      </c>
      <c r="X20" s="14" t="s">
        <v>468</v>
      </c>
      <c r="Y20" s="14">
        <v>170.0</v>
      </c>
      <c r="Z20" s="168">
        <v>6.0</v>
      </c>
      <c r="AA20" s="14"/>
      <c r="AB20" s="169"/>
      <c r="AC20" s="169"/>
      <c r="AD20" s="115"/>
      <c r="AE20" s="170"/>
      <c r="AF20" s="170"/>
      <c r="AG20" s="170"/>
      <c r="AH20" s="56" t="str">
        <f t="array" ref="AH20">XLOOKUP(AJ20,SEA!B:B,SEA!A:A)</f>
        <v>#N/A</v>
      </c>
      <c r="AI20" s="56" t="str">
        <f t="shared" si="1"/>
        <v>Cotton Linen Adult Women's Woven Modern Basic Kurta Red L</v>
      </c>
      <c r="AJ20" s="4" t="str">
        <f t="shared" si="9"/>
        <v>CA0248900400</v>
      </c>
      <c r="AM20" s="4"/>
      <c r="AN20" s="56"/>
      <c r="AO20" s="56"/>
      <c r="AP20" s="4" t="str">
        <f t="shared" si="2"/>
        <v>HI0000106302</v>
      </c>
      <c r="AS20" s="4"/>
      <c r="AT20" s="56" t="str">
        <f t="array" ref="AT20">XLOOKUP(AV20,SEA!B:B,SEA!A:A)</f>
        <v>#N/A</v>
      </c>
      <c r="AU20" s="56" t="str">
        <f t="shared" si="3"/>
        <v>#N/A</v>
      </c>
      <c r="AV20" s="4" t="str">
        <f t="shared" si="10"/>
        <v/>
      </c>
      <c r="AW20" s="4"/>
      <c r="AX20" s="4"/>
      <c r="AY20" s="4"/>
      <c r="AZ20" s="56" t="str">
        <f t="array" ref="AZ20">XLOOKUP(BB20,SEA!B:B,SEA!A:A)</f>
        <v>#N/A</v>
      </c>
      <c r="BA20" s="56" t="str">
        <f t="shared" si="4"/>
        <v>Adiyogi Sun Hat - Beige M</v>
      </c>
      <c r="BB20" s="4" t="str">
        <f t="shared" si="11"/>
        <v>CA0155100300</v>
      </c>
      <c r="BE20" s="4"/>
      <c r="BF20" s="175" t="str">
        <f t="array" ref="BF20">XLOOKUP(BH20,SEA!B:B,SEA!A:A)</f>
        <v>Adiyogi Bucket Hat - Navy Blue L</v>
      </c>
      <c r="BG20" s="56" t="str">
        <f t="shared" si="5"/>
        <v>Adiyogi Bucket Hat - Navy Blue L</v>
      </c>
      <c r="BH20" s="4" t="str">
        <f t="shared" si="6"/>
        <v>CA0154800400</v>
      </c>
      <c r="BK20" s="4"/>
      <c r="BL20" s="56" t="str">
        <f t="array" ref="BL20">XLOOKUP(BN20,SEA!B:B,SEA!A:A)</f>
        <v>#N/A</v>
      </c>
      <c r="BM20" s="56" t="str">
        <f t="shared" si="7"/>
        <v>#N/A</v>
      </c>
      <c r="BN20" s="4" t="str">
        <f t="shared" si="8"/>
        <v/>
      </c>
      <c r="BO20" s="4"/>
      <c r="BP20" s="4"/>
      <c r="BQ20" s="4"/>
      <c r="BR20" s="4"/>
      <c r="BS20" s="4"/>
    </row>
    <row r="21">
      <c r="A21" s="166">
        <v>1.0</v>
      </c>
      <c r="B21" s="14" t="s">
        <v>2115</v>
      </c>
      <c r="C21" s="167" t="s">
        <v>624</v>
      </c>
      <c r="D21" s="167" t="s">
        <v>2180</v>
      </c>
      <c r="E21" s="167">
        <v>5.0</v>
      </c>
      <c r="F21" s="171"/>
      <c r="G21" s="14" t="s">
        <v>2127</v>
      </c>
      <c r="H21" s="14" t="s">
        <v>621</v>
      </c>
      <c r="I21" s="14" t="s">
        <v>2181</v>
      </c>
      <c r="J21" s="14">
        <v>40.0</v>
      </c>
      <c r="K21" s="166">
        <v>3.0</v>
      </c>
      <c r="P21" s="168">
        <v>4.0</v>
      </c>
      <c r="Q21" s="14" t="s">
        <v>2120</v>
      </c>
      <c r="R21" s="167" t="s">
        <v>495</v>
      </c>
      <c r="S21" s="167" t="s">
        <v>494</v>
      </c>
      <c r="T21" s="167">
        <v>385.0</v>
      </c>
      <c r="U21" s="172"/>
      <c r="V21" s="14" t="s">
        <v>2121</v>
      </c>
      <c r="W21" s="14" t="s">
        <v>501</v>
      </c>
      <c r="X21" s="14" t="s">
        <v>500</v>
      </c>
      <c r="Y21" s="14">
        <v>160.0</v>
      </c>
      <c r="Z21" s="168">
        <v>6.0</v>
      </c>
      <c r="AA21" s="14"/>
      <c r="AB21" s="169"/>
      <c r="AC21" s="169"/>
      <c r="AD21" s="115"/>
      <c r="AE21" s="170"/>
      <c r="AF21" s="170"/>
      <c r="AG21" s="170"/>
      <c r="AH21" s="56" t="str">
        <f t="array" ref="AH21">XLOOKUP(AJ21,SEA!B:B,SEA!A:A)</f>
        <v>#N/A</v>
      </c>
      <c r="AI21" s="56" t="str">
        <f t="shared" si="1"/>
        <v>Cotton Linen Adult Women's Woven Modern Basic Kurta Red XL</v>
      </c>
      <c r="AJ21" s="4" t="str">
        <f t="shared" si="9"/>
        <v>CA0248900500</v>
      </c>
      <c r="AM21" s="4"/>
      <c r="AN21" s="56"/>
      <c r="AO21" s="56"/>
      <c r="AP21" s="4" t="str">
        <f t="shared" si="2"/>
        <v>HI0002705602</v>
      </c>
      <c r="AS21" s="4"/>
      <c r="AT21" s="56" t="str">
        <f t="array" ref="AT21">XLOOKUP(AV21,SEA!B:B,SEA!A:A)</f>
        <v>#N/A</v>
      </c>
      <c r="AU21" s="56" t="str">
        <f t="shared" si="3"/>
        <v>#N/A</v>
      </c>
      <c r="AV21" s="4" t="str">
        <f t="shared" si="10"/>
        <v/>
      </c>
      <c r="AW21" s="4"/>
      <c r="AX21" s="4"/>
      <c r="AY21" s="4"/>
      <c r="AZ21" s="56" t="str">
        <f t="array" ref="AZ21">XLOOKUP(BB21,SEA!B:B,SEA!A:A)</f>
        <v>Cotton MOM Printed Bag M</v>
      </c>
      <c r="BA21" s="56" t="str">
        <f t="shared" si="4"/>
        <v>Cotton MOM Printed Bag M</v>
      </c>
      <c r="BB21" s="4" t="str">
        <f t="shared" si="11"/>
        <v>CA0239600300</v>
      </c>
      <c r="BE21" s="4"/>
      <c r="BF21" s="175" t="str">
        <f t="array" ref="BF21">XLOOKUP(BH21,SEA!B:B,SEA!A:A)</f>
        <v>Adiyogi Bucket Hat - Beige L</v>
      </c>
      <c r="BG21" s="56" t="str">
        <f t="shared" si="5"/>
        <v>Adiyogi Bucket Hat - Beige L</v>
      </c>
      <c r="BH21" s="4" t="str">
        <f t="shared" si="6"/>
        <v>CA0154900400</v>
      </c>
      <c r="BK21" s="4"/>
      <c r="BL21" s="56" t="str">
        <f t="array" ref="BL21">XLOOKUP(BN21,SEA!B:B,SEA!A:A)</f>
        <v>#N/A</v>
      </c>
      <c r="BM21" s="56" t="str">
        <f t="shared" si="7"/>
        <v>#N/A</v>
      </c>
      <c r="BN21" s="4" t="str">
        <f t="shared" si="8"/>
        <v/>
      </c>
      <c r="BO21" s="4"/>
      <c r="BP21" s="4"/>
      <c r="BQ21" s="4"/>
      <c r="BR21" s="4"/>
      <c r="BS21" s="4"/>
    </row>
    <row r="22">
      <c r="A22" s="166">
        <v>1.0</v>
      </c>
      <c r="B22" s="14" t="s">
        <v>2115</v>
      </c>
      <c r="C22" s="167" t="s">
        <v>667</v>
      </c>
      <c r="D22" s="167" t="s">
        <v>2183</v>
      </c>
      <c r="E22" s="167">
        <v>5.0</v>
      </c>
      <c r="F22" s="171"/>
      <c r="G22" s="14" t="s">
        <v>2127</v>
      </c>
      <c r="H22" s="14" t="s">
        <v>613</v>
      </c>
      <c r="I22" s="14" t="s">
        <v>2184</v>
      </c>
      <c r="J22" s="14">
        <v>40.0</v>
      </c>
      <c r="K22" s="166">
        <v>3.0</v>
      </c>
      <c r="P22" s="168">
        <v>4.0</v>
      </c>
      <c r="Q22" s="14" t="s">
        <v>2120</v>
      </c>
      <c r="R22" s="167" t="s">
        <v>525</v>
      </c>
      <c r="S22" s="167" t="s">
        <v>524</v>
      </c>
      <c r="T22" s="167">
        <v>235.0</v>
      </c>
      <c r="U22" s="172"/>
      <c r="V22" s="14" t="s">
        <v>2121</v>
      </c>
      <c r="W22" s="14" t="s">
        <v>473</v>
      </c>
      <c r="X22" s="14" t="s">
        <v>472</v>
      </c>
      <c r="Y22" s="14">
        <v>155.0</v>
      </c>
      <c r="Z22" s="168">
        <v>6.0</v>
      </c>
      <c r="AA22" s="14"/>
      <c r="AB22" s="169"/>
      <c r="AC22" s="169"/>
      <c r="AD22" s="115"/>
      <c r="AE22" s="170"/>
      <c r="AF22" s="170"/>
      <c r="AG22" s="170"/>
      <c r="AH22" s="56" t="str">
        <f t="array" ref="AH22">XLOOKUP(AJ22,SEA!B:B,SEA!A:A)</f>
        <v>#N/A</v>
      </c>
      <c r="AI22" s="56" t="str">
        <f t="shared" si="1"/>
        <v>Cotton Linen Adult Women's Woven Top Lotus XS</v>
      </c>
      <c r="AJ22" s="4" t="str">
        <f t="shared" si="9"/>
        <v>CA0249000100</v>
      </c>
      <c r="AM22" s="4"/>
      <c r="AN22" s="56"/>
      <c r="AO22" s="56"/>
      <c r="AP22" s="4" t="str">
        <f t="shared" si="2"/>
        <v>HO0001600000</v>
      </c>
      <c r="AS22" s="4"/>
      <c r="AT22" s="56" t="str">
        <f t="array" ref="AT22">XLOOKUP(AV22,SEA!B:B,SEA!A:A)</f>
        <v>#N/A</v>
      </c>
      <c r="AU22" s="56" t="str">
        <f t="shared" si="3"/>
        <v>#N/A</v>
      </c>
      <c r="AV22" s="4" t="str">
        <f t="shared" si="10"/>
        <v/>
      </c>
      <c r="AW22" s="4"/>
      <c r="AX22" s="4"/>
      <c r="AY22" s="4"/>
      <c r="AZ22" s="56" t="str">
        <f t="array" ref="AZ22">XLOOKUP(BB22,SEA!B:B,SEA!A:A)</f>
        <v>Cotton MOM Printed Bag XL</v>
      </c>
      <c r="BA22" s="56" t="str">
        <f t="shared" si="4"/>
        <v>Cotton MOM Printed Bag XL</v>
      </c>
      <c r="BB22" s="4" t="str">
        <f t="shared" si="11"/>
        <v>CA0239600500</v>
      </c>
      <c r="BE22" s="4"/>
      <c r="BF22" s="56" t="str">
        <f t="array" ref="BF22">XLOOKUP(BH22,SEA!B:B,SEA!A:A)</f>
        <v>#N/A</v>
      </c>
      <c r="BG22" s="56" t="str">
        <f t="shared" si="5"/>
        <v>Adiyogi with Copper Elements T Shirt - Ecru</v>
      </c>
      <c r="BH22" s="4" t="str">
        <f t="shared" si="6"/>
        <v>CA0189000200</v>
      </c>
      <c r="BK22" s="4"/>
      <c r="BL22" s="56" t="str">
        <f t="array" ref="BL22">XLOOKUP(BN22,SEA!B:B,SEA!A:A)</f>
        <v>#N/A</v>
      </c>
      <c r="BM22" s="56" t="str">
        <f t="shared" si="7"/>
        <v>#N/A</v>
      </c>
      <c r="BN22" s="4" t="str">
        <f t="shared" si="8"/>
        <v/>
      </c>
      <c r="BO22" s="4"/>
      <c r="BP22" s="4"/>
      <c r="BQ22" s="4"/>
      <c r="BR22" s="4"/>
      <c r="BS22" s="4"/>
    </row>
    <row r="23">
      <c r="A23" s="166">
        <v>1.0</v>
      </c>
      <c r="B23" s="14" t="s">
        <v>2115</v>
      </c>
      <c r="C23" s="167" t="s">
        <v>309</v>
      </c>
      <c r="D23" s="167" t="s">
        <v>2186</v>
      </c>
      <c r="E23" s="167">
        <v>35.0</v>
      </c>
      <c r="F23" s="171"/>
      <c r="G23" s="14" t="s">
        <v>2127</v>
      </c>
      <c r="H23" s="14" t="s">
        <v>202</v>
      </c>
      <c r="I23" s="14" t="s">
        <v>2187</v>
      </c>
      <c r="J23" s="14">
        <v>30.0</v>
      </c>
      <c r="K23" s="166">
        <v>3.0</v>
      </c>
      <c r="P23" s="168">
        <v>4.0</v>
      </c>
      <c r="Q23" s="14" t="s">
        <v>2120</v>
      </c>
      <c r="R23" s="167" t="s">
        <v>501</v>
      </c>
      <c r="S23" s="167" t="s">
        <v>500</v>
      </c>
      <c r="T23" s="167">
        <v>258.0</v>
      </c>
      <c r="U23" s="172"/>
      <c r="V23" s="14" t="s">
        <v>2121</v>
      </c>
      <c r="W23" s="14" t="s">
        <v>154</v>
      </c>
      <c r="X23" s="14" t="s">
        <v>153</v>
      </c>
      <c r="Y23" s="14">
        <v>115.0</v>
      </c>
      <c r="Z23" s="168">
        <v>6.0</v>
      </c>
      <c r="AA23" s="14"/>
      <c r="AB23" s="169"/>
      <c r="AC23" s="169"/>
      <c r="AD23" s="115"/>
      <c r="AE23" s="170"/>
      <c r="AF23" s="170"/>
      <c r="AG23" s="170"/>
      <c r="AH23" s="56" t="str">
        <f t="array" ref="AH23">XLOOKUP(AJ23,SEA!B:B,SEA!A:A)</f>
        <v>#N/A</v>
      </c>
      <c r="AI23" s="56" t="str">
        <f t="shared" si="1"/>
        <v>Cotton Linen Adult Women's Woven Top Lotus S</v>
      </c>
      <c r="AJ23" s="4" t="str">
        <f t="shared" si="9"/>
        <v>CA0249000200</v>
      </c>
      <c r="AM23" s="4"/>
      <c r="AN23" s="56"/>
      <c r="AO23" s="56"/>
      <c r="AP23" s="4" t="str">
        <f t="shared" si="2"/>
        <v>HO0008000000</v>
      </c>
      <c r="AS23" s="4"/>
      <c r="AT23" s="56" t="str">
        <f t="array" ref="AT23">XLOOKUP(AV23,SEA!B:B,SEA!A:A)</f>
        <v>#N/A</v>
      </c>
      <c r="AU23" s="56" t="str">
        <f t="shared" si="3"/>
        <v>#N/A</v>
      </c>
      <c r="AV23" s="4" t="str">
        <f t="shared" si="10"/>
        <v/>
      </c>
      <c r="AW23" s="4"/>
      <c r="AX23" s="4"/>
      <c r="AY23" s="4"/>
      <c r="AZ23" s="56" t="str">
        <f t="array" ref="AZ23">XLOOKUP(BB23,SEA!B:B,SEA!A:A)</f>
        <v>Cotton MOM Printed Bag XXL</v>
      </c>
      <c r="BA23" s="56" t="str">
        <f t="shared" si="4"/>
        <v>Cotton MOM Printed Bag XXL</v>
      </c>
      <c r="BB23" s="4" t="str">
        <f t="shared" si="11"/>
        <v>CA0239600600</v>
      </c>
      <c r="BE23" s="4"/>
      <c r="BF23" s="56" t="str">
        <f t="array" ref="BF23">XLOOKUP(BH23,SEA!B:B,SEA!A:A)</f>
        <v>#N/A</v>
      </c>
      <c r="BG23" s="56" t="str">
        <f t="shared" si="5"/>
        <v>Adiyogi T Shirt with Copper Elements - Black (White)</v>
      </c>
      <c r="BH23" s="4" t="str">
        <f t="shared" si="6"/>
        <v>CA0189100200</v>
      </c>
      <c r="BK23" s="4"/>
      <c r="BL23" s="56" t="str">
        <f t="array" ref="BL23">XLOOKUP(BN23,SEA!B:B,SEA!A:A)</f>
        <v>#N/A</v>
      </c>
      <c r="BM23" s="56" t="str">
        <f t="shared" si="7"/>
        <v>#N/A</v>
      </c>
      <c r="BN23" s="4" t="str">
        <f t="shared" si="8"/>
        <v/>
      </c>
      <c r="BO23" s="4"/>
      <c r="BP23" s="4"/>
      <c r="BQ23" s="4"/>
      <c r="BR23" s="4"/>
      <c r="BS23" s="4"/>
    </row>
    <row r="24">
      <c r="A24" s="166">
        <v>1.0</v>
      </c>
      <c r="B24" s="14" t="s">
        <v>2115</v>
      </c>
      <c r="C24" s="167" t="s">
        <v>302</v>
      </c>
      <c r="D24" s="167" t="s">
        <v>2189</v>
      </c>
      <c r="E24" s="167">
        <v>159.0</v>
      </c>
      <c r="F24" s="171"/>
      <c r="G24" s="14" t="s">
        <v>2127</v>
      </c>
      <c r="H24" s="14" t="s">
        <v>2171</v>
      </c>
      <c r="I24" s="14" t="s">
        <v>2172</v>
      </c>
      <c r="J24" s="14">
        <v>25.0</v>
      </c>
      <c r="K24" s="166">
        <v>3.0</v>
      </c>
      <c r="P24" s="168">
        <v>4.0</v>
      </c>
      <c r="Q24" s="14" t="s">
        <v>2120</v>
      </c>
      <c r="R24" s="167" t="s">
        <v>527</v>
      </c>
      <c r="S24" s="167" t="s">
        <v>526</v>
      </c>
      <c r="T24" s="167">
        <v>7.0</v>
      </c>
      <c r="U24" s="172"/>
      <c r="V24" s="14" t="s">
        <v>2121</v>
      </c>
      <c r="W24" s="14" t="s">
        <v>735</v>
      </c>
      <c r="X24" s="14" t="s">
        <v>734</v>
      </c>
      <c r="Y24" s="14">
        <v>110.0</v>
      </c>
      <c r="Z24" s="168">
        <v>6.0</v>
      </c>
      <c r="AA24" s="14"/>
      <c r="AB24" s="169"/>
      <c r="AC24" s="169"/>
      <c r="AD24" s="115"/>
      <c r="AE24" s="170"/>
      <c r="AF24" s="170"/>
      <c r="AG24" s="170"/>
      <c r="AH24" s="56" t="str">
        <f t="array" ref="AH24">XLOOKUP(AJ24,SEA!B:B,SEA!A:A)</f>
        <v>#N/A</v>
      </c>
      <c r="AI24" s="56" t="str">
        <f t="shared" si="1"/>
        <v>Cotton Linen Adult Women's Woven Top Lotus M</v>
      </c>
      <c r="AJ24" s="4" t="str">
        <f t="shared" si="9"/>
        <v>CA0249000300</v>
      </c>
      <c r="AM24" s="4"/>
      <c r="AN24" s="56"/>
      <c r="AO24" s="56"/>
      <c r="AP24" s="4" t="str">
        <f t="shared" si="2"/>
        <v>HO0025900002</v>
      </c>
      <c r="AS24" s="4"/>
      <c r="AT24" s="56" t="str">
        <f t="array" ref="AT24">XLOOKUP(AV24,SEA!B:B,SEA!A:A)</f>
        <v>#N/A</v>
      </c>
      <c r="AU24" s="56" t="str">
        <f t="shared" si="3"/>
        <v>#N/A</v>
      </c>
      <c r="AV24" s="4" t="str">
        <f t="shared" si="10"/>
        <v/>
      </c>
      <c r="AW24" s="4"/>
      <c r="AX24" s="4"/>
      <c r="AY24" s="4"/>
      <c r="AZ24" s="56" t="str">
        <f t="array" ref="AZ24">XLOOKUP(BB24,SEA!B:B,SEA!A:A)</f>
        <v>Flowers of Isha Incense Gift Set</v>
      </c>
      <c r="BA24" s="56" t="str">
        <f t="shared" si="4"/>
        <v>Flowers of Isha Incense Gift Set</v>
      </c>
      <c r="BB24" s="4" t="str">
        <f t="shared" si="11"/>
        <v>CO0007600000</v>
      </c>
      <c r="BE24" s="4"/>
      <c r="BF24" s="56" t="str">
        <f t="array" ref="BF24">XLOOKUP(BH24,SEA!B:B,SEA!A:A)</f>
        <v>#N/A</v>
      </c>
      <c r="BG24" s="56" t="str">
        <f t="shared" si="5"/>
        <v>Adiyogi T Shirt with Copper Elements - Black (White)</v>
      </c>
      <c r="BH24" s="4" t="str">
        <f t="shared" si="6"/>
        <v>CA0189100300</v>
      </c>
      <c r="BK24" s="4"/>
      <c r="BL24" s="56" t="str">
        <f t="array" ref="BL24">XLOOKUP(BN24,SEA!B:B,SEA!A:A)</f>
        <v>#N/A</v>
      </c>
      <c r="BM24" s="56" t="str">
        <f t="shared" si="7"/>
        <v>#N/A</v>
      </c>
      <c r="BN24" s="4" t="str">
        <f t="shared" si="8"/>
        <v/>
      </c>
      <c r="BO24" s="4"/>
      <c r="BP24" s="4"/>
      <c r="BQ24" s="4"/>
      <c r="BR24" s="4"/>
      <c r="BS24" s="4"/>
    </row>
    <row r="25">
      <c r="A25" s="166">
        <v>1.0</v>
      </c>
      <c r="B25" s="14" t="s">
        <v>2115</v>
      </c>
      <c r="C25" s="167" t="s">
        <v>606</v>
      </c>
      <c r="D25" s="167" t="s">
        <v>2191</v>
      </c>
      <c r="E25" s="167">
        <v>10.0</v>
      </c>
      <c r="F25" s="171"/>
      <c r="G25" s="14" t="s">
        <v>2127</v>
      </c>
      <c r="H25" s="14" t="s">
        <v>626</v>
      </c>
      <c r="I25" s="14" t="s">
        <v>2178</v>
      </c>
      <c r="J25" s="14">
        <v>25.0</v>
      </c>
      <c r="K25" s="166">
        <v>3.0</v>
      </c>
      <c r="P25" s="168">
        <v>4.0</v>
      </c>
      <c r="Q25" s="14" t="s">
        <v>2120</v>
      </c>
      <c r="R25" s="167" t="s">
        <v>499</v>
      </c>
      <c r="S25" s="167" t="s">
        <v>498</v>
      </c>
      <c r="T25" s="167">
        <v>204.0</v>
      </c>
      <c r="U25" s="172"/>
      <c r="V25" s="14" t="s">
        <v>2121</v>
      </c>
      <c r="W25" s="14" t="s">
        <v>731</v>
      </c>
      <c r="X25" s="14" t="s">
        <v>730</v>
      </c>
      <c r="Y25" s="14">
        <v>105.0</v>
      </c>
      <c r="Z25" s="168">
        <v>6.0</v>
      </c>
      <c r="AA25" s="14"/>
      <c r="AB25" s="169"/>
      <c r="AC25" s="169"/>
      <c r="AD25" s="115"/>
      <c r="AE25" s="170"/>
      <c r="AF25" s="170"/>
      <c r="AG25" s="170"/>
      <c r="AH25" s="56" t="str">
        <f t="array" ref="AH25">XLOOKUP(AJ25,SEA!B:B,SEA!A:A)</f>
        <v>#N/A</v>
      </c>
      <c r="AI25" s="56" t="str">
        <f t="shared" si="1"/>
        <v>Cotton Linen Adult Women's Woven Top Lotus L</v>
      </c>
      <c r="AJ25" s="4" t="str">
        <f t="shared" si="9"/>
        <v>CA0249000400</v>
      </c>
      <c r="AM25" s="4"/>
      <c r="AN25" s="56"/>
      <c r="AO25" s="56"/>
      <c r="AP25" s="4" t="str">
        <f t="shared" si="2"/>
        <v>HO0026100002</v>
      </c>
      <c r="AS25" s="4"/>
      <c r="AT25" s="56" t="str">
        <f t="array" ref="AT25">XLOOKUP(AV25,SEA!B:B,SEA!A:A)</f>
        <v>#N/A</v>
      </c>
      <c r="AU25" s="56" t="str">
        <f t="shared" si="3"/>
        <v>#N/A</v>
      </c>
      <c r="AV25" s="4" t="str">
        <f t="shared" si="10"/>
        <v/>
      </c>
      <c r="AW25" s="4"/>
      <c r="AX25" s="4"/>
      <c r="AY25" s="4"/>
      <c r="AZ25" s="56" t="str">
        <f t="array" ref="AZ25">XLOOKUP(BB25,SEA!B:B,SEA!A:A)</f>
        <v>Devi Samarpanam Incense Gift Set</v>
      </c>
      <c r="BA25" s="56" t="str">
        <f t="shared" si="4"/>
        <v>Devi Samarpanam Incense Gift Set</v>
      </c>
      <c r="BB25" s="4" t="str">
        <f t="shared" si="11"/>
        <v>CO0007700000</v>
      </c>
      <c r="BE25" s="4"/>
      <c r="BF25" s="56" t="str">
        <f t="array" ref="BF25">XLOOKUP(BH25,SEA!B:B,SEA!A:A)</f>
        <v>#N/A</v>
      </c>
      <c r="BG25" s="56" t="str">
        <f t="shared" si="5"/>
        <v>Adiyogi T Shirt with Copper Elements - Black (White)</v>
      </c>
      <c r="BH25" s="4" t="str">
        <f t="shared" si="6"/>
        <v>CA0189100400</v>
      </c>
      <c r="BK25" s="4"/>
      <c r="BL25" s="56" t="str">
        <f t="array" ref="BL25">XLOOKUP(BN25,SEA!B:B,SEA!A:A)</f>
        <v>#N/A</v>
      </c>
      <c r="BM25" s="56" t="str">
        <f t="shared" si="7"/>
        <v>#N/A</v>
      </c>
      <c r="BN25" s="4" t="str">
        <f t="shared" si="8"/>
        <v/>
      </c>
      <c r="BO25" s="4"/>
      <c r="BP25" s="4"/>
      <c r="BQ25" s="4"/>
      <c r="BR25" s="4"/>
      <c r="BS25" s="4"/>
    </row>
    <row r="26">
      <c r="A26" s="166">
        <v>1.0</v>
      </c>
      <c r="B26" s="14" t="s">
        <v>2115</v>
      </c>
      <c r="C26" s="167" t="s">
        <v>611</v>
      </c>
      <c r="D26" s="167" t="s">
        <v>2193</v>
      </c>
      <c r="E26" s="167">
        <v>15.0</v>
      </c>
      <c r="F26" s="171"/>
      <c r="G26" s="14" t="s">
        <v>2127</v>
      </c>
      <c r="H26" s="14" t="s">
        <v>624</v>
      </c>
      <c r="I26" s="14" t="s">
        <v>2180</v>
      </c>
      <c r="J26" s="14">
        <v>25.0</v>
      </c>
      <c r="K26" s="166">
        <v>3.0</v>
      </c>
      <c r="P26" s="168">
        <v>4.0</v>
      </c>
      <c r="Q26" s="14" t="s">
        <v>2120</v>
      </c>
      <c r="R26" s="167" t="s">
        <v>511</v>
      </c>
      <c r="S26" s="167" t="s">
        <v>510</v>
      </c>
      <c r="T26" s="167">
        <v>162.0</v>
      </c>
      <c r="U26" s="172"/>
      <c r="V26" s="14" t="s">
        <v>2121</v>
      </c>
      <c r="W26" s="14" t="s">
        <v>503</v>
      </c>
      <c r="X26" s="14" t="s">
        <v>502</v>
      </c>
      <c r="Y26" s="14">
        <v>105.0</v>
      </c>
      <c r="Z26" s="168">
        <v>6.0</v>
      </c>
      <c r="AA26" s="14"/>
      <c r="AB26" s="169"/>
      <c r="AC26" s="169"/>
      <c r="AD26" s="115"/>
      <c r="AE26" s="170"/>
      <c r="AF26" s="170"/>
      <c r="AG26" s="170"/>
      <c r="AH26" s="56" t="str">
        <f t="array" ref="AH26">XLOOKUP(AJ26,SEA!B:B,SEA!A:A)</f>
        <v>#N/A</v>
      </c>
      <c r="AI26" s="56" t="str">
        <f t="shared" si="1"/>
        <v>Cotton Linen Adult Women's Woven Top Lotus XL</v>
      </c>
      <c r="AJ26" s="4" t="str">
        <f t="shared" si="9"/>
        <v>CA0249000500</v>
      </c>
      <c r="AM26" s="4"/>
      <c r="AN26" s="56"/>
      <c r="AO26" s="56"/>
      <c r="AP26" s="4" t="str">
        <f t="shared" si="2"/>
        <v>HO0026200002</v>
      </c>
      <c r="AS26" s="4"/>
      <c r="AT26" s="56" t="str">
        <f t="array" ref="AT26">XLOOKUP(AV26,SEA!B:B,SEA!A:A)</f>
        <v>#N/A</v>
      </c>
      <c r="AU26" s="56" t="str">
        <f t="shared" si="3"/>
        <v>#N/A</v>
      </c>
      <c r="AV26" s="4" t="str">
        <f t="shared" si="10"/>
        <v/>
      </c>
      <c r="AW26" s="4"/>
      <c r="AX26" s="4"/>
      <c r="AY26" s="4"/>
      <c r="AZ26" s="56" t="str">
        <f t="array" ref="AZ26">XLOOKUP(BB26,SEA!B:B,SEA!A:A)</f>
        <v>Turmeric Powder 100g</v>
      </c>
      <c r="BA26" s="56" t="str">
        <f t="shared" si="4"/>
        <v>Turmeric Powder 100g</v>
      </c>
      <c r="BB26" s="4" t="str">
        <f t="shared" si="11"/>
        <v>HI0000106302</v>
      </c>
      <c r="BE26" s="4"/>
      <c r="BF26" s="56" t="str">
        <f t="array" ref="BF26">XLOOKUP(BH26,SEA!B:B,SEA!A:A)</f>
        <v>#N/A</v>
      </c>
      <c r="BG26" s="56" t="str">
        <f t="shared" si="5"/>
        <v>Adiyogi T Shirt with Copper Elements - Black (White)</v>
      </c>
      <c r="BH26" s="4" t="str">
        <f t="shared" si="6"/>
        <v>CA0189100500</v>
      </c>
      <c r="BK26" s="4"/>
      <c r="BL26" s="56" t="str">
        <f t="array" ref="BL26">XLOOKUP(BN26,SEA!B:B,SEA!A:A)</f>
        <v>#N/A</v>
      </c>
      <c r="BM26" s="56" t="str">
        <f t="shared" si="7"/>
        <v>#N/A</v>
      </c>
      <c r="BN26" s="4" t="str">
        <f t="shared" si="8"/>
        <v/>
      </c>
      <c r="BO26" s="4"/>
      <c r="BP26" s="4"/>
      <c r="BQ26" s="4"/>
      <c r="BR26" s="4"/>
      <c r="BS26" s="4"/>
    </row>
    <row r="27">
      <c r="A27" s="166">
        <v>1.0</v>
      </c>
      <c r="B27" s="14" t="s">
        <v>2115</v>
      </c>
      <c r="C27" s="167" t="s">
        <v>2195</v>
      </c>
      <c r="D27" s="167" t="s">
        <v>2196</v>
      </c>
      <c r="E27" s="167">
        <v>5.0</v>
      </c>
      <c r="F27" s="171"/>
      <c r="G27" s="14" t="s">
        <v>2127</v>
      </c>
      <c r="H27" s="14" t="s">
        <v>606</v>
      </c>
      <c r="I27" s="14" t="s">
        <v>2191</v>
      </c>
      <c r="J27" s="14">
        <v>25.0</v>
      </c>
      <c r="K27" s="166">
        <v>3.0</v>
      </c>
      <c r="P27" s="168">
        <v>4.0</v>
      </c>
      <c r="Q27" s="14" t="s">
        <v>2120</v>
      </c>
      <c r="R27" s="14" t="s">
        <v>493</v>
      </c>
      <c r="S27" s="14" t="s">
        <v>492</v>
      </c>
      <c r="T27" s="14">
        <v>178.0</v>
      </c>
      <c r="U27" s="172"/>
      <c r="V27" s="14" t="s">
        <v>2121</v>
      </c>
      <c r="W27" s="14" t="s">
        <v>475</v>
      </c>
      <c r="X27" s="14" t="s">
        <v>474</v>
      </c>
      <c r="Y27" s="14">
        <v>100.0</v>
      </c>
      <c r="Z27" s="168">
        <v>6.0</v>
      </c>
      <c r="AA27" s="14"/>
      <c r="AB27" s="169"/>
      <c r="AC27" s="169"/>
      <c r="AD27" s="115"/>
      <c r="AE27" s="170"/>
      <c r="AF27" s="170"/>
      <c r="AG27" s="170"/>
      <c r="AH27" s="56" t="str">
        <f t="array" ref="AH27">XLOOKUP(AJ27,SEA!B:B,SEA!A:A)</f>
        <v>#N/A</v>
      </c>
      <c r="AI27" s="56" t="str">
        <f t="shared" si="1"/>
        <v>Cotton Woven Adult Women's Relaxed Henley Top White XS</v>
      </c>
      <c r="AJ27" s="4" t="str">
        <f t="shared" si="9"/>
        <v>CA0249200100</v>
      </c>
      <c r="AM27" s="4"/>
      <c r="AN27" s="56"/>
      <c r="AO27" s="56"/>
      <c r="AP27" s="4" t="str">
        <f t="shared" si="2"/>
        <v>HO0026700002</v>
      </c>
      <c r="AS27" s="4"/>
      <c r="AT27" s="56" t="str">
        <f t="array" ref="AT27">XLOOKUP(AV27,SEA!B:B,SEA!A:A)</f>
        <v>#N/A</v>
      </c>
      <c r="AU27" s="56" t="str">
        <f t="shared" si="3"/>
        <v>#N/A</v>
      </c>
      <c r="AV27" s="4" t="str">
        <f t="shared" si="10"/>
        <v/>
      </c>
      <c r="AW27" s="4"/>
      <c r="AX27" s="4"/>
      <c r="AY27" s="4"/>
      <c r="AZ27" s="56" t="str">
        <f t="array" ref="AZ27">XLOOKUP(BB27,SEA!B:B,SEA!A:A)</f>
        <v>#N/A</v>
      </c>
      <c r="BA27" s="56" t="str">
        <f t="shared" si="4"/>
        <v>Isha-Balm</v>
      </c>
      <c r="BB27" s="4" t="str">
        <f t="shared" si="11"/>
        <v>HI0002705602</v>
      </c>
      <c r="BE27" s="4"/>
      <c r="BF27" s="56" t="str">
        <f t="array" ref="BF27">XLOOKUP(BH27,SEA!B:B,SEA!A:A)</f>
        <v>#N/A</v>
      </c>
      <c r="BG27" s="56" t="str">
        <f t="shared" si="5"/>
        <v>Adiyogi T Shirt with Copper Elements - Black (Blue)</v>
      </c>
      <c r="BH27" s="4" t="str">
        <f t="shared" si="6"/>
        <v>CA0189200300</v>
      </c>
      <c r="BK27" s="4"/>
      <c r="BL27" s="56" t="str">
        <f t="array" ref="BL27">XLOOKUP(BN27,SEA!B:B,SEA!A:A)</f>
        <v>#N/A</v>
      </c>
      <c r="BM27" s="56" t="str">
        <f t="shared" si="7"/>
        <v>#N/A</v>
      </c>
      <c r="BN27" s="4" t="str">
        <f t="shared" si="8"/>
        <v/>
      </c>
      <c r="BO27" s="4"/>
      <c r="BP27" s="4"/>
      <c r="BQ27" s="4"/>
      <c r="BR27" s="4"/>
      <c r="BS27" s="4"/>
    </row>
    <row r="28">
      <c r="A28" s="166">
        <v>1.0</v>
      </c>
      <c r="B28" s="14" t="s">
        <v>2115</v>
      </c>
      <c r="C28" s="167" t="s">
        <v>2198</v>
      </c>
      <c r="D28" s="167" t="s">
        <v>2199</v>
      </c>
      <c r="E28" s="167">
        <v>5.0</v>
      </c>
      <c r="F28" s="171"/>
      <c r="G28" s="14" t="s">
        <v>2127</v>
      </c>
      <c r="H28" s="14" t="s">
        <v>611</v>
      </c>
      <c r="I28" s="14" t="s">
        <v>2193</v>
      </c>
      <c r="J28" s="14">
        <v>25.0</v>
      </c>
      <c r="K28" s="166">
        <v>3.0</v>
      </c>
      <c r="P28" s="168">
        <v>4.0</v>
      </c>
      <c r="Q28" s="14" t="s">
        <v>2120</v>
      </c>
      <c r="R28" s="14" t="s">
        <v>505</v>
      </c>
      <c r="S28" s="14" t="s">
        <v>504</v>
      </c>
      <c r="T28" s="14">
        <v>158.0</v>
      </c>
      <c r="U28" s="172"/>
      <c r="V28" s="14" t="s">
        <v>2121</v>
      </c>
      <c r="W28" s="14" t="s">
        <v>507</v>
      </c>
      <c r="X28" s="14" t="s">
        <v>506</v>
      </c>
      <c r="Y28" s="14">
        <v>100.0</v>
      </c>
      <c r="Z28" s="168">
        <v>6.0</v>
      </c>
      <c r="AA28" s="14"/>
      <c r="AB28" s="169"/>
      <c r="AC28" s="169"/>
      <c r="AD28" s="115"/>
      <c r="AE28" s="170"/>
      <c r="AF28" s="170"/>
      <c r="AG28" s="170"/>
      <c r="AH28" s="56" t="str">
        <f t="array" ref="AH28">XLOOKUP(AJ28,SEA!B:B,SEA!A:A)</f>
        <v>#N/A</v>
      </c>
      <c r="AI28" s="56" t="str">
        <f t="shared" si="1"/>
        <v>Cotton Woven Adult Women's Relaxed Henley Top White S</v>
      </c>
      <c r="AJ28" s="4" t="str">
        <f t="shared" si="9"/>
        <v>CA0249200200</v>
      </c>
      <c r="AM28" s="4"/>
      <c r="AN28" s="56"/>
      <c r="AO28" s="56"/>
      <c r="AP28" s="4" t="str">
        <f t="shared" si="2"/>
        <v>HO0026817002</v>
      </c>
      <c r="AS28" s="4"/>
      <c r="AT28" s="56" t="str">
        <f t="array" ref="AT28">XLOOKUP(AV28,SEA!B:B,SEA!A:A)</f>
        <v>#N/A</v>
      </c>
      <c r="AU28" s="56" t="str">
        <f t="shared" si="3"/>
        <v>#N/A</v>
      </c>
      <c r="AV28" s="4" t="str">
        <f t="shared" si="10"/>
        <v/>
      </c>
      <c r="AW28" s="4"/>
      <c r="AX28" s="4"/>
      <c r="AY28" s="4"/>
      <c r="AZ28" s="56" t="str">
        <f t="array" ref="AZ28">XLOOKUP(BB28,SEA!B:B,SEA!A:A)</f>
        <v>Bhairavi-Lamp</v>
      </c>
      <c r="BA28" s="56" t="str">
        <f t="shared" si="4"/>
        <v>Bhairavi-Lamp</v>
      </c>
      <c r="BB28" s="4" t="str">
        <f t="shared" si="11"/>
        <v>HO0000200000</v>
      </c>
      <c r="BE28" s="4"/>
      <c r="BF28" s="56" t="str">
        <f t="array" ref="BF28">XLOOKUP(BH28,SEA!B:B,SEA!A:A)</f>
        <v>#N/A</v>
      </c>
      <c r="BG28" s="56" t="str">
        <f t="shared" si="5"/>
        <v>Adiyogi T Shirt with Copper Elements - Black (Blue)</v>
      </c>
      <c r="BH28" s="4" t="str">
        <f t="shared" si="6"/>
        <v>CA0189200400</v>
      </c>
      <c r="BK28" s="4"/>
      <c r="BL28" s="56" t="str">
        <f t="array" ref="BL28">XLOOKUP(BN28,SEA!B:B,SEA!A:A)</f>
        <v>#N/A</v>
      </c>
      <c r="BM28" s="56" t="str">
        <f t="shared" si="7"/>
        <v>#N/A</v>
      </c>
      <c r="BN28" s="4" t="str">
        <f t="shared" si="8"/>
        <v/>
      </c>
      <c r="BO28" s="4"/>
      <c r="BP28" s="4"/>
      <c r="BQ28" s="4"/>
      <c r="BR28" s="4"/>
      <c r="BS28" s="4"/>
    </row>
    <row r="29">
      <c r="A29" s="166">
        <v>1.0</v>
      </c>
      <c r="B29" s="14" t="s">
        <v>2115</v>
      </c>
      <c r="C29" s="167" t="s">
        <v>2201</v>
      </c>
      <c r="D29" s="167" t="s">
        <v>2202</v>
      </c>
      <c r="E29" s="167">
        <v>5.0</v>
      </c>
      <c r="F29" s="171"/>
      <c r="G29" s="14" t="s">
        <v>2127</v>
      </c>
      <c r="H29" s="14" t="s">
        <v>2198</v>
      </c>
      <c r="I29" s="14" t="s">
        <v>2199</v>
      </c>
      <c r="J29" s="14">
        <v>25.0</v>
      </c>
      <c r="K29" s="166">
        <v>3.0</v>
      </c>
      <c r="P29" s="168">
        <v>4.0</v>
      </c>
      <c r="Q29" s="14" t="s">
        <v>2120</v>
      </c>
      <c r="R29" s="14" t="s">
        <v>2203</v>
      </c>
      <c r="S29" s="14" t="s">
        <v>2204</v>
      </c>
      <c r="T29" s="14">
        <v>340.0</v>
      </c>
      <c r="U29" s="172"/>
      <c r="V29" s="14" t="s">
        <v>2121</v>
      </c>
      <c r="W29" s="14" t="s">
        <v>184</v>
      </c>
      <c r="X29" s="14" t="s">
        <v>183</v>
      </c>
      <c r="Y29" s="14">
        <v>95.0</v>
      </c>
      <c r="Z29" s="168">
        <v>6.0</v>
      </c>
      <c r="AA29" s="14"/>
      <c r="AB29" s="169"/>
      <c r="AC29" s="169"/>
      <c r="AD29" s="115"/>
      <c r="AE29" s="170"/>
      <c r="AF29" s="170"/>
      <c r="AG29" s="170"/>
      <c r="AH29" s="56" t="str">
        <f t="array" ref="AH29">XLOOKUP(AJ29,SEA!B:B,SEA!A:A)</f>
        <v>#N/A</v>
      </c>
      <c r="AI29" s="56" t="str">
        <f t="shared" si="1"/>
        <v>Cotton Woven Adult Women's Relaxed Henley Top White M</v>
      </c>
      <c r="AJ29" s="4" t="str">
        <f t="shared" si="9"/>
        <v>CA0249200300</v>
      </c>
      <c r="AM29" s="4"/>
      <c r="AN29" s="56"/>
      <c r="AO29" s="56"/>
      <c r="AP29" s="4" t="str">
        <f t="shared" si="2"/>
        <v>HO0026917102</v>
      </c>
      <c r="AS29" s="4"/>
      <c r="AT29" s="56" t="str">
        <f t="array" ref="AT29">XLOOKUP(AV29,SEA!B:B,SEA!A:A)</f>
        <v>#N/A</v>
      </c>
      <c r="AU29" s="56" t="str">
        <f t="shared" si="3"/>
        <v>#N/A</v>
      </c>
      <c r="AV29" s="4" t="str">
        <f t="shared" si="10"/>
        <v/>
      </c>
      <c r="AW29" s="4"/>
      <c r="AX29" s="4"/>
      <c r="AY29" s="4"/>
      <c r="AZ29" s="56" t="str">
        <f t="array" ref="AZ29">XLOOKUP(BB29,SEA!B:B,SEA!A:A)</f>
        <v>Metal-Deepam-with-base-Antique-SB</v>
      </c>
      <c r="BA29" s="56" t="str">
        <f t="shared" si="4"/>
        <v>Metal-Deepam-with-base-Antique-SB</v>
      </c>
      <c r="BB29" s="4" t="str">
        <f t="shared" si="11"/>
        <v>HO0000300000</v>
      </c>
      <c r="BE29" s="4"/>
      <c r="BF29" s="56" t="str">
        <f t="array" ref="BF29">XLOOKUP(BH29,SEA!B:B,SEA!A:A)</f>
        <v>#N/A</v>
      </c>
      <c r="BG29" s="56" t="str">
        <f t="shared" si="5"/>
        <v>Adiyogi T Shirt with Copper Elements - Black (Blue)</v>
      </c>
      <c r="BH29" s="4" t="str">
        <f t="shared" si="6"/>
        <v>CA0189200500</v>
      </c>
      <c r="BK29" s="4"/>
      <c r="BL29" s="56" t="str">
        <f t="array" ref="BL29">XLOOKUP(BN29,SEA!B:B,SEA!A:A)</f>
        <v>#N/A</v>
      </c>
      <c r="BM29" s="56" t="str">
        <f t="shared" si="7"/>
        <v>#N/A</v>
      </c>
      <c r="BN29" s="4" t="str">
        <f t="shared" si="8"/>
        <v/>
      </c>
      <c r="BO29" s="4"/>
      <c r="BP29" s="4"/>
      <c r="BQ29" s="4"/>
      <c r="BR29" s="4"/>
      <c r="BS29" s="4"/>
    </row>
    <row r="30">
      <c r="A30" s="166">
        <v>1.0</v>
      </c>
      <c r="B30" s="14" t="s">
        <v>2115</v>
      </c>
      <c r="C30" s="167" t="s">
        <v>613</v>
      </c>
      <c r="D30" s="167" t="s">
        <v>2184</v>
      </c>
      <c r="E30" s="167">
        <v>10.0</v>
      </c>
      <c r="F30" s="171"/>
      <c r="G30" s="14" t="s">
        <v>2127</v>
      </c>
      <c r="H30" s="14" t="s">
        <v>241</v>
      </c>
      <c r="I30" s="14" t="s">
        <v>2206</v>
      </c>
      <c r="J30" s="14">
        <v>15.0</v>
      </c>
      <c r="K30" s="166">
        <v>3.0</v>
      </c>
      <c r="P30" s="168">
        <v>4.0</v>
      </c>
      <c r="Q30" s="14" t="s">
        <v>2120</v>
      </c>
      <c r="R30" s="14" t="s">
        <v>2207</v>
      </c>
      <c r="S30" s="14" t="s">
        <v>2208</v>
      </c>
      <c r="T30" s="14">
        <v>540.0</v>
      </c>
      <c r="U30" s="172"/>
      <c r="V30" s="14" t="s">
        <v>2121</v>
      </c>
      <c r="W30" s="14" t="s">
        <v>739</v>
      </c>
      <c r="X30" s="14" t="s">
        <v>738</v>
      </c>
      <c r="Y30" s="14">
        <v>95.0</v>
      </c>
      <c r="Z30" s="168">
        <v>6.0</v>
      </c>
      <c r="AA30" s="14"/>
      <c r="AB30" s="169"/>
      <c r="AC30" s="169"/>
      <c r="AD30" s="115"/>
      <c r="AE30" s="170"/>
      <c r="AF30" s="170"/>
      <c r="AG30" s="170"/>
      <c r="AH30" s="56" t="str">
        <f t="array" ref="AH30">XLOOKUP(AJ30,SEA!B:B,SEA!A:A)</f>
        <v>#N/A</v>
      </c>
      <c r="AI30" s="56" t="str">
        <f t="shared" si="1"/>
        <v>Cotton Woven Adult Women's Relaxed Henley Top White L</v>
      </c>
      <c r="AJ30" s="4" t="str">
        <f t="shared" si="9"/>
        <v>CA0249200400</v>
      </c>
      <c r="AM30" s="4"/>
      <c r="AN30" s="56"/>
      <c r="AO30" s="56"/>
      <c r="AP30" s="4" t="str">
        <f t="shared" si="2"/>
        <v>HO0027000002</v>
      </c>
      <c r="AS30" s="4"/>
      <c r="AT30" s="56" t="str">
        <f t="array" ref="AT30">XLOOKUP(AV30,SEA!B:B,SEA!A:A)</f>
        <v>#N/A</v>
      </c>
      <c r="AU30" s="56" t="str">
        <f t="shared" si="3"/>
        <v>#N/A</v>
      </c>
      <c r="AV30" s="4" t="str">
        <f t="shared" si="10"/>
        <v/>
      </c>
      <c r="AW30" s="4"/>
      <c r="AX30" s="4"/>
      <c r="AY30" s="4"/>
      <c r="AZ30" s="56" t="str">
        <f t="array" ref="AZ30">XLOOKUP(BB30,SEA!B:B,SEA!A:A)</f>
        <v>Large lamp</v>
      </c>
      <c r="BA30" s="56" t="str">
        <f t="shared" si="4"/>
        <v>Large lamp</v>
      </c>
      <c r="BB30" s="4" t="str">
        <f t="shared" si="11"/>
        <v>HO0000500400</v>
      </c>
      <c r="BE30" s="4"/>
      <c r="BF30" s="56" t="str">
        <f t="array" ref="BF30">XLOOKUP(BH30,SEA!B:B,SEA!A:A)</f>
        <v>#N/A</v>
      </c>
      <c r="BG30" s="56" t="str">
        <f t="shared" si="5"/>
        <v>Adiyogi T Shirt with Copper Elements - Black (Blue)</v>
      </c>
      <c r="BH30" s="4" t="str">
        <f t="shared" si="6"/>
        <v>CA0189200S00</v>
      </c>
      <c r="BK30" s="4"/>
      <c r="BL30" s="56" t="str">
        <f t="array" ref="BL30">XLOOKUP(BN30,SEA!B:B,SEA!A:A)</f>
        <v>#N/A</v>
      </c>
      <c r="BM30" s="56" t="str">
        <f t="shared" si="7"/>
        <v>#N/A</v>
      </c>
      <c r="BN30" s="4" t="str">
        <f t="shared" si="8"/>
        <v/>
      </c>
      <c r="BO30" s="4"/>
      <c r="BP30" s="4"/>
      <c r="BQ30" s="4"/>
      <c r="BR30" s="4"/>
      <c r="BS30" s="4"/>
    </row>
    <row r="31">
      <c r="A31" s="166">
        <v>1.0</v>
      </c>
      <c r="B31" s="14" t="s">
        <v>2115</v>
      </c>
      <c r="C31" s="167" t="s">
        <v>749</v>
      </c>
      <c r="D31" s="167" t="s">
        <v>2138</v>
      </c>
      <c r="E31" s="167">
        <v>25.0</v>
      </c>
      <c r="F31" s="171"/>
      <c r="G31" s="14" t="s">
        <v>2127</v>
      </c>
      <c r="H31" s="14" t="s">
        <v>662</v>
      </c>
      <c r="I31" s="14" t="s">
        <v>2211</v>
      </c>
      <c r="J31" s="14">
        <v>5.0</v>
      </c>
      <c r="K31" s="166">
        <v>3.0</v>
      </c>
      <c r="P31" s="168">
        <v>4.0</v>
      </c>
      <c r="Q31" s="14" t="s">
        <v>2120</v>
      </c>
      <c r="R31" s="14" t="s">
        <v>487</v>
      </c>
      <c r="S31" s="14" t="s">
        <v>486</v>
      </c>
      <c r="T31" s="14">
        <v>346.0</v>
      </c>
      <c r="U31" s="172"/>
      <c r="V31" s="14" t="s">
        <v>2121</v>
      </c>
      <c r="W31" s="14" t="s">
        <v>243</v>
      </c>
      <c r="X31" s="14" t="s">
        <v>242</v>
      </c>
      <c r="Y31" s="14">
        <v>95.0</v>
      </c>
      <c r="Z31" s="168">
        <v>6.0</v>
      </c>
      <c r="AA31" s="14"/>
      <c r="AB31" s="169"/>
      <c r="AC31" s="169"/>
      <c r="AD31" s="115"/>
      <c r="AE31" s="170"/>
      <c r="AF31" s="170"/>
      <c r="AG31" s="170"/>
      <c r="AH31" s="56" t="str">
        <f t="array" ref="AH31">XLOOKUP(AJ31,SEA!B:B,SEA!A:A)</f>
        <v>#N/A</v>
      </c>
      <c r="AI31" s="56" t="str">
        <f t="shared" si="1"/>
        <v>Cotton Woven Adult Women's Relaxed Henley Top White XL</v>
      </c>
      <c r="AJ31" s="4" t="str">
        <f t="shared" si="9"/>
        <v>CA0249200500</v>
      </c>
      <c r="AM31" s="4"/>
      <c r="AN31" s="56"/>
      <c r="AO31" s="56"/>
      <c r="AP31" s="4" t="str">
        <f t="shared" si="2"/>
        <v>HO0027200002</v>
      </c>
      <c r="AS31" s="4"/>
      <c r="AT31" s="56" t="str">
        <f t="array" ref="AT31">XLOOKUP(AV31,SEA!B:B,SEA!A:A)</f>
        <v>#N/A</v>
      </c>
      <c r="AU31" s="56" t="str">
        <f t="shared" si="3"/>
        <v>#N/A</v>
      </c>
      <c r="AV31" s="4" t="str">
        <f t="shared" si="10"/>
        <v/>
      </c>
      <c r="AW31" s="4"/>
      <c r="AX31" s="4"/>
      <c r="AY31" s="4"/>
      <c r="AZ31" s="56" t="str">
        <f t="array" ref="AZ31">XLOOKUP(BB31,SEA!B:B,SEA!A:A)</f>
        <v>Cotton-Wicks-for-Lamp-20/pk</v>
      </c>
      <c r="BA31" s="56" t="str">
        <f t="shared" si="4"/>
        <v>Cotton-Wicks-for-Lamp-20/pk</v>
      </c>
      <c r="BB31" s="4" t="str">
        <f t="shared" si="11"/>
        <v>HO0001600000</v>
      </c>
      <c r="BE31" s="4"/>
      <c r="BF31" s="56" t="str">
        <f t="array" ref="BF31">XLOOKUP(BH31,SEA!B:B,SEA!A:A)</f>
        <v>#N/A</v>
      </c>
      <c r="BG31" s="56" t="str">
        <f t="shared" si="5"/>
        <v>Infinite - Washed Cotton Chest Print T Shirt (Beige)</v>
      </c>
      <c r="BH31" s="4" t="str">
        <f t="shared" si="6"/>
        <v>CA0190000200</v>
      </c>
      <c r="BK31" s="4"/>
      <c r="BL31" s="56" t="str">
        <f t="array" ref="BL31">XLOOKUP(BN31,SEA!B:B,SEA!A:A)</f>
        <v>#N/A</v>
      </c>
      <c r="BM31" s="56" t="str">
        <f t="shared" si="7"/>
        <v>#N/A</v>
      </c>
      <c r="BN31" s="4" t="str">
        <f t="shared" si="8"/>
        <v/>
      </c>
      <c r="BO31" s="4"/>
      <c r="BP31" s="4"/>
      <c r="BQ31" s="4"/>
      <c r="BR31" s="4"/>
      <c r="BS31" s="4"/>
    </row>
    <row r="32">
      <c r="A32" s="166">
        <v>1.0</v>
      </c>
      <c r="B32" s="14" t="s">
        <v>2115</v>
      </c>
      <c r="C32" s="167" t="s">
        <v>682</v>
      </c>
      <c r="D32" s="167" t="s">
        <v>2213</v>
      </c>
      <c r="E32" s="167">
        <v>5.0</v>
      </c>
      <c r="F32" s="171"/>
      <c r="G32" s="14" t="s">
        <v>2127</v>
      </c>
      <c r="H32" s="14" t="s">
        <v>2122</v>
      </c>
      <c r="I32" s="14" t="s">
        <v>2123</v>
      </c>
      <c r="J32" s="14">
        <v>35.0</v>
      </c>
      <c r="K32" s="166">
        <v>3.0</v>
      </c>
      <c r="P32" s="168">
        <v>4.0</v>
      </c>
      <c r="Q32" s="14" t="s">
        <v>2120</v>
      </c>
      <c r="R32" s="14" t="s">
        <v>513</v>
      </c>
      <c r="S32" s="14" t="s">
        <v>512</v>
      </c>
      <c r="T32" s="14">
        <v>267.0</v>
      </c>
      <c r="U32" s="172"/>
      <c r="V32" s="14" t="s">
        <v>2121</v>
      </c>
      <c r="W32" s="14" t="s">
        <v>860</v>
      </c>
      <c r="X32" s="14" t="s">
        <v>859</v>
      </c>
      <c r="Y32" s="14">
        <v>90.0</v>
      </c>
      <c r="Z32" s="168">
        <v>6.0</v>
      </c>
      <c r="AA32" s="14"/>
      <c r="AB32" s="169"/>
      <c r="AC32" s="169"/>
      <c r="AD32" s="115"/>
      <c r="AE32" s="170"/>
      <c r="AF32" s="170"/>
      <c r="AG32" s="170"/>
      <c r="AH32" s="56" t="str">
        <f t="array" ref="AH32">XLOOKUP(AJ32,SEA!B:B,SEA!A:A)</f>
        <v>#N/A</v>
      </c>
      <c r="AI32" s="56" t="str">
        <f t="shared" si="1"/>
        <v>Cotton Woven Adult Women's Relaxed Henley Top Deep Teal XS</v>
      </c>
      <c r="AJ32" s="4" t="str">
        <f t="shared" si="9"/>
        <v>CA0249300100</v>
      </c>
      <c r="AM32" s="4"/>
      <c r="AN32" s="56"/>
      <c r="AO32" s="56"/>
      <c r="AP32" s="4" t="str">
        <f t="shared" si="2"/>
        <v>HO0027500002</v>
      </c>
      <c r="AS32" s="4"/>
      <c r="AT32" s="56" t="str">
        <f t="array" ref="AT32">XLOOKUP(AV32,SEA!B:B,SEA!A:A)</f>
        <v>#N/A</v>
      </c>
      <c r="AU32" s="56" t="str">
        <f t="shared" si="3"/>
        <v>#N/A</v>
      </c>
      <c r="AV32" s="4" t="str">
        <f t="shared" si="10"/>
        <v/>
      </c>
      <c r="AW32" s="4"/>
      <c r="AX32" s="4"/>
      <c r="AY32" s="4"/>
      <c r="AZ32" s="56" t="str">
        <f t="array" ref="AZ32">XLOOKUP(BB32,SEA!B:B,SEA!A:A)</f>
        <v>Singing Bowl</v>
      </c>
      <c r="BA32" s="56" t="str">
        <f t="shared" si="4"/>
        <v>Singing Bowl</v>
      </c>
      <c r="BB32" s="4" t="str">
        <f t="shared" si="11"/>
        <v>HO0008600000</v>
      </c>
      <c r="BE32" s="4"/>
      <c r="BF32" s="56" t="str">
        <f t="array" ref="BF32">XLOOKUP(BH32,SEA!B:B,SEA!A:A)</f>
        <v>#N/A</v>
      </c>
      <c r="BG32" s="56" t="str">
        <f t="shared" si="5"/>
        <v>Infinite - Washed Cotton Chest Print T Shirt (Beige)</v>
      </c>
      <c r="BH32" s="4" t="str">
        <f t="shared" si="6"/>
        <v>CA0190000300</v>
      </c>
      <c r="BK32" s="4"/>
      <c r="BL32" s="56" t="str">
        <f t="array" ref="BL32">XLOOKUP(BN32,SEA!B:B,SEA!A:A)</f>
        <v>#N/A</v>
      </c>
      <c r="BM32" s="56" t="str">
        <f t="shared" si="7"/>
        <v>#N/A</v>
      </c>
      <c r="BN32" s="4" t="str">
        <f t="shared" si="8"/>
        <v/>
      </c>
      <c r="BO32" s="4"/>
      <c r="BP32" s="4"/>
      <c r="BQ32" s="4"/>
      <c r="BR32" s="4"/>
      <c r="BS32" s="4"/>
    </row>
    <row r="33">
      <c r="A33" s="166">
        <v>1.0</v>
      </c>
      <c r="B33" s="14" t="s">
        <v>2115</v>
      </c>
      <c r="C33" s="167" t="s">
        <v>632</v>
      </c>
      <c r="D33" s="167" t="s">
        <v>2215</v>
      </c>
      <c r="E33" s="167">
        <v>15.0</v>
      </c>
      <c r="F33" s="171"/>
      <c r="G33" s="14" t="s">
        <v>2127</v>
      </c>
      <c r="H33" s="14" t="s">
        <v>435</v>
      </c>
      <c r="I33" s="14" t="s">
        <v>434</v>
      </c>
      <c r="J33" s="14">
        <v>35.0</v>
      </c>
      <c r="K33" s="166">
        <v>3.0</v>
      </c>
      <c r="P33" s="168">
        <v>4.0</v>
      </c>
      <c r="Q33" s="14" t="s">
        <v>2120</v>
      </c>
      <c r="R33" s="14" t="s">
        <v>519</v>
      </c>
      <c r="S33" s="14" t="s">
        <v>518</v>
      </c>
      <c r="T33" s="14">
        <v>337.0</v>
      </c>
      <c r="U33" s="172"/>
      <c r="V33" s="14" t="s">
        <v>2121</v>
      </c>
      <c r="W33" s="14" t="s">
        <v>862</v>
      </c>
      <c r="X33" s="14" t="s">
        <v>861</v>
      </c>
      <c r="Y33" s="14">
        <v>90.0</v>
      </c>
      <c r="Z33" s="168">
        <v>6.0</v>
      </c>
      <c r="AA33" s="14"/>
      <c r="AB33" s="169"/>
      <c r="AC33" s="169"/>
      <c r="AD33" s="115"/>
      <c r="AE33" s="170"/>
      <c r="AF33" s="170"/>
      <c r="AG33" s="170"/>
      <c r="AH33" s="56" t="str">
        <f t="array" ref="AH33">XLOOKUP(AJ33,SEA!B:B,SEA!A:A)</f>
        <v>#N/A</v>
      </c>
      <c r="AI33" s="56" t="str">
        <f t="shared" si="1"/>
        <v>Cotton Woven Adult Women's Relaxed Henley Top Deep Teal S</v>
      </c>
      <c r="AJ33" s="4" t="str">
        <f t="shared" si="9"/>
        <v>CA0249300200</v>
      </c>
      <c r="AM33" s="4"/>
      <c r="AN33" s="56"/>
      <c r="AO33" s="56"/>
      <c r="AP33" s="4" t="str">
        <f t="shared" si="2"/>
        <v>HO0027900002</v>
      </c>
      <c r="AS33" s="4"/>
      <c r="AT33" s="56" t="str">
        <f t="array" ref="AT33">XLOOKUP(AV33,SEA!B:B,SEA!A:A)</f>
        <v>#N/A</v>
      </c>
      <c r="AU33" s="56" t="str">
        <f t="shared" si="3"/>
        <v>#N/A</v>
      </c>
      <c r="AV33" s="4" t="str">
        <f t="shared" si="10"/>
        <v/>
      </c>
      <c r="AW33" s="4"/>
      <c r="AX33" s="4"/>
      <c r="AY33" s="4"/>
      <c r="AZ33" s="56" t="str">
        <f t="array" ref="AZ33">XLOOKUP(BB33,SEA!B:B,SEA!A:A)</f>
        <v>Iron Bell Etching Small 1.77</v>
      </c>
      <c r="BA33" s="56" t="str">
        <f t="shared" si="4"/>
        <v>Iron Bell Etching Small 1.77</v>
      </c>
      <c r="BB33" s="4" t="str">
        <f t="shared" si="11"/>
        <v>HO0009800000</v>
      </c>
      <c r="BE33" s="4"/>
      <c r="BF33" s="56" t="str">
        <f t="array" ref="BF33">XLOOKUP(BH33,SEA!B:B,SEA!A:A)</f>
        <v>#N/A</v>
      </c>
      <c r="BG33" s="56" t="str">
        <f t="shared" si="5"/>
        <v>Infinite - Washed Cotton Chest Print T Shirt (Beige)</v>
      </c>
      <c r="BH33" s="4" t="str">
        <f t="shared" si="6"/>
        <v>CA0190000400</v>
      </c>
      <c r="BK33" s="4"/>
      <c r="BL33" s="56" t="str">
        <f t="array" ref="BL33">XLOOKUP(BN33,SEA!B:B,SEA!A:A)</f>
        <v>#N/A</v>
      </c>
      <c r="BM33" s="56" t="str">
        <f t="shared" si="7"/>
        <v>#N/A</v>
      </c>
      <c r="BN33" s="4" t="str">
        <f t="shared" si="8"/>
        <v/>
      </c>
      <c r="BO33" s="4"/>
      <c r="BP33" s="4"/>
      <c r="BQ33" s="4"/>
      <c r="BR33" s="4"/>
      <c r="BS33" s="4"/>
    </row>
    <row r="34">
      <c r="A34" s="166">
        <v>1.0</v>
      </c>
      <c r="B34" s="14" t="s">
        <v>2115</v>
      </c>
      <c r="C34" s="167" t="s">
        <v>2217</v>
      </c>
      <c r="D34" s="167" t="s">
        <v>2218</v>
      </c>
      <c r="E34" s="167">
        <v>80.0</v>
      </c>
      <c r="F34" s="171"/>
      <c r="G34" s="14" t="s">
        <v>2127</v>
      </c>
      <c r="H34" s="14" t="s">
        <v>433</v>
      </c>
      <c r="I34" s="14" t="s">
        <v>2219</v>
      </c>
      <c r="J34" s="14">
        <v>35.0</v>
      </c>
      <c r="K34" s="166">
        <v>3.0</v>
      </c>
      <c r="P34" s="168">
        <v>4.0</v>
      </c>
      <c r="Q34" s="14" t="s">
        <v>2120</v>
      </c>
      <c r="R34" s="14" t="s">
        <v>489</v>
      </c>
      <c r="S34" s="14" t="s">
        <v>488</v>
      </c>
      <c r="T34" s="14">
        <v>153.0</v>
      </c>
      <c r="U34" s="172"/>
      <c r="V34" s="14" t="s">
        <v>2121</v>
      </c>
      <c r="W34" s="14" t="s">
        <v>750</v>
      </c>
      <c r="X34" s="14" t="s">
        <v>748</v>
      </c>
      <c r="Y34" s="14">
        <v>90.0</v>
      </c>
      <c r="Z34" s="168">
        <v>6.0</v>
      </c>
      <c r="AA34" s="14"/>
      <c r="AB34" s="169"/>
      <c r="AC34" s="169"/>
      <c r="AD34" s="115"/>
      <c r="AE34" s="170"/>
      <c r="AF34" s="170"/>
      <c r="AG34" s="170"/>
      <c r="AH34" s="56" t="str">
        <f t="array" ref="AH34">XLOOKUP(AJ34,SEA!B:B,SEA!A:A)</f>
        <v>#N/A</v>
      </c>
      <c r="AI34" s="56" t="str">
        <f t="shared" si="1"/>
        <v>Cotton Woven Adult Women's Relaxed Henley Top Deep Teal M</v>
      </c>
      <c r="AJ34" s="4" t="str">
        <f t="shared" si="9"/>
        <v>CA0249300300</v>
      </c>
      <c r="AM34" s="4"/>
      <c r="AN34" s="56"/>
      <c r="AO34" s="56"/>
      <c r="AP34" s="4" t="str">
        <f t="shared" si="2"/>
        <v>HO0028617002</v>
      </c>
      <c r="AS34" s="4"/>
      <c r="AT34" s="56" t="str">
        <f t="array" ref="AT34">XLOOKUP(AV34,SEA!B:B,SEA!A:A)</f>
        <v>#N/A</v>
      </c>
      <c r="AU34" s="56" t="str">
        <f t="shared" si="3"/>
        <v>#N/A</v>
      </c>
      <c r="AV34" s="4" t="str">
        <f t="shared" si="10"/>
        <v/>
      </c>
      <c r="AW34" s="4"/>
      <c r="AX34" s="4"/>
      <c r="AY34" s="4"/>
      <c r="AZ34" s="56" t="str">
        <f t="array" ref="AZ34">XLOOKUP(BB34,SEA!B:B,SEA!A:A)</f>
        <v>Brass Fumer with Tongs</v>
      </c>
      <c r="BA34" s="56" t="str">
        <f t="shared" si="4"/>
        <v>Brass Fumer with Tongs</v>
      </c>
      <c r="BB34" s="4" t="str">
        <f t="shared" si="11"/>
        <v>HO0021900000</v>
      </c>
      <c r="BE34" s="4"/>
      <c r="BF34" s="56" t="str">
        <f t="array" ref="BF34">XLOOKUP(BH34,SEA!B:B,SEA!A:A)</f>
        <v>#N/A</v>
      </c>
      <c r="BG34" s="56" t="str">
        <f t="shared" si="5"/>
        <v>Infinite - Washed Cotton Chest Print T Shirt (Beige)</v>
      </c>
      <c r="BH34" s="4" t="str">
        <f t="shared" si="6"/>
        <v>CA0190000500</v>
      </c>
      <c r="BK34" s="4"/>
      <c r="BL34" s="56" t="str">
        <f t="array" ref="BL34">XLOOKUP(BN34,SEA!B:B,SEA!A:A)</f>
        <v>#N/A</v>
      </c>
      <c r="BM34" s="56" t="str">
        <f t="shared" si="7"/>
        <v>#N/A</v>
      </c>
      <c r="BN34" s="4" t="str">
        <f t="shared" si="8"/>
        <v/>
      </c>
      <c r="BO34" s="4"/>
      <c r="BP34" s="4"/>
      <c r="BQ34" s="4"/>
      <c r="BR34" s="4"/>
      <c r="BS34" s="4"/>
    </row>
    <row r="35">
      <c r="A35" s="166">
        <v>1.0</v>
      </c>
      <c r="B35" s="14" t="s">
        <v>2115</v>
      </c>
      <c r="C35" s="176" t="s">
        <v>2139</v>
      </c>
      <c r="D35" s="167" t="s">
        <v>2221</v>
      </c>
      <c r="E35" s="167">
        <v>60.0</v>
      </c>
      <c r="F35" s="171"/>
      <c r="G35" s="14" t="s">
        <v>2127</v>
      </c>
      <c r="H35" s="14" t="s">
        <v>791</v>
      </c>
      <c r="I35" s="14" t="s">
        <v>2137</v>
      </c>
      <c r="J35" s="14">
        <v>75.0</v>
      </c>
      <c r="K35" s="166">
        <v>3.0</v>
      </c>
      <c r="P35" s="168">
        <v>4.0</v>
      </c>
      <c r="Q35" s="14" t="s">
        <v>2120</v>
      </c>
      <c r="R35" s="14" t="s">
        <v>466</v>
      </c>
      <c r="S35" s="14" t="s">
        <v>465</v>
      </c>
      <c r="T35" s="14">
        <v>1393.0</v>
      </c>
      <c r="U35" s="172"/>
      <c r="V35" s="14" t="s">
        <v>2121</v>
      </c>
      <c r="W35" s="14" t="s">
        <v>497</v>
      </c>
      <c r="X35" s="14" t="s">
        <v>496</v>
      </c>
      <c r="Y35" s="14">
        <v>85.0</v>
      </c>
      <c r="Z35" s="168">
        <v>6.0</v>
      </c>
      <c r="AA35" s="14"/>
      <c r="AB35" s="169"/>
      <c r="AC35" s="169"/>
      <c r="AD35" s="115"/>
      <c r="AE35" s="170"/>
      <c r="AF35" s="170"/>
      <c r="AG35" s="170"/>
      <c r="AH35" s="56" t="str">
        <f t="array" ref="AH35">XLOOKUP(AJ35,SEA!B:B,SEA!A:A)</f>
        <v>#N/A</v>
      </c>
      <c r="AI35" s="56" t="str">
        <f t="shared" si="1"/>
        <v>Cotton Woven Adult Women's Relaxed Henley Top Deep Teal XL</v>
      </c>
      <c r="AJ35" s="4" t="str">
        <f t="shared" si="9"/>
        <v>CA0249300500</v>
      </c>
      <c r="AM35" s="4"/>
      <c r="AN35" s="56"/>
      <c r="AO35" s="56"/>
      <c r="AP35" s="4" t="str">
        <f t="shared" si="2"/>
        <v>HO0029600002</v>
      </c>
      <c r="AS35" s="4"/>
      <c r="AT35" s="56" t="str">
        <f t="array" ref="AT35">XLOOKUP(AV35,SEA!B:B,SEA!A:A)</f>
        <v>#N/A</v>
      </c>
      <c r="AU35" s="56" t="str">
        <f t="shared" si="3"/>
        <v>#N/A</v>
      </c>
      <c r="AV35" s="4" t="str">
        <f t="shared" si="10"/>
        <v/>
      </c>
      <c r="AW35" s="4"/>
      <c r="AX35" s="4"/>
      <c r="AY35" s="4"/>
      <c r="AZ35" s="56" t="str">
        <f t="array" ref="AZ35">XLOOKUP(BB35,SEA!B:B,SEA!A:A)</f>
        <v>Incense-Cone-Vilvam-20Pcs</v>
      </c>
      <c r="BA35" s="56" t="str">
        <f t="shared" si="4"/>
        <v>Incense-Cone-Vilvam-20Pcs</v>
      </c>
      <c r="BB35" s="4" t="str">
        <f t="shared" si="11"/>
        <v>HO0025900002</v>
      </c>
      <c r="BE35" s="4"/>
      <c r="BF35" s="56" t="str">
        <f t="array" ref="BF35">XLOOKUP(BH35,SEA!B:B,SEA!A:A)</f>
        <v>#N/A</v>
      </c>
      <c r="BG35" s="56" t="str">
        <f t="shared" si="5"/>
        <v>Miracle of Mind Tshirt - Sadhguru S</v>
      </c>
      <c r="BH35" s="4" t="str">
        <f t="shared" si="6"/>
        <v>CA0205400200</v>
      </c>
      <c r="BK35" s="4"/>
      <c r="BL35" s="56" t="str">
        <f t="array" ref="BL35">XLOOKUP(BN35,SEA!B:B,SEA!A:A)</f>
        <v>#N/A</v>
      </c>
      <c r="BM35" s="56" t="str">
        <f t="shared" si="7"/>
        <v>#N/A</v>
      </c>
      <c r="BN35" s="4" t="str">
        <f t="shared" si="8"/>
        <v/>
      </c>
      <c r="BO35" s="4"/>
      <c r="BP35" s="4"/>
      <c r="BQ35" s="4"/>
      <c r="BR35" s="4"/>
      <c r="BS35" s="4"/>
    </row>
    <row r="36">
      <c r="A36" s="166">
        <v>1.0</v>
      </c>
      <c r="B36" s="14" t="s">
        <v>2115</v>
      </c>
      <c r="C36" s="167" t="s">
        <v>2136</v>
      </c>
      <c r="D36" s="167" t="s">
        <v>2223</v>
      </c>
      <c r="E36" s="167">
        <v>71.0</v>
      </c>
      <c r="F36" s="171"/>
      <c r="G36" s="14" t="s">
        <v>2127</v>
      </c>
      <c r="H36" s="14" t="s">
        <v>157</v>
      </c>
      <c r="I36" s="14" t="s">
        <v>2224</v>
      </c>
      <c r="J36" s="14">
        <v>5.0</v>
      </c>
      <c r="K36" s="166">
        <v>3.0</v>
      </c>
      <c r="P36" s="168">
        <v>4.0</v>
      </c>
      <c r="Q36" s="14" t="s">
        <v>2120</v>
      </c>
      <c r="R36" s="14" t="s">
        <v>152</v>
      </c>
      <c r="S36" s="14" t="s">
        <v>151</v>
      </c>
      <c r="T36" s="14">
        <v>148.0</v>
      </c>
      <c r="U36" s="172"/>
      <c r="V36" s="14" t="s">
        <v>2121</v>
      </c>
      <c r="W36" s="14" t="s">
        <v>495</v>
      </c>
      <c r="X36" s="14" t="s">
        <v>494</v>
      </c>
      <c r="Y36" s="14">
        <v>75.0</v>
      </c>
      <c r="Z36" s="168">
        <v>6.0</v>
      </c>
      <c r="AA36" s="14"/>
      <c r="AB36" s="169"/>
      <c r="AC36" s="169"/>
      <c r="AD36" s="115"/>
      <c r="AE36" s="170"/>
      <c r="AF36" s="170"/>
      <c r="AG36" s="170"/>
      <c r="AH36" s="56" t="str">
        <f t="array" ref="AH36">XLOOKUP(AJ36,SEA!B:B,SEA!A:A)</f>
        <v>Sugnadhim gift set</v>
      </c>
      <c r="AI36" s="56" t="str">
        <f t="shared" si="1"/>
        <v>Sugnadhim Incense gift set</v>
      </c>
      <c r="AJ36" s="4" t="str">
        <f t="shared" si="9"/>
        <v>CO0007900000</v>
      </c>
      <c r="AM36" s="4"/>
      <c r="AN36" s="56"/>
      <c r="AO36" s="56"/>
      <c r="AP36" s="4" t="str">
        <f t="shared" si="2"/>
        <v>HO0072000200</v>
      </c>
      <c r="AS36" s="4"/>
      <c r="AT36" s="56" t="str">
        <f t="array" ref="AT36">XLOOKUP(AV36,SEA!B:B,SEA!A:A)</f>
        <v>#N/A</v>
      </c>
      <c r="AU36" s="56" t="str">
        <f t="shared" si="3"/>
        <v>#N/A</v>
      </c>
      <c r="AV36" s="4" t="str">
        <f t="shared" si="10"/>
        <v/>
      </c>
      <c r="AW36" s="4"/>
      <c r="AX36" s="4"/>
      <c r="AY36" s="4"/>
      <c r="AZ36" s="56" t="str">
        <f t="array" ref="AZ36">XLOOKUP(BB36,SEA!B:B,SEA!A:A)</f>
        <v>Incense-Cone-Vibhuti-20Pcs</v>
      </c>
      <c r="BA36" s="56" t="str">
        <f t="shared" si="4"/>
        <v>Incense-Cone-Vibhuti-20Pcs</v>
      </c>
      <c r="BB36" s="4" t="str">
        <f t="shared" si="11"/>
        <v>HO0026100002</v>
      </c>
      <c r="BE36" s="4"/>
      <c r="BF36" s="56" t="str">
        <f t="array" ref="BF36">XLOOKUP(BH36,SEA!B:B,SEA!A:A)</f>
        <v>#N/A</v>
      </c>
      <c r="BG36" s="56" t="str">
        <f t="shared" si="5"/>
        <v>Miracle of Mind Tshirt - Sadhguru M</v>
      </c>
      <c r="BH36" s="4" t="str">
        <f t="shared" si="6"/>
        <v>CA0205400300</v>
      </c>
      <c r="BK36" s="4"/>
      <c r="BL36" s="56" t="str">
        <f t="array" ref="BL36">XLOOKUP(BN36,SEA!B:B,SEA!A:A)</f>
        <v>#N/A</v>
      </c>
      <c r="BM36" s="56" t="str">
        <f t="shared" si="7"/>
        <v>#N/A</v>
      </c>
      <c r="BN36" s="4" t="str">
        <f t="shared" si="8"/>
        <v/>
      </c>
      <c r="BO36" s="4"/>
      <c r="BP36" s="4"/>
      <c r="BQ36" s="4"/>
      <c r="BR36" s="4"/>
      <c r="BS36" s="4"/>
    </row>
    <row r="37">
      <c r="A37" s="166">
        <v>1.0</v>
      </c>
      <c r="B37" s="14" t="s">
        <v>2115</v>
      </c>
      <c r="C37" s="167" t="s">
        <v>2133</v>
      </c>
      <c r="D37" s="167" t="s">
        <v>2225</v>
      </c>
      <c r="E37" s="167">
        <v>40.0</v>
      </c>
      <c r="F37" s="171"/>
      <c r="G37" s="14" t="s">
        <v>2127</v>
      </c>
      <c r="H37" s="14" t="s">
        <v>758</v>
      </c>
      <c r="I37" s="14" t="s">
        <v>2226</v>
      </c>
      <c r="J37" s="14">
        <v>695.0</v>
      </c>
      <c r="K37" s="166">
        <v>3.0</v>
      </c>
      <c r="P37" s="168">
        <v>4.0</v>
      </c>
      <c r="Q37" s="14" t="s">
        <v>2120</v>
      </c>
      <c r="R37" s="14" t="s">
        <v>159</v>
      </c>
      <c r="S37" s="14" t="s">
        <v>158</v>
      </c>
      <c r="T37" s="14">
        <v>46.0</v>
      </c>
      <c r="U37" s="172"/>
      <c r="V37" s="14" t="s">
        <v>2121</v>
      </c>
      <c r="W37" s="14" t="s">
        <v>873</v>
      </c>
      <c r="X37" s="14" t="s">
        <v>872</v>
      </c>
      <c r="Y37" s="14">
        <v>65.0</v>
      </c>
      <c r="Z37" s="168">
        <v>6.0</v>
      </c>
      <c r="AA37" s="14"/>
      <c r="AB37" s="173"/>
      <c r="AC37" s="169"/>
      <c r="AD37" s="115"/>
      <c r="AE37" s="170"/>
      <c r="AF37" s="170"/>
      <c r="AG37" s="170"/>
      <c r="AH37" s="56" t="str">
        <f t="array" ref="AH37">XLOOKUP(AJ37,SEA!B:B,SEA!A:A)</f>
        <v>Adiyogi Arpanam Incense Gift Set</v>
      </c>
      <c r="AI37" s="56" t="str">
        <f t="shared" si="1"/>
        <v>Adiyogi Arpanam Incense Gift Set</v>
      </c>
      <c r="AJ37" s="4" t="str">
        <f t="shared" si="9"/>
        <v>CO0008100002</v>
      </c>
      <c r="AM37" s="4"/>
      <c r="AN37" s="56"/>
      <c r="AO37" s="56"/>
      <c r="AP37" s="4" t="str">
        <f t="shared" si="2"/>
        <v>HO0072000400</v>
      </c>
      <c r="AS37" s="4"/>
      <c r="AT37" s="56" t="str">
        <f t="array" ref="AT37">XLOOKUP(AV37,SEA!B:B,SEA!A:A)</f>
        <v>#N/A</v>
      </c>
      <c r="AU37" s="56" t="str">
        <f t="shared" si="3"/>
        <v>#N/A</v>
      </c>
      <c r="AV37" s="4" t="str">
        <f t="shared" si="10"/>
        <v/>
      </c>
      <c r="AW37" s="4"/>
      <c r="AX37" s="4"/>
      <c r="AY37" s="4"/>
      <c r="AZ37" s="56" t="str">
        <f t="array" ref="AZ37">XLOOKUP(BB37,SEA!B:B,SEA!A:A)</f>
        <v>Incense-Cone-Eucalyptus-20Pcs</v>
      </c>
      <c r="BA37" s="56" t="str">
        <f t="shared" si="4"/>
        <v>Incense-Cone-Eucalyptus-20Pcs</v>
      </c>
      <c r="BB37" s="4" t="str">
        <f t="shared" si="11"/>
        <v>HO0026200002</v>
      </c>
      <c r="BE37" s="4"/>
      <c r="BF37" s="56" t="str">
        <f t="array" ref="BF37">XLOOKUP(BH37,SEA!B:B,SEA!A:A)</f>
        <v>#N/A</v>
      </c>
      <c r="BG37" s="56" t="str">
        <f t="shared" si="5"/>
        <v>Miracle of Mind Tshirt - Sadhguru L</v>
      </c>
      <c r="BH37" s="4" t="str">
        <f t="shared" si="6"/>
        <v>CA0205400400</v>
      </c>
      <c r="BK37" s="4"/>
      <c r="BL37" s="56" t="str">
        <f t="array" ref="BL37">XLOOKUP(BN37,SEA!B:B,SEA!A:A)</f>
        <v>#N/A</v>
      </c>
      <c r="BM37" s="56" t="str">
        <f t="shared" si="7"/>
        <v>#N/A</v>
      </c>
      <c r="BN37" s="4" t="str">
        <f t="shared" si="8"/>
        <v/>
      </c>
      <c r="BO37" s="4"/>
      <c r="BP37" s="4"/>
      <c r="BQ37" s="4"/>
      <c r="BR37" s="4"/>
      <c r="BS37" s="4"/>
    </row>
    <row r="38">
      <c r="A38" s="166">
        <v>1.0</v>
      </c>
      <c r="B38" s="14" t="s">
        <v>2115</v>
      </c>
      <c r="C38" s="167" t="s">
        <v>2142</v>
      </c>
      <c r="D38" s="167" t="s">
        <v>2227</v>
      </c>
      <c r="E38" s="167">
        <v>31.0</v>
      </c>
      <c r="F38" s="171"/>
      <c r="G38" s="14" t="s">
        <v>2127</v>
      </c>
      <c r="H38" s="14" t="s">
        <v>471</v>
      </c>
      <c r="I38" s="14" t="s">
        <v>2228</v>
      </c>
      <c r="J38" s="14">
        <v>145.0</v>
      </c>
      <c r="K38" s="166">
        <v>3.0</v>
      </c>
      <c r="P38" s="168">
        <v>4.0</v>
      </c>
      <c r="Q38" s="14" t="s">
        <v>2120</v>
      </c>
      <c r="R38" s="14" t="s">
        <v>161</v>
      </c>
      <c r="S38" s="14" t="s">
        <v>160</v>
      </c>
      <c r="T38" s="14">
        <v>40.0</v>
      </c>
      <c r="U38" s="172"/>
      <c r="V38" s="14" t="s">
        <v>2121</v>
      </c>
      <c r="W38" s="14" t="s">
        <v>758</v>
      </c>
      <c r="X38" s="14" t="s">
        <v>757</v>
      </c>
      <c r="Y38" s="14">
        <v>55.0</v>
      </c>
      <c r="Z38" s="168">
        <v>6.0</v>
      </c>
      <c r="AA38" s="14"/>
      <c r="AB38" s="169"/>
      <c r="AC38" s="169"/>
      <c r="AD38" s="115"/>
      <c r="AE38" s="170"/>
      <c r="AF38" s="170"/>
      <c r="AG38" s="170"/>
      <c r="AH38" s="56" t="str">
        <f t="array" ref="AH38">XLOOKUP(AJ38,SEA!B:B,SEA!A:A)</f>
        <v>#N/A</v>
      </c>
      <c r="AI38" s="56" t="str">
        <f t="shared" si="1"/>
        <v>Isha Balm</v>
      </c>
      <c r="AJ38" s="4" t="str">
        <f t="shared" si="9"/>
        <v>HI0002705602</v>
      </c>
      <c r="AM38" s="4"/>
      <c r="AN38" s="56"/>
      <c r="AO38" s="56"/>
      <c r="AP38" s="4" t="str">
        <f t="shared" si="2"/>
        <v>HO0072200000</v>
      </c>
      <c r="AS38" s="4"/>
      <c r="AT38" s="56" t="str">
        <f t="array" ref="AT38">XLOOKUP(AV38,SEA!B:B,SEA!A:A)</f>
        <v>#N/A</v>
      </c>
      <c r="AU38" s="56" t="str">
        <f t="shared" si="3"/>
        <v>#N/A</v>
      </c>
      <c r="AV38" s="4" t="str">
        <f t="shared" si="10"/>
        <v/>
      </c>
      <c r="AW38" s="4"/>
      <c r="AX38" s="4"/>
      <c r="AY38" s="4"/>
      <c r="AZ38" s="56" t="str">
        <f t="array" ref="AZ38">XLOOKUP(BB38,SEA!B:B,SEA!A:A)</f>
        <v>Incense-Cone-Aakash-20Pcs</v>
      </c>
      <c r="BA38" s="56" t="str">
        <f t="shared" si="4"/>
        <v>Incense-Cone-Aakash-20Pcs</v>
      </c>
      <c r="BB38" s="4" t="str">
        <f t="shared" si="11"/>
        <v>HO0026700002</v>
      </c>
      <c r="BE38" s="4"/>
      <c r="BF38" s="56" t="str">
        <f t="array" ref="BF38">XLOOKUP(BH38,SEA!B:B,SEA!A:A)</f>
        <v>#N/A</v>
      </c>
      <c r="BG38" s="56" t="str">
        <f t="shared" si="5"/>
        <v>Miracle of Mind Tshirt - Sadhguru XL</v>
      </c>
      <c r="BH38" s="4" t="str">
        <f t="shared" si="6"/>
        <v>CA0205400500</v>
      </c>
      <c r="BK38" s="4"/>
      <c r="BL38" s="56" t="str">
        <f t="array" ref="BL38">XLOOKUP(BN38,SEA!B:B,SEA!A:A)</f>
        <v>#N/A</v>
      </c>
      <c r="BM38" s="56" t="str">
        <f t="shared" si="7"/>
        <v>#N/A</v>
      </c>
      <c r="BN38" s="4" t="str">
        <f t="shared" si="8"/>
        <v/>
      </c>
      <c r="BO38" s="4"/>
      <c r="BP38" s="4"/>
      <c r="BQ38" s="4"/>
      <c r="BR38" s="4"/>
      <c r="BS38" s="4"/>
    </row>
    <row r="39">
      <c r="A39" s="166">
        <v>1.0</v>
      </c>
      <c r="B39" s="14" t="s">
        <v>2115</v>
      </c>
      <c r="C39" s="167" t="s">
        <v>163</v>
      </c>
      <c r="D39" s="167" t="s">
        <v>2229</v>
      </c>
      <c r="E39" s="167">
        <v>109.0</v>
      </c>
      <c r="F39" s="171"/>
      <c r="G39" s="14" t="s">
        <v>2127</v>
      </c>
      <c r="H39" s="14" t="s">
        <v>507</v>
      </c>
      <c r="I39" s="14" t="s">
        <v>2230</v>
      </c>
      <c r="J39" s="14">
        <v>195.0</v>
      </c>
      <c r="K39" s="166">
        <v>3.0</v>
      </c>
      <c r="P39" s="168">
        <v>4.0</v>
      </c>
      <c r="Q39" s="14" t="s">
        <v>2120</v>
      </c>
      <c r="R39" s="14" t="s">
        <v>171</v>
      </c>
      <c r="S39" s="14" t="s">
        <v>170</v>
      </c>
      <c r="T39" s="14">
        <v>256.0</v>
      </c>
      <c r="U39" s="172"/>
      <c r="V39" s="14" t="s">
        <v>2121</v>
      </c>
      <c r="W39" s="14" t="s">
        <v>398</v>
      </c>
      <c r="X39" s="14" t="s">
        <v>397</v>
      </c>
      <c r="Y39" s="14">
        <v>55.0</v>
      </c>
      <c r="Z39" s="168">
        <v>6.0</v>
      </c>
      <c r="AA39" s="14"/>
      <c r="AB39" s="169"/>
      <c r="AC39" s="169"/>
      <c r="AD39" s="115"/>
      <c r="AE39" s="170"/>
      <c r="AF39" s="170"/>
      <c r="AG39" s="170"/>
      <c r="AH39" s="56" t="str">
        <f t="array" ref="AH39">XLOOKUP(AJ39,SEA!B:B,SEA!A:A)</f>
        <v>Large lamp</v>
      </c>
      <c r="AI39" s="56" t="str">
        <f t="shared" si="1"/>
        <v>Brass Guru Puja Lamp Large</v>
      </c>
      <c r="AJ39" s="4" t="str">
        <f t="shared" si="9"/>
        <v>HO0000500400</v>
      </c>
      <c r="AM39" s="4"/>
      <c r="AN39" s="56"/>
      <c r="AO39" s="56"/>
      <c r="AP39" s="4" t="str">
        <f t="shared" si="2"/>
        <v>HO0076400000</v>
      </c>
      <c r="AS39" s="4"/>
      <c r="AT39" s="56" t="str">
        <f t="array" ref="AT39">XLOOKUP(AV39,SEA!B:B,SEA!A:A)</f>
        <v>#N/A</v>
      </c>
      <c r="AU39" s="56" t="str">
        <f t="shared" si="3"/>
        <v>#N/A</v>
      </c>
      <c r="AV39" s="4" t="str">
        <f t="shared" si="10"/>
        <v/>
      </c>
      <c r="AW39" s="4"/>
      <c r="AX39" s="4"/>
      <c r="AY39" s="4"/>
      <c r="AZ39" s="56" t="str">
        <f t="array" ref="AZ39">XLOOKUP(BB39,SEA!B:B,SEA!A:A)</f>
        <v>Incense-Stick-Jasmine</v>
      </c>
      <c r="BA39" s="56" t="str">
        <f t="shared" si="4"/>
        <v>Incense-Stick-Jasmine</v>
      </c>
      <c r="BB39" s="4" t="str">
        <f t="shared" si="11"/>
        <v>HO0026817002</v>
      </c>
      <c r="BE39" s="4"/>
      <c r="BF39" s="56" t="str">
        <f t="array" ref="BF39">XLOOKUP(BH39,SEA!B:B,SEA!A:A)</f>
        <v>#N/A</v>
      </c>
      <c r="BG39" s="56" t="str">
        <f t="shared" si="5"/>
        <v>Miracle of Mind Tshirt - Sadhguru XXL</v>
      </c>
      <c r="BH39" s="4" t="str">
        <f t="shared" si="6"/>
        <v>CA0205400600</v>
      </c>
      <c r="BK39" s="4"/>
      <c r="BL39" s="56" t="str">
        <f t="array" ref="BL39">XLOOKUP(BN39,SEA!B:B,SEA!A:A)</f>
        <v>#N/A</v>
      </c>
      <c r="BM39" s="56" t="str">
        <f t="shared" si="7"/>
        <v>#N/A</v>
      </c>
      <c r="BN39" s="4" t="str">
        <f t="shared" si="8"/>
        <v/>
      </c>
      <c r="BO39" s="4"/>
      <c r="BP39" s="4"/>
      <c r="BQ39" s="4"/>
      <c r="BR39" s="4"/>
      <c r="BS39" s="4"/>
    </row>
    <row r="40">
      <c r="A40" s="166">
        <v>1.0</v>
      </c>
      <c r="B40" s="14" t="s">
        <v>2115</v>
      </c>
      <c r="C40" s="14" t="s">
        <v>126</v>
      </c>
      <c r="D40" s="14" t="s">
        <v>2232</v>
      </c>
      <c r="E40" s="26">
        <v>1096.0</v>
      </c>
      <c r="F40" s="171"/>
      <c r="G40" s="14" t="s">
        <v>2127</v>
      </c>
      <c r="H40" s="14" t="s">
        <v>497</v>
      </c>
      <c r="I40" s="14" t="s">
        <v>2233</v>
      </c>
      <c r="J40" s="14">
        <v>15.0</v>
      </c>
      <c r="K40" s="166">
        <v>3.0</v>
      </c>
      <c r="P40" s="171"/>
      <c r="Q40" s="14" t="s">
        <v>2120</v>
      </c>
      <c r="R40" s="14" t="s">
        <v>251</v>
      </c>
      <c r="S40" s="14" t="s">
        <v>250</v>
      </c>
      <c r="T40" s="14">
        <v>40.0</v>
      </c>
      <c r="U40" s="172"/>
      <c r="V40" s="14" t="s">
        <v>2121</v>
      </c>
      <c r="W40" s="14" t="s">
        <v>263</v>
      </c>
      <c r="X40" s="14" t="s">
        <v>262</v>
      </c>
      <c r="Y40" s="14">
        <v>50.0</v>
      </c>
      <c r="Z40" s="168">
        <v>6.0</v>
      </c>
      <c r="AA40" s="14"/>
      <c r="AB40" s="173"/>
      <c r="AC40" s="169"/>
      <c r="AD40" s="115"/>
      <c r="AE40" s="170"/>
      <c r="AF40" s="170"/>
      <c r="AG40" s="170"/>
      <c r="AH40" s="56" t="str">
        <f t="array" ref="AH40">XLOOKUP(AJ40,SEA!B:B,SEA!A:A)</f>
        <v>Hammered-Lamp-With-Snake</v>
      </c>
      <c r="AI40" s="56" t="str">
        <f t="shared" si="1"/>
        <v>Hammered Lamp With Snake (Made out of Copper and Brass)</v>
      </c>
      <c r="AJ40" s="4" t="str">
        <f t="shared" si="9"/>
        <v>HO0000700000</v>
      </c>
      <c r="AM40" s="4"/>
      <c r="AN40" s="56"/>
      <c r="AO40" s="56"/>
      <c r="AP40" s="4" t="str">
        <f t="shared" si="2"/>
        <v>HO0079300000</v>
      </c>
      <c r="AS40" s="4"/>
      <c r="AT40" s="56" t="str">
        <f t="array" ref="AT40">XLOOKUP(AV40,SEA!B:B,SEA!A:A)</f>
        <v>#N/A</v>
      </c>
      <c r="AU40" s="56" t="str">
        <f t="shared" si="3"/>
        <v>#N/A</v>
      </c>
      <c r="AV40" s="4" t="str">
        <f t="shared" si="10"/>
        <v/>
      </c>
      <c r="AW40" s="4"/>
      <c r="AX40" s="4"/>
      <c r="AY40" s="4"/>
      <c r="AZ40" s="56" t="str">
        <f t="array" ref="AZ40">XLOOKUP(BB40,SEA!B:B,SEA!A:A)</f>
        <v>Organic-Incense-Jasmine-Set-of-50</v>
      </c>
      <c r="BA40" s="56" t="str">
        <f t="shared" si="4"/>
        <v>Organic-Incense-Jasmine-Set-of-50</v>
      </c>
      <c r="BB40" s="4" t="str">
        <f t="shared" si="11"/>
        <v>HO0026817102</v>
      </c>
      <c r="BE40" s="4"/>
      <c r="BF40" s="56" t="str">
        <f t="array" ref="BF40">XLOOKUP(BH40,SEA!B:B,SEA!A:A)</f>
        <v>Cotton MOM Printed Bag M</v>
      </c>
      <c r="BG40" s="56" t="str">
        <f t="shared" si="5"/>
        <v>Cotton MOM Printed Bag M</v>
      </c>
      <c r="BH40" s="4" t="str">
        <f t="shared" si="6"/>
        <v>CA0239600300</v>
      </c>
      <c r="BK40" s="4"/>
      <c r="BL40" s="56" t="str">
        <f t="array" ref="BL40">XLOOKUP(BN40,SEA!B:B,SEA!A:A)</f>
        <v>#N/A</v>
      </c>
      <c r="BM40" s="56" t="str">
        <f t="shared" si="7"/>
        <v>#N/A</v>
      </c>
      <c r="BN40" s="4" t="str">
        <f t="shared" si="8"/>
        <v/>
      </c>
      <c r="BO40" s="4"/>
      <c r="BP40" s="4"/>
      <c r="BQ40" s="4"/>
      <c r="BR40" s="4"/>
      <c r="BS40" s="4"/>
    </row>
    <row r="41">
      <c r="A41" s="166">
        <v>1.0</v>
      </c>
      <c r="B41" s="14" t="s">
        <v>2115</v>
      </c>
      <c r="C41" s="14" t="s">
        <v>114</v>
      </c>
      <c r="D41" s="14" t="s">
        <v>2234</v>
      </c>
      <c r="E41" s="26">
        <v>5344.0</v>
      </c>
      <c r="F41" s="171"/>
      <c r="G41" s="14" t="s">
        <v>2127</v>
      </c>
      <c r="H41" s="14" t="s">
        <v>495</v>
      </c>
      <c r="I41" s="14" t="s">
        <v>2235</v>
      </c>
      <c r="J41" s="14">
        <v>25.0</v>
      </c>
      <c r="K41" s="166">
        <v>3.0</v>
      </c>
      <c r="P41" s="171"/>
      <c r="Q41" s="14" t="s">
        <v>2120</v>
      </c>
      <c r="R41" s="14" t="s">
        <v>255</v>
      </c>
      <c r="S41" s="14" t="s">
        <v>254</v>
      </c>
      <c r="T41" s="14">
        <v>1.0</v>
      </c>
      <c r="U41" s="172"/>
      <c r="V41" s="14" t="s">
        <v>2121</v>
      </c>
      <c r="W41" s="14" t="s">
        <v>551</v>
      </c>
      <c r="X41" s="14" t="s">
        <v>550</v>
      </c>
      <c r="Y41" s="14">
        <v>50.0</v>
      </c>
      <c r="Z41" s="168">
        <v>6.0</v>
      </c>
      <c r="AA41" s="14"/>
      <c r="AB41" s="169"/>
      <c r="AC41" s="169"/>
      <c r="AD41" s="115"/>
      <c r="AE41" s="170"/>
      <c r="AF41" s="170"/>
      <c r="AG41" s="170"/>
      <c r="AH41" s="56" t="str">
        <f t="array" ref="AH41">XLOOKUP(AJ41,SEA!B:B,SEA!A:A)</f>
        <v>#N/A</v>
      </c>
      <c r="AI41" s="56" t="str">
        <f t="shared" si="1"/>
        <v>Copper Hammered Box</v>
      </c>
      <c r="AJ41" s="4" t="str">
        <f t="shared" si="9"/>
        <v>HO0008000000</v>
      </c>
      <c r="AM41" s="4"/>
      <c r="AN41" s="56"/>
      <c r="AO41" s="56"/>
      <c r="AP41" s="4" t="str">
        <f t="shared" si="2"/>
        <v>HO0080500000</v>
      </c>
      <c r="AS41" s="4"/>
      <c r="AT41" s="56" t="str">
        <f t="array" ref="AT41">XLOOKUP(AV41,SEA!B:B,SEA!A:A)</f>
        <v>#N/A</v>
      </c>
      <c r="AU41" s="56" t="str">
        <f t="shared" si="3"/>
        <v>#N/A</v>
      </c>
      <c r="AV41" s="4" t="str">
        <f t="shared" si="10"/>
        <v/>
      </c>
      <c r="AW41" s="4"/>
      <c r="AX41" s="4"/>
      <c r="AY41" s="4"/>
      <c r="AZ41" s="56" t="str">
        <f t="array" ref="AZ41">XLOOKUP(BB41,SEA!B:B,SEA!A:A)</f>
        <v>Organic-Incense-Sandal-Set-of-50</v>
      </c>
      <c r="BA41" s="56" t="str">
        <f t="shared" si="4"/>
        <v>Organic-Incense-Sandal-Set-of-50</v>
      </c>
      <c r="BB41" s="4" t="str">
        <f t="shared" si="11"/>
        <v>HO0026917102</v>
      </c>
      <c r="BE41" s="4"/>
      <c r="BF41" s="56" t="str">
        <f t="array" ref="BF41">XLOOKUP(BH41,SEA!B:B,SEA!A:A)</f>
        <v>Cotton MOM Printed Bag XL</v>
      </c>
      <c r="BG41" s="56" t="str">
        <f t="shared" si="5"/>
        <v>Cotton MOM Printed Bag XL</v>
      </c>
      <c r="BH41" s="4" t="str">
        <f t="shared" si="6"/>
        <v>CA0239600500</v>
      </c>
      <c r="BK41" s="4"/>
      <c r="BL41" s="56" t="str">
        <f t="array" ref="BL41">XLOOKUP(BN41,SEA!B:B,SEA!A:A)</f>
        <v>#N/A</v>
      </c>
      <c r="BM41" s="56" t="str">
        <f t="shared" si="7"/>
        <v>#N/A</v>
      </c>
      <c r="BN41" s="4" t="str">
        <f t="shared" si="8"/>
        <v/>
      </c>
      <c r="BO41" s="4"/>
      <c r="BP41" s="4"/>
      <c r="BQ41" s="4"/>
      <c r="BR41" s="4"/>
      <c r="BS41" s="4"/>
    </row>
    <row r="42">
      <c r="A42" s="166">
        <v>1.0</v>
      </c>
      <c r="B42" s="14" t="s">
        <v>2115</v>
      </c>
      <c r="C42" s="14" t="s">
        <v>236</v>
      </c>
      <c r="D42" s="14" t="s">
        <v>2236</v>
      </c>
      <c r="E42" s="14">
        <v>50.0</v>
      </c>
      <c r="F42" s="171"/>
      <c r="G42" s="14" t="s">
        <v>2127</v>
      </c>
      <c r="H42" s="14" t="s">
        <v>501</v>
      </c>
      <c r="I42" s="14" t="s">
        <v>2237</v>
      </c>
      <c r="J42" s="14">
        <v>155.0</v>
      </c>
      <c r="K42" s="166">
        <v>3.0</v>
      </c>
      <c r="P42" s="171"/>
      <c r="Q42" s="14" t="s">
        <v>2120</v>
      </c>
      <c r="R42" s="14" t="s">
        <v>243</v>
      </c>
      <c r="S42" s="14" t="s">
        <v>242</v>
      </c>
      <c r="T42" s="14">
        <v>146.0</v>
      </c>
      <c r="U42" s="172"/>
      <c r="V42" s="14" t="s">
        <v>2121</v>
      </c>
      <c r="W42" s="14" t="s">
        <v>743</v>
      </c>
      <c r="X42" s="14" t="s">
        <v>742</v>
      </c>
      <c r="Y42" s="14">
        <v>50.0</v>
      </c>
      <c r="Z42" s="168">
        <v>6.0</v>
      </c>
      <c r="AA42" s="14"/>
      <c r="AB42" s="169"/>
      <c r="AC42" s="169"/>
      <c r="AD42" s="115"/>
      <c r="AE42" s="170"/>
      <c r="AF42" s="170"/>
      <c r="AG42" s="170"/>
      <c r="AH42" s="56" t="str">
        <f t="array" ref="AH42">XLOOKUP(AJ42,SEA!B:B,SEA!A:A)</f>
        <v>Singing Bowl</v>
      </c>
      <c r="AI42" s="56" t="str">
        <f t="shared" si="1"/>
        <v>Brass Singing Bowl</v>
      </c>
      <c r="AJ42" s="4" t="str">
        <f t="shared" si="9"/>
        <v>HO0008600000</v>
      </c>
      <c r="AM42" s="4"/>
      <c r="AN42" s="56"/>
      <c r="AO42" s="56"/>
      <c r="AP42" s="4" t="str">
        <f t="shared" si="2"/>
        <v>HO0080600000</v>
      </c>
      <c r="AS42" s="4"/>
      <c r="AT42" s="56" t="str">
        <f t="array" ref="AT42">XLOOKUP(AV42,SEA!B:B,SEA!A:A)</f>
        <v>#N/A</v>
      </c>
      <c r="AU42" s="56" t="str">
        <f t="shared" si="3"/>
        <v>#N/A</v>
      </c>
      <c r="AV42" s="4" t="str">
        <f t="shared" si="10"/>
        <v/>
      </c>
      <c r="AW42" s="4"/>
      <c r="AX42" s="4"/>
      <c r="AY42" s="4"/>
      <c r="AZ42" s="56" t="str">
        <f t="array" ref="AZ42">XLOOKUP(BB42,SEA!B:B,SEA!A:A)</f>
        <v>Incense-Stick-Lavender</v>
      </c>
      <c r="BA42" s="56" t="str">
        <f t="shared" si="4"/>
        <v>Incense-Stick-Lavender</v>
      </c>
      <c r="BB42" s="4" t="str">
        <f t="shared" si="11"/>
        <v>HO0027000002</v>
      </c>
      <c r="BE42" s="4"/>
      <c r="BF42" s="56" t="str">
        <f t="array" ref="BF42">XLOOKUP(BH42,SEA!B:B,SEA!A:A)</f>
        <v>Cotton MOM Printed Bag XXL</v>
      </c>
      <c r="BG42" s="56" t="str">
        <f t="shared" si="5"/>
        <v>Cotton MOM Printed Bag XXL</v>
      </c>
      <c r="BH42" s="4" t="str">
        <f t="shared" si="6"/>
        <v>CA0239600600</v>
      </c>
      <c r="BK42" s="4"/>
      <c r="BL42" s="56" t="str">
        <f t="array" ref="BL42">XLOOKUP(BN42,SEA!B:B,SEA!A:A)</f>
        <v>#N/A</v>
      </c>
      <c r="BM42" s="56" t="str">
        <f t="shared" si="7"/>
        <v>#N/A</v>
      </c>
      <c r="BN42" s="4" t="str">
        <f t="shared" si="8"/>
        <v/>
      </c>
      <c r="BO42" s="4"/>
      <c r="BP42" s="4"/>
      <c r="BQ42" s="4"/>
      <c r="BR42" s="4"/>
      <c r="BS42" s="4"/>
    </row>
    <row r="43">
      <c r="A43" s="166">
        <v>1.0</v>
      </c>
      <c r="B43" s="14" t="s">
        <v>2115</v>
      </c>
      <c r="C43" s="14" t="s">
        <v>2149</v>
      </c>
      <c r="D43" s="14" t="s">
        <v>2238</v>
      </c>
      <c r="E43" s="14">
        <v>10.0</v>
      </c>
      <c r="F43" s="171"/>
      <c r="G43" s="14" t="s">
        <v>2127</v>
      </c>
      <c r="H43" s="14" t="s">
        <v>499</v>
      </c>
      <c r="I43" s="14" t="s">
        <v>2239</v>
      </c>
      <c r="J43" s="14">
        <v>280.0</v>
      </c>
      <c r="K43" s="172"/>
      <c r="P43" s="171"/>
      <c r="Q43" s="14" t="s">
        <v>2120</v>
      </c>
      <c r="R43" s="14" t="s">
        <v>264</v>
      </c>
      <c r="S43" s="14" t="s">
        <v>260</v>
      </c>
      <c r="T43" s="14">
        <v>1150.0</v>
      </c>
      <c r="U43" s="172"/>
      <c r="V43" s="14" t="s">
        <v>2121</v>
      </c>
      <c r="W43" s="14" t="s">
        <v>157</v>
      </c>
      <c r="X43" s="14" t="s">
        <v>156</v>
      </c>
      <c r="Y43" s="14">
        <v>50.0</v>
      </c>
      <c r="Z43" s="168">
        <v>6.0</v>
      </c>
      <c r="AA43" s="14"/>
      <c r="AB43" s="169"/>
      <c r="AC43" s="169"/>
      <c r="AD43" s="115"/>
      <c r="AE43" s="170"/>
      <c r="AF43" s="170"/>
      <c r="AG43" s="170"/>
      <c r="AH43" s="56" t="str">
        <f t="array" ref="AH43">XLOOKUP(AJ43,SEA!B:B,SEA!A:A)</f>
        <v>Brass-Plate-GuruPooja</v>
      </c>
      <c r="AI43" s="56" t="str">
        <f t="shared" si="1"/>
        <v>Brass Plate Large</v>
      </c>
      <c r="AJ43" s="4" t="str">
        <f t="shared" si="9"/>
        <v>HO0072000400</v>
      </c>
      <c r="AM43" s="4"/>
      <c r="AN43" s="56"/>
      <c r="AO43" s="56"/>
      <c r="AP43" s="4" t="str">
        <f t="shared" si="2"/>
        <v>HO0088100000</v>
      </c>
      <c r="AS43" s="4"/>
      <c r="AT43" s="56" t="str">
        <f t="array" ref="AT43">XLOOKUP(AV43,SEA!B:B,SEA!A:A)</f>
        <v>#N/A</v>
      </c>
      <c r="AU43" s="56" t="str">
        <f t="shared" si="3"/>
        <v>#N/A</v>
      </c>
      <c r="AV43" s="4" t="str">
        <f t="shared" si="10"/>
        <v/>
      </c>
      <c r="AW43" s="4"/>
      <c r="AX43" s="4"/>
      <c r="AY43" s="4"/>
      <c r="AZ43" s="56" t="str">
        <f t="array" ref="AZ43">XLOOKUP(BB43,SEA!B:B,SEA!A:A)</f>
        <v>Incense-Stick-Lotus</v>
      </c>
      <c r="BA43" s="56" t="str">
        <f t="shared" si="4"/>
        <v>Incense-Stick-Lotus</v>
      </c>
      <c r="BB43" s="4" t="str">
        <f t="shared" si="11"/>
        <v>HO0027200002</v>
      </c>
      <c r="BE43" s="4"/>
      <c r="BF43" s="56" t="str">
        <f t="array" ref="BF43">XLOOKUP(BH43,SEA!B:B,SEA!A:A)</f>
        <v>#N/A</v>
      </c>
      <c r="BG43" s="56" t="str">
        <f t="shared" si="5"/>
        <v>Nandi Washed Cotton T Shirt with Quote (Grey) S</v>
      </c>
      <c r="BH43" s="4" t="str">
        <f t="shared" si="6"/>
        <v>CA0252800200</v>
      </c>
      <c r="BK43" s="4"/>
      <c r="BL43" s="56" t="str">
        <f t="array" ref="BL43">XLOOKUP(BN43,SEA!B:B,SEA!A:A)</f>
        <v>#N/A</v>
      </c>
      <c r="BM43" s="56" t="str">
        <f t="shared" si="7"/>
        <v>#N/A</v>
      </c>
      <c r="BN43" s="4" t="str">
        <f t="shared" si="8"/>
        <v/>
      </c>
      <c r="BO43" s="4"/>
      <c r="BP43" s="4"/>
      <c r="BQ43" s="4"/>
      <c r="BR43" s="4"/>
      <c r="BS43" s="4"/>
    </row>
    <row r="44">
      <c r="A44" s="166">
        <v>1.0</v>
      </c>
      <c r="B44" s="14" t="s">
        <v>2115</v>
      </c>
      <c r="C44" s="14" t="s">
        <v>2153</v>
      </c>
      <c r="D44" s="14" t="s">
        <v>2240</v>
      </c>
      <c r="E44" s="14">
        <v>10.0</v>
      </c>
      <c r="F44" s="171"/>
      <c r="G44" s="14" t="s">
        <v>2127</v>
      </c>
      <c r="H44" s="14" t="s">
        <v>493</v>
      </c>
      <c r="I44" s="14" t="s">
        <v>2241</v>
      </c>
      <c r="J44" s="14">
        <v>220.0</v>
      </c>
      <c r="K44" s="172"/>
      <c r="P44" s="171"/>
      <c r="Q44" s="14" t="s">
        <v>2120</v>
      </c>
      <c r="R44" s="14" t="s">
        <v>764</v>
      </c>
      <c r="S44" s="14" t="s">
        <v>763</v>
      </c>
      <c r="T44" s="14">
        <v>1028.0</v>
      </c>
      <c r="U44" s="172"/>
      <c r="V44" s="14" t="s">
        <v>2121</v>
      </c>
      <c r="W44" s="14" t="s">
        <v>493</v>
      </c>
      <c r="X44" s="14" t="s">
        <v>492</v>
      </c>
      <c r="Y44" s="14">
        <v>45.0</v>
      </c>
      <c r="Z44" s="168">
        <v>6.0</v>
      </c>
      <c r="AA44" s="14"/>
      <c r="AB44" s="169"/>
      <c r="AC44" s="169"/>
      <c r="AD44" s="115"/>
      <c r="AE44" s="170"/>
      <c r="AF44" s="170"/>
      <c r="AG44" s="170"/>
      <c r="AH44" s="56" t="str">
        <f t="array" ref="AH44">XLOOKUP(AJ44,SEA!B:B,SEA!A:A)</f>
        <v>Arthi-Stand-12x3x2.5</v>
      </c>
      <c r="AI44" s="56" t="str">
        <f t="shared" si="1"/>
        <v>Brass Arthi Stand with MS handle</v>
      </c>
      <c r="AJ44" s="4" t="str">
        <f t="shared" si="9"/>
        <v>HO0072200000</v>
      </c>
      <c r="AM44" s="4"/>
      <c r="AN44" s="56"/>
      <c r="AO44" s="56"/>
      <c r="AP44" s="4" t="str">
        <f t="shared" si="2"/>
        <v>HO0107100002</v>
      </c>
      <c r="AS44" s="4"/>
      <c r="AT44" s="56" t="str">
        <f t="array" ref="AT44">XLOOKUP(AV44,SEA!B:B,SEA!A:A)</f>
        <v>#N/A</v>
      </c>
      <c r="AU44" s="56" t="str">
        <f t="shared" si="3"/>
        <v>#N/A</v>
      </c>
      <c r="AV44" s="4" t="str">
        <f t="shared" si="10"/>
        <v/>
      </c>
      <c r="AW44" s="4"/>
      <c r="AX44" s="4"/>
      <c r="AY44" s="4"/>
      <c r="AZ44" s="56" t="str">
        <f t="array" ref="AZ44">XLOOKUP(BB44,SEA!B:B,SEA!A:A)</f>
        <v>Incense-Stick-Sage</v>
      </c>
      <c r="BA44" s="56" t="str">
        <f t="shared" si="4"/>
        <v>Incense-Stick-Sage</v>
      </c>
      <c r="BB44" s="4" t="str">
        <f t="shared" si="11"/>
        <v>HO0027300002</v>
      </c>
      <c r="BE44" s="4"/>
      <c r="BF44" s="56" t="str">
        <f t="array" ref="BF44">XLOOKUP(BH44,SEA!B:B,SEA!A:A)</f>
        <v>#N/A</v>
      </c>
      <c r="BG44" s="56" t="str">
        <f t="shared" si="5"/>
        <v>Nandi Washed Cotton T Shirt with Quote (Grey) M</v>
      </c>
      <c r="BH44" s="4" t="str">
        <f t="shared" si="6"/>
        <v>CA0252800300</v>
      </c>
      <c r="BK44" s="4"/>
      <c r="BL44" s="56" t="str">
        <f t="array" ref="BL44">XLOOKUP(BN44,SEA!B:B,SEA!A:A)</f>
        <v>#N/A</v>
      </c>
      <c r="BM44" s="56" t="str">
        <f t="shared" si="7"/>
        <v>#N/A</v>
      </c>
      <c r="BN44" s="4" t="str">
        <f t="shared" si="8"/>
        <v/>
      </c>
      <c r="BO44" s="4"/>
      <c r="BP44" s="4"/>
      <c r="BQ44" s="4"/>
      <c r="BR44" s="4"/>
      <c r="BS44" s="4"/>
    </row>
    <row r="45">
      <c r="A45" s="166">
        <v>1.0</v>
      </c>
      <c r="B45" s="14" t="s">
        <v>2115</v>
      </c>
      <c r="C45" s="14" t="s">
        <v>2157</v>
      </c>
      <c r="D45" s="14" t="s">
        <v>2242</v>
      </c>
      <c r="E45" s="14">
        <v>15.0</v>
      </c>
      <c r="F45" s="171"/>
      <c r="G45" s="14" t="s">
        <v>2127</v>
      </c>
      <c r="H45" s="14" t="s">
        <v>487</v>
      </c>
      <c r="I45" s="14" t="s">
        <v>2243</v>
      </c>
      <c r="J45" s="14">
        <v>285.0</v>
      </c>
      <c r="K45" s="172"/>
      <c r="P45" s="171"/>
      <c r="Q45" s="14" t="s">
        <v>2120</v>
      </c>
      <c r="R45" s="14" t="s">
        <v>261</v>
      </c>
      <c r="S45" s="14" t="s">
        <v>260</v>
      </c>
      <c r="T45" s="14">
        <v>936.0</v>
      </c>
      <c r="U45" s="172"/>
      <c r="V45" s="14" t="s">
        <v>2121</v>
      </c>
      <c r="W45" s="14" t="s">
        <v>269</v>
      </c>
      <c r="X45" s="14" t="s">
        <v>268</v>
      </c>
      <c r="Y45" s="14">
        <v>45.0</v>
      </c>
      <c r="Z45" s="168">
        <v>6.0</v>
      </c>
      <c r="AA45" s="14"/>
      <c r="AB45" s="169"/>
      <c r="AC45" s="169"/>
      <c r="AD45" s="115"/>
      <c r="AE45" s="170"/>
      <c r="AF45" s="170"/>
      <c r="AG45" s="170"/>
      <c r="AH45" s="56" t="str">
        <f t="array" ref="AH45">XLOOKUP(AJ45,SEA!B:B,SEA!A:A)</f>
        <v>US Isha Loban (Incense Blend)</v>
      </c>
      <c r="AI45" s="56" t="str">
        <f t="shared" si="1"/>
        <v>Incense Powder</v>
      </c>
      <c r="AJ45" s="4" t="str">
        <f t="shared" si="9"/>
        <v>HO0107100002</v>
      </c>
      <c r="AM45" s="4"/>
      <c r="AN45" s="56"/>
      <c r="AO45" s="56"/>
      <c r="AP45" s="4" t="str">
        <f t="shared" si="2"/>
        <v>HO0107700000</v>
      </c>
      <c r="AS45" s="4"/>
      <c r="AT45" s="56" t="str">
        <f t="array" ref="AT45">XLOOKUP(AV45,SEA!B:B,SEA!A:A)</f>
        <v>#N/A</v>
      </c>
      <c r="AU45" s="56" t="str">
        <f t="shared" si="3"/>
        <v>#N/A</v>
      </c>
      <c r="AV45" s="4" t="str">
        <f t="shared" si="10"/>
        <v/>
      </c>
      <c r="AW45" s="4"/>
      <c r="AX45" s="4"/>
      <c r="AY45" s="4"/>
      <c r="AZ45" s="56" t="str">
        <f t="array" ref="AZ45">XLOOKUP(BB45,SEA!B:B,SEA!A:A)</f>
        <v>Incense-Stick-Camphor</v>
      </c>
      <c r="BA45" s="56" t="str">
        <f t="shared" si="4"/>
        <v>Incense-Stick-Camphor</v>
      </c>
      <c r="BB45" s="4" t="str">
        <f t="shared" si="11"/>
        <v>HO0027500002</v>
      </c>
      <c r="BE45" s="4"/>
      <c r="BF45" s="56" t="str">
        <f t="array" ref="BF45">XLOOKUP(BH45,SEA!B:B,SEA!A:A)</f>
        <v>#N/A</v>
      </c>
      <c r="BG45" s="56" t="str">
        <f t="shared" si="5"/>
        <v>Nandi Washed Cotton T Shirt with Quote (Grey) L</v>
      </c>
      <c r="BH45" s="4" t="str">
        <f t="shared" si="6"/>
        <v>CA0252800400</v>
      </c>
      <c r="BK45" s="4"/>
      <c r="BL45" s="56" t="str">
        <f t="array" ref="BL45">XLOOKUP(BN45,SEA!B:B,SEA!A:A)</f>
        <v>#N/A</v>
      </c>
      <c r="BM45" s="56" t="str">
        <f t="shared" si="7"/>
        <v>#N/A</v>
      </c>
      <c r="BN45" s="4" t="str">
        <f t="shared" si="8"/>
        <v/>
      </c>
      <c r="BO45" s="4"/>
      <c r="BP45" s="4"/>
      <c r="BQ45" s="4"/>
      <c r="BR45" s="4"/>
      <c r="BS45" s="4"/>
    </row>
    <row r="46">
      <c r="A46" s="166">
        <v>1.0</v>
      </c>
      <c r="B46" s="14" t="s">
        <v>2115</v>
      </c>
      <c r="C46" s="14" t="s">
        <v>2160</v>
      </c>
      <c r="D46" s="14" t="s">
        <v>2244</v>
      </c>
      <c r="E46" s="14">
        <v>10.0</v>
      </c>
      <c r="F46" s="171"/>
      <c r="G46" s="14" t="s">
        <v>2127</v>
      </c>
      <c r="H46" s="14" t="s">
        <v>513</v>
      </c>
      <c r="I46" s="14" t="s">
        <v>2245</v>
      </c>
      <c r="J46" s="14">
        <v>310.0</v>
      </c>
      <c r="K46" s="172"/>
      <c r="P46" s="171"/>
      <c r="Q46" s="14" t="s">
        <v>2120</v>
      </c>
      <c r="R46" s="14" t="s">
        <v>266</v>
      </c>
      <c r="S46" s="14" t="s">
        <v>265</v>
      </c>
      <c r="T46" s="14">
        <v>331.0</v>
      </c>
      <c r="U46" s="172"/>
      <c r="V46" s="14" t="s">
        <v>2121</v>
      </c>
      <c r="W46" s="14" t="s">
        <v>466</v>
      </c>
      <c r="X46" s="14" t="s">
        <v>465</v>
      </c>
      <c r="Y46" s="14">
        <v>40.0</v>
      </c>
      <c r="Z46" s="168">
        <v>6.0</v>
      </c>
      <c r="AA46" s="14"/>
      <c r="AB46" s="169"/>
      <c r="AC46" s="169"/>
      <c r="AD46" s="115"/>
      <c r="AE46" s="170"/>
      <c r="AF46" s="170"/>
      <c r="AG46" s="170"/>
      <c r="AH46" s="56" t="str">
        <f t="array" ref="AH46">XLOOKUP(AJ46,SEA!B:B,SEA!A:A)</f>
        <v>Infinite - Screen Printed Notebook</v>
      </c>
      <c r="AI46" s="56" t="str">
        <f t="shared" si="1"/>
        <v>Infinite - Screen Printed Notebook</v>
      </c>
      <c r="AJ46" s="4" t="str">
        <f t="shared" si="9"/>
        <v>HO0116117000</v>
      </c>
      <c r="AM46" s="4"/>
      <c r="AN46" s="56"/>
      <c r="AO46" s="56"/>
      <c r="AP46" s="4" t="str">
        <f t="shared" si="2"/>
        <v>HO0110200000</v>
      </c>
      <c r="AS46" s="4"/>
      <c r="AT46" s="56" t="str">
        <f t="array" ref="AT46">XLOOKUP(AV46,SEA!B:B,SEA!A:A)</f>
        <v>#N/A</v>
      </c>
      <c r="AU46" s="56" t="str">
        <f t="shared" si="3"/>
        <v>#N/A</v>
      </c>
      <c r="AV46" s="4" t="str">
        <f t="shared" si="10"/>
        <v/>
      </c>
      <c r="AW46" s="4"/>
      <c r="AX46" s="4"/>
      <c r="AY46" s="4"/>
      <c r="AZ46" s="56" t="str">
        <f t="array" ref="AZ46">XLOOKUP(BB46,SEA!B:B,SEA!A:A)</f>
        <v>Incense-Stick-Nagachampa</v>
      </c>
      <c r="BA46" s="56" t="str">
        <f t="shared" si="4"/>
        <v>Incense-Stick-Nagachampa</v>
      </c>
      <c r="BB46" s="4" t="str">
        <f t="shared" si="11"/>
        <v>HO0027817002</v>
      </c>
      <c r="BE46" s="4"/>
      <c r="BF46" s="56" t="str">
        <f t="array" ref="BF46">XLOOKUP(BH46,SEA!B:B,SEA!A:A)</f>
        <v>#N/A</v>
      </c>
      <c r="BG46" s="56" t="str">
        <f t="shared" si="5"/>
        <v>Nandi Washed Cotton T Shirt with Quote (Grey) XL</v>
      </c>
      <c r="BH46" s="4" t="str">
        <f t="shared" si="6"/>
        <v>CA0252800500</v>
      </c>
      <c r="BK46" s="4"/>
      <c r="BL46" s="56" t="str">
        <f t="array" ref="BL46">XLOOKUP(BN46,SEA!B:B,SEA!A:A)</f>
        <v>#N/A</v>
      </c>
      <c r="BM46" s="56" t="str">
        <f t="shared" si="7"/>
        <v>#N/A</v>
      </c>
      <c r="BN46" s="4" t="str">
        <f t="shared" si="8"/>
        <v/>
      </c>
      <c r="BO46" s="4"/>
      <c r="BP46" s="4"/>
      <c r="BQ46" s="4"/>
      <c r="BR46" s="4"/>
      <c r="BS46" s="4"/>
    </row>
    <row r="47">
      <c r="A47" s="166">
        <v>1.0</v>
      </c>
      <c r="B47" s="14" t="s">
        <v>2115</v>
      </c>
      <c r="C47" s="14" t="s">
        <v>2165</v>
      </c>
      <c r="D47" s="14" t="s">
        <v>2246</v>
      </c>
      <c r="E47" s="14">
        <v>5.0</v>
      </c>
      <c r="F47" s="171"/>
      <c r="G47" s="14" t="s">
        <v>2127</v>
      </c>
      <c r="H47" s="14" t="s">
        <v>519</v>
      </c>
      <c r="I47" s="14" t="s">
        <v>2247</v>
      </c>
      <c r="J47" s="14">
        <v>105.0</v>
      </c>
      <c r="K47" s="172"/>
      <c r="P47" s="171"/>
      <c r="Q47" s="14" t="s">
        <v>2120</v>
      </c>
      <c r="R47" s="14" t="s">
        <v>737</v>
      </c>
      <c r="S47" s="14" t="s">
        <v>736</v>
      </c>
      <c r="T47" s="14">
        <v>131.0</v>
      </c>
      <c r="U47" s="172"/>
      <c r="V47" s="14" t="s">
        <v>2121</v>
      </c>
      <c r="W47" s="14" t="s">
        <v>487</v>
      </c>
      <c r="X47" s="14" t="s">
        <v>486</v>
      </c>
      <c r="Y47" s="14">
        <v>40.0</v>
      </c>
      <c r="Z47" s="168">
        <v>6.0</v>
      </c>
      <c r="AA47" s="14"/>
      <c r="AB47" s="169"/>
      <c r="AC47" s="169"/>
      <c r="AD47" s="115"/>
      <c r="AE47" s="170"/>
      <c r="AF47" s="170"/>
      <c r="AG47" s="170"/>
      <c r="AH47" s="56" t="str">
        <f t="array" ref="AH47">XLOOKUP(AJ47,SEA!B:B,SEA!A:A)</f>
        <v>Adiyogi Notebook with Copper Foil Details - Blue</v>
      </c>
      <c r="AI47" s="56" t="str">
        <f t="shared" si="1"/>
        <v>Adiyogi Notebook with Copper Fit Details - Blue</v>
      </c>
      <c r="AJ47" s="4" t="str">
        <f t="shared" si="9"/>
        <v>HO0116117200</v>
      </c>
      <c r="AM47" s="4"/>
      <c r="AN47" s="56"/>
      <c r="AO47" s="56"/>
      <c r="AP47" s="4" t="str">
        <f t="shared" si="2"/>
        <v>HO0110400000</v>
      </c>
      <c r="AS47" s="4"/>
      <c r="AT47" s="56" t="str">
        <f t="array" ref="AT47">XLOOKUP(AV47,SEA!B:B,SEA!A:A)</f>
        <v>#N/A</v>
      </c>
      <c r="AU47" s="56" t="str">
        <f t="shared" si="3"/>
        <v>#N/A</v>
      </c>
      <c r="AV47" s="4" t="str">
        <f t="shared" si="10"/>
        <v/>
      </c>
      <c r="AW47" s="4"/>
      <c r="AX47" s="4"/>
      <c r="AY47" s="4"/>
      <c r="AZ47" s="56" t="str">
        <f t="array" ref="AZ47">XLOOKUP(BB47,SEA!B:B,SEA!A:A)</f>
        <v>Incense-Stick-Nightqueen</v>
      </c>
      <c r="BA47" s="56" t="str">
        <f t="shared" si="4"/>
        <v>Incense-Stick-Nightqueen</v>
      </c>
      <c r="BB47" s="4" t="str">
        <f t="shared" si="11"/>
        <v>HO0027900002</v>
      </c>
      <c r="BE47" s="4"/>
      <c r="BF47" s="56" t="str">
        <f t="array" ref="BF47">XLOOKUP(BH47,SEA!B:B,SEA!A:A)</f>
        <v>#N/A</v>
      </c>
      <c r="BG47" s="56" t="str">
        <f t="shared" si="5"/>
        <v>Nandi Washed Cotton T Shirt with Quote (Grey) XXL</v>
      </c>
      <c r="BH47" s="4" t="str">
        <f t="shared" si="6"/>
        <v>CA0252800600</v>
      </c>
      <c r="BK47" s="4"/>
      <c r="BL47" s="56" t="str">
        <f t="array" ref="BL47">XLOOKUP(BN47,SEA!B:B,SEA!A:A)</f>
        <v>#N/A</v>
      </c>
      <c r="BM47" s="56" t="str">
        <f t="shared" si="7"/>
        <v>#N/A</v>
      </c>
      <c r="BN47" s="4" t="str">
        <f t="shared" si="8"/>
        <v/>
      </c>
      <c r="BO47" s="4"/>
      <c r="BP47" s="4"/>
      <c r="BQ47" s="4"/>
      <c r="BR47" s="4"/>
      <c r="BS47" s="4"/>
    </row>
    <row r="48">
      <c r="A48" s="166">
        <v>1.0</v>
      </c>
      <c r="B48" s="14" t="s">
        <v>2115</v>
      </c>
      <c r="C48" s="14" t="s">
        <v>537</v>
      </c>
      <c r="D48" s="14" t="s">
        <v>536</v>
      </c>
      <c r="E48" s="26">
        <v>2000.0</v>
      </c>
      <c r="F48" s="171"/>
      <c r="G48" s="14" t="s">
        <v>2127</v>
      </c>
      <c r="H48" s="14" t="s">
        <v>489</v>
      </c>
      <c r="I48" s="14" t="s">
        <v>2249</v>
      </c>
      <c r="J48" s="14">
        <v>350.0</v>
      </c>
      <c r="K48" s="172"/>
      <c r="P48" s="171"/>
      <c r="Q48" s="14" t="s">
        <v>2120</v>
      </c>
      <c r="R48" s="14" t="s">
        <v>90</v>
      </c>
      <c r="S48" s="14" t="s">
        <v>89</v>
      </c>
      <c r="T48" s="14">
        <v>359.0</v>
      </c>
      <c r="U48" s="172"/>
      <c r="V48" s="14" t="s">
        <v>2121</v>
      </c>
      <c r="W48" s="14" t="s">
        <v>202</v>
      </c>
      <c r="X48" s="14" t="s">
        <v>201</v>
      </c>
      <c r="Y48" s="14">
        <v>40.0</v>
      </c>
      <c r="Z48" s="168">
        <v>6.0</v>
      </c>
      <c r="AA48" s="14"/>
      <c r="AB48" s="169"/>
      <c r="AC48" s="177"/>
      <c r="AD48" s="115"/>
      <c r="AE48" s="170"/>
      <c r="AF48" s="170"/>
      <c r="AG48" s="170"/>
      <c r="AH48" s="56" t="str">
        <f t="array" ref="AH48">XLOOKUP(AJ48,SEA!B:B,SEA!A:A)</f>
        <v>Dasangam in Cup</v>
      </c>
      <c r="AI48" s="56" t="str">
        <f t="shared" si="1"/>
        <v>Incense Dasangam in Cups 12 Pcs</v>
      </c>
      <c r="AJ48" s="4" t="str">
        <f t="shared" si="9"/>
        <v>HO0118700002</v>
      </c>
      <c r="AM48" s="4"/>
      <c r="AN48" s="56"/>
      <c r="AO48" s="56"/>
      <c r="AP48" s="4" t="str">
        <f t="shared" si="2"/>
        <v>HO0116117000</v>
      </c>
      <c r="AS48" s="4"/>
      <c r="AT48" s="56" t="str">
        <f t="array" ref="AT48">XLOOKUP(AV48,SEA!B:B,SEA!A:A)</f>
        <v>#N/A</v>
      </c>
      <c r="AU48" s="56" t="str">
        <f t="shared" si="3"/>
        <v>#N/A</v>
      </c>
      <c r="AV48" s="4" t="str">
        <f t="shared" si="10"/>
        <v/>
      </c>
      <c r="AW48" s="4"/>
      <c r="AX48" s="4"/>
      <c r="AY48" s="4"/>
      <c r="AZ48" s="56" t="str">
        <f t="array" ref="AZ48">XLOOKUP(BB48,SEA!B:B,SEA!A:A)</f>
        <v>Incense-Stick-Vanilla</v>
      </c>
      <c r="BA48" s="56" t="str">
        <f t="shared" si="4"/>
        <v>Incense-Stick-Vanilla</v>
      </c>
      <c r="BB48" s="4" t="str">
        <f t="shared" si="11"/>
        <v>HO0028200002</v>
      </c>
      <c r="BE48" s="4"/>
      <c r="BF48" s="56" t="str">
        <f t="array" ref="BF48">XLOOKUP(BH48,SEA!B:B,SEA!A:A)</f>
        <v>#N/A</v>
      </c>
      <c r="BG48" s="56" t="str">
        <f t="shared" si="5"/>
        <v>Sacred Strokes - Sarpa Men T-shirt - Brick - Premium cotton, Interlock knit, Oversize fit</v>
      </c>
      <c r="BH48" s="4" t="str">
        <f t="shared" si="6"/>
        <v>CA02531200</v>
      </c>
      <c r="BK48" s="4"/>
      <c r="BL48" s="56" t="str">
        <f t="array" ref="BL48">XLOOKUP(BN48,SEA!B:B,SEA!A:A)</f>
        <v>#N/A</v>
      </c>
      <c r="BM48" s="56" t="str">
        <f t="shared" si="7"/>
        <v>#N/A</v>
      </c>
      <c r="BN48" s="4" t="str">
        <f t="shared" si="8"/>
        <v/>
      </c>
      <c r="BO48" s="4"/>
      <c r="BP48" s="4"/>
      <c r="BQ48" s="4"/>
      <c r="BR48" s="4"/>
      <c r="BS48" s="4"/>
    </row>
    <row r="49">
      <c r="A49" s="166">
        <v>1.0</v>
      </c>
      <c r="B49" s="14" t="s">
        <v>2115</v>
      </c>
      <c r="C49" s="14" t="s">
        <v>2170</v>
      </c>
      <c r="D49" s="14" t="s">
        <v>2251</v>
      </c>
      <c r="E49" s="14">
        <v>5.0</v>
      </c>
      <c r="F49" s="171"/>
      <c r="G49" s="14" t="s">
        <v>2127</v>
      </c>
      <c r="H49" s="14" t="s">
        <v>466</v>
      </c>
      <c r="I49" s="14" t="s">
        <v>2252</v>
      </c>
      <c r="J49" s="14">
        <v>125.0</v>
      </c>
      <c r="K49" s="172"/>
      <c r="P49" s="171"/>
      <c r="Q49" s="14" t="s">
        <v>2120</v>
      </c>
      <c r="R49" s="14" t="s">
        <v>731</v>
      </c>
      <c r="S49" s="14" t="s">
        <v>730</v>
      </c>
      <c r="T49" s="14">
        <v>184.0</v>
      </c>
      <c r="U49" s="172"/>
      <c r="V49" s="14" t="s">
        <v>2121</v>
      </c>
      <c r="W49" s="14" t="s">
        <v>271</v>
      </c>
      <c r="X49" s="14" t="s">
        <v>270</v>
      </c>
      <c r="Y49" s="14">
        <v>40.0</v>
      </c>
      <c r="Z49" s="168">
        <v>6.0</v>
      </c>
      <c r="AA49" s="14"/>
      <c r="AB49" s="169"/>
      <c r="AC49" s="177"/>
      <c r="AD49" s="115"/>
      <c r="AE49" s="170"/>
      <c r="AF49" s="170"/>
      <c r="AG49" s="170"/>
      <c r="AH49" s="56" t="str">
        <f t="array" ref="AH49">XLOOKUP(AJ49,SEA!B:B,SEA!A:A)</f>
        <v>#N/A</v>
      </c>
      <c r="AI49" s="56" t="str">
        <f t="shared" si="1"/>
        <v>Sacred Space for Self Transformation English Book</v>
      </c>
      <c r="AJ49" s="4" t="str">
        <f t="shared" si="9"/>
        <v>ME0004501500</v>
      </c>
      <c r="AM49" s="4"/>
      <c r="AN49" s="56"/>
      <c r="AO49" s="56"/>
      <c r="AP49" s="4" t="str">
        <f t="shared" si="2"/>
        <v>HO0116117200</v>
      </c>
      <c r="AS49" s="4"/>
      <c r="AT49" s="56" t="str">
        <f t="array" ref="AT49">XLOOKUP(AV49,SEA!B:B,SEA!A:A)</f>
        <v>#N/A</v>
      </c>
      <c r="AU49" s="56" t="str">
        <f t="shared" si="3"/>
        <v>#N/A</v>
      </c>
      <c r="AV49" s="4" t="str">
        <f t="shared" si="10"/>
        <v/>
      </c>
      <c r="AW49" s="4"/>
      <c r="AX49" s="4"/>
      <c r="AY49" s="4"/>
      <c r="AZ49" s="56" t="str">
        <f t="array" ref="AZ49">XLOOKUP(BB49,SEA!B:B,SEA!A:A)</f>
        <v>Incense-Stick-Vetiver-10</v>
      </c>
      <c r="BA49" s="56" t="str">
        <f t="shared" si="4"/>
        <v>Incense-Stick-Vetiver-10</v>
      </c>
      <c r="BB49" s="4" t="str">
        <f t="shared" si="11"/>
        <v>HO0028617002</v>
      </c>
      <c r="BE49" s="4"/>
      <c r="BF49" s="56"/>
      <c r="BG49" s="56"/>
      <c r="BH49" s="4" t="str">
        <f t="shared" si="6"/>
        <v>CA02531300</v>
      </c>
      <c r="BK49" s="4"/>
      <c r="BL49" s="56" t="str">
        <f t="array" ref="BL49">XLOOKUP(BN49,SEA!B:B,SEA!A:A)</f>
        <v>#N/A</v>
      </c>
      <c r="BM49" s="56" t="str">
        <f t="shared" si="7"/>
        <v>#N/A</v>
      </c>
      <c r="BN49" s="4" t="str">
        <f t="shared" si="8"/>
        <v/>
      </c>
      <c r="BO49" s="4"/>
      <c r="BP49" s="4"/>
      <c r="BQ49" s="4"/>
      <c r="BR49" s="4"/>
      <c r="BS49" s="4"/>
    </row>
    <row r="50">
      <c r="A50" s="166">
        <v>1.0</v>
      </c>
      <c r="B50" s="14" t="s">
        <v>2115</v>
      </c>
      <c r="C50" s="14" t="s">
        <v>2174</v>
      </c>
      <c r="D50" s="14" t="s">
        <v>2254</v>
      </c>
      <c r="E50" s="14">
        <v>15.0</v>
      </c>
      <c r="F50" s="171"/>
      <c r="G50" s="14" t="s">
        <v>2127</v>
      </c>
      <c r="H50" s="14" t="s">
        <v>261</v>
      </c>
      <c r="I50" s="14" t="s">
        <v>2255</v>
      </c>
      <c r="J50" s="14">
        <v>498.0</v>
      </c>
      <c r="K50" s="172"/>
      <c r="P50" s="171"/>
      <c r="Q50" s="14" t="s">
        <v>2120</v>
      </c>
      <c r="R50" s="14" t="s">
        <v>768</v>
      </c>
      <c r="S50" s="14" t="s">
        <v>767</v>
      </c>
      <c r="T50" s="14">
        <v>70.0</v>
      </c>
      <c r="U50" s="172"/>
      <c r="V50" s="14" t="s">
        <v>2121</v>
      </c>
      <c r="W50" s="14" t="s">
        <v>206</v>
      </c>
      <c r="X50" s="14" t="s">
        <v>205</v>
      </c>
      <c r="Y50" s="14">
        <v>40.0</v>
      </c>
      <c r="Z50" s="168">
        <v>6.0</v>
      </c>
      <c r="AA50" s="14"/>
      <c r="AB50" s="178"/>
      <c r="AC50" s="178"/>
      <c r="AD50" s="115"/>
      <c r="AE50" s="170"/>
      <c r="AF50" s="170"/>
      <c r="AG50" s="170"/>
      <c r="AH50" s="56" t="str">
        <f t="array" ref="AH50">XLOOKUP(AJ50,SEA!B:B,SEA!A:A)</f>
        <v>AY406 Adiyogi Photo (16x24)</v>
      </c>
      <c r="AI50" s="56" t="str">
        <f t="shared" si="1"/>
        <v>Framed Adiyogi Photo 16 x 24 Inch AY 406</v>
      </c>
      <c r="AJ50" s="4" t="str">
        <f t="shared" si="9"/>
        <v>ME0015712200</v>
      </c>
      <c r="AM50" s="4"/>
      <c r="AN50" s="56"/>
      <c r="AO50" s="56"/>
      <c r="AP50" s="4" t="str">
        <f t="shared" si="2"/>
        <v>ME0000501500</v>
      </c>
      <c r="AS50" s="4"/>
      <c r="AT50" s="56" t="str">
        <f t="array" ref="AT50">XLOOKUP(AV50,SEA!B:B,SEA!A:A)</f>
        <v>#N/A</v>
      </c>
      <c r="AU50" s="56" t="str">
        <f t="shared" si="3"/>
        <v>#N/A</v>
      </c>
      <c r="AV50" s="4" t="str">
        <f t="shared" si="10"/>
        <v/>
      </c>
      <c r="AW50" s="4"/>
      <c r="AX50" s="4"/>
      <c r="AY50" s="4"/>
      <c r="AZ50" s="56" t="str">
        <f t="array" ref="AZ50">XLOOKUP(BB50,SEA!B:B,SEA!A:A)</f>
        <v>Incense-Stick-Eucalyptus-10</v>
      </c>
      <c r="BA50" s="56" t="str">
        <f t="shared" si="4"/>
        <v>Incense-Stick-Eucalyptus-10</v>
      </c>
      <c r="BB50" s="4" t="str">
        <f t="shared" si="11"/>
        <v>HO0028800002</v>
      </c>
      <c r="BE50" s="4"/>
      <c r="BF50" s="56"/>
      <c r="BG50" s="56"/>
      <c r="BH50" s="4" t="str">
        <f t="shared" si="6"/>
        <v>CA02531400</v>
      </c>
      <c r="BK50" s="4"/>
      <c r="BL50" s="56" t="str">
        <f t="array" ref="BL50">XLOOKUP(BN50,SEA!B:B,SEA!A:A)</f>
        <v>#N/A</v>
      </c>
      <c r="BM50" s="56" t="str">
        <f t="shared" si="7"/>
        <v>#N/A</v>
      </c>
      <c r="BN50" s="4" t="str">
        <f t="shared" si="8"/>
        <v/>
      </c>
      <c r="BO50" s="4"/>
      <c r="BP50" s="4"/>
      <c r="BQ50" s="4"/>
      <c r="BR50" s="4"/>
      <c r="BS50" s="4"/>
    </row>
    <row r="51">
      <c r="A51" s="166">
        <v>1.0</v>
      </c>
      <c r="B51" s="14" t="s">
        <v>2115</v>
      </c>
      <c r="C51" s="14" t="s">
        <v>2177</v>
      </c>
      <c r="D51" s="14" t="s">
        <v>2257</v>
      </c>
      <c r="E51" s="14">
        <v>24.0</v>
      </c>
      <c r="F51" s="171"/>
      <c r="G51" s="14" t="s">
        <v>2127</v>
      </c>
      <c r="H51" s="14" t="s">
        <v>266</v>
      </c>
      <c r="I51" s="14" t="s">
        <v>2258</v>
      </c>
      <c r="J51" s="14">
        <v>85.0</v>
      </c>
      <c r="K51" s="172"/>
      <c r="P51" s="171"/>
      <c r="Q51" s="14" t="s">
        <v>2120</v>
      </c>
      <c r="R51" s="14" t="s">
        <v>798</v>
      </c>
      <c r="S51" s="14" t="s">
        <v>797</v>
      </c>
      <c r="T51" s="14">
        <v>265.0</v>
      </c>
      <c r="U51" s="172"/>
      <c r="V51" s="14" t="s">
        <v>2121</v>
      </c>
      <c r="W51" s="14" t="s">
        <v>90</v>
      </c>
      <c r="X51" s="14" t="s">
        <v>89</v>
      </c>
      <c r="Y51" s="14">
        <v>35.0</v>
      </c>
      <c r="Z51" s="168">
        <v>6.0</v>
      </c>
      <c r="AA51" s="14"/>
      <c r="AB51" s="169"/>
      <c r="AC51" s="177"/>
      <c r="AD51" s="115"/>
      <c r="AE51" s="170"/>
      <c r="AF51" s="170"/>
      <c r="AG51" s="170"/>
      <c r="AH51" s="56" t="str">
        <f t="array" ref="AH51">XLOOKUP(AJ51,SEA!B:B,SEA!A:A)</f>
        <v>DA106 Dhyanalinga Photo (20x30)</v>
      </c>
      <c r="AI51" s="56" t="str">
        <f t="shared" si="1"/>
        <v>Framed DA 106 Dhyanalinga Photo 20 x 30 Inch</v>
      </c>
      <c r="AJ51" s="4" t="str">
        <f t="shared" si="9"/>
        <v>ME0016713000</v>
      </c>
      <c r="AM51" s="4"/>
      <c r="AN51" s="56"/>
      <c r="AO51" s="56"/>
      <c r="AP51" s="4" t="str">
        <f t="shared" si="2"/>
        <v>ME0000901500</v>
      </c>
      <c r="AS51" s="4"/>
      <c r="AT51" s="56" t="str">
        <f t="array" ref="AT51">XLOOKUP(AV51,SEA!B:B,SEA!A:A)</f>
        <v>#N/A</v>
      </c>
      <c r="AU51" s="56" t="str">
        <f t="shared" si="3"/>
        <v>#N/A</v>
      </c>
      <c r="AV51" s="4" t="str">
        <f t="shared" si="10"/>
        <v/>
      </c>
      <c r="AW51" s="4"/>
      <c r="AX51" s="4"/>
      <c r="AY51" s="4"/>
      <c r="AZ51" s="56" t="str">
        <f t="array" ref="AZ51">XLOOKUP(BB51,SEA!B:B,SEA!A:A)</f>
        <v>#N/A</v>
      </c>
      <c r="BA51" s="56" t="str">
        <f t="shared" si="4"/>
        <v>Incense-Stick-Water-10</v>
      </c>
      <c r="BB51" s="4" t="str">
        <f t="shared" si="11"/>
        <v>HO0028900002</v>
      </c>
      <c r="BE51" s="4"/>
      <c r="BF51" s="56"/>
      <c r="BG51" s="56"/>
      <c r="BH51" s="4" t="str">
        <f t="shared" si="6"/>
        <v>CA02531500</v>
      </c>
      <c r="BK51" s="4"/>
      <c r="BL51" s="56" t="str">
        <f t="array" ref="BL51">XLOOKUP(BN51,SEA!B:B,SEA!A:A)</f>
        <v>#N/A</v>
      </c>
      <c r="BM51" s="56" t="str">
        <f t="shared" si="7"/>
        <v>#N/A</v>
      </c>
      <c r="BN51" s="4" t="str">
        <f t="shared" si="8"/>
        <v/>
      </c>
      <c r="BO51" s="4"/>
      <c r="BP51" s="4"/>
      <c r="BQ51" s="4"/>
      <c r="BR51" s="4"/>
      <c r="BS51" s="4"/>
    </row>
    <row r="52">
      <c r="A52" s="166">
        <v>1.0</v>
      </c>
      <c r="B52" s="14" t="s">
        <v>2115</v>
      </c>
      <c r="C52" s="14" t="s">
        <v>2179</v>
      </c>
      <c r="D52" s="14" t="s">
        <v>2260</v>
      </c>
      <c r="E52" s="14">
        <v>24.0</v>
      </c>
      <c r="F52" s="171"/>
      <c r="G52" s="14" t="s">
        <v>2127</v>
      </c>
      <c r="H52" s="14" t="s">
        <v>731</v>
      </c>
      <c r="I52" s="14" t="s">
        <v>2146</v>
      </c>
      <c r="J52" s="14">
        <v>30.0</v>
      </c>
      <c r="K52" s="172"/>
      <c r="P52" s="171"/>
      <c r="Q52" s="14" t="s">
        <v>2120</v>
      </c>
      <c r="R52" s="14" t="s">
        <v>257</v>
      </c>
      <c r="S52" s="14" t="s">
        <v>256</v>
      </c>
      <c r="T52" s="14">
        <v>729.0</v>
      </c>
      <c r="U52" s="172"/>
      <c r="V52" s="14" t="s">
        <v>2121</v>
      </c>
      <c r="W52" s="14" t="s">
        <v>163</v>
      </c>
      <c r="X52" s="14" t="s">
        <v>162</v>
      </c>
      <c r="Y52" s="14">
        <v>35.0</v>
      </c>
      <c r="Z52" s="168">
        <v>6.0</v>
      </c>
      <c r="AA52" s="14"/>
      <c r="AB52" s="169"/>
      <c r="AC52" s="177"/>
      <c r="AD52" s="115"/>
      <c r="AE52" s="170"/>
      <c r="AF52" s="170"/>
      <c r="AG52" s="170"/>
      <c r="AH52" s="56" t="str">
        <f t="array" ref="AH52">XLOOKUP(AJ52,SEA!B:B,SEA!A:A)</f>
        <v>DB206 Dhyanalinga Photo (16x24)</v>
      </c>
      <c r="AI52" s="56" t="str">
        <f t="shared" si="1"/>
        <v>Framed Dhyanalinga Photo 16 x 24 Inch DB 206</v>
      </c>
      <c r="AJ52" s="4" t="str">
        <f t="shared" si="9"/>
        <v>ME0017512200</v>
      </c>
      <c r="AM52" s="4"/>
      <c r="AN52" s="56"/>
      <c r="AO52" s="56"/>
      <c r="AP52" s="4" t="str">
        <f t="shared" si="2"/>
        <v>ME0001201500</v>
      </c>
      <c r="AS52" s="4"/>
      <c r="AT52" s="56" t="str">
        <f t="array" ref="AT52">XLOOKUP(AV52,SEA!B:B,SEA!A:A)</f>
        <v>#N/A</v>
      </c>
      <c r="AU52" s="56" t="str">
        <f t="shared" si="3"/>
        <v>#N/A</v>
      </c>
      <c r="AV52" s="4" t="str">
        <f t="shared" si="10"/>
        <v/>
      </c>
      <c r="AW52" s="4"/>
      <c r="AX52" s="4"/>
      <c r="AY52" s="4"/>
      <c r="AZ52" s="56" t="str">
        <f t="array" ref="AZ52">XLOOKUP(BB52,SEA!B:B,SEA!A:A)</f>
        <v>#N/A</v>
      </c>
      <c r="BA52" s="56" t="str">
        <f t="shared" si="4"/>
        <v>Incense-Stick-Aakash-10</v>
      </c>
      <c r="BB52" s="4" t="str">
        <f t="shared" si="11"/>
        <v>HO0029300002</v>
      </c>
      <c r="BE52" s="4"/>
      <c r="BF52" s="56"/>
      <c r="BG52" s="56"/>
      <c r="BH52" s="4" t="str">
        <f t="shared" si="6"/>
        <v>CA02532200</v>
      </c>
      <c r="BK52" s="4"/>
      <c r="BL52" s="56" t="str">
        <f t="array" ref="BL52">XLOOKUP(BN52,SEA!B:B,SEA!A:A)</f>
        <v>#N/A</v>
      </c>
      <c r="BM52" s="56" t="str">
        <f t="shared" si="7"/>
        <v>#N/A</v>
      </c>
      <c r="BN52" s="4" t="str">
        <f t="shared" si="8"/>
        <v/>
      </c>
      <c r="BO52" s="4"/>
      <c r="BP52" s="4"/>
      <c r="BQ52" s="4"/>
      <c r="BR52" s="4"/>
      <c r="BS52" s="4"/>
    </row>
    <row r="53">
      <c r="A53" s="166">
        <v>1.0</v>
      </c>
      <c r="B53" s="14" t="s">
        <v>2115</v>
      </c>
      <c r="C53" s="14" t="s">
        <v>2182</v>
      </c>
      <c r="D53" s="14" t="s">
        <v>2262</v>
      </c>
      <c r="E53" s="14">
        <v>5.0</v>
      </c>
      <c r="F53" s="171"/>
      <c r="G53" s="14" t="s">
        <v>2127</v>
      </c>
      <c r="H53" s="14" t="s">
        <v>798</v>
      </c>
      <c r="I53" s="14" t="s">
        <v>2263</v>
      </c>
      <c r="J53" s="14">
        <v>55.0</v>
      </c>
      <c r="K53" s="172"/>
      <c r="P53" s="171"/>
      <c r="Q53" s="14" t="s">
        <v>2120</v>
      </c>
      <c r="R53" s="14" t="s">
        <v>770</v>
      </c>
      <c r="S53" s="14" t="s">
        <v>769</v>
      </c>
      <c r="T53" s="14">
        <v>185.0</v>
      </c>
      <c r="U53" s="172"/>
      <c r="V53" s="14" t="s">
        <v>2121</v>
      </c>
      <c r="W53" s="14" t="s">
        <v>1315</v>
      </c>
      <c r="X53" s="14" t="s">
        <v>1316</v>
      </c>
      <c r="Y53" s="14">
        <v>30.0</v>
      </c>
      <c r="Z53" s="168">
        <v>6.0</v>
      </c>
      <c r="AA53" s="14"/>
      <c r="AB53" s="169"/>
      <c r="AC53" s="177"/>
      <c r="AD53" s="115"/>
      <c r="AE53" s="170"/>
      <c r="AF53" s="170"/>
      <c r="AG53" s="170"/>
      <c r="AH53" s="56" t="str">
        <f t="array" ref="AH53">XLOOKUP(AJ53,SEA!B:B,SEA!A:A)</f>
        <v>Photos-DL-Black-Background</v>
      </c>
      <c r="AI53" s="56" t="str">
        <f t="shared" si="1"/>
        <v>Framed DB 707 DL Photo 20 x 30 Inch</v>
      </c>
      <c r="AJ53" s="4" t="str">
        <f t="shared" si="9"/>
        <v>ME0018013000</v>
      </c>
      <c r="AM53" s="4"/>
      <c r="AN53" s="56"/>
      <c r="AO53" s="56"/>
      <c r="AP53" s="4" t="str">
        <f t="shared" si="2"/>
        <v>ME0002701500</v>
      </c>
      <c r="AS53" s="4"/>
      <c r="AT53" s="56" t="str">
        <f t="array" ref="AT53">XLOOKUP(AV53,SEA!B:B,SEA!A:A)</f>
        <v>#N/A</v>
      </c>
      <c r="AU53" s="56" t="str">
        <f t="shared" si="3"/>
        <v>#N/A</v>
      </c>
      <c r="AV53" s="4" t="str">
        <f t="shared" si="10"/>
        <v/>
      </c>
      <c r="AW53" s="4"/>
      <c r="AX53" s="4"/>
      <c r="AY53" s="4"/>
      <c r="AZ53" s="56" t="str">
        <f t="array" ref="AZ53">XLOOKUP(BB53,SEA!B:B,SEA!A:A)</f>
        <v>Incense-Sticks-Organic-SamplerPackOf10</v>
      </c>
      <c r="BA53" s="56" t="str">
        <f t="shared" si="4"/>
        <v>Incense-Sticks-Organic-SamplerPackOf10</v>
      </c>
      <c r="BB53" s="4" t="str">
        <f t="shared" si="11"/>
        <v>HO0029600002</v>
      </c>
      <c r="BE53" s="4"/>
      <c r="BF53" s="56"/>
      <c r="BG53" s="56"/>
      <c r="BH53" s="4" t="str">
        <f t="shared" si="6"/>
        <v>CA02532300</v>
      </c>
      <c r="BK53" s="4"/>
      <c r="BL53" s="56" t="str">
        <f t="array" ref="BL53">XLOOKUP(BN53,SEA!B:B,SEA!A:A)</f>
        <v>#N/A</v>
      </c>
      <c r="BM53" s="56" t="str">
        <f t="shared" si="7"/>
        <v>#N/A</v>
      </c>
      <c r="BN53" s="4" t="str">
        <f t="shared" si="8"/>
        <v/>
      </c>
      <c r="BO53" s="4"/>
      <c r="BP53" s="4"/>
      <c r="BQ53" s="4"/>
      <c r="BR53" s="4"/>
      <c r="BS53" s="4"/>
    </row>
    <row r="54">
      <c r="A54" s="166">
        <v>1.0</v>
      </c>
      <c r="B54" s="14" t="s">
        <v>2115</v>
      </c>
      <c r="C54" s="14" t="s">
        <v>2185</v>
      </c>
      <c r="D54" s="14" t="s">
        <v>2265</v>
      </c>
      <c r="E54" s="14">
        <v>5.0</v>
      </c>
      <c r="F54" s="171"/>
      <c r="G54" s="14" t="s">
        <v>2127</v>
      </c>
      <c r="H54" s="14" t="s">
        <v>86</v>
      </c>
      <c r="I54" s="14" t="s">
        <v>2266</v>
      </c>
      <c r="J54" s="14">
        <v>60.0</v>
      </c>
      <c r="K54" s="172"/>
      <c r="P54" s="171"/>
      <c r="Q54" s="14" t="s">
        <v>2120</v>
      </c>
      <c r="R54" s="14" t="s">
        <v>729</v>
      </c>
      <c r="S54" s="14" t="s">
        <v>728</v>
      </c>
      <c r="T54" s="14">
        <v>31.0</v>
      </c>
      <c r="U54" s="172"/>
      <c r="V54" s="14" t="s">
        <v>2121</v>
      </c>
      <c r="W54" s="14" t="s">
        <v>437</v>
      </c>
      <c r="X54" s="14" t="s">
        <v>436</v>
      </c>
      <c r="Y54" s="14">
        <v>30.0</v>
      </c>
      <c r="Z54" s="168">
        <v>6.0</v>
      </c>
      <c r="AA54" s="14"/>
      <c r="AB54" s="169"/>
      <c r="AC54" s="177"/>
      <c r="AD54" s="115"/>
      <c r="AE54" s="170"/>
      <c r="AF54" s="170"/>
      <c r="AG54" s="170"/>
      <c r="AH54" s="56" t="str">
        <f t="array" ref="AH54">XLOOKUP(AJ54,SEA!B:B,SEA!A:A)</f>
        <v>#N/A</v>
      </c>
      <c r="AI54" s="56" t="str">
        <f t="shared" si="1"/>
        <v>Framed LB 608 Devi with Bangles 24 x 36 Inch Photo Red Hor</v>
      </c>
      <c r="AJ54" s="4" t="str">
        <f t="shared" si="9"/>
        <v>ME0019913300</v>
      </c>
      <c r="AM54" s="4"/>
      <c r="AN54" s="56"/>
      <c r="AO54" s="56"/>
      <c r="AP54" s="4" t="str">
        <f t="shared" si="2"/>
        <v>ME0003601500</v>
      </c>
      <c r="AS54" s="4"/>
      <c r="AT54" s="56" t="str">
        <f t="array" ref="AT54">XLOOKUP(AV54,SEA!B:B,SEA!A:A)</f>
        <v>#N/A</v>
      </c>
      <c r="AU54" s="56" t="str">
        <f t="shared" si="3"/>
        <v>#N/A</v>
      </c>
      <c r="AV54" s="4" t="str">
        <f t="shared" si="10"/>
        <v/>
      </c>
      <c r="AW54" s="4"/>
      <c r="AX54" s="4"/>
      <c r="AY54" s="4"/>
      <c r="AZ54" s="56" t="str">
        <f t="array" ref="AZ54">XLOOKUP(BB54,SEA!B:B,SEA!A:A)</f>
        <v>Incense-Stand-Copper</v>
      </c>
      <c r="BA54" s="56" t="str">
        <f t="shared" si="4"/>
        <v>Incense-Stand-Copper</v>
      </c>
      <c r="BB54" s="4" t="str">
        <f t="shared" si="11"/>
        <v>HO0071900000</v>
      </c>
      <c r="BE54" s="4"/>
      <c r="BF54" s="56"/>
      <c r="BG54" s="56"/>
      <c r="BH54" s="4" t="str">
        <f t="shared" si="6"/>
        <v>CA02532400</v>
      </c>
      <c r="BK54" s="4"/>
      <c r="BL54" s="56" t="str">
        <f t="array" ref="BL54">XLOOKUP(BN54,SEA!B:B,SEA!A:A)</f>
        <v>#N/A</v>
      </c>
      <c r="BM54" s="56" t="str">
        <f t="shared" si="7"/>
        <v>#N/A</v>
      </c>
      <c r="BN54" s="4" t="str">
        <f t="shared" si="8"/>
        <v/>
      </c>
      <c r="BO54" s="4"/>
      <c r="BP54" s="4"/>
      <c r="BQ54" s="4"/>
      <c r="BR54" s="4"/>
      <c r="BS54" s="4"/>
    </row>
    <row r="55">
      <c r="A55" s="166">
        <v>1.0</v>
      </c>
      <c r="B55" s="14" t="s">
        <v>2115</v>
      </c>
      <c r="C55" s="14" t="s">
        <v>2188</v>
      </c>
      <c r="D55" s="14" t="s">
        <v>2268</v>
      </c>
      <c r="E55" s="14">
        <v>15.0</v>
      </c>
      <c r="F55" s="171"/>
      <c r="G55" s="14" t="s">
        <v>2127</v>
      </c>
      <c r="H55" s="14" t="s">
        <v>280</v>
      </c>
      <c r="I55" s="14" t="s">
        <v>2269</v>
      </c>
      <c r="J55" s="14">
        <v>5.0</v>
      </c>
      <c r="K55" s="172"/>
      <c r="P55" s="171"/>
      <c r="Q55" s="14" t="s">
        <v>2120</v>
      </c>
      <c r="R55" s="14" t="s">
        <v>745</v>
      </c>
      <c r="S55" s="14" t="s">
        <v>744</v>
      </c>
      <c r="T55" s="14">
        <v>220.0</v>
      </c>
      <c r="U55" s="172"/>
      <c r="V55" s="14" t="s">
        <v>2121</v>
      </c>
      <c r="W55" s="14" t="s">
        <v>245</v>
      </c>
      <c r="X55" s="14" t="s">
        <v>244</v>
      </c>
      <c r="Y55" s="14">
        <v>30.0</v>
      </c>
      <c r="Z55" s="168">
        <v>6.0</v>
      </c>
      <c r="AA55" s="14"/>
      <c r="AB55" s="169"/>
      <c r="AC55" s="169"/>
      <c r="AD55" s="115"/>
      <c r="AE55" s="170"/>
      <c r="AF55" s="170"/>
      <c r="AG55" s="170"/>
      <c r="AH55" s="56" t="str">
        <f t="array" ref="AH55">XLOOKUP(AJ55,SEA!B:B,SEA!A:A)</f>
        <v>Devi I/Red Photo Ver (48x72)</v>
      </c>
      <c r="AI55" s="56" t="str">
        <f t="shared" si="1"/>
        <v>Framed LB 611 Devi with Bangles 48 x 72 Inch Photo Red Ver</v>
      </c>
      <c r="AJ55" s="4" t="str">
        <f t="shared" si="9"/>
        <v>ME0019915000</v>
      </c>
      <c r="AM55" s="4"/>
      <c r="AN55" s="56"/>
      <c r="AO55" s="56"/>
      <c r="AP55" s="4" t="str">
        <f t="shared" si="2"/>
        <v>ME0004401500</v>
      </c>
      <c r="AS55" s="4"/>
      <c r="AT55" s="56" t="str">
        <f t="array" ref="AT55">XLOOKUP(AV55,SEA!B:B,SEA!A:A)</f>
        <v>#N/A</v>
      </c>
      <c r="AU55" s="56" t="str">
        <f t="shared" si="3"/>
        <v>#N/A</v>
      </c>
      <c r="AV55" s="4" t="str">
        <f t="shared" si="10"/>
        <v/>
      </c>
      <c r="AW55" s="4"/>
      <c r="AX55" s="4"/>
      <c r="AY55" s="4"/>
      <c r="AZ55" s="56" t="str">
        <f t="array" ref="AZ55">XLOOKUP(BB55,SEA!B:B,SEA!A:A)</f>
        <v>Brass-Plate-GuruPooja</v>
      </c>
      <c r="BA55" s="56" t="str">
        <f t="shared" si="4"/>
        <v>Brass-Plate-GuruPooja</v>
      </c>
      <c r="BB55" s="4" t="str">
        <f t="shared" si="11"/>
        <v>HO0072000200</v>
      </c>
      <c r="BE55" s="4"/>
      <c r="BF55" s="56"/>
      <c r="BG55" s="56"/>
      <c r="BH55" s="4" t="str">
        <f t="shared" si="6"/>
        <v>CA02532500</v>
      </c>
      <c r="BK55" s="4"/>
      <c r="BL55" s="56" t="str">
        <f t="array" ref="BL55">XLOOKUP(BN55,SEA!B:B,SEA!A:A)</f>
        <v>#N/A</v>
      </c>
      <c r="BM55" s="56" t="str">
        <f t="shared" si="7"/>
        <v>#N/A</v>
      </c>
      <c r="BN55" s="4" t="str">
        <f t="shared" si="8"/>
        <v/>
      </c>
      <c r="BO55" s="4"/>
      <c r="BP55" s="4"/>
      <c r="BQ55" s="4"/>
      <c r="BR55" s="4"/>
      <c r="BS55" s="4"/>
    </row>
    <row r="56">
      <c r="A56" s="166">
        <v>1.0</v>
      </c>
      <c r="B56" s="14" t="s">
        <v>2115</v>
      </c>
      <c r="C56" s="14" t="s">
        <v>2190</v>
      </c>
      <c r="D56" s="14" t="s">
        <v>2271</v>
      </c>
      <c r="E56" s="14">
        <v>25.0</v>
      </c>
      <c r="F56" s="171"/>
      <c r="G56" s="14" t="s">
        <v>2127</v>
      </c>
      <c r="H56" s="14" t="s">
        <v>733</v>
      </c>
      <c r="I56" s="14" t="s">
        <v>2272</v>
      </c>
      <c r="J56" s="14">
        <v>55.0</v>
      </c>
      <c r="K56" s="172"/>
      <c r="P56" s="171"/>
      <c r="Q56" s="14" t="s">
        <v>2120</v>
      </c>
      <c r="R56" s="14" t="s">
        <v>733</v>
      </c>
      <c r="S56" s="14" t="s">
        <v>732</v>
      </c>
      <c r="T56" s="14">
        <v>163.0</v>
      </c>
      <c r="U56" s="172"/>
      <c r="V56" s="14" t="s">
        <v>2121</v>
      </c>
      <c r="W56" s="14" t="s">
        <v>511</v>
      </c>
      <c r="X56" s="14" t="s">
        <v>510</v>
      </c>
      <c r="Y56" s="14">
        <v>30.0</v>
      </c>
      <c r="Z56" s="168">
        <v>6.0</v>
      </c>
      <c r="AA56" s="14"/>
      <c r="AB56" s="169"/>
      <c r="AC56" s="169"/>
      <c r="AD56" s="115"/>
      <c r="AE56" s="170"/>
      <c r="AF56" s="170"/>
      <c r="AG56" s="170"/>
      <c r="AH56" s="56" t="str">
        <f t="array" ref="AH56">XLOOKUP(AJ56,SEA!B:B,SEA!A:A)</f>
        <v>Devi w/Bangles Yellow Hor</v>
      </c>
      <c r="AI56" s="56" t="str">
        <f t="shared" si="1"/>
        <v>Framed LB 708 Devi with Bangles 24 x 36 Inch Photo Yellow Ver</v>
      </c>
      <c r="AJ56" s="4" t="str">
        <f t="shared" si="9"/>
        <v>ME0020013400</v>
      </c>
      <c r="AM56" s="4"/>
      <c r="AN56" s="56"/>
      <c r="AO56" s="56"/>
      <c r="AP56" s="4" t="str">
        <f t="shared" si="2"/>
        <v>ME0009701500</v>
      </c>
      <c r="AS56" s="4"/>
      <c r="AT56" s="56" t="str">
        <f t="array" ref="AT56">XLOOKUP(AV56,SEA!B:B,SEA!A:A)</f>
        <v>#N/A</v>
      </c>
      <c r="AU56" s="56" t="str">
        <f t="shared" si="3"/>
        <v>#N/A</v>
      </c>
      <c r="AV56" s="4" t="str">
        <f t="shared" si="10"/>
        <v/>
      </c>
      <c r="AW56" s="4"/>
      <c r="AX56" s="4"/>
      <c r="AY56" s="4"/>
      <c r="AZ56" s="56" t="str">
        <f t="array" ref="AZ56">XLOOKUP(BB56,SEA!B:B,SEA!A:A)</f>
        <v>Brass-Plate-GuruPooja</v>
      </c>
      <c r="BA56" s="56" t="str">
        <f t="shared" si="4"/>
        <v>Brass-Plate-GuruPooja</v>
      </c>
      <c r="BB56" s="4" t="str">
        <f t="shared" si="11"/>
        <v>HO0072000400</v>
      </c>
      <c r="BE56" s="4"/>
      <c r="BF56" s="56"/>
      <c r="BG56" s="56"/>
      <c r="BH56" s="4" t="str">
        <f t="shared" si="6"/>
        <v>CA0253500200</v>
      </c>
      <c r="BK56" s="4"/>
      <c r="BL56" s="56" t="str">
        <f t="array" ref="BL56">XLOOKUP(BN56,SEA!B:B,SEA!A:A)</f>
        <v>#N/A</v>
      </c>
      <c r="BM56" s="56" t="str">
        <f t="shared" si="7"/>
        <v>#N/A</v>
      </c>
      <c r="BN56" s="4" t="str">
        <f t="shared" si="8"/>
        <v/>
      </c>
      <c r="BO56" s="4"/>
      <c r="BP56" s="4"/>
      <c r="BQ56" s="4"/>
      <c r="BR56" s="4"/>
      <c r="BS56" s="4"/>
    </row>
    <row r="57">
      <c r="A57" s="166">
        <v>1.0</v>
      </c>
      <c r="B57" s="14" t="s">
        <v>2115</v>
      </c>
      <c r="C57" s="14" t="s">
        <v>2192</v>
      </c>
      <c r="D57" s="14" t="s">
        <v>2273</v>
      </c>
      <c r="E57" s="14">
        <v>25.0</v>
      </c>
      <c r="F57" s="171"/>
      <c r="G57" s="14" t="s">
        <v>2127</v>
      </c>
      <c r="H57" s="14" t="s">
        <v>2274</v>
      </c>
      <c r="I57" s="14" t="s">
        <v>2275</v>
      </c>
      <c r="J57" s="14">
        <v>25.0</v>
      </c>
      <c r="K57" s="172"/>
      <c r="P57" s="171"/>
      <c r="Q57" s="14" t="s">
        <v>2120</v>
      </c>
      <c r="R57" s="14" t="s">
        <v>766</v>
      </c>
      <c r="S57" s="14" t="s">
        <v>765</v>
      </c>
      <c r="T57" s="14">
        <v>51.0</v>
      </c>
      <c r="U57" s="172"/>
      <c r="V57" s="14" t="s">
        <v>2121</v>
      </c>
      <c r="W57" s="14" t="s">
        <v>88</v>
      </c>
      <c r="X57" s="14" t="s">
        <v>87</v>
      </c>
      <c r="Y57" s="14">
        <v>30.0</v>
      </c>
      <c r="Z57" s="168">
        <v>6.0</v>
      </c>
      <c r="AA57" s="14"/>
      <c r="AB57" s="169"/>
      <c r="AC57" s="169"/>
      <c r="AD57" s="115"/>
      <c r="AE57" s="170"/>
      <c r="AF57" s="170"/>
      <c r="AG57" s="170"/>
      <c r="AH57" s="56" t="str">
        <f t="array" ref="AH57">XLOOKUP(AJ57,SEA!B:B,SEA!A:A)</f>
        <v>#N/A</v>
      </c>
      <c r="AI57" s="56" t="str">
        <f t="shared" si="1"/>
        <v>Framed LB 808 Devi with Bangles 24 x 36 Inch Photo Yellow Hor</v>
      </c>
      <c r="AJ57" s="4" t="str">
        <f t="shared" si="9"/>
        <v>ME0020113300</v>
      </c>
      <c r="AM57" s="4"/>
      <c r="AN57" s="56"/>
      <c r="AO57" s="56"/>
      <c r="AP57" s="4" t="str">
        <f t="shared" si="2"/>
        <v>ME0015608400</v>
      </c>
      <c r="AS57" s="4"/>
      <c r="AT57" s="56" t="str">
        <f t="array" ref="AT57">XLOOKUP(AV57,SEA!B:B,SEA!A:A)</f>
        <v>#N/A</v>
      </c>
      <c r="AU57" s="56" t="str">
        <f t="shared" si="3"/>
        <v>#N/A</v>
      </c>
      <c r="AV57" s="4" t="str">
        <f t="shared" si="10"/>
        <v/>
      </c>
      <c r="AW57" s="4"/>
      <c r="AX57" s="4"/>
      <c r="AY57" s="4"/>
      <c r="AZ57" s="56" t="str">
        <f t="array" ref="AZ57">XLOOKUP(BB57,SEA!B:B,SEA!A:A)</f>
        <v>Kumkum-Bowl-Small</v>
      </c>
      <c r="BA57" s="56" t="str">
        <f t="shared" si="4"/>
        <v>Kumkum-Bowl-Small</v>
      </c>
      <c r="BB57" s="4" t="str">
        <f t="shared" si="11"/>
        <v>HO0072100000</v>
      </c>
      <c r="BE57" s="4"/>
      <c r="BF57" s="56"/>
      <c r="BG57" s="56"/>
      <c r="BH57" s="4" t="str">
        <f t="shared" si="6"/>
        <v>CA0253500300</v>
      </c>
      <c r="BK57" s="4"/>
      <c r="BL57" s="56" t="str">
        <f t="array" ref="BL57">XLOOKUP(BN57,SEA!B:B,SEA!A:A)</f>
        <v>#N/A</v>
      </c>
      <c r="BM57" s="56" t="str">
        <f t="shared" si="7"/>
        <v>#N/A</v>
      </c>
      <c r="BN57" s="4" t="str">
        <f t="shared" si="8"/>
        <v/>
      </c>
      <c r="BO57" s="4"/>
      <c r="BP57" s="4"/>
      <c r="BQ57" s="4"/>
      <c r="BR57" s="4"/>
      <c r="BS57" s="4"/>
    </row>
    <row r="58">
      <c r="A58" s="166">
        <v>1.0</v>
      </c>
      <c r="B58" s="14" t="s">
        <v>2115</v>
      </c>
      <c r="C58" s="14" t="s">
        <v>2194</v>
      </c>
      <c r="D58" s="14" t="s">
        <v>2276</v>
      </c>
      <c r="E58" s="14">
        <v>5.0</v>
      </c>
      <c r="F58" s="171"/>
      <c r="G58" s="14" t="s">
        <v>2127</v>
      </c>
      <c r="H58" s="14" t="s">
        <v>40</v>
      </c>
      <c r="I58" s="14" t="s">
        <v>2277</v>
      </c>
      <c r="J58" s="14">
        <v>285.0</v>
      </c>
      <c r="K58" s="172"/>
      <c r="P58" s="171"/>
      <c r="Q58" s="14" t="s">
        <v>2120</v>
      </c>
      <c r="R58" s="14" t="s">
        <v>263</v>
      </c>
      <c r="S58" s="14" t="s">
        <v>262</v>
      </c>
      <c r="T58" s="14">
        <v>326.0</v>
      </c>
      <c r="U58" s="172"/>
      <c r="V58" s="14" t="s">
        <v>2121</v>
      </c>
      <c r="W58" s="14" t="s">
        <v>253</v>
      </c>
      <c r="X58" s="14" t="s">
        <v>252</v>
      </c>
      <c r="Y58" s="14">
        <v>30.0</v>
      </c>
      <c r="Z58" s="168">
        <v>6.0</v>
      </c>
      <c r="AA58" s="14"/>
      <c r="AB58" s="169"/>
      <c r="AC58" s="169"/>
      <c r="AD58" s="115"/>
      <c r="AE58" s="170"/>
      <c r="AF58" s="170"/>
      <c r="AG58" s="170"/>
      <c r="AH58" s="56" t="str">
        <f t="array" ref="AH58">XLOOKUP(AJ58,SEA!B:B,SEA!A:A)</f>
        <v>Devi w/Bangles Black Ver</v>
      </c>
      <c r="AI58" s="56" t="str">
        <f t="shared" si="1"/>
        <v>Framed LB 905 Devi with Bangles 12 x 18 Inch Photo Black Ver</v>
      </c>
      <c r="AJ58" s="4" t="str">
        <f t="shared" si="9"/>
        <v>ME0020211400</v>
      </c>
      <c r="AM58" s="4"/>
      <c r="AN58" s="56"/>
      <c r="AO58" s="56"/>
      <c r="AP58" s="4" t="str">
        <f t="shared" si="2"/>
        <v>ME0015610100</v>
      </c>
      <c r="AS58" s="4"/>
      <c r="AT58" s="56" t="str">
        <f t="array" ref="AT58">XLOOKUP(AV58,SEA!B:B,SEA!A:A)</f>
        <v>#N/A</v>
      </c>
      <c r="AU58" s="56" t="str">
        <f t="shared" si="3"/>
        <v>#N/A</v>
      </c>
      <c r="AV58" s="4" t="str">
        <f t="shared" si="10"/>
        <v/>
      </c>
      <c r="AW58" s="4"/>
      <c r="AX58" s="4"/>
      <c r="AY58" s="4"/>
      <c r="AZ58" s="56" t="str">
        <f t="array" ref="AZ58">XLOOKUP(BB58,SEA!B:B,SEA!A:A)</f>
        <v>Arthi-Stand-12x3x2.5</v>
      </c>
      <c r="BA58" s="56" t="str">
        <f t="shared" si="4"/>
        <v>Arthi-Stand-12x3x2.5</v>
      </c>
      <c r="BB58" s="4" t="str">
        <f t="shared" si="11"/>
        <v>HO0072200000</v>
      </c>
      <c r="BE58" s="4"/>
      <c r="BF58" s="56"/>
      <c r="BG58" s="56"/>
      <c r="BH58" s="4" t="str">
        <f t="shared" si="6"/>
        <v>CA0253500400</v>
      </c>
      <c r="BK58" s="4"/>
      <c r="BL58" s="56" t="str">
        <f t="array" ref="BL58">XLOOKUP(BN58,SEA!B:B,SEA!A:A)</f>
        <v>#N/A</v>
      </c>
      <c r="BM58" s="56" t="str">
        <f t="shared" si="7"/>
        <v>#N/A</v>
      </c>
      <c r="BN58" s="4" t="str">
        <f t="shared" si="8"/>
        <v/>
      </c>
      <c r="BO58" s="4"/>
      <c r="BP58" s="4"/>
      <c r="BQ58" s="4"/>
      <c r="BR58" s="4"/>
      <c r="BS58" s="4"/>
    </row>
    <row r="59">
      <c r="A59" s="166">
        <v>1.0</v>
      </c>
      <c r="B59" s="14" t="s">
        <v>2115</v>
      </c>
      <c r="C59" s="14" t="s">
        <v>2197</v>
      </c>
      <c r="D59" s="14" t="s">
        <v>2278</v>
      </c>
      <c r="E59" s="14">
        <v>20.0</v>
      </c>
      <c r="F59" s="171"/>
      <c r="G59" s="14" t="s">
        <v>2127</v>
      </c>
      <c r="H59" s="14" t="s">
        <v>253</v>
      </c>
      <c r="I59" s="14" t="s">
        <v>2279</v>
      </c>
      <c r="J59" s="14">
        <v>5.0</v>
      </c>
      <c r="K59" s="172"/>
      <c r="P59" s="171"/>
      <c r="Q59" s="14" t="s">
        <v>2120</v>
      </c>
      <c r="R59" s="14" t="s">
        <v>400</v>
      </c>
      <c r="S59" s="14" t="s">
        <v>399</v>
      </c>
      <c r="T59" s="14">
        <v>60.0</v>
      </c>
      <c r="U59" s="172"/>
      <c r="V59" s="14" t="s">
        <v>2121</v>
      </c>
      <c r="W59" s="14" t="s">
        <v>430</v>
      </c>
      <c r="X59" s="14" t="s">
        <v>429</v>
      </c>
      <c r="Y59" s="14">
        <v>30.0</v>
      </c>
      <c r="Z59" s="168">
        <v>6.0</v>
      </c>
      <c r="AA59" s="14"/>
      <c r="AB59" s="169"/>
      <c r="AC59" s="169"/>
      <c r="AD59" s="115"/>
      <c r="AE59" s="170"/>
      <c r="AF59" s="170"/>
      <c r="AG59" s="170"/>
      <c r="AH59" s="56" t="str">
        <f t="array" ref="AH59">XLOOKUP(AJ59,SEA!B:B,SEA!A:A)</f>
        <v>#N/A</v>
      </c>
      <c r="AI59" s="56" t="str">
        <f t="shared" si="1"/>
        <v>Framed LB 906 Devi with Bangles 16 x 24 Inch Photo Black Hor</v>
      </c>
      <c r="AJ59" s="4" t="str">
        <f t="shared" si="9"/>
        <v>ME0020212000</v>
      </c>
      <c r="AM59" s="4"/>
      <c r="AN59" s="56"/>
      <c r="AO59" s="56"/>
      <c r="AP59" s="4" t="str">
        <f t="shared" si="2"/>
        <v>ME0015712200</v>
      </c>
      <c r="AS59" s="4"/>
      <c r="AT59" s="56" t="str">
        <f t="array" ref="AT59">XLOOKUP(AV59,SEA!B:B,SEA!A:A)</f>
        <v>#N/A</v>
      </c>
      <c r="AU59" s="56" t="str">
        <f t="shared" si="3"/>
        <v>#N/A</v>
      </c>
      <c r="AV59" s="4" t="str">
        <f t="shared" si="10"/>
        <v/>
      </c>
      <c r="AW59" s="4"/>
      <c r="AX59" s="4"/>
      <c r="AY59" s="4"/>
      <c r="AZ59" s="56" t="str">
        <f t="array" ref="AZ59">XLOOKUP(BB59,SEA!B:B,SEA!A:A)</f>
        <v>Brass-Plate-7''</v>
      </c>
      <c r="BA59" s="56" t="str">
        <f t="shared" si="4"/>
        <v>Brass-Plate-7''</v>
      </c>
      <c r="BB59" s="4" t="str">
        <f t="shared" si="11"/>
        <v>HO0072300000</v>
      </c>
      <c r="BE59" s="4"/>
      <c r="BF59" s="56"/>
      <c r="BG59" s="56"/>
      <c r="BH59" s="4" t="str">
        <f t="shared" si="6"/>
        <v>CA0253500500</v>
      </c>
      <c r="BK59" s="4"/>
      <c r="BL59" s="56" t="str">
        <f t="array" ref="BL59">XLOOKUP(BN59,SEA!B:B,SEA!A:A)</f>
        <v>#N/A</v>
      </c>
      <c r="BM59" s="56" t="str">
        <f t="shared" si="7"/>
        <v>#N/A</v>
      </c>
      <c r="BN59" s="4" t="str">
        <f t="shared" si="8"/>
        <v/>
      </c>
      <c r="BO59" s="4"/>
      <c r="BP59" s="4"/>
      <c r="BQ59" s="4"/>
      <c r="BR59" s="4"/>
      <c r="BS59" s="4"/>
    </row>
    <row r="60">
      <c r="A60" s="166">
        <v>1.0</v>
      </c>
      <c r="B60" s="14" t="s">
        <v>2115</v>
      </c>
      <c r="C60" s="14" t="s">
        <v>2200</v>
      </c>
      <c r="D60" s="14" t="s">
        <v>2280</v>
      </c>
      <c r="E60" s="14">
        <v>15.0</v>
      </c>
      <c r="F60" s="171"/>
      <c r="G60" s="14" t="s">
        <v>2127</v>
      </c>
      <c r="H60" s="14" t="s">
        <v>704</v>
      </c>
      <c r="I60" s="14" t="s">
        <v>2158</v>
      </c>
      <c r="J60" s="14">
        <v>5.0</v>
      </c>
      <c r="K60" s="172"/>
      <c r="P60" s="171"/>
      <c r="Q60" s="14" t="s">
        <v>2120</v>
      </c>
      <c r="R60" s="14" t="s">
        <v>743</v>
      </c>
      <c r="S60" s="14" t="s">
        <v>742</v>
      </c>
      <c r="T60" s="14">
        <v>272.0</v>
      </c>
      <c r="U60" s="172"/>
      <c r="V60" s="14" t="s">
        <v>2121</v>
      </c>
      <c r="W60" s="14" t="s">
        <v>491</v>
      </c>
      <c r="X60" s="14" t="s">
        <v>490</v>
      </c>
      <c r="Y60" s="14">
        <v>25.0</v>
      </c>
      <c r="Z60" s="168">
        <v>6.0</v>
      </c>
      <c r="AA60" s="14"/>
      <c r="AB60" s="169"/>
      <c r="AC60" s="169"/>
      <c r="AD60" s="115"/>
      <c r="AE60" s="170"/>
      <c r="AF60" s="170"/>
      <c r="AG60" s="170"/>
      <c r="AH60" s="56" t="str">
        <f t="array" ref="AH60">XLOOKUP(AJ60,SEA!B:B,SEA!A:A)</f>
        <v>#N/A</v>
      </c>
      <c r="AI60" s="56" t="str">
        <f t="shared" si="1"/>
        <v>Framed Linga Bhairavi with Bangles Photo Black Ver LB906 (16x24 Ver)</v>
      </c>
      <c r="AJ60" s="4" t="str">
        <f t="shared" si="9"/>
        <v>ME0020212100</v>
      </c>
      <c r="AM60" s="4"/>
      <c r="AN60" s="56"/>
      <c r="AO60" s="56"/>
      <c r="AP60" s="4" t="str">
        <f t="shared" si="2"/>
        <v>ME0016300000</v>
      </c>
      <c r="AS60" s="4"/>
      <c r="AT60" s="56" t="str">
        <f t="array" ref="AT60">XLOOKUP(AV60,SEA!B:B,SEA!A:A)</f>
        <v>#N/A</v>
      </c>
      <c r="AU60" s="56" t="str">
        <f t="shared" si="3"/>
        <v>#N/A</v>
      </c>
      <c r="AV60" s="4" t="str">
        <f t="shared" si="10"/>
        <v/>
      </c>
      <c r="AW60" s="4"/>
      <c r="AX60" s="4"/>
      <c r="AY60" s="4"/>
      <c r="AZ60" s="56" t="str">
        <f t="array" ref="AZ60">XLOOKUP(BB60,SEA!B:B,SEA!A:A)</f>
        <v>Hammered Copper Uruli Medium</v>
      </c>
      <c r="BA60" s="56" t="str">
        <f t="shared" si="4"/>
        <v>Hammered Copper Uruli Medium</v>
      </c>
      <c r="BB60" s="4" t="str">
        <f t="shared" si="11"/>
        <v>HO0080500000</v>
      </c>
      <c r="BE60" s="4"/>
      <c r="BF60" s="56"/>
      <c r="BG60" s="56"/>
      <c r="BH60" s="4" t="str">
        <f t="shared" si="6"/>
        <v>CA0253500600</v>
      </c>
      <c r="BK60" s="4"/>
      <c r="BL60" s="56" t="str">
        <f t="array" ref="BL60">XLOOKUP(BN60,SEA!B:B,SEA!A:A)</f>
        <v>#N/A</v>
      </c>
      <c r="BM60" s="56" t="str">
        <f t="shared" si="7"/>
        <v>#N/A</v>
      </c>
      <c r="BN60" s="4" t="str">
        <f t="shared" si="8"/>
        <v/>
      </c>
      <c r="BO60" s="4"/>
      <c r="BP60" s="4"/>
      <c r="BQ60" s="4"/>
      <c r="BR60" s="4"/>
      <c r="BS60" s="4"/>
    </row>
    <row r="61">
      <c r="A61" s="166">
        <v>1.0</v>
      </c>
      <c r="B61" s="14" t="s">
        <v>2115</v>
      </c>
      <c r="C61" s="14" t="s">
        <v>2205</v>
      </c>
      <c r="D61" s="14" t="s">
        <v>2282</v>
      </c>
      <c r="E61" s="14">
        <v>30.0</v>
      </c>
      <c r="F61" s="171"/>
      <c r="G61" s="14" t="s">
        <v>2127</v>
      </c>
      <c r="H61" s="14" t="s">
        <v>1051</v>
      </c>
      <c r="I61" s="14" t="s">
        <v>2283</v>
      </c>
      <c r="J61" s="14">
        <v>60.0</v>
      </c>
      <c r="K61" s="172"/>
      <c r="P61" s="171"/>
      <c r="Q61" s="14" t="s">
        <v>2120</v>
      </c>
      <c r="R61" s="14" t="s">
        <v>40</v>
      </c>
      <c r="S61" s="14" t="s">
        <v>272</v>
      </c>
      <c r="T61" s="14">
        <v>395.0</v>
      </c>
      <c r="U61" s="172"/>
      <c r="V61" s="14" t="s">
        <v>2121</v>
      </c>
      <c r="W61" s="14" t="s">
        <v>505</v>
      </c>
      <c r="X61" s="14" t="s">
        <v>504</v>
      </c>
      <c r="Y61" s="14">
        <v>25.0</v>
      </c>
      <c r="Z61" s="168">
        <v>6.0</v>
      </c>
      <c r="AA61" s="14"/>
      <c r="AB61" s="179"/>
      <c r="AC61" s="169"/>
      <c r="AD61" s="115"/>
      <c r="AE61" s="170"/>
      <c r="AF61" s="170"/>
      <c r="AG61" s="170"/>
      <c r="AH61" s="56" t="str">
        <f t="array" ref="AH61">XLOOKUP(AJ61,SEA!B:B,SEA!A:A)</f>
        <v>Devi w/Bangles Black Ver</v>
      </c>
      <c r="AI61" s="56" t="str">
        <f t="shared" si="1"/>
        <v>Framed LB 911 Devi with Bangles 48 x 72 Inch Photo Black Ver</v>
      </c>
      <c r="AJ61" s="4" t="str">
        <f t="shared" si="9"/>
        <v>ME0020215000</v>
      </c>
      <c r="AM61" s="4"/>
      <c r="AN61" s="56"/>
      <c r="AO61" s="56"/>
      <c r="AP61" s="4" t="str">
        <f t="shared" si="2"/>
        <v>ME0016713000</v>
      </c>
      <c r="AS61" s="4"/>
      <c r="AT61" s="56" t="str">
        <f t="array" ref="AT61">XLOOKUP(AV61,SEA!B:B,SEA!A:A)</f>
        <v>#N/A</v>
      </c>
      <c r="AU61" s="56" t="str">
        <f t="shared" si="3"/>
        <v>#N/A</v>
      </c>
      <c r="AV61" s="4" t="str">
        <f t="shared" si="10"/>
        <v/>
      </c>
      <c r="AW61" s="4"/>
      <c r="AX61" s="4"/>
      <c r="AY61" s="4"/>
      <c r="AZ61" s="56" t="str">
        <f t="array" ref="AZ61">XLOOKUP(BB61,SEA!B:B,SEA!A:A)</f>
        <v>Hammered-Copper-Uruli-Small</v>
      </c>
      <c r="BA61" s="56" t="str">
        <f t="shared" si="4"/>
        <v>Hammered-Copper-Uruli-Small</v>
      </c>
      <c r="BB61" s="4" t="str">
        <f t="shared" si="11"/>
        <v>HO0080600000</v>
      </c>
      <c r="BE61" s="4"/>
      <c r="BF61" s="56"/>
      <c r="BG61" s="56"/>
      <c r="BH61" s="4" t="str">
        <f t="shared" si="6"/>
        <v>CA0254000200</v>
      </c>
      <c r="BK61" s="4"/>
      <c r="BL61" s="56" t="str">
        <f t="array" ref="BL61">XLOOKUP(BN61,SEA!B:B,SEA!A:A)</f>
        <v>#N/A</v>
      </c>
      <c r="BM61" s="56" t="str">
        <f t="shared" si="7"/>
        <v>#N/A</v>
      </c>
      <c r="BN61" s="4" t="str">
        <f t="shared" si="8"/>
        <v/>
      </c>
      <c r="BO61" s="4"/>
      <c r="BP61" s="4"/>
      <c r="BQ61" s="4"/>
      <c r="BR61" s="4"/>
      <c r="BS61" s="4"/>
    </row>
    <row r="62">
      <c r="A62" s="166">
        <v>1.0</v>
      </c>
      <c r="B62" s="14" t="s">
        <v>2115</v>
      </c>
      <c r="C62" s="14" t="s">
        <v>2209</v>
      </c>
      <c r="D62" s="14" t="s">
        <v>2284</v>
      </c>
      <c r="E62" s="14">
        <v>5.0</v>
      </c>
      <c r="F62" s="171"/>
      <c r="G62" s="14" t="s">
        <v>2127</v>
      </c>
      <c r="H62" s="14" t="s">
        <v>646</v>
      </c>
      <c r="I62" s="14" t="s">
        <v>2285</v>
      </c>
      <c r="J62" s="14">
        <v>50.0</v>
      </c>
      <c r="K62" s="172"/>
      <c r="P62" s="171"/>
      <c r="Q62" s="14" t="s">
        <v>2120</v>
      </c>
      <c r="R62" s="14" t="s">
        <v>253</v>
      </c>
      <c r="S62" s="14" t="s">
        <v>252</v>
      </c>
      <c r="T62" s="14">
        <v>422.0</v>
      </c>
      <c r="U62" s="172"/>
      <c r="V62" s="14" t="s">
        <v>2121</v>
      </c>
      <c r="W62" s="14" t="s">
        <v>192</v>
      </c>
      <c r="X62" s="14" t="s">
        <v>191</v>
      </c>
      <c r="Y62" s="14">
        <v>25.0</v>
      </c>
      <c r="Z62" s="168">
        <v>6.0</v>
      </c>
      <c r="AA62" s="14"/>
      <c r="AB62" s="169"/>
      <c r="AC62" s="169"/>
      <c r="AD62" s="115"/>
      <c r="AE62" s="170"/>
      <c r="AF62" s="170"/>
      <c r="AG62" s="170"/>
      <c r="AH62" s="56" t="str">
        <f t="array" ref="AH62">XLOOKUP(AJ62,SEA!B:B,SEA!A:A)</f>
        <v>SG-Photos-Compassion</v>
      </c>
      <c r="AI62" s="56" t="str">
        <f t="shared" si="1"/>
        <v>Framed SG photo 12x16 Inch SD 604</v>
      </c>
      <c r="AJ62" s="4" t="str">
        <f t="shared" si="9"/>
        <v>ME0025411200</v>
      </c>
      <c r="AM62" s="4"/>
      <c r="AN62" s="56"/>
      <c r="AO62" s="56"/>
      <c r="AP62" s="4" t="str">
        <f t="shared" si="2"/>
        <v>ME0017510100</v>
      </c>
      <c r="AS62" s="4"/>
      <c r="AT62" s="56" t="str">
        <f t="array" ref="AT62">XLOOKUP(AV62,SEA!B:B,SEA!A:A)</f>
        <v>#N/A</v>
      </c>
      <c r="AU62" s="56" t="str">
        <f t="shared" si="3"/>
        <v>#N/A</v>
      </c>
      <c r="AV62" s="4" t="str">
        <f t="shared" si="10"/>
        <v/>
      </c>
      <c r="AW62" s="4"/>
      <c r="AX62" s="4"/>
      <c r="AY62" s="4"/>
      <c r="AZ62" s="56" t="str">
        <f t="array" ref="AZ62">XLOOKUP(BB62,SEA!B:B,SEA!A:A)</f>
        <v>Adiyogi Galactic - Printed Notebook</v>
      </c>
      <c r="BA62" s="56" t="str">
        <f t="shared" si="4"/>
        <v>Adiyogi Galactic - Printed Notebook</v>
      </c>
      <c r="BB62" s="4" t="str">
        <f t="shared" si="11"/>
        <v>HO0088917200</v>
      </c>
      <c r="BE62" s="4"/>
      <c r="BF62" s="56"/>
      <c r="BG62" s="56"/>
      <c r="BH62" s="4" t="str">
        <f t="shared" si="6"/>
        <v>CA0254000300</v>
      </c>
      <c r="BK62" s="4"/>
      <c r="BL62" s="56" t="str">
        <f t="array" ref="BL62">XLOOKUP(BN62,SEA!B:B,SEA!A:A)</f>
        <v>#N/A</v>
      </c>
      <c r="BM62" s="56" t="str">
        <f t="shared" si="7"/>
        <v>#N/A</v>
      </c>
      <c r="BN62" s="4" t="str">
        <f t="shared" si="8"/>
        <v/>
      </c>
      <c r="BO62" s="4"/>
      <c r="BP62" s="4"/>
      <c r="BQ62" s="4"/>
      <c r="BR62" s="4"/>
      <c r="BS62" s="4"/>
    </row>
    <row r="63">
      <c r="A63" s="166">
        <v>1.0</v>
      </c>
      <c r="B63" s="14" t="s">
        <v>2115</v>
      </c>
      <c r="C63" s="14" t="s">
        <v>2212</v>
      </c>
      <c r="D63" s="14" t="s">
        <v>2286</v>
      </c>
      <c r="E63" s="14">
        <v>19.0</v>
      </c>
      <c r="F63" s="171"/>
      <c r="G63" s="14" t="s">
        <v>2127</v>
      </c>
      <c r="H63" s="14" t="s">
        <v>654</v>
      </c>
      <c r="I63" s="14" t="s">
        <v>2287</v>
      </c>
      <c r="J63" s="14">
        <v>40.0</v>
      </c>
      <c r="K63" s="172"/>
      <c r="P63" s="171"/>
      <c r="Q63" s="14" t="s">
        <v>2120</v>
      </c>
      <c r="R63" s="14" t="s">
        <v>647</v>
      </c>
      <c r="S63" s="14" t="s">
        <v>608</v>
      </c>
      <c r="T63" s="14">
        <v>34.0</v>
      </c>
      <c r="U63" s="172"/>
      <c r="V63" s="14" t="s">
        <v>2121</v>
      </c>
      <c r="W63" s="14" t="s">
        <v>772</v>
      </c>
      <c r="X63" s="14" t="s">
        <v>771</v>
      </c>
      <c r="Y63" s="14">
        <v>25.0</v>
      </c>
      <c r="Z63" s="168">
        <v>6.0</v>
      </c>
      <c r="AA63" s="14"/>
      <c r="AB63" s="169"/>
      <c r="AC63" s="169"/>
      <c r="AD63" s="115"/>
      <c r="AE63" s="170"/>
      <c r="AF63" s="170"/>
      <c r="AG63" s="170"/>
      <c r="AH63" s="56" t="str">
        <f t="array" ref="AH63">XLOOKUP(AJ63,SEA!B:B,SEA!A:A)</f>
        <v>SD606 Sadhguru Photo (18x24)</v>
      </c>
      <c r="AI63" s="56" t="str">
        <f t="shared" si="1"/>
        <v>Framed Sadhguru Photo 18x24 Sd 606</v>
      </c>
      <c r="AJ63" s="4" t="str">
        <f t="shared" si="9"/>
        <v>ME0025412400</v>
      </c>
      <c r="AM63" s="4"/>
      <c r="AN63" s="56"/>
      <c r="AO63" s="56"/>
      <c r="AP63" s="4" t="str">
        <f t="shared" si="2"/>
        <v>ME0017512200</v>
      </c>
      <c r="AS63" s="4"/>
      <c r="AT63" s="56" t="str">
        <f t="array" ref="AT63">XLOOKUP(AV63,SEA!B:B,SEA!A:A)</f>
        <v>#N/A</v>
      </c>
      <c r="AU63" s="56" t="str">
        <f t="shared" si="3"/>
        <v>#N/A</v>
      </c>
      <c r="AV63" s="4" t="str">
        <f t="shared" si="10"/>
        <v/>
      </c>
      <c r="AW63" s="4"/>
      <c r="AX63" s="4"/>
      <c r="AY63" s="4"/>
      <c r="AZ63" s="56" t="str">
        <f t="array" ref="AZ63">XLOOKUP(BB63,SEA!B:B,SEA!A:A)</f>
        <v>Devi Journal (Tree free Banana Paper)</v>
      </c>
      <c r="BA63" s="56" t="str">
        <f t="shared" si="4"/>
        <v>Devi Journal (Tree free Banana Paper)</v>
      </c>
      <c r="BB63" s="4" t="str">
        <f t="shared" si="11"/>
        <v>HO0108200000</v>
      </c>
      <c r="BE63" s="4"/>
      <c r="BF63" s="56"/>
      <c r="BG63" s="56"/>
      <c r="BH63" s="4" t="str">
        <f t="shared" si="6"/>
        <v>CA0254000400</v>
      </c>
      <c r="BK63" s="4"/>
      <c r="BL63" s="56" t="str">
        <f t="array" ref="BL63">XLOOKUP(BN63,SEA!B:B,SEA!A:A)</f>
        <v>#N/A</v>
      </c>
      <c r="BM63" s="56" t="str">
        <f t="shared" si="7"/>
        <v>#N/A</v>
      </c>
      <c r="BN63" s="4" t="str">
        <f t="shared" si="8"/>
        <v/>
      </c>
      <c r="BO63" s="4"/>
      <c r="BP63" s="4"/>
      <c r="BQ63" s="4"/>
      <c r="BR63" s="4"/>
      <c r="BS63" s="4"/>
    </row>
    <row r="64">
      <c r="A64" s="166">
        <v>1.0</v>
      </c>
      <c r="B64" s="14" t="s">
        <v>2115</v>
      </c>
      <c r="C64" s="14" t="s">
        <v>2214</v>
      </c>
      <c r="D64" s="14" t="s">
        <v>2288</v>
      </c>
      <c r="E64" s="14">
        <v>10.0</v>
      </c>
      <c r="F64" s="171"/>
      <c r="G64" s="14" t="s">
        <v>2127</v>
      </c>
      <c r="H64" s="14" t="s">
        <v>1254</v>
      </c>
      <c r="I64" s="14" t="s">
        <v>2289</v>
      </c>
      <c r="J64" s="14">
        <v>90.0</v>
      </c>
      <c r="K64" s="172"/>
      <c r="P64" s="171"/>
      <c r="Q64" s="14" t="s">
        <v>2120</v>
      </c>
      <c r="R64" s="14" t="s">
        <v>619</v>
      </c>
      <c r="S64" s="14" t="s">
        <v>618</v>
      </c>
      <c r="T64" s="14">
        <v>13.0</v>
      </c>
      <c r="U64" s="172"/>
      <c r="V64" s="14" t="s">
        <v>2121</v>
      </c>
      <c r="W64" s="14" t="s">
        <v>642</v>
      </c>
      <c r="X64" s="14" t="s">
        <v>641</v>
      </c>
      <c r="Y64" s="14">
        <v>20.0</v>
      </c>
      <c r="Z64" s="168">
        <v>6.0</v>
      </c>
      <c r="AA64" s="14"/>
      <c r="AB64" s="169"/>
      <c r="AC64" s="169"/>
      <c r="AD64" s="115"/>
      <c r="AE64" s="170"/>
      <c r="AF64" s="170"/>
      <c r="AG64" s="170"/>
      <c r="AH64" s="56" t="str">
        <f t="array" ref="AH64">XLOOKUP(AJ64,SEA!B:B,SEA!A:A)</f>
        <v>SE803 Sadhguru Photo (8x12)</v>
      </c>
      <c r="AI64" s="56" t="str">
        <f t="shared" si="1"/>
        <v>Framed Sadhguru Photo 8 x 12</v>
      </c>
      <c r="AJ64" s="4" t="str">
        <f t="shared" si="9"/>
        <v>ME0026410100</v>
      </c>
      <c r="AM64" s="4"/>
      <c r="AN64" s="56"/>
      <c r="AO64" s="56"/>
      <c r="AP64" s="4" t="str">
        <f t="shared" si="2"/>
        <v>ME0018900000</v>
      </c>
      <c r="AS64" s="4"/>
      <c r="AT64" s="56" t="str">
        <f t="array" ref="AT64">XLOOKUP(AV64,SEA!B:B,SEA!A:A)</f>
        <v>#N/A</v>
      </c>
      <c r="AU64" s="56" t="str">
        <f t="shared" si="3"/>
        <v>#N/A</v>
      </c>
      <c r="AV64" s="4" t="str">
        <f t="shared" si="10"/>
        <v/>
      </c>
      <c r="AW64" s="4"/>
      <c r="AX64" s="4"/>
      <c r="AY64" s="4"/>
      <c r="AZ64" s="56" t="str">
        <f t="array" ref="AZ64">XLOOKUP(BB64,SEA!B:B,SEA!A:A)</f>
        <v>Copper Vibhuti Box (Small) - Padam</v>
      </c>
      <c r="BA64" s="56" t="str">
        <f t="shared" si="4"/>
        <v>Copper Vibhuti Box (Small) - Padam</v>
      </c>
      <c r="BB64" s="4" t="str">
        <f t="shared" si="11"/>
        <v>HO0108417000</v>
      </c>
      <c r="BE64" s="4"/>
      <c r="BF64" s="56"/>
      <c r="BG64" s="56"/>
      <c r="BH64" s="4" t="str">
        <f t="shared" si="6"/>
        <v>CA0254000500</v>
      </c>
      <c r="BK64" s="4"/>
      <c r="BL64" s="56" t="str">
        <f t="array" ref="BL64">XLOOKUP(BN64,SEA!B:B,SEA!A:A)</f>
        <v>#N/A</v>
      </c>
      <c r="BM64" s="56" t="str">
        <f t="shared" si="7"/>
        <v>#N/A</v>
      </c>
      <c r="BN64" s="4" t="str">
        <f t="shared" si="8"/>
        <v/>
      </c>
      <c r="BO64" s="4"/>
      <c r="BP64" s="4"/>
      <c r="BQ64" s="4"/>
      <c r="BR64" s="4"/>
      <c r="BS64" s="4"/>
    </row>
    <row r="65">
      <c r="A65" s="166">
        <v>1.0</v>
      </c>
      <c r="B65" s="14" t="s">
        <v>2115</v>
      </c>
      <c r="C65" s="14" t="s">
        <v>2216</v>
      </c>
      <c r="D65" s="14" t="s">
        <v>2290</v>
      </c>
      <c r="E65" s="14">
        <v>15.0</v>
      </c>
      <c r="F65" s="171"/>
      <c r="G65" s="14" t="s">
        <v>2127</v>
      </c>
      <c r="H65" s="14" t="s">
        <v>800</v>
      </c>
      <c r="I65" s="14" t="s">
        <v>2291</v>
      </c>
      <c r="J65" s="14">
        <v>795.0</v>
      </c>
      <c r="K65" s="172"/>
      <c r="P65" s="171"/>
      <c r="Q65" s="14" t="s">
        <v>2120</v>
      </c>
      <c r="R65" s="14" t="s">
        <v>649</v>
      </c>
      <c r="S65" s="14" t="s">
        <v>648</v>
      </c>
      <c r="T65" s="14">
        <v>18.0</v>
      </c>
      <c r="U65" s="172"/>
      <c r="V65" s="14" t="s">
        <v>2121</v>
      </c>
      <c r="W65" s="14" t="s">
        <v>646</v>
      </c>
      <c r="X65" s="14" t="s">
        <v>645</v>
      </c>
      <c r="Y65" s="14">
        <v>20.0</v>
      </c>
      <c r="Z65" s="168">
        <v>6.0</v>
      </c>
      <c r="AA65" s="14"/>
      <c r="AB65" s="169"/>
      <c r="AC65" s="169"/>
      <c r="AD65" s="115"/>
      <c r="AE65" s="170"/>
      <c r="AF65" s="170"/>
      <c r="AG65" s="170"/>
      <c r="AH65" s="56" t="str">
        <f t="array" ref="AH65">XLOOKUP(AJ65,SEA!B:B,SEA!A:A)</f>
        <v>SE905 Sadhguru Photo (12x18)</v>
      </c>
      <c r="AI65" s="56" t="str">
        <f t="shared" si="1"/>
        <v>Framed Sadhguru Photo 12 x 18 Inch SE 905</v>
      </c>
      <c r="AJ65" s="4" t="str">
        <f t="shared" si="9"/>
        <v>ME0026511500</v>
      </c>
      <c r="AM65" s="4"/>
      <c r="AN65" s="56"/>
      <c r="AO65" s="56"/>
      <c r="AP65" s="4" t="str">
        <f t="shared" si="2"/>
        <v>ME0020013400</v>
      </c>
      <c r="AS65" s="4"/>
      <c r="AT65" s="56" t="str">
        <f t="array" ref="AT65">XLOOKUP(AV65,SEA!B:B,SEA!A:A)</f>
        <v>#N/A</v>
      </c>
      <c r="AU65" s="56" t="str">
        <f t="shared" si="3"/>
        <v>#N/A</v>
      </c>
      <c r="AV65" s="4" t="str">
        <f t="shared" si="10"/>
        <v/>
      </c>
      <c r="AW65" s="4"/>
      <c r="AX65" s="4"/>
      <c r="AY65" s="4"/>
      <c r="AZ65" s="56" t="str">
        <f t="array" ref="AZ65">XLOOKUP(BB65,SEA!B:B,SEA!A:A)</f>
        <v>Copper Vibhuti Box (Tall) - Trigun</v>
      </c>
      <c r="BA65" s="56" t="str">
        <f t="shared" si="4"/>
        <v>Copper Vibhuti Box (Tall) - Trigun</v>
      </c>
      <c r="BB65" s="4" t="str">
        <f t="shared" si="11"/>
        <v>HO0108617000</v>
      </c>
      <c r="BE65" s="4"/>
      <c r="BF65" s="56"/>
      <c r="BG65" s="56"/>
      <c r="BH65" s="4" t="str">
        <f t="shared" si="6"/>
        <v>CA0254000600</v>
      </c>
      <c r="BK65" s="4"/>
      <c r="BL65" s="56" t="str">
        <f t="array" ref="BL65">XLOOKUP(BN65,SEA!B:B,SEA!A:A)</f>
        <v>#N/A</v>
      </c>
      <c r="BM65" s="56" t="str">
        <f t="shared" si="7"/>
        <v>#N/A</v>
      </c>
      <c r="BN65" s="4" t="str">
        <f t="shared" si="8"/>
        <v/>
      </c>
      <c r="BO65" s="4"/>
      <c r="BP65" s="4"/>
      <c r="BQ65" s="4"/>
      <c r="BR65" s="4"/>
      <c r="BS65" s="4"/>
    </row>
    <row r="66">
      <c r="A66" s="166">
        <v>1.0</v>
      </c>
      <c r="B66" s="14" t="s">
        <v>2115</v>
      </c>
      <c r="C66" s="14" t="s">
        <v>2220</v>
      </c>
      <c r="D66" s="14" t="s">
        <v>2293</v>
      </c>
      <c r="E66" s="14">
        <v>20.0</v>
      </c>
      <c r="F66" s="171"/>
      <c r="G66" s="14" t="s">
        <v>2127</v>
      </c>
      <c r="H66" s="14" t="s">
        <v>2143</v>
      </c>
      <c r="I66" s="14" t="s">
        <v>2294</v>
      </c>
      <c r="J66" s="14">
        <v>5.0</v>
      </c>
      <c r="K66" s="172"/>
      <c r="P66" s="171"/>
      <c r="Q66" s="14" t="s">
        <v>2120</v>
      </c>
      <c r="R66" s="14" t="s">
        <v>274</v>
      </c>
      <c r="S66" s="14" t="s">
        <v>273</v>
      </c>
      <c r="T66" s="14">
        <v>5.0</v>
      </c>
      <c r="U66" s="172"/>
      <c r="V66" s="14" t="s">
        <v>2121</v>
      </c>
      <c r="W66" s="14" t="s">
        <v>745</v>
      </c>
      <c r="X66" s="14" t="s">
        <v>744</v>
      </c>
      <c r="Y66" s="14">
        <v>20.0</v>
      </c>
      <c r="Z66" s="168">
        <v>6.0</v>
      </c>
      <c r="AA66" s="14"/>
      <c r="AB66" s="169"/>
      <c r="AC66" s="180"/>
      <c r="AD66" s="115"/>
      <c r="AE66" s="170"/>
      <c r="AF66" s="170"/>
      <c r="AG66" s="170"/>
      <c r="AH66" s="56" t="str">
        <f t="array" ref="AH66">XLOOKUP(AJ66,SEA!B:B,SEA!A:A)</f>
        <v>LB-Photos-Sadhguru-Bike-2</v>
      </c>
      <c r="AI66" s="56" t="str">
        <f t="shared" si="1"/>
        <v>Framed Sadhguru Photo 4 x 6 Inch SI 601</v>
      </c>
      <c r="AJ66" s="4" t="str">
        <f t="shared" si="9"/>
        <v>ME0028608400</v>
      </c>
      <c r="AM66" s="4"/>
      <c r="AN66" s="56"/>
      <c r="AO66" s="56"/>
      <c r="AP66" s="4" t="str">
        <f t="shared" si="2"/>
        <v>ME0020113300</v>
      </c>
      <c r="AS66" s="4"/>
      <c r="AT66" s="56" t="str">
        <f t="array" ref="AT66">XLOOKUP(AV66,SEA!B:B,SEA!A:A)</f>
        <v>#N/A</v>
      </c>
      <c r="AU66" s="56" t="str">
        <f t="shared" si="3"/>
        <v>#N/A</v>
      </c>
      <c r="AV66" s="4" t="str">
        <f t="shared" si="10"/>
        <v/>
      </c>
      <c r="AW66" s="4"/>
      <c r="AX66" s="4"/>
      <c r="AY66" s="4"/>
      <c r="AZ66" s="56" t="str">
        <f t="array" ref="AZ66">XLOOKUP(BB66,SEA!B:B,SEA!A:A)</f>
        <v>Dasangam in Cup</v>
      </c>
      <c r="BA66" s="56" t="str">
        <f t="shared" si="4"/>
        <v>Dasangam in Cup</v>
      </c>
      <c r="BB66" s="4" t="str">
        <f t="shared" si="11"/>
        <v>HO0118700002</v>
      </c>
      <c r="BE66" s="4"/>
      <c r="BF66" s="56"/>
      <c r="BG66" s="56"/>
      <c r="BH66" s="4" t="str">
        <f t="shared" si="6"/>
        <v>CA02543200</v>
      </c>
      <c r="BK66" s="4"/>
      <c r="BL66" s="56" t="str">
        <f t="array" ref="BL66">XLOOKUP(BN66,SEA!B:B,SEA!A:A)</f>
        <v>#N/A</v>
      </c>
      <c r="BM66" s="56" t="str">
        <f t="shared" si="7"/>
        <v>#N/A</v>
      </c>
      <c r="BN66" s="4" t="str">
        <f t="shared" si="8"/>
        <v/>
      </c>
      <c r="BO66" s="4"/>
      <c r="BP66" s="4"/>
      <c r="BQ66" s="4"/>
      <c r="BR66" s="4"/>
      <c r="BS66" s="4"/>
    </row>
    <row r="67">
      <c r="A67" s="166">
        <v>1.0</v>
      </c>
      <c r="B67" s="14" t="s">
        <v>2115</v>
      </c>
      <c r="C67" s="14" t="s">
        <v>2222</v>
      </c>
      <c r="D67" s="14" t="s">
        <v>2296</v>
      </c>
      <c r="E67" s="14">
        <v>10.0</v>
      </c>
      <c r="F67" s="171"/>
      <c r="G67" s="14" t="s">
        <v>2127</v>
      </c>
      <c r="H67" s="14" t="s">
        <v>869</v>
      </c>
      <c r="I67" s="14" t="s">
        <v>2297</v>
      </c>
      <c r="J67" s="14">
        <v>230.0</v>
      </c>
      <c r="K67" s="172"/>
      <c r="P67" s="171"/>
      <c r="Q67" s="14" t="s">
        <v>2120</v>
      </c>
      <c r="R67" s="14" t="s">
        <v>245</v>
      </c>
      <c r="S67" s="14" t="s">
        <v>244</v>
      </c>
      <c r="T67" s="14">
        <v>122.0</v>
      </c>
      <c r="U67" s="172"/>
      <c r="V67" s="14" t="s">
        <v>2121</v>
      </c>
      <c r="W67" s="14" t="s">
        <v>194</v>
      </c>
      <c r="X67" s="14" t="s">
        <v>193</v>
      </c>
      <c r="Y67" s="14">
        <v>20.0</v>
      </c>
      <c r="Z67" s="168">
        <v>6.0</v>
      </c>
      <c r="AA67" s="14"/>
      <c r="AB67" s="173"/>
      <c r="AC67" s="169"/>
      <c r="AD67" s="115"/>
      <c r="AE67" s="170"/>
      <c r="AF67" s="170"/>
      <c r="AG67" s="170"/>
      <c r="AH67" s="56" t="str">
        <f t="array" ref="AH67">XLOOKUP(AJ67,SEA!B:B,SEA!A:A)</f>
        <v>SJ503 Sadhguru Photo (8x12)</v>
      </c>
      <c r="AI67" s="56" t="str">
        <f t="shared" si="1"/>
        <v>Framed Sadhguru Photo 8 x 12 Inch SJ 503</v>
      </c>
      <c r="AJ67" s="4" t="str">
        <f t="shared" si="9"/>
        <v>ME0029310100</v>
      </c>
      <c r="AM67" s="4"/>
      <c r="AN67" s="56"/>
      <c r="AO67" s="56"/>
      <c r="AP67" s="4" t="str">
        <f t="shared" si="2"/>
        <v>ME0020211300</v>
      </c>
      <c r="AS67" s="4"/>
      <c r="AT67" s="56" t="str">
        <f t="array" ref="AT67">XLOOKUP(AV67,SEA!B:B,SEA!A:A)</f>
        <v>#N/A</v>
      </c>
      <c r="AU67" s="56" t="str">
        <f t="shared" si="3"/>
        <v>#N/A</v>
      </c>
      <c r="AV67" s="4" t="str">
        <f t="shared" si="10"/>
        <v/>
      </c>
      <c r="AW67" s="4"/>
      <c r="AX67" s="4"/>
      <c r="AY67" s="4"/>
      <c r="AZ67" s="56" t="str">
        <f t="array" ref="AZ67">XLOOKUP(BB67,SEA!B:B,SEA!A:A)</f>
        <v>Adiyogi Glow-in-the-Dark Keychain (hues of slendour)</v>
      </c>
      <c r="BA67" s="56" t="str">
        <f t="shared" si="4"/>
        <v>Adiyogi Glow-in-the-Dark Keychain (hues of slendour)</v>
      </c>
      <c r="BB67" s="4" t="str">
        <f t="shared" si="11"/>
        <v>HO0125900000</v>
      </c>
      <c r="BE67" s="4"/>
      <c r="BF67" s="56"/>
      <c r="BG67" s="56"/>
      <c r="BH67" s="4" t="str">
        <f t="shared" si="6"/>
        <v>CA02543300</v>
      </c>
      <c r="BK67" s="4"/>
      <c r="BL67" s="56" t="str">
        <f t="array" ref="BL67">XLOOKUP(BN67,SEA!B:B,SEA!A:A)</f>
        <v>#N/A</v>
      </c>
      <c r="BM67" s="56" t="str">
        <f t="shared" si="7"/>
        <v>#N/A</v>
      </c>
      <c r="BN67" s="4" t="str">
        <f t="shared" si="8"/>
        <v/>
      </c>
      <c r="BO67" s="4"/>
      <c r="BP67" s="4"/>
      <c r="BQ67" s="4"/>
      <c r="BR67" s="4"/>
      <c r="BS67" s="4"/>
    </row>
    <row r="68">
      <c r="A68" s="166">
        <v>1.0</v>
      </c>
      <c r="B68" s="14" t="s">
        <v>2115</v>
      </c>
      <c r="C68" s="14" t="s">
        <v>517</v>
      </c>
      <c r="D68" s="14" t="s">
        <v>2141</v>
      </c>
      <c r="E68" s="14">
        <v>25.0</v>
      </c>
      <c r="F68" s="171"/>
      <c r="G68" s="14" t="s">
        <v>2127</v>
      </c>
      <c r="H68" s="14" t="s">
        <v>632</v>
      </c>
      <c r="I68" s="14" t="s">
        <v>2215</v>
      </c>
      <c r="J68" s="14">
        <v>25.0</v>
      </c>
      <c r="K68" s="172"/>
      <c r="P68" s="171"/>
      <c r="Q68" s="14" t="s">
        <v>2120</v>
      </c>
      <c r="R68" s="14" t="s">
        <v>635</v>
      </c>
      <c r="S68" s="14" t="s">
        <v>634</v>
      </c>
      <c r="T68" s="14">
        <v>22.0</v>
      </c>
      <c r="U68" s="172"/>
      <c r="V68" s="14" t="s">
        <v>2121</v>
      </c>
      <c r="W68" s="14" t="s">
        <v>741</v>
      </c>
      <c r="X68" s="14" t="s">
        <v>740</v>
      </c>
      <c r="Y68" s="14">
        <v>20.0</v>
      </c>
      <c r="Z68" s="168">
        <v>6.0</v>
      </c>
      <c r="AA68" s="14"/>
      <c r="AB68" s="169"/>
      <c r="AC68" s="177"/>
      <c r="AD68" s="115"/>
      <c r="AE68" s="170"/>
      <c r="AF68" s="170"/>
      <c r="AG68" s="170"/>
      <c r="AH68" s="56" t="str">
        <f t="array" ref="AH68">XLOOKUP(AJ68,SEA!B:B,SEA!A:A)</f>
        <v>SJ505 Sadhguru Photo (12x18)</v>
      </c>
      <c r="AI68" s="56" t="str">
        <f t="shared" si="1"/>
        <v>Framed Sadhguru Photo 12 x 18 Inch SJ 505</v>
      </c>
      <c r="AJ68" s="4" t="str">
        <f t="shared" si="9"/>
        <v>ME0029311500</v>
      </c>
      <c r="AM68" s="4"/>
      <c r="AN68" s="56"/>
      <c r="AO68" s="56"/>
      <c r="AP68" s="4" t="str">
        <f t="shared" si="2"/>
        <v>ME0020212100</v>
      </c>
      <c r="AS68" s="4"/>
      <c r="AT68" s="56" t="str">
        <f t="array" ref="AT68">XLOOKUP(AV68,SEA!B:B,SEA!A:A)</f>
        <v>#N/A</v>
      </c>
      <c r="AU68" s="56" t="str">
        <f t="shared" si="3"/>
        <v>#N/A</v>
      </c>
      <c r="AV68" s="4" t="str">
        <f t="shared" si="10"/>
        <v/>
      </c>
      <c r="AW68" s="4"/>
      <c r="AX68" s="4"/>
      <c r="AY68" s="4"/>
      <c r="AZ68" s="56" t="str">
        <f t="array" ref="AZ68">XLOOKUP(BB68,SEA!B:B,SEA!A:A)</f>
        <v>Linga Bhairavi Glow-in-the-Dark Keychain</v>
      </c>
      <c r="BA68" s="56" t="str">
        <f t="shared" si="4"/>
        <v>Linga Bhairavi Glow-in-the-Dark Keychain</v>
      </c>
      <c r="BB68" s="4" t="str">
        <f t="shared" si="11"/>
        <v>HO0126100000</v>
      </c>
      <c r="BE68" s="4"/>
      <c r="BF68" s="56"/>
      <c r="BG68" s="56"/>
      <c r="BH68" s="4" t="str">
        <f t="shared" si="6"/>
        <v>CA02543400</v>
      </c>
      <c r="BK68" s="4"/>
      <c r="BL68" s="56" t="str">
        <f t="array" ref="BL68">XLOOKUP(BN68,SEA!B:B,SEA!A:A)</f>
        <v>#N/A</v>
      </c>
      <c r="BM68" s="56" t="str">
        <f t="shared" si="7"/>
        <v>#N/A</v>
      </c>
      <c r="BN68" s="4" t="str">
        <f t="shared" si="8"/>
        <v/>
      </c>
      <c r="BO68" s="4"/>
      <c r="BP68" s="4"/>
      <c r="BQ68" s="4"/>
      <c r="BR68" s="4"/>
      <c r="BS68" s="4"/>
    </row>
    <row r="69">
      <c r="A69" s="166">
        <v>1.0</v>
      </c>
      <c r="B69" s="14" t="s">
        <v>2115</v>
      </c>
      <c r="C69" s="14" t="s">
        <v>521</v>
      </c>
      <c r="D69" s="14" t="s">
        <v>520</v>
      </c>
      <c r="E69" s="14">
        <v>30.0</v>
      </c>
      <c r="F69" s="171"/>
      <c r="G69" s="14" t="s">
        <v>2127</v>
      </c>
      <c r="H69" s="14" t="s">
        <v>642</v>
      </c>
      <c r="I69" s="14" t="s">
        <v>2300</v>
      </c>
      <c r="J69" s="14">
        <v>50.0</v>
      </c>
      <c r="K69" s="172"/>
      <c r="P69" s="171"/>
      <c r="Q69" s="14" t="s">
        <v>2120</v>
      </c>
      <c r="R69" s="14" t="s">
        <v>637</v>
      </c>
      <c r="S69" s="14" t="s">
        <v>636</v>
      </c>
      <c r="T69" s="14">
        <v>7.0</v>
      </c>
      <c r="U69" s="172"/>
      <c r="V69" s="14" t="s">
        <v>2121</v>
      </c>
      <c r="W69" s="14" t="s">
        <v>549</v>
      </c>
      <c r="X69" s="14" t="s">
        <v>548</v>
      </c>
      <c r="Y69" s="14">
        <v>20.0</v>
      </c>
      <c r="Z69" s="168">
        <v>6.0</v>
      </c>
      <c r="AA69" s="14"/>
      <c r="AB69" s="169"/>
      <c r="AC69" s="177"/>
      <c r="AD69" s="115"/>
      <c r="AE69" s="170"/>
      <c r="AF69" s="170"/>
      <c r="AG69" s="170"/>
      <c r="AH69" s="56" t="str">
        <f t="array" ref="AH69">XLOOKUP(AJ69,SEA!B:B,SEA!A:A)</f>
        <v>Sadhguru Padham Photo (12 x 18)</v>
      </c>
      <c r="AI69" s="56" t="str">
        <f t="shared" si="1"/>
        <v>Framed Sadhguru Padham Photo</v>
      </c>
      <c r="AJ69" s="4" t="str">
        <f t="shared" si="9"/>
        <v>ME0031211500</v>
      </c>
      <c r="AM69" s="4"/>
      <c r="AN69" s="56"/>
      <c r="AO69" s="56"/>
      <c r="AP69" s="4" t="str">
        <f t="shared" si="2"/>
        <v>ME0020215000</v>
      </c>
      <c r="AS69" s="4"/>
      <c r="AT69" s="56" t="str">
        <f t="array" ref="AT69">XLOOKUP(AV69,SEA!B:B,SEA!A:A)</f>
        <v>#N/A</v>
      </c>
      <c r="AU69" s="56" t="str">
        <f t="shared" si="3"/>
        <v>#N/A</v>
      </c>
      <c r="AV69" s="4" t="str">
        <f t="shared" si="10"/>
        <v/>
      </c>
      <c r="AW69" s="4"/>
      <c r="AX69" s="4"/>
      <c r="AY69" s="4"/>
      <c r="AZ69" s="56" t="str">
        <f t="array" ref="AZ69">XLOOKUP(BB69,SEA!B:B,SEA!A:A)</f>
        <v>English More than a Life English (BK 115)</v>
      </c>
      <c r="BA69" s="56" t="str">
        <f t="shared" si="4"/>
        <v>English More than a Life English (BK 115)</v>
      </c>
      <c r="BB69" s="4" t="str">
        <f t="shared" si="11"/>
        <v>ME0000501500</v>
      </c>
      <c r="BE69" s="4"/>
      <c r="BF69" s="56"/>
      <c r="BG69" s="56"/>
      <c r="BH69" s="4" t="str">
        <f t="shared" si="6"/>
        <v>CA02543500</v>
      </c>
      <c r="BK69" s="4"/>
      <c r="BL69" s="56" t="str">
        <f t="array" ref="BL69">XLOOKUP(BN69,SEA!B:B,SEA!A:A)</f>
        <v>#N/A</v>
      </c>
      <c r="BM69" s="56" t="str">
        <f t="shared" si="7"/>
        <v>#N/A</v>
      </c>
      <c r="BN69" s="4" t="str">
        <f t="shared" si="8"/>
        <v/>
      </c>
      <c r="BO69" s="4"/>
      <c r="BP69" s="4"/>
      <c r="BQ69" s="4"/>
      <c r="BR69" s="4"/>
      <c r="BS69" s="4"/>
    </row>
    <row r="70">
      <c r="A70" s="166">
        <v>1.0</v>
      </c>
      <c r="B70" s="14" t="s">
        <v>2115</v>
      </c>
      <c r="C70" s="14" t="s">
        <v>1319</v>
      </c>
      <c r="D70" s="14" t="s">
        <v>2302</v>
      </c>
      <c r="E70" s="14">
        <v>275.0</v>
      </c>
      <c r="F70" s="171"/>
      <c r="G70" s="14" t="s">
        <v>2127</v>
      </c>
      <c r="H70" s="14" t="s">
        <v>630</v>
      </c>
      <c r="I70" s="14" t="s">
        <v>2303</v>
      </c>
      <c r="J70" s="14">
        <v>2.0</v>
      </c>
      <c r="K70" s="172"/>
      <c r="P70" s="171"/>
      <c r="Q70" s="14" t="s">
        <v>2120</v>
      </c>
      <c r="R70" s="14" t="s">
        <v>890</v>
      </c>
      <c r="S70" s="14" t="s">
        <v>341</v>
      </c>
      <c r="T70" s="14">
        <v>172.0</v>
      </c>
      <c r="U70" s="172"/>
      <c r="V70" s="14" t="s">
        <v>2121</v>
      </c>
      <c r="W70" s="14" t="s">
        <v>542</v>
      </c>
      <c r="X70" s="14" t="s">
        <v>541</v>
      </c>
      <c r="Y70" s="14">
        <v>20.0</v>
      </c>
      <c r="Z70" s="168">
        <v>6.0</v>
      </c>
      <c r="AA70" s="14"/>
      <c r="AB70" s="169"/>
      <c r="AC70" s="180"/>
      <c r="AD70" s="115"/>
      <c r="AE70" s="170"/>
      <c r="AF70" s="170"/>
      <c r="AG70" s="170"/>
      <c r="AH70" s="56" t="str">
        <f t="array" ref="AH70">XLOOKUP(AJ70,SEA!B:B,SEA!A:A)</f>
        <v>Food-Sukku-Banam-Ginger-Coriander-Mix-3.5oz</v>
      </c>
      <c r="AI70" s="56" t="str">
        <f t="shared" si="1"/>
        <v>Sukku Banam (Ginger Coriander Mix) 75g _2.6oz</v>
      </c>
      <c r="AJ70" s="4" t="str">
        <f t="shared" si="9"/>
        <v>NF0002606202</v>
      </c>
      <c r="AM70" s="4"/>
      <c r="AN70" s="56"/>
      <c r="AO70" s="56"/>
      <c r="AP70" s="4" t="str">
        <f t="shared" si="2"/>
        <v>ME0025109000</v>
      </c>
      <c r="AS70" s="4"/>
      <c r="AT70" s="56" t="str">
        <f t="array" ref="AT70">XLOOKUP(AV70,SEA!B:B,SEA!A:A)</f>
        <v>#N/A</v>
      </c>
      <c r="AU70" s="56" t="str">
        <f t="shared" si="3"/>
        <v>#N/A</v>
      </c>
      <c r="AV70" s="4" t="str">
        <f t="shared" si="10"/>
        <v/>
      </c>
      <c r="AW70" s="4"/>
      <c r="AX70" s="4"/>
      <c r="AY70" s="4"/>
      <c r="AZ70" s="56" t="str">
        <f t="array" ref="AZ70">XLOOKUP(BB70,SEA!B:B,SEA!A:A)</f>
        <v>English Flowers On the Path</v>
      </c>
      <c r="BA70" s="56" t="str">
        <f t="shared" si="4"/>
        <v>English Flowers On the Path</v>
      </c>
      <c r="BB70" s="4" t="str">
        <f t="shared" si="11"/>
        <v>ME0000901500</v>
      </c>
      <c r="BE70" s="4"/>
      <c r="BF70" s="56"/>
      <c r="BG70" s="56"/>
      <c r="BH70" s="4" t="str">
        <f t="shared" si="6"/>
        <v>CO0007600000</v>
      </c>
      <c r="BK70" s="4"/>
      <c r="BL70" s="56" t="str">
        <f t="array" ref="BL70">XLOOKUP(BN70,SEA!B:B,SEA!A:A)</f>
        <v>#N/A</v>
      </c>
      <c r="BM70" s="56" t="str">
        <f t="shared" si="7"/>
        <v>#N/A</v>
      </c>
      <c r="BN70" s="4" t="str">
        <f t="shared" si="8"/>
        <v/>
      </c>
      <c r="BO70" s="4"/>
      <c r="BP70" s="4"/>
      <c r="BQ70" s="4"/>
      <c r="BR70" s="4"/>
      <c r="BS70" s="4"/>
    </row>
    <row r="71">
      <c r="A71" s="166">
        <v>1.0</v>
      </c>
      <c r="B71" s="14" t="s">
        <v>2115</v>
      </c>
      <c r="C71" s="14" t="s">
        <v>509</v>
      </c>
      <c r="D71" s="14" t="s">
        <v>2304</v>
      </c>
      <c r="E71" s="14">
        <v>5.0</v>
      </c>
      <c r="F71" s="171"/>
      <c r="G71" s="14" t="s">
        <v>2127</v>
      </c>
      <c r="H71" s="14" t="s">
        <v>192</v>
      </c>
      <c r="I71" s="14" t="s">
        <v>2305</v>
      </c>
      <c r="J71" s="14">
        <v>25.0</v>
      </c>
      <c r="K71" s="172"/>
      <c r="P71" s="171"/>
      <c r="Q71" s="14" t="s">
        <v>2120</v>
      </c>
      <c r="R71" s="14" t="s">
        <v>609</v>
      </c>
      <c r="S71" s="14" t="s">
        <v>608</v>
      </c>
      <c r="T71" s="14">
        <v>10.0</v>
      </c>
      <c r="U71" s="172"/>
      <c r="V71" s="14" t="s">
        <v>2121</v>
      </c>
      <c r="W71" s="14" t="s">
        <v>635</v>
      </c>
      <c r="X71" s="14" t="s">
        <v>634</v>
      </c>
      <c r="Y71" s="14">
        <v>20.0</v>
      </c>
      <c r="Z71" s="168">
        <v>6.0</v>
      </c>
      <c r="AA71" s="14"/>
      <c r="AB71" s="169"/>
      <c r="AC71" s="177"/>
      <c r="AD71" s="115"/>
      <c r="AE71" s="170"/>
      <c r="AF71" s="170"/>
      <c r="AG71" s="170"/>
      <c r="AH71" s="56" t="str">
        <f t="array" ref="AH71">XLOOKUP(AJ71,SEA!B:B,SEA!A:A)</f>
        <v>Spatik Mala (Quartz Stones)</v>
      </c>
      <c r="AI71" s="56" t="str">
        <f t="shared" si="1"/>
        <v>Spatika Mala S</v>
      </c>
      <c r="AJ71" s="4" t="str">
        <f t="shared" si="9"/>
        <v>RS0001000200</v>
      </c>
      <c r="AM71" s="4"/>
      <c r="AN71" s="56"/>
      <c r="AO71" s="56"/>
      <c r="AP71" s="4" t="str">
        <f t="shared" si="2"/>
        <v>ME0025412400</v>
      </c>
      <c r="AS71" s="4"/>
      <c r="AT71" s="56" t="str">
        <f t="array" ref="AT71">XLOOKUP(AV71,SEA!B:B,SEA!A:A)</f>
        <v>#N/A</v>
      </c>
      <c r="AU71" s="56" t="str">
        <f t="shared" si="3"/>
        <v>#N/A</v>
      </c>
      <c r="AV71" s="4" t="str">
        <f t="shared" si="10"/>
        <v/>
      </c>
      <c r="AW71" s="4"/>
      <c r="AX71" s="4"/>
      <c r="AY71" s="4"/>
      <c r="AZ71" s="56" t="str">
        <f t="array" ref="AZ71">XLOOKUP(BB71,SEA!B:B,SEA!A:A)</f>
        <v>Eternal Echoes - A Book Of Poems (1994-2021)</v>
      </c>
      <c r="BA71" s="56" t="str">
        <f t="shared" si="4"/>
        <v>Eternal Echoes - A Book Of Poems (1994-2021)</v>
      </c>
      <c r="BB71" s="4" t="str">
        <f t="shared" si="11"/>
        <v>ME0001201500</v>
      </c>
      <c r="BE71" s="4"/>
      <c r="BF71" s="56"/>
      <c r="BG71" s="56"/>
      <c r="BH71" s="4" t="str">
        <f t="shared" si="6"/>
        <v>HO0000200000</v>
      </c>
      <c r="BK71" s="4"/>
      <c r="BL71" s="56" t="str">
        <f t="array" ref="BL71">XLOOKUP(BN71,SEA!B:B,SEA!A:A)</f>
        <v>#N/A</v>
      </c>
      <c r="BM71" s="56" t="str">
        <f t="shared" si="7"/>
        <v>#N/A</v>
      </c>
      <c r="BN71" s="4" t="str">
        <f t="shared" si="8"/>
        <v/>
      </c>
      <c r="BO71" s="4"/>
      <c r="BP71" s="4"/>
      <c r="BQ71" s="4"/>
      <c r="BR71" s="4"/>
      <c r="BS71" s="4"/>
    </row>
    <row r="72">
      <c r="A72" s="166">
        <v>1.0</v>
      </c>
      <c r="B72" s="14" t="s">
        <v>2115</v>
      </c>
      <c r="C72" s="14" t="s">
        <v>104</v>
      </c>
      <c r="D72" s="14" t="s">
        <v>103</v>
      </c>
      <c r="E72" s="14">
        <v>100.0</v>
      </c>
      <c r="F72" s="171"/>
      <c r="G72" s="14" t="s">
        <v>2127</v>
      </c>
      <c r="H72" s="14" t="s">
        <v>218</v>
      </c>
      <c r="I72" s="14" t="s">
        <v>2306</v>
      </c>
      <c r="J72" s="14">
        <v>30.0</v>
      </c>
      <c r="K72" s="172"/>
      <c r="P72" s="171"/>
      <c r="Q72" s="14" t="s">
        <v>2120</v>
      </c>
      <c r="R72" s="14" t="s">
        <v>622</v>
      </c>
      <c r="S72" s="14" t="s">
        <v>618</v>
      </c>
      <c r="T72" s="14">
        <v>16.0</v>
      </c>
      <c r="U72" s="172"/>
      <c r="V72" s="14" t="s">
        <v>2121</v>
      </c>
      <c r="W72" s="14" t="s">
        <v>747</v>
      </c>
      <c r="X72" s="14" t="s">
        <v>746</v>
      </c>
      <c r="Y72" s="14">
        <v>20.0</v>
      </c>
      <c r="Z72" s="168">
        <v>6.0</v>
      </c>
      <c r="AA72" s="14"/>
      <c r="AB72" s="169"/>
      <c r="AC72" s="177"/>
      <c r="AD72" s="115"/>
      <c r="AE72" s="170"/>
      <c r="AF72" s="170"/>
      <c r="AG72" s="170"/>
      <c r="AH72" s="56" t="str">
        <f t="array" ref="AH72">XLOOKUP(AJ72,SEA!B:B,SEA!A:A)</f>
        <v>Spatik Mala (Quartz Stones)</v>
      </c>
      <c r="AI72" s="56" t="str">
        <f t="shared" si="1"/>
        <v>Spatika Mala L</v>
      </c>
      <c r="AJ72" s="4" t="str">
        <f t="shared" si="9"/>
        <v>RS0001000400</v>
      </c>
      <c r="AM72" s="4"/>
      <c r="AN72" s="56"/>
      <c r="AO72" s="56"/>
      <c r="AP72" s="4" t="str">
        <f t="shared" si="2"/>
        <v>ME0026410100</v>
      </c>
      <c r="AS72" s="4"/>
      <c r="AT72" s="56" t="str">
        <f t="array" ref="AT72">XLOOKUP(AV72,SEA!B:B,SEA!A:A)</f>
        <v>#N/A</v>
      </c>
      <c r="AU72" s="56" t="str">
        <f t="shared" si="3"/>
        <v>#N/A</v>
      </c>
      <c r="AV72" s="4" t="str">
        <f t="shared" si="10"/>
        <v/>
      </c>
      <c r="AW72" s="4"/>
      <c r="AX72" s="4"/>
      <c r="AY72" s="4"/>
      <c r="AZ72" s="56" t="str">
        <f t="array" ref="AZ72">XLOOKUP(BB72,SEA!B:B,SEA!A:A)</f>
        <v>English Joy 24x7</v>
      </c>
      <c r="BA72" s="56" t="str">
        <f t="shared" si="4"/>
        <v>English Joy 24x7</v>
      </c>
      <c r="BB72" s="4" t="str">
        <f t="shared" si="11"/>
        <v>ME0002701500</v>
      </c>
      <c r="BE72" s="4"/>
      <c r="BF72" s="56"/>
      <c r="BG72" s="56"/>
      <c r="BH72" s="4" t="str">
        <f t="shared" si="6"/>
        <v>HO0000700000</v>
      </c>
      <c r="BK72" s="4"/>
      <c r="BL72" s="56" t="str">
        <f t="array" ref="BL72">XLOOKUP(BN72,SEA!B:B,SEA!A:A)</f>
        <v>#N/A</v>
      </c>
      <c r="BM72" s="56" t="str">
        <f t="shared" si="7"/>
        <v>#N/A</v>
      </c>
      <c r="BN72" s="4" t="str">
        <f t="shared" si="8"/>
        <v/>
      </c>
      <c r="BO72" s="4"/>
      <c r="BP72" s="4"/>
      <c r="BQ72" s="4"/>
      <c r="BR72" s="4"/>
      <c r="BS72" s="4"/>
    </row>
    <row r="73">
      <c r="A73" s="166">
        <v>1.0</v>
      </c>
      <c r="B73" s="14" t="s">
        <v>2115</v>
      </c>
      <c r="C73" s="14" t="s">
        <v>106</v>
      </c>
      <c r="D73" s="14" t="s">
        <v>2155</v>
      </c>
      <c r="E73" s="14">
        <v>100.0</v>
      </c>
      <c r="F73" s="171"/>
      <c r="G73" s="14" t="s">
        <v>2127</v>
      </c>
      <c r="H73" s="14" t="s">
        <v>204</v>
      </c>
      <c r="I73" s="14" t="s">
        <v>2307</v>
      </c>
      <c r="J73" s="14">
        <v>15.0</v>
      </c>
      <c r="K73" s="172"/>
      <c r="P73" s="171"/>
      <c r="Q73" s="14" t="s">
        <v>2120</v>
      </c>
      <c r="R73" s="14" t="s">
        <v>692</v>
      </c>
      <c r="S73" s="14" t="s">
        <v>672</v>
      </c>
      <c r="T73" s="14">
        <v>29.0</v>
      </c>
      <c r="U73" s="172"/>
      <c r="V73" s="14" t="s">
        <v>2121</v>
      </c>
      <c r="W73" s="14" t="s">
        <v>863</v>
      </c>
      <c r="X73" s="14" t="s">
        <v>421</v>
      </c>
      <c r="Y73" s="14">
        <v>15.0</v>
      </c>
      <c r="Z73" s="168">
        <v>6.0</v>
      </c>
      <c r="AA73" s="14"/>
      <c r="AB73" s="169"/>
      <c r="AC73" s="177"/>
      <c r="AD73" s="115"/>
      <c r="AE73" s="170"/>
      <c r="AF73" s="170"/>
      <c r="AG73" s="170"/>
      <c r="AH73" s="56" t="str">
        <f t="array" ref="AH73">XLOOKUP(AJ73,SEA!B:B,SEA!A:A)</f>
        <v>Dhynalinga Vastram Silk</v>
      </c>
      <c r="AI73" s="56" t="str">
        <f t="shared" si="1"/>
        <v>Dhyanalinga Silk Vastram</v>
      </c>
      <c r="AJ73" s="4" t="str">
        <f t="shared" si="9"/>
        <v>TC0000700000</v>
      </c>
      <c r="AM73" s="4"/>
      <c r="AN73" s="56"/>
      <c r="AO73" s="56"/>
      <c r="AP73" s="4" t="str">
        <f t="shared" si="2"/>
        <v>ME0026511500</v>
      </c>
      <c r="AS73" s="4"/>
      <c r="AT73" s="56" t="str">
        <f t="array" ref="AT73">XLOOKUP(AV73,SEA!B:B,SEA!A:A)</f>
        <v>#N/A</v>
      </c>
      <c r="AU73" s="56" t="str">
        <f t="shared" si="3"/>
        <v>#N/A</v>
      </c>
      <c r="AV73" s="4" t="str">
        <f t="shared" si="10"/>
        <v/>
      </c>
      <c r="AW73" s="4"/>
      <c r="AX73" s="4"/>
      <c r="AY73" s="4"/>
      <c r="AZ73" s="56" t="str">
        <f t="array" ref="AZ73">XLOOKUP(BB73,SEA!B:B,SEA!A:A)</f>
        <v>English Himalayan Lust</v>
      </c>
      <c r="BA73" s="56" t="str">
        <f t="shared" si="4"/>
        <v>English Himalayan Lust</v>
      </c>
      <c r="BB73" s="4" t="str">
        <f t="shared" si="11"/>
        <v>ME0003401500</v>
      </c>
      <c r="BE73" s="4"/>
      <c r="BF73" s="56"/>
      <c r="BG73" s="56"/>
      <c r="BH73" s="4" t="str">
        <f t="shared" si="6"/>
        <v>HO0001600000</v>
      </c>
      <c r="BK73" s="4"/>
      <c r="BL73" s="56" t="str">
        <f t="array" ref="BL73">XLOOKUP(BN73,SEA!B:B,SEA!A:A)</f>
        <v>#N/A</v>
      </c>
      <c r="BM73" s="56" t="str">
        <f t="shared" si="7"/>
        <v>#N/A</v>
      </c>
      <c r="BN73" s="4" t="str">
        <f t="shared" si="8"/>
        <v/>
      </c>
      <c r="BO73" s="4"/>
      <c r="BP73" s="4"/>
      <c r="BQ73" s="4"/>
      <c r="BR73" s="4"/>
      <c r="BS73" s="4"/>
    </row>
    <row r="74">
      <c r="A74" s="166">
        <v>1.0</v>
      </c>
      <c r="B74" s="14" t="s">
        <v>2115</v>
      </c>
      <c r="C74" s="14" t="s">
        <v>477</v>
      </c>
      <c r="D74" s="14" t="s">
        <v>2308</v>
      </c>
      <c r="E74" s="14">
        <v>3.0</v>
      </c>
      <c r="F74" s="171"/>
      <c r="G74" s="14" t="s">
        <v>2127</v>
      </c>
      <c r="H74" s="14" t="s">
        <v>188</v>
      </c>
      <c r="I74" s="14" t="s">
        <v>2309</v>
      </c>
      <c r="J74" s="14">
        <v>30.0</v>
      </c>
      <c r="K74" s="172"/>
      <c r="P74" s="171"/>
      <c r="Q74" s="14" t="s">
        <v>2120</v>
      </c>
      <c r="R74" s="14" t="s">
        <v>683</v>
      </c>
      <c r="S74" s="14" t="s">
        <v>672</v>
      </c>
      <c r="T74" s="14">
        <v>5.0</v>
      </c>
      <c r="U74" s="172"/>
      <c r="V74" s="14" t="s">
        <v>2121</v>
      </c>
      <c r="W74" s="14" t="s">
        <v>92</v>
      </c>
      <c r="X74" s="14" t="s">
        <v>91</v>
      </c>
      <c r="Y74" s="14">
        <v>15.0</v>
      </c>
      <c r="Z74" s="168">
        <v>6.0</v>
      </c>
      <c r="AA74" s="14"/>
      <c r="AB74" s="169"/>
      <c r="AC74" s="169"/>
      <c r="AD74" s="115"/>
      <c r="AE74" s="170"/>
      <c r="AF74" s="170"/>
      <c r="AG74" s="170"/>
      <c r="AH74" s="56" t="str">
        <f t="array" ref="AH74">XLOOKUP(AJ74,SEA!B:B,SEA!A:A)</f>
        <v>Dhyanalinga-Yantra-Copper-Framed</v>
      </c>
      <c r="AI74" s="56" t="str">
        <f t="shared" si="1"/>
        <v>Copper Dhyanalinga Yantra Framed</v>
      </c>
      <c r="AJ74" s="4" t="str">
        <f t="shared" si="9"/>
        <v>TC0000817100</v>
      </c>
      <c r="AM74" s="4"/>
      <c r="AN74" s="56"/>
      <c r="AO74" s="56"/>
      <c r="AP74" s="4" t="str">
        <f t="shared" si="2"/>
        <v>ME0027210100</v>
      </c>
      <c r="AS74" s="4"/>
      <c r="AT74" s="56" t="str">
        <f t="array" ref="AT74">XLOOKUP(AV74,SEA!B:B,SEA!A:A)</f>
        <v>#N/A</v>
      </c>
      <c r="AU74" s="56" t="str">
        <f t="shared" si="3"/>
        <v>#N/A</v>
      </c>
      <c r="AV74" s="4" t="str">
        <f t="shared" si="10"/>
        <v/>
      </c>
      <c r="AW74" s="4"/>
      <c r="AX74" s="4"/>
      <c r="AY74" s="4"/>
      <c r="AZ74" s="56" t="str">
        <f t="array" ref="AZ74">XLOOKUP(BB74,SEA!B:B,SEA!A:A)</f>
        <v>English Dont Polish Your Ignorance It may Shine</v>
      </c>
      <c r="BA74" s="56" t="str">
        <f t="shared" si="4"/>
        <v>English Dont Polish Your Ignorance It may Shine</v>
      </c>
      <c r="BB74" s="4" t="str">
        <f t="shared" si="11"/>
        <v>ME0003601500</v>
      </c>
      <c r="BE74" s="4"/>
      <c r="BF74" s="56"/>
      <c r="BG74" s="56"/>
      <c r="BH74" s="4" t="str">
        <f t="shared" si="6"/>
        <v>HO0008600000</v>
      </c>
      <c r="BK74" s="4"/>
      <c r="BL74" s="56" t="str">
        <f t="array" ref="BL74">XLOOKUP(BN74,SEA!B:B,SEA!A:A)</f>
        <v>#N/A</v>
      </c>
      <c r="BM74" s="56" t="str">
        <f t="shared" si="7"/>
        <v>#N/A</v>
      </c>
      <c r="BN74" s="4" t="str">
        <f t="shared" si="8"/>
        <v/>
      </c>
      <c r="BO74" s="4"/>
      <c r="BP74" s="4"/>
      <c r="BQ74" s="4"/>
      <c r="BR74" s="4"/>
      <c r="BS74" s="4"/>
    </row>
    <row r="75">
      <c r="A75" s="166">
        <v>1.0</v>
      </c>
      <c r="B75" s="14" t="s">
        <v>2115</v>
      </c>
      <c r="C75" s="14" t="s">
        <v>664</v>
      </c>
      <c r="D75" s="14" t="s">
        <v>2310</v>
      </c>
      <c r="E75" s="14">
        <v>10.0</v>
      </c>
      <c r="F75" s="171"/>
      <c r="G75" s="14" t="s">
        <v>2127</v>
      </c>
      <c r="H75" s="14" t="s">
        <v>190</v>
      </c>
      <c r="I75" s="14" t="s">
        <v>2311</v>
      </c>
      <c r="J75" s="14">
        <v>20.0</v>
      </c>
      <c r="K75" s="172"/>
      <c r="P75" s="171"/>
      <c r="Q75" s="14" t="s">
        <v>2120</v>
      </c>
      <c r="R75" s="14" t="s">
        <v>633</v>
      </c>
      <c r="S75" s="14" t="s">
        <v>627</v>
      </c>
      <c r="T75" s="14">
        <v>8.0</v>
      </c>
      <c r="U75" s="172"/>
      <c r="V75" s="14" t="s">
        <v>2121</v>
      </c>
      <c r="W75" s="14" t="s">
        <v>428</v>
      </c>
      <c r="X75" s="14" t="s">
        <v>427</v>
      </c>
      <c r="Y75" s="14">
        <v>15.0</v>
      </c>
      <c r="Z75" s="168">
        <v>6.0</v>
      </c>
      <c r="AA75" s="14"/>
      <c r="AB75" s="169"/>
      <c r="AC75" s="169"/>
      <c r="AD75" s="115"/>
      <c r="AE75" s="170"/>
      <c r="AF75" s="170"/>
      <c r="AG75" s="170"/>
      <c r="AH75" s="56" t="str">
        <f t="array" ref="AH75">XLOOKUP(AJ75,SEA!B:B,SEA!A:A)</f>
        <v>Copper Snake Ring (S)</v>
      </c>
      <c r="AI75" s="56" t="str">
        <f t="shared" si="1"/>
        <v>Copper Ring Small</v>
      </c>
      <c r="AJ75" s="4" t="str">
        <f t="shared" si="9"/>
        <v>TC0002000209</v>
      </c>
      <c r="AM75" s="4"/>
      <c r="AN75" s="56"/>
      <c r="AO75" s="56"/>
      <c r="AP75" s="4" t="str">
        <f t="shared" si="2"/>
        <v>ME0029311500</v>
      </c>
      <c r="AS75" s="4"/>
      <c r="AT75" s="56" t="str">
        <f t="array" ref="AT75">XLOOKUP(AV75,SEA!B:B,SEA!A:A)</f>
        <v>#N/A</v>
      </c>
      <c r="AU75" s="56" t="str">
        <f t="shared" si="3"/>
        <v>#N/A</v>
      </c>
      <c r="AV75" s="4" t="str">
        <f t="shared" si="10"/>
        <v/>
      </c>
      <c r="AW75" s="4"/>
      <c r="AX75" s="4"/>
      <c r="AY75" s="4"/>
      <c r="AZ75" s="56" t="str">
        <f t="array" ref="AZ75">XLOOKUP(BB75,SEA!B:B,SEA!A:A)</f>
        <v>English Of Mystics and Mistakes</v>
      </c>
      <c r="BA75" s="56" t="str">
        <f t="shared" si="4"/>
        <v>English Of Mystics and Mistakes</v>
      </c>
      <c r="BB75" s="4" t="str">
        <f t="shared" si="11"/>
        <v>ME0003701500</v>
      </c>
      <c r="BE75" s="4"/>
      <c r="BF75" s="56"/>
      <c r="BG75" s="56"/>
      <c r="BH75" s="4" t="str">
        <f t="shared" si="6"/>
        <v>HO0025900002</v>
      </c>
      <c r="BK75" s="4"/>
      <c r="BL75" s="56" t="str">
        <f t="array" ref="BL75">XLOOKUP(BN75,SEA!B:B,SEA!A:A)</f>
        <v>#N/A</v>
      </c>
      <c r="BM75" s="56" t="str">
        <f t="shared" si="7"/>
        <v>#N/A</v>
      </c>
      <c r="BN75" s="4" t="str">
        <f t="shared" si="8"/>
        <v/>
      </c>
      <c r="BO75" s="4"/>
      <c r="BP75" s="4"/>
      <c r="BQ75" s="4"/>
      <c r="BR75" s="4"/>
      <c r="BS75" s="4"/>
    </row>
    <row r="76">
      <c r="A76" s="166">
        <v>1.0</v>
      </c>
      <c r="B76" s="14" t="s">
        <v>2115</v>
      </c>
      <c r="C76" s="14" t="s">
        <v>662</v>
      </c>
      <c r="D76" s="14" t="s">
        <v>2211</v>
      </c>
      <c r="E76" s="14">
        <v>5.0</v>
      </c>
      <c r="F76" s="171"/>
      <c r="G76" s="14" t="s">
        <v>2127</v>
      </c>
      <c r="H76" s="14" t="s">
        <v>236</v>
      </c>
      <c r="I76" s="14" t="s">
        <v>2236</v>
      </c>
      <c r="J76" s="14">
        <v>5.0</v>
      </c>
      <c r="K76" s="172"/>
      <c r="P76" s="171"/>
      <c r="Q76" s="14" t="s">
        <v>2120</v>
      </c>
      <c r="R76" s="14" t="s">
        <v>628</v>
      </c>
      <c r="S76" s="14" t="s">
        <v>627</v>
      </c>
      <c r="T76" s="14">
        <v>23.0</v>
      </c>
      <c r="U76" s="172"/>
      <c r="V76" s="14" t="s">
        <v>2121</v>
      </c>
      <c r="W76" s="14" t="s">
        <v>424</v>
      </c>
      <c r="X76" s="14" t="s">
        <v>423</v>
      </c>
      <c r="Y76" s="14">
        <v>15.0</v>
      </c>
      <c r="Z76" s="168">
        <v>6.0</v>
      </c>
      <c r="AA76" s="14"/>
      <c r="AB76" s="169"/>
      <c r="AC76" s="169"/>
      <c r="AD76" s="115"/>
      <c r="AE76" s="170"/>
      <c r="AF76" s="170"/>
      <c r="AG76" s="170"/>
      <c r="AH76" s="56" t="str">
        <f t="array" ref="AH76">XLOOKUP(AJ76,SEA!B:B,SEA!A:A)</f>
        <v>Copper Snake Ring (L)</v>
      </c>
      <c r="AI76" s="56" t="str">
        <f t="shared" si="1"/>
        <v>Copper Ring L</v>
      </c>
      <c r="AJ76" s="4" t="str">
        <f t="shared" si="9"/>
        <v>TC0002000409</v>
      </c>
      <c r="AM76" s="4"/>
      <c r="AN76" s="56"/>
      <c r="AO76" s="56"/>
      <c r="AP76" s="4" t="str">
        <f t="shared" si="2"/>
        <v>ME0031211500</v>
      </c>
      <c r="AS76" s="4"/>
      <c r="AT76" s="56" t="str">
        <f t="array" ref="AT76">XLOOKUP(AV76,SEA!B:B,SEA!A:A)</f>
        <v>#N/A</v>
      </c>
      <c r="AU76" s="56" t="str">
        <f t="shared" si="3"/>
        <v>#N/A</v>
      </c>
      <c r="AV76" s="4" t="str">
        <f t="shared" si="10"/>
        <v/>
      </c>
      <c r="AW76" s="4"/>
      <c r="AX76" s="4"/>
      <c r="AY76" s="4"/>
      <c r="AZ76" s="56" t="str">
        <f t="array" ref="AZ76">XLOOKUP(BB76,SEA!B:B,SEA!A:A)</f>
        <v>English Body The Greatest Gadget</v>
      </c>
      <c r="BA76" s="56" t="str">
        <f t="shared" si="4"/>
        <v>English Body The Greatest Gadget</v>
      </c>
      <c r="BB76" s="4" t="str">
        <f t="shared" si="11"/>
        <v>ME0003901500</v>
      </c>
      <c r="BE76" s="4"/>
      <c r="BF76" s="56"/>
      <c r="BG76" s="56"/>
      <c r="BH76" s="4" t="str">
        <f t="shared" si="6"/>
        <v>HO0026817002</v>
      </c>
      <c r="BK76" s="4"/>
      <c r="BL76" s="56" t="str">
        <f t="array" ref="BL76">XLOOKUP(BN76,SEA!B:B,SEA!A:A)</f>
        <v>#N/A</v>
      </c>
      <c r="BM76" s="56" t="str">
        <f t="shared" si="7"/>
        <v>#N/A</v>
      </c>
      <c r="BN76" s="4" t="str">
        <f t="shared" si="8"/>
        <v/>
      </c>
      <c r="BO76" s="4"/>
      <c r="BP76" s="4"/>
      <c r="BQ76" s="4"/>
      <c r="BR76" s="4"/>
      <c r="BS76" s="4"/>
    </row>
    <row r="77">
      <c r="A77" s="166">
        <v>1.0</v>
      </c>
      <c r="B77" s="14" t="s">
        <v>2115</v>
      </c>
      <c r="C77" s="14" t="s">
        <v>671</v>
      </c>
      <c r="D77" s="14" t="s">
        <v>2132</v>
      </c>
      <c r="E77" s="14">
        <v>100.0</v>
      </c>
      <c r="F77" s="171"/>
      <c r="G77" s="14" t="s">
        <v>2127</v>
      </c>
      <c r="H77" s="14" t="s">
        <v>234</v>
      </c>
      <c r="I77" s="14" t="s">
        <v>2312</v>
      </c>
      <c r="J77" s="14">
        <v>5.0</v>
      </c>
      <c r="K77" s="172"/>
      <c r="P77" s="171"/>
      <c r="Q77" s="14" t="s">
        <v>2120</v>
      </c>
      <c r="R77" s="14" t="s">
        <v>650</v>
      </c>
      <c r="S77" s="14" t="s">
        <v>627</v>
      </c>
      <c r="T77" s="14">
        <v>16.0</v>
      </c>
      <c r="U77" s="172"/>
      <c r="V77" s="14" t="s">
        <v>2121</v>
      </c>
      <c r="W77" s="14" t="s">
        <v>426</v>
      </c>
      <c r="X77" s="14" t="s">
        <v>425</v>
      </c>
      <c r="Y77" s="14">
        <v>15.0</v>
      </c>
      <c r="Z77" s="168">
        <v>6.0</v>
      </c>
      <c r="AA77" s="14"/>
      <c r="AB77" s="169"/>
      <c r="AC77" s="169"/>
      <c r="AD77" s="115"/>
      <c r="AE77" s="170"/>
      <c r="AF77" s="170"/>
      <c r="AG77" s="170"/>
      <c r="AH77" s="56" t="str">
        <f t="array" ref="AH77">XLOOKUP(AJ77,SEA!B:B,SEA!A:A)</f>
        <v>Gudi-Sutra</v>
      </c>
      <c r="AI77" s="56" t="str">
        <f t="shared" si="1"/>
        <v>Cotton Yellow Rope(Gudi Sutra)</v>
      </c>
      <c r="AJ77" s="4" t="str">
        <f t="shared" si="9"/>
        <v>TC0004800000</v>
      </c>
      <c r="AM77" s="4"/>
      <c r="AN77" s="56"/>
      <c r="AO77" s="56"/>
      <c r="AP77" s="4" t="str">
        <f t="shared" si="2"/>
        <v>ME0037600000</v>
      </c>
      <c r="AS77" s="4"/>
      <c r="AT77" s="56" t="str">
        <f t="array" ref="AT77">XLOOKUP(AV77,SEA!B:B,SEA!A:A)</f>
        <v>#N/A</v>
      </c>
      <c r="AU77" s="56" t="str">
        <f t="shared" si="3"/>
        <v>#N/A</v>
      </c>
      <c r="AV77" s="4" t="str">
        <f t="shared" si="10"/>
        <v/>
      </c>
      <c r="AW77" s="4"/>
      <c r="AX77" s="4"/>
      <c r="AY77" s="4"/>
      <c r="AZ77" s="56" t="str">
        <f t="array" ref="AZ77">XLOOKUP(BB77,SEA!B:B,SEA!A:A)</f>
        <v>English Mystics Musings Soft</v>
      </c>
      <c r="BA77" s="56" t="str">
        <f t="shared" si="4"/>
        <v>English Mystics Musings Soft</v>
      </c>
      <c r="BB77" s="4" t="str">
        <f t="shared" si="11"/>
        <v>ME0004001500</v>
      </c>
      <c r="BE77" s="4"/>
      <c r="BF77" s="56"/>
      <c r="BG77" s="56"/>
      <c r="BH77" s="4" t="str">
        <f t="shared" si="6"/>
        <v>HO0026817102</v>
      </c>
      <c r="BK77" s="4"/>
      <c r="BL77" s="56" t="str">
        <f t="array" ref="BL77">XLOOKUP(BN77,SEA!B:B,SEA!A:A)</f>
        <v>#N/A</v>
      </c>
      <c r="BM77" s="56" t="str">
        <f t="shared" si="7"/>
        <v>#N/A</v>
      </c>
      <c r="BN77" s="4" t="str">
        <f t="shared" si="8"/>
        <v/>
      </c>
      <c r="BO77" s="4"/>
      <c r="BP77" s="4"/>
      <c r="BQ77" s="4"/>
      <c r="BR77" s="4"/>
      <c r="BS77" s="4"/>
    </row>
    <row r="78">
      <c r="A78" s="166">
        <v>1.0</v>
      </c>
      <c r="B78" s="14" t="s">
        <v>2115</v>
      </c>
      <c r="C78" s="14" t="s">
        <v>600</v>
      </c>
      <c r="D78" s="14" t="s">
        <v>2313</v>
      </c>
      <c r="E78" s="26">
        <v>3547.0</v>
      </c>
      <c r="F78" s="171"/>
      <c r="G78" s="14" t="s">
        <v>2127</v>
      </c>
      <c r="H78" s="14" t="s">
        <v>231</v>
      </c>
      <c r="I78" s="14" t="s">
        <v>2314</v>
      </c>
      <c r="J78" s="14">
        <v>5.0</v>
      </c>
      <c r="K78" s="172"/>
      <c r="P78" s="171"/>
      <c r="Q78" s="14" t="s">
        <v>2120</v>
      </c>
      <c r="R78" s="14" t="s">
        <v>646</v>
      </c>
      <c r="S78" s="14" t="s">
        <v>645</v>
      </c>
      <c r="T78" s="14">
        <v>40.0</v>
      </c>
      <c r="U78" s="172"/>
      <c r="V78" s="14" t="s">
        <v>2121</v>
      </c>
      <c r="W78" s="14" t="s">
        <v>760</v>
      </c>
      <c r="X78" s="14" t="s">
        <v>759</v>
      </c>
      <c r="Y78" s="14">
        <v>15.0</v>
      </c>
      <c r="Z78" s="168">
        <v>6.0</v>
      </c>
      <c r="AA78" s="14"/>
      <c r="AB78" s="169"/>
      <c r="AC78" s="169"/>
      <c r="AD78" s="115"/>
      <c r="AE78" s="170"/>
      <c r="AF78" s="170"/>
      <c r="AG78" s="170"/>
      <c r="AH78" s="56" t="str">
        <f t="array" ref="AH78">XLOOKUP(AJ78,SEA!B:B,SEA!A:A)</f>
        <v>Adiyogi Statue metal - 4 inch - Antique brass</v>
      </c>
      <c r="AI78" s="56" t="str">
        <f t="shared" si="1"/>
        <v>Brass Adiyogi Statue metal - 4 inch</v>
      </c>
      <c r="AJ78" s="4" t="str">
        <f t="shared" si="9"/>
        <v>TC0007517900</v>
      </c>
      <c r="AM78" s="4"/>
      <c r="AN78" s="56"/>
      <c r="AO78" s="56"/>
      <c r="AP78" s="4" t="str">
        <f t="shared" si="2"/>
        <v>TC0003716600</v>
      </c>
      <c r="AS78" s="4"/>
      <c r="AT78" s="56" t="str">
        <f t="array" ref="AT78">XLOOKUP(AV78,SEA!B:B,SEA!A:A)</f>
        <v>#N/A</v>
      </c>
      <c r="AU78" s="56" t="str">
        <f t="shared" si="3"/>
        <v>#N/A</v>
      </c>
      <c r="AV78" s="4" t="str">
        <f t="shared" si="10"/>
        <v/>
      </c>
      <c r="AW78" s="4"/>
      <c r="AX78" s="4"/>
      <c r="AY78" s="4"/>
      <c r="AZ78" s="56" t="str">
        <f t="array" ref="AZ78">XLOOKUP(BB78,SEA!B:B,SEA!A:A)</f>
        <v>English Ambition to Vision and Greed is God</v>
      </c>
      <c r="BA78" s="56" t="str">
        <f t="shared" si="4"/>
        <v>English Ambition to Vision and Greed is God</v>
      </c>
      <c r="BB78" s="4" t="str">
        <f t="shared" si="11"/>
        <v>ME0004401500</v>
      </c>
      <c r="BE78" s="4"/>
      <c r="BF78" s="56"/>
      <c r="BG78" s="56"/>
      <c r="BH78" s="4" t="str">
        <f t="shared" si="6"/>
        <v>HO0026917002</v>
      </c>
      <c r="BK78" s="4"/>
      <c r="BL78" s="56" t="str">
        <f t="array" ref="BL78">XLOOKUP(BN78,SEA!B:B,SEA!A:A)</f>
        <v>#N/A</v>
      </c>
      <c r="BM78" s="56" t="str">
        <f t="shared" si="7"/>
        <v>#N/A</v>
      </c>
      <c r="BN78" s="4" t="str">
        <f t="shared" si="8"/>
        <v/>
      </c>
      <c r="BO78" s="4"/>
      <c r="BP78" s="4"/>
      <c r="BQ78" s="4"/>
      <c r="BR78" s="4"/>
      <c r="BS78" s="4"/>
    </row>
    <row r="79">
      <c r="A79" s="166">
        <v>1.0</v>
      </c>
      <c r="B79" s="14" t="s">
        <v>2115</v>
      </c>
      <c r="C79" s="14" t="s">
        <v>286</v>
      </c>
      <c r="D79" s="14" t="s">
        <v>2315</v>
      </c>
      <c r="E79" s="14">
        <v>10.0</v>
      </c>
      <c r="F79" s="171"/>
      <c r="G79" s="14" t="s">
        <v>2127</v>
      </c>
      <c r="H79" s="14" t="s">
        <v>521</v>
      </c>
      <c r="I79" s="14" t="s">
        <v>520</v>
      </c>
      <c r="J79" s="14">
        <v>325.0</v>
      </c>
      <c r="K79" s="172"/>
      <c r="P79" s="171"/>
      <c r="Q79" s="14" t="s">
        <v>2120</v>
      </c>
      <c r="R79" s="14" t="s">
        <v>654</v>
      </c>
      <c r="S79" s="14" t="s">
        <v>653</v>
      </c>
      <c r="T79" s="14">
        <v>32.0</v>
      </c>
      <c r="U79" s="172"/>
      <c r="V79" s="14" t="s">
        <v>2121</v>
      </c>
      <c r="W79" s="14" t="s">
        <v>756</v>
      </c>
      <c r="X79" s="14" t="s">
        <v>755</v>
      </c>
      <c r="Y79" s="14">
        <v>15.0</v>
      </c>
      <c r="Z79" s="168">
        <v>6.0</v>
      </c>
      <c r="AA79" s="14"/>
      <c r="AB79" s="169"/>
      <c r="AC79" s="169"/>
      <c r="AD79" s="115"/>
      <c r="AE79" s="170"/>
      <c r="AF79" s="170"/>
      <c r="AG79" s="170"/>
      <c r="AH79" s="56" t="str">
        <f t="array" ref="AH79">XLOOKUP(AJ79,SEA!B:B,SEA!A:A)</f>
        <v>Adiyogi miniature 2.5" - Antique brass</v>
      </c>
      <c r="AI79" s="56" t="str">
        <f t="shared" si="1"/>
        <v>Brass Adiyogi miniature 2.5"</v>
      </c>
      <c r="AJ79" s="4" t="str">
        <f t="shared" si="9"/>
        <v>TC0007518000</v>
      </c>
      <c r="AM79" s="4"/>
      <c r="AN79" s="56"/>
      <c r="AO79" s="56"/>
      <c r="AP79" s="4" t="str">
        <f t="shared" si="2"/>
        <v>TC0003916700</v>
      </c>
      <c r="AS79" s="4"/>
      <c r="AT79" s="56" t="str">
        <f t="array" ref="AT79">XLOOKUP(AV79,SEA!B:B,SEA!A:A)</f>
        <v>#N/A</v>
      </c>
      <c r="AU79" s="56" t="str">
        <f t="shared" si="3"/>
        <v>#N/A</v>
      </c>
      <c r="AV79" s="4" t="str">
        <f t="shared" si="10"/>
        <v/>
      </c>
      <c r="AW79" s="4"/>
      <c r="AX79" s="4"/>
      <c r="AY79" s="4"/>
      <c r="AZ79" s="56" t="str">
        <f t="array" ref="AZ79">XLOOKUP(BB79,SEA!B:B,SEA!A:A)</f>
        <v>English Mystics Musings Hard</v>
      </c>
      <c r="BA79" s="56" t="str">
        <f t="shared" si="4"/>
        <v>English Mystics Musings Hard</v>
      </c>
      <c r="BB79" s="4" t="str">
        <f t="shared" si="11"/>
        <v>ME0004801500</v>
      </c>
      <c r="BE79" s="4"/>
      <c r="BF79" s="56"/>
      <c r="BG79" s="56"/>
      <c r="BH79" s="4" t="str">
        <f t="shared" si="6"/>
        <v>HO0026917102</v>
      </c>
      <c r="BK79" s="4"/>
      <c r="BL79" s="56" t="str">
        <f t="array" ref="BL79">XLOOKUP(BN79,SEA!B:B,SEA!A:A)</f>
        <v>#N/A</v>
      </c>
      <c r="BM79" s="56" t="str">
        <f t="shared" si="7"/>
        <v>#N/A</v>
      </c>
      <c r="BN79" s="4" t="str">
        <f t="shared" si="8"/>
        <v/>
      </c>
      <c r="BO79" s="4"/>
      <c r="BP79" s="4"/>
      <c r="BQ79" s="4"/>
      <c r="BR79" s="4"/>
      <c r="BS79" s="4"/>
    </row>
    <row r="80">
      <c r="A80" s="166">
        <v>1.0</v>
      </c>
      <c r="B80" s="14" t="s">
        <v>2115</v>
      </c>
      <c r="C80" s="14" t="s">
        <v>741</v>
      </c>
      <c r="D80" s="14" t="s">
        <v>2316</v>
      </c>
      <c r="E80" s="14">
        <v>2.0</v>
      </c>
      <c r="F80" s="171"/>
      <c r="G80" s="14" t="s">
        <v>2127</v>
      </c>
      <c r="H80" s="14" t="s">
        <v>509</v>
      </c>
      <c r="I80" s="14" t="s">
        <v>2304</v>
      </c>
      <c r="J80" s="14">
        <v>115.0</v>
      </c>
      <c r="K80" s="172"/>
      <c r="P80" s="171"/>
      <c r="Q80" s="14" t="s">
        <v>2120</v>
      </c>
      <c r="R80" s="14" t="s">
        <v>551</v>
      </c>
      <c r="S80" s="14" t="s">
        <v>550</v>
      </c>
      <c r="T80" s="14">
        <v>86.0</v>
      </c>
      <c r="U80" s="172"/>
      <c r="V80" s="14" t="s">
        <v>2121</v>
      </c>
      <c r="W80" s="14" t="s">
        <v>654</v>
      </c>
      <c r="X80" s="14" t="s">
        <v>653</v>
      </c>
      <c r="Y80" s="14">
        <v>15.0</v>
      </c>
      <c r="Z80" s="168">
        <v>6.0</v>
      </c>
      <c r="AA80" s="14"/>
      <c r="AB80" s="181"/>
      <c r="AC80" s="169"/>
      <c r="AD80" s="182"/>
      <c r="AE80" s="170"/>
      <c r="AF80" s="170"/>
      <c r="AG80" s="170"/>
      <c r="AH80" s="56" t="str">
        <f t="array" ref="AH80">XLOOKUP(AJ80,SEA!B:B,SEA!A:A)</f>
        <v>Devi Mukha</v>
      </c>
      <c r="AI80" s="56" t="str">
        <f t="shared" si="1"/>
        <v>Metal Art:Linga Bhairavi Mukha (Made out of Copper and Brass)</v>
      </c>
      <c r="AJ80" s="4" t="str">
        <f t="shared" si="9"/>
        <v>TC0017400000</v>
      </c>
      <c r="AM80" s="4"/>
      <c r="AN80" s="56"/>
      <c r="AO80" s="56"/>
      <c r="AP80" s="4" t="str">
        <f t="shared" si="2"/>
        <v>TC0004000200</v>
      </c>
      <c r="AS80" s="4"/>
      <c r="AT80" s="56" t="str">
        <f t="array" ref="AT80">XLOOKUP(AV80,SEA!B:B,SEA!A:A)</f>
        <v>#N/A</v>
      </c>
      <c r="AU80" s="56" t="str">
        <f t="shared" si="3"/>
        <v>#N/A</v>
      </c>
      <c r="AV80" s="4" t="str">
        <f t="shared" si="10"/>
        <v/>
      </c>
      <c r="AW80" s="4"/>
      <c r="AX80" s="4"/>
      <c r="AY80" s="4"/>
      <c r="AZ80" s="56" t="str">
        <f t="array" ref="AZ80">XLOOKUP(BB80,SEA!B:B,SEA!A:A)</f>
        <v>English Pebbles Of Wisdom Vol 2</v>
      </c>
      <c r="BA80" s="56" t="str">
        <f t="shared" si="4"/>
        <v>English Pebbles Of Wisdom Vol 2</v>
      </c>
      <c r="BB80" s="4" t="str">
        <f t="shared" si="11"/>
        <v>ME0005801500</v>
      </c>
      <c r="BE80" s="4"/>
      <c r="BF80" s="56"/>
      <c r="BG80" s="56"/>
      <c r="BH80" s="4" t="str">
        <f t="shared" si="6"/>
        <v>HO0027000002</v>
      </c>
      <c r="BK80" s="4"/>
      <c r="BL80" s="56" t="str">
        <f t="array" ref="BL80">XLOOKUP(BN80,SEA!B:B,SEA!A:A)</f>
        <v>#N/A</v>
      </c>
      <c r="BM80" s="56" t="str">
        <f t="shared" si="7"/>
        <v>#N/A</v>
      </c>
      <c r="BN80" s="4" t="str">
        <f t="shared" si="8"/>
        <v/>
      </c>
      <c r="BO80" s="4"/>
      <c r="BP80" s="4"/>
      <c r="BQ80" s="4"/>
      <c r="BR80" s="4"/>
      <c r="BS80" s="4"/>
    </row>
    <row r="81">
      <c r="A81" s="166">
        <v>1.0</v>
      </c>
      <c r="B81" s="14" t="s">
        <v>2115</v>
      </c>
      <c r="C81" s="14" t="s">
        <v>735</v>
      </c>
      <c r="D81" s="14" t="s">
        <v>2317</v>
      </c>
      <c r="E81" s="14">
        <v>2.0</v>
      </c>
      <c r="F81" s="171"/>
      <c r="G81" s="14" t="s">
        <v>2127</v>
      </c>
      <c r="H81" s="14" t="s">
        <v>515</v>
      </c>
      <c r="I81" s="14" t="s">
        <v>2318</v>
      </c>
      <c r="J81" s="14">
        <v>100.0</v>
      </c>
      <c r="K81" s="172"/>
      <c r="P81" s="171"/>
      <c r="Q81" s="14" t="s">
        <v>2120</v>
      </c>
      <c r="R81" s="14" t="s">
        <v>549</v>
      </c>
      <c r="S81" s="14" t="s">
        <v>548</v>
      </c>
      <c r="T81" s="14">
        <v>237.0</v>
      </c>
      <c r="U81" s="172"/>
      <c r="V81" s="14" t="s">
        <v>2121</v>
      </c>
      <c r="W81" s="14" t="s">
        <v>540</v>
      </c>
      <c r="X81" s="14" t="s">
        <v>539</v>
      </c>
      <c r="Y81" s="14">
        <v>15.0</v>
      </c>
      <c r="Z81" s="168">
        <v>6.0</v>
      </c>
      <c r="AA81" s="14"/>
      <c r="AB81" s="169"/>
      <c r="AC81" s="169"/>
      <c r="AD81" s="115"/>
      <c r="AE81" s="170"/>
      <c r="AF81" s="170"/>
      <c r="AG81" s="170"/>
      <c r="AH81" s="56" t="str">
        <f t="array" ref="AH81">XLOOKUP(AJ81,SEA!B:B,SEA!A:A)</f>
        <v>Copper-Water-Bottle-SS-Finish-25Oz</v>
      </c>
      <c r="AI81" s="56" t="str">
        <f t="shared" si="1"/>
        <v>Copper Water Bottle With Stainless steel Finish</v>
      </c>
      <c r="AJ81" s="4" t="str">
        <f t="shared" si="9"/>
        <v>YS0000100000</v>
      </c>
      <c r="AM81" s="4"/>
      <c r="AN81" s="56"/>
      <c r="AO81" s="56"/>
      <c r="AP81" s="4" t="str">
        <f t="shared" si="2"/>
        <v>TC0004016600</v>
      </c>
      <c r="AS81" s="4"/>
      <c r="AT81" s="56" t="str">
        <f t="array" ref="AT81">XLOOKUP(AV81,SEA!B:B,SEA!A:A)</f>
        <v>#N/A</v>
      </c>
      <c r="AU81" s="56" t="str">
        <f t="shared" si="3"/>
        <v>#N/A</v>
      </c>
      <c r="AV81" s="4" t="str">
        <f t="shared" si="10"/>
        <v/>
      </c>
      <c r="AW81" s="4"/>
      <c r="AX81" s="4"/>
      <c r="AY81" s="4"/>
      <c r="AZ81" s="56" t="str">
        <f t="array" ref="AZ81">XLOOKUP(BB81,SEA!B:B,SEA!A:A)</f>
        <v>#N/A</v>
      </c>
      <c r="BA81" s="56" t="str">
        <f t="shared" si="4"/>
        <v>Adiyogi Car Stand</v>
      </c>
      <c r="BB81" s="4" t="str">
        <f t="shared" si="11"/>
        <v>ME0015200000</v>
      </c>
      <c r="BE81" s="4"/>
      <c r="BF81" s="56"/>
      <c r="BG81" s="56"/>
      <c r="BH81" s="4" t="str">
        <f t="shared" si="6"/>
        <v>HO0027200002</v>
      </c>
      <c r="BK81" s="4"/>
      <c r="BL81" s="56" t="str">
        <f t="array" ref="BL81">XLOOKUP(BN81,SEA!B:B,SEA!A:A)</f>
        <v>#N/A</v>
      </c>
      <c r="BM81" s="56" t="str">
        <f t="shared" si="7"/>
        <v>#N/A</v>
      </c>
      <c r="BN81" s="4" t="str">
        <f t="shared" si="8"/>
        <v/>
      </c>
      <c r="BO81" s="4"/>
      <c r="BP81" s="4"/>
      <c r="BQ81" s="4"/>
      <c r="BR81" s="4"/>
      <c r="BS81" s="4"/>
    </row>
    <row r="82">
      <c r="A82" s="166">
        <v>1.0</v>
      </c>
      <c r="B82" s="14" t="s">
        <v>2115</v>
      </c>
      <c r="C82" s="14" t="s">
        <v>241</v>
      </c>
      <c r="D82" s="14" t="s">
        <v>2206</v>
      </c>
      <c r="E82" s="14">
        <v>6.0</v>
      </c>
      <c r="F82" s="171"/>
      <c r="G82" s="14" t="s">
        <v>2127</v>
      </c>
      <c r="H82" s="14" t="s">
        <v>112</v>
      </c>
      <c r="I82" s="14" t="s">
        <v>2319</v>
      </c>
      <c r="J82" s="14">
        <v>250.0</v>
      </c>
      <c r="K82" s="172"/>
      <c r="P82" s="171"/>
      <c r="Q82" s="14" t="s">
        <v>2120</v>
      </c>
      <c r="R82" s="14" t="s">
        <v>2171</v>
      </c>
      <c r="S82" s="14" t="s">
        <v>627</v>
      </c>
      <c r="T82" s="14">
        <v>11.0</v>
      </c>
      <c r="U82" s="172"/>
      <c r="V82" s="14" t="s">
        <v>2121</v>
      </c>
      <c r="W82" s="14" t="s">
        <v>737</v>
      </c>
      <c r="X82" s="14" t="s">
        <v>736</v>
      </c>
      <c r="Y82" s="14">
        <v>15.0</v>
      </c>
      <c r="Z82" s="168">
        <v>6.0</v>
      </c>
      <c r="AA82" s="14"/>
      <c r="AB82" s="169"/>
      <c r="AC82" s="169"/>
      <c r="AD82" s="115"/>
      <c r="AE82" s="170"/>
      <c r="AF82" s="170"/>
      <c r="AG82" s="170"/>
      <c r="AH82" s="56" t="str">
        <f t="array" ref="AH82">XLOOKUP(AJ82,SEA!B:B,SEA!A:A)</f>
        <v>Isha-Water-Cup-Copper</v>
      </c>
      <c r="AI82" s="56" t="str">
        <f t="shared" si="1"/>
        <v>Copper Cup (7 oz)</v>
      </c>
      <c r="AJ82" s="4" t="str">
        <f t="shared" si="9"/>
        <v>YS0002100002</v>
      </c>
      <c r="AM82" s="4"/>
      <c r="AN82" s="56"/>
      <c r="AO82" s="56"/>
      <c r="AP82" s="4" t="str">
        <f t="shared" si="2"/>
        <v>TC0005700400</v>
      </c>
      <c r="AS82" s="4"/>
      <c r="AT82" s="56" t="str">
        <f t="array" ref="AT82">XLOOKUP(AV82,SEA!B:B,SEA!A:A)</f>
        <v>#N/A</v>
      </c>
      <c r="AU82" s="56" t="str">
        <f t="shared" si="3"/>
        <v>#N/A</v>
      </c>
      <c r="AV82" s="4" t="str">
        <f t="shared" si="10"/>
        <v/>
      </c>
      <c r="AW82" s="4"/>
      <c r="AX82" s="4"/>
      <c r="AY82" s="4"/>
      <c r="AZ82" s="56" t="str">
        <f t="array" ref="AZ82">XLOOKUP(BB82,SEA!B:B,SEA!A:A)</f>
        <v>AY301 Adiyogi Photo (4x6)</v>
      </c>
      <c r="BA82" s="56" t="str">
        <f t="shared" si="4"/>
        <v>AY301 Adiyogi Photo (4x6)</v>
      </c>
      <c r="BB82" s="4" t="str">
        <f t="shared" si="11"/>
        <v>ME0015608400</v>
      </c>
      <c r="BE82" s="4"/>
      <c r="BF82" s="56"/>
      <c r="BG82" s="56"/>
      <c r="BH82" s="4" t="str">
        <f t="shared" si="6"/>
        <v>HO0027500002</v>
      </c>
      <c r="BK82" s="4"/>
      <c r="BL82" s="56" t="str">
        <f t="array" ref="BL82">XLOOKUP(BN82,SEA!B:B,SEA!A:A)</f>
        <v>#N/A</v>
      </c>
      <c r="BM82" s="56" t="str">
        <f t="shared" si="7"/>
        <v>#N/A</v>
      </c>
      <c r="BN82" s="4" t="str">
        <f t="shared" si="8"/>
        <v/>
      </c>
      <c r="BO82" s="4"/>
      <c r="BP82" s="4"/>
      <c r="BQ82" s="4"/>
      <c r="BR82" s="4"/>
      <c r="BS82" s="4"/>
    </row>
    <row r="83">
      <c r="A83" s="166">
        <v>1.0</v>
      </c>
      <c r="B83" s="14" t="s">
        <v>2115</v>
      </c>
      <c r="C83" s="14" t="s">
        <v>398</v>
      </c>
      <c r="D83" s="14" t="s">
        <v>2320</v>
      </c>
      <c r="E83" s="14">
        <v>296.0</v>
      </c>
      <c r="F83" s="171"/>
      <c r="G83" s="14" t="s">
        <v>2321</v>
      </c>
      <c r="H83" s="14" t="s">
        <v>487</v>
      </c>
      <c r="I83" s="14" t="s">
        <v>2243</v>
      </c>
      <c r="J83" s="14">
        <v>123.0</v>
      </c>
      <c r="K83" s="172"/>
      <c r="P83" s="171"/>
      <c r="Q83" s="14" t="s">
        <v>2120</v>
      </c>
      <c r="R83" s="14" t="s">
        <v>626</v>
      </c>
      <c r="S83" s="14" t="s">
        <v>625</v>
      </c>
      <c r="T83" s="14">
        <v>11.0</v>
      </c>
      <c r="U83" s="172"/>
      <c r="V83" s="14" t="s">
        <v>2121</v>
      </c>
      <c r="W83" s="14" t="s">
        <v>181</v>
      </c>
      <c r="X83" s="14" t="s">
        <v>180</v>
      </c>
      <c r="Y83" s="14">
        <v>15.0</v>
      </c>
      <c r="Z83" s="168">
        <v>6.0</v>
      </c>
      <c r="AA83" s="14"/>
      <c r="AB83" s="178"/>
      <c r="AC83" s="178"/>
      <c r="AD83" s="115"/>
      <c r="AE83" s="170"/>
      <c r="AF83" s="170"/>
      <c r="AG83" s="170"/>
      <c r="AH83" s="56" t="str">
        <f t="array" ref="AH83">XLOOKUP(AJ83,SEA!B:B,SEA!A:A)</f>
        <v>Isha-Water-Jug-Hammered-Copper</v>
      </c>
      <c r="AI83" s="56" t="str">
        <f t="shared" si="1"/>
        <v>Hammered Copper Water Jug with Lid 50.7 oz</v>
      </c>
      <c r="AJ83" s="4" t="str">
        <f t="shared" si="9"/>
        <v>YS0005703802</v>
      </c>
      <c r="AM83" s="4"/>
      <c r="AN83" s="56"/>
      <c r="AO83" s="56"/>
      <c r="AP83" s="4" t="str">
        <f t="shared" si="2"/>
        <v>TC0005800400</v>
      </c>
      <c r="AS83" s="4"/>
      <c r="AT83" s="56" t="str">
        <f t="array" ref="AT83">XLOOKUP(AV83,SEA!B:B,SEA!A:A)</f>
        <v>#N/A</v>
      </c>
      <c r="AU83" s="56" t="str">
        <f t="shared" si="3"/>
        <v>#N/A</v>
      </c>
      <c r="AV83" s="4" t="str">
        <f t="shared" si="10"/>
        <v/>
      </c>
      <c r="AW83" s="4"/>
      <c r="AX83" s="4"/>
      <c r="AY83" s="4"/>
      <c r="AZ83" s="56" t="str">
        <f t="array" ref="AZ83">XLOOKUP(BB83,SEA!B:B,SEA!A:A)</f>
        <v>AY303 Adiyogi Photo (8x12)</v>
      </c>
      <c r="BA83" s="56" t="str">
        <f t="shared" si="4"/>
        <v>AY303 Adiyogi Photo (8x12)</v>
      </c>
      <c r="BB83" s="4" t="str">
        <f t="shared" si="11"/>
        <v>ME0015610100</v>
      </c>
      <c r="BE83" s="4"/>
      <c r="BF83" s="56"/>
      <c r="BG83" s="56"/>
      <c r="BH83" s="4" t="str">
        <f t="shared" si="6"/>
        <v>HO0028200002</v>
      </c>
      <c r="BK83" s="4"/>
      <c r="BL83" s="56" t="str">
        <f t="array" ref="BL83">XLOOKUP(BN83,SEA!B:B,SEA!A:A)</f>
        <v>#N/A</v>
      </c>
      <c r="BM83" s="56" t="str">
        <f t="shared" si="7"/>
        <v>#N/A</v>
      </c>
      <c r="BN83" s="4" t="str">
        <f t="shared" si="8"/>
        <v/>
      </c>
      <c r="BO83" s="4"/>
      <c r="BP83" s="4"/>
      <c r="BQ83" s="4"/>
      <c r="BR83" s="4"/>
      <c r="BS83" s="4"/>
    </row>
    <row r="84">
      <c r="A84" s="166">
        <v>1.0</v>
      </c>
      <c r="B84" s="14" t="s">
        <v>2115</v>
      </c>
      <c r="C84" s="14" t="s">
        <v>412</v>
      </c>
      <c r="D84" s="14" t="s">
        <v>2322</v>
      </c>
      <c r="E84" s="14">
        <v>49.0</v>
      </c>
      <c r="F84" s="171"/>
      <c r="G84" s="14" t="s">
        <v>2321</v>
      </c>
      <c r="H84" s="14" t="s">
        <v>513</v>
      </c>
      <c r="I84" s="14" t="s">
        <v>2323</v>
      </c>
      <c r="J84" s="14">
        <v>60.0</v>
      </c>
      <c r="K84" s="172"/>
      <c r="P84" s="171"/>
      <c r="Q84" s="14" t="s">
        <v>2120</v>
      </c>
      <c r="R84" s="14" t="s">
        <v>624</v>
      </c>
      <c r="S84" s="14" t="s">
        <v>623</v>
      </c>
      <c r="T84" s="14">
        <v>11.0</v>
      </c>
      <c r="U84" s="172"/>
      <c r="V84" s="14" t="s">
        <v>2121</v>
      </c>
      <c r="W84" s="14" t="s">
        <v>198</v>
      </c>
      <c r="X84" s="14" t="s">
        <v>197</v>
      </c>
      <c r="Y84" s="14">
        <v>15.0</v>
      </c>
      <c r="Z84" s="168">
        <v>6.0</v>
      </c>
      <c r="AA84" s="14"/>
      <c r="AB84" s="178"/>
      <c r="AC84" s="178"/>
      <c r="AD84" s="115"/>
      <c r="AE84" s="170"/>
      <c r="AF84" s="170"/>
      <c r="AG84" s="170"/>
      <c r="AH84" s="56" t="str">
        <f t="array" ref="AH84">XLOOKUP(AJ84,SEA!B:B,SEA!A:A)</f>
        <v>Bhuta Shudhi Vastram</v>
      </c>
      <c r="AI84" s="56" t="str">
        <f t="shared" si="1"/>
        <v>Cotton Bhuta Shudhi white cloth</v>
      </c>
      <c r="AJ84" s="4" t="str">
        <f t="shared" si="9"/>
        <v>YS0007400000</v>
      </c>
      <c r="AM84" s="4"/>
      <c r="AN84" s="56"/>
      <c r="AO84" s="56"/>
      <c r="AP84" s="4" t="str">
        <f t="shared" si="2"/>
        <v>TC0006400000</v>
      </c>
      <c r="AS84" s="4"/>
      <c r="AT84" s="56" t="str">
        <f t="array" ref="AT84">XLOOKUP(AV84,SEA!B:B,SEA!A:A)</f>
        <v>#N/A</v>
      </c>
      <c r="AU84" s="56" t="str">
        <f t="shared" si="3"/>
        <v>#N/A</v>
      </c>
      <c r="AV84" s="4" t="str">
        <f t="shared" si="10"/>
        <v/>
      </c>
      <c r="AW84" s="4"/>
      <c r="AX84" s="4"/>
      <c r="AY84" s="4"/>
      <c r="AZ84" s="56" t="str">
        <f t="array" ref="AZ84">XLOOKUP(BB84,SEA!B:B,SEA!A:A)</f>
        <v>AdiYogi-4</v>
      </c>
      <c r="BA84" s="56" t="str">
        <f t="shared" si="4"/>
        <v>AdiYogi-4</v>
      </c>
      <c r="BB84" s="4" t="str">
        <f t="shared" si="11"/>
        <v>ME0015708400</v>
      </c>
      <c r="BE84" s="4"/>
      <c r="BF84" s="56"/>
      <c r="BG84" s="56"/>
      <c r="BH84" s="4" t="str">
        <f t="shared" si="6"/>
        <v>HO0028417002</v>
      </c>
      <c r="BK84" s="4"/>
      <c r="BL84" s="56" t="str">
        <f t="array" ref="BL84">XLOOKUP(BN84,SEA!B:B,SEA!A:A)</f>
        <v>#N/A</v>
      </c>
      <c r="BM84" s="56" t="str">
        <f t="shared" si="7"/>
        <v>#N/A</v>
      </c>
      <c r="BN84" s="4" t="str">
        <f t="shared" si="8"/>
        <v/>
      </c>
      <c r="BO84" s="4"/>
      <c r="BP84" s="4"/>
      <c r="BQ84" s="4"/>
      <c r="BR84" s="4"/>
      <c r="BS84" s="4"/>
    </row>
    <row r="85">
      <c r="A85" s="166">
        <v>1.0</v>
      </c>
      <c r="B85" s="14" t="s">
        <v>2115</v>
      </c>
      <c r="C85" s="14" t="s">
        <v>804</v>
      </c>
      <c r="D85" s="14" t="s">
        <v>803</v>
      </c>
      <c r="E85" s="14">
        <v>100.0</v>
      </c>
      <c r="F85" s="171"/>
      <c r="G85" s="14" t="s">
        <v>2321</v>
      </c>
      <c r="H85" s="14" t="s">
        <v>152</v>
      </c>
      <c r="I85" s="14" t="s">
        <v>2124</v>
      </c>
      <c r="J85" s="14">
        <v>251.0</v>
      </c>
      <c r="K85" s="172"/>
      <c r="P85" s="171"/>
      <c r="Q85" s="14" t="s">
        <v>2120</v>
      </c>
      <c r="R85" s="14" t="s">
        <v>13</v>
      </c>
      <c r="S85" s="14" t="s">
        <v>12</v>
      </c>
      <c r="T85" s="14">
        <v>110.0</v>
      </c>
      <c r="U85" s="172"/>
      <c r="V85" s="14" t="s">
        <v>2121</v>
      </c>
      <c r="W85" s="14" t="s">
        <v>553</v>
      </c>
      <c r="X85" s="14" t="s">
        <v>552</v>
      </c>
      <c r="Y85" s="14">
        <v>15.0</v>
      </c>
      <c r="Z85" s="168">
        <v>6.0</v>
      </c>
      <c r="AA85" s="14"/>
      <c r="AB85" s="178"/>
      <c r="AC85" s="178"/>
      <c r="AD85" s="115"/>
      <c r="AE85" s="170"/>
      <c r="AF85" s="170"/>
      <c r="AG85" s="170"/>
      <c r="AH85" s="56" t="str">
        <f t="array" ref="AH85">XLOOKUP(AJ85,SEA!B:B,SEA!A:A)</f>
        <v>Backrest-with-Isha-Logo</v>
      </c>
      <c r="AI85" s="56" t="str">
        <f t="shared" si="1"/>
        <v>Mild steel Backrest with Isha Logo</v>
      </c>
      <c r="AJ85" s="4" t="str">
        <f t="shared" si="9"/>
        <v>YS0008800000</v>
      </c>
      <c r="AM85" s="4"/>
      <c r="AN85" s="56"/>
      <c r="AO85" s="56"/>
      <c r="AP85" s="4" t="str">
        <f t="shared" si="2"/>
        <v>TC0008317700</v>
      </c>
      <c r="AS85" s="4"/>
      <c r="AT85" s="56" t="str">
        <f t="array" ref="AT85">XLOOKUP(AV85,SEA!B:B,SEA!A:A)</f>
        <v>#N/A</v>
      </c>
      <c r="AU85" s="56" t="str">
        <f t="shared" si="3"/>
        <v>#N/A</v>
      </c>
      <c r="AV85" s="4" t="str">
        <f t="shared" si="10"/>
        <v/>
      </c>
      <c r="AW85" s="4"/>
      <c r="AX85" s="4"/>
      <c r="AY85" s="4"/>
      <c r="AZ85" s="56" t="str">
        <f t="array" ref="AZ85">XLOOKUP(BB85,SEA!B:B,SEA!A:A)</f>
        <v>AdiYogi-4</v>
      </c>
      <c r="BA85" s="56" t="str">
        <f t="shared" si="4"/>
        <v>AdiYogi-4</v>
      </c>
      <c r="BB85" s="4" t="str">
        <f t="shared" si="11"/>
        <v>ME0015710100</v>
      </c>
      <c r="BE85" s="4"/>
      <c r="BF85" s="56"/>
      <c r="BG85" s="56"/>
      <c r="BH85" s="4" t="str">
        <f t="shared" si="6"/>
        <v>HO0028617002</v>
      </c>
      <c r="BK85" s="4"/>
      <c r="BL85" s="56" t="str">
        <f t="array" ref="BL85">XLOOKUP(BN85,SEA!B:B,SEA!A:A)</f>
        <v>#N/A</v>
      </c>
      <c r="BM85" s="56" t="str">
        <f t="shared" si="7"/>
        <v>#N/A</v>
      </c>
      <c r="BN85" s="4" t="str">
        <f t="shared" si="8"/>
        <v/>
      </c>
      <c r="BO85" s="4"/>
      <c r="BP85" s="4"/>
      <c r="BQ85" s="4"/>
      <c r="BR85" s="4"/>
      <c r="BS85" s="4"/>
    </row>
    <row r="86">
      <c r="A86" s="166">
        <v>1.0</v>
      </c>
      <c r="B86" s="14"/>
      <c r="C86" s="183"/>
      <c r="D86" s="183"/>
      <c r="E86" s="183"/>
      <c r="F86" s="171"/>
      <c r="G86" s="14" t="s">
        <v>2321</v>
      </c>
      <c r="H86" s="14" t="s">
        <v>159</v>
      </c>
      <c r="I86" s="14" t="s">
        <v>2130</v>
      </c>
      <c r="J86" s="14">
        <v>127.0</v>
      </c>
      <c r="K86" s="172"/>
      <c r="L86" s="4"/>
      <c r="M86" s="4"/>
      <c r="N86" s="4"/>
      <c r="O86" s="4"/>
      <c r="P86" s="171"/>
      <c r="Q86" s="14" t="s">
        <v>2120</v>
      </c>
      <c r="R86" s="14" t="s">
        <v>302</v>
      </c>
      <c r="S86" s="14" t="s">
        <v>12</v>
      </c>
      <c r="T86" s="14">
        <v>84.0</v>
      </c>
      <c r="U86" s="172"/>
      <c r="V86" s="14" t="s">
        <v>2121</v>
      </c>
      <c r="W86" s="14" t="s">
        <v>94</v>
      </c>
      <c r="X86" s="14" t="s">
        <v>93</v>
      </c>
      <c r="Y86" s="14">
        <v>10.0</v>
      </c>
      <c r="Z86" s="168">
        <v>6.0</v>
      </c>
      <c r="AA86" s="14"/>
      <c r="AB86" s="169"/>
      <c r="AC86" s="169"/>
      <c r="AD86" s="115"/>
      <c r="AE86" s="170"/>
      <c r="AF86" s="170"/>
      <c r="AG86" s="170"/>
      <c r="AH86" s="56" t="str">
        <f t="array" ref="AH86">XLOOKUP(AJ86,SEA!B:B,SEA!A:A)</f>
        <v>Cotton Orange Carpet 6ft x 4ft</v>
      </c>
      <c r="AI86" s="56" t="str">
        <f t="shared" si="1"/>
        <v>Cotton Orange Carpet 6ft x 4ft</v>
      </c>
      <c r="AJ86" s="4" t="str">
        <f t="shared" si="9"/>
        <v>YS0019800000</v>
      </c>
      <c r="AM86" s="4"/>
      <c r="AN86" s="56"/>
      <c r="AO86" s="56"/>
      <c r="AP86" s="4" t="str">
        <f t="shared" si="2"/>
        <v>TC0017400000</v>
      </c>
      <c r="AS86" s="4"/>
      <c r="AT86" s="56" t="str">
        <f t="array" ref="AT86">XLOOKUP(AV86,SEA!B:B,SEA!A:A)</f>
        <v>#N/A</v>
      </c>
      <c r="AU86" s="56" t="str">
        <f t="shared" si="3"/>
        <v>#N/A</v>
      </c>
      <c r="AV86" s="4" t="str">
        <f t="shared" si="10"/>
        <v/>
      </c>
      <c r="AW86" s="4"/>
      <c r="AX86" s="4"/>
      <c r="AY86" s="4"/>
      <c r="AZ86" s="56" t="str">
        <f t="array" ref="AZ86">XLOOKUP(BB86,SEA!B:B,SEA!A:A)</f>
        <v>AY406 Adiyogi Photo (16x24)</v>
      </c>
      <c r="BA86" s="56" t="str">
        <f t="shared" si="4"/>
        <v>AY406 Adiyogi Photo (16x24)</v>
      </c>
      <c r="BB86" s="4" t="str">
        <f t="shared" si="11"/>
        <v>ME0015712200</v>
      </c>
      <c r="BE86" s="4"/>
      <c r="BF86" s="56"/>
      <c r="BG86" s="56"/>
      <c r="BH86" s="4" t="str">
        <f t="shared" si="6"/>
        <v>HO0028800002</v>
      </c>
      <c r="BK86" s="4"/>
      <c r="BL86" s="56" t="str">
        <f t="array" ref="BL86">XLOOKUP(BN86,SEA!B:B,SEA!A:A)</f>
        <v>#N/A</v>
      </c>
      <c r="BM86" s="56" t="str">
        <f t="shared" si="7"/>
        <v>#N/A</v>
      </c>
      <c r="BN86" s="4" t="str">
        <f t="shared" si="8"/>
        <v/>
      </c>
      <c r="BO86" s="4"/>
      <c r="BP86" s="4"/>
      <c r="BQ86" s="4"/>
      <c r="BR86" s="4"/>
      <c r="BS86" s="4"/>
    </row>
    <row r="87">
      <c r="A87" s="166">
        <v>1.0</v>
      </c>
      <c r="B87" s="14"/>
      <c r="C87" s="183"/>
      <c r="D87" s="183"/>
      <c r="E87" s="183"/>
      <c r="F87" s="171"/>
      <c r="G87" s="14" t="s">
        <v>2321</v>
      </c>
      <c r="H87" s="14" t="s">
        <v>161</v>
      </c>
      <c r="I87" s="14" t="s">
        <v>2324</v>
      </c>
      <c r="J87" s="14">
        <v>180.0</v>
      </c>
      <c r="K87" s="172"/>
      <c r="L87" s="4"/>
      <c r="M87" s="4"/>
      <c r="N87" s="4"/>
      <c r="O87" s="4"/>
      <c r="P87" s="171"/>
      <c r="Q87" s="14" t="s">
        <v>2120</v>
      </c>
      <c r="R87" s="14" t="s">
        <v>606</v>
      </c>
      <c r="S87" s="14" t="s">
        <v>605</v>
      </c>
      <c r="T87" s="14">
        <v>11.0</v>
      </c>
      <c r="U87" s="172"/>
      <c r="V87" s="14" t="s">
        <v>2121</v>
      </c>
      <c r="W87" s="14" t="s">
        <v>96</v>
      </c>
      <c r="X87" s="14" t="s">
        <v>95</v>
      </c>
      <c r="Y87" s="14">
        <v>10.0</v>
      </c>
      <c r="Z87" s="168">
        <v>6.0</v>
      </c>
      <c r="AA87" s="14"/>
      <c r="AB87" s="169"/>
      <c r="AC87" s="169"/>
      <c r="AD87" s="115"/>
      <c r="AE87" s="170"/>
      <c r="AF87" s="170"/>
      <c r="AG87" s="170"/>
      <c r="AH87" s="56" t="str">
        <f t="array" ref="AH87">XLOOKUP(AJ87,SEA!B:B,SEA!A:A)</f>
        <v>#N/A</v>
      </c>
      <c r="AI87" s="56" t="str">
        <f t="shared" si="1"/>
        <v>#N/A</v>
      </c>
      <c r="AJ87" s="4" t="str">
        <f t="shared" si="9"/>
        <v>Grand Total</v>
      </c>
      <c r="AM87" s="4"/>
      <c r="AN87" s="56"/>
      <c r="AO87" s="56"/>
      <c r="AP87" s="4" t="str">
        <f t="shared" si="2"/>
        <v>YS0000800000</v>
      </c>
      <c r="AS87" s="4"/>
      <c r="AT87" s="56"/>
      <c r="AU87" s="56"/>
      <c r="AV87" s="4"/>
      <c r="AW87" s="4"/>
      <c r="AX87" s="4"/>
      <c r="AY87" s="4"/>
      <c r="AZ87" s="56" t="str">
        <f t="array" ref="AZ87">XLOOKUP(BB87,SEA!B:B,SEA!A:A)</f>
        <v>Photos-DL-Lamination-Cards</v>
      </c>
      <c r="BA87" s="56" t="str">
        <f t="shared" si="4"/>
        <v>Photos-DL-Lamination-Cards</v>
      </c>
      <c r="BB87" s="4" t="str">
        <f t="shared" si="11"/>
        <v>ME0016600000</v>
      </c>
      <c r="BE87" s="4"/>
      <c r="BF87" s="56"/>
      <c r="BG87" s="56"/>
      <c r="BH87" s="4" t="str">
        <f t="shared" si="6"/>
        <v>HO0029600002</v>
      </c>
      <c r="BK87" s="4"/>
      <c r="BL87" s="56" t="str">
        <f t="array" ref="BL87">XLOOKUP(BN87,SEA!B:B,SEA!A:A)</f>
        <v>#N/A</v>
      </c>
      <c r="BM87" s="56" t="str">
        <f t="shared" si="7"/>
        <v>#N/A</v>
      </c>
      <c r="BN87" s="4" t="str">
        <f t="shared" si="8"/>
        <v/>
      </c>
      <c r="BO87" s="4"/>
      <c r="BP87" s="4"/>
      <c r="BQ87" s="4"/>
      <c r="BR87" s="4"/>
      <c r="BS87" s="4"/>
    </row>
    <row r="88">
      <c r="A88" s="166">
        <v>1.0</v>
      </c>
      <c r="B88" s="14"/>
      <c r="C88" s="183"/>
      <c r="D88" s="183"/>
      <c r="E88" s="183"/>
      <c r="F88" s="171"/>
      <c r="G88" s="14" t="s">
        <v>2321</v>
      </c>
      <c r="H88" s="14" t="s">
        <v>90</v>
      </c>
      <c r="I88" s="14" t="s">
        <v>2325</v>
      </c>
      <c r="J88" s="14">
        <v>214.0</v>
      </c>
      <c r="K88" s="172"/>
      <c r="L88" s="4"/>
      <c r="M88" s="4"/>
      <c r="N88" s="4"/>
      <c r="O88" s="4"/>
      <c r="P88" s="171"/>
      <c r="Q88" s="14" t="s">
        <v>2120</v>
      </c>
      <c r="R88" s="14" t="s">
        <v>611</v>
      </c>
      <c r="S88" s="14" t="s">
        <v>610</v>
      </c>
      <c r="T88" s="14">
        <v>8.0</v>
      </c>
      <c r="U88" s="172"/>
      <c r="V88" s="14" t="s">
        <v>2121</v>
      </c>
      <c r="W88" s="14" t="s">
        <v>98</v>
      </c>
      <c r="X88" s="14" t="s">
        <v>97</v>
      </c>
      <c r="Y88" s="14">
        <v>10.0</v>
      </c>
      <c r="Z88" s="168">
        <v>6.0</v>
      </c>
      <c r="AA88" s="14"/>
      <c r="AB88" s="169"/>
      <c r="AC88" s="169"/>
      <c r="AD88" s="115"/>
      <c r="AE88" s="170"/>
      <c r="AF88" s="170"/>
      <c r="AG88" s="170"/>
      <c r="AH88" s="56" t="str">
        <f t="array" ref="AH88">XLOOKUP(AJ88,SEA!B:B,SEA!A:A)</f>
        <v>#N/A</v>
      </c>
      <c r="AI88" s="56" t="str">
        <f t="shared" si="1"/>
        <v>#N/A</v>
      </c>
      <c r="AJ88" s="4" t="str">
        <f t="shared" si="9"/>
        <v/>
      </c>
      <c r="AK88" s="4"/>
      <c r="AL88" s="4"/>
      <c r="AM88" s="4"/>
      <c r="AN88" s="56"/>
      <c r="AO88" s="56"/>
      <c r="AP88" s="4" t="str">
        <f t="shared" si="2"/>
        <v>YS0007200400</v>
      </c>
      <c r="AS88" s="4"/>
      <c r="AT88" s="56"/>
      <c r="AU88" s="56"/>
      <c r="AV88" s="4"/>
      <c r="AW88" s="4"/>
      <c r="AX88" s="4"/>
      <c r="AY88" s="4"/>
      <c r="AZ88" s="56" t="str">
        <f t="array" ref="AZ88">XLOOKUP(BB88,SEA!B:B,SEA!A:A)</f>
        <v>DA106 Dhyanalinga Photo (20x30)</v>
      </c>
      <c r="BA88" s="56" t="str">
        <f t="shared" si="4"/>
        <v>DA106 Dhyanalinga Photo (20x30)</v>
      </c>
      <c r="BB88" s="4" t="str">
        <f t="shared" si="11"/>
        <v>ME0016713000</v>
      </c>
      <c r="BE88" s="4"/>
      <c r="BF88" s="56"/>
      <c r="BG88" s="56"/>
      <c r="BH88" s="4" t="str">
        <f t="shared" si="6"/>
        <v>HO0071900000</v>
      </c>
      <c r="BK88" s="4"/>
      <c r="BL88" s="56" t="str">
        <f t="array" ref="BL88">XLOOKUP(BN88,SEA!B:B,SEA!A:A)</f>
        <v>#N/A</v>
      </c>
      <c r="BM88" s="56" t="str">
        <f t="shared" si="7"/>
        <v>#N/A</v>
      </c>
      <c r="BN88" s="4" t="str">
        <f t="shared" si="8"/>
        <v/>
      </c>
      <c r="BO88" s="4"/>
      <c r="BP88" s="4"/>
      <c r="BQ88" s="4"/>
      <c r="BR88" s="4"/>
      <c r="BS88" s="4"/>
    </row>
    <row r="89">
      <c r="A89" s="166">
        <v>1.0</v>
      </c>
      <c r="B89" s="14"/>
      <c r="C89" s="183"/>
      <c r="D89" s="183"/>
      <c r="E89" s="183"/>
      <c r="F89" s="171"/>
      <c r="G89" s="14" t="s">
        <v>2321</v>
      </c>
      <c r="H89" s="14" t="s">
        <v>263</v>
      </c>
      <c r="I89" s="14" t="s">
        <v>2326</v>
      </c>
      <c r="J89" s="14">
        <v>12.0</v>
      </c>
      <c r="K89" s="172"/>
      <c r="L89" s="4"/>
      <c r="M89" s="4"/>
      <c r="N89" s="4"/>
      <c r="O89" s="4"/>
      <c r="P89" s="171"/>
      <c r="Q89" s="14" t="s">
        <v>2120</v>
      </c>
      <c r="R89" s="14" t="s">
        <v>617</v>
      </c>
      <c r="S89" s="14" t="s">
        <v>616</v>
      </c>
      <c r="T89" s="14">
        <v>32.0</v>
      </c>
      <c r="U89" s="172"/>
      <c r="V89" s="14" t="s">
        <v>2121</v>
      </c>
      <c r="W89" s="14" t="s">
        <v>481</v>
      </c>
      <c r="X89" s="14" t="s">
        <v>480</v>
      </c>
      <c r="Y89" s="14">
        <v>10.0</v>
      </c>
      <c r="Z89" s="168">
        <v>6.0</v>
      </c>
      <c r="AA89" s="14"/>
      <c r="AB89" s="178"/>
      <c r="AC89" s="178"/>
      <c r="AD89" s="115"/>
      <c r="AE89" s="170"/>
      <c r="AF89" s="170"/>
      <c r="AG89" s="170"/>
      <c r="AH89" s="56" t="str">
        <f t="array" ref="AH89">XLOOKUP(AJ89,SEA!B:B,SEA!A:A)</f>
        <v>#N/A</v>
      </c>
      <c r="AI89" s="56" t="str">
        <f t="shared" si="1"/>
        <v>#N/A</v>
      </c>
      <c r="AJ89" s="4" t="str">
        <f t="shared" si="9"/>
        <v/>
      </c>
      <c r="AK89" s="4"/>
      <c r="AL89" s="4"/>
      <c r="AM89" s="4"/>
      <c r="AN89" s="56"/>
      <c r="AO89" s="56"/>
      <c r="AP89" s="4" t="str">
        <f t="shared" si="2"/>
        <v>YS0007600000</v>
      </c>
      <c r="AS89" s="4"/>
      <c r="AT89" s="56"/>
      <c r="AU89" s="56"/>
      <c r="AV89" s="4"/>
      <c r="AW89" s="4"/>
      <c r="AX89" s="4"/>
      <c r="AY89" s="4"/>
      <c r="AZ89" s="56" t="str">
        <f t="array" ref="AZ89">XLOOKUP(BB89,SEA!B:B,SEA!A:A)</f>
        <v>DB203 Dhyanalinga Photo (8x12)</v>
      </c>
      <c r="BA89" s="56" t="str">
        <f t="shared" si="4"/>
        <v>DB203 Dhyanalinga Photo (8x12)</v>
      </c>
      <c r="BB89" s="4" t="str">
        <f t="shared" si="11"/>
        <v>ME0017510100</v>
      </c>
      <c r="BE89" s="4"/>
      <c r="BF89" s="56"/>
      <c r="BG89" s="56"/>
      <c r="BH89" s="4" t="str">
        <f t="shared" si="6"/>
        <v>HO0072000200</v>
      </c>
      <c r="BK89" s="4"/>
      <c r="BL89" s="56" t="str">
        <f t="array" ref="BL89">XLOOKUP(BN89,SEA!B:B,SEA!A:A)</f>
        <v>#N/A</v>
      </c>
      <c r="BM89" s="56" t="str">
        <f t="shared" si="7"/>
        <v>#N/A</v>
      </c>
      <c r="BN89" s="4" t="str">
        <f t="shared" si="8"/>
        <v/>
      </c>
      <c r="BO89" s="4"/>
      <c r="BP89" s="4"/>
      <c r="BQ89" s="4"/>
      <c r="BR89" s="4"/>
      <c r="BS89" s="4"/>
    </row>
    <row r="90">
      <c r="A90" s="166">
        <v>1.0</v>
      </c>
      <c r="B90" s="14"/>
      <c r="C90" s="183"/>
      <c r="D90" s="183"/>
      <c r="E90" s="183"/>
      <c r="F90" s="171"/>
      <c r="G90" s="14" t="s">
        <v>2321</v>
      </c>
      <c r="H90" s="14" t="s">
        <v>40</v>
      </c>
      <c r="I90" s="14" t="s">
        <v>2327</v>
      </c>
      <c r="J90" s="14">
        <v>186.0</v>
      </c>
      <c r="K90" s="172"/>
      <c r="L90" s="4"/>
      <c r="M90" s="4"/>
      <c r="N90" s="4"/>
      <c r="O90" s="4"/>
      <c r="P90" s="171"/>
      <c r="Q90" s="14" t="s">
        <v>2120</v>
      </c>
      <c r="R90" s="14" t="s">
        <v>615</v>
      </c>
      <c r="S90" s="14" t="s">
        <v>614</v>
      </c>
      <c r="T90" s="14">
        <v>20.0</v>
      </c>
      <c r="U90" s="172"/>
      <c r="V90" s="14" t="s">
        <v>2121</v>
      </c>
      <c r="W90" s="14" t="s">
        <v>922</v>
      </c>
      <c r="X90" s="14" t="s">
        <v>2328</v>
      </c>
      <c r="Y90" s="14">
        <v>50.0</v>
      </c>
      <c r="Z90" s="168">
        <v>6.0</v>
      </c>
      <c r="AA90" s="14"/>
      <c r="AB90" s="14"/>
      <c r="AC90" s="14"/>
      <c r="AD90" s="14"/>
      <c r="AE90" s="170"/>
      <c r="AF90" s="170"/>
      <c r="AG90" s="170"/>
      <c r="AH90" s="56" t="str">
        <f t="array" ref="AH90">XLOOKUP(AJ90,SEA!B:B,SEA!A:A)</f>
        <v>#N/A</v>
      </c>
      <c r="AI90" s="56" t="str">
        <f t="shared" si="1"/>
        <v>#N/A</v>
      </c>
      <c r="AJ90" s="4" t="str">
        <f t="shared" si="9"/>
        <v/>
      </c>
      <c r="AK90" s="4"/>
      <c r="AL90" s="4"/>
      <c r="AM90" s="4"/>
      <c r="AN90" s="56"/>
      <c r="AO90" s="56"/>
      <c r="AP90" s="4" t="str">
        <f t="shared" si="2"/>
        <v>YS0008305502</v>
      </c>
      <c r="AS90" s="4"/>
      <c r="AT90" s="56"/>
      <c r="AU90" s="56"/>
      <c r="AV90" s="4"/>
      <c r="AW90" s="4"/>
      <c r="AX90" s="4"/>
      <c r="AY90" s="4"/>
      <c r="AZ90" s="56" t="str">
        <f t="array" ref="AZ90">XLOOKUP(BB90,SEA!B:B,SEA!A:A)</f>
        <v>Photos-DL-Black-Background</v>
      </c>
      <c r="BA90" s="56" t="str">
        <f t="shared" si="4"/>
        <v>Photos-DL-Black-Background</v>
      </c>
      <c r="BB90" s="4" t="str">
        <f t="shared" si="11"/>
        <v>ME0018009000</v>
      </c>
      <c r="BE90" s="4"/>
      <c r="BF90" s="56"/>
      <c r="BG90" s="56"/>
      <c r="BH90" s="4" t="str">
        <f t="shared" si="6"/>
        <v>HO0072100000</v>
      </c>
      <c r="BK90" s="4"/>
      <c r="BL90" s="56" t="str">
        <f t="array" ref="BL90">XLOOKUP(BN90,SEA!B:B,SEA!A:A)</f>
        <v>#N/A</v>
      </c>
      <c r="BM90" s="56" t="str">
        <f t="shared" si="7"/>
        <v>#N/A</v>
      </c>
      <c r="BN90" s="4" t="str">
        <f t="shared" si="8"/>
        <v/>
      </c>
      <c r="BO90" s="4"/>
      <c r="BP90" s="4"/>
      <c r="BQ90" s="4"/>
      <c r="BR90" s="4"/>
      <c r="BS90" s="4"/>
    </row>
    <row r="91">
      <c r="A91" s="166">
        <v>1.0</v>
      </c>
      <c r="B91" s="14"/>
      <c r="C91" s="183"/>
      <c r="D91" s="183"/>
      <c r="E91" s="183"/>
      <c r="F91" s="171"/>
      <c r="G91" s="14" t="s">
        <v>2321</v>
      </c>
      <c r="H91" s="14" t="s">
        <v>274</v>
      </c>
      <c r="I91" s="14" t="s">
        <v>2329</v>
      </c>
      <c r="J91" s="14">
        <v>2.0</v>
      </c>
      <c r="K91" s="172"/>
      <c r="L91" s="4"/>
      <c r="M91" s="4"/>
      <c r="N91" s="4"/>
      <c r="O91" s="4"/>
      <c r="P91" s="171"/>
      <c r="Q91" s="14" t="s">
        <v>2120</v>
      </c>
      <c r="R91" s="14" t="s">
        <v>640</v>
      </c>
      <c r="S91" s="14" t="s">
        <v>639</v>
      </c>
      <c r="T91" s="14">
        <v>2.0</v>
      </c>
      <c r="U91" s="172"/>
      <c r="V91" s="14" t="s">
        <v>2121</v>
      </c>
      <c r="W91" s="14" t="s">
        <v>918</v>
      </c>
      <c r="X91" s="14" t="s">
        <v>2328</v>
      </c>
      <c r="Y91" s="14">
        <v>85.0</v>
      </c>
      <c r="Z91" s="168">
        <v>6.0</v>
      </c>
      <c r="AA91" s="14"/>
      <c r="AB91" s="14"/>
      <c r="AC91" s="14"/>
      <c r="AD91" s="14"/>
      <c r="AE91" s="170"/>
      <c r="AF91" s="170"/>
      <c r="AG91" s="170"/>
      <c r="AH91" s="56" t="str">
        <f t="array" ref="AH91">XLOOKUP(AJ91,SEA!B:B,SEA!A:A)</f>
        <v>#N/A</v>
      </c>
      <c r="AI91" s="56" t="str">
        <f t="shared" si="1"/>
        <v>#N/A</v>
      </c>
      <c r="AJ91" s="4" t="str">
        <f t="shared" si="9"/>
        <v/>
      </c>
      <c r="AK91" s="4"/>
      <c r="AL91" s="4"/>
      <c r="AM91" s="4"/>
      <c r="AN91" s="56"/>
      <c r="AO91" s="56"/>
      <c r="AP91" s="4" t="str">
        <f t="shared" si="2"/>
        <v>YS0008800000</v>
      </c>
      <c r="AS91" s="4"/>
      <c r="AT91" s="56"/>
      <c r="AU91" s="56"/>
      <c r="AV91" s="4"/>
      <c r="AW91" s="4"/>
      <c r="AX91" s="4"/>
      <c r="AY91" s="4"/>
      <c r="AZ91" s="56" t="str">
        <f t="array" ref="AZ91">XLOOKUP(BB91,SEA!B:B,SEA!A:A)</f>
        <v>Devi-Car-Hanging</v>
      </c>
      <c r="BA91" s="56" t="str">
        <f t="shared" si="4"/>
        <v>Devi-Car-Hanging</v>
      </c>
      <c r="BB91" s="4" t="str">
        <f t="shared" si="11"/>
        <v>ME0018900000</v>
      </c>
      <c r="BE91" s="4"/>
      <c r="BF91" s="56"/>
      <c r="BG91" s="56"/>
      <c r="BH91" s="4" t="str">
        <f t="shared" si="6"/>
        <v>HO0072200000</v>
      </c>
      <c r="BK91" s="4"/>
      <c r="BL91" s="56" t="str">
        <f t="array" ref="BL91">XLOOKUP(BN91,SEA!B:B,SEA!A:A)</f>
        <v>#N/A</v>
      </c>
      <c r="BM91" s="56" t="str">
        <f t="shared" si="7"/>
        <v>#N/A</v>
      </c>
      <c r="BN91" s="4" t="str">
        <f t="shared" si="8"/>
        <v/>
      </c>
      <c r="BO91" s="4"/>
      <c r="BP91" s="4"/>
      <c r="BQ91" s="4"/>
      <c r="BR91" s="4"/>
      <c r="BS91" s="4"/>
    </row>
    <row r="92">
      <c r="A92" s="166">
        <v>1.0</v>
      </c>
      <c r="B92" s="14"/>
      <c r="C92" s="183"/>
      <c r="D92" s="183"/>
      <c r="E92" s="183"/>
      <c r="F92" s="171"/>
      <c r="G92" s="14" t="s">
        <v>2321</v>
      </c>
      <c r="H92" s="14" t="s">
        <v>890</v>
      </c>
      <c r="I92" s="14" t="s">
        <v>2330</v>
      </c>
      <c r="J92" s="14">
        <v>117.0</v>
      </c>
      <c r="K92" s="172"/>
      <c r="L92" s="4"/>
      <c r="M92" s="4"/>
      <c r="N92" s="4"/>
      <c r="O92" s="4"/>
      <c r="P92" s="171"/>
      <c r="Q92" s="14" t="s">
        <v>2120</v>
      </c>
      <c r="R92" s="14" t="s">
        <v>1315</v>
      </c>
      <c r="S92" s="14" t="s">
        <v>1316</v>
      </c>
      <c r="T92" s="14">
        <v>16.0</v>
      </c>
      <c r="U92" s="172"/>
      <c r="V92" s="14" t="s">
        <v>2121</v>
      </c>
      <c r="W92" s="14" t="s">
        <v>2161</v>
      </c>
      <c r="X92" s="14" t="s">
        <v>2328</v>
      </c>
      <c r="Y92" s="14">
        <v>5.0</v>
      </c>
      <c r="Z92" s="168">
        <v>6.0</v>
      </c>
      <c r="AA92" s="14"/>
      <c r="AB92" s="14"/>
      <c r="AC92" s="14"/>
      <c r="AD92" s="14"/>
      <c r="AE92" s="170"/>
      <c r="AF92" s="170"/>
      <c r="AG92" s="170"/>
      <c r="AH92" s="56" t="str">
        <f t="array" ref="AH92">XLOOKUP(AJ92,SEA!B:B,SEA!A:A)</f>
        <v>#N/A</v>
      </c>
      <c r="AI92" s="56" t="str">
        <f t="shared" si="1"/>
        <v>#N/A</v>
      </c>
      <c r="AJ92" s="4" t="str">
        <f t="shared" si="9"/>
        <v/>
      </c>
      <c r="AK92" s="4"/>
      <c r="AL92" s="4"/>
      <c r="AM92" s="4"/>
      <c r="AN92" s="56"/>
      <c r="AO92" s="56"/>
      <c r="AP92" s="4" t="str">
        <f t="shared" si="2"/>
        <v>YS0010100000</v>
      </c>
      <c r="AS92" s="4"/>
      <c r="AT92" s="56"/>
      <c r="AU92" s="56"/>
      <c r="AV92" s="4"/>
      <c r="AW92" s="4"/>
      <c r="AX92" s="4"/>
      <c r="AY92" s="4"/>
      <c r="AZ92" s="56" t="str">
        <f t="array" ref="AZ92">XLOOKUP(BB92,SEA!B:B,SEA!A:A)</f>
        <v>Devi I/Red Photo Ver</v>
      </c>
      <c r="BA92" s="56" t="str">
        <f t="shared" si="4"/>
        <v>Devi I/Red Photo Ver</v>
      </c>
      <c r="BB92" s="4" t="str">
        <f t="shared" si="11"/>
        <v>ME0019908900</v>
      </c>
      <c r="BE92" s="4"/>
      <c r="BF92" s="56"/>
      <c r="BG92" s="56"/>
      <c r="BH92" s="4" t="str">
        <f t="shared" si="6"/>
        <v>HO0072300000</v>
      </c>
      <c r="BK92" s="4"/>
      <c r="BL92" s="56" t="str">
        <f t="array" ref="BL92">XLOOKUP(BN92,SEA!B:B,SEA!A:A)</f>
        <v>#N/A</v>
      </c>
      <c r="BM92" s="56" t="str">
        <f t="shared" si="7"/>
        <v>#N/A</v>
      </c>
      <c r="BN92" s="4" t="str">
        <f t="shared" si="8"/>
        <v/>
      </c>
      <c r="BO92" s="4"/>
      <c r="BP92" s="4"/>
      <c r="BQ92" s="4"/>
      <c r="BR92" s="4"/>
      <c r="BS92" s="4"/>
    </row>
    <row r="93">
      <c r="A93" s="166">
        <v>1.0</v>
      </c>
      <c r="B93" s="14"/>
      <c r="C93" s="183"/>
      <c r="D93" s="183"/>
      <c r="E93" s="183"/>
      <c r="F93" s="171"/>
      <c r="G93" s="14" t="s">
        <v>2321</v>
      </c>
      <c r="H93" s="14" t="s">
        <v>17</v>
      </c>
      <c r="I93" s="14" t="s">
        <v>16</v>
      </c>
      <c r="J93" s="14">
        <v>180.0</v>
      </c>
      <c r="K93" s="172"/>
      <c r="L93" s="4"/>
      <c r="M93" s="4"/>
      <c r="N93" s="4"/>
      <c r="O93" s="4"/>
      <c r="P93" s="171"/>
      <c r="Q93" s="14" t="s">
        <v>2120</v>
      </c>
      <c r="R93" s="14" t="s">
        <v>796</v>
      </c>
      <c r="S93" s="14" t="s">
        <v>795</v>
      </c>
      <c r="T93" s="14">
        <v>169.0</v>
      </c>
      <c r="U93" s="172"/>
      <c r="V93" s="14" t="s">
        <v>2121</v>
      </c>
      <c r="W93" s="14" t="s">
        <v>1496</v>
      </c>
      <c r="X93" s="14" t="s">
        <v>1495</v>
      </c>
      <c r="Y93" s="14">
        <v>35.0</v>
      </c>
      <c r="Z93" s="168">
        <v>6.0</v>
      </c>
      <c r="AA93" s="14"/>
      <c r="AB93" s="14"/>
      <c r="AC93" s="14"/>
      <c r="AD93" s="14"/>
      <c r="AE93" s="170"/>
      <c r="AF93" s="170"/>
      <c r="AG93" s="170"/>
      <c r="AH93" s="56" t="str">
        <f t="array" ref="AH93">XLOOKUP(AJ93,SEA!B:B,SEA!A:A)</f>
        <v>#N/A</v>
      </c>
      <c r="AI93" s="56" t="str">
        <f t="shared" si="1"/>
        <v>#N/A</v>
      </c>
      <c r="AJ93" s="4" t="str">
        <f t="shared" si="9"/>
        <v/>
      </c>
      <c r="AK93" s="4"/>
      <c r="AL93" s="4"/>
      <c r="AM93" s="4"/>
      <c r="AN93" s="56"/>
      <c r="AO93" s="56"/>
      <c r="AP93" s="4" t="str">
        <f t="shared" si="2"/>
        <v>YS0011700000</v>
      </c>
      <c r="AS93" s="4"/>
      <c r="AT93" s="56"/>
      <c r="AU93" s="56"/>
      <c r="AV93" s="4"/>
      <c r="AW93" s="4"/>
      <c r="AX93" s="4"/>
      <c r="AY93" s="4"/>
      <c r="AZ93" s="56" t="str">
        <f t="array" ref="AZ93">XLOOKUP(BB93,SEA!B:B,SEA!A:A)</f>
        <v>Devi I/ Red Photo Hor</v>
      </c>
      <c r="BA93" s="56" t="str">
        <f t="shared" si="4"/>
        <v>Devi I/ Red Photo Hor</v>
      </c>
      <c r="BB93" s="4" t="str">
        <f t="shared" si="11"/>
        <v>ME0019909900</v>
      </c>
      <c r="BE93" s="4"/>
      <c r="BF93" s="56"/>
      <c r="BG93" s="56"/>
      <c r="BH93" s="4" t="str">
        <f t="shared" si="6"/>
        <v>HO0088917200</v>
      </c>
      <c r="BK93" s="4"/>
      <c r="BL93" s="56" t="str">
        <f t="array" ref="BL93">XLOOKUP(BN93,SEA!B:B,SEA!A:A)</f>
        <v>#N/A</v>
      </c>
      <c r="BM93" s="56" t="str">
        <f t="shared" si="7"/>
        <v>#N/A</v>
      </c>
      <c r="BN93" s="4" t="str">
        <f t="shared" si="8"/>
        <v/>
      </c>
      <c r="BO93" s="4"/>
      <c r="BP93" s="4"/>
      <c r="BQ93" s="4"/>
      <c r="BR93" s="4"/>
      <c r="BS93" s="4"/>
    </row>
    <row r="94">
      <c r="A94" s="166">
        <v>1.0</v>
      </c>
      <c r="B94" s="14"/>
      <c r="C94" s="183"/>
      <c r="D94" s="184"/>
      <c r="E94" s="183"/>
      <c r="F94" s="171"/>
      <c r="G94" s="14" t="s">
        <v>2321</v>
      </c>
      <c r="H94" s="14" t="s">
        <v>602</v>
      </c>
      <c r="I94" s="14" t="s">
        <v>2331</v>
      </c>
      <c r="J94" s="14">
        <v>600.0</v>
      </c>
      <c r="K94" s="172"/>
      <c r="L94" s="4"/>
      <c r="M94" s="4"/>
      <c r="N94" s="4"/>
      <c r="O94" s="4"/>
      <c r="P94" s="171"/>
      <c r="Q94" s="14" t="s">
        <v>2120</v>
      </c>
      <c r="R94" s="14" t="s">
        <v>800</v>
      </c>
      <c r="S94" s="14" t="s">
        <v>799</v>
      </c>
      <c r="T94" s="14">
        <v>480.0</v>
      </c>
      <c r="U94" s="172"/>
      <c r="V94" s="14" t="s">
        <v>2121</v>
      </c>
      <c r="W94" s="14" t="s">
        <v>1500</v>
      </c>
      <c r="X94" s="14" t="s">
        <v>1495</v>
      </c>
      <c r="Y94" s="14">
        <v>40.0</v>
      </c>
      <c r="Z94" s="168">
        <v>6.0</v>
      </c>
      <c r="AA94" s="14"/>
      <c r="AB94" s="14"/>
      <c r="AC94" s="14"/>
      <c r="AD94" s="14"/>
      <c r="AE94" s="170"/>
      <c r="AF94" s="170"/>
      <c r="AG94" s="170"/>
      <c r="AH94" s="56" t="str">
        <f t="array" ref="AH94">XLOOKUP(AJ94,SEA!B:B,SEA!A:A)</f>
        <v>#N/A</v>
      </c>
      <c r="AI94" s="56" t="str">
        <f t="shared" si="1"/>
        <v>#N/A</v>
      </c>
      <c r="AJ94" s="4" t="str">
        <f t="shared" si="9"/>
        <v/>
      </c>
      <c r="AK94" s="4"/>
      <c r="AL94" s="4"/>
      <c r="AM94" s="4"/>
      <c r="AN94" s="56"/>
      <c r="AO94" s="56"/>
      <c r="AP94" s="4" t="str">
        <f t="shared" si="2"/>
        <v>YS0019900000</v>
      </c>
      <c r="AS94" s="4"/>
      <c r="AT94" s="56"/>
      <c r="AU94" s="56"/>
      <c r="AV94" s="4"/>
      <c r="AW94" s="4"/>
      <c r="AX94" s="4"/>
      <c r="AY94" s="4"/>
      <c r="AZ94" s="56" t="str">
        <f t="array" ref="AZ94">XLOOKUP(BB94,SEA!B:B,SEA!A:A)</f>
        <v>Devi w/Bangles Red Hor</v>
      </c>
      <c r="BA94" s="56" t="str">
        <f t="shared" si="4"/>
        <v>Devi w/Bangles Red Hor</v>
      </c>
      <c r="BB94" s="4" t="str">
        <f t="shared" si="11"/>
        <v>ME0019911300</v>
      </c>
      <c r="BE94" s="4"/>
      <c r="BF94" s="56"/>
      <c r="BG94" s="56"/>
      <c r="BH94" s="4" t="str">
        <f t="shared" si="6"/>
        <v>HO0108200000</v>
      </c>
      <c r="BK94" s="4"/>
      <c r="BL94" s="56" t="str">
        <f t="array" ref="BL94">XLOOKUP(BN94,SEA!B:B,SEA!A:A)</f>
        <v>#N/A</v>
      </c>
      <c r="BM94" s="56" t="str">
        <f t="shared" si="7"/>
        <v>#N/A</v>
      </c>
      <c r="BN94" s="4" t="str">
        <f t="shared" si="8"/>
        <v/>
      </c>
      <c r="BO94" s="4"/>
      <c r="BP94" s="4"/>
      <c r="BQ94" s="4"/>
      <c r="BR94" s="4"/>
      <c r="BS94" s="4"/>
    </row>
    <row r="95">
      <c r="A95" s="166">
        <v>1.0</v>
      </c>
      <c r="B95" s="14"/>
      <c r="C95" s="183"/>
      <c r="D95" s="183"/>
      <c r="E95" s="183"/>
      <c r="F95" s="171"/>
      <c r="G95" s="14" t="s">
        <v>2321</v>
      </c>
      <c r="H95" s="14" t="s">
        <v>814</v>
      </c>
      <c r="I95" s="14" t="s">
        <v>2332</v>
      </c>
      <c r="J95" s="14">
        <v>420.0</v>
      </c>
      <c r="K95" s="172"/>
      <c r="L95" s="4"/>
      <c r="M95" s="4"/>
      <c r="N95" s="4"/>
      <c r="O95" s="4"/>
      <c r="P95" s="171"/>
      <c r="Q95" s="14" t="s">
        <v>2120</v>
      </c>
      <c r="R95" s="14" t="s">
        <v>749</v>
      </c>
      <c r="S95" s="14" t="s">
        <v>748</v>
      </c>
      <c r="T95" s="14">
        <v>251.0</v>
      </c>
      <c r="U95" s="172"/>
      <c r="V95" s="14" t="s">
        <v>2121</v>
      </c>
      <c r="W95" s="14" t="s">
        <v>1503</v>
      </c>
      <c r="X95" s="14" t="s">
        <v>1495</v>
      </c>
      <c r="Y95" s="14">
        <v>15.0</v>
      </c>
      <c r="Z95" s="171"/>
      <c r="AA95" s="14"/>
      <c r="AB95" s="14"/>
      <c r="AC95" s="14"/>
      <c r="AD95" s="14"/>
      <c r="AE95" s="170"/>
      <c r="AF95" s="170"/>
      <c r="AG95" s="170"/>
      <c r="AH95" s="56" t="str">
        <f t="array" ref="AH95">XLOOKUP(AJ95,SEA!B:B,SEA!A:A)</f>
        <v>#N/A</v>
      </c>
      <c r="AI95" s="56" t="str">
        <f t="shared" si="1"/>
        <v>#N/A</v>
      </c>
      <c r="AJ95" s="4" t="str">
        <f t="shared" si="9"/>
        <v/>
      </c>
      <c r="AK95" s="4"/>
      <c r="AL95" s="4"/>
      <c r="AM95" s="4"/>
      <c r="AN95" s="56"/>
      <c r="AO95" s="56"/>
      <c r="AP95" s="4"/>
      <c r="AS95" s="4"/>
      <c r="AT95" s="56"/>
      <c r="AU95" s="56"/>
      <c r="AV95" s="4"/>
      <c r="AW95" s="4"/>
      <c r="AX95" s="4"/>
      <c r="AY95" s="4"/>
      <c r="AZ95" s="56"/>
      <c r="BA95" s="56"/>
      <c r="BB95" s="4" t="str">
        <f t="shared" si="11"/>
        <v>ME0019911400</v>
      </c>
      <c r="BE95" s="4"/>
      <c r="BF95" s="56"/>
      <c r="BG95" s="56"/>
      <c r="BH95" s="4" t="str">
        <f t="shared" si="6"/>
        <v>HO0108417000</v>
      </c>
      <c r="BK95" s="4"/>
      <c r="BL95" s="56" t="str">
        <f t="array" ref="BL95">XLOOKUP(BN95,SEA!B:B,SEA!A:A)</f>
        <v>#N/A</v>
      </c>
      <c r="BM95" s="56" t="str">
        <f t="shared" si="7"/>
        <v>#N/A</v>
      </c>
      <c r="BN95" s="4" t="str">
        <f t="shared" si="8"/>
        <v/>
      </c>
      <c r="BO95" s="4"/>
      <c r="BP95" s="4"/>
      <c r="BQ95" s="4"/>
      <c r="BR95" s="4"/>
      <c r="BS95" s="4"/>
    </row>
    <row r="96">
      <c r="A96" s="166">
        <v>1.0</v>
      </c>
      <c r="B96" s="14"/>
      <c r="C96" s="183"/>
      <c r="D96" s="183"/>
      <c r="E96" s="183"/>
      <c r="F96" s="171"/>
      <c r="G96" s="14" t="s">
        <v>2321</v>
      </c>
      <c r="H96" s="14" t="s">
        <v>555</v>
      </c>
      <c r="I96" s="14" t="s">
        <v>2333</v>
      </c>
      <c r="J96" s="14">
        <v>42.0</v>
      </c>
      <c r="K96" s="172"/>
      <c r="L96" s="4"/>
      <c r="M96" s="4"/>
      <c r="N96" s="4"/>
      <c r="O96" s="4"/>
      <c r="P96" s="171"/>
      <c r="Q96" s="14" t="s">
        <v>2120</v>
      </c>
      <c r="R96" s="14" t="s">
        <v>479</v>
      </c>
      <c r="S96" s="14" t="s">
        <v>478</v>
      </c>
      <c r="T96" s="14">
        <v>32.0</v>
      </c>
      <c r="U96" s="172"/>
      <c r="V96" s="14" t="s">
        <v>2121</v>
      </c>
      <c r="W96" s="14" t="s">
        <v>1506</v>
      </c>
      <c r="X96" s="14" t="s">
        <v>1495</v>
      </c>
      <c r="Y96" s="14">
        <v>25.0</v>
      </c>
      <c r="Z96" s="171"/>
      <c r="AA96" s="14"/>
      <c r="AB96" s="14"/>
      <c r="AC96" s="14"/>
      <c r="AD96" s="14"/>
      <c r="AE96" s="170"/>
      <c r="AF96" s="170"/>
      <c r="AG96" s="170"/>
      <c r="AH96" s="56" t="str">
        <f t="array" ref="AH96">XLOOKUP(AJ96,SEA!B:B,SEA!A:A)</f>
        <v>#N/A</v>
      </c>
      <c r="AI96" s="56" t="str">
        <f t="shared" si="1"/>
        <v>#N/A</v>
      </c>
      <c r="AJ96" s="4" t="str">
        <f t="shared" si="9"/>
        <v/>
      </c>
      <c r="AK96" s="4"/>
      <c r="AL96" s="4"/>
      <c r="AM96" s="4"/>
      <c r="AN96" s="56"/>
      <c r="AO96" s="56"/>
      <c r="AP96" s="4"/>
      <c r="AQ96" s="4"/>
      <c r="AR96" s="4"/>
      <c r="AS96" s="4"/>
      <c r="AT96" s="56"/>
      <c r="AU96" s="56"/>
      <c r="AV96" s="4"/>
      <c r="AW96" s="4"/>
      <c r="AX96" s="4"/>
      <c r="AY96" s="4"/>
      <c r="AZ96" s="56"/>
      <c r="BA96" s="56"/>
      <c r="BB96" s="4" t="str">
        <f t="shared" si="11"/>
        <v>ME0019913400</v>
      </c>
      <c r="BE96" s="4"/>
      <c r="BF96" s="56"/>
      <c r="BG96" s="56"/>
      <c r="BH96" s="4" t="str">
        <f t="shared" si="6"/>
        <v>HO0108617000</v>
      </c>
      <c r="BK96" s="4"/>
      <c r="BL96" s="56" t="str">
        <f t="array" ref="BL96">XLOOKUP(BN96,SEA!B:B,SEA!A:A)</f>
        <v>#N/A</v>
      </c>
      <c r="BM96" s="56" t="str">
        <f t="shared" si="7"/>
        <v>#N/A</v>
      </c>
      <c r="BN96" s="4" t="str">
        <f t="shared" si="8"/>
        <v/>
      </c>
      <c r="BO96" s="4"/>
      <c r="BP96" s="4"/>
      <c r="BQ96" s="4"/>
      <c r="BR96" s="4"/>
      <c r="BS96" s="4"/>
    </row>
    <row r="97">
      <c r="A97" s="166">
        <v>1.0</v>
      </c>
      <c r="B97" s="14"/>
      <c r="C97" s="183"/>
      <c r="D97" s="183"/>
      <c r="E97" s="183"/>
      <c r="F97" s="171"/>
      <c r="G97" s="14" t="s">
        <v>2321</v>
      </c>
      <c r="H97" s="14" t="s">
        <v>483</v>
      </c>
      <c r="I97" s="14" t="s">
        <v>2334</v>
      </c>
      <c r="J97" s="14">
        <v>27.0</v>
      </c>
      <c r="K97" s="172"/>
      <c r="L97" s="4"/>
      <c r="M97" s="4"/>
      <c r="N97" s="4"/>
      <c r="O97" s="4"/>
      <c r="P97" s="171"/>
      <c r="Q97" s="14" t="s">
        <v>2120</v>
      </c>
      <c r="R97" s="14" t="s">
        <v>638</v>
      </c>
      <c r="S97" s="14" t="s">
        <v>629</v>
      </c>
      <c r="T97" s="14">
        <v>42.0</v>
      </c>
      <c r="U97" s="172"/>
      <c r="V97" s="14" t="s">
        <v>2121</v>
      </c>
      <c r="W97" s="14" t="s">
        <v>1510</v>
      </c>
      <c r="X97" s="14" t="s">
        <v>1509</v>
      </c>
      <c r="Y97" s="14">
        <v>5.0</v>
      </c>
      <c r="Z97" s="171"/>
      <c r="AA97" s="14"/>
      <c r="AB97" s="14"/>
      <c r="AC97" s="14"/>
      <c r="AD97" s="14"/>
      <c r="AE97" s="170"/>
      <c r="AF97" s="170"/>
      <c r="AG97" s="170"/>
      <c r="AH97" s="56" t="str">
        <f t="array" ref="AH97">XLOOKUP(AJ97,SEA!B:B,SEA!A:A)</f>
        <v>#N/A</v>
      </c>
      <c r="AI97" s="56" t="str">
        <f t="shared" si="1"/>
        <v>#N/A</v>
      </c>
      <c r="AJ97" s="4" t="str">
        <f t="shared" si="9"/>
        <v/>
      </c>
      <c r="AK97" s="4"/>
      <c r="AL97" s="4"/>
      <c r="AM97" s="4"/>
      <c r="AN97" s="56"/>
      <c r="AO97" s="56"/>
      <c r="AP97" s="4"/>
      <c r="AQ97" s="4"/>
      <c r="AR97" s="4"/>
      <c r="AS97" s="4"/>
      <c r="AT97" s="56"/>
      <c r="AU97" s="56"/>
      <c r="AV97" s="4"/>
      <c r="AW97" s="4"/>
      <c r="AX97" s="4"/>
      <c r="AY97" s="4"/>
      <c r="AZ97" s="56"/>
      <c r="BA97" s="56"/>
      <c r="BB97" s="4" t="str">
        <f t="shared" si="11"/>
        <v>ME0020010000</v>
      </c>
      <c r="BE97" s="4"/>
      <c r="BF97" s="56"/>
      <c r="BG97" s="56"/>
      <c r="BH97" s="4" t="str">
        <f t="shared" si="6"/>
        <v>HO0118700002</v>
      </c>
      <c r="BK97" s="4"/>
      <c r="BL97" s="56" t="str">
        <f t="array" ref="BL97">XLOOKUP(BN97,SEA!B:B,SEA!A:A)</f>
        <v>#N/A</v>
      </c>
      <c r="BM97" s="56" t="str">
        <f t="shared" si="7"/>
        <v>#N/A</v>
      </c>
      <c r="BN97" s="4" t="str">
        <f t="shared" si="8"/>
        <v/>
      </c>
      <c r="BO97" s="4"/>
      <c r="BP97" s="4"/>
      <c r="BQ97" s="4"/>
      <c r="BR97" s="4"/>
      <c r="BS97" s="4"/>
    </row>
    <row r="98">
      <c r="A98" s="166">
        <v>1.0</v>
      </c>
      <c r="B98" s="14"/>
      <c r="C98" s="183"/>
      <c r="D98" s="183"/>
      <c r="E98" s="183"/>
      <c r="F98" s="171"/>
      <c r="G98" s="14" t="s">
        <v>2321</v>
      </c>
      <c r="H98" s="14" t="s">
        <v>20</v>
      </c>
      <c r="I98" s="14" t="s">
        <v>19</v>
      </c>
      <c r="J98" s="14">
        <v>63.0</v>
      </c>
      <c r="K98" s="172"/>
      <c r="L98" s="4"/>
      <c r="M98" s="4"/>
      <c r="N98" s="4"/>
      <c r="O98" s="4"/>
      <c r="P98" s="171"/>
      <c r="Q98" s="14" t="s">
        <v>2120</v>
      </c>
      <c r="R98" s="14" t="s">
        <v>642</v>
      </c>
      <c r="S98" s="14" t="s">
        <v>641</v>
      </c>
      <c r="T98" s="14">
        <v>40.0</v>
      </c>
      <c r="U98" s="172"/>
      <c r="V98" s="14" t="s">
        <v>2121</v>
      </c>
      <c r="W98" s="14" t="s">
        <v>1523</v>
      </c>
      <c r="X98" s="14" t="s">
        <v>1522</v>
      </c>
      <c r="Y98" s="14">
        <v>25.0</v>
      </c>
      <c r="Z98" s="171"/>
      <c r="AA98" s="14"/>
      <c r="AB98" s="14"/>
      <c r="AC98" s="14"/>
      <c r="AD98" s="14"/>
      <c r="AE98" s="170"/>
      <c r="AF98" s="170"/>
      <c r="AG98" s="170"/>
      <c r="AH98" s="56" t="str">
        <f t="array" ref="AH98">XLOOKUP(AJ98,SEA!B:B,SEA!A:A)</f>
        <v>#N/A</v>
      </c>
      <c r="AI98" s="56" t="str">
        <f t="shared" si="1"/>
        <v>#N/A</v>
      </c>
      <c r="AJ98" s="4" t="str">
        <f t="shared" si="9"/>
        <v/>
      </c>
      <c r="AK98" s="4"/>
      <c r="AL98" s="4"/>
      <c r="AM98" s="4"/>
      <c r="AN98" s="56"/>
      <c r="AO98" s="56"/>
      <c r="AP98" s="4"/>
      <c r="AQ98" s="4"/>
      <c r="AR98" s="4"/>
      <c r="AS98" s="4"/>
      <c r="AT98" s="56"/>
      <c r="AU98" s="56"/>
      <c r="AV98" s="4"/>
      <c r="AW98" s="4"/>
      <c r="AX98" s="4"/>
      <c r="AY98" s="4"/>
      <c r="AZ98" s="56"/>
      <c r="BA98" s="56"/>
      <c r="BB98" s="4" t="str">
        <f t="shared" si="11"/>
        <v>ME0020011400</v>
      </c>
      <c r="BE98" s="4"/>
      <c r="BF98" s="56"/>
      <c r="BG98" s="56"/>
      <c r="BH98" s="4" t="str">
        <f t="shared" si="6"/>
        <v>HO0118800002</v>
      </c>
      <c r="BK98" s="4"/>
      <c r="BL98" s="56" t="str">
        <f t="array" ref="BL98">XLOOKUP(BN98,SEA!B:B,SEA!A:A)</f>
        <v>#N/A</v>
      </c>
      <c r="BM98" s="56" t="str">
        <f t="shared" si="7"/>
        <v>#N/A</v>
      </c>
      <c r="BN98" s="4" t="str">
        <f t="shared" si="8"/>
        <v/>
      </c>
      <c r="BO98" s="4"/>
      <c r="BP98" s="4"/>
      <c r="BQ98" s="4"/>
      <c r="BR98" s="4"/>
      <c r="BS98" s="4"/>
    </row>
    <row r="99">
      <c r="A99" s="166">
        <v>1.0</v>
      </c>
      <c r="B99" s="14"/>
      <c r="C99" s="183"/>
      <c r="D99" s="183"/>
      <c r="E99" s="183"/>
      <c r="F99" s="171"/>
      <c r="G99" s="14" t="s">
        <v>2321</v>
      </c>
      <c r="H99" s="14" t="s">
        <v>88</v>
      </c>
      <c r="I99" s="14" t="s">
        <v>2335</v>
      </c>
      <c r="J99" s="14">
        <v>142.0</v>
      </c>
      <c r="K99" s="172"/>
      <c r="L99" s="4"/>
      <c r="M99" s="4"/>
      <c r="N99" s="4"/>
      <c r="O99" s="4"/>
      <c r="P99" s="171"/>
      <c r="Q99" s="14" t="s">
        <v>2120</v>
      </c>
      <c r="R99" s="14" t="s">
        <v>661</v>
      </c>
      <c r="S99" s="14" t="s">
        <v>660</v>
      </c>
      <c r="T99" s="14">
        <v>69.0</v>
      </c>
      <c r="U99" s="172"/>
      <c r="V99" s="14" t="s">
        <v>2121</v>
      </c>
      <c r="W99" s="14" t="s">
        <v>1526</v>
      </c>
      <c r="X99" s="14" t="s">
        <v>1522</v>
      </c>
      <c r="Y99" s="14">
        <v>15.0</v>
      </c>
      <c r="Z99" s="171"/>
      <c r="AA99" s="14"/>
      <c r="AB99" s="14"/>
      <c r="AC99" s="14"/>
      <c r="AD99" s="14"/>
      <c r="AE99" s="170"/>
      <c r="AF99" s="170"/>
      <c r="AG99" s="170"/>
      <c r="AH99" s="56" t="str">
        <f t="array" ref="AH99">XLOOKUP(AJ99,SEA!B:B,SEA!A:A)</f>
        <v>#N/A</v>
      </c>
      <c r="AI99" s="56" t="str">
        <f t="shared" si="1"/>
        <v>#N/A</v>
      </c>
      <c r="AJ99" s="4" t="str">
        <f t="shared" si="9"/>
        <v/>
      </c>
      <c r="AK99" s="4"/>
      <c r="AL99" s="4"/>
      <c r="AM99" s="4"/>
      <c r="AN99" s="56"/>
      <c r="AO99" s="56"/>
      <c r="AP99" s="4"/>
      <c r="AQ99" s="4"/>
      <c r="AR99" s="4"/>
      <c r="AS99" s="4"/>
      <c r="AT99" s="56"/>
      <c r="AU99" s="56"/>
      <c r="AV99" s="4"/>
      <c r="AW99" s="4"/>
      <c r="AX99" s="4"/>
      <c r="AY99" s="4"/>
      <c r="AZ99" s="56"/>
      <c r="BA99" s="56"/>
      <c r="BB99" s="4" t="str">
        <f t="shared" si="11"/>
        <v>ME0020108800</v>
      </c>
      <c r="BE99" s="4"/>
      <c r="BF99" s="56"/>
      <c r="BG99" s="56"/>
      <c r="BH99" s="4" t="str">
        <f t="shared" si="6"/>
        <v>HO0125900000</v>
      </c>
      <c r="BK99" s="4"/>
      <c r="BL99" s="56" t="str">
        <f t="array" ref="BL99">XLOOKUP(BN99,SEA!B:B,SEA!A:A)</f>
        <v>#N/A</v>
      </c>
      <c r="BM99" s="56" t="str">
        <f t="shared" si="7"/>
        <v>#N/A</v>
      </c>
      <c r="BN99" s="4" t="str">
        <f t="shared" si="8"/>
        <v/>
      </c>
      <c r="BO99" s="4"/>
      <c r="BP99" s="4"/>
      <c r="BQ99" s="4"/>
      <c r="BR99" s="4"/>
      <c r="BS99" s="4"/>
    </row>
    <row r="100">
      <c r="A100" s="166">
        <v>1.0</v>
      </c>
      <c r="B100" s="14"/>
      <c r="C100" s="183"/>
      <c r="D100" s="183"/>
      <c r="E100" s="183"/>
      <c r="F100" s="171"/>
      <c r="G100" s="4"/>
      <c r="H100" s="4"/>
      <c r="I100" s="4"/>
      <c r="J100" s="4"/>
      <c r="K100" s="172"/>
      <c r="L100" s="4"/>
      <c r="M100" s="4"/>
      <c r="N100" s="4"/>
      <c r="O100" s="4"/>
      <c r="P100" s="171"/>
      <c r="Q100" s="14" t="s">
        <v>2120</v>
      </c>
      <c r="R100" s="14" t="s">
        <v>630</v>
      </c>
      <c r="S100" s="14" t="s">
        <v>629</v>
      </c>
      <c r="T100" s="14">
        <v>14.0</v>
      </c>
      <c r="U100" s="172"/>
      <c r="V100" s="14" t="s">
        <v>2121</v>
      </c>
      <c r="W100" s="14" t="s">
        <v>1529</v>
      </c>
      <c r="X100" s="14" t="s">
        <v>1522</v>
      </c>
      <c r="Y100" s="14">
        <v>15.0</v>
      </c>
      <c r="Z100" s="171"/>
      <c r="AA100" s="14"/>
      <c r="AB100" s="14"/>
      <c r="AC100" s="14"/>
      <c r="AD100" s="14"/>
      <c r="AE100" s="170"/>
      <c r="AF100" s="170"/>
      <c r="AG100" s="170"/>
      <c r="AH100" s="56" t="str">
        <f t="array" ref="AH100">XLOOKUP(AJ100,SEA!B:B,SEA!A:A)</f>
        <v>#N/A</v>
      </c>
      <c r="AI100" s="56" t="str">
        <f t="shared" si="1"/>
        <v>#N/A</v>
      </c>
      <c r="AJ100" s="4" t="str">
        <f t="shared" si="9"/>
        <v/>
      </c>
      <c r="AK100" s="4"/>
      <c r="AL100" s="4"/>
      <c r="AM100" s="4"/>
      <c r="AN100" s="56"/>
      <c r="AO100" s="56"/>
      <c r="AP100" s="4"/>
      <c r="AQ100" s="4"/>
      <c r="AR100" s="4"/>
      <c r="AS100" s="4"/>
      <c r="AT100" s="56"/>
      <c r="AU100" s="56"/>
      <c r="AV100" s="4"/>
      <c r="AW100" s="4"/>
      <c r="AX100" s="4"/>
      <c r="AY100" s="4"/>
      <c r="AZ100" s="56"/>
      <c r="BA100" s="56"/>
      <c r="BB100" s="4" t="str">
        <f t="shared" si="11"/>
        <v>ME0020108900</v>
      </c>
      <c r="BE100" s="4"/>
      <c r="BF100" s="56"/>
      <c r="BG100" s="56"/>
      <c r="BH100" s="4" t="str">
        <f t="shared" si="6"/>
        <v>HO0126100000</v>
      </c>
      <c r="BK100" s="4"/>
      <c r="BL100" s="56" t="str">
        <f t="array" ref="BL100">XLOOKUP(BN100,SEA!B:B,SEA!A:A)</f>
        <v>#N/A</v>
      </c>
      <c r="BM100" s="56" t="str">
        <f t="shared" si="7"/>
        <v>#N/A</v>
      </c>
      <c r="BN100" s="4" t="str">
        <f t="shared" si="8"/>
        <v/>
      </c>
      <c r="BO100" s="4"/>
      <c r="BP100" s="4"/>
      <c r="BQ100" s="4"/>
      <c r="BR100" s="4"/>
      <c r="BS100" s="4"/>
    </row>
    <row r="101">
      <c r="A101" s="166">
        <v>1.0</v>
      </c>
      <c r="B101" s="14"/>
      <c r="C101" s="183"/>
      <c r="D101" s="183"/>
      <c r="E101" s="183"/>
      <c r="F101" s="171"/>
      <c r="G101" s="4"/>
      <c r="H101" s="4"/>
      <c r="I101" s="4"/>
      <c r="J101" s="4"/>
      <c r="K101" s="172"/>
      <c r="L101" s="4"/>
      <c r="M101" s="4"/>
      <c r="N101" s="4"/>
      <c r="O101" s="4"/>
      <c r="P101" s="171"/>
      <c r="Q101" s="14" t="s">
        <v>2120</v>
      </c>
      <c r="R101" s="14" t="s">
        <v>656</v>
      </c>
      <c r="S101" s="14" t="s">
        <v>655</v>
      </c>
      <c r="T101" s="14">
        <v>29.0</v>
      </c>
      <c r="U101" s="172"/>
      <c r="V101" s="14" t="s">
        <v>2121</v>
      </c>
      <c r="W101" s="14" t="s">
        <v>1532</v>
      </c>
      <c r="X101" s="14" t="s">
        <v>1522</v>
      </c>
      <c r="Y101" s="14">
        <v>15.0</v>
      </c>
      <c r="Z101" s="171"/>
      <c r="AA101" s="14"/>
      <c r="AB101" s="14"/>
      <c r="AC101" s="14"/>
      <c r="AD101" s="14"/>
      <c r="AE101" s="170"/>
      <c r="AF101" s="170"/>
      <c r="AG101" s="170"/>
      <c r="AH101" s="56" t="str">
        <f t="array" ref="AH101">XLOOKUP(AJ101,SEA!B:B,SEA!A:A)</f>
        <v>#N/A</v>
      </c>
      <c r="AI101" s="56" t="str">
        <f t="shared" si="1"/>
        <v>#N/A</v>
      </c>
      <c r="AJ101" s="4" t="str">
        <f t="shared" si="9"/>
        <v/>
      </c>
      <c r="AK101" s="4"/>
      <c r="AL101" s="4"/>
      <c r="AM101" s="4"/>
      <c r="AN101" s="56"/>
      <c r="AO101" s="56"/>
      <c r="AP101" s="4"/>
      <c r="AQ101" s="4"/>
      <c r="AR101" s="4"/>
      <c r="AS101" s="4"/>
      <c r="AT101" s="56"/>
      <c r="AU101" s="56"/>
      <c r="AV101" s="4"/>
      <c r="AW101" s="4"/>
      <c r="AX101" s="4"/>
      <c r="AY101" s="4"/>
      <c r="AZ101" s="56"/>
      <c r="BA101" s="56"/>
      <c r="BB101" s="4" t="str">
        <f t="shared" si="11"/>
        <v>ME0020208900</v>
      </c>
      <c r="BE101" s="4"/>
      <c r="BF101" s="56"/>
      <c r="BG101" s="56"/>
      <c r="BH101" s="4" t="str">
        <f t="shared" si="6"/>
        <v>ME0000501500</v>
      </c>
      <c r="BK101" s="4"/>
      <c r="BL101" s="56" t="str">
        <f t="array" ref="BL101">XLOOKUP(BN101,SEA!B:B,SEA!A:A)</f>
        <v>#N/A</v>
      </c>
      <c r="BM101" s="56" t="str">
        <f t="shared" si="7"/>
        <v>#N/A</v>
      </c>
      <c r="BN101" s="4" t="str">
        <f t="shared" si="8"/>
        <v/>
      </c>
      <c r="BO101" s="4"/>
      <c r="BP101" s="4"/>
      <c r="BQ101" s="4"/>
      <c r="BR101" s="4"/>
      <c r="BS101" s="4"/>
    </row>
    <row r="102">
      <c r="A102" s="166">
        <v>1.0</v>
      </c>
      <c r="B102" s="14"/>
      <c r="C102" s="183"/>
      <c r="D102" s="183"/>
      <c r="E102" s="183"/>
      <c r="F102" s="171"/>
      <c r="G102" s="4"/>
      <c r="H102" s="4"/>
      <c r="I102" s="4"/>
      <c r="J102" s="4"/>
      <c r="K102" s="172"/>
      <c r="L102" s="4"/>
      <c r="M102" s="4"/>
      <c r="N102" s="4"/>
      <c r="O102" s="4"/>
      <c r="P102" s="171"/>
      <c r="Q102" s="14" t="s">
        <v>2120</v>
      </c>
      <c r="R102" s="14" t="s">
        <v>644</v>
      </c>
      <c r="S102" s="14" t="s">
        <v>643</v>
      </c>
      <c r="T102" s="14">
        <v>11.0</v>
      </c>
      <c r="U102" s="172"/>
      <c r="V102" s="14" t="s">
        <v>2121</v>
      </c>
      <c r="W102" s="14" t="s">
        <v>1116</v>
      </c>
      <c r="X102" s="14" t="s">
        <v>1535</v>
      </c>
      <c r="Y102" s="14">
        <v>30.0</v>
      </c>
      <c r="Z102" s="171"/>
      <c r="AA102" s="14"/>
      <c r="AB102" s="14"/>
      <c r="AC102" s="14"/>
      <c r="AD102" s="14"/>
      <c r="AE102" s="170"/>
      <c r="AF102" s="170"/>
      <c r="AG102" s="170"/>
      <c r="AH102" s="56" t="str">
        <f t="array" ref="AH102">XLOOKUP(AJ102,SEA!B:B,SEA!A:A)</f>
        <v>#N/A</v>
      </c>
      <c r="AI102" s="56" t="str">
        <f t="shared" si="1"/>
        <v>#N/A</v>
      </c>
      <c r="AJ102" s="4" t="str">
        <f t="shared" si="9"/>
        <v/>
      </c>
      <c r="AK102" s="4"/>
      <c r="AL102" s="4"/>
      <c r="AM102" s="4"/>
      <c r="AN102" s="56"/>
      <c r="AO102" s="56"/>
      <c r="AP102" s="4"/>
      <c r="AQ102" s="4"/>
      <c r="AR102" s="4"/>
      <c r="AS102" s="4"/>
      <c r="AT102" s="56"/>
      <c r="AU102" s="56"/>
      <c r="AV102" s="4"/>
      <c r="AW102" s="4"/>
      <c r="AX102" s="4"/>
      <c r="AY102" s="4"/>
      <c r="AZ102" s="56"/>
      <c r="BA102" s="56"/>
      <c r="BB102" s="4" t="str">
        <f t="shared" si="11"/>
        <v>ME0020210000</v>
      </c>
      <c r="BE102" s="4"/>
      <c r="BF102" s="56"/>
      <c r="BG102" s="56"/>
      <c r="BH102" s="4" t="str">
        <f t="shared" si="6"/>
        <v>ME0004001500</v>
      </c>
      <c r="BK102" s="4"/>
      <c r="BL102" s="56" t="str">
        <f t="array" ref="BL102">XLOOKUP(BN102,SEA!B:B,SEA!A:A)</f>
        <v>#N/A</v>
      </c>
      <c r="BM102" s="56" t="str">
        <f t="shared" si="7"/>
        <v>#N/A</v>
      </c>
      <c r="BN102" s="4" t="str">
        <f t="shared" si="8"/>
        <v/>
      </c>
      <c r="BO102" s="4"/>
      <c r="BP102" s="4"/>
      <c r="BQ102" s="4"/>
      <c r="BR102" s="4"/>
      <c r="BS102" s="4"/>
    </row>
    <row r="103">
      <c r="A103" s="166">
        <v>1.0</v>
      </c>
      <c r="B103" s="14"/>
      <c r="C103" s="183"/>
      <c r="D103" s="183"/>
      <c r="E103" s="183"/>
      <c r="F103" s="171"/>
      <c r="G103" s="4"/>
      <c r="H103" s="4"/>
      <c r="I103" s="4"/>
      <c r="J103" s="4"/>
      <c r="K103" s="172"/>
      <c r="L103" s="4"/>
      <c r="M103" s="4"/>
      <c r="N103" s="4"/>
      <c r="O103" s="4"/>
      <c r="P103" s="171"/>
      <c r="Q103" s="14" t="s">
        <v>2120</v>
      </c>
      <c r="R103" s="14" t="s">
        <v>602</v>
      </c>
      <c r="S103" s="14" t="s">
        <v>601</v>
      </c>
      <c r="T103" s="14">
        <v>2900.0</v>
      </c>
      <c r="U103" s="172"/>
      <c r="V103" s="14" t="s">
        <v>2121</v>
      </c>
      <c r="W103" s="14" t="s">
        <v>1114</v>
      </c>
      <c r="X103" s="14" t="s">
        <v>1535</v>
      </c>
      <c r="Y103" s="14">
        <v>30.0</v>
      </c>
      <c r="Z103" s="171"/>
      <c r="AA103" s="14"/>
      <c r="AB103" s="14"/>
      <c r="AC103" s="14"/>
      <c r="AD103" s="14"/>
      <c r="AE103" s="170"/>
      <c r="AF103" s="170"/>
      <c r="AG103" s="170"/>
      <c r="AH103" s="56" t="str">
        <f t="array" ref="AH103">XLOOKUP(AJ103,SEA!B:B,SEA!A:A)</f>
        <v>#N/A</v>
      </c>
      <c r="AI103" s="56" t="str">
        <f t="shared" si="1"/>
        <v>#N/A</v>
      </c>
      <c r="AJ103" s="4" t="str">
        <f t="shared" si="9"/>
        <v/>
      </c>
      <c r="AK103" s="4"/>
      <c r="AL103" s="4"/>
      <c r="AM103" s="4"/>
      <c r="AN103" s="56"/>
      <c r="AO103" s="56"/>
      <c r="AP103" s="4"/>
      <c r="AQ103" s="4"/>
      <c r="AR103" s="4"/>
      <c r="AS103" s="4"/>
      <c r="AT103" s="56"/>
      <c r="AU103" s="56"/>
      <c r="AV103" s="4"/>
      <c r="AW103" s="4"/>
      <c r="AX103" s="4"/>
      <c r="AY103" s="4"/>
      <c r="AZ103" s="56"/>
      <c r="BA103" s="56"/>
      <c r="BB103" s="4" t="str">
        <f t="shared" si="11"/>
        <v>ME0020211400</v>
      </c>
      <c r="BE103" s="4"/>
      <c r="BF103" s="56"/>
      <c r="BG103" s="56"/>
      <c r="BH103" s="4" t="str">
        <f t="shared" si="6"/>
        <v>ME0004401500</v>
      </c>
      <c r="BK103" s="4"/>
      <c r="BL103" s="56" t="str">
        <f t="array" ref="BL103">XLOOKUP(BN103,SEA!B:B,SEA!A:A)</f>
        <v>#N/A</v>
      </c>
      <c r="BM103" s="56" t="str">
        <f t="shared" si="7"/>
        <v>#N/A</v>
      </c>
      <c r="BN103" s="4" t="str">
        <f t="shared" si="8"/>
        <v/>
      </c>
      <c r="BO103" s="4"/>
      <c r="BP103" s="4"/>
      <c r="BQ103" s="4"/>
      <c r="BR103" s="4"/>
      <c r="BS103" s="4"/>
    </row>
    <row r="104">
      <c r="A104" s="166">
        <v>1.0</v>
      </c>
      <c r="B104" s="14"/>
      <c r="C104" s="183"/>
      <c r="D104" s="183"/>
      <c r="E104" s="183"/>
      <c r="F104" s="171"/>
      <c r="G104" s="4"/>
      <c r="H104" s="4"/>
      <c r="I104" s="4"/>
      <c r="J104" s="4"/>
      <c r="K104" s="172"/>
      <c r="L104" s="4"/>
      <c r="M104" s="4"/>
      <c r="N104" s="4"/>
      <c r="O104" s="4"/>
      <c r="P104" s="171"/>
      <c r="Q104" s="14" t="s">
        <v>2120</v>
      </c>
      <c r="R104" s="14" t="s">
        <v>598</v>
      </c>
      <c r="S104" s="14" t="s">
        <v>597</v>
      </c>
      <c r="T104" s="14">
        <v>1692.0</v>
      </c>
      <c r="U104" s="172"/>
      <c r="V104" s="14" t="s">
        <v>2121</v>
      </c>
      <c r="W104" s="14" t="s">
        <v>1542</v>
      </c>
      <c r="X104" s="14" t="s">
        <v>1535</v>
      </c>
      <c r="Y104" s="14">
        <v>10.0</v>
      </c>
      <c r="Z104" s="171"/>
      <c r="AA104" s="14"/>
      <c r="AB104" s="14"/>
      <c r="AC104" s="14"/>
      <c r="AD104" s="14"/>
      <c r="AE104" s="170"/>
      <c r="AF104" s="170"/>
      <c r="AG104" s="170"/>
      <c r="AH104" s="56" t="str">
        <f t="array" ref="AH104">XLOOKUP(AJ104,SEA!B:B,SEA!A:A)</f>
        <v>#N/A</v>
      </c>
      <c r="AI104" s="56" t="str">
        <f t="shared" si="1"/>
        <v>#N/A</v>
      </c>
      <c r="AJ104" s="4" t="str">
        <f t="shared" si="9"/>
        <v/>
      </c>
      <c r="AK104" s="4"/>
      <c r="AL104" s="4"/>
      <c r="AM104" s="4"/>
      <c r="AN104" s="56"/>
      <c r="AO104" s="56"/>
      <c r="AP104" s="4"/>
      <c r="AQ104" s="4"/>
      <c r="AR104" s="4"/>
      <c r="AS104" s="4"/>
      <c r="AT104" s="56"/>
      <c r="AU104" s="56"/>
      <c r="AV104" s="4"/>
      <c r="AW104" s="4"/>
      <c r="AX104" s="4"/>
      <c r="AY104" s="4"/>
      <c r="AZ104" s="56"/>
      <c r="BA104" s="56"/>
      <c r="BB104" s="4" t="str">
        <f t="shared" si="11"/>
        <v>ME0020212100</v>
      </c>
      <c r="BE104" s="4"/>
      <c r="BF104" s="56"/>
      <c r="BG104" s="56"/>
      <c r="BH104" s="4" t="str">
        <f t="shared" si="6"/>
        <v>ME0004801500</v>
      </c>
      <c r="BK104" s="4"/>
      <c r="BL104" s="56" t="str">
        <f t="array" ref="BL104">XLOOKUP(BN104,SEA!B:B,SEA!A:A)</f>
        <v>#N/A</v>
      </c>
      <c r="BM104" s="56" t="str">
        <f t="shared" si="7"/>
        <v>#N/A</v>
      </c>
      <c r="BN104" s="4" t="str">
        <f t="shared" si="8"/>
        <v/>
      </c>
      <c r="BO104" s="4"/>
      <c r="BP104" s="4"/>
      <c r="BQ104" s="4"/>
      <c r="BR104" s="4"/>
      <c r="BS104" s="4"/>
    </row>
    <row r="105">
      <c r="A105" s="166">
        <v>1.0</v>
      </c>
      <c r="B105" s="14"/>
      <c r="C105" s="183"/>
      <c r="D105" s="183"/>
      <c r="E105" s="183"/>
      <c r="F105" s="171"/>
      <c r="G105" s="4"/>
      <c r="H105" s="4"/>
      <c r="I105" s="4"/>
      <c r="J105" s="4"/>
      <c r="K105" s="172"/>
      <c r="L105" s="4"/>
      <c r="M105" s="4"/>
      <c r="N105" s="4"/>
      <c r="O105" s="4"/>
      <c r="P105" s="171"/>
      <c r="Q105" s="14" t="s">
        <v>2120</v>
      </c>
      <c r="R105" s="14" t="s">
        <v>595</v>
      </c>
      <c r="S105" s="14" t="s">
        <v>594</v>
      </c>
      <c r="T105" s="14">
        <v>138.0</v>
      </c>
      <c r="U105" s="172"/>
      <c r="V105" s="14" t="s">
        <v>2121</v>
      </c>
      <c r="W105" s="14" t="s">
        <v>2210</v>
      </c>
      <c r="X105" s="14" t="s">
        <v>1535</v>
      </c>
      <c r="Y105" s="14">
        <v>35.0</v>
      </c>
      <c r="Z105" s="171"/>
      <c r="AA105" s="14"/>
      <c r="AB105" s="14"/>
      <c r="AC105" s="14"/>
      <c r="AD105" s="14"/>
      <c r="AE105" s="170"/>
      <c r="AF105" s="170"/>
      <c r="AG105" s="170"/>
      <c r="AH105" s="56" t="str">
        <f t="array" ref="AH105">XLOOKUP(AJ105,SEA!B:B,SEA!A:A)</f>
        <v>#N/A</v>
      </c>
      <c r="AI105" s="56" t="str">
        <f t="shared" si="1"/>
        <v>#N/A</v>
      </c>
      <c r="AJ105" s="4" t="str">
        <f t="shared" si="9"/>
        <v/>
      </c>
      <c r="AK105" s="4"/>
      <c r="AL105" s="4"/>
      <c r="AM105" s="4"/>
      <c r="AN105" s="56"/>
      <c r="AO105" s="56"/>
      <c r="AP105" s="4"/>
      <c r="AQ105" s="4"/>
      <c r="AR105" s="4"/>
      <c r="AS105" s="4"/>
      <c r="AT105" s="56"/>
      <c r="AU105" s="56"/>
      <c r="AV105" s="4"/>
      <c r="AW105" s="4"/>
      <c r="AX105" s="4"/>
      <c r="AY105" s="4"/>
      <c r="AZ105" s="56"/>
      <c r="BA105" s="56"/>
      <c r="BB105" s="4" t="str">
        <f t="shared" si="11"/>
        <v>ME0025109000</v>
      </c>
      <c r="BE105" s="4"/>
      <c r="BF105" s="56"/>
      <c r="BG105" s="56"/>
      <c r="BH105" s="4" t="str">
        <f t="shared" si="6"/>
        <v>ME0005801500</v>
      </c>
      <c r="BK105" s="4"/>
      <c r="BL105" s="56" t="str">
        <f t="array" ref="BL105">XLOOKUP(BN105,SEA!B:B,SEA!A:A)</f>
        <v>#N/A</v>
      </c>
      <c r="BM105" s="56" t="str">
        <f t="shared" si="7"/>
        <v>#N/A</v>
      </c>
      <c r="BN105" s="4" t="str">
        <f t="shared" si="8"/>
        <v/>
      </c>
      <c r="BO105" s="4"/>
      <c r="BP105" s="4"/>
      <c r="BQ105" s="4"/>
      <c r="BR105" s="4"/>
      <c r="BS105" s="4"/>
    </row>
    <row r="106">
      <c r="A106" s="166">
        <v>1.0</v>
      </c>
      <c r="B106" s="14"/>
      <c r="C106" s="183"/>
      <c r="D106" s="183"/>
      <c r="E106" s="183"/>
      <c r="F106" s="171"/>
      <c r="G106" s="4"/>
      <c r="H106" s="4"/>
      <c r="I106" s="4"/>
      <c r="J106" s="4"/>
      <c r="K106" s="172"/>
      <c r="L106" s="4"/>
      <c r="M106" s="4"/>
      <c r="N106" s="4"/>
      <c r="O106" s="4"/>
      <c r="P106" s="171"/>
      <c r="Q106" s="14" t="s">
        <v>2120</v>
      </c>
      <c r="R106" s="14" t="s">
        <v>1319</v>
      </c>
      <c r="S106" s="14" t="s">
        <v>2336</v>
      </c>
      <c r="T106" s="14">
        <v>800.0</v>
      </c>
      <c r="U106" s="172"/>
      <c r="V106" s="14" t="s">
        <v>2121</v>
      </c>
      <c r="W106" s="14" t="s">
        <v>1559</v>
      </c>
      <c r="X106" s="14" t="s">
        <v>1558</v>
      </c>
      <c r="Y106" s="14">
        <v>35.0</v>
      </c>
      <c r="Z106" s="171"/>
      <c r="AA106" s="14"/>
      <c r="AB106" s="14"/>
      <c r="AC106" s="14"/>
      <c r="AD106" s="14"/>
      <c r="AE106" s="170"/>
      <c r="AF106" s="170"/>
      <c r="AG106" s="170"/>
      <c r="AH106" s="56" t="str">
        <f t="array" ref="AH106">XLOOKUP(AJ106,SEA!B:B,SEA!A:A)</f>
        <v>#N/A</v>
      </c>
      <c r="AI106" s="56" t="str">
        <f t="shared" si="1"/>
        <v>#N/A</v>
      </c>
      <c r="AJ106" s="4" t="str">
        <f t="shared" si="9"/>
        <v/>
      </c>
      <c r="AK106" s="4"/>
      <c r="AL106" s="4"/>
      <c r="AM106" s="4"/>
      <c r="AN106" s="56"/>
      <c r="AO106" s="56"/>
      <c r="AP106" s="4"/>
      <c r="AQ106" s="4"/>
      <c r="AR106" s="4"/>
      <c r="AS106" s="4"/>
      <c r="AT106" s="56"/>
      <c r="AU106" s="56"/>
      <c r="AV106" s="4"/>
      <c r="AW106" s="4"/>
      <c r="AX106" s="4"/>
      <c r="AY106" s="4"/>
      <c r="AZ106" s="56"/>
      <c r="BA106" s="56"/>
      <c r="BB106" s="4" t="str">
        <f t="shared" si="11"/>
        <v>ME0025409000</v>
      </c>
      <c r="BE106" s="4"/>
      <c r="BF106" s="56"/>
      <c r="BG106" s="56"/>
      <c r="BH106" s="4" t="str">
        <f t="shared" si="6"/>
        <v>ME0007901500</v>
      </c>
      <c r="BK106" s="4"/>
      <c r="BL106" s="56" t="str">
        <f t="array" ref="BL106">XLOOKUP(BN106,SEA!B:B,SEA!A:A)</f>
        <v>#N/A</v>
      </c>
      <c r="BM106" s="56" t="str">
        <f t="shared" si="7"/>
        <v>#N/A</v>
      </c>
      <c r="BN106" s="4" t="str">
        <f t="shared" si="8"/>
        <v/>
      </c>
      <c r="BO106" s="4"/>
      <c r="BP106" s="4"/>
      <c r="BQ106" s="4"/>
      <c r="BR106" s="4"/>
      <c r="BS106" s="4"/>
    </row>
    <row r="107">
      <c r="A107" s="166">
        <v>1.0</v>
      </c>
      <c r="B107" s="14"/>
      <c r="C107" s="183"/>
      <c r="D107" s="183"/>
      <c r="E107" s="183"/>
      <c r="F107" s="171"/>
      <c r="G107" s="4"/>
      <c r="H107" s="4"/>
      <c r="I107" s="4"/>
      <c r="J107" s="4"/>
      <c r="K107" s="172"/>
      <c r="L107" s="4"/>
      <c r="M107" s="4"/>
      <c r="N107" s="4"/>
      <c r="O107" s="4"/>
      <c r="P107" s="171"/>
      <c r="Q107" s="14" t="s">
        <v>2120</v>
      </c>
      <c r="R107" s="14" t="s">
        <v>167</v>
      </c>
      <c r="S107" s="14" t="s">
        <v>166</v>
      </c>
      <c r="T107" s="14">
        <v>189.0</v>
      </c>
      <c r="U107" s="172"/>
      <c r="V107" s="14" t="s">
        <v>2121</v>
      </c>
      <c r="W107" s="14" t="s">
        <v>1562</v>
      </c>
      <c r="X107" s="14" t="s">
        <v>1558</v>
      </c>
      <c r="Y107" s="14">
        <v>40.0</v>
      </c>
      <c r="Z107" s="171"/>
      <c r="AA107" s="14"/>
      <c r="AB107" s="14"/>
      <c r="AC107" s="14"/>
      <c r="AD107" s="14"/>
      <c r="AE107" s="170"/>
      <c r="AF107" s="170"/>
      <c r="AG107" s="170"/>
      <c r="AH107" s="56" t="str">
        <f t="array" ref="AH107">XLOOKUP(AJ107,SEA!B:B,SEA!A:A)</f>
        <v>#N/A</v>
      </c>
      <c r="AI107" s="56" t="str">
        <f t="shared" si="1"/>
        <v>#N/A</v>
      </c>
      <c r="AJ107" s="4" t="str">
        <f t="shared" si="9"/>
        <v/>
      </c>
      <c r="AK107" s="4"/>
      <c r="AL107" s="4"/>
      <c r="AM107" s="4"/>
      <c r="AN107" s="56"/>
      <c r="AO107" s="56"/>
      <c r="AP107" s="4"/>
      <c r="AQ107" s="4"/>
      <c r="AR107" s="4"/>
      <c r="AS107" s="4"/>
      <c r="AT107" s="56"/>
      <c r="AU107" s="56"/>
      <c r="AV107" s="4"/>
      <c r="AW107" s="4"/>
      <c r="AX107" s="4"/>
      <c r="AY107" s="4"/>
      <c r="AZ107" s="56"/>
      <c r="BA107" s="56"/>
      <c r="BB107" s="4" t="str">
        <f t="shared" si="11"/>
        <v>ME0026511500</v>
      </c>
      <c r="BE107" s="4"/>
      <c r="BF107" s="56"/>
      <c r="BG107" s="56"/>
      <c r="BH107" s="4" t="str">
        <f t="shared" si="6"/>
        <v>ME0015200000</v>
      </c>
      <c r="BK107" s="4"/>
      <c r="BL107" s="56" t="str">
        <f t="array" ref="BL107">XLOOKUP(BN107,SEA!B:B,SEA!A:A)</f>
        <v>#N/A</v>
      </c>
      <c r="BM107" s="56" t="str">
        <f t="shared" si="7"/>
        <v>#N/A</v>
      </c>
      <c r="BN107" s="4" t="str">
        <f t="shared" si="8"/>
        <v/>
      </c>
      <c r="BO107" s="4"/>
      <c r="BP107" s="4"/>
      <c r="BQ107" s="4"/>
      <c r="BR107" s="4"/>
      <c r="BS107" s="4"/>
    </row>
    <row r="108">
      <c r="A108" s="166">
        <v>1.0</v>
      </c>
      <c r="B108" s="14"/>
      <c r="C108" s="183"/>
      <c r="D108" s="183"/>
      <c r="E108" s="183"/>
      <c r="F108" s="171"/>
      <c r="G108" s="4"/>
      <c r="H108" s="4"/>
      <c r="I108" s="4"/>
      <c r="J108" s="4"/>
      <c r="K108" s="172"/>
      <c r="L108" s="4"/>
      <c r="M108" s="4"/>
      <c r="N108" s="4"/>
      <c r="O108" s="4"/>
      <c r="P108" s="171"/>
      <c r="Q108" s="14" t="s">
        <v>2120</v>
      </c>
      <c r="R108" s="14" t="s">
        <v>169</v>
      </c>
      <c r="S108" s="14" t="s">
        <v>168</v>
      </c>
      <c r="T108" s="14">
        <v>194.0</v>
      </c>
      <c r="U108" s="172"/>
      <c r="V108" s="14" t="s">
        <v>2121</v>
      </c>
      <c r="W108" s="14" t="s">
        <v>1565</v>
      </c>
      <c r="X108" s="14" t="s">
        <v>1558</v>
      </c>
      <c r="Y108" s="14">
        <v>30.0</v>
      </c>
      <c r="Z108" s="171"/>
      <c r="AA108" s="14"/>
      <c r="AB108" s="14"/>
      <c r="AC108" s="14"/>
      <c r="AD108" s="14"/>
      <c r="AE108" s="170"/>
      <c r="AF108" s="170"/>
      <c r="AG108" s="170"/>
      <c r="AH108" s="56" t="str">
        <f t="array" ref="AH108">XLOOKUP(AJ108,SEA!B:B,SEA!A:A)</f>
        <v>#N/A</v>
      </c>
      <c r="AI108" s="56" t="str">
        <f t="shared" si="1"/>
        <v>#N/A</v>
      </c>
      <c r="AJ108" s="4" t="str">
        <f t="shared" si="9"/>
        <v/>
      </c>
      <c r="AK108" s="4"/>
      <c r="AL108" s="4"/>
      <c r="AM108" s="4"/>
      <c r="AN108" s="56"/>
      <c r="AO108" s="56"/>
      <c r="AP108" s="4"/>
      <c r="AQ108" s="4"/>
      <c r="AR108" s="4"/>
      <c r="AS108" s="4"/>
      <c r="AT108" s="56"/>
      <c r="AU108" s="56"/>
      <c r="AV108" s="4"/>
      <c r="AW108" s="4"/>
      <c r="AX108" s="4"/>
      <c r="AY108" s="4"/>
      <c r="AZ108" s="56"/>
      <c r="BA108" s="56"/>
      <c r="BB108" s="4" t="str">
        <f t="shared" si="11"/>
        <v>ME0027209000</v>
      </c>
      <c r="BE108" s="4"/>
      <c r="BF108" s="56"/>
      <c r="BG108" s="56"/>
      <c r="BH108" s="4" t="str">
        <f t="shared" si="6"/>
        <v>ME0015608400</v>
      </c>
      <c r="BK108" s="4"/>
      <c r="BL108" s="56" t="str">
        <f t="array" ref="BL108">XLOOKUP(BN108,SEA!B:B,SEA!A:A)</f>
        <v>#N/A</v>
      </c>
      <c r="BM108" s="56" t="str">
        <f t="shared" si="7"/>
        <v>#N/A</v>
      </c>
      <c r="BN108" s="4" t="str">
        <f t="shared" si="8"/>
        <v/>
      </c>
      <c r="BO108" s="4"/>
      <c r="BP108" s="4"/>
      <c r="BQ108" s="4"/>
      <c r="BR108" s="4"/>
      <c r="BS108" s="4"/>
    </row>
    <row r="109">
      <c r="A109" s="166">
        <v>1.0</v>
      </c>
      <c r="B109" s="14"/>
      <c r="C109" s="183"/>
      <c r="D109" s="183"/>
      <c r="E109" s="183"/>
      <c r="F109" s="171"/>
      <c r="G109" s="4"/>
      <c r="H109" s="4"/>
      <c r="I109" s="4"/>
      <c r="J109" s="4"/>
      <c r="K109" s="172"/>
      <c r="L109" s="4"/>
      <c r="M109" s="4"/>
      <c r="N109" s="4"/>
      <c r="O109" s="4"/>
      <c r="P109" s="171"/>
      <c r="Q109" s="14" t="s">
        <v>2120</v>
      </c>
      <c r="R109" s="14" t="s">
        <v>173</v>
      </c>
      <c r="S109" s="14" t="s">
        <v>172</v>
      </c>
      <c r="T109" s="14">
        <v>471.0</v>
      </c>
      <c r="U109" s="172"/>
      <c r="V109" s="14" t="s">
        <v>2121</v>
      </c>
      <c r="W109" s="14" t="s">
        <v>1568</v>
      </c>
      <c r="X109" s="14" t="s">
        <v>1558</v>
      </c>
      <c r="Y109" s="14">
        <v>5.0</v>
      </c>
      <c r="Z109" s="171"/>
      <c r="AA109" s="14"/>
      <c r="AB109" s="14"/>
      <c r="AC109" s="14"/>
      <c r="AD109" s="14"/>
      <c r="AE109" s="170"/>
      <c r="AF109" s="170"/>
      <c r="AG109" s="170"/>
      <c r="AH109" s="56" t="str">
        <f t="array" ref="AH109">XLOOKUP(AJ109,SEA!B:B,SEA!A:A)</f>
        <v>#N/A</v>
      </c>
      <c r="AI109" s="56" t="str">
        <f t="shared" si="1"/>
        <v>#N/A</v>
      </c>
      <c r="AJ109" s="4" t="str">
        <f t="shared" si="9"/>
        <v/>
      </c>
      <c r="AK109" s="4"/>
      <c r="AL109" s="4"/>
      <c r="AM109" s="4"/>
      <c r="AN109" s="56"/>
      <c r="AO109" s="56"/>
      <c r="AP109" s="4"/>
      <c r="AQ109" s="4"/>
      <c r="AR109" s="4"/>
      <c r="AS109" s="4"/>
      <c r="AT109" s="56"/>
      <c r="AU109" s="56"/>
      <c r="AV109" s="4"/>
      <c r="AW109" s="4"/>
      <c r="AX109" s="4"/>
      <c r="AY109" s="4"/>
      <c r="AZ109" s="56"/>
      <c r="BA109" s="56"/>
      <c r="BB109" s="4" t="str">
        <f t="shared" si="11"/>
        <v>ME0027210100</v>
      </c>
      <c r="BE109" s="4"/>
      <c r="BF109" s="56"/>
      <c r="BG109" s="56"/>
      <c r="BH109" s="4" t="str">
        <f t="shared" si="6"/>
        <v>ME0015610100</v>
      </c>
      <c r="BK109" s="4"/>
      <c r="BL109" s="56" t="str">
        <f t="array" ref="BL109">XLOOKUP(BN109,SEA!B:B,SEA!A:A)</f>
        <v>#N/A</v>
      </c>
      <c r="BM109" s="56" t="str">
        <f t="shared" si="7"/>
        <v>#N/A</v>
      </c>
      <c r="BN109" s="4" t="str">
        <f t="shared" si="8"/>
        <v/>
      </c>
      <c r="BO109" s="4"/>
      <c r="BP109" s="4"/>
      <c r="BQ109" s="4"/>
      <c r="BR109" s="4"/>
      <c r="BS109" s="4"/>
    </row>
    <row r="110">
      <c r="A110" s="166">
        <v>1.0</v>
      </c>
      <c r="B110" s="14"/>
      <c r="C110" s="183"/>
      <c r="D110" s="183"/>
      <c r="E110" s="183"/>
      <c r="F110" s="171"/>
      <c r="G110" s="4"/>
      <c r="H110" s="4"/>
      <c r="I110" s="4"/>
      <c r="J110" s="4"/>
      <c r="K110" s="172"/>
      <c r="L110" s="4"/>
      <c r="M110" s="4"/>
      <c r="N110" s="4"/>
      <c r="O110" s="4"/>
      <c r="P110" s="171"/>
      <c r="Q110" s="14" t="s">
        <v>2120</v>
      </c>
      <c r="R110" s="14" t="s">
        <v>154</v>
      </c>
      <c r="S110" s="14" t="s">
        <v>153</v>
      </c>
      <c r="T110" s="14">
        <v>468.0</v>
      </c>
      <c r="U110" s="172"/>
      <c r="V110" s="14" t="s">
        <v>2121</v>
      </c>
      <c r="W110" s="14" t="s">
        <v>1646</v>
      </c>
      <c r="X110" s="14" t="s">
        <v>1645</v>
      </c>
      <c r="Y110" s="14">
        <v>55.0</v>
      </c>
      <c r="Z110" s="171"/>
      <c r="AA110" s="14"/>
      <c r="AB110" s="14"/>
      <c r="AC110" s="14"/>
      <c r="AD110" s="14"/>
      <c r="AE110" s="170"/>
      <c r="AF110" s="170"/>
      <c r="AG110" s="170"/>
      <c r="AH110" s="56" t="str">
        <f t="array" ref="AH110">XLOOKUP(AJ110,SEA!B:B,SEA!A:A)</f>
        <v>#N/A</v>
      </c>
      <c r="AI110" s="56" t="str">
        <f t="shared" si="1"/>
        <v>#N/A</v>
      </c>
      <c r="AJ110" s="4" t="str">
        <f t="shared" si="9"/>
        <v/>
      </c>
      <c r="AK110" s="4"/>
      <c r="AL110" s="4"/>
      <c r="AM110" s="4"/>
      <c r="AN110" s="56"/>
      <c r="AO110" s="56"/>
      <c r="AP110" s="4"/>
      <c r="AQ110" s="4"/>
      <c r="AR110" s="4"/>
      <c r="AS110" s="4"/>
      <c r="AT110" s="56"/>
      <c r="AU110" s="56"/>
      <c r="AV110" s="4"/>
      <c r="AW110" s="4"/>
      <c r="AX110" s="4"/>
      <c r="AY110" s="4"/>
      <c r="AZ110" s="56"/>
      <c r="BA110" s="56"/>
      <c r="BB110" s="4" t="str">
        <f t="shared" si="11"/>
        <v>ME0029311500</v>
      </c>
      <c r="BE110" s="4"/>
      <c r="BF110" s="56"/>
      <c r="BG110" s="56"/>
      <c r="BH110" s="4" t="str">
        <f t="shared" si="6"/>
        <v>ME0017510100</v>
      </c>
      <c r="BK110" s="4"/>
      <c r="BL110" s="56" t="str">
        <f t="array" ref="BL110">XLOOKUP(BN110,SEA!B:B,SEA!A:A)</f>
        <v>#N/A</v>
      </c>
      <c r="BM110" s="56" t="str">
        <f t="shared" si="7"/>
        <v>#N/A</v>
      </c>
      <c r="BN110" s="4" t="str">
        <f t="shared" si="8"/>
        <v/>
      </c>
      <c r="BO110" s="4"/>
      <c r="BP110" s="4"/>
      <c r="BQ110" s="4"/>
      <c r="BR110" s="4"/>
      <c r="BS110" s="4"/>
    </row>
    <row r="111">
      <c r="A111" s="166">
        <v>1.0</v>
      </c>
      <c r="B111" s="14"/>
      <c r="C111" s="183"/>
      <c r="D111" s="183"/>
      <c r="E111" s="183"/>
      <c r="F111" s="171"/>
      <c r="G111" s="4"/>
      <c r="H111" s="4"/>
      <c r="I111" s="4"/>
      <c r="J111" s="4"/>
      <c r="K111" s="172"/>
      <c r="L111" s="4"/>
      <c r="M111" s="4"/>
      <c r="N111" s="4"/>
      <c r="O111" s="4"/>
      <c r="P111" s="171"/>
      <c r="Q111" s="14" t="s">
        <v>2120</v>
      </c>
      <c r="R111" s="14" t="s">
        <v>600</v>
      </c>
      <c r="S111" s="14" t="s">
        <v>599</v>
      </c>
      <c r="T111" s="14">
        <v>1600.0</v>
      </c>
      <c r="U111" s="172"/>
      <c r="V111" s="14" t="s">
        <v>2121</v>
      </c>
      <c r="W111" s="14" t="s">
        <v>1649</v>
      </c>
      <c r="X111" s="14" t="s">
        <v>1648</v>
      </c>
      <c r="Y111" s="14">
        <v>85.0</v>
      </c>
      <c r="Z111" s="171"/>
      <c r="AA111" s="14"/>
      <c r="AB111" s="14"/>
      <c r="AC111" s="14"/>
      <c r="AD111" s="14"/>
      <c r="AE111" s="170"/>
      <c r="AF111" s="170"/>
      <c r="AG111" s="170"/>
      <c r="AH111" s="56" t="str">
        <f t="array" ref="AH111">XLOOKUP(AJ111,SEA!B:B,SEA!A:A)</f>
        <v>#N/A</v>
      </c>
      <c r="AI111" s="56" t="str">
        <f t="shared" si="1"/>
        <v>#N/A</v>
      </c>
      <c r="AJ111" s="4" t="str">
        <f t="shared" si="9"/>
        <v/>
      </c>
      <c r="AK111" s="4"/>
      <c r="AL111" s="4"/>
      <c r="AM111" s="4"/>
      <c r="AN111" s="56"/>
      <c r="AO111" s="56"/>
      <c r="AP111" s="4"/>
      <c r="AQ111" s="4"/>
      <c r="AR111" s="4"/>
      <c r="AS111" s="4"/>
      <c r="AT111" s="56"/>
      <c r="AU111" s="56"/>
      <c r="AV111" s="4"/>
      <c r="AW111" s="4"/>
      <c r="AX111" s="4"/>
      <c r="AY111" s="4"/>
      <c r="AZ111" s="56"/>
      <c r="BA111" s="56"/>
      <c r="BB111" s="4" t="str">
        <f t="shared" si="11"/>
        <v>ME0037600000</v>
      </c>
      <c r="BE111" s="4"/>
      <c r="BF111" s="56"/>
      <c r="BG111" s="56"/>
      <c r="BH111" s="4" t="str">
        <f t="shared" si="6"/>
        <v>ME0018900000</v>
      </c>
      <c r="BK111" s="4"/>
      <c r="BL111" s="56" t="str">
        <f t="array" ref="BL111">XLOOKUP(BN111,SEA!B:B,SEA!A:A)</f>
        <v>#N/A</v>
      </c>
      <c r="BM111" s="56" t="str">
        <f t="shared" si="7"/>
        <v>#N/A</v>
      </c>
      <c r="BN111" s="4" t="str">
        <f t="shared" si="8"/>
        <v/>
      </c>
      <c r="BO111" s="4"/>
      <c r="BP111" s="4"/>
      <c r="BQ111" s="4"/>
      <c r="BR111" s="4"/>
      <c r="BS111" s="4"/>
    </row>
    <row r="112">
      <c r="A112" s="166">
        <v>1.0</v>
      </c>
      <c r="B112" s="14"/>
      <c r="C112" s="183"/>
      <c r="D112" s="183"/>
      <c r="E112" s="183"/>
      <c r="F112" s="171"/>
      <c r="G112" s="4"/>
      <c r="H112" s="4"/>
      <c r="I112" s="4"/>
      <c r="J112" s="4"/>
      <c r="K112" s="172"/>
      <c r="L112" s="4"/>
      <c r="M112" s="4"/>
      <c r="N112" s="4"/>
      <c r="O112" s="4"/>
      <c r="P112" s="171"/>
      <c r="Q112" s="14" t="s">
        <v>2120</v>
      </c>
      <c r="R112" s="14" t="s">
        <v>192</v>
      </c>
      <c r="S112" s="14" t="s">
        <v>191</v>
      </c>
      <c r="T112" s="14">
        <v>94.0</v>
      </c>
      <c r="U112" s="172"/>
      <c r="V112" s="14" t="s">
        <v>2121</v>
      </c>
      <c r="W112" s="14" t="s">
        <v>1652</v>
      </c>
      <c r="X112" s="14" t="s">
        <v>1651</v>
      </c>
      <c r="Y112" s="14">
        <v>80.0</v>
      </c>
      <c r="Z112" s="171"/>
      <c r="AA112" s="14"/>
      <c r="AB112" s="14"/>
      <c r="AC112" s="14"/>
      <c r="AD112" s="14"/>
      <c r="AE112" s="170"/>
      <c r="AF112" s="170"/>
      <c r="AG112" s="170"/>
      <c r="AH112" s="56" t="str">
        <f t="array" ref="AH112">XLOOKUP(AJ112,SEA!B:B,SEA!A:A)</f>
        <v>#N/A</v>
      </c>
      <c r="AI112" s="56" t="str">
        <f t="shared" si="1"/>
        <v>#N/A</v>
      </c>
      <c r="AJ112" s="4" t="str">
        <f t="shared" si="9"/>
        <v/>
      </c>
      <c r="AK112" s="4"/>
      <c r="AL112" s="4"/>
      <c r="AM112" s="4"/>
      <c r="AN112" s="56"/>
      <c r="AO112" s="56"/>
      <c r="AP112" s="4"/>
      <c r="AQ112" s="4"/>
      <c r="AR112" s="4"/>
      <c r="AS112" s="4"/>
      <c r="AT112" s="56"/>
      <c r="AU112" s="56"/>
      <c r="AV112" s="4"/>
      <c r="AW112" s="4"/>
      <c r="AX112" s="4"/>
      <c r="AY112" s="4"/>
      <c r="AZ112" s="56"/>
      <c r="BA112" s="56"/>
      <c r="BB112" s="4" t="str">
        <f t="shared" si="11"/>
        <v>ME0042401500</v>
      </c>
      <c r="BE112" s="4"/>
      <c r="BF112" s="56"/>
      <c r="BG112" s="56"/>
      <c r="BH112" s="4" t="str">
        <f t="shared" si="6"/>
        <v>ME0025109000</v>
      </c>
      <c r="BK112" s="4"/>
      <c r="BL112" s="56" t="str">
        <f t="array" ref="BL112">XLOOKUP(BN112,SEA!B:B,SEA!A:A)</f>
        <v>#N/A</v>
      </c>
      <c r="BM112" s="56" t="str">
        <f t="shared" si="7"/>
        <v>#N/A</v>
      </c>
      <c r="BN112" s="4" t="str">
        <f t="shared" si="8"/>
        <v/>
      </c>
      <c r="BO112" s="4"/>
      <c r="BP112" s="4"/>
      <c r="BQ112" s="4"/>
      <c r="BR112" s="4"/>
      <c r="BS112" s="4"/>
    </row>
    <row r="113">
      <c r="A113" s="166">
        <v>1.0</v>
      </c>
      <c r="B113" s="14"/>
      <c r="C113" s="183"/>
      <c r="D113" s="183"/>
      <c r="E113" s="183"/>
      <c r="F113" s="171"/>
      <c r="G113" s="4"/>
      <c r="H113" s="4"/>
      <c r="I113" s="4"/>
      <c r="J113" s="4"/>
      <c r="K113" s="172"/>
      <c r="L113" s="4"/>
      <c r="M113" s="4"/>
      <c r="N113" s="4"/>
      <c r="O113" s="4"/>
      <c r="P113" s="171"/>
      <c r="Q113" s="14" t="s">
        <v>2120</v>
      </c>
      <c r="R113" s="14" t="s">
        <v>218</v>
      </c>
      <c r="S113" s="14" t="s">
        <v>217</v>
      </c>
      <c r="T113" s="14">
        <v>42.0</v>
      </c>
      <c r="U113" s="172"/>
      <c r="V113" s="14" t="s">
        <v>2121</v>
      </c>
      <c r="W113" s="14" t="s">
        <v>1655</v>
      </c>
      <c r="X113" s="14" t="s">
        <v>1654</v>
      </c>
      <c r="Y113" s="14">
        <v>40.0</v>
      </c>
      <c r="Z113" s="171"/>
      <c r="AA113" s="14"/>
      <c r="AB113" s="14"/>
      <c r="AC113" s="14"/>
      <c r="AD113" s="14"/>
      <c r="AE113" s="170"/>
      <c r="AF113" s="170"/>
      <c r="AG113" s="170"/>
      <c r="AH113" s="56" t="str">
        <f t="array" ref="AH113">XLOOKUP(AJ113,SEA!B:B,SEA!A:A)</f>
        <v>#N/A</v>
      </c>
      <c r="AI113" s="56" t="str">
        <f t="shared" si="1"/>
        <v>#N/A</v>
      </c>
      <c r="AJ113" s="4" t="str">
        <f t="shared" si="9"/>
        <v/>
      </c>
      <c r="AK113" s="4"/>
      <c r="AL113" s="4"/>
      <c r="AM113" s="4"/>
      <c r="AN113" s="56"/>
      <c r="AO113" s="56"/>
      <c r="AP113" s="4"/>
      <c r="AQ113" s="4"/>
      <c r="AR113" s="4"/>
      <c r="AS113" s="4"/>
      <c r="AT113" s="56"/>
      <c r="AU113" s="56"/>
      <c r="AV113" s="4"/>
      <c r="AW113" s="4"/>
      <c r="AX113" s="4"/>
      <c r="AY113" s="4"/>
      <c r="AZ113" s="56"/>
      <c r="BA113" s="56"/>
      <c r="BB113" s="4" t="str">
        <f t="shared" si="11"/>
        <v>NF0002606202</v>
      </c>
      <c r="BE113" s="4"/>
      <c r="BF113" s="56"/>
      <c r="BG113" s="56"/>
      <c r="BH113" s="4" t="str">
        <f t="shared" si="6"/>
        <v>ME0037600000</v>
      </c>
      <c r="BK113" s="4"/>
      <c r="BL113" s="56" t="str">
        <f t="array" ref="BL113">XLOOKUP(BN113,SEA!B:B,SEA!A:A)</f>
        <v>#N/A</v>
      </c>
      <c r="BM113" s="56" t="str">
        <f t="shared" si="7"/>
        <v>#N/A</v>
      </c>
      <c r="BN113" s="4" t="str">
        <f t="shared" si="8"/>
        <v/>
      </c>
      <c r="BO113" s="4"/>
      <c r="BP113" s="4"/>
      <c r="BQ113" s="4"/>
      <c r="BR113" s="4"/>
      <c r="BS113" s="4"/>
    </row>
    <row r="114">
      <c r="A114" s="166">
        <v>1.0</v>
      </c>
      <c r="B114" s="14"/>
      <c r="C114" s="183"/>
      <c r="D114" s="183"/>
      <c r="E114" s="183"/>
      <c r="F114" s="171"/>
      <c r="G114" s="4"/>
      <c r="H114" s="4"/>
      <c r="I114" s="4"/>
      <c r="J114" s="4"/>
      <c r="K114" s="172"/>
      <c r="L114" s="4"/>
      <c r="M114" s="4"/>
      <c r="N114" s="4"/>
      <c r="O114" s="4"/>
      <c r="P114" s="171"/>
      <c r="Q114" s="14" t="s">
        <v>2120</v>
      </c>
      <c r="R114" s="14" t="s">
        <v>194</v>
      </c>
      <c r="S114" s="14" t="s">
        <v>193</v>
      </c>
      <c r="T114" s="14">
        <v>123.0</v>
      </c>
      <c r="U114" s="172"/>
      <c r="V114" s="14" t="s">
        <v>2121</v>
      </c>
      <c r="W114" s="14" t="s">
        <v>2231</v>
      </c>
      <c r="X114" s="14" t="s">
        <v>2337</v>
      </c>
      <c r="Y114" s="14">
        <v>20.0</v>
      </c>
      <c r="Z114" s="171"/>
      <c r="AA114" s="14"/>
      <c r="AB114" s="14"/>
      <c r="AC114" s="14"/>
      <c r="AD114" s="14"/>
      <c r="AE114" s="170"/>
      <c r="AF114" s="170"/>
      <c r="AG114" s="170"/>
      <c r="AH114" s="56" t="str">
        <f t="array" ref="AH114">XLOOKUP(AJ114,SEA!B:B,SEA!A:A)</f>
        <v>#N/A</v>
      </c>
      <c r="AI114" s="56" t="str">
        <f t="shared" si="1"/>
        <v>#N/A</v>
      </c>
      <c r="AJ114" s="4" t="str">
        <f t="shared" si="9"/>
        <v/>
      </c>
      <c r="AK114" s="4"/>
      <c r="AL114" s="4"/>
      <c r="AM114" s="4"/>
      <c r="AN114" s="56"/>
      <c r="AO114" s="56"/>
      <c r="AP114" s="4"/>
      <c r="AQ114" s="4"/>
      <c r="AR114" s="4"/>
      <c r="AS114" s="4"/>
      <c r="AT114" s="56"/>
      <c r="AU114" s="56"/>
      <c r="AV114" s="4"/>
      <c r="AW114" s="4"/>
      <c r="AX114" s="4"/>
      <c r="AY114" s="4"/>
      <c r="AZ114" s="56"/>
      <c r="BA114" s="56"/>
      <c r="BB114" s="4" t="str">
        <f t="shared" si="11"/>
        <v>NF0006106902</v>
      </c>
      <c r="BE114" s="4"/>
      <c r="BF114" s="56"/>
      <c r="BG114" s="56"/>
      <c r="BH114" s="4" t="str">
        <f t="shared" si="6"/>
        <v>ME0042401500</v>
      </c>
      <c r="BK114" s="4"/>
      <c r="BL114" s="56" t="str">
        <f t="array" ref="BL114">XLOOKUP(BN114,SEA!B:B,SEA!A:A)</f>
        <v>#N/A</v>
      </c>
      <c r="BM114" s="56" t="str">
        <f t="shared" si="7"/>
        <v>#N/A</v>
      </c>
      <c r="BN114" s="4" t="str">
        <f t="shared" si="8"/>
        <v/>
      </c>
      <c r="BO114" s="4"/>
      <c r="BP114" s="4"/>
      <c r="BQ114" s="4"/>
      <c r="BR114" s="4"/>
      <c r="BS114" s="4"/>
    </row>
    <row r="115">
      <c r="A115" s="166">
        <v>1.0</v>
      </c>
      <c r="B115" s="14"/>
      <c r="C115" s="183"/>
      <c r="D115" s="183"/>
      <c r="E115" s="183"/>
      <c r="F115" s="171"/>
      <c r="G115" s="4"/>
      <c r="H115" s="4"/>
      <c r="I115" s="4"/>
      <c r="J115" s="4"/>
      <c r="K115" s="172"/>
      <c r="L115" s="4"/>
      <c r="M115" s="4"/>
      <c r="N115" s="4"/>
      <c r="O115" s="4"/>
      <c r="P115" s="171"/>
      <c r="Q115" s="14" t="s">
        <v>2120</v>
      </c>
      <c r="R115" s="14" t="s">
        <v>204</v>
      </c>
      <c r="S115" s="14" t="s">
        <v>203</v>
      </c>
      <c r="T115" s="14">
        <v>72.0</v>
      </c>
      <c r="U115" s="172"/>
      <c r="V115" s="14" t="s">
        <v>2121</v>
      </c>
      <c r="W115" s="14" t="s">
        <v>1633</v>
      </c>
      <c r="X115" s="14" t="s">
        <v>1632</v>
      </c>
      <c r="Y115" s="14">
        <v>40.0</v>
      </c>
      <c r="Z115" s="171"/>
      <c r="AA115" s="14"/>
      <c r="AB115" s="14"/>
      <c r="AC115" s="14"/>
      <c r="AD115" s="14"/>
      <c r="AE115" s="170"/>
      <c r="AF115" s="170"/>
      <c r="AG115" s="170"/>
      <c r="AH115" s="56" t="str">
        <f t="array" ref="AH115">XLOOKUP(AJ115,SEA!B:B,SEA!A:A)</f>
        <v>#N/A</v>
      </c>
      <c r="AI115" s="56" t="str">
        <f t="shared" si="1"/>
        <v>#N/A</v>
      </c>
      <c r="AJ115" s="4" t="str">
        <f t="shared" si="9"/>
        <v/>
      </c>
      <c r="AK115" s="4"/>
      <c r="AL115" s="4"/>
      <c r="AM115" s="4"/>
      <c r="AN115" s="56"/>
      <c r="AO115" s="56"/>
      <c r="AP115" s="4"/>
      <c r="AQ115" s="4"/>
      <c r="AR115" s="4"/>
      <c r="AS115" s="4"/>
      <c r="AT115" s="56"/>
      <c r="AU115" s="56"/>
      <c r="AV115" s="4"/>
      <c r="AW115" s="4"/>
      <c r="AX115" s="4"/>
      <c r="AY115" s="4"/>
      <c r="AZ115" s="56"/>
      <c r="BA115" s="56"/>
      <c r="BB115" s="4" t="str">
        <f t="shared" si="11"/>
        <v>NF0006207002</v>
      </c>
      <c r="BE115" s="4"/>
      <c r="BF115" s="56"/>
      <c r="BG115" s="56"/>
      <c r="BH115" s="4" t="str">
        <f t="shared" si="6"/>
        <v>PR0001200000</v>
      </c>
      <c r="BK115" s="4"/>
      <c r="BL115" s="56" t="str">
        <f t="array" ref="BL115">XLOOKUP(BN115,SEA!B:B,SEA!A:A)</f>
        <v>#N/A</v>
      </c>
      <c r="BM115" s="56" t="str">
        <f t="shared" si="7"/>
        <v>#N/A</v>
      </c>
      <c r="BN115" s="4" t="str">
        <f t="shared" si="8"/>
        <v/>
      </c>
      <c r="BO115" s="4"/>
      <c r="BP115" s="4"/>
      <c r="BQ115" s="4"/>
      <c r="BR115" s="4"/>
      <c r="BS115" s="4"/>
    </row>
    <row r="116">
      <c r="A116" s="166">
        <v>1.0</v>
      </c>
      <c r="B116" s="14"/>
      <c r="C116" s="183"/>
      <c r="D116" s="183"/>
      <c r="E116" s="183"/>
      <c r="F116" s="171"/>
      <c r="G116" s="4"/>
      <c r="H116" s="4"/>
      <c r="I116" s="4"/>
      <c r="J116" s="4"/>
      <c r="K116" s="172"/>
      <c r="L116" s="4"/>
      <c r="M116" s="4"/>
      <c r="N116" s="4"/>
      <c r="O116" s="4"/>
      <c r="P116" s="171"/>
      <c r="Q116" s="14" t="s">
        <v>2120</v>
      </c>
      <c r="R116" s="14" t="s">
        <v>188</v>
      </c>
      <c r="S116" s="14" t="s">
        <v>187</v>
      </c>
      <c r="T116" s="14">
        <v>89.0</v>
      </c>
      <c r="U116" s="172"/>
      <c r="V116" s="14" t="s">
        <v>2121</v>
      </c>
      <c r="W116" s="14" t="s">
        <v>1637</v>
      </c>
      <c r="X116" s="14" t="s">
        <v>1636</v>
      </c>
      <c r="Y116" s="14">
        <v>50.0</v>
      </c>
      <c r="Z116" s="171"/>
      <c r="AA116" s="14"/>
      <c r="AB116" s="14"/>
      <c r="AC116" s="14"/>
      <c r="AD116" s="14"/>
      <c r="AE116" s="170"/>
      <c r="AF116" s="170"/>
      <c r="AG116" s="170"/>
      <c r="AH116" s="56" t="str">
        <f t="array" ref="AH116">XLOOKUP(AJ116,SEA!B:B,SEA!A:A)</f>
        <v>#N/A</v>
      </c>
      <c r="AI116" s="56" t="str">
        <f t="shared" si="1"/>
        <v>#N/A</v>
      </c>
      <c r="AJ116" s="4" t="str">
        <f t="shared" si="9"/>
        <v/>
      </c>
      <c r="AK116" s="4"/>
      <c r="AL116" s="4"/>
      <c r="AM116" s="4"/>
      <c r="AN116" s="56"/>
      <c r="AO116" s="56"/>
      <c r="AP116" s="4"/>
      <c r="AQ116" s="4"/>
      <c r="AR116" s="4"/>
      <c r="AS116" s="4"/>
      <c r="AT116" s="56"/>
      <c r="AU116" s="56"/>
      <c r="AV116" s="4"/>
      <c r="AW116" s="4"/>
      <c r="AX116" s="4"/>
      <c r="AY116" s="4"/>
      <c r="AZ116" s="56"/>
      <c r="BA116" s="56"/>
      <c r="BB116" s="4" t="str">
        <f t="shared" si="11"/>
        <v>RS0001000100</v>
      </c>
      <c r="BE116" s="4"/>
      <c r="BF116" s="56"/>
      <c r="BG116" s="56"/>
      <c r="BH116" s="4" t="str">
        <f t="shared" si="6"/>
        <v>TC0001000000</v>
      </c>
      <c r="BK116" s="4"/>
      <c r="BL116" s="56" t="str">
        <f t="array" ref="BL116">XLOOKUP(BN116,SEA!B:B,SEA!A:A)</f>
        <v>#N/A</v>
      </c>
      <c r="BM116" s="56" t="str">
        <f t="shared" si="7"/>
        <v>#N/A</v>
      </c>
      <c r="BN116" s="4" t="str">
        <f t="shared" si="8"/>
        <v/>
      </c>
      <c r="BO116" s="4"/>
      <c r="BP116" s="4"/>
      <c r="BQ116" s="4"/>
      <c r="BR116" s="4"/>
      <c r="BS116" s="4"/>
    </row>
    <row r="117">
      <c r="A117" s="166">
        <v>1.0</v>
      </c>
      <c r="B117" s="14"/>
      <c r="C117" s="183"/>
      <c r="D117" s="183"/>
      <c r="E117" s="183"/>
      <c r="F117" s="171"/>
      <c r="G117" s="4"/>
      <c r="H117" s="4"/>
      <c r="I117" s="4"/>
      <c r="J117" s="4"/>
      <c r="K117" s="172"/>
      <c r="L117" s="4"/>
      <c r="M117" s="4"/>
      <c r="N117" s="4"/>
      <c r="O117" s="4"/>
      <c r="P117" s="171"/>
      <c r="Q117" s="14" t="s">
        <v>2120</v>
      </c>
      <c r="R117" s="14" t="s">
        <v>200</v>
      </c>
      <c r="S117" s="14" t="s">
        <v>199</v>
      </c>
      <c r="T117" s="14">
        <v>42.0</v>
      </c>
      <c r="U117" s="172"/>
      <c r="V117" s="14" t="s">
        <v>2121</v>
      </c>
      <c r="W117" s="14" t="s">
        <v>1640</v>
      </c>
      <c r="X117" s="14" t="s">
        <v>1639</v>
      </c>
      <c r="Y117" s="14">
        <v>45.0</v>
      </c>
      <c r="Z117" s="171"/>
      <c r="AA117" s="14"/>
      <c r="AB117" s="14"/>
      <c r="AC117" s="14"/>
      <c r="AD117" s="14"/>
      <c r="AE117" s="170"/>
      <c r="AF117" s="170"/>
      <c r="AG117" s="170"/>
      <c r="AH117" s="56" t="str">
        <f t="array" ref="AH117">XLOOKUP(AJ117,SEA!B:B,SEA!A:A)</f>
        <v>#N/A</v>
      </c>
      <c r="AI117" s="56" t="str">
        <f t="shared" si="1"/>
        <v>#N/A</v>
      </c>
      <c r="AJ117" s="4" t="str">
        <f t="shared" si="9"/>
        <v/>
      </c>
      <c r="AK117" s="4"/>
      <c r="AL117" s="4"/>
      <c r="AM117" s="4"/>
      <c r="AN117" s="56"/>
      <c r="AO117" s="56"/>
      <c r="AP117" s="4"/>
      <c r="AQ117" s="4"/>
      <c r="AR117" s="4"/>
      <c r="AS117" s="4"/>
      <c r="AT117" s="56"/>
      <c r="AU117" s="56"/>
      <c r="AV117" s="4"/>
      <c r="AW117" s="4"/>
      <c r="AX117" s="4"/>
      <c r="AY117" s="4"/>
      <c r="AZ117" s="56"/>
      <c r="BA117" s="56"/>
      <c r="BB117" s="4" t="str">
        <f t="shared" si="11"/>
        <v>RS0001000400</v>
      </c>
      <c r="BE117" s="4"/>
      <c r="BF117" s="56"/>
      <c r="BG117" s="56"/>
      <c r="BH117" s="4" t="str">
        <f t="shared" si="6"/>
        <v>TC0002500000</v>
      </c>
      <c r="BK117" s="4"/>
      <c r="BL117" s="56" t="str">
        <f t="array" ref="BL117">XLOOKUP(BN117,SEA!B:B,SEA!A:A)</f>
        <v>#N/A</v>
      </c>
      <c r="BM117" s="56" t="str">
        <f t="shared" si="7"/>
        <v>#N/A</v>
      </c>
      <c r="BN117" s="4" t="str">
        <f t="shared" si="8"/>
        <v/>
      </c>
      <c r="BO117" s="4"/>
      <c r="BP117" s="4"/>
      <c r="BQ117" s="4"/>
      <c r="BR117" s="4"/>
      <c r="BS117" s="4"/>
    </row>
    <row r="118">
      <c r="A118" s="166">
        <v>1.0</v>
      </c>
      <c r="B118" s="14"/>
      <c r="C118" s="183"/>
      <c r="D118" s="183"/>
      <c r="E118" s="183"/>
      <c r="F118" s="171"/>
      <c r="G118" s="4"/>
      <c r="H118" s="4"/>
      <c r="I118" s="4"/>
      <c r="J118" s="4"/>
      <c r="K118" s="172"/>
      <c r="L118" s="4"/>
      <c r="M118" s="4"/>
      <c r="N118" s="4"/>
      <c r="O118" s="4"/>
      <c r="P118" s="171"/>
      <c r="Q118" s="14" t="s">
        <v>2120</v>
      </c>
      <c r="R118" s="14" t="s">
        <v>190</v>
      </c>
      <c r="S118" s="14" t="s">
        <v>189</v>
      </c>
      <c r="T118" s="14">
        <v>40.0</v>
      </c>
      <c r="U118" s="172"/>
      <c r="V118" s="14" t="s">
        <v>2121</v>
      </c>
      <c r="W118" s="14" t="s">
        <v>1643</v>
      </c>
      <c r="X118" s="14" t="s">
        <v>1642</v>
      </c>
      <c r="Y118" s="14">
        <v>35.0</v>
      </c>
      <c r="Z118" s="171"/>
      <c r="AA118" s="14"/>
      <c r="AB118" s="14"/>
      <c r="AC118" s="14"/>
      <c r="AD118" s="14"/>
      <c r="AE118" s="170"/>
      <c r="AF118" s="170"/>
      <c r="AG118" s="170"/>
      <c r="AH118" s="56" t="str">
        <f t="array" ref="AH118">XLOOKUP(AJ118,SEA!B:B,SEA!A:A)</f>
        <v>#N/A</v>
      </c>
      <c r="AI118" s="56" t="str">
        <f t="shared" si="1"/>
        <v>#N/A</v>
      </c>
      <c r="AJ118" s="4" t="str">
        <f t="shared" si="9"/>
        <v/>
      </c>
      <c r="AK118" s="4"/>
      <c r="AL118" s="4"/>
      <c r="AM118" s="4"/>
      <c r="AN118" s="56"/>
      <c r="AO118" s="56"/>
      <c r="AP118" s="4"/>
      <c r="AQ118" s="4"/>
      <c r="AR118" s="4"/>
      <c r="AS118" s="4"/>
      <c r="AT118" s="56"/>
      <c r="AU118" s="56"/>
      <c r="AV118" s="4"/>
      <c r="AW118" s="4"/>
      <c r="AX118" s="4"/>
      <c r="AY118" s="4"/>
      <c r="AZ118" s="56"/>
      <c r="BA118" s="56"/>
      <c r="BB118" s="4" t="str">
        <f t="shared" si="11"/>
        <v>TC0000900000</v>
      </c>
      <c r="BE118" s="4"/>
      <c r="BF118" s="56"/>
      <c r="BG118" s="56"/>
      <c r="BH118" s="4" t="str">
        <f t="shared" si="6"/>
        <v>TC0002800300</v>
      </c>
      <c r="BK118" s="4"/>
      <c r="BL118" s="56" t="str">
        <f t="array" ref="BL118">XLOOKUP(BN118,SEA!B:B,SEA!A:A)</f>
        <v>#N/A</v>
      </c>
      <c r="BM118" s="56" t="str">
        <f t="shared" si="7"/>
        <v>#N/A</v>
      </c>
      <c r="BN118" s="4" t="str">
        <f t="shared" si="8"/>
        <v/>
      </c>
      <c r="BO118" s="4"/>
      <c r="BP118" s="4"/>
      <c r="BQ118" s="4"/>
      <c r="BR118" s="4"/>
      <c r="BS118" s="4"/>
    </row>
    <row r="119">
      <c r="A119" s="166">
        <v>1.0</v>
      </c>
      <c r="B119" s="14"/>
      <c r="C119" s="183"/>
      <c r="D119" s="183"/>
      <c r="E119" s="183"/>
      <c r="F119" s="171"/>
      <c r="G119" s="4"/>
      <c r="H119" s="4"/>
      <c r="I119" s="4"/>
      <c r="J119" s="4"/>
      <c r="K119" s="172"/>
      <c r="L119" s="4"/>
      <c r="M119" s="4"/>
      <c r="N119" s="4"/>
      <c r="O119" s="4"/>
      <c r="P119" s="171"/>
      <c r="Q119" s="14" t="s">
        <v>2120</v>
      </c>
      <c r="R119" s="14" t="s">
        <v>196</v>
      </c>
      <c r="S119" s="14" t="s">
        <v>195</v>
      </c>
      <c r="T119" s="14">
        <v>33.0</v>
      </c>
      <c r="U119" s="172"/>
      <c r="V119" s="14" t="s">
        <v>2121</v>
      </c>
      <c r="W119" s="14" t="s">
        <v>2248</v>
      </c>
      <c r="X119" s="14" t="s">
        <v>2338</v>
      </c>
      <c r="Y119" s="14">
        <v>15.0</v>
      </c>
      <c r="Z119" s="171"/>
      <c r="AA119" s="14"/>
      <c r="AB119" s="14"/>
      <c r="AC119" s="14"/>
      <c r="AD119" s="14"/>
      <c r="AE119" s="170"/>
      <c r="AF119" s="170"/>
      <c r="AG119" s="170"/>
      <c r="AH119" s="56" t="str">
        <f t="array" ref="AH119">XLOOKUP(AJ119,SEA!B:B,SEA!A:A)</f>
        <v>#N/A</v>
      </c>
      <c r="AI119" s="56" t="str">
        <f t="shared" si="1"/>
        <v>#N/A</v>
      </c>
      <c r="AJ119" s="4" t="str">
        <f t="shared" si="9"/>
        <v/>
      </c>
      <c r="AK119" s="4"/>
      <c r="AL119" s="4"/>
      <c r="AM119" s="4"/>
      <c r="AN119" s="56"/>
      <c r="AO119" s="56"/>
      <c r="AP119" s="4"/>
      <c r="AQ119" s="4"/>
      <c r="AR119" s="4"/>
      <c r="AS119" s="4"/>
      <c r="AT119" s="56"/>
      <c r="AU119" s="56"/>
      <c r="AV119" s="4"/>
      <c r="AW119" s="4"/>
      <c r="AX119" s="4"/>
      <c r="AY119" s="4"/>
      <c r="AZ119" s="56"/>
      <c r="BA119" s="56"/>
      <c r="BB119" s="4" t="str">
        <f t="shared" si="11"/>
        <v>TC0001000000</v>
      </c>
      <c r="BE119" s="4"/>
      <c r="BF119" s="56"/>
      <c r="BG119" s="56"/>
      <c r="BH119" s="4" t="str">
        <f t="shared" si="6"/>
        <v>TC0003300409</v>
      </c>
      <c r="BK119" s="4"/>
      <c r="BL119" s="56" t="str">
        <f t="array" ref="BL119">XLOOKUP(BN119,SEA!B:B,SEA!A:A)</f>
        <v>#N/A</v>
      </c>
      <c r="BM119" s="56" t="str">
        <f t="shared" si="7"/>
        <v>#N/A</v>
      </c>
      <c r="BN119" s="4" t="str">
        <f t="shared" si="8"/>
        <v/>
      </c>
      <c r="BO119" s="4"/>
      <c r="BP119" s="4"/>
      <c r="BQ119" s="4"/>
      <c r="BR119" s="4"/>
      <c r="BS119" s="4"/>
    </row>
    <row r="120">
      <c r="A120" s="166">
        <v>1.0</v>
      </c>
      <c r="B120" s="14"/>
      <c r="C120" s="183"/>
      <c r="D120" s="183"/>
      <c r="E120" s="183"/>
      <c r="F120" s="171"/>
      <c r="G120" s="4"/>
      <c r="H120" s="4"/>
      <c r="I120" s="4"/>
      <c r="J120" s="4"/>
      <c r="K120" s="172"/>
      <c r="L120" s="4"/>
      <c r="M120" s="4"/>
      <c r="N120" s="4"/>
      <c r="O120" s="4"/>
      <c r="P120" s="171"/>
      <c r="Q120" s="14" t="s">
        <v>2120</v>
      </c>
      <c r="R120" s="14" t="s">
        <v>186</v>
      </c>
      <c r="S120" s="14" t="s">
        <v>185</v>
      </c>
      <c r="T120" s="14">
        <v>155.0</v>
      </c>
      <c r="U120" s="172"/>
      <c r="V120" s="14" t="s">
        <v>2121</v>
      </c>
      <c r="W120" s="14" t="s">
        <v>2250</v>
      </c>
      <c r="X120" s="14" t="s">
        <v>1580</v>
      </c>
      <c r="Y120" s="14">
        <v>30.0</v>
      </c>
      <c r="Z120" s="171"/>
      <c r="AA120" s="14"/>
      <c r="AB120" s="14"/>
      <c r="AC120" s="14"/>
      <c r="AD120" s="14"/>
      <c r="AE120" s="170"/>
      <c r="AF120" s="170"/>
      <c r="AG120" s="170"/>
      <c r="AH120" s="56" t="str">
        <f t="array" ref="AH120">XLOOKUP(AJ120,SEA!B:B,SEA!A:A)</f>
        <v>#N/A</v>
      </c>
      <c r="AI120" s="56" t="str">
        <f t="shared" si="1"/>
        <v>#N/A</v>
      </c>
      <c r="AJ120" s="4" t="str">
        <f t="shared" si="9"/>
        <v/>
      </c>
      <c r="AK120" s="4"/>
      <c r="AL120" s="4"/>
      <c r="AM120" s="4"/>
      <c r="AN120" s="56"/>
      <c r="AO120" s="56"/>
      <c r="AP120" s="4"/>
      <c r="AQ120" s="4"/>
      <c r="AR120" s="4"/>
      <c r="AS120" s="4"/>
      <c r="AT120" s="56"/>
      <c r="AU120" s="56"/>
      <c r="AV120" s="4"/>
      <c r="AW120" s="4"/>
      <c r="AX120" s="4"/>
      <c r="AY120" s="4"/>
      <c r="AZ120" s="56"/>
      <c r="BA120" s="56"/>
      <c r="BB120" s="4" t="str">
        <f t="shared" si="11"/>
        <v>TC0002800300</v>
      </c>
      <c r="BE120" s="4"/>
      <c r="BF120" s="56"/>
      <c r="BG120" s="56"/>
      <c r="BH120" s="4" t="str">
        <f t="shared" si="6"/>
        <v>TC0003716600</v>
      </c>
      <c r="BK120" s="4"/>
      <c r="BL120" s="56" t="str">
        <f t="array" ref="BL120">XLOOKUP(BN120,SEA!B:B,SEA!A:A)</f>
        <v>#N/A</v>
      </c>
      <c r="BM120" s="56" t="str">
        <f t="shared" si="7"/>
        <v>#N/A</v>
      </c>
      <c r="BN120" s="4" t="str">
        <f t="shared" si="8"/>
        <v/>
      </c>
      <c r="BO120" s="4"/>
      <c r="BP120" s="4"/>
      <c r="BQ120" s="4"/>
      <c r="BR120" s="4"/>
      <c r="BS120" s="4"/>
    </row>
    <row r="121">
      <c r="A121" s="166">
        <v>1.0</v>
      </c>
      <c r="B121" s="14"/>
      <c r="C121" s="183"/>
      <c r="D121" s="183"/>
      <c r="E121" s="183"/>
      <c r="F121" s="171"/>
      <c r="G121" s="4"/>
      <c r="H121" s="4"/>
      <c r="I121" s="4"/>
      <c r="J121" s="4"/>
      <c r="K121" s="172"/>
      <c r="L121" s="4"/>
      <c r="M121" s="4"/>
      <c r="N121" s="4"/>
      <c r="O121" s="4"/>
      <c r="P121" s="171"/>
      <c r="Q121" s="14" t="s">
        <v>2120</v>
      </c>
      <c r="R121" s="14" t="s">
        <v>184</v>
      </c>
      <c r="S121" s="14" t="s">
        <v>183</v>
      </c>
      <c r="T121" s="14">
        <v>173.0</v>
      </c>
      <c r="U121" s="172"/>
      <c r="V121" s="14" t="s">
        <v>2121</v>
      </c>
      <c r="W121" s="14" t="s">
        <v>2253</v>
      </c>
      <c r="X121" s="14" t="s">
        <v>1580</v>
      </c>
      <c r="Y121" s="14">
        <v>45.0</v>
      </c>
      <c r="Z121" s="171"/>
      <c r="AA121" s="14"/>
      <c r="AB121" s="14"/>
      <c r="AC121" s="14"/>
      <c r="AD121" s="14"/>
      <c r="AE121" s="170"/>
      <c r="AF121" s="170"/>
      <c r="AG121" s="170"/>
      <c r="AH121" s="56" t="str">
        <f t="array" ref="AH121">XLOOKUP(AJ121,SEA!B:B,SEA!A:A)</f>
        <v>#N/A</v>
      </c>
      <c r="AI121" s="56" t="str">
        <f t="shared" si="1"/>
        <v>#N/A</v>
      </c>
      <c r="AJ121" s="4" t="str">
        <f t="shared" si="9"/>
        <v/>
      </c>
      <c r="AK121" s="4"/>
      <c r="AL121" s="4"/>
      <c r="AM121" s="4"/>
      <c r="AN121" s="56"/>
      <c r="AO121" s="56"/>
      <c r="AP121" s="4"/>
      <c r="AQ121" s="4"/>
      <c r="AR121" s="4"/>
      <c r="AS121" s="4"/>
      <c r="AT121" s="56"/>
      <c r="AU121" s="56"/>
      <c r="AV121" s="4"/>
      <c r="AW121" s="4"/>
      <c r="AX121" s="4"/>
      <c r="AY121" s="4"/>
      <c r="AZ121" s="56"/>
      <c r="BA121" s="56"/>
      <c r="BB121" s="4" t="str">
        <f t="shared" si="11"/>
        <v>TC0003300409</v>
      </c>
      <c r="BE121" s="4"/>
      <c r="BF121" s="56"/>
      <c r="BG121" s="56"/>
      <c r="BH121" s="4" t="str">
        <f t="shared" si="6"/>
        <v>TC0003916600</v>
      </c>
      <c r="BK121" s="4"/>
      <c r="BL121" s="56" t="str">
        <f t="array" ref="BL121">XLOOKUP(BN121,SEA!B:B,SEA!A:A)</f>
        <v>#N/A</v>
      </c>
      <c r="BM121" s="56" t="str">
        <f t="shared" si="7"/>
        <v>#N/A</v>
      </c>
      <c r="BN121" s="4" t="str">
        <f t="shared" si="8"/>
        <v/>
      </c>
      <c r="BO121" s="4"/>
      <c r="BP121" s="4"/>
      <c r="BQ121" s="4"/>
      <c r="BR121" s="4"/>
      <c r="BS121" s="4"/>
    </row>
    <row r="122">
      <c r="A122" s="166">
        <v>1.0</v>
      </c>
      <c r="B122" s="14"/>
      <c r="C122" s="183"/>
      <c r="D122" s="183"/>
      <c r="E122" s="183"/>
      <c r="F122" s="171"/>
      <c r="G122" s="4"/>
      <c r="H122" s="4"/>
      <c r="I122" s="4"/>
      <c r="J122" s="4"/>
      <c r="K122" s="172"/>
      <c r="L122" s="4"/>
      <c r="M122" s="4"/>
      <c r="N122" s="4"/>
      <c r="O122" s="4"/>
      <c r="P122" s="171"/>
      <c r="Q122" s="14" t="s">
        <v>2120</v>
      </c>
      <c r="R122" s="14" t="s">
        <v>202</v>
      </c>
      <c r="S122" s="14" t="s">
        <v>201</v>
      </c>
      <c r="T122" s="14">
        <v>111.0</v>
      </c>
      <c r="U122" s="172"/>
      <c r="V122" s="14" t="s">
        <v>2121</v>
      </c>
      <c r="W122" s="14" t="s">
        <v>2256</v>
      </c>
      <c r="X122" s="14" t="s">
        <v>1580</v>
      </c>
      <c r="Y122" s="14">
        <v>45.0</v>
      </c>
      <c r="Z122" s="171"/>
      <c r="AA122" s="14"/>
      <c r="AB122" s="14"/>
      <c r="AC122" s="14"/>
      <c r="AD122" s="14"/>
      <c r="AE122" s="170"/>
      <c r="AF122" s="170"/>
      <c r="AG122" s="170"/>
      <c r="AH122" s="56" t="str">
        <f t="array" ref="AH122">XLOOKUP(AJ122,SEA!B:B,SEA!A:A)</f>
        <v>#N/A</v>
      </c>
      <c r="AI122" s="56" t="str">
        <f t="shared" si="1"/>
        <v>#N/A</v>
      </c>
      <c r="AJ122" s="4" t="str">
        <f t="shared" si="9"/>
        <v/>
      </c>
      <c r="AK122" s="4"/>
      <c r="AL122" s="4"/>
      <c r="AM122" s="4"/>
      <c r="AN122" s="56"/>
      <c r="AO122" s="56"/>
      <c r="AP122" s="4"/>
      <c r="AQ122" s="4"/>
      <c r="AR122" s="4"/>
      <c r="AS122" s="4"/>
      <c r="AT122" s="56"/>
      <c r="AU122" s="56"/>
      <c r="AV122" s="4"/>
      <c r="AW122" s="4"/>
      <c r="AX122" s="4"/>
      <c r="AY122" s="4"/>
      <c r="AZ122" s="56"/>
      <c r="BA122" s="56"/>
      <c r="BB122" s="4" t="str">
        <f t="shared" si="11"/>
        <v>TC0003716600</v>
      </c>
      <c r="BE122" s="4"/>
      <c r="BF122" s="56"/>
      <c r="BG122" s="56"/>
      <c r="BH122" s="4" t="str">
        <f t="shared" si="6"/>
        <v>TC0004000200</v>
      </c>
      <c r="BK122" s="4"/>
      <c r="BL122" s="56" t="str">
        <f t="array" ref="BL122">XLOOKUP(BN122,SEA!B:B,SEA!A:A)</f>
        <v>#N/A</v>
      </c>
      <c r="BM122" s="56" t="str">
        <f t="shared" si="7"/>
        <v>#N/A</v>
      </c>
      <c r="BN122" s="4" t="str">
        <f t="shared" si="8"/>
        <v/>
      </c>
      <c r="BO122" s="4"/>
      <c r="BP122" s="4"/>
      <c r="BQ122" s="4"/>
      <c r="BR122" s="4"/>
      <c r="BS122" s="4"/>
    </row>
    <row r="123">
      <c r="A123" s="166">
        <v>1.0</v>
      </c>
      <c r="B123" s="14"/>
      <c r="C123" s="183"/>
      <c r="D123" s="183"/>
      <c r="E123" s="183"/>
      <c r="F123" s="171"/>
      <c r="G123" s="4"/>
      <c r="H123" s="4"/>
      <c r="I123" s="4"/>
      <c r="J123" s="4"/>
      <c r="K123" s="172"/>
      <c r="L123" s="4"/>
      <c r="M123" s="4"/>
      <c r="N123" s="4"/>
      <c r="O123" s="4"/>
      <c r="P123" s="171"/>
      <c r="Q123" s="14" t="s">
        <v>2120</v>
      </c>
      <c r="R123" s="14" t="s">
        <v>181</v>
      </c>
      <c r="S123" s="14" t="s">
        <v>180</v>
      </c>
      <c r="T123" s="14">
        <v>1.0</v>
      </c>
      <c r="U123" s="172"/>
      <c r="V123" s="14" t="s">
        <v>2121</v>
      </c>
      <c r="W123" s="14" t="s">
        <v>2259</v>
      </c>
      <c r="X123" s="14" t="s">
        <v>1580</v>
      </c>
      <c r="Y123" s="14">
        <v>25.0</v>
      </c>
      <c r="Z123" s="171"/>
      <c r="AA123" s="14"/>
      <c r="AB123" s="14"/>
      <c r="AC123" s="14"/>
      <c r="AD123" s="14"/>
      <c r="AE123" s="170"/>
      <c r="AF123" s="170"/>
      <c r="AG123" s="170"/>
      <c r="AH123" s="56" t="str">
        <f t="array" ref="AH123">XLOOKUP(AJ123,SEA!B:B,SEA!A:A)</f>
        <v>#N/A</v>
      </c>
      <c r="AI123" s="56" t="str">
        <f t="shared" si="1"/>
        <v>#N/A</v>
      </c>
      <c r="AJ123" s="4" t="str">
        <f t="shared" si="9"/>
        <v/>
      </c>
      <c r="AK123" s="4"/>
      <c r="AL123" s="4"/>
      <c r="AM123" s="4"/>
      <c r="AN123" s="56"/>
      <c r="AO123" s="56"/>
      <c r="AP123" s="4"/>
      <c r="AQ123" s="4"/>
      <c r="AR123" s="4"/>
      <c r="AS123" s="4"/>
      <c r="AT123" s="56"/>
      <c r="AU123" s="56"/>
      <c r="AV123" s="4"/>
      <c r="AW123" s="4"/>
      <c r="AX123" s="4"/>
      <c r="AY123" s="4"/>
      <c r="AZ123" s="56"/>
      <c r="BA123" s="56"/>
      <c r="BB123" s="4" t="str">
        <f t="shared" si="11"/>
        <v>TC0004000200</v>
      </c>
      <c r="BE123" s="4"/>
      <c r="BF123" s="56"/>
      <c r="BG123" s="56"/>
      <c r="BH123" s="4" t="str">
        <f t="shared" si="6"/>
        <v>TC0004700000</v>
      </c>
      <c r="BK123" s="4"/>
      <c r="BL123" s="56" t="str">
        <f t="array" ref="BL123">XLOOKUP(BN123,SEA!B:B,SEA!A:A)</f>
        <v>#N/A</v>
      </c>
      <c r="BM123" s="56" t="str">
        <f t="shared" si="7"/>
        <v>#N/A</v>
      </c>
      <c r="BN123" s="4" t="str">
        <f t="shared" si="8"/>
        <v/>
      </c>
      <c r="BO123" s="4"/>
      <c r="BP123" s="4"/>
      <c r="BQ123" s="4"/>
      <c r="BR123" s="4"/>
      <c r="BS123" s="4"/>
    </row>
    <row r="124">
      <c r="A124" s="166">
        <v>1.0</v>
      </c>
      <c r="B124" s="14"/>
      <c r="C124" s="183"/>
      <c r="D124" s="183"/>
      <c r="E124" s="183"/>
      <c r="F124" s="171"/>
      <c r="G124" s="4"/>
      <c r="H124" s="4"/>
      <c r="I124" s="4"/>
      <c r="J124" s="4"/>
      <c r="K124" s="172"/>
      <c r="L124" s="4"/>
      <c r="M124" s="4"/>
      <c r="N124" s="4"/>
      <c r="O124" s="4"/>
      <c r="P124" s="171"/>
      <c r="Q124" s="14" t="s">
        <v>2120</v>
      </c>
      <c r="R124" s="14" t="s">
        <v>206</v>
      </c>
      <c r="S124" s="14" t="s">
        <v>205</v>
      </c>
      <c r="T124" s="14">
        <v>51.0</v>
      </c>
      <c r="U124" s="172"/>
      <c r="V124" s="14" t="s">
        <v>2121</v>
      </c>
      <c r="W124" s="14" t="s">
        <v>2261</v>
      </c>
      <c r="X124" s="14" t="s">
        <v>1589</v>
      </c>
      <c r="Y124" s="14">
        <v>30.0</v>
      </c>
      <c r="Z124" s="171"/>
      <c r="AA124" s="14"/>
      <c r="AB124" s="14"/>
      <c r="AC124" s="14"/>
      <c r="AD124" s="14"/>
      <c r="AE124" s="170"/>
      <c r="AF124" s="170"/>
      <c r="AG124" s="170"/>
      <c r="AH124" s="56" t="str">
        <f t="array" ref="AH124">XLOOKUP(AJ124,SEA!B:B,SEA!A:A)</f>
        <v>#N/A</v>
      </c>
      <c r="AI124" s="56" t="str">
        <f t="shared" si="1"/>
        <v>#N/A</v>
      </c>
      <c r="AJ124" s="4" t="str">
        <f t="shared" si="9"/>
        <v/>
      </c>
      <c r="AK124" s="4"/>
      <c r="AL124" s="4"/>
      <c r="AM124" s="4"/>
      <c r="AN124" s="56"/>
      <c r="AO124" s="56"/>
      <c r="AP124" s="4"/>
      <c r="AQ124" s="4"/>
      <c r="AR124" s="4"/>
      <c r="AS124" s="4"/>
      <c r="AT124" s="56"/>
      <c r="AU124" s="56"/>
      <c r="AV124" s="4"/>
      <c r="AW124" s="4"/>
      <c r="AX124" s="4"/>
      <c r="AY124" s="4"/>
      <c r="AZ124" s="56"/>
      <c r="BA124" s="56"/>
      <c r="BB124" s="4" t="str">
        <f t="shared" si="11"/>
        <v>TC0004016600</v>
      </c>
      <c r="BE124" s="4"/>
      <c r="BF124" s="56"/>
      <c r="BG124" s="56"/>
      <c r="BH124" s="4" t="str">
        <f t="shared" si="6"/>
        <v>TC0005217100</v>
      </c>
      <c r="BK124" s="4"/>
      <c r="BL124" s="56" t="str">
        <f t="array" ref="BL124">XLOOKUP(BN124,SEA!B:B,SEA!A:A)</f>
        <v>#N/A</v>
      </c>
      <c r="BM124" s="56" t="str">
        <f t="shared" si="7"/>
        <v>#N/A</v>
      </c>
      <c r="BN124" s="4" t="str">
        <f t="shared" si="8"/>
        <v/>
      </c>
      <c r="BO124" s="4"/>
      <c r="BP124" s="4"/>
      <c r="BQ124" s="4"/>
      <c r="BR124" s="4"/>
      <c r="BS124" s="4"/>
    </row>
    <row r="125">
      <c r="A125" s="166">
        <v>1.0</v>
      </c>
      <c r="B125" s="14"/>
      <c r="C125" s="183"/>
      <c r="D125" s="183"/>
      <c r="E125" s="183"/>
      <c r="F125" s="171"/>
      <c r="G125" s="4"/>
      <c r="H125" s="4"/>
      <c r="I125" s="4"/>
      <c r="J125" s="4"/>
      <c r="K125" s="172"/>
      <c r="L125" s="4"/>
      <c r="M125" s="4"/>
      <c r="N125" s="4"/>
      <c r="O125" s="4"/>
      <c r="P125" s="171"/>
      <c r="Q125" s="14" t="s">
        <v>2120</v>
      </c>
      <c r="R125" s="14" t="s">
        <v>553</v>
      </c>
      <c r="S125" s="14" t="s">
        <v>552</v>
      </c>
      <c r="T125" s="14">
        <v>84.0</v>
      </c>
      <c r="U125" s="172"/>
      <c r="V125" s="14" t="s">
        <v>2121</v>
      </c>
      <c r="W125" s="14" t="s">
        <v>2264</v>
      </c>
      <c r="X125" s="14" t="s">
        <v>1589</v>
      </c>
      <c r="Y125" s="14">
        <v>45.0</v>
      </c>
      <c r="Z125" s="171"/>
      <c r="AA125" s="14"/>
      <c r="AB125" s="14"/>
      <c r="AC125" s="14"/>
      <c r="AD125" s="14"/>
      <c r="AE125" s="170"/>
      <c r="AF125" s="170"/>
      <c r="AG125" s="170"/>
      <c r="AH125" s="56" t="str">
        <f t="array" ref="AH125">XLOOKUP(AJ125,SEA!B:B,SEA!A:A)</f>
        <v>#N/A</v>
      </c>
      <c r="AI125" s="56" t="str">
        <f t="shared" si="1"/>
        <v>#N/A</v>
      </c>
      <c r="AJ125" s="4" t="str">
        <f t="shared" si="9"/>
        <v/>
      </c>
      <c r="AK125" s="4"/>
      <c r="AL125" s="4"/>
      <c r="AM125" s="4"/>
      <c r="AN125" s="56"/>
      <c r="AO125" s="56"/>
      <c r="AP125" s="4"/>
      <c r="AQ125" s="4"/>
      <c r="AR125" s="4"/>
      <c r="AS125" s="4"/>
      <c r="AT125" s="56"/>
      <c r="AU125" s="56"/>
      <c r="AV125" s="4"/>
      <c r="AW125" s="4"/>
      <c r="AX125" s="4"/>
      <c r="AY125" s="4"/>
      <c r="AZ125" s="56"/>
      <c r="BA125" s="56"/>
      <c r="BB125" s="4" t="str">
        <f t="shared" si="11"/>
        <v>TC0004700000</v>
      </c>
      <c r="BE125" s="4"/>
      <c r="BF125" s="56"/>
      <c r="BG125" s="56"/>
      <c r="BH125" s="4" t="str">
        <f t="shared" si="6"/>
        <v>TC0005700200</v>
      </c>
      <c r="BK125" s="4"/>
      <c r="BL125" s="56" t="str">
        <f t="array" ref="BL125">XLOOKUP(BN125,SEA!B:B,SEA!A:A)</f>
        <v>#N/A</v>
      </c>
      <c r="BM125" s="56" t="str">
        <f t="shared" si="7"/>
        <v>#N/A</v>
      </c>
      <c r="BN125" s="4" t="str">
        <f t="shared" si="8"/>
        <v/>
      </c>
      <c r="BO125" s="4"/>
      <c r="BP125" s="4"/>
      <c r="BQ125" s="4"/>
      <c r="BR125" s="4"/>
      <c r="BS125" s="4"/>
    </row>
    <row r="126">
      <c r="A126" s="166">
        <v>1.0</v>
      </c>
      <c r="B126" s="14"/>
      <c r="C126" s="183"/>
      <c r="D126" s="183"/>
      <c r="E126" s="183"/>
      <c r="F126" s="171"/>
      <c r="G126" s="4"/>
      <c r="H126" s="4"/>
      <c r="I126" s="4"/>
      <c r="J126" s="4"/>
      <c r="K126" s="172"/>
      <c r="L126" s="4"/>
      <c r="M126" s="4"/>
      <c r="N126" s="4"/>
      <c r="O126" s="4"/>
      <c r="P126" s="171"/>
      <c r="Q126" s="14" t="s">
        <v>2120</v>
      </c>
      <c r="R126" s="14" t="s">
        <v>236</v>
      </c>
      <c r="S126" s="14" t="s">
        <v>235</v>
      </c>
      <c r="T126" s="14">
        <v>35.0</v>
      </c>
      <c r="U126" s="172"/>
      <c r="V126" s="14" t="s">
        <v>2121</v>
      </c>
      <c r="W126" s="14" t="s">
        <v>2267</v>
      </c>
      <c r="X126" s="14" t="s">
        <v>1589</v>
      </c>
      <c r="Y126" s="14">
        <v>45.0</v>
      </c>
      <c r="Z126" s="171"/>
      <c r="AA126" s="14"/>
      <c r="AB126" s="14"/>
      <c r="AC126" s="14"/>
      <c r="AD126" s="14"/>
      <c r="AE126" s="170"/>
      <c r="AF126" s="170"/>
      <c r="AG126" s="170"/>
      <c r="AH126" s="56" t="str">
        <f t="array" ref="AH126">XLOOKUP(AJ126,SEA!B:B,SEA!A:A)</f>
        <v>#N/A</v>
      </c>
      <c r="AI126" s="56" t="str">
        <f t="shared" si="1"/>
        <v>#N/A</v>
      </c>
      <c r="AJ126" s="4" t="str">
        <f t="shared" si="9"/>
        <v/>
      </c>
      <c r="AK126" s="4"/>
      <c r="AL126" s="4"/>
      <c r="AM126" s="4"/>
      <c r="AN126" s="56"/>
      <c r="AO126" s="56"/>
      <c r="AP126" s="4"/>
      <c r="AQ126" s="4"/>
      <c r="AR126" s="4"/>
      <c r="AS126" s="4"/>
      <c r="AT126" s="56"/>
      <c r="AU126" s="56"/>
      <c r="AV126" s="4"/>
      <c r="AW126" s="4"/>
      <c r="AX126" s="4"/>
      <c r="AY126" s="4"/>
      <c r="AZ126" s="56"/>
      <c r="BA126" s="56"/>
      <c r="BB126" s="4" t="str">
        <f t="shared" si="11"/>
        <v>TC0005217100</v>
      </c>
      <c r="BE126" s="4"/>
      <c r="BF126" s="56"/>
      <c r="BG126" s="56"/>
      <c r="BH126" s="4" t="str">
        <f t="shared" si="6"/>
        <v>TC0005800200</v>
      </c>
      <c r="BK126" s="4"/>
      <c r="BL126" s="56" t="str">
        <f t="array" ref="BL126">XLOOKUP(BN126,SEA!B:B,SEA!A:A)</f>
        <v>#N/A</v>
      </c>
      <c r="BM126" s="56" t="str">
        <f t="shared" si="7"/>
        <v>#N/A</v>
      </c>
      <c r="BN126" s="4" t="str">
        <f t="shared" si="8"/>
        <v/>
      </c>
      <c r="BO126" s="4"/>
      <c r="BP126" s="4"/>
      <c r="BQ126" s="4"/>
      <c r="BR126" s="4"/>
      <c r="BS126" s="4"/>
    </row>
    <row r="127">
      <c r="A127" s="166">
        <v>1.0</v>
      </c>
      <c r="B127" s="14"/>
      <c r="C127" s="183"/>
      <c r="D127" s="183"/>
      <c r="E127" s="183"/>
      <c r="F127" s="171"/>
      <c r="G127" s="4"/>
      <c r="H127" s="4"/>
      <c r="I127" s="4"/>
      <c r="J127" s="4"/>
      <c r="K127" s="172"/>
      <c r="L127" s="4"/>
      <c r="M127" s="4"/>
      <c r="N127" s="4"/>
      <c r="O127" s="4"/>
      <c r="P127" s="171"/>
      <c r="Q127" s="14" t="s">
        <v>2120</v>
      </c>
      <c r="R127" s="14" t="s">
        <v>234</v>
      </c>
      <c r="S127" s="14" t="s">
        <v>233</v>
      </c>
      <c r="T127" s="14">
        <v>35.0</v>
      </c>
      <c r="U127" s="172"/>
      <c r="V127" s="14" t="s">
        <v>2121</v>
      </c>
      <c r="W127" s="14" t="s">
        <v>2270</v>
      </c>
      <c r="X127" s="14" t="s">
        <v>1589</v>
      </c>
      <c r="Y127" s="14">
        <v>25.0</v>
      </c>
      <c r="Z127" s="171"/>
      <c r="AA127" s="14"/>
      <c r="AB127" s="14"/>
      <c r="AC127" s="14"/>
      <c r="AD127" s="14"/>
      <c r="AE127" s="170"/>
      <c r="AF127" s="170"/>
      <c r="AG127" s="170"/>
      <c r="AH127" s="56" t="str">
        <f t="array" ref="AH127">XLOOKUP(AJ127,SEA!B:B,SEA!A:A)</f>
        <v>#N/A</v>
      </c>
      <c r="AI127" s="56" t="str">
        <f t="shared" si="1"/>
        <v>#N/A</v>
      </c>
      <c r="AJ127" s="4" t="str">
        <f t="shared" si="9"/>
        <v/>
      </c>
      <c r="AK127" s="4"/>
      <c r="AL127" s="4"/>
      <c r="AM127" s="4"/>
      <c r="AN127" s="56"/>
      <c r="AO127" s="56"/>
      <c r="AP127" s="4"/>
      <c r="AQ127" s="4"/>
      <c r="AR127" s="4"/>
      <c r="AS127" s="4"/>
      <c r="AT127" s="56"/>
      <c r="AU127" s="56"/>
      <c r="AV127" s="4"/>
      <c r="AW127" s="4"/>
      <c r="AX127" s="4"/>
      <c r="AY127" s="4"/>
      <c r="AZ127" s="56"/>
      <c r="BA127" s="56"/>
      <c r="BB127" s="4" t="str">
        <f t="shared" si="11"/>
        <v>TC0005700200</v>
      </c>
      <c r="BE127" s="4"/>
      <c r="BF127" s="56"/>
      <c r="BG127" s="56"/>
      <c r="BH127" s="4" t="str">
        <f t="shared" si="6"/>
        <v>TC0007517800</v>
      </c>
      <c r="BK127" s="4"/>
      <c r="BL127" s="56" t="str">
        <f t="array" ref="BL127">XLOOKUP(BN127,SEA!B:B,SEA!A:A)</f>
        <v>#N/A</v>
      </c>
      <c r="BM127" s="56" t="str">
        <f t="shared" si="7"/>
        <v>#N/A</v>
      </c>
      <c r="BN127" s="4" t="str">
        <f t="shared" si="8"/>
        <v/>
      </c>
      <c r="BO127" s="4"/>
      <c r="BP127" s="4"/>
      <c r="BQ127" s="4"/>
      <c r="BR127" s="4"/>
      <c r="BS127" s="4"/>
    </row>
    <row r="128">
      <c r="A128" s="166">
        <v>1.0</v>
      </c>
      <c r="B128" s="14"/>
      <c r="C128" s="183"/>
      <c r="D128" s="183"/>
      <c r="E128" s="183"/>
      <c r="F128" s="171"/>
      <c r="G128" s="4"/>
      <c r="H128" s="4"/>
      <c r="I128" s="4"/>
      <c r="J128" s="4"/>
      <c r="K128" s="172"/>
      <c r="L128" s="4"/>
      <c r="M128" s="4"/>
      <c r="N128" s="4"/>
      <c r="O128" s="4"/>
      <c r="P128" s="171"/>
      <c r="Q128" s="14" t="s">
        <v>2120</v>
      </c>
      <c r="R128" s="14" t="s">
        <v>231</v>
      </c>
      <c r="S128" s="14" t="s">
        <v>230</v>
      </c>
      <c r="T128" s="14">
        <v>35.0</v>
      </c>
      <c r="U128" s="172"/>
      <c r="V128" s="14" t="s">
        <v>2121</v>
      </c>
      <c r="W128" s="14" t="s">
        <v>1620</v>
      </c>
      <c r="X128" s="14" t="s">
        <v>1619</v>
      </c>
      <c r="Y128" s="14">
        <v>40.0</v>
      </c>
      <c r="Z128" s="171"/>
      <c r="AA128" s="14"/>
      <c r="AB128" s="14"/>
      <c r="AC128" s="14"/>
      <c r="AD128" s="14"/>
      <c r="AE128" s="170"/>
      <c r="AF128" s="170"/>
      <c r="AG128" s="170"/>
      <c r="AH128" s="56" t="str">
        <f t="array" ref="AH128">XLOOKUP(AJ128,SEA!B:B,SEA!A:A)</f>
        <v>#N/A</v>
      </c>
      <c r="AI128" s="56" t="str">
        <f t="shared" si="1"/>
        <v>#N/A</v>
      </c>
      <c r="AJ128" s="4" t="str">
        <f t="shared" si="9"/>
        <v/>
      </c>
      <c r="AK128" s="4"/>
      <c r="AL128" s="4"/>
      <c r="AM128" s="4"/>
      <c r="AN128" s="56"/>
      <c r="AO128" s="56"/>
      <c r="AP128" s="4"/>
      <c r="AQ128" s="4"/>
      <c r="AR128" s="4"/>
      <c r="AS128" s="4"/>
      <c r="AT128" s="56"/>
      <c r="AU128" s="56"/>
      <c r="AV128" s="4"/>
      <c r="AW128" s="4"/>
      <c r="AX128" s="4"/>
      <c r="AY128" s="4"/>
      <c r="AZ128" s="56"/>
      <c r="BA128" s="56"/>
      <c r="BB128" s="4" t="str">
        <f t="shared" si="11"/>
        <v>TC0005700400</v>
      </c>
      <c r="BE128" s="4"/>
      <c r="BF128" s="56"/>
      <c r="BG128" s="56"/>
      <c r="BH128" s="4" t="str">
        <f t="shared" si="6"/>
        <v>TC0007517900</v>
      </c>
      <c r="BK128" s="4"/>
      <c r="BL128" s="56" t="str">
        <f t="array" ref="BL128">XLOOKUP(BN128,SEA!B:B,SEA!A:A)</f>
        <v>#N/A</v>
      </c>
      <c r="BM128" s="56" t="str">
        <f t="shared" si="7"/>
        <v>#N/A</v>
      </c>
      <c r="BN128" s="4" t="str">
        <f t="shared" si="8"/>
        <v/>
      </c>
      <c r="BO128" s="4"/>
      <c r="BP128" s="4"/>
      <c r="BQ128" s="4"/>
      <c r="BR128" s="4"/>
      <c r="BS128" s="4"/>
    </row>
    <row r="129">
      <c r="A129" s="166">
        <v>1.0</v>
      </c>
      <c r="B129" s="14"/>
      <c r="C129" s="183"/>
      <c r="D129" s="183"/>
      <c r="E129" s="183"/>
      <c r="F129" s="171"/>
      <c r="G129" s="4"/>
      <c r="H129" s="4"/>
      <c r="I129" s="4"/>
      <c r="J129" s="4"/>
      <c r="K129" s="172"/>
      <c r="L129" s="4"/>
      <c r="M129" s="4"/>
      <c r="N129" s="4"/>
      <c r="O129" s="4"/>
      <c r="P129" s="171"/>
      <c r="Q129" s="14" t="s">
        <v>2120</v>
      </c>
      <c r="R129" s="14" t="s">
        <v>537</v>
      </c>
      <c r="S129" s="14" t="s">
        <v>536</v>
      </c>
      <c r="T129" s="14">
        <v>4810.0</v>
      </c>
      <c r="U129" s="172"/>
      <c r="V129" s="14" t="s">
        <v>2121</v>
      </c>
      <c r="W129" s="14" t="s">
        <v>1624</v>
      </c>
      <c r="X129" s="14" t="s">
        <v>1623</v>
      </c>
      <c r="Y129" s="14">
        <v>50.0</v>
      </c>
      <c r="Z129" s="171"/>
      <c r="AA129" s="14"/>
      <c r="AB129" s="14"/>
      <c r="AC129" s="14"/>
      <c r="AD129" s="14"/>
      <c r="AE129" s="170"/>
      <c r="AF129" s="170"/>
      <c r="AG129" s="170"/>
      <c r="AH129" s="56" t="str">
        <f t="array" ref="AH129">XLOOKUP(AJ129,SEA!B:B,SEA!A:A)</f>
        <v>#N/A</v>
      </c>
      <c r="AI129" s="56" t="str">
        <f t="shared" si="1"/>
        <v>#N/A</v>
      </c>
      <c r="AJ129" s="4" t="str">
        <f t="shared" si="9"/>
        <v/>
      </c>
      <c r="AK129" s="4"/>
      <c r="AL129" s="4"/>
      <c r="AM129" s="4"/>
      <c r="AN129" s="56"/>
      <c r="AO129" s="56"/>
      <c r="AP129" s="4"/>
      <c r="AQ129" s="4"/>
      <c r="AR129" s="4"/>
      <c r="AS129" s="4"/>
      <c r="AT129" s="56"/>
      <c r="AU129" s="56"/>
      <c r="AV129" s="4"/>
      <c r="AW129" s="4"/>
      <c r="AX129" s="4"/>
      <c r="AY129" s="4"/>
      <c r="AZ129" s="56"/>
      <c r="BA129" s="56"/>
      <c r="BB129" s="4" t="str">
        <f t="shared" si="11"/>
        <v>TC0005800400</v>
      </c>
      <c r="BE129" s="4"/>
      <c r="BF129" s="56"/>
      <c r="BG129" s="56"/>
      <c r="BH129" s="4" t="str">
        <f t="shared" si="6"/>
        <v>TC0007518000</v>
      </c>
      <c r="BK129" s="4"/>
      <c r="BL129" s="56" t="str">
        <f t="array" ref="BL129">XLOOKUP(BN129,SEA!B:B,SEA!A:A)</f>
        <v>#N/A</v>
      </c>
      <c r="BM129" s="56" t="str">
        <f t="shared" si="7"/>
        <v>#N/A</v>
      </c>
      <c r="BN129" s="4" t="str">
        <f t="shared" si="8"/>
        <v/>
      </c>
      <c r="BO129" s="4"/>
      <c r="BP129" s="4"/>
      <c r="BQ129" s="4"/>
      <c r="BR129" s="4"/>
      <c r="BS129" s="4"/>
    </row>
    <row r="130">
      <c r="A130" s="166">
        <v>1.0</v>
      </c>
      <c r="B130" s="14"/>
      <c r="C130" s="183"/>
      <c r="D130" s="183"/>
      <c r="E130" s="183"/>
      <c r="F130" s="171"/>
      <c r="G130" s="4"/>
      <c r="H130" s="4"/>
      <c r="I130" s="4"/>
      <c r="J130" s="4"/>
      <c r="K130" s="172"/>
      <c r="L130" s="4"/>
      <c r="M130" s="4"/>
      <c r="N130" s="4"/>
      <c r="O130" s="4"/>
      <c r="P130" s="171"/>
      <c r="Q130" s="14" t="s">
        <v>2120</v>
      </c>
      <c r="R130" s="14" t="s">
        <v>540</v>
      </c>
      <c r="S130" s="14" t="s">
        <v>539</v>
      </c>
      <c r="T130" s="14">
        <v>810.0</v>
      </c>
      <c r="U130" s="172"/>
      <c r="V130" s="14" t="s">
        <v>2121</v>
      </c>
      <c r="W130" s="14" t="s">
        <v>1627</v>
      </c>
      <c r="X130" s="14" t="s">
        <v>1626</v>
      </c>
      <c r="Y130" s="14">
        <v>45.0</v>
      </c>
      <c r="Z130" s="171"/>
      <c r="AA130" s="14"/>
      <c r="AB130" s="14"/>
      <c r="AC130" s="14"/>
      <c r="AD130" s="14"/>
      <c r="AE130" s="170"/>
      <c r="AF130" s="170"/>
      <c r="AG130" s="170"/>
      <c r="AH130" s="56" t="str">
        <f t="array" ref="AH130">XLOOKUP(AJ130,SEA!B:B,SEA!A:A)</f>
        <v>#N/A</v>
      </c>
      <c r="AI130" s="56" t="str">
        <f t="shared" si="1"/>
        <v>#N/A</v>
      </c>
      <c r="AJ130" s="4" t="str">
        <f t="shared" si="9"/>
        <v/>
      </c>
      <c r="AK130" s="4"/>
      <c r="AL130" s="4"/>
      <c r="AM130" s="4"/>
      <c r="AN130" s="56"/>
      <c r="AO130" s="56"/>
      <c r="AP130" s="4"/>
      <c r="AQ130" s="4"/>
      <c r="AR130" s="4"/>
      <c r="AS130" s="4"/>
      <c r="AT130" s="56"/>
      <c r="AU130" s="56"/>
      <c r="AV130" s="4"/>
      <c r="AW130" s="4"/>
      <c r="AX130" s="4"/>
      <c r="AY130" s="4"/>
      <c r="AZ130" s="56"/>
      <c r="BA130" s="56"/>
      <c r="BB130" s="4" t="str">
        <f t="shared" si="11"/>
        <v>TC0006400000</v>
      </c>
      <c r="BE130" s="4"/>
      <c r="BF130" s="56"/>
      <c r="BG130" s="56"/>
      <c r="BH130" s="4" t="str">
        <f t="shared" si="6"/>
        <v>TC0007600000</v>
      </c>
      <c r="BK130" s="4"/>
      <c r="BL130" s="56" t="str">
        <f t="array" ref="BL130">XLOOKUP(BN130,SEA!B:B,SEA!A:A)</f>
        <v>#N/A</v>
      </c>
      <c r="BM130" s="56" t="str">
        <f t="shared" si="7"/>
        <v>#N/A</v>
      </c>
      <c r="BN130" s="4" t="str">
        <f t="shared" si="8"/>
        <v/>
      </c>
      <c r="BO130" s="4"/>
      <c r="BP130" s="4"/>
      <c r="BQ130" s="4"/>
      <c r="BR130" s="4"/>
      <c r="BS130" s="4"/>
    </row>
    <row r="131">
      <c r="A131" s="166">
        <v>1.0</v>
      </c>
      <c r="B131" s="14"/>
      <c r="C131" s="183"/>
      <c r="D131" s="183"/>
      <c r="E131" s="183"/>
      <c r="F131" s="171"/>
      <c r="G131" s="4"/>
      <c r="H131" s="4"/>
      <c r="I131" s="4"/>
      <c r="J131" s="4"/>
      <c r="K131" s="172"/>
      <c r="L131" s="4"/>
      <c r="M131" s="4"/>
      <c r="N131" s="4"/>
      <c r="O131" s="4"/>
      <c r="P131" s="171"/>
      <c r="Q131" s="14" t="s">
        <v>2120</v>
      </c>
      <c r="R131" s="14" t="s">
        <v>542</v>
      </c>
      <c r="S131" s="14" t="s">
        <v>541</v>
      </c>
      <c r="T131" s="14">
        <v>500.0</v>
      </c>
      <c r="U131" s="172"/>
      <c r="V131" s="14" t="s">
        <v>2121</v>
      </c>
      <c r="W131" s="14" t="s">
        <v>1630</v>
      </c>
      <c r="X131" s="14" t="s">
        <v>1629</v>
      </c>
      <c r="Y131" s="14">
        <v>35.0</v>
      </c>
      <c r="Z131" s="171"/>
      <c r="AA131" s="14"/>
      <c r="AB131" s="14"/>
      <c r="AC131" s="14"/>
      <c r="AD131" s="14"/>
      <c r="AE131" s="170"/>
      <c r="AF131" s="170"/>
      <c r="AG131" s="170"/>
      <c r="AH131" s="56" t="str">
        <f t="array" ref="AH131">XLOOKUP(AJ131,SEA!B:B,SEA!A:A)</f>
        <v>#N/A</v>
      </c>
      <c r="AI131" s="56" t="str">
        <f t="shared" si="1"/>
        <v>#N/A</v>
      </c>
      <c r="AJ131" s="4" t="str">
        <f t="shared" si="9"/>
        <v/>
      </c>
      <c r="AK131" s="4"/>
      <c r="AL131" s="4"/>
      <c r="AM131" s="4"/>
      <c r="AN131" s="56"/>
      <c r="AO131" s="56"/>
      <c r="AP131" s="4"/>
      <c r="AQ131" s="4"/>
      <c r="AR131" s="4"/>
      <c r="AS131" s="4"/>
      <c r="AT131" s="56"/>
      <c r="AU131" s="56"/>
      <c r="AV131" s="4"/>
      <c r="AW131" s="4"/>
      <c r="AX131" s="4"/>
      <c r="AY131" s="4"/>
      <c r="AZ131" s="56"/>
      <c r="BA131" s="56"/>
      <c r="BB131" s="4" t="str">
        <f t="shared" si="11"/>
        <v>TC0007517900</v>
      </c>
      <c r="BE131" s="4"/>
      <c r="BF131" s="56"/>
      <c r="BG131" s="56"/>
      <c r="BH131" s="4" t="str">
        <f t="shared" si="6"/>
        <v>TC0011800200</v>
      </c>
      <c r="BK131" s="4"/>
      <c r="BL131" s="56" t="str">
        <f t="array" ref="BL131">XLOOKUP(BN131,SEA!B:B,SEA!A:A)</f>
        <v>#N/A</v>
      </c>
      <c r="BM131" s="56" t="str">
        <f t="shared" si="7"/>
        <v>#N/A</v>
      </c>
      <c r="BN131" s="4" t="str">
        <f t="shared" si="8"/>
        <v/>
      </c>
      <c r="BO131" s="4"/>
      <c r="BP131" s="4"/>
      <c r="BQ131" s="4"/>
      <c r="BR131" s="4"/>
      <c r="BS131" s="4"/>
    </row>
    <row r="132">
      <c r="A132" s="166">
        <v>1.0</v>
      </c>
      <c r="B132" s="14"/>
      <c r="C132" s="183"/>
      <c r="D132" s="183"/>
      <c r="E132" s="183"/>
      <c r="F132" s="171"/>
      <c r="G132" s="4"/>
      <c r="H132" s="4"/>
      <c r="I132" s="4"/>
      <c r="J132" s="4"/>
      <c r="K132" s="172"/>
      <c r="L132" s="4"/>
      <c r="M132" s="4"/>
      <c r="N132" s="4"/>
      <c r="O132" s="4"/>
      <c r="P132" s="171"/>
      <c r="Q132" s="14" t="s">
        <v>2120</v>
      </c>
      <c r="R132" s="14" t="s">
        <v>481</v>
      </c>
      <c r="S132" s="14" t="s">
        <v>480</v>
      </c>
      <c r="T132" s="14">
        <v>80.0</v>
      </c>
      <c r="U132" s="172"/>
      <c r="V132" s="14" t="s">
        <v>2121</v>
      </c>
      <c r="W132" s="14" t="s">
        <v>2281</v>
      </c>
      <c r="X132" s="14" t="s">
        <v>2339</v>
      </c>
      <c r="Y132" s="14">
        <v>15.0</v>
      </c>
      <c r="Z132" s="171"/>
      <c r="AA132" s="14"/>
      <c r="AB132" s="14"/>
      <c r="AC132" s="14"/>
      <c r="AD132" s="14"/>
      <c r="AE132" s="170"/>
      <c r="AF132" s="170"/>
      <c r="AG132" s="170"/>
      <c r="AH132" s="56" t="str">
        <f t="array" ref="AH132">XLOOKUP(AJ132,SEA!B:B,SEA!A:A)</f>
        <v>#N/A</v>
      </c>
      <c r="AI132" s="56" t="str">
        <f t="shared" si="1"/>
        <v>#N/A</v>
      </c>
      <c r="AJ132" s="4" t="str">
        <f t="shared" si="9"/>
        <v/>
      </c>
      <c r="AK132" s="4"/>
      <c r="AL132" s="4"/>
      <c r="AM132" s="4"/>
      <c r="AN132" s="56"/>
      <c r="AO132" s="56"/>
      <c r="AP132" s="4"/>
      <c r="AQ132" s="4"/>
      <c r="AR132" s="4"/>
      <c r="AS132" s="4"/>
      <c r="AT132" s="56"/>
      <c r="AU132" s="56"/>
      <c r="AV132" s="4"/>
      <c r="AW132" s="4"/>
      <c r="AX132" s="4"/>
      <c r="AY132" s="4"/>
      <c r="AZ132" s="56"/>
      <c r="BA132" s="56"/>
      <c r="BB132" s="4" t="str">
        <f t="shared" si="11"/>
        <v>TC0007518000</v>
      </c>
      <c r="BE132" s="4"/>
      <c r="BF132" s="56"/>
      <c r="BG132" s="56"/>
      <c r="BH132" s="4" t="str">
        <f t="shared" si="6"/>
        <v>YS0002100002</v>
      </c>
      <c r="BK132" s="4"/>
      <c r="BL132" s="56" t="str">
        <f t="array" ref="BL132">XLOOKUP(BN132,SEA!B:B,SEA!A:A)</f>
        <v>#N/A</v>
      </c>
      <c r="BM132" s="56" t="str">
        <f t="shared" si="7"/>
        <v>#N/A</v>
      </c>
      <c r="BN132" s="4" t="str">
        <f t="shared" si="8"/>
        <v/>
      </c>
      <c r="BO132" s="4"/>
      <c r="BP132" s="4"/>
      <c r="BQ132" s="4"/>
      <c r="BR132" s="4"/>
      <c r="BS132" s="4"/>
    </row>
    <row r="133">
      <c r="A133" s="166">
        <v>1.0</v>
      </c>
      <c r="B133" s="14"/>
      <c r="C133" s="183"/>
      <c r="D133" s="183"/>
      <c r="E133" s="183"/>
      <c r="F133" s="171"/>
      <c r="G133" s="4"/>
      <c r="H133" s="4"/>
      <c r="I133" s="4"/>
      <c r="J133" s="4"/>
      <c r="K133" s="172"/>
      <c r="L133" s="4"/>
      <c r="M133" s="4"/>
      <c r="N133" s="4"/>
      <c r="O133" s="4"/>
      <c r="P133" s="171"/>
      <c r="Q133" s="14" t="s">
        <v>2120</v>
      </c>
      <c r="R133" s="14" t="s">
        <v>483</v>
      </c>
      <c r="S133" s="14" t="s">
        <v>482</v>
      </c>
      <c r="T133" s="14">
        <v>71.0</v>
      </c>
      <c r="U133" s="172"/>
      <c r="V133" s="14" t="s">
        <v>2121</v>
      </c>
      <c r="W133" s="14" t="s">
        <v>1608</v>
      </c>
      <c r="X133" s="14" t="s">
        <v>1607</v>
      </c>
      <c r="Y133" s="14">
        <v>45.0</v>
      </c>
      <c r="Z133" s="171"/>
      <c r="AA133" s="14"/>
      <c r="AB133" s="14"/>
      <c r="AC133" s="14"/>
      <c r="AD133" s="14"/>
      <c r="AE133" s="170"/>
      <c r="AF133" s="170"/>
      <c r="AG133" s="170"/>
      <c r="AH133" s="56" t="str">
        <f t="array" ref="AH133">XLOOKUP(AJ133,SEA!B:B,SEA!A:A)</f>
        <v>#N/A</v>
      </c>
      <c r="AI133" s="56" t="str">
        <f t="shared" si="1"/>
        <v>#N/A</v>
      </c>
      <c r="AJ133" s="4" t="str">
        <f t="shared" si="9"/>
        <v/>
      </c>
      <c r="AK133" s="4"/>
      <c r="AL133" s="4"/>
      <c r="AM133" s="4"/>
      <c r="AN133" s="56"/>
      <c r="AO133" s="56"/>
      <c r="AP133" s="4"/>
      <c r="AQ133" s="4"/>
      <c r="AR133" s="4"/>
      <c r="AS133" s="4"/>
      <c r="AT133" s="56"/>
      <c r="AU133" s="56"/>
      <c r="AV133" s="4"/>
      <c r="AW133" s="4"/>
      <c r="AX133" s="4"/>
      <c r="AY133" s="4"/>
      <c r="AZ133" s="56"/>
      <c r="BA133" s="56"/>
      <c r="BB133" s="4" t="str">
        <f t="shared" si="11"/>
        <v>TC0007600000</v>
      </c>
      <c r="BE133" s="4"/>
      <c r="BF133" s="56"/>
      <c r="BG133" s="56"/>
      <c r="BH133" s="4" t="str">
        <f t="shared" si="6"/>
        <v>YS0002300002</v>
      </c>
      <c r="BK133" s="4"/>
      <c r="BL133" s="56" t="str">
        <f t="array" ref="BL133">XLOOKUP(BN133,SEA!B:B,SEA!A:A)</f>
        <v>#N/A</v>
      </c>
      <c r="BM133" s="56" t="str">
        <f t="shared" si="7"/>
        <v>#N/A</v>
      </c>
      <c r="BN133" s="4" t="str">
        <f t="shared" si="8"/>
        <v/>
      </c>
      <c r="BO133" s="4"/>
      <c r="BP133" s="4"/>
      <c r="BQ133" s="4"/>
      <c r="BR133" s="4"/>
      <c r="BS133" s="4"/>
    </row>
    <row r="134">
      <c r="A134" s="166">
        <v>1.0</v>
      </c>
      <c r="B134" s="14"/>
      <c r="C134" s="183"/>
      <c r="D134" s="183"/>
      <c r="E134" s="183"/>
      <c r="F134" s="171"/>
      <c r="G134" s="4"/>
      <c r="H134" s="4"/>
      <c r="I134" s="4"/>
      <c r="J134" s="4"/>
      <c r="K134" s="172"/>
      <c r="L134" s="4"/>
      <c r="M134" s="4"/>
      <c r="N134" s="4"/>
      <c r="O134" s="4"/>
      <c r="P134" s="171"/>
      <c r="Q134" s="14" t="s">
        <v>2120</v>
      </c>
      <c r="R134" s="14" t="s">
        <v>94</v>
      </c>
      <c r="S134" s="14" t="s">
        <v>93</v>
      </c>
      <c r="T134" s="14">
        <v>60.0</v>
      </c>
      <c r="U134" s="172"/>
      <c r="V134" s="14" t="s">
        <v>2121</v>
      </c>
      <c r="W134" s="14" t="s">
        <v>1611</v>
      </c>
      <c r="X134" s="14" t="s">
        <v>1610</v>
      </c>
      <c r="Y134" s="14">
        <v>50.0</v>
      </c>
      <c r="Z134" s="171"/>
      <c r="AA134" s="14"/>
      <c r="AB134" s="14"/>
      <c r="AC134" s="14"/>
      <c r="AD134" s="14"/>
      <c r="AE134" s="170"/>
      <c r="AF134" s="170"/>
      <c r="AG134" s="170"/>
      <c r="AH134" s="56" t="str">
        <f t="array" ref="AH134">XLOOKUP(AJ134,SEA!B:B,SEA!A:A)</f>
        <v>#N/A</v>
      </c>
      <c r="AI134" s="56" t="str">
        <f t="shared" si="1"/>
        <v>#N/A</v>
      </c>
      <c r="AJ134" s="4" t="str">
        <f t="shared" si="9"/>
        <v/>
      </c>
      <c r="AK134" s="4"/>
      <c r="AL134" s="4"/>
      <c r="AM134" s="4"/>
      <c r="AN134" s="56"/>
      <c r="AO134" s="56"/>
      <c r="AP134" s="4"/>
      <c r="AQ134" s="4"/>
      <c r="AR134" s="4"/>
      <c r="AS134" s="4"/>
      <c r="AT134" s="56"/>
      <c r="AU134" s="56"/>
      <c r="AV134" s="4"/>
      <c r="AW134" s="4"/>
      <c r="AX134" s="4"/>
      <c r="AY134" s="4"/>
      <c r="AZ134" s="56"/>
      <c r="BA134" s="56"/>
      <c r="BB134" s="4" t="str">
        <f t="shared" si="11"/>
        <v>TC0011616900</v>
      </c>
      <c r="BE134" s="4"/>
      <c r="BF134" s="56"/>
      <c r="BG134" s="56"/>
      <c r="BH134" s="4" t="str">
        <f t="shared" si="6"/>
        <v>YS0006400000</v>
      </c>
      <c r="BK134" s="4"/>
      <c r="BL134" s="56" t="str">
        <f t="array" ref="BL134">XLOOKUP(BN134,SEA!B:B,SEA!A:A)</f>
        <v>#N/A</v>
      </c>
      <c r="BM134" s="56" t="str">
        <f t="shared" si="7"/>
        <v>#N/A</v>
      </c>
      <c r="BN134" s="4" t="str">
        <f t="shared" si="8"/>
        <v/>
      </c>
      <c r="BO134" s="4"/>
      <c r="BP134" s="4"/>
      <c r="BQ134" s="4"/>
      <c r="BR134" s="4"/>
      <c r="BS134" s="4"/>
    </row>
    <row r="135">
      <c r="A135" s="166">
        <v>1.0</v>
      </c>
      <c r="B135" s="14"/>
      <c r="C135" s="183"/>
      <c r="D135" s="183"/>
      <c r="E135" s="183"/>
      <c r="F135" s="171"/>
      <c r="G135" s="4"/>
      <c r="H135" s="4"/>
      <c r="I135" s="4"/>
      <c r="J135" s="4"/>
      <c r="K135" s="172"/>
      <c r="L135" s="4"/>
      <c r="M135" s="4"/>
      <c r="N135" s="4"/>
      <c r="O135" s="4"/>
      <c r="P135" s="171"/>
      <c r="Q135" s="14" t="s">
        <v>2120</v>
      </c>
      <c r="R135" s="14" t="s">
        <v>92</v>
      </c>
      <c r="S135" s="14" t="s">
        <v>91</v>
      </c>
      <c r="T135" s="14">
        <v>90.0</v>
      </c>
      <c r="U135" s="172"/>
      <c r="V135" s="14" t="s">
        <v>2121</v>
      </c>
      <c r="W135" s="14" t="s">
        <v>1614</v>
      </c>
      <c r="X135" s="14" t="s">
        <v>1613</v>
      </c>
      <c r="Y135" s="14">
        <v>45.0</v>
      </c>
      <c r="Z135" s="171"/>
      <c r="AA135" s="14"/>
      <c r="AB135" s="14"/>
      <c r="AC135" s="14"/>
      <c r="AD135" s="14"/>
      <c r="AE135" s="170"/>
      <c r="AF135" s="170"/>
      <c r="AG135" s="170"/>
      <c r="AH135" s="56" t="str">
        <f t="array" ref="AH135">XLOOKUP(AJ135,SEA!B:B,SEA!A:A)</f>
        <v>#N/A</v>
      </c>
      <c r="AI135" s="56" t="str">
        <f t="shared" si="1"/>
        <v>#N/A</v>
      </c>
      <c r="AJ135" s="4" t="str">
        <f t="shared" si="9"/>
        <v/>
      </c>
      <c r="AK135" s="4"/>
      <c r="AL135" s="4"/>
      <c r="AM135" s="4"/>
      <c r="AN135" s="56"/>
      <c r="AO135" s="56"/>
      <c r="AP135" s="4"/>
      <c r="AQ135" s="4"/>
      <c r="AR135" s="4"/>
      <c r="AS135" s="4"/>
      <c r="AT135" s="56"/>
      <c r="AU135" s="56"/>
      <c r="AV135" s="4"/>
      <c r="AW135" s="4"/>
      <c r="AX135" s="4"/>
      <c r="AY135" s="4"/>
      <c r="AZ135" s="56"/>
      <c r="BA135" s="56"/>
      <c r="BB135" s="4" t="str">
        <f t="shared" si="11"/>
        <v>TC0011800400</v>
      </c>
      <c r="BE135" s="4"/>
      <c r="BF135" s="56"/>
      <c r="BG135" s="56"/>
      <c r="BH135" s="4" t="str">
        <f t="shared" si="6"/>
        <v>YS0007000000</v>
      </c>
      <c r="BK135" s="4"/>
      <c r="BL135" s="56" t="str">
        <f t="array" ref="BL135">XLOOKUP(BN135,SEA!B:B,SEA!A:A)</f>
        <v>#N/A</v>
      </c>
      <c r="BM135" s="56" t="str">
        <f t="shared" si="7"/>
        <v>#N/A</v>
      </c>
      <c r="BN135" s="4" t="str">
        <f t="shared" si="8"/>
        <v/>
      </c>
      <c r="BO135" s="4"/>
      <c r="BP135" s="4"/>
      <c r="BQ135" s="4"/>
      <c r="BR135" s="4"/>
      <c r="BS135" s="4"/>
    </row>
    <row r="136">
      <c r="A136" s="166">
        <v>1.0</v>
      </c>
      <c r="B136" s="14"/>
      <c r="C136" s="183"/>
      <c r="D136" s="183"/>
      <c r="E136" s="183"/>
      <c r="F136" s="171"/>
      <c r="G136" s="4"/>
      <c r="H136" s="4"/>
      <c r="I136" s="4"/>
      <c r="J136" s="4"/>
      <c r="K136" s="172"/>
      <c r="L136" s="4"/>
      <c r="M136" s="4"/>
      <c r="N136" s="4"/>
      <c r="O136" s="4"/>
      <c r="P136" s="171"/>
      <c r="Q136" s="14" t="s">
        <v>2120</v>
      </c>
      <c r="R136" s="14" t="s">
        <v>760</v>
      </c>
      <c r="S136" s="14" t="s">
        <v>759</v>
      </c>
      <c r="T136" s="14">
        <v>120.0</v>
      </c>
      <c r="U136" s="172"/>
      <c r="V136" s="14" t="s">
        <v>2121</v>
      </c>
      <c r="W136" s="14" t="s">
        <v>1617</v>
      </c>
      <c r="X136" s="14" t="s">
        <v>1616</v>
      </c>
      <c r="Y136" s="14">
        <v>25.0</v>
      </c>
      <c r="Z136" s="171"/>
      <c r="AA136" s="14"/>
      <c r="AB136" s="14"/>
      <c r="AC136" s="14"/>
      <c r="AD136" s="14"/>
      <c r="AE136" s="170"/>
      <c r="AF136" s="170"/>
      <c r="AG136" s="170"/>
      <c r="AH136" s="56" t="str">
        <f t="array" ref="AH136">XLOOKUP(AJ136,SEA!B:B,SEA!A:A)</f>
        <v>#N/A</v>
      </c>
      <c r="AI136" s="56" t="str">
        <f t="shared" si="1"/>
        <v>#N/A</v>
      </c>
      <c r="AJ136" s="4" t="str">
        <f t="shared" si="9"/>
        <v/>
      </c>
      <c r="AK136" s="4"/>
      <c r="AL136" s="4"/>
      <c r="AM136" s="4"/>
      <c r="AN136" s="56"/>
      <c r="AO136" s="56"/>
      <c r="AP136" s="4"/>
      <c r="AQ136" s="4"/>
      <c r="AR136" s="4"/>
      <c r="AS136" s="4"/>
      <c r="AT136" s="56"/>
      <c r="AU136" s="56"/>
      <c r="AV136" s="4"/>
      <c r="AW136" s="4"/>
      <c r="AX136" s="4"/>
      <c r="AY136" s="4"/>
      <c r="AZ136" s="56"/>
      <c r="BA136" s="56"/>
      <c r="BB136" s="4" t="str">
        <f t="shared" si="11"/>
        <v>YS0000600200</v>
      </c>
      <c r="BE136" s="4"/>
      <c r="BF136" s="56"/>
      <c r="BG136" s="56"/>
      <c r="BH136" s="4" t="str">
        <f t="shared" si="6"/>
        <v>YS0007600000</v>
      </c>
      <c r="BK136" s="4"/>
      <c r="BL136" s="56" t="str">
        <f t="array" ref="BL136">XLOOKUP(BN136,SEA!B:B,SEA!A:A)</f>
        <v>#N/A</v>
      </c>
      <c r="BM136" s="56" t="str">
        <f t="shared" si="7"/>
        <v>#N/A</v>
      </c>
      <c r="BN136" s="4" t="str">
        <f t="shared" si="8"/>
        <v/>
      </c>
      <c r="BO136" s="4"/>
      <c r="BP136" s="4"/>
      <c r="BQ136" s="4"/>
      <c r="BR136" s="4"/>
      <c r="BS136" s="4"/>
    </row>
    <row r="137">
      <c r="A137" s="166">
        <v>1.0</v>
      </c>
      <c r="B137" s="14"/>
      <c r="C137" s="183"/>
      <c r="D137" s="183"/>
      <c r="E137" s="183"/>
      <c r="F137" s="171"/>
      <c r="G137" s="4"/>
      <c r="H137" s="4"/>
      <c r="I137" s="4"/>
      <c r="J137" s="4"/>
      <c r="K137" s="172"/>
      <c r="L137" s="4"/>
      <c r="M137" s="4"/>
      <c r="N137" s="4"/>
      <c r="O137" s="4"/>
      <c r="P137" s="171"/>
      <c r="Q137" s="14" t="s">
        <v>2120</v>
      </c>
      <c r="R137" s="14" t="s">
        <v>756</v>
      </c>
      <c r="S137" s="14" t="s">
        <v>755</v>
      </c>
      <c r="T137" s="14">
        <v>120.0</v>
      </c>
      <c r="U137" s="172"/>
      <c r="V137" s="14" t="s">
        <v>2121</v>
      </c>
      <c r="W137" s="14" t="s">
        <v>2292</v>
      </c>
      <c r="X137" s="14" t="s">
        <v>2340</v>
      </c>
      <c r="Y137" s="14">
        <v>10.0</v>
      </c>
      <c r="Z137" s="171"/>
      <c r="AA137" s="14"/>
      <c r="AB137" s="14"/>
      <c r="AC137" s="14"/>
      <c r="AD137" s="14"/>
      <c r="AE137" s="170"/>
      <c r="AF137" s="170"/>
      <c r="AG137" s="170"/>
      <c r="AH137" s="56" t="str">
        <f t="array" ref="AH137">XLOOKUP(AJ137,SEA!B:B,SEA!A:A)</f>
        <v>#N/A</v>
      </c>
      <c r="AI137" s="56" t="str">
        <f t="shared" si="1"/>
        <v>#N/A</v>
      </c>
      <c r="AJ137" s="4" t="str">
        <f t="shared" si="9"/>
        <v/>
      </c>
      <c r="AK137" s="4"/>
      <c r="AL137" s="4"/>
      <c r="AM137" s="4"/>
      <c r="AN137" s="56"/>
      <c r="AO137" s="56"/>
      <c r="AP137" s="4"/>
      <c r="AQ137" s="4"/>
      <c r="AR137" s="4"/>
      <c r="AS137" s="4"/>
      <c r="AT137" s="56"/>
      <c r="AU137" s="56"/>
      <c r="AV137" s="4"/>
      <c r="AW137" s="4"/>
      <c r="AX137" s="4"/>
      <c r="AY137" s="4"/>
      <c r="AZ137" s="56"/>
      <c r="BA137" s="56"/>
      <c r="BB137" s="4" t="str">
        <f t="shared" si="11"/>
        <v>YS0002100002</v>
      </c>
      <c r="BE137" s="4"/>
      <c r="BF137" s="56"/>
      <c r="BG137" s="56"/>
      <c r="BH137" s="4" t="str">
        <f t="shared" si="6"/>
        <v>YS0008416900</v>
      </c>
      <c r="BK137" s="4"/>
      <c r="BL137" s="56" t="str">
        <f t="array" ref="BL137">XLOOKUP(BN137,SEA!B:B,SEA!A:A)</f>
        <v>#N/A</v>
      </c>
      <c r="BM137" s="56" t="str">
        <f t="shared" si="7"/>
        <v>#N/A</v>
      </c>
      <c r="BN137" s="4" t="str">
        <f t="shared" si="8"/>
        <v/>
      </c>
      <c r="BO137" s="4"/>
      <c r="BP137" s="4"/>
      <c r="BQ137" s="4"/>
      <c r="BR137" s="4"/>
      <c r="BS137" s="4"/>
    </row>
    <row r="138">
      <c r="A138" s="166">
        <v>1.0</v>
      </c>
      <c r="B138" s="14"/>
      <c r="C138" s="183"/>
      <c r="D138" s="183"/>
      <c r="E138" s="183"/>
      <c r="F138" s="171"/>
      <c r="G138" s="4"/>
      <c r="H138" s="4"/>
      <c r="I138" s="4"/>
      <c r="J138" s="4"/>
      <c r="K138" s="172"/>
      <c r="L138" s="4"/>
      <c r="M138" s="4"/>
      <c r="N138" s="4"/>
      <c r="O138" s="4"/>
      <c r="P138" s="171"/>
      <c r="Q138" s="14" t="s">
        <v>2120</v>
      </c>
      <c r="R138" s="14" t="s">
        <v>477</v>
      </c>
      <c r="S138" s="14" t="s">
        <v>476</v>
      </c>
      <c r="T138" s="14">
        <v>99.0</v>
      </c>
      <c r="U138" s="172"/>
      <c r="V138" s="14" t="s">
        <v>2121</v>
      </c>
      <c r="W138" s="14" t="s">
        <v>2295</v>
      </c>
      <c r="X138" s="14" t="s">
        <v>1598</v>
      </c>
      <c r="Y138" s="14">
        <v>30.0</v>
      </c>
      <c r="Z138" s="171"/>
      <c r="AA138" s="14"/>
      <c r="AB138" s="14"/>
      <c r="AC138" s="14"/>
      <c r="AD138" s="14"/>
      <c r="AE138" s="170"/>
      <c r="AF138" s="170"/>
      <c r="AG138" s="170"/>
      <c r="AH138" s="56" t="str">
        <f t="array" ref="AH138">XLOOKUP(AJ138,SEA!B:B,SEA!A:A)</f>
        <v>#N/A</v>
      </c>
      <c r="AI138" s="56" t="str">
        <f t="shared" si="1"/>
        <v>#N/A</v>
      </c>
      <c r="AJ138" s="4" t="str">
        <f t="shared" si="9"/>
        <v/>
      </c>
      <c r="AK138" s="4"/>
      <c r="AL138" s="4"/>
      <c r="AM138" s="4"/>
      <c r="AN138" s="56"/>
      <c r="AO138" s="56"/>
      <c r="AP138" s="4"/>
      <c r="AQ138" s="4"/>
      <c r="AR138" s="4"/>
      <c r="AS138" s="4"/>
      <c r="AT138" s="56"/>
      <c r="AU138" s="56"/>
      <c r="AV138" s="4"/>
      <c r="AW138" s="4"/>
      <c r="AX138" s="4"/>
      <c r="AY138" s="4"/>
      <c r="AZ138" s="56"/>
      <c r="BA138" s="56"/>
      <c r="BB138" s="4" t="str">
        <f t="shared" si="11"/>
        <v>YS0002300002</v>
      </c>
      <c r="BE138" s="4"/>
      <c r="BF138" s="56"/>
      <c r="BG138" s="56"/>
      <c r="BH138" s="4" t="str">
        <f t="shared" si="6"/>
        <v>YS0009000000</v>
      </c>
      <c r="BK138" s="4"/>
      <c r="BL138" s="56" t="str">
        <f t="array" ref="BL138">XLOOKUP(BN138,SEA!B:B,SEA!A:A)</f>
        <v>#N/A</v>
      </c>
      <c r="BM138" s="56" t="str">
        <f t="shared" si="7"/>
        <v>#N/A</v>
      </c>
      <c r="BN138" s="4" t="str">
        <f t="shared" si="8"/>
        <v/>
      </c>
      <c r="BO138" s="4"/>
      <c r="BP138" s="4"/>
      <c r="BQ138" s="4"/>
      <c r="BR138" s="4"/>
      <c r="BS138" s="4"/>
    </row>
    <row r="139">
      <c r="A139" s="166">
        <v>1.0</v>
      </c>
      <c r="B139" s="14"/>
      <c r="C139" s="183"/>
      <c r="D139" s="183"/>
      <c r="E139" s="183"/>
      <c r="F139" s="171"/>
      <c r="G139" s="4"/>
      <c r="H139" s="4"/>
      <c r="I139" s="4"/>
      <c r="J139" s="4"/>
      <c r="K139" s="172"/>
      <c r="L139" s="4"/>
      <c r="M139" s="4"/>
      <c r="N139" s="4"/>
      <c r="O139" s="4"/>
      <c r="P139" s="171"/>
      <c r="Q139" s="14" t="s">
        <v>2120</v>
      </c>
      <c r="R139" s="14" t="s">
        <v>96</v>
      </c>
      <c r="S139" s="14" t="s">
        <v>95</v>
      </c>
      <c r="T139" s="14">
        <v>60.0</v>
      </c>
      <c r="U139" s="172"/>
      <c r="V139" s="14" t="s">
        <v>2121</v>
      </c>
      <c r="W139" s="14" t="s">
        <v>2298</v>
      </c>
      <c r="X139" s="14" t="s">
        <v>1598</v>
      </c>
      <c r="Y139" s="14">
        <v>45.0</v>
      </c>
      <c r="Z139" s="171"/>
      <c r="AA139" s="14"/>
      <c r="AB139" s="14"/>
      <c r="AC139" s="14"/>
      <c r="AD139" s="14"/>
      <c r="AE139" s="170"/>
      <c r="AF139" s="170"/>
      <c r="AG139" s="170"/>
      <c r="AH139" s="56" t="str">
        <f t="array" ref="AH139">XLOOKUP(AJ139,SEA!B:B,SEA!A:A)</f>
        <v>#N/A</v>
      </c>
      <c r="AI139" s="56" t="str">
        <f t="shared" si="1"/>
        <v>#N/A</v>
      </c>
      <c r="AJ139" s="4" t="str">
        <f t="shared" si="9"/>
        <v/>
      </c>
      <c r="AK139" s="4"/>
      <c r="AL139" s="4"/>
      <c r="AM139" s="4"/>
      <c r="AN139" s="56"/>
      <c r="AO139" s="56"/>
      <c r="AP139" s="4"/>
      <c r="AQ139" s="4"/>
      <c r="AR139" s="4"/>
      <c r="AS139" s="4"/>
      <c r="AT139" s="56"/>
      <c r="AU139" s="56"/>
      <c r="AV139" s="4"/>
      <c r="AW139" s="4"/>
      <c r="AX139" s="4"/>
      <c r="AY139" s="4"/>
      <c r="AZ139" s="56"/>
      <c r="BA139" s="56"/>
      <c r="BB139" s="4" t="str">
        <f t="shared" si="11"/>
        <v>YS0006400000</v>
      </c>
      <c r="BE139" s="4"/>
      <c r="BF139" s="56"/>
      <c r="BG139" s="56"/>
      <c r="BH139" s="4" t="str">
        <f t="shared" si="6"/>
        <v>YS0010100000</v>
      </c>
      <c r="BK139" s="4"/>
      <c r="BL139" s="56" t="str">
        <f t="array" ref="BL139">XLOOKUP(BN139,SEA!B:B,SEA!A:A)</f>
        <v>#N/A</v>
      </c>
      <c r="BM139" s="56" t="str">
        <f t="shared" si="7"/>
        <v>#N/A</v>
      </c>
      <c r="BN139" s="4" t="str">
        <f t="shared" si="8"/>
        <v/>
      </c>
      <c r="BO139" s="4"/>
      <c r="BP139" s="4"/>
      <c r="BQ139" s="4"/>
      <c r="BR139" s="4"/>
      <c r="BS139" s="4"/>
    </row>
    <row r="140">
      <c r="A140" s="166">
        <v>1.0</v>
      </c>
      <c r="B140" s="14"/>
      <c r="C140" s="185"/>
      <c r="D140" s="185"/>
      <c r="E140" s="185"/>
      <c r="F140" s="171"/>
      <c r="G140" s="4"/>
      <c r="H140" s="4"/>
      <c r="I140" s="4"/>
      <c r="J140" s="4"/>
      <c r="K140" s="172"/>
      <c r="L140" s="4"/>
      <c r="M140" s="4"/>
      <c r="N140" s="4"/>
      <c r="O140" s="4"/>
      <c r="P140" s="171"/>
      <c r="Q140" s="14" t="s">
        <v>2120</v>
      </c>
      <c r="R140" s="14" t="s">
        <v>98</v>
      </c>
      <c r="S140" s="14" t="s">
        <v>97</v>
      </c>
      <c r="T140" s="14">
        <v>60.0</v>
      </c>
      <c r="U140" s="172"/>
      <c r="V140" s="14" t="s">
        <v>2121</v>
      </c>
      <c r="W140" s="14" t="s">
        <v>2299</v>
      </c>
      <c r="X140" s="14" t="s">
        <v>1598</v>
      </c>
      <c r="Y140" s="14">
        <v>45.0</v>
      </c>
      <c r="Z140" s="171"/>
      <c r="AA140" s="14"/>
      <c r="AB140" s="14"/>
      <c r="AC140" s="14"/>
      <c r="AD140" s="14"/>
      <c r="AE140" s="170"/>
      <c r="AF140" s="170"/>
      <c r="AG140" s="170"/>
      <c r="AH140" s="56" t="str">
        <f t="array" ref="AH140">XLOOKUP(AJ140,SEA!B:B,SEA!A:A)</f>
        <v>#N/A</v>
      </c>
      <c r="AI140" s="56" t="str">
        <f t="shared" si="1"/>
        <v>#N/A</v>
      </c>
      <c r="AJ140" s="4" t="str">
        <f t="shared" si="9"/>
        <v/>
      </c>
      <c r="AK140" s="4"/>
      <c r="AL140" s="4"/>
      <c r="AM140" s="4"/>
      <c r="AN140" s="56"/>
      <c r="AO140" s="56"/>
      <c r="AP140" s="4"/>
      <c r="AQ140" s="4"/>
      <c r="AR140" s="4"/>
      <c r="AS140" s="4"/>
      <c r="AT140" s="56"/>
      <c r="AU140" s="56"/>
      <c r="AV140" s="4"/>
      <c r="AW140" s="4"/>
      <c r="AX140" s="4"/>
      <c r="AY140" s="4"/>
      <c r="AZ140" s="56"/>
      <c r="BA140" s="56"/>
      <c r="BB140" s="4" t="str">
        <f t="shared" si="11"/>
        <v>YS0007000000</v>
      </c>
      <c r="BE140" s="4"/>
      <c r="BF140" s="56"/>
      <c r="BG140" s="56"/>
      <c r="BH140" s="4" t="str">
        <f t="shared" si="6"/>
        <v>YS0018200000</v>
      </c>
      <c r="BK140" s="4"/>
      <c r="BL140" s="56" t="str">
        <f t="array" ref="BL140">XLOOKUP(BN140,SEA!B:B,SEA!A:A)</f>
        <v>#N/A</v>
      </c>
      <c r="BM140" s="56" t="str">
        <f t="shared" si="7"/>
        <v>#N/A</v>
      </c>
      <c r="BN140" s="4" t="str">
        <f t="shared" si="8"/>
        <v/>
      </c>
      <c r="BO140" s="4"/>
      <c r="BP140" s="4"/>
      <c r="BQ140" s="4"/>
      <c r="BR140" s="4"/>
      <c r="BS140" s="4"/>
    </row>
    <row r="141">
      <c r="A141" s="166">
        <v>1.0</v>
      </c>
      <c r="B141" s="14"/>
      <c r="C141" s="185"/>
      <c r="D141" s="185"/>
      <c r="E141" s="185"/>
      <c r="F141" s="171"/>
      <c r="G141" s="4"/>
      <c r="H141" s="4"/>
      <c r="I141" s="4"/>
      <c r="J141" s="4"/>
      <c r="K141" s="172"/>
      <c r="L141" s="4"/>
      <c r="M141" s="4"/>
      <c r="N141" s="4"/>
      <c r="O141" s="4"/>
      <c r="P141" s="171"/>
      <c r="Q141" s="14" t="s">
        <v>2120</v>
      </c>
      <c r="R141" s="14" t="s">
        <v>88</v>
      </c>
      <c r="S141" s="14" t="s">
        <v>87</v>
      </c>
      <c r="T141" s="14">
        <v>284.0</v>
      </c>
      <c r="U141" s="172"/>
      <c r="V141" s="14" t="s">
        <v>2121</v>
      </c>
      <c r="W141" s="14" t="s">
        <v>2301</v>
      </c>
      <c r="X141" s="14" t="s">
        <v>1598</v>
      </c>
      <c r="Y141" s="14">
        <v>25.0</v>
      </c>
      <c r="Z141" s="171"/>
      <c r="AA141" s="14"/>
      <c r="AB141" s="14"/>
      <c r="AC141" s="14"/>
      <c r="AD141" s="14"/>
      <c r="AE141" s="170"/>
      <c r="AF141" s="170"/>
      <c r="AG141" s="170"/>
      <c r="AH141" s="56" t="str">
        <f t="array" ref="AH141">XLOOKUP(AJ141,SEA!B:B,SEA!A:A)</f>
        <v>#N/A</v>
      </c>
      <c r="AI141" s="56" t="str">
        <f t="shared" si="1"/>
        <v>#N/A</v>
      </c>
      <c r="AJ141" s="4" t="str">
        <f t="shared" si="9"/>
        <v/>
      </c>
      <c r="AK141" s="4"/>
      <c r="AL141" s="4"/>
      <c r="AM141" s="4"/>
      <c r="AN141" s="56"/>
      <c r="AO141" s="56"/>
      <c r="AP141" s="4"/>
      <c r="AQ141" s="4"/>
      <c r="AR141" s="4"/>
      <c r="AS141" s="4"/>
      <c r="AT141" s="56"/>
      <c r="AU141" s="56"/>
      <c r="AV141" s="4"/>
      <c r="AW141" s="4"/>
      <c r="AX141" s="4"/>
      <c r="AY141" s="4"/>
      <c r="AZ141" s="56"/>
      <c r="BA141" s="56"/>
      <c r="BB141" s="4" t="str">
        <f t="shared" si="11"/>
        <v>YS0007200400</v>
      </c>
      <c r="BE141" s="4"/>
      <c r="BF141" s="56"/>
      <c r="BG141" s="56"/>
      <c r="BH141" s="4" t="str">
        <f t="shared" si="6"/>
        <v>YS0018400000</v>
      </c>
      <c r="BK141" s="4"/>
      <c r="BL141" s="56" t="str">
        <f t="array" ref="BL141">XLOOKUP(BN141,SEA!B:B,SEA!A:A)</f>
        <v>#N/A</v>
      </c>
      <c r="BM141" s="56" t="str">
        <f t="shared" si="7"/>
        <v>#N/A</v>
      </c>
      <c r="BN141" s="4" t="str">
        <f t="shared" si="8"/>
        <v/>
      </c>
      <c r="BO141" s="4"/>
      <c r="BP141" s="4"/>
      <c r="BQ141" s="4"/>
      <c r="BR141" s="4"/>
      <c r="BS141" s="4"/>
    </row>
    <row r="142">
      <c r="A142" s="166">
        <v>1.0</v>
      </c>
      <c r="B142" s="14"/>
      <c r="C142" s="185"/>
      <c r="D142" s="185"/>
      <c r="E142" s="185"/>
      <c r="F142" s="171"/>
      <c r="G142" s="4"/>
      <c r="H142" s="4"/>
      <c r="I142" s="4"/>
      <c r="J142" s="4"/>
      <c r="K142" s="172"/>
      <c r="L142" s="4"/>
      <c r="M142" s="4"/>
      <c r="N142" s="4"/>
      <c r="O142" s="4"/>
      <c r="P142" s="171"/>
      <c r="Q142" s="14" t="s">
        <v>2120</v>
      </c>
      <c r="R142" s="14" t="s">
        <v>741</v>
      </c>
      <c r="S142" s="14" t="s">
        <v>740</v>
      </c>
      <c r="T142" s="14">
        <v>78.0</v>
      </c>
      <c r="U142" s="172"/>
      <c r="V142" s="14" t="s">
        <v>2121</v>
      </c>
      <c r="W142" s="14" t="s">
        <v>770</v>
      </c>
      <c r="X142" s="14" t="s">
        <v>769</v>
      </c>
      <c r="Y142" s="14">
        <v>140.0</v>
      </c>
      <c r="Z142" s="171"/>
      <c r="AA142" s="14"/>
      <c r="AB142" s="14"/>
      <c r="AC142" s="14"/>
      <c r="AD142" s="14"/>
      <c r="AE142" s="170"/>
      <c r="AF142" s="170"/>
      <c r="AG142" s="170"/>
      <c r="AH142" s="56" t="str">
        <f t="array" ref="AH142">XLOOKUP(AJ142,SEA!B:B,SEA!A:A)</f>
        <v>#N/A</v>
      </c>
      <c r="AI142" s="56" t="str">
        <f t="shared" si="1"/>
        <v>#N/A</v>
      </c>
      <c r="AJ142" s="4" t="str">
        <f t="shared" si="9"/>
        <v/>
      </c>
      <c r="AK142" s="4"/>
      <c r="AL142" s="4"/>
      <c r="AM142" s="4"/>
      <c r="AN142" s="56"/>
      <c r="AO142" s="56"/>
      <c r="AP142" s="4"/>
      <c r="AQ142" s="4"/>
      <c r="AR142" s="4"/>
      <c r="AS142" s="4"/>
      <c r="AT142" s="56"/>
      <c r="AU142" s="56"/>
      <c r="AV142" s="4"/>
      <c r="AW142" s="4"/>
      <c r="AX142" s="4"/>
      <c r="AY142" s="4"/>
      <c r="AZ142" s="56"/>
      <c r="BA142" s="56"/>
      <c r="BB142" s="4" t="str">
        <f t="shared" si="11"/>
        <v>YS0007600000</v>
      </c>
      <c r="BE142" s="4"/>
      <c r="BF142" s="56"/>
      <c r="BG142" s="56"/>
      <c r="BH142" s="4" t="str">
        <f t="shared" si="6"/>
        <v>YS0018900000</v>
      </c>
      <c r="BK142" s="4"/>
      <c r="BL142" s="56" t="str">
        <f t="array" ref="BL142">XLOOKUP(BN142,SEA!B:B,SEA!A:A)</f>
        <v>#N/A</v>
      </c>
      <c r="BM142" s="56" t="str">
        <f t="shared" si="7"/>
        <v>#N/A</v>
      </c>
      <c r="BN142" s="4" t="str">
        <f t="shared" si="8"/>
        <v/>
      </c>
      <c r="BO142" s="4"/>
      <c r="BP142" s="4"/>
      <c r="BQ142" s="4"/>
      <c r="BR142" s="4"/>
      <c r="BS142" s="4"/>
    </row>
    <row r="143">
      <c r="A143" s="166">
        <v>1.0</v>
      </c>
      <c r="B143" s="14"/>
      <c r="C143" s="183"/>
      <c r="D143" s="185"/>
      <c r="E143" s="185"/>
      <c r="F143" s="171"/>
      <c r="G143" s="4"/>
      <c r="H143" s="4"/>
      <c r="I143" s="4"/>
      <c r="J143" s="4"/>
      <c r="K143" s="172"/>
      <c r="L143" s="4"/>
      <c r="M143" s="4"/>
      <c r="N143" s="4"/>
      <c r="O143" s="4"/>
      <c r="P143" s="171"/>
      <c r="Q143" s="14" t="s">
        <v>2120</v>
      </c>
      <c r="R143" s="14" t="s">
        <v>735</v>
      </c>
      <c r="S143" s="14" t="s">
        <v>734</v>
      </c>
      <c r="T143" s="14">
        <v>47.0</v>
      </c>
      <c r="U143" s="172"/>
      <c r="V143" s="14" t="s">
        <v>2121</v>
      </c>
      <c r="W143" s="14" t="s">
        <v>768</v>
      </c>
      <c r="X143" s="14" t="s">
        <v>767</v>
      </c>
      <c r="Y143" s="14">
        <v>100.0</v>
      </c>
      <c r="Z143" s="171"/>
      <c r="AA143" s="14"/>
      <c r="AB143" s="14"/>
      <c r="AC143" s="14"/>
      <c r="AD143" s="14"/>
      <c r="AE143" s="170"/>
      <c r="AF143" s="170"/>
      <c r="AG143" s="170"/>
      <c r="AH143" s="56" t="str">
        <f t="array" ref="AH143">XLOOKUP(AJ143,SEA!B:B,SEA!A:A)</f>
        <v>#N/A</v>
      </c>
      <c r="AI143" s="56" t="str">
        <f t="shared" si="1"/>
        <v>#N/A</v>
      </c>
      <c r="AJ143" s="4" t="str">
        <f t="shared" si="9"/>
        <v/>
      </c>
      <c r="AK143" s="4"/>
      <c r="AL143" s="4"/>
      <c r="AM143" s="4"/>
      <c r="AN143" s="56"/>
      <c r="AO143" s="56"/>
      <c r="AP143" s="4"/>
      <c r="AQ143" s="4"/>
      <c r="AR143" s="4"/>
      <c r="AS143" s="4"/>
      <c r="AT143" s="56"/>
      <c r="AU143" s="56"/>
      <c r="AV143" s="4"/>
      <c r="AW143" s="4"/>
      <c r="AX143" s="4"/>
      <c r="AY143" s="4"/>
      <c r="AZ143" s="56"/>
      <c r="BA143" s="56"/>
      <c r="BB143" s="4" t="str">
        <f t="shared" si="11"/>
        <v>YS0008800000</v>
      </c>
      <c r="BE143" s="4"/>
      <c r="BF143" s="56"/>
      <c r="BG143" s="56"/>
      <c r="BH143" s="4"/>
      <c r="BK143" s="4"/>
      <c r="BL143" s="56" t="str">
        <f t="array" ref="BL143">XLOOKUP(BN143,SEA!B:B,SEA!A:A)</f>
        <v>#N/A</v>
      </c>
      <c r="BM143" s="56" t="str">
        <f t="shared" si="7"/>
        <v>#N/A</v>
      </c>
      <c r="BN143" s="4" t="str">
        <f t="shared" si="8"/>
        <v/>
      </c>
      <c r="BO143" s="4"/>
      <c r="BP143" s="4"/>
      <c r="BQ143" s="4"/>
      <c r="BR143" s="4"/>
      <c r="BS143" s="4"/>
    </row>
    <row r="144">
      <c r="A144" s="166">
        <v>1.0</v>
      </c>
      <c r="B144" s="14"/>
      <c r="C144" s="183"/>
      <c r="D144" s="185"/>
      <c r="E144" s="185"/>
      <c r="F144" s="171"/>
      <c r="G144" s="4"/>
      <c r="H144" s="4"/>
      <c r="I144" s="4"/>
      <c r="J144" s="4"/>
      <c r="K144" s="172"/>
      <c r="L144" s="4"/>
      <c r="M144" s="4"/>
      <c r="N144" s="4"/>
      <c r="O144" s="4"/>
      <c r="P144" s="171"/>
      <c r="Q144" s="14" t="s">
        <v>2120</v>
      </c>
      <c r="R144" s="14" t="s">
        <v>238</v>
      </c>
      <c r="S144" s="14" t="s">
        <v>237</v>
      </c>
      <c r="T144" s="14">
        <v>11.0</v>
      </c>
      <c r="U144" s="172"/>
      <c r="V144" s="14" t="s">
        <v>2121</v>
      </c>
      <c r="W144" s="14" t="s">
        <v>798</v>
      </c>
      <c r="X144" s="14" t="s">
        <v>797</v>
      </c>
      <c r="Y144" s="14">
        <v>50.0</v>
      </c>
      <c r="Z144" s="171"/>
      <c r="AA144" s="14"/>
      <c r="AB144" s="14"/>
      <c r="AC144" s="14"/>
      <c r="AD144" s="14"/>
      <c r="AE144" s="170"/>
      <c r="AF144" s="170"/>
      <c r="AG144" s="170"/>
      <c r="AH144" s="56" t="str">
        <f t="array" ref="AH144">XLOOKUP(AJ144,SEA!B:B,SEA!A:A)</f>
        <v>#N/A</v>
      </c>
      <c r="AI144" s="56" t="str">
        <f t="shared" si="1"/>
        <v>#N/A</v>
      </c>
      <c r="AJ144" s="4" t="str">
        <f t="shared" si="9"/>
        <v/>
      </c>
      <c r="AK144" s="4"/>
      <c r="AL144" s="4"/>
      <c r="AM144" s="4"/>
      <c r="AN144" s="56"/>
      <c r="AO144" s="56"/>
      <c r="AP144" s="4"/>
      <c r="AQ144" s="4"/>
      <c r="AR144" s="4"/>
      <c r="AS144" s="4"/>
      <c r="AT144" s="56"/>
      <c r="AU144" s="56"/>
      <c r="AV144" s="4"/>
      <c r="AW144" s="4"/>
      <c r="AX144" s="4"/>
      <c r="AY144" s="4"/>
      <c r="AZ144" s="56"/>
      <c r="BA144" s="56"/>
      <c r="BB144" s="4" t="str">
        <f t="shared" si="11"/>
        <v>YS0009300000</v>
      </c>
      <c r="BE144" s="4"/>
      <c r="BF144" s="56"/>
      <c r="BG144" s="56"/>
      <c r="BH144" s="4"/>
      <c r="BI144" s="4"/>
      <c r="BJ144" s="4"/>
      <c r="BK144" s="4"/>
      <c r="BL144" s="56" t="str">
        <f t="array" ref="BL144">XLOOKUP(BN144,SEA!B:B,SEA!A:A)</f>
        <v>#N/A</v>
      </c>
      <c r="BM144" s="56" t="str">
        <f t="shared" si="7"/>
        <v>#N/A</v>
      </c>
      <c r="BN144" s="4" t="str">
        <f t="shared" si="8"/>
        <v/>
      </c>
      <c r="BO144" s="4"/>
      <c r="BP144" s="4"/>
      <c r="BQ144" s="4"/>
      <c r="BR144" s="4"/>
      <c r="BS144" s="4"/>
    </row>
    <row r="145">
      <c r="A145" s="166">
        <v>1.0</v>
      </c>
      <c r="B145" s="14"/>
      <c r="C145" s="183"/>
      <c r="D145" s="185"/>
      <c r="E145" s="185"/>
      <c r="F145" s="171"/>
      <c r="G145" s="4"/>
      <c r="H145" s="4"/>
      <c r="I145" s="4"/>
      <c r="J145" s="4"/>
      <c r="K145" s="172"/>
      <c r="L145" s="4"/>
      <c r="M145" s="4"/>
      <c r="N145" s="4"/>
      <c r="O145" s="4"/>
      <c r="P145" s="171"/>
      <c r="Q145" s="14" t="s">
        <v>2120</v>
      </c>
      <c r="R145" s="14" t="s">
        <v>778</v>
      </c>
      <c r="S145" s="14" t="s">
        <v>771</v>
      </c>
      <c r="T145" s="14">
        <v>8.0</v>
      </c>
      <c r="U145" s="172"/>
      <c r="V145" s="4"/>
      <c r="W145" s="4"/>
      <c r="X145" s="4"/>
      <c r="Y145" s="4"/>
      <c r="Z145" s="171"/>
      <c r="AA145" s="14"/>
      <c r="AB145" s="14"/>
      <c r="AC145" s="14"/>
      <c r="AD145" s="14"/>
      <c r="AE145" s="170"/>
      <c r="AF145" s="170"/>
      <c r="AG145" s="170"/>
      <c r="AH145" s="56" t="str">
        <f t="array" ref="AH145">XLOOKUP(AJ145,SEA!B:B,SEA!A:A)</f>
        <v>#N/A</v>
      </c>
      <c r="AI145" s="56" t="str">
        <f t="shared" si="1"/>
        <v>#N/A</v>
      </c>
      <c r="AJ145" s="4" t="str">
        <f t="shared" si="9"/>
        <v/>
      </c>
      <c r="AK145" s="4"/>
      <c r="AL145" s="4"/>
      <c r="AM145" s="4"/>
      <c r="AN145" s="56"/>
      <c r="AO145" s="56"/>
      <c r="AP145" s="4"/>
      <c r="AQ145" s="4"/>
      <c r="AR145" s="4"/>
      <c r="AS145" s="4"/>
      <c r="AT145" s="56"/>
      <c r="AU145" s="56"/>
      <c r="AV145" s="4"/>
      <c r="AW145" s="4"/>
      <c r="AX145" s="4"/>
      <c r="AY145" s="4"/>
      <c r="AZ145" s="56"/>
      <c r="BA145" s="56"/>
      <c r="BB145" s="4" t="str">
        <f t="shared" si="11"/>
        <v>YS0011700000</v>
      </c>
      <c r="BE145" s="4"/>
      <c r="BF145" s="56"/>
      <c r="BG145" s="56"/>
      <c r="BH145" s="4"/>
      <c r="BI145" s="4"/>
      <c r="BJ145" s="4"/>
      <c r="BK145" s="4"/>
      <c r="BL145" s="56" t="str">
        <f t="array" ref="BL145">XLOOKUP(BN145,SEA!B:B,SEA!A:A)</f>
        <v>#N/A</v>
      </c>
      <c r="BM145" s="56" t="str">
        <f t="shared" si="7"/>
        <v>#N/A</v>
      </c>
      <c r="BN145" s="4" t="str">
        <f t="shared" si="8"/>
        <v/>
      </c>
      <c r="BO145" s="4"/>
      <c r="BP145" s="4"/>
      <c r="BQ145" s="4"/>
      <c r="BR145" s="4"/>
      <c r="BS145" s="4"/>
    </row>
    <row r="146">
      <c r="A146" s="166">
        <v>1.0</v>
      </c>
      <c r="B146" s="14"/>
      <c r="C146" s="183"/>
      <c r="D146" s="185"/>
      <c r="E146" s="185"/>
      <c r="F146" s="171"/>
      <c r="G146" s="4"/>
      <c r="H146" s="4"/>
      <c r="I146" s="4"/>
      <c r="J146" s="4"/>
      <c r="K146" s="172"/>
      <c r="L146" s="4"/>
      <c r="M146" s="4"/>
      <c r="N146" s="4"/>
      <c r="O146" s="4"/>
      <c r="P146" s="171"/>
      <c r="Q146" s="14" t="s">
        <v>2120</v>
      </c>
      <c r="R146" s="14" t="s">
        <v>428</v>
      </c>
      <c r="S146" s="14" t="s">
        <v>427</v>
      </c>
      <c r="T146" s="14">
        <v>120.0</v>
      </c>
      <c r="U146" s="172"/>
      <c r="V146" s="4"/>
      <c r="W146" s="4"/>
      <c r="X146" s="4"/>
      <c r="Y146" s="4"/>
      <c r="Z146" s="171"/>
      <c r="AA146" s="14"/>
      <c r="AB146" s="14"/>
      <c r="AC146" s="14"/>
      <c r="AD146" s="14"/>
      <c r="AE146" s="170"/>
      <c r="AF146" s="170"/>
      <c r="AG146" s="170"/>
      <c r="AH146" s="56" t="str">
        <f t="array" ref="AH146">XLOOKUP(AJ146,SEA!B:B,SEA!A:A)</f>
        <v>#N/A</v>
      </c>
      <c r="AI146" s="56" t="str">
        <f t="shared" si="1"/>
        <v>#N/A</v>
      </c>
      <c r="AJ146" s="4" t="str">
        <f t="shared" si="9"/>
        <v/>
      </c>
      <c r="AK146" s="4"/>
      <c r="AL146" s="4"/>
      <c r="AM146" s="4"/>
      <c r="AN146" s="56"/>
      <c r="AO146" s="56"/>
      <c r="AP146" s="4"/>
      <c r="AQ146" s="4"/>
      <c r="AR146" s="4"/>
      <c r="AS146" s="4"/>
      <c r="AT146" s="56"/>
      <c r="AU146" s="56"/>
      <c r="AV146" s="4"/>
      <c r="AW146" s="4"/>
      <c r="AX146" s="4"/>
      <c r="AY146" s="4"/>
      <c r="AZ146" s="56"/>
      <c r="BA146" s="56"/>
      <c r="BB146" s="4" t="str">
        <f t="shared" si="11"/>
        <v>YS0018200000</v>
      </c>
      <c r="BE146" s="4"/>
      <c r="BF146" s="56"/>
      <c r="BG146" s="56"/>
      <c r="BH146" s="4"/>
      <c r="BI146" s="4"/>
      <c r="BJ146" s="4"/>
      <c r="BK146" s="4"/>
      <c r="BL146" s="56" t="str">
        <f t="array" ref="BL146">XLOOKUP(BN146,SEA!B:B,SEA!A:A)</f>
        <v>#N/A</v>
      </c>
      <c r="BM146" s="56" t="str">
        <f t="shared" si="7"/>
        <v>#N/A</v>
      </c>
      <c r="BN146" s="4" t="str">
        <f t="shared" si="8"/>
        <v/>
      </c>
      <c r="BO146" s="4"/>
      <c r="BP146" s="4"/>
      <c r="BQ146" s="4"/>
      <c r="BR146" s="4"/>
      <c r="BS146" s="4"/>
    </row>
    <row r="147">
      <c r="A147" s="166">
        <v>1.0</v>
      </c>
      <c r="B147" s="14"/>
      <c r="C147" s="183"/>
      <c r="D147" s="185"/>
      <c r="E147" s="185"/>
      <c r="F147" s="171"/>
      <c r="G147" s="4"/>
      <c r="H147" s="4"/>
      <c r="I147" s="4"/>
      <c r="J147" s="4"/>
      <c r="K147" s="172"/>
      <c r="L147" s="4"/>
      <c r="M147" s="4"/>
      <c r="N147" s="4"/>
      <c r="O147" s="4"/>
      <c r="P147" s="171"/>
      <c r="Q147" s="14" t="s">
        <v>2120</v>
      </c>
      <c r="R147" s="14" t="s">
        <v>424</v>
      </c>
      <c r="S147" s="14" t="s">
        <v>423</v>
      </c>
      <c r="T147" s="14">
        <v>120.0</v>
      </c>
      <c r="U147" s="172"/>
      <c r="V147" s="4"/>
      <c r="W147" s="4"/>
      <c r="X147" s="4"/>
      <c r="Y147" s="4"/>
      <c r="Z147" s="171"/>
      <c r="AA147" s="14"/>
      <c r="AB147" s="14"/>
      <c r="AC147" s="14"/>
      <c r="AD147" s="14"/>
      <c r="AE147" s="170"/>
      <c r="AF147" s="170"/>
      <c r="AG147" s="170"/>
      <c r="AH147" s="56" t="str">
        <f t="array" ref="AH147">XLOOKUP(AJ147,SEA!B:B,SEA!A:A)</f>
        <v>#N/A</v>
      </c>
      <c r="AI147" s="56" t="str">
        <f t="shared" si="1"/>
        <v>#N/A</v>
      </c>
      <c r="AJ147" s="4" t="str">
        <f t="shared" si="9"/>
        <v/>
      </c>
      <c r="AK147" s="4"/>
      <c r="AL147" s="4"/>
      <c r="AM147" s="4"/>
      <c r="AN147" s="56"/>
      <c r="AO147" s="56"/>
      <c r="AP147" s="4"/>
      <c r="AQ147" s="4"/>
      <c r="AR147" s="4"/>
      <c r="AS147" s="4"/>
      <c r="AT147" s="56"/>
      <c r="AU147" s="56"/>
      <c r="AV147" s="4"/>
      <c r="AW147" s="4"/>
      <c r="AX147" s="4"/>
      <c r="AY147" s="4"/>
      <c r="AZ147" s="56"/>
      <c r="BA147" s="56"/>
      <c r="BB147" s="4" t="str">
        <f t="shared" si="11"/>
        <v>YS0018400000</v>
      </c>
      <c r="BE147" s="4"/>
      <c r="BF147" s="56"/>
      <c r="BG147" s="56"/>
      <c r="BH147" s="4"/>
      <c r="BI147" s="4"/>
      <c r="BJ147" s="4"/>
      <c r="BK147" s="4"/>
      <c r="BL147" s="56" t="str">
        <f t="array" ref="BL147">XLOOKUP(BN147,SEA!B:B,SEA!A:A)</f>
        <v>#N/A</v>
      </c>
      <c r="BM147" s="56" t="str">
        <f t="shared" si="7"/>
        <v>#N/A</v>
      </c>
      <c r="BN147" s="4" t="str">
        <f t="shared" si="8"/>
        <v/>
      </c>
      <c r="BO147" s="4"/>
      <c r="BP147" s="4"/>
      <c r="BQ147" s="4"/>
      <c r="BR147" s="4"/>
      <c r="BS147" s="4"/>
    </row>
    <row r="148">
      <c r="A148" s="166">
        <v>1.0</v>
      </c>
      <c r="B148" s="14"/>
      <c r="C148" s="183"/>
      <c r="D148" s="185"/>
      <c r="E148" s="185"/>
      <c r="F148" s="171"/>
      <c r="G148" s="4"/>
      <c r="H148" s="4"/>
      <c r="I148" s="4"/>
      <c r="J148" s="4"/>
      <c r="K148" s="172"/>
      <c r="L148" s="4"/>
      <c r="M148" s="4"/>
      <c r="N148" s="4"/>
      <c r="O148" s="4"/>
      <c r="P148" s="171"/>
      <c r="Q148" s="14" t="s">
        <v>2120</v>
      </c>
      <c r="R148" s="14" t="s">
        <v>426</v>
      </c>
      <c r="S148" s="14" t="s">
        <v>425</v>
      </c>
      <c r="T148" s="14">
        <v>120.0</v>
      </c>
      <c r="U148" s="172"/>
      <c r="V148" s="4"/>
      <c r="W148" s="4"/>
      <c r="X148" s="4"/>
      <c r="Y148" s="4"/>
      <c r="Z148" s="171"/>
      <c r="AA148" s="14"/>
      <c r="AB148" s="14"/>
      <c r="AC148" s="14"/>
      <c r="AD148" s="14"/>
      <c r="AE148" s="170"/>
      <c r="AF148" s="170"/>
      <c r="AG148" s="170"/>
      <c r="AH148" s="56" t="str">
        <f t="array" ref="AH148">XLOOKUP(AJ148,SEA!B:B,SEA!A:A)</f>
        <v>#N/A</v>
      </c>
      <c r="AI148" s="56" t="str">
        <f t="shared" si="1"/>
        <v>#N/A</v>
      </c>
      <c r="AJ148" s="4" t="str">
        <f t="shared" si="9"/>
        <v/>
      </c>
      <c r="AK148" s="4"/>
      <c r="AL148" s="4"/>
      <c r="AM148" s="4"/>
      <c r="AN148" s="56"/>
      <c r="AO148" s="56"/>
      <c r="AP148" s="4"/>
      <c r="AQ148" s="4"/>
      <c r="AR148" s="4"/>
      <c r="AS148" s="4"/>
      <c r="AT148" s="56"/>
      <c r="AU148" s="56"/>
      <c r="AV148" s="4"/>
      <c r="AW148" s="4"/>
      <c r="AX148" s="4"/>
      <c r="AY148" s="4"/>
      <c r="AZ148" s="56"/>
      <c r="BA148" s="56"/>
      <c r="BB148" s="4" t="str">
        <f t="shared" si="11"/>
        <v>YS0018900000</v>
      </c>
      <c r="BE148" s="4"/>
      <c r="BF148" s="56"/>
      <c r="BG148" s="56"/>
      <c r="BH148" s="4"/>
      <c r="BI148" s="4"/>
      <c r="BJ148" s="4"/>
      <c r="BK148" s="4"/>
      <c r="BL148" s="56" t="str">
        <f t="array" ref="BL148">XLOOKUP(BN148,SEA!B:B,SEA!A:A)</f>
        <v>#N/A</v>
      </c>
      <c r="BM148" s="56" t="str">
        <f t="shared" si="7"/>
        <v>#N/A</v>
      </c>
      <c r="BN148" s="4" t="str">
        <f t="shared" si="8"/>
        <v/>
      </c>
      <c r="BO148" s="4"/>
      <c r="BP148" s="4"/>
      <c r="BQ148" s="4"/>
      <c r="BR148" s="4"/>
      <c r="BS148" s="4"/>
    </row>
    <row r="149">
      <c r="A149" s="166">
        <v>1.0</v>
      </c>
      <c r="B149" s="14"/>
      <c r="C149" s="183"/>
      <c r="D149" s="185"/>
      <c r="E149" s="185"/>
      <c r="F149" s="171"/>
      <c r="G149" s="4"/>
      <c r="H149" s="4"/>
      <c r="I149" s="4"/>
      <c r="J149" s="4"/>
      <c r="K149" s="172"/>
      <c r="L149" s="4"/>
      <c r="M149" s="4"/>
      <c r="N149" s="4"/>
      <c r="O149" s="4"/>
      <c r="P149" s="171"/>
      <c r="Q149" s="4"/>
      <c r="R149" s="4"/>
      <c r="S149" s="4"/>
      <c r="T149" s="4"/>
      <c r="U149" s="172"/>
      <c r="V149" s="4"/>
      <c r="W149" s="4"/>
      <c r="X149" s="4"/>
      <c r="Y149" s="4"/>
      <c r="Z149" s="171"/>
      <c r="AA149" s="4"/>
      <c r="AB149" s="4"/>
      <c r="AC149" s="4"/>
      <c r="AD149" s="4"/>
      <c r="AE149" s="170"/>
      <c r="AF149" s="170"/>
      <c r="AG149" s="170"/>
      <c r="AH149" s="56" t="str">
        <f t="array" ref="AH149">XLOOKUP(AJ149,SEA!B:B,SEA!A:A)</f>
        <v>#N/A</v>
      </c>
      <c r="AI149" s="56" t="str">
        <f t="shared" si="1"/>
        <v>#N/A</v>
      </c>
      <c r="AJ149" s="4" t="str">
        <f t="shared" si="9"/>
        <v/>
      </c>
      <c r="AK149" s="4"/>
      <c r="AL149" s="4"/>
      <c r="AM149" s="4"/>
      <c r="AN149" s="56"/>
      <c r="AO149" s="56"/>
      <c r="AP149" s="4"/>
      <c r="AQ149" s="4"/>
      <c r="AR149" s="4"/>
      <c r="AS149" s="4"/>
      <c r="AT149" s="56"/>
      <c r="AU149" s="56"/>
      <c r="AV149" s="4"/>
      <c r="AW149" s="4"/>
      <c r="AX149" s="4"/>
      <c r="AY149" s="4"/>
      <c r="AZ149" s="56"/>
      <c r="BA149" s="56"/>
      <c r="BB149" s="4" t="str">
        <f t="shared" si="11"/>
        <v>YS0019900000</v>
      </c>
      <c r="BE149" s="4"/>
      <c r="BF149" s="56"/>
      <c r="BG149" s="56"/>
      <c r="BH149" s="4"/>
      <c r="BI149" s="4"/>
      <c r="BJ149" s="4"/>
      <c r="BK149" s="4"/>
      <c r="BL149" s="56" t="str">
        <f t="array" ref="BL149">XLOOKUP(BN149,SEA!B:B,SEA!A:A)</f>
        <v>#N/A</v>
      </c>
      <c r="BM149" s="56" t="str">
        <f t="shared" si="7"/>
        <v>#N/A</v>
      </c>
      <c r="BN149" s="4" t="str">
        <f t="shared" si="8"/>
        <v/>
      </c>
      <c r="BO149" s="4"/>
      <c r="BP149" s="4"/>
      <c r="BQ149" s="4"/>
      <c r="BR149" s="4"/>
      <c r="BS149" s="4"/>
    </row>
    <row r="150">
      <c r="A150" s="166">
        <v>1.0</v>
      </c>
      <c r="B150" s="14"/>
      <c r="C150" s="183"/>
      <c r="D150" s="185"/>
      <c r="E150" s="185"/>
      <c r="F150" s="171"/>
      <c r="G150" s="4"/>
      <c r="H150" s="4"/>
      <c r="I150" s="4"/>
      <c r="J150" s="4"/>
      <c r="K150" s="172"/>
      <c r="L150" s="4"/>
      <c r="M150" s="4"/>
      <c r="N150" s="4"/>
      <c r="O150" s="4"/>
      <c r="P150" s="171"/>
      <c r="Q150" s="4"/>
      <c r="R150" s="4"/>
      <c r="S150" s="4"/>
      <c r="T150" s="4"/>
      <c r="U150" s="172"/>
      <c r="V150" s="4"/>
      <c r="W150" s="4"/>
      <c r="X150" s="4"/>
      <c r="Y150" s="4"/>
      <c r="Z150" s="171"/>
      <c r="AA150" s="4"/>
      <c r="AB150" s="4"/>
      <c r="AC150" s="4"/>
      <c r="AD150" s="4"/>
      <c r="AE150" s="170"/>
      <c r="AF150" s="170"/>
      <c r="AG150" s="170"/>
      <c r="AH150" s="56" t="str">
        <f t="array" ref="AH150">XLOOKUP(AJ150,SEA!B:B,SEA!A:A)</f>
        <v>#N/A</v>
      </c>
      <c r="AI150" s="56" t="str">
        <f t="shared" si="1"/>
        <v>#N/A</v>
      </c>
      <c r="AJ150" s="4" t="str">
        <f t="shared" si="9"/>
        <v/>
      </c>
      <c r="AK150" s="4"/>
      <c r="AL150" s="4"/>
      <c r="AM150" s="4"/>
      <c r="AN150" s="56"/>
      <c r="AO150" s="56"/>
      <c r="AP150" s="4"/>
      <c r="AQ150" s="4"/>
      <c r="AR150" s="4"/>
      <c r="AS150" s="4"/>
      <c r="AT150" s="56"/>
      <c r="AU150" s="56"/>
      <c r="AV150" s="4"/>
      <c r="AW150" s="4"/>
      <c r="AX150" s="4"/>
      <c r="AY150" s="4"/>
      <c r="AZ150" s="56"/>
      <c r="BA150" s="56"/>
      <c r="BB150" s="4"/>
      <c r="BE150" s="4"/>
      <c r="BF150" s="56"/>
      <c r="BG150" s="56"/>
      <c r="BH150" s="4"/>
      <c r="BI150" s="4"/>
      <c r="BJ150" s="4"/>
      <c r="BK150" s="4"/>
      <c r="BL150" s="56"/>
      <c r="BM150" s="56"/>
      <c r="BN150" s="4"/>
      <c r="BO150" s="4"/>
      <c r="BP150" s="4"/>
      <c r="BQ150" s="4"/>
      <c r="BR150" s="4"/>
      <c r="BS150" s="4"/>
    </row>
    <row r="151">
      <c r="A151" s="166">
        <v>1.0</v>
      </c>
      <c r="B151" s="14"/>
      <c r="C151" s="183"/>
      <c r="D151" s="185"/>
      <c r="E151" s="185"/>
      <c r="F151" s="171"/>
      <c r="G151" s="4"/>
      <c r="H151" s="4"/>
      <c r="I151" s="4"/>
      <c r="J151" s="4"/>
      <c r="K151" s="172"/>
      <c r="L151" s="4"/>
      <c r="M151" s="4"/>
      <c r="N151" s="4"/>
      <c r="O151" s="4"/>
      <c r="P151" s="171"/>
      <c r="Q151" s="4"/>
      <c r="R151" s="4"/>
      <c r="S151" s="4"/>
      <c r="T151" s="4"/>
      <c r="U151" s="172"/>
      <c r="V151" s="4"/>
      <c r="W151" s="4"/>
      <c r="X151" s="4"/>
      <c r="Y151" s="4"/>
      <c r="Z151" s="171"/>
      <c r="AA151" s="4"/>
      <c r="AB151" s="4"/>
      <c r="AC151" s="4"/>
      <c r="AD151" s="4"/>
      <c r="AE151" s="170"/>
      <c r="AF151" s="170"/>
      <c r="AG151" s="170"/>
      <c r="AH151" s="56" t="str">
        <f t="array" ref="AH151">XLOOKUP(AJ151,SEA!B:B,SEA!A:A)</f>
        <v>#N/A</v>
      </c>
      <c r="AI151" s="56" t="str">
        <f t="shared" si="1"/>
        <v>#N/A</v>
      </c>
      <c r="AJ151" s="4" t="str">
        <f t="shared" si="9"/>
        <v/>
      </c>
      <c r="AK151" s="4"/>
      <c r="AL151" s="4"/>
      <c r="AM151" s="4"/>
      <c r="AN151" s="56"/>
      <c r="AO151" s="56"/>
      <c r="AP151" s="4"/>
      <c r="AQ151" s="4"/>
      <c r="AR151" s="4"/>
      <c r="AS151" s="4"/>
      <c r="AT151" s="56"/>
      <c r="AU151" s="56"/>
      <c r="AV151" s="4"/>
      <c r="AW151" s="4"/>
      <c r="AX151" s="4"/>
      <c r="AY151" s="4"/>
      <c r="AZ151" s="56"/>
      <c r="BA151" s="56"/>
      <c r="BB151" s="4"/>
      <c r="BC151" s="4"/>
      <c r="BD151" s="4"/>
      <c r="BE151" s="4"/>
      <c r="BF151" s="56"/>
      <c r="BG151" s="56"/>
      <c r="BH151" s="4"/>
      <c r="BI151" s="4"/>
      <c r="BJ151" s="4"/>
      <c r="BK151" s="4"/>
      <c r="BL151" s="56"/>
      <c r="BM151" s="56"/>
      <c r="BN151" s="4"/>
      <c r="BO151" s="4"/>
      <c r="BP151" s="4"/>
      <c r="BQ151" s="4"/>
      <c r="BR151" s="4"/>
      <c r="BS151" s="4"/>
    </row>
    <row r="152">
      <c r="A152" s="166">
        <v>1.0</v>
      </c>
      <c r="B152" s="14"/>
      <c r="C152" s="183"/>
      <c r="D152" s="185"/>
      <c r="E152" s="185"/>
      <c r="F152" s="171"/>
      <c r="G152" s="4"/>
      <c r="H152" s="4"/>
      <c r="I152" s="4"/>
      <c r="J152" s="4"/>
      <c r="K152" s="172"/>
      <c r="L152" s="4"/>
      <c r="M152" s="4"/>
      <c r="N152" s="4"/>
      <c r="O152" s="4"/>
      <c r="P152" s="171"/>
      <c r="Q152" s="4"/>
      <c r="R152" s="4"/>
      <c r="S152" s="4"/>
      <c r="T152" s="4"/>
      <c r="U152" s="172"/>
      <c r="V152" s="4"/>
      <c r="W152" s="4"/>
      <c r="X152" s="4"/>
      <c r="Y152" s="4"/>
      <c r="Z152" s="171"/>
      <c r="AA152" s="4"/>
      <c r="AB152" s="4"/>
      <c r="AC152" s="4"/>
      <c r="AD152" s="4"/>
      <c r="AE152" s="170"/>
      <c r="AF152" s="170"/>
      <c r="AG152" s="170"/>
      <c r="AH152" s="56" t="str">
        <f t="array" ref="AH152">XLOOKUP(AJ152,SEA!B:B,SEA!A:A)</f>
        <v>#N/A</v>
      </c>
      <c r="AI152" s="56" t="str">
        <f t="shared" si="1"/>
        <v>#N/A</v>
      </c>
      <c r="AJ152" s="4" t="str">
        <f t="shared" si="9"/>
        <v/>
      </c>
      <c r="AK152" s="4"/>
      <c r="AL152" s="4"/>
      <c r="AM152" s="4"/>
      <c r="AN152" s="56"/>
      <c r="AO152" s="56"/>
      <c r="AP152" s="4"/>
      <c r="AQ152" s="4"/>
      <c r="AR152" s="4"/>
      <c r="AS152" s="4"/>
      <c r="AT152" s="56"/>
      <c r="AU152" s="56"/>
      <c r="AV152" s="4"/>
      <c r="AW152" s="4"/>
      <c r="AX152" s="4"/>
      <c r="AY152" s="4"/>
      <c r="AZ152" s="56"/>
      <c r="BA152" s="56"/>
      <c r="BB152" s="4"/>
      <c r="BC152" s="4"/>
      <c r="BD152" s="4"/>
      <c r="BE152" s="4"/>
      <c r="BF152" s="56"/>
      <c r="BG152" s="56"/>
      <c r="BH152" s="4"/>
      <c r="BI152" s="4"/>
      <c r="BJ152" s="4"/>
      <c r="BK152" s="4"/>
      <c r="BL152" s="56"/>
      <c r="BM152" s="56"/>
      <c r="BN152" s="4"/>
      <c r="BO152" s="4"/>
      <c r="BP152" s="4"/>
      <c r="BQ152" s="4"/>
      <c r="BR152" s="4"/>
      <c r="BS152" s="4"/>
    </row>
    <row r="153">
      <c r="A153" s="166">
        <v>1.0</v>
      </c>
      <c r="B153" s="14"/>
      <c r="C153" s="183"/>
      <c r="D153" s="185"/>
      <c r="E153" s="185"/>
      <c r="F153" s="171"/>
      <c r="G153" s="4"/>
      <c r="H153" s="4"/>
      <c r="I153" s="4"/>
      <c r="J153" s="4"/>
      <c r="K153" s="172"/>
      <c r="L153" s="4"/>
      <c r="M153" s="4"/>
      <c r="N153" s="4"/>
      <c r="O153" s="4"/>
      <c r="P153" s="171"/>
      <c r="Q153" s="4"/>
      <c r="R153" s="4"/>
      <c r="S153" s="4"/>
      <c r="T153" s="4"/>
      <c r="U153" s="172"/>
      <c r="V153" s="4"/>
      <c r="W153" s="4"/>
      <c r="X153" s="4"/>
      <c r="Y153" s="4"/>
      <c r="Z153" s="171"/>
      <c r="AA153" s="4"/>
      <c r="AB153" s="4"/>
      <c r="AC153" s="4"/>
      <c r="AD153" s="4"/>
      <c r="AE153" s="170"/>
      <c r="AF153" s="170"/>
      <c r="AG153" s="170"/>
      <c r="AH153" s="56" t="str">
        <f t="array" ref="AH153">XLOOKUP(AJ153,SEA!B:B,SEA!A:A)</f>
        <v>#N/A</v>
      </c>
      <c r="AI153" s="56" t="str">
        <f t="shared" si="1"/>
        <v>#N/A</v>
      </c>
      <c r="AJ153" s="4" t="str">
        <f t="shared" si="9"/>
        <v/>
      </c>
      <c r="AK153" s="4"/>
      <c r="AL153" s="4"/>
      <c r="AM153" s="4"/>
      <c r="AN153" s="56"/>
      <c r="AO153" s="56"/>
      <c r="AP153" s="4"/>
      <c r="AQ153" s="4"/>
      <c r="AR153" s="4"/>
      <c r="AS153" s="4"/>
      <c r="AT153" s="56"/>
      <c r="AU153" s="56"/>
      <c r="AV153" s="4"/>
      <c r="AW153" s="4"/>
      <c r="AX153" s="4"/>
      <c r="AY153" s="4"/>
      <c r="AZ153" s="56"/>
      <c r="BA153" s="56"/>
      <c r="BB153" s="4"/>
      <c r="BC153" s="4"/>
      <c r="BD153" s="4"/>
      <c r="BE153" s="4"/>
      <c r="BF153" s="56"/>
      <c r="BG153" s="56"/>
      <c r="BH153" s="4"/>
      <c r="BI153" s="4"/>
      <c r="BJ153" s="4"/>
      <c r="BK153" s="4"/>
      <c r="BL153" s="56"/>
      <c r="BM153" s="56"/>
      <c r="BN153" s="4"/>
      <c r="BO153" s="4"/>
      <c r="BP153" s="4"/>
      <c r="BQ153" s="4"/>
      <c r="BR153" s="4"/>
      <c r="BS153" s="4"/>
    </row>
    <row r="154">
      <c r="A154" s="166">
        <v>1.0</v>
      </c>
      <c r="B154" s="14"/>
      <c r="C154" s="183"/>
      <c r="D154" s="185"/>
      <c r="E154" s="185"/>
      <c r="F154" s="171"/>
      <c r="G154" s="4"/>
      <c r="H154" s="4"/>
      <c r="I154" s="4"/>
      <c r="J154" s="4"/>
      <c r="K154" s="172"/>
      <c r="L154" s="4"/>
      <c r="M154" s="4"/>
      <c r="N154" s="4"/>
      <c r="O154" s="4"/>
      <c r="P154" s="171"/>
      <c r="Q154" s="4"/>
      <c r="R154" s="4"/>
      <c r="S154" s="4"/>
      <c r="T154" s="4"/>
      <c r="U154" s="172"/>
      <c r="V154" s="4"/>
      <c r="W154" s="4"/>
      <c r="X154" s="4"/>
      <c r="Y154" s="4"/>
      <c r="Z154" s="171"/>
      <c r="AA154" s="4"/>
      <c r="AB154" s="4"/>
      <c r="AC154" s="4"/>
      <c r="AD154" s="4"/>
      <c r="AE154" s="170"/>
      <c r="AF154" s="170"/>
      <c r="AG154" s="170"/>
      <c r="AH154" s="56" t="str">
        <f t="array" ref="AH154">XLOOKUP(AJ154,SEA!B:B,SEA!A:A)</f>
        <v>#N/A</v>
      </c>
      <c r="AI154" s="56" t="str">
        <f t="shared" si="1"/>
        <v>#N/A</v>
      </c>
      <c r="AJ154" s="4" t="str">
        <f t="shared" si="9"/>
        <v/>
      </c>
      <c r="AK154" s="4"/>
      <c r="AL154" s="4"/>
      <c r="AM154" s="4"/>
      <c r="AN154" s="56"/>
      <c r="AO154" s="56"/>
      <c r="AP154" s="4"/>
      <c r="AQ154" s="4"/>
      <c r="AR154" s="4"/>
      <c r="AS154" s="4"/>
      <c r="AT154" s="56"/>
      <c r="AU154" s="56"/>
      <c r="AV154" s="4"/>
      <c r="AW154" s="4"/>
      <c r="AX154" s="4"/>
      <c r="AY154" s="4"/>
      <c r="AZ154" s="56"/>
      <c r="BA154" s="56"/>
      <c r="BB154" s="4"/>
      <c r="BC154" s="4"/>
      <c r="BD154" s="4"/>
      <c r="BE154" s="4"/>
      <c r="BF154" s="56"/>
      <c r="BG154" s="56"/>
      <c r="BH154" s="4"/>
      <c r="BI154" s="4"/>
      <c r="BJ154" s="4"/>
      <c r="BK154" s="4"/>
      <c r="BL154" s="56"/>
      <c r="BM154" s="56"/>
      <c r="BN154" s="4"/>
      <c r="BO154" s="4"/>
      <c r="BP154" s="4"/>
      <c r="BQ154" s="4"/>
      <c r="BR154" s="4"/>
      <c r="BS154" s="4"/>
    </row>
    <row r="155">
      <c r="A155" s="166">
        <v>1.0</v>
      </c>
      <c r="B155" s="14"/>
      <c r="C155" s="183"/>
      <c r="D155" s="185"/>
      <c r="E155" s="185"/>
      <c r="F155" s="171"/>
      <c r="G155" s="4"/>
      <c r="H155" s="4"/>
      <c r="I155" s="4"/>
      <c r="J155" s="4"/>
      <c r="K155" s="172"/>
      <c r="L155" s="4"/>
      <c r="M155" s="4"/>
      <c r="N155" s="4"/>
      <c r="O155" s="4"/>
      <c r="P155" s="171"/>
      <c r="Q155" s="4"/>
      <c r="R155" s="4"/>
      <c r="S155" s="4"/>
      <c r="T155" s="4"/>
      <c r="U155" s="172"/>
      <c r="V155" s="4"/>
      <c r="W155" s="4"/>
      <c r="X155" s="4"/>
      <c r="Y155" s="4"/>
      <c r="Z155" s="171"/>
      <c r="AA155" s="4"/>
      <c r="AB155" s="4"/>
      <c r="AC155" s="4"/>
      <c r="AD155" s="4"/>
      <c r="AE155" s="170"/>
      <c r="AF155" s="170"/>
      <c r="AG155" s="170"/>
      <c r="AH155" s="56" t="str">
        <f t="array" ref="AH155">XLOOKUP(AJ155,SEA!B:B,SEA!A:A)</f>
        <v>#N/A</v>
      </c>
      <c r="AI155" s="56" t="str">
        <f t="shared" si="1"/>
        <v>#N/A</v>
      </c>
      <c r="AJ155" s="4" t="str">
        <f t="shared" si="9"/>
        <v/>
      </c>
      <c r="AK155" s="4"/>
      <c r="AL155" s="4"/>
      <c r="AM155" s="4"/>
      <c r="AN155" s="56"/>
      <c r="AO155" s="56"/>
      <c r="AP155" s="4"/>
      <c r="AQ155" s="4"/>
      <c r="AR155" s="4"/>
      <c r="AS155" s="4"/>
      <c r="AT155" s="56"/>
      <c r="AU155" s="56"/>
      <c r="AV155" s="4"/>
      <c r="AW155" s="4"/>
      <c r="AX155" s="4"/>
      <c r="AY155" s="4"/>
      <c r="AZ155" s="56"/>
      <c r="BA155" s="56"/>
      <c r="BB155" s="4"/>
      <c r="BC155" s="4"/>
      <c r="BD155" s="4"/>
      <c r="BE155" s="4"/>
      <c r="BF155" s="56"/>
      <c r="BG155" s="56"/>
      <c r="BH155" s="4"/>
      <c r="BI155" s="4"/>
      <c r="BJ155" s="4"/>
      <c r="BK155" s="4"/>
      <c r="BL155" s="56"/>
      <c r="BM155" s="56"/>
      <c r="BN155" s="4"/>
      <c r="BO155" s="4"/>
      <c r="BP155" s="4"/>
      <c r="BQ155" s="4"/>
      <c r="BR155" s="4"/>
      <c r="BS155" s="4"/>
    </row>
    <row r="156">
      <c r="A156" s="166">
        <v>1.0</v>
      </c>
      <c r="B156" s="14"/>
      <c r="C156" s="183"/>
      <c r="D156" s="185"/>
      <c r="E156" s="185"/>
      <c r="F156" s="171"/>
      <c r="G156" s="4"/>
      <c r="H156" s="4"/>
      <c r="I156" s="4"/>
      <c r="J156" s="4"/>
      <c r="K156" s="172"/>
      <c r="L156" s="4"/>
      <c r="M156" s="4"/>
      <c r="N156" s="4"/>
      <c r="O156" s="4"/>
      <c r="P156" s="171"/>
      <c r="Q156" s="4"/>
      <c r="R156" s="4"/>
      <c r="S156" s="4"/>
      <c r="T156" s="4"/>
      <c r="U156" s="172"/>
      <c r="V156" s="4"/>
      <c r="W156" s="4"/>
      <c r="X156" s="4"/>
      <c r="Y156" s="4"/>
      <c r="Z156" s="171"/>
      <c r="AA156" s="4"/>
      <c r="AB156" s="4"/>
      <c r="AC156" s="4"/>
      <c r="AD156" s="4"/>
      <c r="AE156" s="170"/>
      <c r="AF156" s="170"/>
      <c r="AG156" s="170"/>
      <c r="AH156" s="56" t="str">
        <f t="array" ref="AH156">XLOOKUP(AJ156,SEA!B:B,SEA!A:A)</f>
        <v>#N/A</v>
      </c>
      <c r="AI156" s="56" t="str">
        <f t="shared" si="1"/>
        <v>#N/A</v>
      </c>
      <c r="AJ156" s="4" t="str">
        <f t="shared" si="9"/>
        <v/>
      </c>
      <c r="AK156" s="4"/>
      <c r="AL156" s="4"/>
      <c r="AM156" s="4"/>
      <c r="AN156" s="56"/>
      <c r="AO156" s="56"/>
      <c r="AP156" s="4"/>
      <c r="AQ156" s="4"/>
      <c r="AR156" s="4"/>
      <c r="AS156" s="4"/>
      <c r="AT156" s="56"/>
      <c r="AU156" s="56"/>
      <c r="AV156" s="4"/>
      <c r="AW156" s="4"/>
      <c r="AX156" s="4"/>
      <c r="AY156" s="4"/>
      <c r="AZ156" s="56"/>
      <c r="BA156" s="56"/>
      <c r="BB156" s="4"/>
      <c r="BC156" s="4"/>
      <c r="BD156" s="4"/>
      <c r="BE156" s="4"/>
      <c r="BF156" s="56"/>
      <c r="BG156" s="56"/>
      <c r="BH156" s="4"/>
      <c r="BI156" s="4"/>
      <c r="BJ156" s="4"/>
      <c r="BK156" s="4"/>
      <c r="BL156" s="56"/>
      <c r="BM156" s="56"/>
      <c r="BN156" s="4"/>
      <c r="BO156" s="4"/>
      <c r="BP156" s="4"/>
      <c r="BQ156" s="4"/>
      <c r="BR156" s="4"/>
      <c r="BS156" s="4"/>
    </row>
    <row r="157">
      <c r="A157" s="166">
        <v>1.0</v>
      </c>
      <c r="B157" s="14"/>
      <c r="C157" s="183"/>
      <c r="D157" s="185"/>
      <c r="E157" s="185"/>
      <c r="F157" s="171"/>
      <c r="G157" s="4"/>
      <c r="H157" s="4"/>
      <c r="I157" s="4"/>
      <c r="J157" s="4"/>
      <c r="K157" s="172"/>
      <c r="L157" s="4"/>
      <c r="M157" s="4"/>
      <c r="N157" s="4"/>
      <c r="O157" s="4"/>
      <c r="P157" s="171"/>
      <c r="Q157" s="4"/>
      <c r="R157" s="4"/>
      <c r="S157" s="4"/>
      <c r="T157" s="4"/>
      <c r="U157" s="172"/>
      <c r="V157" s="4"/>
      <c r="W157" s="4"/>
      <c r="X157" s="4"/>
      <c r="Y157" s="4"/>
      <c r="Z157" s="171"/>
      <c r="AA157" s="4"/>
      <c r="AB157" s="4"/>
      <c r="AC157" s="4"/>
      <c r="AD157" s="4"/>
      <c r="AE157" s="170"/>
      <c r="AF157" s="170"/>
      <c r="AG157" s="170"/>
      <c r="AH157" s="56" t="str">
        <f t="array" ref="AH157">XLOOKUP(AJ157,SEA!B:B,SEA!A:A)</f>
        <v>#N/A</v>
      </c>
      <c r="AI157" s="56" t="str">
        <f t="shared" si="1"/>
        <v>#N/A</v>
      </c>
      <c r="AJ157" s="4" t="str">
        <f t="shared" si="9"/>
        <v/>
      </c>
      <c r="AK157" s="4"/>
      <c r="AL157" s="4"/>
      <c r="AM157" s="4"/>
      <c r="AN157" s="56"/>
      <c r="AO157" s="56"/>
      <c r="AP157" s="4"/>
      <c r="AQ157" s="4"/>
      <c r="AR157" s="4"/>
      <c r="AS157" s="4"/>
      <c r="AT157" s="56"/>
      <c r="AU157" s="56"/>
      <c r="AV157" s="4"/>
      <c r="AW157" s="4"/>
      <c r="AX157" s="4"/>
      <c r="AY157" s="4"/>
      <c r="AZ157" s="56"/>
      <c r="BA157" s="56"/>
      <c r="BB157" s="4"/>
      <c r="BC157" s="4"/>
      <c r="BD157" s="4"/>
      <c r="BE157" s="4"/>
      <c r="BF157" s="56"/>
      <c r="BG157" s="56"/>
      <c r="BH157" s="4"/>
      <c r="BI157" s="4"/>
      <c r="BJ157" s="4"/>
      <c r="BK157" s="4"/>
      <c r="BL157" s="56"/>
      <c r="BM157" s="56"/>
      <c r="BN157" s="4"/>
      <c r="BO157" s="4"/>
      <c r="BP157" s="4"/>
      <c r="BQ157" s="4"/>
      <c r="BR157" s="4"/>
      <c r="BS157" s="4"/>
    </row>
    <row r="158">
      <c r="A158" s="166">
        <v>1.0</v>
      </c>
      <c r="B158" s="14"/>
      <c r="C158" s="183"/>
      <c r="D158" s="185"/>
      <c r="E158" s="185"/>
      <c r="F158" s="171"/>
      <c r="G158" s="4"/>
      <c r="H158" s="4"/>
      <c r="I158" s="4"/>
      <c r="J158" s="4"/>
      <c r="K158" s="172"/>
      <c r="L158" s="4"/>
      <c r="M158" s="4"/>
      <c r="N158" s="4"/>
      <c r="O158" s="4"/>
      <c r="P158" s="171"/>
      <c r="Q158" s="4"/>
      <c r="R158" s="4"/>
      <c r="S158" s="4"/>
      <c r="T158" s="4"/>
      <c r="U158" s="172"/>
      <c r="V158" s="4"/>
      <c r="W158" s="4"/>
      <c r="X158" s="4"/>
      <c r="Y158" s="4"/>
      <c r="Z158" s="171"/>
      <c r="AA158" s="4"/>
      <c r="AB158" s="4"/>
      <c r="AC158" s="4"/>
      <c r="AD158" s="4"/>
      <c r="AE158" s="170"/>
      <c r="AF158" s="170"/>
      <c r="AG158" s="170"/>
      <c r="AH158" s="56" t="str">
        <f t="array" ref="AH158">XLOOKUP(AJ158,SEA!B:B,SEA!A:A)</f>
        <v>#N/A</v>
      </c>
      <c r="AI158" s="56" t="str">
        <f t="shared" si="1"/>
        <v>#N/A</v>
      </c>
      <c r="AJ158" s="4" t="str">
        <f t="shared" si="9"/>
        <v/>
      </c>
      <c r="AK158" s="4"/>
      <c r="AL158" s="4"/>
      <c r="AM158" s="4"/>
      <c r="AN158" s="56"/>
      <c r="AO158" s="56"/>
      <c r="AP158" s="4"/>
      <c r="AQ158" s="4"/>
      <c r="AR158" s="4"/>
      <c r="AS158" s="4"/>
      <c r="AT158" s="56"/>
      <c r="AU158" s="56"/>
      <c r="AV158" s="4"/>
      <c r="AW158" s="4"/>
      <c r="AX158" s="4"/>
      <c r="AY158" s="4"/>
      <c r="AZ158" s="56"/>
      <c r="BA158" s="56"/>
      <c r="BB158" s="4"/>
      <c r="BC158" s="4"/>
      <c r="BD158" s="4"/>
      <c r="BE158" s="4"/>
      <c r="BF158" s="56"/>
      <c r="BG158" s="56"/>
      <c r="BH158" s="4"/>
      <c r="BI158" s="4"/>
      <c r="BJ158" s="4"/>
      <c r="BK158" s="4"/>
      <c r="BL158" s="56"/>
      <c r="BM158" s="56"/>
      <c r="BN158" s="4"/>
      <c r="BO158" s="4"/>
      <c r="BP158" s="4"/>
      <c r="BQ158" s="4"/>
      <c r="BR158" s="4"/>
      <c r="BS158" s="4"/>
    </row>
    <row r="159">
      <c r="A159" s="166">
        <v>1.0</v>
      </c>
      <c r="B159" s="14"/>
      <c r="C159" s="183"/>
      <c r="D159" s="185"/>
      <c r="E159" s="185"/>
      <c r="F159" s="171"/>
      <c r="G159" s="4"/>
      <c r="H159" s="4"/>
      <c r="I159" s="4"/>
      <c r="J159" s="4"/>
      <c r="K159" s="172"/>
      <c r="L159" s="4"/>
      <c r="M159" s="4"/>
      <c r="N159" s="4"/>
      <c r="O159" s="4"/>
      <c r="P159" s="171"/>
      <c r="Q159" s="4"/>
      <c r="R159" s="4"/>
      <c r="S159" s="4"/>
      <c r="T159" s="4"/>
      <c r="U159" s="172"/>
      <c r="V159" s="4"/>
      <c r="W159" s="4"/>
      <c r="X159" s="4"/>
      <c r="Y159" s="4"/>
      <c r="Z159" s="171"/>
      <c r="AA159" s="4"/>
      <c r="AB159" s="4"/>
      <c r="AC159" s="4"/>
      <c r="AD159" s="4"/>
      <c r="AE159" s="170"/>
      <c r="AF159" s="170"/>
      <c r="AG159" s="170"/>
      <c r="AH159" s="56" t="str">
        <f t="array" ref="AH159">XLOOKUP(AJ159,SEA!B:B,SEA!A:A)</f>
        <v>#N/A</v>
      </c>
      <c r="AI159" s="56" t="str">
        <f t="shared" si="1"/>
        <v>#N/A</v>
      </c>
      <c r="AJ159" s="4" t="str">
        <f t="shared" si="9"/>
        <v/>
      </c>
      <c r="AK159" s="4"/>
      <c r="AL159" s="4"/>
      <c r="AM159" s="4"/>
      <c r="AN159" s="56"/>
      <c r="AO159" s="56"/>
      <c r="AP159" s="4"/>
      <c r="AQ159" s="4"/>
      <c r="AR159" s="4"/>
      <c r="AS159" s="4"/>
      <c r="AT159" s="56"/>
      <c r="AU159" s="56"/>
      <c r="AV159" s="4"/>
      <c r="AW159" s="4"/>
      <c r="AX159" s="4"/>
      <c r="AY159" s="4"/>
      <c r="AZ159" s="56"/>
      <c r="BA159" s="56"/>
      <c r="BB159" s="4"/>
      <c r="BC159" s="4"/>
      <c r="BD159" s="4"/>
      <c r="BE159" s="4"/>
      <c r="BF159" s="56"/>
      <c r="BG159" s="56"/>
      <c r="BH159" s="4"/>
      <c r="BI159" s="4"/>
      <c r="BJ159" s="4"/>
      <c r="BK159" s="4"/>
      <c r="BL159" s="56"/>
      <c r="BM159" s="56"/>
      <c r="BN159" s="4"/>
      <c r="BO159" s="4"/>
      <c r="BP159" s="4"/>
      <c r="BQ159" s="4"/>
      <c r="BR159" s="4"/>
      <c r="BS159" s="4"/>
    </row>
    <row r="160">
      <c r="A160" s="166">
        <v>1.0</v>
      </c>
      <c r="B160" s="14"/>
      <c r="C160" s="183"/>
      <c r="D160" s="185"/>
      <c r="E160" s="185"/>
      <c r="F160" s="171"/>
      <c r="G160" s="4"/>
      <c r="H160" s="4"/>
      <c r="I160" s="4"/>
      <c r="J160" s="4"/>
      <c r="K160" s="172"/>
      <c r="L160" s="4"/>
      <c r="M160" s="4"/>
      <c r="N160" s="4"/>
      <c r="O160" s="4"/>
      <c r="P160" s="171"/>
      <c r="Q160" s="4"/>
      <c r="R160" s="4"/>
      <c r="S160" s="4"/>
      <c r="T160" s="4"/>
      <c r="U160" s="172"/>
      <c r="V160" s="4"/>
      <c r="W160" s="4"/>
      <c r="X160" s="4"/>
      <c r="Y160" s="4"/>
      <c r="Z160" s="171"/>
      <c r="AA160" s="4"/>
      <c r="AB160" s="4"/>
      <c r="AC160" s="4"/>
      <c r="AD160" s="4"/>
      <c r="AE160" s="170"/>
      <c r="AF160" s="170"/>
      <c r="AG160" s="170"/>
      <c r="AH160" s="56" t="str">
        <f t="array" ref="AH160">XLOOKUP(AJ160,SEA!B:B,SEA!A:A)</f>
        <v>#N/A</v>
      </c>
      <c r="AI160" s="56" t="str">
        <f t="shared" si="1"/>
        <v>#N/A</v>
      </c>
      <c r="AJ160" s="4" t="str">
        <f t="shared" si="9"/>
        <v/>
      </c>
      <c r="AK160" s="4"/>
      <c r="AL160" s="4"/>
      <c r="AM160" s="4"/>
      <c r="AN160" s="56"/>
      <c r="AO160" s="56"/>
      <c r="AP160" s="4"/>
      <c r="AQ160" s="4"/>
      <c r="AR160" s="4"/>
      <c r="AS160" s="4"/>
      <c r="AT160" s="56"/>
      <c r="AU160" s="56"/>
      <c r="AV160" s="4"/>
      <c r="AW160" s="4"/>
      <c r="AX160" s="4"/>
      <c r="AY160" s="4"/>
      <c r="AZ160" s="56"/>
      <c r="BA160" s="56"/>
      <c r="BB160" s="4"/>
      <c r="BC160" s="4"/>
      <c r="BD160" s="4"/>
      <c r="BE160" s="4"/>
      <c r="BF160" s="56"/>
      <c r="BG160" s="56"/>
      <c r="BH160" s="4"/>
      <c r="BI160" s="4"/>
      <c r="BJ160" s="4"/>
      <c r="BK160" s="4"/>
      <c r="BL160" s="56"/>
      <c r="BM160" s="56"/>
      <c r="BN160" s="4"/>
      <c r="BO160" s="4"/>
      <c r="BP160" s="4"/>
      <c r="BQ160" s="4"/>
      <c r="BR160" s="4"/>
      <c r="BS160" s="4"/>
    </row>
    <row r="161">
      <c r="A161" s="166">
        <v>1.0</v>
      </c>
      <c r="B161" s="14"/>
      <c r="C161" s="183"/>
      <c r="D161" s="185"/>
      <c r="E161" s="185"/>
      <c r="F161" s="171"/>
      <c r="G161" s="4"/>
      <c r="H161" s="4"/>
      <c r="I161" s="4"/>
      <c r="J161" s="4"/>
      <c r="K161" s="172"/>
      <c r="L161" s="4"/>
      <c r="M161" s="4"/>
      <c r="N161" s="4"/>
      <c r="O161" s="4"/>
      <c r="P161" s="171"/>
      <c r="Q161" s="4"/>
      <c r="R161" s="4"/>
      <c r="S161" s="4"/>
      <c r="T161" s="4"/>
      <c r="U161" s="172"/>
      <c r="V161" s="4"/>
      <c r="W161" s="4"/>
      <c r="X161" s="4"/>
      <c r="Y161" s="4"/>
      <c r="Z161" s="171"/>
      <c r="AA161" s="4"/>
      <c r="AB161" s="4"/>
      <c r="AC161" s="4"/>
      <c r="AD161" s="4"/>
      <c r="AE161" s="170"/>
      <c r="AF161" s="170"/>
      <c r="AG161" s="170"/>
      <c r="AH161" s="56" t="str">
        <f t="array" ref="AH161">XLOOKUP(AJ161,SEA!B:B,SEA!A:A)</f>
        <v>#N/A</v>
      </c>
      <c r="AI161" s="56" t="str">
        <f t="shared" si="1"/>
        <v>#N/A</v>
      </c>
      <c r="AJ161" s="4" t="str">
        <f t="shared" si="9"/>
        <v/>
      </c>
      <c r="AK161" s="4"/>
      <c r="AL161" s="4"/>
      <c r="AM161" s="4"/>
      <c r="AN161" s="56"/>
      <c r="AO161" s="56"/>
      <c r="AP161" s="4"/>
      <c r="AQ161" s="4"/>
      <c r="AR161" s="4"/>
      <c r="AS161" s="4"/>
      <c r="AT161" s="56"/>
      <c r="AU161" s="56"/>
      <c r="AV161" s="4"/>
      <c r="AW161" s="4"/>
      <c r="AX161" s="4"/>
      <c r="AY161" s="4"/>
      <c r="AZ161" s="56"/>
      <c r="BA161" s="56"/>
      <c r="BB161" s="4"/>
      <c r="BC161" s="4"/>
      <c r="BD161" s="4"/>
      <c r="BE161" s="4"/>
      <c r="BF161" s="56"/>
      <c r="BG161" s="56"/>
      <c r="BH161" s="4"/>
      <c r="BI161" s="4"/>
      <c r="BJ161" s="4"/>
      <c r="BK161" s="4"/>
      <c r="BL161" s="56"/>
      <c r="BM161" s="56"/>
      <c r="BN161" s="4"/>
      <c r="BO161" s="4"/>
      <c r="BP161" s="4"/>
      <c r="BQ161" s="4"/>
      <c r="BR161" s="4"/>
      <c r="BS161" s="4"/>
    </row>
    <row r="162">
      <c r="A162" s="166">
        <v>1.0</v>
      </c>
      <c r="B162" s="14"/>
      <c r="C162" s="183"/>
      <c r="D162" s="185"/>
      <c r="E162" s="185"/>
      <c r="F162" s="171"/>
      <c r="G162" s="4"/>
      <c r="H162" s="4"/>
      <c r="I162" s="4"/>
      <c r="J162" s="4"/>
      <c r="K162" s="172"/>
      <c r="L162" s="4"/>
      <c r="M162" s="4"/>
      <c r="N162" s="4"/>
      <c r="O162" s="4"/>
      <c r="P162" s="171"/>
      <c r="Q162" s="4"/>
      <c r="R162" s="4"/>
      <c r="S162" s="4"/>
      <c r="T162" s="4"/>
      <c r="U162" s="172"/>
      <c r="V162" s="4"/>
      <c r="W162" s="4"/>
      <c r="X162" s="4"/>
      <c r="Y162" s="4"/>
      <c r="Z162" s="171"/>
      <c r="AA162" s="4"/>
      <c r="AB162" s="4"/>
      <c r="AC162" s="4"/>
      <c r="AD162" s="4"/>
      <c r="AE162" s="170"/>
      <c r="AF162" s="170"/>
      <c r="AG162" s="170"/>
      <c r="AH162" s="56" t="str">
        <f t="array" ref="AH162">XLOOKUP(AJ162,SEA!B:B,SEA!A:A)</f>
        <v>#N/A</v>
      </c>
      <c r="AI162" s="56" t="str">
        <f t="shared" si="1"/>
        <v>#N/A</v>
      </c>
      <c r="AJ162" s="4" t="str">
        <f t="shared" si="9"/>
        <v/>
      </c>
      <c r="AK162" s="4"/>
      <c r="AL162" s="4"/>
      <c r="AM162" s="4"/>
      <c r="AN162" s="56"/>
      <c r="AO162" s="56"/>
      <c r="AP162" s="4"/>
      <c r="AQ162" s="4"/>
      <c r="AR162" s="4"/>
      <c r="AS162" s="4"/>
      <c r="AT162" s="56"/>
      <c r="AU162" s="56"/>
      <c r="AV162" s="4"/>
      <c r="AW162" s="4"/>
      <c r="AX162" s="4"/>
      <c r="AY162" s="4"/>
      <c r="AZ162" s="56"/>
      <c r="BA162" s="56"/>
      <c r="BB162" s="4"/>
      <c r="BC162" s="4"/>
      <c r="BD162" s="4"/>
      <c r="BE162" s="4"/>
      <c r="BF162" s="56"/>
      <c r="BG162" s="56"/>
      <c r="BH162" s="4"/>
      <c r="BI162" s="4"/>
      <c r="BJ162" s="4"/>
      <c r="BK162" s="4"/>
      <c r="BL162" s="56"/>
      <c r="BM162" s="56"/>
      <c r="BN162" s="4"/>
      <c r="BO162" s="4"/>
      <c r="BP162" s="4"/>
      <c r="BQ162" s="4"/>
      <c r="BR162" s="4"/>
      <c r="BS162" s="4"/>
    </row>
    <row r="163">
      <c r="A163" s="166">
        <v>1.0</v>
      </c>
      <c r="B163" s="14"/>
      <c r="C163" s="183"/>
      <c r="D163" s="185"/>
      <c r="E163" s="185"/>
      <c r="F163" s="171"/>
      <c r="G163" s="4"/>
      <c r="H163" s="4"/>
      <c r="I163" s="4"/>
      <c r="J163" s="4"/>
      <c r="K163" s="172"/>
      <c r="L163" s="4"/>
      <c r="M163" s="4"/>
      <c r="N163" s="4"/>
      <c r="O163" s="4"/>
      <c r="P163" s="171"/>
      <c r="Q163" s="4"/>
      <c r="R163" s="4"/>
      <c r="S163" s="4"/>
      <c r="T163" s="4"/>
      <c r="U163" s="172"/>
      <c r="V163" s="4"/>
      <c r="W163" s="4"/>
      <c r="X163" s="4"/>
      <c r="Y163" s="4"/>
      <c r="Z163" s="171"/>
      <c r="AA163" s="4"/>
      <c r="AB163" s="4"/>
      <c r="AC163" s="4"/>
      <c r="AD163" s="4"/>
      <c r="AE163" s="170"/>
      <c r="AF163" s="170"/>
      <c r="AG163" s="170"/>
      <c r="AH163" s="56" t="str">
        <f t="array" ref="AH163">XLOOKUP(AJ163,SEA!B:B,SEA!A:A)</f>
        <v>#N/A</v>
      </c>
      <c r="AI163" s="56" t="str">
        <f t="shared" si="1"/>
        <v>#N/A</v>
      </c>
      <c r="AJ163" s="4" t="str">
        <f t="shared" si="9"/>
        <v/>
      </c>
      <c r="AK163" s="4"/>
      <c r="AL163" s="4"/>
      <c r="AM163" s="4"/>
      <c r="AN163" s="56"/>
      <c r="AO163" s="56"/>
      <c r="AP163" s="4"/>
      <c r="AQ163" s="4"/>
      <c r="AR163" s="4"/>
      <c r="AS163" s="4"/>
      <c r="AT163" s="56"/>
      <c r="AU163" s="56"/>
      <c r="AV163" s="4"/>
      <c r="AW163" s="4"/>
      <c r="AX163" s="4"/>
      <c r="AY163" s="4"/>
      <c r="AZ163" s="56"/>
      <c r="BA163" s="56"/>
      <c r="BB163" s="4"/>
      <c r="BC163" s="4"/>
      <c r="BD163" s="4"/>
      <c r="BE163" s="4"/>
      <c r="BF163" s="56"/>
      <c r="BG163" s="56"/>
      <c r="BH163" s="4"/>
      <c r="BI163" s="4"/>
      <c r="BJ163" s="4"/>
      <c r="BK163" s="4"/>
      <c r="BL163" s="56"/>
      <c r="BM163" s="56"/>
      <c r="BN163" s="4"/>
      <c r="BO163" s="4"/>
      <c r="BP163" s="4"/>
      <c r="BQ163" s="4"/>
      <c r="BR163" s="4"/>
      <c r="BS163" s="4"/>
    </row>
    <row r="164">
      <c r="A164" s="166">
        <v>1.0</v>
      </c>
      <c r="B164" s="14"/>
      <c r="C164" s="183"/>
      <c r="D164" s="185"/>
      <c r="E164" s="185"/>
      <c r="F164" s="171"/>
      <c r="G164" s="4"/>
      <c r="H164" s="4"/>
      <c r="I164" s="4"/>
      <c r="J164" s="4"/>
      <c r="K164" s="172"/>
      <c r="L164" s="4"/>
      <c r="M164" s="4"/>
      <c r="N164" s="4"/>
      <c r="O164" s="4"/>
      <c r="P164" s="171"/>
      <c r="Q164" s="4"/>
      <c r="R164" s="4"/>
      <c r="S164" s="4"/>
      <c r="T164" s="4"/>
      <c r="U164" s="172"/>
      <c r="V164" s="4"/>
      <c r="W164" s="4"/>
      <c r="X164" s="4"/>
      <c r="Y164" s="4"/>
      <c r="Z164" s="171"/>
      <c r="AA164" s="4"/>
      <c r="AB164" s="4"/>
      <c r="AC164" s="4"/>
      <c r="AD164" s="4"/>
      <c r="AE164" s="170"/>
      <c r="AF164" s="170"/>
      <c r="AG164" s="170"/>
      <c r="AH164" s="56" t="str">
        <f t="array" ref="AH164">XLOOKUP(AJ164,SEA!B:B,SEA!A:A)</f>
        <v>#N/A</v>
      </c>
      <c r="AI164" s="56" t="str">
        <f t="shared" si="1"/>
        <v>#N/A</v>
      </c>
      <c r="AJ164" s="4" t="str">
        <f t="shared" si="9"/>
        <v/>
      </c>
      <c r="AK164" s="4"/>
      <c r="AL164" s="4"/>
      <c r="AM164" s="4"/>
      <c r="AN164" s="56"/>
      <c r="AO164" s="56"/>
      <c r="AP164" s="4"/>
      <c r="AQ164" s="4"/>
      <c r="AR164" s="4"/>
      <c r="AS164" s="4"/>
      <c r="AT164" s="56"/>
      <c r="AU164" s="56"/>
      <c r="AV164" s="4"/>
      <c r="AW164" s="4"/>
      <c r="AX164" s="4"/>
      <c r="AY164" s="4"/>
      <c r="AZ164" s="56"/>
      <c r="BA164" s="56"/>
      <c r="BB164" s="4"/>
      <c r="BC164" s="4"/>
      <c r="BD164" s="4"/>
      <c r="BE164" s="4"/>
      <c r="BF164" s="56"/>
      <c r="BG164" s="56"/>
      <c r="BH164" s="4"/>
      <c r="BI164" s="4"/>
      <c r="BJ164" s="4"/>
      <c r="BK164" s="4"/>
      <c r="BL164" s="56"/>
      <c r="BM164" s="56"/>
      <c r="BN164" s="4"/>
      <c r="BO164" s="4"/>
      <c r="BP164" s="4"/>
      <c r="BQ164" s="4"/>
      <c r="BR164" s="4"/>
      <c r="BS164" s="4"/>
    </row>
    <row r="165">
      <c r="A165" s="166">
        <v>1.0</v>
      </c>
      <c r="B165" s="14"/>
      <c r="C165" s="183"/>
      <c r="D165" s="185"/>
      <c r="E165" s="185"/>
      <c r="F165" s="171"/>
      <c r="G165" s="4"/>
      <c r="H165" s="4"/>
      <c r="I165" s="4"/>
      <c r="J165" s="4"/>
      <c r="K165" s="172"/>
      <c r="L165" s="4"/>
      <c r="M165" s="4"/>
      <c r="N165" s="4"/>
      <c r="O165" s="4"/>
      <c r="P165" s="171"/>
      <c r="Q165" s="4"/>
      <c r="R165" s="4"/>
      <c r="S165" s="4"/>
      <c r="T165" s="4"/>
      <c r="U165" s="172"/>
      <c r="V165" s="4"/>
      <c r="W165" s="4"/>
      <c r="X165" s="4"/>
      <c r="Y165" s="4"/>
      <c r="Z165" s="171"/>
      <c r="AA165" s="4"/>
      <c r="AB165" s="4"/>
      <c r="AC165" s="4"/>
      <c r="AD165" s="4"/>
      <c r="AE165" s="170"/>
      <c r="AF165" s="170"/>
      <c r="AG165" s="170"/>
      <c r="AH165" s="56" t="str">
        <f t="array" ref="AH165">XLOOKUP(AJ165,SEA!B:B,SEA!A:A)</f>
        <v>#N/A</v>
      </c>
      <c r="AI165" s="56" t="str">
        <f t="shared" si="1"/>
        <v>#N/A</v>
      </c>
      <c r="AJ165" s="4" t="str">
        <f t="shared" si="9"/>
        <v/>
      </c>
      <c r="AK165" s="4"/>
      <c r="AL165" s="4"/>
      <c r="AM165" s="4"/>
      <c r="AN165" s="56"/>
      <c r="AO165" s="56"/>
      <c r="AP165" s="4"/>
      <c r="AQ165" s="4"/>
      <c r="AR165" s="4"/>
      <c r="AS165" s="4"/>
      <c r="AT165" s="56"/>
      <c r="AU165" s="56"/>
      <c r="AV165" s="4"/>
      <c r="AW165" s="4"/>
      <c r="AX165" s="4"/>
      <c r="AY165" s="4"/>
      <c r="AZ165" s="56"/>
      <c r="BA165" s="56"/>
      <c r="BB165" s="4"/>
      <c r="BC165" s="4"/>
      <c r="BD165" s="4"/>
      <c r="BE165" s="4"/>
      <c r="BF165" s="56"/>
      <c r="BG165" s="56"/>
      <c r="BH165" s="4"/>
      <c r="BI165" s="4"/>
      <c r="BJ165" s="4"/>
      <c r="BK165" s="4"/>
      <c r="BL165" s="56"/>
      <c r="BM165" s="56"/>
      <c r="BN165" s="4"/>
      <c r="BO165" s="4"/>
      <c r="BP165" s="4"/>
      <c r="BQ165" s="4"/>
      <c r="BR165" s="4"/>
      <c r="BS165" s="4"/>
    </row>
    <row r="166">
      <c r="A166" s="166">
        <v>1.0</v>
      </c>
      <c r="B166" s="14"/>
      <c r="C166" s="183"/>
      <c r="D166" s="185"/>
      <c r="E166" s="185"/>
      <c r="F166" s="171"/>
      <c r="G166" s="4"/>
      <c r="H166" s="4"/>
      <c r="I166" s="4"/>
      <c r="J166" s="4"/>
      <c r="K166" s="172"/>
      <c r="L166" s="4"/>
      <c r="M166" s="4"/>
      <c r="N166" s="4"/>
      <c r="O166" s="4"/>
      <c r="P166" s="171"/>
      <c r="Q166" s="4"/>
      <c r="R166" s="4"/>
      <c r="S166" s="4"/>
      <c r="T166" s="4"/>
      <c r="U166" s="172"/>
      <c r="V166" s="4"/>
      <c r="W166" s="4"/>
      <c r="X166" s="4"/>
      <c r="Y166" s="4"/>
      <c r="Z166" s="171"/>
      <c r="AA166" s="4"/>
      <c r="AB166" s="4"/>
      <c r="AC166" s="4"/>
      <c r="AD166" s="4"/>
      <c r="AE166" s="170"/>
      <c r="AF166" s="170"/>
      <c r="AG166" s="170"/>
      <c r="AH166" s="56" t="str">
        <f t="array" ref="AH166">XLOOKUP(AJ166,SEA!B:B,SEA!A:A)</f>
        <v>#N/A</v>
      </c>
      <c r="AI166" s="56" t="str">
        <f t="shared" si="1"/>
        <v>#N/A</v>
      </c>
      <c r="AJ166" s="4" t="str">
        <f t="shared" si="9"/>
        <v/>
      </c>
      <c r="AK166" s="4"/>
      <c r="AL166" s="4"/>
      <c r="AM166" s="4"/>
      <c r="AN166" s="56"/>
      <c r="AO166" s="56"/>
      <c r="AP166" s="4"/>
      <c r="AQ166" s="4"/>
      <c r="AR166" s="4"/>
      <c r="AS166" s="4"/>
      <c r="AT166" s="56"/>
      <c r="AU166" s="56"/>
      <c r="AV166" s="4"/>
      <c r="AW166" s="4"/>
      <c r="AX166" s="4"/>
      <c r="AY166" s="4"/>
      <c r="AZ166" s="56"/>
      <c r="BA166" s="56"/>
      <c r="BB166" s="4"/>
      <c r="BC166" s="4"/>
      <c r="BD166" s="4"/>
      <c r="BE166" s="4"/>
      <c r="BF166" s="56"/>
      <c r="BG166" s="56"/>
      <c r="BH166" s="4"/>
      <c r="BI166" s="4"/>
      <c r="BJ166" s="4"/>
      <c r="BK166" s="4"/>
      <c r="BL166" s="56"/>
      <c r="BM166" s="56"/>
      <c r="BN166" s="4"/>
      <c r="BO166" s="4"/>
      <c r="BP166" s="4"/>
      <c r="BQ166" s="4"/>
      <c r="BR166" s="4"/>
      <c r="BS166" s="4"/>
    </row>
    <row r="167">
      <c r="A167" s="166">
        <v>1.0</v>
      </c>
      <c r="B167" s="14"/>
      <c r="C167" s="183"/>
      <c r="D167" s="185"/>
      <c r="E167" s="185"/>
      <c r="F167" s="171"/>
      <c r="G167" s="4"/>
      <c r="H167" s="4"/>
      <c r="I167" s="4"/>
      <c r="J167" s="4"/>
      <c r="K167" s="172"/>
      <c r="L167" s="4"/>
      <c r="M167" s="4"/>
      <c r="N167" s="4"/>
      <c r="O167" s="4"/>
      <c r="P167" s="171"/>
      <c r="Q167" s="4"/>
      <c r="R167" s="4"/>
      <c r="S167" s="4"/>
      <c r="T167" s="4"/>
      <c r="U167" s="172"/>
      <c r="V167" s="4"/>
      <c r="W167" s="4"/>
      <c r="X167" s="4"/>
      <c r="Y167" s="4"/>
      <c r="Z167" s="171"/>
      <c r="AA167" s="4"/>
      <c r="AB167" s="4"/>
      <c r="AC167" s="4"/>
      <c r="AD167" s="4"/>
      <c r="AE167" s="170"/>
      <c r="AF167" s="170"/>
      <c r="AG167" s="170"/>
      <c r="AH167" s="56" t="str">
        <f t="array" ref="AH167">XLOOKUP(AJ167,SEA!B:B,SEA!A:A)</f>
        <v>#N/A</v>
      </c>
      <c r="AI167" s="56" t="str">
        <f t="shared" si="1"/>
        <v>#N/A</v>
      </c>
      <c r="AJ167" s="4" t="str">
        <f t="shared" si="9"/>
        <v/>
      </c>
      <c r="AK167" s="4"/>
      <c r="AL167" s="4"/>
      <c r="AM167" s="4"/>
      <c r="AN167" s="56"/>
      <c r="AO167" s="56"/>
      <c r="AP167" s="4"/>
      <c r="AQ167" s="4"/>
      <c r="AR167" s="4"/>
      <c r="AS167" s="4"/>
      <c r="AT167" s="56"/>
      <c r="AU167" s="56"/>
      <c r="AV167" s="4"/>
      <c r="AW167" s="4"/>
      <c r="AX167" s="4"/>
      <c r="AY167" s="4"/>
      <c r="AZ167" s="56"/>
      <c r="BA167" s="56"/>
      <c r="BB167" s="4"/>
      <c r="BC167" s="4"/>
      <c r="BD167" s="4"/>
      <c r="BE167" s="4"/>
      <c r="BF167" s="56"/>
      <c r="BG167" s="56"/>
      <c r="BH167" s="4"/>
      <c r="BI167" s="4"/>
      <c r="BJ167" s="4"/>
      <c r="BK167" s="4"/>
      <c r="BL167" s="56"/>
      <c r="BM167" s="56"/>
      <c r="BN167" s="4"/>
      <c r="BO167" s="4"/>
      <c r="BP167" s="4"/>
      <c r="BQ167" s="4"/>
      <c r="BR167" s="4"/>
      <c r="BS167" s="4"/>
    </row>
    <row r="168">
      <c r="A168" s="166">
        <v>1.0</v>
      </c>
      <c r="B168" s="14"/>
      <c r="C168" s="183"/>
      <c r="D168" s="185"/>
      <c r="E168" s="185"/>
      <c r="F168" s="171"/>
      <c r="G168" s="4"/>
      <c r="H168" s="4"/>
      <c r="I168" s="4"/>
      <c r="J168" s="4"/>
      <c r="K168" s="172"/>
      <c r="L168" s="4"/>
      <c r="M168" s="4"/>
      <c r="N168" s="4"/>
      <c r="O168" s="4"/>
      <c r="P168" s="171"/>
      <c r="Q168" s="4"/>
      <c r="R168" s="4"/>
      <c r="S168" s="4"/>
      <c r="T168" s="4"/>
      <c r="U168" s="172"/>
      <c r="V168" s="4"/>
      <c r="W168" s="4"/>
      <c r="X168" s="4"/>
      <c r="Y168" s="4"/>
      <c r="Z168" s="171"/>
      <c r="AA168" s="4"/>
      <c r="AB168" s="4"/>
      <c r="AC168" s="4"/>
      <c r="AD168" s="4"/>
      <c r="AE168" s="170"/>
      <c r="AF168" s="170"/>
      <c r="AG168" s="170"/>
      <c r="AH168" s="56" t="str">
        <f t="array" ref="AH168">XLOOKUP(AJ168,SEA!B:B,SEA!A:A)</f>
        <v>#N/A</v>
      </c>
      <c r="AI168" s="56" t="str">
        <f t="shared" si="1"/>
        <v>#N/A</v>
      </c>
      <c r="AJ168" s="4" t="str">
        <f t="shared" si="9"/>
        <v/>
      </c>
      <c r="AK168" s="4"/>
      <c r="AL168" s="4"/>
      <c r="AM168" s="4"/>
      <c r="AN168" s="56"/>
      <c r="AO168" s="56"/>
      <c r="AP168" s="4"/>
      <c r="AQ168" s="4"/>
      <c r="AR168" s="4"/>
      <c r="AS168" s="4"/>
      <c r="AT168" s="56"/>
      <c r="AU168" s="56"/>
      <c r="AV168" s="4"/>
      <c r="AW168" s="4"/>
      <c r="AX168" s="4"/>
      <c r="AY168" s="4"/>
      <c r="AZ168" s="56"/>
      <c r="BA168" s="56"/>
      <c r="BB168" s="4"/>
      <c r="BC168" s="4"/>
      <c r="BD168" s="4"/>
      <c r="BE168" s="4"/>
      <c r="BF168" s="56"/>
      <c r="BG168" s="56"/>
      <c r="BH168" s="4"/>
      <c r="BI168" s="4"/>
      <c r="BJ168" s="4"/>
      <c r="BK168" s="4"/>
      <c r="BL168" s="56"/>
      <c r="BM168" s="56"/>
      <c r="BN168" s="4"/>
      <c r="BO168" s="4"/>
      <c r="BP168" s="4"/>
      <c r="BQ168" s="4"/>
      <c r="BR168" s="4"/>
      <c r="BS168" s="4"/>
    </row>
    <row r="169">
      <c r="A169" s="166">
        <v>1.0</v>
      </c>
      <c r="B169" s="14"/>
      <c r="C169" s="183"/>
      <c r="D169" s="185"/>
      <c r="E169" s="185"/>
      <c r="F169" s="171"/>
      <c r="G169" s="4"/>
      <c r="H169" s="4"/>
      <c r="I169" s="4"/>
      <c r="J169" s="4"/>
      <c r="K169" s="172"/>
      <c r="L169" s="4"/>
      <c r="M169" s="4"/>
      <c r="N169" s="4"/>
      <c r="O169" s="4"/>
      <c r="P169" s="171"/>
      <c r="Q169" s="4"/>
      <c r="R169" s="4"/>
      <c r="S169" s="4"/>
      <c r="T169" s="4"/>
      <c r="U169" s="172"/>
      <c r="V169" s="4"/>
      <c r="W169" s="4"/>
      <c r="X169" s="4"/>
      <c r="Y169" s="4"/>
      <c r="Z169" s="171"/>
      <c r="AA169" s="4"/>
      <c r="AB169" s="4"/>
      <c r="AC169" s="4"/>
      <c r="AD169" s="4"/>
      <c r="AE169" s="170"/>
      <c r="AF169" s="170"/>
      <c r="AG169" s="170"/>
      <c r="AH169" s="56" t="str">
        <f t="array" ref="AH169">XLOOKUP(AJ169,SEA!B:B,SEA!A:A)</f>
        <v>#N/A</v>
      </c>
      <c r="AI169" s="56" t="str">
        <f t="shared" si="1"/>
        <v>#N/A</v>
      </c>
      <c r="AJ169" s="4" t="str">
        <f t="shared" si="9"/>
        <v/>
      </c>
      <c r="AK169" s="4"/>
      <c r="AL169" s="4"/>
      <c r="AM169" s="4"/>
      <c r="AN169" s="56"/>
      <c r="AO169" s="56"/>
      <c r="AP169" s="4"/>
      <c r="AQ169" s="4"/>
      <c r="AR169" s="4"/>
      <c r="AS169" s="4"/>
      <c r="AT169" s="56"/>
      <c r="AU169" s="56"/>
      <c r="AV169" s="4"/>
      <c r="AW169" s="4"/>
      <c r="AX169" s="4"/>
      <c r="AY169" s="4"/>
      <c r="AZ169" s="56"/>
      <c r="BA169" s="56"/>
      <c r="BB169" s="4"/>
      <c r="BC169" s="4"/>
      <c r="BD169" s="4"/>
      <c r="BE169" s="4"/>
      <c r="BF169" s="56"/>
      <c r="BG169" s="56"/>
      <c r="BH169" s="4"/>
      <c r="BI169" s="4"/>
      <c r="BJ169" s="4"/>
      <c r="BK169" s="4"/>
      <c r="BL169" s="56"/>
      <c r="BM169" s="56"/>
      <c r="BN169" s="4"/>
      <c r="BO169" s="4"/>
      <c r="BP169" s="4"/>
      <c r="BQ169" s="4"/>
      <c r="BR169" s="4"/>
      <c r="BS169" s="4"/>
    </row>
    <row r="170">
      <c r="A170" s="166">
        <v>1.0</v>
      </c>
      <c r="B170" s="14"/>
      <c r="C170" s="183"/>
      <c r="D170" s="185"/>
      <c r="E170" s="185"/>
      <c r="F170" s="171"/>
      <c r="G170" s="4"/>
      <c r="H170" s="4"/>
      <c r="I170" s="4"/>
      <c r="J170" s="4"/>
      <c r="K170" s="172"/>
      <c r="L170" s="4"/>
      <c r="M170" s="4"/>
      <c r="N170" s="4"/>
      <c r="O170" s="4"/>
      <c r="P170" s="171"/>
      <c r="Q170" s="4"/>
      <c r="R170" s="4"/>
      <c r="S170" s="4"/>
      <c r="T170" s="4"/>
      <c r="U170" s="172"/>
      <c r="V170" s="4"/>
      <c r="W170" s="4"/>
      <c r="X170" s="4"/>
      <c r="Y170" s="4"/>
      <c r="Z170" s="171"/>
      <c r="AA170" s="4"/>
      <c r="AB170" s="4"/>
      <c r="AC170" s="4"/>
      <c r="AD170" s="4"/>
      <c r="AE170" s="170"/>
      <c r="AF170" s="170"/>
      <c r="AG170" s="170"/>
      <c r="AH170" s="56" t="str">
        <f t="array" ref="AH170">XLOOKUP(AJ170,SEA!B:B,SEA!A:A)</f>
        <v>#N/A</v>
      </c>
      <c r="AI170" s="56" t="str">
        <f t="shared" si="1"/>
        <v>#N/A</v>
      </c>
      <c r="AJ170" s="4" t="str">
        <f t="shared" si="9"/>
        <v/>
      </c>
      <c r="AK170" s="4"/>
      <c r="AL170" s="4"/>
      <c r="AM170" s="4"/>
      <c r="AN170" s="56"/>
      <c r="AO170" s="56"/>
      <c r="AP170" s="4"/>
      <c r="AQ170" s="4"/>
      <c r="AR170" s="4"/>
      <c r="AS170" s="4"/>
      <c r="AT170" s="56"/>
      <c r="AU170" s="56"/>
      <c r="AV170" s="4"/>
      <c r="AW170" s="4"/>
      <c r="AX170" s="4"/>
      <c r="AY170" s="4"/>
      <c r="AZ170" s="56"/>
      <c r="BA170" s="56"/>
      <c r="BB170" s="4"/>
      <c r="BC170" s="4"/>
      <c r="BD170" s="4"/>
      <c r="BE170" s="4"/>
      <c r="BF170" s="56"/>
      <c r="BG170" s="56"/>
      <c r="BH170" s="4"/>
      <c r="BI170" s="4"/>
      <c r="BJ170" s="4"/>
      <c r="BK170" s="4"/>
      <c r="BL170" s="56"/>
      <c r="BM170" s="56"/>
      <c r="BN170" s="4"/>
      <c r="BO170" s="4"/>
      <c r="BP170" s="4"/>
      <c r="BQ170" s="4"/>
      <c r="BR170" s="4"/>
      <c r="BS170" s="4"/>
    </row>
    <row r="171">
      <c r="A171" s="166">
        <v>1.0</v>
      </c>
      <c r="B171" s="14"/>
      <c r="C171" s="183"/>
      <c r="D171" s="185"/>
      <c r="E171" s="185"/>
      <c r="F171" s="171"/>
      <c r="G171" s="4"/>
      <c r="H171" s="4"/>
      <c r="I171" s="4"/>
      <c r="J171" s="4"/>
      <c r="K171" s="172"/>
      <c r="L171" s="4"/>
      <c r="M171" s="4"/>
      <c r="N171" s="4"/>
      <c r="O171" s="4"/>
      <c r="P171" s="171"/>
      <c r="Q171" s="4"/>
      <c r="R171" s="4"/>
      <c r="S171" s="4"/>
      <c r="T171" s="4"/>
      <c r="U171" s="172"/>
      <c r="V171" s="4"/>
      <c r="W171" s="4"/>
      <c r="X171" s="4"/>
      <c r="Y171" s="4"/>
      <c r="Z171" s="171"/>
      <c r="AA171" s="4"/>
      <c r="AB171" s="4"/>
      <c r="AC171" s="4"/>
      <c r="AD171" s="4"/>
      <c r="AE171" s="170"/>
      <c r="AF171" s="170"/>
      <c r="AG171" s="170"/>
      <c r="AH171" s="56" t="str">
        <f t="array" ref="AH171">XLOOKUP(AJ171,SEA!B:B,SEA!A:A)</f>
        <v>#N/A</v>
      </c>
      <c r="AI171" s="56" t="str">
        <f t="shared" si="1"/>
        <v>#N/A</v>
      </c>
      <c r="AJ171" s="4" t="str">
        <f t="shared" si="9"/>
        <v/>
      </c>
      <c r="AK171" s="4"/>
      <c r="AL171" s="4"/>
      <c r="AM171" s="4"/>
      <c r="AN171" s="56"/>
      <c r="AO171" s="56"/>
      <c r="AP171" s="4"/>
      <c r="AQ171" s="4"/>
      <c r="AR171" s="4"/>
      <c r="AS171" s="4"/>
      <c r="AT171" s="56"/>
      <c r="AU171" s="56"/>
      <c r="AV171" s="4"/>
      <c r="AW171" s="4"/>
      <c r="AX171" s="4"/>
      <c r="AY171" s="4"/>
      <c r="AZ171" s="56"/>
      <c r="BA171" s="56"/>
      <c r="BB171" s="4"/>
      <c r="BC171" s="4"/>
      <c r="BD171" s="4"/>
      <c r="BE171" s="4"/>
      <c r="BF171" s="56"/>
      <c r="BG171" s="56"/>
      <c r="BH171" s="4"/>
      <c r="BI171" s="4"/>
      <c r="BJ171" s="4"/>
      <c r="BK171" s="4"/>
      <c r="BL171" s="56"/>
      <c r="BM171" s="56"/>
      <c r="BN171" s="4"/>
      <c r="BO171" s="4"/>
      <c r="BP171" s="4"/>
      <c r="BQ171" s="4"/>
      <c r="BR171" s="4"/>
      <c r="BS171" s="4"/>
    </row>
    <row r="172">
      <c r="A172" s="166">
        <v>1.0</v>
      </c>
      <c r="B172" s="14"/>
      <c r="C172" s="183"/>
      <c r="D172" s="185"/>
      <c r="E172" s="185"/>
      <c r="F172" s="171"/>
      <c r="G172" s="4"/>
      <c r="H172" s="4"/>
      <c r="I172" s="4"/>
      <c r="J172" s="4"/>
      <c r="K172" s="172"/>
      <c r="L172" s="4"/>
      <c r="M172" s="4"/>
      <c r="N172" s="4"/>
      <c r="O172" s="4"/>
      <c r="P172" s="171"/>
      <c r="Q172" s="4"/>
      <c r="R172" s="4"/>
      <c r="S172" s="4"/>
      <c r="T172" s="4"/>
      <c r="U172" s="172"/>
      <c r="V172" s="4"/>
      <c r="W172" s="4"/>
      <c r="X172" s="4"/>
      <c r="Y172" s="4"/>
      <c r="Z172" s="171"/>
      <c r="AA172" s="4"/>
      <c r="AB172" s="4"/>
      <c r="AC172" s="4"/>
      <c r="AD172" s="4"/>
      <c r="AE172" s="170"/>
      <c r="AF172" s="170"/>
      <c r="AG172" s="170"/>
      <c r="AH172" s="56" t="str">
        <f t="array" ref="AH172">XLOOKUP(AJ172,SEA!B:B,SEA!A:A)</f>
        <v>#N/A</v>
      </c>
      <c r="AI172" s="56" t="str">
        <f t="shared" si="1"/>
        <v>#N/A</v>
      </c>
      <c r="AJ172" s="4" t="str">
        <f t="shared" si="9"/>
        <v/>
      </c>
      <c r="AK172" s="4"/>
      <c r="AL172" s="4"/>
      <c r="AM172" s="4"/>
      <c r="AN172" s="56"/>
      <c r="AO172" s="56"/>
      <c r="AP172" s="4"/>
      <c r="AQ172" s="4"/>
      <c r="AR172" s="4"/>
      <c r="AS172" s="4"/>
      <c r="AT172" s="56"/>
      <c r="AU172" s="56"/>
      <c r="AV172" s="4"/>
      <c r="AW172" s="4"/>
      <c r="AX172" s="4"/>
      <c r="AY172" s="4"/>
      <c r="AZ172" s="56"/>
      <c r="BA172" s="56"/>
      <c r="BB172" s="4"/>
      <c r="BC172" s="4"/>
      <c r="BD172" s="4"/>
      <c r="BE172" s="4"/>
      <c r="BF172" s="56"/>
      <c r="BG172" s="56"/>
      <c r="BH172" s="4"/>
      <c r="BI172" s="4"/>
      <c r="BJ172" s="4"/>
      <c r="BK172" s="4"/>
      <c r="BL172" s="56"/>
      <c r="BM172" s="56"/>
      <c r="BN172" s="4"/>
      <c r="BO172" s="4"/>
      <c r="BP172" s="4"/>
      <c r="BQ172" s="4"/>
      <c r="BR172" s="4"/>
      <c r="BS172" s="4"/>
    </row>
    <row r="173">
      <c r="A173" s="166">
        <v>1.0</v>
      </c>
      <c r="B173" s="14"/>
      <c r="C173" s="183"/>
      <c r="D173" s="185"/>
      <c r="E173" s="185"/>
      <c r="F173" s="171"/>
      <c r="G173" s="4"/>
      <c r="H173" s="4"/>
      <c r="I173" s="4"/>
      <c r="J173" s="4"/>
      <c r="K173" s="172"/>
      <c r="L173" s="4"/>
      <c r="M173" s="4"/>
      <c r="N173" s="4"/>
      <c r="O173" s="4"/>
      <c r="P173" s="171"/>
      <c r="Q173" s="4"/>
      <c r="R173" s="4"/>
      <c r="S173" s="4"/>
      <c r="T173" s="4"/>
      <c r="U173" s="172"/>
      <c r="V173" s="4"/>
      <c r="W173" s="4"/>
      <c r="X173" s="4"/>
      <c r="Y173" s="4"/>
      <c r="Z173" s="171"/>
      <c r="AA173" s="4"/>
      <c r="AB173" s="4"/>
      <c r="AC173" s="4"/>
      <c r="AD173" s="4"/>
      <c r="AE173" s="170"/>
      <c r="AF173" s="170"/>
      <c r="AG173" s="170"/>
      <c r="AH173" s="56" t="str">
        <f t="array" ref="AH173">XLOOKUP(AJ173,SEA!B:B,SEA!A:A)</f>
        <v>#N/A</v>
      </c>
      <c r="AI173" s="56" t="str">
        <f t="shared" si="1"/>
        <v>#N/A</v>
      </c>
      <c r="AJ173" s="4" t="str">
        <f t="shared" si="9"/>
        <v/>
      </c>
      <c r="AK173" s="4"/>
      <c r="AL173" s="4"/>
      <c r="AM173" s="4"/>
      <c r="AN173" s="56"/>
      <c r="AO173" s="56"/>
      <c r="AP173" s="4"/>
      <c r="AQ173" s="4"/>
      <c r="AR173" s="4"/>
      <c r="AS173" s="4"/>
      <c r="AT173" s="56"/>
      <c r="AU173" s="56"/>
      <c r="AV173" s="4"/>
      <c r="AW173" s="4"/>
      <c r="AX173" s="4"/>
      <c r="AY173" s="4"/>
      <c r="AZ173" s="56"/>
      <c r="BA173" s="56"/>
      <c r="BB173" s="4"/>
      <c r="BC173" s="4"/>
      <c r="BD173" s="4"/>
      <c r="BE173" s="4"/>
      <c r="BF173" s="56"/>
      <c r="BG173" s="56"/>
      <c r="BH173" s="4"/>
      <c r="BI173" s="4"/>
      <c r="BJ173" s="4"/>
      <c r="BK173" s="4"/>
      <c r="BL173" s="56"/>
      <c r="BM173" s="56"/>
      <c r="BN173" s="4"/>
      <c r="BO173" s="4"/>
      <c r="BP173" s="4"/>
      <c r="BQ173" s="4"/>
      <c r="BR173" s="4"/>
      <c r="BS173" s="4"/>
    </row>
    <row r="174">
      <c r="A174" s="166">
        <v>1.0</v>
      </c>
      <c r="B174" s="14"/>
      <c r="C174" s="183"/>
      <c r="D174" s="185"/>
      <c r="E174" s="185"/>
      <c r="F174" s="171"/>
      <c r="G174" s="4"/>
      <c r="H174" s="4"/>
      <c r="I174" s="4"/>
      <c r="J174" s="4"/>
      <c r="K174" s="172"/>
      <c r="L174" s="4"/>
      <c r="M174" s="4"/>
      <c r="N174" s="4"/>
      <c r="O174" s="4"/>
      <c r="P174" s="171"/>
      <c r="Q174" s="4"/>
      <c r="R174" s="4"/>
      <c r="S174" s="4"/>
      <c r="T174" s="4"/>
      <c r="U174" s="172"/>
      <c r="V174" s="4"/>
      <c r="W174" s="4"/>
      <c r="X174" s="4"/>
      <c r="Y174" s="4"/>
      <c r="Z174" s="171"/>
      <c r="AA174" s="4"/>
      <c r="AB174" s="4"/>
      <c r="AC174" s="4"/>
      <c r="AD174" s="4"/>
      <c r="AE174" s="170"/>
      <c r="AF174" s="170"/>
      <c r="AG174" s="170"/>
      <c r="AH174" s="56" t="str">
        <f t="array" ref="AH174">XLOOKUP(AJ174,SEA!B:B,SEA!A:A)</f>
        <v>#N/A</v>
      </c>
      <c r="AI174" s="56" t="str">
        <f t="shared" si="1"/>
        <v>#N/A</v>
      </c>
      <c r="AJ174" s="4" t="str">
        <f t="shared" si="9"/>
        <v/>
      </c>
      <c r="AK174" s="4"/>
      <c r="AL174" s="4"/>
      <c r="AM174" s="4"/>
      <c r="AN174" s="56"/>
      <c r="AO174" s="56"/>
      <c r="AP174" s="4"/>
      <c r="AQ174" s="4"/>
      <c r="AR174" s="4"/>
      <c r="AS174" s="4"/>
      <c r="AT174" s="56"/>
      <c r="AU174" s="56"/>
      <c r="AV174" s="4"/>
      <c r="AW174" s="4"/>
      <c r="AX174" s="4"/>
      <c r="AY174" s="4"/>
      <c r="AZ174" s="56"/>
      <c r="BA174" s="56"/>
      <c r="BB174" s="4"/>
      <c r="BC174" s="4"/>
      <c r="BD174" s="4"/>
      <c r="BE174" s="4"/>
      <c r="BF174" s="56"/>
      <c r="BG174" s="56"/>
      <c r="BH174" s="4"/>
      <c r="BI174" s="4"/>
      <c r="BJ174" s="4"/>
      <c r="BK174" s="4"/>
      <c r="BL174" s="56"/>
      <c r="BM174" s="56"/>
      <c r="BN174" s="4"/>
      <c r="BO174" s="4"/>
      <c r="BP174" s="4"/>
      <c r="BQ174" s="4"/>
      <c r="BR174" s="4"/>
      <c r="BS174" s="4"/>
    </row>
    <row r="175">
      <c r="A175" s="166">
        <v>1.0</v>
      </c>
      <c r="B175" s="14"/>
      <c r="C175" s="183"/>
      <c r="D175" s="185"/>
      <c r="E175" s="185"/>
      <c r="F175" s="171"/>
      <c r="G175" s="4"/>
      <c r="H175" s="4"/>
      <c r="I175" s="4"/>
      <c r="J175" s="4"/>
      <c r="K175" s="172"/>
      <c r="L175" s="4"/>
      <c r="M175" s="4"/>
      <c r="N175" s="4"/>
      <c r="O175" s="4"/>
      <c r="P175" s="171"/>
      <c r="Q175" s="4"/>
      <c r="R175" s="4"/>
      <c r="S175" s="4"/>
      <c r="T175" s="4"/>
      <c r="U175" s="172"/>
      <c r="V175" s="4"/>
      <c r="W175" s="4"/>
      <c r="X175" s="4"/>
      <c r="Y175" s="4"/>
      <c r="Z175" s="171"/>
      <c r="AA175" s="4"/>
      <c r="AB175" s="4"/>
      <c r="AC175" s="4"/>
      <c r="AD175" s="4"/>
      <c r="AE175" s="170"/>
      <c r="AF175" s="170"/>
      <c r="AG175" s="170"/>
      <c r="AH175" s="56" t="str">
        <f t="array" ref="AH175">XLOOKUP(AJ175,SEA!B:B,SEA!A:A)</f>
        <v>#N/A</v>
      </c>
      <c r="AI175" s="56" t="str">
        <f t="shared" si="1"/>
        <v>#N/A</v>
      </c>
      <c r="AJ175" s="4" t="str">
        <f t="shared" si="9"/>
        <v/>
      </c>
      <c r="AK175" s="4"/>
      <c r="AL175" s="4"/>
      <c r="AM175" s="4"/>
      <c r="AN175" s="56"/>
      <c r="AO175" s="56"/>
      <c r="AP175" s="4"/>
      <c r="AQ175" s="4"/>
      <c r="AR175" s="4"/>
      <c r="AS175" s="4"/>
      <c r="AT175" s="56"/>
      <c r="AU175" s="56"/>
      <c r="AV175" s="4"/>
      <c r="AW175" s="4"/>
      <c r="AX175" s="4"/>
      <c r="AY175" s="4"/>
      <c r="AZ175" s="56"/>
      <c r="BA175" s="56"/>
      <c r="BB175" s="4"/>
      <c r="BC175" s="4"/>
      <c r="BD175" s="4"/>
      <c r="BE175" s="4"/>
      <c r="BF175" s="56"/>
      <c r="BG175" s="56"/>
      <c r="BH175" s="4"/>
      <c r="BI175" s="4"/>
      <c r="BJ175" s="4"/>
      <c r="BK175" s="4"/>
      <c r="BL175" s="56"/>
      <c r="BM175" s="56"/>
      <c r="BN175" s="4"/>
      <c r="BO175" s="4"/>
      <c r="BP175" s="4"/>
      <c r="BQ175" s="4"/>
      <c r="BR175" s="4"/>
      <c r="BS175" s="4"/>
    </row>
    <row r="176">
      <c r="A176" s="166">
        <v>1.0</v>
      </c>
      <c r="B176" s="14"/>
      <c r="C176" s="183"/>
      <c r="D176" s="185"/>
      <c r="E176" s="185"/>
      <c r="F176" s="171"/>
      <c r="G176" s="4"/>
      <c r="H176" s="4"/>
      <c r="I176" s="4"/>
      <c r="J176" s="4"/>
      <c r="K176" s="172"/>
      <c r="L176" s="4"/>
      <c r="M176" s="4"/>
      <c r="N176" s="4"/>
      <c r="O176" s="4"/>
      <c r="P176" s="171"/>
      <c r="Q176" s="4"/>
      <c r="R176" s="4"/>
      <c r="S176" s="4"/>
      <c r="T176" s="4"/>
      <c r="U176" s="172"/>
      <c r="V176" s="4"/>
      <c r="W176" s="4"/>
      <c r="X176" s="4"/>
      <c r="Y176" s="4"/>
      <c r="Z176" s="171"/>
      <c r="AA176" s="4"/>
      <c r="AB176" s="4"/>
      <c r="AC176" s="4"/>
      <c r="AD176" s="4"/>
      <c r="AE176" s="170"/>
      <c r="AF176" s="170"/>
      <c r="AG176" s="170"/>
      <c r="AH176" s="56" t="str">
        <f t="array" ref="AH176">XLOOKUP(AJ176,SEA!B:B,SEA!A:A)</f>
        <v>#N/A</v>
      </c>
      <c r="AI176" s="56" t="str">
        <f t="shared" si="1"/>
        <v>#N/A</v>
      </c>
      <c r="AJ176" s="4" t="str">
        <f t="shared" si="9"/>
        <v/>
      </c>
      <c r="AK176" s="4"/>
      <c r="AL176" s="4"/>
      <c r="AM176" s="4"/>
      <c r="AN176" s="56"/>
      <c r="AO176" s="56"/>
      <c r="AP176" s="4"/>
      <c r="AQ176" s="4"/>
      <c r="AR176" s="4"/>
      <c r="AS176" s="4"/>
      <c r="AT176" s="56"/>
      <c r="AU176" s="56"/>
      <c r="AV176" s="4"/>
      <c r="AW176" s="4"/>
      <c r="AX176" s="4"/>
      <c r="AY176" s="4"/>
      <c r="AZ176" s="56"/>
      <c r="BA176" s="56"/>
      <c r="BB176" s="4"/>
      <c r="BC176" s="4"/>
      <c r="BD176" s="4"/>
      <c r="BE176" s="4"/>
      <c r="BF176" s="56"/>
      <c r="BG176" s="56"/>
      <c r="BH176" s="4"/>
      <c r="BI176" s="4"/>
      <c r="BJ176" s="4"/>
      <c r="BK176" s="4"/>
      <c r="BL176" s="56"/>
      <c r="BM176" s="56"/>
      <c r="BN176" s="4"/>
      <c r="BO176" s="4"/>
      <c r="BP176" s="4"/>
      <c r="BQ176" s="4"/>
      <c r="BR176" s="4"/>
      <c r="BS176" s="4"/>
    </row>
    <row r="177">
      <c r="A177" s="166">
        <v>1.0</v>
      </c>
      <c r="B177" s="14"/>
      <c r="C177" s="183"/>
      <c r="D177" s="185"/>
      <c r="E177" s="185"/>
      <c r="F177" s="171"/>
      <c r="G177" s="4"/>
      <c r="H177" s="4"/>
      <c r="I177" s="4"/>
      <c r="J177" s="4"/>
      <c r="K177" s="172"/>
      <c r="L177" s="4"/>
      <c r="M177" s="4"/>
      <c r="N177" s="4"/>
      <c r="O177" s="4"/>
      <c r="P177" s="171"/>
      <c r="Q177" s="4"/>
      <c r="R177" s="4"/>
      <c r="S177" s="4"/>
      <c r="T177" s="4"/>
      <c r="U177" s="172"/>
      <c r="V177" s="4"/>
      <c r="W177" s="4"/>
      <c r="X177" s="4"/>
      <c r="Y177" s="4"/>
      <c r="Z177" s="171"/>
      <c r="AA177" s="4"/>
      <c r="AB177" s="4"/>
      <c r="AC177" s="4"/>
      <c r="AD177" s="4"/>
      <c r="AE177" s="170"/>
      <c r="AF177" s="170"/>
      <c r="AG177" s="170"/>
      <c r="AH177" s="56" t="str">
        <f t="array" ref="AH177">XLOOKUP(AJ177,SEA!B:B,SEA!A:A)</f>
        <v>#N/A</v>
      </c>
      <c r="AI177" s="56" t="str">
        <f t="shared" si="1"/>
        <v>#N/A</v>
      </c>
      <c r="AJ177" s="4" t="str">
        <f t="shared" si="9"/>
        <v/>
      </c>
      <c r="AK177" s="4"/>
      <c r="AL177" s="4"/>
      <c r="AM177" s="4"/>
      <c r="AN177" s="56"/>
      <c r="AO177" s="56"/>
      <c r="AP177" s="4"/>
      <c r="AQ177" s="4"/>
      <c r="AR177" s="4"/>
      <c r="AS177" s="4"/>
      <c r="AT177" s="56"/>
      <c r="AU177" s="56"/>
      <c r="AV177" s="4"/>
      <c r="AW177" s="4"/>
      <c r="AX177" s="4"/>
      <c r="AY177" s="4"/>
      <c r="AZ177" s="56"/>
      <c r="BA177" s="56"/>
      <c r="BB177" s="4"/>
      <c r="BC177" s="4"/>
      <c r="BD177" s="4"/>
      <c r="BE177" s="4"/>
      <c r="BF177" s="56"/>
      <c r="BG177" s="56"/>
      <c r="BH177" s="4"/>
      <c r="BI177" s="4"/>
      <c r="BJ177" s="4"/>
      <c r="BK177" s="4"/>
      <c r="BL177" s="56"/>
      <c r="BM177" s="56"/>
      <c r="BN177" s="4"/>
      <c r="BO177" s="4"/>
      <c r="BP177" s="4"/>
      <c r="BQ177" s="4"/>
      <c r="BR177" s="4"/>
      <c r="BS177" s="4"/>
    </row>
    <row r="178">
      <c r="A178" s="166">
        <v>1.0</v>
      </c>
      <c r="B178" s="14"/>
      <c r="C178" s="183"/>
      <c r="D178" s="185"/>
      <c r="E178" s="185"/>
      <c r="F178" s="171"/>
      <c r="G178" s="4"/>
      <c r="H178" s="4"/>
      <c r="I178" s="4"/>
      <c r="J178" s="4"/>
      <c r="K178" s="172"/>
      <c r="L178" s="4"/>
      <c r="M178" s="4"/>
      <c r="N178" s="4"/>
      <c r="O178" s="4"/>
      <c r="P178" s="171"/>
      <c r="Q178" s="4"/>
      <c r="R178" s="4"/>
      <c r="S178" s="4"/>
      <c r="T178" s="4"/>
      <c r="U178" s="172"/>
      <c r="V178" s="4"/>
      <c r="W178" s="4"/>
      <c r="X178" s="4"/>
      <c r="Y178" s="4"/>
      <c r="Z178" s="171"/>
      <c r="AA178" s="4"/>
      <c r="AB178" s="4"/>
      <c r="AC178" s="4"/>
      <c r="AD178" s="4"/>
      <c r="AE178" s="170"/>
      <c r="AF178" s="170"/>
      <c r="AG178" s="170"/>
      <c r="AH178" s="56" t="str">
        <f t="array" ref="AH178">XLOOKUP(AJ178,SEA!B:B,SEA!A:A)</f>
        <v>#N/A</v>
      </c>
      <c r="AI178" s="56" t="str">
        <f t="shared" si="1"/>
        <v>#N/A</v>
      </c>
      <c r="AJ178" s="4" t="str">
        <f t="shared" si="9"/>
        <v/>
      </c>
      <c r="AK178" s="4"/>
      <c r="AL178" s="4"/>
      <c r="AM178" s="4"/>
      <c r="AN178" s="56"/>
      <c r="AO178" s="56"/>
      <c r="AP178" s="4"/>
      <c r="AQ178" s="4"/>
      <c r="AR178" s="4"/>
      <c r="AS178" s="4"/>
      <c r="AT178" s="56"/>
      <c r="AU178" s="56"/>
      <c r="AV178" s="4"/>
      <c r="AW178" s="4"/>
      <c r="AX178" s="4"/>
      <c r="AY178" s="4"/>
      <c r="AZ178" s="56"/>
      <c r="BA178" s="56"/>
      <c r="BB178" s="4"/>
      <c r="BC178" s="4"/>
      <c r="BD178" s="4"/>
      <c r="BE178" s="4"/>
      <c r="BF178" s="56"/>
      <c r="BG178" s="56"/>
      <c r="BH178" s="4"/>
      <c r="BI178" s="4"/>
      <c r="BJ178" s="4"/>
      <c r="BK178" s="4"/>
      <c r="BL178" s="56"/>
      <c r="BM178" s="56"/>
      <c r="BN178" s="4"/>
      <c r="BO178" s="4"/>
      <c r="BP178" s="4"/>
      <c r="BQ178" s="4"/>
      <c r="BR178" s="4"/>
      <c r="BS178" s="4"/>
    </row>
    <row r="179">
      <c r="A179" s="166">
        <v>1.0</v>
      </c>
      <c r="B179" s="14"/>
      <c r="C179" s="183"/>
      <c r="D179" s="185"/>
      <c r="E179" s="185"/>
      <c r="F179" s="171"/>
      <c r="G179" s="4"/>
      <c r="H179" s="4"/>
      <c r="I179" s="4"/>
      <c r="J179" s="4"/>
      <c r="K179" s="172"/>
      <c r="L179" s="4"/>
      <c r="M179" s="4"/>
      <c r="N179" s="4"/>
      <c r="O179" s="4"/>
      <c r="P179" s="171"/>
      <c r="Q179" s="4"/>
      <c r="R179" s="4"/>
      <c r="S179" s="4"/>
      <c r="T179" s="4"/>
      <c r="U179" s="172"/>
      <c r="V179" s="4"/>
      <c r="W179" s="4"/>
      <c r="X179" s="4"/>
      <c r="Y179" s="4"/>
      <c r="Z179" s="171"/>
      <c r="AA179" s="4"/>
      <c r="AB179" s="4"/>
      <c r="AC179" s="4"/>
      <c r="AD179" s="4"/>
      <c r="AE179" s="170"/>
      <c r="AF179" s="170"/>
      <c r="AG179" s="170"/>
      <c r="AH179" s="56" t="str">
        <f t="array" ref="AH179">XLOOKUP(AJ179,SEA!B:B,SEA!A:A)</f>
        <v>#N/A</v>
      </c>
      <c r="AI179" s="56" t="str">
        <f t="shared" si="1"/>
        <v>#N/A</v>
      </c>
      <c r="AJ179" s="4" t="str">
        <f t="shared" si="9"/>
        <v/>
      </c>
      <c r="AK179" s="4"/>
      <c r="AL179" s="4"/>
      <c r="AM179" s="4"/>
      <c r="AN179" s="56"/>
      <c r="AO179" s="56"/>
      <c r="AP179" s="4"/>
      <c r="AQ179" s="4"/>
      <c r="AR179" s="4"/>
      <c r="AS179" s="4"/>
      <c r="AT179" s="56"/>
      <c r="AU179" s="56"/>
      <c r="AV179" s="4"/>
      <c r="AW179" s="4"/>
      <c r="AX179" s="4"/>
      <c r="AY179" s="4"/>
      <c r="AZ179" s="56"/>
      <c r="BA179" s="56"/>
      <c r="BB179" s="4"/>
      <c r="BC179" s="4"/>
      <c r="BD179" s="4"/>
      <c r="BE179" s="4"/>
      <c r="BF179" s="56"/>
      <c r="BG179" s="56"/>
      <c r="BH179" s="4"/>
      <c r="BI179" s="4"/>
      <c r="BJ179" s="4"/>
      <c r="BK179" s="4"/>
      <c r="BL179" s="56"/>
      <c r="BM179" s="56"/>
      <c r="BN179" s="4"/>
      <c r="BO179" s="4"/>
      <c r="BP179" s="4"/>
      <c r="BQ179" s="4"/>
      <c r="BR179" s="4"/>
      <c r="BS179" s="4"/>
    </row>
    <row r="180">
      <c r="A180" s="166">
        <v>1.0</v>
      </c>
      <c r="B180" s="14"/>
      <c r="C180" s="183"/>
      <c r="D180" s="185"/>
      <c r="E180" s="185"/>
      <c r="F180" s="171"/>
      <c r="G180" s="4"/>
      <c r="H180" s="4"/>
      <c r="I180" s="4"/>
      <c r="J180" s="4"/>
      <c r="K180" s="172"/>
      <c r="L180" s="4"/>
      <c r="M180" s="4"/>
      <c r="N180" s="4"/>
      <c r="O180" s="4"/>
      <c r="P180" s="171"/>
      <c r="Q180" s="4"/>
      <c r="R180" s="4"/>
      <c r="S180" s="4"/>
      <c r="T180" s="4"/>
      <c r="U180" s="172"/>
      <c r="V180" s="4"/>
      <c r="W180" s="4"/>
      <c r="X180" s="4"/>
      <c r="Y180" s="4"/>
      <c r="Z180" s="171"/>
      <c r="AA180" s="4"/>
      <c r="AB180" s="4"/>
      <c r="AC180" s="4"/>
      <c r="AD180" s="4"/>
      <c r="AE180" s="170"/>
      <c r="AF180" s="170"/>
      <c r="AG180" s="170"/>
      <c r="AH180" s="56" t="str">
        <f t="array" ref="AH180">XLOOKUP(AJ180,SEA!B:B,SEA!A:A)</f>
        <v>#N/A</v>
      </c>
      <c r="AI180" s="56" t="str">
        <f t="shared" si="1"/>
        <v>#N/A</v>
      </c>
      <c r="AJ180" s="4" t="str">
        <f t="shared" si="9"/>
        <v/>
      </c>
      <c r="AK180" s="4"/>
      <c r="AL180" s="4"/>
      <c r="AM180" s="4"/>
      <c r="AN180" s="56"/>
      <c r="AO180" s="56"/>
      <c r="AP180" s="4"/>
      <c r="AQ180" s="4"/>
      <c r="AR180" s="4"/>
      <c r="AS180" s="4"/>
      <c r="AT180" s="56"/>
      <c r="AU180" s="56"/>
      <c r="AV180" s="4"/>
      <c r="AW180" s="4"/>
      <c r="AX180" s="4"/>
      <c r="AY180" s="4"/>
      <c r="AZ180" s="56"/>
      <c r="BA180" s="56"/>
      <c r="BB180" s="4"/>
      <c r="BC180" s="4"/>
      <c r="BD180" s="4"/>
      <c r="BE180" s="4"/>
      <c r="BF180" s="56"/>
      <c r="BG180" s="56"/>
      <c r="BH180" s="4"/>
      <c r="BI180" s="4"/>
      <c r="BJ180" s="4"/>
      <c r="BK180" s="4"/>
      <c r="BL180" s="56"/>
      <c r="BM180" s="56"/>
      <c r="BN180" s="4"/>
      <c r="BO180" s="4"/>
      <c r="BP180" s="4"/>
      <c r="BQ180" s="4"/>
      <c r="BR180" s="4"/>
      <c r="BS180" s="4"/>
    </row>
    <row r="181">
      <c r="A181" s="166">
        <v>1.0</v>
      </c>
      <c r="B181" s="14"/>
      <c r="C181" s="183"/>
      <c r="D181" s="185"/>
      <c r="E181" s="185"/>
      <c r="F181" s="171"/>
      <c r="G181" s="4"/>
      <c r="H181" s="4"/>
      <c r="I181" s="4"/>
      <c r="J181" s="4"/>
      <c r="K181" s="172"/>
      <c r="L181" s="4"/>
      <c r="M181" s="4"/>
      <c r="N181" s="4"/>
      <c r="O181" s="4"/>
      <c r="P181" s="171"/>
      <c r="Q181" s="4"/>
      <c r="R181" s="4"/>
      <c r="S181" s="4"/>
      <c r="T181" s="4"/>
      <c r="U181" s="172"/>
      <c r="V181" s="4"/>
      <c r="W181" s="4"/>
      <c r="X181" s="4"/>
      <c r="Y181" s="4"/>
      <c r="Z181" s="171"/>
      <c r="AA181" s="4"/>
      <c r="AB181" s="4"/>
      <c r="AC181" s="4"/>
      <c r="AD181" s="4"/>
      <c r="AE181" s="170"/>
      <c r="AF181" s="170"/>
      <c r="AG181" s="170"/>
      <c r="AH181" s="56" t="str">
        <f t="array" ref="AH181">XLOOKUP(AJ181,SEA!B:B,SEA!A:A)</f>
        <v>#N/A</v>
      </c>
      <c r="AI181" s="56" t="str">
        <f t="shared" si="1"/>
        <v>#N/A</v>
      </c>
      <c r="AJ181" s="4" t="str">
        <f t="shared" si="9"/>
        <v/>
      </c>
      <c r="AK181" s="4"/>
      <c r="AL181" s="4"/>
      <c r="AM181" s="4"/>
      <c r="AN181" s="56"/>
      <c r="AO181" s="56"/>
      <c r="AP181" s="4"/>
      <c r="AQ181" s="4"/>
      <c r="AR181" s="4"/>
      <c r="AS181" s="4"/>
      <c r="AT181" s="56"/>
      <c r="AU181" s="56"/>
      <c r="AV181" s="4"/>
      <c r="AW181" s="4"/>
      <c r="AX181" s="4"/>
      <c r="AY181" s="4"/>
      <c r="AZ181" s="56"/>
      <c r="BA181" s="56"/>
      <c r="BB181" s="4"/>
      <c r="BC181" s="4"/>
      <c r="BD181" s="4"/>
      <c r="BE181" s="4"/>
      <c r="BF181" s="56"/>
      <c r="BG181" s="56"/>
      <c r="BH181" s="4"/>
      <c r="BI181" s="4"/>
      <c r="BJ181" s="4"/>
      <c r="BK181" s="4"/>
      <c r="BL181" s="56"/>
      <c r="BM181" s="56"/>
      <c r="BN181" s="4"/>
      <c r="BO181" s="4"/>
      <c r="BP181" s="4"/>
      <c r="BQ181" s="4"/>
      <c r="BR181" s="4"/>
      <c r="BS181" s="4"/>
    </row>
    <row r="182">
      <c r="A182" s="166">
        <v>1.0</v>
      </c>
      <c r="B182" s="14"/>
      <c r="C182" s="183"/>
      <c r="D182" s="185"/>
      <c r="E182" s="185"/>
      <c r="F182" s="171"/>
      <c r="G182" s="4"/>
      <c r="H182" s="4"/>
      <c r="I182" s="4"/>
      <c r="J182" s="4"/>
      <c r="K182" s="172"/>
      <c r="L182" s="4"/>
      <c r="M182" s="4"/>
      <c r="N182" s="4"/>
      <c r="O182" s="4"/>
      <c r="P182" s="171"/>
      <c r="Q182" s="4"/>
      <c r="R182" s="4"/>
      <c r="S182" s="4"/>
      <c r="T182" s="4"/>
      <c r="U182" s="172"/>
      <c r="V182" s="4"/>
      <c r="W182" s="4"/>
      <c r="X182" s="4"/>
      <c r="Y182" s="4"/>
      <c r="Z182" s="171"/>
      <c r="AA182" s="4"/>
      <c r="AB182" s="4"/>
      <c r="AC182" s="4"/>
      <c r="AD182" s="4"/>
      <c r="AE182" s="170"/>
      <c r="AF182" s="170"/>
      <c r="AG182" s="170"/>
      <c r="AH182" s="56" t="str">
        <f t="array" ref="AH182">XLOOKUP(AJ182,SEA!B:B,SEA!A:A)</f>
        <v>#N/A</v>
      </c>
      <c r="AI182" s="56" t="str">
        <f t="shared" si="1"/>
        <v>#N/A</v>
      </c>
      <c r="AJ182" s="4" t="str">
        <f t="shared" si="9"/>
        <v/>
      </c>
      <c r="AK182" s="4"/>
      <c r="AL182" s="4"/>
      <c r="AM182" s="4"/>
      <c r="AN182" s="56"/>
      <c r="AO182" s="56"/>
      <c r="AP182" s="4"/>
      <c r="AQ182" s="4"/>
      <c r="AR182" s="4"/>
      <c r="AS182" s="4"/>
      <c r="AT182" s="56"/>
      <c r="AU182" s="56"/>
      <c r="AV182" s="4"/>
      <c r="AW182" s="4"/>
      <c r="AX182" s="4"/>
      <c r="AY182" s="4"/>
      <c r="AZ182" s="56"/>
      <c r="BA182" s="56"/>
      <c r="BB182" s="4"/>
      <c r="BC182" s="4"/>
      <c r="BD182" s="4"/>
      <c r="BE182" s="4"/>
      <c r="BF182" s="56"/>
      <c r="BG182" s="56"/>
      <c r="BH182" s="4"/>
      <c r="BI182" s="4"/>
      <c r="BJ182" s="4"/>
      <c r="BK182" s="4"/>
      <c r="BL182" s="56"/>
      <c r="BM182" s="56"/>
      <c r="BN182" s="4"/>
      <c r="BO182" s="4"/>
      <c r="BP182" s="4"/>
      <c r="BQ182" s="4"/>
      <c r="BR182" s="4"/>
      <c r="BS182" s="4"/>
    </row>
    <row r="183">
      <c r="A183" s="166">
        <v>1.0</v>
      </c>
      <c r="B183" s="14"/>
      <c r="C183" s="183"/>
      <c r="D183" s="185"/>
      <c r="E183" s="185"/>
      <c r="F183" s="171"/>
      <c r="G183" s="4"/>
      <c r="H183" s="4"/>
      <c r="I183" s="4"/>
      <c r="J183" s="4"/>
      <c r="K183" s="172"/>
      <c r="L183" s="4"/>
      <c r="M183" s="4"/>
      <c r="N183" s="4"/>
      <c r="O183" s="4"/>
      <c r="P183" s="171"/>
      <c r="Q183" s="4"/>
      <c r="R183" s="4"/>
      <c r="S183" s="4"/>
      <c r="T183" s="4"/>
      <c r="U183" s="172"/>
      <c r="V183" s="4"/>
      <c r="W183" s="4"/>
      <c r="X183" s="4"/>
      <c r="Y183" s="4"/>
      <c r="Z183" s="171"/>
      <c r="AA183" s="4"/>
      <c r="AB183" s="4"/>
      <c r="AC183" s="4"/>
      <c r="AD183" s="4"/>
      <c r="AE183" s="170"/>
      <c r="AF183" s="170"/>
      <c r="AG183" s="170"/>
      <c r="AH183" s="56" t="str">
        <f t="array" ref="AH183">XLOOKUP(AJ183,SEA!B:B,SEA!A:A)</f>
        <v>#N/A</v>
      </c>
      <c r="AI183" s="56" t="str">
        <f t="shared" si="1"/>
        <v>#N/A</v>
      </c>
      <c r="AJ183" s="4" t="str">
        <f t="shared" si="9"/>
        <v/>
      </c>
      <c r="AK183" s="4"/>
      <c r="AL183" s="4"/>
      <c r="AM183" s="4"/>
      <c r="AN183" s="56"/>
      <c r="AO183" s="56"/>
      <c r="AP183" s="4"/>
      <c r="AQ183" s="4"/>
      <c r="AR183" s="4"/>
      <c r="AS183" s="4"/>
      <c r="AT183" s="56"/>
      <c r="AU183" s="56"/>
      <c r="AV183" s="4"/>
      <c r="AW183" s="4"/>
      <c r="AX183" s="4"/>
      <c r="AY183" s="4"/>
      <c r="AZ183" s="56"/>
      <c r="BA183" s="56"/>
      <c r="BB183" s="4"/>
      <c r="BC183" s="4"/>
      <c r="BD183" s="4"/>
      <c r="BE183" s="4"/>
      <c r="BF183" s="56"/>
      <c r="BG183" s="56"/>
      <c r="BH183" s="4"/>
      <c r="BI183" s="4"/>
      <c r="BJ183" s="4"/>
      <c r="BK183" s="4"/>
      <c r="BL183" s="56"/>
      <c r="BM183" s="56"/>
      <c r="BN183" s="4"/>
      <c r="BO183" s="4"/>
      <c r="BP183" s="4"/>
      <c r="BQ183" s="4"/>
      <c r="BR183" s="4"/>
      <c r="BS183" s="4"/>
    </row>
    <row r="184">
      <c r="A184" s="166">
        <v>1.0</v>
      </c>
      <c r="B184" s="14"/>
      <c r="C184" s="183"/>
      <c r="D184" s="185"/>
      <c r="E184" s="185"/>
      <c r="F184" s="171"/>
      <c r="G184" s="4"/>
      <c r="H184" s="4"/>
      <c r="I184" s="4"/>
      <c r="J184" s="4"/>
      <c r="K184" s="172"/>
      <c r="L184" s="4"/>
      <c r="M184" s="4"/>
      <c r="N184" s="4"/>
      <c r="O184" s="4"/>
      <c r="P184" s="171"/>
      <c r="Q184" s="4"/>
      <c r="R184" s="4"/>
      <c r="S184" s="4"/>
      <c r="T184" s="4"/>
      <c r="U184" s="172"/>
      <c r="V184" s="4"/>
      <c r="W184" s="4"/>
      <c r="X184" s="4"/>
      <c r="Y184" s="4"/>
      <c r="Z184" s="171"/>
      <c r="AA184" s="4"/>
      <c r="AB184" s="4"/>
      <c r="AC184" s="4"/>
      <c r="AD184" s="4"/>
      <c r="AE184" s="170"/>
      <c r="AF184" s="170"/>
      <c r="AG184" s="170"/>
      <c r="AH184" s="56" t="str">
        <f t="array" ref="AH184">XLOOKUP(AJ184,SEA!B:B,SEA!A:A)</f>
        <v>#N/A</v>
      </c>
      <c r="AI184" s="56" t="str">
        <f t="shared" si="1"/>
        <v>#N/A</v>
      </c>
      <c r="AJ184" s="4" t="str">
        <f t="shared" si="9"/>
        <v/>
      </c>
      <c r="AK184" s="4"/>
      <c r="AL184" s="4"/>
      <c r="AM184" s="4"/>
      <c r="AN184" s="56"/>
      <c r="AO184" s="56"/>
      <c r="AP184" s="4"/>
      <c r="AQ184" s="4"/>
      <c r="AR184" s="4"/>
      <c r="AS184" s="4"/>
      <c r="AT184" s="56"/>
      <c r="AU184" s="56"/>
      <c r="AV184" s="4"/>
      <c r="AW184" s="4"/>
      <c r="AX184" s="4"/>
      <c r="AY184" s="4"/>
      <c r="AZ184" s="56"/>
      <c r="BA184" s="56"/>
      <c r="BB184" s="4"/>
      <c r="BC184" s="4"/>
      <c r="BD184" s="4"/>
      <c r="BE184" s="4"/>
      <c r="BF184" s="56"/>
      <c r="BG184" s="56"/>
      <c r="BH184" s="4"/>
      <c r="BI184" s="4"/>
      <c r="BJ184" s="4"/>
      <c r="BK184" s="4"/>
      <c r="BL184" s="56"/>
      <c r="BM184" s="56"/>
      <c r="BN184" s="4"/>
      <c r="BO184" s="4"/>
      <c r="BP184" s="4"/>
      <c r="BQ184" s="4"/>
      <c r="BR184" s="4"/>
      <c r="BS184" s="4"/>
    </row>
    <row r="185">
      <c r="A185" s="166">
        <v>1.0</v>
      </c>
      <c r="B185" s="14"/>
      <c r="C185" s="183"/>
      <c r="D185" s="185"/>
      <c r="E185" s="185"/>
      <c r="F185" s="171"/>
      <c r="G185" s="4"/>
      <c r="H185" s="4"/>
      <c r="I185" s="4"/>
      <c r="J185" s="4"/>
      <c r="K185" s="172"/>
      <c r="L185" s="4"/>
      <c r="M185" s="4"/>
      <c r="N185" s="4"/>
      <c r="O185" s="4"/>
      <c r="P185" s="171"/>
      <c r="Q185" s="4"/>
      <c r="R185" s="4"/>
      <c r="S185" s="4"/>
      <c r="T185" s="4"/>
      <c r="U185" s="172"/>
      <c r="V185" s="4"/>
      <c r="W185" s="4"/>
      <c r="X185" s="4"/>
      <c r="Y185" s="4"/>
      <c r="Z185" s="171"/>
      <c r="AA185" s="4"/>
      <c r="AB185" s="4"/>
      <c r="AC185" s="4"/>
      <c r="AD185" s="4"/>
      <c r="AE185" s="170"/>
      <c r="AF185" s="170"/>
      <c r="AG185" s="170"/>
      <c r="AH185" s="56" t="str">
        <f t="array" ref="AH185">XLOOKUP(AJ185,SEA!B:B,SEA!A:A)</f>
        <v>#N/A</v>
      </c>
      <c r="AI185" s="56" t="str">
        <f t="shared" si="1"/>
        <v>#N/A</v>
      </c>
      <c r="AJ185" s="4" t="str">
        <f t="shared" si="9"/>
        <v/>
      </c>
      <c r="AK185" s="4"/>
      <c r="AL185" s="4"/>
      <c r="AM185" s="4"/>
      <c r="AN185" s="56"/>
      <c r="AO185" s="56"/>
      <c r="AP185" s="4"/>
      <c r="AQ185" s="4"/>
      <c r="AR185" s="4"/>
      <c r="AS185" s="4"/>
      <c r="AT185" s="56"/>
      <c r="AU185" s="56"/>
      <c r="AV185" s="4"/>
      <c r="AW185" s="4"/>
      <c r="AX185" s="4"/>
      <c r="AY185" s="4"/>
      <c r="AZ185" s="56"/>
      <c r="BA185" s="56"/>
      <c r="BB185" s="4"/>
      <c r="BC185" s="4"/>
      <c r="BD185" s="4"/>
      <c r="BE185" s="4"/>
      <c r="BF185" s="56"/>
      <c r="BG185" s="56"/>
      <c r="BH185" s="4"/>
      <c r="BI185" s="4"/>
      <c r="BJ185" s="4"/>
      <c r="BK185" s="4"/>
      <c r="BL185" s="56"/>
      <c r="BM185" s="56"/>
      <c r="BN185" s="4"/>
      <c r="BO185" s="4"/>
      <c r="BP185" s="4"/>
      <c r="BQ185" s="4"/>
      <c r="BR185" s="4"/>
      <c r="BS185" s="4"/>
    </row>
    <row r="186">
      <c r="A186" s="166">
        <v>1.0</v>
      </c>
      <c r="B186" s="14"/>
      <c r="C186" s="183"/>
      <c r="D186" s="185"/>
      <c r="E186" s="185"/>
      <c r="F186" s="171"/>
      <c r="G186" s="4"/>
      <c r="H186" s="4"/>
      <c r="I186" s="4"/>
      <c r="J186" s="4"/>
      <c r="K186" s="172"/>
      <c r="L186" s="4"/>
      <c r="M186" s="4"/>
      <c r="N186" s="4"/>
      <c r="O186" s="4"/>
      <c r="P186" s="171"/>
      <c r="Q186" s="4"/>
      <c r="R186" s="4"/>
      <c r="S186" s="4"/>
      <c r="T186" s="4"/>
      <c r="U186" s="172"/>
      <c r="V186" s="4"/>
      <c r="W186" s="4"/>
      <c r="X186" s="4"/>
      <c r="Y186" s="4"/>
      <c r="Z186" s="171"/>
      <c r="AA186" s="4"/>
      <c r="AB186" s="4"/>
      <c r="AC186" s="4"/>
      <c r="AD186" s="4"/>
      <c r="AE186" s="170"/>
      <c r="AF186" s="170"/>
      <c r="AG186" s="170"/>
      <c r="AH186" s="56" t="str">
        <f t="array" ref="AH186">XLOOKUP(AJ186,SEA!B:B,SEA!A:A)</f>
        <v>#N/A</v>
      </c>
      <c r="AI186" s="56" t="str">
        <f t="shared" si="1"/>
        <v>#N/A</v>
      </c>
      <c r="AJ186" s="4" t="str">
        <f t="shared" si="9"/>
        <v/>
      </c>
      <c r="AK186" s="4"/>
      <c r="AL186" s="4"/>
      <c r="AM186" s="4"/>
      <c r="AN186" s="56"/>
      <c r="AO186" s="56"/>
      <c r="AP186" s="4"/>
      <c r="AQ186" s="4"/>
      <c r="AR186" s="4"/>
      <c r="AS186" s="4"/>
      <c r="AT186" s="56"/>
      <c r="AU186" s="56"/>
      <c r="AV186" s="4"/>
      <c r="AW186" s="4"/>
      <c r="AX186" s="4"/>
      <c r="AY186" s="4"/>
      <c r="AZ186" s="56"/>
      <c r="BA186" s="56"/>
      <c r="BB186" s="4"/>
      <c r="BC186" s="4"/>
      <c r="BD186" s="4"/>
      <c r="BE186" s="4"/>
      <c r="BF186" s="56"/>
      <c r="BG186" s="56"/>
      <c r="BH186" s="4"/>
      <c r="BI186" s="4"/>
      <c r="BJ186" s="4"/>
      <c r="BK186" s="4"/>
      <c r="BL186" s="56"/>
      <c r="BM186" s="56"/>
      <c r="BN186" s="4"/>
      <c r="BO186" s="4"/>
      <c r="BP186" s="4"/>
      <c r="BQ186" s="4"/>
      <c r="BR186" s="4"/>
      <c r="BS186" s="4"/>
    </row>
    <row r="187">
      <c r="A187" s="166">
        <v>1.0</v>
      </c>
      <c r="B187" s="14"/>
      <c r="C187" s="183"/>
      <c r="D187" s="185"/>
      <c r="E187" s="185"/>
      <c r="F187" s="171"/>
      <c r="G187" s="4"/>
      <c r="H187" s="4"/>
      <c r="I187" s="4"/>
      <c r="J187" s="4"/>
      <c r="K187" s="172"/>
      <c r="L187" s="4"/>
      <c r="M187" s="4"/>
      <c r="N187" s="4"/>
      <c r="O187" s="4"/>
      <c r="P187" s="171"/>
      <c r="Q187" s="4"/>
      <c r="R187" s="4"/>
      <c r="S187" s="4"/>
      <c r="T187" s="4"/>
      <c r="U187" s="172"/>
      <c r="V187" s="4"/>
      <c r="W187" s="4"/>
      <c r="X187" s="4"/>
      <c r="Y187" s="4"/>
      <c r="Z187" s="171"/>
      <c r="AA187" s="4"/>
      <c r="AB187" s="4"/>
      <c r="AC187" s="4"/>
      <c r="AD187" s="4"/>
      <c r="AE187" s="170"/>
      <c r="AF187" s="170"/>
      <c r="AG187" s="170"/>
      <c r="AH187" s="56" t="str">
        <f t="array" ref="AH187">XLOOKUP(AJ187,SEA!B:B,SEA!A:A)</f>
        <v>#N/A</v>
      </c>
      <c r="AI187" s="56" t="str">
        <f t="shared" si="1"/>
        <v>#N/A</v>
      </c>
      <c r="AJ187" s="4" t="str">
        <f t="shared" si="9"/>
        <v/>
      </c>
      <c r="AK187" s="4"/>
      <c r="AL187" s="4"/>
      <c r="AM187" s="4"/>
      <c r="AN187" s="56"/>
      <c r="AO187" s="56"/>
      <c r="AP187" s="4"/>
      <c r="AQ187" s="4"/>
      <c r="AR187" s="4"/>
      <c r="AS187" s="4"/>
      <c r="AT187" s="56"/>
      <c r="AU187" s="56"/>
      <c r="AV187" s="4"/>
      <c r="AW187" s="4"/>
      <c r="AX187" s="4"/>
      <c r="AY187" s="4"/>
      <c r="AZ187" s="56"/>
      <c r="BA187" s="56"/>
      <c r="BB187" s="4"/>
      <c r="BC187" s="4"/>
      <c r="BD187" s="4"/>
      <c r="BE187" s="4"/>
      <c r="BF187" s="56"/>
      <c r="BG187" s="56"/>
      <c r="BH187" s="4"/>
      <c r="BI187" s="4"/>
      <c r="BJ187" s="4"/>
      <c r="BK187" s="4"/>
      <c r="BL187" s="56"/>
      <c r="BM187" s="56"/>
      <c r="BN187" s="4"/>
      <c r="BO187" s="4"/>
      <c r="BP187" s="4"/>
      <c r="BQ187" s="4"/>
      <c r="BR187" s="4"/>
      <c r="BS187" s="4"/>
    </row>
    <row r="188">
      <c r="A188" s="166">
        <v>1.0</v>
      </c>
      <c r="B188" s="14"/>
      <c r="C188" s="183"/>
      <c r="D188" s="185"/>
      <c r="E188" s="185"/>
      <c r="F188" s="171"/>
      <c r="G188" s="4"/>
      <c r="H188" s="4"/>
      <c r="I188" s="4"/>
      <c r="J188" s="4"/>
      <c r="K188" s="172"/>
      <c r="L188" s="4"/>
      <c r="M188" s="4"/>
      <c r="N188" s="4"/>
      <c r="O188" s="4"/>
      <c r="P188" s="171"/>
      <c r="Q188" s="4"/>
      <c r="R188" s="4"/>
      <c r="S188" s="4"/>
      <c r="T188" s="4"/>
      <c r="U188" s="172"/>
      <c r="V188" s="4"/>
      <c r="W188" s="4"/>
      <c r="X188" s="4"/>
      <c r="Y188" s="4"/>
      <c r="Z188" s="171"/>
      <c r="AA188" s="4"/>
      <c r="AB188" s="4"/>
      <c r="AC188" s="4"/>
      <c r="AD188" s="4"/>
      <c r="AE188" s="170"/>
      <c r="AF188" s="170"/>
      <c r="AG188" s="170"/>
      <c r="AH188" s="56" t="str">
        <f t="array" ref="AH188">XLOOKUP(AJ188,SEA!B:B,SEA!A:A)</f>
        <v>#N/A</v>
      </c>
      <c r="AI188" s="56" t="str">
        <f t="shared" si="1"/>
        <v>#N/A</v>
      </c>
      <c r="AJ188" s="4" t="str">
        <f t="shared" si="9"/>
        <v/>
      </c>
      <c r="AK188" s="4"/>
      <c r="AL188" s="4"/>
      <c r="AM188" s="4"/>
      <c r="AN188" s="56"/>
      <c r="AO188" s="56"/>
      <c r="AP188" s="4"/>
      <c r="AQ188" s="4"/>
      <c r="AR188" s="4"/>
      <c r="AS188" s="4"/>
      <c r="AT188" s="56"/>
      <c r="AU188" s="56"/>
      <c r="AV188" s="4"/>
      <c r="AW188" s="4"/>
      <c r="AX188" s="4"/>
      <c r="AY188" s="4"/>
      <c r="AZ188" s="56"/>
      <c r="BA188" s="56"/>
      <c r="BB188" s="4"/>
      <c r="BC188" s="4"/>
      <c r="BD188" s="4"/>
      <c r="BE188" s="4"/>
      <c r="BF188" s="56"/>
      <c r="BG188" s="56"/>
      <c r="BH188" s="4"/>
      <c r="BI188" s="4"/>
      <c r="BJ188" s="4"/>
      <c r="BK188" s="4"/>
      <c r="BL188" s="56"/>
      <c r="BM188" s="56"/>
      <c r="BN188" s="4"/>
      <c r="BO188" s="4"/>
      <c r="BP188" s="4"/>
      <c r="BQ188" s="4"/>
      <c r="BR188" s="4"/>
      <c r="BS188" s="4"/>
    </row>
    <row r="189">
      <c r="A189" s="166">
        <v>1.0</v>
      </c>
      <c r="B189" s="14"/>
      <c r="C189" s="183"/>
      <c r="D189" s="185"/>
      <c r="E189" s="185"/>
      <c r="F189" s="171"/>
      <c r="G189" s="4"/>
      <c r="H189" s="4"/>
      <c r="I189" s="4"/>
      <c r="J189" s="4"/>
      <c r="K189" s="172"/>
      <c r="L189" s="4"/>
      <c r="M189" s="4"/>
      <c r="N189" s="4"/>
      <c r="O189" s="4"/>
      <c r="P189" s="171"/>
      <c r="Q189" s="4"/>
      <c r="R189" s="4"/>
      <c r="S189" s="4"/>
      <c r="T189" s="4"/>
      <c r="U189" s="172"/>
      <c r="V189" s="4"/>
      <c r="W189" s="4"/>
      <c r="X189" s="4"/>
      <c r="Y189" s="4"/>
      <c r="Z189" s="171"/>
      <c r="AA189" s="4"/>
      <c r="AB189" s="4"/>
      <c r="AC189" s="4"/>
      <c r="AD189" s="4"/>
      <c r="AE189" s="170"/>
      <c r="AF189" s="170"/>
      <c r="AG189" s="170"/>
      <c r="AH189" s="56" t="str">
        <f t="array" ref="AH189">XLOOKUP(AJ189,SEA!B:B,SEA!A:A)</f>
        <v>#N/A</v>
      </c>
      <c r="AI189" s="56" t="str">
        <f t="shared" si="1"/>
        <v>#N/A</v>
      </c>
      <c r="AJ189" s="4" t="str">
        <f t="shared" si="9"/>
        <v/>
      </c>
      <c r="AK189" s="4"/>
      <c r="AL189" s="4"/>
      <c r="AM189" s="4"/>
      <c r="AN189" s="56"/>
      <c r="AO189" s="56"/>
      <c r="AP189" s="4"/>
      <c r="AQ189" s="4"/>
      <c r="AR189" s="4"/>
      <c r="AS189" s="4"/>
      <c r="AT189" s="56"/>
      <c r="AU189" s="56"/>
      <c r="AV189" s="4"/>
      <c r="AW189" s="4"/>
      <c r="AX189" s="4"/>
      <c r="AY189" s="4"/>
      <c r="AZ189" s="56"/>
      <c r="BA189" s="56"/>
      <c r="BB189" s="4"/>
      <c r="BC189" s="4"/>
      <c r="BD189" s="4"/>
      <c r="BE189" s="4"/>
      <c r="BF189" s="56"/>
      <c r="BG189" s="56"/>
      <c r="BH189" s="4"/>
      <c r="BI189" s="4"/>
      <c r="BJ189" s="4"/>
      <c r="BK189" s="4"/>
      <c r="BL189" s="56"/>
      <c r="BM189" s="56"/>
      <c r="BN189" s="4"/>
      <c r="BO189" s="4"/>
      <c r="BP189" s="4"/>
      <c r="BQ189" s="4"/>
      <c r="BR189" s="4"/>
      <c r="BS189" s="4"/>
    </row>
    <row r="190">
      <c r="A190" s="166">
        <v>1.0</v>
      </c>
      <c r="B190" s="14"/>
      <c r="C190" s="183"/>
      <c r="D190" s="185"/>
      <c r="E190" s="185"/>
      <c r="F190" s="171"/>
      <c r="G190" s="4"/>
      <c r="H190" s="4"/>
      <c r="I190" s="4"/>
      <c r="J190" s="4"/>
      <c r="K190" s="172"/>
      <c r="L190" s="4"/>
      <c r="M190" s="4"/>
      <c r="N190" s="4"/>
      <c r="O190" s="4"/>
      <c r="P190" s="171"/>
      <c r="Q190" s="4"/>
      <c r="R190" s="4"/>
      <c r="S190" s="4"/>
      <c r="T190" s="4"/>
      <c r="U190" s="172"/>
      <c r="V190" s="4"/>
      <c r="W190" s="4"/>
      <c r="X190" s="4"/>
      <c r="Y190" s="4"/>
      <c r="Z190" s="171"/>
      <c r="AA190" s="4"/>
      <c r="AB190" s="4"/>
      <c r="AC190" s="4"/>
      <c r="AD190" s="4"/>
      <c r="AE190" s="170"/>
      <c r="AF190" s="170"/>
      <c r="AG190" s="170"/>
      <c r="AH190" s="56" t="str">
        <f t="array" ref="AH190">XLOOKUP(AJ190,SEA!B:B,SEA!A:A)</f>
        <v>#N/A</v>
      </c>
      <c r="AI190" s="56" t="str">
        <f t="shared" si="1"/>
        <v>#N/A</v>
      </c>
      <c r="AJ190" s="4" t="str">
        <f t="shared" si="9"/>
        <v/>
      </c>
      <c r="AK190" s="4"/>
      <c r="AL190" s="4"/>
      <c r="AM190" s="4"/>
      <c r="AN190" s="56"/>
      <c r="AO190" s="56"/>
      <c r="AP190" s="4"/>
      <c r="AQ190" s="4"/>
      <c r="AR190" s="4"/>
      <c r="AS190" s="4"/>
      <c r="AT190" s="56"/>
      <c r="AU190" s="56"/>
      <c r="AV190" s="4"/>
      <c r="AW190" s="4"/>
      <c r="AX190" s="4"/>
      <c r="AY190" s="4"/>
      <c r="AZ190" s="56"/>
      <c r="BA190" s="56"/>
      <c r="BB190" s="4"/>
      <c r="BC190" s="4"/>
      <c r="BD190" s="4"/>
      <c r="BE190" s="4"/>
      <c r="BF190" s="56"/>
      <c r="BG190" s="56"/>
      <c r="BH190" s="4"/>
      <c r="BI190" s="4"/>
      <c r="BJ190" s="4"/>
      <c r="BK190" s="4"/>
      <c r="BL190" s="56"/>
      <c r="BM190" s="56"/>
      <c r="BN190" s="4"/>
      <c r="BO190" s="4"/>
      <c r="BP190" s="4"/>
      <c r="BQ190" s="4"/>
      <c r="BR190" s="4"/>
      <c r="BS190" s="4"/>
    </row>
    <row r="191">
      <c r="A191" s="166">
        <v>1.0</v>
      </c>
      <c r="B191" s="14"/>
      <c r="C191" s="183"/>
      <c r="D191" s="185"/>
      <c r="E191" s="185"/>
      <c r="F191" s="171"/>
      <c r="G191" s="4"/>
      <c r="H191" s="4"/>
      <c r="I191" s="4"/>
      <c r="J191" s="4"/>
      <c r="K191" s="172"/>
      <c r="L191" s="4"/>
      <c r="M191" s="4"/>
      <c r="N191" s="4"/>
      <c r="O191" s="4"/>
      <c r="P191" s="171"/>
      <c r="Q191" s="4"/>
      <c r="R191" s="4"/>
      <c r="S191" s="4"/>
      <c r="T191" s="4"/>
      <c r="U191" s="172"/>
      <c r="V191" s="4"/>
      <c r="W191" s="4"/>
      <c r="X191" s="4"/>
      <c r="Y191" s="4"/>
      <c r="Z191" s="171"/>
      <c r="AA191" s="4"/>
      <c r="AB191" s="4"/>
      <c r="AC191" s="4"/>
      <c r="AD191" s="4"/>
      <c r="AE191" s="170"/>
      <c r="AF191" s="170"/>
      <c r="AG191" s="170"/>
      <c r="AH191" s="56" t="str">
        <f t="array" ref="AH191">XLOOKUP(AJ191,SEA!B:B,SEA!A:A)</f>
        <v>#N/A</v>
      </c>
      <c r="AI191" s="56" t="str">
        <f t="shared" si="1"/>
        <v>#N/A</v>
      </c>
      <c r="AJ191" s="4" t="str">
        <f t="shared" si="9"/>
        <v/>
      </c>
      <c r="AK191" s="4"/>
      <c r="AL191" s="4"/>
      <c r="AM191" s="4"/>
      <c r="AN191" s="56"/>
      <c r="AO191" s="56"/>
      <c r="AP191" s="4"/>
      <c r="AQ191" s="4"/>
      <c r="AR191" s="4"/>
      <c r="AS191" s="4"/>
      <c r="AT191" s="56"/>
      <c r="AU191" s="56"/>
      <c r="AV191" s="4"/>
      <c r="AW191" s="4"/>
      <c r="AX191" s="4"/>
      <c r="AY191" s="4"/>
      <c r="AZ191" s="56"/>
      <c r="BA191" s="56"/>
      <c r="BB191" s="4"/>
      <c r="BC191" s="4"/>
      <c r="BD191" s="4"/>
      <c r="BE191" s="4"/>
      <c r="BF191" s="56"/>
      <c r="BG191" s="56"/>
      <c r="BH191" s="4"/>
      <c r="BI191" s="4"/>
      <c r="BJ191" s="4"/>
      <c r="BK191" s="4"/>
      <c r="BL191" s="56"/>
      <c r="BM191" s="56"/>
      <c r="BN191" s="4"/>
      <c r="BO191" s="4"/>
      <c r="BP191" s="4"/>
      <c r="BQ191" s="4"/>
      <c r="BR191" s="4"/>
      <c r="BS191" s="4"/>
    </row>
    <row r="192">
      <c r="A192" s="166">
        <v>1.0</v>
      </c>
      <c r="B192" s="14"/>
      <c r="C192" s="183"/>
      <c r="D192" s="185"/>
      <c r="E192" s="185"/>
      <c r="F192" s="171"/>
      <c r="G192" s="4"/>
      <c r="H192" s="4"/>
      <c r="I192" s="4"/>
      <c r="J192" s="4"/>
      <c r="K192" s="172"/>
      <c r="L192" s="4"/>
      <c r="M192" s="4"/>
      <c r="N192" s="4"/>
      <c r="O192" s="4"/>
      <c r="P192" s="171"/>
      <c r="Q192" s="4"/>
      <c r="R192" s="4"/>
      <c r="S192" s="4"/>
      <c r="T192" s="4"/>
      <c r="U192" s="172"/>
      <c r="V192" s="4"/>
      <c r="W192" s="4"/>
      <c r="X192" s="4"/>
      <c r="Y192" s="4"/>
      <c r="Z192" s="171"/>
      <c r="AA192" s="4"/>
      <c r="AB192" s="4"/>
      <c r="AC192" s="4"/>
      <c r="AD192" s="4"/>
      <c r="AE192" s="170"/>
      <c r="AF192" s="170"/>
      <c r="AG192" s="170"/>
      <c r="AH192" s="56" t="str">
        <f t="array" ref="AH192">XLOOKUP(AJ192,SEA!B:B,SEA!A:A)</f>
        <v>#N/A</v>
      </c>
      <c r="AI192" s="56" t="str">
        <f t="shared" si="1"/>
        <v>#N/A</v>
      </c>
      <c r="AJ192" s="4" t="str">
        <f t="shared" si="9"/>
        <v/>
      </c>
      <c r="AK192" s="4"/>
      <c r="AL192" s="4"/>
      <c r="AM192" s="4"/>
      <c r="AN192" s="56"/>
      <c r="AO192" s="56"/>
      <c r="AP192" s="4"/>
      <c r="AQ192" s="4"/>
      <c r="AR192" s="4"/>
      <c r="AS192" s="4"/>
      <c r="AT192" s="56"/>
      <c r="AU192" s="56"/>
      <c r="AV192" s="4"/>
      <c r="AW192" s="4"/>
      <c r="AX192" s="4"/>
      <c r="AY192" s="4"/>
      <c r="AZ192" s="56"/>
      <c r="BA192" s="56"/>
      <c r="BB192" s="4"/>
      <c r="BC192" s="4"/>
      <c r="BD192" s="4"/>
      <c r="BE192" s="4"/>
      <c r="BF192" s="56"/>
      <c r="BG192" s="56"/>
      <c r="BH192" s="4"/>
      <c r="BI192" s="4"/>
      <c r="BJ192" s="4"/>
      <c r="BK192" s="4"/>
      <c r="BL192" s="56"/>
      <c r="BM192" s="56"/>
      <c r="BN192" s="4"/>
      <c r="BO192" s="4"/>
      <c r="BP192" s="4"/>
      <c r="BQ192" s="4"/>
      <c r="BR192" s="4"/>
      <c r="BS192" s="4"/>
    </row>
    <row r="193">
      <c r="A193" s="166">
        <v>1.0</v>
      </c>
      <c r="B193" s="14"/>
      <c r="C193" s="183"/>
      <c r="D193" s="185"/>
      <c r="E193" s="185"/>
      <c r="F193" s="171"/>
      <c r="G193" s="4"/>
      <c r="H193" s="4"/>
      <c r="I193" s="4"/>
      <c r="J193" s="4"/>
      <c r="K193" s="172"/>
      <c r="L193" s="4"/>
      <c r="M193" s="4"/>
      <c r="N193" s="4"/>
      <c r="O193" s="4"/>
      <c r="P193" s="171"/>
      <c r="Q193" s="4"/>
      <c r="R193" s="4"/>
      <c r="S193" s="4"/>
      <c r="T193" s="4"/>
      <c r="U193" s="172"/>
      <c r="V193" s="4"/>
      <c r="W193" s="4"/>
      <c r="X193" s="4"/>
      <c r="Y193" s="4"/>
      <c r="Z193" s="171"/>
      <c r="AA193" s="4"/>
      <c r="AB193" s="4"/>
      <c r="AC193" s="4"/>
      <c r="AD193" s="4"/>
      <c r="AE193" s="170"/>
      <c r="AF193" s="170"/>
      <c r="AG193" s="170"/>
      <c r="AH193" s="56" t="str">
        <f t="array" ref="AH193">XLOOKUP(AJ193,SEA!B:B,SEA!A:A)</f>
        <v>#N/A</v>
      </c>
      <c r="AI193" s="56" t="str">
        <f t="shared" si="1"/>
        <v>#N/A</v>
      </c>
      <c r="AJ193" s="4" t="str">
        <f t="shared" si="9"/>
        <v/>
      </c>
      <c r="AK193" s="4"/>
      <c r="AL193" s="4"/>
      <c r="AM193" s="4"/>
      <c r="AN193" s="56"/>
      <c r="AO193" s="56"/>
      <c r="AP193" s="4"/>
      <c r="AQ193" s="4"/>
      <c r="AR193" s="4"/>
      <c r="AS193" s="4"/>
      <c r="AT193" s="56"/>
      <c r="AU193" s="56"/>
      <c r="AV193" s="4"/>
      <c r="AW193" s="4"/>
      <c r="AX193" s="4"/>
      <c r="AY193" s="4"/>
      <c r="AZ193" s="56"/>
      <c r="BA193" s="56"/>
      <c r="BB193" s="4"/>
      <c r="BC193" s="4"/>
      <c r="BD193" s="4"/>
      <c r="BE193" s="4"/>
      <c r="BF193" s="56"/>
      <c r="BG193" s="56"/>
      <c r="BH193" s="4"/>
      <c r="BI193" s="4"/>
      <c r="BJ193" s="4"/>
      <c r="BK193" s="4"/>
      <c r="BL193" s="56"/>
      <c r="BM193" s="56"/>
      <c r="BN193" s="4"/>
      <c r="BO193" s="4"/>
      <c r="BP193" s="4"/>
      <c r="BQ193" s="4"/>
      <c r="BR193" s="4"/>
      <c r="BS193" s="4"/>
    </row>
    <row r="194">
      <c r="A194" s="166">
        <v>1.0</v>
      </c>
      <c r="B194" s="14"/>
      <c r="C194" s="183"/>
      <c r="D194" s="185"/>
      <c r="E194" s="185"/>
      <c r="F194" s="171"/>
      <c r="G194" s="4"/>
      <c r="H194" s="4"/>
      <c r="I194" s="4"/>
      <c r="J194" s="4"/>
      <c r="K194" s="172"/>
      <c r="L194" s="4"/>
      <c r="M194" s="4"/>
      <c r="N194" s="4"/>
      <c r="O194" s="4"/>
      <c r="P194" s="171"/>
      <c r="Q194" s="4"/>
      <c r="R194" s="4"/>
      <c r="S194" s="4"/>
      <c r="T194" s="4"/>
      <c r="U194" s="172"/>
      <c r="V194" s="4"/>
      <c r="W194" s="4"/>
      <c r="X194" s="4"/>
      <c r="Y194" s="4"/>
      <c r="Z194" s="171"/>
      <c r="AA194" s="4"/>
      <c r="AB194" s="4"/>
      <c r="AC194" s="4"/>
      <c r="AD194" s="4"/>
      <c r="AE194" s="170"/>
      <c r="AF194" s="170"/>
      <c r="AG194" s="170"/>
      <c r="AH194" s="56" t="str">
        <f t="array" ref="AH194">XLOOKUP(AJ194,SEA!B:B,SEA!A:A)</f>
        <v>#N/A</v>
      </c>
      <c r="AI194" s="56" t="str">
        <f t="shared" si="1"/>
        <v>#N/A</v>
      </c>
      <c r="AJ194" s="4" t="str">
        <f t="shared" si="9"/>
        <v/>
      </c>
      <c r="AK194" s="4"/>
      <c r="AL194" s="4"/>
      <c r="AM194" s="4"/>
      <c r="AN194" s="56"/>
      <c r="AO194" s="56"/>
      <c r="AP194" s="4"/>
      <c r="AQ194" s="4"/>
      <c r="AR194" s="4"/>
      <c r="AS194" s="4"/>
      <c r="AT194" s="56"/>
      <c r="AU194" s="56"/>
      <c r="AV194" s="4"/>
      <c r="AW194" s="4"/>
      <c r="AX194" s="4"/>
      <c r="AY194" s="4"/>
      <c r="AZ194" s="56"/>
      <c r="BA194" s="56"/>
      <c r="BB194" s="4"/>
      <c r="BC194" s="4"/>
      <c r="BD194" s="4"/>
      <c r="BE194" s="4"/>
      <c r="BF194" s="56"/>
      <c r="BG194" s="56"/>
      <c r="BH194" s="4"/>
      <c r="BI194" s="4"/>
      <c r="BJ194" s="4"/>
      <c r="BK194" s="4"/>
      <c r="BL194" s="56"/>
      <c r="BM194" s="56"/>
      <c r="BN194" s="4"/>
      <c r="BO194" s="4"/>
      <c r="BP194" s="4"/>
      <c r="BQ194" s="4"/>
      <c r="BR194" s="4"/>
      <c r="BS194" s="4"/>
    </row>
    <row r="195">
      <c r="A195" s="166">
        <v>1.0</v>
      </c>
      <c r="B195" s="14"/>
      <c r="C195" s="183"/>
      <c r="D195" s="185"/>
      <c r="E195" s="185"/>
      <c r="F195" s="171"/>
      <c r="G195" s="4"/>
      <c r="H195" s="4"/>
      <c r="I195" s="4"/>
      <c r="J195" s="4"/>
      <c r="K195" s="172"/>
      <c r="L195" s="4"/>
      <c r="M195" s="4"/>
      <c r="N195" s="4"/>
      <c r="O195" s="4"/>
      <c r="P195" s="171"/>
      <c r="Q195" s="4"/>
      <c r="R195" s="4"/>
      <c r="S195" s="4"/>
      <c r="T195" s="4"/>
      <c r="U195" s="172"/>
      <c r="V195" s="4"/>
      <c r="W195" s="4"/>
      <c r="X195" s="4"/>
      <c r="Y195" s="4"/>
      <c r="Z195" s="171"/>
      <c r="AA195" s="4"/>
      <c r="AB195" s="4"/>
      <c r="AC195" s="4"/>
      <c r="AD195" s="4"/>
      <c r="AE195" s="170"/>
      <c r="AF195" s="170"/>
      <c r="AG195" s="170"/>
      <c r="AH195" s="56" t="str">
        <f t="array" ref="AH195">XLOOKUP(AJ195,SEA!B:B,SEA!A:A)</f>
        <v>#N/A</v>
      </c>
      <c r="AI195" s="56" t="str">
        <f t="shared" si="1"/>
        <v>#N/A</v>
      </c>
      <c r="AJ195" s="4" t="str">
        <f t="shared" si="9"/>
        <v/>
      </c>
      <c r="AK195" s="4"/>
      <c r="AL195" s="4"/>
      <c r="AM195" s="4"/>
      <c r="AN195" s="56"/>
      <c r="AO195" s="56"/>
      <c r="AP195" s="4"/>
      <c r="AQ195" s="4"/>
      <c r="AR195" s="4"/>
      <c r="AS195" s="4"/>
      <c r="AT195" s="56"/>
      <c r="AU195" s="56"/>
      <c r="AV195" s="4"/>
      <c r="AW195" s="4"/>
      <c r="AX195" s="4"/>
      <c r="AY195" s="4"/>
      <c r="AZ195" s="56"/>
      <c r="BA195" s="56"/>
      <c r="BB195" s="4"/>
      <c r="BC195" s="4"/>
      <c r="BD195" s="4"/>
      <c r="BE195" s="4"/>
      <c r="BF195" s="56"/>
      <c r="BG195" s="56"/>
      <c r="BH195" s="4"/>
      <c r="BI195" s="4"/>
      <c r="BJ195" s="4"/>
      <c r="BK195" s="4"/>
      <c r="BL195" s="56"/>
      <c r="BM195" s="56"/>
      <c r="BN195" s="4"/>
      <c r="BO195" s="4"/>
      <c r="BP195" s="4"/>
      <c r="BQ195" s="4"/>
      <c r="BR195" s="4"/>
      <c r="BS195" s="4"/>
    </row>
    <row r="196">
      <c r="A196" s="166">
        <v>1.0</v>
      </c>
      <c r="B196" s="14"/>
      <c r="C196" s="183"/>
      <c r="D196" s="185"/>
      <c r="E196" s="185"/>
      <c r="F196" s="171"/>
      <c r="G196" s="4"/>
      <c r="H196" s="4"/>
      <c r="I196" s="4"/>
      <c r="J196" s="4"/>
      <c r="K196" s="172"/>
      <c r="L196" s="4"/>
      <c r="M196" s="4"/>
      <c r="N196" s="4"/>
      <c r="O196" s="4"/>
      <c r="P196" s="171"/>
      <c r="Q196" s="4"/>
      <c r="R196" s="4"/>
      <c r="S196" s="4"/>
      <c r="T196" s="4"/>
      <c r="U196" s="172"/>
      <c r="V196" s="4"/>
      <c r="W196" s="4"/>
      <c r="X196" s="4"/>
      <c r="Y196" s="4"/>
      <c r="Z196" s="171"/>
      <c r="AA196" s="4"/>
      <c r="AB196" s="4"/>
      <c r="AC196" s="4"/>
      <c r="AD196" s="4"/>
      <c r="AE196" s="170"/>
      <c r="AF196" s="170"/>
      <c r="AG196" s="170"/>
      <c r="AH196" s="56" t="str">
        <f t="array" ref="AH196">XLOOKUP(AJ196,SEA!B:B,SEA!A:A)</f>
        <v>#N/A</v>
      </c>
      <c r="AI196" s="56" t="str">
        <f t="shared" si="1"/>
        <v>#N/A</v>
      </c>
      <c r="AJ196" s="4" t="str">
        <f t="shared" si="9"/>
        <v/>
      </c>
      <c r="AK196" s="4"/>
      <c r="AL196" s="4"/>
      <c r="AM196" s="4"/>
      <c r="AN196" s="56"/>
      <c r="AO196" s="56"/>
      <c r="AP196" s="4"/>
      <c r="AQ196" s="4"/>
      <c r="AR196" s="4"/>
      <c r="AS196" s="4"/>
      <c r="AT196" s="56"/>
      <c r="AU196" s="56"/>
      <c r="AV196" s="4"/>
      <c r="AW196" s="4"/>
      <c r="AX196" s="4"/>
      <c r="AY196" s="4"/>
      <c r="AZ196" s="56"/>
      <c r="BA196" s="56"/>
      <c r="BB196" s="4"/>
      <c r="BC196" s="4"/>
      <c r="BD196" s="4"/>
      <c r="BE196" s="4"/>
      <c r="BF196" s="56"/>
      <c r="BG196" s="56"/>
      <c r="BH196" s="4"/>
      <c r="BI196" s="4"/>
      <c r="BJ196" s="4"/>
      <c r="BK196" s="4"/>
      <c r="BL196" s="56"/>
      <c r="BM196" s="56"/>
      <c r="BN196" s="4"/>
      <c r="BO196" s="4"/>
      <c r="BP196" s="4"/>
      <c r="BQ196" s="4"/>
      <c r="BR196" s="4"/>
      <c r="BS196" s="4"/>
    </row>
    <row r="197">
      <c r="A197" s="166">
        <v>1.0</v>
      </c>
      <c r="B197" s="14"/>
      <c r="C197" s="183"/>
      <c r="D197" s="185"/>
      <c r="E197" s="185"/>
      <c r="F197" s="171"/>
      <c r="G197" s="4"/>
      <c r="H197" s="4"/>
      <c r="I197" s="4"/>
      <c r="J197" s="4"/>
      <c r="K197" s="172"/>
      <c r="L197" s="4"/>
      <c r="M197" s="4"/>
      <c r="N197" s="4"/>
      <c r="O197" s="4"/>
      <c r="P197" s="171"/>
      <c r="Q197" s="4"/>
      <c r="R197" s="4"/>
      <c r="S197" s="4"/>
      <c r="T197" s="4"/>
      <c r="U197" s="172"/>
      <c r="V197" s="4"/>
      <c r="W197" s="4"/>
      <c r="X197" s="4"/>
      <c r="Y197" s="4"/>
      <c r="Z197" s="171"/>
      <c r="AA197" s="4"/>
      <c r="AB197" s="4"/>
      <c r="AC197" s="4"/>
      <c r="AD197" s="4"/>
      <c r="AE197" s="170"/>
      <c r="AF197" s="170"/>
      <c r="AG197" s="170"/>
      <c r="AH197" s="56" t="str">
        <f t="array" ref="AH197">XLOOKUP(AJ197,SEA!B:B,SEA!A:A)</f>
        <v>#N/A</v>
      </c>
      <c r="AI197" s="56" t="str">
        <f t="shared" si="1"/>
        <v>#N/A</v>
      </c>
      <c r="AJ197" s="4" t="str">
        <f t="shared" si="9"/>
        <v/>
      </c>
      <c r="AK197" s="4"/>
      <c r="AL197" s="4"/>
      <c r="AM197" s="4"/>
      <c r="AN197" s="56"/>
      <c r="AO197" s="56"/>
      <c r="AP197" s="4"/>
      <c r="AQ197" s="4"/>
      <c r="AR197" s="4"/>
      <c r="AS197" s="4"/>
      <c r="AT197" s="56"/>
      <c r="AU197" s="56"/>
      <c r="AV197" s="4"/>
      <c r="AW197" s="4"/>
      <c r="AX197" s="4"/>
      <c r="AY197" s="4"/>
      <c r="AZ197" s="56"/>
      <c r="BA197" s="56"/>
      <c r="BB197" s="4"/>
      <c r="BC197" s="4"/>
      <c r="BD197" s="4"/>
      <c r="BE197" s="4"/>
      <c r="BF197" s="56"/>
      <c r="BG197" s="56"/>
      <c r="BH197" s="4"/>
      <c r="BI197" s="4"/>
      <c r="BJ197" s="4"/>
      <c r="BK197" s="4"/>
      <c r="BL197" s="56"/>
      <c r="BM197" s="56"/>
      <c r="BN197" s="4"/>
      <c r="BO197" s="4"/>
      <c r="BP197" s="4"/>
      <c r="BQ197" s="4"/>
      <c r="BR197" s="4"/>
      <c r="BS197" s="4"/>
    </row>
    <row r="198">
      <c r="A198" s="166">
        <v>1.0</v>
      </c>
      <c r="B198" s="14"/>
      <c r="C198" s="183"/>
      <c r="D198" s="185"/>
      <c r="E198" s="185"/>
      <c r="F198" s="171"/>
      <c r="G198" s="4"/>
      <c r="H198" s="4"/>
      <c r="I198" s="4"/>
      <c r="J198" s="4"/>
      <c r="K198" s="172"/>
      <c r="L198" s="4"/>
      <c r="M198" s="4"/>
      <c r="N198" s="4"/>
      <c r="O198" s="4"/>
      <c r="P198" s="171"/>
      <c r="Q198" s="4"/>
      <c r="R198" s="4"/>
      <c r="S198" s="4"/>
      <c r="T198" s="4"/>
      <c r="U198" s="172"/>
      <c r="V198" s="4"/>
      <c r="W198" s="4"/>
      <c r="X198" s="4"/>
      <c r="Y198" s="4"/>
      <c r="Z198" s="171"/>
      <c r="AA198" s="4"/>
      <c r="AB198" s="4"/>
      <c r="AC198" s="4"/>
      <c r="AD198" s="4"/>
      <c r="AE198" s="170"/>
      <c r="AF198" s="170"/>
      <c r="AG198" s="170"/>
      <c r="AH198" s="56" t="str">
        <f t="array" ref="AH198">XLOOKUP(AJ198,SEA!B:B,SEA!A:A)</f>
        <v>#N/A</v>
      </c>
      <c r="AI198" s="56" t="str">
        <f t="shared" si="1"/>
        <v>#N/A</v>
      </c>
      <c r="AJ198" s="4" t="str">
        <f t="shared" si="9"/>
        <v/>
      </c>
      <c r="AK198" s="4"/>
      <c r="AL198" s="4"/>
      <c r="AM198" s="4"/>
      <c r="AN198" s="56"/>
      <c r="AO198" s="56"/>
      <c r="AP198" s="4"/>
      <c r="AQ198" s="4"/>
      <c r="AR198" s="4"/>
      <c r="AS198" s="4"/>
      <c r="AT198" s="56"/>
      <c r="AU198" s="56"/>
      <c r="AV198" s="4"/>
      <c r="AW198" s="4"/>
      <c r="AX198" s="4"/>
      <c r="AY198" s="4"/>
      <c r="AZ198" s="56"/>
      <c r="BA198" s="56"/>
      <c r="BB198" s="4"/>
      <c r="BC198" s="4"/>
      <c r="BD198" s="4"/>
      <c r="BE198" s="4"/>
      <c r="BF198" s="56"/>
      <c r="BG198" s="56"/>
      <c r="BH198" s="4"/>
      <c r="BI198" s="4"/>
      <c r="BJ198" s="4"/>
      <c r="BK198" s="4"/>
      <c r="BL198" s="56"/>
      <c r="BM198" s="56"/>
      <c r="BN198" s="4"/>
      <c r="BO198" s="4"/>
      <c r="BP198" s="4"/>
      <c r="BQ198" s="4"/>
      <c r="BR198" s="4"/>
      <c r="BS198" s="4"/>
    </row>
    <row r="199">
      <c r="A199" s="166">
        <v>1.0</v>
      </c>
      <c r="B199" s="14"/>
      <c r="C199" s="183"/>
      <c r="D199" s="186"/>
      <c r="E199" s="187"/>
      <c r="F199" s="171"/>
      <c r="G199" s="4"/>
      <c r="H199" s="4"/>
      <c r="I199" s="4"/>
      <c r="J199" s="4"/>
      <c r="K199" s="172"/>
      <c r="L199" s="4"/>
      <c r="M199" s="4"/>
      <c r="N199" s="4"/>
      <c r="O199" s="4"/>
      <c r="P199" s="171"/>
      <c r="Q199" s="4"/>
      <c r="R199" s="4"/>
      <c r="S199" s="4"/>
      <c r="T199" s="4"/>
      <c r="U199" s="172"/>
      <c r="V199" s="4"/>
      <c r="W199" s="4"/>
      <c r="X199" s="4"/>
      <c r="Y199" s="4"/>
      <c r="Z199" s="171"/>
      <c r="AA199" s="4"/>
      <c r="AB199" s="4"/>
      <c r="AC199" s="4"/>
      <c r="AD199" s="4"/>
      <c r="AE199" s="170"/>
      <c r="AF199" s="170"/>
      <c r="AG199" s="170"/>
      <c r="AH199" s="56" t="str">
        <f t="array" ref="AH199">XLOOKUP(AJ199,SEA!B:B,SEA!A:A)</f>
        <v>#N/A</v>
      </c>
      <c r="AI199" s="56" t="str">
        <f t="shared" si="1"/>
        <v>#N/A</v>
      </c>
      <c r="AJ199" s="4" t="str">
        <f t="shared" si="9"/>
        <v/>
      </c>
      <c r="AK199" s="4"/>
      <c r="AL199" s="4"/>
      <c r="AM199" s="4"/>
      <c r="AN199" s="56"/>
      <c r="AO199" s="56"/>
      <c r="AP199" s="4"/>
      <c r="AQ199" s="4"/>
      <c r="AR199" s="4"/>
      <c r="AS199" s="4"/>
      <c r="AT199" s="56"/>
      <c r="AU199" s="56"/>
      <c r="AV199" s="4"/>
      <c r="AW199" s="4"/>
      <c r="AX199" s="4"/>
      <c r="AY199" s="4"/>
      <c r="AZ199" s="56"/>
      <c r="BA199" s="56"/>
      <c r="BB199" s="4"/>
      <c r="BC199" s="4"/>
      <c r="BD199" s="4"/>
      <c r="BE199" s="4"/>
      <c r="BF199" s="56"/>
      <c r="BG199" s="56"/>
      <c r="BH199" s="4"/>
      <c r="BI199" s="4"/>
      <c r="BJ199" s="4"/>
      <c r="BK199" s="4"/>
      <c r="BL199" s="56"/>
      <c r="BM199" s="56"/>
      <c r="BN199" s="4"/>
      <c r="BO199" s="4"/>
      <c r="BP199" s="4"/>
      <c r="BQ199" s="4"/>
      <c r="BR199" s="4"/>
      <c r="BS199" s="4"/>
    </row>
    <row r="200">
      <c r="A200" s="166">
        <v>1.0</v>
      </c>
      <c r="B200" s="14"/>
      <c r="C200" s="183"/>
      <c r="D200" s="186"/>
      <c r="E200" s="187"/>
      <c r="F200" s="171"/>
      <c r="G200" s="4"/>
      <c r="H200" s="4"/>
      <c r="I200" s="4"/>
      <c r="J200" s="4"/>
      <c r="K200" s="172"/>
      <c r="L200" s="4"/>
      <c r="M200" s="4"/>
      <c r="N200" s="4"/>
      <c r="O200" s="4"/>
      <c r="P200" s="171"/>
      <c r="Q200" s="4"/>
      <c r="R200" s="4"/>
      <c r="S200" s="4"/>
      <c r="T200" s="4"/>
      <c r="U200" s="172"/>
      <c r="V200" s="4"/>
      <c r="W200" s="4"/>
      <c r="X200" s="4"/>
      <c r="Y200" s="4"/>
      <c r="Z200" s="171"/>
      <c r="AA200" s="4"/>
      <c r="AB200" s="4"/>
      <c r="AC200" s="4"/>
      <c r="AD200" s="4"/>
      <c r="AE200" s="170"/>
      <c r="AF200" s="170"/>
      <c r="AG200" s="170"/>
      <c r="AH200" s="56" t="str">
        <f t="array" ref="AH200">XLOOKUP(AJ200,SEA!B:B,SEA!A:A)</f>
        <v>#N/A</v>
      </c>
      <c r="AI200" s="56" t="str">
        <f t="shared" si="1"/>
        <v>#N/A</v>
      </c>
      <c r="AJ200" s="4" t="str">
        <f t="shared" si="9"/>
        <v/>
      </c>
      <c r="AK200" s="4"/>
      <c r="AL200" s="4"/>
      <c r="AM200" s="4"/>
      <c r="AN200" s="56"/>
      <c r="AO200" s="56"/>
      <c r="AP200" s="4"/>
      <c r="AQ200" s="4"/>
      <c r="AR200" s="4"/>
      <c r="AS200" s="4"/>
      <c r="AT200" s="56"/>
      <c r="AU200" s="56"/>
      <c r="AV200" s="4"/>
      <c r="AW200" s="4"/>
      <c r="AX200" s="4"/>
      <c r="AY200" s="4"/>
      <c r="AZ200" s="56"/>
      <c r="BA200" s="56"/>
      <c r="BB200" s="4"/>
      <c r="BC200" s="4"/>
      <c r="BD200" s="4"/>
      <c r="BE200" s="4"/>
      <c r="BF200" s="56"/>
      <c r="BG200" s="56"/>
      <c r="BH200" s="4"/>
      <c r="BI200" s="4"/>
      <c r="BJ200" s="4"/>
      <c r="BK200" s="4"/>
      <c r="BL200" s="56"/>
      <c r="BM200" s="56"/>
      <c r="BN200" s="4"/>
      <c r="BO200" s="4"/>
      <c r="BP200" s="4"/>
      <c r="BQ200" s="4"/>
      <c r="BR200" s="4"/>
      <c r="BS200" s="4"/>
    </row>
    <row r="201">
      <c r="A201" s="166">
        <v>1.0</v>
      </c>
      <c r="B201" s="14"/>
      <c r="C201" s="183"/>
      <c r="D201" s="186"/>
      <c r="E201" s="187"/>
      <c r="F201" s="171"/>
      <c r="G201" s="4"/>
      <c r="H201" s="4"/>
      <c r="I201" s="4"/>
      <c r="J201" s="4"/>
      <c r="K201" s="172"/>
      <c r="L201" s="4"/>
      <c r="M201" s="4"/>
      <c r="N201" s="4"/>
      <c r="O201" s="4"/>
      <c r="P201" s="171"/>
      <c r="Q201" s="4"/>
      <c r="R201" s="4"/>
      <c r="S201" s="4"/>
      <c r="T201" s="4"/>
      <c r="U201" s="172"/>
      <c r="V201" s="4"/>
      <c r="W201" s="4"/>
      <c r="X201" s="4"/>
      <c r="Y201" s="4"/>
      <c r="Z201" s="171"/>
      <c r="AA201" s="4"/>
      <c r="AB201" s="4"/>
      <c r="AC201" s="4"/>
      <c r="AD201" s="4"/>
      <c r="AE201" s="170"/>
      <c r="AF201" s="170"/>
      <c r="AG201" s="170"/>
      <c r="AH201" s="56" t="str">
        <f t="array" ref="AH201">XLOOKUP(AJ201,SEA!B:B,SEA!A:A)</f>
        <v>#N/A</v>
      </c>
      <c r="AI201" s="56" t="str">
        <f t="shared" si="1"/>
        <v>#N/A</v>
      </c>
      <c r="AJ201" s="4" t="str">
        <f t="shared" si="9"/>
        <v/>
      </c>
      <c r="AK201" s="4"/>
      <c r="AL201" s="4"/>
      <c r="AM201" s="4"/>
      <c r="AN201" s="56"/>
      <c r="AO201" s="56"/>
      <c r="AP201" s="4"/>
      <c r="AQ201" s="4"/>
      <c r="AR201" s="4"/>
      <c r="AS201" s="4"/>
      <c r="AT201" s="56"/>
      <c r="AU201" s="56"/>
      <c r="AV201" s="4"/>
      <c r="AW201" s="4"/>
      <c r="AX201" s="4"/>
      <c r="AY201" s="4"/>
      <c r="AZ201" s="56"/>
      <c r="BA201" s="56"/>
      <c r="BB201" s="4"/>
      <c r="BC201" s="4"/>
      <c r="BD201" s="4"/>
      <c r="BE201" s="4"/>
      <c r="BF201" s="56"/>
      <c r="BG201" s="56"/>
      <c r="BH201" s="4"/>
      <c r="BI201" s="4"/>
      <c r="BJ201" s="4"/>
      <c r="BK201" s="4"/>
      <c r="BL201" s="56"/>
      <c r="BM201" s="56"/>
      <c r="BN201" s="4"/>
      <c r="BO201" s="4"/>
      <c r="BP201" s="4"/>
      <c r="BQ201" s="4"/>
      <c r="BR201" s="4"/>
      <c r="BS201" s="4"/>
    </row>
    <row r="202">
      <c r="A202" s="166">
        <v>1.0</v>
      </c>
      <c r="B202" s="14"/>
      <c r="C202" s="183"/>
      <c r="D202" s="186"/>
      <c r="E202" s="187"/>
      <c r="F202" s="171"/>
      <c r="G202" s="4"/>
      <c r="H202" s="4"/>
      <c r="I202" s="4"/>
      <c r="J202" s="4"/>
      <c r="K202" s="172"/>
      <c r="L202" s="4"/>
      <c r="M202" s="4"/>
      <c r="N202" s="4"/>
      <c r="O202" s="4"/>
      <c r="P202" s="171"/>
      <c r="Q202" s="4"/>
      <c r="R202" s="4"/>
      <c r="S202" s="4"/>
      <c r="T202" s="4"/>
      <c r="U202" s="172"/>
      <c r="V202" s="4"/>
      <c r="W202" s="4"/>
      <c r="X202" s="4"/>
      <c r="Y202" s="4"/>
      <c r="Z202" s="171"/>
      <c r="AA202" s="4"/>
      <c r="AB202" s="4"/>
      <c r="AC202" s="4"/>
      <c r="AD202" s="4"/>
      <c r="AE202" s="170"/>
      <c r="AF202" s="170"/>
      <c r="AG202" s="170"/>
      <c r="AH202" s="56" t="str">
        <f t="array" ref="AH202">XLOOKUP(AJ202,SEA!B:B,SEA!A:A)</f>
        <v>#N/A</v>
      </c>
      <c r="AI202" s="56" t="str">
        <f t="shared" si="1"/>
        <v>#N/A</v>
      </c>
      <c r="AJ202" s="4" t="str">
        <f t="shared" si="9"/>
        <v/>
      </c>
      <c r="AK202" s="4"/>
      <c r="AL202" s="4"/>
      <c r="AM202" s="4"/>
      <c r="AN202" s="56"/>
      <c r="AO202" s="56"/>
      <c r="AP202" s="4"/>
      <c r="AQ202" s="4"/>
      <c r="AR202" s="4"/>
      <c r="AS202" s="4"/>
      <c r="AT202" s="56"/>
      <c r="AU202" s="56"/>
      <c r="AV202" s="4"/>
      <c r="AW202" s="4"/>
      <c r="AX202" s="4"/>
      <c r="AY202" s="4"/>
      <c r="AZ202" s="56"/>
      <c r="BA202" s="56"/>
      <c r="BB202" s="4"/>
      <c r="BC202" s="4"/>
      <c r="BD202" s="4"/>
      <c r="BE202" s="4"/>
      <c r="BF202" s="56"/>
      <c r="BG202" s="56"/>
      <c r="BH202" s="4"/>
      <c r="BI202" s="4"/>
      <c r="BJ202" s="4"/>
      <c r="BK202" s="4"/>
      <c r="BL202" s="56"/>
      <c r="BM202" s="56"/>
      <c r="BN202" s="4"/>
      <c r="BO202" s="4"/>
      <c r="BP202" s="4"/>
      <c r="BQ202" s="4"/>
      <c r="BR202" s="4"/>
      <c r="BS202" s="4"/>
    </row>
    <row r="203">
      <c r="A203" s="166">
        <v>1.0</v>
      </c>
      <c r="B203" s="14"/>
      <c r="C203" s="183"/>
      <c r="D203" s="183"/>
      <c r="E203" s="183"/>
      <c r="F203" s="171"/>
      <c r="G203" s="4"/>
      <c r="H203" s="4"/>
      <c r="I203" s="4"/>
      <c r="J203" s="4"/>
      <c r="K203" s="172"/>
      <c r="L203" s="4"/>
      <c r="M203" s="4"/>
      <c r="N203" s="4"/>
      <c r="O203" s="4"/>
      <c r="P203" s="171"/>
      <c r="Q203" s="4"/>
      <c r="R203" s="4"/>
      <c r="S203" s="4"/>
      <c r="T203" s="4"/>
      <c r="U203" s="172"/>
      <c r="V203" s="4"/>
      <c r="W203" s="4"/>
      <c r="X203" s="4"/>
      <c r="Y203" s="4"/>
      <c r="Z203" s="171"/>
      <c r="AA203" s="4"/>
      <c r="AB203" s="4"/>
      <c r="AC203" s="4"/>
      <c r="AD203" s="4"/>
      <c r="AE203" s="170"/>
      <c r="AF203" s="170"/>
      <c r="AG203" s="170"/>
      <c r="AH203" s="56" t="str">
        <f t="array" ref="AH203">XLOOKUP(AJ203,SEA!B:B,SEA!A:A)</f>
        <v>#N/A</v>
      </c>
      <c r="AI203" s="56" t="str">
        <f t="shared" si="1"/>
        <v>#N/A</v>
      </c>
      <c r="AJ203" s="4" t="str">
        <f t="shared" si="9"/>
        <v/>
      </c>
      <c r="AK203" s="4"/>
      <c r="AL203" s="4"/>
      <c r="AM203" s="4"/>
      <c r="AN203" s="56"/>
      <c r="AO203" s="56"/>
      <c r="AP203" s="4"/>
      <c r="AQ203" s="4"/>
      <c r="AR203" s="4"/>
      <c r="AS203" s="4"/>
      <c r="AT203" s="56"/>
      <c r="AU203" s="56"/>
      <c r="AV203" s="4"/>
      <c r="AW203" s="4"/>
      <c r="AX203" s="4"/>
      <c r="AY203" s="4"/>
      <c r="AZ203" s="56"/>
      <c r="BA203" s="56"/>
      <c r="BB203" s="4"/>
      <c r="BC203" s="4"/>
      <c r="BD203" s="4"/>
      <c r="BE203" s="4"/>
      <c r="BF203" s="56"/>
      <c r="BG203" s="56"/>
      <c r="BH203" s="4"/>
      <c r="BI203" s="4"/>
      <c r="BJ203" s="4"/>
      <c r="BK203" s="4"/>
      <c r="BL203" s="56"/>
      <c r="BM203" s="56"/>
      <c r="BN203" s="4"/>
      <c r="BO203" s="4"/>
      <c r="BP203" s="4"/>
      <c r="BQ203" s="4"/>
      <c r="BR203" s="4"/>
      <c r="BS203" s="4"/>
    </row>
    <row r="204">
      <c r="A204" s="166">
        <v>1.0</v>
      </c>
      <c r="B204" s="14"/>
      <c r="C204" s="183"/>
      <c r="D204" s="183"/>
      <c r="E204" s="183"/>
      <c r="F204" s="171"/>
      <c r="G204" s="4"/>
      <c r="H204" s="4"/>
      <c r="I204" s="4"/>
      <c r="J204" s="4"/>
      <c r="K204" s="172"/>
      <c r="L204" s="4"/>
      <c r="M204" s="4"/>
      <c r="N204" s="4"/>
      <c r="O204" s="4"/>
      <c r="P204" s="171"/>
      <c r="Q204" s="4"/>
      <c r="R204" s="4"/>
      <c r="S204" s="4"/>
      <c r="T204" s="4"/>
      <c r="U204" s="172"/>
      <c r="V204" s="4"/>
      <c r="W204" s="4"/>
      <c r="X204" s="4"/>
      <c r="Y204" s="4"/>
      <c r="Z204" s="171"/>
      <c r="AA204" s="4"/>
      <c r="AB204" s="4"/>
      <c r="AC204" s="4"/>
      <c r="AD204" s="4"/>
      <c r="AE204" s="170"/>
      <c r="AF204" s="170"/>
      <c r="AG204" s="170"/>
      <c r="AH204" s="56" t="str">
        <f t="array" ref="AH204">XLOOKUP(AJ204,SEA!B:B,SEA!A:A)</f>
        <v>#N/A</v>
      </c>
      <c r="AI204" s="56" t="str">
        <f t="shared" si="1"/>
        <v>#N/A</v>
      </c>
      <c r="AJ204" s="4" t="str">
        <f t="shared" si="9"/>
        <v/>
      </c>
      <c r="AK204" s="4"/>
      <c r="AL204" s="4"/>
      <c r="AM204" s="4"/>
      <c r="AN204" s="56"/>
      <c r="AO204" s="56"/>
      <c r="AP204" s="4"/>
      <c r="AQ204" s="4"/>
      <c r="AR204" s="4"/>
      <c r="AS204" s="4"/>
      <c r="AT204" s="56"/>
      <c r="AU204" s="56"/>
      <c r="AV204" s="4"/>
      <c r="AW204" s="4"/>
      <c r="AX204" s="4"/>
      <c r="AY204" s="4"/>
      <c r="AZ204" s="56"/>
      <c r="BA204" s="56"/>
      <c r="BB204" s="4"/>
      <c r="BC204" s="4"/>
      <c r="BD204" s="4"/>
      <c r="BE204" s="4"/>
      <c r="BF204" s="56"/>
      <c r="BG204" s="56"/>
      <c r="BH204" s="4"/>
      <c r="BI204" s="4"/>
      <c r="BJ204" s="4"/>
      <c r="BK204" s="4"/>
      <c r="BL204" s="56"/>
      <c r="BM204" s="56"/>
      <c r="BN204" s="4"/>
      <c r="BO204" s="4"/>
      <c r="BP204" s="4"/>
      <c r="BQ204" s="4"/>
      <c r="BR204" s="4"/>
      <c r="BS204" s="4"/>
    </row>
    <row r="205">
      <c r="A205" s="166">
        <v>1.0</v>
      </c>
      <c r="B205" s="14"/>
      <c r="C205" s="183"/>
      <c r="D205" s="183"/>
      <c r="E205" s="183"/>
      <c r="F205" s="171"/>
      <c r="G205" s="4"/>
      <c r="H205" s="4"/>
      <c r="I205" s="4"/>
      <c r="J205" s="4"/>
      <c r="K205" s="172"/>
      <c r="L205" s="4"/>
      <c r="M205" s="4"/>
      <c r="N205" s="4"/>
      <c r="O205" s="4"/>
      <c r="P205" s="171"/>
      <c r="Q205" s="4"/>
      <c r="R205" s="4"/>
      <c r="S205" s="4"/>
      <c r="T205" s="4"/>
      <c r="U205" s="172"/>
      <c r="V205" s="4"/>
      <c r="W205" s="4"/>
      <c r="X205" s="4"/>
      <c r="Y205" s="4"/>
      <c r="Z205" s="171"/>
      <c r="AA205" s="4"/>
      <c r="AB205" s="4"/>
      <c r="AC205" s="4"/>
      <c r="AD205" s="4"/>
      <c r="AE205" s="170"/>
      <c r="AF205" s="170"/>
      <c r="AG205" s="170"/>
      <c r="AH205" s="56" t="str">
        <f t="array" ref="AH205">XLOOKUP(AJ205,SEA!B:B,SEA!A:A)</f>
        <v>#N/A</v>
      </c>
      <c r="AI205" s="56" t="str">
        <f t="shared" si="1"/>
        <v>#N/A</v>
      </c>
      <c r="AJ205" s="4" t="str">
        <f t="shared" si="9"/>
        <v/>
      </c>
      <c r="AK205" s="4"/>
      <c r="AL205" s="4"/>
      <c r="AM205" s="4"/>
      <c r="AN205" s="56"/>
      <c r="AO205" s="56"/>
      <c r="AP205" s="4"/>
      <c r="AQ205" s="4"/>
      <c r="AR205" s="4"/>
      <c r="AS205" s="4"/>
      <c r="AT205" s="56"/>
      <c r="AU205" s="56"/>
      <c r="AV205" s="4"/>
      <c r="AW205" s="4"/>
      <c r="AX205" s="4"/>
      <c r="AY205" s="4"/>
      <c r="AZ205" s="56"/>
      <c r="BA205" s="56"/>
      <c r="BB205" s="4"/>
      <c r="BC205" s="4"/>
      <c r="BD205" s="4"/>
      <c r="BE205" s="4"/>
      <c r="BF205" s="56"/>
      <c r="BG205" s="56"/>
      <c r="BH205" s="4"/>
      <c r="BI205" s="4"/>
      <c r="BJ205" s="4"/>
      <c r="BK205" s="4"/>
      <c r="BL205" s="56"/>
      <c r="BM205" s="56"/>
      <c r="BN205" s="4"/>
      <c r="BO205" s="4"/>
      <c r="BP205" s="4"/>
      <c r="BQ205" s="4"/>
      <c r="BR205" s="4"/>
      <c r="BS205" s="4"/>
    </row>
    <row r="206">
      <c r="A206" s="166">
        <v>1.0</v>
      </c>
      <c r="B206" s="14"/>
      <c r="C206" s="183"/>
      <c r="D206" s="183"/>
      <c r="E206" s="183"/>
      <c r="F206" s="171"/>
      <c r="G206" s="4"/>
      <c r="H206" s="4"/>
      <c r="I206" s="4"/>
      <c r="J206" s="4"/>
      <c r="K206" s="172"/>
      <c r="L206" s="4"/>
      <c r="M206" s="4"/>
      <c r="N206" s="4"/>
      <c r="O206" s="4"/>
      <c r="P206" s="171"/>
      <c r="Q206" s="4"/>
      <c r="R206" s="4"/>
      <c r="S206" s="4"/>
      <c r="T206" s="4"/>
      <c r="U206" s="172"/>
      <c r="V206" s="4"/>
      <c r="W206" s="4"/>
      <c r="X206" s="4"/>
      <c r="Y206" s="4"/>
      <c r="Z206" s="171"/>
      <c r="AA206" s="4"/>
      <c r="AB206" s="4"/>
      <c r="AC206" s="4"/>
      <c r="AD206" s="4"/>
      <c r="AE206" s="170"/>
      <c r="AF206" s="170"/>
      <c r="AG206" s="170"/>
      <c r="AH206" s="56" t="str">
        <f t="array" ref="AH206">XLOOKUP(AJ206,SEA!B:B,SEA!A:A)</f>
        <v>#N/A</v>
      </c>
      <c r="AI206" s="56" t="str">
        <f t="shared" si="1"/>
        <v>#N/A</v>
      </c>
      <c r="AJ206" s="4" t="str">
        <f t="shared" si="9"/>
        <v/>
      </c>
      <c r="AK206" s="4"/>
      <c r="AL206" s="4"/>
      <c r="AM206" s="4"/>
      <c r="AN206" s="56"/>
      <c r="AO206" s="56"/>
      <c r="AP206" s="4"/>
      <c r="AQ206" s="4"/>
      <c r="AR206" s="4"/>
      <c r="AS206" s="4"/>
      <c r="AT206" s="56"/>
      <c r="AU206" s="56"/>
      <c r="AV206" s="4"/>
      <c r="AW206" s="4"/>
      <c r="AX206" s="4"/>
      <c r="AY206" s="4"/>
      <c r="AZ206" s="56"/>
      <c r="BA206" s="56"/>
      <c r="BB206" s="4"/>
      <c r="BC206" s="4"/>
      <c r="BD206" s="4"/>
      <c r="BE206" s="4"/>
      <c r="BF206" s="56"/>
      <c r="BG206" s="56"/>
      <c r="BH206" s="4"/>
      <c r="BI206" s="4"/>
      <c r="BJ206" s="4"/>
      <c r="BK206" s="4"/>
      <c r="BL206" s="56"/>
      <c r="BM206" s="56"/>
      <c r="BN206" s="4"/>
      <c r="BO206" s="4"/>
      <c r="BP206" s="4"/>
      <c r="BQ206" s="4"/>
      <c r="BR206" s="4"/>
      <c r="BS206" s="4"/>
    </row>
    <row r="207">
      <c r="A207" s="166">
        <v>1.0</v>
      </c>
      <c r="B207" s="14"/>
      <c r="C207" s="183"/>
      <c r="D207" s="183"/>
      <c r="E207" s="183"/>
      <c r="F207" s="171"/>
      <c r="G207" s="4"/>
      <c r="H207" s="4"/>
      <c r="I207" s="4"/>
      <c r="J207" s="4"/>
      <c r="K207" s="172"/>
      <c r="L207" s="4"/>
      <c r="M207" s="4"/>
      <c r="N207" s="4"/>
      <c r="O207" s="4"/>
      <c r="P207" s="171"/>
      <c r="Q207" s="4"/>
      <c r="R207" s="4"/>
      <c r="S207" s="4"/>
      <c r="T207" s="4"/>
      <c r="U207" s="172"/>
      <c r="V207" s="4"/>
      <c r="W207" s="4"/>
      <c r="X207" s="4"/>
      <c r="Y207" s="4"/>
      <c r="Z207" s="171"/>
      <c r="AA207" s="4"/>
      <c r="AB207" s="4"/>
      <c r="AC207" s="4"/>
      <c r="AD207" s="4"/>
      <c r="AE207" s="170"/>
      <c r="AF207" s="170"/>
      <c r="AG207" s="170"/>
      <c r="AH207" s="56" t="str">
        <f t="array" ref="AH207">XLOOKUP(AJ207,SEA!B:B,SEA!A:A)</f>
        <v>#N/A</v>
      </c>
      <c r="AI207" s="56" t="str">
        <f t="shared" si="1"/>
        <v>#N/A</v>
      </c>
      <c r="AJ207" s="4" t="str">
        <f t="shared" si="9"/>
        <v/>
      </c>
      <c r="AK207" s="4"/>
      <c r="AL207" s="4"/>
      <c r="AM207" s="4"/>
      <c r="AN207" s="56"/>
      <c r="AO207" s="56"/>
      <c r="AP207" s="4"/>
      <c r="AQ207" s="4"/>
      <c r="AR207" s="4"/>
      <c r="AS207" s="4"/>
      <c r="AT207" s="56"/>
      <c r="AU207" s="56"/>
      <c r="AV207" s="4"/>
      <c r="AW207" s="4"/>
      <c r="AX207" s="4"/>
      <c r="AY207" s="4"/>
      <c r="AZ207" s="56"/>
      <c r="BA207" s="56"/>
      <c r="BB207" s="4"/>
      <c r="BC207" s="4"/>
      <c r="BD207" s="4"/>
      <c r="BE207" s="4"/>
      <c r="BF207" s="56"/>
      <c r="BG207" s="56"/>
      <c r="BH207" s="4"/>
      <c r="BI207" s="4"/>
      <c r="BJ207" s="4"/>
      <c r="BK207" s="4"/>
      <c r="BL207" s="56"/>
      <c r="BM207" s="56"/>
      <c r="BN207" s="4"/>
      <c r="BO207" s="4"/>
      <c r="BP207" s="4"/>
      <c r="BQ207" s="4"/>
      <c r="BR207" s="4"/>
      <c r="BS207" s="4"/>
    </row>
    <row r="208">
      <c r="A208" s="166">
        <v>1.0</v>
      </c>
      <c r="B208" s="14"/>
      <c r="C208" s="183"/>
      <c r="D208" s="183"/>
      <c r="E208" s="183"/>
      <c r="F208" s="171"/>
      <c r="G208" s="4"/>
      <c r="H208" s="4"/>
      <c r="I208" s="4"/>
      <c r="J208" s="4"/>
      <c r="K208" s="172"/>
      <c r="L208" s="4"/>
      <c r="M208" s="4"/>
      <c r="N208" s="4"/>
      <c r="O208" s="4"/>
      <c r="P208" s="171"/>
      <c r="Q208" s="4"/>
      <c r="R208" s="4"/>
      <c r="S208" s="4"/>
      <c r="T208" s="4"/>
      <c r="U208" s="172"/>
      <c r="V208" s="4"/>
      <c r="W208" s="4"/>
      <c r="X208" s="4"/>
      <c r="Y208" s="4"/>
      <c r="Z208" s="171"/>
      <c r="AA208" s="4"/>
      <c r="AB208" s="4"/>
      <c r="AC208" s="4"/>
      <c r="AD208" s="4"/>
      <c r="AE208" s="170"/>
      <c r="AF208" s="170"/>
      <c r="AG208" s="170"/>
      <c r="AH208" s="56" t="str">
        <f t="array" ref="AH208">XLOOKUP(AJ208,SEA!B:B,SEA!A:A)</f>
        <v>#N/A</v>
      </c>
      <c r="AI208" s="56" t="str">
        <f t="shared" si="1"/>
        <v>#N/A</v>
      </c>
      <c r="AJ208" s="4" t="str">
        <f t="shared" si="9"/>
        <v/>
      </c>
      <c r="AK208" s="4"/>
      <c r="AL208" s="4"/>
      <c r="AM208" s="4"/>
      <c r="AN208" s="56"/>
      <c r="AO208" s="56"/>
      <c r="AP208" s="4"/>
      <c r="AQ208" s="4"/>
      <c r="AR208" s="4"/>
      <c r="AS208" s="4"/>
      <c r="AT208" s="56"/>
      <c r="AU208" s="56"/>
      <c r="AV208" s="4"/>
      <c r="AW208" s="4"/>
      <c r="AX208" s="4"/>
      <c r="AY208" s="4"/>
      <c r="AZ208" s="56"/>
      <c r="BA208" s="56"/>
      <c r="BB208" s="4"/>
      <c r="BC208" s="4"/>
      <c r="BD208" s="4"/>
      <c r="BE208" s="4"/>
      <c r="BF208" s="56"/>
      <c r="BG208" s="56"/>
      <c r="BH208" s="4"/>
      <c r="BI208" s="4"/>
      <c r="BJ208" s="4"/>
      <c r="BK208" s="4"/>
      <c r="BL208" s="56"/>
      <c r="BM208" s="56"/>
      <c r="BN208" s="4"/>
      <c r="BO208" s="4"/>
      <c r="BP208" s="4"/>
      <c r="BQ208" s="4"/>
      <c r="BR208" s="4"/>
      <c r="BS208" s="4"/>
    </row>
    <row r="209">
      <c r="A209" s="166">
        <v>1.0</v>
      </c>
      <c r="B209" s="14"/>
      <c r="C209" s="183"/>
      <c r="D209" s="183"/>
      <c r="E209" s="183"/>
      <c r="F209" s="171"/>
      <c r="G209" s="4"/>
      <c r="H209" s="4"/>
      <c r="I209" s="4"/>
      <c r="J209" s="4"/>
      <c r="K209" s="172"/>
      <c r="L209" s="4"/>
      <c r="M209" s="4"/>
      <c r="N209" s="4"/>
      <c r="O209" s="4"/>
      <c r="P209" s="171"/>
      <c r="Q209" s="4"/>
      <c r="R209" s="4"/>
      <c r="S209" s="4"/>
      <c r="T209" s="4"/>
      <c r="U209" s="172"/>
      <c r="V209" s="4"/>
      <c r="W209" s="4"/>
      <c r="X209" s="4"/>
      <c r="Y209" s="4"/>
      <c r="Z209" s="171"/>
      <c r="AA209" s="4"/>
      <c r="AB209" s="4"/>
      <c r="AC209" s="4"/>
      <c r="AD209" s="4"/>
      <c r="AE209" s="170"/>
      <c r="AF209" s="170"/>
      <c r="AG209" s="170"/>
      <c r="AH209" s="56" t="str">
        <f t="array" ref="AH209">XLOOKUP(AJ209,SEA!B:B,SEA!A:A)</f>
        <v>#N/A</v>
      </c>
      <c r="AI209" s="56" t="str">
        <f t="shared" si="1"/>
        <v>#N/A</v>
      </c>
      <c r="AJ209" s="4" t="str">
        <f t="shared" si="9"/>
        <v/>
      </c>
      <c r="AK209" s="4"/>
      <c r="AL209" s="4"/>
      <c r="AM209" s="4"/>
      <c r="AN209" s="56"/>
      <c r="AO209" s="56"/>
      <c r="AP209" s="4"/>
      <c r="AQ209" s="4"/>
      <c r="AR209" s="4"/>
      <c r="AS209" s="4"/>
      <c r="AT209" s="56"/>
      <c r="AU209" s="56"/>
      <c r="AV209" s="4"/>
      <c r="AW209" s="4"/>
      <c r="AX209" s="4"/>
      <c r="AY209" s="4"/>
      <c r="AZ209" s="56"/>
      <c r="BA209" s="56"/>
      <c r="BB209" s="4"/>
      <c r="BC209" s="4"/>
      <c r="BD209" s="4"/>
      <c r="BE209" s="4"/>
      <c r="BF209" s="56"/>
      <c r="BG209" s="56"/>
      <c r="BH209" s="4"/>
      <c r="BI209" s="4"/>
      <c r="BJ209" s="4"/>
      <c r="BK209" s="4"/>
      <c r="BL209" s="56"/>
      <c r="BM209" s="56"/>
      <c r="BN209" s="4"/>
      <c r="BO209" s="4"/>
      <c r="BP209" s="4"/>
      <c r="BQ209" s="4"/>
      <c r="BR209" s="4"/>
      <c r="BS209" s="4"/>
    </row>
    <row r="210">
      <c r="A210" s="166">
        <v>1.0</v>
      </c>
      <c r="B210" s="14"/>
      <c r="C210" s="183"/>
      <c r="D210" s="183"/>
      <c r="E210" s="183"/>
      <c r="F210" s="171"/>
      <c r="G210" s="4"/>
      <c r="H210" s="4"/>
      <c r="I210" s="4"/>
      <c r="J210" s="4"/>
      <c r="K210" s="172"/>
      <c r="L210" s="4"/>
      <c r="M210" s="4"/>
      <c r="N210" s="4"/>
      <c r="O210" s="4"/>
      <c r="P210" s="171"/>
      <c r="Q210" s="4"/>
      <c r="R210" s="4"/>
      <c r="S210" s="4"/>
      <c r="T210" s="4"/>
      <c r="U210" s="172"/>
      <c r="V210" s="4"/>
      <c r="W210" s="4"/>
      <c r="X210" s="4"/>
      <c r="Y210" s="4"/>
      <c r="Z210" s="171"/>
      <c r="AA210" s="4"/>
      <c r="AB210" s="4"/>
      <c r="AC210" s="4"/>
      <c r="AD210" s="4"/>
      <c r="AE210" s="170"/>
      <c r="AF210" s="170"/>
      <c r="AG210" s="170"/>
      <c r="AH210" s="56" t="str">
        <f t="array" ref="AH210">XLOOKUP(AJ210,SEA!B:B,SEA!A:A)</f>
        <v>#N/A</v>
      </c>
      <c r="AI210" s="56" t="str">
        <f t="shared" si="1"/>
        <v>#N/A</v>
      </c>
      <c r="AJ210" s="4" t="str">
        <f t="shared" si="9"/>
        <v/>
      </c>
      <c r="AK210" s="4"/>
      <c r="AL210" s="4"/>
      <c r="AM210" s="4"/>
      <c r="AN210" s="56"/>
      <c r="AO210" s="56"/>
      <c r="AP210" s="4"/>
      <c r="AQ210" s="4"/>
      <c r="AR210" s="4"/>
      <c r="AS210" s="4"/>
      <c r="AT210" s="56"/>
      <c r="AU210" s="56"/>
      <c r="AV210" s="4"/>
      <c r="AW210" s="4"/>
      <c r="AX210" s="4"/>
      <c r="AY210" s="4"/>
      <c r="AZ210" s="56"/>
      <c r="BA210" s="56"/>
      <c r="BB210" s="4"/>
      <c r="BC210" s="4"/>
      <c r="BD210" s="4"/>
      <c r="BE210" s="4"/>
      <c r="BF210" s="56"/>
      <c r="BG210" s="56"/>
      <c r="BH210" s="4"/>
      <c r="BI210" s="4"/>
      <c r="BJ210" s="4"/>
      <c r="BK210" s="4"/>
      <c r="BL210" s="56"/>
      <c r="BM210" s="56"/>
      <c r="BN210" s="4"/>
      <c r="BO210" s="4"/>
      <c r="BP210" s="4"/>
      <c r="BQ210" s="4"/>
      <c r="BR210" s="4"/>
      <c r="BS210" s="4"/>
    </row>
    <row r="211">
      <c r="A211" s="166">
        <v>1.0</v>
      </c>
      <c r="B211" s="14"/>
      <c r="C211" s="183"/>
      <c r="D211" s="183"/>
      <c r="E211" s="183"/>
      <c r="F211" s="171"/>
      <c r="G211" s="4"/>
      <c r="H211" s="4"/>
      <c r="I211" s="4"/>
      <c r="J211" s="4"/>
      <c r="K211" s="172"/>
      <c r="L211" s="4"/>
      <c r="M211" s="4"/>
      <c r="N211" s="4"/>
      <c r="O211" s="4"/>
      <c r="P211" s="171"/>
      <c r="Q211" s="4"/>
      <c r="R211" s="4"/>
      <c r="S211" s="4"/>
      <c r="T211" s="4"/>
      <c r="U211" s="172"/>
      <c r="V211" s="4"/>
      <c r="W211" s="4"/>
      <c r="X211" s="4"/>
      <c r="Y211" s="4"/>
      <c r="Z211" s="171"/>
      <c r="AA211" s="4"/>
      <c r="AB211" s="4"/>
      <c r="AC211" s="4"/>
      <c r="AD211" s="4"/>
      <c r="AE211" s="170"/>
      <c r="AF211" s="170"/>
      <c r="AG211" s="170"/>
      <c r="AH211" s="56" t="str">
        <f t="array" ref="AH211">XLOOKUP(AJ211,SEA!B:B,SEA!A:A)</f>
        <v>#N/A</v>
      </c>
      <c r="AI211" s="56" t="str">
        <f t="shared" si="1"/>
        <v>#N/A</v>
      </c>
      <c r="AJ211" s="4" t="str">
        <f t="shared" si="9"/>
        <v/>
      </c>
      <c r="AK211" s="4"/>
      <c r="AL211" s="4"/>
      <c r="AM211" s="4"/>
      <c r="AN211" s="56"/>
      <c r="AO211" s="56"/>
      <c r="AP211" s="4"/>
      <c r="AQ211" s="4"/>
      <c r="AR211" s="4"/>
      <c r="AS211" s="4"/>
      <c r="AT211" s="56"/>
      <c r="AU211" s="56"/>
      <c r="AV211" s="4"/>
      <c r="AW211" s="4"/>
      <c r="AX211" s="4"/>
      <c r="AY211" s="4"/>
      <c r="AZ211" s="56"/>
      <c r="BA211" s="56"/>
      <c r="BB211" s="4"/>
      <c r="BC211" s="4"/>
      <c r="BD211" s="4"/>
      <c r="BE211" s="4"/>
      <c r="BF211" s="56"/>
      <c r="BG211" s="56"/>
      <c r="BH211" s="4"/>
      <c r="BI211" s="4"/>
      <c r="BJ211" s="4"/>
      <c r="BK211" s="4"/>
      <c r="BL211" s="56"/>
      <c r="BM211" s="56"/>
      <c r="BN211" s="4"/>
      <c r="BO211" s="4"/>
      <c r="BP211" s="4"/>
      <c r="BQ211" s="4"/>
      <c r="BR211" s="4"/>
      <c r="BS211" s="4"/>
    </row>
    <row r="212">
      <c r="A212" s="166">
        <v>1.0</v>
      </c>
      <c r="B212" s="14"/>
      <c r="C212" s="183"/>
      <c r="D212" s="183"/>
      <c r="E212" s="183"/>
      <c r="F212" s="171"/>
      <c r="G212" s="4"/>
      <c r="H212" s="4"/>
      <c r="I212" s="4"/>
      <c r="J212" s="4"/>
      <c r="K212" s="172"/>
      <c r="L212" s="4"/>
      <c r="M212" s="4"/>
      <c r="N212" s="4"/>
      <c r="O212" s="4"/>
      <c r="P212" s="171"/>
      <c r="Q212" s="4"/>
      <c r="R212" s="4"/>
      <c r="S212" s="4"/>
      <c r="T212" s="4"/>
      <c r="U212" s="172"/>
      <c r="V212" s="4"/>
      <c r="W212" s="4"/>
      <c r="X212" s="4"/>
      <c r="Y212" s="4"/>
      <c r="Z212" s="171"/>
      <c r="AA212" s="4"/>
      <c r="AB212" s="4"/>
      <c r="AC212" s="4"/>
      <c r="AD212" s="4"/>
      <c r="AE212" s="170"/>
      <c r="AF212" s="170"/>
      <c r="AG212" s="170"/>
      <c r="AH212" s="56" t="str">
        <f t="array" ref="AH212">XLOOKUP(AJ212,SEA!B:B,SEA!A:A)</f>
        <v>#N/A</v>
      </c>
      <c r="AI212" s="56" t="str">
        <f t="shared" si="1"/>
        <v>#N/A</v>
      </c>
      <c r="AJ212" s="4" t="str">
        <f t="shared" si="9"/>
        <v/>
      </c>
      <c r="AK212" s="4"/>
      <c r="AL212" s="4"/>
      <c r="AM212" s="4"/>
      <c r="AN212" s="56"/>
      <c r="AO212" s="56"/>
      <c r="AP212" s="4"/>
      <c r="AQ212" s="4"/>
      <c r="AR212" s="4"/>
      <c r="AS212" s="4"/>
      <c r="AT212" s="56"/>
      <c r="AU212" s="56"/>
      <c r="AV212" s="4"/>
      <c r="AW212" s="4"/>
      <c r="AX212" s="4"/>
      <c r="AY212" s="4"/>
      <c r="AZ212" s="56"/>
      <c r="BA212" s="56"/>
      <c r="BB212" s="4"/>
      <c r="BC212" s="4"/>
      <c r="BD212" s="4"/>
      <c r="BE212" s="4"/>
      <c r="BF212" s="56"/>
      <c r="BG212" s="56"/>
      <c r="BH212" s="4"/>
      <c r="BI212" s="4"/>
      <c r="BJ212" s="4"/>
      <c r="BK212" s="4"/>
      <c r="BL212" s="56"/>
      <c r="BM212" s="56"/>
      <c r="BN212" s="4"/>
      <c r="BO212" s="4"/>
      <c r="BP212" s="4"/>
      <c r="BQ212" s="4"/>
      <c r="BR212" s="4"/>
      <c r="BS212" s="4"/>
    </row>
    <row r="213">
      <c r="A213" s="166">
        <v>1.0</v>
      </c>
      <c r="B213" s="14"/>
      <c r="C213" s="183"/>
      <c r="D213" s="183"/>
      <c r="E213" s="183"/>
      <c r="F213" s="171"/>
      <c r="G213" s="4"/>
      <c r="H213" s="4"/>
      <c r="I213" s="4"/>
      <c r="J213" s="4"/>
      <c r="K213" s="172"/>
      <c r="L213" s="4"/>
      <c r="M213" s="4"/>
      <c r="N213" s="4"/>
      <c r="O213" s="4"/>
      <c r="P213" s="171"/>
      <c r="Q213" s="4"/>
      <c r="R213" s="4"/>
      <c r="S213" s="4"/>
      <c r="T213" s="4"/>
      <c r="U213" s="172"/>
      <c r="V213" s="4"/>
      <c r="W213" s="4"/>
      <c r="X213" s="4"/>
      <c r="Y213" s="4"/>
      <c r="Z213" s="171"/>
      <c r="AA213" s="4"/>
      <c r="AB213" s="4"/>
      <c r="AC213" s="4"/>
      <c r="AD213" s="4"/>
      <c r="AE213" s="170"/>
      <c r="AF213" s="170"/>
      <c r="AG213" s="170"/>
      <c r="AH213" s="56" t="str">
        <f t="array" ref="AH213">XLOOKUP(AJ213,SEA!B:B,SEA!A:A)</f>
        <v>#N/A</v>
      </c>
      <c r="AI213" s="56" t="str">
        <f t="shared" si="1"/>
        <v>#N/A</v>
      </c>
      <c r="AJ213" s="4" t="str">
        <f t="shared" si="9"/>
        <v/>
      </c>
      <c r="AK213" s="4"/>
      <c r="AL213" s="4"/>
      <c r="AM213" s="4"/>
      <c r="AN213" s="56"/>
      <c r="AO213" s="56"/>
      <c r="AP213" s="4"/>
      <c r="AQ213" s="4"/>
      <c r="AR213" s="4"/>
      <c r="AS213" s="4"/>
      <c r="AT213" s="56"/>
      <c r="AU213" s="56"/>
      <c r="AV213" s="4"/>
      <c r="AW213" s="4"/>
      <c r="AX213" s="4"/>
      <c r="AY213" s="4"/>
      <c r="AZ213" s="56"/>
      <c r="BA213" s="56"/>
      <c r="BB213" s="4"/>
      <c r="BC213" s="4"/>
      <c r="BD213" s="4"/>
      <c r="BE213" s="4"/>
      <c r="BF213" s="56"/>
      <c r="BG213" s="56"/>
      <c r="BH213" s="4"/>
      <c r="BI213" s="4"/>
      <c r="BJ213" s="4"/>
      <c r="BK213" s="4"/>
      <c r="BL213" s="56"/>
      <c r="BM213" s="56"/>
      <c r="BN213" s="4"/>
      <c r="BO213" s="4"/>
      <c r="BP213" s="4"/>
      <c r="BQ213" s="4"/>
      <c r="BR213" s="4"/>
      <c r="BS213" s="4"/>
    </row>
    <row r="214">
      <c r="A214" s="166">
        <v>1.0</v>
      </c>
      <c r="B214" s="14"/>
      <c r="C214" s="183"/>
      <c r="D214" s="183"/>
      <c r="E214" s="183"/>
      <c r="F214" s="171"/>
      <c r="G214" s="4"/>
      <c r="H214" s="4"/>
      <c r="I214" s="4"/>
      <c r="J214" s="4"/>
      <c r="K214" s="172"/>
      <c r="L214" s="4"/>
      <c r="M214" s="4"/>
      <c r="N214" s="4"/>
      <c r="O214" s="4"/>
      <c r="P214" s="171"/>
      <c r="Q214" s="4"/>
      <c r="R214" s="4"/>
      <c r="S214" s="4"/>
      <c r="T214" s="4"/>
      <c r="U214" s="172"/>
      <c r="V214" s="4"/>
      <c r="W214" s="4"/>
      <c r="X214" s="4"/>
      <c r="Y214" s="4"/>
      <c r="Z214" s="171"/>
      <c r="AA214" s="4"/>
      <c r="AB214" s="4"/>
      <c r="AC214" s="4"/>
      <c r="AD214" s="4"/>
      <c r="AE214" s="170"/>
      <c r="AF214" s="170"/>
      <c r="AG214" s="170"/>
      <c r="AH214" s="56" t="str">
        <f t="array" ref="AH214">XLOOKUP(AJ214,SEA!B:B,SEA!A:A)</f>
        <v>#N/A</v>
      </c>
      <c r="AI214" s="56" t="str">
        <f t="shared" si="1"/>
        <v>#N/A</v>
      </c>
      <c r="AJ214" s="4" t="str">
        <f t="shared" si="9"/>
        <v/>
      </c>
      <c r="AK214" s="4"/>
      <c r="AL214" s="4"/>
      <c r="AM214" s="4"/>
      <c r="AN214" s="56"/>
      <c r="AO214" s="56"/>
      <c r="AP214" s="4"/>
      <c r="AQ214" s="4"/>
      <c r="AR214" s="4"/>
      <c r="AS214" s="4"/>
      <c r="AT214" s="56"/>
      <c r="AU214" s="56"/>
      <c r="AV214" s="4"/>
      <c r="AW214" s="4"/>
      <c r="AX214" s="4"/>
      <c r="AY214" s="4"/>
      <c r="AZ214" s="56"/>
      <c r="BA214" s="56"/>
      <c r="BB214" s="4"/>
      <c r="BC214" s="4"/>
      <c r="BD214" s="4"/>
      <c r="BE214" s="4"/>
      <c r="BF214" s="56"/>
      <c r="BG214" s="56"/>
      <c r="BH214" s="4"/>
      <c r="BI214" s="4"/>
      <c r="BJ214" s="4"/>
      <c r="BK214" s="4"/>
      <c r="BL214" s="56"/>
      <c r="BM214" s="56"/>
      <c r="BN214" s="4"/>
      <c r="BO214" s="4"/>
      <c r="BP214" s="4"/>
      <c r="BQ214" s="4"/>
      <c r="BR214" s="4"/>
      <c r="BS214" s="4"/>
    </row>
    <row r="215">
      <c r="A215" s="166">
        <v>1.0</v>
      </c>
      <c r="B215" s="14"/>
      <c r="C215" s="183"/>
      <c r="D215" s="183"/>
      <c r="E215" s="183"/>
      <c r="F215" s="171"/>
      <c r="G215" s="4"/>
      <c r="H215" s="4"/>
      <c r="I215" s="4"/>
      <c r="J215" s="4"/>
      <c r="K215" s="172"/>
      <c r="L215" s="4"/>
      <c r="M215" s="4"/>
      <c r="N215" s="4"/>
      <c r="O215" s="4"/>
      <c r="P215" s="171"/>
      <c r="Q215" s="4"/>
      <c r="R215" s="4"/>
      <c r="S215" s="4"/>
      <c r="T215" s="4"/>
      <c r="U215" s="172"/>
      <c r="V215" s="4"/>
      <c r="W215" s="4"/>
      <c r="X215" s="4"/>
      <c r="Y215" s="4"/>
      <c r="Z215" s="171"/>
      <c r="AA215" s="4"/>
      <c r="AB215" s="4"/>
      <c r="AC215" s="4"/>
      <c r="AD215" s="4"/>
      <c r="AE215" s="170"/>
      <c r="AF215" s="170"/>
      <c r="AG215" s="170"/>
      <c r="AH215" s="56" t="str">
        <f t="array" ref="AH215">XLOOKUP(AJ215,SEA!B:B,SEA!A:A)</f>
        <v>#N/A</v>
      </c>
      <c r="AI215" s="56" t="str">
        <f t="shared" si="1"/>
        <v>#N/A</v>
      </c>
      <c r="AJ215" s="4" t="str">
        <f t="shared" si="9"/>
        <v/>
      </c>
      <c r="AK215" s="4"/>
      <c r="AL215" s="4"/>
      <c r="AM215" s="4"/>
      <c r="AN215" s="56"/>
      <c r="AO215" s="56"/>
      <c r="AP215" s="4"/>
      <c r="AQ215" s="4"/>
      <c r="AR215" s="4"/>
      <c r="AS215" s="4"/>
      <c r="AT215" s="56"/>
      <c r="AU215" s="56"/>
      <c r="AV215" s="4"/>
      <c r="AW215" s="4"/>
      <c r="AX215" s="4"/>
      <c r="AY215" s="4"/>
      <c r="AZ215" s="56"/>
      <c r="BA215" s="56"/>
      <c r="BB215" s="4"/>
      <c r="BC215" s="4"/>
      <c r="BD215" s="4"/>
      <c r="BE215" s="4"/>
      <c r="BF215" s="56"/>
      <c r="BG215" s="56"/>
      <c r="BH215" s="4"/>
      <c r="BI215" s="4"/>
      <c r="BJ215" s="4"/>
      <c r="BK215" s="4"/>
      <c r="BL215" s="56"/>
      <c r="BM215" s="56"/>
      <c r="BN215" s="4"/>
      <c r="BO215" s="4"/>
      <c r="BP215" s="4"/>
      <c r="BQ215" s="4"/>
      <c r="BR215" s="4"/>
      <c r="BS215" s="4"/>
    </row>
    <row r="216">
      <c r="A216" s="166">
        <v>1.0</v>
      </c>
      <c r="B216" s="14"/>
      <c r="C216" s="183"/>
      <c r="D216" s="183"/>
      <c r="E216" s="183"/>
      <c r="F216" s="171"/>
      <c r="G216" s="4"/>
      <c r="H216" s="4"/>
      <c r="I216" s="4"/>
      <c r="J216" s="4"/>
      <c r="K216" s="172"/>
      <c r="L216" s="4"/>
      <c r="M216" s="4"/>
      <c r="N216" s="4"/>
      <c r="O216" s="4"/>
      <c r="P216" s="171"/>
      <c r="Q216" s="4"/>
      <c r="R216" s="4"/>
      <c r="S216" s="4"/>
      <c r="T216" s="4"/>
      <c r="U216" s="172"/>
      <c r="V216" s="4"/>
      <c r="W216" s="4"/>
      <c r="X216" s="4"/>
      <c r="Y216" s="4"/>
      <c r="Z216" s="171"/>
      <c r="AA216" s="4"/>
      <c r="AB216" s="4"/>
      <c r="AC216" s="4"/>
      <c r="AD216" s="4"/>
      <c r="AE216" s="170"/>
      <c r="AF216" s="170"/>
      <c r="AG216" s="170"/>
      <c r="AH216" s="56" t="str">
        <f t="array" ref="AH216">XLOOKUP(AJ216,SEA!B:B,SEA!A:A)</f>
        <v>#N/A</v>
      </c>
      <c r="AI216" s="56" t="str">
        <f t="shared" si="1"/>
        <v>#N/A</v>
      </c>
      <c r="AJ216" s="4" t="str">
        <f t="shared" si="9"/>
        <v/>
      </c>
      <c r="AK216" s="4"/>
      <c r="AL216" s="4"/>
      <c r="AM216" s="4"/>
      <c r="AN216" s="56"/>
      <c r="AO216" s="56"/>
      <c r="AP216" s="4"/>
      <c r="AQ216" s="4"/>
      <c r="AR216" s="4"/>
      <c r="AS216" s="4"/>
      <c r="AT216" s="56"/>
      <c r="AU216" s="56"/>
      <c r="AV216" s="4"/>
      <c r="AW216" s="4"/>
      <c r="AX216" s="4"/>
      <c r="AY216" s="4"/>
      <c r="AZ216" s="56"/>
      <c r="BA216" s="56"/>
      <c r="BB216" s="4"/>
      <c r="BC216" s="4"/>
      <c r="BD216" s="4"/>
      <c r="BE216" s="4"/>
      <c r="BF216" s="56"/>
      <c r="BG216" s="56"/>
      <c r="BH216" s="4"/>
      <c r="BI216" s="4"/>
      <c r="BJ216" s="4"/>
      <c r="BK216" s="4"/>
      <c r="BL216" s="56"/>
      <c r="BM216" s="56"/>
      <c r="BN216" s="4"/>
      <c r="BO216" s="4"/>
      <c r="BP216" s="4"/>
      <c r="BQ216" s="4"/>
      <c r="BR216" s="4"/>
      <c r="BS216" s="4"/>
    </row>
    <row r="217">
      <c r="A217" s="166">
        <v>1.0</v>
      </c>
      <c r="B217" s="14"/>
      <c r="C217" s="183"/>
      <c r="D217" s="183"/>
      <c r="E217" s="183"/>
      <c r="F217" s="171"/>
      <c r="G217" s="4"/>
      <c r="H217" s="4"/>
      <c r="I217" s="4"/>
      <c r="J217" s="4"/>
      <c r="K217" s="172"/>
      <c r="L217" s="4"/>
      <c r="M217" s="4"/>
      <c r="N217" s="4"/>
      <c r="O217" s="4"/>
      <c r="P217" s="171"/>
      <c r="Q217" s="4"/>
      <c r="R217" s="4"/>
      <c r="S217" s="4"/>
      <c r="T217" s="4"/>
      <c r="U217" s="172"/>
      <c r="V217" s="4"/>
      <c r="W217" s="4"/>
      <c r="X217" s="4"/>
      <c r="Y217" s="4"/>
      <c r="Z217" s="171"/>
      <c r="AA217" s="4"/>
      <c r="AB217" s="4"/>
      <c r="AC217" s="4"/>
      <c r="AD217" s="4"/>
      <c r="AE217" s="170"/>
      <c r="AF217" s="170"/>
      <c r="AG217" s="170"/>
      <c r="AH217" s="56" t="str">
        <f t="array" ref="AH217">XLOOKUP(AJ217,SEA!B:B,SEA!A:A)</f>
        <v>#N/A</v>
      </c>
      <c r="AI217" s="56" t="str">
        <f t="shared" si="1"/>
        <v>#N/A</v>
      </c>
      <c r="AJ217" s="4" t="str">
        <f t="shared" si="9"/>
        <v/>
      </c>
      <c r="AK217" s="4"/>
      <c r="AL217" s="4"/>
      <c r="AM217" s="4"/>
      <c r="AN217" s="56"/>
      <c r="AO217" s="56"/>
      <c r="AP217" s="4"/>
      <c r="AQ217" s="4"/>
      <c r="AR217" s="4"/>
      <c r="AS217" s="4"/>
      <c r="AT217" s="56"/>
      <c r="AU217" s="56"/>
      <c r="AV217" s="4"/>
      <c r="AW217" s="4"/>
      <c r="AX217" s="4"/>
      <c r="AY217" s="4"/>
      <c r="AZ217" s="56"/>
      <c r="BA217" s="56"/>
      <c r="BB217" s="4"/>
      <c r="BC217" s="4"/>
      <c r="BD217" s="4"/>
      <c r="BE217" s="4"/>
      <c r="BF217" s="56"/>
      <c r="BG217" s="56"/>
      <c r="BH217" s="4"/>
      <c r="BI217" s="4"/>
      <c r="BJ217" s="4"/>
      <c r="BK217" s="4"/>
      <c r="BL217" s="56"/>
      <c r="BM217" s="56"/>
      <c r="BN217" s="4"/>
      <c r="BO217" s="4"/>
      <c r="BP217" s="4"/>
      <c r="BQ217" s="4"/>
      <c r="BR217" s="4"/>
      <c r="BS217" s="4"/>
    </row>
    <row r="218">
      <c r="A218" s="166">
        <v>1.0</v>
      </c>
      <c r="B218" s="14"/>
      <c r="C218" s="183"/>
      <c r="D218" s="183"/>
      <c r="E218" s="183"/>
      <c r="F218" s="171"/>
      <c r="G218" s="4"/>
      <c r="H218" s="4"/>
      <c r="I218" s="4"/>
      <c r="J218" s="4"/>
      <c r="K218" s="172"/>
      <c r="L218" s="4"/>
      <c r="M218" s="4"/>
      <c r="N218" s="4"/>
      <c r="O218" s="4"/>
      <c r="P218" s="171"/>
      <c r="Q218" s="4"/>
      <c r="R218" s="4"/>
      <c r="S218" s="4"/>
      <c r="T218" s="4"/>
      <c r="U218" s="172"/>
      <c r="V218" s="4"/>
      <c r="W218" s="4"/>
      <c r="X218" s="4"/>
      <c r="Y218" s="4"/>
      <c r="Z218" s="171"/>
      <c r="AA218" s="4"/>
      <c r="AB218" s="4"/>
      <c r="AC218" s="4"/>
      <c r="AD218" s="4"/>
      <c r="AE218" s="170"/>
      <c r="AF218" s="170"/>
      <c r="AG218" s="170"/>
      <c r="AH218" s="56" t="str">
        <f t="array" ref="AH218">XLOOKUP(AJ218,SEA!B:B,SEA!A:A)</f>
        <v>#N/A</v>
      </c>
      <c r="AI218" s="56" t="str">
        <f t="shared" si="1"/>
        <v>#N/A</v>
      </c>
      <c r="AJ218" s="4" t="str">
        <f t="shared" si="9"/>
        <v/>
      </c>
      <c r="AK218" s="4"/>
      <c r="AL218" s="4"/>
      <c r="AM218" s="4"/>
      <c r="AN218" s="56"/>
      <c r="AO218" s="56"/>
      <c r="AP218" s="4"/>
      <c r="AQ218" s="4"/>
      <c r="AR218" s="4"/>
      <c r="AS218" s="4"/>
      <c r="AT218" s="56"/>
      <c r="AU218" s="56"/>
      <c r="AV218" s="4"/>
      <c r="AW218" s="4"/>
      <c r="AX218" s="4"/>
      <c r="AY218" s="4"/>
      <c r="AZ218" s="56"/>
      <c r="BA218" s="56"/>
      <c r="BB218" s="4"/>
      <c r="BC218" s="4"/>
      <c r="BD218" s="4"/>
      <c r="BE218" s="4"/>
      <c r="BF218" s="56"/>
      <c r="BG218" s="56"/>
      <c r="BH218" s="4"/>
      <c r="BI218" s="4"/>
      <c r="BJ218" s="4"/>
      <c r="BK218" s="4"/>
      <c r="BL218" s="56"/>
      <c r="BM218" s="56"/>
      <c r="BN218" s="4"/>
      <c r="BO218" s="4"/>
      <c r="BP218" s="4"/>
      <c r="BQ218" s="4"/>
      <c r="BR218" s="4"/>
      <c r="BS218" s="4"/>
    </row>
    <row r="219">
      <c r="A219" s="166">
        <v>1.0</v>
      </c>
      <c r="B219" s="14"/>
      <c r="C219" s="183"/>
      <c r="D219" s="183"/>
      <c r="E219" s="183"/>
      <c r="F219" s="171"/>
      <c r="G219" s="4"/>
      <c r="H219" s="4"/>
      <c r="I219" s="4"/>
      <c r="J219" s="4"/>
      <c r="K219" s="172"/>
      <c r="L219" s="4"/>
      <c r="M219" s="4"/>
      <c r="N219" s="4"/>
      <c r="O219" s="4"/>
      <c r="P219" s="171"/>
      <c r="Q219" s="4"/>
      <c r="R219" s="4"/>
      <c r="S219" s="4"/>
      <c r="T219" s="4"/>
      <c r="U219" s="172"/>
      <c r="V219" s="4"/>
      <c r="W219" s="4"/>
      <c r="X219" s="4"/>
      <c r="Y219" s="4"/>
      <c r="Z219" s="171"/>
      <c r="AA219" s="4"/>
      <c r="AB219" s="4"/>
      <c r="AC219" s="4"/>
      <c r="AD219" s="4"/>
      <c r="AE219" s="170"/>
      <c r="AF219" s="170"/>
      <c r="AG219" s="170"/>
      <c r="AH219" s="56" t="str">
        <f t="array" ref="AH219">XLOOKUP(AJ219,SEA!B:B,SEA!A:A)</f>
        <v>#N/A</v>
      </c>
      <c r="AI219" s="56" t="str">
        <f t="shared" si="1"/>
        <v>#N/A</v>
      </c>
      <c r="AJ219" s="4" t="str">
        <f t="shared" si="9"/>
        <v/>
      </c>
      <c r="AK219" s="4"/>
      <c r="AL219" s="4"/>
      <c r="AM219" s="4"/>
      <c r="AN219" s="56"/>
      <c r="AO219" s="56"/>
      <c r="AP219" s="4"/>
      <c r="AQ219" s="4"/>
      <c r="AR219" s="4"/>
      <c r="AS219" s="4"/>
      <c r="AT219" s="56"/>
      <c r="AU219" s="56"/>
      <c r="AV219" s="4"/>
      <c r="AW219" s="4"/>
      <c r="AX219" s="4"/>
      <c r="AY219" s="4"/>
      <c r="AZ219" s="56"/>
      <c r="BA219" s="56"/>
      <c r="BB219" s="4"/>
      <c r="BC219" s="4"/>
      <c r="BD219" s="4"/>
      <c r="BE219" s="4"/>
      <c r="BF219" s="56"/>
      <c r="BG219" s="56"/>
      <c r="BH219" s="4"/>
      <c r="BI219" s="4"/>
      <c r="BJ219" s="4"/>
      <c r="BK219" s="4"/>
      <c r="BL219" s="56"/>
      <c r="BM219" s="56"/>
      <c r="BN219" s="4"/>
      <c r="BO219" s="4"/>
      <c r="BP219" s="4"/>
      <c r="BQ219" s="4"/>
      <c r="BR219" s="4"/>
      <c r="BS219" s="4"/>
    </row>
    <row r="220">
      <c r="A220" s="166">
        <v>1.0</v>
      </c>
      <c r="B220" s="14"/>
      <c r="C220" s="183"/>
      <c r="D220" s="183"/>
      <c r="E220" s="183"/>
      <c r="F220" s="171"/>
      <c r="G220" s="4"/>
      <c r="H220" s="4"/>
      <c r="I220" s="4"/>
      <c r="J220" s="4"/>
      <c r="K220" s="172"/>
      <c r="L220" s="4"/>
      <c r="M220" s="4"/>
      <c r="N220" s="4"/>
      <c r="O220" s="4"/>
      <c r="P220" s="171"/>
      <c r="Q220" s="4"/>
      <c r="R220" s="4"/>
      <c r="S220" s="4"/>
      <c r="T220" s="4"/>
      <c r="U220" s="172"/>
      <c r="V220" s="4"/>
      <c r="W220" s="4"/>
      <c r="X220" s="4"/>
      <c r="Y220" s="4"/>
      <c r="Z220" s="171"/>
      <c r="AA220" s="4"/>
      <c r="AB220" s="4"/>
      <c r="AC220" s="4"/>
      <c r="AD220" s="4"/>
      <c r="AE220" s="170"/>
      <c r="AF220" s="170"/>
      <c r="AG220" s="170"/>
      <c r="AH220" s="56" t="str">
        <f t="array" ref="AH220">XLOOKUP(AJ220,SEA!B:B,SEA!A:A)</f>
        <v>#N/A</v>
      </c>
      <c r="AI220" s="56" t="str">
        <f t="shared" si="1"/>
        <v>#N/A</v>
      </c>
      <c r="AJ220" s="4" t="str">
        <f t="shared" si="9"/>
        <v/>
      </c>
      <c r="AK220" s="4"/>
      <c r="AL220" s="4"/>
      <c r="AM220" s="4"/>
      <c r="AN220" s="56"/>
      <c r="AO220" s="56"/>
      <c r="AP220" s="4"/>
      <c r="AQ220" s="4"/>
      <c r="AR220" s="4"/>
      <c r="AS220" s="4"/>
      <c r="AT220" s="56"/>
      <c r="AU220" s="56"/>
      <c r="AV220" s="4"/>
      <c r="AW220" s="4"/>
      <c r="AX220" s="4"/>
      <c r="AY220" s="4"/>
      <c r="AZ220" s="56"/>
      <c r="BA220" s="56"/>
      <c r="BB220" s="4"/>
      <c r="BC220" s="4"/>
      <c r="BD220" s="4"/>
      <c r="BE220" s="4"/>
      <c r="BF220" s="56"/>
      <c r="BG220" s="56"/>
      <c r="BH220" s="4"/>
      <c r="BI220" s="4"/>
      <c r="BJ220" s="4"/>
      <c r="BK220" s="4"/>
      <c r="BL220" s="56"/>
      <c r="BM220" s="56"/>
      <c r="BN220" s="4"/>
      <c r="BO220" s="4"/>
      <c r="BP220" s="4"/>
      <c r="BQ220" s="4"/>
      <c r="BR220" s="4"/>
      <c r="BS220" s="4"/>
    </row>
    <row r="221">
      <c r="A221" s="166">
        <v>1.0</v>
      </c>
      <c r="B221" s="14"/>
      <c r="C221" s="183"/>
      <c r="D221" s="183"/>
      <c r="E221" s="183"/>
      <c r="F221" s="171"/>
      <c r="G221" s="4"/>
      <c r="H221" s="4"/>
      <c r="I221" s="4"/>
      <c r="J221" s="4"/>
      <c r="K221" s="172"/>
      <c r="L221" s="4"/>
      <c r="M221" s="4"/>
      <c r="N221" s="4"/>
      <c r="O221" s="4"/>
      <c r="P221" s="171"/>
      <c r="Q221" s="4"/>
      <c r="R221" s="4"/>
      <c r="S221" s="4"/>
      <c r="T221" s="4"/>
      <c r="U221" s="172"/>
      <c r="V221" s="4"/>
      <c r="W221" s="4"/>
      <c r="X221" s="4"/>
      <c r="Y221" s="4"/>
      <c r="Z221" s="171"/>
      <c r="AA221" s="4"/>
      <c r="AB221" s="4"/>
      <c r="AC221" s="4"/>
      <c r="AD221" s="4"/>
      <c r="AE221" s="170"/>
      <c r="AF221" s="170"/>
      <c r="AG221" s="170"/>
      <c r="AH221" s="56" t="str">
        <f t="array" ref="AH221">XLOOKUP(AJ221,SEA!B:B,SEA!A:A)</f>
        <v>#N/A</v>
      </c>
      <c r="AI221" s="56" t="str">
        <f t="shared" si="1"/>
        <v>#N/A</v>
      </c>
      <c r="AJ221" s="4" t="str">
        <f t="shared" si="9"/>
        <v/>
      </c>
      <c r="AK221" s="4"/>
      <c r="AL221" s="4"/>
      <c r="AM221" s="4"/>
      <c r="AN221" s="56"/>
      <c r="AO221" s="56"/>
      <c r="AP221" s="4"/>
      <c r="AQ221" s="4"/>
      <c r="AR221" s="4"/>
      <c r="AS221" s="4"/>
      <c r="AT221" s="56"/>
      <c r="AU221" s="56"/>
      <c r="AV221" s="4"/>
      <c r="AW221" s="4"/>
      <c r="AX221" s="4"/>
      <c r="AY221" s="4"/>
      <c r="AZ221" s="56"/>
      <c r="BA221" s="56"/>
      <c r="BB221" s="4"/>
      <c r="BC221" s="4"/>
      <c r="BD221" s="4"/>
      <c r="BE221" s="4"/>
      <c r="BF221" s="56"/>
      <c r="BG221" s="56"/>
      <c r="BH221" s="4"/>
      <c r="BI221" s="4"/>
      <c r="BJ221" s="4"/>
      <c r="BK221" s="4"/>
      <c r="BL221" s="56"/>
      <c r="BM221" s="56"/>
      <c r="BN221" s="4"/>
      <c r="BO221" s="4"/>
      <c r="BP221" s="4"/>
      <c r="BQ221" s="4"/>
      <c r="BR221" s="4"/>
      <c r="BS221" s="4"/>
    </row>
    <row r="222">
      <c r="A222" s="166">
        <v>1.0</v>
      </c>
      <c r="B222" s="14"/>
      <c r="C222" s="183"/>
      <c r="D222" s="183"/>
      <c r="E222" s="183"/>
      <c r="F222" s="171"/>
      <c r="G222" s="4"/>
      <c r="H222" s="4"/>
      <c r="I222" s="4"/>
      <c r="J222" s="4"/>
      <c r="K222" s="172"/>
      <c r="L222" s="4"/>
      <c r="M222" s="4"/>
      <c r="N222" s="4"/>
      <c r="O222" s="4"/>
      <c r="P222" s="171"/>
      <c r="Q222" s="4"/>
      <c r="R222" s="4"/>
      <c r="S222" s="4"/>
      <c r="T222" s="4"/>
      <c r="U222" s="172"/>
      <c r="V222" s="4"/>
      <c r="W222" s="4"/>
      <c r="X222" s="4"/>
      <c r="Y222" s="4"/>
      <c r="Z222" s="171"/>
      <c r="AA222" s="4"/>
      <c r="AB222" s="4"/>
      <c r="AC222" s="4"/>
      <c r="AD222" s="4"/>
      <c r="AE222" s="170"/>
      <c r="AF222" s="170"/>
      <c r="AG222" s="170"/>
      <c r="AH222" s="56" t="str">
        <f t="array" ref="AH222">XLOOKUP(AJ222,SEA!B:B,SEA!A:A)</f>
        <v>#N/A</v>
      </c>
      <c r="AI222" s="56" t="str">
        <f t="shared" si="1"/>
        <v>#N/A</v>
      </c>
      <c r="AJ222" s="4" t="str">
        <f t="shared" si="9"/>
        <v/>
      </c>
      <c r="AK222" s="4"/>
      <c r="AL222" s="4"/>
      <c r="AM222" s="4"/>
      <c r="AN222" s="56"/>
      <c r="AO222" s="56"/>
      <c r="AP222" s="4"/>
      <c r="AQ222" s="4"/>
      <c r="AR222" s="4"/>
      <c r="AS222" s="4"/>
      <c r="AT222" s="56"/>
      <c r="AU222" s="56"/>
      <c r="AV222" s="4"/>
      <c r="AW222" s="4"/>
      <c r="AX222" s="4"/>
      <c r="AY222" s="4"/>
      <c r="AZ222" s="56"/>
      <c r="BA222" s="56"/>
      <c r="BB222" s="4"/>
      <c r="BC222" s="4"/>
      <c r="BD222" s="4"/>
      <c r="BE222" s="4"/>
      <c r="BF222" s="56"/>
      <c r="BG222" s="56"/>
      <c r="BH222" s="4"/>
      <c r="BI222" s="4"/>
      <c r="BJ222" s="4"/>
      <c r="BK222" s="4"/>
      <c r="BL222" s="56"/>
      <c r="BM222" s="56"/>
      <c r="BN222" s="4"/>
      <c r="BO222" s="4"/>
      <c r="BP222" s="4"/>
      <c r="BQ222" s="4"/>
      <c r="BR222" s="4"/>
      <c r="BS222" s="4"/>
    </row>
    <row r="223">
      <c r="A223" s="166">
        <v>1.0</v>
      </c>
      <c r="B223" s="14"/>
      <c r="C223" s="183"/>
      <c r="D223" s="183"/>
      <c r="E223" s="183"/>
      <c r="F223" s="171"/>
      <c r="G223" s="4"/>
      <c r="H223" s="4"/>
      <c r="I223" s="4"/>
      <c r="J223" s="4"/>
      <c r="K223" s="172"/>
      <c r="L223" s="4"/>
      <c r="M223" s="4"/>
      <c r="N223" s="4"/>
      <c r="O223" s="4"/>
      <c r="P223" s="171"/>
      <c r="Q223" s="4"/>
      <c r="R223" s="4"/>
      <c r="S223" s="4"/>
      <c r="T223" s="4"/>
      <c r="U223" s="172"/>
      <c r="V223" s="4"/>
      <c r="W223" s="4"/>
      <c r="X223" s="4"/>
      <c r="Y223" s="4"/>
      <c r="Z223" s="171"/>
      <c r="AA223" s="4"/>
      <c r="AB223" s="4"/>
      <c r="AC223" s="4"/>
      <c r="AD223" s="4"/>
      <c r="AE223" s="170"/>
      <c r="AF223" s="170"/>
      <c r="AG223" s="170"/>
      <c r="AH223" s="56" t="str">
        <f t="array" ref="AH223">XLOOKUP(AJ223,SEA!B:B,SEA!A:A)</f>
        <v>#N/A</v>
      </c>
      <c r="AI223" s="56" t="str">
        <f t="shared" si="1"/>
        <v>#N/A</v>
      </c>
      <c r="AJ223" s="4" t="str">
        <f t="shared" si="9"/>
        <v/>
      </c>
      <c r="AK223" s="4"/>
      <c r="AL223" s="4"/>
      <c r="AM223" s="4"/>
      <c r="AN223" s="56"/>
      <c r="AO223" s="56"/>
      <c r="AP223" s="4"/>
      <c r="AQ223" s="4"/>
      <c r="AR223" s="4"/>
      <c r="AS223" s="4"/>
      <c r="AT223" s="56"/>
      <c r="AU223" s="56"/>
      <c r="AV223" s="4"/>
      <c r="AW223" s="4"/>
      <c r="AX223" s="4"/>
      <c r="AY223" s="4"/>
      <c r="AZ223" s="56"/>
      <c r="BA223" s="56"/>
      <c r="BB223" s="4"/>
      <c r="BC223" s="4"/>
      <c r="BD223" s="4"/>
      <c r="BE223" s="4"/>
      <c r="BF223" s="56"/>
      <c r="BG223" s="56"/>
      <c r="BH223" s="4"/>
      <c r="BI223" s="4"/>
      <c r="BJ223" s="4"/>
      <c r="BK223" s="4"/>
      <c r="BL223" s="56"/>
      <c r="BM223" s="56"/>
      <c r="BN223" s="4"/>
      <c r="BO223" s="4"/>
      <c r="BP223" s="4"/>
      <c r="BQ223" s="4"/>
      <c r="BR223" s="4"/>
      <c r="BS223" s="4"/>
    </row>
    <row r="224">
      <c r="A224" s="166">
        <v>1.0</v>
      </c>
      <c r="B224" s="14"/>
      <c r="C224" s="183"/>
      <c r="D224" s="183"/>
      <c r="E224" s="183"/>
      <c r="F224" s="171"/>
      <c r="G224" s="4"/>
      <c r="H224" s="4"/>
      <c r="I224" s="4"/>
      <c r="J224" s="4"/>
      <c r="K224" s="172"/>
      <c r="L224" s="4"/>
      <c r="M224" s="4"/>
      <c r="N224" s="4"/>
      <c r="O224" s="4"/>
      <c r="P224" s="171"/>
      <c r="Q224" s="4"/>
      <c r="R224" s="4"/>
      <c r="S224" s="4"/>
      <c r="T224" s="4"/>
      <c r="U224" s="172"/>
      <c r="V224" s="4"/>
      <c r="W224" s="4"/>
      <c r="X224" s="4"/>
      <c r="Y224" s="4"/>
      <c r="Z224" s="171"/>
      <c r="AA224" s="4"/>
      <c r="AB224" s="4"/>
      <c r="AC224" s="4"/>
      <c r="AD224" s="4"/>
      <c r="AE224" s="170"/>
      <c r="AF224" s="170"/>
      <c r="AG224" s="170"/>
      <c r="AH224" s="56" t="str">
        <f t="array" ref="AH224">XLOOKUP(AJ224,SEA!B:B,SEA!A:A)</f>
        <v>#N/A</v>
      </c>
      <c r="AI224" s="56" t="str">
        <f t="shared" si="1"/>
        <v>#N/A</v>
      </c>
      <c r="AJ224" s="4" t="str">
        <f t="shared" si="9"/>
        <v/>
      </c>
      <c r="AK224" s="4"/>
      <c r="AL224" s="4"/>
      <c r="AM224" s="4"/>
      <c r="AN224" s="56"/>
      <c r="AO224" s="56"/>
      <c r="AP224" s="4"/>
      <c r="AQ224" s="4"/>
      <c r="AR224" s="4"/>
      <c r="AS224" s="4"/>
      <c r="AT224" s="56"/>
      <c r="AU224" s="56"/>
      <c r="AV224" s="4"/>
      <c r="AW224" s="4"/>
      <c r="AX224" s="4"/>
      <c r="AY224" s="4"/>
      <c r="AZ224" s="56"/>
      <c r="BA224" s="56"/>
      <c r="BB224" s="4"/>
      <c r="BC224" s="4"/>
      <c r="BD224" s="4"/>
      <c r="BE224" s="4"/>
      <c r="BF224" s="56"/>
      <c r="BG224" s="56"/>
      <c r="BH224" s="4"/>
      <c r="BI224" s="4"/>
      <c r="BJ224" s="4"/>
      <c r="BK224" s="4"/>
      <c r="BL224" s="56"/>
      <c r="BM224" s="56"/>
      <c r="BN224" s="4"/>
      <c r="BO224" s="4"/>
      <c r="BP224" s="4"/>
      <c r="BQ224" s="4"/>
      <c r="BR224" s="4"/>
      <c r="BS224" s="4"/>
    </row>
    <row r="225">
      <c r="A225" s="166">
        <v>1.0</v>
      </c>
      <c r="B225" s="14"/>
      <c r="C225" s="183"/>
      <c r="D225" s="183"/>
      <c r="E225" s="183"/>
      <c r="F225" s="171"/>
      <c r="G225" s="4"/>
      <c r="H225" s="4"/>
      <c r="I225" s="4"/>
      <c r="J225" s="4"/>
      <c r="K225" s="172"/>
      <c r="L225" s="4"/>
      <c r="M225" s="4"/>
      <c r="N225" s="4"/>
      <c r="O225" s="4"/>
      <c r="P225" s="171"/>
      <c r="Q225" s="4"/>
      <c r="R225" s="4"/>
      <c r="S225" s="4"/>
      <c r="T225" s="4"/>
      <c r="U225" s="172"/>
      <c r="V225" s="4"/>
      <c r="W225" s="4"/>
      <c r="X225" s="4"/>
      <c r="Y225" s="4"/>
      <c r="Z225" s="171"/>
      <c r="AA225" s="4"/>
      <c r="AB225" s="4"/>
      <c r="AC225" s="4"/>
      <c r="AD225" s="4"/>
      <c r="AE225" s="170"/>
      <c r="AF225" s="170"/>
      <c r="AG225" s="170"/>
      <c r="AH225" s="56" t="str">
        <f t="array" ref="AH225">XLOOKUP(AJ225,SEA!B:B,SEA!A:A)</f>
        <v>#N/A</v>
      </c>
      <c r="AI225" s="56" t="str">
        <f t="shared" si="1"/>
        <v>#N/A</v>
      </c>
      <c r="AJ225" s="4" t="str">
        <f t="shared" si="9"/>
        <v/>
      </c>
      <c r="AK225" s="4"/>
      <c r="AL225" s="4"/>
      <c r="AM225" s="4"/>
      <c r="AN225" s="56"/>
      <c r="AO225" s="56"/>
      <c r="AP225" s="4"/>
      <c r="AQ225" s="4"/>
      <c r="AR225" s="4"/>
      <c r="AS225" s="4"/>
      <c r="AT225" s="56"/>
      <c r="AU225" s="56"/>
      <c r="AV225" s="4"/>
      <c r="AW225" s="4"/>
      <c r="AX225" s="4"/>
      <c r="AY225" s="4"/>
      <c r="AZ225" s="56"/>
      <c r="BA225" s="56"/>
      <c r="BB225" s="4"/>
      <c r="BC225" s="4"/>
      <c r="BD225" s="4"/>
      <c r="BE225" s="4"/>
      <c r="BF225" s="56"/>
      <c r="BG225" s="56"/>
      <c r="BH225" s="4"/>
      <c r="BI225" s="4"/>
      <c r="BJ225" s="4"/>
      <c r="BK225" s="4"/>
      <c r="BL225" s="56"/>
      <c r="BM225" s="56"/>
      <c r="BN225" s="4"/>
      <c r="BO225" s="4"/>
      <c r="BP225" s="4"/>
      <c r="BQ225" s="4"/>
      <c r="BR225" s="4"/>
      <c r="BS225" s="4"/>
    </row>
    <row r="226">
      <c r="A226" s="166">
        <v>1.0</v>
      </c>
      <c r="B226" s="14"/>
      <c r="C226" s="183"/>
      <c r="D226" s="183"/>
      <c r="E226" s="183"/>
      <c r="F226" s="171"/>
      <c r="G226" s="4"/>
      <c r="H226" s="4"/>
      <c r="I226" s="4"/>
      <c r="J226" s="4"/>
      <c r="K226" s="172"/>
      <c r="L226" s="4"/>
      <c r="M226" s="4"/>
      <c r="N226" s="4"/>
      <c r="O226" s="4"/>
      <c r="P226" s="171"/>
      <c r="Q226" s="4"/>
      <c r="R226" s="4"/>
      <c r="S226" s="4"/>
      <c r="T226" s="4"/>
      <c r="U226" s="172"/>
      <c r="V226" s="4"/>
      <c r="W226" s="4"/>
      <c r="X226" s="4"/>
      <c r="Y226" s="4"/>
      <c r="Z226" s="171"/>
      <c r="AA226" s="4"/>
      <c r="AB226" s="4"/>
      <c r="AC226" s="4"/>
      <c r="AD226" s="4"/>
      <c r="AE226" s="170"/>
      <c r="AF226" s="170"/>
      <c r="AG226" s="170"/>
      <c r="AH226" s="56" t="str">
        <f t="array" ref="AH226">XLOOKUP(AJ226,SEA!B:B,SEA!A:A)</f>
        <v>#N/A</v>
      </c>
      <c r="AI226" s="56" t="str">
        <f t="shared" si="1"/>
        <v>#N/A</v>
      </c>
      <c r="AJ226" s="4" t="str">
        <f t="shared" si="9"/>
        <v/>
      </c>
      <c r="AK226" s="4"/>
      <c r="AL226" s="4"/>
      <c r="AM226" s="4"/>
      <c r="AN226" s="56"/>
      <c r="AO226" s="56"/>
      <c r="AP226" s="4"/>
      <c r="AQ226" s="4"/>
      <c r="AR226" s="4"/>
      <c r="AS226" s="4"/>
      <c r="AT226" s="56"/>
      <c r="AU226" s="56"/>
      <c r="AV226" s="4"/>
      <c r="AW226" s="4"/>
      <c r="AX226" s="4"/>
      <c r="AY226" s="4"/>
      <c r="AZ226" s="56"/>
      <c r="BA226" s="56"/>
      <c r="BB226" s="4"/>
      <c r="BC226" s="4"/>
      <c r="BD226" s="4"/>
      <c r="BE226" s="4"/>
      <c r="BF226" s="56"/>
      <c r="BG226" s="56"/>
      <c r="BH226" s="4"/>
      <c r="BI226" s="4"/>
      <c r="BJ226" s="4"/>
      <c r="BK226" s="4"/>
      <c r="BL226" s="56"/>
      <c r="BM226" s="56"/>
      <c r="BN226" s="4"/>
      <c r="BO226" s="4"/>
      <c r="BP226" s="4"/>
      <c r="BQ226" s="4"/>
      <c r="BR226" s="4"/>
      <c r="BS226" s="4"/>
    </row>
    <row r="227">
      <c r="A227" s="166">
        <v>1.0</v>
      </c>
      <c r="B227" s="14"/>
      <c r="C227" s="183"/>
      <c r="D227" s="183"/>
      <c r="E227" s="183"/>
      <c r="F227" s="171"/>
      <c r="G227" s="4"/>
      <c r="H227" s="4"/>
      <c r="I227" s="4"/>
      <c r="J227" s="4"/>
      <c r="K227" s="172"/>
      <c r="L227" s="4"/>
      <c r="M227" s="4"/>
      <c r="N227" s="4"/>
      <c r="O227" s="4"/>
      <c r="P227" s="171"/>
      <c r="Q227" s="4"/>
      <c r="R227" s="4"/>
      <c r="S227" s="4"/>
      <c r="T227" s="4"/>
      <c r="U227" s="172"/>
      <c r="V227" s="4"/>
      <c r="W227" s="4"/>
      <c r="X227" s="4"/>
      <c r="Y227" s="4"/>
      <c r="Z227" s="171"/>
      <c r="AA227" s="4"/>
      <c r="AB227" s="4"/>
      <c r="AC227" s="4"/>
      <c r="AD227" s="4"/>
      <c r="AE227" s="170"/>
      <c r="AF227" s="170"/>
      <c r="AG227" s="170"/>
      <c r="AH227" s="56" t="str">
        <f t="array" ref="AH227">XLOOKUP(AJ227,SEA!B:B,SEA!A:A)</f>
        <v>#N/A</v>
      </c>
      <c r="AI227" s="56" t="str">
        <f t="shared" si="1"/>
        <v>#N/A</v>
      </c>
      <c r="AJ227" s="4" t="str">
        <f t="shared" si="9"/>
        <v/>
      </c>
      <c r="AK227" s="4"/>
      <c r="AL227" s="4"/>
      <c r="AM227" s="4"/>
      <c r="AN227" s="56"/>
      <c r="AO227" s="56"/>
      <c r="AP227" s="4"/>
      <c r="AQ227" s="4"/>
      <c r="AR227" s="4"/>
      <c r="AS227" s="4"/>
      <c r="AT227" s="56"/>
      <c r="AU227" s="56"/>
      <c r="AV227" s="4"/>
      <c r="AW227" s="4"/>
      <c r="AX227" s="4"/>
      <c r="AY227" s="4"/>
      <c r="AZ227" s="56"/>
      <c r="BA227" s="56"/>
      <c r="BB227" s="4"/>
      <c r="BC227" s="4"/>
      <c r="BD227" s="4"/>
      <c r="BE227" s="4"/>
      <c r="BF227" s="56"/>
      <c r="BG227" s="56"/>
      <c r="BH227" s="4"/>
      <c r="BI227" s="4"/>
      <c r="BJ227" s="4"/>
      <c r="BK227" s="4"/>
      <c r="BL227" s="56"/>
      <c r="BM227" s="56"/>
      <c r="BN227" s="4"/>
      <c r="BO227" s="4"/>
      <c r="BP227" s="4"/>
      <c r="BQ227" s="4"/>
      <c r="BR227" s="4"/>
      <c r="BS227" s="4"/>
    </row>
    <row r="228">
      <c r="A228" s="166">
        <v>1.0</v>
      </c>
      <c r="B228" s="14"/>
      <c r="C228" s="183"/>
      <c r="D228" s="183"/>
      <c r="E228" s="183"/>
      <c r="F228" s="171"/>
      <c r="G228" s="4"/>
      <c r="H228" s="4"/>
      <c r="I228" s="4"/>
      <c r="J228" s="4"/>
      <c r="K228" s="172"/>
      <c r="L228" s="4"/>
      <c r="M228" s="4"/>
      <c r="N228" s="4"/>
      <c r="O228" s="4"/>
      <c r="P228" s="171"/>
      <c r="Q228" s="4"/>
      <c r="R228" s="4"/>
      <c r="S228" s="4"/>
      <c r="T228" s="4"/>
      <c r="U228" s="172"/>
      <c r="V228" s="4"/>
      <c r="W228" s="4"/>
      <c r="X228" s="4"/>
      <c r="Y228" s="4"/>
      <c r="Z228" s="171"/>
      <c r="AA228" s="4"/>
      <c r="AB228" s="4"/>
      <c r="AC228" s="4"/>
      <c r="AD228" s="4"/>
      <c r="AE228" s="170"/>
      <c r="AF228" s="170"/>
      <c r="AG228" s="170"/>
      <c r="AH228" s="56" t="str">
        <f t="array" ref="AH228">XLOOKUP(AJ228,SEA!B:B,SEA!A:A)</f>
        <v>#N/A</v>
      </c>
      <c r="AI228" s="56" t="str">
        <f t="shared" si="1"/>
        <v>#N/A</v>
      </c>
      <c r="AJ228" s="4" t="str">
        <f t="shared" si="9"/>
        <v/>
      </c>
      <c r="AK228" s="4"/>
      <c r="AL228" s="4"/>
      <c r="AM228" s="4"/>
      <c r="AN228" s="56"/>
      <c r="AO228" s="56"/>
      <c r="AP228" s="4"/>
      <c r="AQ228" s="4"/>
      <c r="AR228" s="4"/>
      <c r="AS228" s="4"/>
      <c r="AT228" s="56"/>
      <c r="AU228" s="56"/>
      <c r="AV228" s="4"/>
      <c r="AW228" s="4"/>
      <c r="AX228" s="4"/>
      <c r="AY228" s="4"/>
      <c r="AZ228" s="56"/>
      <c r="BA228" s="56"/>
      <c r="BB228" s="4"/>
      <c r="BC228" s="4"/>
      <c r="BD228" s="4"/>
      <c r="BE228" s="4"/>
      <c r="BF228" s="56"/>
      <c r="BG228" s="56"/>
      <c r="BH228" s="4"/>
      <c r="BI228" s="4"/>
      <c r="BJ228" s="4"/>
      <c r="BK228" s="4"/>
      <c r="BL228" s="56"/>
      <c r="BM228" s="56"/>
      <c r="BN228" s="4"/>
      <c r="BO228" s="4"/>
      <c r="BP228" s="4"/>
      <c r="BQ228" s="4"/>
      <c r="BR228" s="4"/>
      <c r="BS228" s="4"/>
    </row>
    <row r="229">
      <c r="A229" s="166">
        <v>1.0</v>
      </c>
      <c r="B229" s="14"/>
      <c r="C229" s="183"/>
      <c r="D229" s="183"/>
      <c r="E229" s="183"/>
      <c r="F229" s="171"/>
      <c r="G229" s="4"/>
      <c r="H229" s="4"/>
      <c r="I229" s="4"/>
      <c r="J229" s="4"/>
      <c r="K229" s="172"/>
      <c r="L229" s="4"/>
      <c r="M229" s="4"/>
      <c r="N229" s="4"/>
      <c r="O229" s="4"/>
      <c r="P229" s="171"/>
      <c r="Q229" s="4"/>
      <c r="R229" s="4"/>
      <c r="S229" s="4"/>
      <c r="T229" s="4"/>
      <c r="U229" s="172"/>
      <c r="V229" s="4"/>
      <c r="W229" s="4"/>
      <c r="X229" s="4"/>
      <c r="Y229" s="4"/>
      <c r="Z229" s="171"/>
      <c r="AA229" s="4"/>
      <c r="AB229" s="4"/>
      <c r="AC229" s="4"/>
      <c r="AD229" s="4"/>
      <c r="AE229" s="170"/>
      <c r="AF229" s="170"/>
      <c r="AG229" s="170"/>
      <c r="AH229" s="56" t="str">
        <f t="array" ref="AH229">XLOOKUP(AJ229,SEA!B:B,SEA!A:A)</f>
        <v>#N/A</v>
      </c>
      <c r="AI229" s="56" t="str">
        <f t="shared" si="1"/>
        <v>#N/A</v>
      </c>
      <c r="AJ229" s="4" t="str">
        <f t="shared" si="9"/>
        <v/>
      </c>
      <c r="AK229" s="4"/>
      <c r="AL229" s="4"/>
      <c r="AM229" s="4"/>
      <c r="AN229" s="56"/>
      <c r="AO229" s="56"/>
      <c r="AP229" s="4"/>
      <c r="AQ229" s="4"/>
      <c r="AR229" s="4"/>
      <c r="AS229" s="4"/>
      <c r="AT229" s="56"/>
      <c r="AU229" s="56"/>
      <c r="AV229" s="4"/>
      <c r="AW229" s="4"/>
      <c r="AX229" s="4"/>
      <c r="AY229" s="4"/>
      <c r="AZ229" s="56"/>
      <c r="BA229" s="56"/>
      <c r="BB229" s="4"/>
      <c r="BC229" s="4"/>
      <c r="BD229" s="4"/>
      <c r="BE229" s="4"/>
      <c r="BF229" s="56"/>
      <c r="BG229" s="56"/>
      <c r="BH229" s="4"/>
      <c r="BI229" s="4"/>
      <c r="BJ229" s="4"/>
      <c r="BK229" s="4"/>
      <c r="BL229" s="56"/>
      <c r="BM229" s="56"/>
      <c r="BN229" s="4"/>
      <c r="BO229" s="4"/>
      <c r="BP229" s="4"/>
      <c r="BQ229" s="4"/>
      <c r="BR229" s="4"/>
      <c r="BS229" s="4"/>
    </row>
    <row r="230">
      <c r="A230" s="166">
        <v>1.0</v>
      </c>
      <c r="B230" s="14"/>
      <c r="C230" s="183"/>
      <c r="D230" s="183"/>
      <c r="E230" s="183"/>
      <c r="F230" s="171"/>
      <c r="G230" s="4"/>
      <c r="H230" s="4"/>
      <c r="I230" s="4"/>
      <c r="J230" s="4"/>
      <c r="K230" s="172"/>
      <c r="L230" s="4"/>
      <c r="M230" s="4"/>
      <c r="N230" s="4"/>
      <c r="O230" s="4"/>
      <c r="P230" s="171"/>
      <c r="Q230" s="4"/>
      <c r="R230" s="4"/>
      <c r="S230" s="4"/>
      <c r="T230" s="4"/>
      <c r="U230" s="172"/>
      <c r="V230" s="4"/>
      <c r="W230" s="4"/>
      <c r="X230" s="4"/>
      <c r="Y230" s="4"/>
      <c r="Z230" s="171"/>
      <c r="AA230" s="4"/>
      <c r="AB230" s="4"/>
      <c r="AC230" s="4"/>
      <c r="AD230" s="4"/>
      <c r="AE230" s="170"/>
      <c r="AF230" s="170"/>
      <c r="AG230" s="170"/>
      <c r="AH230" s="56" t="str">
        <f t="array" ref="AH230">XLOOKUP(AJ230,SEA!B:B,SEA!A:A)</f>
        <v>#N/A</v>
      </c>
      <c r="AI230" s="56" t="str">
        <f t="shared" si="1"/>
        <v>#N/A</v>
      </c>
      <c r="AJ230" s="4" t="str">
        <f t="shared" si="9"/>
        <v/>
      </c>
      <c r="AK230" s="4"/>
      <c r="AL230" s="4"/>
      <c r="AM230" s="4"/>
      <c r="AN230" s="56"/>
      <c r="AO230" s="56"/>
      <c r="AP230" s="4"/>
      <c r="AQ230" s="4"/>
      <c r="AR230" s="4"/>
      <c r="AS230" s="4"/>
      <c r="AT230" s="56"/>
      <c r="AU230" s="56"/>
      <c r="AV230" s="4"/>
      <c r="AW230" s="4"/>
      <c r="AX230" s="4"/>
      <c r="AY230" s="4"/>
      <c r="AZ230" s="56"/>
      <c r="BA230" s="56"/>
      <c r="BB230" s="4"/>
      <c r="BC230" s="4"/>
      <c r="BD230" s="4"/>
      <c r="BE230" s="4"/>
      <c r="BF230" s="56"/>
      <c r="BG230" s="56"/>
      <c r="BH230" s="4"/>
      <c r="BI230" s="4"/>
      <c r="BJ230" s="4"/>
      <c r="BK230" s="4"/>
      <c r="BL230" s="56"/>
      <c r="BM230" s="56"/>
      <c r="BN230" s="4"/>
      <c r="BO230" s="4"/>
      <c r="BP230" s="4"/>
      <c r="BQ230" s="4"/>
      <c r="BR230" s="4"/>
      <c r="BS230" s="4"/>
    </row>
    <row r="231">
      <c r="A231" s="166">
        <v>1.0</v>
      </c>
      <c r="B231" s="14"/>
      <c r="C231" s="183"/>
      <c r="D231" s="183"/>
      <c r="E231" s="183"/>
      <c r="F231" s="171"/>
      <c r="G231" s="4"/>
      <c r="H231" s="4"/>
      <c r="I231" s="4"/>
      <c r="J231" s="4"/>
      <c r="K231" s="172"/>
      <c r="L231" s="4"/>
      <c r="M231" s="4"/>
      <c r="N231" s="4"/>
      <c r="O231" s="4"/>
      <c r="P231" s="171"/>
      <c r="Q231" s="4"/>
      <c r="R231" s="4"/>
      <c r="S231" s="4"/>
      <c r="T231" s="4"/>
      <c r="U231" s="172"/>
      <c r="V231" s="4"/>
      <c r="W231" s="4"/>
      <c r="X231" s="4"/>
      <c r="Y231" s="4"/>
      <c r="Z231" s="171"/>
      <c r="AA231" s="4"/>
      <c r="AB231" s="4"/>
      <c r="AC231" s="4"/>
      <c r="AD231" s="4"/>
      <c r="AE231" s="170"/>
      <c r="AF231" s="170"/>
      <c r="AG231" s="170"/>
      <c r="AH231" s="56" t="str">
        <f t="array" ref="AH231">XLOOKUP(AJ231,SEA!B:B,SEA!A:A)</f>
        <v>#N/A</v>
      </c>
      <c r="AI231" s="56" t="str">
        <f t="shared" si="1"/>
        <v>#N/A</v>
      </c>
      <c r="AJ231" s="4" t="str">
        <f t="shared" si="9"/>
        <v/>
      </c>
      <c r="AK231" s="4"/>
      <c r="AL231" s="4"/>
      <c r="AM231" s="4"/>
      <c r="AN231" s="56"/>
      <c r="AO231" s="56"/>
      <c r="AP231" s="4"/>
      <c r="AQ231" s="4"/>
      <c r="AR231" s="4"/>
      <c r="AS231" s="4"/>
      <c r="AT231" s="56"/>
      <c r="AU231" s="56"/>
      <c r="AV231" s="4"/>
      <c r="AW231" s="4"/>
      <c r="AX231" s="4"/>
      <c r="AY231" s="4"/>
      <c r="AZ231" s="56"/>
      <c r="BA231" s="56"/>
      <c r="BB231" s="4"/>
      <c r="BC231" s="4"/>
      <c r="BD231" s="4"/>
      <c r="BE231" s="4"/>
      <c r="BF231" s="56"/>
      <c r="BG231" s="56"/>
      <c r="BH231" s="4"/>
      <c r="BI231" s="4"/>
      <c r="BJ231" s="4"/>
      <c r="BK231" s="4"/>
      <c r="BL231" s="56"/>
      <c r="BM231" s="56"/>
      <c r="BN231" s="4"/>
      <c r="BO231" s="4"/>
      <c r="BP231" s="4"/>
      <c r="BQ231" s="4"/>
      <c r="BR231" s="4"/>
      <c r="BS231" s="4"/>
    </row>
    <row r="232">
      <c r="A232" s="166">
        <v>1.0</v>
      </c>
      <c r="B232" s="14"/>
      <c r="C232" s="183"/>
      <c r="D232" s="183"/>
      <c r="E232" s="183"/>
      <c r="F232" s="171"/>
      <c r="G232" s="4"/>
      <c r="H232" s="4"/>
      <c r="I232" s="4"/>
      <c r="J232" s="4"/>
      <c r="K232" s="172"/>
      <c r="L232" s="4"/>
      <c r="M232" s="4"/>
      <c r="N232" s="4"/>
      <c r="O232" s="4"/>
      <c r="P232" s="171"/>
      <c r="Q232" s="4"/>
      <c r="R232" s="4"/>
      <c r="S232" s="4"/>
      <c r="T232" s="4"/>
      <c r="U232" s="172"/>
      <c r="V232" s="4"/>
      <c r="W232" s="4"/>
      <c r="X232" s="4"/>
      <c r="Y232" s="4"/>
      <c r="Z232" s="171"/>
      <c r="AA232" s="4"/>
      <c r="AB232" s="4"/>
      <c r="AC232" s="4"/>
      <c r="AD232" s="4"/>
      <c r="AE232" s="170"/>
      <c r="AF232" s="170"/>
      <c r="AG232" s="170"/>
      <c r="AH232" s="56" t="str">
        <f t="array" ref="AH232">XLOOKUP(AJ232,SEA!B:B,SEA!A:A)</f>
        <v>#N/A</v>
      </c>
      <c r="AI232" s="56" t="str">
        <f t="shared" si="1"/>
        <v>#N/A</v>
      </c>
      <c r="AJ232" s="4" t="str">
        <f t="shared" si="9"/>
        <v/>
      </c>
      <c r="AK232" s="4"/>
      <c r="AL232" s="4"/>
      <c r="AM232" s="4"/>
      <c r="AN232" s="56"/>
      <c r="AO232" s="56"/>
      <c r="AP232" s="4"/>
      <c r="AQ232" s="4"/>
      <c r="AR232" s="4"/>
      <c r="AS232" s="4"/>
      <c r="AT232" s="56"/>
      <c r="AU232" s="56"/>
      <c r="AV232" s="4"/>
      <c r="AW232" s="4"/>
      <c r="AX232" s="4"/>
      <c r="AY232" s="4"/>
      <c r="AZ232" s="56"/>
      <c r="BA232" s="56"/>
      <c r="BB232" s="4"/>
      <c r="BC232" s="4"/>
      <c r="BD232" s="4"/>
      <c r="BE232" s="4"/>
      <c r="BF232" s="56"/>
      <c r="BG232" s="56"/>
      <c r="BH232" s="4"/>
      <c r="BI232" s="4"/>
      <c r="BJ232" s="4"/>
      <c r="BK232" s="4"/>
      <c r="BL232" s="56"/>
      <c r="BM232" s="56"/>
      <c r="BN232" s="4"/>
      <c r="BO232" s="4"/>
      <c r="BP232" s="4"/>
      <c r="BQ232" s="4"/>
      <c r="BR232" s="4"/>
      <c r="BS232" s="4"/>
    </row>
    <row r="233">
      <c r="A233" s="166">
        <v>1.0</v>
      </c>
      <c r="B233" s="14"/>
      <c r="C233" s="183"/>
      <c r="D233" s="183"/>
      <c r="E233" s="183"/>
      <c r="F233" s="171"/>
      <c r="G233" s="4"/>
      <c r="H233" s="4"/>
      <c r="I233" s="4"/>
      <c r="J233" s="4"/>
      <c r="K233" s="172"/>
      <c r="L233" s="4"/>
      <c r="M233" s="4"/>
      <c r="N233" s="4"/>
      <c r="O233" s="4"/>
      <c r="P233" s="171"/>
      <c r="Q233" s="4"/>
      <c r="R233" s="4"/>
      <c r="S233" s="4"/>
      <c r="T233" s="4"/>
      <c r="U233" s="172"/>
      <c r="V233" s="4"/>
      <c r="W233" s="4"/>
      <c r="X233" s="4"/>
      <c r="Y233" s="4"/>
      <c r="Z233" s="171"/>
      <c r="AA233" s="4"/>
      <c r="AB233" s="4"/>
      <c r="AC233" s="4"/>
      <c r="AD233" s="4"/>
      <c r="AE233" s="170"/>
      <c r="AF233" s="170"/>
      <c r="AG233" s="170"/>
      <c r="AH233" s="56" t="str">
        <f t="array" ref="AH233">XLOOKUP(AJ233,SEA!B:B,SEA!A:A)</f>
        <v>#N/A</v>
      </c>
      <c r="AI233" s="56" t="str">
        <f t="shared" si="1"/>
        <v>#N/A</v>
      </c>
      <c r="AJ233" s="4" t="str">
        <f t="shared" si="9"/>
        <v/>
      </c>
      <c r="AK233" s="4"/>
      <c r="AL233" s="4"/>
      <c r="AM233" s="4"/>
      <c r="AN233" s="56"/>
      <c r="AO233" s="56"/>
      <c r="AP233" s="4"/>
      <c r="AQ233" s="4"/>
      <c r="AR233" s="4"/>
      <c r="AS233" s="4"/>
      <c r="AT233" s="56"/>
      <c r="AU233" s="56"/>
      <c r="AV233" s="4"/>
      <c r="AW233" s="4"/>
      <c r="AX233" s="4"/>
      <c r="AY233" s="4"/>
      <c r="AZ233" s="56"/>
      <c r="BA233" s="56"/>
      <c r="BB233" s="4"/>
      <c r="BC233" s="4"/>
      <c r="BD233" s="4"/>
      <c r="BE233" s="4"/>
      <c r="BF233" s="56"/>
      <c r="BG233" s="56"/>
      <c r="BH233" s="4"/>
      <c r="BI233" s="4"/>
      <c r="BJ233" s="4"/>
      <c r="BK233" s="4"/>
      <c r="BL233" s="56"/>
      <c r="BM233" s="56"/>
      <c r="BN233" s="4"/>
      <c r="BO233" s="4"/>
      <c r="BP233" s="4"/>
      <c r="BQ233" s="4"/>
      <c r="BR233" s="4"/>
      <c r="BS233" s="4"/>
    </row>
    <row r="234">
      <c r="A234" s="166">
        <v>1.0</v>
      </c>
      <c r="B234" s="14"/>
      <c r="C234" s="183"/>
      <c r="D234" s="183"/>
      <c r="E234" s="183"/>
      <c r="F234" s="171"/>
      <c r="G234" s="4"/>
      <c r="H234" s="4"/>
      <c r="I234" s="4"/>
      <c r="J234" s="4"/>
      <c r="K234" s="172"/>
      <c r="L234" s="4"/>
      <c r="M234" s="4"/>
      <c r="N234" s="4"/>
      <c r="O234" s="4"/>
      <c r="P234" s="171"/>
      <c r="Q234" s="4"/>
      <c r="R234" s="4"/>
      <c r="S234" s="4"/>
      <c r="T234" s="4"/>
      <c r="U234" s="172"/>
      <c r="V234" s="4"/>
      <c r="W234" s="4"/>
      <c r="X234" s="4"/>
      <c r="Y234" s="4"/>
      <c r="Z234" s="171"/>
      <c r="AA234" s="4"/>
      <c r="AB234" s="4"/>
      <c r="AC234" s="4"/>
      <c r="AD234" s="4"/>
      <c r="AE234" s="170"/>
      <c r="AF234" s="170"/>
      <c r="AG234" s="170"/>
      <c r="AH234" s="56" t="str">
        <f t="array" ref="AH234">XLOOKUP(AJ234,SEA!B:B,SEA!A:A)</f>
        <v>#N/A</v>
      </c>
      <c r="AI234" s="56" t="str">
        <f t="shared" si="1"/>
        <v>#N/A</v>
      </c>
      <c r="AJ234" s="4" t="str">
        <f t="shared" si="9"/>
        <v/>
      </c>
      <c r="AK234" s="4"/>
      <c r="AL234" s="4"/>
      <c r="AM234" s="4"/>
      <c r="AN234" s="56"/>
      <c r="AO234" s="56"/>
      <c r="AP234" s="4"/>
      <c r="AQ234" s="4"/>
      <c r="AR234" s="4"/>
      <c r="AS234" s="4"/>
      <c r="AT234" s="56"/>
      <c r="AU234" s="56"/>
      <c r="AV234" s="4"/>
      <c r="AW234" s="4"/>
      <c r="AX234" s="4"/>
      <c r="AY234" s="4"/>
      <c r="AZ234" s="56"/>
      <c r="BA234" s="56"/>
      <c r="BB234" s="4"/>
      <c r="BC234" s="4"/>
      <c r="BD234" s="4"/>
      <c r="BE234" s="4"/>
      <c r="BF234" s="56"/>
      <c r="BG234" s="56"/>
      <c r="BH234" s="4"/>
      <c r="BI234" s="4"/>
      <c r="BJ234" s="4"/>
      <c r="BK234" s="4"/>
      <c r="BL234" s="56"/>
      <c r="BM234" s="56"/>
      <c r="BN234" s="4"/>
      <c r="BO234" s="4"/>
      <c r="BP234" s="4"/>
      <c r="BQ234" s="4"/>
      <c r="BR234" s="4"/>
      <c r="BS234" s="4"/>
    </row>
    <row r="235">
      <c r="A235" s="166">
        <v>1.0</v>
      </c>
      <c r="B235" s="14"/>
      <c r="C235" s="183"/>
      <c r="D235" s="183"/>
      <c r="E235" s="183"/>
      <c r="F235" s="171"/>
      <c r="G235" s="4"/>
      <c r="H235" s="4"/>
      <c r="I235" s="4"/>
      <c r="J235" s="4"/>
      <c r="K235" s="172"/>
      <c r="L235" s="4"/>
      <c r="M235" s="4"/>
      <c r="N235" s="4"/>
      <c r="O235" s="4"/>
      <c r="P235" s="171"/>
      <c r="Q235" s="4"/>
      <c r="R235" s="4"/>
      <c r="S235" s="4"/>
      <c r="T235" s="4"/>
      <c r="U235" s="172"/>
      <c r="V235" s="4"/>
      <c r="W235" s="4"/>
      <c r="X235" s="4"/>
      <c r="Y235" s="4"/>
      <c r="Z235" s="171"/>
      <c r="AA235" s="4"/>
      <c r="AB235" s="4"/>
      <c r="AC235" s="4"/>
      <c r="AD235" s="4"/>
      <c r="AE235" s="170"/>
      <c r="AF235" s="170"/>
      <c r="AG235" s="170"/>
      <c r="AH235" s="56" t="str">
        <f t="array" ref="AH235">XLOOKUP(AJ235,SEA!B:B,SEA!A:A)</f>
        <v>#N/A</v>
      </c>
      <c r="AI235" s="56" t="str">
        <f t="shared" si="1"/>
        <v>#N/A</v>
      </c>
      <c r="AJ235" s="4" t="str">
        <f t="shared" si="9"/>
        <v/>
      </c>
      <c r="AK235" s="4"/>
      <c r="AL235" s="4"/>
      <c r="AM235" s="4"/>
      <c r="AN235" s="56"/>
      <c r="AO235" s="56"/>
      <c r="AP235" s="4"/>
      <c r="AQ235" s="4"/>
      <c r="AR235" s="4"/>
      <c r="AS235" s="4"/>
      <c r="AT235" s="56"/>
      <c r="AU235" s="56"/>
      <c r="AV235" s="4"/>
      <c r="AW235" s="4"/>
      <c r="AX235" s="4"/>
      <c r="AY235" s="4"/>
      <c r="AZ235" s="56"/>
      <c r="BA235" s="56"/>
      <c r="BB235" s="4"/>
      <c r="BC235" s="4"/>
      <c r="BD235" s="4"/>
      <c r="BE235" s="4"/>
      <c r="BF235" s="56"/>
      <c r="BG235" s="56"/>
      <c r="BH235" s="4"/>
      <c r="BI235" s="4"/>
      <c r="BJ235" s="4"/>
      <c r="BK235" s="4"/>
      <c r="BL235" s="56"/>
      <c r="BM235" s="56"/>
      <c r="BN235" s="4"/>
      <c r="BO235" s="4"/>
      <c r="BP235" s="4"/>
      <c r="BQ235" s="4"/>
      <c r="BR235" s="4"/>
      <c r="BS235" s="4"/>
    </row>
    <row r="236">
      <c r="A236" s="166">
        <v>1.0</v>
      </c>
      <c r="B236" s="14"/>
      <c r="C236" s="183"/>
      <c r="D236" s="183"/>
      <c r="E236" s="183"/>
      <c r="F236" s="171"/>
      <c r="G236" s="4"/>
      <c r="H236" s="4"/>
      <c r="I236" s="4"/>
      <c r="J236" s="4"/>
      <c r="K236" s="172"/>
      <c r="L236" s="4"/>
      <c r="M236" s="4"/>
      <c r="N236" s="4"/>
      <c r="O236" s="4"/>
      <c r="P236" s="171"/>
      <c r="Q236" s="4"/>
      <c r="R236" s="4"/>
      <c r="S236" s="4"/>
      <c r="T236" s="4"/>
      <c r="U236" s="172"/>
      <c r="V236" s="4"/>
      <c r="W236" s="4"/>
      <c r="X236" s="4"/>
      <c r="Y236" s="4"/>
      <c r="Z236" s="171"/>
      <c r="AA236" s="4"/>
      <c r="AB236" s="4"/>
      <c r="AC236" s="4"/>
      <c r="AD236" s="4"/>
      <c r="AE236" s="170"/>
      <c r="AF236" s="170"/>
      <c r="AG236" s="170"/>
      <c r="AH236" s="56" t="str">
        <f t="array" ref="AH236">XLOOKUP(AJ236,SEA!B:B,SEA!A:A)</f>
        <v>#N/A</v>
      </c>
      <c r="AI236" s="56" t="str">
        <f t="shared" si="1"/>
        <v>#N/A</v>
      </c>
      <c r="AJ236" s="4" t="str">
        <f t="shared" si="9"/>
        <v/>
      </c>
      <c r="AK236" s="4"/>
      <c r="AL236" s="4"/>
      <c r="AM236" s="4"/>
      <c r="AN236" s="56"/>
      <c r="AO236" s="56"/>
      <c r="AP236" s="4"/>
      <c r="AQ236" s="4"/>
      <c r="AR236" s="4"/>
      <c r="AS236" s="4"/>
      <c r="AT236" s="56"/>
      <c r="AU236" s="56"/>
      <c r="AV236" s="4"/>
      <c r="AW236" s="4"/>
      <c r="AX236" s="4"/>
      <c r="AY236" s="4"/>
      <c r="AZ236" s="56"/>
      <c r="BA236" s="56"/>
      <c r="BB236" s="4"/>
      <c r="BC236" s="4"/>
      <c r="BD236" s="4"/>
      <c r="BE236" s="4"/>
      <c r="BF236" s="56"/>
      <c r="BG236" s="56"/>
      <c r="BH236" s="4"/>
      <c r="BI236" s="4"/>
      <c r="BJ236" s="4"/>
      <c r="BK236" s="4"/>
      <c r="BL236" s="56"/>
      <c r="BM236" s="56"/>
      <c r="BN236" s="4"/>
      <c r="BO236" s="4"/>
      <c r="BP236" s="4"/>
      <c r="BQ236" s="4"/>
      <c r="BR236" s="4"/>
      <c r="BS236" s="4"/>
    </row>
    <row r="237">
      <c r="A237" s="166">
        <v>1.0</v>
      </c>
      <c r="B237" s="14"/>
      <c r="C237" s="183"/>
      <c r="D237" s="183"/>
      <c r="E237" s="183"/>
      <c r="F237" s="171"/>
      <c r="G237" s="4"/>
      <c r="H237" s="4"/>
      <c r="I237" s="4"/>
      <c r="J237" s="4"/>
      <c r="K237" s="172"/>
      <c r="L237" s="4"/>
      <c r="M237" s="4"/>
      <c r="N237" s="4"/>
      <c r="O237" s="4"/>
      <c r="P237" s="171"/>
      <c r="Q237" s="4"/>
      <c r="R237" s="4"/>
      <c r="S237" s="4"/>
      <c r="T237" s="4"/>
      <c r="U237" s="172"/>
      <c r="V237" s="4"/>
      <c r="W237" s="4"/>
      <c r="X237" s="4"/>
      <c r="Y237" s="4"/>
      <c r="Z237" s="171"/>
      <c r="AA237" s="4"/>
      <c r="AB237" s="4"/>
      <c r="AC237" s="4"/>
      <c r="AD237" s="4"/>
      <c r="AE237" s="170"/>
      <c r="AF237" s="170"/>
      <c r="AG237" s="170"/>
      <c r="AH237" s="56" t="str">
        <f t="array" ref="AH237">XLOOKUP(AJ237,SEA!B:B,SEA!A:A)</f>
        <v>#N/A</v>
      </c>
      <c r="AI237" s="56" t="str">
        <f t="shared" si="1"/>
        <v>#N/A</v>
      </c>
      <c r="AJ237" s="4" t="str">
        <f t="shared" si="9"/>
        <v/>
      </c>
      <c r="AK237" s="4"/>
      <c r="AL237" s="4"/>
      <c r="AM237" s="4"/>
      <c r="AN237" s="56"/>
      <c r="AO237" s="56"/>
      <c r="AP237" s="4"/>
      <c r="AQ237" s="4"/>
      <c r="AR237" s="4"/>
      <c r="AS237" s="4"/>
      <c r="AT237" s="56"/>
      <c r="AU237" s="56"/>
      <c r="AV237" s="4"/>
      <c r="AW237" s="4"/>
      <c r="AX237" s="4"/>
      <c r="AY237" s="4"/>
      <c r="AZ237" s="56"/>
      <c r="BA237" s="56"/>
      <c r="BB237" s="4"/>
      <c r="BC237" s="4"/>
      <c r="BD237" s="4"/>
      <c r="BE237" s="4"/>
      <c r="BF237" s="56"/>
      <c r="BG237" s="56"/>
      <c r="BH237" s="4"/>
      <c r="BI237" s="4"/>
      <c r="BJ237" s="4"/>
      <c r="BK237" s="4"/>
      <c r="BL237" s="56"/>
      <c r="BM237" s="56"/>
      <c r="BN237" s="4"/>
      <c r="BO237" s="4"/>
      <c r="BP237" s="4"/>
      <c r="BQ237" s="4"/>
      <c r="BR237" s="4"/>
      <c r="BS237" s="4"/>
    </row>
    <row r="238">
      <c r="A238" s="166">
        <v>1.0</v>
      </c>
      <c r="B238" s="14"/>
      <c r="C238" s="183"/>
      <c r="D238" s="183"/>
      <c r="E238" s="183"/>
      <c r="F238" s="171"/>
      <c r="G238" s="4"/>
      <c r="H238" s="4"/>
      <c r="I238" s="4"/>
      <c r="J238" s="4"/>
      <c r="K238" s="172"/>
      <c r="L238" s="4"/>
      <c r="M238" s="4"/>
      <c r="N238" s="4"/>
      <c r="O238" s="4"/>
      <c r="P238" s="171"/>
      <c r="Q238" s="4"/>
      <c r="R238" s="4"/>
      <c r="S238" s="4"/>
      <c r="T238" s="4"/>
      <c r="U238" s="172"/>
      <c r="V238" s="4"/>
      <c r="W238" s="4"/>
      <c r="X238" s="4"/>
      <c r="Y238" s="4"/>
      <c r="Z238" s="171"/>
      <c r="AA238" s="4"/>
      <c r="AB238" s="4"/>
      <c r="AC238" s="4"/>
      <c r="AD238" s="4"/>
      <c r="AE238" s="170"/>
      <c r="AF238" s="170"/>
      <c r="AG238" s="170"/>
      <c r="AH238" s="56" t="str">
        <f t="array" ref="AH238">XLOOKUP(AJ238,SEA!B:B,SEA!A:A)</f>
        <v>#N/A</v>
      </c>
      <c r="AI238" s="56" t="str">
        <f t="shared" si="1"/>
        <v>#N/A</v>
      </c>
      <c r="AJ238" s="4" t="str">
        <f t="shared" si="9"/>
        <v/>
      </c>
      <c r="AK238" s="4"/>
      <c r="AL238" s="4"/>
      <c r="AM238" s="4"/>
      <c r="AN238" s="56"/>
      <c r="AO238" s="56"/>
      <c r="AP238" s="4"/>
      <c r="AQ238" s="4"/>
      <c r="AR238" s="4"/>
      <c r="AS238" s="4"/>
      <c r="AT238" s="56"/>
      <c r="AU238" s="56"/>
      <c r="AV238" s="4"/>
      <c r="AW238" s="4"/>
      <c r="AX238" s="4"/>
      <c r="AY238" s="4"/>
      <c r="AZ238" s="56"/>
      <c r="BA238" s="56"/>
      <c r="BB238" s="4"/>
      <c r="BC238" s="4"/>
      <c r="BD238" s="4"/>
      <c r="BE238" s="4"/>
      <c r="BF238" s="56"/>
      <c r="BG238" s="56"/>
      <c r="BH238" s="4"/>
      <c r="BI238" s="4"/>
      <c r="BJ238" s="4"/>
      <c r="BK238" s="4"/>
      <c r="BL238" s="56"/>
      <c r="BM238" s="56"/>
      <c r="BN238" s="4"/>
      <c r="BO238" s="4"/>
      <c r="BP238" s="4"/>
      <c r="BQ238" s="4"/>
      <c r="BR238" s="4"/>
      <c r="BS238" s="4"/>
    </row>
    <row r="239">
      <c r="A239" s="166">
        <v>1.0</v>
      </c>
      <c r="B239" s="14"/>
      <c r="C239" s="183"/>
      <c r="D239" s="183"/>
      <c r="E239" s="183"/>
      <c r="F239" s="171"/>
      <c r="G239" s="4"/>
      <c r="H239" s="4"/>
      <c r="I239" s="4"/>
      <c r="J239" s="4"/>
      <c r="K239" s="172"/>
      <c r="L239" s="4"/>
      <c r="M239" s="4"/>
      <c r="N239" s="4"/>
      <c r="O239" s="4"/>
      <c r="P239" s="171"/>
      <c r="Q239" s="4"/>
      <c r="R239" s="4"/>
      <c r="S239" s="4"/>
      <c r="T239" s="4"/>
      <c r="U239" s="172"/>
      <c r="V239" s="4"/>
      <c r="W239" s="4"/>
      <c r="X239" s="4"/>
      <c r="Y239" s="4"/>
      <c r="Z239" s="171"/>
      <c r="AA239" s="4"/>
      <c r="AB239" s="4"/>
      <c r="AC239" s="4"/>
      <c r="AD239" s="4"/>
      <c r="AE239" s="170"/>
      <c r="AF239" s="170"/>
      <c r="AG239" s="170"/>
      <c r="AH239" s="56" t="str">
        <f t="array" ref="AH239">XLOOKUP(AJ239,SEA!B:B,SEA!A:A)</f>
        <v>#N/A</v>
      </c>
      <c r="AI239" s="56" t="str">
        <f t="shared" si="1"/>
        <v>#N/A</v>
      </c>
      <c r="AJ239" s="4" t="str">
        <f t="shared" si="9"/>
        <v/>
      </c>
      <c r="AK239" s="4"/>
      <c r="AL239" s="4"/>
      <c r="AM239" s="4"/>
      <c r="AN239" s="56"/>
      <c r="AO239" s="56"/>
      <c r="AP239" s="4"/>
      <c r="AQ239" s="4"/>
      <c r="AR239" s="4"/>
      <c r="AS239" s="4"/>
      <c r="AT239" s="56"/>
      <c r="AU239" s="56"/>
      <c r="AV239" s="4"/>
      <c r="AW239" s="4"/>
      <c r="AX239" s="4"/>
      <c r="AY239" s="4"/>
      <c r="AZ239" s="56"/>
      <c r="BA239" s="56"/>
      <c r="BB239" s="4"/>
      <c r="BC239" s="4"/>
      <c r="BD239" s="4"/>
      <c r="BE239" s="4"/>
      <c r="BF239" s="56"/>
      <c r="BG239" s="56"/>
      <c r="BH239" s="4"/>
      <c r="BI239" s="4"/>
      <c r="BJ239" s="4"/>
      <c r="BK239" s="4"/>
      <c r="BL239" s="56"/>
      <c r="BM239" s="56"/>
      <c r="BN239" s="4"/>
      <c r="BO239" s="4"/>
      <c r="BP239" s="4"/>
      <c r="BQ239" s="4"/>
      <c r="BR239" s="4"/>
      <c r="BS239" s="4"/>
    </row>
    <row r="240">
      <c r="A240" s="166">
        <v>1.0</v>
      </c>
      <c r="B240" s="14"/>
      <c r="C240" s="183"/>
      <c r="D240" s="183"/>
      <c r="E240" s="183"/>
      <c r="F240" s="171"/>
      <c r="G240" s="4"/>
      <c r="H240" s="4"/>
      <c r="I240" s="4"/>
      <c r="J240" s="4"/>
      <c r="K240" s="172"/>
      <c r="L240" s="4"/>
      <c r="M240" s="4"/>
      <c r="N240" s="4"/>
      <c r="O240" s="4"/>
      <c r="P240" s="171"/>
      <c r="Q240" s="4"/>
      <c r="R240" s="4"/>
      <c r="S240" s="4"/>
      <c r="T240" s="4"/>
      <c r="U240" s="172"/>
      <c r="V240" s="4"/>
      <c r="W240" s="4"/>
      <c r="X240" s="4"/>
      <c r="Y240" s="4"/>
      <c r="Z240" s="171"/>
      <c r="AA240" s="4"/>
      <c r="AB240" s="4"/>
      <c r="AC240" s="4"/>
      <c r="AD240" s="4"/>
      <c r="AE240" s="170"/>
      <c r="AF240" s="170"/>
      <c r="AG240" s="170"/>
      <c r="AH240" s="56" t="str">
        <f t="array" ref="AH240">XLOOKUP(AJ240,SEA!B:B,SEA!A:A)</f>
        <v>#N/A</v>
      </c>
      <c r="AI240" s="56" t="str">
        <f t="shared" si="1"/>
        <v>#N/A</v>
      </c>
      <c r="AJ240" s="4" t="str">
        <f t="shared" si="9"/>
        <v/>
      </c>
      <c r="AK240" s="4"/>
      <c r="AL240" s="4"/>
      <c r="AM240" s="4"/>
      <c r="AN240" s="56"/>
      <c r="AO240" s="56"/>
      <c r="AP240" s="4"/>
      <c r="AQ240" s="4"/>
      <c r="AR240" s="4"/>
      <c r="AS240" s="4"/>
      <c r="AT240" s="56"/>
      <c r="AU240" s="56"/>
      <c r="AV240" s="4"/>
      <c r="AW240" s="4"/>
      <c r="AX240" s="4"/>
      <c r="AY240" s="4"/>
      <c r="AZ240" s="56"/>
      <c r="BA240" s="56"/>
      <c r="BB240" s="4"/>
      <c r="BC240" s="4"/>
      <c r="BD240" s="4"/>
      <c r="BE240" s="4"/>
      <c r="BF240" s="56"/>
      <c r="BG240" s="56"/>
      <c r="BH240" s="4"/>
      <c r="BI240" s="4"/>
      <c r="BJ240" s="4"/>
      <c r="BK240" s="4"/>
      <c r="BL240" s="56"/>
      <c r="BM240" s="56"/>
      <c r="BN240" s="4"/>
      <c r="BO240" s="4"/>
      <c r="BP240" s="4"/>
      <c r="BQ240" s="4"/>
      <c r="BR240" s="4"/>
      <c r="BS240" s="4"/>
    </row>
    <row r="241">
      <c r="A241" s="166">
        <v>1.0</v>
      </c>
      <c r="B241" s="14"/>
      <c r="C241" s="183"/>
      <c r="D241" s="183"/>
      <c r="E241" s="183"/>
      <c r="F241" s="171"/>
      <c r="G241" s="4"/>
      <c r="H241" s="4"/>
      <c r="I241" s="4"/>
      <c r="J241" s="4"/>
      <c r="K241" s="172"/>
      <c r="L241" s="4"/>
      <c r="M241" s="4"/>
      <c r="N241" s="4"/>
      <c r="O241" s="4"/>
      <c r="P241" s="171"/>
      <c r="Q241" s="4"/>
      <c r="R241" s="4"/>
      <c r="S241" s="4"/>
      <c r="T241" s="4"/>
      <c r="U241" s="172"/>
      <c r="V241" s="4"/>
      <c r="W241" s="4"/>
      <c r="X241" s="4"/>
      <c r="Y241" s="4"/>
      <c r="Z241" s="171"/>
      <c r="AA241" s="4"/>
      <c r="AB241" s="4"/>
      <c r="AC241" s="4"/>
      <c r="AD241" s="4"/>
      <c r="AE241" s="170"/>
      <c r="AF241" s="170"/>
      <c r="AG241" s="170"/>
      <c r="AH241" s="56" t="str">
        <f t="array" ref="AH241">XLOOKUP(AJ241,SEA!B:B,SEA!A:A)</f>
        <v>#N/A</v>
      </c>
      <c r="AI241" s="56" t="str">
        <f t="shared" si="1"/>
        <v>#N/A</v>
      </c>
      <c r="AJ241" s="4" t="str">
        <f t="shared" si="9"/>
        <v/>
      </c>
      <c r="AK241" s="4"/>
      <c r="AL241" s="4"/>
      <c r="AM241" s="4"/>
      <c r="AN241" s="56"/>
      <c r="AO241" s="56"/>
      <c r="AP241" s="4"/>
      <c r="AQ241" s="4"/>
      <c r="AR241" s="4"/>
      <c r="AS241" s="4"/>
      <c r="AT241" s="56"/>
      <c r="AU241" s="56"/>
      <c r="AV241" s="4"/>
      <c r="AW241" s="4"/>
      <c r="AX241" s="4"/>
      <c r="AY241" s="4"/>
      <c r="AZ241" s="56"/>
      <c r="BA241" s="56"/>
      <c r="BB241" s="4"/>
      <c r="BC241" s="4"/>
      <c r="BD241" s="4"/>
      <c r="BE241" s="4"/>
      <c r="BF241" s="56"/>
      <c r="BG241" s="56"/>
      <c r="BH241" s="4"/>
      <c r="BI241" s="4"/>
      <c r="BJ241" s="4"/>
      <c r="BK241" s="4"/>
      <c r="BL241" s="56"/>
      <c r="BM241" s="56"/>
      <c r="BN241" s="4"/>
      <c r="BO241" s="4"/>
      <c r="BP241" s="4"/>
      <c r="BQ241" s="4"/>
      <c r="BR241" s="4"/>
      <c r="BS241" s="4"/>
    </row>
    <row r="242">
      <c r="A242" s="166">
        <v>1.0</v>
      </c>
      <c r="B242" s="14"/>
      <c r="C242" s="183"/>
      <c r="D242" s="183"/>
      <c r="E242" s="183"/>
      <c r="F242" s="171"/>
      <c r="G242" s="4"/>
      <c r="H242" s="4"/>
      <c r="I242" s="4"/>
      <c r="J242" s="4"/>
      <c r="K242" s="172"/>
      <c r="L242" s="4"/>
      <c r="M242" s="4"/>
      <c r="N242" s="4"/>
      <c r="O242" s="4"/>
      <c r="P242" s="171"/>
      <c r="Q242" s="4"/>
      <c r="R242" s="4"/>
      <c r="S242" s="4"/>
      <c r="T242" s="4"/>
      <c r="U242" s="172"/>
      <c r="V242" s="4"/>
      <c r="W242" s="4"/>
      <c r="X242" s="4"/>
      <c r="Y242" s="4"/>
      <c r="Z242" s="171"/>
      <c r="AA242" s="4"/>
      <c r="AB242" s="4"/>
      <c r="AC242" s="4"/>
      <c r="AD242" s="4"/>
      <c r="AE242" s="170"/>
      <c r="AF242" s="170"/>
      <c r="AG242" s="170"/>
      <c r="AH242" s="56" t="str">
        <f t="array" ref="AH242">XLOOKUP(AJ242,SEA!B:B,SEA!A:A)</f>
        <v>#N/A</v>
      </c>
      <c r="AI242" s="56" t="str">
        <f t="shared" si="1"/>
        <v>#N/A</v>
      </c>
      <c r="AJ242" s="4" t="str">
        <f t="shared" si="9"/>
        <v/>
      </c>
      <c r="AK242" s="4"/>
      <c r="AL242" s="4"/>
      <c r="AM242" s="4"/>
      <c r="AN242" s="56"/>
      <c r="AO242" s="56"/>
      <c r="AP242" s="4"/>
      <c r="AQ242" s="4"/>
      <c r="AR242" s="4"/>
      <c r="AS242" s="4"/>
      <c r="AT242" s="56"/>
      <c r="AU242" s="56"/>
      <c r="AV242" s="4"/>
      <c r="AW242" s="4"/>
      <c r="AX242" s="4"/>
      <c r="AY242" s="4"/>
      <c r="AZ242" s="56"/>
      <c r="BA242" s="56"/>
      <c r="BB242" s="4"/>
      <c r="BC242" s="4"/>
      <c r="BD242" s="4"/>
      <c r="BE242" s="4"/>
      <c r="BF242" s="56"/>
      <c r="BG242" s="56"/>
      <c r="BH242" s="4"/>
      <c r="BI242" s="4"/>
      <c r="BJ242" s="4"/>
      <c r="BK242" s="4"/>
      <c r="BL242" s="56"/>
      <c r="BM242" s="56"/>
      <c r="BN242" s="4"/>
      <c r="BO242" s="4"/>
      <c r="BP242" s="4"/>
      <c r="BQ242" s="4"/>
      <c r="BR242" s="4"/>
      <c r="BS242" s="4"/>
    </row>
    <row r="243">
      <c r="A243" s="166">
        <v>1.0</v>
      </c>
      <c r="B243" s="14"/>
      <c r="C243" s="183"/>
      <c r="D243" s="183"/>
      <c r="E243" s="183"/>
      <c r="F243" s="171"/>
      <c r="G243" s="4"/>
      <c r="H243" s="4"/>
      <c r="I243" s="4"/>
      <c r="J243" s="4"/>
      <c r="K243" s="172"/>
      <c r="L243" s="4"/>
      <c r="M243" s="4"/>
      <c r="N243" s="4"/>
      <c r="O243" s="4"/>
      <c r="P243" s="171"/>
      <c r="Q243" s="4"/>
      <c r="R243" s="4"/>
      <c r="S243" s="4"/>
      <c r="T243" s="4"/>
      <c r="U243" s="172"/>
      <c r="V243" s="4"/>
      <c r="W243" s="4"/>
      <c r="X243" s="4"/>
      <c r="Y243" s="4"/>
      <c r="Z243" s="171"/>
      <c r="AA243" s="4"/>
      <c r="AB243" s="4"/>
      <c r="AC243" s="4"/>
      <c r="AD243" s="4"/>
      <c r="AE243" s="170"/>
      <c r="AF243" s="170"/>
      <c r="AG243" s="170"/>
      <c r="AH243" s="56" t="str">
        <f t="array" ref="AH243">XLOOKUP(AJ243,SEA!B:B,SEA!A:A)</f>
        <v>#N/A</v>
      </c>
      <c r="AI243" s="56" t="str">
        <f t="shared" si="1"/>
        <v>#N/A</v>
      </c>
      <c r="AJ243" s="4" t="str">
        <f t="shared" si="9"/>
        <v/>
      </c>
      <c r="AK243" s="4"/>
      <c r="AL243" s="4"/>
      <c r="AM243" s="4"/>
      <c r="AN243" s="56"/>
      <c r="AO243" s="56"/>
      <c r="AP243" s="4"/>
      <c r="AQ243" s="4"/>
      <c r="AR243" s="4"/>
      <c r="AS243" s="4"/>
      <c r="AT243" s="56"/>
      <c r="AU243" s="56"/>
      <c r="AV243" s="4"/>
      <c r="AW243" s="4"/>
      <c r="AX243" s="4"/>
      <c r="AY243" s="4"/>
      <c r="AZ243" s="56"/>
      <c r="BA243" s="56"/>
      <c r="BB243" s="4"/>
      <c r="BC243" s="4"/>
      <c r="BD243" s="4"/>
      <c r="BE243" s="4"/>
      <c r="BF243" s="56"/>
      <c r="BG243" s="56"/>
      <c r="BH243" s="4"/>
      <c r="BI243" s="4"/>
      <c r="BJ243" s="4"/>
      <c r="BK243" s="4"/>
      <c r="BL243" s="56"/>
      <c r="BM243" s="56"/>
      <c r="BN243" s="4"/>
      <c r="BO243" s="4"/>
      <c r="BP243" s="4"/>
      <c r="BQ243" s="4"/>
      <c r="BR243" s="4"/>
      <c r="BS243" s="4"/>
    </row>
    <row r="244">
      <c r="A244" s="166">
        <v>1.0</v>
      </c>
      <c r="B244" s="14"/>
      <c r="C244" s="183"/>
      <c r="D244" s="183"/>
      <c r="E244" s="183"/>
      <c r="F244" s="171"/>
      <c r="G244" s="4"/>
      <c r="H244" s="4"/>
      <c r="I244" s="4"/>
      <c r="J244" s="4"/>
      <c r="K244" s="172"/>
      <c r="L244" s="4"/>
      <c r="M244" s="4"/>
      <c r="N244" s="4"/>
      <c r="O244" s="4"/>
      <c r="P244" s="171"/>
      <c r="Q244" s="4"/>
      <c r="R244" s="4"/>
      <c r="S244" s="4"/>
      <c r="T244" s="4"/>
      <c r="U244" s="172"/>
      <c r="V244" s="4"/>
      <c r="W244" s="4"/>
      <c r="X244" s="4"/>
      <c r="Y244" s="4"/>
      <c r="Z244" s="171"/>
      <c r="AA244" s="4"/>
      <c r="AB244" s="4"/>
      <c r="AC244" s="4"/>
      <c r="AD244" s="4"/>
      <c r="AE244" s="170"/>
      <c r="AF244" s="170"/>
      <c r="AG244" s="170"/>
      <c r="AH244" s="56" t="str">
        <f t="array" ref="AH244">XLOOKUP(AJ244,SEA!B:B,SEA!A:A)</f>
        <v>#N/A</v>
      </c>
      <c r="AI244" s="56" t="str">
        <f t="shared" si="1"/>
        <v>#N/A</v>
      </c>
      <c r="AJ244" s="4" t="str">
        <f t="shared" si="9"/>
        <v/>
      </c>
      <c r="AK244" s="4"/>
      <c r="AL244" s="4"/>
      <c r="AM244" s="4"/>
      <c r="AN244" s="56"/>
      <c r="AO244" s="56"/>
      <c r="AP244" s="4"/>
      <c r="AQ244" s="4"/>
      <c r="AR244" s="4"/>
      <c r="AS244" s="4"/>
      <c r="AT244" s="56"/>
      <c r="AU244" s="56"/>
      <c r="AV244" s="4"/>
      <c r="AW244" s="4"/>
      <c r="AX244" s="4"/>
      <c r="AY244" s="4"/>
      <c r="AZ244" s="56"/>
      <c r="BA244" s="56"/>
      <c r="BB244" s="4"/>
      <c r="BC244" s="4"/>
      <c r="BD244" s="4"/>
      <c r="BE244" s="4"/>
      <c r="BF244" s="56"/>
      <c r="BG244" s="56"/>
      <c r="BH244" s="4"/>
      <c r="BI244" s="4"/>
      <c r="BJ244" s="4"/>
      <c r="BK244" s="4"/>
      <c r="BL244" s="56"/>
      <c r="BM244" s="56"/>
      <c r="BN244" s="4"/>
      <c r="BO244" s="4"/>
      <c r="BP244" s="4"/>
      <c r="BQ244" s="4"/>
      <c r="BR244" s="4"/>
      <c r="BS244" s="4"/>
    </row>
    <row r="245">
      <c r="A245" s="166">
        <v>1.0</v>
      </c>
      <c r="B245" s="14"/>
      <c r="C245" s="183"/>
      <c r="D245" s="183"/>
      <c r="E245" s="183"/>
      <c r="F245" s="171"/>
      <c r="G245" s="4"/>
      <c r="H245" s="4"/>
      <c r="I245" s="4"/>
      <c r="J245" s="4"/>
      <c r="K245" s="172"/>
      <c r="L245" s="4"/>
      <c r="M245" s="4"/>
      <c r="N245" s="4"/>
      <c r="O245" s="4"/>
      <c r="P245" s="171"/>
      <c r="Q245" s="4"/>
      <c r="R245" s="4"/>
      <c r="S245" s="4"/>
      <c r="T245" s="4"/>
      <c r="U245" s="172"/>
      <c r="V245" s="4"/>
      <c r="W245" s="4"/>
      <c r="X245" s="4"/>
      <c r="Y245" s="4"/>
      <c r="Z245" s="171"/>
      <c r="AA245" s="4"/>
      <c r="AB245" s="4"/>
      <c r="AC245" s="4"/>
      <c r="AD245" s="4"/>
      <c r="AE245" s="170"/>
      <c r="AF245" s="170"/>
      <c r="AG245" s="170"/>
      <c r="AH245" s="56" t="str">
        <f t="array" ref="AH245">XLOOKUP(AJ245,SEA!B:B,SEA!A:A)</f>
        <v>#N/A</v>
      </c>
      <c r="AI245" s="56" t="str">
        <f t="shared" si="1"/>
        <v>#N/A</v>
      </c>
      <c r="AJ245" s="4" t="str">
        <f t="shared" si="9"/>
        <v/>
      </c>
      <c r="AK245" s="4"/>
      <c r="AL245" s="4"/>
      <c r="AM245" s="4"/>
      <c r="AN245" s="56"/>
      <c r="AO245" s="56"/>
      <c r="AP245" s="4"/>
      <c r="AQ245" s="4"/>
      <c r="AR245" s="4"/>
      <c r="AS245" s="4"/>
      <c r="AT245" s="56"/>
      <c r="AU245" s="56"/>
      <c r="AV245" s="4"/>
      <c r="AW245" s="4"/>
      <c r="AX245" s="4"/>
      <c r="AY245" s="4"/>
      <c r="AZ245" s="56"/>
      <c r="BA245" s="56"/>
      <c r="BB245" s="4"/>
      <c r="BC245" s="4"/>
      <c r="BD245" s="4"/>
      <c r="BE245" s="4"/>
      <c r="BF245" s="56"/>
      <c r="BG245" s="56"/>
      <c r="BH245" s="4"/>
      <c r="BI245" s="4"/>
      <c r="BJ245" s="4"/>
      <c r="BK245" s="4"/>
      <c r="BL245" s="56"/>
      <c r="BM245" s="56"/>
      <c r="BN245" s="4"/>
      <c r="BO245" s="4"/>
      <c r="BP245" s="4"/>
      <c r="BQ245" s="4"/>
      <c r="BR245" s="4"/>
      <c r="BS245" s="4"/>
    </row>
    <row r="246">
      <c r="A246" s="166">
        <v>1.0</v>
      </c>
      <c r="B246" s="14"/>
      <c r="C246" s="183"/>
      <c r="D246" s="183"/>
      <c r="E246" s="183"/>
      <c r="F246" s="171"/>
      <c r="G246" s="4"/>
      <c r="H246" s="4"/>
      <c r="I246" s="4"/>
      <c r="J246" s="4"/>
      <c r="K246" s="172"/>
      <c r="L246" s="4"/>
      <c r="M246" s="4"/>
      <c r="N246" s="4"/>
      <c r="O246" s="4"/>
      <c r="P246" s="171"/>
      <c r="Q246" s="4"/>
      <c r="R246" s="4"/>
      <c r="S246" s="4"/>
      <c r="T246" s="4"/>
      <c r="U246" s="172"/>
      <c r="V246" s="4"/>
      <c r="W246" s="4"/>
      <c r="X246" s="4"/>
      <c r="Y246" s="4"/>
      <c r="Z246" s="171"/>
      <c r="AA246" s="4"/>
      <c r="AB246" s="4"/>
      <c r="AC246" s="4"/>
      <c r="AD246" s="4"/>
      <c r="AE246" s="170"/>
      <c r="AF246" s="170"/>
      <c r="AG246" s="170"/>
      <c r="AH246" s="56" t="str">
        <f t="array" ref="AH246">XLOOKUP(AJ246,SEA!B:B,SEA!A:A)</f>
        <v>#N/A</v>
      </c>
      <c r="AI246" s="56" t="str">
        <f t="shared" si="1"/>
        <v>#N/A</v>
      </c>
      <c r="AJ246" s="4" t="str">
        <f t="shared" si="9"/>
        <v/>
      </c>
      <c r="AK246" s="4"/>
      <c r="AL246" s="4"/>
      <c r="AM246" s="4"/>
      <c r="AN246" s="56"/>
      <c r="AO246" s="56"/>
      <c r="AP246" s="4"/>
      <c r="AQ246" s="4"/>
      <c r="AR246" s="4"/>
      <c r="AS246" s="4"/>
      <c r="AT246" s="56"/>
      <c r="AU246" s="56"/>
      <c r="AV246" s="4"/>
      <c r="AW246" s="4"/>
      <c r="AX246" s="4"/>
      <c r="AY246" s="4"/>
      <c r="AZ246" s="56"/>
      <c r="BA246" s="56"/>
      <c r="BB246" s="4"/>
      <c r="BC246" s="4"/>
      <c r="BD246" s="4"/>
      <c r="BE246" s="4"/>
      <c r="BF246" s="56"/>
      <c r="BG246" s="56"/>
      <c r="BH246" s="4"/>
      <c r="BI246" s="4"/>
      <c r="BJ246" s="4"/>
      <c r="BK246" s="4"/>
      <c r="BL246" s="56"/>
      <c r="BM246" s="56"/>
      <c r="BN246" s="4"/>
      <c r="BO246" s="4"/>
      <c r="BP246" s="4"/>
      <c r="BQ246" s="4"/>
      <c r="BR246" s="4"/>
      <c r="BS246" s="4"/>
    </row>
    <row r="247">
      <c r="A247" s="166">
        <v>1.0</v>
      </c>
      <c r="B247" s="14"/>
      <c r="C247" s="183"/>
      <c r="D247" s="183"/>
      <c r="E247" s="183"/>
      <c r="F247" s="171"/>
      <c r="G247" s="4"/>
      <c r="H247" s="4"/>
      <c r="I247" s="4"/>
      <c r="J247" s="4"/>
      <c r="K247" s="172"/>
      <c r="L247" s="4"/>
      <c r="M247" s="4"/>
      <c r="N247" s="4"/>
      <c r="O247" s="4"/>
      <c r="P247" s="171"/>
      <c r="Q247" s="4"/>
      <c r="R247" s="4"/>
      <c r="S247" s="4"/>
      <c r="T247" s="4"/>
      <c r="U247" s="172"/>
      <c r="V247" s="4"/>
      <c r="W247" s="4"/>
      <c r="X247" s="4"/>
      <c r="Y247" s="4"/>
      <c r="Z247" s="171"/>
      <c r="AA247" s="4"/>
      <c r="AB247" s="4"/>
      <c r="AC247" s="4"/>
      <c r="AD247" s="4"/>
      <c r="AE247" s="170"/>
      <c r="AF247" s="170"/>
      <c r="AG247" s="170"/>
      <c r="AH247" s="56" t="str">
        <f t="array" ref="AH247">XLOOKUP(AJ247,SEA!B:B,SEA!A:A)</f>
        <v>#N/A</v>
      </c>
      <c r="AI247" s="56" t="str">
        <f t="shared" si="1"/>
        <v>#N/A</v>
      </c>
      <c r="AJ247" s="4" t="str">
        <f t="shared" si="9"/>
        <v/>
      </c>
      <c r="AK247" s="4"/>
      <c r="AL247" s="4"/>
      <c r="AM247" s="4"/>
      <c r="AN247" s="56"/>
      <c r="AO247" s="56"/>
      <c r="AP247" s="4"/>
      <c r="AQ247" s="4"/>
      <c r="AR247" s="4"/>
      <c r="AS247" s="4"/>
      <c r="AT247" s="56"/>
      <c r="AU247" s="56"/>
      <c r="AV247" s="4"/>
      <c r="AW247" s="4"/>
      <c r="AX247" s="4"/>
      <c r="AY247" s="4"/>
      <c r="AZ247" s="56"/>
      <c r="BA247" s="56"/>
      <c r="BB247" s="4"/>
      <c r="BC247" s="4"/>
      <c r="BD247" s="4"/>
      <c r="BE247" s="4"/>
      <c r="BF247" s="56"/>
      <c r="BG247" s="56"/>
      <c r="BH247" s="4"/>
      <c r="BI247" s="4"/>
      <c r="BJ247" s="4"/>
      <c r="BK247" s="4"/>
      <c r="BL247" s="56"/>
      <c r="BM247" s="56"/>
      <c r="BN247" s="4"/>
      <c r="BO247" s="4"/>
      <c r="BP247" s="4"/>
      <c r="BQ247" s="4"/>
      <c r="BR247" s="4"/>
      <c r="BS247" s="4"/>
    </row>
    <row r="248">
      <c r="A248" s="166">
        <v>1.0</v>
      </c>
      <c r="B248" s="14"/>
      <c r="C248" s="183"/>
      <c r="D248" s="183"/>
      <c r="E248" s="183"/>
      <c r="F248" s="171"/>
      <c r="G248" s="4"/>
      <c r="H248" s="4"/>
      <c r="I248" s="4"/>
      <c r="J248" s="4"/>
      <c r="K248" s="172"/>
      <c r="L248" s="4"/>
      <c r="M248" s="4"/>
      <c r="N248" s="4"/>
      <c r="O248" s="4"/>
      <c r="P248" s="171"/>
      <c r="Q248" s="4"/>
      <c r="R248" s="4"/>
      <c r="S248" s="4"/>
      <c r="T248" s="4"/>
      <c r="U248" s="172"/>
      <c r="V248" s="4"/>
      <c r="W248" s="4"/>
      <c r="X248" s="4"/>
      <c r="Y248" s="4"/>
      <c r="Z248" s="171"/>
      <c r="AA248" s="4"/>
      <c r="AB248" s="4"/>
      <c r="AC248" s="4"/>
      <c r="AD248" s="4"/>
      <c r="AE248" s="170"/>
      <c r="AF248" s="170"/>
      <c r="AG248" s="170"/>
      <c r="AH248" s="56" t="str">
        <f t="array" ref="AH248">XLOOKUP(AJ248,SEA!B:B,SEA!A:A)</f>
        <v>#N/A</v>
      </c>
      <c r="AI248" s="56" t="str">
        <f t="shared" si="1"/>
        <v>#N/A</v>
      </c>
      <c r="AJ248" s="4" t="str">
        <f t="shared" si="9"/>
        <v/>
      </c>
      <c r="AK248" s="4"/>
      <c r="AL248" s="4"/>
      <c r="AM248" s="4"/>
      <c r="AN248" s="56"/>
      <c r="AO248" s="56"/>
      <c r="AP248" s="4"/>
      <c r="AQ248" s="4"/>
      <c r="AR248" s="4"/>
      <c r="AS248" s="4"/>
      <c r="AT248" s="56"/>
      <c r="AU248" s="56"/>
      <c r="AV248" s="4"/>
      <c r="AW248" s="4"/>
      <c r="AX248" s="4"/>
      <c r="AY248" s="4"/>
      <c r="AZ248" s="56"/>
      <c r="BA248" s="56"/>
      <c r="BB248" s="4"/>
      <c r="BC248" s="4"/>
      <c r="BD248" s="4"/>
      <c r="BE248" s="4"/>
      <c r="BF248" s="56"/>
      <c r="BG248" s="56"/>
      <c r="BH248" s="4"/>
      <c r="BI248" s="4"/>
      <c r="BJ248" s="4"/>
      <c r="BK248" s="4"/>
      <c r="BL248" s="56"/>
      <c r="BM248" s="56"/>
      <c r="BN248" s="4"/>
      <c r="BO248" s="4"/>
      <c r="BP248" s="4"/>
      <c r="BQ248" s="4"/>
      <c r="BR248" s="4"/>
      <c r="BS248" s="4"/>
    </row>
    <row r="249">
      <c r="A249" s="166">
        <v>1.0</v>
      </c>
      <c r="B249" s="14"/>
      <c r="C249" s="183"/>
      <c r="D249" s="183"/>
      <c r="E249" s="183"/>
      <c r="F249" s="171"/>
      <c r="G249" s="4"/>
      <c r="H249" s="4"/>
      <c r="I249" s="4"/>
      <c r="J249" s="4"/>
      <c r="K249" s="172"/>
      <c r="L249" s="4"/>
      <c r="M249" s="4"/>
      <c r="N249" s="4"/>
      <c r="O249" s="4"/>
      <c r="P249" s="171"/>
      <c r="Q249" s="4"/>
      <c r="R249" s="4"/>
      <c r="S249" s="4"/>
      <c r="T249" s="4"/>
      <c r="U249" s="172"/>
      <c r="V249" s="4"/>
      <c r="W249" s="4"/>
      <c r="X249" s="4"/>
      <c r="Y249" s="4"/>
      <c r="Z249" s="171"/>
      <c r="AA249" s="4"/>
      <c r="AB249" s="4"/>
      <c r="AC249" s="4"/>
      <c r="AD249" s="4"/>
      <c r="AE249" s="170"/>
      <c r="AF249" s="170"/>
      <c r="AG249" s="170"/>
      <c r="AH249" s="56" t="str">
        <f t="array" ref="AH249">XLOOKUP(AJ249,SEA!B:B,SEA!A:A)</f>
        <v>#N/A</v>
      </c>
      <c r="AI249" s="56" t="str">
        <f t="shared" si="1"/>
        <v>#N/A</v>
      </c>
      <c r="AJ249" s="4" t="str">
        <f t="shared" si="9"/>
        <v/>
      </c>
      <c r="AK249" s="4"/>
      <c r="AL249" s="4"/>
      <c r="AM249" s="4"/>
      <c r="AN249" s="56"/>
      <c r="AO249" s="56"/>
      <c r="AP249" s="4"/>
      <c r="AQ249" s="4"/>
      <c r="AR249" s="4"/>
      <c r="AS249" s="4"/>
      <c r="AT249" s="56"/>
      <c r="AU249" s="56"/>
      <c r="AV249" s="4"/>
      <c r="AW249" s="4"/>
      <c r="AX249" s="4"/>
      <c r="AY249" s="4"/>
      <c r="AZ249" s="56"/>
      <c r="BA249" s="56"/>
      <c r="BB249" s="4"/>
      <c r="BC249" s="4"/>
      <c r="BD249" s="4"/>
      <c r="BE249" s="4"/>
      <c r="BF249" s="56"/>
      <c r="BG249" s="56"/>
      <c r="BH249" s="4"/>
      <c r="BI249" s="4"/>
      <c r="BJ249" s="4"/>
      <c r="BK249" s="4"/>
      <c r="BL249" s="56"/>
      <c r="BM249" s="56"/>
      <c r="BN249" s="4"/>
      <c r="BO249" s="4"/>
      <c r="BP249" s="4"/>
      <c r="BQ249" s="4"/>
      <c r="BR249" s="4"/>
      <c r="BS249" s="4"/>
    </row>
    <row r="250">
      <c r="A250" s="166">
        <v>1.0</v>
      </c>
      <c r="B250" s="14"/>
      <c r="C250" s="183"/>
      <c r="D250" s="183"/>
      <c r="E250" s="183"/>
      <c r="F250" s="171"/>
      <c r="G250" s="4"/>
      <c r="H250" s="4"/>
      <c r="I250" s="4"/>
      <c r="J250" s="4"/>
      <c r="K250" s="172"/>
      <c r="L250" s="4"/>
      <c r="M250" s="4"/>
      <c r="N250" s="4"/>
      <c r="O250" s="4"/>
      <c r="P250" s="171"/>
      <c r="Q250" s="4"/>
      <c r="R250" s="4"/>
      <c r="S250" s="4"/>
      <c r="T250" s="4"/>
      <c r="U250" s="172"/>
      <c r="V250" s="4"/>
      <c r="W250" s="4"/>
      <c r="X250" s="4"/>
      <c r="Y250" s="4"/>
      <c r="Z250" s="171"/>
      <c r="AA250" s="4"/>
      <c r="AB250" s="4"/>
      <c r="AC250" s="4"/>
      <c r="AD250" s="4"/>
      <c r="AE250" s="170"/>
      <c r="AF250" s="170"/>
      <c r="AG250" s="170"/>
      <c r="AH250" s="56" t="str">
        <f t="array" ref="AH250">XLOOKUP(AJ250,SEA!B:B,SEA!A:A)</f>
        <v>#N/A</v>
      </c>
      <c r="AI250" s="56" t="str">
        <f t="shared" si="1"/>
        <v>#N/A</v>
      </c>
      <c r="AJ250" s="4" t="str">
        <f t="shared" si="9"/>
        <v/>
      </c>
      <c r="AK250" s="4"/>
      <c r="AL250" s="4"/>
      <c r="AM250" s="4"/>
      <c r="AN250" s="56"/>
      <c r="AO250" s="56"/>
      <c r="AP250" s="4"/>
      <c r="AQ250" s="4"/>
      <c r="AR250" s="4"/>
      <c r="AS250" s="4"/>
      <c r="AT250" s="56"/>
      <c r="AU250" s="56"/>
      <c r="AV250" s="4"/>
      <c r="AW250" s="4"/>
      <c r="AX250" s="4"/>
      <c r="AY250" s="4"/>
      <c r="AZ250" s="56"/>
      <c r="BA250" s="56"/>
      <c r="BB250" s="4"/>
      <c r="BC250" s="4"/>
      <c r="BD250" s="4"/>
      <c r="BE250" s="4"/>
      <c r="BF250" s="56"/>
      <c r="BG250" s="56"/>
      <c r="BH250" s="4"/>
      <c r="BI250" s="4"/>
      <c r="BJ250" s="4"/>
      <c r="BK250" s="4"/>
      <c r="BL250" s="56"/>
      <c r="BM250" s="56"/>
      <c r="BN250" s="4"/>
      <c r="BO250" s="4"/>
      <c r="BP250" s="4"/>
      <c r="BQ250" s="4"/>
      <c r="BR250" s="4"/>
      <c r="BS250" s="4"/>
    </row>
    <row r="251">
      <c r="A251" s="166">
        <v>1.0</v>
      </c>
      <c r="B251" s="14"/>
      <c r="C251" s="183"/>
      <c r="D251" s="183"/>
      <c r="E251" s="183"/>
      <c r="F251" s="171"/>
      <c r="G251" s="4"/>
      <c r="H251" s="4"/>
      <c r="I251" s="4"/>
      <c r="J251" s="4"/>
      <c r="K251" s="172"/>
      <c r="L251" s="4"/>
      <c r="M251" s="4"/>
      <c r="N251" s="4"/>
      <c r="O251" s="4"/>
      <c r="P251" s="171"/>
      <c r="Q251" s="4"/>
      <c r="R251" s="4"/>
      <c r="S251" s="4"/>
      <c r="T251" s="4"/>
      <c r="U251" s="172"/>
      <c r="V251" s="4"/>
      <c r="W251" s="4"/>
      <c r="X251" s="4"/>
      <c r="Y251" s="4"/>
      <c r="Z251" s="171"/>
      <c r="AA251" s="4"/>
      <c r="AB251" s="4"/>
      <c r="AC251" s="4"/>
      <c r="AD251" s="4"/>
      <c r="AE251" s="170"/>
      <c r="AF251" s="170"/>
      <c r="AG251" s="170"/>
      <c r="AH251" s="56" t="str">
        <f t="array" ref="AH251">XLOOKUP(AJ251,SEA!B:B,SEA!A:A)</f>
        <v>#N/A</v>
      </c>
      <c r="AI251" s="56" t="str">
        <f t="shared" si="1"/>
        <v>#N/A</v>
      </c>
      <c r="AJ251" s="4" t="str">
        <f t="shared" si="9"/>
        <v/>
      </c>
      <c r="AK251" s="4"/>
      <c r="AL251" s="4"/>
      <c r="AM251" s="4"/>
      <c r="AN251" s="56"/>
      <c r="AO251" s="56"/>
      <c r="AP251" s="4"/>
      <c r="AQ251" s="4"/>
      <c r="AR251" s="4"/>
      <c r="AS251" s="4"/>
      <c r="AT251" s="56"/>
      <c r="AU251" s="56"/>
      <c r="AV251" s="4"/>
      <c r="AW251" s="4"/>
      <c r="AX251" s="4"/>
      <c r="AY251" s="4"/>
      <c r="AZ251" s="56"/>
      <c r="BA251" s="56"/>
      <c r="BB251" s="4"/>
      <c r="BC251" s="4"/>
      <c r="BD251" s="4"/>
      <c r="BE251" s="4"/>
      <c r="BF251" s="56"/>
      <c r="BG251" s="56"/>
      <c r="BH251" s="4"/>
      <c r="BI251" s="4"/>
      <c r="BJ251" s="4"/>
      <c r="BK251" s="4"/>
      <c r="BL251" s="56"/>
      <c r="BM251" s="56"/>
      <c r="BN251" s="4"/>
      <c r="BO251" s="4"/>
      <c r="BP251" s="4"/>
      <c r="BQ251" s="4"/>
      <c r="BR251" s="4"/>
      <c r="BS251" s="4"/>
    </row>
    <row r="252">
      <c r="A252" s="166">
        <v>1.0</v>
      </c>
      <c r="B252" s="14"/>
      <c r="C252" s="183"/>
      <c r="D252" s="183"/>
      <c r="E252" s="183"/>
      <c r="F252" s="171"/>
      <c r="G252" s="4"/>
      <c r="H252" s="4"/>
      <c r="I252" s="4"/>
      <c r="J252" s="4"/>
      <c r="K252" s="172"/>
      <c r="L252" s="4"/>
      <c r="M252" s="4"/>
      <c r="N252" s="4"/>
      <c r="O252" s="4"/>
      <c r="P252" s="171"/>
      <c r="Q252" s="4"/>
      <c r="R252" s="4"/>
      <c r="S252" s="4"/>
      <c r="T252" s="4"/>
      <c r="U252" s="172"/>
      <c r="V252" s="4"/>
      <c r="W252" s="4"/>
      <c r="X252" s="4"/>
      <c r="Y252" s="4"/>
      <c r="Z252" s="171"/>
      <c r="AA252" s="4"/>
      <c r="AB252" s="4"/>
      <c r="AC252" s="4"/>
      <c r="AD252" s="4"/>
      <c r="AE252" s="170"/>
      <c r="AF252" s="170"/>
      <c r="AG252" s="170"/>
      <c r="AH252" s="56" t="str">
        <f t="array" ref="AH252">XLOOKUP(AJ252,SEA!B:B,SEA!A:A)</f>
        <v>#N/A</v>
      </c>
      <c r="AI252" s="56" t="str">
        <f t="shared" si="1"/>
        <v>#N/A</v>
      </c>
      <c r="AJ252" s="4" t="str">
        <f t="shared" si="9"/>
        <v/>
      </c>
      <c r="AK252" s="4"/>
      <c r="AL252" s="4"/>
      <c r="AM252" s="4"/>
      <c r="AN252" s="56"/>
      <c r="AO252" s="56"/>
      <c r="AP252" s="4"/>
      <c r="AQ252" s="4"/>
      <c r="AR252" s="4"/>
      <c r="AS252" s="4"/>
      <c r="AT252" s="56"/>
      <c r="AU252" s="56"/>
      <c r="AV252" s="4"/>
      <c r="AW252" s="4"/>
      <c r="AX252" s="4"/>
      <c r="AY252" s="4"/>
      <c r="AZ252" s="56"/>
      <c r="BA252" s="56"/>
      <c r="BB252" s="4"/>
      <c r="BC252" s="4"/>
      <c r="BD252" s="4"/>
      <c r="BE252" s="4"/>
      <c r="BF252" s="56"/>
      <c r="BG252" s="56"/>
      <c r="BH252" s="4"/>
      <c r="BI252" s="4"/>
      <c r="BJ252" s="4"/>
      <c r="BK252" s="4"/>
      <c r="BL252" s="56"/>
      <c r="BM252" s="56"/>
      <c r="BN252" s="4"/>
      <c r="BO252" s="4"/>
      <c r="BP252" s="4"/>
      <c r="BQ252" s="4"/>
      <c r="BR252" s="4"/>
      <c r="BS252" s="4"/>
    </row>
    <row r="253">
      <c r="A253" s="166">
        <v>1.0</v>
      </c>
      <c r="B253" s="14"/>
      <c r="C253" s="183"/>
      <c r="D253" s="183"/>
      <c r="E253" s="183"/>
      <c r="F253" s="171"/>
      <c r="G253" s="4"/>
      <c r="H253" s="4"/>
      <c r="I253" s="4"/>
      <c r="J253" s="4"/>
      <c r="K253" s="172"/>
      <c r="L253" s="4"/>
      <c r="M253" s="4"/>
      <c r="N253" s="4"/>
      <c r="O253" s="4"/>
      <c r="P253" s="171"/>
      <c r="Q253" s="4"/>
      <c r="R253" s="4"/>
      <c r="S253" s="4"/>
      <c r="T253" s="4"/>
      <c r="U253" s="172"/>
      <c r="V253" s="4"/>
      <c r="W253" s="4"/>
      <c r="X253" s="4"/>
      <c r="Y253" s="4"/>
      <c r="Z253" s="171"/>
      <c r="AA253" s="4"/>
      <c r="AB253" s="4"/>
      <c r="AC253" s="4"/>
      <c r="AD253" s="4"/>
      <c r="AE253" s="170"/>
      <c r="AF253" s="170"/>
      <c r="AG253" s="170"/>
      <c r="AH253" s="56" t="str">
        <f t="array" ref="AH253">XLOOKUP(AJ253,SEA!B:B,SEA!A:A)</f>
        <v>#N/A</v>
      </c>
      <c r="AI253" s="56" t="str">
        <f t="shared" si="1"/>
        <v>#N/A</v>
      </c>
      <c r="AJ253" s="4" t="str">
        <f t="shared" si="9"/>
        <v/>
      </c>
      <c r="AK253" s="4"/>
      <c r="AL253" s="4"/>
      <c r="AM253" s="4"/>
      <c r="AN253" s="56"/>
      <c r="AO253" s="56"/>
      <c r="AP253" s="4"/>
      <c r="AQ253" s="4"/>
      <c r="AR253" s="4"/>
      <c r="AS253" s="4"/>
      <c r="AT253" s="56"/>
      <c r="AU253" s="56"/>
      <c r="AV253" s="4"/>
      <c r="AW253" s="4"/>
      <c r="AX253" s="4"/>
      <c r="AY253" s="4"/>
      <c r="AZ253" s="56"/>
      <c r="BA253" s="56"/>
      <c r="BB253" s="4"/>
      <c r="BC253" s="4"/>
      <c r="BD253" s="4"/>
      <c r="BE253" s="4"/>
      <c r="BF253" s="56"/>
      <c r="BG253" s="56"/>
      <c r="BH253" s="4"/>
      <c r="BI253" s="4"/>
      <c r="BJ253" s="4"/>
      <c r="BK253" s="4"/>
      <c r="BL253" s="56"/>
      <c r="BM253" s="56"/>
      <c r="BN253" s="4"/>
      <c r="BO253" s="4"/>
      <c r="BP253" s="4"/>
      <c r="BQ253" s="4"/>
      <c r="BR253" s="4"/>
      <c r="BS253" s="4"/>
    </row>
    <row r="254">
      <c r="A254" s="166">
        <v>1.0</v>
      </c>
      <c r="B254" s="14"/>
      <c r="C254" s="183"/>
      <c r="D254" s="183"/>
      <c r="E254" s="183"/>
      <c r="F254" s="171"/>
      <c r="G254" s="4"/>
      <c r="H254" s="4"/>
      <c r="I254" s="4"/>
      <c r="J254" s="4"/>
      <c r="K254" s="172"/>
      <c r="L254" s="4"/>
      <c r="M254" s="4"/>
      <c r="N254" s="4"/>
      <c r="O254" s="4"/>
      <c r="P254" s="171"/>
      <c r="Q254" s="4"/>
      <c r="R254" s="4"/>
      <c r="S254" s="4"/>
      <c r="T254" s="4"/>
      <c r="U254" s="172"/>
      <c r="V254" s="4"/>
      <c r="W254" s="4"/>
      <c r="X254" s="4"/>
      <c r="Y254" s="4"/>
      <c r="Z254" s="171"/>
      <c r="AA254" s="4"/>
      <c r="AB254" s="4"/>
      <c r="AC254" s="4"/>
      <c r="AD254" s="4"/>
      <c r="AE254" s="170"/>
      <c r="AF254" s="170"/>
      <c r="AG254" s="170"/>
      <c r="AH254" s="56" t="str">
        <f t="array" ref="AH254">XLOOKUP(AJ254,SEA!B:B,SEA!A:A)</f>
        <v>#N/A</v>
      </c>
      <c r="AI254" s="56" t="str">
        <f t="shared" si="1"/>
        <v>#N/A</v>
      </c>
      <c r="AJ254" s="4" t="str">
        <f t="shared" si="9"/>
        <v/>
      </c>
      <c r="AK254" s="4"/>
      <c r="AL254" s="4"/>
      <c r="AM254" s="4"/>
      <c r="AN254" s="56"/>
      <c r="AO254" s="56"/>
      <c r="AP254" s="4"/>
      <c r="AQ254" s="4"/>
      <c r="AR254" s="4"/>
      <c r="AS254" s="4"/>
      <c r="AT254" s="56"/>
      <c r="AU254" s="56"/>
      <c r="AV254" s="4"/>
      <c r="AW254" s="4"/>
      <c r="AX254" s="4"/>
      <c r="AY254" s="4"/>
      <c r="AZ254" s="56"/>
      <c r="BA254" s="56"/>
      <c r="BB254" s="4"/>
      <c r="BC254" s="4"/>
      <c r="BD254" s="4"/>
      <c r="BE254" s="4"/>
      <c r="BF254" s="56"/>
      <c r="BG254" s="56"/>
      <c r="BH254" s="4"/>
      <c r="BI254" s="4"/>
      <c r="BJ254" s="4"/>
      <c r="BK254" s="4"/>
      <c r="BL254" s="56"/>
      <c r="BM254" s="56"/>
      <c r="BN254" s="4"/>
      <c r="BO254" s="4"/>
      <c r="BP254" s="4"/>
      <c r="BQ254" s="4"/>
      <c r="BR254" s="4"/>
      <c r="BS254" s="4"/>
    </row>
    <row r="255">
      <c r="A255" s="166">
        <v>1.0</v>
      </c>
      <c r="B255" s="14"/>
      <c r="C255" s="183"/>
      <c r="D255" s="183"/>
      <c r="E255" s="183"/>
      <c r="F255" s="171"/>
      <c r="G255" s="4"/>
      <c r="H255" s="4"/>
      <c r="I255" s="4"/>
      <c r="J255" s="4"/>
      <c r="K255" s="172"/>
      <c r="L255" s="4"/>
      <c r="M255" s="4"/>
      <c r="N255" s="4"/>
      <c r="O255" s="4"/>
      <c r="P255" s="171"/>
      <c r="Q255" s="4"/>
      <c r="R255" s="4"/>
      <c r="S255" s="4"/>
      <c r="T255" s="4"/>
      <c r="U255" s="172"/>
      <c r="V255" s="4"/>
      <c r="W255" s="4"/>
      <c r="X255" s="4"/>
      <c r="Y255" s="4"/>
      <c r="Z255" s="171"/>
      <c r="AA255" s="4"/>
      <c r="AB255" s="4"/>
      <c r="AC255" s="4"/>
      <c r="AD255" s="4"/>
      <c r="AE255" s="170"/>
      <c r="AF255" s="170"/>
      <c r="AG255" s="170"/>
      <c r="AH255" s="56" t="str">
        <f t="array" ref="AH255">XLOOKUP(AJ255,SEA!B:B,SEA!A:A)</f>
        <v>#N/A</v>
      </c>
      <c r="AI255" s="56" t="str">
        <f t="shared" si="1"/>
        <v>#N/A</v>
      </c>
      <c r="AJ255" s="4" t="str">
        <f t="shared" si="9"/>
        <v/>
      </c>
      <c r="AK255" s="4"/>
      <c r="AL255" s="4"/>
      <c r="AM255" s="4"/>
      <c r="AN255" s="56"/>
      <c r="AO255" s="56"/>
      <c r="AP255" s="4"/>
      <c r="AQ255" s="4"/>
      <c r="AR255" s="4"/>
      <c r="AS255" s="4"/>
      <c r="AT255" s="56"/>
      <c r="AU255" s="56"/>
      <c r="AV255" s="4"/>
      <c r="AW255" s="4"/>
      <c r="AX255" s="4"/>
      <c r="AY255" s="4"/>
      <c r="AZ255" s="56"/>
      <c r="BA255" s="56"/>
      <c r="BB255" s="4"/>
      <c r="BC255" s="4"/>
      <c r="BD255" s="4"/>
      <c r="BE255" s="4"/>
      <c r="BF255" s="56"/>
      <c r="BG255" s="56"/>
      <c r="BH255" s="4"/>
      <c r="BI255" s="4"/>
      <c r="BJ255" s="4"/>
      <c r="BK255" s="4"/>
      <c r="BL255" s="56"/>
      <c r="BM255" s="56"/>
      <c r="BN255" s="4"/>
      <c r="BO255" s="4"/>
      <c r="BP255" s="4"/>
      <c r="BQ255" s="4"/>
      <c r="BR255" s="4"/>
      <c r="BS255" s="4"/>
    </row>
    <row r="256">
      <c r="A256" s="166">
        <v>1.0</v>
      </c>
      <c r="B256" s="14"/>
      <c r="C256" s="183"/>
      <c r="D256" s="183"/>
      <c r="E256" s="183"/>
      <c r="F256" s="171"/>
      <c r="G256" s="4"/>
      <c r="H256" s="4"/>
      <c r="I256" s="4"/>
      <c r="J256" s="4"/>
      <c r="K256" s="172"/>
      <c r="L256" s="4"/>
      <c r="M256" s="4"/>
      <c r="N256" s="4"/>
      <c r="O256" s="4"/>
      <c r="P256" s="171"/>
      <c r="Q256" s="4"/>
      <c r="R256" s="4"/>
      <c r="S256" s="4"/>
      <c r="T256" s="4"/>
      <c r="U256" s="172"/>
      <c r="V256" s="4"/>
      <c r="W256" s="4"/>
      <c r="X256" s="4"/>
      <c r="Y256" s="4"/>
      <c r="Z256" s="171"/>
      <c r="AA256" s="4"/>
      <c r="AB256" s="4"/>
      <c r="AC256" s="4"/>
      <c r="AD256" s="4"/>
      <c r="AE256" s="170"/>
      <c r="AF256" s="170"/>
      <c r="AG256" s="170"/>
      <c r="AH256" s="56" t="str">
        <f t="array" ref="AH256">XLOOKUP(AJ256,SEA!B:B,SEA!A:A)</f>
        <v>#N/A</v>
      </c>
      <c r="AI256" s="56" t="str">
        <f t="shared" si="1"/>
        <v>#N/A</v>
      </c>
      <c r="AJ256" s="4" t="str">
        <f t="shared" si="9"/>
        <v/>
      </c>
      <c r="AK256" s="4"/>
      <c r="AL256" s="4"/>
      <c r="AM256" s="4"/>
      <c r="AN256" s="56"/>
      <c r="AO256" s="56"/>
      <c r="AP256" s="4"/>
      <c r="AQ256" s="4"/>
      <c r="AR256" s="4"/>
      <c r="AS256" s="4"/>
      <c r="AT256" s="56"/>
      <c r="AU256" s="56"/>
      <c r="AV256" s="4"/>
      <c r="AW256" s="4"/>
      <c r="AX256" s="4"/>
      <c r="AY256" s="4"/>
      <c r="AZ256" s="56"/>
      <c r="BA256" s="56"/>
      <c r="BB256" s="4"/>
      <c r="BC256" s="4"/>
      <c r="BD256" s="4"/>
      <c r="BE256" s="4"/>
      <c r="BF256" s="56"/>
      <c r="BG256" s="56"/>
      <c r="BH256" s="4"/>
      <c r="BI256" s="4"/>
      <c r="BJ256" s="4"/>
      <c r="BK256" s="4"/>
      <c r="BL256" s="56"/>
      <c r="BM256" s="56"/>
      <c r="BN256" s="4"/>
      <c r="BO256" s="4"/>
      <c r="BP256" s="4"/>
      <c r="BQ256" s="4"/>
      <c r="BR256" s="4"/>
      <c r="BS256" s="4"/>
    </row>
    <row r="257">
      <c r="A257" s="166">
        <v>1.0</v>
      </c>
      <c r="B257" s="14"/>
      <c r="C257" s="183"/>
      <c r="D257" s="183"/>
      <c r="E257" s="183"/>
      <c r="F257" s="171"/>
      <c r="G257" s="4"/>
      <c r="H257" s="4"/>
      <c r="I257" s="4"/>
      <c r="J257" s="4"/>
      <c r="K257" s="172"/>
      <c r="L257" s="4"/>
      <c r="M257" s="4"/>
      <c r="N257" s="4"/>
      <c r="O257" s="4"/>
      <c r="P257" s="171"/>
      <c r="Q257" s="4"/>
      <c r="R257" s="4"/>
      <c r="S257" s="4"/>
      <c r="T257" s="4"/>
      <c r="U257" s="172"/>
      <c r="V257" s="4"/>
      <c r="W257" s="4"/>
      <c r="X257" s="4"/>
      <c r="Y257" s="4"/>
      <c r="Z257" s="171"/>
      <c r="AA257" s="4"/>
      <c r="AB257" s="4"/>
      <c r="AC257" s="4"/>
      <c r="AD257" s="4"/>
      <c r="AE257" s="170"/>
      <c r="AF257" s="170"/>
      <c r="AG257" s="170"/>
      <c r="AH257" s="56" t="str">
        <f t="array" ref="AH257">XLOOKUP(AJ257,SEA!B:B,SEA!A:A)</f>
        <v>#N/A</v>
      </c>
      <c r="AI257" s="56" t="str">
        <f t="shared" si="1"/>
        <v>#N/A</v>
      </c>
      <c r="AJ257" s="4" t="str">
        <f t="shared" si="9"/>
        <v/>
      </c>
      <c r="AK257" s="4"/>
      <c r="AL257" s="4"/>
      <c r="AM257" s="4"/>
      <c r="AN257" s="56"/>
      <c r="AO257" s="56"/>
      <c r="AP257" s="4"/>
      <c r="AQ257" s="4"/>
      <c r="AR257" s="4"/>
      <c r="AS257" s="4"/>
      <c r="AT257" s="56"/>
      <c r="AU257" s="56"/>
      <c r="AV257" s="4"/>
      <c r="AW257" s="4"/>
      <c r="AX257" s="4"/>
      <c r="AY257" s="4"/>
      <c r="AZ257" s="56"/>
      <c r="BA257" s="56"/>
      <c r="BB257" s="4"/>
      <c r="BC257" s="4"/>
      <c r="BD257" s="4"/>
      <c r="BE257" s="4"/>
      <c r="BF257" s="56"/>
      <c r="BG257" s="56"/>
      <c r="BH257" s="4"/>
      <c r="BI257" s="4"/>
      <c r="BJ257" s="4"/>
      <c r="BK257" s="4"/>
      <c r="BL257" s="56"/>
      <c r="BM257" s="56"/>
      <c r="BN257" s="4"/>
      <c r="BO257" s="4"/>
      <c r="BP257" s="4"/>
      <c r="BQ257" s="4"/>
      <c r="BR257" s="4"/>
      <c r="BS257" s="4"/>
    </row>
    <row r="258">
      <c r="A258" s="166">
        <v>1.0</v>
      </c>
      <c r="B258" s="14"/>
      <c r="C258" s="183"/>
      <c r="D258" s="183"/>
      <c r="E258" s="183"/>
      <c r="F258" s="171"/>
      <c r="G258" s="4"/>
      <c r="H258" s="4"/>
      <c r="I258" s="4"/>
      <c r="J258" s="4"/>
      <c r="K258" s="172"/>
      <c r="L258" s="4"/>
      <c r="M258" s="4"/>
      <c r="N258" s="4"/>
      <c r="O258" s="4"/>
      <c r="P258" s="171"/>
      <c r="Q258" s="4"/>
      <c r="R258" s="4"/>
      <c r="S258" s="4"/>
      <c r="T258" s="4"/>
      <c r="U258" s="172"/>
      <c r="V258" s="4"/>
      <c r="W258" s="4"/>
      <c r="X258" s="4"/>
      <c r="Y258" s="4"/>
      <c r="Z258" s="171"/>
      <c r="AA258" s="4"/>
      <c r="AB258" s="4"/>
      <c r="AC258" s="4"/>
      <c r="AD258" s="4"/>
      <c r="AE258" s="170"/>
      <c r="AF258" s="170"/>
      <c r="AG258" s="170"/>
      <c r="AH258" s="56" t="str">
        <f t="array" ref="AH258">XLOOKUP(AJ258,SEA!B:B,SEA!A:A)</f>
        <v>#N/A</v>
      </c>
      <c r="AI258" s="56" t="str">
        <f t="shared" si="1"/>
        <v>#N/A</v>
      </c>
      <c r="AJ258" s="4" t="str">
        <f t="shared" si="9"/>
        <v/>
      </c>
      <c r="AK258" s="4"/>
      <c r="AL258" s="4"/>
      <c r="AM258" s="4"/>
      <c r="AN258" s="56"/>
      <c r="AO258" s="56"/>
      <c r="AP258" s="4"/>
      <c r="AQ258" s="4"/>
      <c r="AR258" s="4"/>
      <c r="AS258" s="4"/>
      <c r="AT258" s="56"/>
      <c r="AU258" s="56"/>
      <c r="AV258" s="4"/>
      <c r="AW258" s="4"/>
      <c r="AX258" s="4"/>
      <c r="AY258" s="4"/>
      <c r="AZ258" s="56"/>
      <c r="BA258" s="56"/>
      <c r="BB258" s="4"/>
      <c r="BC258" s="4"/>
      <c r="BD258" s="4"/>
      <c r="BE258" s="4"/>
      <c r="BF258" s="56"/>
      <c r="BG258" s="56"/>
      <c r="BH258" s="4"/>
      <c r="BI258" s="4"/>
      <c r="BJ258" s="4"/>
      <c r="BK258" s="4"/>
      <c r="BL258" s="56"/>
      <c r="BM258" s="56"/>
      <c r="BN258" s="4"/>
      <c r="BO258" s="4"/>
      <c r="BP258" s="4"/>
      <c r="BQ258" s="4"/>
      <c r="BR258" s="4"/>
      <c r="BS258" s="4"/>
    </row>
    <row r="259">
      <c r="A259" s="166">
        <v>1.0</v>
      </c>
      <c r="B259" s="14"/>
      <c r="C259" s="183"/>
      <c r="D259" s="183"/>
      <c r="E259" s="183"/>
      <c r="F259" s="171"/>
      <c r="G259" s="4"/>
      <c r="H259" s="4"/>
      <c r="I259" s="4"/>
      <c r="J259" s="4"/>
      <c r="K259" s="172"/>
      <c r="L259" s="4"/>
      <c r="M259" s="4"/>
      <c r="N259" s="4"/>
      <c r="O259" s="4"/>
      <c r="P259" s="171"/>
      <c r="Q259" s="4"/>
      <c r="R259" s="4"/>
      <c r="S259" s="4"/>
      <c r="T259" s="4"/>
      <c r="U259" s="172"/>
      <c r="V259" s="4"/>
      <c r="W259" s="4"/>
      <c r="X259" s="4"/>
      <c r="Y259" s="4"/>
      <c r="Z259" s="171"/>
      <c r="AA259" s="4"/>
      <c r="AB259" s="4"/>
      <c r="AC259" s="4"/>
      <c r="AD259" s="4"/>
      <c r="AE259" s="170"/>
      <c r="AF259" s="170"/>
      <c r="AG259" s="170"/>
      <c r="AH259" s="56" t="str">
        <f t="array" ref="AH259">XLOOKUP(AJ259,SEA!B:B,SEA!A:A)</f>
        <v>#N/A</v>
      </c>
      <c r="AI259" s="56" t="str">
        <f t="shared" si="1"/>
        <v>#N/A</v>
      </c>
      <c r="AJ259" s="4" t="str">
        <f t="shared" si="9"/>
        <v/>
      </c>
      <c r="AK259" s="4"/>
      <c r="AL259" s="4"/>
      <c r="AM259" s="4"/>
      <c r="AN259" s="56"/>
      <c r="AO259" s="56"/>
      <c r="AP259" s="4"/>
      <c r="AQ259" s="4"/>
      <c r="AR259" s="4"/>
      <c r="AS259" s="4"/>
      <c r="AT259" s="56"/>
      <c r="AU259" s="56"/>
      <c r="AV259" s="4"/>
      <c r="AW259" s="4"/>
      <c r="AX259" s="4"/>
      <c r="AY259" s="4"/>
      <c r="AZ259" s="56"/>
      <c r="BA259" s="56"/>
      <c r="BB259" s="4"/>
      <c r="BC259" s="4"/>
      <c r="BD259" s="4"/>
      <c r="BE259" s="4"/>
      <c r="BF259" s="56"/>
      <c r="BG259" s="56"/>
      <c r="BH259" s="4"/>
      <c r="BI259" s="4"/>
      <c r="BJ259" s="4"/>
      <c r="BK259" s="4"/>
      <c r="BL259" s="56"/>
      <c r="BM259" s="56"/>
      <c r="BN259" s="4"/>
      <c r="BO259" s="4"/>
      <c r="BP259" s="4"/>
      <c r="BQ259" s="4"/>
      <c r="BR259" s="4"/>
      <c r="BS259" s="4"/>
    </row>
    <row r="260">
      <c r="A260" s="166">
        <v>1.0</v>
      </c>
      <c r="B260" s="14"/>
      <c r="C260" s="183"/>
      <c r="D260" s="183"/>
      <c r="E260" s="183"/>
      <c r="F260" s="171"/>
      <c r="G260" s="4"/>
      <c r="H260" s="4"/>
      <c r="I260" s="4"/>
      <c r="J260" s="4"/>
      <c r="K260" s="172"/>
      <c r="L260" s="4"/>
      <c r="M260" s="4"/>
      <c r="N260" s="4"/>
      <c r="O260" s="4"/>
      <c r="P260" s="171"/>
      <c r="Q260" s="4"/>
      <c r="R260" s="4"/>
      <c r="S260" s="4"/>
      <c r="T260" s="4"/>
      <c r="U260" s="172"/>
      <c r="V260" s="4"/>
      <c r="W260" s="4"/>
      <c r="X260" s="4"/>
      <c r="Y260" s="4"/>
      <c r="Z260" s="171"/>
      <c r="AA260" s="4"/>
      <c r="AB260" s="4"/>
      <c r="AC260" s="4"/>
      <c r="AD260" s="4"/>
      <c r="AE260" s="170"/>
      <c r="AF260" s="170"/>
      <c r="AG260" s="170"/>
      <c r="AH260" s="56" t="str">
        <f t="array" ref="AH260">XLOOKUP(AJ260,SEA!B:B,SEA!A:A)</f>
        <v>#N/A</v>
      </c>
      <c r="AI260" s="56" t="str">
        <f t="shared" si="1"/>
        <v>#N/A</v>
      </c>
      <c r="AJ260" s="4" t="str">
        <f t="shared" si="9"/>
        <v/>
      </c>
      <c r="AK260" s="4"/>
      <c r="AL260" s="4"/>
      <c r="AM260" s="4"/>
      <c r="AN260" s="56"/>
      <c r="AO260" s="56"/>
      <c r="AP260" s="4"/>
      <c r="AQ260" s="4"/>
      <c r="AR260" s="4"/>
      <c r="AS260" s="4"/>
      <c r="AT260" s="56"/>
      <c r="AU260" s="56"/>
      <c r="AV260" s="4"/>
      <c r="AW260" s="4"/>
      <c r="AX260" s="4"/>
      <c r="AY260" s="4"/>
      <c r="AZ260" s="56"/>
      <c r="BA260" s="56"/>
      <c r="BB260" s="4"/>
      <c r="BC260" s="4"/>
      <c r="BD260" s="4"/>
      <c r="BE260" s="4"/>
      <c r="BF260" s="56"/>
      <c r="BG260" s="56"/>
      <c r="BH260" s="4"/>
      <c r="BI260" s="4"/>
      <c r="BJ260" s="4"/>
      <c r="BK260" s="4"/>
      <c r="BL260" s="56"/>
      <c r="BM260" s="56"/>
      <c r="BN260" s="4"/>
      <c r="BO260" s="4"/>
      <c r="BP260" s="4"/>
      <c r="BQ260" s="4"/>
      <c r="BR260" s="4"/>
      <c r="BS260" s="4"/>
    </row>
    <row r="261">
      <c r="A261" s="166">
        <v>1.0</v>
      </c>
      <c r="B261" s="14"/>
      <c r="C261" s="183"/>
      <c r="D261" s="183"/>
      <c r="E261" s="183"/>
      <c r="F261" s="171"/>
      <c r="G261" s="4"/>
      <c r="H261" s="4"/>
      <c r="I261" s="4"/>
      <c r="J261" s="4"/>
      <c r="K261" s="172"/>
      <c r="L261" s="4"/>
      <c r="M261" s="4"/>
      <c r="N261" s="4"/>
      <c r="O261" s="4"/>
      <c r="P261" s="171"/>
      <c r="Q261" s="4"/>
      <c r="R261" s="4"/>
      <c r="S261" s="4"/>
      <c r="T261" s="4"/>
      <c r="U261" s="172"/>
      <c r="V261" s="4"/>
      <c r="W261" s="4"/>
      <c r="X261" s="4"/>
      <c r="Y261" s="4"/>
      <c r="Z261" s="171"/>
      <c r="AA261" s="4"/>
      <c r="AB261" s="4"/>
      <c r="AC261" s="4"/>
      <c r="AD261" s="4"/>
      <c r="AE261" s="170"/>
      <c r="AF261" s="170"/>
      <c r="AG261" s="170"/>
      <c r="AH261" s="56" t="str">
        <f t="array" ref="AH261">XLOOKUP(AJ261,SEA!B:B,SEA!A:A)</f>
        <v>#N/A</v>
      </c>
      <c r="AI261" s="56" t="str">
        <f t="shared" si="1"/>
        <v>#N/A</v>
      </c>
      <c r="AJ261" s="4" t="str">
        <f t="shared" si="9"/>
        <v/>
      </c>
      <c r="AK261" s="4"/>
      <c r="AL261" s="4"/>
      <c r="AM261" s="4"/>
      <c r="AN261" s="56"/>
      <c r="AO261" s="56"/>
      <c r="AP261" s="4"/>
      <c r="AQ261" s="4"/>
      <c r="AR261" s="4"/>
      <c r="AS261" s="4"/>
      <c r="AT261" s="56"/>
      <c r="AU261" s="56"/>
      <c r="AV261" s="4"/>
      <c r="AW261" s="4"/>
      <c r="AX261" s="4"/>
      <c r="AY261" s="4"/>
      <c r="AZ261" s="56"/>
      <c r="BA261" s="56"/>
      <c r="BB261" s="4"/>
      <c r="BC261" s="4"/>
      <c r="BD261" s="4"/>
      <c r="BE261" s="4"/>
      <c r="BF261" s="56"/>
      <c r="BG261" s="56"/>
      <c r="BH261" s="4"/>
      <c r="BI261" s="4"/>
      <c r="BJ261" s="4"/>
      <c r="BK261" s="4"/>
      <c r="BL261" s="56"/>
      <c r="BM261" s="56"/>
      <c r="BN261" s="4"/>
      <c r="BO261" s="4"/>
      <c r="BP261" s="4"/>
      <c r="BQ261" s="4"/>
      <c r="BR261" s="4"/>
      <c r="BS261" s="4"/>
    </row>
    <row r="262">
      <c r="A262" s="166">
        <v>1.0</v>
      </c>
      <c r="B262" s="14"/>
      <c r="C262" s="183"/>
      <c r="D262" s="183"/>
      <c r="E262" s="183"/>
      <c r="F262" s="171"/>
      <c r="G262" s="4"/>
      <c r="H262" s="4"/>
      <c r="I262" s="4"/>
      <c r="J262" s="4"/>
      <c r="K262" s="172"/>
      <c r="L262" s="4"/>
      <c r="M262" s="4"/>
      <c r="N262" s="4"/>
      <c r="O262" s="4"/>
      <c r="P262" s="171"/>
      <c r="Q262" s="4"/>
      <c r="R262" s="4"/>
      <c r="S262" s="4"/>
      <c r="T262" s="4"/>
      <c r="U262" s="172"/>
      <c r="V262" s="4"/>
      <c r="W262" s="4"/>
      <c r="X262" s="4"/>
      <c r="Y262" s="4"/>
      <c r="Z262" s="171"/>
      <c r="AA262" s="4"/>
      <c r="AB262" s="4"/>
      <c r="AC262" s="4"/>
      <c r="AD262" s="4"/>
      <c r="AE262" s="170"/>
      <c r="AF262" s="170"/>
      <c r="AG262" s="170"/>
      <c r="AH262" s="56" t="str">
        <f t="array" ref="AH262">XLOOKUP(AJ262,SEA!B:B,SEA!A:A)</f>
        <v>#N/A</v>
      </c>
      <c r="AI262" s="56" t="str">
        <f t="shared" si="1"/>
        <v>#N/A</v>
      </c>
      <c r="AJ262" s="4" t="str">
        <f t="shared" si="9"/>
        <v/>
      </c>
      <c r="AK262" s="4"/>
      <c r="AL262" s="4"/>
      <c r="AM262" s="4"/>
      <c r="AN262" s="56"/>
      <c r="AO262" s="56"/>
      <c r="AP262" s="4"/>
      <c r="AQ262" s="4"/>
      <c r="AR262" s="4"/>
      <c r="AS262" s="4"/>
      <c r="AT262" s="56"/>
      <c r="AU262" s="56"/>
      <c r="AV262" s="4"/>
      <c r="AW262" s="4"/>
      <c r="AX262" s="4"/>
      <c r="AY262" s="4"/>
      <c r="AZ262" s="56"/>
      <c r="BA262" s="56"/>
      <c r="BB262" s="4"/>
      <c r="BC262" s="4"/>
      <c r="BD262" s="4"/>
      <c r="BE262" s="4"/>
      <c r="BF262" s="56"/>
      <c r="BG262" s="56"/>
      <c r="BH262" s="4"/>
      <c r="BI262" s="4"/>
      <c r="BJ262" s="4"/>
      <c r="BK262" s="4"/>
      <c r="BL262" s="56"/>
      <c r="BM262" s="56"/>
      <c r="BN262" s="4"/>
      <c r="BO262" s="4"/>
      <c r="BP262" s="4"/>
      <c r="BQ262" s="4"/>
      <c r="BR262" s="4"/>
      <c r="BS262" s="4"/>
    </row>
    <row r="263">
      <c r="A263" s="166">
        <v>1.0</v>
      </c>
      <c r="B263" s="14"/>
      <c r="C263" s="183"/>
      <c r="D263" s="183"/>
      <c r="E263" s="183"/>
      <c r="F263" s="171"/>
      <c r="G263" s="4"/>
      <c r="H263" s="4"/>
      <c r="I263" s="4"/>
      <c r="J263" s="4"/>
      <c r="K263" s="172"/>
      <c r="L263" s="4"/>
      <c r="M263" s="4"/>
      <c r="N263" s="4"/>
      <c r="O263" s="4"/>
      <c r="P263" s="171"/>
      <c r="Q263" s="4"/>
      <c r="R263" s="4"/>
      <c r="S263" s="4"/>
      <c r="T263" s="4"/>
      <c r="U263" s="172"/>
      <c r="V263" s="4"/>
      <c r="W263" s="4"/>
      <c r="X263" s="4"/>
      <c r="Y263" s="4"/>
      <c r="Z263" s="171"/>
      <c r="AA263" s="4"/>
      <c r="AB263" s="4"/>
      <c r="AC263" s="4"/>
      <c r="AD263" s="4"/>
      <c r="AE263" s="170"/>
      <c r="AF263" s="170"/>
      <c r="AG263" s="170"/>
      <c r="AH263" s="56" t="str">
        <f t="array" ref="AH263">XLOOKUP(AJ263,SEA!B:B,SEA!A:A)</f>
        <v>#N/A</v>
      </c>
      <c r="AI263" s="56" t="str">
        <f t="shared" si="1"/>
        <v>#N/A</v>
      </c>
      <c r="AJ263" s="4" t="str">
        <f t="shared" si="9"/>
        <v/>
      </c>
      <c r="AK263" s="4"/>
      <c r="AL263" s="4"/>
      <c r="AM263" s="4"/>
      <c r="AN263" s="56"/>
      <c r="AO263" s="56"/>
      <c r="AP263" s="4"/>
      <c r="AQ263" s="4"/>
      <c r="AR263" s="4"/>
      <c r="AS263" s="4"/>
      <c r="AT263" s="56"/>
      <c r="AU263" s="56"/>
      <c r="AV263" s="4"/>
      <c r="AW263" s="4"/>
      <c r="AX263" s="4"/>
      <c r="AY263" s="4"/>
      <c r="AZ263" s="56"/>
      <c r="BA263" s="56"/>
      <c r="BB263" s="4"/>
      <c r="BC263" s="4"/>
      <c r="BD263" s="4"/>
      <c r="BE263" s="4"/>
      <c r="BF263" s="56"/>
      <c r="BG263" s="56"/>
      <c r="BH263" s="4"/>
      <c r="BI263" s="4"/>
      <c r="BJ263" s="4"/>
      <c r="BK263" s="4"/>
      <c r="BL263" s="56"/>
      <c r="BM263" s="56"/>
      <c r="BN263" s="4"/>
      <c r="BO263" s="4"/>
      <c r="BP263" s="4"/>
      <c r="BQ263" s="4"/>
      <c r="BR263" s="4"/>
      <c r="BS263" s="4"/>
    </row>
    <row r="264">
      <c r="A264" s="166">
        <v>1.0</v>
      </c>
      <c r="B264" s="14"/>
      <c r="C264" s="183"/>
      <c r="D264" s="183"/>
      <c r="E264" s="183"/>
      <c r="F264" s="171"/>
      <c r="G264" s="4"/>
      <c r="H264" s="4"/>
      <c r="I264" s="4"/>
      <c r="J264" s="4"/>
      <c r="K264" s="172"/>
      <c r="L264" s="4"/>
      <c r="M264" s="4"/>
      <c r="N264" s="4"/>
      <c r="O264" s="4"/>
      <c r="P264" s="171"/>
      <c r="Q264" s="4"/>
      <c r="R264" s="4"/>
      <c r="S264" s="4"/>
      <c r="T264" s="4"/>
      <c r="U264" s="172"/>
      <c r="V264" s="4"/>
      <c r="W264" s="4"/>
      <c r="X264" s="4"/>
      <c r="Y264" s="4"/>
      <c r="Z264" s="171"/>
      <c r="AA264" s="4"/>
      <c r="AB264" s="4"/>
      <c r="AC264" s="4"/>
      <c r="AD264" s="4"/>
      <c r="AE264" s="170"/>
      <c r="AF264" s="170"/>
      <c r="AG264" s="170"/>
      <c r="AH264" s="56" t="str">
        <f t="array" ref="AH264">XLOOKUP(AJ264,SEA!B:B,SEA!A:A)</f>
        <v>#N/A</v>
      </c>
      <c r="AI264" s="56" t="str">
        <f t="shared" si="1"/>
        <v>#N/A</v>
      </c>
      <c r="AJ264" s="4" t="str">
        <f t="shared" si="9"/>
        <v/>
      </c>
      <c r="AK264" s="4"/>
      <c r="AL264" s="4"/>
      <c r="AM264" s="4"/>
      <c r="AN264" s="56"/>
      <c r="AO264" s="56"/>
      <c r="AP264" s="4"/>
      <c r="AQ264" s="4"/>
      <c r="AR264" s="4"/>
      <c r="AS264" s="4"/>
      <c r="AT264" s="56"/>
      <c r="AU264" s="56"/>
      <c r="AV264" s="4"/>
      <c r="AW264" s="4"/>
      <c r="AX264" s="4"/>
      <c r="AY264" s="4"/>
      <c r="AZ264" s="56"/>
      <c r="BA264" s="56"/>
      <c r="BB264" s="4"/>
      <c r="BC264" s="4"/>
      <c r="BD264" s="4"/>
      <c r="BE264" s="4"/>
      <c r="BF264" s="56"/>
      <c r="BG264" s="56"/>
      <c r="BH264" s="4"/>
      <c r="BI264" s="4"/>
      <c r="BJ264" s="4"/>
      <c r="BK264" s="4"/>
      <c r="BL264" s="56"/>
      <c r="BM264" s="56"/>
      <c r="BN264" s="4"/>
      <c r="BO264" s="4"/>
      <c r="BP264" s="4"/>
      <c r="BQ264" s="4"/>
      <c r="BR264" s="4"/>
      <c r="BS264" s="4"/>
    </row>
    <row r="265">
      <c r="A265" s="166">
        <v>1.0</v>
      </c>
      <c r="B265" s="14"/>
      <c r="C265" s="183"/>
      <c r="D265" s="183"/>
      <c r="E265" s="183"/>
      <c r="F265" s="171"/>
      <c r="G265" s="4"/>
      <c r="H265" s="4"/>
      <c r="I265" s="4"/>
      <c r="J265" s="4"/>
      <c r="K265" s="172"/>
      <c r="L265" s="4"/>
      <c r="M265" s="4"/>
      <c r="N265" s="4"/>
      <c r="O265" s="4"/>
      <c r="P265" s="171"/>
      <c r="Q265" s="4"/>
      <c r="R265" s="4"/>
      <c r="S265" s="4"/>
      <c r="T265" s="4"/>
      <c r="U265" s="172"/>
      <c r="V265" s="4"/>
      <c r="W265" s="4"/>
      <c r="X265" s="4"/>
      <c r="Y265" s="4"/>
      <c r="Z265" s="171"/>
      <c r="AA265" s="4"/>
      <c r="AB265" s="4"/>
      <c r="AC265" s="4"/>
      <c r="AD265" s="4"/>
      <c r="AE265" s="170"/>
      <c r="AF265" s="170"/>
      <c r="AG265" s="170"/>
      <c r="AH265" s="56" t="str">
        <f t="array" ref="AH265">XLOOKUP(AJ265,SEA!B:B,SEA!A:A)</f>
        <v>#N/A</v>
      </c>
      <c r="AI265" s="56" t="str">
        <f t="shared" si="1"/>
        <v>#N/A</v>
      </c>
      <c r="AJ265" s="4" t="str">
        <f t="shared" si="9"/>
        <v/>
      </c>
      <c r="AK265" s="4"/>
      <c r="AL265" s="4"/>
      <c r="AM265" s="4"/>
      <c r="AN265" s="56"/>
      <c r="AO265" s="56"/>
      <c r="AP265" s="4"/>
      <c r="AQ265" s="4"/>
      <c r="AR265" s="4"/>
      <c r="AS265" s="4"/>
      <c r="AT265" s="56"/>
      <c r="AU265" s="56"/>
      <c r="AV265" s="4"/>
      <c r="AW265" s="4"/>
      <c r="AX265" s="4"/>
      <c r="AY265" s="4"/>
      <c r="AZ265" s="56"/>
      <c r="BA265" s="56"/>
      <c r="BB265" s="4"/>
      <c r="BC265" s="4"/>
      <c r="BD265" s="4"/>
      <c r="BE265" s="4"/>
      <c r="BF265" s="56"/>
      <c r="BG265" s="56"/>
      <c r="BH265" s="4"/>
      <c r="BI265" s="4"/>
      <c r="BJ265" s="4"/>
      <c r="BK265" s="4"/>
      <c r="BL265" s="56"/>
      <c r="BM265" s="56"/>
      <c r="BN265" s="4"/>
      <c r="BO265" s="4"/>
      <c r="BP265" s="4"/>
      <c r="BQ265" s="4"/>
      <c r="BR265" s="4"/>
      <c r="BS265" s="4"/>
    </row>
    <row r="266">
      <c r="A266" s="166">
        <v>1.0</v>
      </c>
      <c r="B266" s="14"/>
      <c r="C266" s="183"/>
      <c r="D266" s="183"/>
      <c r="E266" s="183"/>
      <c r="F266" s="171"/>
      <c r="G266" s="4"/>
      <c r="H266" s="4"/>
      <c r="I266" s="4"/>
      <c r="J266" s="4"/>
      <c r="K266" s="172"/>
      <c r="L266" s="4"/>
      <c r="M266" s="4"/>
      <c r="N266" s="4"/>
      <c r="O266" s="4"/>
      <c r="P266" s="171"/>
      <c r="Q266" s="4"/>
      <c r="R266" s="4"/>
      <c r="S266" s="4"/>
      <c r="T266" s="4"/>
      <c r="U266" s="172"/>
      <c r="V266" s="4"/>
      <c r="W266" s="4"/>
      <c r="X266" s="4"/>
      <c r="Y266" s="4"/>
      <c r="Z266" s="171"/>
      <c r="AA266" s="4"/>
      <c r="AB266" s="4"/>
      <c r="AC266" s="4"/>
      <c r="AD266" s="4"/>
      <c r="AE266" s="170"/>
      <c r="AF266" s="170"/>
      <c r="AG266" s="170"/>
      <c r="AH266" s="56" t="str">
        <f t="array" ref="AH266">XLOOKUP(AJ266,SEA!B:B,SEA!A:A)</f>
        <v>#N/A</v>
      </c>
      <c r="AI266" s="56" t="str">
        <f t="shared" si="1"/>
        <v>#N/A</v>
      </c>
      <c r="AJ266" s="4" t="str">
        <f t="shared" si="9"/>
        <v/>
      </c>
      <c r="AK266" s="4"/>
      <c r="AL266" s="4"/>
      <c r="AM266" s="4"/>
      <c r="AN266" s="56"/>
      <c r="AO266" s="56"/>
      <c r="AP266" s="4"/>
      <c r="AQ266" s="4"/>
      <c r="AR266" s="4"/>
      <c r="AS266" s="4"/>
      <c r="AT266" s="56"/>
      <c r="AU266" s="56"/>
      <c r="AV266" s="4"/>
      <c r="AW266" s="4"/>
      <c r="AX266" s="4"/>
      <c r="AY266" s="4"/>
      <c r="AZ266" s="56"/>
      <c r="BA266" s="56"/>
      <c r="BB266" s="4"/>
      <c r="BC266" s="4"/>
      <c r="BD266" s="4"/>
      <c r="BE266" s="4"/>
      <c r="BF266" s="56"/>
      <c r="BG266" s="56"/>
      <c r="BH266" s="4"/>
      <c r="BI266" s="4"/>
      <c r="BJ266" s="4"/>
      <c r="BK266" s="4"/>
      <c r="BL266" s="56"/>
      <c r="BM266" s="56"/>
      <c r="BN266" s="4"/>
      <c r="BO266" s="4"/>
      <c r="BP266" s="4"/>
      <c r="BQ266" s="4"/>
      <c r="BR266" s="4"/>
      <c r="BS266" s="4"/>
    </row>
    <row r="267">
      <c r="A267" s="166">
        <v>1.0</v>
      </c>
      <c r="B267" s="14"/>
      <c r="C267" s="183"/>
      <c r="D267" s="183"/>
      <c r="E267" s="183"/>
      <c r="F267" s="171"/>
      <c r="G267" s="4"/>
      <c r="H267" s="4"/>
      <c r="I267" s="4"/>
      <c r="J267" s="4"/>
      <c r="K267" s="172"/>
      <c r="L267" s="4"/>
      <c r="M267" s="4"/>
      <c r="N267" s="4"/>
      <c r="O267" s="4"/>
      <c r="P267" s="171"/>
      <c r="Q267" s="4"/>
      <c r="R267" s="4"/>
      <c r="S267" s="4"/>
      <c r="T267" s="4"/>
      <c r="U267" s="172"/>
      <c r="V267" s="4"/>
      <c r="W267" s="4"/>
      <c r="X267" s="4"/>
      <c r="Y267" s="4"/>
      <c r="Z267" s="171"/>
      <c r="AA267" s="4"/>
      <c r="AB267" s="4"/>
      <c r="AC267" s="4"/>
      <c r="AD267" s="4"/>
      <c r="AE267" s="170"/>
      <c r="AF267" s="170"/>
      <c r="AG267" s="170"/>
      <c r="AH267" s="56" t="str">
        <f t="array" ref="AH267">XLOOKUP(AJ267,SEA!B:B,SEA!A:A)</f>
        <v>#N/A</v>
      </c>
      <c r="AI267" s="56" t="str">
        <f t="shared" si="1"/>
        <v>#N/A</v>
      </c>
      <c r="AJ267" s="4" t="str">
        <f t="shared" si="9"/>
        <v/>
      </c>
      <c r="AK267" s="4"/>
      <c r="AL267" s="4"/>
      <c r="AM267" s="4"/>
      <c r="AN267" s="56"/>
      <c r="AO267" s="56"/>
      <c r="AP267" s="4"/>
      <c r="AQ267" s="4"/>
      <c r="AR267" s="4"/>
      <c r="AS267" s="4"/>
      <c r="AT267" s="56"/>
      <c r="AU267" s="56"/>
      <c r="AV267" s="4"/>
      <c r="AW267" s="4"/>
      <c r="AX267" s="4"/>
      <c r="AY267" s="4"/>
      <c r="AZ267" s="56"/>
      <c r="BA267" s="56"/>
      <c r="BB267" s="4"/>
      <c r="BC267" s="4"/>
      <c r="BD267" s="4"/>
      <c r="BE267" s="4"/>
      <c r="BF267" s="56"/>
      <c r="BG267" s="56"/>
      <c r="BH267" s="4"/>
      <c r="BI267" s="4"/>
      <c r="BJ267" s="4"/>
      <c r="BK267" s="4"/>
      <c r="BL267" s="56"/>
      <c r="BM267" s="56"/>
      <c r="BN267" s="4"/>
      <c r="BO267" s="4"/>
      <c r="BP267" s="4"/>
      <c r="BQ267" s="4"/>
      <c r="BR267" s="4"/>
      <c r="BS267" s="4"/>
    </row>
    <row r="268">
      <c r="A268" s="166">
        <v>1.0</v>
      </c>
      <c r="B268" s="14"/>
      <c r="C268" s="183"/>
      <c r="D268" s="183"/>
      <c r="E268" s="183"/>
      <c r="F268" s="171"/>
      <c r="G268" s="4"/>
      <c r="H268" s="4"/>
      <c r="I268" s="4"/>
      <c r="J268" s="4"/>
      <c r="K268" s="172"/>
      <c r="L268" s="4"/>
      <c r="M268" s="4"/>
      <c r="N268" s="4"/>
      <c r="O268" s="4"/>
      <c r="P268" s="171"/>
      <c r="Q268" s="4"/>
      <c r="R268" s="4"/>
      <c r="S268" s="4"/>
      <c r="T268" s="4"/>
      <c r="U268" s="172"/>
      <c r="V268" s="4"/>
      <c r="W268" s="4"/>
      <c r="X268" s="4"/>
      <c r="Y268" s="4"/>
      <c r="Z268" s="171"/>
      <c r="AA268" s="4"/>
      <c r="AB268" s="4"/>
      <c r="AC268" s="4"/>
      <c r="AD268" s="4"/>
      <c r="AE268" s="170"/>
      <c r="AF268" s="170"/>
      <c r="AG268" s="170"/>
      <c r="AH268" s="56" t="str">
        <f t="array" ref="AH268">XLOOKUP(AJ268,SEA!B:B,SEA!A:A)</f>
        <v>#N/A</v>
      </c>
      <c r="AI268" s="56" t="str">
        <f t="shared" si="1"/>
        <v>#N/A</v>
      </c>
      <c r="AJ268" s="4" t="str">
        <f t="shared" si="9"/>
        <v/>
      </c>
      <c r="AK268" s="4"/>
      <c r="AL268" s="4"/>
      <c r="AM268" s="4"/>
      <c r="AN268" s="56"/>
      <c r="AO268" s="56"/>
      <c r="AP268" s="4"/>
      <c r="AQ268" s="4"/>
      <c r="AR268" s="4"/>
      <c r="AS268" s="4"/>
      <c r="AT268" s="56"/>
      <c r="AU268" s="56"/>
      <c r="AV268" s="4"/>
      <c r="AW268" s="4"/>
      <c r="AX268" s="4"/>
      <c r="AY268" s="4"/>
      <c r="AZ268" s="56"/>
      <c r="BA268" s="56"/>
      <c r="BB268" s="4"/>
      <c r="BC268" s="4"/>
      <c r="BD268" s="4"/>
      <c r="BE268" s="4"/>
      <c r="BF268" s="56"/>
      <c r="BG268" s="56"/>
      <c r="BH268" s="4"/>
      <c r="BI268" s="4"/>
      <c r="BJ268" s="4"/>
      <c r="BK268" s="4"/>
      <c r="BL268" s="56"/>
      <c r="BM268" s="56"/>
      <c r="BN268" s="4"/>
      <c r="BO268" s="4"/>
      <c r="BP268" s="4"/>
      <c r="BQ268" s="4"/>
      <c r="BR268" s="4"/>
      <c r="BS268" s="4"/>
    </row>
    <row r="269">
      <c r="A269" s="166">
        <v>1.0</v>
      </c>
      <c r="B269" s="14"/>
      <c r="C269" s="183"/>
      <c r="D269" s="183"/>
      <c r="E269" s="183"/>
      <c r="F269" s="171"/>
      <c r="G269" s="4"/>
      <c r="H269" s="4"/>
      <c r="I269" s="4"/>
      <c r="J269" s="4"/>
      <c r="K269" s="172"/>
      <c r="L269" s="4"/>
      <c r="M269" s="4"/>
      <c r="N269" s="4"/>
      <c r="O269" s="4"/>
      <c r="P269" s="171"/>
      <c r="Q269" s="4"/>
      <c r="R269" s="4"/>
      <c r="S269" s="4"/>
      <c r="T269" s="4"/>
      <c r="U269" s="172"/>
      <c r="V269" s="4"/>
      <c r="W269" s="4"/>
      <c r="X269" s="4"/>
      <c r="Y269" s="4"/>
      <c r="Z269" s="171"/>
      <c r="AA269" s="4"/>
      <c r="AB269" s="4"/>
      <c r="AC269" s="4"/>
      <c r="AD269" s="4"/>
      <c r="AE269" s="170"/>
      <c r="AF269" s="170"/>
      <c r="AG269" s="170"/>
      <c r="AH269" s="56" t="str">
        <f t="array" ref="AH269">XLOOKUP(AJ269,SEA!B:B,SEA!A:A)</f>
        <v>#N/A</v>
      </c>
      <c r="AI269" s="56" t="str">
        <f t="shared" si="1"/>
        <v>#N/A</v>
      </c>
      <c r="AJ269" s="4" t="str">
        <f t="shared" si="9"/>
        <v/>
      </c>
      <c r="AK269" s="4"/>
      <c r="AL269" s="4"/>
      <c r="AM269" s="4"/>
      <c r="AN269" s="56"/>
      <c r="AO269" s="56"/>
      <c r="AP269" s="4"/>
      <c r="AQ269" s="4"/>
      <c r="AR269" s="4"/>
      <c r="AS269" s="4"/>
      <c r="AT269" s="56"/>
      <c r="AU269" s="56"/>
      <c r="AV269" s="4"/>
      <c r="AW269" s="4"/>
      <c r="AX269" s="4"/>
      <c r="AY269" s="4"/>
      <c r="AZ269" s="56"/>
      <c r="BA269" s="56"/>
      <c r="BB269" s="4"/>
      <c r="BC269" s="4"/>
      <c r="BD269" s="4"/>
      <c r="BE269" s="4"/>
      <c r="BF269" s="56"/>
      <c r="BG269" s="56"/>
      <c r="BH269" s="4"/>
      <c r="BI269" s="4"/>
      <c r="BJ269" s="4"/>
      <c r="BK269" s="4"/>
      <c r="BL269" s="56"/>
      <c r="BM269" s="56"/>
      <c r="BN269" s="4"/>
      <c r="BO269" s="4"/>
      <c r="BP269" s="4"/>
      <c r="BQ269" s="4"/>
      <c r="BR269" s="4"/>
      <c r="BS269" s="4"/>
    </row>
    <row r="270">
      <c r="A270" s="166">
        <v>1.0</v>
      </c>
      <c r="B270" s="14"/>
      <c r="C270" s="183"/>
      <c r="D270" s="183"/>
      <c r="E270" s="183"/>
      <c r="F270" s="171"/>
      <c r="G270" s="4"/>
      <c r="H270" s="4"/>
      <c r="I270" s="4"/>
      <c r="J270" s="4"/>
      <c r="K270" s="172"/>
      <c r="L270" s="4"/>
      <c r="M270" s="4"/>
      <c r="N270" s="4"/>
      <c r="O270" s="4"/>
      <c r="P270" s="171"/>
      <c r="Q270" s="4"/>
      <c r="R270" s="4"/>
      <c r="S270" s="4"/>
      <c r="T270" s="4"/>
      <c r="U270" s="172"/>
      <c r="V270" s="4"/>
      <c r="W270" s="4"/>
      <c r="X270" s="4"/>
      <c r="Y270" s="4"/>
      <c r="Z270" s="171"/>
      <c r="AA270" s="4"/>
      <c r="AB270" s="4"/>
      <c r="AC270" s="4"/>
      <c r="AD270" s="4"/>
      <c r="AE270" s="170"/>
      <c r="AF270" s="170"/>
      <c r="AG270" s="170"/>
      <c r="AH270" s="56" t="str">
        <f t="array" ref="AH270">XLOOKUP(AJ270,SEA!B:B,SEA!A:A)</f>
        <v>#N/A</v>
      </c>
      <c r="AI270" s="56" t="str">
        <f t="shared" si="1"/>
        <v>#N/A</v>
      </c>
      <c r="AJ270" s="4" t="str">
        <f t="shared" si="9"/>
        <v/>
      </c>
      <c r="AK270" s="4"/>
      <c r="AL270" s="4"/>
      <c r="AM270" s="4"/>
      <c r="AN270" s="56"/>
      <c r="AO270" s="56"/>
      <c r="AP270" s="4"/>
      <c r="AQ270" s="4"/>
      <c r="AR270" s="4"/>
      <c r="AS270" s="4"/>
      <c r="AT270" s="56"/>
      <c r="AU270" s="56"/>
      <c r="AV270" s="4"/>
      <c r="AW270" s="4"/>
      <c r="AX270" s="4"/>
      <c r="AY270" s="4"/>
      <c r="AZ270" s="56"/>
      <c r="BA270" s="56"/>
      <c r="BB270" s="4"/>
      <c r="BC270" s="4"/>
      <c r="BD270" s="4"/>
      <c r="BE270" s="4"/>
      <c r="BF270" s="56"/>
      <c r="BG270" s="56"/>
      <c r="BH270" s="4"/>
      <c r="BI270" s="4"/>
      <c r="BJ270" s="4"/>
      <c r="BK270" s="4"/>
      <c r="BL270" s="56"/>
      <c r="BM270" s="56"/>
      <c r="BN270" s="4"/>
      <c r="BO270" s="4"/>
      <c r="BP270" s="4"/>
      <c r="BQ270" s="4"/>
      <c r="BR270" s="4"/>
      <c r="BS270" s="4"/>
    </row>
    <row r="271">
      <c r="A271" s="166">
        <v>1.0</v>
      </c>
      <c r="B271" s="14"/>
      <c r="C271" s="183"/>
      <c r="D271" s="183"/>
      <c r="E271" s="183"/>
      <c r="F271" s="171"/>
      <c r="G271" s="4"/>
      <c r="H271" s="4"/>
      <c r="I271" s="4"/>
      <c r="J271" s="4"/>
      <c r="K271" s="172"/>
      <c r="L271" s="4"/>
      <c r="M271" s="4"/>
      <c r="N271" s="4"/>
      <c r="O271" s="4"/>
      <c r="P271" s="171"/>
      <c r="Q271" s="4"/>
      <c r="R271" s="4"/>
      <c r="S271" s="4"/>
      <c r="T271" s="4"/>
      <c r="U271" s="172"/>
      <c r="V271" s="4"/>
      <c r="W271" s="4"/>
      <c r="X271" s="4"/>
      <c r="Y271" s="4"/>
      <c r="Z271" s="171"/>
      <c r="AA271" s="4"/>
      <c r="AB271" s="4"/>
      <c r="AC271" s="4"/>
      <c r="AD271" s="4"/>
      <c r="AE271" s="170"/>
      <c r="AF271" s="170"/>
      <c r="AG271" s="170"/>
      <c r="AH271" s="56" t="str">
        <f t="array" ref="AH271">XLOOKUP(AJ271,SEA!B:B,SEA!A:A)</f>
        <v>#N/A</v>
      </c>
      <c r="AI271" s="56" t="str">
        <f t="shared" si="1"/>
        <v>#N/A</v>
      </c>
      <c r="AJ271" s="4" t="str">
        <f t="shared" si="9"/>
        <v/>
      </c>
      <c r="AK271" s="4"/>
      <c r="AL271" s="4"/>
      <c r="AM271" s="4"/>
      <c r="AN271" s="56"/>
      <c r="AO271" s="56"/>
      <c r="AP271" s="4"/>
      <c r="AQ271" s="4"/>
      <c r="AR271" s="4"/>
      <c r="AS271" s="4"/>
      <c r="AT271" s="56"/>
      <c r="AU271" s="56"/>
      <c r="AV271" s="4"/>
      <c r="AW271" s="4"/>
      <c r="AX271" s="4"/>
      <c r="AY271" s="4"/>
      <c r="AZ271" s="56"/>
      <c r="BA271" s="56"/>
      <c r="BB271" s="4"/>
      <c r="BC271" s="4"/>
      <c r="BD271" s="4"/>
      <c r="BE271" s="4"/>
      <c r="BF271" s="56"/>
      <c r="BG271" s="56"/>
      <c r="BH271" s="4"/>
      <c r="BI271" s="4"/>
      <c r="BJ271" s="4"/>
      <c r="BK271" s="4"/>
      <c r="BL271" s="56"/>
      <c r="BM271" s="56"/>
      <c r="BN271" s="4"/>
      <c r="BO271" s="4"/>
      <c r="BP271" s="4"/>
      <c r="BQ271" s="4"/>
      <c r="BR271" s="4"/>
      <c r="BS271" s="4"/>
    </row>
    <row r="272">
      <c r="A272" s="166">
        <v>1.0</v>
      </c>
      <c r="B272" s="14"/>
      <c r="C272" s="183"/>
      <c r="D272" s="183"/>
      <c r="E272" s="183"/>
      <c r="F272" s="171"/>
      <c r="G272" s="4"/>
      <c r="H272" s="4"/>
      <c r="I272" s="4"/>
      <c r="J272" s="4"/>
      <c r="K272" s="172"/>
      <c r="L272" s="4"/>
      <c r="M272" s="4"/>
      <c r="N272" s="4"/>
      <c r="O272" s="4"/>
      <c r="P272" s="171"/>
      <c r="Q272" s="4"/>
      <c r="R272" s="4"/>
      <c r="S272" s="4"/>
      <c r="T272" s="4"/>
      <c r="U272" s="172"/>
      <c r="V272" s="4"/>
      <c r="W272" s="4"/>
      <c r="X272" s="4"/>
      <c r="Y272" s="4"/>
      <c r="Z272" s="171"/>
      <c r="AA272" s="4"/>
      <c r="AB272" s="4"/>
      <c r="AC272" s="4"/>
      <c r="AD272" s="4"/>
      <c r="AE272" s="170"/>
      <c r="AF272" s="170"/>
      <c r="AG272" s="170"/>
      <c r="AH272" s="56" t="str">
        <f t="array" ref="AH272">XLOOKUP(AJ272,SEA!B:B,SEA!A:A)</f>
        <v>#N/A</v>
      </c>
      <c r="AI272" s="56" t="str">
        <f t="shared" si="1"/>
        <v>#N/A</v>
      </c>
      <c r="AJ272" s="4" t="str">
        <f t="shared" si="9"/>
        <v/>
      </c>
      <c r="AK272" s="4"/>
      <c r="AL272" s="4"/>
      <c r="AM272" s="4"/>
      <c r="AN272" s="56"/>
      <c r="AO272" s="56"/>
      <c r="AP272" s="4"/>
      <c r="AQ272" s="4"/>
      <c r="AR272" s="4"/>
      <c r="AS272" s="4"/>
      <c r="AT272" s="56"/>
      <c r="AU272" s="56"/>
      <c r="AV272" s="4"/>
      <c r="AW272" s="4"/>
      <c r="AX272" s="4"/>
      <c r="AY272" s="4"/>
      <c r="AZ272" s="56"/>
      <c r="BA272" s="56"/>
      <c r="BB272" s="4"/>
      <c r="BC272" s="4"/>
      <c r="BD272" s="4"/>
      <c r="BE272" s="4"/>
      <c r="BF272" s="56"/>
      <c r="BG272" s="56"/>
      <c r="BH272" s="4"/>
      <c r="BI272" s="4"/>
      <c r="BJ272" s="4"/>
      <c r="BK272" s="4"/>
      <c r="BL272" s="56"/>
      <c r="BM272" s="56"/>
      <c r="BN272" s="4"/>
      <c r="BO272" s="4"/>
      <c r="BP272" s="4"/>
      <c r="BQ272" s="4"/>
      <c r="BR272" s="4"/>
      <c r="BS272" s="4"/>
    </row>
    <row r="273">
      <c r="A273" s="166">
        <v>1.0</v>
      </c>
      <c r="B273" s="14"/>
      <c r="C273" s="183"/>
      <c r="D273" s="183"/>
      <c r="E273" s="183"/>
      <c r="F273" s="171"/>
      <c r="G273" s="4"/>
      <c r="H273" s="4"/>
      <c r="I273" s="4"/>
      <c r="J273" s="4"/>
      <c r="K273" s="172"/>
      <c r="L273" s="4"/>
      <c r="M273" s="4"/>
      <c r="N273" s="4"/>
      <c r="O273" s="4"/>
      <c r="P273" s="171"/>
      <c r="Q273" s="4"/>
      <c r="R273" s="4"/>
      <c r="S273" s="4"/>
      <c r="T273" s="4"/>
      <c r="U273" s="172"/>
      <c r="V273" s="4"/>
      <c r="W273" s="4"/>
      <c r="X273" s="4"/>
      <c r="Y273" s="4"/>
      <c r="Z273" s="171"/>
      <c r="AA273" s="4"/>
      <c r="AB273" s="4"/>
      <c r="AC273" s="4"/>
      <c r="AD273" s="4"/>
      <c r="AE273" s="170"/>
      <c r="AF273" s="170"/>
      <c r="AG273" s="170"/>
      <c r="AH273" s="56" t="str">
        <f t="array" ref="AH273">XLOOKUP(AJ273,SEA!B:B,SEA!A:A)</f>
        <v>#N/A</v>
      </c>
      <c r="AI273" s="56" t="str">
        <f t="shared" si="1"/>
        <v>#N/A</v>
      </c>
      <c r="AJ273" s="4" t="str">
        <f t="shared" si="9"/>
        <v/>
      </c>
      <c r="AK273" s="4"/>
      <c r="AL273" s="4"/>
      <c r="AM273" s="4"/>
      <c r="AN273" s="56"/>
      <c r="AO273" s="56"/>
      <c r="AP273" s="4"/>
      <c r="AQ273" s="4"/>
      <c r="AR273" s="4"/>
      <c r="AS273" s="4"/>
      <c r="AT273" s="56"/>
      <c r="AU273" s="56"/>
      <c r="AV273" s="4"/>
      <c r="AW273" s="4"/>
      <c r="AX273" s="4"/>
      <c r="AY273" s="4"/>
      <c r="AZ273" s="56"/>
      <c r="BA273" s="56"/>
      <c r="BB273" s="4"/>
      <c r="BC273" s="4"/>
      <c r="BD273" s="4"/>
      <c r="BE273" s="4"/>
      <c r="BF273" s="56"/>
      <c r="BG273" s="56"/>
      <c r="BH273" s="4"/>
      <c r="BI273" s="4"/>
      <c r="BJ273" s="4"/>
      <c r="BK273" s="4"/>
      <c r="BL273" s="56"/>
      <c r="BM273" s="56"/>
      <c r="BN273" s="4"/>
      <c r="BO273" s="4"/>
      <c r="BP273" s="4"/>
      <c r="BQ273" s="4"/>
      <c r="BR273" s="4"/>
      <c r="BS273" s="4"/>
    </row>
    <row r="274">
      <c r="A274" s="166">
        <v>1.0</v>
      </c>
      <c r="B274" s="14"/>
      <c r="C274" s="183"/>
      <c r="D274" s="183"/>
      <c r="E274" s="183"/>
      <c r="F274" s="171"/>
      <c r="G274" s="4"/>
      <c r="H274" s="4"/>
      <c r="I274" s="4"/>
      <c r="J274" s="4"/>
      <c r="K274" s="172"/>
      <c r="L274" s="4"/>
      <c r="M274" s="4"/>
      <c r="N274" s="4"/>
      <c r="O274" s="4"/>
      <c r="P274" s="171"/>
      <c r="Q274" s="4"/>
      <c r="R274" s="4"/>
      <c r="S274" s="4"/>
      <c r="T274" s="4"/>
      <c r="U274" s="172"/>
      <c r="V274" s="4"/>
      <c r="W274" s="4"/>
      <c r="X274" s="4"/>
      <c r="Y274" s="4"/>
      <c r="Z274" s="171"/>
      <c r="AA274" s="4"/>
      <c r="AB274" s="4"/>
      <c r="AC274" s="4"/>
      <c r="AD274" s="4"/>
      <c r="AE274" s="170"/>
      <c r="AF274" s="170"/>
      <c r="AG274" s="170"/>
      <c r="AH274" s="56" t="str">
        <f t="array" ref="AH274">XLOOKUP(AJ274,SEA!B:B,SEA!A:A)</f>
        <v>#N/A</v>
      </c>
      <c r="AI274" s="56" t="str">
        <f t="shared" si="1"/>
        <v>#N/A</v>
      </c>
      <c r="AJ274" s="4" t="str">
        <f t="shared" si="9"/>
        <v/>
      </c>
      <c r="AK274" s="4"/>
      <c r="AL274" s="4"/>
      <c r="AM274" s="4"/>
      <c r="AN274" s="56"/>
      <c r="AO274" s="56"/>
      <c r="AP274" s="4"/>
      <c r="AQ274" s="4"/>
      <c r="AR274" s="4"/>
      <c r="AS274" s="4"/>
      <c r="AT274" s="56"/>
      <c r="AU274" s="56"/>
      <c r="AV274" s="4"/>
      <c r="AW274" s="4"/>
      <c r="AX274" s="4"/>
      <c r="AY274" s="4"/>
      <c r="AZ274" s="56"/>
      <c r="BA274" s="56"/>
      <c r="BB274" s="4"/>
      <c r="BC274" s="4"/>
      <c r="BD274" s="4"/>
      <c r="BE274" s="4"/>
      <c r="BF274" s="56"/>
      <c r="BG274" s="56"/>
      <c r="BH274" s="4"/>
      <c r="BI274" s="4"/>
      <c r="BJ274" s="4"/>
      <c r="BK274" s="4"/>
      <c r="BL274" s="56"/>
      <c r="BM274" s="56"/>
      <c r="BN274" s="4"/>
      <c r="BO274" s="4"/>
      <c r="BP274" s="4"/>
      <c r="BQ274" s="4"/>
      <c r="BR274" s="4"/>
      <c r="BS274" s="4"/>
    </row>
    <row r="275">
      <c r="A275" s="166">
        <v>1.0</v>
      </c>
      <c r="B275" s="14"/>
      <c r="C275" s="183"/>
      <c r="D275" s="183"/>
      <c r="E275" s="183"/>
      <c r="F275" s="171"/>
      <c r="G275" s="4"/>
      <c r="H275" s="4"/>
      <c r="I275" s="4"/>
      <c r="J275" s="4"/>
      <c r="K275" s="172"/>
      <c r="L275" s="4"/>
      <c r="M275" s="4"/>
      <c r="N275" s="4"/>
      <c r="O275" s="4"/>
      <c r="P275" s="171"/>
      <c r="Q275" s="4"/>
      <c r="R275" s="4"/>
      <c r="S275" s="4"/>
      <c r="T275" s="4"/>
      <c r="U275" s="172"/>
      <c r="V275" s="4"/>
      <c r="W275" s="4"/>
      <c r="X275" s="4"/>
      <c r="Y275" s="4"/>
      <c r="Z275" s="171"/>
      <c r="AA275" s="4"/>
      <c r="AB275" s="4"/>
      <c r="AC275" s="4"/>
      <c r="AD275" s="4"/>
      <c r="AE275" s="170"/>
      <c r="AF275" s="170"/>
      <c r="AG275" s="170"/>
      <c r="AH275" s="56"/>
      <c r="AI275" s="56"/>
      <c r="AJ275" s="4"/>
      <c r="AK275" s="4"/>
      <c r="AL275" s="4"/>
      <c r="AM275" s="4"/>
      <c r="AN275" s="56"/>
      <c r="AO275" s="56"/>
      <c r="AP275" s="4"/>
      <c r="AQ275" s="4"/>
      <c r="AR275" s="4"/>
      <c r="AS275" s="4"/>
      <c r="AT275" s="56"/>
      <c r="AU275" s="56"/>
      <c r="AV275" s="4"/>
      <c r="AW275" s="4"/>
      <c r="AX275" s="4"/>
      <c r="AY275" s="4"/>
      <c r="AZ275" s="56"/>
      <c r="BA275" s="56"/>
      <c r="BB275" s="4"/>
      <c r="BC275" s="4"/>
      <c r="BD275" s="4"/>
      <c r="BE275" s="4"/>
      <c r="BF275" s="56"/>
      <c r="BG275" s="56"/>
      <c r="BH275" s="4"/>
      <c r="BI275" s="4"/>
      <c r="BJ275" s="4"/>
      <c r="BK275" s="4"/>
      <c r="BL275" s="56"/>
      <c r="BM275" s="56"/>
      <c r="BN275" s="4"/>
      <c r="BO275" s="4"/>
      <c r="BP275" s="4"/>
      <c r="BQ275" s="4"/>
      <c r="BR275" s="4"/>
      <c r="BS275" s="4"/>
    </row>
    <row r="276">
      <c r="A276" s="166">
        <v>1.0</v>
      </c>
      <c r="B276" s="14"/>
      <c r="C276" s="183"/>
      <c r="D276" s="183"/>
      <c r="E276" s="183"/>
      <c r="F276" s="171"/>
      <c r="G276" s="4"/>
      <c r="H276" s="4"/>
      <c r="I276" s="4"/>
      <c r="J276" s="4"/>
      <c r="K276" s="172"/>
      <c r="L276" s="4"/>
      <c r="M276" s="4"/>
      <c r="N276" s="4"/>
      <c r="O276" s="4"/>
      <c r="P276" s="171"/>
      <c r="Q276" s="4"/>
      <c r="R276" s="4"/>
      <c r="S276" s="4"/>
      <c r="T276" s="4"/>
      <c r="U276" s="172"/>
      <c r="V276" s="4"/>
      <c r="W276" s="4"/>
      <c r="X276" s="4"/>
      <c r="Y276" s="4"/>
      <c r="Z276" s="171"/>
      <c r="AA276" s="4"/>
      <c r="AB276" s="4"/>
      <c r="AC276" s="4"/>
      <c r="AD276" s="4"/>
      <c r="AE276" s="170"/>
      <c r="AF276" s="170"/>
      <c r="AG276" s="170"/>
      <c r="AH276" s="56"/>
      <c r="AI276" s="56"/>
      <c r="AJ276" s="4"/>
      <c r="AK276" s="4"/>
      <c r="AL276" s="4"/>
      <c r="AM276" s="4"/>
      <c r="AN276" s="56"/>
      <c r="AO276" s="56"/>
      <c r="AP276" s="4"/>
      <c r="AQ276" s="4"/>
      <c r="AR276" s="4"/>
      <c r="AS276" s="4"/>
      <c r="AT276" s="56"/>
      <c r="AU276" s="56"/>
      <c r="AV276" s="4"/>
      <c r="AW276" s="4"/>
      <c r="AX276" s="4"/>
      <c r="AY276" s="4"/>
      <c r="AZ276" s="56"/>
      <c r="BA276" s="56"/>
      <c r="BB276" s="4"/>
      <c r="BC276" s="4"/>
      <c r="BD276" s="4"/>
      <c r="BE276" s="4"/>
      <c r="BF276" s="56"/>
      <c r="BG276" s="56"/>
      <c r="BH276" s="4"/>
      <c r="BI276" s="4"/>
      <c r="BJ276" s="4"/>
      <c r="BK276" s="4"/>
      <c r="BL276" s="56"/>
      <c r="BM276" s="56"/>
      <c r="BN276" s="4"/>
      <c r="BO276" s="4"/>
      <c r="BP276" s="4"/>
      <c r="BQ276" s="4"/>
      <c r="BR276" s="4"/>
      <c r="BS276" s="4"/>
    </row>
    <row r="277">
      <c r="A277" s="166">
        <v>1.0</v>
      </c>
      <c r="B277" s="14"/>
      <c r="C277" s="183"/>
      <c r="D277" s="183"/>
      <c r="E277" s="183"/>
      <c r="F277" s="171"/>
      <c r="G277" s="4"/>
      <c r="H277" s="4"/>
      <c r="I277" s="4"/>
      <c r="J277" s="4"/>
      <c r="K277" s="172"/>
      <c r="L277" s="4"/>
      <c r="M277" s="4"/>
      <c r="N277" s="4"/>
      <c r="O277" s="4"/>
      <c r="P277" s="171"/>
      <c r="Q277" s="4"/>
      <c r="R277" s="4"/>
      <c r="S277" s="4"/>
      <c r="T277" s="4"/>
      <c r="U277" s="172"/>
      <c r="V277" s="4"/>
      <c r="W277" s="4"/>
      <c r="X277" s="4"/>
      <c r="Y277" s="4"/>
      <c r="Z277" s="171"/>
      <c r="AA277" s="4"/>
      <c r="AB277" s="4"/>
      <c r="AC277" s="4"/>
      <c r="AD277" s="4"/>
      <c r="AE277" s="170"/>
      <c r="AF277" s="170"/>
      <c r="AG277" s="170"/>
      <c r="AH277" s="56"/>
      <c r="AI277" s="56"/>
      <c r="AJ277" s="4"/>
      <c r="AK277" s="4"/>
      <c r="AL277" s="4"/>
      <c r="AM277" s="4"/>
      <c r="AN277" s="56"/>
      <c r="AO277" s="56"/>
      <c r="AP277" s="4"/>
      <c r="AQ277" s="4"/>
      <c r="AR277" s="4"/>
      <c r="AS277" s="4"/>
      <c r="AT277" s="56"/>
      <c r="AU277" s="56"/>
      <c r="AV277" s="4"/>
      <c r="AW277" s="4"/>
      <c r="AX277" s="4"/>
      <c r="AY277" s="4"/>
      <c r="AZ277" s="56"/>
      <c r="BA277" s="56"/>
      <c r="BB277" s="4"/>
      <c r="BC277" s="4"/>
      <c r="BD277" s="4"/>
      <c r="BE277" s="4"/>
      <c r="BF277" s="56"/>
      <c r="BG277" s="56"/>
      <c r="BH277" s="4"/>
      <c r="BI277" s="4"/>
      <c r="BJ277" s="4"/>
      <c r="BK277" s="4"/>
      <c r="BL277" s="56"/>
      <c r="BM277" s="56"/>
      <c r="BN277" s="4"/>
      <c r="BO277" s="4"/>
      <c r="BP277" s="4"/>
      <c r="BQ277" s="4"/>
      <c r="BR277" s="4"/>
      <c r="BS277" s="4"/>
    </row>
    <row r="278">
      <c r="A278" s="166">
        <v>1.0</v>
      </c>
      <c r="B278" s="14"/>
      <c r="C278" s="183"/>
      <c r="D278" s="183"/>
      <c r="E278" s="183"/>
      <c r="F278" s="171"/>
      <c r="G278" s="4"/>
      <c r="H278" s="4"/>
      <c r="I278" s="4"/>
      <c r="J278" s="4"/>
      <c r="K278" s="172"/>
      <c r="L278" s="4"/>
      <c r="M278" s="4"/>
      <c r="N278" s="4"/>
      <c r="O278" s="4"/>
      <c r="P278" s="171"/>
      <c r="Q278" s="4"/>
      <c r="R278" s="4"/>
      <c r="S278" s="4"/>
      <c r="T278" s="4"/>
      <c r="U278" s="172"/>
      <c r="V278" s="4"/>
      <c r="W278" s="4"/>
      <c r="X278" s="4"/>
      <c r="Y278" s="4"/>
      <c r="Z278" s="171"/>
      <c r="AA278" s="4"/>
      <c r="AB278" s="4"/>
      <c r="AC278" s="4"/>
      <c r="AD278" s="4"/>
      <c r="AE278" s="170"/>
      <c r="AF278" s="170"/>
      <c r="AG278" s="170"/>
      <c r="AH278" s="56"/>
      <c r="AI278" s="56"/>
      <c r="AJ278" s="4"/>
      <c r="AK278" s="4"/>
      <c r="AL278" s="4"/>
      <c r="AM278" s="4"/>
      <c r="AN278" s="56"/>
      <c r="AO278" s="56"/>
      <c r="AP278" s="4"/>
      <c r="AQ278" s="4"/>
      <c r="AR278" s="4"/>
      <c r="AS278" s="4"/>
      <c r="AT278" s="56"/>
      <c r="AU278" s="56"/>
      <c r="AV278" s="4"/>
      <c r="AW278" s="4"/>
      <c r="AX278" s="4"/>
      <c r="AY278" s="4"/>
      <c r="AZ278" s="56"/>
      <c r="BA278" s="56"/>
      <c r="BB278" s="4"/>
      <c r="BC278" s="4"/>
      <c r="BD278" s="4"/>
      <c r="BE278" s="4"/>
      <c r="BF278" s="56"/>
      <c r="BG278" s="56"/>
      <c r="BH278" s="4"/>
      <c r="BI278" s="4"/>
      <c r="BJ278" s="4"/>
      <c r="BK278" s="4"/>
      <c r="BL278" s="56"/>
      <c r="BM278" s="56"/>
      <c r="BN278" s="4"/>
      <c r="BO278" s="4"/>
      <c r="BP278" s="4"/>
      <c r="BQ278" s="4"/>
      <c r="BR278" s="4"/>
      <c r="BS278" s="4"/>
    </row>
    <row r="279">
      <c r="A279" s="166">
        <v>1.0</v>
      </c>
      <c r="B279" s="14"/>
      <c r="C279" s="183"/>
      <c r="D279" s="183"/>
      <c r="E279" s="183"/>
      <c r="F279" s="171"/>
      <c r="G279" s="4"/>
      <c r="H279" s="4"/>
      <c r="I279" s="4"/>
      <c r="J279" s="4"/>
      <c r="K279" s="172"/>
      <c r="L279" s="4"/>
      <c r="M279" s="4"/>
      <c r="N279" s="4"/>
      <c r="O279" s="4"/>
      <c r="P279" s="171"/>
      <c r="Q279" s="4"/>
      <c r="R279" s="4"/>
      <c r="S279" s="4"/>
      <c r="T279" s="4"/>
      <c r="U279" s="172"/>
      <c r="V279" s="4"/>
      <c r="W279" s="4"/>
      <c r="X279" s="4"/>
      <c r="Y279" s="4"/>
      <c r="Z279" s="171"/>
      <c r="AA279" s="4"/>
      <c r="AB279" s="4"/>
      <c r="AC279" s="4"/>
      <c r="AD279" s="4"/>
      <c r="AE279" s="170"/>
      <c r="AF279" s="170"/>
      <c r="AG279" s="170"/>
      <c r="AH279" s="56"/>
      <c r="AI279" s="56"/>
      <c r="AJ279" s="4"/>
      <c r="AK279" s="4"/>
      <c r="AL279" s="4"/>
      <c r="AM279" s="4"/>
      <c r="AN279" s="56"/>
      <c r="AO279" s="56"/>
      <c r="AP279" s="4"/>
      <c r="AQ279" s="4"/>
      <c r="AR279" s="4"/>
      <c r="AS279" s="4"/>
      <c r="AT279" s="56"/>
      <c r="AU279" s="56"/>
      <c r="AV279" s="4"/>
      <c r="AW279" s="4"/>
      <c r="AX279" s="4"/>
      <c r="AY279" s="4"/>
      <c r="AZ279" s="56"/>
      <c r="BA279" s="56"/>
      <c r="BB279" s="4"/>
      <c r="BC279" s="4"/>
      <c r="BD279" s="4"/>
      <c r="BE279" s="4"/>
      <c r="BF279" s="56"/>
      <c r="BG279" s="56"/>
      <c r="BH279" s="4"/>
      <c r="BI279" s="4"/>
      <c r="BJ279" s="4"/>
      <c r="BK279" s="4"/>
      <c r="BL279" s="56"/>
      <c r="BM279" s="56"/>
      <c r="BN279" s="4"/>
      <c r="BO279" s="4"/>
      <c r="BP279" s="4"/>
      <c r="BQ279" s="4"/>
      <c r="BR279" s="4"/>
      <c r="BS279" s="4"/>
    </row>
    <row r="280">
      <c r="A280" s="166">
        <v>1.0</v>
      </c>
      <c r="B280" s="14"/>
      <c r="C280" s="183"/>
      <c r="D280" s="183"/>
      <c r="E280" s="183"/>
      <c r="F280" s="171"/>
      <c r="G280" s="4"/>
      <c r="H280" s="4"/>
      <c r="I280" s="4"/>
      <c r="J280" s="4"/>
      <c r="K280" s="172"/>
      <c r="L280" s="4"/>
      <c r="M280" s="4"/>
      <c r="N280" s="4"/>
      <c r="O280" s="4"/>
      <c r="P280" s="171"/>
      <c r="Q280" s="4"/>
      <c r="R280" s="4"/>
      <c r="S280" s="4"/>
      <c r="T280" s="4"/>
      <c r="U280" s="172"/>
      <c r="V280" s="4"/>
      <c r="W280" s="4"/>
      <c r="X280" s="4"/>
      <c r="Y280" s="4"/>
      <c r="Z280" s="171"/>
      <c r="AA280" s="4"/>
      <c r="AB280" s="4"/>
      <c r="AC280" s="4"/>
      <c r="AD280" s="4"/>
      <c r="AE280" s="170"/>
      <c r="AF280" s="170"/>
      <c r="AG280" s="170"/>
      <c r="AH280" s="56"/>
      <c r="AI280" s="56"/>
      <c r="AJ280" s="4"/>
      <c r="AK280" s="4"/>
      <c r="AL280" s="4"/>
      <c r="AM280" s="4"/>
      <c r="AN280" s="56"/>
      <c r="AO280" s="56"/>
      <c r="AP280" s="4"/>
      <c r="AQ280" s="4"/>
      <c r="AR280" s="4"/>
      <c r="AS280" s="4"/>
      <c r="AT280" s="56"/>
      <c r="AU280" s="56"/>
      <c r="AV280" s="4"/>
      <c r="AW280" s="4"/>
      <c r="AX280" s="4"/>
      <c r="AY280" s="4"/>
      <c r="AZ280" s="56"/>
      <c r="BA280" s="56"/>
      <c r="BB280" s="4"/>
      <c r="BC280" s="4"/>
      <c r="BD280" s="4"/>
      <c r="BE280" s="4"/>
      <c r="BF280" s="56"/>
      <c r="BG280" s="56"/>
      <c r="BH280" s="4"/>
      <c r="BI280" s="4"/>
      <c r="BJ280" s="4"/>
      <c r="BK280" s="4"/>
      <c r="BL280" s="56"/>
      <c r="BM280" s="56"/>
      <c r="BN280" s="4"/>
      <c r="BO280" s="4"/>
      <c r="BP280" s="4"/>
      <c r="BQ280" s="4"/>
      <c r="BR280" s="4"/>
      <c r="BS280" s="4"/>
    </row>
    <row r="281">
      <c r="A281" s="166">
        <v>1.0</v>
      </c>
      <c r="B281" s="14"/>
      <c r="C281" s="183"/>
      <c r="D281" s="183"/>
      <c r="E281" s="183"/>
      <c r="F281" s="171"/>
      <c r="G281" s="4"/>
      <c r="H281" s="4"/>
      <c r="I281" s="4"/>
      <c r="J281" s="4"/>
      <c r="K281" s="172"/>
      <c r="L281" s="4"/>
      <c r="M281" s="4"/>
      <c r="N281" s="4"/>
      <c r="O281" s="4"/>
      <c r="P281" s="171"/>
      <c r="Q281" s="4"/>
      <c r="R281" s="4"/>
      <c r="S281" s="4"/>
      <c r="T281" s="4"/>
      <c r="U281" s="172"/>
      <c r="V281" s="4"/>
      <c r="W281" s="4"/>
      <c r="X281" s="4"/>
      <c r="Y281" s="4"/>
      <c r="Z281" s="171"/>
      <c r="AA281" s="4"/>
      <c r="AB281" s="4"/>
      <c r="AC281" s="4"/>
      <c r="AD281" s="4"/>
      <c r="AE281" s="170"/>
      <c r="AF281" s="170"/>
      <c r="AG281" s="170"/>
      <c r="AH281" s="56"/>
      <c r="AI281" s="56"/>
      <c r="AJ281" s="4"/>
      <c r="AK281" s="4"/>
      <c r="AL281" s="4"/>
      <c r="AM281" s="4"/>
      <c r="AN281" s="56"/>
      <c r="AO281" s="56"/>
      <c r="AP281" s="4"/>
      <c r="AQ281" s="4"/>
      <c r="AR281" s="4"/>
      <c r="AS281" s="4"/>
      <c r="AT281" s="56"/>
      <c r="AU281" s="56"/>
      <c r="AV281" s="4"/>
      <c r="AW281" s="4"/>
      <c r="AX281" s="4"/>
      <c r="AY281" s="4"/>
      <c r="AZ281" s="56"/>
      <c r="BA281" s="56"/>
      <c r="BB281" s="4"/>
      <c r="BC281" s="4"/>
      <c r="BD281" s="4"/>
      <c r="BE281" s="4"/>
      <c r="BF281" s="56"/>
      <c r="BG281" s="56"/>
      <c r="BH281" s="4"/>
      <c r="BI281" s="4"/>
      <c r="BJ281" s="4"/>
      <c r="BK281" s="4"/>
      <c r="BL281" s="56"/>
      <c r="BM281" s="56"/>
      <c r="BN281" s="4"/>
      <c r="BO281" s="4"/>
      <c r="BP281" s="4"/>
      <c r="BQ281" s="4"/>
      <c r="BR281" s="4"/>
      <c r="BS281" s="4"/>
    </row>
    <row r="282">
      <c r="A282" s="166">
        <v>1.0</v>
      </c>
      <c r="B282" s="14"/>
      <c r="C282" s="183"/>
      <c r="D282" s="183"/>
      <c r="E282" s="183"/>
      <c r="F282" s="171"/>
      <c r="G282" s="4"/>
      <c r="H282" s="4"/>
      <c r="I282" s="4"/>
      <c r="J282" s="4"/>
      <c r="K282" s="172"/>
      <c r="L282" s="4"/>
      <c r="M282" s="4"/>
      <c r="N282" s="4"/>
      <c r="O282" s="4"/>
      <c r="P282" s="171"/>
      <c r="Q282" s="4"/>
      <c r="R282" s="4"/>
      <c r="S282" s="4"/>
      <c r="T282" s="4"/>
      <c r="U282" s="172"/>
      <c r="V282" s="4"/>
      <c r="W282" s="4"/>
      <c r="X282" s="4"/>
      <c r="Y282" s="4"/>
      <c r="Z282" s="171"/>
      <c r="AA282" s="4"/>
      <c r="AB282" s="4"/>
      <c r="AC282" s="4"/>
      <c r="AD282" s="4"/>
      <c r="AE282" s="170"/>
      <c r="AF282" s="170"/>
      <c r="AG282" s="170"/>
      <c r="AH282" s="56"/>
      <c r="AI282" s="56"/>
      <c r="AJ282" s="4"/>
      <c r="AK282" s="4"/>
      <c r="AL282" s="4"/>
      <c r="AM282" s="4"/>
      <c r="AN282" s="56"/>
      <c r="AO282" s="56"/>
      <c r="AP282" s="4"/>
      <c r="AQ282" s="4"/>
      <c r="AR282" s="4"/>
      <c r="AS282" s="4"/>
      <c r="AT282" s="56"/>
      <c r="AU282" s="56"/>
      <c r="AV282" s="4"/>
      <c r="AW282" s="4"/>
      <c r="AX282" s="4"/>
      <c r="AY282" s="4"/>
      <c r="AZ282" s="56"/>
      <c r="BA282" s="56"/>
      <c r="BB282" s="4"/>
      <c r="BC282" s="4"/>
      <c r="BD282" s="4"/>
      <c r="BE282" s="4"/>
      <c r="BF282" s="56"/>
      <c r="BG282" s="56"/>
      <c r="BH282" s="4"/>
      <c r="BI282" s="4"/>
      <c r="BJ282" s="4"/>
      <c r="BK282" s="4"/>
      <c r="BL282" s="56"/>
      <c r="BM282" s="56"/>
      <c r="BN282" s="4"/>
      <c r="BO282" s="4"/>
      <c r="BP282" s="4"/>
      <c r="BQ282" s="4"/>
      <c r="BR282" s="4"/>
      <c r="BS282" s="4"/>
    </row>
    <row r="283">
      <c r="A283" s="166">
        <v>1.0</v>
      </c>
      <c r="B283" s="14"/>
      <c r="C283" s="183"/>
      <c r="D283" s="185"/>
      <c r="E283" s="185"/>
      <c r="F283" s="171"/>
      <c r="G283" s="4"/>
      <c r="H283" s="4"/>
      <c r="I283" s="4"/>
      <c r="J283" s="4"/>
      <c r="K283" s="172"/>
      <c r="L283" s="4"/>
      <c r="M283" s="4"/>
      <c r="N283" s="4"/>
      <c r="O283" s="4"/>
      <c r="P283" s="171"/>
      <c r="Q283" s="4"/>
      <c r="R283" s="4"/>
      <c r="S283" s="4"/>
      <c r="T283" s="4"/>
      <c r="U283" s="172"/>
      <c r="V283" s="4"/>
      <c r="W283" s="4"/>
      <c r="X283" s="4"/>
      <c r="Y283" s="4"/>
      <c r="Z283" s="171"/>
      <c r="AA283" s="4"/>
      <c r="AB283" s="4"/>
      <c r="AC283" s="4"/>
      <c r="AD283" s="4"/>
      <c r="AE283" s="170"/>
      <c r="AF283" s="170"/>
      <c r="AG283" s="170"/>
      <c r="AH283" s="56"/>
      <c r="AI283" s="56"/>
      <c r="AJ283" s="4"/>
      <c r="AK283" s="4"/>
      <c r="AL283" s="4"/>
      <c r="AM283" s="4"/>
      <c r="AN283" s="56"/>
      <c r="AO283" s="56"/>
      <c r="AP283" s="4"/>
      <c r="AQ283" s="4"/>
      <c r="AR283" s="4"/>
      <c r="AS283" s="4"/>
      <c r="AT283" s="56"/>
      <c r="AU283" s="56"/>
      <c r="AV283" s="4"/>
      <c r="AW283" s="4"/>
      <c r="AX283" s="4"/>
      <c r="AY283" s="4"/>
      <c r="AZ283" s="56"/>
      <c r="BA283" s="56"/>
      <c r="BB283" s="4"/>
      <c r="BC283" s="4"/>
      <c r="BD283" s="4"/>
      <c r="BE283" s="4"/>
      <c r="BF283" s="56"/>
      <c r="BG283" s="56"/>
      <c r="BH283" s="4"/>
      <c r="BI283" s="4"/>
      <c r="BJ283" s="4"/>
      <c r="BK283" s="4"/>
      <c r="BL283" s="56"/>
      <c r="BM283" s="56"/>
      <c r="BN283" s="4"/>
      <c r="BO283" s="4"/>
      <c r="BP283" s="4"/>
      <c r="BQ283" s="4"/>
      <c r="BR283" s="4"/>
      <c r="BS283" s="4"/>
    </row>
    <row r="284">
      <c r="A284" s="166">
        <v>1.0</v>
      </c>
      <c r="B284" s="14"/>
      <c r="C284" s="183"/>
      <c r="D284" s="185"/>
      <c r="E284" s="185"/>
      <c r="F284" s="171"/>
      <c r="G284" s="4"/>
      <c r="H284" s="4"/>
      <c r="I284" s="4"/>
      <c r="J284" s="4"/>
      <c r="K284" s="172"/>
      <c r="L284" s="4"/>
      <c r="M284" s="4"/>
      <c r="N284" s="4"/>
      <c r="O284" s="4"/>
      <c r="P284" s="171"/>
      <c r="Q284" s="4"/>
      <c r="R284" s="4"/>
      <c r="S284" s="4"/>
      <c r="T284" s="4"/>
      <c r="U284" s="172"/>
      <c r="V284" s="4"/>
      <c r="W284" s="4"/>
      <c r="X284" s="4"/>
      <c r="Y284" s="4"/>
      <c r="Z284" s="171"/>
      <c r="AA284" s="4"/>
      <c r="AB284" s="4"/>
      <c r="AC284" s="4"/>
      <c r="AD284" s="4"/>
      <c r="AE284" s="170"/>
      <c r="AF284" s="170"/>
      <c r="AG284" s="170"/>
      <c r="AH284" s="56"/>
      <c r="AI284" s="56"/>
      <c r="AJ284" s="4"/>
      <c r="AK284" s="4"/>
      <c r="AL284" s="4"/>
      <c r="AM284" s="4"/>
      <c r="AN284" s="56"/>
      <c r="AO284" s="56"/>
      <c r="AP284" s="4"/>
      <c r="AQ284" s="4"/>
      <c r="AR284" s="4"/>
      <c r="AS284" s="4"/>
      <c r="AT284" s="56"/>
      <c r="AU284" s="56"/>
      <c r="AV284" s="4"/>
      <c r="AW284" s="4"/>
      <c r="AX284" s="4"/>
      <c r="AY284" s="4"/>
      <c r="AZ284" s="56"/>
      <c r="BA284" s="56"/>
      <c r="BB284" s="4"/>
      <c r="BC284" s="4"/>
      <c r="BD284" s="4"/>
      <c r="BE284" s="4"/>
      <c r="BF284" s="56"/>
      <c r="BG284" s="56"/>
      <c r="BH284" s="4"/>
      <c r="BI284" s="4"/>
      <c r="BJ284" s="4"/>
      <c r="BK284" s="4"/>
      <c r="BL284" s="56"/>
      <c r="BM284" s="56"/>
      <c r="BN284" s="4"/>
      <c r="BO284" s="4"/>
      <c r="BP284" s="4"/>
      <c r="BQ284" s="4"/>
      <c r="BR284" s="4"/>
      <c r="BS284" s="4"/>
    </row>
    <row r="285">
      <c r="A285" s="172"/>
      <c r="B285" s="4"/>
      <c r="C285" s="4"/>
      <c r="D285" s="4"/>
      <c r="E285" s="4"/>
      <c r="F285" s="171"/>
      <c r="G285" s="4"/>
      <c r="H285" s="4"/>
      <c r="I285" s="4"/>
      <c r="J285" s="4"/>
      <c r="K285" s="172"/>
      <c r="L285" s="4"/>
      <c r="M285" s="4"/>
      <c r="N285" s="4"/>
      <c r="O285" s="4"/>
      <c r="P285" s="171"/>
      <c r="Q285" s="4"/>
      <c r="R285" s="4"/>
      <c r="S285" s="4"/>
      <c r="T285" s="4"/>
      <c r="U285" s="172"/>
      <c r="V285" s="4"/>
      <c r="W285" s="4"/>
      <c r="X285" s="4"/>
      <c r="Y285" s="4"/>
      <c r="Z285" s="171"/>
      <c r="AA285" s="4"/>
      <c r="AB285" s="4"/>
      <c r="AC285" s="4"/>
      <c r="AD285" s="4"/>
      <c r="AE285" s="170"/>
      <c r="AF285" s="170"/>
      <c r="AG285" s="170"/>
      <c r="AH285" s="56"/>
      <c r="AI285" s="56"/>
      <c r="AJ285" s="4"/>
      <c r="AK285" s="4"/>
      <c r="AL285" s="4"/>
      <c r="AM285" s="4"/>
      <c r="AN285" s="56"/>
      <c r="AO285" s="56"/>
      <c r="AP285" s="4"/>
      <c r="AQ285" s="4"/>
      <c r="AR285" s="4"/>
      <c r="AS285" s="4"/>
      <c r="AT285" s="56"/>
      <c r="AU285" s="56"/>
      <c r="AV285" s="4"/>
      <c r="AW285" s="4"/>
      <c r="AX285" s="4"/>
      <c r="AY285" s="4"/>
      <c r="AZ285" s="56"/>
      <c r="BA285" s="56"/>
      <c r="BB285" s="4"/>
      <c r="BC285" s="4"/>
      <c r="BD285" s="4"/>
      <c r="BE285" s="4"/>
      <c r="BF285" s="56"/>
      <c r="BG285" s="56"/>
      <c r="BH285" s="4"/>
      <c r="BI285" s="4"/>
      <c r="BJ285" s="4"/>
      <c r="BK285" s="4"/>
      <c r="BL285" s="56"/>
      <c r="BM285" s="56"/>
      <c r="BN285" s="4"/>
      <c r="BO285" s="4"/>
      <c r="BP285" s="4"/>
      <c r="BQ285" s="4"/>
      <c r="BR285" s="4"/>
      <c r="BS285" s="4"/>
    </row>
    <row r="286">
      <c r="A286" s="172"/>
      <c r="B286" s="4"/>
      <c r="C286" s="4"/>
      <c r="D286" s="4"/>
      <c r="E286" s="4"/>
      <c r="F286" s="171"/>
      <c r="G286" s="4"/>
      <c r="H286" s="4"/>
      <c r="I286" s="4"/>
      <c r="J286" s="4"/>
      <c r="K286" s="172"/>
      <c r="L286" s="4"/>
      <c r="M286" s="4"/>
      <c r="N286" s="4"/>
      <c r="O286" s="4"/>
      <c r="P286" s="171"/>
      <c r="Q286" s="4"/>
      <c r="R286" s="4"/>
      <c r="S286" s="4"/>
      <c r="T286" s="4"/>
      <c r="U286" s="172"/>
      <c r="V286" s="4"/>
      <c r="W286" s="4"/>
      <c r="X286" s="4"/>
      <c r="Y286" s="4"/>
      <c r="Z286" s="171"/>
      <c r="AA286" s="4"/>
      <c r="AB286" s="4"/>
      <c r="AC286" s="4"/>
      <c r="AD286" s="4"/>
      <c r="AE286" s="170"/>
      <c r="AF286" s="170"/>
      <c r="AG286" s="170"/>
      <c r="AH286" s="56"/>
      <c r="AI286" s="56"/>
      <c r="AJ286" s="4"/>
      <c r="AK286" s="4"/>
      <c r="AL286" s="4"/>
      <c r="AM286" s="4"/>
      <c r="AN286" s="56"/>
      <c r="AO286" s="56"/>
      <c r="AP286" s="4"/>
      <c r="AQ286" s="4"/>
      <c r="AR286" s="4"/>
      <c r="AS286" s="4"/>
      <c r="AT286" s="56"/>
      <c r="AU286" s="56"/>
      <c r="AV286" s="4"/>
      <c r="AW286" s="4"/>
      <c r="AX286" s="4"/>
      <c r="AY286" s="4"/>
      <c r="AZ286" s="56"/>
      <c r="BA286" s="56"/>
      <c r="BB286" s="4"/>
      <c r="BC286" s="4"/>
      <c r="BD286" s="4"/>
      <c r="BE286" s="4"/>
      <c r="BF286" s="56"/>
      <c r="BG286" s="56"/>
      <c r="BH286" s="4"/>
      <c r="BI286" s="4"/>
      <c r="BJ286" s="4"/>
      <c r="BK286" s="4"/>
      <c r="BL286" s="56"/>
      <c r="BM286" s="56"/>
      <c r="BN286" s="4"/>
      <c r="BO286" s="4"/>
      <c r="BP286" s="4"/>
      <c r="BQ286" s="4"/>
      <c r="BR286" s="4"/>
      <c r="BS286" s="4"/>
    </row>
    <row r="287">
      <c r="A287" s="172"/>
      <c r="B287" s="4"/>
      <c r="C287" s="4"/>
      <c r="D287" s="4"/>
      <c r="E287" s="4"/>
      <c r="F287" s="171"/>
      <c r="G287" s="4"/>
      <c r="H287" s="4"/>
      <c r="I287" s="4"/>
      <c r="J287" s="4"/>
      <c r="K287" s="172"/>
      <c r="L287" s="4"/>
      <c r="M287" s="4"/>
      <c r="N287" s="4"/>
      <c r="O287" s="4"/>
      <c r="P287" s="171"/>
      <c r="Q287" s="4"/>
      <c r="R287" s="4"/>
      <c r="S287" s="4"/>
      <c r="T287" s="4"/>
      <c r="U287" s="172"/>
      <c r="V287" s="4"/>
      <c r="W287" s="4"/>
      <c r="X287" s="4"/>
      <c r="Y287" s="4"/>
      <c r="Z287" s="171"/>
      <c r="AA287" s="4"/>
      <c r="AB287" s="4"/>
      <c r="AC287" s="4"/>
      <c r="AD287" s="4"/>
      <c r="AE287" s="170"/>
      <c r="AF287" s="170"/>
      <c r="AG287" s="170"/>
      <c r="AH287" s="56"/>
      <c r="AI287" s="56"/>
      <c r="AJ287" s="4"/>
      <c r="AK287" s="4"/>
      <c r="AL287" s="4"/>
      <c r="AM287" s="4"/>
      <c r="AN287" s="56"/>
      <c r="AO287" s="56"/>
      <c r="AP287" s="4"/>
      <c r="AQ287" s="4"/>
      <c r="AR287" s="4"/>
      <c r="AS287" s="4"/>
      <c r="AT287" s="56"/>
      <c r="AU287" s="56"/>
      <c r="AV287" s="4"/>
      <c r="AW287" s="4"/>
      <c r="AX287" s="4"/>
      <c r="AY287" s="4"/>
      <c r="AZ287" s="56"/>
      <c r="BA287" s="56"/>
      <c r="BB287" s="4"/>
      <c r="BC287" s="4"/>
      <c r="BD287" s="4"/>
      <c r="BE287" s="4"/>
      <c r="BF287" s="56"/>
      <c r="BG287" s="56"/>
      <c r="BH287" s="4"/>
      <c r="BI287" s="4"/>
      <c r="BJ287" s="4"/>
      <c r="BK287" s="4"/>
      <c r="BL287" s="56"/>
      <c r="BM287" s="56"/>
      <c r="BN287" s="4"/>
      <c r="BO287" s="4"/>
      <c r="BP287" s="4"/>
      <c r="BQ287" s="4"/>
      <c r="BR287" s="4"/>
      <c r="BS287" s="4"/>
    </row>
    <row r="288">
      <c r="A288" s="172"/>
      <c r="B288" s="4"/>
      <c r="C288" s="4"/>
      <c r="D288" s="4"/>
      <c r="E288" s="4"/>
      <c r="F288" s="171"/>
      <c r="G288" s="4"/>
      <c r="H288" s="4"/>
      <c r="I288" s="4"/>
      <c r="J288" s="4"/>
      <c r="K288" s="172"/>
      <c r="L288" s="4"/>
      <c r="M288" s="4"/>
      <c r="N288" s="4"/>
      <c r="O288" s="4"/>
      <c r="P288" s="171"/>
      <c r="Q288" s="4"/>
      <c r="R288" s="4"/>
      <c r="S288" s="4"/>
      <c r="T288" s="4"/>
      <c r="U288" s="172"/>
      <c r="V288" s="4"/>
      <c r="W288" s="4"/>
      <c r="X288" s="4"/>
      <c r="Y288" s="4"/>
      <c r="Z288" s="171"/>
      <c r="AA288" s="4"/>
      <c r="AB288" s="4"/>
      <c r="AC288" s="4"/>
      <c r="AD288" s="4"/>
      <c r="AE288" s="170"/>
      <c r="AF288" s="170"/>
      <c r="AG288" s="170"/>
      <c r="AH288" s="56"/>
      <c r="AI288" s="56"/>
      <c r="AJ288" s="4"/>
      <c r="AK288" s="4"/>
      <c r="AL288" s="4"/>
      <c r="AM288" s="4"/>
      <c r="AN288" s="56"/>
      <c r="AO288" s="56"/>
      <c r="AP288" s="4"/>
      <c r="AQ288" s="4"/>
      <c r="AR288" s="4"/>
      <c r="AS288" s="4"/>
      <c r="AT288" s="56"/>
      <c r="AU288" s="56"/>
      <c r="AV288" s="4"/>
      <c r="AW288" s="4"/>
      <c r="AX288" s="4"/>
      <c r="AY288" s="4"/>
      <c r="AZ288" s="56"/>
      <c r="BA288" s="56"/>
      <c r="BB288" s="4"/>
      <c r="BC288" s="4"/>
      <c r="BD288" s="4"/>
      <c r="BE288" s="4"/>
      <c r="BF288" s="56"/>
      <c r="BG288" s="56"/>
      <c r="BH288" s="4"/>
      <c r="BI288" s="4"/>
      <c r="BJ288" s="4"/>
      <c r="BK288" s="4"/>
      <c r="BL288" s="56"/>
      <c r="BM288" s="56"/>
      <c r="BN288" s="4"/>
      <c r="BO288" s="4"/>
      <c r="BP288" s="4"/>
      <c r="BQ288" s="4"/>
      <c r="BR288" s="4"/>
      <c r="BS288" s="4"/>
    </row>
    <row r="289">
      <c r="A289" s="172"/>
      <c r="B289" s="4"/>
      <c r="C289" s="4"/>
      <c r="D289" s="4"/>
      <c r="E289" s="4"/>
      <c r="F289" s="171"/>
      <c r="G289" s="4"/>
      <c r="H289" s="4"/>
      <c r="I289" s="4"/>
      <c r="J289" s="4"/>
      <c r="K289" s="172"/>
      <c r="L289" s="4"/>
      <c r="M289" s="4"/>
      <c r="N289" s="4"/>
      <c r="O289" s="4"/>
      <c r="P289" s="171"/>
      <c r="Q289" s="4"/>
      <c r="R289" s="4"/>
      <c r="S289" s="4"/>
      <c r="T289" s="4"/>
      <c r="U289" s="172"/>
      <c r="V289" s="4"/>
      <c r="W289" s="4"/>
      <c r="X289" s="4"/>
      <c r="Y289" s="4"/>
      <c r="Z289" s="171"/>
      <c r="AA289" s="4"/>
      <c r="AB289" s="4"/>
      <c r="AC289" s="4"/>
      <c r="AD289" s="4"/>
      <c r="AE289" s="170"/>
      <c r="AF289" s="170"/>
      <c r="AG289" s="170"/>
      <c r="AH289" s="56"/>
      <c r="AI289" s="56"/>
      <c r="AJ289" s="4"/>
      <c r="AK289" s="4"/>
      <c r="AL289" s="4"/>
      <c r="AM289" s="4"/>
      <c r="AN289" s="56"/>
      <c r="AO289" s="56"/>
      <c r="AP289" s="4"/>
      <c r="AQ289" s="4"/>
      <c r="AR289" s="4"/>
      <c r="AS289" s="4"/>
      <c r="AT289" s="56"/>
      <c r="AU289" s="56"/>
      <c r="AV289" s="4"/>
      <c r="AW289" s="4"/>
      <c r="AX289" s="4"/>
      <c r="AY289" s="4"/>
      <c r="AZ289" s="56"/>
      <c r="BA289" s="56"/>
      <c r="BB289" s="4"/>
      <c r="BC289" s="4"/>
      <c r="BD289" s="4"/>
      <c r="BE289" s="4"/>
      <c r="BF289" s="56"/>
      <c r="BG289" s="56"/>
      <c r="BH289" s="4"/>
      <c r="BI289" s="4"/>
      <c r="BJ289" s="4"/>
      <c r="BK289" s="4"/>
      <c r="BL289" s="56"/>
      <c r="BM289" s="56"/>
      <c r="BN289" s="4"/>
      <c r="BO289" s="4"/>
      <c r="BP289" s="4"/>
      <c r="BQ289" s="4"/>
      <c r="BR289" s="4"/>
      <c r="BS289" s="4"/>
    </row>
    <row r="290">
      <c r="A290" s="172"/>
      <c r="B290" s="4"/>
      <c r="C290" s="4"/>
      <c r="D290" s="4"/>
      <c r="E290" s="4"/>
      <c r="F290" s="171"/>
      <c r="G290" s="4"/>
      <c r="H290" s="4"/>
      <c r="I290" s="4"/>
      <c r="J290" s="4"/>
      <c r="K290" s="172"/>
      <c r="L290" s="4"/>
      <c r="M290" s="4"/>
      <c r="N290" s="4"/>
      <c r="O290" s="4"/>
      <c r="P290" s="171"/>
      <c r="Q290" s="4"/>
      <c r="R290" s="4"/>
      <c r="S290" s="4"/>
      <c r="T290" s="4"/>
      <c r="U290" s="172"/>
      <c r="V290" s="4"/>
      <c r="W290" s="4"/>
      <c r="X290" s="4"/>
      <c r="Y290" s="4"/>
      <c r="Z290" s="171"/>
      <c r="AA290" s="4"/>
      <c r="AB290" s="4"/>
      <c r="AC290" s="4"/>
      <c r="AD290" s="4"/>
      <c r="AE290" s="170"/>
      <c r="AF290" s="170"/>
      <c r="AG290" s="170"/>
      <c r="AH290" s="56"/>
      <c r="AI290" s="56"/>
      <c r="AJ290" s="4"/>
      <c r="AK290" s="4"/>
      <c r="AL290" s="4"/>
      <c r="AM290" s="4"/>
      <c r="AN290" s="56"/>
      <c r="AO290" s="56"/>
      <c r="AP290" s="4"/>
      <c r="AQ290" s="4"/>
      <c r="AR290" s="4"/>
      <c r="AS290" s="4"/>
      <c r="AT290" s="56"/>
      <c r="AU290" s="56"/>
      <c r="AV290" s="4"/>
      <c r="AW290" s="4"/>
      <c r="AX290" s="4"/>
      <c r="AY290" s="4"/>
      <c r="AZ290" s="56"/>
      <c r="BA290" s="56"/>
      <c r="BB290" s="4"/>
      <c r="BC290" s="4"/>
      <c r="BD290" s="4"/>
      <c r="BE290" s="4"/>
      <c r="BF290" s="56"/>
      <c r="BG290" s="56"/>
      <c r="BH290" s="4"/>
      <c r="BI290" s="4"/>
      <c r="BJ290" s="4"/>
      <c r="BK290" s="4"/>
      <c r="BL290" s="56"/>
      <c r="BM290" s="56"/>
      <c r="BN290" s="4"/>
      <c r="BO290" s="4"/>
      <c r="BP290" s="4"/>
      <c r="BQ290" s="4"/>
      <c r="BR290" s="4"/>
      <c r="BS290" s="4"/>
    </row>
    <row r="291">
      <c r="A291" s="172"/>
      <c r="B291" s="4"/>
      <c r="C291" s="4"/>
      <c r="D291" s="4"/>
      <c r="E291" s="4"/>
      <c r="F291" s="171"/>
      <c r="G291" s="4"/>
      <c r="H291" s="4"/>
      <c r="I291" s="4"/>
      <c r="J291" s="4"/>
      <c r="K291" s="172"/>
      <c r="L291" s="4"/>
      <c r="M291" s="4"/>
      <c r="N291" s="4"/>
      <c r="O291" s="4"/>
      <c r="P291" s="171"/>
      <c r="Q291" s="4"/>
      <c r="R291" s="4"/>
      <c r="S291" s="4"/>
      <c r="T291" s="4"/>
      <c r="U291" s="172"/>
      <c r="V291" s="4"/>
      <c r="W291" s="4"/>
      <c r="X291" s="4"/>
      <c r="Y291" s="4"/>
      <c r="Z291" s="171"/>
      <c r="AA291" s="4"/>
      <c r="AB291" s="4"/>
      <c r="AC291" s="4"/>
      <c r="AD291" s="4"/>
      <c r="AE291" s="170"/>
      <c r="AF291" s="170"/>
      <c r="AG291" s="170"/>
      <c r="AH291" s="56"/>
      <c r="AI291" s="56"/>
      <c r="AJ291" s="4"/>
      <c r="AK291" s="4"/>
      <c r="AL291" s="4"/>
      <c r="AM291" s="4"/>
      <c r="AN291" s="56"/>
      <c r="AO291" s="56"/>
      <c r="AP291" s="4"/>
      <c r="AQ291" s="4"/>
      <c r="AR291" s="4"/>
      <c r="AS291" s="4"/>
      <c r="AT291" s="56"/>
      <c r="AU291" s="56"/>
      <c r="AV291" s="4"/>
      <c r="AW291" s="4"/>
      <c r="AX291" s="4"/>
      <c r="AY291" s="4"/>
      <c r="AZ291" s="56"/>
      <c r="BA291" s="56"/>
      <c r="BB291" s="4"/>
      <c r="BC291" s="4"/>
      <c r="BD291" s="4"/>
      <c r="BE291" s="4"/>
      <c r="BF291" s="56"/>
      <c r="BG291" s="56"/>
      <c r="BH291" s="4"/>
      <c r="BI291" s="4"/>
      <c r="BJ291" s="4"/>
      <c r="BK291" s="4"/>
      <c r="BL291" s="56"/>
      <c r="BM291" s="56"/>
      <c r="BN291" s="4"/>
      <c r="BO291" s="4"/>
      <c r="BP291" s="4"/>
      <c r="BQ291" s="4"/>
      <c r="BR291" s="4"/>
      <c r="BS291" s="4"/>
    </row>
    <row r="292">
      <c r="A292" s="172"/>
      <c r="B292" s="4"/>
      <c r="C292" s="4"/>
      <c r="D292" s="4"/>
      <c r="E292" s="4"/>
      <c r="F292" s="171"/>
      <c r="G292" s="4"/>
      <c r="H292" s="4"/>
      <c r="I292" s="4"/>
      <c r="J292" s="4"/>
      <c r="K292" s="172"/>
      <c r="L292" s="4"/>
      <c r="M292" s="4"/>
      <c r="N292" s="4"/>
      <c r="O292" s="4"/>
      <c r="P292" s="171"/>
      <c r="Q292" s="4"/>
      <c r="R292" s="4"/>
      <c r="S292" s="4"/>
      <c r="T292" s="4"/>
      <c r="U292" s="172"/>
      <c r="V292" s="4"/>
      <c r="W292" s="4"/>
      <c r="X292" s="4"/>
      <c r="Y292" s="4"/>
      <c r="Z292" s="171"/>
      <c r="AA292" s="4"/>
      <c r="AB292" s="4"/>
      <c r="AC292" s="4"/>
      <c r="AD292" s="4"/>
      <c r="AE292" s="170"/>
      <c r="AF292" s="170"/>
      <c r="AG292" s="170"/>
      <c r="AH292" s="56"/>
      <c r="AI292" s="56"/>
      <c r="AJ292" s="4"/>
      <c r="AK292" s="4"/>
      <c r="AL292" s="4"/>
      <c r="AM292" s="4"/>
      <c r="AN292" s="56"/>
      <c r="AO292" s="56"/>
      <c r="AP292" s="4"/>
      <c r="AQ292" s="4"/>
      <c r="AR292" s="4"/>
      <c r="AS292" s="4"/>
      <c r="AT292" s="56"/>
      <c r="AU292" s="56"/>
      <c r="AV292" s="4"/>
      <c r="AW292" s="4"/>
      <c r="AX292" s="4"/>
      <c r="AY292" s="4"/>
      <c r="AZ292" s="56"/>
      <c r="BA292" s="56"/>
      <c r="BB292" s="4"/>
      <c r="BC292" s="4"/>
      <c r="BD292" s="4"/>
      <c r="BE292" s="4"/>
      <c r="BF292" s="56"/>
      <c r="BG292" s="56"/>
      <c r="BH292" s="4"/>
      <c r="BI292" s="4"/>
      <c r="BJ292" s="4"/>
      <c r="BK292" s="4"/>
      <c r="BL292" s="56"/>
      <c r="BM292" s="56"/>
      <c r="BN292" s="4"/>
      <c r="BO292" s="4"/>
      <c r="BP292" s="4"/>
      <c r="BQ292" s="4"/>
      <c r="BR292" s="4"/>
      <c r="BS292" s="4"/>
    </row>
    <row r="293">
      <c r="A293" s="172"/>
      <c r="B293" s="4"/>
      <c r="C293" s="4"/>
      <c r="D293" s="4"/>
      <c r="E293" s="4"/>
      <c r="F293" s="171"/>
      <c r="G293" s="4"/>
      <c r="H293" s="4"/>
      <c r="I293" s="4"/>
      <c r="J293" s="4"/>
      <c r="K293" s="172"/>
      <c r="L293" s="4"/>
      <c r="M293" s="4"/>
      <c r="N293" s="4"/>
      <c r="O293" s="4"/>
      <c r="P293" s="171"/>
      <c r="Q293" s="4"/>
      <c r="R293" s="4"/>
      <c r="S293" s="4"/>
      <c r="T293" s="4"/>
      <c r="U293" s="172"/>
      <c r="V293" s="4"/>
      <c r="W293" s="4"/>
      <c r="X293" s="4"/>
      <c r="Y293" s="4"/>
      <c r="Z293" s="171"/>
      <c r="AA293" s="4"/>
      <c r="AB293" s="4"/>
      <c r="AC293" s="4"/>
      <c r="AD293" s="4"/>
      <c r="AE293" s="170"/>
      <c r="AF293" s="170"/>
      <c r="AG293" s="170"/>
      <c r="AH293" s="56"/>
      <c r="AI293" s="56"/>
      <c r="AJ293" s="4"/>
      <c r="AK293" s="4"/>
      <c r="AL293" s="4"/>
      <c r="AM293" s="4"/>
      <c r="AN293" s="56"/>
      <c r="AO293" s="56"/>
      <c r="AP293" s="4"/>
      <c r="AQ293" s="4"/>
      <c r="AR293" s="4"/>
      <c r="AS293" s="4"/>
      <c r="AT293" s="56"/>
      <c r="AU293" s="56"/>
      <c r="AV293" s="4"/>
      <c r="AW293" s="4"/>
      <c r="AX293" s="4"/>
      <c r="AY293" s="4"/>
      <c r="AZ293" s="56"/>
      <c r="BA293" s="56"/>
      <c r="BB293" s="4"/>
      <c r="BC293" s="4"/>
      <c r="BD293" s="4"/>
      <c r="BE293" s="4"/>
      <c r="BF293" s="56"/>
      <c r="BG293" s="56"/>
      <c r="BH293" s="4"/>
      <c r="BI293" s="4"/>
      <c r="BJ293" s="4"/>
      <c r="BK293" s="4"/>
      <c r="BL293" s="56"/>
      <c r="BM293" s="56"/>
      <c r="BN293" s="4"/>
      <c r="BO293" s="4"/>
      <c r="BP293" s="4"/>
      <c r="BQ293" s="4"/>
      <c r="BR293" s="4"/>
      <c r="BS293" s="4"/>
    </row>
    <row r="294">
      <c r="A294" s="172"/>
      <c r="B294" s="4"/>
      <c r="C294" s="4"/>
      <c r="D294" s="4"/>
      <c r="E294" s="4"/>
      <c r="F294" s="171"/>
      <c r="G294" s="4"/>
      <c r="H294" s="4"/>
      <c r="I294" s="4"/>
      <c r="J294" s="4"/>
      <c r="K294" s="172"/>
      <c r="L294" s="4"/>
      <c r="M294" s="4"/>
      <c r="N294" s="4"/>
      <c r="O294" s="4"/>
      <c r="P294" s="171"/>
      <c r="Q294" s="4"/>
      <c r="R294" s="4"/>
      <c r="S294" s="4"/>
      <c r="T294" s="4"/>
      <c r="U294" s="172"/>
      <c r="V294" s="4"/>
      <c r="W294" s="4"/>
      <c r="X294" s="4"/>
      <c r="Y294" s="4"/>
      <c r="Z294" s="171"/>
      <c r="AA294" s="4"/>
      <c r="AB294" s="4"/>
      <c r="AC294" s="4"/>
      <c r="AD294" s="4"/>
      <c r="AE294" s="170"/>
      <c r="AF294" s="170"/>
      <c r="AG294" s="170"/>
      <c r="AH294" s="56"/>
      <c r="AI294" s="56"/>
      <c r="AJ294" s="4"/>
      <c r="AK294" s="4"/>
      <c r="AL294" s="4"/>
      <c r="AM294" s="4"/>
      <c r="AN294" s="56"/>
      <c r="AO294" s="56"/>
      <c r="AP294" s="4"/>
      <c r="AQ294" s="4"/>
      <c r="AR294" s="4"/>
      <c r="AS294" s="4"/>
      <c r="AT294" s="56"/>
      <c r="AU294" s="56"/>
      <c r="AV294" s="4"/>
      <c r="AW294" s="4"/>
      <c r="AX294" s="4"/>
      <c r="AY294" s="4"/>
      <c r="AZ294" s="56"/>
      <c r="BA294" s="56"/>
      <c r="BB294" s="4"/>
      <c r="BC294" s="4"/>
      <c r="BD294" s="4"/>
      <c r="BE294" s="4"/>
      <c r="BF294" s="56"/>
      <c r="BG294" s="56"/>
      <c r="BH294" s="4"/>
      <c r="BI294" s="4"/>
      <c r="BJ294" s="4"/>
      <c r="BK294" s="4"/>
      <c r="BL294" s="56"/>
      <c r="BM294" s="56"/>
      <c r="BN294" s="4"/>
      <c r="BO294" s="4"/>
      <c r="BP294" s="4"/>
      <c r="BQ294" s="4"/>
      <c r="BR294" s="4"/>
      <c r="BS294" s="4"/>
    </row>
    <row r="295">
      <c r="A295" s="172"/>
      <c r="B295" s="4"/>
      <c r="C295" s="4"/>
      <c r="D295" s="4"/>
      <c r="E295" s="4"/>
      <c r="F295" s="171"/>
      <c r="G295" s="4"/>
      <c r="H295" s="4"/>
      <c r="I295" s="4"/>
      <c r="J295" s="4"/>
      <c r="K295" s="172"/>
      <c r="L295" s="4"/>
      <c r="M295" s="4"/>
      <c r="N295" s="4"/>
      <c r="O295" s="4"/>
      <c r="P295" s="171"/>
      <c r="Q295" s="4"/>
      <c r="R295" s="4"/>
      <c r="S295" s="4"/>
      <c r="T295" s="4"/>
      <c r="U295" s="172"/>
      <c r="V295" s="4"/>
      <c r="W295" s="4"/>
      <c r="X295" s="4"/>
      <c r="Y295" s="4"/>
      <c r="Z295" s="171"/>
      <c r="AA295" s="4"/>
      <c r="AB295" s="4"/>
      <c r="AC295" s="4"/>
      <c r="AD295" s="4"/>
      <c r="AE295" s="170"/>
      <c r="AF295" s="170"/>
      <c r="AG295" s="170"/>
      <c r="AH295" s="56"/>
      <c r="AI295" s="56"/>
      <c r="AJ295" s="4"/>
      <c r="AK295" s="4"/>
      <c r="AL295" s="4"/>
      <c r="AM295" s="4"/>
      <c r="AN295" s="56"/>
      <c r="AO295" s="56"/>
      <c r="AP295" s="4"/>
      <c r="AQ295" s="4"/>
      <c r="AR295" s="4"/>
      <c r="AS295" s="4"/>
      <c r="AT295" s="56"/>
      <c r="AU295" s="56"/>
      <c r="AV295" s="4"/>
      <c r="AW295" s="4"/>
      <c r="AX295" s="4"/>
      <c r="AY295" s="4"/>
      <c r="AZ295" s="56"/>
      <c r="BA295" s="56"/>
      <c r="BB295" s="4"/>
      <c r="BC295" s="4"/>
      <c r="BD295" s="4"/>
      <c r="BE295" s="4"/>
      <c r="BF295" s="56"/>
      <c r="BG295" s="56"/>
      <c r="BH295" s="4"/>
      <c r="BI295" s="4"/>
      <c r="BJ295" s="4"/>
      <c r="BK295" s="4"/>
      <c r="BL295" s="56"/>
      <c r="BM295" s="56"/>
      <c r="BN295" s="4"/>
      <c r="BO295" s="4"/>
      <c r="BP295" s="4"/>
      <c r="BQ295" s="4"/>
      <c r="BR295" s="4"/>
      <c r="BS295" s="4"/>
    </row>
    <row r="296">
      <c r="A296" s="172"/>
      <c r="B296" s="4"/>
      <c r="C296" s="4"/>
      <c r="D296" s="4"/>
      <c r="E296" s="4"/>
      <c r="F296" s="171"/>
      <c r="G296" s="4"/>
      <c r="H296" s="4"/>
      <c r="I296" s="4"/>
      <c r="J296" s="4"/>
      <c r="K296" s="172"/>
      <c r="L296" s="4"/>
      <c r="M296" s="4"/>
      <c r="N296" s="4"/>
      <c r="O296" s="4"/>
      <c r="P296" s="171"/>
      <c r="Q296" s="4"/>
      <c r="R296" s="4"/>
      <c r="S296" s="4"/>
      <c r="T296" s="4"/>
      <c r="U296" s="172"/>
      <c r="V296" s="4"/>
      <c r="W296" s="4"/>
      <c r="X296" s="4"/>
      <c r="Y296" s="4"/>
      <c r="Z296" s="171"/>
      <c r="AA296" s="4"/>
      <c r="AB296" s="4"/>
      <c r="AC296" s="4"/>
      <c r="AD296" s="4"/>
      <c r="AE296" s="170"/>
      <c r="AF296" s="170"/>
      <c r="AG296" s="170"/>
      <c r="AH296" s="56"/>
      <c r="AI296" s="56"/>
      <c r="AJ296" s="4"/>
      <c r="AK296" s="4"/>
      <c r="AL296" s="4"/>
      <c r="AM296" s="4"/>
      <c r="AN296" s="56"/>
      <c r="AO296" s="56"/>
      <c r="AP296" s="4"/>
      <c r="AQ296" s="4"/>
      <c r="AR296" s="4"/>
      <c r="AS296" s="4"/>
      <c r="AT296" s="56"/>
      <c r="AU296" s="56"/>
      <c r="AV296" s="4"/>
      <c r="AW296" s="4"/>
      <c r="AX296" s="4"/>
      <c r="AY296" s="4"/>
      <c r="AZ296" s="56"/>
      <c r="BA296" s="56"/>
      <c r="BB296" s="4"/>
      <c r="BC296" s="4"/>
      <c r="BD296" s="4"/>
      <c r="BE296" s="4"/>
      <c r="BF296" s="56"/>
      <c r="BG296" s="56"/>
      <c r="BH296" s="4"/>
      <c r="BI296" s="4"/>
      <c r="BJ296" s="4"/>
      <c r="BK296" s="4"/>
      <c r="BL296" s="56"/>
      <c r="BM296" s="56"/>
      <c r="BN296" s="4"/>
      <c r="BO296" s="4"/>
      <c r="BP296" s="4"/>
      <c r="BQ296" s="4"/>
      <c r="BR296" s="4"/>
      <c r="BS296" s="4"/>
    </row>
    <row r="297">
      <c r="A297" s="172"/>
      <c r="B297" s="4"/>
      <c r="C297" s="4"/>
      <c r="D297" s="4"/>
      <c r="E297" s="4"/>
      <c r="F297" s="171"/>
      <c r="G297" s="4"/>
      <c r="H297" s="4"/>
      <c r="I297" s="4"/>
      <c r="J297" s="4"/>
      <c r="K297" s="172"/>
      <c r="L297" s="4"/>
      <c r="M297" s="4"/>
      <c r="N297" s="4"/>
      <c r="O297" s="4"/>
      <c r="P297" s="171"/>
      <c r="Q297" s="4"/>
      <c r="R297" s="4"/>
      <c r="S297" s="4"/>
      <c r="T297" s="4"/>
      <c r="U297" s="172"/>
      <c r="V297" s="4"/>
      <c r="W297" s="4"/>
      <c r="X297" s="4"/>
      <c r="Y297" s="4"/>
      <c r="Z297" s="171"/>
      <c r="AA297" s="4"/>
      <c r="AB297" s="4"/>
      <c r="AC297" s="4"/>
      <c r="AD297" s="4"/>
      <c r="AE297" s="170"/>
      <c r="AF297" s="170"/>
      <c r="AG297" s="170"/>
      <c r="AH297" s="56"/>
      <c r="AI297" s="56"/>
      <c r="AJ297" s="4"/>
      <c r="AK297" s="4"/>
      <c r="AL297" s="4"/>
      <c r="AM297" s="4"/>
      <c r="AN297" s="56"/>
      <c r="AO297" s="56"/>
      <c r="AP297" s="4"/>
      <c r="AQ297" s="4"/>
      <c r="AR297" s="4"/>
      <c r="AS297" s="4"/>
      <c r="AT297" s="56"/>
      <c r="AU297" s="56"/>
      <c r="AV297" s="4"/>
      <c r="AW297" s="4"/>
      <c r="AX297" s="4"/>
      <c r="AY297" s="4"/>
      <c r="AZ297" s="56"/>
      <c r="BA297" s="56"/>
      <c r="BB297" s="4"/>
      <c r="BC297" s="4"/>
      <c r="BD297" s="4"/>
      <c r="BE297" s="4"/>
      <c r="BF297" s="56"/>
      <c r="BG297" s="56"/>
      <c r="BH297" s="4"/>
      <c r="BI297" s="4"/>
      <c r="BJ297" s="4"/>
      <c r="BK297" s="4"/>
      <c r="BL297" s="56"/>
      <c r="BM297" s="56"/>
      <c r="BN297" s="4"/>
      <c r="BO297" s="4"/>
      <c r="BP297" s="4"/>
      <c r="BQ297" s="4"/>
      <c r="BR297" s="4"/>
      <c r="BS297" s="4"/>
    </row>
    <row r="298">
      <c r="A298" s="172"/>
      <c r="B298" s="4"/>
      <c r="C298" s="4"/>
      <c r="D298" s="4"/>
      <c r="E298" s="4"/>
      <c r="F298" s="171"/>
      <c r="G298" s="4"/>
      <c r="H298" s="4"/>
      <c r="I298" s="4"/>
      <c r="J298" s="4"/>
      <c r="K298" s="172"/>
      <c r="L298" s="4"/>
      <c r="M298" s="4"/>
      <c r="N298" s="4"/>
      <c r="O298" s="4"/>
      <c r="P298" s="171"/>
      <c r="Q298" s="4"/>
      <c r="R298" s="4"/>
      <c r="S298" s="4"/>
      <c r="T298" s="4"/>
      <c r="U298" s="172"/>
      <c r="V298" s="4"/>
      <c r="W298" s="4"/>
      <c r="X298" s="4"/>
      <c r="Y298" s="4"/>
      <c r="Z298" s="171"/>
      <c r="AA298" s="4"/>
      <c r="AB298" s="4"/>
      <c r="AC298" s="4"/>
      <c r="AD298" s="4"/>
      <c r="AE298" s="170"/>
      <c r="AF298" s="170"/>
      <c r="AG298" s="170"/>
      <c r="AH298" s="56"/>
      <c r="AI298" s="56"/>
      <c r="AJ298" s="4"/>
      <c r="AK298" s="4"/>
      <c r="AL298" s="4"/>
      <c r="AM298" s="4"/>
      <c r="AN298" s="56"/>
      <c r="AO298" s="56"/>
      <c r="AP298" s="4"/>
      <c r="AQ298" s="4"/>
      <c r="AR298" s="4"/>
      <c r="AS298" s="4"/>
      <c r="AT298" s="56"/>
      <c r="AU298" s="56"/>
      <c r="AV298" s="4"/>
      <c r="AW298" s="4"/>
      <c r="AX298" s="4"/>
      <c r="AY298" s="4"/>
      <c r="AZ298" s="56"/>
      <c r="BA298" s="56"/>
      <c r="BB298" s="4"/>
      <c r="BC298" s="4"/>
      <c r="BD298" s="4"/>
      <c r="BE298" s="4"/>
      <c r="BF298" s="56"/>
      <c r="BG298" s="56"/>
      <c r="BH298" s="4"/>
      <c r="BI298" s="4"/>
      <c r="BJ298" s="4"/>
      <c r="BK298" s="4"/>
      <c r="BL298" s="56"/>
      <c r="BM298" s="56"/>
      <c r="BN298" s="4"/>
      <c r="BO298" s="4"/>
      <c r="BP298" s="4"/>
      <c r="BQ298" s="4"/>
      <c r="BR298" s="4"/>
      <c r="BS298" s="4"/>
    </row>
    <row r="299">
      <c r="A299" s="172"/>
      <c r="B299" s="4"/>
      <c r="C299" s="4"/>
      <c r="D299" s="4"/>
      <c r="E299" s="4"/>
      <c r="F299" s="171"/>
      <c r="G299" s="4"/>
      <c r="H299" s="4"/>
      <c r="I299" s="4"/>
      <c r="J299" s="4"/>
      <c r="K299" s="172"/>
      <c r="L299" s="4"/>
      <c r="M299" s="4"/>
      <c r="N299" s="4"/>
      <c r="O299" s="4"/>
      <c r="P299" s="171"/>
      <c r="Q299" s="4"/>
      <c r="R299" s="4"/>
      <c r="S299" s="4"/>
      <c r="T299" s="4"/>
      <c r="U299" s="172"/>
      <c r="V299" s="4"/>
      <c r="W299" s="4"/>
      <c r="X299" s="4"/>
      <c r="Y299" s="4"/>
      <c r="Z299" s="171"/>
      <c r="AA299" s="4"/>
      <c r="AB299" s="4"/>
      <c r="AC299" s="4"/>
      <c r="AD299" s="4"/>
      <c r="AE299" s="170"/>
      <c r="AF299" s="170"/>
      <c r="AG299" s="170"/>
      <c r="AH299" s="56"/>
      <c r="AI299" s="56"/>
      <c r="AJ299" s="4"/>
      <c r="AK299" s="4"/>
      <c r="AL299" s="4"/>
      <c r="AM299" s="4"/>
      <c r="AN299" s="56"/>
      <c r="AO299" s="56"/>
      <c r="AP299" s="4"/>
      <c r="AQ299" s="4"/>
      <c r="AR299" s="4"/>
      <c r="AS299" s="4"/>
      <c r="AT299" s="56"/>
      <c r="AU299" s="56"/>
      <c r="AV299" s="4"/>
      <c r="AW299" s="4"/>
      <c r="AX299" s="4"/>
      <c r="AY299" s="4"/>
      <c r="AZ299" s="56"/>
      <c r="BA299" s="56"/>
      <c r="BB299" s="4"/>
      <c r="BC299" s="4"/>
      <c r="BD299" s="4"/>
      <c r="BE299" s="4"/>
      <c r="BF299" s="56"/>
      <c r="BG299" s="56"/>
      <c r="BH299" s="4"/>
      <c r="BI299" s="4"/>
      <c r="BJ299" s="4"/>
      <c r="BK299" s="4"/>
      <c r="BL299" s="56"/>
      <c r="BM299" s="56"/>
      <c r="BN299" s="4"/>
      <c r="BO299" s="4"/>
      <c r="BP299" s="4"/>
      <c r="BQ299" s="4"/>
      <c r="BR299" s="4"/>
      <c r="BS299" s="4"/>
    </row>
    <row r="300">
      <c r="A300" s="172"/>
      <c r="B300" s="4"/>
      <c r="C300" s="4"/>
      <c r="D300" s="4"/>
      <c r="E300" s="4"/>
      <c r="F300" s="171"/>
      <c r="G300" s="4"/>
      <c r="H300" s="4"/>
      <c r="I300" s="4"/>
      <c r="J300" s="4"/>
      <c r="K300" s="172"/>
      <c r="L300" s="4"/>
      <c r="M300" s="4"/>
      <c r="N300" s="4"/>
      <c r="O300" s="4"/>
      <c r="P300" s="171"/>
      <c r="Q300" s="4"/>
      <c r="R300" s="4"/>
      <c r="S300" s="4"/>
      <c r="T300" s="4"/>
      <c r="U300" s="172"/>
      <c r="V300" s="4"/>
      <c r="W300" s="4"/>
      <c r="X300" s="4"/>
      <c r="Y300" s="4"/>
      <c r="Z300" s="171"/>
      <c r="AA300" s="4"/>
      <c r="AB300" s="4"/>
      <c r="AC300" s="4"/>
      <c r="AD300" s="4"/>
      <c r="AE300" s="170"/>
      <c r="AF300" s="170"/>
      <c r="AG300" s="170"/>
      <c r="AH300" s="56"/>
      <c r="AI300" s="56"/>
      <c r="AJ300" s="4"/>
      <c r="AK300" s="4"/>
      <c r="AL300" s="4"/>
      <c r="AM300" s="4"/>
      <c r="AN300" s="56"/>
      <c r="AO300" s="56"/>
      <c r="AP300" s="4"/>
      <c r="AQ300" s="4"/>
      <c r="AR300" s="4"/>
      <c r="AS300" s="4"/>
      <c r="AT300" s="56"/>
      <c r="AU300" s="56"/>
      <c r="AV300" s="4"/>
      <c r="AW300" s="4"/>
      <c r="AX300" s="4"/>
      <c r="AY300" s="4"/>
      <c r="AZ300" s="56"/>
      <c r="BA300" s="56"/>
      <c r="BB300" s="4"/>
      <c r="BC300" s="4"/>
      <c r="BD300" s="4"/>
      <c r="BE300" s="4"/>
      <c r="BF300" s="56"/>
      <c r="BG300" s="56"/>
      <c r="BH300" s="4"/>
      <c r="BI300" s="4"/>
      <c r="BJ300" s="4"/>
      <c r="BK300" s="4"/>
      <c r="BL300" s="56"/>
      <c r="BM300" s="56"/>
      <c r="BN300" s="4"/>
      <c r="BO300" s="4"/>
      <c r="BP300" s="4"/>
      <c r="BQ300" s="4"/>
      <c r="BR300" s="4"/>
      <c r="BS300" s="4"/>
    </row>
    <row r="301">
      <c r="A301" s="172"/>
      <c r="B301" s="4"/>
      <c r="C301" s="4"/>
      <c r="D301" s="4"/>
      <c r="E301" s="4"/>
      <c r="F301" s="171"/>
      <c r="G301" s="4"/>
      <c r="H301" s="4"/>
      <c r="I301" s="4"/>
      <c r="J301" s="4"/>
      <c r="K301" s="172"/>
      <c r="L301" s="4"/>
      <c r="M301" s="4"/>
      <c r="N301" s="4"/>
      <c r="O301" s="4"/>
      <c r="P301" s="171"/>
      <c r="Q301" s="4"/>
      <c r="R301" s="4"/>
      <c r="S301" s="4"/>
      <c r="T301" s="4"/>
      <c r="U301" s="172"/>
      <c r="V301" s="4"/>
      <c r="W301" s="4"/>
      <c r="X301" s="4"/>
      <c r="Y301" s="4"/>
      <c r="Z301" s="171"/>
      <c r="AA301" s="4"/>
      <c r="AB301" s="4"/>
      <c r="AC301" s="4"/>
      <c r="AD301" s="4"/>
      <c r="AE301" s="170"/>
      <c r="AF301" s="170"/>
      <c r="AG301" s="170"/>
      <c r="AH301" s="56"/>
      <c r="AI301" s="56"/>
      <c r="AJ301" s="4"/>
      <c r="AK301" s="4"/>
      <c r="AL301" s="4"/>
      <c r="AM301" s="4"/>
      <c r="AN301" s="56"/>
      <c r="AO301" s="56"/>
      <c r="AP301" s="4"/>
      <c r="AQ301" s="4"/>
      <c r="AR301" s="4"/>
      <c r="AS301" s="4"/>
      <c r="AT301" s="56"/>
      <c r="AU301" s="56"/>
      <c r="AV301" s="4"/>
      <c r="AW301" s="4"/>
      <c r="AX301" s="4"/>
      <c r="AY301" s="4"/>
      <c r="AZ301" s="56"/>
      <c r="BA301" s="56"/>
      <c r="BB301" s="4"/>
      <c r="BC301" s="4"/>
      <c r="BD301" s="4"/>
      <c r="BE301" s="4"/>
      <c r="BF301" s="56"/>
      <c r="BG301" s="56"/>
      <c r="BH301" s="4"/>
      <c r="BI301" s="4"/>
      <c r="BJ301" s="4"/>
      <c r="BK301" s="4"/>
      <c r="BL301" s="56"/>
      <c r="BM301" s="56"/>
      <c r="BN301" s="4"/>
      <c r="BO301" s="4"/>
      <c r="BP301" s="4"/>
      <c r="BQ301" s="4"/>
      <c r="BR301" s="4"/>
      <c r="BS301" s="4"/>
    </row>
    <row r="302">
      <c r="A302" s="172"/>
      <c r="B302" s="4"/>
      <c r="C302" s="4"/>
      <c r="D302" s="4"/>
      <c r="E302" s="4"/>
      <c r="F302" s="171"/>
      <c r="G302" s="4"/>
      <c r="H302" s="4"/>
      <c r="I302" s="4"/>
      <c r="J302" s="4"/>
      <c r="K302" s="172"/>
      <c r="L302" s="4"/>
      <c r="M302" s="4"/>
      <c r="N302" s="4"/>
      <c r="O302" s="4"/>
      <c r="P302" s="171"/>
      <c r="Q302" s="4"/>
      <c r="R302" s="4"/>
      <c r="S302" s="4"/>
      <c r="T302" s="4"/>
      <c r="U302" s="172"/>
      <c r="V302" s="4"/>
      <c r="W302" s="4"/>
      <c r="X302" s="4"/>
      <c r="Y302" s="4"/>
      <c r="Z302" s="171"/>
      <c r="AA302" s="4"/>
      <c r="AB302" s="4"/>
      <c r="AC302" s="4"/>
      <c r="AD302" s="4"/>
      <c r="AE302" s="170"/>
      <c r="AF302" s="170"/>
      <c r="AG302" s="170"/>
      <c r="AH302" s="56"/>
      <c r="AI302" s="56"/>
      <c r="AJ302" s="4"/>
      <c r="AK302" s="4"/>
      <c r="AL302" s="4"/>
      <c r="AM302" s="4"/>
      <c r="AN302" s="56"/>
      <c r="AO302" s="56"/>
      <c r="AP302" s="4"/>
      <c r="AQ302" s="4"/>
      <c r="AR302" s="4"/>
      <c r="AS302" s="4"/>
      <c r="AT302" s="56"/>
      <c r="AU302" s="56"/>
      <c r="AV302" s="4"/>
      <c r="AW302" s="4"/>
      <c r="AX302" s="4"/>
      <c r="AY302" s="4"/>
      <c r="AZ302" s="56"/>
      <c r="BA302" s="56"/>
      <c r="BB302" s="4"/>
      <c r="BC302" s="4"/>
      <c r="BD302" s="4"/>
      <c r="BE302" s="4"/>
      <c r="BF302" s="56"/>
      <c r="BG302" s="56"/>
      <c r="BH302" s="4"/>
      <c r="BI302" s="4"/>
      <c r="BJ302" s="4"/>
      <c r="BK302" s="4"/>
      <c r="BL302" s="56"/>
      <c r="BM302" s="56"/>
      <c r="BN302" s="4"/>
      <c r="BO302" s="4"/>
      <c r="BP302" s="4"/>
      <c r="BQ302" s="4"/>
      <c r="BR302" s="4"/>
      <c r="BS302" s="4"/>
    </row>
    <row r="303">
      <c r="A303" s="172"/>
      <c r="B303" s="4"/>
      <c r="C303" s="4"/>
      <c r="D303" s="4"/>
      <c r="E303" s="4"/>
      <c r="F303" s="171"/>
      <c r="G303" s="4"/>
      <c r="H303" s="4"/>
      <c r="I303" s="4"/>
      <c r="J303" s="4"/>
      <c r="K303" s="172"/>
      <c r="L303" s="4"/>
      <c r="M303" s="4"/>
      <c r="N303" s="4"/>
      <c r="O303" s="4"/>
      <c r="P303" s="171"/>
      <c r="Q303" s="4"/>
      <c r="R303" s="4"/>
      <c r="S303" s="4"/>
      <c r="T303" s="4"/>
      <c r="U303" s="172"/>
      <c r="V303" s="4"/>
      <c r="W303" s="4"/>
      <c r="X303" s="4"/>
      <c r="Y303" s="4"/>
      <c r="Z303" s="171"/>
      <c r="AA303" s="4"/>
      <c r="AB303" s="4"/>
      <c r="AC303" s="4"/>
      <c r="AD303" s="4"/>
      <c r="AE303" s="170"/>
      <c r="AF303" s="170"/>
      <c r="AG303" s="170"/>
      <c r="AH303" s="56"/>
      <c r="AI303" s="56"/>
      <c r="AJ303" s="4"/>
      <c r="AK303" s="4"/>
      <c r="AL303" s="4"/>
      <c r="AM303" s="4"/>
      <c r="AN303" s="56"/>
      <c r="AO303" s="56"/>
      <c r="AP303" s="4"/>
      <c r="AQ303" s="4"/>
      <c r="AR303" s="4"/>
      <c r="AS303" s="4"/>
      <c r="AT303" s="56"/>
      <c r="AU303" s="56"/>
      <c r="AV303" s="4"/>
      <c r="AW303" s="4"/>
      <c r="AX303" s="4"/>
      <c r="AY303" s="4"/>
      <c r="AZ303" s="56"/>
      <c r="BA303" s="56"/>
      <c r="BB303" s="4"/>
      <c r="BC303" s="4"/>
      <c r="BD303" s="4"/>
      <c r="BE303" s="4"/>
      <c r="BF303" s="56"/>
      <c r="BG303" s="56"/>
      <c r="BH303" s="4"/>
      <c r="BI303" s="4"/>
      <c r="BJ303" s="4"/>
      <c r="BK303" s="4"/>
      <c r="BL303" s="56"/>
      <c r="BM303" s="56"/>
      <c r="BN303" s="4"/>
      <c r="BO303" s="4"/>
      <c r="BP303" s="4"/>
      <c r="BQ303" s="4"/>
      <c r="BR303" s="4"/>
      <c r="BS303" s="4"/>
    </row>
    <row r="304">
      <c r="A304" s="172"/>
      <c r="B304" s="4"/>
      <c r="C304" s="4"/>
      <c r="D304" s="4"/>
      <c r="E304" s="4"/>
      <c r="F304" s="171"/>
      <c r="G304" s="4"/>
      <c r="H304" s="4"/>
      <c r="I304" s="4"/>
      <c r="J304" s="4"/>
      <c r="K304" s="172"/>
      <c r="L304" s="4"/>
      <c r="M304" s="4"/>
      <c r="N304" s="4"/>
      <c r="O304" s="4"/>
      <c r="P304" s="171"/>
      <c r="Q304" s="4"/>
      <c r="R304" s="4"/>
      <c r="S304" s="4"/>
      <c r="T304" s="4"/>
      <c r="U304" s="172"/>
      <c r="V304" s="4"/>
      <c r="W304" s="4"/>
      <c r="X304" s="4"/>
      <c r="Y304" s="4"/>
      <c r="Z304" s="171"/>
      <c r="AA304" s="4"/>
      <c r="AB304" s="4"/>
      <c r="AC304" s="4"/>
      <c r="AD304" s="4"/>
      <c r="AE304" s="170"/>
      <c r="AF304" s="170"/>
      <c r="AG304" s="170"/>
      <c r="AH304" s="56"/>
      <c r="AI304" s="56"/>
      <c r="AJ304" s="4"/>
      <c r="AK304" s="4"/>
      <c r="AL304" s="4"/>
      <c r="AM304" s="4"/>
      <c r="AN304" s="56"/>
      <c r="AO304" s="56"/>
      <c r="AP304" s="4"/>
      <c r="AQ304" s="4"/>
      <c r="AR304" s="4"/>
      <c r="AS304" s="4"/>
      <c r="AT304" s="56"/>
      <c r="AU304" s="56"/>
      <c r="AV304" s="4"/>
      <c r="AW304" s="4"/>
      <c r="AX304" s="4"/>
      <c r="AY304" s="4"/>
      <c r="AZ304" s="56"/>
      <c r="BA304" s="56"/>
      <c r="BB304" s="4"/>
      <c r="BC304" s="4"/>
      <c r="BD304" s="4"/>
      <c r="BE304" s="4"/>
      <c r="BF304" s="56"/>
      <c r="BG304" s="56"/>
      <c r="BH304" s="4"/>
      <c r="BI304" s="4"/>
      <c r="BJ304" s="4"/>
      <c r="BK304" s="4"/>
      <c r="BL304" s="56"/>
      <c r="BM304" s="56"/>
      <c r="BN304" s="4"/>
      <c r="BO304" s="4"/>
      <c r="BP304" s="4"/>
      <c r="BQ304" s="4"/>
      <c r="BR304" s="4"/>
      <c r="BS304" s="4"/>
    </row>
    <row r="305">
      <c r="A305" s="172"/>
      <c r="B305" s="4"/>
      <c r="C305" s="4"/>
      <c r="D305" s="4"/>
      <c r="E305" s="4"/>
      <c r="F305" s="171"/>
      <c r="G305" s="4"/>
      <c r="H305" s="4"/>
      <c r="I305" s="4"/>
      <c r="J305" s="4"/>
      <c r="K305" s="172"/>
      <c r="L305" s="4"/>
      <c r="M305" s="4"/>
      <c r="N305" s="4"/>
      <c r="O305" s="4"/>
      <c r="P305" s="171"/>
      <c r="Q305" s="4"/>
      <c r="R305" s="4"/>
      <c r="S305" s="4"/>
      <c r="T305" s="4"/>
      <c r="U305" s="172"/>
      <c r="V305" s="4"/>
      <c r="W305" s="4"/>
      <c r="X305" s="4"/>
      <c r="Y305" s="4"/>
      <c r="Z305" s="171"/>
      <c r="AA305" s="4"/>
      <c r="AB305" s="4"/>
      <c r="AC305" s="4"/>
      <c r="AD305" s="4"/>
      <c r="AE305" s="170"/>
      <c r="AF305" s="170"/>
      <c r="AG305" s="170"/>
      <c r="AH305" s="56"/>
      <c r="AI305" s="56"/>
      <c r="AJ305" s="4"/>
      <c r="AK305" s="4"/>
      <c r="AL305" s="4"/>
      <c r="AM305" s="4"/>
      <c r="AN305" s="56"/>
      <c r="AO305" s="56"/>
      <c r="AP305" s="4"/>
      <c r="AQ305" s="4"/>
      <c r="AR305" s="4"/>
      <c r="AS305" s="4"/>
      <c r="AT305" s="56"/>
      <c r="AU305" s="56"/>
      <c r="AV305" s="4"/>
      <c r="AW305" s="4"/>
      <c r="AX305" s="4"/>
      <c r="AY305" s="4"/>
      <c r="AZ305" s="56"/>
      <c r="BA305" s="56"/>
      <c r="BB305" s="4"/>
      <c r="BC305" s="4"/>
      <c r="BD305" s="4"/>
      <c r="BE305" s="4"/>
      <c r="BF305" s="56"/>
      <c r="BG305" s="56"/>
      <c r="BH305" s="4"/>
      <c r="BI305" s="4"/>
      <c r="BJ305" s="4"/>
      <c r="BK305" s="4"/>
      <c r="BL305" s="56"/>
      <c r="BM305" s="56"/>
      <c r="BN305" s="4"/>
      <c r="BO305" s="4"/>
      <c r="BP305" s="4"/>
      <c r="BQ305" s="4"/>
      <c r="BR305" s="4"/>
      <c r="BS305" s="4"/>
    </row>
    <row r="306">
      <c r="A306" s="172"/>
      <c r="B306" s="4"/>
      <c r="C306" s="4"/>
      <c r="D306" s="4"/>
      <c r="E306" s="4"/>
      <c r="F306" s="171"/>
      <c r="G306" s="4"/>
      <c r="H306" s="4"/>
      <c r="I306" s="4"/>
      <c r="J306" s="4"/>
      <c r="K306" s="172"/>
      <c r="L306" s="4"/>
      <c r="M306" s="4"/>
      <c r="N306" s="4"/>
      <c r="O306" s="4"/>
      <c r="P306" s="171"/>
      <c r="Q306" s="4"/>
      <c r="R306" s="4"/>
      <c r="S306" s="4"/>
      <c r="T306" s="4"/>
      <c r="U306" s="172"/>
      <c r="V306" s="4"/>
      <c r="W306" s="4"/>
      <c r="X306" s="4"/>
      <c r="Y306" s="4"/>
      <c r="Z306" s="171"/>
      <c r="AA306" s="4"/>
      <c r="AB306" s="4"/>
      <c r="AC306" s="4"/>
      <c r="AD306" s="4"/>
      <c r="AE306" s="170"/>
      <c r="AF306" s="170"/>
      <c r="AG306" s="170"/>
      <c r="AH306" s="56"/>
      <c r="AI306" s="56"/>
      <c r="AJ306" s="4"/>
      <c r="AK306" s="4"/>
      <c r="AL306" s="4"/>
      <c r="AM306" s="4"/>
      <c r="AN306" s="56"/>
      <c r="AO306" s="56"/>
      <c r="AP306" s="4"/>
      <c r="AQ306" s="4"/>
      <c r="AR306" s="4"/>
      <c r="AS306" s="4"/>
      <c r="AT306" s="56"/>
      <c r="AU306" s="56"/>
      <c r="AV306" s="4"/>
      <c r="AW306" s="4"/>
      <c r="AX306" s="4"/>
      <c r="AY306" s="4"/>
      <c r="AZ306" s="56"/>
      <c r="BA306" s="56"/>
      <c r="BB306" s="4"/>
      <c r="BC306" s="4"/>
      <c r="BD306" s="4"/>
      <c r="BE306" s="4"/>
      <c r="BF306" s="56"/>
      <c r="BG306" s="56"/>
      <c r="BH306" s="4"/>
      <c r="BI306" s="4"/>
      <c r="BJ306" s="4"/>
      <c r="BK306" s="4"/>
      <c r="BL306" s="56"/>
      <c r="BM306" s="56"/>
      <c r="BN306" s="4"/>
      <c r="BO306" s="4"/>
      <c r="BP306" s="4"/>
      <c r="BQ306" s="4"/>
      <c r="BR306" s="4"/>
      <c r="BS306" s="4"/>
    </row>
    <row r="307">
      <c r="A307" s="172"/>
      <c r="B307" s="4"/>
      <c r="C307" s="4"/>
      <c r="D307" s="4"/>
      <c r="E307" s="4"/>
      <c r="F307" s="171"/>
      <c r="G307" s="4"/>
      <c r="H307" s="4"/>
      <c r="I307" s="4"/>
      <c r="J307" s="4"/>
      <c r="K307" s="172"/>
      <c r="L307" s="4"/>
      <c r="M307" s="4"/>
      <c r="N307" s="4"/>
      <c r="O307" s="4"/>
      <c r="P307" s="171"/>
      <c r="Q307" s="4"/>
      <c r="R307" s="4"/>
      <c r="S307" s="4"/>
      <c r="T307" s="4"/>
      <c r="U307" s="172"/>
      <c r="V307" s="4"/>
      <c r="W307" s="4"/>
      <c r="X307" s="4"/>
      <c r="Y307" s="4"/>
      <c r="Z307" s="171"/>
      <c r="AA307" s="4"/>
      <c r="AB307" s="4"/>
      <c r="AC307" s="4"/>
      <c r="AD307" s="4"/>
      <c r="AE307" s="170"/>
      <c r="AF307" s="170"/>
      <c r="AG307" s="170"/>
      <c r="AH307" s="56"/>
      <c r="AI307" s="56"/>
      <c r="AJ307" s="4"/>
      <c r="AK307" s="4"/>
      <c r="AL307" s="4"/>
      <c r="AM307" s="4"/>
      <c r="AN307" s="56"/>
      <c r="AO307" s="56"/>
      <c r="AP307" s="4"/>
      <c r="AQ307" s="4"/>
      <c r="AR307" s="4"/>
      <c r="AS307" s="4"/>
      <c r="AT307" s="56"/>
      <c r="AU307" s="56"/>
      <c r="AV307" s="4"/>
      <c r="AW307" s="4"/>
      <c r="AX307" s="4"/>
      <c r="AY307" s="4"/>
      <c r="AZ307" s="56"/>
      <c r="BA307" s="56"/>
      <c r="BB307" s="4"/>
      <c r="BC307" s="4"/>
      <c r="BD307" s="4"/>
      <c r="BE307" s="4"/>
      <c r="BF307" s="56"/>
      <c r="BG307" s="56"/>
      <c r="BH307" s="4"/>
      <c r="BI307" s="4"/>
      <c r="BJ307" s="4"/>
      <c r="BK307" s="4"/>
      <c r="BL307" s="56"/>
      <c r="BM307" s="56"/>
      <c r="BN307" s="4"/>
      <c r="BO307" s="4"/>
      <c r="BP307" s="4"/>
      <c r="BQ307" s="4"/>
      <c r="BR307" s="4"/>
      <c r="BS307" s="4"/>
    </row>
    <row r="308">
      <c r="A308" s="172"/>
      <c r="B308" s="4"/>
      <c r="C308" s="4"/>
      <c r="D308" s="4"/>
      <c r="E308" s="4"/>
      <c r="F308" s="171"/>
      <c r="G308" s="4"/>
      <c r="H308" s="4"/>
      <c r="I308" s="4"/>
      <c r="J308" s="4"/>
      <c r="K308" s="172"/>
      <c r="L308" s="4"/>
      <c r="M308" s="4"/>
      <c r="N308" s="4"/>
      <c r="O308" s="4"/>
      <c r="P308" s="171"/>
      <c r="Q308" s="4"/>
      <c r="R308" s="4"/>
      <c r="S308" s="4"/>
      <c r="T308" s="4"/>
      <c r="U308" s="172"/>
      <c r="V308" s="4"/>
      <c r="W308" s="4"/>
      <c r="X308" s="4"/>
      <c r="Y308" s="4"/>
      <c r="Z308" s="171"/>
      <c r="AA308" s="4"/>
      <c r="AB308" s="4"/>
      <c r="AC308" s="4"/>
      <c r="AD308" s="4"/>
      <c r="AE308" s="170"/>
      <c r="AF308" s="170"/>
      <c r="AG308" s="170"/>
      <c r="AH308" s="56"/>
      <c r="AI308" s="56"/>
      <c r="AJ308" s="4"/>
      <c r="AK308" s="4"/>
      <c r="AL308" s="4"/>
      <c r="AM308" s="4"/>
      <c r="AN308" s="56"/>
      <c r="AO308" s="56"/>
      <c r="AP308" s="4"/>
      <c r="AQ308" s="4"/>
      <c r="AR308" s="4"/>
      <c r="AS308" s="4"/>
      <c r="AT308" s="56"/>
      <c r="AU308" s="56"/>
      <c r="AV308" s="4"/>
      <c r="AW308" s="4"/>
      <c r="AX308" s="4"/>
      <c r="AY308" s="4"/>
      <c r="AZ308" s="56"/>
      <c r="BA308" s="56"/>
      <c r="BB308" s="4"/>
      <c r="BC308" s="4"/>
      <c r="BD308" s="4"/>
      <c r="BE308" s="4"/>
      <c r="BF308" s="56"/>
      <c r="BG308" s="56"/>
      <c r="BH308" s="4"/>
      <c r="BI308" s="4"/>
      <c r="BJ308" s="4"/>
      <c r="BK308" s="4"/>
      <c r="BL308" s="56"/>
      <c r="BM308" s="56"/>
      <c r="BN308" s="4"/>
      <c r="BO308" s="4"/>
      <c r="BP308" s="4"/>
      <c r="BQ308" s="4"/>
      <c r="BR308" s="4"/>
      <c r="BS308" s="4"/>
    </row>
    <row r="309">
      <c r="A309" s="172"/>
      <c r="B309" s="4"/>
      <c r="C309" s="4"/>
      <c r="D309" s="4"/>
      <c r="E309" s="4"/>
      <c r="F309" s="171"/>
      <c r="G309" s="4"/>
      <c r="H309" s="4"/>
      <c r="I309" s="4"/>
      <c r="J309" s="4"/>
      <c r="K309" s="172"/>
      <c r="L309" s="4"/>
      <c r="M309" s="4"/>
      <c r="N309" s="4"/>
      <c r="O309" s="4"/>
      <c r="P309" s="171"/>
      <c r="Q309" s="4"/>
      <c r="R309" s="4"/>
      <c r="S309" s="4"/>
      <c r="T309" s="4"/>
      <c r="U309" s="172"/>
      <c r="V309" s="4"/>
      <c r="W309" s="4"/>
      <c r="X309" s="4"/>
      <c r="Y309" s="4"/>
      <c r="Z309" s="171"/>
      <c r="AA309" s="4"/>
      <c r="AB309" s="4"/>
      <c r="AC309" s="4"/>
      <c r="AD309" s="4"/>
      <c r="AE309" s="170"/>
      <c r="AF309" s="170"/>
      <c r="AG309" s="170"/>
      <c r="AH309" s="56"/>
      <c r="AI309" s="56"/>
      <c r="AJ309" s="4"/>
      <c r="AK309" s="4"/>
      <c r="AL309" s="4"/>
      <c r="AM309" s="4"/>
      <c r="AN309" s="56"/>
      <c r="AO309" s="56"/>
      <c r="AP309" s="4"/>
      <c r="AQ309" s="4"/>
      <c r="AR309" s="4"/>
      <c r="AS309" s="4"/>
      <c r="AT309" s="56"/>
      <c r="AU309" s="56"/>
      <c r="AV309" s="4"/>
      <c r="AW309" s="4"/>
      <c r="AX309" s="4"/>
      <c r="AY309" s="4"/>
      <c r="AZ309" s="56"/>
      <c r="BA309" s="56"/>
      <c r="BB309" s="4"/>
      <c r="BC309" s="4"/>
      <c r="BD309" s="4"/>
      <c r="BE309" s="4"/>
      <c r="BF309" s="56"/>
      <c r="BG309" s="56"/>
      <c r="BH309" s="4"/>
      <c r="BI309" s="4"/>
      <c r="BJ309" s="4"/>
      <c r="BK309" s="4"/>
      <c r="BL309" s="56"/>
      <c r="BM309" s="56"/>
      <c r="BN309" s="4"/>
      <c r="BO309" s="4"/>
      <c r="BP309" s="4"/>
      <c r="BQ309" s="4"/>
      <c r="BR309" s="4"/>
      <c r="BS309" s="4"/>
    </row>
    <row r="310">
      <c r="A310" s="172"/>
      <c r="B310" s="4"/>
      <c r="C310" s="4"/>
      <c r="D310" s="4"/>
      <c r="E310" s="4"/>
      <c r="F310" s="171"/>
      <c r="G310" s="4"/>
      <c r="H310" s="4"/>
      <c r="I310" s="4"/>
      <c r="J310" s="4"/>
      <c r="K310" s="172"/>
      <c r="L310" s="4"/>
      <c r="M310" s="4"/>
      <c r="N310" s="4"/>
      <c r="O310" s="4"/>
      <c r="P310" s="171"/>
      <c r="Q310" s="4"/>
      <c r="R310" s="4"/>
      <c r="S310" s="4"/>
      <c r="T310" s="4"/>
      <c r="U310" s="172"/>
      <c r="V310" s="4"/>
      <c r="W310" s="4"/>
      <c r="X310" s="4"/>
      <c r="Y310" s="4"/>
      <c r="Z310" s="171"/>
      <c r="AA310" s="4"/>
      <c r="AB310" s="4"/>
      <c r="AC310" s="4"/>
      <c r="AD310" s="4"/>
      <c r="AE310" s="170"/>
      <c r="AF310" s="170"/>
      <c r="AG310" s="170"/>
      <c r="AH310" s="56"/>
      <c r="AI310" s="56"/>
      <c r="AJ310" s="4"/>
      <c r="AK310" s="4"/>
      <c r="AL310" s="4"/>
      <c r="AM310" s="4"/>
      <c r="AN310" s="56"/>
      <c r="AO310" s="56"/>
      <c r="AP310" s="4"/>
      <c r="AQ310" s="4"/>
      <c r="AR310" s="4"/>
      <c r="AS310" s="4"/>
      <c r="AT310" s="56"/>
      <c r="AU310" s="56"/>
      <c r="AV310" s="4"/>
      <c r="AW310" s="4"/>
      <c r="AX310" s="4"/>
      <c r="AY310" s="4"/>
      <c r="AZ310" s="56"/>
      <c r="BA310" s="56"/>
      <c r="BB310" s="4"/>
      <c r="BC310" s="4"/>
      <c r="BD310" s="4"/>
      <c r="BE310" s="4"/>
      <c r="BF310" s="56"/>
      <c r="BG310" s="56"/>
      <c r="BH310" s="4"/>
      <c r="BI310" s="4"/>
      <c r="BJ310" s="4"/>
      <c r="BK310" s="4"/>
      <c r="BL310" s="56"/>
      <c r="BM310" s="56"/>
      <c r="BN310" s="4"/>
      <c r="BO310" s="4"/>
      <c r="BP310" s="4"/>
      <c r="BQ310" s="4"/>
      <c r="BR310" s="4"/>
      <c r="BS310" s="4"/>
    </row>
    <row r="311">
      <c r="A311" s="172"/>
      <c r="B311" s="4"/>
      <c r="C311" s="4"/>
      <c r="D311" s="4"/>
      <c r="E311" s="4"/>
      <c r="F311" s="171"/>
      <c r="G311" s="4"/>
      <c r="H311" s="4"/>
      <c r="I311" s="4"/>
      <c r="J311" s="4"/>
      <c r="K311" s="172"/>
      <c r="L311" s="4"/>
      <c r="M311" s="4"/>
      <c r="N311" s="4"/>
      <c r="O311" s="4"/>
      <c r="P311" s="171"/>
      <c r="Q311" s="4"/>
      <c r="R311" s="4"/>
      <c r="S311" s="4"/>
      <c r="T311" s="4"/>
      <c r="U311" s="172"/>
      <c r="V311" s="4"/>
      <c r="W311" s="4"/>
      <c r="X311" s="4"/>
      <c r="Y311" s="4"/>
      <c r="Z311" s="171"/>
      <c r="AA311" s="4"/>
      <c r="AB311" s="4"/>
      <c r="AC311" s="4"/>
      <c r="AD311" s="4"/>
      <c r="AE311" s="170"/>
      <c r="AF311" s="170"/>
      <c r="AG311" s="170"/>
      <c r="AH311" s="56"/>
      <c r="AI311" s="56"/>
      <c r="AJ311" s="4"/>
      <c r="AK311" s="4"/>
      <c r="AL311" s="4"/>
      <c r="AM311" s="4"/>
      <c r="AN311" s="56"/>
      <c r="AO311" s="56"/>
      <c r="AP311" s="4"/>
      <c r="AQ311" s="4"/>
      <c r="AR311" s="4"/>
      <c r="AS311" s="4"/>
      <c r="AT311" s="56"/>
      <c r="AU311" s="56"/>
      <c r="AV311" s="4"/>
      <c r="AW311" s="4"/>
      <c r="AX311" s="4"/>
      <c r="AY311" s="4"/>
      <c r="AZ311" s="56"/>
      <c r="BA311" s="56"/>
      <c r="BB311" s="4"/>
      <c r="BC311" s="4"/>
      <c r="BD311" s="4"/>
      <c r="BE311" s="4"/>
      <c r="BF311" s="56"/>
      <c r="BG311" s="56"/>
      <c r="BH311" s="4"/>
      <c r="BI311" s="4"/>
      <c r="BJ311" s="4"/>
      <c r="BK311" s="4"/>
      <c r="BL311" s="56"/>
      <c r="BM311" s="56"/>
      <c r="BN311" s="4"/>
      <c r="BO311" s="4"/>
      <c r="BP311" s="4"/>
      <c r="BQ311" s="4"/>
      <c r="BR311" s="4"/>
      <c r="BS311" s="4"/>
    </row>
    <row r="312">
      <c r="A312" s="172"/>
      <c r="B312" s="4"/>
      <c r="C312" s="4"/>
      <c r="D312" s="4"/>
      <c r="E312" s="4"/>
      <c r="F312" s="171"/>
      <c r="G312" s="4"/>
      <c r="H312" s="4"/>
      <c r="I312" s="4"/>
      <c r="J312" s="4"/>
      <c r="K312" s="172"/>
      <c r="L312" s="4"/>
      <c r="M312" s="4"/>
      <c r="N312" s="4"/>
      <c r="O312" s="4"/>
      <c r="P312" s="171"/>
      <c r="Q312" s="4"/>
      <c r="R312" s="4"/>
      <c r="S312" s="4"/>
      <c r="T312" s="4"/>
      <c r="U312" s="172"/>
      <c r="V312" s="4"/>
      <c r="W312" s="4"/>
      <c r="X312" s="4"/>
      <c r="Y312" s="4"/>
      <c r="Z312" s="171"/>
      <c r="AA312" s="4"/>
      <c r="AB312" s="4"/>
      <c r="AC312" s="4"/>
      <c r="AD312" s="4"/>
      <c r="AE312" s="170"/>
      <c r="AF312" s="170"/>
      <c r="AG312" s="170"/>
      <c r="AH312" s="56"/>
      <c r="AI312" s="56"/>
      <c r="AJ312" s="4"/>
      <c r="AK312" s="4"/>
      <c r="AL312" s="4"/>
      <c r="AM312" s="4"/>
      <c r="AN312" s="56"/>
      <c r="AO312" s="56"/>
      <c r="AP312" s="4"/>
      <c r="AQ312" s="4"/>
      <c r="AR312" s="4"/>
      <c r="AS312" s="4"/>
      <c r="AT312" s="56"/>
      <c r="AU312" s="56"/>
      <c r="AV312" s="4"/>
      <c r="AW312" s="4"/>
      <c r="AX312" s="4"/>
      <c r="AY312" s="4"/>
      <c r="AZ312" s="56"/>
      <c r="BA312" s="56"/>
      <c r="BB312" s="4"/>
      <c r="BC312" s="4"/>
      <c r="BD312" s="4"/>
      <c r="BE312" s="4"/>
      <c r="BF312" s="56"/>
      <c r="BG312" s="56"/>
      <c r="BH312" s="4"/>
      <c r="BI312" s="4"/>
      <c r="BJ312" s="4"/>
      <c r="BK312" s="4"/>
      <c r="BL312" s="56"/>
      <c r="BM312" s="56"/>
      <c r="BN312" s="4"/>
      <c r="BO312" s="4"/>
      <c r="BP312" s="4"/>
      <c r="BQ312" s="4"/>
      <c r="BR312" s="4"/>
      <c r="BS312" s="4"/>
    </row>
    <row r="313">
      <c r="A313" s="172"/>
      <c r="B313" s="4"/>
      <c r="C313" s="4"/>
      <c r="D313" s="4"/>
      <c r="E313" s="4"/>
      <c r="F313" s="171"/>
      <c r="G313" s="4"/>
      <c r="H313" s="4"/>
      <c r="I313" s="4"/>
      <c r="J313" s="4"/>
      <c r="K313" s="172"/>
      <c r="L313" s="4"/>
      <c r="M313" s="4"/>
      <c r="N313" s="4"/>
      <c r="O313" s="4"/>
      <c r="P313" s="171"/>
      <c r="Q313" s="4"/>
      <c r="R313" s="4"/>
      <c r="S313" s="4"/>
      <c r="T313" s="4"/>
      <c r="U313" s="172"/>
      <c r="V313" s="4"/>
      <c r="W313" s="4"/>
      <c r="X313" s="4"/>
      <c r="Y313" s="4"/>
      <c r="Z313" s="171"/>
      <c r="AA313" s="4"/>
      <c r="AB313" s="4"/>
      <c r="AC313" s="4"/>
      <c r="AD313" s="4"/>
      <c r="AE313" s="170"/>
      <c r="AF313" s="170"/>
      <c r="AG313" s="170"/>
      <c r="AH313" s="56"/>
      <c r="AI313" s="56"/>
      <c r="AJ313" s="4"/>
      <c r="AK313" s="4"/>
      <c r="AL313" s="4"/>
      <c r="AM313" s="4"/>
      <c r="AN313" s="56"/>
      <c r="AO313" s="56"/>
      <c r="AP313" s="4"/>
      <c r="AQ313" s="4"/>
      <c r="AR313" s="4"/>
      <c r="AS313" s="4"/>
      <c r="AT313" s="56"/>
      <c r="AU313" s="56"/>
      <c r="AV313" s="4"/>
      <c r="AW313" s="4"/>
      <c r="AX313" s="4"/>
      <c r="AY313" s="4"/>
      <c r="AZ313" s="56"/>
      <c r="BA313" s="56"/>
      <c r="BB313" s="4"/>
      <c r="BC313" s="4"/>
      <c r="BD313" s="4"/>
      <c r="BE313" s="4"/>
      <c r="BF313" s="56"/>
      <c r="BG313" s="56"/>
      <c r="BH313" s="4"/>
      <c r="BI313" s="4"/>
      <c r="BJ313" s="4"/>
      <c r="BK313" s="4"/>
      <c r="BL313" s="56"/>
      <c r="BM313" s="56"/>
      <c r="BN313" s="4"/>
      <c r="BO313" s="4"/>
      <c r="BP313" s="4"/>
      <c r="BQ313" s="4"/>
      <c r="BR313" s="4"/>
      <c r="BS313" s="4"/>
    </row>
    <row r="314">
      <c r="A314" s="172"/>
      <c r="B314" s="4"/>
      <c r="C314" s="4"/>
      <c r="D314" s="4"/>
      <c r="E314" s="4"/>
      <c r="F314" s="171"/>
      <c r="G314" s="4"/>
      <c r="H314" s="4"/>
      <c r="I314" s="4"/>
      <c r="J314" s="4"/>
      <c r="K314" s="172"/>
      <c r="L314" s="4"/>
      <c r="M314" s="4"/>
      <c r="N314" s="4"/>
      <c r="O314" s="4"/>
      <c r="P314" s="171"/>
      <c r="Q314" s="4"/>
      <c r="R314" s="4"/>
      <c r="S314" s="4"/>
      <c r="T314" s="4"/>
      <c r="U314" s="172"/>
      <c r="V314" s="4"/>
      <c r="W314" s="4"/>
      <c r="X314" s="4"/>
      <c r="Y314" s="4"/>
      <c r="Z314" s="171"/>
      <c r="AA314" s="4"/>
      <c r="AB314" s="4"/>
      <c r="AC314" s="4"/>
      <c r="AD314" s="4"/>
      <c r="AE314" s="170"/>
      <c r="AF314" s="170"/>
      <c r="AG314" s="170"/>
      <c r="AH314" s="56"/>
      <c r="AI314" s="56"/>
      <c r="AJ314" s="4"/>
      <c r="AK314" s="4"/>
      <c r="AL314" s="4"/>
      <c r="AM314" s="4"/>
      <c r="AN314" s="56"/>
      <c r="AO314" s="56"/>
      <c r="AP314" s="4"/>
      <c r="AQ314" s="4"/>
      <c r="AR314" s="4"/>
      <c r="AS314" s="4"/>
      <c r="AT314" s="56"/>
      <c r="AU314" s="56"/>
      <c r="AV314" s="4"/>
      <c r="AW314" s="4"/>
      <c r="AX314" s="4"/>
      <c r="AY314" s="4"/>
      <c r="AZ314" s="56"/>
      <c r="BA314" s="56"/>
      <c r="BB314" s="4"/>
      <c r="BC314" s="4"/>
      <c r="BD314" s="4"/>
      <c r="BE314" s="4"/>
      <c r="BF314" s="56"/>
      <c r="BG314" s="56"/>
      <c r="BH314" s="4"/>
      <c r="BI314" s="4"/>
      <c r="BJ314" s="4"/>
      <c r="BK314" s="4"/>
      <c r="BL314" s="56"/>
      <c r="BM314" s="56"/>
      <c r="BN314" s="4"/>
      <c r="BO314" s="4"/>
      <c r="BP314" s="4"/>
      <c r="BQ314" s="4"/>
      <c r="BR314" s="4"/>
      <c r="BS314" s="4"/>
    </row>
    <row r="315">
      <c r="A315" s="172"/>
      <c r="B315" s="4"/>
      <c r="C315" s="4"/>
      <c r="D315" s="4"/>
      <c r="E315" s="4"/>
      <c r="F315" s="171"/>
      <c r="G315" s="4"/>
      <c r="H315" s="4"/>
      <c r="I315" s="4"/>
      <c r="J315" s="4"/>
      <c r="K315" s="172"/>
      <c r="L315" s="4"/>
      <c r="M315" s="4"/>
      <c r="N315" s="4"/>
      <c r="O315" s="4"/>
      <c r="P315" s="171"/>
      <c r="Q315" s="4"/>
      <c r="R315" s="4"/>
      <c r="S315" s="4"/>
      <c r="T315" s="4"/>
      <c r="U315" s="172"/>
      <c r="V315" s="4"/>
      <c r="W315" s="4"/>
      <c r="X315" s="4"/>
      <c r="Y315" s="4"/>
      <c r="Z315" s="171"/>
      <c r="AA315" s="4"/>
      <c r="AB315" s="4"/>
      <c r="AC315" s="4"/>
      <c r="AD315" s="4"/>
      <c r="AE315" s="170"/>
      <c r="AF315" s="170"/>
      <c r="AG315" s="170"/>
      <c r="AH315" s="56"/>
      <c r="AI315" s="56"/>
      <c r="AJ315" s="4"/>
      <c r="AK315" s="4"/>
      <c r="AL315" s="4"/>
      <c r="AM315" s="4"/>
      <c r="AN315" s="56"/>
      <c r="AO315" s="56"/>
      <c r="AP315" s="4"/>
      <c r="AQ315" s="4"/>
      <c r="AR315" s="4"/>
      <c r="AS315" s="4"/>
      <c r="AT315" s="56"/>
      <c r="AU315" s="56"/>
      <c r="AV315" s="4"/>
      <c r="AW315" s="4"/>
      <c r="AX315" s="4"/>
      <c r="AY315" s="4"/>
      <c r="AZ315" s="56"/>
      <c r="BA315" s="56"/>
      <c r="BB315" s="4"/>
      <c r="BC315" s="4"/>
      <c r="BD315" s="4"/>
      <c r="BE315" s="4"/>
      <c r="BF315" s="56"/>
      <c r="BG315" s="56"/>
      <c r="BH315" s="4"/>
      <c r="BI315" s="4"/>
      <c r="BJ315" s="4"/>
      <c r="BK315" s="4"/>
      <c r="BL315" s="56"/>
      <c r="BM315" s="56"/>
      <c r="BN315" s="4"/>
      <c r="BO315" s="4"/>
      <c r="BP315" s="4"/>
      <c r="BQ315" s="4"/>
      <c r="BR315" s="4"/>
      <c r="BS315" s="4"/>
    </row>
    <row r="316">
      <c r="A316" s="172"/>
      <c r="B316" s="4"/>
      <c r="C316" s="4"/>
      <c r="D316" s="4"/>
      <c r="E316" s="4"/>
      <c r="F316" s="171"/>
      <c r="G316" s="4"/>
      <c r="H316" s="4"/>
      <c r="I316" s="4"/>
      <c r="J316" s="4"/>
      <c r="K316" s="172"/>
      <c r="L316" s="4"/>
      <c r="M316" s="4"/>
      <c r="N316" s="4"/>
      <c r="O316" s="4"/>
      <c r="P316" s="171"/>
      <c r="Q316" s="4"/>
      <c r="R316" s="4"/>
      <c r="S316" s="4"/>
      <c r="T316" s="4"/>
      <c r="U316" s="172"/>
      <c r="V316" s="4"/>
      <c r="W316" s="4"/>
      <c r="X316" s="4"/>
      <c r="Y316" s="4"/>
      <c r="Z316" s="171"/>
      <c r="AA316" s="4"/>
      <c r="AB316" s="4"/>
      <c r="AC316" s="4"/>
      <c r="AD316" s="4"/>
      <c r="AE316" s="170"/>
      <c r="AF316" s="170"/>
      <c r="AG316" s="170"/>
      <c r="AH316" s="56"/>
      <c r="AI316" s="56"/>
      <c r="AJ316" s="4"/>
      <c r="AK316" s="4"/>
      <c r="AL316" s="4"/>
      <c r="AM316" s="4"/>
      <c r="AN316" s="56"/>
      <c r="AO316" s="56"/>
      <c r="AP316" s="4"/>
      <c r="AQ316" s="4"/>
      <c r="AR316" s="4"/>
      <c r="AS316" s="4"/>
      <c r="AT316" s="56"/>
      <c r="AU316" s="56"/>
      <c r="AV316" s="4"/>
      <c r="AW316" s="4"/>
      <c r="AX316" s="4"/>
      <c r="AY316" s="4"/>
      <c r="AZ316" s="56"/>
      <c r="BA316" s="56"/>
      <c r="BB316" s="4"/>
      <c r="BC316" s="4"/>
      <c r="BD316" s="4"/>
      <c r="BE316" s="4"/>
      <c r="BF316" s="56"/>
      <c r="BG316" s="56"/>
      <c r="BH316" s="4"/>
      <c r="BI316" s="4"/>
      <c r="BJ316" s="4"/>
      <c r="BK316" s="4"/>
      <c r="BL316" s="56"/>
      <c r="BM316" s="56"/>
      <c r="BN316" s="4"/>
      <c r="BO316" s="4"/>
      <c r="BP316" s="4"/>
      <c r="BQ316" s="4"/>
      <c r="BR316" s="4"/>
      <c r="BS316" s="4"/>
    </row>
    <row r="317">
      <c r="A317" s="172"/>
      <c r="B317" s="4"/>
      <c r="C317" s="4"/>
      <c r="D317" s="4"/>
      <c r="E317" s="4"/>
      <c r="F317" s="171"/>
      <c r="G317" s="4"/>
      <c r="H317" s="4"/>
      <c r="I317" s="4"/>
      <c r="J317" s="4"/>
      <c r="K317" s="172"/>
      <c r="L317" s="4"/>
      <c r="M317" s="4"/>
      <c r="N317" s="4"/>
      <c r="O317" s="4"/>
      <c r="P317" s="171"/>
      <c r="Q317" s="4"/>
      <c r="R317" s="4"/>
      <c r="S317" s="4"/>
      <c r="T317" s="4"/>
      <c r="U317" s="172"/>
      <c r="V317" s="4"/>
      <c r="W317" s="4"/>
      <c r="X317" s="4"/>
      <c r="Y317" s="4"/>
      <c r="Z317" s="171"/>
      <c r="AA317" s="4"/>
      <c r="AB317" s="4"/>
      <c r="AC317" s="4"/>
      <c r="AD317" s="4"/>
      <c r="AE317" s="170"/>
      <c r="AF317" s="170"/>
      <c r="AG317" s="170"/>
      <c r="AH317" s="56"/>
      <c r="AI317" s="56"/>
      <c r="AJ317" s="4"/>
      <c r="AK317" s="4"/>
      <c r="AL317" s="4"/>
      <c r="AM317" s="4"/>
      <c r="AN317" s="56"/>
      <c r="AO317" s="56"/>
      <c r="AP317" s="4"/>
      <c r="AQ317" s="4"/>
      <c r="AR317" s="4"/>
      <c r="AS317" s="4"/>
      <c r="AT317" s="56"/>
      <c r="AU317" s="56"/>
      <c r="AV317" s="4"/>
      <c r="AW317" s="4"/>
      <c r="AX317" s="4"/>
      <c r="AY317" s="4"/>
      <c r="AZ317" s="56"/>
      <c r="BA317" s="56"/>
      <c r="BB317" s="4"/>
      <c r="BC317" s="4"/>
      <c r="BD317" s="4"/>
      <c r="BE317" s="4"/>
      <c r="BF317" s="56"/>
      <c r="BG317" s="56"/>
      <c r="BH317" s="4"/>
      <c r="BI317" s="4"/>
      <c r="BJ317" s="4"/>
      <c r="BK317" s="4"/>
      <c r="BL317" s="56"/>
      <c r="BM317" s="56"/>
      <c r="BN317" s="4"/>
      <c r="BO317" s="4"/>
      <c r="BP317" s="4"/>
      <c r="BQ317" s="4"/>
      <c r="BR317" s="4"/>
      <c r="BS317" s="4"/>
    </row>
    <row r="318">
      <c r="A318" s="172"/>
      <c r="B318" s="4"/>
      <c r="C318" s="4"/>
      <c r="D318" s="4"/>
      <c r="E318" s="4"/>
      <c r="F318" s="171"/>
      <c r="G318" s="4"/>
      <c r="H318" s="4"/>
      <c r="I318" s="4"/>
      <c r="J318" s="4"/>
      <c r="K318" s="172"/>
      <c r="L318" s="4"/>
      <c r="M318" s="4"/>
      <c r="N318" s="4"/>
      <c r="O318" s="4"/>
      <c r="P318" s="171"/>
      <c r="Q318" s="4"/>
      <c r="R318" s="4"/>
      <c r="S318" s="4"/>
      <c r="T318" s="4"/>
      <c r="U318" s="172"/>
      <c r="V318" s="4"/>
      <c r="W318" s="4"/>
      <c r="X318" s="4"/>
      <c r="Y318" s="4"/>
      <c r="Z318" s="171"/>
      <c r="AA318" s="4"/>
      <c r="AB318" s="4"/>
      <c r="AC318" s="4"/>
      <c r="AD318" s="4"/>
      <c r="AE318" s="170"/>
      <c r="AF318" s="170"/>
      <c r="AG318" s="170"/>
      <c r="AH318" s="56"/>
      <c r="AI318" s="56"/>
      <c r="AJ318" s="4"/>
      <c r="AK318" s="4"/>
      <c r="AL318" s="4"/>
      <c r="AM318" s="4"/>
      <c r="AN318" s="56"/>
      <c r="AO318" s="56"/>
      <c r="AP318" s="4"/>
      <c r="AQ318" s="4"/>
      <c r="AR318" s="4"/>
      <c r="AS318" s="4"/>
      <c r="AT318" s="56"/>
      <c r="AU318" s="56"/>
      <c r="AV318" s="4"/>
      <c r="AW318" s="4"/>
      <c r="AX318" s="4"/>
      <c r="AY318" s="4"/>
      <c r="AZ318" s="56"/>
      <c r="BA318" s="56"/>
      <c r="BB318" s="4"/>
      <c r="BC318" s="4"/>
      <c r="BD318" s="4"/>
      <c r="BE318" s="4"/>
      <c r="BF318" s="56"/>
      <c r="BG318" s="56"/>
      <c r="BH318" s="4"/>
      <c r="BI318" s="4"/>
      <c r="BJ318" s="4"/>
      <c r="BK318" s="4"/>
      <c r="BL318" s="56"/>
      <c r="BM318" s="56"/>
      <c r="BN318" s="4"/>
      <c r="BO318" s="4"/>
      <c r="BP318" s="4"/>
      <c r="BQ318" s="4"/>
      <c r="BR318" s="4"/>
      <c r="BS318" s="4"/>
    </row>
    <row r="319">
      <c r="A319" s="172"/>
      <c r="B319" s="4"/>
      <c r="C319" s="4"/>
      <c r="D319" s="4"/>
      <c r="E319" s="4"/>
      <c r="F319" s="171"/>
      <c r="G319" s="4"/>
      <c r="H319" s="4"/>
      <c r="I319" s="4"/>
      <c r="J319" s="4"/>
      <c r="K319" s="172"/>
      <c r="L319" s="4"/>
      <c r="M319" s="4"/>
      <c r="N319" s="4"/>
      <c r="O319" s="4"/>
      <c r="P319" s="171"/>
      <c r="Q319" s="4"/>
      <c r="R319" s="4"/>
      <c r="S319" s="4"/>
      <c r="T319" s="4"/>
      <c r="U319" s="172"/>
      <c r="V319" s="4"/>
      <c r="W319" s="4"/>
      <c r="X319" s="4"/>
      <c r="Y319" s="4"/>
      <c r="Z319" s="171"/>
      <c r="AA319" s="4"/>
      <c r="AB319" s="4"/>
      <c r="AC319" s="4"/>
      <c r="AD319" s="4"/>
      <c r="AE319" s="170"/>
      <c r="AF319" s="170"/>
      <c r="AG319" s="170"/>
      <c r="AH319" s="56"/>
      <c r="AI319" s="56"/>
      <c r="AJ319" s="4"/>
      <c r="AK319" s="4"/>
      <c r="AL319" s="4"/>
      <c r="AM319" s="4"/>
      <c r="AN319" s="56"/>
      <c r="AO319" s="56"/>
      <c r="AP319" s="4"/>
      <c r="AQ319" s="4"/>
      <c r="AR319" s="4"/>
      <c r="AS319" s="4"/>
      <c r="AT319" s="56"/>
      <c r="AU319" s="56"/>
      <c r="AV319" s="4"/>
      <c r="AW319" s="4"/>
      <c r="AX319" s="4"/>
      <c r="AY319" s="4"/>
      <c r="AZ319" s="56"/>
      <c r="BA319" s="56"/>
      <c r="BB319" s="4"/>
      <c r="BC319" s="4"/>
      <c r="BD319" s="4"/>
      <c r="BE319" s="4"/>
      <c r="BF319" s="56"/>
      <c r="BG319" s="56"/>
      <c r="BH319" s="4"/>
      <c r="BI319" s="4"/>
      <c r="BJ319" s="4"/>
      <c r="BK319" s="4"/>
      <c r="BL319" s="56"/>
      <c r="BM319" s="56"/>
      <c r="BN319" s="4"/>
      <c r="BO319" s="4"/>
      <c r="BP319" s="4"/>
      <c r="BQ319" s="4"/>
      <c r="BR319" s="4"/>
      <c r="BS319" s="4"/>
    </row>
    <row r="320">
      <c r="A320" s="172"/>
      <c r="B320" s="4"/>
      <c r="C320" s="4"/>
      <c r="D320" s="4"/>
      <c r="E320" s="4"/>
      <c r="F320" s="171"/>
      <c r="G320" s="4"/>
      <c r="H320" s="4"/>
      <c r="I320" s="4"/>
      <c r="J320" s="4"/>
      <c r="K320" s="172"/>
      <c r="L320" s="4"/>
      <c r="M320" s="4"/>
      <c r="N320" s="4"/>
      <c r="O320" s="4"/>
      <c r="P320" s="171"/>
      <c r="Q320" s="4"/>
      <c r="R320" s="4"/>
      <c r="S320" s="4"/>
      <c r="T320" s="4"/>
      <c r="U320" s="172"/>
      <c r="V320" s="4"/>
      <c r="W320" s="4"/>
      <c r="X320" s="4"/>
      <c r="Y320" s="4"/>
      <c r="Z320" s="171"/>
      <c r="AA320" s="4"/>
      <c r="AB320" s="4"/>
      <c r="AC320" s="4"/>
      <c r="AD320" s="4"/>
      <c r="AE320" s="170"/>
      <c r="AF320" s="170"/>
      <c r="AG320" s="170"/>
      <c r="AH320" s="56"/>
      <c r="AI320" s="56"/>
      <c r="AJ320" s="4"/>
      <c r="AK320" s="4"/>
      <c r="AL320" s="4"/>
      <c r="AM320" s="4"/>
      <c r="AN320" s="56"/>
      <c r="AO320" s="56"/>
      <c r="AP320" s="4"/>
      <c r="AQ320" s="4"/>
      <c r="AR320" s="4"/>
      <c r="AS320" s="4"/>
      <c r="AT320" s="56"/>
      <c r="AU320" s="56"/>
      <c r="AV320" s="4"/>
      <c r="AW320" s="4"/>
      <c r="AX320" s="4"/>
      <c r="AY320" s="4"/>
      <c r="AZ320" s="56"/>
      <c r="BA320" s="56"/>
      <c r="BB320" s="4"/>
      <c r="BC320" s="4"/>
      <c r="BD320" s="4"/>
      <c r="BE320" s="4"/>
      <c r="BF320" s="56"/>
      <c r="BG320" s="56"/>
      <c r="BH320" s="4"/>
      <c r="BI320" s="4"/>
      <c r="BJ320" s="4"/>
      <c r="BK320" s="4"/>
      <c r="BL320" s="56"/>
      <c r="BM320" s="56"/>
      <c r="BN320" s="4"/>
      <c r="BO320" s="4"/>
      <c r="BP320" s="4"/>
      <c r="BQ320" s="4"/>
      <c r="BR320" s="4"/>
      <c r="BS320" s="4"/>
    </row>
    <row r="321">
      <c r="A321" s="172"/>
      <c r="B321" s="4"/>
      <c r="C321" s="4"/>
      <c r="D321" s="4"/>
      <c r="E321" s="4"/>
      <c r="F321" s="171"/>
      <c r="G321" s="4"/>
      <c r="H321" s="4"/>
      <c r="I321" s="4"/>
      <c r="J321" s="4"/>
      <c r="K321" s="172"/>
      <c r="L321" s="4"/>
      <c r="M321" s="4"/>
      <c r="N321" s="4"/>
      <c r="O321" s="4"/>
      <c r="P321" s="171"/>
      <c r="Q321" s="4"/>
      <c r="R321" s="4"/>
      <c r="S321" s="4"/>
      <c r="T321" s="4"/>
      <c r="U321" s="172"/>
      <c r="V321" s="4"/>
      <c r="W321" s="4"/>
      <c r="X321" s="4"/>
      <c r="Y321" s="4"/>
      <c r="Z321" s="171"/>
      <c r="AA321" s="4"/>
      <c r="AB321" s="4"/>
      <c r="AC321" s="4"/>
      <c r="AD321" s="4"/>
      <c r="AE321" s="170"/>
      <c r="AF321" s="170"/>
      <c r="AG321" s="170"/>
      <c r="AH321" s="56"/>
      <c r="AI321" s="56"/>
      <c r="AJ321" s="4"/>
      <c r="AK321" s="4"/>
      <c r="AL321" s="4"/>
      <c r="AM321" s="4"/>
      <c r="AN321" s="56"/>
      <c r="AO321" s="56"/>
      <c r="AP321" s="4"/>
      <c r="AQ321" s="4"/>
      <c r="AR321" s="4"/>
      <c r="AS321" s="4"/>
      <c r="AT321" s="56"/>
      <c r="AU321" s="56"/>
      <c r="AV321" s="4"/>
      <c r="AW321" s="4"/>
      <c r="AX321" s="4"/>
      <c r="AY321" s="4"/>
      <c r="AZ321" s="56"/>
      <c r="BA321" s="56"/>
      <c r="BB321" s="4"/>
      <c r="BC321" s="4"/>
      <c r="BD321" s="4"/>
      <c r="BE321" s="4"/>
      <c r="BF321" s="56"/>
      <c r="BG321" s="56"/>
      <c r="BH321" s="4"/>
      <c r="BI321" s="4"/>
      <c r="BJ321" s="4"/>
      <c r="BK321" s="4"/>
      <c r="BL321" s="56"/>
      <c r="BM321" s="56"/>
      <c r="BN321" s="4"/>
      <c r="BO321" s="4"/>
      <c r="BP321" s="4"/>
      <c r="BQ321" s="4"/>
      <c r="BR321" s="4"/>
      <c r="BS321" s="4"/>
    </row>
    <row r="322">
      <c r="A322" s="172"/>
      <c r="B322" s="4"/>
      <c r="C322" s="4"/>
      <c r="D322" s="4"/>
      <c r="E322" s="4"/>
      <c r="F322" s="171"/>
      <c r="G322" s="4"/>
      <c r="H322" s="4"/>
      <c r="I322" s="4"/>
      <c r="J322" s="4"/>
      <c r="K322" s="172"/>
      <c r="L322" s="4"/>
      <c r="M322" s="4"/>
      <c r="N322" s="4"/>
      <c r="O322" s="4"/>
      <c r="P322" s="171"/>
      <c r="Q322" s="4"/>
      <c r="R322" s="4"/>
      <c r="S322" s="4"/>
      <c r="T322" s="4"/>
      <c r="U322" s="172"/>
      <c r="V322" s="4"/>
      <c r="W322" s="4"/>
      <c r="X322" s="4"/>
      <c r="Y322" s="4"/>
      <c r="Z322" s="171"/>
      <c r="AA322" s="4"/>
      <c r="AB322" s="4"/>
      <c r="AC322" s="4"/>
      <c r="AD322" s="4"/>
      <c r="AE322" s="170"/>
      <c r="AF322" s="170"/>
      <c r="AG322" s="170"/>
      <c r="AH322" s="56"/>
      <c r="AI322" s="56"/>
      <c r="AJ322" s="4"/>
      <c r="AK322" s="4"/>
      <c r="AL322" s="4"/>
      <c r="AM322" s="4"/>
      <c r="AN322" s="56"/>
      <c r="AO322" s="56"/>
      <c r="AP322" s="4"/>
      <c r="AQ322" s="4"/>
      <c r="AR322" s="4"/>
      <c r="AS322" s="4"/>
      <c r="AT322" s="56"/>
      <c r="AU322" s="56"/>
      <c r="AV322" s="4"/>
      <c r="AW322" s="4"/>
      <c r="AX322" s="4"/>
      <c r="AY322" s="4"/>
      <c r="AZ322" s="56"/>
      <c r="BA322" s="56"/>
      <c r="BB322" s="4"/>
      <c r="BC322" s="4"/>
      <c r="BD322" s="4"/>
      <c r="BE322" s="4"/>
      <c r="BF322" s="56"/>
      <c r="BG322" s="56"/>
      <c r="BH322" s="4"/>
      <c r="BI322" s="4"/>
      <c r="BJ322" s="4"/>
      <c r="BK322" s="4"/>
      <c r="BL322" s="56"/>
      <c r="BM322" s="56"/>
      <c r="BN322" s="4"/>
      <c r="BO322" s="4"/>
      <c r="BP322" s="4"/>
      <c r="BQ322" s="4"/>
      <c r="BR322" s="4"/>
      <c r="BS322" s="4"/>
    </row>
    <row r="323">
      <c r="A323" s="172"/>
      <c r="B323" s="4"/>
      <c r="C323" s="4"/>
      <c r="D323" s="4"/>
      <c r="E323" s="4"/>
      <c r="F323" s="171"/>
      <c r="G323" s="4"/>
      <c r="H323" s="4"/>
      <c r="I323" s="4"/>
      <c r="J323" s="4"/>
      <c r="K323" s="172"/>
      <c r="L323" s="4"/>
      <c r="M323" s="4"/>
      <c r="N323" s="4"/>
      <c r="O323" s="4"/>
      <c r="P323" s="171"/>
      <c r="Q323" s="4"/>
      <c r="R323" s="4"/>
      <c r="S323" s="4"/>
      <c r="T323" s="4"/>
      <c r="U323" s="172"/>
      <c r="V323" s="4"/>
      <c r="W323" s="4"/>
      <c r="X323" s="4"/>
      <c r="Y323" s="4"/>
      <c r="Z323" s="171"/>
      <c r="AA323" s="4"/>
      <c r="AB323" s="4"/>
      <c r="AC323" s="4"/>
      <c r="AD323" s="4"/>
      <c r="AE323" s="170"/>
      <c r="AF323" s="170"/>
      <c r="AG323" s="170"/>
      <c r="AH323" s="56"/>
      <c r="AI323" s="56"/>
      <c r="AJ323" s="4"/>
      <c r="AK323" s="4"/>
      <c r="AL323" s="4"/>
      <c r="AM323" s="4"/>
      <c r="AN323" s="56"/>
      <c r="AO323" s="56"/>
      <c r="AP323" s="4"/>
      <c r="AQ323" s="4"/>
      <c r="AR323" s="4"/>
      <c r="AS323" s="4"/>
      <c r="AT323" s="56"/>
      <c r="AU323" s="56"/>
      <c r="AV323" s="4"/>
      <c r="AW323" s="4"/>
      <c r="AX323" s="4"/>
      <c r="AY323" s="4"/>
      <c r="AZ323" s="56"/>
      <c r="BA323" s="56"/>
      <c r="BB323" s="4"/>
      <c r="BC323" s="4"/>
      <c r="BD323" s="4"/>
      <c r="BE323" s="4"/>
      <c r="BF323" s="56"/>
      <c r="BG323" s="56"/>
      <c r="BH323" s="4"/>
      <c r="BI323" s="4"/>
      <c r="BJ323" s="4"/>
      <c r="BK323" s="4"/>
      <c r="BL323" s="56"/>
      <c r="BM323" s="56"/>
      <c r="BN323" s="4"/>
      <c r="BO323" s="4"/>
      <c r="BP323" s="4"/>
      <c r="BQ323" s="4"/>
      <c r="BR323" s="4"/>
      <c r="BS323" s="4"/>
    </row>
    <row r="324">
      <c r="A324" s="172"/>
      <c r="B324" s="4"/>
      <c r="C324" s="4"/>
      <c r="D324" s="4"/>
      <c r="E324" s="4"/>
      <c r="F324" s="171"/>
      <c r="G324" s="4"/>
      <c r="H324" s="4"/>
      <c r="I324" s="4"/>
      <c r="J324" s="4"/>
      <c r="K324" s="172"/>
      <c r="L324" s="4"/>
      <c r="M324" s="4"/>
      <c r="N324" s="4"/>
      <c r="O324" s="4"/>
      <c r="P324" s="171"/>
      <c r="Q324" s="4"/>
      <c r="R324" s="4"/>
      <c r="S324" s="4"/>
      <c r="T324" s="4"/>
      <c r="U324" s="172"/>
      <c r="V324" s="4"/>
      <c r="W324" s="4"/>
      <c r="X324" s="4"/>
      <c r="Y324" s="4"/>
      <c r="Z324" s="171"/>
      <c r="AA324" s="4"/>
      <c r="AB324" s="4"/>
      <c r="AC324" s="4"/>
      <c r="AD324" s="4"/>
      <c r="AE324" s="170"/>
      <c r="AF324" s="170"/>
      <c r="AG324" s="170"/>
      <c r="AH324" s="56"/>
      <c r="AI324" s="56"/>
      <c r="AJ324" s="4"/>
      <c r="AK324" s="4"/>
      <c r="AL324" s="4"/>
      <c r="AM324" s="4"/>
      <c r="AN324" s="56"/>
      <c r="AO324" s="56"/>
      <c r="AP324" s="4"/>
      <c r="AQ324" s="4"/>
      <c r="AR324" s="4"/>
      <c r="AS324" s="4"/>
      <c r="AT324" s="56"/>
      <c r="AU324" s="56"/>
      <c r="AV324" s="4"/>
      <c r="AW324" s="4"/>
      <c r="AX324" s="4"/>
      <c r="AY324" s="4"/>
      <c r="AZ324" s="56"/>
      <c r="BA324" s="56"/>
      <c r="BB324" s="4"/>
      <c r="BC324" s="4"/>
      <c r="BD324" s="4"/>
      <c r="BE324" s="4"/>
      <c r="BF324" s="56"/>
      <c r="BG324" s="56"/>
      <c r="BH324" s="4"/>
      <c r="BI324" s="4"/>
      <c r="BJ324" s="4"/>
      <c r="BK324" s="4"/>
      <c r="BL324" s="56"/>
      <c r="BM324" s="56"/>
      <c r="BN324" s="4"/>
      <c r="BO324" s="4"/>
      <c r="BP324" s="4"/>
      <c r="BQ324" s="4"/>
      <c r="BR324" s="4"/>
      <c r="BS324" s="4"/>
    </row>
    <row r="325">
      <c r="A325" s="172"/>
      <c r="B325" s="4"/>
      <c r="C325" s="4"/>
      <c r="D325" s="4"/>
      <c r="E325" s="4"/>
      <c r="F325" s="171"/>
      <c r="G325" s="4"/>
      <c r="H325" s="4"/>
      <c r="I325" s="4"/>
      <c r="J325" s="4"/>
      <c r="K325" s="172"/>
      <c r="L325" s="4"/>
      <c r="M325" s="4"/>
      <c r="N325" s="4"/>
      <c r="O325" s="4"/>
      <c r="P325" s="171"/>
      <c r="Q325" s="4"/>
      <c r="R325" s="4"/>
      <c r="S325" s="4"/>
      <c r="T325" s="4"/>
      <c r="U325" s="172"/>
      <c r="V325" s="4"/>
      <c r="W325" s="4"/>
      <c r="X325" s="4"/>
      <c r="Y325" s="4"/>
      <c r="Z325" s="171"/>
      <c r="AA325" s="4"/>
      <c r="AB325" s="4"/>
      <c r="AC325" s="4"/>
      <c r="AD325" s="4"/>
      <c r="AE325" s="170"/>
      <c r="AF325" s="170"/>
      <c r="AG325" s="170"/>
      <c r="AH325" s="56"/>
      <c r="AI325" s="56"/>
      <c r="AJ325" s="4"/>
      <c r="AK325" s="4"/>
      <c r="AL325" s="4"/>
      <c r="AM325" s="4"/>
      <c r="AN325" s="56"/>
      <c r="AO325" s="56"/>
      <c r="AP325" s="4"/>
      <c r="AQ325" s="4"/>
      <c r="AR325" s="4"/>
      <c r="AS325" s="4"/>
      <c r="AT325" s="56"/>
      <c r="AU325" s="56"/>
      <c r="AV325" s="4"/>
      <c r="AW325" s="4"/>
      <c r="AX325" s="4"/>
      <c r="AY325" s="4"/>
      <c r="AZ325" s="56"/>
      <c r="BA325" s="56"/>
      <c r="BB325" s="4"/>
      <c r="BC325" s="4"/>
      <c r="BD325" s="4"/>
      <c r="BE325" s="4"/>
      <c r="BF325" s="56"/>
      <c r="BG325" s="56"/>
      <c r="BH325" s="4"/>
      <c r="BI325" s="4"/>
      <c r="BJ325" s="4"/>
      <c r="BK325" s="4"/>
      <c r="BL325" s="56"/>
      <c r="BM325" s="56"/>
      <c r="BN325" s="4"/>
      <c r="BO325" s="4"/>
      <c r="BP325" s="4"/>
      <c r="BQ325" s="4"/>
      <c r="BR325" s="4"/>
      <c r="BS325" s="4"/>
    </row>
    <row r="326">
      <c r="A326" s="172"/>
      <c r="B326" s="4"/>
      <c r="C326" s="4"/>
      <c r="D326" s="4"/>
      <c r="E326" s="4"/>
      <c r="F326" s="171"/>
      <c r="G326" s="4"/>
      <c r="H326" s="4"/>
      <c r="I326" s="4"/>
      <c r="J326" s="4"/>
      <c r="K326" s="172"/>
      <c r="L326" s="4"/>
      <c r="M326" s="4"/>
      <c r="N326" s="4"/>
      <c r="O326" s="4"/>
      <c r="P326" s="171"/>
      <c r="Q326" s="4"/>
      <c r="R326" s="4"/>
      <c r="S326" s="4"/>
      <c r="T326" s="4"/>
      <c r="U326" s="172"/>
      <c r="V326" s="4"/>
      <c r="W326" s="4"/>
      <c r="X326" s="4"/>
      <c r="Y326" s="4"/>
      <c r="Z326" s="171"/>
      <c r="AA326" s="4"/>
      <c r="AB326" s="4"/>
      <c r="AC326" s="4"/>
      <c r="AD326" s="4"/>
      <c r="AE326" s="170"/>
      <c r="AF326" s="170"/>
      <c r="AG326" s="170"/>
      <c r="AH326" s="56"/>
      <c r="AI326" s="56"/>
      <c r="AJ326" s="4"/>
      <c r="AK326" s="4"/>
      <c r="AL326" s="4"/>
      <c r="AM326" s="4"/>
      <c r="AN326" s="56"/>
      <c r="AO326" s="56"/>
      <c r="AP326" s="4"/>
      <c r="AQ326" s="4"/>
      <c r="AR326" s="4"/>
      <c r="AS326" s="4"/>
      <c r="AT326" s="56"/>
      <c r="AU326" s="56"/>
      <c r="AV326" s="4"/>
      <c r="AW326" s="4"/>
      <c r="AX326" s="4"/>
      <c r="AY326" s="4"/>
      <c r="AZ326" s="56"/>
      <c r="BA326" s="56"/>
      <c r="BB326" s="4"/>
      <c r="BC326" s="4"/>
      <c r="BD326" s="4"/>
      <c r="BE326" s="4"/>
      <c r="BF326" s="56"/>
      <c r="BG326" s="56"/>
      <c r="BH326" s="4"/>
      <c r="BI326" s="4"/>
      <c r="BJ326" s="4"/>
      <c r="BK326" s="4"/>
      <c r="BL326" s="56"/>
      <c r="BM326" s="56"/>
      <c r="BN326" s="4"/>
      <c r="BO326" s="4"/>
      <c r="BP326" s="4"/>
      <c r="BQ326" s="4"/>
      <c r="BR326" s="4"/>
      <c r="BS326" s="4"/>
    </row>
    <row r="327">
      <c r="A327" s="172"/>
      <c r="B327" s="4"/>
      <c r="C327" s="4"/>
      <c r="D327" s="4"/>
      <c r="E327" s="4"/>
      <c r="F327" s="171"/>
      <c r="G327" s="4"/>
      <c r="H327" s="4"/>
      <c r="I327" s="4"/>
      <c r="J327" s="4"/>
      <c r="K327" s="172"/>
      <c r="L327" s="4"/>
      <c r="M327" s="4"/>
      <c r="N327" s="4"/>
      <c r="O327" s="4"/>
      <c r="P327" s="171"/>
      <c r="Q327" s="4"/>
      <c r="R327" s="4"/>
      <c r="S327" s="4"/>
      <c r="T327" s="4"/>
      <c r="U327" s="172"/>
      <c r="V327" s="4"/>
      <c r="W327" s="4"/>
      <c r="X327" s="4"/>
      <c r="Y327" s="4"/>
      <c r="Z327" s="171"/>
      <c r="AA327" s="4"/>
      <c r="AB327" s="4"/>
      <c r="AC327" s="4"/>
      <c r="AD327" s="4"/>
      <c r="AE327" s="170"/>
      <c r="AF327" s="170"/>
      <c r="AG327" s="170"/>
      <c r="AH327" s="56"/>
      <c r="AI327" s="56"/>
      <c r="AJ327" s="4"/>
      <c r="AK327" s="4"/>
      <c r="AL327" s="4"/>
      <c r="AM327" s="4"/>
      <c r="AN327" s="56"/>
      <c r="AO327" s="56"/>
      <c r="AP327" s="4"/>
      <c r="AQ327" s="4"/>
      <c r="AR327" s="4"/>
      <c r="AS327" s="4"/>
      <c r="AT327" s="56"/>
      <c r="AU327" s="56"/>
      <c r="AV327" s="4"/>
      <c r="AW327" s="4"/>
      <c r="AX327" s="4"/>
      <c r="AY327" s="4"/>
      <c r="AZ327" s="56"/>
      <c r="BA327" s="56"/>
      <c r="BB327" s="4"/>
      <c r="BC327" s="4"/>
      <c r="BD327" s="4"/>
      <c r="BE327" s="4"/>
      <c r="BF327" s="56"/>
      <c r="BG327" s="56"/>
      <c r="BH327" s="4"/>
      <c r="BI327" s="4"/>
      <c r="BJ327" s="4"/>
      <c r="BK327" s="4"/>
      <c r="BL327" s="56"/>
      <c r="BM327" s="56"/>
      <c r="BN327" s="4"/>
      <c r="BO327" s="4"/>
      <c r="BP327" s="4"/>
      <c r="BQ327" s="4"/>
      <c r="BR327" s="4"/>
      <c r="BS327" s="4"/>
    </row>
    <row r="328">
      <c r="A328" s="172"/>
      <c r="B328" s="4"/>
      <c r="C328" s="4"/>
      <c r="D328" s="4"/>
      <c r="E328" s="4"/>
      <c r="F328" s="171"/>
      <c r="G328" s="4"/>
      <c r="H328" s="4"/>
      <c r="I328" s="4"/>
      <c r="J328" s="4"/>
      <c r="K328" s="172"/>
      <c r="L328" s="4"/>
      <c r="M328" s="4"/>
      <c r="N328" s="4"/>
      <c r="O328" s="4"/>
      <c r="P328" s="171"/>
      <c r="Q328" s="4"/>
      <c r="R328" s="4"/>
      <c r="S328" s="4"/>
      <c r="T328" s="4"/>
      <c r="U328" s="172"/>
      <c r="V328" s="4"/>
      <c r="W328" s="4"/>
      <c r="X328" s="4"/>
      <c r="Y328" s="4"/>
      <c r="Z328" s="171"/>
      <c r="AA328" s="4"/>
      <c r="AB328" s="4"/>
      <c r="AC328" s="4"/>
      <c r="AD328" s="4"/>
      <c r="AE328" s="170"/>
      <c r="AF328" s="170"/>
      <c r="AG328" s="170"/>
      <c r="AH328" s="56"/>
      <c r="AI328" s="56"/>
      <c r="AJ328" s="4"/>
      <c r="AK328" s="4"/>
      <c r="AL328" s="4"/>
      <c r="AM328" s="4"/>
      <c r="AN328" s="56"/>
      <c r="AO328" s="56"/>
      <c r="AP328" s="4"/>
      <c r="AQ328" s="4"/>
      <c r="AR328" s="4"/>
      <c r="AS328" s="4"/>
      <c r="AT328" s="56"/>
      <c r="AU328" s="56"/>
      <c r="AV328" s="4"/>
      <c r="AW328" s="4"/>
      <c r="AX328" s="4"/>
      <c r="AY328" s="4"/>
      <c r="AZ328" s="56"/>
      <c r="BA328" s="56"/>
      <c r="BB328" s="4"/>
      <c r="BC328" s="4"/>
      <c r="BD328" s="4"/>
      <c r="BE328" s="4"/>
      <c r="BF328" s="56"/>
      <c r="BG328" s="56"/>
      <c r="BH328" s="4"/>
      <c r="BI328" s="4"/>
      <c r="BJ328" s="4"/>
      <c r="BK328" s="4"/>
      <c r="BL328" s="56"/>
      <c r="BM328" s="56"/>
      <c r="BN328" s="4"/>
      <c r="BO328" s="4"/>
      <c r="BP328" s="4"/>
      <c r="BQ328" s="4"/>
      <c r="BR328" s="4"/>
      <c r="BS328" s="4"/>
    </row>
    <row r="329">
      <c r="A329" s="172"/>
      <c r="B329" s="4"/>
      <c r="C329" s="4"/>
      <c r="D329" s="4"/>
      <c r="E329" s="4"/>
      <c r="F329" s="171"/>
      <c r="G329" s="4"/>
      <c r="H329" s="4"/>
      <c r="I329" s="4"/>
      <c r="J329" s="4"/>
      <c r="K329" s="172"/>
      <c r="L329" s="4"/>
      <c r="M329" s="4"/>
      <c r="N329" s="4"/>
      <c r="O329" s="4"/>
      <c r="P329" s="171"/>
      <c r="Q329" s="4"/>
      <c r="R329" s="4"/>
      <c r="S329" s="4"/>
      <c r="T329" s="4"/>
      <c r="U329" s="172"/>
      <c r="V329" s="4"/>
      <c r="W329" s="4"/>
      <c r="X329" s="4"/>
      <c r="Y329" s="4"/>
      <c r="Z329" s="171"/>
      <c r="AA329" s="4"/>
      <c r="AB329" s="4"/>
      <c r="AC329" s="4"/>
      <c r="AD329" s="4"/>
      <c r="AE329" s="170"/>
      <c r="AF329" s="170"/>
      <c r="AG329" s="170"/>
      <c r="AH329" s="56"/>
      <c r="AI329" s="56"/>
      <c r="AJ329" s="4"/>
      <c r="AK329" s="4"/>
      <c r="AL329" s="4"/>
      <c r="AM329" s="4"/>
      <c r="AN329" s="56"/>
      <c r="AO329" s="56"/>
      <c r="AP329" s="4"/>
      <c r="AQ329" s="4"/>
      <c r="AR329" s="4"/>
      <c r="AS329" s="4"/>
      <c r="AT329" s="56"/>
      <c r="AU329" s="56"/>
      <c r="AV329" s="4"/>
      <c r="AW329" s="4"/>
      <c r="AX329" s="4"/>
      <c r="AY329" s="4"/>
      <c r="AZ329" s="56"/>
      <c r="BA329" s="56"/>
      <c r="BB329" s="4"/>
      <c r="BC329" s="4"/>
      <c r="BD329" s="4"/>
      <c r="BE329" s="4"/>
      <c r="BF329" s="56"/>
      <c r="BG329" s="56"/>
      <c r="BH329" s="4"/>
      <c r="BI329" s="4"/>
      <c r="BJ329" s="4"/>
      <c r="BK329" s="4"/>
      <c r="BL329" s="56"/>
      <c r="BM329" s="56"/>
      <c r="BN329" s="4"/>
      <c r="BO329" s="4"/>
      <c r="BP329" s="4"/>
      <c r="BQ329" s="4"/>
      <c r="BR329" s="4"/>
      <c r="BS329" s="4"/>
    </row>
    <row r="330">
      <c r="A330" s="172"/>
      <c r="B330" s="4"/>
      <c r="C330" s="4"/>
      <c r="D330" s="4"/>
      <c r="E330" s="4"/>
      <c r="F330" s="171"/>
      <c r="G330" s="4"/>
      <c r="H330" s="4"/>
      <c r="I330" s="4"/>
      <c r="J330" s="4"/>
      <c r="K330" s="172"/>
      <c r="L330" s="4"/>
      <c r="M330" s="4"/>
      <c r="N330" s="4"/>
      <c r="O330" s="4"/>
      <c r="P330" s="171"/>
      <c r="Q330" s="4"/>
      <c r="R330" s="4"/>
      <c r="S330" s="4"/>
      <c r="T330" s="4"/>
      <c r="U330" s="172"/>
      <c r="V330" s="4"/>
      <c r="W330" s="4"/>
      <c r="X330" s="4"/>
      <c r="Y330" s="4"/>
      <c r="Z330" s="171"/>
      <c r="AA330" s="4"/>
      <c r="AB330" s="4"/>
      <c r="AC330" s="4"/>
      <c r="AD330" s="4"/>
      <c r="AE330" s="170"/>
      <c r="AF330" s="170"/>
      <c r="AG330" s="170"/>
      <c r="AH330" s="56"/>
      <c r="AI330" s="56"/>
      <c r="AJ330" s="4"/>
      <c r="AK330" s="4"/>
      <c r="AL330" s="4"/>
      <c r="AM330" s="4"/>
      <c r="AN330" s="56"/>
      <c r="AO330" s="56"/>
      <c r="AP330" s="4"/>
      <c r="AQ330" s="4"/>
      <c r="AR330" s="4"/>
      <c r="AS330" s="4"/>
      <c r="AT330" s="56"/>
      <c r="AU330" s="56"/>
      <c r="AV330" s="4"/>
      <c r="AW330" s="4"/>
      <c r="AX330" s="4"/>
      <c r="AY330" s="4"/>
      <c r="AZ330" s="56"/>
      <c r="BA330" s="56"/>
      <c r="BB330" s="4"/>
      <c r="BC330" s="4"/>
      <c r="BD330" s="4"/>
      <c r="BE330" s="4"/>
      <c r="BF330" s="56"/>
      <c r="BG330" s="56"/>
      <c r="BH330" s="4"/>
      <c r="BI330" s="4"/>
      <c r="BJ330" s="4"/>
      <c r="BK330" s="4"/>
      <c r="BL330" s="56"/>
      <c r="BM330" s="56"/>
      <c r="BN330" s="4"/>
      <c r="BO330" s="4"/>
      <c r="BP330" s="4"/>
      <c r="BQ330" s="4"/>
      <c r="BR330" s="4"/>
      <c r="BS330" s="4"/>
    </row>
    <row r="331">
      <c r="A331" s="172"/>
      <c r="B331" s="4"/>
      <c r="C331" s="4"/>
      <c r="D331" s="4"/>
      <c r="E331" s="4"/>
      <c r="F331" s="171"/>
      <c r="G331" s="4"/>
      <c r="H331" s="4"/>
      <c r="I331" s="4"/>
      <c r="J331" s="4"/>
      <c r="K331" s="172"/>
      <c r="L331" s="4"/>
      <c r="M331" s="4"/>
      <c r="N331" s="4"/>
      <c r="O331" s="4"/>
      <c r="P331" s="171"/>
      <c r="Q331" s="4"/>
      <c r="R331" s="4"/>
      <c r="S331" s="4"/>
      <c r="T331" s="4"/>
      <c r="U331" s="172"/>
      <c r="V331" s="4"/>
      <c r="W331" s="4"/>
      <c r="X331" s="4"/>
      <c r="Y331" s="4"/>
      <c r="Z331" s="171"/>
      <c r="AA331" s="4"/>
      <c r="AB331" s="4"/>
      <c r="AC331" s="4"/>
      <c r="AD331" s="4"/>
      <c r="AE331" s="170"/>
      <c r="AF331" s="170"/>
      <c r="AG331" s="170"/>
      <c r="AH331" s="56"/>
      <c r="AI331" s="56"/>
      <c r="AJ331" s="4"/>
      <c r="AK331" s="4"/>
      <c r="AL331" s="4"/>
      <c r="AM331" s="4"/>
      <c r="AN331" s="56"/>
      <c r="AO331" s="56"/>
      <c r="AP331" s="4"/>
      <c r="AQ331" s="4"/>
      <c r="AR331" s="4"/>
      <c r="AS331" s="4"/>
      <c r="AT331" s="56"/>
      <c r="AU331" s="56"/>
      <c r="AV331" s="4"/>
      <c r="AW331" s="4"/>
      <c r="AX331" s="4"/>
      <c r="AY331" s="4"/>
      <c r="AZ331" s="56"/>
      <c r="BA331" s="56"/>
      <c r="BB331" s="4"/>
      <c r="BC331" s="4"/>
      <c r="BD331" s="4"/>
      <c r="BE331" s="4"/>
      <c r="BF331" s="56"/>
      <c r="BG331" s="56"/>
      <c r="BH331" s="4"/>
      <c r="BI331" s="4"/>
      <c r="BJ331" s="4"/>
      <c r="BK331" s="4"/>
      <c r="BL331" s="56"/>
      <c r="BM331" s="56"/>
      <c r="BN331" s="4"/>
      <c r="BO331" s="4"/>
      <c r="BP331" s="4"/>
      <c r="BQ331" s="4"/>
      <c r="BR331" s="4"/>
      <c r="BS331" s="4"/>
    </row>
    <row r="332">
      <c r="A332" s="172"/>
      <c r="B332" s="4"/>
      <c r="C332" s="4"/>
      <c r="D332" s="4"/>
      <c r="E332" s="4"/>
      <c r="F332" s="171"/>
      <c r="G332" s="4"/>
      <c r="H332" s="4"/>
      <c r="I332" s="4"/>
      <c r="J332" s="4"/>
      <c r="K332" s="172"/>
      <c r="L332" s="4"/>
      <c r="M332" s="4"/>
      <c r="N332" s="4"/>
      <c r="O332" s="4"/>
      <c r="P332" s="171"/>
      <c r="Q332" s="4"/>
      <c r="R332" s="4"/>
      <c r="S332" s="4"/>
      <c r="T332" s="4"/>
      <c r="U332" s="172"/>
      <c r="V332" s="4"/>
      <c r="W332" s="4"/>
      <c r="X332" s="4"/>
      <c r="Y332" s="4"/>
      <c r="Z332" s="171"/>
      <c r="AA332" s="4"/>
      <c r="AB332" s="4"/>
      <c r="AC332" s="4"/>
      <c r="AD332" s="4"/>
      <c r="AE332" s="170"/>
      <c r="AF332" s="170"/>
      <c r="AG332" s="170"/>
      <c r="AH332" s="56"/>
      <c r="AI332" s="56"/>
      <c r="AJ332" s="4"/>
      <c r="AK332" s="4"/>
      <c r="AL332" s="4"/>
      <c r="AM332" s="4"/>
      <c r="AN332" s="56"/>
      <c r="AO332" s="56"/>
      <c r="AP332" s="4"/>
      <c r="AQ332" s="4"/>
      <c r="AR332" s="4"/>
      <c r="AS332" s="4"/>
      <c r="AT332" s="56"/>
      <c r="AU332" s="56"/>
      <c r="AV332" s="4"/>
      <c r="AW332" s="4"/>
      <c r="AX332" s="4"/>
      <c r="AY332" s="4"/>
      <c r="AZ332" s="56"/>
      <c r="BA332" s="56"/>
      <c r="BB332" s="4"/>
      <c r="BC332" s="4"/>
      <c r="BD332" s="4"/>
      <c r="BE332" s="4"/>
      <c r="BF332" s="56"/>
      <c r="BG332" s="56"/>
      <c r="BH332" s="4"/>
      <c r="BI332" s="4"/>
      <c r="BJ332" s="4"/>
      <c r="BK332" s="4"/>
      <c r="BL332" s="56"/>
      <c r="BM332" s="56"/>
      <c r="BN332" s="4"/>
      <c r="BO332" s="4"/>
      <c r="BP332" s="4"/>
      <c r="BQ332" s="4"/>
      <c r="BR332" s="4"/>
      <c r="BS332" s="4"/>
    </row>
    <row r="333">
      <c r="A333" s="172"/>
      <c r="B333" s="4"/>
      <c r="C333" s="4"/>
      <c r="D333" s="4"/>
      <c r="E333" s="4"/>
      <c r="F333" s="171"/>
      <c r="G333" s="4"/>
      <c r="H333" s="4"/>
      <c r="I333" s="4"/>
      <c r="J333" s="4"/>
      <c r="K333" s="172"/>
      <c r="L333" s="4"/>
      <c r="M333" s="4"/>
      <c r="N333" s="4"/>
      <c r="O333" s="4"/>
      <c r="P333" s="171"/>
      <c r="Q333" s="4"/>
      <c r="R333" s="4"/>
      <c r="S333" s="4"/>
      <c r="T333" s="4"/>
      <c r="U333" s="172"/>
      <c r="V333" s="4"/>
      <c r="W333" s="4"/>
      <c r="X333" s="4"/>
      <c r="Y333" s="4"/>
      <c r="Z333" s="171"/>
      <c r="AA333" s="4"/>
      <c r="AB333" s="4"/>
      <c r="AC333" s="4"/>
      <c r="AD333" s="4"/>
      <c r="AE333" s="170"/>
      <c r="AF333" s="170"/>
      <c r="AG333" s="170"/>
      <c r="AH333" s="56"/>
      <c r="AI333" s="56"/>
      <c r="AJ333" s="4"/>
      <c r="AK333" s="4"/>
      <c r="AL333" s="4"/>
      <c r="AM333" s="4"/>
      <c r="AN333" s="56"/>
      <c r="AO333" s="56"/>
      <c r="AP333" s="4"/>
      <c r="AQ333" s="4"/>
      <c r="AR333" s="4"/>
      <c r="AS333" s="4"/>
      <c r="AT333" s="56"/>
      <c r="AU333" s="56"/>
      <c r="AV333" s="4"/>
      <c r="AW333" s="4"/>
      <c r="AX333" s="4"/>
      <c r="AY333" s="4"/>
      <c r="AZ333" s="56"/>
      <c r="BA333" s="56"/>
      <c r="BB333" s="4"/>
      <c r="BC333" s="4"/>
      <c r="BD333" s="4"/>
      <c r="BE333" s="4"/>
      <c r="BF333" s="56"/>
      <c r="BG333" s="56"/>
      <c r="BH333" s="4"/>
      <c r="BI333" s="4"/>
      <c r="BJ333" s="4"/>
      <c r="BK333" s="4"/>
      <c r="BL333" s="56"/>
      <c r="BM333" s="56"/>
      <c r="BN333" s="4"/>
      <c r="BO333" s="4"/>
      <c r="BP333" s="4"/>
      <c r="BQ333" s="4"/>
      <c r="BR333" s="4"/>
      <c r="BS333" s="4"/>
    </row>
    <row r="334">
      <c r="A334" s="172"/>
      <c r="B334" s="4"/>
      <c r="C334" s="4"/>
      <c r="D334" s="4"/>
      <c r="E334" s="4"/>
      <c r="F334" s="171"/>
      <c r="G334" s="4"/>
      <c r="H334" s="4"/>
      <c r="I334" s="4"/>
      <c r="J334" s="4"/>
      <c r="K334" s="172"/>
      <c r="L334" s="4"/>
      <c r="M334" s="4"/>
      <c r="N334" s="4"/>
      <c r="O334" s="4"/>
      <c r="P334" s="171"/>
      <c r="Q334" s="4"/>
      <c r="R334" s="4"/>
      <c r="S334" s="4"/>
      <c r="T334" s="4"/>
      <c r="U334" s="172"/>
      <c r="V334" s="4"/>
      <c r="W334" s="4"/>
      <c r="X334" s="4"/>
      <c r="Y334" s="4"/>
      <c r="Z334" s="171"/>
      <c r="AA334" s="4"/>
      <c r="AB334" s="4"/>
      <c r="AC334" s="4"/>
      <c r="AD334" s="4"/>
      <c r="AE334" s="170"/>
      <c r="AF334" s="170"/>
      <c r="AG334" s="170"/>
      <c r="AH334" s="56"/>
      <c r="AI334" s="56"/>
      <c r="AJ334" s="4"/>
      <c r="AK334" s="4"/>
      <c r="AL334" s="4"/>
      <c r="AM334" s="4"/>
      <c r="AN334" s="56"/>
      <c r="AO334" s="56"/>
      <c r="AP334" s="4"/>
      <c r="AQ334" s="4"/>
      <c r="AR334" s="4"/>
      <c r="AS334" s="4"/>
      <c r="AT334" s="56"/>
      <c r="AU334" s="56"/>
      <c r="AV334" s="4"/>
      <c r="AW334" s="4"/>
      <c r="AX334" s="4"/>
      <c r="AY334" s="4"/>
      <c r="AZ334" s="56"/>
      <c r="BA334" s="56"/>
      <c r="BB334" s="4"/>
      <c r="BC334" s="4"/>
      <c r="BD334" s="4"/>
      <c r="BE334" s="4"/>
      <c r="BF334" s="56"/>
      <c r="BG334" s="56"/>
      <c r="BH334" s="4"/>
      <c r="BI334" s="4"/>
      <c r="BJ334" s="4"/>
      <c r="BK334" s="4"/>
      <c r="BL334" s="56"/>
      <c r="BM334" s="56"/>
      <c r="BN334" s="4"/>
      <c r="BO334" s="4"/>
      <c r="BP334" s="4"/>
      <c r="BQ334" s="4"/>
      <c r="BR334" s="4"/>
      <c r="BS334" s="4"/>
    </row>
    <row r="335">
      <c r="A335" s="172"/>
      <c r="B335" s="4"/>
      <c r="C335" s="4"/>
      <c r="D335" s="4"/>
      <c r="E335" s="4"/>
      <c r="F335" s="171"/>
      <c r="G335" s="4"/>
      <c r="H335" s="4"/>
      <c r="I335" s="4"/>
      <c r="J335" s="4"/>
      <c r="K335" s="172"/>
      <c r="L335" s="4"/>
      <c r="M335" s="4"/>
      <c r="N335" s="4"/>
      <c r="O335" s="4"/>
      <c r="P335" s="171"/>
      <c r="Q335" s="4"/>
      <c r="R335" s="4"/>
      <c r="S335" s="4"/>
      <c r="T335" s="4"/>
      <c r="U335" s="172"/>
      <c r="V335" s="4"/>
      <c r="W335" s="4"/>
      <c r="X335" s="4"/>
      <c r="Y335" s="4"/>
      <c r="Z335" s="171"/>
      <c r="AA335" s="4"/>
      <c r="AB335" s="4"/>
      <c r="AC335" s="4"/>
      <c r="AD335" s="4"/>
      <c r="AE335" s="170"/>
      <c r="AF335" s="170"/>
      <c r="AG335" s="170"/>
      <c r="AH335" s="56"/>
      <c r="AI335" s="56"/>
      <c r="AJ335" s="4"/>
      <c r="AK335" s="4"/>
      <c r="AL335" s="4"/>
      <c r="AM335" s="4"/>
      <c r="AN335" s="56"/>
      <c r="AO335" s="56"/>
      <c r="AP335" s="4"/>
      <c r="AQ335" s="4"/>
      <c r="AR335" s="4"/>
      <c r="AS335" s="4"/>
      <c r="AT335" s="56"/>
      <c r="AU335" s="56"/>
      <c r="AV335" s="4"/>
      <c r="AW335" s="4"/>
      <c r="AX335" s="4"/>
      <c r="AY335" s="4"/>
      <c r="AZ335" s="56"/>
      <c r="BA335" s="56"/>
      <c r="BB335" s="4"/>
      <c r="BC335" s="4"/>
      <c r="BD335" s="4"/>
      <c r="BE335" s="4"/>
      <c r="BF335" s="56"/>
      <c r="BG335" s="56"/>
      <c r="BH335" s="4"/>
      <c r="BI335" s="4"/>
      <c r="BJ335" s="4"/>
      <c r="BK335" s="4"/>
      <c r="BL335" s="56"/>
      <c r="BM335" s="56"/>
      <c r="BN335" s="4"/>
      <c r="BO335" s="4"/>
      <c r="BP335" s="4"/>
      <c r="BQ335" s="4"/>
      <c r="BR335" s="4"/>
      <c r="BS335" s="4"/>
    </row>
    <row r="336">
      <c r="A336" s="172"/>
      <c r="B336" s="4"/>
      <c r="C336" s="4"/>
      <c r="D336" s="4"/>
      <c r="E336" s="4"/>
      <c r="F336" s="171"/>
      <c r="G336" s="4"/>
      <c r="H336" s="4"/>
      <c r="I336" s="4"/>
      <c r="J336" s="4"/>
      <c r="K336" s="172"/>
      <c r="L336" s="4"/>
      <c r="M336" s="4"/>
      <c r="N336" s="4"/>
      <c r="O336" s="4"/>
      <c r="P336" s="171"/>
      <c r="Q336" s="4"/>
      <c r="R336" s="4"/>
      <c r="S336" s="4"/>
      <c r="T336" s="4"/>
      <c r="U336" s="172"/>
      <c r="V336" s="4"/>
      <c r="W336" s="4"/>
      <c r="X336" s="4"/>
      <c r="Y336" s="4"/>
      <c r="Z336" s="171"/>
      <c r="AA336" s="4"/>
      <c r="AB336" s="4"/>
      <c r="AC336" s="4"/>
      <c r="AD336" s="4"/>
      <c r="AE336" s="170"/>
      <c r="AF336" s="170"/>
      <c r="AG336" s="170"/>
      <c r="AH336" s="56"/>
      <c r="AI336" s="56"/>
      <c r="AJ336" s="4"/>
      <c r="AK336" s="4"/>
      <c r="AL336" s="4"/>
      <c r="AM336" s="4"/>
      <c r="AN336" s="56"/>
      <c r="AO336" s="56"/>
      <c r="AP336" s="4"/>
      <c r="AQ336" s="4"/>
      <c r="AR336" s="4"/>
      <c r="AS336" s="4"/>
      <c r="AT336" s="56"/>
      <c r="AU336" s="56"/>
      <c r="AV336" s="4"/>
      <c r="AW336" s="4"/>
      <c r="AX336" s="4"/>
      <c r="AY336" s="4"/>
      <c r="AZ336" s="56"/>
      <c r="BA336" s="56"/>
      <c r="BB336" s="4"/>
      <c r="BC336" s="4"/>
      <c r="BD336" s="4"/>
      <c r="BE336" s="4"/>
      <c r="BF336" s="56"/>
      <c r="BG336" s="56"/>
      <c r="BH336" s="4"/>
      <c r="BI336" s="4"/>
      <c r="BJ336" s="4"/>
      <c r="BK336" s="4"/>
      <c r="BL336" s="56"/>
      <c r="BM336" s="56"/>
      <c r="BN336" s="4"/>
      <c r="BO336" s="4"/>
      <c r="BP336" s="4"/>
      <c r="BQ336" s="4"/>
      <c r="BR336" s="4"/>
      <c r="BS336" s="4"/>
    </row>
    <row r="337">
      <c r="A337" s="172"/>
      <c r="B337" s="4"/>
      <c r="C337" s="4"/>
      <c r="D337" s="4"/>
      <c r="E337" s="4"/>
      <c r="F337" s="171"/>
      <c r="G337" s="4"/>
      <c r="H337" s="4"/>
      <c r="I337" s="4"/>
      <c r="J337" s="4"/>
      <c r="K337" s="172"/>
      <c r="L337" s="4"/>
      <c r="M337" s="4"/>
      <c r="N337" s="4"/>
      <c r="O337" s="4"/>
      <c r="P337" s="171"/>
      <c r="Q337" s="4"/>
      <c r="R337" s="4"/>
      <c r="S337" s="4"/>
      <c r="T337" s="4"/>
      <c r="U337" s="172"/>
      <c r="V337" s="4"/>
      <c r="W337" s="4"/>
      <c r="X337" s="4"/>
      <c r="Y337" s="4"/>
      <c r="Z337" s="171"/>
      <c r="AA337" s="4"/>
      <c r="AB337" s="4"/>
      <c r="AC337" s="4"/>
      <c r="AD337" s="4"/>
      <c r="AE337" s="170"/>
      <c r="AF337" s="170"/>
      <c r="AG337" s="170"/>
      <c r="AH337" s="56"/>
      <c r="AI337" s="56"/>
      <c r="AJ337" s="4"/>
      <c r="AK337" s="4"/>
      <c r="AL337" s="4"/>
      <c r="AM337" s="4"/>
      <c r="AN337" s="56"/>
      <c r="AO337" s="56"/>
      <c r="AP337" s="4"/>
      <c r="AQ337" s="4"/>
      <c r="AR337" s="4"/>
      <c r="AS337" s="4"/>
      <c r="AT337" s="56"/>
      <c r="AU337" s="56"/>
      <c r="AV337" s="4"/>
      <c r="AW337" s="4"/>
      <c r="AX337" s="4"/>
      <c r="AY337" s="4"/>
      <c r="AZ337" s="56"/>
      <c r="BA337" s="56"/>
      <c r="BB337" s="4"/>
      <c r="BC337" s="4"/>
      <c r="BD337" s="4"/>
      <c r="BE337" s="4"/>
      <c r="BF337" s="56"/>
      <c r="BG337" s="56"/>
      <c r="BH337" s="4"/>
      <c r="BI337" s="4"/>
      <c r="BJ337" s="4"/>
      <c r="BK337" s="4"/>
      <c r="BL337" s="56"/>
      <c r="BM337" s="56"/>
      <c r="BN337" s="4"/>
      <c r="BO337" s="4"/>
      <c r="BP337" s="4"/>
      <c r="BQ337" s="4"/>
      <c r="BR337" s="4"/>
      <c r="BS337" s="4"/>
    </row>
    <row r="338">
      <c r="A338" s="172"/>
      <c r="B338" s="4"/>
      <c r="C338" s="4"/>
      <c r="D338" s="4"/>
      <c r="E338" s="4"/>
      <c r="F338" s="171"/>
      <c r="G338" s="4"/>
      <c r="H338" s="4"/>
      <c r="I338" s="4"/>
      <c r="J338" s="4"/>
      <c r="K338" s="172"/>
      <c r="L338" s="4"/>
      <c r="M338" s="4"/>
      <c r="N338" s="4"/>
      <c r="O338" s="4"/>
      <c r="P338" s="171"/>
      <c r="Q338" s="4"/>
      <c r="R338" s="4"/>
      <c r="S338" s="4"/>
      <c r="T338" s="4"/>
      <c r="U338" s="172"/>
      <c r="V338" s="4"/>
      <c r="W338" s="4"/>
      <c r="X338" s="4"/>
      <c r="Y338" s="4"/>
      <c r="Z338" s="171"/>
      <c r="AA338" s="4"/>
      <c r="AB338" s="4"/>
      <c r="AC338" s="4"/>
      <c r="AD338" s="4"/>
      <c r="AE338" s="170"/>
      <c r="AF338" s="170"/>
      <c r="AG338" s="170"/>
      <c r="AH338" s="56"/>
      <c r="AI338" s="56"/>
      <c r="AJ338" s="4"/>
      <c r="AK338" s="4"/>
      <c r="AL338" s="4"/>
      <c r="AM338" s="4"/>
      <c r="AN338" s="56"/>
      <c r="AO338" s="56"/>
      <c r="AP338" s="4"/>
      <c r="AQ338" s="4"/>
      <c r="AR338" s="4"/>
      <c r="AS338" s="4"/>
      <c r="AT338" s="56"/>
      <c r="AU338" s="56"/>
      <c r="AV338" s="4"/>
      <c r="AW338" s="4"/>
      <c r="AX338" s="4"/>
      <c r="AY338" s="4"/>
      <c r="AZ338" s="56"/>
      <c r="BA338" s="56"/>
      <c r="BB338" s="4"/>
      <c r="BC338" s="4"/>
      <c r="BD338" s="4"/>
      <c r="BE338" s="4"/>
      <c r="BF338" s="56"/>
      <c r="BG338" s="56"/>
      <c r="BH338" s="4"/>
      <c r="BI338" s="4"/>
      <c r="BJ338" s="4"/>
      <c r="BK338" s="4"/>
      <c r="BL338" s="56"/>
      <c r="BM338" s="56"/>
      <c r="BN338" s="4"/>
      <c r="BO338" s="4"/>
      <c r="BP338" s="4"/>
      <c r="BQ338" s="4"/>
      <c r="BR338" s="4"/>
      <c r="BS338" s="4"/>
    </row>
    <row r="339">
      <c r="A339" s="172"/>
      <c r="B339" s="4"/>
      <c r="C339" s="4"/>
      <c r="D339" s="4"/>
      <c r="E339" s="4"/>
      <c r="F339" s="171"/>
      <c r="G339" s="4"/>
      <c r="H339" s="4"/>
      <c r="I339" s="4"/>
      <c r="J339" s="4"/>
      <c r="K339" s="172"/>
      <c r="L339" s="4"/>
      <c r="M339" s="4"/>
      <c r="N339" s="4"/>
      <c r="O339" s="4"/>
      <c r="P339" s="171"/>
      <c r="Q339" s="4"/>
      <c r="R339" s="4"/>
      <c r="S339" s="4"/>
      <c r="T339" s="4"/>
      <c r="U339" s="172"/>
      <c r="V339" s="4"/>
      <c r="W339" s="4"/>
      <c r="X339" s="4"/>
      <c r="Y339" s="4"/>
      <c r="Z339" s="171"/>
      <c r="AA339" s="4"/>
      <c r="AB339" s="4"/>
      <c r="AC339" s="4"/>
      <c r="AD339" s="4"/>
      <c r="AE339" s="170"/>
      <c r="AF339" s="170"/>
      <c r="AG339" s="170"/>
      <c r="AH339" s="56"/>
      <c r="AI339" s="56"/>
      <c r="AJ339" s="4"/>
      <c r="AK339" s="4"/>
      <c r="AL339" s="4"/>
      <c r="AM339" s="4"/>
      <c r="AN339" s="56"/>
      <c r="AO339" s="56"/>
      <c r="AP339" s="4"/>
      <c r="AQ339" s="4"/>
      <c r="AR339" s="4"/>
      <c r="AS339" s="4"/>
      <c r="AT339" s="56"/>
      <c r="AU339" s="56"/>
      <c r="AV339" s="4"/>
      <c r="AW339" s="4"/>
      <c r="AX339" s="4"/>
      <c r="AY339" s="4"/>
      <c r="AZ339" s="56"/>
      <c r="BA339" s="56"/>
      <c r="BB339" s="4"/>
      <c r="BC339" s="4"/>
      <c r="BD339" s="4"/>
      <c r="BE339" s="4"/>
      <c r="BF339" s="56"/>
      <c r="BG339" s="56"/>
      <c r="BH339" s="4"/>
      <c r="BI339" s="4"/>
      <c r="BJ339" s="4"/>
      <c r="BK339" s="4"/>
      <c r="BL339" s="56"/>
      <c r="BM339" s="56"/>
      <c r="BN339" s="4"/>
      <c r="BO339" s="4"/>
      <c r="BP339" s="4"/>
      <c r="BQ339" s="4"/>
      <c r="BR339" s="4"/>
      <c r="BS339" s="4"/>
    </row>
    <row r="340">
      <c r="A340" s="172"/>
      <c r="B340" s="4"/>
      <c r="C340" s="4"/>
      <c r="D340" s="4"/>
      <c r="E340" s="4"/>
      <c r="F340" s="171"/>
      <c r="G340" s="4"/>
      <c r="H340" s="4"/>
      <c r="I340" s="4"/>
      <c r="J340" s="4"/>
      <c r="K340" s="172"/>
      <c r="L340" s="4"/>
      <c r="M340" s="4"/>
      <c r="N340" s="4"/>
      <c r="O340" s="4"/>
      <c r="P340" s="171"/>
      <c r="Q340" s="4"/>
      <c r="R340" s="4"/>
      <c r="S340" s="4"/>
      <c r="T340" s="4"/>
      <c r="U340" s="172"/>
      <c r="V340" s="4"/>
      <c r="W340" s="4"/>
      <c r="X340" s="4"/>
      <c r="Y340" s="4"/>
      <c r="Z340" s="171"/>
      <c r="AA340" s="4"/>
      <c r="AB340" s="4"/>
      <c r="AC340" s="4"/>
      <c r="AD340" s="4"/>
      <c r="AE340" s="170"/>
      <c r="AF340" s="170"/>
      <c r="AG340" s="170"/>
      <c r="AH340" s="56"/>
      <c r="AI340" s="56"/>
      <c r="AJ340" s="4"/>
      <c r="AK340" s="4"/>
      <c r="AL340" s="4"/>
      <c r="AM340" s="4"/>
      <c r="AN340" s="56"/>
      <c r="AO340" s="56"/>
      <c r="AP340" s="4"/>
      <c r="AQ340" s="4"/>
      <c r="AR340" s="4"/>
      <c r="AS340" s="4"/>
      <c r="AT340" s="56"/>
      <c r="AU340" s="56"/>
      <c r="AV340" s="4"/>
      <c r="AW340" s="4"/>
      <c r="AX340" s="4"/>
      <c r="AY340" s="4"/>
      <c r="AZ340" s="56"/>
      <c r="BA340" s="56"/>
      <c r="BB340" s="4"/>
      <c r="BC340" s="4"/>
      <c r="BD340" s="4"/>
      <c r="BE340" s="4"/>
      <c r="BF340" s="56"/>
      <c r="BG340" s="56"/>
      <c r="BH340" s="4"/>
      <c r="BI340" s="4"/>
      <c r="BJ340" s="4"/>
      <c r="BK340" s="4"/>
      <c r="BL340" s="56"/>
      <c r="BM340" s="56"/>
      <c r="BN340" s="4"/>
      <c r="BO340" s="4"/>
      <c r="BP340" s="4"/>
      <c r="BQ340" s="4"/>
      <c r="BR340" s="4"/>
      <c r="BS340" s="4"/>
    </row>
    <row r="341">
      <c r="A341" s="172"/>
      <c r="B341" s="4"/>
      <c r="C341" s="4"/>
      <c r="D341" s="4"/>
      <c r="E341" s="4"/>
      <c r="F341" s="171"/>
      <c r="G341" s="4"/>
      <c r="H341" s="4"/>
      <c r="I341" s="4"/>
      <c r="J341" s="4"/>
      <c r="K341" s="172"/>
      <c r="L341" s="4"/>
      <c r="M341" s="4"/>
      <c r="N341" s="4"/>
      <c r="O341" s="4"/>
      <c r="P341" s="171"/>
      <c r="Q341" s="4"/>
      <c r="R341" s="4"/>
      <c r="S341" s="4"/>
      <c r="T341" s="4"/>
      <c r="U341" s="172"/>
      <c r="V341" s="4"/>
      <c r="W341" s="4"/>
      <c r="X341" s="4"/>
      <c r="Y341" s="4"/>
      <c r="Z341" s="171"/>
      <c r="AA341" s="4"/>
      <c r="AB341" s="4"/>
      <c r="AC341" s="4"/>
      <c r="AD341" s="4"/>
      <c r="AE341" s="170"/>
      <c r="AF341" s="170"/>
      <c r="AG341" s="170"/>
      <c r="AH341" s="56"/>
      <c r="AI341" s="56"/>
      <c r="AJ341" s="4"/>
      <c r="AK341" s="4"/>
      <c r="AL341" s="4"/>
      <c r="AM341" s="4"/>
      <c r="AN341" s="56"/>
      <c r="AO341" s="56"/>
      <c r="AP341" s="4"/>
      <c r="AQ341" s="4"/>
      <c r="AR341" s="4"/>
      <c r="AS341" s="4"/>
      <c r="AT341" s="56"/>
      <c r="AU341" s="56"/>
      <c r="AV341" s="4"/>
      <c r="AW341" s="4"/>
      <c r="AX341" s="4"/>
      <c r="AY341" s="4"/>
      <c r="AZ341" s="56"/>
      <c r="BA341" s="56"/>
      <c r="BB341" s="4"/>
      <c r="BC341" s="4"/>
      <c r="BD341" s="4"/>
      <c r="BE341" s="4"/>
      <c r="BF341" s="56"/>
      <c r="BG341" s="56"/>
      <c r="BH341" s="4"/>
      <c r="BI341" s="4"/>
      <c r="BJ341" s="4"/>
      <c r="BK341" s="4"/>
      <c r="BL341" s="56"/>
      <c r="BM341" s="56"/>
      <c r="BN341" s="4"/>
      <c r="BO341" s="4"/>
      <c r="BP341" s="4"/>
      <c r="BQ341" s="4"/>
      <c r="BR341" s="4"/>
      <c r="BS341" s="4"/>
    </row>
    <row r="342">
      <c r="A342" s="172"/>
      <c r="B342" s="4"/>
      <c r="C342" s="4"/>
      <c r="D342" s="4"/>
      <c r="E342" s="4"/>
      <c r="F342" s="171"/>
      <c r="G342" s="4"/>
      <c r="H342" s="4"/>
      <c r="I342" s="4"/>
      <c r="J342" s="4"/>
      <c r="K342" s="172"/>
      <c r="L342" s="4"/>
      <c r="M342" s="4"/>
      <c r="N342" s="4"/>
      <c r="O342" s="4"/>
      <c r="P342" s="171"/>
      <c r="Q342" s="4"/>
      <c r="R342" s="4"/>
      <c r="S342" s="4"/>
      <c r="T342" s="4"/>
      <c r="U342" s="172"/>
      <c r="V342" s="4"/>
      <c r="W342" s="4"/>
      <c r="X342" s="4"/>
      <c r="Y342" s="4"/>
      <c r="Z342" s="171"/>
      <c r="AA342" s="4"/>
      <c r="AB342" s="4"/>
      <c r="AC342" s="4"/>
      <c r="AD342" s="4"/>
      <c r="AE342" s="170"/>
      <c r="AF342" s="170"/>
      <c r="AG342" s="170"/>
      <c r="AH342" s="56"/>
      <c r="AI342" s="56"/>
      <c r="AJ342" s="4"/>
      <c r="AK342" s="4"/>
      <c r="AL342" s="4"/>
      <c r="AM342" s="4"/>
      <c r="AN342" s="56"/>
      <c r="AO342" s="56"/>
      <c r="AP342" s="4"/>
      <c r="AQ342" s="4"/>
      <c r="AR342" s="4"/>
      <c r="AS342" s="4"/>
      <c r="AT342" s="56"/>
      <c r="AU342" s="56"/>
      <c r="AV342" s="4"/>
      <c r="AW342" s="4"/>
      <c r="AX342" s="4"/>
      <c r="AY342" s="4"/>
      <c r="AZ342" s="56"/>
      <c r="BA342" s="56"/>
      <c r="BB342" s="4"/>
      <c r="BC342" s="4"/>
      <c r="BD342" s="4"/>
      <c r="BE342" s="4"/>
      <c r="BF342" s="56"/>
      <c r="BG342" s="56"/>
      <c r="BH342" s="4"/>
      <c r="BI342" s="4"/>
      <c r="BJ342" s="4"/>
      <c r="BK342" s="4"/>
      <c r="BL342" s="56"/>
      <c r="BM342" s="56"/>
      <c r="BN342" s="4"/>
      <c r="BO342" s="4"/>
      <c r="BP342" s="4"/>
      <c r="BQ342" s="4"/>
      <c r="BR342" s="4"/>
      <c r="BS342" s="4"/>
    </row>
    <row r="343">
      <c r="A343" s="172"/>
      <c r="B343" s="4"/>
      <c r="C343" s="4"/>
      <c r="D343" s="4"/>
      <c r="E343" s="4"/>
      <c r="F343" s="171"/>
      <c r="G343" s="4"/>
      <c r="H343" s="4"/>
      <c r="I343" s="4"/>
      <c r="J343" s="4"/>
      <c r="K343" s="172"/>
      <c r="L343" s="4"/>
      <c r="M343" s="4"/>
      <c r="N343" s="4"/>
      <c r="O343" s="4"/>
      <c r="P343" s="171"/>
      <c r="Q343" s="4"/>
      <c r="R343" s="4"/>
      <c r="S343" s="4"/>
      <c r="T343" s="4"/>
      <c r="U343" s="172"/>
      <c r="V343" s="4"/>
      <c r="W343" s="4"/>
      <c r="X343" s="4"/>
      <c r="Y343" s="4"/>
      <c r="Z343" s="171"/>
      <c r="AA343" s="4"/>
      <c r="AB343" s="4"/>
      <c r="AC343" s="4"/>
      <c r="AD343" s="4"/>
      <c r="AE343" s="170"/>
      <c r="AF343" s="170"/>
      <c r="AG343" s="170"/>
      <c r="AH343" s="56"/>
      <c r="AI343" s="56"/>
      <c r="AJ343" s="4"/>
      <c r="AK343" s="4"/>
      <c r="AL343" s="4"/>
      <c r="AM343" s="4"/>
      <c r="AN343" s="56"/>
      <c r="AO343" s="56"/>
      <c r="AP343" s="4"/>
      <c r="AQ343" s="4"/>
      <c r="AR343" s="4"/>
      <c r="AS343" s="4"/>
      <c r="AT343" s="56"/>
      <c r="AU343" s="56"/>
      <c r="AV343" s="4"/>
      <c r="AW343" s="4"/>
      <c r="AX343" s="4"/>
      <c r="AY343" s="4"/>
      <c r="AZ343" s="56"/>
      <c r="BA343" s="56"/>
      <c r="BB343" s="4"/>
      <c r="BC343" s="4"/>
      <c r="BD343" s="4"/>
      <c r="BE343" s="4"/>
      <c r="BF343" s="56"/>
      <c r="BG343" s="56"/>
      <c r="BH343" s="4"/>
      <c r="BI343" s="4"/>
      <c r="BJ343" s="4"/>
      <c r="BK343" s="4"/>
      <c r="BL343" s="56"/>
      <c r="BM343" s="56"/>
      <c r="BN343" s="4"/>
      <c r="BO343" s="4"/>
      <c r="BP343" s="4"/>
      <c r="BQ343" s="4"/>
      <c r="BR343" s="4"/>
      <c r="BS343" s="4"/>
    </row>
    <row r="344">
      <c r="A344" s="172"/>
      <c r="B344" s="4"/>
      <c r="C344" s="4"/>
      <c r="D344" s="4"/>
      <c r="E344" s="4"/>
      <c r="F344" s="171"/>
      <c r="G344" s="4"/>
      <c r="H344" s="4"/>
      <c r="I344" s="4"/>
      <c r="J344" s="4"/>
      <c r="K344" s="172"/>
      <c r="L344" s="4"/>
      <c r="M344" s="4"/>
      <c r="N344" s="4"/>
      <c r="O344" s="4"/>
      <c r="P344" s="171"/>
      <c r="Q344" s="4"/>
      <c r="R344" s="4"/>
      <c r="S344" s="4"/>
      <c r="T344" s="4"/>
      <c r="U344" s="172"/>
      <c r="V344" s="4"/>
      <c r="W344" s="4"/>
      <c r="X344" s="4"/>
      <c r="Y344" s="4"/>
      <c r="Z344" s="171"/>
      <c r="AA344" s="4"/>
      <c r="AB344" s="4"/>
      <c r="AC344" s="4"/>
      <c r="AD344" s="4"/>
      <c r="AE344" s="170"/>
      <c r="AF344" s="170"/>
      <c r="AG344" s="170"/>
      <c r="AH344" s="56"/>
      <c r="AI344" s="56"/>
      <c r="AJ344" s="4"/>
      <c r="AK344" s="4"/>
      <c r="AL344" s="4"/>
      <c r="AM344" s="4"/>
      <c r="AN344" s="56"/>
      <c r="AO344" s="56"/>
      <c r="AP344" s="4"/>
      <c r="AQ344" s="4"/>
      <c r="AR344" s="4"/>
      <c r="AS344" s="4"/>
      <c r="AT344" s="56"/>
      <c r="AU344" s="56"/>
      <c r="AV344" s="4"/>
      <c r="AW344" s="4"/>
      <c r="AX344" s="4"/>
      <c r="AY344" s="4"/>
      <c r="AZ344" s="56"/>
      <c r="BA344" s="56"/>
      <c r="BB344" s="4"/>
      <c r="BC344" s="4"/>
      <c r="BD344" s="4"/>
      <c r="BE344" s="4"/>
      <c r="BF344" s="56"/>
      <c r="BG344" s="56"/>
      <c r="BH344" s="4"/>
      <c r="BI344" s="4"/>
      <c r="BJ344" s="4"/>
      <c r="BK344" s="4"/>
      <c r="BL344" s="56"/>
      <c r="BM344" s="56"/>
      <c r="BN344" s="4"/>
      <c r="BO344" s="4"/>
      <c r="BP344" s="4"/>
      <c r="BQ344" s="4"/>
      <c r="BR344" s="4"/>
      <c r="BS344" s="4"/>
    </row>
    <row r="345">
      <c r="A345" s="172"/>
      <c r="B345" s="4"/>
      <c r="C345" s="4"/>
      <c r="D345" s="4"/>
      <c r="E345" s="4"/>
      <c r="F345" s="171"/>
      <c r="G345" s="4"/>
      <c r="H345" s="4"/>
      <c r="I345" s="4"/>
      <c r="J345" s="4"/>
      <c r="K345" s="172"/>
      <c r="L345" s="4"/>
      <c r="M345" s="4"/>
      <c r="N345" s="4"/>
      <c r="O345" s="4"/>
      <c r="P345" s="171"/>
      <c r="Q345" s="4"/>
      <c r="R345" s="4"/>
      <c r="S345" s="4"/>
      <c r="T345" s="4"/>
      <c r="U345" s="172"/>
      <c r="V345" s="4"/>
      <c r="W345" s="4"/>
      <c r="X345" s="4"/>
      <c r="Y345" s="4"/>
      <c r="Z345" s="171"/>
      <c r="AA345" s="4"/>
      <c r="AB345" s="4"/>
      <c r="AC345" s="4"/>
      <c r="AD345" s="4"/>
      <c r="AE345" s="170"/>
      <c r="AF345" s="170"/>
      <c r="AG345" s="170"/>
      <c r="AH345" s="56"/>
      <c r="AI345" s="56"/>
      <c r="AJ345" s="4"/>
      <c r="AK345" s="4"/>
      <c r="AL345" s="4"/>
      <c r="AM345" s="4"/>
      <c r="AN345" s="56"/>
      <c r="AO345" s="56"/>
      <c r="AP345" s="4"/>
      <c r="AQ345" s="4"/>
      <c r="AR345" s="4"/>
      <c r="AS345" s="4"/>
      <c r="AT345" s="56"/>
      <c r="AU345" s="56"/>
      <c r="AV345" s="4"/>
      <c r="AW345" s="4"/>
      <c r="AX345" s="4"/>
      <c r="AY345" s="4"/>
      <c r="AZ345" s="56"/>
      <c r="BA345" s="56"/>
      <c r="BB345" s="4"/>
      <c r="BC345" s="4"/>
      <c r="BD345" s="4"/>
      <c r="BE345" s="4"/>
      <c r="BF345" s="56"/>
      <c r="BG345" s="56"/>
      <c r="BH345" s="4"/>
      <c r="BI345" s="4"/>
      <c r="BJ345" s="4"/>
      <c r="BK345" s="4"/>
      <c r="BL345" s="56"/>
      <c r="BM345" s="56"/>
      <c r="BN345" s="4"/>
      <c r="BO345" s="4"/>
      <c r="BP345" s="4"/>
      <c r="BQ345" s="4"/>
      <c r="BR345" s="4"/>
      <c r="BS345" s="4"/>
    </row>
    <row r="346">
      <c r="A346" s="172"/>
      <c r="B346" s="4"/>
      <c r="C346" s="4"/>
      <c r="D346" s="4"/>
      <c r="E346" s="4"/>
      <c r="F346" s="171"/>
      <c r="G346" s="4"/>
      <c r="H346" s="4"/>
      <c r="I346" s="4"/>
      <c r="J346" s="4"/>
      <c r="K346" s="172"/>
      <c r="L346" s="4"/>
      <c r="M346" s="4"/>
      <c r="N346" s="4"/>
      <c r="O346" s="4"/>
      <c r="P346" s="171"/>
      <c r="Q346" s="4"/>
      <c r="R346" s="4"/>
      <c r="S346" s="4"/>
      <c r="T346" s="4"/>
      <c r="U346" s="172"/>
      <c r="V346" s="4"/>
      <c r="W346" s="4"/>
      <c r="X346" s="4"/>
      <c r="Y346" s="4"/>
      <c r="Z346" s="171"/>
      <c r="AA346" s="4"/>
      <c r="AB346" s="4"/>
      <c r="AC346" s="4"/>
      <c r="AD346" s="4"/>
      <c r="AE346" s="170"/>
      <c r="AF346" s="170"/>
      <c r="AG346" s="170"/>
      <c r="AH346" s="56"/>
      <c r="AI346" s="56"/>
      <c r="AJ346" s="4"/>
      <c r="AK346" s="4"/>
      <c r="AL346" s="4"/>
      <c r="AM346" s="4"/>
      <c r="AN346" s="56"/>
      <c r="AO346" s="56"/>
      <c r="AP346" s="4"/>
      <c r="AQ346" s="4"/>
      <c r="AR346" s="4"/>
      <c r="AS346" s="4"/>
      <c r="AT346" s="56"/>
      <c r="AU346" s="56"/>
      <c r="AV346" s="4"/>
      <c r="AW346" s="4"/>
      <c r="AX346" s="4"/>
      <c r="AY346" s="4"/>
      <c r="AZ346" s="56"/>
      <c r="BA346" s="56"/>
      <c r="BB346" s="4"/>
      <c r="BC346" s="4"/>
      <c r="BD346" s="4"/>
      <c r="BE346" s="4"/>
      <c r="BF346" s="56"/>
      <c r="BG346" s="56"/>
      <c r="BH346" s="4"/>
      <c r="BI346" s="4"/>
      <c r="BJ346" s="4"/>
      <c r="BK346" s="4"/>
      <c r="BL346" s="56"/>
      <c r="BM346" s="56"/>
      <c r="BN346" s="4"/>
      <c r="BO346" s="4"/>
      <c r="BP346" s="4"/>
      <c r="BQ346" s="4"/>
      <c r="BR346" s="4"/>
      <c r="BS346" s="4"/>
    </row>
    <row r="347">
      <c r="A347" s="172"/>
      <c r="B347" s="4"/>
      <c r="C347" s="4"/>
      <c r="D347" s="4"/>
      <c r="E347" s="4"/>
      <c r="F347" s="171"/>
      <c r="G347" s="4"/>
      <c r="H347" s="4"/>
      <c r="I347" s="4"/>
      <c r="J347" s="4"/>
      <c r="K347" s="172"/>
      <c r="L347" s="4"/>
      <c r="M347" s="4"/>
      <c r="N347" s="4"/>
      <c r="O347" s="4"/>
      <c r="P347" s="171"/>
      <c r="Q347" s="4"/>
      <c r="R347" s="4"/>
      <c r="S347" s="4"/>
      <c r="T347" s="4"/>
      <c r="U347" s="172"/>
      <c r="V347" s="4"/>
      <c r="W347" s="4"/>
      <c r="X347" s="4"/>
      <c r="Y347" s="4"/>
      <c r="Z347" s="171"/>
      <c r="AA347" s="4"/>
      <c r="AB347" s="4"/>
      <c r="AC347" s="4"/>
      <c r="AD347" s="4"/>
      <c r="AE347" s="170"/>
      <c r="AF347" s="170"/>
      <c r="AG347" s="170"/>
      <c r="AH347" s="56"/>
      <c r="AI347" s="56"/>
      <c r="AJ347" s="4"/>
      <c r="AK347" s="4"/>
      <c r="AL347" s="4"/>
      <c r="AM347" s="4"/>
      <c r="AN347" s="56"/>
      <c r="AO347" s="56"/>
      <c r="AP347" s="4"/>
      <c r="AQ347" s="4"/>
      <c r="AR347" s="4"/>
      <c r="AS347" s="4"/>
      <c r="AT347" s="56"/>
      <c r="AU347" s="56"/>
      <c r="AV347" s="4"/>
      <c r="AW347" s="4"/>
      <c r="AX347" s="4"/>
      <c r="AY347" s="4"/>
      <c r="AZ347" s="56"/>
      <c r="BA347" s="56"/>
      <c r="BB347" s="4"/>
      <c r="BC347" s="4"/>
      <c r="BD347" s="4"/>
      <c r="BE347" s="4"/>
      <c r="BF347" s="56"/>
      <c r="BG347" s="56"/>
      <c r="BH347" s="4"/>
      <c r="BI347" s="4"/>
      <c r="BJ347" s="4"/>
      <c r="BK347" s="4"/>
      <c r="BL347" s="56"/>
      <c r="BM347" s="56"/>
      <c r="BN347" s="4"/>
      <c r="BO347" s="4"/>
      <c r="BP347" s="4"/>
      <c r="BQ347" s="4"/>
      <c r="BR347" s="4"/>
      <c r="BS347" s="4"/>
    </row>
    <row r="348">
      <c r="A348" s="172"/>
      <c r="B348" s="4"/>
      <c r="C348" s="4"/>
      <c r="D348" s="4"/>
      <c r="E348" s="4"/>
      <c r="F348" s="171"/>
      <c r="G348" s="4"/>
      <c r="H348" s="4"/>
      <c r="I348" s="4"/>
      <c r="J348" s="4"/>
      <c r="K348" s="172"/>
      <c r="L348" s="4"/>
      <c r="M348" s="4"/>
      <c r="N348" s="4"/>
      <c r="O348" s="4"/>
      <c r="P348" s="171"/>
      <c r="Q348" s="4"/>
      <c r="R348" s="4"/>
      <c r="S348" s="4"/>
      <c r="T348" s="4"/>
      <c r="U348" s="172"/>
      <c r="V348" s="4"/>
      <c r="W348" s="4"/>
      <c r="X348" s="4"/>
      <c r="Y348" s="4"/>
      <c r="Z348" s="171"/>
      <c r="AA348" s="4"/>
      <c r="AB348" s="4"/>
      <c r="AC348" s="4"/>
      <c r="AD348" s="4"/>
      <c r="AE348" s="170"/>
      <c r="AF348" s="170"/>
      <c r="AG348" s="170"/>
      <c r="AH348" s="56"/>
      <c r="AI348" s="56"/>
      <c r="AJ348" s="4"/>
      <c r="AK348" s="4"/>
      <c r="AL348" s="4"/>
      <c r="AM348" s="4"/>
      <c r="AN348" s="56"/>
      <c r="AO348" s="56"/>
      <c r="AP348" s="4"/>
      <c r="AQ348" s="4"/>
      <c r="AR348" s="4"/>
      <c r="AS348" s="4"/>
      <c r="AT348" s="56"/>
      <c r="AU348" s="56"/>
      <c r="AV348" s="4"/>
      <c r="AW348" s="4"/>
      <c r="AX348" s="4"/>
      <c r="AY348" s="4"/>
      <c r="AZ348" s="56"/>
      <c r="BA348" s="56"/>
      <c r="BB348" s="4"/>
      <c r="BC348" s="4"/>
      <c r="BD348" s="4"/>
      <c r="BE348" s="4"/>
      <c r="BF348" s="56"/>
      <c r="BG348" s="56"/>
      <c r="BH348" s="4"/>
      <c r="BI348" s="4"/>
      <c r="BJ348" s="4"/>
      <c r="BK348" s="4"/>
      <c r="BL348" s="56"/>
      <c r="BM348" s="56"/>
      <c r="BN348" s="4"/>
      <c r="BO348" s="4"/>
      <c r="BP348" s="4"/>
      <c r="BQ348" s="4"/>
      <c r="BR348" s="4"/>
      <c r="BS348" s="4"/>
    </row>
    <row r="349">
      <c r="A349" s="172"/>
      <c r="B349" s="4"/>
      <c r="C349" s="4"/>
      <c r="D349" s="4"/>
      <c r="E349" s="4"/>
      <c r="F349" s="171"/>
      <c r="G349" s="4"/>
      <c r="H349" s="4"/>
      <c r="I349" s="4"/>
      <c r="J349" s="4"/>
      <c r="K349" s="172"/>
      <c r="L349" s="4"/>
      <c r="M349" s="4"/>
      <c r="N349" s="4"/>
      <c r="O349" s="4"/>
      <c r="P349" s="171"/>
      <c r="Q349" s="4"/>
      <c r="R349" s="4"/>
      <c r="S349" s="4"/>
      <c r="T349" s="4"/>
      <c r="U349" s="172"/>
      <c r="V349" s="4"/>
      <c r="W349" s="4"/>
      <c r="X349" s="4"/>
      <c r="Y349" s="4"/>
      <c r="Z349" s="171"/>
      <c r="AA349" s="4"/>
      <c r="AB349" s="4"/>
      <c r="AC349" s="4"/>
      <c r="AD349" s="4"/>
      <c r="AE349" s="170"/>
      <c r="AF349" s="170"/>
      <c r="AG349" s="170"/>
      <c r="AH349" s="56"/>
      <c r="AI349" s="56"/>
      <c r="AJ349" s="4"/>
      <c r="AK349" s="4"/>
      <c r="AL349" s="4"/>
      <c r="AM349" s="4"/>
      <c r="AN349" s="56"/>
      <c r="AO349" s="56"/>
      <c r="AP349" s="4"/>
      <c r="AQ349" s="4"/>
      <c r="AR349" s="4"/>
      <c r="AS349" s="4"/>
      <c r="AT349" s="56"/>
      <c r="AU349" s="56"/>
      <c r="AV349" s="4"/>
      <c r="AW349" s="4"/>
      <c r="AX349" s="4"/>
      <c r="AY349" s="4"/>
      <c r="AZ349" s="56"/>
      <c r="BA349" s="56"/>
      <c r="BB349" s="4"/>
      <c r="BC349" s="4"/>
      <c r="BD349" s="4"/>
      <c r="BE349" s="4"/>
      <c r="BF349" s="56"/>
      <c r="BG349" s="56"/>
      <c r="BH349" s="4"/>
      <c r="BI349" s="4"/>
      <c r="BJ349" s="4"/>
      <c r="BK349" s="4"/>
      <c r="BL349" s="56"/>
      <c r="BM349" s="56"/>
      <c r="BN349" s="4"/>
      <c r="BO349" s="4"/>
      <c r="BP349" s="4"/>
      <c r="BQ349" s="4"/>
      <c r="BR349" s="4"/>
      <c r="BS349" s="4"/>
    </row>
    <row r="350">
      <c r="A350" s="172"/>
      <c r="B350" s="4"/>
      <c r="C350" s="4"/>
      <c r="D350" s="4"/>
      <c r="E350" s="4"/>
      <c r="F350" s="171"/>
      <c r="G350" s="4"/>
      <c r="H350" s="4"/>
      <c r="I350" s="4"/>
      <c r="J350" s="4"/>
      <c r="K350" s="172"/>
      <c r="L350" s="4"/>
      <c r="M350" s="4"/>
      <c r="N350" s="4"/>
      <c r="O350" s="4"/>
      <c r="P350" s="171"/>
      <c r="Q350" s="4"/>
      <c r="R350" s="4"/>
      <c r="S350" s="4"/>
      <c r="T350" s="4"/>
      <c r="U350" s="172"/>
      <c r="V350" s="4"/>
      <c r="W350" s="4"/>
      <c r="X350" s="4"/>
      <c r="Y350" s="4"/>
      <c r="Z350" s="171"/>
      <c r="AA350" s="4"/>
      <c r="AB350" s="4"/>
      <c r="AC350" s="4"/>
      <c r="AD350" s="4"/>
      <c r="AE350" s="170"/>
      <c r="AF350" s="170"/>
      <c r="AG350" s="170"/>
      <c r="AH350" s="56"/>
      <c r="AI350" s="56"/>
      <c r="AJ350" s="4"/>
      <c r="AK350" s="4"/>
      <c r="AL350" s="4"/>
      <c r="AM350" s="4"/>
      <c r="AN350" s="56"/>
      <c r="AO350" s="56"/>
      <c r="AP350" s="4"/>
      <c r="AQ350" s="4"/>
      <c r="AR350" s="4"/>
      <c r="AS350" s="4"/>
      <c r="AT350" s="56"/>
      <c r="AU350" s="56"/>
      <c r="AV350" s="4"/>
      <c r="AW350" s="4"/>
      <c r="AX350" s="4"/>
      <c r="AY350" s="4"/>
      <c r="AZ350" s="56"/>
      <c r="BA350" s="56"/>
      <c r="BB350" s="4"/>
      <c r="BC350" s="4"/>
      <c r="BD350" s="4"/>
      <c r="BE350" s="4"/>
      <c r="BF350" s="56"/>
      <c r="BG350" s="56"/>
      <c r="BH350" s="4"/>
      <c r="BI350" s="4"/>
      <c r="BJ350" s="4"/>
      <c r="BK350" s="4"/>
      <c r="BL350" s="56"/>
      <c r="BM350" s="56"/>
      <c r="BN350" s="4"/>
      <c r="BO350" s="4"/>
      <c r="BP350" s="4"/>
      <c r="BQ350" s="4"/>
      <c r="BR350" s="4"/>
      <c r="BS350" s="4"/>
    </row>
    <row r="351">
      <c r="A351" s="172"/>
      <c r="B351" s="4"/>
      <c r="C351" s="4"/>
      <c r="D351" s="4"/>
      <c r="E351" s="4"/>
      <c r="F351" s="171"/>
      <c r="G351" s="4"/>
      <c r="H351" s="4"/>
      <c r="I351" s="4"/>
      <c r="J351" s="4"/>
      <c r="K351" s="172"/>
      <c r="L351" s="4"/>
      <c r="M351" s="4"/>
      <c r="N351" s="4"/>
      <c r="O351" s="4"/>
      <c r="P351" s="171"/>
      <c r="Q351" s="4"/>
      <c r="R351" s="4"/>
      <c r="S351" s="4"/>
      <c r="T351" s="4"/>
      <c r="U351" s="172"/>
      <c r="V351" s="4"/>
      <c r="W351" s="4"/>
      <c r="X351" s="4"/>
      <c r="Y351" s="4"/>
      <c r="Z351" s="171"/>
      <c r="AA351" s="4"/>
      <c r="AB351" s="4"/>
      <c r="AC351" s="4"/>
      <c r="AD351" s="4"/>
      <c r="AE351" s="170"/>
      <c r="AF351" s="170"/>
      <c r="AG351" s="170"/>
      <c r="AH351" s="56"/>
      <c r="AI351" s="56"/>
      <c r="AJ351" s="4"/>
      <c r="AK351" s="4"/>
      <c r="AL351" s="4"/>
      <c r="AM351" s="4"/>
      <c r="AN351" s="56"/>
      <c r="AO351" s="56"/>
      <c r="AP351" s="4"/>
      <c r="AQ351" s="4"/>
      <c r="AR351" s="4"/>
      <c r="AS351" s="4"/>
      <c r="AT351" s="56"/>
      <c r="AU351" s="56"/>
      <c r="AV351" s="4"/>
      <c r="AW351" s="4"/>
      <c r="AX351" s="4"/>
      <c r="AY351" s="4"/>
      <c r="AZ351" s="56"/>
      <c r="BA351" s="56"/>
      <c r="BB351" s="4"/>
      <c r="BC351" s="4"/>
      <c r="BD351" s="4"/>
      <c r="BE351" s="4"/>
      <c r="BF351" s="56"/>
      <c r="BG351" s="56"/>
      <c r="BH351" s="4"/>
      <c r="BI351" s="4"/>
      <c r="BJ351" s="4"/>
      <c r="BK351" s="4"/>
      <c r="BL351" s="56"/>
      <c r="BM351" s="56"/>
      <c r="BN351" s="4"/>
      <c r="BO351" s="4"/>
      <c r="BP351" s="4"/>
      <c r="BQ351" s="4"/>
      <c r="BR351" s="4"/>
      <c r="BS351" s="4"/>
    </row>
    <row r="352">
      <c r="A352" s="172"/>
      <c r="B352" s="4"/>
      <c r="C352" s="4"/>
      <c r="D352" s="4"/>
      <c r="E352" s="4"/>
      <c r="F352" s="171"/>
      <c r="G352" s="4"/>
      <c r="H352" s="4"/>
      <c r="I352" s="4"/>
      <c r="J352" s="4"/>
      <c r="K352" s="172"/>
      <c r="L352" s="4"/>
      <c r="M352" s="4"/>
      <c r="N352" s="4"/>
      <c r="O352" s="4"/>
      <c r="P352" s="171"/>
      <c r="Q352" s="4"/>
      <c r="R352" s="4"/>
      <c r="S352" s="4"/>
      <c r="T352" s="4"/>
      <c r="U352" s="172"/>
      <c r="V352" s="4"/>
      <c r="W352" s="4"/>
      <c r="X352" s="4"/>
      <c r="Y352" s="4"/>
      <c r="Z352" s="171"/>
      <c r="AA352" s="4"/>
      <c r="AB352" s="4"/>
      <c r="AC352" s="4"/>
      <c r="AD352" s="4"/>
      <c r="AE352" s="170"/>
      <c r="AF352" s="170"/>
      <c r="AG352" s="170"/>
      <c r="AH352" s="56"/>
      <c r="AI352" s="56"/>
      <c r="AJ352" s="4"/>
      <c r="AK352" s="4"/>
      <c r="AL352" s="4"/>
      <c r="AM352" s="4"/>
      <c r="AN352" s="56"/>
      <c r="AO352" s="56"/>
      <c r="AP352" s="4"/>
      <c r="AQ352" s="4"/>
      <c r="AR352" s="4"/>
      <c r="AS352" s="4"/>
      <c r="AT352" s="56"/>
      <c r="AU352" s="56"/>
      <c r="AV352" s="4"/>
      <c r="AW352" s="4"/>
      <c r="AX352" s="4"/>
      <c r="AY352" s="4"/>
      <c r="AZ352" s="56"/>
      <c r="BA352" s="56"/>
      <c r="BB352" s="4"/>
      <c r="BC352" s="4"/>
      <c r="BD352" s="4"/>
      <c r="BE352" s="4"/>
      <c r="BF352" s="56"/>
      <c r="BG352" s="56"/>
      <c r="BH352" s="4"/>
      <c r="BI352" s="4"/>
      <c r="BJ352" s="4"/>
      <c r="BK352" s="4"/>
      <c r="BL352" s="56"/>
      <c r="BM352" s="56"/>
      <c r="BN352" s="4"/>
      <c r="BO352" s="4"/>
      <c r="BP352" s="4"/>
      <c r="BQ352" s="4"/>
      <c r="BR352" s="4"/>
      <c r="BS352" s="4"/>
    </row>
    <row r="353">
      <c r="A353" s="172"/>
      <c r="B353" s="4"/>
      <c r="C353" s="4"/>
      <c r="D353" s="4"/>
      <c r="E353" s="4"/>
      <c r="F353" s="171"/>
      <c r="G353" s="4"/>
      <c r="H353" s="4"/>
      <c r="I353" s="4"/>
      <c r="J353" s="4"/>
      <c r="K353" s="172"/>
      <c r="L353" s="4"/>
      <c r="M353" s="4"/>
      <c r="N353" s="4"/>
      <c r="O353" s="4"/>
      <c r="P353" s="171"/>
      <c r="Q353" s="4"/>
      <c r="R353" s="4"/>
      <c r="S353" s="4"/>
      <c r="T353" s="4"/>
      <c r="U353" s="172"/>
      <c r="V353" s="4"/>
      <c r="W353" s="4"/>
      <c r="X353" s="4"/>
      <c r="Y353" s="4"/>
      <c r="Z353" s="171"/>
      <c r="AA353" s="4"/>
      <c r="AB353" s="4"/>
      <c r="AC353" s="4"/>
      <c r="AD353" s="4"/>
      <c r="AE353" s="170"/>
      <c r="AF353" s="170"/>
      <c r="AG353" s="170"/>
      <c r="AH353" s="56"/>
      <c r="AI353" s="56"/>
      <c r="AJ353" s="4"/>
      <c r="AK353" s="4"/>
      <c r="AL353" s="4"/>
      <c r="AM353" s="4"/>
      <c r="AN353" s="56"/>
      <c r="AO353" s="56"/>
      <c r="AP353" s="4"/>
      <c r="AQ353" s="4"/>
      <c r="AR353" s="4"/>
      <c r="AS353" s="4"/>
      <c r="AT353" s="56"/>
      <c r="AU353" s="56"/>
      <c r="AV353" s="4"/>
      <c r="AW353" s="4"/>
      <c r="AX353" s="4"/>
      <c r="AY353" s="4"/>
      <c r="AZ353" s="56"/>
      <c r="BA353" s="56"/>
      <c r="BB353" s="4"/>
      <c r="BC353" s="4"/>
      <c r="BD353" s="4"/>
      <c r="BE353" s="4"/>
      <c r="BF353" s="56"/>
      <c r="BG353" s="56"/>
      <c r="BH353" s="4"/>
      <c r="BI353" s="4"/>
      <c r="BJ353" s="4"/>
      <c r="BK353" s="4"/>
      <c r="BL353" s="56"/>
      <c r="BM353" s="56"/>
      <c r="BN353" s="4"/>
      <c r="BO353" s="4"/>
      <c r="BP353" s="4"/>
      <c r="BQ353" s="4"/>
      <c r="BR353" s="4"/>
      <c r="BS353" s="4"/>
    </row>
    <row r="354">
      <c r="A354" s="172"/>
      <c r="B354" s="4"/>
      <c r="C354" s="4"/>
      <c r="D354" s="4"/>
      <c r="E354" s="4"/>
      <c r="F354" s="171"/>
      <c r="G354" s="4"/>
      <c r="H354" s="4"/>
      <c r="I354" s="4"/>
      <c r="J354" s="4"/>
      <c r="K354" s="172"/>
      <c r="L354" s="4"/>
      <c r="M354" s="4"/>
      <c r="N354" s="4"/>
      <c r="O354" s="4"/>
      <c r="P354" s="171"/>
      <c r="Q354" s="4"/>
      <c r="R354" s="4"/>
      <c r="S354" s="4"/>
      <c r="T354" s="4"/>
      <c r="U354" s="172"/>
      <c r="V354" s="4"/>
      <c r="W354" s="4"/>
      <c r="X354" s="4"/>
      <c r="Y354" s="4"/>
      <c r="Z354" s="171"/>
      <c r="AA354" s="4"/>
      <c r="AB354" s="4"/>
      <c r="AC354" s="4"/>
      <c r="AD354" s="4"/>
      <c r="AE354" s="170"/>
      <c r="AF354" s="170"/>
      <c r="AG354" s="170"/>
      <c r="AH354" s="56"/>
      <c r="AI354" s="56"/>
      <c r="AJ354" s="4"/>
      <c r="AK354" s="4"/>
      <c r="AL354" s="4"/>
      <c r="AM354" s="4"/>
      <c r="AN354" s="56"/>
      <c r="AO354" s="56"/>
      <c r="AP354" s="4"/>
      <c r="AQ354" s="4"/>
      <c r="AR354" s="4"/>
      <c r="AS354" s="4"/>
      <c r="AT354" s="56"/>
      <c r="AU354" s="56"/>
      <c r="AV354" s="4"/>
      <c r="AW354" s="4"/>
      <c r="AX354" s="4"/>
      <c r="AY354" s="4"/>
      <c r="AZ354" s="56"/>
      <c r="BA354" s="56"/>
      <c r="BB354" s="4"/>
      <c r="BC354" s="4"/>
      <c r="BD354" s="4"/>
      <c r="BE354" s="4"/>
      <c r="BF354" s="56"/>
      <c r="BG354" s="56"/>
      <c r="BH354" s="4"/>
      <c r="BI354" s="4"/>
      <c r="BJ354" s="4"/>
      <c r="BK354" s="4"/>
      <c r="BL354" s="56"/>
      <c r="BM354" s="56"/>
      <c r="BN354" s="4"/>
      <c r="BO354" s="4"/>
      <c r="BP354" s="4"/>
      <c r="BQ354" s="4"/>
      <c r="BR354" s="4"/>
      <c r="BS354" s="4"/>
    </row>
    <row r="355">
      <c r="A355" s="172"/>
      <c r="B355" s="4"/>
      <c r="C355" s="4"/>
      <c r="D355" s="4"/>
      <c r="E355" s="4"/>
      <c r="F355" s="171"/>
      <c r="G355" s="4"/>
      <c r="H355" s="4"/>
      <c r="I355" s="4"/>
      <c r="J355" s="4"/>
      <c r="K355" s="172"/>
      <c r="L355" s="4"/>
      <c r="M355" s="4"/>
      <c r="N355" s="4"/>
      <c r="O355" s="4"/>
      <c r="P355" s="171"/>
      <c r="Q355" s="4"/>
      <c r="R355" s="4"/>
      <c r="S355" s="4"/>
      <c r="T355" s="4"/>
      <c r="U355" s="172"/>
      <c r="V355" s="4"/>
      <c r="W355" s="4"/>
      <c r="X355" s="4"/>
      <c r="Y355" s="4"/>
      <c r="Z355" s="171"/>
      <c r="AA355" s="4"/>
      <c r="AB355" s="4"/>
      <c r="AC355" s="4"/>
      <c r="AD355" s="4"/>
      <c r="AE355" s="170"/>
      <c r="AF355" s="170"/>
      <c r="AG355" s="170"/>
      <c r="AH355" s="56"/>
      <c r="AI355" s="56"/>
      <c r="AJ355" s="4"/>
      <c r="AK355" s="4"/>
      <c r="AL355" s="4"/>
      <c r="AM355" s="4"/>
      <c r="AN355" s="56"/>
      <c r="AO355" s="56"/>
      <c r="AP355" s="4"/>
      <c r="AQ355" s="4"/>
      <c r="AR355" s="4"/>
      <c r="AS355" s="4"/>
      <c r="AT355" s="56"/>
      <c r="AU355" s="56"/>
      <c r="AV355" s="4"/>
      <c r="AW355" s="4"/>
      <c r="AX355" s="4"/>
      <c r="AY355" s="4"/>
      <c r="AZ355" s="56"/>
      <c r="BA355" s="56"/>
      <c r="BB355" s="4"/>
      <c r="BC355" s="4"/>
      <c r="BD355" s="4"/>
      <c r="BE355" s="4"/>
      <c r="BF355" s="56"/>
      <c r="BG355" s="56"/>
      <c r="BH355" s="4"/>
      <c r="BI355" s="4"/>
      <c r="BJ355" s="4"/>
      <c r="BK355" s="4"/>
      <c r="BL355" s="56"/>
      <c r="BM355" s="56"/>
      <c r="BN355" s="4"/>
      <c r="BO355" s="4"/>
      <c r="BP355" s="4"/>
      <c r="BQ355" s="4"/>
      <c r="BR355" s="4"/>
      <c r="BS355" s="4"/>
    </row>
    <row r="356">
      <c r="A356" s="172"/>
      <c r="B356" s="4"/>
      <c r="C356" s="4"/>
      <c r="D356" s="4"/>
      <c r="E356" s="4"/>
      <c r="F356" s="171"/>
      <c r="G356" s="4"/>
      <c r="H356" s="4"/>
      <c r="I356" s="4"/>
      <c r="J356" s="4"/>
      <c r="K356" s="172"/>
      <c r="L356" s="4"/>
      <c r="M356" s="4"/>
      <c r="N356" s="4"/>
      <c r="O356" s="4"/>
      <c r="P356" s="171"/>
      <c r="Q356" s="4"/>
      <c r="R356" s="4"/>
      <c r="S356" s="4"/>
      <c r="T356" s="4"/>
      <c r="U356" s="172"/>
      <c r="V356" s="4"/>
      <c r="W356" s="4"/>
      <c r="X356" s="4"/>
      <c r="Y356" s="4"/>
      <c r="Z356" s="171"/>
      <c r="AA356" s="4"/>
      <c r="AB356" s="4"/>
      <c r="AC356" s="4"/>
      <c r="AD356" s="4"/>
      <c r="AE356" s="170"/>
      <c r="AF356" s="170"/>
      <c r="AG356" s="170"/>
      <c r="AH356" s="56"/>
      <c r="AI356" s="56"/>
      <c r="AJ356" s="4"/>
      <c r="AK356" s="4"/>
      <c r="AL356" s="4"/>
      <c r="AM356" s="4"/>
      <c r="AN356" s="56"/>
      <c r="AO356" s="56"/>
      <c r="AP356" s="4"/>
      <c r="AQ356" s="4"/>
      <c r="AR356" s="4"/>
      <c r="AS356" s="4"/>
      <c r="AT356" s="56"/>
      <c r="AU356" s="56"/>
      <c r="AV356" s="4"/>
      <c r="AW356" s="4"/>
      <c r="AX356" s="4"/>
      <c r="AY356" s="4"/>
      <c r="AZ356" s="56"/>
      <c r="BA356" s="56"/>
      <c r="BB356" s="4"/>
      <c r="BC356" s="4"/>
      <c r="BD356" s="4"/>
      <c r="BE356" s="4"/>
      <c r="BF356" s="56"/>
      <c r="BG356" s="56"/>
      <c r="BH356" s="4"/>
      <c r="BI356" s="4"/>
      <c r="BJ356" s="4"/>
      <c r="BK356" s="4"/>
      <c r="BL356" s="56"/>
      <c r="BM356" s="56"/>
      <c r="BN356" s="4"/>
      <c r="BO356" s="4"/>
      <c r="BP356" s="4"/>
      <c r="BQ356" s="4"/>
      <c r="BR356" s="4"/>
      <c r="BS356" s="4"/>
    </row>
    <row r="357">
      <c r="A357" s="172"/>
      <c r="B357" s="4"/>
      <c r="C357" s="4"/>
      <c r="D357" s="4"/>
      <c r="E357" s="4"/>
      <c r="F357" s="171"/>
      <c r="G357" s="4"/>
      <c r="H357" s="4"/>
      <c r="I357" s="4"/>
      <c r="J357" s="4"/>
      <c r="K357" s="172"/>
      <c r="L357" s="4"/>
      <c r="M357" s="4"/>
      <c r="N357" s="4"/>
      <c r="O357" s="4"/>
      <c r="P357" s="171"/>
      <c r="Q357" s="4"/>
      <c r="R357" s="4"/>
      <c r="S357" s="4"/>
      <c r="T357" s="4"/>
      <c r="U357" s="172"/>
      <c r="V357" s="4"/>
      <c r="W357" s="4"/>
      <c r="X357" s="4"/>
      <c r="Y357" s="4"/>
      <c r="Z357" s="171"/>
      <c r="AA357" s="4"/>
      <c r="AB357" s="4"/>
      <c r="AC357" s="4"/>
      <c r="AD357" s="4"/>
      <c r="AE357" s="170"/>
      <c r="AF357" s="170"/>
      <c r="AG357" s="170"/>
      <c r="AH357" s="56"/>
      <c r="AI357" s="56"/>
      <c r="AJ357" s="4"/>
      <c r="AK357" s="4"/>
      <c r="AL357" s="4"/>
      <c r="AM357" s="4"/>
      <c r="AN357" s="56"/>
      <c r="AO357" s="56"/>
      <c r="AP357" s="4"/>
      <c r="AQ357" s="4"/>
      <c r="AR357" s="4"/>
      <c r="AS357" s="4"/>
      <c r="AT357" s="56"/>
      <c r="AU357" s="56"/>
      <c r="AV357" s="4"/>
      <c r="AW357" s="4"/>
      <c r="AX357" s="4"/>
      <c r="AY357" s="4"/>
      <c r="AZ357" s="56"/>
      <c r="BA357" s="56"/>
      <c r="BB357" s="4"/>
      <c r="BC357" s="4"/>
      <c r="BD357" s="4"/>
      <c r="BE357" s="4"/>
      <c r="BF357" s="56"/>
      <c r="BG357" s="56"/>
      <c r="BH357" s="4"/>
      <c r="BI357" s="4"/>
      <c r="BJ357" s="4"/>
      <c r="BK357" s="4"/>
      <c r="BL357" s="56"/>
      <c r="BM357" s="56"/>
      <c r="BN357" s="4"/>
      <c r="BO357" s="4"/>
      <c r="BP357" s="4"/>
      <c r="BQ357" s="4"/>
      <c r="BR357" s="4"/>
      <c r="BS357" s="4"/>
    </row>
    <row r="358">
      <c r="A358" s="172"/>
      <c r="B358" s="4"/>
      <c r="C358" s="4"/>
      <c r="D358" s="4"/>
      <c r="E358" s="4"/>
      <c r="F358" s="171"/>
      <c r="G358" s="4"/>
      <c r="H358" s="4"/>
      <c r="I358" s="4"/>
      <c r="J358" s="4"/>
      <c r="K358" s="172"/>
      <c r="L358" s="4"/>
      <c r="M358" s="4"/>
      <c r="N358" s="4"/>
      <c r="O358" s="4"/>
      <c r="P358" s="171"/>
      <c r="Q358" s="4"/>
      <c r="R358" s="4"/>
      <c r="S358" s="4"/>
      <c r="T358" s="4"/>
      <c r="U358" s="172"/>
      <c r="V358" s="4"/>
      <c r="W358" s="4"/>
      <c r="X358" s="4"/>
      <c r="Y358" s="4"/>
      <c r="Z358" s="171"/>
      <c r="AA358" s="4"/>
      <c r="AB358" s="4"/>
      <c r="AC358" s="4"/>
      <c r="AD358" s="4"/>
      <c r="AE358" s="170"/>
      <c r="AF358" s="170"/>
      <c r="AG358" s="170"/>
      <c r="AH358" s="56"/>
      <c r="AI358" s="56"/>
      <c r="AJ358" s="4"/>
      <c r="AK358" s="4"/>
      <c r="AL358" s="4"/>
      <c r="AM358" s="4"/>
      <c r="AN358" s="56"/>
      <c r="AO358" s="56"/>
      <c r="AP358" s="4"/>
      <c r="AQ358" s="4"/>
      <c r="AR358" s="4"/>
      <c r="AS358" s="4"/>
      <c r="AT358" s="56"/>
      <c r="AU358" s="56"/>
      <c r="AV358" s="4"/>
      <c r="AW358" s="4"/>
      <c r="AX358" s="4"/>
      <c r="AY358" s="4"/>
      <c r="AZ358" s="56"/>
      <c r="BA358" s="56"/>
      <c r="BB358" s="4"/>
      <c r="BC358" s="4"/>
      <c r="BD358" s="4"/>
      <c r="BE358" s="4"/>
      <c r="BF358" s="56"/>
      <c r="BG358" s="56"/>
      <c r="BH358" s="4"/>
      <c r="BI358" s="4"/>
      <c r="BJ358" s="4"/>
      <c r="BK358" s="4"/>
      <c r="BL358" s="56"/>
      <c r="BM358" s="56"/>
      <c r="BN358" s="4"/>
      <c r="BO358" s="4"/>
      <c r="BP358" s="4"/>
      <c r="BQ358" s="4"/>
      <c r="BR358" s="4"/>
      <c r="BS358" s="4"/>
    </row>
    <row r="359">
      <c r="A359" s="172"/>
      <c r="B359" s="4"/>
      <c r="C359" s="4"/>
      <c r="D359" s="4"/>
      <c r="E359" s="4"/>
      <c r="F359" s="171"/>
      <c r="G359" s="4"/>
      <c r="H359" s="4"/>
      <c r="I359" s="4"/>
      <c r="J359" s="4"/>
      <c r="K359" s="172"/>
      <c r="L359" s="4"/>
      <c r="M359" s="4"/>
      <c r="N359" s="4"/>
      <c r="O359" s="4"/>
      <c r="P359" s="171"/>
      <c r="Q359" s="4"/>
      <c r="R359" s="4"/>
      <c r="S359" s="4"/>
      <c r="T359" s="4"/>
      <c r="U359" s="172"/>
      <c r="V359" s="4"/>
      <c r="W359" s="4"/>
      <c r="X359" s="4"/>
      <c r="Y359" s="4"/>
      <c r="Z359" s="171"/>
      <c r="AA359" s="4"/>
      <c r="AB359" s="4"/>
      <c r="AC359" s="4"/>
      <c r="AD359" s="4"/>
      <c r="AE359" s="170"/>
      <c r="AF359" s="170"/>
      <c r="AG359" s="170"/>
      <c r="AH359" s="56"/>
      <c r="AI359" s="56"/>
      <c r="AJ359" s="4"/>
      <c r="AK359" s="4"/>
      <c r="AL359" s="4"/>
      <c r="AM359" s="4"/>
      <c r="AN359" s="56"/>
      <c r="AO359" s="56"/>
      <c r="AP359" s="4"/>
      <c r="AQ359" s="4"/>
      <c r="AR359" s="4"/>
      <c r="AS359" s="4"/>
      <c r="AT359" s="56"/>
      <c r="AU359" s="56"/>
      <c r="AV359" s="4"/>
      <c r="AW359" s="4"/>
      <c r="AX359" s="4"/>
      <c r="AY359" s="4"/>
      <c r="AZ359" s="56"/>
      <c r="BA359" s="56"/>
      <c r="BB359" s="4"/>
      <c r="BC359" s="4"/>
      <c r="BD359" s="4"/>
      <c r="BE359" s="4"/>
      <c r="BF359" s="56"/>
      <c r="BG359" s="56"/>
      <c r="BH359" s="4"/>
      <c r="BI359" s="4"/>
      <c r="BJ359" s="4"/>
      <c r="BK359" s="4"/>
      <c r="BL359" s="56"/>
      <c r="BM359" s="56"/>
      <c r="BN359" s="4"/>
      <c r="BO359" s="4"/>
      <c r="BP359" s="4"/>
      <c r="BQ359" s="4"/>
      <c r="BR359" s="4"/>
      <c r="BS359" s="4"/>
    </row>
    <row r="360">
      <c r="A360" s="172"/>
      <c r="B360" s="4"/>
      <c r="C360" s="4"/>
      <c r="D360" s="4"/>
      <c r="E360" s="4"/>
      <c r="F360" s="171"/>
      <c r="G360" s="4"/>
      <c r="H360" s="4"/>
      <c r="I360" s="4"/>
      <c r="J360" s="4"/>
      <c r="K360" s="172"/>
      <c r="L360" s="4"/>
      <c r="M360" s="4"/>
      <c r="N360" s="4"/>
      <c r="O360" s="4"/>
      <c r="P360" s="171"/>
      <c r="Q360" s="4"/>
      <c r="R360" s="4"/>
      <c r="S360" s="4"/>
      <c r="T360" s="4"/>
      <c r="U360" s="172"/>
      <c r="V360" s="4"/>
      <c r="W360" s="4"/>
      <c r="X360" s="4"/>
      <c r="Y360" s="4"/>
      <c r="Z360" s="171"/>
      <c r="AA360" s="4"/>
      <c r="AB360" s="4"/>
      <c r="AC360" s="4"/>
      <c r="AD360" s="4"/>
      <c r="AE360" s="170"/>
      <c r="AF360" s="170"/>
      <c r="AG360" s="170"/>
      <c r="AH360" s="56"/>
      <c r="AI360" s="56"/>
      <c r="AJ360" s="4"/>
      <c r="AK360" s="4"/>
      <c r="AL360" s="4"/>
      <c r="AM360" s="4"/>
      <c r="AN360" s="56"/>
      <c r="AO360" s="56"/>
      <c r="AP360" s="4"/>
      <c r="AQ360" s="4"/>
      <c r="AR360" s="4"/>
      <c r="AS360" s="4"/>
      <c r="AT360" s="56"/>
      <c r="AU360" s="56"/>
      <c r="AV360" s="4"/>
      <c r="AW360" s="4"/>
      <c r="AX360" s="4"/>
      <c r="AY360" s="4"/>
      <c r="AZ360" s="56"/>
      <c r="BA360" s="56"/>
      <c r="BB360" s="4"/>
      <c r="BC360" s="4"/>
      <c r="BD360" s="4"/>
      <c r="BE360" s="4"/>
      <c r="BF360" s="56"/>
      <c r="BG360" s="56"/>
      <c r="BH360" s="4"/>
      <c r="BI360" s="4"/>
      <c r="BJ360" s="4"/>
      <c r="BK360" s="4"/>
      <c r="BL360" s="56"/>
      <c r="BM360" s="56"/>
      <c r="BN360" s="4"/>
      <c r="BO360" s="4"/>
      <c r="BP360" s="4"/>
      <c r="BQ360" s="4"/>
      <c r="BR360" s="4"/>
      <c r="BS360" s="4"/>
    </row>
    <row r="361">
      <c r="A361" s="172"/>
      <c r="B361" s="4"/>
      <c r="C361" s="4"/>
      <c r="D361" s="4"/>
      <c r="E361" s="4"/>
      <c r="F361" s="171"/>
      <c r="G361" s="4"/>
      <c r="H361" s="4"/>
      <c r="I361" s="4"/>
      <c r="J361" s="4"/>
      <c r="K361" s="172"/>
      <c r="L361" s="4"/>
      <c r="M361" s="4"/>
      <c r="N361" s="4"/>
      <c r="O361" s="4"/>
      <c r="P361" s="171"/>
      <c r="Q361" s="4"/>
      <c r="R361" s="4"/>
      <c r="S361" s="4"/>
      <c r="T361" s="4"/>
      <c r="U361" s="172"/>
      <c r="V361" s="4"/>
      <c r="W361" s="4"/>
      <c r="X361" s="4"/>
      <c r="Y361" s="4"/>
      <c r="Z361" s="171"/>
      <c r="AA361" s="4"/>
      <c r="AB361" s="4"/>
      <c r="AC361" s="4"/>
      <c r="AD361" s="4"/>
      <c r="AE361" s="170"/>
      <c r="AF361" s="170"/>
      <c r="AG361" s="170"/>
      <c r="AH361" s="56"/>
      <c r="AI361" s="56"/>
      <c r="AJ361" s="4"/>
      <c r="AK361" s="4"/>
      <c r="AL361" s="4"/>
      <c r="AM361" s="4"/>
      <c r="AN361" s="56"/>
      <c r="AO361" s="56"/>
      <c r="AP361" s="4"/>
      <c r="AQ361" s="4"/>
      <c r="AR361" s="4"/>
      <c r="AS361" s="4"/>
      <c r="AT361" s="56"/>
      <c r="AU361" s="56"/>
      <c r="AV361" s="4"/>
      <c r="AW361" s="4"/>
      <c r="AX361" s="4"/>
      <c r="AY361" s="4"/>
      <c r="AZ361" s="56"/>
      <c r="BA361" s="56"/>
      <c r="BB361" s="4"/>
      <c r="BC361" s="4"/>
      <c r="BD361" s="4"/>
      <c r="BE361" s="4"/>
      <c r="BF361" s="56"/>
      <c r="BG361" s="56"/>
      <c r="BH361" s="4"/>
      <c r="BI361" s="4"/>
      <c r="BJ361" s="4"/>
      <c r="BK361" s="4"/>
      <c r="BL361" s="56"/>
      <c r="BM361" s="56"/>
      <c r="BN361" s="4"/>
      <c r="BO361" s="4"/>
      <c r="BP361" s="4"/>
      <c r="BQ361" s="4"/>
      <c r="BR361" s="4"/>
      <c r="BS361" s="4"/>
    </row>
    <row r="362">
      <c r="A362" s="172"/>
      <c r="B362" s="4"/>
      <c r="C362" s="4"/>
      <c r="D362" s="4"/>
      <c r="E362" s="4"/>
      <c r="F362" s="171"/>
      <c r="G362" s="4"/>
      <c r="H362" s="4"/>
      <c r="I362" s="4"/>
      <c r="J362" s="4"/>
      <c r="K362" s="172"/>
      <c r="L362" s="4"/>
      <c r="M362" s="4"/>
      <c r="N362" s="4"/>
      <c r="O362" s="4"/>
      <c r="P362" s="171"/>
      <c r="Q362" s="4"/>
      <c r="R362" s="4"/>
      <c r="S362" s="4"/>
      <c r="T362" s="4"/>
      <c r="U362" s="172"/>
      <c r="V362" s="4"/>
      <c r="W362" s="4"/>
      <c r="X362" s="4"/>
      <c r="Y362" s="4"/>
      <c r="Z362" s="171"/>
      <c r="AA362" s="4"/>
      <c r="AB362" s="4"/>
      <c r="AC362" s="4"/>
      <c r="AD362" s="4"/>
      <c r="AE362" s="170"/>
      <c r="AF362" s="170"/>
      <c r="AG362" s="170"/>
      <c r="AH362" s="56"/>
      <c r="AI362" s="56"/>
      <c r="AJ362" s="4"/>
      <c r="AK362" s="4"/>
      <c r="AL362" s="4"/>
      <c r="AM362" s="4"/>
      <c r="AN362" s="56"/>
      <c r="AO362" s="56"/>
      <c r="AP362" s="4"/>
      <c r="AQ362" s="4"/>
      <c r="AR362" s="4"/>
      <c r="AS362" s="4"/>
      <c r="AT362" s="56"/>
      <c r="AU362" s="56"/>
      <c r="AV362" s="4"/>
      <c r="AW362" s="4"/>
      <c r="AX362" s="4"/>
      <c r="AY362" s="4"/>
      <c r="AZ362" s="56"/>
      <c r="BA362" s="56"/>
      <c r="BB362" s="4"/>
      <c r="BC362" s="4"/>
      <c r="BD362" s="4"/>
      <c r="BE362" s="4"/>
      <c r="BF362" s="56"/>
      <c r="BG362" s="56"/>
      <c r="BH362" s="4"/>
      <c r="BI362" s="4"/>
      <c r="BJ362" s="4"/>
      <c r="BK362" s="4"/>
      <c r="BL362" s="56"/>
      <c r="BM362" s="56"/>
      <c r="BN362" s="4"/>
      <c r="BO362" s="4"/>
      <c r="BP362" s="4"/>
      <c r="BQ362" s="4"/>
      <c r="BR362" s="4"/>
      <c r="BS362" s="4"/>
    </row>
    <row r="363">
      <c r="A363" s="172"/>
      <c r="B363" s="4"/>
      <c r="C363" s="4"/>
      <c r="D363" s="4"/>
      <c r="E363" s="4"/>
      <c r="F363" s="171"/>
      <c r="G363" s="4"/>
      <c r="H363" s="4"/>
      <c r="I363" s="4"/>
      <c r="J363" s="4"/>
      <c r="K363" s="172"/>
      <c r="L363" s="4"/>
      <c r="M363" s="4"/>
      <c r="N363" s="4"/>
      <c r="O363" s="4"/>
      <c r="P363" s="171"/>
      <c r="Q363" s="4"/>
      <c r="R363" s="4"/>
      <c r="S363" s="4"/>
      <c r="T363" s="4"/>
      <c r="U363" s="172"/>
      <c r="V363" s="4"/>
      <c r="W363" s="4"/>
      <c r="X363" s="4"/>
      <c r="Y363" s="4"/>
      <c r="Z363" s="171"/>
      <c r="AA363" s="4"/>
      <c r="AB363" s="4"/>
      <c r="AC363" s="4"/>
      <c r="AD363" s="4"/>
      <c r="AE363" s="170"/>
      <c r="AF363" s="170"/>
      <c r="AG363" s="170"/>
      <c r="AH363" s="56"/>
      <c r="AI363" s="56"/>
      <c r="AJ363" s="4"/>
      <c r="AK363" s="4"/>
      <c r="AL363" s="4"/>
      <c r="AM363" s="4"/>
      <c r="AN363" s="56"/>
      <c r="AO363" s="56"/>
      <c r="AP363" s="4"/>
      <c r="AQ363" s="4"/>
      <c r="AR363" s="4"/>
      <c r="AS363" s="4"/>
      <c r="AT363" s="56"/>
      <c r="AU363" s="56"/>
      <c r="AV363" s="4"/>
      <c r="AW363" s="4"/>
      <c r="AX363" s="4"/>
      <c r="AY363" s="4"/>
      <c r="AZ363" s="56"/>
      <c r="BA363" s="56"/>
      <c r="BB363" s="4"/>
      <c r="BC363" s="4"/>
      <c r="BD363" s="4"/>
      <c r="BE363" s="4"/>
      <c r="BF363" s="56"/>
      <c r="BG363" s="56"/>
      <c r="BH363" s="4"/>
      <c r="BI363" s="4"/>
      <c r="BJ363" s="4"/>
      <c r="BK363" s="4"/>
      <c r="BL363" s="56"/>
      <c r="BM363" s="56"/>
      <c r="BN363" s="4"/>
      <c r="BO363" s="4"/>
      <c r="BP363" s="4"/>
      <c r="BQ363" s="4"/>
      <c r="BR363" s="4"/>
      <c r="BS363" s="4"/>
    </row>
    <row r="364">
      <c r="A364" s="172"/>
      <c r="B364" s="4"/>
      <c r="C364" s="4"/>
      <c r="D364" s="4"/>
      <c r="E364" s="4"/>
      <c r="F364" s="171"/>
      <c r="G364" s="4"/>
      <c r="H364" s="4"/>
      <c r="I364" s="4"/>
      <c r="J364" s="4"/>
      <c r="K364" s="172"/>
      <c r="L364" s="4"/>
      <c r="M364" s="4"/>
      <c r="N364" s="4"/>
      <c r="O364" s="4"/>
      <c r="P364" s="171"/>
      <c r="Q364" s="4"/>
      <c r="R364" s="4"/>
      <c r="S364" s="4"/>
      <c r="T364" s="4"/>
      <c r="U364" s="172"/>
      <c r="V364" s="4"/>
      <c r="W364" s="4"/>
      <c r="X364" s="4"/>
      <c r="Y364" s="4"/>
      <c r="Z364" s="171"/>
      <c r="AA364" s="4"/>
      <c r="AB364" s="4"/>
      <c r="AC364" s="4"/>
      <c r="AD364" s="4"/>
      <c r="AE364" s="170"/>
      <c r="AF364" s="170"/>
      <c r="AG364" s="170"/>
      <c r="AH364" s="56"/>
      <c r="AI364" s="56"/>
      <c r="AJ364" s="4"/>
      <c r="AK364" s="4"/>
      <c r="AL364" s="4"/>
      <c r="AM364" s="4"/>
      <c r="AN364" s="56"/>
      <c r="AO364" s="56"/>
      <c r="AP364" s="4"/>
      <c r="AQ364" s="4"/>
      <c r="AR364" s="4"/>
      <c r="AS364" s="4"/>
      <c r="AT364" s="56"/>
      <c r="AU364" s="56"/>
      <c r="AV364" s="4"/>
      <c r="AW364" s="4"/>
      <c r="AX364" s="4"/>
      <c r="AY364" s="4"/>
      <c r="AZ364" s="56"/>
      <c r="BA364" s="56"/>
      <c r="BB364" s="4"/>
      <c r="BC364" s="4"/>
      <c r="BD364" s="4"/>
      <c r="BE364" s="4"/>
      <c r="BF364" s="56"/>
      <c r="BG364" s="56"/>
      <c r="BH364" s="4"/>
      <c r="BI364" s="4"/>
      <c r="BJ364" s="4"/>
      <c r="BK364" s="4"/>
      <c r="BL364" s="56"/>
      <c r="BM364" s="56"/>
      <c r="BN364" s="4"/>
      <c r="BO364" s="4"/>
      <c r="BP364" s="4"/>
      <c r="BQ364" s="4"/>
      <c r="BR364" s="4"/>
      <c r="BS364" s="4"/>
    </row>
    <row r="365">
      <c r="A365" s="172"/>
      <c r="B365" s="4"/>
      <c r="C365" s="4"/>
      <c r="D365" s="4"/>
      <c r="E365" s="4"/>
      <c r="F365" s="171"/>
      <c r="G365" s="4"/>
      <c r="H365" s="4"/>
      <c r="I365" s="4"/>
      <c r="J365" s="4"/>
      <c r="K365" s="172"/>
      <c r="L365" s="4"/>
      <c r="M365" s="4"/>
      <c r="N365" s="4"/>
      <c r="O365" s="4"/>
      <c r="P365" s="171"/>
      <c r="Q365" s="4"/>
      <c r="R365" s="4"/>
      <c r="S365" s="4"/>
      <c r="T365" s="4"/>
      <c r="U365" s="172"/>
      <c r="V365" s="4"/>
      <c r="W365" s="4"/>
      <c r="X365" s="4"/>
      <c r="Y365" s="4"/>
      <c r="Z365" s="171"/>
      <c r="AA365" s="4"/>
      <c r="AB365" s="4"/>
      <c r="AC365" s="4"/>
      <c r="AD365" s="4"/>
      <c r="AE365" s="170"/>
      <c r="AF365" s="170"/>
      <c r="AG365" s="170"/>
      <c r="AH365" s="56"/>
      <c r="AI365" s="56"/>
      <c r="AJ365" s="4"/>
      <c r="AK365" s="4"/>
      <c r="AL365" s="4"/>
      <c r="AM365" s="4"/>
      <c r="AN365" s="56"/>
      <c r="AO365" s="56"/>
      <c r="AP365" s="4"/>
      <c r="AQ365" s="4"/>
      <c r="AR365" s="4"/>
      <c r="AS365" s="4"/>
      <c r="AT365" s="56"/>
      <c r="AU365" s="56"/>
      <c r="AV365" s="4"/>
      <c r="AW365" s="4"/>
      <c r="AX365" s="4"/>
      <c r="AY365" s="4"/>
      <c r="AZ365" s="56"/>
      <c r="BA365" s="56"/>
      <c r="BB365" s="4"/>
      <c r="BC365" s="4"/>
      <c r="BD365" s="4"/>
      <c r="BE365" s="4"/>
      <c r="BF365" s="56"/>
      <c r="BG365" s="56"/>
      <c r="BH365" s="4"/>
      <c r="BI365" s="4"/>
      <c r="BJ365" s="4"/>
      <c r="BK365" s="4"/>
      <c r="BL365" s="56"/>
      <c r="BM365" s="56"/>
      <c r="BN365" s="4"/>
      <c r="BO365" s="4"/>
      <c r="BP365" s="4"/>
      <c r="BQ365" s="4"/>
      <c r="BR365" s="4"/>
      <c r="BS365" s="4"/>
    </row>
    <row r="366">
      <c r="A366" s="172"/>
      <c r="B366" s="4"/>
      <c r="C366" s="4"/>
      <c r="D366" s="4"/>
      <c r="E366" s="4"/>
      <c r="F366" s="171"/>
      <c r="G366" s="4"/>
      <c r="H366" s="4"/>
      <c r="I366" s="4"/>
      <c r="J366" s="4"/>
      <c r="K366" s="172"/>
      <c r="L366" s="4"/>
      <c r="M366" s="4"/>
      <c r="N366" s="4"/>
      <c r="O366" s="4"/>
      <c r="P366" s="171"/>
      <c r="Q366" s="4"/>
      <c r="R366" s="4"/>
      <c r="S366" s="4"/>
      <c r="T366" s="4"/>
      <c r="U366" s="172"/>
      <c r="V366" s="4"/>
      <c r="W366" s="4"/>
      <c r="X366" s="4"/>
      <c r="Y366" s="4"/>
      <c r="Z366" s="171"/>
      <c r="AA366" s="4"/>
      <c r="AB366" s="4"/>
      <c r="AC366" s="4"/>
      <c r="AD366" s="4"/>
      <c r="AE366" s="170"/>
      <c r="AF366" s="170"/>
      <c r="AG366" s="170"/>
      <c r="AH366" s="56"/>
      <c r="AI366" s="56"/>
      <c r="AJ366" s="4"/>
      <c r="AK366" s="4"/>
      <c r="AL366" s="4"/>
      <c r="AM366" s="4"/>
      <c r="AN366" s="56"/>
      <c r="AO366" s="56"/>
      <c r="AP366" s="4"/>
      <c r="AQ366" s="4"/>
      <c r="AR366" s="4"/>
      <c r="AS366" s="4"/>
      <c r="AT366" s="56"/>
      <c r="AU366" s="56"/>
      <c r="AV366" s="4"/>
      <c r="AW366" s="4"/>
      <c r="AX366" s="4"/>
      <c r="AY366" s="4"/>
      <c r="AZ366" s="56"/>
      <c r="BA366" s="56"/>
      <c r="BB366" s="4"/>
      <c r="BC366" s="4"/>
      <c r="BD366" s="4"/>
      <c r="BE366" s="4"/>
      <c r="BF366" s="56"/>
      <c r="BG366" s="56"/>
      <c r="BH366" s="4"/>
      <c r="BI366" s="4"/>
      <c r="BJ366" s="4"/>
      <c r="BK366" s="4"/>
      <c r="BL366" s="56"/>
      <c r="BM366" s="56"/>
      <c r="BN366" s="4"/>
      <c r="BO366" s="4"/>
      <c r="BP366" s="4"/>
      <c r="BQ366" s="4"/>
      <c r="BR366" s="4"/>
      <c r="BS366" s="4"/>
    </row>
    <row r="367">
      <c r="A367" s="172"/>
      <c r="B367" s="4"/>
      <c r="C367" s="4"/>
      <c r="D367" s="4"/>
      <c r="E367" s="4"/>
      <c r="F367" s="171"/>
      <c r="G367" s="4"/>
      <c r="H367" s="4"/>
      <c r="I367" s="4"/>
      <c r="J367" s="4"/>
      <c r="K367" s="172"/>
      <c r="L367" s="4"/>
      <c r="M367" s="4"/>
      <c r="N367" s="4"/>
      <c r="O367" s="4"/>
      <c r="P367" s="171"/>
      <c r="Q367" s="4"/>
      <c r="R367" s="4"/>
      <c r="S367" s="4"/>
      <c r="T367" s="4"/>
      <c r="U367" s="172"/>
      <c r="V367" s="4"/>
      <c r="W367" s="4"/>
      <c r="X367" s="4"/>
      <c r="Y367" s="4"/>
      <c r="Z367" s="171"/>
      <c r="AA367" s="4"/>
      <c r="AB367" s="4"/>
      <c r="AC367" s="4"/>
      <c r="AD367" s="4"/>
      <c r="AE367" s="170"/>
      <c r="AF367" s="170"/>
      <c r="AG367" s="170"/>
      <c r="AH367" s="56"/>
      <c r="AI367" s="56"/>
      <c r="AJ367" s="4"/>
      <c r="AK367" s="4"/>
      <c r="AL367" s="4"/>
      <c r="AM367" s="4"/>
      <c r="AN367" s="56"/>
      <c r="AO367" s="56"/>
      <c r="AP367" s="4"/>
      <c r="AQ367" s="4"/>
      <c r="AR367" s="4"/>
      <c r="AS367" s="4"/>
      <c r="AT367" s="56"/>
      <c r="AU367" s="56"/>
      <c r="AV367" s="4"/>
      <c r="AW367" s="4"/>
      <c r="AX367" s="4"/>
      <c r="AY367" s="4"/>
      <c r="AZ367" s="56"/>
      <c r="BA367" s="56"/>
      <c r="BB367" s="4"/>
      <c r="BC367" s="4"/>
      <c r="BD367" s="4"/>
      <c r="BE367" s="4"/>
      <c r="BF367" s="56"/>
      <c r="BG367" s="56"/>
      <c r="BH367" s="4"/>
      <c r="BI367" s="4"/>
      <c r="BJ367" s="4"/>
      <c r="BK367" s="4"/>
      <c r="BL367" s="56"/>
      <c r="BM367" s="56"/>
      <c r="BN367" s="4"/>
      <c r="BO367" s="4"/>
      <c r="BP367" s="4"/>
      <c r="BQ367" s="4"/>
      <c r="BR367" s="4"/>
      <c r="BS367" s="4"/>
    </row>
    <row r="368">
      <c r="A368" s="172"/>
      <c r="B368" s="4"/>
      <c r="C368" s="4"/>
      <c r="D368" s="4"/>
      <c r="E368" s="4"/>
      <c r="F368" s="171"/>
      <c r="G368" s="4"/>
      <c r="H368" s="4"/>
      <c r="I368" s="4"/>
      <c r="J368" s="4"/>
      <c r="K368" s="172"/>
      <c r="L368" s="4"/>
      <c r="M368" s="4"/>
      <c r="N368" s="4"/>
      <c r="O368" s="4"/>
      <c r="P368" s="171"/>
      <c r="Q368" s="4"/>
      <c r="R368" s="4"/>
      <c r="S368" s="4"/>
      <c r="T368" s="4"/>
      <c r="U368" s="172"/>
      <c r="V368" s="4"/>
      <c r="W368" s="4"/>
      <c r="X368" s="4"/>
      <c r="Y368" s="4"/>
      <c r="Z368" s="171"/>
      <c r="AA368" s="4"/>
      <c r="AB368" s="4"/>
      <c r="AC368" s="4"/>
      <c r="AD368" s="4"/>
      <c r="AE368" s="170"/>
      <c r="AF368" s="170"/>
      <c r="AG368" s="170"/>
      <c r="AH368" s="56"/>
      <c r="AI368" s="56"/>
      <c r="AJ368" s="4"/>
      <c r="AK368" s="4"/>
      <c r="AL368" s="4"/>
      <c r="AM368" s="4"/>
      <c r="AN368" s="56"/>
      <c r="AO368" s="56"/>
      <c r="AP368" s="4"/>
      <c r="AQ368" s="4"/>
      <c r="AR368" s="4"/>
      <c r="AS368" s="4"/>
      <c r="AT368" s="56"/>
      <c r="AU368" s="56"/>
      <c r="AV368" s="4"/>
      <c r="AW368" s="4"/>
      <c r="AX368" s="4"/>
      <c r="AY368" s="4"/>
      <c r="AZ368" s="56"/>
      <c r="BA368" s="56"/>
      <c r="BB368" s="4"/>
      <c r="BC368" s="4"/>
      <c r="BD368" s="4"/>
      <c r="BE368" s="4"/>
      <c r="BF368" s="56"/>
      <c r="BG368" s="56"/>
      <c r="BH368" s="4"/>
      <c r="BI368" s="4"/>
      <c r="BJ368" s="4"/>
      <c r="BK368" s="4"/>
      <c r="BL368" s="56"/>
      <c r="BM368" s="56"/>
      <c r="BN368" s="4"/>
      <c r="BO368" s="4"/>
      <c r="BP368" s="4"/>
      <c r="BQ368" s="4"/>
      <c r="BR368" s="4"/>
      <c r="BS368" s="4"/>
    </row>
    <row r="369">
      <c r="A369" s="172"/>
      <c r="B369" s="4"/>
      <c r="C369" s="4"/>
      <c r="D369" s="4"/>
      <c r="E369" s="4"/>
      <c r="F369" s="171"/>
      <c r="G369" s="4"/>
      <c r="H369" s="4"/>
      <c r="I369" s="4"/>
      <c r="J369" s="4"/>
      <c r="K369" s="172"/>
      <c r="L369" s="4"/>
      <c r="M369" s="4"/>
      <c r="N369" s="4"/>
      <c r="O369" s="4"/>
      <c r="P369" s="171"/>
      <c r="Q369" s="4"/>
      <c r="R369" s="4"/>
      <c r="S369" s="4"/>
      <c r="T369" s="4"/>
      <c r="U369" s="172"/>
      <c r="V369" s="4"/>
      <c r="W369" s="4"/>
      <c r="X369" s="4"/>
      <c r="Y369" s="4"/>
      <c r="Z369" s="171"/>
      <c r="AA369" s="4"/>
      <c r="AB369" s="4"/>
      <c r="AC369" s="4"/>
      <c r="AD369" s="4"/>
      <c r="AE369" s="170"/>
      <c r="AF369" s="170"/>
      <c r="AG369" s="170"/>
      <c r="AH369" s="56"/>
      <c r="AI369" s="56"/>
      <c r="AJ369" s="4"/>
      <c r="AK369" s="4"/>
      <c r="AL369" s="4"/>
      <c r="AM369" s="4"/>
      <c r="AN369" s="56"/>
      <c r="AO369" s="56"/>
      <c r="AP369" s="4"/>
      <c r="AQ369" s="4"/>
      <c r="AR369" s="4"/>
      <c r="AS369" s="4"/>
      <c r="AT369" s="56"/>
      <c r="AU369" s="56"/>
      <c r="AV369" s="4"/>
      <c r="AW369" s="4"/>
      <c r="AX369" s="4"/>
      <c r="AY369" s="4"/>
      <c r="AZ369" s="56"/>
      <c r="BA369" s="56"/>
      <c r="BB369" s="4"/>
      <c r="BC369" s="4"/>
      <c r="BD369" s="4"/>
      <c r="BE369" s="4"/>
      <c r="BF369" s="56"/>
      <c r="BG369" s="56"/>
      <c r="BH369" s="4"/>
      <c r="BI369" s="4"/>
      <c r="BJ369" s="4"/>
      <c r="BK369" s="4"/>
      <c r="BL369" s="56"/>
      <c r="BM369" s="56"/>
      <c r="BN369" s="4"/>
      <c r="BO369" s="4"/>
      <c r="BP369" s="4"/>
      <c r="BQ369" s="4"/>
      <c r="BR369" s="4"/>
      <c r="BS369" s="4"/>
    </row>
    <row r="370">
      <c r="A370" s="172"/>
      <c r="B370" s="4"/>
      <c r="C370" s="4"/>
      <c r="D370" s="4"/>
      <c r="E370" s="4"/>
      <c r="F370" s="171"/>
      <c r="G370" s="4"/>
      <c r="H370" s="4"/>
      <c r="I370" s="4"/>
      <c r="J370" s="4"/>
      <c r="K370" s="172"/>
      <c r="L370" s="4"/>
      <c r="M370" s="4"/>
      <c r="N370" s="4"/>
      <c r="O370" s="4"/>
      <c r="P370" s="171"/>
      <c r="Q370" s="4"/>
      <c r="R370" s="4"/>
      <c r="S370" s="4"/>
      <c r="T370" s="4"/>
      <c r="U370" s="172"/>
      <c r="V370" s="4"/>
      <c r="W370" s="4"/>
      <c r="X370" s="4"/>
      <c r="Y370" s="4"/>
      <c r="Z370" s="171"/>
      <c r="AA370" s="4"/>
      <c r="AB370" s="4"/>
      <c r="AC370" s="4"/>
      <c r="AD370" s="4"/>
      <c r="AE370" s="170"/>
      <c r="AF370" s="170"/>
      <c r="AG370" s="170"/>
      <c r="AH370" s="56"/>
      <c r="AI370" s="56"/>
      <c r="AJ370" s="4"/>
      <c r="AK370" s="4"/>
      <c r="AL370" s="4"/>
      <c r="AM370" s="4"/>
      <c r="AN370" s="56"/>
      <c r="AO370" s="56"/>
      <c r="AP370" s="4"/>
      <c r="AQ370" s="4"/>
      <c r="AR370" s="4"/>
      <c r="AS370" s="4"/>
      <c r="AT370" s="56"/>
      <c r="AU370" s="56"/>
      <c r="AV370" s="4"/>
      <c r="AW370" s="4"/>
      <c r="AX370" s="4"/>
      <c r="AY370" s="4"/>
      <c r="AZ370" s="56"/>
      <c r="BA370" s="56"/>
      <c r="BB370" s="4"/>
      <c r="BC370" s="4"/>
      <c r="BD370" s="4"/>
      <c r="BE370" s="4"/>
      <c r="BF370" s="56"/>
      <c r="BG370" s="56"/>
      <c r="BH370" s="4"/>
      <c r="BI370" s="4"/>
      <c r="BJ370" s="4"/>
      <c r="BK370" s="4"/>
      <c r="BL370" s="56"/>
      <c r="BM370" s="56"/>
      <c r="BN370" s="4"/>
      <c r="BO370" s="4"/>
      <c r="BP370" s="4"/>
      <c r="BQ370" s="4"/>
      <c r="BR370" s="4"/>
      <c r="BS370" s="4"/>
    </row>
    <row r="371">
      <c r="A371" s="172"/>
      <c r="B371" s="4"/>
      <c r="C371" s="4"/>
      <c r="D371" s="4"/>
      <c r="E371" s="4"/>
      <c r="F371" s="171"/>
      <c r="G371" s="4"/>
      <c r="H371" s="4"/>
      <c r="I371" s="4"/>
      <c r="J371" s="4"/>
      <c r="K371" s="172"/>
      <c r="L371" s="4"/>
      <c r="M371" s="4"/>
      <c r="N371" s="4"/>
      <c r="O371" s="4"/>
      <c r="P371" s="171"/>
      <c r="Q371" s="4"/>
      <c r="R371" s="4"/>
      <c r="S371" s="4"/>
      <c r="T371" s="4"/>
      <c r="U371" s="172"/>
      <c r="V371" s="4"/>
      <c r="W371" s="4"/>
      <c r="X371" s="4"/>
      <c r="Y371" s="4"/>
      <c r="Z371" s="171"/>
      <c r="AA371" s="4"/>
      <c r="AB371" s="4"/>
      <c r="AC371" s="4"/>
      <c r="AD371" s="4"/>
      <c r="AE371" s="170"/>
      <c r="AF371" s="170"/>
      <c r="AG371" s="170"/>
      <c r="AH371" s="56"/>
      <c r="AI371" s="56"/>
      <c r="AJ371" s="4"/>
      <c r="AK371" s="4"/>
      <c r="AL371" s="4"/>
      <c r="AM371" s="4"/>
      <c r="AN371" s="56"/>
      <c r="AO371" s="56"/>
      <c r="AP371" s="4"/>
      <c r="AQ371" s="4"/>
      <c r="AR371" s="4"/>
      <c r="AS371" s="4"/>
      <c r="AT371" s="56"/>
      <c r="AU371" s="56"/>
      <c r="AV371" s="4"/>
      <c r="AW371" s="4"/>
      <c r="AX371" s="4"/>
      <c r="AY371" s="4"/>
      <c r="AZ371" s="56"/>
      <c r="BA371" s="56"/>
      <c r="BB371" s="4"/>
      <c r="BC371" s="4"/>
      <c r="BD371" s="4"/>
      <c r="BE371" s="4"/>
      <c r="BF371" s="56"/>
      <c r="BG371" s="56"/>
      <c r="BH371" s="4"/>
      <c r="BI371" s="4"/>
      <c r="BJ371" s="4"/>
      <c r="BK371" s="4"/>
      <c r="BL371" s="56"/>
      <c r="BM371" s="56"/>
      <c r="BN371" s="4"/>
      <c r="BO371" s="4"/>
      <c r="BP371" s="4"/>
      <c r="BQ371" s="4"/>
      <c r="BR371" s="4"/>
      <c r="BS371" s="4"/>
    </row>
    <row r="372">
      <c r="A372" s="172"/>
      <c r="B372" s="4"/>
      <c r="C372" s="4"/>
      <c r="D372" s="4"/>
      <c r="E372" s="4"/>
      <c r="F372" s="171"/>
      <c r="G372" s="4"/>
      <c r="H372" s="4"/>
      <c r="I372" s="4"/>
      <c r="J372" s="4"/>
      <c r="K372" s="172"/>
      <c r="L372" s="4"/>
      <c r="M372" s="4"/>
      <c r="N372" s="4"/>
      <c r="O372" s="4"/>
      <c r="P372" s="171"/>
      <c r="Q372" s="4"/>
      <c r="R372" s="4"/>
      <c r="S372" s="4"/>
      <c r="T372" s="4"/>
      <c r="U372" s="172"/>
      <c r="V372" s="4"/>
      <c r="W372" s="4"/>
      <c r="X372" s="4"/>
      <c r="Y372" s="4"/>
      <c r="Z372" s="171"/>
      <c r="AA372" s="4"/>
      <c r="AB372" s="4"/>
      <c r="AC372" s="4"/>
      <c r="AD372" s="4"/>
      <c r="AE372" s="170"/>
      <c r="AF372" s="170"/>
      <c r="AG372" s="170"/>
      <c r="AH372" s="56"/>
      <c r="AI372" s="56"/>
      <c r="AJ372" s="4"/>
      <c r="AK372" s="4"/>
      <c r="AL372" s="4"/>
      <c r="AM372" s="4"/>
      <c r="AN372" s="56"/>
      <c r="AO372" s="56"/>
      <c r="AP372" s="4"/>
      <c r="AQ372" s="4"/>
      <c r="AR372" s="4"/>
      <c r="AS372" s="4"/>
      <c r="AT372" s="56"/>
      <c r="AU372" s="56"/>
      <c r="AV372" s="4"/>
      <c r="AW372" s="4"/>
      <c r="AX372" s="4"/>
      <c r="AY372" s="4"/>
      <c r="AZ372" s="56"/>
      <c r="BA372" s="56"/>
      <c r="BB372" s="4"/>
      <c r="BC372" s="4"/>
      <c r="BD372" s="4"/>
      <c r="BE372" s="4"/>
      <c r="BF372" s="56"/>
      <c r="BG372" s="56"/>
      <c r="BH372" s="4"/>
      <c r="BI372" s="4"/>
      <c r="BJ372" s="4"/>
      <c r="BK372" s="4"/>
      <c r="BL372" s="56"/>
      <c r="BM372" s="56"/>
      <c r="BN372" s="4"/>
      <c r="BO372" s="4"/>
      <c r="BP372" s="4"/>
      <c r="BQ372" s="4"/>
      <c r="BR372" s="4"/>
      <c r="BS372" s="4"/>
    </row>
    <row r="373">
      <c r="A373" s="172"/>
      <c r="B373" s="4"/>
      <c r="C373" s="4"/>
      <c r="D373" s="4"/>
      <c r="E373" s="4"/>
      <c r="F373" s="171"/>
      <c r="G373" s="4"/>
      <c r="H373" s="4"/>
      <c r="I373" s="4"/>
      <c r="J373" s="4"/>
      <c r="K373" s="172"/>
      <c r="L373" s="4"/>
      <c r="M373" s="4"/>
      <c r="N373" s="4"/>
      <c r="O373" s="4"/>
      <c r="P373" s="171"/>
      <c r="Q373" s="4"/>
      <c r="R373" s="4"/>
      <c r="S373" s="4"/>
      <c r="T373" s="4"/>
      <c r="U373" s="172"/>
      <c r="V373" s="4"/>
      <c r="W373" s="4"/>
      <c r="X373" s="4"/>
      <c r="Y373" s="4"/>
      <c r="Z373" s="171"/>
      <c r="AA373" s="4"/>
      <c r="AB373" s="4"/>
      <c r="AC373" s="4"/>
      <c r="AD373" s="4"/>
      <c r="AE373" s="170"/>
      <c r="AF373" s="170"/>
      <c r="AG373" s="170"/>
      <c r="AH373" s="56"/>
      <c r="AI373" s="56"/>
      <c r="AJ373" s="4"/>
      <c r="AK373" s="4"/>
      <c r="AL373" s="4"/>
      <c r="AM373" s="4"/>
      <c r="AN373" s="56"/>
      <c r="AO373" s="56"/>
      <c r="AP373" s="4"/>
      <c r="AQ373" s="4"/>
      <c r="AR373" s="4"/>
      <c r="AS373" s="4"/>
      <c r="AT373" s="56"/>
      <c r="AU373" s="56"/>
      <c r="AV373" s="4"/>
      <c r="AW373" s="4"/>
      <c r="AX373" s="4"/>
      <c r="AY373" s="4"/>
      <c r="AZ373" s="56"/>
      <c r="BA373" s="56"/>
      <c r="BB373" s="4"/>
      <c r="BC373" s="4"/>
      <c r="BD373" s="4"/>
      <c r="BE373" s="4"/>
      <c r="BF373" s="56"/>
      <c r="BG373" s="56"/>
      <c r="BH373" s="4"/>
      <c r="BI373" s="4"/>
      <c r="BJ373" s="4"/>
      <c r="BK373" s="4"/>
      <c r="BL373" s="56"/>
      <c r="BM373" s="56"/>
      <c r="BN373" s="4"/>
      <c r="BO373" s="4"/>
      <c r="BP373" s="4"/>
      <c r="BQ373" s="4"/>
      <c r="BR373" s="4"/>
      <c r="BS373" s="4"/>
    </row>
    <row r="374">
      <c r="A374" s="172"/>
      <c r="B374" s="4"/>
      <c r="C374" s="4"/>
      <c r="D374" s="4"/>
      <c r="E374" s="4"/>
      <c r="F374" s="171"/>
      <c r="G374" s="4"/>
      <c r="H374" s="4"/>
      <c r="I374" s="4"/>
      <c r="J374" s="4"/>
      <c r="K374" s="172"/>
      <c r="L374" s="4"/>
      <c r="M374" s="4"/>
      <c r="N374" s="4"/>
      <c r="O374" s="4"/>
      <c r="P374" s="171"/>
      <c r="Q374" s="4"/>
      <c r="R374" s="4"/>
      <c r="S374" s="4"/>
      <c r="T374" s="4"/>
      <c r="U374" s="172"/>
      <c r="V374" s="4"/>
      <c r="W374" s="4"/>
      <c r="X374" s="4"/>
      <c r="Y374" s="4"/>
      <c r="Z374" s="171"/>
      <c r="AA374" s="4"/>
      <c r="AB374" s="4"/>
      <c r="AC374" s="4"/>
      <c r="AD374" s="4"/>
      <c r="AE374" s="170"/>
      <c r="AF374" s="170"/>
      <c r="AG374" s="170"/>
      <c r="AH374" s="56"/>
      <c r="AI374" s="56"/>
      <c r="AJ374" s="4"/>
      <c r="AK374" s="4"/>
      <c r="AL374" s="4"/>
      <c r="AM374" s="4"/>
      <c r="AN374" s="56"/>
      <c r="AO374" s="56"/>
      <c r="AP374" s="4"/>
      <c r="AQ374" s="4"/>
      <c r="AR374" s="4"/>
      <c r="AS374" s="4"/>
      <c r="AT374" s="56"/>
      <c r="AU374" s="56"/>
      <c r="AV374" s="4"/>
      <c r="AW374" s="4"/>
      <c r="AX374" s="4"/>
      <c r="AY374" s="4"/>
      <c r="AZ374" s="56"/>
      <c r="BA374" s="56"/>
      <c r="BB374" s="4"/>
      <c r="BC374" s="4"/>
      <c r="BD374" s="4"/>
      <c r="BE374" s="4"/>
      <c r="BF374" s="56"/>
      <c r="BG374" s="56"/>
      <c r="BH374" s="4"/>
      <c r="BI374" s="4"/>
      <c r="BJ374" s="4"/>
      <c r="BK374" s="4"/>
      <c r="BL374" s="56"/>
      <c r="BM374" s="56"/>
      <c r="BN374" s="4"/>
      <c r="BO374" s="4"/>
      <c r="BP374" s="4"/>
      <c r="BQ374" s="4"/>
      <c r="BR374" s="4"/>
      <c r="BS374" s="4"/>
    </row>
    <row r="375">
      <c r="A375" s="172"/>
      <c r="B375" s="4"/>
      <c r="C375" s="4"/>
      <c r="D375" s="4"/>
      <c r="E375" s="4"/>
      <c r="F375" s="171"/>
      <c r="G375" s="4"/>
      <c r="H375" s="4"/>
      <c r="I375" s="4"/>
      <c r="J375" s="4"/>
      <c r="K375" s="172"/>
      <c r="L375" s="4"/>
      <c r="M375" s="4"/>
      <c r="N375" s="4"/>
      <c r="O375" s="4"/>
      <c r="P375" s="171"/>
      <c r="Q375" s="4"/>
      <c r="R375" s="4"/>
      <c r="S375" s="4"/>
      <c r="T375" s="4"/>
      <c r="U375" s="172"/>
      <c r="V375" s="4"/>
      <c r="W375" s="4"/>
      <c r="X375" s="4"/>
      <c r="Y375" s="4"/>
      <c r="Z375" s="171"/>
      <c r="AA375" s="4"/>
      <c r="AB375" s="4"/>
      <c r="AC375" s="4"/>
      <c r="AD375" s="4"/>
      <c r="AE375" s="170"/>
      <c r="AF375" s="170"/>
      <c r="AG375" s="170"/>
      <c r="AH375" s="56"/>
      <c r="AI375" s="56"/>
      <c r="AJ375" s="4"/>
      <c r="AK375" s="4"/>
      <c r="AL375" s="4"/>
      <c r="AM375" s="4"/>
      <c r="AN375" s="56"/>
      <c r="AO375" s="56"/>
      <c r="AP375" s="4"/>
      <c r="AQ375" s="4"/>
      <c r="AR375" s="4"/>
      <c r="AS375" s="4"/>
      <c r="AT375" s="56"/>
      <c r="AU375" s="56"/>
      <c r="AV375" s="4"/>
      <c r="AW375" s="4"/>
      <c r="AX375" s="4"/>
      <c r="AY375" s="4"/>
      <c r="AZ375" s="56"/>
      <c r="BA375" s="56"/>
      <c r="BB375" s="4"/>
      <c r="BC375" s="4"/>
      <c r="BD375" s="4"/>
      <c r="BE375" s="4"/>
      <c r="BF375" s="56"/>
      <c r="BG375" s="56"/>
      <c r="BH375" s="4"/>
      <c r="BI375" s="4"/>
      <c r="BJ375" s="4"/>
      <c r="BK375" s="4"/>
      <c r="BL375" s="56"/>
      <c r="BM375" s="56"/>
      <c r="BN375" s="4"/>
      <c r="BO375" s="4"/>
      <c r="BP375" s="4"/>
      <c r="BQ375" s="4"/>
      <c r="BR375" s="4"/>
      <c r="BS375" s="4"/>
    </row>
    <row r="376">
      <c r="A376" s="172"/>
      <c r="B376" s="4"/>
      <c r="C376" s="4"/>
      <c r="D376" s="4"/>
      <c r="E376" s="4"/>
      <c r="F376" s="171"/>
      <c r="G376" s="4"/>
      <c r="H376" s="4"/>
      <c r="I376" s="4"/>
      <c r="J376" s="4"/>
      <c r="K376" s="172"/>
      <c r="L376" s="4"/>
      <c r="M376" s="4"/>
      <c r="N376" s="4"/>
      <c r="O376" s="4"/>
      <c r="P376" s="171"/>
      <c r="Q376" s="4"/>
      <c r="R376" s="4"/>
      <c r="S376" s="4"/>
      <c r="T376" s="4"/>
      <c r="U376" s="172"/>
      <c r="V376" s="4"/>
      <c r="W376" s="4"/>
      <c r="X376" s="4"/>
      <c r="Y376" s="4"/>
      <c r="Z376" s="171"/>
      <c r="AA376" s="4"/>
      <c r="AB376" s="4"/>
      <c r="AC376" s="4"/>
      <c r="AD376" s="4"/>
      <c r="AE376" s="170"/>
      <c r="AF376" s="170"/>
      <c r="AG376" s="170"/>
      <c r="AH376" s="56"/>
      <c r="AI376" s="56"/>
      <c r="AJ376" s="4"/>
      <c r="AK376" s="4"/>
      <c r="AL376" s="4"/>
      <c r="AM376" s="4"/>
      <c r="AN376" s="56"/>
      <c r="AO376" s="56"/>
      <c r="AP376" s="4"/>
      <c r="AQ376" s="4"/>
      <c r="AR376" s="4"/>
      <c r="AS376" s="4"/>
      <c r="AT376" s="56"/>
      <c r="AU376" s="56"/>
      <c r="AV376" s="4"/>
      <c r="AW376" s="4"/>
      <c r="AX376" s="4"/>
      <c r="AY376" s="4"/>
      <c r="AZ376" s="56"/>
      <c r="BA376" s="56"/>
      <c r="BB376" s="4"/>
      <c r="BC376" s="4"/>
      <c r="BD376" s="4"/>
      <c r="BE376" s="4"/>
      <c r="BF376" s="56"/>
      <c r="BG376" s="56"/>
      <c r="BH376" s="4"/>
      <c r="BI376" s="4"/>
      <c r="BJ376" s="4"/>
      <c r="BK376" s="4"/>
      <c r="BL376" s="56"/>
      <c r="BM376" s="56"/>
      <c r="BN376" s="4"/>
      <c r="BO376" s="4"/>
      <c r="BP376" s="4"/>
      <c r="BQ376" s="4"/>
      <c r="BR376" s="4"/>
      <c r="BS376" s="4"/>
    </row>
    <row r="377">
      <c r="A377" s="172"/>
      <c r="B377" s="4"/>
      <c r="C377" s="4"/>
      <c r="D377" s="4"/>
      <c r="E377" s="4"/>
      <c r="F377" s="171"/>
      <c r="G377" s="4"/>
      <c r="H377" s="4"/>
      <c r="I377" s="4"/>
      <c r="J377" s="4"/>
      <c r="K377" s="172"/>
      <c r="L377" s="4"/>
      <c r="M377" s="4"/>
      <c r="N377" s="4"/>
      <c r="O377" s="4"/>
      <c r="P377" s="171"/>
      <c r="Q377" s="4"/>
      <c r="R377" s="4"/>
      <c r="S377" s="4"/>
      <c r="T377" s="4"/>
      <c r="U377" s="172"/>
      <c r="V377" s="4"/>
      <c r="W377" s="4"/>
      <c r="X377" s="4"/>
      <c r="Y377" s="4"/>
      <c r="Z377" s="171"/>
      <c r="AA377" s="4"/>
      <c r="AB377" s="4"/>
      <c r="AC377" s="4"/>
      <c r="AD377" s="4"/>
      <c r="AE377" s="170"/>
      <c r="AF377" s="170"/>
      <c r="AG377" s="170"/>
      <c r="AH377" s="56"/>
      <c r="AI377" s="56"/>
      <c r="AJ377" s="4"/>
      <c r="AK377" s="4"/>
      <c r="AL377" s="4"/>
      <c r="AM377" s="4"/>
      <c r="AN377" s="56"/>
      <c r="AO377" s="56"/>
      <c r="AP377" s="4"/>
      <c r="AQ377" s="4"/>
      <c r="AR377" s="4"/>
      <c r="AS377" s="4"/>
      <c r="AT377" s="56"/>
      <c r="AU377" s="56"/>
      <c r="AV377" s="4"/>
      <c r="AW377" s="4"/>
      <c r="AX377" s="4"/>
      <c r="AY377" s="4"/>
      <c r="AZ377" s="56"/>
      <c r="BA377" s="56"/>
      <c r="BB377" s="4"/>
      <c r="BC377" s="4"/>
      <c r="BD377" s="4"/>
      <c r="BE377" s="4"/>
      <c r="BF377" s="56"/>
      <c r="BG377" s="56"/>
      <c r="BH377" s="4"/>
      <c r="BI377" s="4"/>
      <c r="BJ377" s="4"/>
      <c r="BK377" s="4"/>
      <c r="BL377" s="56"/>
      <c r="BM377" s="56"/>
      <c r="BN377" s="4"/>
      <c r="BO377" s="4"/>
      <c r="BP377" s="4"/>
      <c r="BQ377" s="4"/>
      <c r="BR377" s="4"/>
      <c r="BS377" s="4"/>
    </row>
    <row r="378">
      <c r="A378" s="172"/>
      <c r="B378" s="4"/>
      <c r="C378" s="4"/>
      <c r="D378" s="4"/>
      <c r="E378" s="4"/>
      <c r="F378" s="171"/>
      <c r="G378" s="4"/>
      <c r="H378" s="4"/>
      <c r="I378" s="4"/>
      <c r="J378" s="4"/>
      <c r="K378" s="172"/>
      <c r="L378" s="4"/>
      <c r="M378" s="4"/>
      <c r="N378" s="4"/>
      <c r="O378" s="4"/>
      <c r="P378" s="171"/>
      <c r="Q378" s="4"/>
      <c r="R378" s="4"/>
      <c r="S378" s="4"/>
      <c r="T378" s="4"/>
      <c r="U378" s="172"/>
      <c r="V378" s="4"/>
      <c r="W378" s="4"/>
      <c r="X378" s="4"/>
      <c r="Y378" s="4"/>
      <c r="Z378" s="171"/>
      <c r="AA378" s="4"/>
      <c r="AB378" s="4"/>
      <c r="AC378" s="4"/>
      <c r="AD378" s="4"/>
      <c r="AE378" s="170"/>
      <c r="AF378" s="170"/>
      <c r="AG378" s="170"/>
      <c r="AH378" s="56"/>
      <c r="AI378" s="56"/>
      <c r="AJ378" s="4"/>
      <c r="AK378" s="4"/>
      <c r="AL378" s="4"/>
      <c r="AM378" s="4"/>
      <c r="AN378" s="56"/>
      <c r="AO378" s="56"/>
      <c r="AP378" s="4"/>
      <c r="AQ378" s="4"/>
      <c r="AR378" s="4"/>
      <c r="AS378" s="4"/>
      <c r="AT378" s="56"/>
      <c r="AU378" s="56"/>
      <c r="AV378" s="4"/>
      <c r="AW378" s="4"/>
      <c r="AX378" s="4"/>
      <c r="AY378" s="4"/>
      <c r="AZ378" s="56"/>
      <c r="BA378" s="56"/>
      <c r="BB378" s="4"/>
      <c r="BC378" s="4"/>
      <c r="BD378" s="4"/>
      <c r="BE378" s="4"/>
      <c r="BF378" s="56"/>
      <c r="BG378" s="56"/>
      <c r="BH378" s="4"/>
      <c r="BI378" s="4"/>
      <c r="BJ378" s="4"/>
      <c r="BK378" s="4"/>
      <c r="BL378" s="56"/>
      <c r="BM378" s="56"/>
      <c r="BN378" s="4"/>
      <c r="BO378" s="4"/>
      <c r="BP378" s="4"/>
      <c r="BQ378" s="4"/>
      <c r="BR378" s="4"/>
      <c r="BS378" s="4"/>
    </row>
    <row r="379">
      <c r="A379" s="172"/>
      <c r="B379" s="4"/>
      <c r="C379" s="4"/>
      <c r="D379" s="4"/>
      <c r="E379" s="4"/>
      <c r="F379" s="171"/>
      <c r="G379" s="4"/>
      <c r="H379" s="4"/>
      <c r="I379" s="4"/>
      <c r="J379" s="4"/>
      <c r="K379" s="172"/>
      <c r="L379" s="4"/>
      <c r="M379" s="4"/>
      <c r="N379" s="4"/>
      <c r="O379" s="4"/>
      <c r="P379" s="171"/>
      <c r="Q379" s="4"/>
      <c r="R379" s="4"/>
      <c r="S379" s="4"/>
      <c r="T379" s="4"/>
      <c r="U379" s="172"/>
      <c r="V379" s="4"/>
      <c r="W379" s="4"/>
      <c r="X379" s="4"/>
      <c r="Y379" s="4"/>
      <c r="Z379" s="171"/>
      <c r="AA379" s="4"/>
      <c r="AB379" s="4"/>
      <c r="AC379" s="4"/>
      <c r="AD379" s="4"/>
      <c r="AE379" s="170"/>
      <c r="AF379" s="170"/>
      <c r="AG379" s="170"/>
      <c r="AH379" s="56"/>
      <c r="AI379" s="56"/>
      <c r="AJ379" s="4"/>
      <c r="AK379" s="4"/>
      <c r="AL379" s="4"/>
      <c r="AM379" s="4"/>
      <c r="AN379" s="56"/>
      <c r="AO379" s="56"/>
      <c r="AP379" s="4"/>
      <c r="AQ379" s="4"/>
      <c r="AR379" s="4"/>
      <c r="AS379" s="4"/>
      <c r="AT379" s="56"/>
      <c r="AU379" s="56"/>
      <c r="AV379" s="4"/>
      <c r="AW379" s="4"/>
      <c r="AX379" s="4"/>
      <c r="AY379" s="4"/>
      <c r="AZ379" s="56"/>
      <c r="BA379" s="56"/>
      <c r="BB379" s="4"/>
      <c r="BC379" s="4"/>
      <c r="BD379" s="4"/>
      <c r="BE379" s="4"/>
      <c r="BF379" s="56"/>
      <c r="BG379" s="56"/>
      <c r="BH379" s="4"/>
      <c r="BI379" s="4"/>
      <c r="BJ379" s="4"/>
      <c r="BK379" s="4"/>
      <c r="BL379" s="56"/>
      <c r="BM379" s="56"/>
      <c r="BN379" s="4"/>
      <c r="BO379" s="4"/>
      <c r="BP379" s="4"/>
      <c r="BQ379" s="4"/>
      <c r="BR379" s="4"/>
      <c r="BS379" s="4"/>
    </row>
    <row r="380">
      <c r="A380" s="172"/>
      <c r="B380" s="4"/>
      <c r="C380" s="4"/>
      <c r="D380" s="4"/>
      <c r="E380" s="4"/>
      <c r="F380" s="171"/>
      <c r="G380" s="4"/>
      <c r="H380" s="4"/>
      <c r="I380" s="4"/>
      <c r="J380" s="4"/>
      <c r="K380" s="172"/>
      <c r="L380" s="4"/>
      <c r="M380" s="4"/>
      <c r="N380" s="4"/>
      <c r="O380" s="4"/>
      <c r="P380" s="171"/>
      <c r="Q380" s="4"/>
      <c r="R380" s="4"/>
      <c r="S380" s="4"/>
      <c r="T380" s="4"/>
      <c r="U380" s="172"/>
      <c r="V380" s="4"/>
      <c r="W380" s="4"/>
      <c r="X380" s="4"/>
      <c r="Y380" s="4"/>
      <c r="Z380" s="171"/>
      <c r="AA380" s="4"/>
      <c r="AB380" s="4"/>
      <c r="AC380" s="4"/>
      <c r="AD380" s="4"/>
      <c r="AE380" s="170"/>
      <c r="AF380" s="170"/>
      <c r="AG380" s="170"/>
      <c r="AH380" s="56"/>
      <c r="AI380" s="56"/>
      <c r="AJ380" s="4"/>
      <c r="AK380" s="4"/>
      <c r="AL380" s="4"/>
      <c r="AM380" s="4"/>
      <c r="AN380" s="56"/>
      <c r="AO380" s="56"/>
      <c r="AP380" s="4"/>
      <c r="AQ380" s="4"/>
      <c r="AR380" s="4"/>
      <c r="AS380" s="4"/>
      <c r="AT380" s="56"/>
      <c r="AU380" s="56"/>
      <c r="AV380" s="4"/>
      <c r="AW380" s="4"/>
      <c r="AX380" s="4"/>
      <c r="AY380" s="4"/>
      <c r="AZ380" s="56"/>
      <c r="BA380" s="56"/>
      <c r="BB380" s="4"/>
      <c r="BC380" s="4"/>
      <c r="BD380" s="4"/>
      <c r="BE380" s="4"/>
      <c r="BF380" s="56"/>
      <c r="BG380" s="56"/>
      <c r="BH380" s="4"/>
      <c r="BI380" s="4"/>
      <c r="BJ380" s="4"/>
      <c r="BK380" s="4"/>
      <c r="BL380" s="56"/>
      <c r="BM380" s="56"/>
      <c r="BN380" s="4"/>
      <c r="BO380" s="4"/>
      <c r="BP380" s="4"/>
      <c r="BQ380" s="4"/>
      <c r="BR380" s="4"/>
      <c r="BS380" s="4"/>
    </row>
    <row r="381">
      <c r="A381" s="172"/>
      <c r="B381" s="4"/>
      <c r="C381" s="4"/>
      <c r="D381" s="4"/>
      <c r="E381" s="4"/>
      <c r="F381" s="171"/>
      <c r="G381" s="4"/>
      <c r="H381" s="4"/>
      <c r="I381" s="4"/>
      <c r="J381" s="4"/>
      <c r="K381" s="172"/>
      <c r="L381" s="4"/>
      <c r="M381" s="4"/>
      <c r="N381" s="4"/>
      <c r="O381" s="4"/>
      <c r="P381" s="171"/>
      <c r="Q381" s="4"/>
      <c r="R381" s="4"/>
      <c r="S381" s="4"/>
      <c r="T381" s="4"/>
      <c r="U381" s="172"/>
      <c r="V381" s="4"/>
      <c r="W381" s="4"/>
      <c r="X381" s="4"/>
      <c r="Y381" s="4"/>
      <c r="Z381" s="171"/>
      <c r="AA381" s="4"/>
      <c r="AB381" s="4"/>
      <c r="AC381" s="4"/>
      <c r="AD381" s="4"/>
      <c r="AE381" s="170"/>
      <c r="AF381" s="170"/>
      <c r="AG381" s="170"/>
      <c r="AH381" s="56"/>
      <c r="AI381" s="56"/>
      <c r="AJ381" s="4"/>
      <c r="AK381" s="4"/>
      <c r="AL381" s="4"/>
      <c r="AM381" s="4"/>
      <c r="AN381" s="56"/>
      <c r="AO381" s="56"/>
      <c r="AP381" s="4"/>
      <c r="AQ381" s="4"/>
      <c r="AR381" s="4"/>
      <c r="AS381" s="4"/>
      <c r="AT381" s="56"/>
      <c r="AU381" s="56"/>
      <c r="AV381" s="4"/>
      <c r="AW381" s="4"/>
      <c r="AX381" s="4"/>
      <c r="AY381" s="4"/>
      <c r="AZ381" s="56"/>
      <c r="BA381" s="56"/>
      <c r="BB381" s="4"/>
      <c r="BC381" s="4"/>
      <c r="BD381" s="4"/>
      <c r="BE381" s="4"/>
      <c r="BF381" s="56"/>
      <c r="BG381" s="56"/>
      <c r="BH381" s="4"/>
      <c r="BI381" s="4"/>
      <c r="BJ381" s="4"/>
      <c r="BK381" s="4"/>
      <c r="BL381" s="56"/>
      <c r="BM381" s="56"/>
      <c r="BN381" s="4"/>
      <c r="BO381" s="4"/>
      <c r="BP381" s="4"/>
      <c r="BQ381" s="4"/>
      <c r="BR381" s="4"/>
      <c r="BS381" s="4"/>
    </row>
    <row r="382">
      <c r="A382" s="172"/>
      <c r="B382" s="4"/>
      <c r="C382" s="4"/>
      <c r="D382" s="4"/>
      <c r="E382" s="4"/>
      <c r="F382" s="171"/>
      <c r="G382" s="4"/>
      <c r="H382" s="4"/>
      <c r="I382" s="4"/>
      <c r="J382" s="4"/>
      <c r="K382" s="172"/>
      <c r="L382" s="4"/>
      <c r="M382" s="4"/>
      <c r="N382" s="4"/>
      <c r="O382" s="4"/>
      <c r="P382" s="171"/>
      <c r="Q382" s="4"/>
      <c r="R382" s="4"/>
      <c r="S382" s="4"/>
      <c r="T382" s="4"/>
      <c r="U382" s="172"/>
      <c r="V382" s="4"/>
      <c r="W382" s="4"/>
      <c r="X382" s="4"/>
      <c r="Y382" s="4"/>
      <c r="Z382" s="171"/>
      <c r="AA382" s="4"/>
      <c r="AB382" s="4"/>
      <c r="AC382" s="4"/>
      <c r="AD382" s="4"/>
      <c r="AE382" s="170"/>
      <c r="AF382" s="170"/>
      <c r="AG382" s="170"/>
      <c r="AH382" s="56"/>
      <c r="AI382" s="56"/>
      <c r="AJ382" s="4"/>
      <c r="AK382" s="4"/>
      <c r="AL382" s="4"/>
      <c r="AM382" s="4"/>
      <c r="AN382" s="56"/>
      <c r="AO382" s="56"/>
      <c r="AP382" s="4"/>
      <c r="AQ382" s="4"/>
      <c r="AR382" s="4"/>
      <c r="AS382" s="4"/>
      <c r="AT382" s="56"/>
      <c r="AU382" s="56"/>
      <c r="AV382" s="4"/>
      <c r="AW382" s="4"/>
      <c r="AX382" s="4"/>
      <c r="AY382" s="4"/>
      <c r="AZ382" s="56"/>
      <c r="BA382" s="56"/>
      <c r="BB382" s="4"/>
      <c r="BC382" s="4"/>
      <c r="BD382" s="4"/>
      <c r="BE382" s="4"/>
      <c r="BF382" s="56"/>
      <c r="BG382" s="56"/>
      <c r="BH382" s="4"/>
      <c r="BI382" s="4"/>
      <c r="BJ382" s="4"/>
      <c r="BK382" s="4"/>
      <c r="BL382" s="56"/>
      <c r="BM382" s="56"/>
      <c r="BN382" s="4"/>
      <c r="BO382" s="4"/>
      <c r="BP382" s="4"/>
      <c r="BQ382" s="4"/>
      <c r="BR382" s="4"/>
      <c r="BS382" s="4"/>
    </row>
    <row r="383">
      <c r="A383" s="172"/>
      <c r="B383" s="4"/>
      <c r="C383" s="4"/>
      <c r="D383" s="4"/>
      <c r="E383" s="4"/>
      <c r="F383" s="171"/>
      <c r="G383" s="4"/>
      <c r="H383" s="4"/>
      <c r="I383" s="4"/>
      <c r="J383" s="4"/>
      <c r="K383" s="172"/>
      <c r="L383" s="4"/>
      <c r="M383" s="4"/>
      <c r="N383" s="4"/>
      <c r="O383" s="4"/>
      <c r="P383" s="171"/>
      <c r="Q383" s="4"/>
      <c r="R383" s="4"/>
      <c r="S383" s="4"/>
      <c r="T383" s="4"/>
      <c r="U383" s="172"/>
      <c r="V383" s="4"/>
      <c r="W383" s="4"/>
      <c r="X383" s="4"/>
      <c r="Y383" s="4"/>
      <c r="Z383" s="171"/>
      <c r="AA383" s="4"/>
      <c r="AB383" s="4"/>
      <c r="AC383" s="4"/>
      <c r="AD383" s="4"/>
      <c r="AE383" s="170"/>
      <c r="AF383" s="170"/>
      <c r="AG383" s="170"/>
      <c r="AH383" s="56"/>
      <c r="AI383" s="56"/>
      <c r="AJ383" s="4"/>
      <c r="AK383" s="4"/>
      <c r="AL383" s="4"/>
      <c r="AM383" s="4"/>
      <c r="AN383" s="56"/>
      <c r="AO383" s="56"/>
      <c r="AP383" s="4"/>
      <c r="AQ383" s="4"/>
      <c r="AR383" s="4"/>
      <c r="AS383" s="4"/>
      <c r="AT383" s="56"/>
      <c r="AU383" s="56"/>
      <c r="AV383" s="4"/>
      <c r="AW383" s="4"/>
      <c r="AX383" s="4"/>
      <c r="AY383" s="4"/>
      <c r="AZ383" s="56"/>
      <c r="BA383" s="56"/>
      <c r="BB383" s="4"/>
      <c r="BC383" s="4"/>
      <c r="BD383" s="4"/>
      <c r="BE383" s="4"/>
      <c r="BF383" s="56"/>
      <c r="BG383" s="56"/>
      <c r="BH383" s="4"/>
      <c r="BI383" s="4"/>
      <c r="BJ383" s="4"/>
      <c r="BK383" s="4"/>
      <c r="BL383" s="56"/>
      <c r="BM383" s="56"/>
      <c r="BN383" s="4"/>
      <c r="BO383" s="4"/>
      <c r="BP383" s="4"/>
      <c r="BQ383" s="4"/>
      <c r="BR383" s="4"/>
      <c r="BS383" s="4"/>
    </row>
    <row r="384">
      <c r="A384" s="172"/>
      <c r="B384" s="4"/>
      <c r="C384" s="4"/>
      <c r="D384" s="4"/>
      <c r="E384" s="4"/>
      <c r="F384" s="171"/>
      <c r="G384" s="4"/>
      <c r="H384" s="4"/>
      <c r="I384" s="4"/>
      <c r="J384" s="4"/>
      <c r="K384" s="172"/>
      <c r="L384" s="4"/>
      <c r="M384" s="4"/>
      <c r="N384" s="4"/>
      <c r="O384" s="4"/>
      <c r="P384" s="171"/>
      <c r="Q384" s="4"/>
      <c r="R384" s="4"/>
      <c r="S384" s="4"/>
      <c r="T384" s="4"/>
      <c r="U384" s="172"/>
      <c r="V384" s="4"/>
      <c r="W384" s="4"/>
      <c r="X384" s="4"/>
      <c r="Y384" s="4"/>
      <c r="Z384" s="171"/>
      <c r="AA384" s="4"/>
      <c r="AB384" s="4"/>
      <c r="AC384" s="4"/>
      <c r="AD384" s="4"/>
      <c r="AE384" s="170"/>
      <c r="AF384" s="170"/>
      <c r="AG384" s="170"/>
      <c r="AH384" s="56"/>
      <c r="AI384" s="56"/>
      <c r="AJ384" s="4"/>
      <c r="AK384" s="4"/>
      <c r="AL384" s="4"/>
      <c r="AM384" s="4"/>
      <c r="AN384" s="56"/>
      <c r="AO384" s="56"/>
      <c r="AP384" s="4"/>
      <c r="AQ384" s="4"/>
      <c r="AR384" s="4"/>
      <c r="AS384" s="4"/>
      <c r="AT384" s="56"/>
      <c r="AU384" s="56"/>
      <c r="AV384" s="4"/>
      <c r="AW384" s="4"/>
      <c r="AX384" s="4"/>
      <c r="AY384" s="4"/>
      <c r="AZ384" s="56"/>
      <c r="BA384" s="56"/>
      <c r="BB384" s="4"/>
      <c r="BC384" s="4"/>
      <c r="BD384" s="4"/>
      <c r="BE384" s="4"/>
      <c r="BF384" s="56"/>
      <c r="BG384" s="56"/>
      <c r="BH384" s="4"/>
      <c r="BI384" s="4"/>
      <c r="BJ384" s="4"/>
      <c r="BK384" s="4"/>
      <c r="BL384" s="56"/>
      <c r="BM384" s="56"/>
      <c r="BN384" s="4"/>
      <c r="BO384" s="4"/>
      <c r="BP384" s="4"/>
      <c r="BQ384" s="4"/>
      <c r="BR384" s="4"/>
      <c r="BS384" s="4"/>
    </row>
    <row r="385">
      <c r="A385" s="172"/>
      <c r="B385" s="4"/>
      <c r="C385" s="4"/>
      <c r="D385" s="4"/>
      <c r="E385" s="4"/>
      <c r="F385" s="171"/>
      <c r="G385" s="4"/>
      <c r="H385" s="4"/>
      <c r="I385" s="4"/>
      <c r="J385" s="4"/>
      <c r="K385" s="172"/>
      <c r="L385" s="4"/>
      <c r="M385" s="4"/>
      <c r="N385" s="4"/>
      <c r="O385" s="4"/>
      <c r="P385" s="171"/>
      <c r="Q385" s="4"/>
      <c r="R385" s="4"/>
      <c r="S385" s="4"/>
      <c r="T385" s="4"/>
      <c r="U385" s="172"/>
      <c r="V385" s="4"/>
      <c r="W385" s="4"/>
      <c r="X385" s="4"/>
      <c r="Y385" s="4"/>
      <c r="Z385" s="171"/>
      <c r="AA385" s="4"/>
      <c r="AB385" s="4"/>
      <c r="AC385" s="4"/>
      <c r="AD385" s="4"/>
      <c r="AE385" s="170"/>
      <c r="AF385" s="170"/>
      <c r="AG385" s="170"/>
      <c r="AH385" s="56"/>
      <c r="AI385" s="56"/>
      <c r="AJ385" s="4"/>
      <c r="AK385" s="4"/>
      <c r="AL385" s="4"/>
      <c r="AM385" s="4"/>
      <c r="AN385" s="56"/>
      <c r="AO385" s="56"/>
      <c r="AP385" s="4"/>
      <c r="AQ385" s="4"/>
      <c r="AR385" s="4"/>
      <c r="AS385" s="4"/>
      <c r="AT385" s="56"/>
      <c r="AU385" s="56"/>
      <c r="AV385" s="4"/>
      <c r="AW385" s="4"/>
      <c r="AX385" s="4"/>
      <c r="AY385" s="4"/>
      <c r="AZ385" s="56"/>
      <c r="BA385" s="56"/>
      <c r="BB385" s="4"/>
      <c r="BC385" s="4"/>
      <c r="BD385" s="4"/>
      <c r="BE385" s="4"/>
      <c r="BF385" s="56"/>
      <c r="BG385" s="56"/>
      <c r="BH385" s="4"/>
      <c r="BI385" s="4"/>
      <c r="BJ385" s="4"/>
      <c r="BK385" s="4"/>
      <c r="BL385" s="56"/>
      <c r="BM385" s="56"/>
      <c r="BN385" s="4"/>
      <c r="BO385" s="4"/>
      <c r="BP385" s="4"/>
      <c r="BQ385" s="4"/>
      <c r="BR385" s="4"/>
      <c r="BS385" s="4"/>
    </row>
    <row r="386">
      <c r="A386" s="172"/>
      <c r="B386" s="4"/>
      <c r="C386" s="4"/>
      <c r="D386" s="4"/>
      <c r="E386" s="4"/>
      <c r="F386" s="171"/>
      <c r="G386" s="4"/>
      <c r="H386" s="4"/>
      <c r="I386" s="4"/>
      <c r="J386" s="4"/>
      <c r="K386" s="172"/>
      <c r="L386" s="4"/>
      <c r="M386" s="4"/>
      <c r="N386" s="4"/>
      <c r="O386" s="4"/>
      <c r="P386" s="171"/>
      <c r="Q386" s="4"/>
      <c r="R386" s="4"/>
      <c r="S386" s="4"/>
      <c r="T386" s="4"/>
      <c r="U386" s="172"/>
      <c r="V386" s="4"/>
      <c r="W386" s="4"/>
      <c r="X386" s="4"/>
      <c r="Y386" s="4"/>
      <c r="Z386" s="171"/>
      <c r="AA386" s="4"/>
      <c r="AB386" s="4"/>
      <c r="AC386" s="4"/>
      <c r="AD386" s="4"/>
      <c r="AE386" s="170"/>
      <c r="AF386" s="170"/>
      <c r="AG386" s="170"/>
      <c r="AH386" s="56"/>
      <c r="AI386" s="56"/>
      <c r="AJ386" s="4"/>
      <c r="AK386" s="4"/>
      <c r="AL386" s="4"/>
      <c r="AM386" s="4"/>
      <c r="AN386" s="56"/>
      <c r="AO386" s="56"/>
      <c r="AP386" s="4"/>
      <c r="AQ386" s="4"/>
      <c r="AR386" s="4"/>
      <c r="AS386" s="4"/>
      <c r="AT386" s="56"/>
      <c r="AU386" s="56"/>
      <c r="AV386" s="4"/>
      <c r="AW386" s="4"/>
      <c r="AX386" s="4"/>
      <c r="AY386" s="4"/>
      <c r="AZ386" s="56"/>
      <c r="BA386" s="56"/>
      <c r="BB386" s="4"/>
      <c r="BC386" s="4"/>
      <c r="BD386" s="4"/>
      <c r="BE386" s="4"/>
      <c r="BF386" s="56"/>
      <c r="BG386" s="56"/>
      <c r="BH386" s="4"/>
      <c r="BI386" s="4"/>
      <c r="BJ386" s="4"/>
      <c r="BK386" s="4"/>
      <c r="BL386" s="56"/>
      <c r="BM386" s="56"/>
      <c r="BN386" s="4"/>
      <c r="BO386" s="4"/>
      <c r="BP386" s="4"/>
      <c r="BQ386" s="4"/>
      <c r="BR386" s="4"/>
      <c r="BS386" s="4"/>
    </row>
    <row r="387">
      <c r="A387" s="172"/>
      <c r="B387" s="4"/>
      <c r="C387" s="4"/>
      <c r="D387" s="4"/>
      <c r="E387" s="4"/>
      <c r="F387" s="171"/>
      <c r="G387" s="4"/>
      <c r="H387" s="4"/>
      <c r="I387" s="4"/>
      <c r="J387" s="4"/>
      <c r="K387" s="172"/>
      <c r="L387" s="4"/>
      <c r="M387" s="4"/>
      <c r="N387" s="4"/>
      <c r="O387" s="4"/>
      <c r="P387" s="171"/>
      <c r="Q387" s="4"/>
      <c r="R387" s="4"/>
      <c r="S387" s="4"/>
      <c r="T387" s="4"/>
      <c r="U387" s="172"/>
      <c r="V387" s="4"/>
      <c r="W387" s="4"/>
      <c r="X387" s="4"/>
      <c r="Y387" s="4"/>
      <c r="Z387" s="171"/>
      <c r="AA387" s="4"/>
      <c r="AB387" s="4"/>
      <c r="AC387" s="4"/>
      <c r="AD387" s="4"/>
      <c r="AE387" s="170"/>
      <c r="AF387" s="170"/>
      <c r="AG387" s="170"/>
      <c r="AH387" s="56"/>
      <c r="AI387" s="56"/>
      <c r="AJ387" s="4"/>
      <c r="AK387" s="4"/>
      <c r="AL387" s="4"/>
      <c r="AM387" s="4"/>
      <c r="AN387" s="56"/>
      <c r="AO387" s="56"/>
      <c r="AP387" s="4"/>
      <c r="AQ387" s="4"/>
      <c r="AR387" s="4"/>
      <c r="AS387" s="4"/>
      <c r="AT387" s="56"/>
      <c r="AU387" s="56"/>
      <c r="AV387" s="4"/>
      <c r="AW387" s="4"/>
      <c r="AX387" s="4"/>
      <c r="AY387" s="4"/>
      <c r="AZ387" s="56"/>
      <c r="BA387" s="56"/>
      <c r="BB387" s="4"/>
      <c r="BC387" s="4"/>
      <c r="BD387" s="4"/>
      <c r="BE387" s="4"/>
      <c r="BF387" s="56"/>
      <c r="BG387" s="56"/>
      <c r="BH387" s="4"/>
      <c r="BI387" s="4"/>
      <c r="BJ387" s="4"/>
      <c r="BK387" s="4"/>
      <c r="BL387" s="56"/>
      <c r="BM387" s="56"/>
      <c r="BN387" s="4"/>
      <c r="BO387" s="4"/>
      <c r="BP387" s="4"/>
      <c r="BQ387" s="4"/>
      <c r="BR387" s="4"/>
      <c r="BS387" s="4"/>
    </row>
    <row r="388">
      <c r="A388" s="172"/>
      <c r="B388" s="4"/>
      <c r="C388" s="4"/>
      <c r="D388" s="4"/>
      <c r="E388" s="4"/>
      <c r="F388" s="171"/>
      <c r="G388" s="4"/>
      <c r="H388" s="4"/>
      <c r="I388" s="4"/>
      <c r="J388" s="4"/>
      <c r="K388" s="172"/>
      <c r="L388" s="4"/>
      <c r="M388" s="4"/>
      <c r="N388" s="4"/>
      <c r="O388" s="4"/>
      <c r="P388" s="171"/>
      <c r="Q388" s="4"/>
      <c r="R388" s="4"/>
      <c r="S388" s="4"/>
      <c r="T388" s="4"/>
      <c r="U388" s="172"/>
      <c r="V388" s="4"/>
      <c r="W388" s="4"/>
      <c r="X388" s="4"/>
      <c r="Y388" s="4"/>
      <c r="Z388" s="171"/>
      <c r="AA388" s="4"/>
      <c r="AB388" s="4"/>
      <c r="AC388" s="4"/>
      <c r="AD388" s="4"/>
      <c r="AE388" s="170"/>
      <c r="AF388" s="170"/>
      <c r="AG388" s="170"/>
      <c r="AH388" s="56"/>
      <c r="AI388" s="56"/>
      <c r="AJ388" s="4"/>
      <c r="AK388" s="4"/>
      <c r="AL388" s="4"/>
      <c r="AM388" s="4"/>
      <c r="AN388" s="56"/>
      <c r="AO388" s="56"/>
      <c r="AP388" s="4"/>
      <c r="AQ388" s="4"/>
      <c r="AR388" s="4"/>
      <c r="AS388" s="4"/>
      <c r="AT388" s="56"/>
      <c r="AU388" s="56"/>
      <c r="AV388" s="4"/>
      <c r="AW388" s="4"/>
      <c r="AX388" s="4"/>
      <c r="AY388" s="4"/>
      <c r="AZ388" s="56"/>
      <c r="BA388" s="56"/>
      <c r="BB388" s="4"/>
      <c r="BC388" s="4"/>
      <c r="BD388" s="4"/>
      <c r="BE388" s="4"/>
      <c r="BF388" s="56"/>
      <c r="BG388" s="56"/>
      <c r="BH388" s="4"/>
      <c r="BI388" s="4"/>
      <c r="BJ388" s="4"/>
      <c r="BK388" s="4"/>
      <c r="BL388" s="56"/>
      <c r="BM388" s="56"/>
      <c r="BN388" s="4"/>
      <c r="BO388" s="4"/>
      <c r="BP388" s="4"/>
      <c r="BQ388" s="4"/>
      <c r="BR388" s="4"/>
      <c r="BS388" s="4"/>
    </row>
    <row r="389">
      <c r="A389" s="172"/>
      <c r="B389" s="4"/>
      <c r="C389" s="4"/>
      <c r="D389" s="4"/>
      <c r="E389" s="4"/>
      <c r="F389" s="171"/>
      <c r="G389" s="4"/>
      <c r="H389" s="4"/>
      <c r="I389" s="4"/>
      <c r="J389" s="4"/>
      <c r="K389" s="172"/>
      <c r="L389" s="4"/>
      <c r="M389" s="4"/>
      <c r="N389" s="4"/>
      <c r="O389" s="4"/>
      <c r="P389" s="171"/>
      <c r="Q389" s="4"/>
      <c r="R389" s="4"/>
      <c r="S389" s="4"/>
      <c r="T389" s="4"/>
      <c r="U389" s="172"/>
      <c r="V389" s="4"/>
      <c r="W389" s="4"/>
      <c r="X389" s="4"/>
      <c r="Y389" s="4"/>
      <c r="Z389" s="171"/>
      <c r="AA389" s="4"/>
      <c r="AB389" s="4"/>
      <c r="AC389" s="4"/>
      <c r="AD389" s="4"/>
      <c r="AE389" s="170"/>
      <c r="AF389" s="170"/>
      <c r="AG389" s="170"/>
      <c r="AH389" s="56"/>
      <c r="AI389" s="56"/>
      <c r="AJ389" s="4"/>
      <c r="AK389" s="4"/>
      <c r="AL389" s="4"/>
      <c r="AM389" s="4"/>
      <c r="AN389" s="56"/>
      <c r="AO389" s="56"/>
      <c r="AP389" s="4"/>
      <c r="AQ389" s="4"/>
      <c r="AR389" s="4"/>
      <c r="AS389" s="4"/>
      <c r="AT389" s="56"/>
      <c r="AU389" s="56"/>
      <c r="AV389" s="4"/>
      <c r="AW389" s="4"/>
      <c r="AX389" s="4"/>
      <c r="AY389" s="4"/>
      <c r="AZ389" s="56"/>
      <c r="BA389" s="56"/>
      <c r="BB389" s="4"/>
      <c r="BC389" s="4"/>
      <c r="BD389" s="4"/>
      <c r="BE389" s="4"/>
      <c r="BF389" s="56"/>
      <c r="BG389" s="56"/>
      <c r="BH389" s="4"/>
      <c r="BI389" s="4"/>
      <c r="BJ389" s="4"/>
      <c r="BK389" s="4"/>
      <c r="BL389" s="56"/>
      <c r="BM389" s="56"/>
      <c r="BN389" s="4"/>
      <c r="BO389" s="4"/>
      <c r="BP389" s="4"/>
      <c r="BQ389" s="4"/>
      <c r="BR389" s="4"/>
      <c r="BS389" s="4"/>
    </row>
    <row r="390">
      <c r="A390" s="172"/>
      <c r="B390" s="4"/>
      <c r="C390" s="4"/>
      <c r="D390" s="4"/>
      <c r="E390" s="4"/>
      <c r="F390" s="171"/>
      <c r="G390" s="4"/>
      <c r="H390" s="4"/>
      <c r="I390" s="4"/>
      <c r="J390" s="4"/>
      <c r="K390" s="172"/>
      <c r="L390" s="4"/>
      <c r="M390" s="4"/>
      <c r="N390" s="4"/>
      <c r="O390" s="4"/>
      <c r="P390" s="171"/>
      <c r="Q390" s="4"/>
      <c r="R390" s="4"/>
      <c r="S390" s="4"/>
      <c r="T390" s="4"/>
      <c r="U390" s="172"/>
      <c r="V390" s="4"/>
      <c r="W390" s="4"/>
      <c r="X390" s="4"/>
      <c r="Y390" s="4"/>
      <c r="Z390" s="171"/>
      <c r="AA390" s="4"/>
      <c r="AB390" s="4"/>
      <c r="AC390" s="4"/>
      <c r="AD390" s="4"/>
      <c r="AE390" s="170"/>
      <c r="AF390" s="170"/>
      <c r="AG390" s="170"/>
      <c r="AH390" s="56"/>
      <c r="AI390" s="56"/>
      <c r="AJ390" s="4"/>
      <c r="AK390" s="4"/>
      <c r="AL390" s="4"/>
      <c r="AM390" s="4"/>
      <c r="AN390" s="56"/>
      <c r="AO390" s="56"/>
      <c r="AP390" s="4"/>
      <c r="AQ390" s="4"/>
      <c r="AR390" s="4"/>
      <c r="AS390" s="4"/>
      <c r="AT390" s="56"/>
      <c r="AU390" s="56"/>
      <c r="AV390" s="4"/>
      <c r="AW390" s="4"/>
      <c r="AX390" s="4"/>
      <c r="AY390" s="4"/>
      <c r="AZ390" s="56"/>
      <c r="BA390" s="56"/>
      <c r="BB390" s="4"/>
      <c r="BC390" s="4"/>
      <c r="BD390" s="4"/>
      <c r="BE390" s="4"/>
      <c r="BF390" s="56"/>
      <c r="BG390" s="56"/>
      <c r="BH390" s="4"/>
      <c r="BI390" s="4"/>
      <c r="BJ390" s="4"/>
      <c r="BK390" s="4"/>
      <c r="BL390" s="56"/>
      <c r="BM390" s="56"/>
      <c r="BN390" s="4"/>
      <c r="BO390" s="4"/>
      <c r="BP390" s="4"/>
      <c r="BQ390" s="4"/>
      <c r="BR390" s="4"/>
      <c r="BS390" s="4"/>
    </row>
    <row r="391">
      <c r="A391" s="172"/>
      <c r="B391" s="4"/>
      <c r="C391" s="4"/>
      <c r="D391" s="4"/>
      <c r="E391" s="4"/>
      <c r="F391" s="171"/>
      <c r="G391" s="4"/>
      <c r="H391" s="4"/>
      <c r="I391" s="4"/>
      <c r="J391" s="4"/>
      <c r="K391" s="172"/>
      <c r="L391" s="4"/>
      <c r="M391" s="4"/>
      <c r="N391" s="4"/>
      <c r="O391" s="4"/>
      <c r="P391" s="171"/>
      <c r="Q391" s="4"/>
      <c r="R391" s="4"/>
      <c r="S391" s="4"/>
      <c r="T391" s="4"/>
      <c r="U391" s="172"/>
      <c r="V391" s="4"/>
      <c r="W391" s="4"/>
      <c r="X391" s="4"/>
      <c r="Y391" s="4"/>
      <c r="Z391" s="171"/>
      <c r="AA391" s="4"/>
      <c r="AB391" s="4"/>
      <c r="AC391" s="4"/>
      <c r="AD391" s="4"/>
      <c r="AE391" s="170"/>
      <c r="AF391" s="170"/>
      <c r="AG391" s="170"/>
      <c r="AH391" s="56"/>
      <c r="AI391" s="56"/>
      <c r="AJ391" s="4"/>
      <c r="AK391" s="4"/>
      <c r="AL391" s="4"/>
      <c r="AM391" s="4"/>
      <c r="AN391" s="56"/>
      <c r="AO391" s="56"/>
      <c r="AP391" s="4"/>
      <c r="AQ391" s="4"/>
      <c r="AR391" s="4"/>
      <c r="AS391" s="4"/>
      <c r="AT391" s="56"/>
      <c r="AU391" s="56"/>
      <c r="AV391" s="4"/>
      <c r="AW391" s="4"/>
      <c r="AX391" s="4"/>
      <c r="AY391" s="4"/>
      <c r="AZ391" s="56"/>
      <c r="BA391" s="56"/>
      <c r="BB391" s="4"/>
      <c r="BC391" s="4"/>
      <c r="BD391" s="4"/>
      <c r="BE391" s="4"/>
      <c r="BF391" s="56"/>
      <c r="BG391" s="56"/>
      <c r="BH391" s="4"/>
      <c r="BI391" s="4"/>
      <c r="BJ391" s="4"/>
      <c r="BK391" s="4"/>
      <c r="BL391" s="56"/>
      <c r="BM391" s="56"/>
      <c r="BN391" s="4"/>
      <c r="BO391" s="4"/>
      <c r="BP391" s="4"/>
      <c r="BQ391" s="4"/>
      <c r="BR391" s="4"/>
      <c r="BS391" s="4"/>
    </row>
    <row r="392">
      <c r="A392" s="172"/>
      <c r="B392" s="4"/>
      <c r="C392" s="4"/>
      <c r="D392" s="4"/>
      <c r="E392" s="4"/>
      <c r="F392" s="171"/>
      <c r="G392" s="4"/>
      <c r="H392" s="4"/>
      <c r="I392" s="4"/>
      <c r="J392" s="4"/>
      <c r="K392" s="172"/>
      <c r="L392" s="4"/>
      <c r="M392" s="4"/>
      <c r="N392" s="4"/>
      <c r="O392" s="4"/>
      <c r="P392" s="171"/>
      <c r="Q392" s="4"/>
      <c r="R392" s="4"/>
      <c r="S392" s="4"/>
      <c r="T392" s="4"/>
      <c r="U392" s="172"/>
      <c r="V392" s="4"/>
      <c r="W392" s="4"/>
      <c r="X392" s="4"/>
      <c r="Y392" s="4"/>
      <c r="Z392" s="171"/>
      <c r="AA392" s="4"/>
      <c r="AB392" s="4"/>
      <c r="AC392" s="4"/>
      <c r="AD392" s="4"/>
      <c r="AE392" s="170"/>
      <c r="AF392" s="170"/>
      <c r="AG392" s="170"/>
      <c r="AH392" s="56"/>
      <c r="AI392" s="56"/>
      <c r="AJ392" s="4"/>
      <c r="AK392" s="4"/>
      <c r="AL392" s="4"/>
      <c r="AM392" s="4"/>
      <c r="AN392" s="56"/>
      <c r="AO392" s="56"/>
      <c r="AP392" s="4"/>
      <c r="AQ392" s="4"/>
      <c r="AR392" s="4"/>
      <c r="AS392" s="4"/>
      <c r="AT392" s="56"/>
      <c r="AU392" s="56"/>
      <c r="AV392" s="4"/>
      <c r="AW392" s="4"/>
      <c r="AX392" s="4"/>
      <c r="AY392" s="4"/>
      <c r="AZ392" s="56"/>
      <c r="BA392" s="56"/>
      <c r="BB392" s="4"/>
      <c r="BC392" s="4"/>
      <c r="BD392" s="4"/>
      <c r="BE392" s="4"/>
      <c r="BF392" s="56"/>
      <c r="BG392" s="56"/>
      <c r="BH392" s="4"/>
      <c r="BI392" s="4"/>
      <c r="BJ392" s="4"/>
      <c r="BK392" s="4"/>
      <c r="BL392" s="56"/>
      <c r="BM392" s="56"/>
      <c r="BN392" s="4"/>
      <c r="BO392" s="4"/>
      <c r="BP392" s="4"/>
      <c r="BQ392" s="4"/>
      <c r="BR392" s="4"/>
      <c r="BS392" s="4"/>
    </row>
    <row r="393">
      <c r="A393" s="172"/>
      <c r="B393" s="4"/>
      <c r="C393" s="4"/>
      <c r="D393" s="4"/>
      <c r="E393" s="4"/>
      <c r="F393" s="171"/>
      <c r="G393" s="4"/>
      <c r="H393" s="4"/>
      <c r="I393" s="4"/>
      <c r="J393" s="4"/>
      <c r="K393" s="172"/>
      <c r="L393" s="4"/>
      <c r="M393" s="4"/>
      <c r="N393" s="4"/>
      <c r="O393" s="4"/>
      <c r="P393" s="171"/>
      <c r="Q393" s="4"/>
      <c r="R393" s="4"/>
      <c r="S393" s="4"/>
      <c r="T393" s="4"/>
      <c r="U393" s="172"/>
      <c r="V393" s="4"/>
      <c r="W393" s="4"/>
      <c r="X393" s="4"/>
      <c r="Y393" s="4"/>
      <c r="Z393" s="171"/>
      <c r="AA393" s="4"/>
      <c r="AB393" s="4"/>
      <c r="AC393" s="4"/>
      <c r="AD393" s="4"/>
      <c r="AE393" s="170"/>
      <c r="AF393" s="170"/>
      <c r="AG393" s="170"/>
      <c r="AH393" s="56"/>
      <c r="AI393" s="56"/>
      <c r="AJ393" s="4"/>
      <c r="AK393" s="4"/>
      <c r="AL393" s="4"/>
      <c r="AM393" s="4"/>
      <c r="AN393" s="56"/>
      <c r="AO393" s="56"/>
      <c r="AP393" s="4"/>
      <c r="AQ393" s="4"/>
      <c r="AR393" s="4"/>
      <c r="AS393" s="4"/>
      <c r="AT393" s="56"/>
      <c r="AU393" s="56"/>
      <c r="AV393" s="4"/>
      <c r="AW393" s="4"/>
      <c r="AX393" s="4"/>
      <c r="AY393" s="4"/>
      <c r="AZ393" s="56"/>
      <c r="BA393" s="56"/>
      <c r="BB393" s="4"/>
      <c r="BC393" s="4"/>
      <c r="BD393" s="4"/>
      <c r="BE393" s="4"/>
      <c r="BF393" s="56"/>
      <c r="BG393" s="56"/>
      <c r="BH393" s="4"/>
      <c r="BI393" s="4"/>
      <c r="BJ393" s="4"/>
      <c r="BK393" s="4"/>
      <c r="BL393" s="56"/>
      <c r="BM393" s="56"/>
      <c r="BN393" s="4"/>
      <c r="BO393" s="4"/>
      <c r="BP393" s="4"/>
      <c r="BQ393" s="4"/>
      <c r="BR393" s="4"/>
      <c r="BS393" s="4"/>
    </row>
    <row r="394">
      <c r="A394" s="172"/>
      <c r="B394" s="4"/>
      <c r="C394" s="4"/>
      <c r="D394" s="4"/>
      <c r="E394" s="4"/>
      <c r="F394" s="171"/>
      <c r="G394" s="4"/>
      <c r="H394" s="4"/>
      <c r="I394" s="4"/>
      <c r="J394" s="4"/>
      <c r="K394" s="172"/>
      <c r="L394" s="4"/>
      <c r="M394" s="4"/>
      <c r="N394" s="4"/>
      <c r="O394" s="4"/>
      <c r="P394" s="171"/>
      <c r="Q394" s="4"/>
      <c r="R394" s="4"/>
      <c r="S394" s="4"/>
      <c r="T394" s="4"/>
      <c r="U394" s="172"/>
      <c r="V394" s="4"/>
      <c r="W394" s="4"/>
      <c r="X394" s="4"/>
      <c r="Y394" s="4"/>
      <c r="Z394" s="171"/>
      <c r="AA394" s="4"/>
      <c r="AB394" s="4"/>
      <c r="AC394" s="4"/>
      <c r="AD394" s="4"/>
      <c r="AE394" s="170"/>
      <c r="AF394" s="170"/>
      <c r="AG394" s="170"/>
      <c r="AH394" s="56"/>
      <c r="AI394" s="56"/>
      <c r="AJ394" s="4"/>
      <c r="AK394" s="4"/>
      <c r="AL394" s="4"/>
      <c r="AM394" s="4"/>
      <c r="AN394" s="56"/>
      <c r="AO394" s="56"/>
      <c r="AP394" s="4"/>
      <c r="AQ394" s="4"/>
      <c r="AR394" s="4"/>
      <c r="AS394" s="4"/>
      <c r="AT394" s="56"/>
      <c r="AU394" s="56"/>
      <c r="AV394" s="4"/>
      <c r="AW394" s="4"/>
      <c r="AX394" s="4"/>
      <c r="AY394" s="4"/>
      <c r="AZ394" s="56"/>
      <c r="BA394" s="56"/>
      <c r="BB394" s="4"/>
      <c r="BC394" s="4"/>
      <c r="BD394" s="4"/>
      <c r="BE394" s="4"/>
      <c r="BF394" s="56"/>
      <c r="BG394" s="56"/>
      <c r="BH394" s="4"/>
      <c r="BI394" s="4"/>
      <c r="BJ394" s="4"/>
      <c r="BK394" s="4"/>
      <c r="BL394" s="56"/>
      <c r="BM394" s="56"/>
      <c r="BN394" s="4"/>
      <c r="BO394" s="4"/>
      <c r="BP394" s="4"/>
      <c r="BQ394" s="4"/>
      <c r="BR394" s="4"/>
      <c r="BS394" s="4"/>
    </row>
    <row r="395">
      <c r="A395" s="172"/>
      <c r="B395" s="4"/>
      <c r="C395" s="4"/>
      <c r="D395" s="4"/>
      <c r="E395" s="4"/>
      <c r="F395" s="171"/>
      <c r="G395" s="4"/>
      <c r="H395" s="4"/>
      <c r="I395" s="4"/>
      <c r="J395" s="4"/>
      <c r="K395" s="172"/>
      <c r="L395" s="4"/>
      <c r="M395" s="4"/>
      <c r="N395" s="4"/>
      <c r="O395" s="4"/>
      <c r="P395" s="171"/>
      <c r="Q395" s="4"/>
      <c r="R395" s="4"/>
      <c r="S395" s="4"/>
      <c r="T395" s="4"/>
      <c r="U395" s="172"/>
      <c r="V395" s="4"/>
      <c r="W395" s="4"/>
      <c r="X395" s="4"/>
      <c r="Y395" s="4"/>
      <c r="Z395" s="171"/>
      <c r="AA395" s="4"/>
      <c r="AB395" s="4"/>
      <c r="AC395" s="4"/>
      <c r="AD395" s="4"/>
      <c r="AE395" s="170"/>
      <c r="AF395" s="170"/>
      <c r="AG395" s="170"/>
      <c r="AH395" s="56"/>
      <c r="AI395" s="56"/>
      <c r="AJ395" s="4"/>
      <c r="AK395" s="4"/>
      <c r="AL395" s="4"/>
      <c r="AM395" s="4"/>
      <c r="AN395" s="56"/>
      <c r="AO395" s="56"/>
      <c r="AP395" s="4"/>
      <c r="AQ395" s="4"/>
      <c r="AR395" s="4"/>
      <c r="AS395" s="4"/>
      <c r="AT395" s="56"/>
      <c r="AU395" s="56"/>
      <c r="AV395" s="4"/>
      <c r="AW395" s="4"/>
      <c r="AX395" s="4"/>
      <c r="AY395" s="4"/>
      <c r="AZ395" s="56"/>
      <c r="BA395" s="56"/>
      <c r="BB395" s="4"/>
      <c r="BC395" s="4"/>
      <c r="BD395" s="4"/>
      <c r="BE395" s="4"/>
      <c r="BF395" s="56"/>
      <c r="BG395" s="56"/>
      <c r="BH395" s="4"/>
      <c r="BI395" s="4"/>
      <c r="BJ395" s="4"/>
      <c r="BK395" s="4"/>
      <c r="BL395" s="56"/>
      <c r="BM395" s="56"/>
      <c r="BN395" s="4"/>
      <c r="BO395" s="4"/>
      <c r="BP395" s="4"/>
      <c r="BQ395" s="4"/>
      <c r="BR395" s="4"/>
      <c r="BS395" s="4"/>
    </row>
    <row r="396">
      <c r="A396" s="172"/>
      <c r="B396" s="4"/>
      <c r="C396" s="4"/>
      <c r="D396" s="4"/>
      <c r="E396" s="4"/>
      <c r="F396" s="171"/>
      <c r="G396" s="4"/>
      <c r="H396" s="4"/>
      <c r="I396" s="4"/>
      <c r="J396" s="4"/>
      <c r="K396" s="172"/>
      <c r="L396" s="4"/>
      <c r="M396" s="4"/>
      <c r="N396" s="4"/>
      <c r="O396" s="4"/>
      <c r="P396" s="171"/>
      <c r="Q396" s="4"/>
      <c r="R396" s="4"/>
      <c r="S396" s="4"/>
      <c r="T396" s="4"/>
      <c r="U396" s="172"/>
      <c r="V396" s="4"/>
      <c r="W396" s="4"/>
      <c r="X396" s="4"/>
      <c r="Y396" s="4"/>
      <c r="Z396" s="171"/>
      <c r="AA396" s="4"/>
      <c r="AB396" s="4"/>
      <c r="AC396" s="4"/>
      <c r="AD396" s="4"/>
      <c r="AE396" s="170"/>
      <c r="AF396" s="170"/>
      <c r="AG396" s="170"/>
      <c r="AH396" s="56"/>
      <c r="AI396" s="56"/>
      <c r="AJ396" s="4"/>
      <c r="AK396" s="4"/>
      <c r="AL396" s="4"/>
      <c r="AM396" s="4"/>
      <c r="AN396" s="56"/>
      <c r="AO396" s="56"/>
      <c r="AP396" s="4"/>
      <c r="AQ396" s="4"/>
      <c r="AR396" s="4"/>
      <c r="AS396" s="4"/>
      <c r="AT396" s="56"/>
      <c r="AU396" s="56"/>
      <c r="AV396" s="4"/>
      <c r="AW396" s="4"/>
      <c r="AX396" s="4"/>
      <c r="AY396" s="4"/>
      <c r="AZ396" s="56"/>
      <c r="BA396" s="56"/>
      <c r="BB396" s="4"/>
      <c r="BC396" s="4"/>
      <c r="BD396" s="4"/>
      <c r="BE396" s="4"/>
      <c r="BF396" s="56"/>
      <c r="BG396" s="56"/>
      <c r="BH396" s="4"/>
      <c r="BI396" s="4"/>
      <c r="BJ396" s="4"/>
      <c r="BK396" s="4"/>
      <c r="BL396" s="56"/>
      <c r="BM396" s="56"/>
      <c r="BN396" s="4"/>
      <c r="BO396" s="4"/>
      <c r="BP396" s="4"/>
      <c r="BQ396" s="4"/>
      <c r="BR396" s="4"/>
      <c r="BS396" s="4"/>
    </row>
    <row r="397">
      <c r="A397" s="172"/>
      <c r="B397" s="4"/>
      <c r="C397" s="4"/>
      <c r="D397" s="4"/>
      <c r="E397" s="4"/>
      <c r="F397" s="171"/>
      <c r="G397" s="4"/>
      <c r="H397" s="4"/>
      <c r="I397" s="4"/>
      <c r="J397" s="4"/>
      <c r="K397" s="172"/>
      <c r="L397" s="4"/>
      <c r="M397" s="4"/>
      <c r="N397" s="4"/>
      <c r="O397" s="4"/>
      <c r="P397" s="171"/>
      <c r="Q397" s="4"/>
      <c r="R397" s="4"/>
      <c r="S397" s="4"/>
      <c r="T397" s="4"/>
      <c r="U397" s="172"/>
      <c r="V397" s="4"/>
      <c r="W397" s="4"/>
      <c r="X397" s="4"/>
      <c r="Y397" s="4"/>
      <c r="Z397" s="171"/>
      <c r="AA397" s="4"/>
      <c r="AB397" s="4"/>
      <c r="AC397" s="4"/>
      <c r="AD397" s="4"/>
      <c r="AE397" s="170"/>
      <c r="AF397" s="170"/>
      <c r="AG397" s="170"/>
      <c r="AH397" s="56"/>
      <c r="AI397" s="56"/>
      <c r="AJ397" s="4"/>
      <c r="AK397" s="4"/>
      <c r="AL397" s="4"/>
      <c r="AM397" s="4"/>
      <c r="AN397" s="56"/>
      <c r="AO397" s="56"/>
      <c r="AP397" s="4"/>
      <c r="AQ397" s="4"/>
      <c r="AR397" s="4"/>
      <c r="AS397" s="4"/>
      <c r="AT397" s="56"/>
      <c r="AU397" s="56"/>
      <c r="AV397" s="4"/>
      <c r="AW397" s="4"/>
      <c r="AX397" s="4"/>
      <c r="AY397" s="4"/>
      <c r="AZ397" s="56"/>
      <c r="BA397" s="56"/>
      <c r="BB397" s="4"/>
      <c r="BC397" s="4"/>
      <c r="BD397" s="4"/>
      <c r="BE397" s="4"/>
      <c r="BF397" s="56"/>
      <c r="BG397" s="56"/>
      <c r="BH397" s="4"/>
      <c r="BI397" s="4"/>
      <c r="BJ397" s="4"/>
      <c r="BK397" s="4"/>
      <c r="BL397" s="56"/>
      <c r="BM397" s="56"/>
      <c r="BN397" s="4"/>
      <c r="BO397" s="4"/>
      <c r="BP397" s="4"/>
      <c r="BQ397" s="4"/>
      <c r="BR397" s="4"/>
      <c r="BS397" s="4"/>
    </row>
    <row r="398">
      <c r="A398" s="172"/>
      <c r="B398" s="4"/>
      <c r="C398" s="4"/>
      <c r="D398" s="4"/>
      <c r="E398" s="4"/>
      <c r="F398" s="171"/>
      <c r="G398" s="4"/>
      <c r="H398" s="4"/>
      <c r="I398" s="4"/>
      <c r="J398" s="4"/>
      <c r="K398" s="172"/>
      <c r="L398" s="4"/>
      <c r="M398" s="4"/>
      <c r="N398" s="4"/>
      <c r="O398" s="4"/>
      <c r="P398" s="171"/>
      <c r="Q398" s="4"/>
      <c r="R398" s="4"/>
      <c r="S398" s="4"/>
      <c r="T398" s="4"/>
      <c r="U398" s="172"/>
      <c r="V398" s="4"/>
      <c r="W398" s="4"/>
      <c r="X398" s="4"/>
      <c r="Y398" s="4"/>
      <c r="Z398" s="171"/>
      <c r="AA398" s="4"/>
      <c r="AB398" s="4"/>
      <c r="AC398" s="4"/>
      <c r="AD398" s="4"/>
      <c r="AE398" s="170"/>
      <c r="AF398" s="170"/>
      <c r="AG398" s="170"/>
      <c r="AH398" s="56"/>
      <c r="AI398" s="56"/>
      <c r="AJ398" s="4"/>
      <c r="AK398" s="4"/>
      <c r="AL398" s="4"/>
      <c r="AM398" s="4"/>
      <c r="AN398" s="56"/>
      <c r="AO398" s="56"/>
      <c r="AP398" s="4"/>
      <c r="AQ398" s="4"/>
      <c r="AR398" s="4"/>
      <c r="AS398" s="4"/>
      <c r="AT398" s="56"/>
      <c r="AU398" s="56"/>
      <c r="AV398" s="4"/>
      <c r="AW398" s="4"/>
      <c r="AX398" s="4"/>
      <c r="AY398" s="4"/>
      <c r="AZ398" s="56"/>
      <c r="BA398" s="56"/>
      <c r="BB398" s="4"/>
      <c r="BC398" s="4"/>
      <c r="BD398" s="4"/>
      <c r="BE398" s="4"/>
      <c r="BF398" s="56"/>
      <c r="BG398" s="56"/>
      <c r="BH398" s="4"/>
      <c r="BI398" s="4"/>
      <c r="BJ398" s="4"/>
      <c r="BK398" s="4"/>
      <c r="BL398" s="56"/>
      <c r="BM398" s="56"/>
      <c r="BN398" s="4"/>
      <c r="BO398" s="4"/>
      <c r="BP398" s="4"/>
      <c r="BQ398" s="4"/>
      <c r="BR398" s="4"/>
      <c r="BS398" s="4"/>
    </row>
    <row r="399">
      <c r="A399" s="172"/>
      <c r="B399" s="4"/>
      <c r="C399" s="4"/>
      <c r="D399" s="4"/>
      <c r="E399" s="4"/>
      <c r="F399" s="171"/>
      <c r="G399" s="4"/>
      <c r="H399" s="4"/>
      <c r="I399" s="4"/>
      <c r="J399" s="4"/>
      <c r="K399" s="172"/>
      <c r="L399" s="4"/>
      <c r="M399" s="4"/>
      <c r="N399" s="4"/>
      <c r="O399" s="4"/>
      <c r="P399" s="171"/>
      <c r="Q399" s="4"/>
      <c r="R399" s="4"/>
      <c r="S399" s="4"/>
      <c r="T399" s="4"/>
      <c r="U399" s="172"/>
      <c r="V399" s="4"/>
      <c r="W399" s="4"/>
      <c r="X399" s="4"/>
      <c r="Y399" s="4"/>
      <c r="Z399" s="171"/>
      <c r="AA399" s="4"/>
      <c r="AB399" s="4"/>
      <c r="AC399" s="4"/>
      <c r="AD399" s="4"/>
      <c r="AE399" s="170"/>
      <c r="AF399" s="170"/>
      <c r="AG399" s="170"/>
      <c r="AH399" s="56"/>
      <c r="AI399" s="56"/>
      <c r="AJ399" s="4"/>
      <c r="AK399" s="4"/>
      <c r="AL399" s="4"/>
      <c r="AM399" s="4"/>
      <c r="AN399" s="56"/>
      <c r="AO399" s="56"/>
      <c r="AP399" s="4"/>
      <c r="AQ399" s="4"/>
      <c r="AR399" s="4"/>
      <c r="AS399" s="4"/>
      <c r="AT399" s="56"/>
      <c r="AU399" s="56"/>
      <c r="AV399" s="4"/>
      <c r="AW399" s="4"/>
      <c r="AX399" s="4"/>
      <c r="AY399" s="4"/>
      <c r="AZ399" s="56"/>
      <c r="BA399" s="56"/>
      <c r="BB399" s="4"/>
      <c r="BC399" s="4"/>
      <c r="BD399" s="4"/>
      <c r="BE399" s="4"/>
      <c r="BF399" s="56"/>
      <c r="BG399" s="56"/>
      <c r="BH399" s="4"/>
      <c r="BI399" s="4"/>
      <c r="BJ399" s="4"/>
      <c r="BK399" s="4"/>
      <c r="BL399" s="56"/>
      <c r="BM399" s="56"/>
      <c r="BN399" s="4"/>
      <c r="BO399" s="4"/>
      <c r="BP399" s="4"/>
      <c r="BQ399" s="4"/>
      <c r="BR399" s="4"/>
      <c r="BS399" s="4"/>
    </row>
    <row r="400">
      <c r="A400" s="172"/>
      <c r="B400" s="4"/>
      <c r="C400" s="4"/>
      <c r="D400" s="4"/>
      <c r="E400" s="4"/>
      <c r="F400" s="171"/>
      <c r="G400" s="4"/>
      <c r="H400" s="4"/>
      <c r="I400" s="4"/>
      <c r="J400" s="4"/>
      <c r="K400" s="172"/>
      <c r="L400" s="4"/>
      <c r="M400" s="4"/>
      <c r="N400" s="4"/>
      <c r="O400" s="4"/>
      <c r="P400" s="171"/>
      <c r="Q400" s="4"/>
      <c r="R400" s="4"/>
      <c r="S400" s="4"/>
      <c r="T400" s="4"/>
      <c r="U400" s="172"/>
      <c r="V400" s="4"/>
      <c r="W400" s="4"/>
      <c r="X400" s="4"/>
      <c r="Y400" s="4"/>
      <c r="Z400" s="171"/>
      <c r="AA400" s="4"/>
      <c r="AB400" s="4"/>
      <c r="AC400" s="4"/>
      <c r="AD400" s="4"/>
      <c r="AE400" s="170"/>
      <c r="AF400" s="170"/>
      <c r="AG400" s="170"/>
      <c r="AH400" s="56"/>
      <c r="AI400" s="56"/>
      <c r="AJ400" s="4"/>
      <c r="AK400" s="4"/>
      <c r="AL400" s="4"/>
      <c r="AM400" s="4"/>
      <c r="AN400" s="56"/>
      <c r="AO400" s="56"/>
      <c r="AP400" s="4"/>
      <c r="AQ400" s="4"/>
      <c r="AR400" s="4"/>
      <c r="AS400" s="4"/>
      <c r="AT400" s="56"/>
      <c r="AU400" s="56"/>
      <c r="AV400" s="4"/>
      <c r="AW400" s="4"/>
      <c r="AX400" s="4"/>
      <c r="AY400" s="4"/>
      <c r="AZ400" s="56"/>
      <c r="BA400" s="56"/>
      <c r="BB400" s="4"/>
      <c r="BC400" s="4"/>
      <c r="BD400" s="4"/>
      <c r="BE400" s="4"/>
      <c r="BF400" s="56"/>
      <c r="BG400" s="56"/>
      <c r="BH400" s="4"/>
      <c r="BI400" s="4"/>
      <c r="BJ400" s="4"/>
      <c r="BK400" s="4"/>
      <c r="BL400" s="56"/>
      <c r="BM400" s="56"/>
      <c r="BN400" s="4"/>
      <c r="BO400" s="4"/>
      <c r="BP400" s="4"/>
      <c r="BQ400" s="4"/>
      <c r="BR400" s="4"/>
      <c r="BS400" s="4"/>
    </row>
    <row r="401">
      <c r="A401" s="172"/>
      <c r="B401" s="4"/>
      <c r="C401" s="4"/>
      <c r="D401" s="4"/>
      <c r="E401" s="4"/>
      <c r="F401" s="171"/>
      <c r="G401" s="4"/>
      <c r="H401" s="4"/>
      <c r="I401" s="4"/>
      <c r="J401" s="4"/>
      <c r="K401" s="172"/>
      <c r="L401" s="4"/>
      <c r="M401" s="4"/>
      <c r="N401" s="4"/>
      <c r="O401" s="4"/>
      <c r="P401" s="171"/>
      <c r="Q401" s="4"/>
      <c r="R401" s="4"/>
      <c r="S401" s="4"/>
      <c r="T401" s="4"/>
      <c r="U401" s="172"/>
      <c r="V401" s="4"/>
      <c r="W401" s="4"/>
      <c r="X401" s="4"/>
      <c r="Y401" s="4"/>
      <c r="Z401" s="171"/>
      <c r="AA401" s="4"/>
      <c r="AB401" s="4"/>
      <c r="AC401" s="4"/>
      <c r="AD401" s="4"/>
      <c r="AE401" s="170"/>
      <c r="AF401" s="170"/>
      <c r="AG401" s="170"/>
      <c r="AH401" s="56"/>
      <c r="AI401" s="56"/>
      <c r="AJ401" s="4"/>
      <c r="AK401" s="4"/>
      <c r="AL401" s="4"/>
      <c r="AM401" s="4"/>
      <c r="AN401" s="56"/>
      <c r="AO401" s="56"/>
      <c r="AP401" s="4"/>
      <c r="AQ401" s="4"/>
      <c r="AR401" s="4"/>
      <c r="AS401" s="4"/>
      <c r="AT401" s="56"/>
      <c r="AU401" s="56"/>
      <c r="AV401" s="4"/>
      <c r="AW401" s="4"/>
      <c r="AX401" s="4"/>
      <c r="AY401" s="4"/>
      <c r="AZ401" s="56"/>
      <c r="BA401" s="56"/>
      <c r="BB401" s="4"/>
      <c r="BC401" s="4"/>
      <c r="BD401" s="4"/>
      <c r="BE401" s="4"/>
      <c r="BF401" s="56"/>
      <c r="BG401" s="56"/>
      <c r="BH401" s="4"/>
      <c r="BI401" s="4"/>
      <c r="BJ401" s="4"/>
      <c r="BK401" s="4"/>
      <c r="BL401" s="56"/>
      <c r="BM401" s="56"/>
      <c r="BN401" s="4"/>
      <c r="BO401" s="4"/>
      <c r="BP401" s="4"/>
      <c r="BQ401" s="4"/>
      <c r="BR401" s="4"/>
      <c r="BS401" s="4"/>
    </row>
    <row r="402">
      <c r="A402" s="172"/>
      <c r="B402" s="4"/>
      <c r="C402" s="4"/>
      <c r="D402" s="4"/>
      <c r="E402" s="4"/>
      <c r="F402" s="171"/>
      <c r="G402" s="4"/>
      <c r="H402" s="4"/>
      <c r="I402" s="4"/>
      <c r="J402" s="4"/>
      <c r="K402" s="172"/>
      <c r="L402" s="4"/>
      <c r="M402" s="4"/>
      <c r="N402" s="4"/>
      <c r="O402" s="4"/>
      <c r="P402" s="171"/>
      <c r="Q402" s="4"/>
      <c r="R402" s="4"/>
      <c r="S402" s="4"/>
      <c r="T402" s="4"/>
      <c r="U402" s="172"/>
      <c r="V402" s="4"/>
      <c r="W402" s="4"/>
      <c r="X402" s="4"/>
      <c r="Y402" s="4"/>
      <c r="Z402" s="171"/>
      <c r="AA402" s="4"/>
      <c r="AB402" s="4"/>
      <c r="AC402" s="4"/>
      <c r="AD402" s="4"/>
      <c r="AE402" s="170"/>
      <c r="AF402" s="170"/>
      <c r="AG402" s="170"/>
      <c r="AH402" s="56"/>
      <c r="AI402" s="56"/>
      <c r="AJ402" s="4"/>
      <c r="AK402" s="4"/>
      <c r="AL402" s="4"/>
      <c r="AM402" s="4"/>
      <c r="AN402" s="56"/>
      <c r="AO402" s="56"/>
      <c r="AP402" s="4"/>
      <c r="AQ402" s="4"/>
      <c r="AR402" s="4"/>
      <c r="AS402" s="4"/>
      <c r="AT402" s="56"/>
      <c r="AU402" s="56"/>
      <c r="AV402" s="4"/>
      <c r="AW402" s="4"/>
      <c r="AX402" s="4"/>
      <c r="AY402" s="4"/>
      <c r="AZ402" s="56"/>
      <c r="BA402" s="56"/>
      <c r="BB402" s="4"/>
      <c r="BC402" s="4"/>
      <c r="BD402" s="4"/>
      <c r="BE402" s="4"/>
      <c r="BF402" s="56"/>
      <c r="BG402" s="56"/>
      <c r="BH402" s="4"/>
      <c r="BI402" s="4"/>
      <c r="BJ402" s="4"/>
      <c r="BK402" s="4"/>
      <c r="BL402" s="56"/>
      <c r="BM402" s="56"/>
      <c r="BN402" s="4"/>
      <c r="BO402" s="4"/>
      <c r="BP402" s="4"/>
      <c r="BQ402" s="4"/>
      <c r="BR402" s="4"/>
      <c r="BS402" s="4"/>
    </row>
    <row r="403">
      <c r="A403" s="172"/>
      <c r="B403" s="4"/>
      <c r="C403" s="4"/>
      <c r="D403" s="4"/>
      <c r="E403" s="4"/>
      <c r="F403" s="171"/>
      <c r="G403" s="4"/>
      <c r="H403" s="4"/>
      <c r="I403" s="4"/>
      <c r="J403" s="4"/>
      <c r="K403" s="172"/>
      <c r="L403" s="4"/>
      <c r="M403" s="4"/>
      <c r="N403" s="4"/>
      <c r="O403" s="4"/>
      <c r="P403" s="171"/>
      <c r="Q403" s="4"/>
      <c r="R403" s="4"/>
      <c r="S403" s="4"/>
      <c r="T403" s="4"/>
      <c r="U403" s="172"/>
      <c r="V403" s="4"/>
      <c r="W403" s="4"/>
      <c r="X403" s="4"/>
      <c r="Y403" s="4"/>
      <c r="Z403" s="171"/>
      <c r="AA403" s="4"/>
      <c r="AB403" s="4"/>
      <c r="AC403" s="4"/>
      <c r="AD403" s="4"/>
      <c r="AE403" s="170"/>
      <c r="AF403" s="170"/>
      <c r="AG403" s="170"/>
      <c r="AH403" s="56"/>
      <c r="AI403" s="56"/>
      <c r="AJ403" s="4"/>
      <c r="AK403" s="4"/>
      <c r="AL403" s="4"/>
      <c r="AM403" s="4"/>
      <c r="AN403" s="56"/>
      <c r="AO403" s="56"/>
      <c r="AP403" s="4"/>
      <c r="AQ403" s="4"/>
      <c r="AR403" s="4"/>
      <c r="AS403" s="4"/>
      <c r="AT403" s="56"/>
      <c r="AU403" s="56"/>
      <c r="AV403" s="4"/>
      <c r="AW403" s="4"/>
      <c r="AX403" s="4"/>
      <c r="AY403" s="4"/>
      <c r="AZ403" s="56"/>
      <c r="BA403" s="56"/>
      <c r="BB403" s="4"/>
      <c r="BC403" s="4"/>
      <c r="BD403" s="4"/>
      <c r="BE403" s="4"/>
      <c r="BF403" s="56"/>
      <c r="BG403" s="56"/>
      <c r="BH403" s="4"/>
      <c r="BI403" s="4"/>
      <c r="BJ403" s="4"/>
      <c r="BK403" s="4"/>
      <c r="BL403" s="56"/>
      <c r="BM403" s="56"/>
      <c r="BN403" s="4"/>
      <c r="BO403" s="4"/>
      <c r="BP403" s="4"/>
      <c r="BQ403" s="4"/>
      <c r="BR403" s="4"/>
      <c r="BS403" s="4"/>
    </row>
    <row r="404">
      <c r="A404" s="172"/>
      <c r="B404" s="4"/>
      <c r="C404" s="4"/>
      <c r="D404" s="4"/>
      <c r="E404" s="4"/>
      <c r="F404" s="171"/>
      <c r="G404" s="4"/>
      <c r="H404" s="4"/>
      <c r="I404" s="4"/>
      <c r="J404" s="4"/>
      <c r="K404" s="172"/>
      <c r="L404" s="4"/>
      <c r="M404" s="4"/>
      <c r="N404" s="4"/>
      <c r="O404" s="4"/>
      <c r="P404" s="171"/>
      <c r="Q404" s="4"/>
      <c r="R404" s="4"/>
      <c r="S404" s="4"/>
      <c r="T404" s="4"/>
      <c r="U404" s="172"/>
      <c r="V404" s="4"/>
      <c r="W404" s="4"/>
      <c r="X404" s="4"/>
      <c r="Y404" s="4"/>
      <c r="Z404" s="171"/>
      <c r="AA404" s="4"/>
      <c r="AB404" s="4"/>
      <c r="AC404" s="4"/>
      <c r="AD404" s="4"/>
      <c r="AE404" s="170"/>
      <c r="AF404" s="170"/>
      <c r="AG404" s="170"/>
      <c r="AH404" s="56"/>
      <c r="AI404" s="56"/>
      <c r="AJ404" s="4"/>
      <c r="AK404" s="4"/>
      <c r="AL404" s="4"/>
      <c r="AM404" s="4"/>
      <c r="AN404" s="56"/>
      <c r="AO404" s="56"/>
      <c r="AP404" s="4"/>
      <c r="AQ404" s="4"/>
      <c r="AR404" s="4"/>
      <c r="AS404" s="4"/>
      <c r="AT404" s="56"/>
      <c r="AU404" s="56"/>
      <c r="AV404" s="4"/>
      <c r="AW404" s="4"/>
      <c r="AX404" s="4"/>
      <c r="AY404" s="4"/>
      <c r="AZ404" s="56"/>
      <c r="BA404" s="56"/>
      <c r="BB404" s="4"/>
      <c r="BC404" s="4"/>
      <c r="BD404" s="4"/>
      <c r="BE404" s="4"/>
      <c r="BF404" s="56"/>
      <c r="BG404" s="56"/>
      <c r="BH404" s="4"/>
      <c r="BI404" s="4"/>
      <c r="BJ404" s="4"/>
      <c r="BK404" s="4"/>
      <c r="BL404" s="56"/>
      <c r="BM404" s="56"/>
      <c r="BN404" s="4"/>
      <c r="BO404" s="4"/>
      <c r="BP404" s="4"/>
      <c r="BQ404" s="4"/>
      <c r="BR404" s="4"/>
      <c r="BS404" s="4"/>
    </row>
    <row r="405">
      <c r="A405" s="172"/>
      <c r="B405" s="4"/>
      <c r="C405" s="4"/>
      <c r="D405" s="4"/>
      <c r="E405" s="4"/>
      <c r="F405" s="171"/>
      <c r="G405" s="4"/>
      <c r="H405" s="4"/>
      <c r="I405" s="4"/>
      <c r="J405" s="4"/>
      <c r="K405" s="172"/>
      <c r="L405" s="4"/>
      <c r="M405" s="4"/>
      <c r="N405" s="4"/>
      <c r="O405" s="4"/>
      <c r="P405" s="171"/>
      <c r="Q405" s="4"/>
      <c r="R405" s="4"/>
      <c r="S405" s="4"/>
      <c r="T405" s="4"/>
      <c r="U405" s="172"/>
      <c r="V405" s="4"/>
      <c r="W405" s="4"/>
      <c r="X405" s="4"/>
      <c r="Y405" s="4"/>
      <c r="Z405" s="171"/>
      <c r="AA405" s="4"/>
      <c r="AB405" s="4"/>
      <c r="AC405" s="4"/>
      <c r="AD405" s="4"/>
      <c r="AE405" s="170"/>
      <c r="AF405" s="170"/>
      <c r="AG405" s="170"/>
      <c r="AH405" s="56"/>
      <c r="AI405" s="56"/>
      <c r="AJ405" s="4"/>
      <c r="AK405" s="4"/>
      <c r="AL405" s="4"/>
      <c r="AM405" s="4"/>
      <c r="AN405" s="56"/>
      <c r="AO405" s="56"/>
      <c r="AP405" s="4"/>
      <c r="AQ405" s="4"/>
      <c r="AR405" s="4"/>
      <c r="AS405" s="4"/>
      <c r="AT405" s="56"/>
      <c r="AU405" s="56"/>
      <c r="AV405" s="4"/>
      <c r="AW405" s="4"/>
      <c r="AX405" s="4"/>
      <c r="AY405" s="4"/>
      <c r="AZ405" s="56"/>
      <c r="BA405" s="56"/>
      <c r="BB405" s="4"/>
      <c r="BC405" s="4"/>
      <c r="BD405" s="4"/>
      <c r="BE405" s="4"/>
      <c r="BF405" s="56"/>
      <c r="BG405" s="56"/>
      <c r="BH405" s="4"/>
      <c r="BI405" s="4"/>
      <c r="BJ405" s="4"/>
      <c r="BK405" s="4"/>
      <c r="BL405" s="56"/>
      <c r="BM405" s="56"/>
      <c r="BN405" s="4"/>
      <c r="BO405" s="4"/>
      <c r="BP405" s="4"/>
      <c r="BQ405" s="4"/>
      <c r="BR405" s="4"/>
      <c r="BS405" s="4"/>
    </row>
    <row r="406">
      <c r="A406" s="172"/>
      <c r="B406" s="4"/>
      <c r="C406" s="4"/>
      <c r="D406" s="4"/>
      <c r="E406" s="4"/>
      <c r="F406" s="171"/>
      <c r="G406" s="4"/>
      <c r="H406" s="4"/>
      <c r="I406" s="4"/>
      <c r="J406" s="4"/>
      <c r="K406" s="172"/>
      <c r="L406" s="4"/>
      <c r="M406" s="4"/>
      <c r="N406" s="4"/>
      <c r="O406" s="4"/>
      <c r="P406" s="171"/>
      <c r="Q406" s="4"/>
      <c r="R406" s="4"/>
      <c r="S406" s="4"/>
      <c r="T406" s="4"/>
      <c r="U406" s="172"/>
      <c r="V406" s="4"/>
      <c r="W406" s="4"/>
      <c r="X406" s="4"/>
      <c r="Y406" s="4"/>
      <c r="Z406" s="171"/>
      <c r="AA406" s="4"/>
      <c r="AB406" s="4"/>
      <c r="AC406" s="4"/>
      <c r="AD406" s="4"/>
      <c r="AE406" s="170"/>
      <c r="AF406" s="170"/>
      <c r="AG406" s="170"/>
      <c r="AH406" s="56"/>
      <c r="AI406" s="56"/>
      <c r="AJ406" s="4"/>
      <c r="AK406" s="4"/>
      <c r="AL406" s="4"/>
      <c r="AM406" s="4"/>
      <c r="AN406" s="56"/>
      <c r="AO406" s="56"/>
      <c r="AP406" s="4"/>
      <c r="AQ406" s="4"/>
      <c r="AR406" s="4"/>
      <c r="AS406" s="4"/>
      <c r="AT406" s="56"/>
      <c r="AU406" s="56"/>
      <c r="AV406" s="4"/>
      <c r="AW406" s="4"/>
      <c r="AX406" s="4"/>
      <c r="AY406" s="4"/>
      <c r="AZ406" s="56"/>
      <c r="BA406" s="56"/>
      <c r="BB406" s="4"/>
      <c r="BC406" s="4"/>
      <c r="BD406" s="4"/>
      <c r="BE406" s="4"/>
      <c r="BF406" s="56"/>
      <c r="BG406" s="56"/>
      <c r="BH406" s="4"/>
      <c r="BI406" s="4"/>
      <c r="BJ406" s="4"/>
      <c r="BK406" s="4"/>
      <c r="BL406" s="56"/>
      <c r="BM406" s="56"/>
      <c r="BN406" s="4"/>
      <c r="BO406" s="4"/>
      <c r="BP406" s="4"/>
      <c r="BQ406" s="4"/>
      <c r="BR406" s="4"/>
      <c r="BS406" s="4"/>
    </row>
    <row r="407">
      <c r="A407" s="172"/>
      <c r="B407" s="4"/>
      <c r="C407" s="4"/>
      <c r="D407" s="4"/>
      <c r="E407" s="4"/>
      <c r="F407" s="171"/>
      <c r="G407" s="4"/>
      <c r="H407" s="4"/>
      <c r="I407" s="4"/>
      <c r="J407" s="4"/>
      <c r="K407" s="172"/>
      <c r="L407" s="4"/>
      <c r="M407" s="4"/>
      <c r="N407" s="4"/>
      <c r="O407" s="4"/>
      <c r="P407" s="171"/>
      <c r="Q407" s="4"/>
      <c r="R407" s="4"/>
      <c r="S407" s="4"/>
      <c r="T407" s="4"/>
      <c r="U407" s="172"/>
      <c r="V407" s="4"/>
      <c r="W407" s="4"/>
      <c r="X407" s="4"/>
      <c r="Y407" s="4"/>
      <c r="Z407" s="171"/>
      <c r="AA407" s="4"/>
      <c r="AB407" s="4"/>
      <c r="AC407" s="4"/>
      <c r="AD407" s="4"/>
      <c r="AE407" s="170"/>
      <c r="AF407" s="170"/>
      <c r="AG407" s="170"/>
      <c r="AH407" s="56"/>
      <c r="AI407" s="56"/>
      <c r="AJ407" s="4"/>
      <c r="AK407" s="4"/>
      <c r="AL407" s="4"/>
      <c r="AM407" s="4"/>
      <c r="AN407" s="56"/>
      <c r="AO407" s="56"/>
      <c r="AP407" s="4"/>
      <c r="AQ407" s="4"/>
      <c r="AR407" s="4"/>
      <c r="AS407" s="4"/>
      <c r="AT407" s="56"/>
      <c r="AU407" s="56"/>
      <c r="AV407" s="4"/>
      <c r="AW407" s="4"/>
      <c r="AX407" s="4"/>
      <c r="AY407" s="4"/>
      <c r="AZ407" s="56"/>
      <c r="BA407" s="56"/>
      <c r="BB407" s="4"/>
      <c r="BC407" s="4"/>
      <c r="BD407" s="4"/>
      <c r="BE407" s="4"/>
      <c r="BF407" s="56"/>
      <c r="BG407" s="56"/>
      <c r="BH407" s="4"/>
      <c r="BI407" s="4"/>
      <c r="BJ407" s="4"/>
      <c r="BK407" s="4"/>
      <c r="BL407" s="56"/>
      <c r="BM407" s="56"/>
      <c r="BN407" s="4"/>
      <c r="BO407" s="4"/>
      <c r="BP407" s="4"/>
      <c r="BQ407" s="4"/>
      <c r="BR407" s="4"/>
      <c r="BS407" s="4"/>
    </row>
    <row r="408">
      <c r="A408" s="172"/>
      <c r="B408" s="4"/>
      <c r="C408" s="4"/>
      <c r="D408" s="4"/>
      <c r="E408" s="4"/>
      <c r="F408" s="171"/>
      <c r="G408" s="4"/>
      <c r="H408" s="4"/>
      <c r="I408" s="4"/>
      <c r="J408" s="4"/>
      <c r="K408" s="172"/>
      <c r="L408" s="4"/>
      <c r="M408" s="4"/>
      <c r="N408" s="4"/>
      <c r="O408" s="4"/>
      <c r="P408" s="171"/>
      <c r="Q408" s="4"/>
      <c r="R408" s="4"/>
      <c r="S408" s="4"/>
      <c r="T408" s="4"/>
      <c r="U408" s="172"/>
      <c r="V408" s="4"/>
      <c r="W408" s="4"/>
      <c r="X408" s="4"/>
      <c r="Y408" s="4"/>
      <c r="Z408" s="171"/>
      <c r="AA408" s="4"/>
      <c r="AB408" s="4"/>
      <c r="AC408" s="4"/>
      <c r="AD408" s="4"/>
      <c r="AE408" s="170"/>
      <c r="AF408" s="170"/>
      <c r="AG408" s="170"/>
      <c r="AH408" s="56"/>
      <c r="AI408" s="56"/>
      <c r="AJ408" s="4"/>
      <c r="AK408" s="4"/>
      <c r="AL408" s="4"/>
      <c r="AM408" s="4"/>
      <c r="AN408" s="56"/>
      <c r="AO408" s="56"/>
      <c r="AP408" s="4"/>
      <c r="AQ408" s="4"/>
      <c r="AR408" s="4"/>
      <c r="AS408" s="4"/>
      <c r="AT408" s="56"/>
      <c r="AU408" s="56"/>
      <c r="AV408" s="4"/>
      <c r="AW408" s="4"/>
      <c r="AX408" s="4"/>
      <c r="AY408" s="4"/>
      <c r="AZ408" s="56"/>
      <c r="BA408" s="56"/>
      <c r="BB408" s="4"/>
      <c r="BC408" s="4"/>
      <c r="BD408" s="4"/>
      <c r="BE408" s="4"/>
      <c r="BF408" s="56"/>
      <c r="BG408" s="56"/>
      <c r="BH408" s="4"/>
      <c r="BI408" s="4"/>
      <c r="BJ408" s="4"/>
      <c r="BK408" s="4"/>
      <c r="BL408" s="56"/>
      <c r="BM408" s="56"/>
      <c r="BN408" s="4"/>
      <c r="BO408" s="4"/>
      <c r="BP408" s="4"/>
      <c r="BQ408" s="4"/>
      <c r="BR408" s="4"/>
      <c r="BS408" s="4"/>
    </row>
    <row r="409">
      <c r="A409" s="172"/>
      <c r="B409" s="4"/>
      <c r="C409" s="4"/>
      <c r="D409" s="4"/>
      <c r="E409" s="4"/>
      <c r="F409" s="171"/>
      <c r="G409" s="4"/>
      <c r="H409" s="4"/>
      <c r="I409" s="4"/>
      <c r="J409" s="4"/>
      <c r="K409" s="172"/>
      <c r="L409" s="4"/>
      <c r="M409" s="4"/>
      <c r="N409" s="4"/>
      <c r="O409" s="4"/>
      <c r="P409" s="171"/>
      <c r="Q409" s="4"/>
      <c r="R409" s="4"/>
      <c r="S409" s="4"/>
      <c r="T409" s="4"/>
      <c r="U409" s="172"/>
      <c r="V409" s="4"/>
      <c r="W409" s="4"/>
      <c r="X409" s="4"/>
      <c r="Y409" s="4"/>
      <c r="Z409" s="171"/>
      <c r="AA409" s="4"/>
      <c r="AB409" s="4"/>
      <c r="AC409" s="4"/>
      <c r="AD409" s="4"/>
      <c r="AE409" s="170"/>
      <c r="AF409" s="170"/>
      <c r="AG409" s="170"/>
      <c r="AH409" s="56"/>
      <c r="AI409" s="56"/>
      <c r="AJ409" s="4"/>
      <c r="AK409" s="4"/>
      <c r="AL409" s="4"/>
      <c r="AM409" s="4"/>
      <c r="AN409" s="56"/>
      <c r="AO409" s="56"/>
      <c r="AP409" s="4"/>
      <c r="AQ409" s="4"/>
      <c r="AR409" s="4"/>
      <c r="AS409" s="4"/>
      <c r="AT409" s="56"/>
      <c r="AU409" s="56"/>
      <c r="AV409" s="4"/>
      <c r="AW409" s="4"/>
      <c r="AX409" s="4"/>
      <c r="AY409" s="4"/>
      <c r="AZ409" s="56"/>
      <c r="BA409" s="56"/>
      <c r="BB409" s="4"/>
      <c r="BC409" s="4"/>
      <c r="BD409" s="4"/>
      <c r="BE409" s="4"/>
      <c r="BF409" s="56"/>
      <c r="BG409" s="56"/>
      <c r="BH409" s="4"/>
      <c r="BI409" s="4"/>
      <c r="BJ409" s="4"/>
      <c r="BK409" s="4"/>
      <c r="BL409" s="56"/>
      <c r="BM409" s="56"/>
      <c r="BN409" s="4"/>
      <c r="BO409" s="4"/>
      <c r="BP409" s="4"/>
      <c r="BQ409" s="4"/>
      <c r="BR409" s="4"/>
      <c r="BS409" s="4"/>
    </row>
    <row r="410">
      <c r="A410" s="172"/>
      <c r="B410" s="4"/>
      <c r="C410" s="4"/>
      <c r="D410" s="4"/>
      <c r="E410" s="4"/>
      <c r="F410" s="171"/>
      <c r="G410" s="4"/>
      <c r="H410" s="4"/>
      <c r="I410" s="4"/>
      <c r="J410" s="4"/>
      <c r="K410" s="172"/>
      <c r="L410" s="4"/>
      <c r="M410" s="4"/>
      <c r="N410" s="4"/>
      <c r="O410" s="4"/>
      <c r="P410" s="171"/>
      <c r="Q410" s="4"/>
      <c r="R410" s="4"/>
      <c r="S410" s="4"/>
      <c r="T410" s="4"/>
      <c r="U410" s="172"/>
      <c r="V410" s="4"/>
      <c r="W410" s="4"/>
      <c r="X410" s="4"/>
      <c r="Y410" s="4"/>
      <c r="Z410" s="171"/>
      <c r="AA410" s="4"/>
      <c r="AB410" s="4"/>
      <c r="AC410" s="4"/>
      <c r="AD410" s="4"/>
      <c r="AE410" s="170"/>
      <c r="AF410" s="170"/>
      <c r="AG410" s="170"/>
      <c r="AH410" s="56"/>
      <c r="AI410" s="56"/>
      <c r="AJ410" s="4"/>
      <c r="AK410" s="4"/>
      <c r="AL410" s="4"/>
      <c r="AM410" s="4"/>
      <c r="AN410" s="56"/>
      <c r="AO410" s="56"/>
      <c r="AP410" s="4"/>
      <c r="AQ410" s="4"/>
      <c r="AR410" s="4"/>
      <c r="AS410" s="4"/>
      <c r="AT410" s="56"/>
      <c r="AU410" s="56"/>
      <c r="AV410" s="4"/>
      <c r="AW410" s="4"/>
      <c r="AX410" s="4"/>
      <c r="AY410" s="4"/>
      <c r="AZ410" s="56"/>
      <c r="BA410" s="56"/>
      <c r="BB410" s="4"/>
      <c r="BC410" s="4"/>
      <c r="BD410" s="4"/>
      <c r="BE410" s="4"/>
      <c r="BF410" s="56"/>
      <c r="BG410" s="56"/>
      <c r="BH410" s="4"/>
      <c r="BI410" s="4"/>
      <c r="BJ410" s="4"/>
      <c r="BK410" s="4"/>
      <c r="BL410" s="56"/>
      <c r="BM410" s="56"/>
      <c r="BN410" s="4"/>
      <c r="BO410" s="4"/>
      <c r="BP410" s="4"/>
      <c r="BQ410" s="4"/>
      <c r="BR410" s="4"/>
      <c r="BS410" s="4"/>
    </row>
    <row r="411">
      <c r="A411" s="172"/>
      <c r="B411" s="4"/>
      <c r="C411" s="4"/>
      <c r="D411" s="4"/>
      <c r="E411" s="4"/>
      <c r="F411" s="171"/>
      <c r="G411" s="4"/>
      <c r="H411" s="4"/>
      <c r="I411" s="4"/>
      <c r="J411" s="4"/>
      <c r="K411" s="172"/>
      <c r="L411" s="4"/>
      <c r="M411" s="4"/>
      <c r="N411" s="4"/>
      <c r="O411" s="4"/>
      <c r="P411" s="171"/>
      <c r="Q411" s="4"/>
      <c r="R411" s="4"/>
      <c r="S411" s="4"/>
      <c r="T411" s="4"/>
      <c r="U411" s="172"/>
      <c r="V411" s="4"/>
      <c r="W411" s="4"/>
      <c r="X411" s="4"/>
      <c r="Y411" s="4"/>
      <c r="Z411" s="171"/>
      <c r="AA411" s="4"/>
      <c r="AB411" s="4"/>
      <c r="AC411" s="4"/>
      <c r="AD411" s="4"/>
      <c r="AE411" s="170"/>
      <c r="AF411" s="170"/>
      <c r="AG411" s="170"/>
      <c r="AH411" s="56"/>
      <c r="AI411" s="56"/>
      <c r="AJ411" s="4"/>
      <c r="AK411" s="4"/>
      <c r="AL411" s="4"/>
      <c r="AM411" s="4"/>
      <c r="AN411" s="56"/>
      <c r="AO411" s="56"/>
      <c r="AP411" s="4"/>
      <c r="AQ411" s="4"/>
      <c r="AR411" s="4"/>
      <c r="AS411" s="4"/>
      <c r="AT411" s="56"/>
      <c r="AU411" s="56"/>
      <c r="AV411" s="4"/>
      <c r="AW411" s="4"/>
      <c r="AX411" s="4"/>
      <c r="AY411" s="4"/>
      <c r="AZ411" s="56"/>
      <c r="BA411" s="56"/>
      <c r="BB411" s="4"/>
      <c r="BC411" s="4"/>
      <c r="BD411" s="4"/>
      <c r="BE411" s="4"/>
      <c r="BF411" s="56"/>
      <c r="BG411" s="56"/>
      <c r="BH411" s="4"/>
      <c r="BI411" s="4"/>
      <c r="BJ411" s="4"/>
      <c r="BK411" s="4"/>
      <c r="BL411" s="56"/>
      <c r="BM411" s="56"/>
      <c r="BN411" s="4"/>
      <c r="BO411" s="4"/>
      <c r="BP411" s="4"/>
      <c r="BQ411" s="4"/>
      <c r="BR411" s="4"/>
      <c r="BS411" s="4"/>
    </row>
    <row r="412">
      <c r="A412" s="172"/>
      <c r="B412" s="4"/>
      <c r="C412" s="4"/>
      <c r="D412" s="4"/>
      <c r="E412" s="4"/>
      <c r="F412" s="171"/>
      <c r="G412" s="4"/>
      <c r="H412" s="4"/>
      <c r="I412" s="4"/>
      <c r="J412" s="4"/>
      <c r="K412" s="172"/>
      <c r="L412" s="4"/>
      <c r="M412" s="4"/>
      <c r="N412" s="4"/>
      <c r="O412" s="4"/>
      <c r="P412" s="171"/>
      <c r="Q412" s="4"/>
      <c r="R412" s="4"/>
      <c r="S412" s="4"/>
      <c r="T412" s="4"/>
      <c r="U412" s="172"/>
      <c r="V412" s="4"/>
      <c r="W412" s="4"/>
      <c r="X412" s="4"/>
      <c r="Y412" s="4"/>
      <c r="Z412" s="171"/>
      <c r="AA412" s="4"/>
      <c r="AB412" s="4"/>
      <c r="AC412" s="4"/>
      <c r="AD412" s="4"/>
      <c r="AE412" s="170"/>
      <c r="AF412" s="170"/>
      <c r="AG412" s="170"/>
      <c r="AH412" s="56"/>
      <c r="AI412" s="56"/>
      <c r="AJ412" s="4"/>
      <c r="AK412" s="4"/>
      <c r="AL412" s="4"/>
      <c r="AM412" s="4"/>
      <c r="AN412" s="56"/>
      <c r="AO412" s="56"/>
      <c r="AP412" s="4"/>
      <c r="AQ412" s="4"/>
      <c r="AR412" s="4"/>
      <c r="AS412" s="4"/>
      <c r="AT412" s="56"/>
      <c r="AU412" s="56"/>
      <c r="AV412" s="4"/>
      <c r="AW412" s="4"/>
      <c r="AX412" s="4"/>
      <c r="AY412" s="4"/>
      <c r="AZ412" s="56"/>
      <c r="BA412" s="56"/>
      <c r="BB412" s="4"/>
      <c r="BC412" s="4"/>
      <c r="BD412" s="4"/>
      <c r="BE412" s="4"/>
      <c r="BF412" s="56"/>
      <c r="BG412" s="56"/>
      <c r="BH412" s="4"/>
      <c r="BI412" s="4"/>
      <c r="BJ412" s="4"/>
      <c r="BK412" s="4"/>
      <c r="BL412" s="56"/>
      <c r="BM412" s="56"/>
      <c r="BN412" s="4"/>
      <c r="BO412" s="4"/>
      <c r="BP412" s="4"/>
      <c r="BQ412" s="4"/>
      <c r="BR412" s="4"/>
      <c r="BS412" s="4"/>
    </row>
    <row r="413">
      <c r="A413" s="172"/>
      <c r="B413" s="4"/>
      <c r="C413" s="4"/>
      <c r="D413" s="4"/>
      <c r="E413" s="4"/>
      <c r="F413" s="171"/>
      <c r="G413" s="4"/>
      <c r="H413" s="4"/>
      <c r="I413" s="4"/>
      <c r="J413" s="4"/>
      <c r="K413" s="172"/>
      <c r="L413" s="4"/>
      <c r="M413" s="4"/>
      <c r="N413" s="4"/>
      <c r="O413" s="4"/>
      <c r="P413" s="171"/>
      <c r="Q413" s="4"/>
      <c r="R413" s="4"/>
      <c r="S413" s="4"/>
      <c r="T413" s="4"/>
      <c r="U413" s="172"/>
      <c r="V413" s="4"/>
      <c r="W413" s="4"/>
      <c r="X413" s="4"/>
      <c r="Y413" s="4"/>
      <c r="Z413" s="171"/>
      <c r="AA413" s="4"/>
      <c r="AB413" s="4"/>
      <c r="AC413" s="4"/>
      <c r="AD413" s="4"/>
      <c r="AE413" s="170"/>
      <c r="AF413" s="170"/>
      <c r="AG413" s="170"/>
      <c r="AH413" s="56"/>
      <c r="AI413" s="56"/>
      <c r="AJ413" s="4"/>
      <c r="AK413" s="4"/>
      <c r="AL413" s="4"/>
      <c r="AM413" s="4"/>
      <c r="AN413" s="56"/>
      <c r="AO413" s="56"/>
      <c r="AP413" s="4"/>
      <c r="AQ413" s="4"/>
      <c r="AR413" s="4"/>
      <c r="AS413" s="4"/>
      <c r="AT413" s="56"/>
      <c r="AU413" s="56"/>
      <c r="AV413" s="4"/>
      <c r="AW413" s="4"/>
      <c r="AX413" s="4"/>
      <c r="AY413" s="4"/>
      <c r="AZ413" s="56"/>
      <c r="BA413" s="56"/>
      <c r="BB413" s="4"/>
      <c r="BC413" s="4"/>
      <c r="BD413" s="4"/>
      <c r="BE413" s="4"/>
      <c r="BF413" s="56"/>
      <c r="BG413" s="56"/>
      <c r="BH413" s="4"/>
      <c r="BI413" s="4"/>
      <c r="BJ413" s="4"/>
      <c r="BK413" s="4"/>
      <c r="BL413" s="56"/>
      <c r="BM413" s="56"/>
      <c r="BN413" s="4"/>
      <c r="BO413" s="4"/>
      <c r="BP413" s="4"/>
      <c r="BQ413" s="4"/>
      <c r="BR413" s="4"/>
      <c r="BS413" s="4"/>
    </row>
    <row r="414">
      <c r="A414" s="172"/>
      <c r="B414" s="4"/>
      <c r="C414" s="4"/>
      <c r="D414" s="4"/>
      <c r="E414" s="4"/>
      <c r="F414" s="171"/>
      <c r="G414" s="4"/>
      <c r="H414" s="4"/>
      <c r="I414" s="4"/>
      <c r="J414" s="4"/>
      <c r="K414" s="172"/>
      <c r="L414" s="4"/>
      <c r="M414" s="4"/>
      <c r="N414" s="4"/>
      <c r="O414" s="4"/>
      <c r="P414" s="171"/>
      <c r="Q414" s="4"/>
      <c r="R414" s="4"/>
      <c r="S414" s="4"/>
      <c r="T414" s="4"/>
      <c r="U414" s="172"/>
      <c r="V414" s="4"/>
      <c r="W414" s="4"/>
      <c r="X414" s="4"/>
      <c r="Y414" s="4"/>
      <c r="Z414" s="171"/>
      <c r="AA414" s="4"/>
      <c r="AB414" s="4"/>
      <c r="AC414" s="4"/>
      <c r="AD414" s="4"/>
      <c r="AE414" s="170"/>
      <c r="AF414" s="170"/>
      <c r="AG414" s="170"/>
      <c r="AH414" s="56"/>
      <c r="AI414" s="56"/>
      <c r="AJ414" s="4"/>
      <c r="AK414" s="4"/>
      <c r="AL414" s="4"/>
      <c r="AM414" s="4"/>
      <c r="AN414" s="56"/>
      <c r="AO414" s="56"/>
      <c r="AP414" s="4"/>
      <c r="AQ414" s="4"/>
      <c r="AR414" s="4"/>
      <c r="AS414" s="4"/>
      <c r="AT414" s="56"/>
      <c r="AU414" s="56"/>
      <c r="AV414" s="4"/>
      <c r="AW414" s="4"/>
      <c r="AX414" s="4"/>
      <c r="AY414" s="4"/>
      <c r="AZ414" s="56"/>
      <c r="BA414" s="56"/>
      <c r="BB414" s="4"/>
      <c r="BC414" s="4"/>
      <c r="BD414" s="4"/>
      <c r="BE414" s="4"/>
      <c r="BF414" s="56"/>
      <c r="BG414" s="56"/>
      <c r="BH414" s="4"/>
      <c r="BI414" s="4"/>
      <c r="BJ414" s="4"/>
      <c r="BK414" s="4"/>
      <c r="BL414" s="56"/>
      <c r="BM414" s="56"/>
      <c r="BN414" s="4"/>
      <c r="BO414" s="4"/>
      <c r="BP414" s="4"/>
      <c r="BQ414" s="4"/>
      <c r="BR414" s="4"/>
      <c r="BS414" s="4"/>
    </row>
    <row r="415">
      <c r="A415" s="172"/>
      <c r="B415" s="4"/>
      <c r="C415" s="4"/>
      <c r="D415" s="4"/>
      <c r="E415" s="4"/>
      <c r="F415" s="171"/>
      <c r="G415" s="4"/>
      <c r="H415" s="4"/>
      <c r="I415" s="4"/>
      <c r="J415" s="4"/>
      <c r="K415" s="172"/>
      <c r="L415" s="4"/>
      <c r="M415" s="4"/>
      <c r="N415" s="4"/>
      <c r="O415" s="4"/>
      <c r="P415" s="171"/>
      <c r="Q415" s="4"/>
      <c r="R415" s="4"/>
      <c r="S415" s="4"/>
      <c r="T415" s="4"/>
      <c r="U415" s="172"/>
      <c r="V415" s="4"/>
      <c r="W415" s="4"/>
      <c r="X415" s="4"/>
      <c r="Y415" s="4"/>
      <c r="Z415" s="171"/>
      <c r="AA415" s="4"/>
      <c r="AB415" s="4"/>
      <c r="AC415" s="4"/>
      <c r="AD415" s="4"/>
      <c r="AE415" s="170"/>
      <c r="AF415" s="170"/>
      <c r="AG415" s="170"/>
      <c r="AH415" s="56"/>
      <c r="AI415" s="56"/>
      <c r="AJ415" s="4"/>
      <c r="AK415" s="4"/>
      <c r="AL415" s="4"/>
      <c r="AM415" s="4"/>
      <c r="AN415" s="56"/>
      <c r="AO415" s="56"/>
      <c r="AP415" s="4"/>
      <c r="AQ415" s="4"/>
      <c r="AR415" s="4"/>
      <c r="AS415" s="4"/>
      <c r="AT415" s="56"/>
      <c r="AU415" s="56"/>
      <c r="AV415" s="4"/>
      <c r="AW415" s="4"/>
      <c r="AX415" s="4"/>
      <c r="AY415" s="4"/>
      <c r="AZ415" s="56"/>
      <c r="BA415" s="56"/>
      <c r="BB415" s="4"/>
      <c r="BC415" s="4"/>
      <c r="BD415" s="4"/>
      <c r="BE415" s="4"/>
      <c r="BF415" s="56"/>
      <c r="BG415" s="56"/>
      <c r="BH415" s="4"/>
      <c r="BI415" s="4"/>
      <c r="BJ415" s="4"/>
      <c r="BK415" s="4"/>
      <c r="BL415" s="56"/>
      <c r="BM415" s="56"/>
      <c r="BN415" s="4"/>
      <c r="BO415" s="4"/>
      <c r="BP415" s="4"/>
      <c r="BQ415" s="4"/>
      <c r="BR415" s="4"/>
      <c r="BS415" s="4"/>
    </row>
    <row r="416">
      <c r="A416" s="172"/>
      <c r="B416" s="4"/>
      <c r="C416" s="4"/>
      <c r="D416" s="4"/>
      <c r="E416" s="4"/>
      <c r="F416" s="171"/>
      <c r="G416" s="4"/>
      <c r="H416" s="4"/>
      <c r="I416" s="4"/>
      <c r="J416" s="4"/>
      <c r="K416" s="172"/>
      <c r="L416" s="4"/>
      <c r="M416" s="4"/>
      <c r="N416" s="4"/>
      <c r="O416" s="4"/>
      <c r="P416" s="171"/>
      <c r="Q416" s="4"/>
      <c r="R416" s="4"/>
      <c r="S416" s="4"/>
      <c r="T416" s="4"/>
      <c r="U416" s="172"/>
      <c r="V416" s="4"/>
      <c r="W416" s="4"/>
      <c r="X416" s="4"/>
      <c r="Y416" s="4"/>
      <c r="Z416" s="171"/>
      <c r="AA416" s="4"/>
      <c r="AB416" s="4"/>
      <c r="AC416" s="4"/>
      <c r="AD416" s="4"/>
      <c r="AE416" s="170"/>
      <c r="AF416" s="170"/>
      <c r="AG416" s="170"/>
      <c r="AH416" s="56"/>
      <c r="AI416" s="56"/>
      <c r="AJ416" s="4"/>
      <c r="AK416" s="4"/>
      <c r="AL416" s="4"/>
      <c r="AM416" s="4"/>
      <c r="AN416" s="56"/>
      <c r="AO416" s="56"/>
      <c r="AP416" s="4"/>
      <c r="AQ416" s="4"/>
      <c r="AR416" s="4"/>
      <c r="AS416" s="4"/>
      <c r="AT416" s="56"/>
      <c r="AU416" s="56"/>
      <c r="AV416" s="4"/>
      <c r="AW416" s="4"/>
      <c r="AX416" s="4"/>
      <c r="AY416" s="4"/>
      <c r="AZ416" s="56"/>
      <c r="BA416" s="56"/>
      <c r="BB416" s="4"/>
      <c r="BC416" s="4"/>
      <c r="BD416" s="4"/>
      <c r="BE416" s="4"/>
      <c r="BF416" s="56"/>
      <c r="BG416" s="56"/>
      <c r="BH416" s="4"/>
      <c r="BI416" s="4"/>
      <c r="BJ416" s="4"/>
      <c r="BK416" s="4"/>
      <c r="BL416" s="56"/>
      <c r="BM416" s="56"/>
      <c r="BN416" s="4"/>
      <c r="BO416" s="4"/>
      <c r="BP416" s="4"/>
      <c r="BQ416" s="4"/>
      <c r="BR416" s="4"/>
      <c r="BS416" s="4"/>
    </row>
    <row r="417">
      <c r="A417" s="172"/>
      <c r="B417" s="4"/>
      <c r="C417" s="4"/>
      <c r="D417" s="4"/>
      <c r="E417" s="4"/>
      <c r="F417" s="171"/>
      <c r="G417" s="4"/>
      <c r="H417" s="4"/>
      <c r="I417" s="4"/>
      <c r="J417" s="4"/>
      <c r="K417" s="172"/>
      <c r="L417" s="4"/>
      <c r="M417" s="4"/>
      <c r="N417" s="4"/>
      <c r="O417" s="4"/>
      <c r="P417" s="171"/>
      <c r="Q417" s="4"/>
      <c r="R417" s="4"/>
      <c r="S417" s="4"/>
      <c r="T417" s="4"/>
      <c r="U417" s="172"/>
      <c r="V417" s="4"/>
      <c r="W417" s="4"/>
      <c r="X417" s="4"/>
      <c r="Y417" s="4"/>
      <c r="Z417" s="171"/>
      <c r="AA417" s="4"/>
      <c r="AB417" s="4"/>
      <c r="AC417" s="4"/>
      <c r="AD417" s="4"/>
      <c r="AE417" s="170"/>
      <c r="AF417" s="170"/>
      <c r="AG417" s="170"/>
      <c r="AH417" s="56"/>
      <c r="AI417" s="56"/>
      <c r="AJ417" s="4"/>
      <c r="AK417" s="4"/>
      <c r="AL417" s="4"/>
      <c r="AM417" s="4"/>
      <c r="AN417" s="56"/>
      <c r="AO417" s="56"/>
      <c r="AP417" s="4"/>
      <c r="AQ417" s="4"/>
      <c r="AR417" s="4"/>
      <c r="AS417" s="4"/>
      <c r="AT417" s="56"/>
      <c r="AU417" s="56"/>
      <c r="AV417" s="4"/>
      <c r="AW417" s="4"/>
      <c r="AX417" s="4"/>
      <c r="AY417" s="4"/>
      <c r="AZ417" s="56"/>
      <c r="BA417" s="56"/>
      <c r="BB417" s="4"/>
      <c r="BC417" s="4"/>
      <c r="BD417" s="4"/>
      <c r="BE417" s="4"/>
      <c r="BF417" s="56"/>
      <c r="BG417" s="56"/>
      <c r="BH417" s="4"/>
      <c r="BI417" s="4"/>
      <c r="BJ417" s="4"/>
      <c r="BK417" s="4"/>
      <c r="BL417" s="56"/>
      <c r="BM417" s="56"/>
      <c r="BN417" s="4"/>
      <c r="BO417" s="4"/>
      <c r="BP417" s="4"/>
      <c r="BQ417" s="4"/>
      <c r="BR417" s="4"/>
      <c r="BS417" s="4"/>
    </row>
    <row r="418">
      <c r="A418" s="172"/>
      <c r="B418" s="4"/>
      <c r="C418" s="4"/>
      <c r="D418" s="4"/>
      <c r="E418" s="4"/>
      <c r="F418" s="171"/>
      <c r="G418" s="4"/>
      <c r="H418" s="4"/>
      <c r="I418" s="4"/>
      <c r="J418" s="4"/>
      <c r="K418" s="172"/>
      <c r="L418" s="4"/>
      <c r="M418" s="4"/>
      <c r="N418" s="4"/>
      <c r="O418" s="4"/>
      <c r="P418" s="171"/>
      <c r="Q418" s="4"/>
      <c r="R418" s="4"/>
      <c r="S418" s="4"/>
      <c r="T418" s="4"/>
      <c r="U418" s="172"/>
      <c r="V418" s="4"/>
      <c r="W418" s="4"/>
      <c r="X418" s="4"/>
      <c r="Y418" s="4"/>
      <c r="Z418" s="171"/>
      <c r="AA418" s="4"/>
      <c r="AB418" s="4"/>
      <c r="AC418" s="4"/>
      <c r="AD418" s="4"/>
      <c r="AE418" s="170"/>
      <c r="AF418" s="170"/>
      <c r="AG418" s="170"/>
      <c r="AH418" s="56"/>
      <c r="AI418" s="56"/>
      <c r="AJ418" s="4"/>
      <c r="AK418" s="4"/>
      <c r="AL418" s="4"/>
      <c r="AM418" s="4"/>
      <c r="AN418" s="56"/>
      <c r="AO418" s="56"/>
      <c r="AP418" s="4"/>
      <c r="AQ418" s="4"/>
      <c r="AR418" s="4"/>
      <c r="AS418" s="4"/>
      <c r="AT418" s="56"/>
      <c r="AU418" s="56"/>
      <c r="AV418" s="4"/>
      <c r="AW418" s="4"/>
      <c r="AX418" s="4"/>
      <c r="AY418" s="4"/>
      <c r="AZ418" s="56"/>
      <c r="BA418" s="56"/>
      <c r="BB418" s="4"/>
      <c r="BC418" s="4"/>
      <c r="BD418" s="4"/>
      <c r="BE418" s="4"/>
      <c r="BF418" s="56"/>
      <c r="BG418" s="56"/>
      <c r="BH418" s="4"/>
      <c r="BI418" s="4"/>
      <c r="BJ418" s="4"/>
      <c r="BK418" s="4"/>
      <c r="BL418" s="56"/>
      <c r="BM418" s="56"/>
      <c r="BN418" s="4"/>
      <c r="BO418" s="4"/>
      <c r="BP418" s="4"/>
      <c r="BQ418" s="4"/>
      <c r="BR418" s="4"/>
      <c r="BS418" s="4"/>
    </row>
    <row r="419">
      <c r="A419" s="172"/>
      <c r="B419" s="4"/>
      <c r="C419" s="4"/>
      <c r="D419" s="4"/>
      <c r="E419" s="4"/>
      <c r="F419" s="171"/>
      <c r="G419" s="4"/>
      <c r="H419" s="4"/>
      <c r="I419" s="4"/>
      <c r="J419" s="4"/>
      <c r="K419" s="172"/>
      <c r="L419" s="4"/>
      <c r="M419" s="4"/>
      <c r="N419" s="4"/>
      <c r="O419" s="4"/>
      <c r="P419" s="171"/>
      <c r="Q419" s="4"/>
      <c r="R419" s="4"/>
      <c r="S419" s="4"/>
      <c r="T419" s="4"/>
      <c r="U419" s="172"/>
      <c r="V419" s="4"/>
      <c r="W419" s="4"/>
      <c r="X419" s="4"/>
      <c r="Y419" s="4"/>
      <c r="Z419" s="171"/>
      <c r="AA419" s="4"/>
      <c r="AB419" s="4"/>
      <c r="AC419" s="4"/>
      <c r="AD419" s="4"/>
      <c r="AE419" s="170"/>
      <c r="AF419" s="170"/>
      <c r="AG419" s="170"/>
      <c r="AH419" s="56"/>
      <c r="AI419" s="56"/>
      <c r="AJ419" s="4"/>
      <c r="AK419" s="4"/>
      <c r="AL419" s="4"/>
      <c r="AM419" s="4"/>
      <c r="AN419" s="56"/>
      <c r="AO419" s="56"/>
      <c r="AP419" s="4"/>
      <c r="AQ419" s="4"/>
      <c r="AR419" s="4"/>
      <c r="AS419" s="4"/>
      <c r="AT419" s="56"/>
      <c r="AU419" s="56"/>
      <c r="AV419" s="4"/>
      <c r="AW419" s="4"/>
      <c r="AX419" s="4"/>
      <c r="AY419" s="4"/>
      <c r="AZ419" s="56"/>
      <c r="BA419" s="56"/>
      <c r="BB419" s="4"/>
      <c r="BC419" s="4"/>
      <c r="BD419" s="4"/>
      <c r="BE419" s="4"/>
      <c r="BF419" s="56"/>
      <c r="BG419" s="56"/>
      <c r="BH419" s="4"/>
      <c r="BI419" s="4"/>
      <c r="BJ419" s="4"/>
      <c r="BK419" s="4"/>
      <c r="BL419" s="56"/>
      <c r="BM419" s="56"/>
      <c r="BN419" s="4"/>
      <c r="BO419" s="4"/>
      <c r="BP419" s="4"/>
      <c r="BQ419" s="4"/>
      <c r="BR419" s="4"/>
      <c r="BS419" s="4"/>
    </row>
    <row r="420">
      <c r="A420" s="172"/>
      <c r="B420" s="4"/>
      <c r="C420" s="4"/>
      <c r="D420" s="4"/>
      <c r="E420" s="4"/>
      <c r="F420" s="171"/>
      <c r="G420" s="4"/>
      <c r="H420" s="4"/>
      <c r="I420" s="4"/>
      <c r="J420" s="4"/>
      <c r="K420" s="172"/>
      <c r="L420" s="4"/>
      <c r="M420" s="4"/>
      <c r="N420" s="4"/>
      <c r="O420" s="4"/>
      <c r="P420" s="171"/>
      <c r="Q420" s="4"/>
      <c r="R420" s="4"/>
      <c r="S420" s="4"/>
      <c r="T420" s="4"/>
      <c r="U420" s="172"/>
      <c r="V420" s="4"/>
      <c r="W420" s="4"/>
      <c r="X420" s="4"/>
      <c r="Y420" s="4"/>
      <c r="Z420" s="171"/>
      <c r="AA420" s="4"/>
      <c r="AB420" s="4"/>
      <c r="AC420" s="4"/>
      <c r="AD420" s="4"/>
      <c r="AE420" s="170"/>
      <c r="AF420" s="170"/>
      <c r="AG420" s="170"/>
      <c r="AH420" s="56"/>
      <c r="AI420" s="56"/>
      <c r="AJ420" s="4"/>
      <c r="AK420" s="4"/>
      <c r="AL420" s="4"/>
      <c r="AM420" s="4"/>
      <c r="AN420" s="56"/>
      <c r="AO420" s="56"/>
      <c r="AP420" s="4"/>
      <c r="AQ420" s="4"/>
      <c r="AR420" s="4"/>
      <c r="AS420" s="4"/>
      <c r="AT420" s="56"/>
      <c r="AU420" s="56"/>
      <c r="AV420" s="4"/>
      <c r="AW420" s="4"/>
      <c r="AX420" s="4"/>
      <c r="AY420" s="4"/>
      <c r="AZ420" s="56"/>
      <c r="BA420" s="56"/>
      <c r="BB420" s="4"/>
      <c r="BC420" s="4"/>
      <c r="BD420" s="4"/>
      <c r="BE420" s="4"/>
      <c r="BF420" s="56"/>
      <c r="BG420" s="56"/>
      <c r="BH420" s="4"/>
      <c r="BI420" s="4"/>
      <c r="BJ420" s="4"/>
      <c r="BK420" s="4"/>
      <c r="BL420" s="56"/>
      <c r="BM420" s="56"/>
      <c r="BN420" s="4"/>
      <c r="BO420" s="4"/>
      <c r="BP420" s="4"/>
      <c r="BQ420" s="4"/>
      <c r="BR420" s="4"/>
      <c r="BS420" s="4"/>
    </row>
    <row r="421">
      <c r="A421" s="172"/>
      <c r="B421" s="4"/>
      <c r="C421" s="4"/>
      <c r="D421" s="4"/>
      <c r="E421" s="4"/>
      <c r="F421" s="171"/>
      <c r="G421" s="4"/>
      <c r="H421" s="4"/>
      <c r="I421" s="4"/>
      <c r="J421" s="4"/>
      <c r="K421" s="172"/>
      <c r="L421" s="4"/>
      <c r="M421" s="4"/>
      <c r="N421" s="4"/>
      <c r="O421" s="4"/>
      <c r="P421" s="171"/>
      <c r="Q421" s="4"/>
      <c r="R421" s="4"/>
      <c r="S421" s="4"/>
      <c r="T421" s="4"/>
      <c r="U421" s="172"/>
      <c r="V421" s="4"/>
      <c r="W421" s="4"/>
      <c r="X421" s="4"/>
      <c r="Y421" s="4"/>
      <c r="Z421" s="171"/>
      <c r="AA421" s="4"/>
      <c r="AB421" s="4"/>
      <c r="AC421" s="4"/>
      <c r="AD421" s="4"/>
      <c r="AE421" s="170"/>
      <c r="AF421" s="170"/>
      <c r="AG421" s="170"/>
      <c r="AH421" s="56"/>
      <c r="AI421" s="56"/>
      <c r="AJ421" s="4"/>
      <c r="AK421" s="4"/>
      <c r="AL421" s="4"/>
      <c r="AM421" s="4"/>
      <c r="AN421" s="56"/>
      <c r="AO421" s="56"/>
      <c r="AP421" s="4"/>
      <c r="AQ421" s="4"/>
      <c r="AR421" s="4"/>
      <c r="AS421" s="4"/>
      <c r="AT421" s="56"/>
      <c r="AU421" s="56"/>
      <c r="AV421" s="4"/>
      <c r="AW421" s="4"/>
      <c r="AX421" s="4"/>
      <c r="AY421" s="4"/>
      <c r="AZ421" s="56"/>
      <c r="BA421" s="56"/>
      <c r="BB421" s="4"/>
      <c r="BC421" s="4"/>
      <c r="BD421" s="4"/>
      <c r="BE421" s="4"/>
      <c r="BF421" s="56"/>
      <c r="BG421" s="56"/>
      <c r="BH421" s="4"/>
      <c r="BI421" s="4"/>
      <c r="BJ421" s="4"/>
      <c r="BK421" s="4"/>
      <c r="BL421" s="56"/>
      <c r="BM421" s="56"/>
      <c r="BN421" s="4"/>
      <c r="BO421" s="4"/>
      <c r="BP421" s="4"/>
      <c r="BQ421" s="4"/>
      <c r="BR421" s="4"/>
      <c r="BS421" s="4"/>
    </row>
    <row r="422">
      <c r="A422" s="172"/>
      <c r="B422" s="4"/>
      <c r="C422" s="4"/>
      <c r="D422" s="4"/>
      <c r="E422" s="4"/>
      <c r="F422" s="171"/>
      <c r="G422" s="4"/>
      <c r="H422" s="4"/>
      <c r="I422" s="4"/>
      <c r="J422" s="4"/>
      <c r="K422" s="172"/>
      <c r="L422" s="4"/>
      <c r="M422" s="4"/>
      <c r="N422" s="4"/>
      <c r="O422" s="4"/>
      <c r="P422" s="171"/>
      <c r="Q422" s="4"/>
      <c r="R422" s="4"/>
      <c r="S422" s="4"/>
      <c r="T422" s="4"/>
      <c r="U422" s="172"/>
      <c r="V422" s="4"/>
      <c r="W422" s="4"/>
      <c r="X422" s="4"/>
      <c r="Y422" s="4"/>
      <c r="Z422" s="171"/>
      <c r="AA422" s="4"/>
      <c r="AB422" s="4"/>
      <c r="AC422" s="4"/>
      <c r="AD422" s="4"/>
      <c r="AE422" s="170"/>
      <c r="AF422" s="170"/>
      <c r="AG422" s="170"/>
      <c r="AH422" s="56"/>
      <c r="AI422" s="56"/>
      <c r="AJ422" s="4"/>
      <c r="AK422" s="4"/>
      <c r="AL422" s="4"/>
      <c r="AM422" s="4"/>
      <c r="AN422" s="56"/>
      <c r="AO422" s="56"/>
      <c r="AP422" s="4"/>
      <c r="AQ422" s="4"/>
      <c r="AR422" s="4"/>
      <c r="AS422" s="4"/>
      <c r="AT422" s="56"/>
      <c r="AU422" s="56"/>
      <c r="AV422" s="4"/>
      <c r="AW422" s="4"/>
      <c r="AX422" s="4"/>
      <c r="AY422" s="4"/>
      <c r="AZ422" s="56"/>
      <c r="BA422" s="56"/>
      <c r="BB422" s="4"/>
      <c r="BC422" s="4"/>
      <c r="BD422" s="4"/>
      <c r="BE422" s="4"/>
      <c r="BF422" s="56"/>
      <c r="BG422" s="56"/>
      <c r="BH422" s="4"/>
      <c r="BI422" s="4"/>
      <c r="BJ422" s="4"/>
      <c r="BK422" s="4"/>
      <c r="BL422" s="56"/>
      <c r="BM422" s="56"/>
      <c r="BN422" s="4"/>
      <c r="BO422" s="4"/>
      <c r="BP422" s="4"/>
      <c r="BQ422" s="4"/>
      <c r="BR422" s="4"/>
      <c r="BS422" s="4"/>
    </row>
    <row r="423">
      <c r="A423" s="172"/>
      <c r="B423" s="4"/>
      <c r="C423" s="4"/>
      <c r="D423" s="4"/>
      <c r="E423" s="4"/>
      <c r="F423" s="171"/>
      <c r="G423" s="4"/>
      <c r="H423" s="4"/>
      <c r="I423" s="4"/>
      <c r="J423" s="4"/>
      <c r="K423" s="172"/>
      <c r="L423" s="4"/>
      <c r="M423" s="4"/>
      <c r="N423" s="4"/>
      <c r="O423" s="4"/>
      <c r="P423" s="171"/>
      <c r="Q423" s="4"/>
      <c r="R423" s="4"/>
      <c r="S423" s="4"/>
      <c r="T423" s="4"/>
      <c r="U423" s="172"/>
      <c r="V423" s="4"/>
      <c r="W423" s="4"/>
      <c r="X423" s="4"/>
      <c r="Y423" s="4"/>
      <c r="Z423" s="171"/>
      <c r="AA423" s="4"/>
      <c r="AB423" s="4"/>
      <c r="AC423" s="4"/>
      <c r="AD423" s="4"/>
      <c r="AE423" s="170"/>
      <c r="AF423" s="170"/>
      <c r="AG423" s="170"/>
      <c r="AH423" s="56"/>
      <c r="AI423" s="56"/>
      <c r="AJ423" s="4"/>
      <c r="AK423" s="4"/>
      <c r="AL423" s="4"/>
      <c r="AM423" s="4"/>
      <c r="AN423" s="56"/>
      <c r="AO423" s="56"/>
      <c r="AP423" s="4"/>
      <c r="AQ423" s="4"/>
      <c r="AR423" s="4"/>
      <c r="AS423" s="4"/>
      <c r="AT423" s="56"/>
      <c r="AU423" s="56"/>
      <c r="AV423" s="4"/>
      <c r="AW423" s="4"/>
      <c r="AX423" s="4"/>
      <c r="AY423" s="4"/>
      <c r="AZ423" s="56"/>
      <c r="BA423" s="56"/>
      <c r="BB423" s="4"/>
      <c r="BC423" s="4"/>
      <c r="BD423" s="4"/>
      <c r="BE423" s="4"/>
      <c r="BF423" s="56"/>
      <c r="BG423" s="56"/>
      <c r="BH423" s="4"/>
      <c r="BI423" s="4"/>
      <c r="BJ423" s="4"/>
      <c r="BK423" s="4"/>
      <c r="BL423" s="56"/>
      <c r="BM423" s="56"/>
      <c r="BN423" s="4"/>
      <c r="BO423" s="4"/>
      <c r="BP423" s="4"/>
      <c r="BQ423" s="4"/>
      <c r="BR423" s="4"/>
      <c r="BS423" s="4"/>
    </row>
    <row r="424">
      <c r="A424" s="172"/>
      <c r="B424" s="4"/>
      <c r="C424" s="4"/>
      <c r="D424" s="4"/>
      <c r="E424" s="4"/>
      <c r="F424" s="171"/>
      <c r="G424" s="4"/>
      <c r="H424" s="4"/>
      <c r="I424" s="4"/>
      <c r="J424" s="4"/>
      <c r="K424" s="172"/>
      <c r="L424" s="4"/>
      <c r="M424" s="4"/>
      <c r="N424" s="4"/>
      <c r="O424" s="4"/>
      <c r="P424" s="171"/>
      <c r="Q424" s="4"/>
      <c r="R424" s="4"/>
      <c r="S424" s="4"/>
      <c r="T424" s="4"/>
      <c r="U424" s="172"/>
      <c r="V424" s="4"/>
      <c r="W424" s="4"/>
      <c r="X424" s="4"/>
      <c r="Y424" s="4"/>
      <c r="Z424" s="171"/>
      <c r="AA424" s="4"/>
      <c r="AB424" s="4"/>
      <c r="AC424" s="4"/>
      <c r="AD424" s="4"/>
      <c r="AE424" s="170"/>
      <c r="AF424" s="170"/>
      <c r="AG424" s="170"/>
      <c r="AH424" s="56"/>
      <c r="AI424" s="56"/>
      <c r="AJ424" s="4"/>
      <c r="AK424" s="4"/>
      <c r="AL424" s="4"/>
      <c r="AM424" s="4"/>
      <c r="AN424" s="56"/>
      <c r="AO424" s="56"/>
      <c r="AP424" s="4"/>
      <c r="AQ424" s="4"/>
      <c r="AR424" s="4"/>
      <c r="AS424" s="4"/>
      <c r="AT424" s="56"/>
      <c r="AU424" s="56"/>
      <c r="AV424" s="4"/>
      <c r="AW424" s="4"/>
      <c r="AX424" s="4"/>
      <c r="AY424" s="4"/>
      <c r="AZ424" s="56"/>
      <c r="BA424" s="56"/>
      <c r="BB424" s="4"/>
      <c r="BC424" s="4"/>
      <c r="BD424" s="4"/>
      <c r="BE424" s="4"/>
      <c r="BF424" s="56"/>
      <c r="BG424" s="56"/>
      <c r="BH424" s="4"/>
      <c r="BI424" s="4"/>
      <c r="BJ424" s="4"/>
      <c r="BK424" s="4"/>
      <c r="BL424" s="56"/>
      <c r="BM424" s="56"/>
      <c r="BN424" s="4"/>
      <c r="BO424" s="4"/>
      <c r="BP424" s="4"/>
      <c r="BQ424" s="4"/>
      <c r="BR424" s="4"/>
      <c r="BS424" s="4"/>
    </row>
    <row r="425">
      <c r="A425" s="172"/>
      <c r="B425" s="4"/>
      <c r="C425" s="4"/>
      <c r="D425" s="4"/>
      <c r="E425" s="4"/>
      <c r="F425" s="171"/>
      <c r="G425" s="4"/>
      <c r="H425" s="4"/>
      <c r="I425" s="4"/>
      <c r="J425" s="4"/>
      <c r="K425" s="172"/>
      <c r="L425" s="4"/>
      <c r="M425" s="4"/>
      <c r="N425" s="4"/>
      <c r="O425" s="4"/>
      <c r="P425" s="171"/>
      <c r="Q425" s="4"/>
      <c r="R425" s="4"/>
      <c r="S425" s="4"/>
      <c r="T425" s="4"/>
      <c r="U425" s="172"/>
      <c r="V425" s="4"/>
      <c r="W425" s="4"/>
      <c r="X425" s="4"/>
      <c r="Y425" s="4"/>
      <c r="Z425" s="171"/>
      <c r="AA425" s="4"/>
      <c r="AB425" s="4"/>
      <c r="AC425" s="4"/>
      <c r="AD425" s="4"/>
      <c r="AE425" s="170"/>
      <c r="AF425" s="170"/>
      <c r="AG425" s="170"/>
      <c r="AH425" s="56"/>
      <c r="AI425" s="56"/>
      <c r="AJ425" s="4"/>
      <c r="AK425" s="4"/>
      <c r="AL425" s="4"/>
      <c r="AM425" s="4"/>
      <c r="AN425" s="56"/>
      <c r="AO425" s="56"/>
      <c r="AP425" s="4"/>
      <c r="AQ425" s="4"/>
      <c r="AR425" s="4"/>
      <c r="AS425" s="4"/>
      <c r="AT425" s="56"/>
      <c r="AU425" s="56"/>
      <c r="AV425" s="4"/>
      <c r="AW425" s="4"/>
      <c r="AX425" s="4"/>
      <c r="AY425" s="4"/>
      <c r="AZ425" s="56"/>
      <c r="BA425" s="56"/>
      <c r="BB425" s="4"/>
      <c r="BC425" s="4"/>
      <c r="BD425" s="4"/>
      <c r="BE425" s="4"/>
      <c r="BF425" s="56"/>
      <c r="BG425" s="56"/>
      <c r="BH425" s="4"/>
      <c r="BI425" s="4"/>
      <c r="BJ425" s="4"/>
      <c r="BK425" s="4"/>
      <c r="BL425" s="56"/>
      <c r="BM425" s="56"/>
      <c r="BN425" s="4"/>
      <c r="BO425" s="4"/>
      <c r="BP425" s="4"/>
      <c r="BQ425" s="4"/>
      <c r="BR425" s="4"/>
      <c r="BS425" s="4"/>
    </row>
    <row r="426">
      <c r="A426" s="172"/>
      <c r="B426" s="4"/>
      <c r="C426" s="4"/>
      <c r="D426" s="4"/>
      <c r="E426" s="4"/>
      <c r="F426" s="171"/>
      <c r="G426" s="4"/>
      <c r="H426" s="4"/>
      <c r="I426" s="4"/>
      <c r="J426" s="4"/>
      <c r="K426" s="172"/>
      <c r="L426" s="4"/>
      <c r="M426" s="4"/>
      <c r="N426" s="4"/>
      <c r="O426" s="4"/>
      <c r="P426" s="171"/>
      <c r="Q426" s="4"/>
      <c r="R426" s="4"/>
      <c r="S426" s="4"/>
      <c r="T426" s="4"/>
      <c r="U426" s="172"/>
      <c r="V426" s="4"/>
      <c r="W426" s="4"/>
      <c r="X426" s="4"/>
      <c r="Y426" s="4"/>
      <c r="Z426" s="171"/>
      <c r="AA426" s="4"/>
      <c r="AB426" s="4"/>
      <c r="AC426" s="4"/>
      <c r="AD426" s="4"/>
      <c r="AE426" s="170"/>
      <c r="AF426" s="170"/>
      <c r="AG426" s="170"/>
      <c r="AH426" s="56"/>
      <c r="AI426" s="56"/>
      <c r="AJ426" s="4"/>
      <c r="AK426" s="4"/>
      <c r="AL426" s="4"/>
      <c r="AM426" s="4"/>
      <c r="AN426" s="56"/>
      <c r="AO426" s="56"/>
      <c r="AP426" s="4"/>
      <c r="AQ426" s="4"/>
      <c r="AR426" s="4"/>
      <c r="AS426" s="4"/>
      <c r="AT426" s="56"/>
      <c r="AU426" s="56"/>
      <c r="AV426" s="4"/>
      <c r="AW426" s="4"/>
      <c r="AX426" s="4"/>
      <c r="AY426" s="4"/>
      <c r="AZ426" s="56"/>
      <c r="BA426" s="56"/>
      <c r="BB426" s="4"/>
      <c r="BC426" s="4"/>
      <c r="BD426" s="4"/>
      <c r="BE426" s="4"/>
      <c r="BF426" s="56"/>
      <c r="BG426" s="56"/>
      <c r="BH426" s="4"/>
      <c r="BI426" s="4"/>
      <c r="BJ426" s="4"/>
      <c r="BK426" s="4"/>
      <c r="BL426" s="56"/>
      <c r="BM426" s="56"/>
      <c r="BN426" s="4"/>
      <c r="BO426" s="4"/>
      <c r="BP426" s="4"/>
      <c r="BQ426" s="4"/>
      <c r="BR426" s="4"/>
      <c r="BS426" s="4"/>
    </row>
    <row r="427">
      <c r="A427" s="172"/>
      <c r="B427" s="4"/>
      <c r="C427" s="4"/>
      <c r="D427" s="4"/>
      <c r="E427" s="4"/>
      <c r="F427" s="171"/>
      <c r="G427" s="4"/>
      <c r="H427" s="4"/>
      <c r="I427" s="4"/>
      <c r="J427" s="4"/>
      <c r="K427" s="172"/>
      <c r="L427" s="4"/>
      <c r="M427" s="4"/>
      <c r="N427" s="4"/>
      <c r="O427" s="4"/>
      <c r="P427" s="171"/>
      <c r="Q427" s="4"/>
      <c r="R427" s="4"/>
      <c r="S427" s="4"/>
      <c r="T427" s="4"/>
      <c r="U427" s="172"/>
      <c r="V427" s="4"/>
      <c r="W427" s="4"/>
      <c r="X427" s="4"/>
      <c r="Y427" s="4"/>
      <c r="Z427" s="171"/>
      <c r="AA427" s="4"/>
      <c r="AB427" s="4"/>
      <c r="AC427" s="4"/>
      <c r="AD427" s="4"/>
      <c r="AE427" s="170"/>
      <c r="AF427" s="170"/>
      <c r="AG427" s="170"/>
      <c r="AH427" s="56"/>
      <c r="AI427" s="56"/>
      <c r="AJ427" s="4"/>
      <c r="AK427" s="4"/>
      <c r="AL427" s="4"/>
      <c r="AM427" s="4"/>
      <c r="AN427" s="56"/>
      <c r="AO427" s="56"/>
      <c r="AP427" s="4"/>
      <c r="AQ427" s="4"/>
      <c r="AR427" s="4"/>
      <c r="AS427" s="4"/>
      <c r="AT427" s="56"/>
      <c r="AU427" s="56"/>
      <c r="AV427" s="4"/>
      <c r="AW427" s="4"/>
      <c r="AX427" s="4"/>
      <c r="AY427" s="4"/>
      <c r="AZ427" s="56"/>
      <c r="BA427" s="56"/>
      <c r="BB427" s="4"/>
      <c r="BC427" s="4"/>
      <c r="BD427" s="4"/>
      <c r="BE427" s="4"/>
      <c r="BF427" s="56"/>
      <c r="BG427" s="56"/>
      <c r="BH427" s="4"/>
      <c r="BI427" s="4"/>
      <c r="BJ427" s="4"/>
      <c r="BK427" s="4"/>
      <c r="BL427" s="56"/>
      <c r="BM427" s="56"/>
      <c r="BN427" s="4"/>
      <c r="BO427" s="4"/>
      <c r="BP427" s="4"/>
      <c r="BQ427" s="4"/>
      <c r="BR427" s="4"/>
      <c r="BS427" s="4"/>
    </row>
    <row r="428">
      <c r="A428" s="172"/>
      <c r="B428" s="4"/>
      <c r="C428" s="4"/>
      <c r="D428" s="4"/>
      <c r="E428" s="4"/>
      <c r="F428" s="171"/>
      <c r="G428" s="4"/>
      <c r="H428" s="4"/>
      <c r="I428" s="4"/>
      <c r="J428" s="4"/>
      <c r="K428" s="172"/>
      <c r="L428" s="4"/>
      <c r="M428" s="4"/>
      <c r="N428" s="4"/>
      <c r="O428" s="4"/>
      <c r="P428" s="171"/>
      <c r="Q428" s="4"/>
      <c r="R428" s="4"/>
      <c r="S428" s="4"/>
      <c r="T428" s="4"/>
      <c r="U428" s="172"/>
      <c r="V428" s="4"/>
      <c r="W428" s="4"/>
      <c r="X428" s="4"/>
      <c r="Y428" s="4"/>
      <c r="Z428" s="171"/>
      <c r="AA428" s="4"/>
      <c r="AB428" s="4"/>
      <c r="AC428" s="4"/>
      <c r="AD428" s="4"/>
      <c r="AE428" s="170"/>
      <c r="AF428" s="170"/>
      <c r="AG428" s="170"/>
      <c r="AH428" s="56"/>
      <c r="AI428" s="56"/>
      <c r="AJ428" s="4"/>
      <c r="AK428" s="4"/>
      <c r="AL428" s="4"/>
      <c r="AM428" s="4"/>
      <c r="AN428" s="56"/>
      <c r="AO428" s="56"/>
      <c r="AP428" s="4"/>
      <c r="AQ428" s="4"/>
      <c r="AR428" s="4"/>
      <c r="AS428" s="4"/>
      <c r="AT428" s="56"/>
      <c r="AU428" s="56"/>
      <c r="AV428" s="4"/>
      <c r="AW428" s="4"/>
      <c r="AX428" s="4"/>
      <c r="AY428" s="4"/>
      <c r="AZ428" s="56"/>
      <c r="BA428" s="56"/>
      <c r="BB428" s="4"/>
      <c r="BC428" s="4"/>
      <c r="BD428" s="4"/>
      <c r="BE428" s="4"/>
      <c r="BF428" s="56"/>
      <c r="BG428" s="56"/>
      <c r="BH428" s="4"/>
      <c r="BI428" s="4"/>
      <c r="BJ428" s="4"/>
      <c r="BK428" s="4"/>
      <c r="BL428" s="56"/>
      <c r="BM428" s="56"/>
      <c r="BN428" s="4"/>
      <c r="BO428" s="4"/>
      <c r="BP428" s="4"/>
      <c r="BQ428" s="4"/>
      <c r="BR428" s="4"/>
      <c r="BS428" s="4"/>
    </row>
    <row r="429">
      <c r="A429" s="172"/>
      <c r="B429" s="4"/>
      <c r="C429" s="4"/>
      <c r="D429" s="4"/>
      <c r="E429" s="4"/>
      <c r="F429" s="171"/>
      <c r="G429" s="4"/>
      <c r="H429" s="4"/>
      <c r="I429" s="4"/>
      <c r="J429" s="4"/>
      <c r="K429" s="172"/>
      <c r="L429" s="4"/>
      <c r="M429" s="4"/>
      <c r="N429" s="4"/>
      <c r="O429" s="4"/>
      <c r="P429" s="171"/>
      <c r="Q429" s="4"/>
      <c r="R429" s="4"/>
      <c r="S429" s="4"/>
      <c r="T429" s="4"/>
      <c r="U429" s="172"/>
      <c r="V429" s="4"/>
      <c r="W429" s="4"/>
      <c r="X429" s="4"/>
      <c r="Y429" s="4"/>
      <c r="Z429" s="171"/>
      <c r="AA429" s="4"/>
      <c r="AB429" s="4"/>
      <c r="AC429" s="4"/>
      <c r="AD429" s="4"/>
      <c r="AE429" s="170"/>
      <c r="AF429" s="170"/>
      <c r="AG429" s="170"/>
      <c r="AH429" s="56"/>
      <c r="AI429" s="56"/>
      <c r="AJ429" s="4"/>
      <c r="AK429" s="4"/>
      <c r="AL429" s="4"/>
      <c r="AM429" s="4"/>
      <c r="AN429" s="56"/>
      <c r="AO429" s="56"/>
      <c r="AP429" s="4"/>
      <c r="AQ429" s="4"/>
      <c r="AR429" s="4"/>
      <c r="AS429" s="4"/>
      <c r="AT429" s="56"/>
      <c r="AU429" s="56"/>
      <c r="AV429" s="4"/>
      <c r="AW429" s="4"/>
      <c r="AX429" s="4"/>
      <c r="AY429" s="4"/>
      <c r="AZ429" s="56"/>
      <c r="BA429" s="56"/>
      <c r="BB429" s="4"/>
      <c r="BC429" s="4"/>
      <c r="BD429" s="4"/>
      <c r="BE429" s="4"/>
      <c r="BF429" s="56"/>
      <c r="BG429" s="56"/>
      <c r="BH429" s="4"/>
      <c r="BI429" s="4"/>
      <c r="BJ429" s="4"/>
      <c r="BK429" s="4"/>
      <c r="BL429" s="56"/>
      <c r="BM429" s="56"/>
      <c r="BN429" s="4"/>
      <c r="BO429" s="4"/>
      <c r="BP429" s="4"/>
      <c r="BQ429" s="4"/>
      <c r="BR429" s="4"/>
      <c r="BS429" s="4"/>
    </row>
    <row r="430">
      <c r="A430" s="172"/>
      <c r="B430" s="4"/>
      <c r="C430" s="4"/>
      <c r="D430" s="4"/>
      <c r="E430" s="4"/>
      <c r="F430" s="171"/>
      <c r="G430" s="4"/>
      <c r="H430" s="4"/>
      <c r="I430" s="4"/>
      <c r="J430" s="4"/>
      <c r="K430" s="172"/>
      <c r="L430" s="4"/>
      <c r="M430" s="4"/>
      <c r="N430" s="4"/>
      <c r="O430" s="4"/>
      <c r="P430" s="171"/>
      <c r="Q430" s="4"/>
      <c r="R430" s="4"/>
      <c r="S430" s="4"/>
      <c r="T430" s="4"/>
      <c r="U430" s="172"/>
      <c r="V430" s="4"/>
      <c r="W430" s="4"/>
      <c r="X430" s="4"/>
      <c r="Y430" s="4"/>
      <c r="Z430" s="171"/>
      <c r="AA430" s="4"/>
      <c r="AB430" s="4"/>
      <c r="AC430" s="4"/>
      <c r="AD430" s="4"/>
      <c r="AE430" s="170"/>
      <c r="AF430" s="170"/>
      <c r="AG430" s="170"/>
      <c r="AH430" s="56"/>
      <c r="AI430" s="56"/>
      <c r="AJ430" s="4"/>
      <c r="AK430" s="4"/>
      <c r="AL430" s="4"/>
      <c r="AM430" s="4"/>
      <c r="AN430" s="56"/>
      <c r="AO430" s="56"/>
      <c r="AP430" s="4"/>
      <c r="AQ430" s="4"/>
      <c r="AR430" s="4"/>
      <c r="AS430" s="4"/>
      <c r="AT430" s="56"/>
      <c r="AU430" s="56"/>
      <c r="AV430" s="4"/>
      <c r="AW430" s="4"/>
      <c r="AX430" s="4"/>
      <c r="AY430" s="4"/>
      <c r="AZ430" s="56"/>
      <c r="BA430" s="56"/>
      <c r="BB430" s="4"/>
      <c r="BC430" s="4"/>
      <c r="BD430" s="4"/>
      <c r="BE430" s="4"/>
      <c r="BF430" s="56"/>
      <c r="BG430" s="56"/>
      <c r="BH430" s="4"/>
      <c r="BI430" s="4"/>
      <c r="BJ430" s="4"/>
      <c r="BK430" s="4"/>
      <c r="BL430" s="56"/>
      <c r="BM430" s="56"/>
      <c r="BN430" s="4"/>
      <c r="BO430" s="4"/>
      <c r="BP430" s="4"/>
      <c r="BQ430" s="4"/>
      <c r="BR430" s="4"/>
      <c r="BS430" s="4"/>
    </row>
    <row r="431">
      <c r="A431" s="172"/>
      <c r="B431" s="4"/>
      <c r="C431" s="4"/>
      <c r="D431" s="4"/>
      <c r="E431" s="4"/>
      <c r="F431" s="171"/>
      <c r="G431" s="4"/>
      <c r="H431" s="4"/>
      <c r="I431" s="4"/>
      <c r="J431" s="4"/>
      <c r="K431" s="172"/>
      <c r="L431" s="4"/>
      <c r="M431" s="4"/>
      <c r="N431" s="4"/>
      <c r="O431" s="4"/>
      <c r="P431" s="171"/>
      <c r="Q431" s="4"/>
      <c r="R431" s="4"/>
      <c r="S431" s="4"/>
      <c r="T431" s="4"/>
      <c r="U431" s="172"/>
      <c r="V431" s="4"/>
      <c r="W431" s="4"/>
      <c r="X431" s="4"/>
      <c r="Y431" s="4"/>
      <c r="Z431" s="171"/>
      <c r="AA431" s="4"/>
      <c r="AB431" s="4"/>
      <c r="AC431" s="4"/>
      <c r="AD431" s="4"/>
      <c r="AE431" s="170"/>
      <c r="AF431" s="170"/>
      <c r="AG431" s="170"/>
      <c r="AH431" s="56"/>
      <c r="AI431" s="56"/>
      <c r="AJ431" s="4"/>
      <c r="AK431" s="4"/>
      <c r="AL431" s="4"/>
      <c r="AM431" s="4"/>
      <c r="AN431" s="56"/>
      <c r="AO431" s="56"/>
      <c r="AP431" s="4"/>
      <c r="AQ431" s="4"/>
      <c r="AR431" s="4"/>
      <c r="AS431" s="4"/>
      <c r="AT431" s="56"/>
      <c r="AU431" s="56"/>
      <c r="AV431" s="4"/>
      <c r="AW431" s="4"/>
      <c r="AX431" s="4"/>
      <c r="AY431" s="4"/>
      <c r="AZ431" s="56"/>
      <c r="BA431" s="56"/>
      <c r="BB431" s="4"/>
      <c r="BC431" s="4"/>
      <c r="BD431" s="4"/>
      <c r="BE431" s="4"/>
      <c r="BF431" s="56"/>
      <c r="BG431" s="56"/>
      <c r="BH431" s="4"/>
      <c r="BI431" s="4"/>
      <c r="BJ431" s="4"/>
      <c r="BK431" s="4"/>
      <c r="BL431" s="56"/>
      <c r="BM431" s="56"/>
      <c r="BN431" s="4"/>
      <c r="BO431" s="4"/>
      <c r="BP431" s="4"/>
      <c r="BQ431" s="4"/>
      <c r="BR431" s="4"/>
      <c r="BS431" s="4"/>
    </row>
    <row r="432">
      <c r="A432" s="172"/>
      <c r="B432" s="4"/>
      <c r="C432" s="4"/>
      <c r="D432" s="4"/>
      <c r="E432" s="4"/>
      <c r="F432" s="171"/>
      <c r="G432" s="4"/>
      <c r="H432" s="4"/>
      <c r="I432" s="4"/>
      <c r="J432" s="4"/>
      <c r="K432" s="172"/>
      <c r="L432" s="4"/>
      <c r="M432" s="4"/>
      <c r="N432" s="4"/>
      <c r="O432" s="4"/>
      <c r="P432" s="171"/>
      <c r="Q432" s="4"/>
      <c r="R432" s="4"/>
      <c r="S432" s="4"/>
      <c r="T432" s="4"/>
      <c r="U432" s="172"/>
      <c r="V432" s="4"/>
      <c r="W432" s="4"/>
      <c r="X432" s="4"/>
      <c r="Y432" s="4"/>
      <c r="Z432" s="171"/>
      <c r="AA432" s="4"/>
      <c r="AB432" s="4"/>
      <c r="AC432" s="4"/>
      <c r="AD432" s="4"/>
      <c r="AE432" s="170"/>
      <c r="AF432" s="170"/>
      <c r="AG432" s="170"/>
      <c r="AH432" s="56"/>
      <c r="AI432" s="56"/>
      <c r="AJ432" s="4"/>
      <c r="AK432" s="4"/>
      <c r="AL432" s="4"/>
      <c r="AM432" s="4"/>
      <c r="AN432" s="56"/>
      <c r="AO432" s="56"/>
      <c r="AP432" s="4"/>
      <c r="AQ432" s="4"/>
      <c r="AR432" s="4"/>
      <c r="AS432" s="4"/>
      <c r="AT432" s="56"/>
      <c r="AU432" s="56"/>
      <c r="AV432" s="4"/>
      <c r="AW432" s="4"/>
      <c r="AX432" s="4"/>
      <c r="AY432" s="4"/>
      <c r="AZ432" s="56"/>
      <c r="BA432" s="56"/>
      <c r="BB432" s="4"/>
      <c r="BC432" s="4"/>
      <c r="BD432" s="4"/>
      <c r="BE432" s="4"/>
      <c r="BF432" s="56"/>
      <c r="BG432" s="56"/>
      <c r="BH432" s="4"/>
      <c r="BI432" s="4"/>
      <c r="BJ432" s="4"/>
      <c r="BK432" s="4"/>
      <c r="BL432" s="56"/>
      <c r="BM432" s="56"/>
      <c r="BN432" s="4"/>
      <c r="BO432" s="4"/>
      <c r="BP432" s="4"/>
      <c r="BQ432" s="4"/>
      <c r="BR432" s="4"/>
      <c r="BS432" s="4"/>
    </row>
    <row r="433">
      <c r="A433" s="172"/>
      <c r="B433" s="4"/>
      <c r="C433" s="4"/>
      <c r="D433" s="4"/>
      <c r="E433" s="4"/>
      <c r="F433" s="171"/>
      <c r="G433" s="4"/>
      <c r="H433" s="4"/>
      <c r="I433" s="4"/>
      <c r="J433" s="4"/>
      <c r="K433" s="172"/>
      <c r="L433" s="4"/>
      <c r="M433" s="4"/>
      <c r="N433" s="4"/>
      <c r="O433" s="4"/>
      <c r="P433" s="171"/>
      <c r="Q433" s="4"/>
      <c r="R433" s="4"/>
      <c r="S433" s="4"/>
      <c r="T433" s="4"/>
      <c r="U433" s="172"/>
      <c r="V433" s="4"/>
      <c r="W433" s="4"/>
      <c r="X433" s="4"/>
      <c r="Y433" s="4"/>
      <c r="Z433" s="171"/>
      <c r="AA433" s="4"/>
      <c r="AB433" s="4"/>
      <c r="AC433" s="4"/>
      <c r="AD433" s="4"/>
      <c r="AE433" s="170"/>
      <c r="AF433" s="170"/>
      <c r="AG433" s="170"/>
      <c r="AH433" s="56"/>
      <c r="AI433" s="56"/>
      <c r="AJ433" s="4"/>
      <c r="AK433" s="4"/>
      <c r="AL433" s="4"/>
      <c r="AM433" s="4"/>
      <c r="AN433" s="56"/>
      <c r="AO433" s="56"/>
      <c r="AP433" s="4"/>
      <c r="AQ433" s="4"/>
      <c r="AR433" s="4"/>
      <c r="AS433" s="4"/>
      <c r="AT433" s="56"/>
      <c r="AU433" s="56"/>
      <c r="AV433" s="4"/>
      <c r="AW433" s="4"/>
      <c r="AX433" s="4"/>
      <c r="AY433" s="4"/>
      <c r="AZ433" s="56"/>
      <c r="BA433" s="56"/>
      <c r="BB433" s="4"/>
      <c r="BC433" s="4"/>
      <c r="BD433" s="4"/>
      <c r="BE433" s="4"/>
      <c r="BF433" s="56"/>
      <c r="BG433" s="56"/>
      <c r="BH433" s="4"/>
      <c r="BI433" s="4"/>
      <c r="BJ433" s="4"/>
      <c r="BK433" s="4"/>
      <c r="BL433" s="56"/>
      <c r="BM433" s="56"/>
      <c r="BN433" s="4"/>
      <c r="BO433" s="4"/>
      <c r="BP433" s="4"/>
      <c r="BQ433" s="4"/>
      <c r="BR433" s="4"/>
      <c r="BS433" s="4"/>
    </row>
    <row r="434">
      <c r="A434" s="172"/>
      <c r="B434" s="4"/>
      <c r="C434" s="4"/>
      <c r="D434" s="4"/>
      <c r="E434" s="4"/>
      <c r="F434" s="171"/>
      <c r="G434" s="4"/>
      <c r="H434" s="4"/>
      <c r="I434" s="4"/>
      <c r="J434" s="4"/>
      <c r="K434" s="172"/>
      <c r="L434" s="4"/>
      <c r="M434" s="4"/>
      <c r="N434" s="4"/>
      <c r="O434" s="4"/>
      <c r="P434" s="171"/>
      <c r="Q434" s="4"/>
      <c r="R434" s="4"/>
      <c r="S434" s="4"/>
      <c r="T434" s="4"/>
      <c r="U434" s="172"/>
      <c r="V434" s="4"/>
      <c r="W434" s="4"/>
      <c r="X434" s="4"/>
      <c r="Y434" s="4"/>
      <c r="Z434" s="171"/>
      <c r="AA434" s="4"/>
      <c r="AB434" s="4"/>
      <c r="AC434" s="4"/>
      <c r="AD434" s="4"/>
      <c r="AE434" s="170"/>
      <c r="AF434" s="170"/>
      <c r="AG434" s="170"/>
      <c r="AH434" s="56"/>
      <c r="AI434" s="56"/>
      <c r="AJ434" s="4"/>
      <c r="AK434" s="4"/>
      <c r="AL434" s="4"/>
      <c r="AM434" s="4"/>
      <c r="AN434" s="56"/>
      <c r="AO434" s="56"/>
      <c r="AP434" s="4"/>
      <c r="AQ434" s="4"/>
      <c r="AR434" s="4"/>
      <c r="AS434" s="4"/>
      <c r="AT434" s="56"/>
      <c r="AU434" s="56"/>
      <c r="AV434" s="4"/>
      <c r="AW434" s="4"/>
      <c r="AX434" s="4"/>
      <c r="AY434" s="4"/>
      <c r="AZ434" s="56"/>
      <c r="BA434" s="56"/>
      <c r="BB434" s="4"/>
      <c r="BC434" s="4"/>
      <c r="BD434" s="4"/>
      <c r="BE434" s="4"/>
      <c r="BF434" s="56"/>
      <c r="BG434" s="56"/>
      <c r="BH434" s="4"/>
      <c r="BI434" s="4"/>
      <c r="BJ434" s="4"/>
      <c r="BK434" s="4"/>
      <c r="BL434" s="56"/>
      <c r="BM434" s="56"/>
      <c r="BN434" s="4"/>
      <c r="BO434" s="4"/>
      <c r="BP434" s="4"/>
      <c r="BQ434" s="4"/>
      <c r="BR434" s="4"/>
      <c r="BS434" s="4"/>
    </row>
    <row r="435">
      <c r="A435" s="172"/>
      <c r="B435" s="4"/>
      <c r="C435" s="4"/>
      <c r="D435" s="4"/>
      <c r="E435" s="4"/>
      <c r="F435" s="171"/>
      <c r="G435" s="4"/>
      <c r="H435" s="4"/>
      <c r="I435" s="4"/>
      <c r="J435" s="4"/>
      <c r="K435" s="172"/>
      <c r="L435" s="4"/>
      <c r="M435" s="4"/>
      <c r="N435" s="4"/>
      <c r="O435" s="4"/>
      <c r="P435" s="171"/>
      <c r="Q435" s="4"/>
      <c r="R435" s="4"/>
      <c r="S435" s="4"/>
      <c r="T435" s="4"/>
      <c r="U435" s="172"/>
      <c r="V435" s="4"/>
      <c r="W435" s="4"/>
      <c r="X435" s="4"/>
      <c r="Y435" s="4"/>
      <c r="Z435" s="171"/>
      <c r="AA435" s="4"/>
      <c r="AB435" s="4"/>
      <c r="AC435" s="4"/>
      <c r="AD435" s="4"/>
      <c r="AE435" s="170"/>
      <c r="AF435" s="170"/>
      <c r="AG435" s="170"/>
      <c r="AH435" s="56"/>
      <c r="AI435" s="56"/>
      <c r="AJ435" s="4"/>
      <c r="AK435" s="4"/>
      <c r="AL435" s="4"/>
      <c r="AM435" s="4"/>
      <c r="AN435" s="56"/>
      <c r="AO435" s="56"/>
      <c r="AP435" s="4"/>
      <c r="AQ435" s="4"/>
      <c r="AR435" s="4"/>
      <c r="AS435" s="4"/>
      <c r="AT435" s="56"/>
      <c r="AU435" s="56"/>
      <c r="AV435" s="4"/>
      <c r="AW435" s="4"/>
      <c r="AX435" s="4"/>
      <c r="AY435" s="4"/>
      <c r="AZ435" s="56"/>
      <c r="BA435" s="56"/>
      <c r="BB435" s="4"/>
      <c r="BC435" s="4"/>
      <c r="BD435" s="4"/>
      <c r="BE435" s="4"/>
      <c r="BF435" s="56"/>
      <c r="BG435" s="56"/>
      <c r="BH435" s="4"/>
      <c r="BI435" s="4"/>
      <c r="BJ435" s="4"/>
      <c r="BK435" s="4"/>
      <c r="BL435" s="56"/>
      <c r="BM435" s="56"/>
      <c r="BN435" s="4"/>
      <c r="BO435" s="4"/>
      <c r="BP435" s="4"/>
      <c r="BQ435" s="4"/>
      <c r="BR435" s="4"/>
      <c r="BS435" s="4"/>
    </row>
    <row r="436">
      <c r="A436" s="172"/>
      <c r="B436" s="4"/>
      <c r="C436" s="4"/>
      <c r="D436" s="4"/>
      <c r="E436" s="4"/>
      <c r="F436" s="171"/>
      <c r="G436" s="4"/>
      <c r="H436" s="4"/>
      <c r="I436" s="4"/>
      <c r="J436" s="4"/>
      <c r="K436" s="172"/>
      <c r="L436" s="4"/>
      <c r="M436" s="4"/>
      <c r="N436" s="4"/>
      <c r="O436" s="4"/>
      <c r="P436" s="171"/>
      <c r="Q436" s="4"/>
      <c r="R436" s="4"/>
      <c r="S436" s="4"/>
      <c r="T436" s="4"/>
      <c r="U436" s="172"/>
      <c r="V436" s="4"/>
      <c r="W436" s="4"/>
      <c r="X436" s="4"/>
      <c r="Y436" s="4"/>
      <c r="Z436" s="171"/>
      <c r="AA436" s="4"/>
      <c r="AB436" s="4"/>
      <c r="AC436" s="4"/>
      <c r="AD436" s="4"/>
      <c r="AE436" s="170"/>
      <c r="AF436" s="170"/>
      <c r="AG436" s="170"/>
      <c r="AH436" s="56"/>
      <c r="AI436" s="56"/>
      <c r="AJ436" s="4"/>
      <c r="AK436" s="4"/>
      <c r="AL436" s="4"/>
      <c r="AM436" s="4"/>
      <c r="AN436" s="56"/>
      <c r="AO436" s="56"/>
      <c r="AP436" s="4"/>
      <c r="AQ436" s="4"/>
      <c r="AR436" s="4"/>
      <c r="AS436" s="4"/>
      <c r="AT436" s="56"/>
      <c r="AU436" s="56"/>
      <c r="AV436" s="4"/>
      <c r="AW436" s="4"/>
      <c r="AX436" s="4"/>
      <c r="AY436" s="4"/>
      <c r="AZ436" s="56"/>
      <c r="BA436" s="56"/>
      <c r="BB436" s="4"/>
      <c r="BC436" s="4"/>
      <c r="BD436" s="4"/>
      <c r="BE436" s="4"/>
      <c r="BF436" s="56"/>
      <c r="BG436" s="56"/>
      <c r="BH436" s="4"/>
      <c r="BI436" s="4"/>
      <c r="BJ436" s="4"/>
      <c r="BK436" s="4"/>
      <c r="BL436" s="56"/>
      <c r="BM436" s="56"/>
      <c r="BN436" s="4"/>
      <c r="BO436" s="4"/>
      <c r="BP436" s="4"/>
      <c r="BQ436" s="4"/>
      <c r="BR436" s="4"/>
      <c r="BS436" s="4"/>
    </row>
    <row r="437">
      <c r="A437" s="172"/>
      <c r="B437" s="4"/>
      <c r="C437" s="4"/>
      <c r="D437" s="4"/>
      <c r="E437" s="4"/>
      <c r="F437" s="171"/>
      <c r="G437" s="4"/>
      <c r="H437" s="4"/>
      <c r="I437" s="4"/>
      <c r="J437" s="4"/>
      <c r="K437" s="172"/>
      <c r="L437" s="4"/>
      <c r="M437" s="4"/>
      <c r="N437" s="4"/>
      <c r="O437" s="4"/>
      <c r="P437" s="171"/>
      <c r="Q437" s="4"/>
      <c r="R437" s="4"/>
      <c r="S437" s="4"/>
      <c r="T437" s="4"/>
      <c r="U437" s="172"/>
      <c r="V437" s="4"/>
      <c r="W437" s="4"/>
      <c r="X437" s="4"/>
      <c r="Y437" s="4"/>
      <c r="Z437" s="171"/>
      <c r="AA437" s="4"/>
      <c r="AB437" s="4"/>
      <c r="AC437" s="4"/>
      <c r="AD437" s="4"/>
      <c r="AE437" s="170"/>
      <c r="AF437" s="170"/>
      <c r="AG437" s="170"/>
      <c r="AH437" s="56"/>
      <c r="AI437" s="56"/>
      <c r="AJ437" s="4"/>
      <c r="AK437" s="4"/>
      <c r="AL437" s="4"/>
      <c r="AM437" s="4"/>
      <c r="AN437" s="56"/>
      <c r="AO437" s="56"/>
      <c r="AP437" s="4"/>
      <c r="AQ437" s="4"/>
      <c r="AR437" s="4"/>
      <c r="AS437" s="4"/>
      <c r="AT437" s="56"/>
      <c r="AU437" s="56"/>
      <c r="AV437" s="4"/>
      <c r="AW437" s="4"/>
      <c r="AX437" s="4"/>
      <c r="AY437" s="4"/>
      <c r="AZ437" s="56"/>
      <c r="BA437" s="56"/>
      <c r="BB437" s="4"/>
      <c r="BC437" s="4"/>
      <c r="BD437" s="4"/>
      <c r="BE437" s="4"/>
      <c r="BF437" s="56"/>
      <c r="BG437" s="56"/>
      <c r="BH437" s="4"/>
      <c r="BI437" s="4"/>
      <c r="BJ437" s="4"/>
      <c r="BK437" s="4"/>
      <c r="BL437" s="56"/>
      <c r="BM437" s="56"/>
      <c r="BN437" s="4"/>
      <c r="BO437" s="4"/>
      <c r="BP437" s="4"/>
      <c r="BQ437" s="4"/>
      <c r="BR437" s="4"/>
      <c r="BS437" s="4"/>
    </row>
    <row r="438">
      <c r="A438" s="172"/>
      <c r="B438" s="4"/>
      <c r="C438" s="4"/>
      <c r="D438" s="4"/>
      <c r="E438" s="4"/>
      <c r="F438" s="171"/>
      <c r="G438" s="4"/>
      <c r="H438" s="4"/>
      <c r="I438" s="4"/>
      <c r="J438" s="4"/>
      <c r="K438" s="172"/>
      <c r="L438" s="4"/>
      <c r="M438" s="4"/>
      <c r="N438" s="4"/>
      <c r="O438" s="4"/>
      <c r="P438" s="171"/>
      <c r="Q438" s="4"/>
      <c r="R438" s="4"/>
      <c r="S438" s="4"/>
      <c r="T438" s="4"/>
      <c r="U438" s="172"/>
      <c r="V438" s="4"/>
      <c r="W438" s="4"/>
      <c r="X438" s="4"/>
      <c r="Y438" s="4"/>
      <c r="Z438" s="171"/>
      <c r="AA438" s="4"/>
      <c r="AB438" s="4"/>
      <c r="AC438" s="4"/>
      <c r="AD438" s="4"/>
      <c r="AE438" s="170"/>
      <c r="AF438" s="170"/>
      <c r="AG438" s="170"/>
      <c r="AH438" s="56"/>
      <c r="AI438" s="56"/>
      <c r="AJ438" s="4"/>
      <c r="AK438" s="4"/>
      <c r="AL438" s="4"/>
      <c r="AM438" s="4"/>
      <c r="AN438" s="56"/>
      <c r="AO438" s="56"/>
      <c r="AP438" s="4"/>
      <c r="AQ438" s="4"/>
      <c r="AR438" s="4"/>
      <c r="AS438" s="4"/>
      <c r="AT438" s="56"/>
      <c r="AU438" s="56"/>
      <c r="AV438" s="4"/>
      <c r="AW438" s="4"/>
      <c r="AX438" s="4"/>
      <c r="AY438" s="4"/>
      <c r="AZ438" s="56"/>
      <c r="BA438" s="56"/>
      <c r="BB438" s="4"/>
      <c r="BC438" s="4"/>
      <c r="BD438" s="4"/>
      <c r="BE438" s="4"/>
      <c r="BF438" s="56"/>
      <c r="BG438" s="56"/>
      <c r="BH438" s="4"/>
      <c r="BI438" s="4"/>
      <c r="BJ438" s="4"/>
      <c r="BK438" s="4"/>
      <c r="BL438" s="56"/>
      <c r="BM438" s="56"/>
      <c r="BN438" s="4"/>
      <c r="BO438" s="4"/>
      <c r="BP438" s="4"/>
      <c r="BQ438" s="4"/>
      <c r="BR438" s="4"/>
      <c r="BS438" s="4"/>
    </row>
    <row r="439">
      <c r="A439" s="172"/>
      <c r="B439" s="4"/>
      <c r="C439" s="4"/>
      <c r="D439" s="4"/>
      <c r="E439" s="4"/>
      <c r="F439" s="171"/>
      <c r="G439" s="4"/>
      <c r="H439" s="4"/>
      <c r="I439" s="4"/>
      <c r="J439" s="4"/>
      <c r="K439" s="172"/>
      <c r="L439" s="4"/>
      <c r="M439" s="4"/>
      <c r="N439" s="4"/>
      <c r="O439" s="4"/>
      <c r="P439" s="171"/>
      <c r="Q439" s="4"/>
      <c r="R439" s="4"/>
      <c r="S439" s="4"/>
      <c r="T439" s="4"/>
      <c r="U439" s="172"/>
      <c r="V439" s="4"/>
      <c r="W439" s="4"/>
      <c r="X439" s="4"/>
      <c r="Y439" s="4"/>
      <c r="Z439" s="171"/>
      <c r="AA439" s="4"/>
      <c r="AB439" s="4"/>
      <c r="AC439" s="4"/>
      <c r="AD439" s="4"/>
      <c r="AE439" s="170"/>
      <c r="AF439" s="170"/>
      <c r="AG439" s="170"/>
      <c r="AH439" s="56"/>
      <c r="AI439" s="56"/>
      <c r="AJ439" s="4"/>
      <c r="AK439" s="4"/>
      <c r="AL439" s="4"/>
      <c r="AM439" s="4"/>
      <c r="AN439" s="56"/>
      <c r="AO439" s="56"/>
      <c r="AP439" s="4"/>
      <c r="AQ439" s="4"/>
      <c r="AR439" s="4"/>
      <c r="AS439" s="4"/>
      <c r="AT439" s="56"/>
      <c r="AU439" s="56"/>
      <c r="AV439" s="4"/>
      <c r="AW439" s="4"/>
      <c r="AX439" s="4"/>
      <c r="AY439" s="4"/>
      <c r="AZ439" s="56"/>
      <c r="BA439" s="56"/>
      <c r="BB439" s="4"/>
      <c r="BC439" s="4"/>
      <c r="BD439" s="4"/>
      <c r="BE439" s="4"/>
      <c r="BF439" s="56"/>
      <c r="BG439" s="56"/>
      <c r="BH439" s="4"/>
      <c r="BI439" s="4"/>
      <c r="BJ439" s="4"/>
      <c r="BK439" s="4"/>
      <c r="BL439" s="56"/>
      <c r="BM439" s="56"/>
      <c r="BN439" s="4"/>
      <c r="BO439" s="4"/>
      <c r="BP439" s="4"/>
      <c r="BQ439" s="4"/>
      <c r="BR439" s="4"/>
      <c r="BS439" s="4"/>
    </row>
    <row r="440">
      <c r="A440" s="172"/>
      <c r="B440" s="4"/>
      <c r="C440" s="4"/>
      <c r="D440" s="4"/>
      <c r="E440" s="4"/>
      <c r="F440" s="171"/>
      <c r="G440" s="4"/>
      <c r="H440" s="4"/>
      <c r="I440" s="4"/>
      <c r="J440" s="4"/>
      <c r="K440" s="172"/>
      <c r="L440" s="4"/>
      <c r="M440" s="4"/>
      <c r="N440" s="4"/>
      <c r="O440" s="4"/>
      <c r="P440" s="171"/>
      <c r="Q440" s="4"/>
      <c r="R440" s="4"/>
      <c r="S440" s="4"/>
      <c r="T440" s="4"/>
      <c r="U440" s="172"/>
      <c r="V440" s="4"/>
      <c r="W440" s="4"/>
      <c r="X440" s="4"/>
      <c r="Y440" s="4"/>
      <c r="Z440" s="171"/>
      <c r="AA440" s="4"/>
      <c r="AB440" s="4"/>
      <c r="AC440" s="4"/>
      <c r="AD440" s="4"/>
      <c r="AE440" s="170"/>
      <c r="AF440" s="170"/>
      <c r="AG440" s="170"/>
      <c r="AH440" s="56"/>
      <c r="AI440" s="56"/>
      <c r="AJ440" s="4"/>
      <c r="AK440" s="4"/>
      <c r="AL440" s="4"/>
      <c r="AM440" s="4"/>
      <c r="AN440" s="56"/>
      <c r="AO440" s="56"/>
      <c r="AP440" s="4"/>
      <c r="AQ440" s="4"/>
      <c r="AR440" s="4"/>
      <c r="AS440" s="4"/>
      <c r="AT440" s="56"/>
      <c r="AU440" s="56"/>
      <c r="AV440" s="4"/>
      <c r="AW440" s="4"/>
      <c r="AX440" s="4"/>
      <c r="AY440" s="4"/>
      <c r="AZ440" s="56"/>
      <c r="BA440" s="56"/>
      <c r="BB440" s="4"/>
      <c r="BC440" s="4"/>
      <c r="BD440" s="4"/>
      <c r="BE440" s="4"/>
      <c r="BF440" s="56"/>
      <c r="BG440" s="56"/>
      <c r="BH440" s="4"/>
      <c r="BI440" s="4"/>
      <c r="BJ440" s="4"/>
      <c r="BK440" s="4"/>
      <c r="BL440" s="56"/>
      <c r="BM440" s="56"/>
      <c r="BN440" s="4"/>
      <c r="BO440" s="4"/>
      <c r="BP440" s="4"/>
      <c r="BQ440" s="4"/>
      <c r="BR440" s="4"/>
      <c r="BS440" s="4"/>
    </row>
    <row r="441">
      <c r="A441" s="172"/>
      <c r="B441" s="4"/>
      <c r="C441" s="4"/>
      <c r="D441" s="4"/>
      <c r="E441" s="4"/>
      <c r="F441" s="171"/>
      <c r="G441" s="4"/>
      <c r="H441" s="4"/>
      <c r="I441" s="4"/>
      <c r="J441" s="4"/>
      <c r="K441" s="172"/>
      <c r="L441" s="4"/>
      <c r="M441" s="4"/>
      <c r="N441" s="4"/>
      <c r="O441" s="4"/>
      <c r="P441" s="171"/>
      <c r="Q441" s="4"/>
      <c r="R441" s="4"/>
      <c r="S441" s="4"/>
      <c r="T441" s="4"/>
      <c r="U441" s="172"/>
      <c r="V441" s="4"/>
      <c r="W441" s="4"/>
      <c r="X441" s="4"/>
      <c r="Y441" s="4"/>
      <c r="Z441" s="171"/>
      <c r="AA441" s="4"/>
      <c r="AB441" s="4"/>
      <c r="AC441" s="4"/>
      <c r="AD441" s="4"/>
      <c r="AE441" s="170"/>
      <c r="AF441" s="170"/>
      <c r="AG441" s="170"/>
      <c r="AH441" s="56"/>
      <c r="AI441" s="56"/>
      <c r="AJ441" s="4"/>
      <c r="AK441" s="4"/>
      <c r="AL441" s="4"/>
      <c r="AM441" s="4"/>
      <c r="AN441" s="56"/>
      <c r="AO441" s="56"/>
      <c r="AP441" s="4"/>
      <c r="AQ441" s="4"/>
      <c r="AR441" s="4"/>
      <c r="AS441" s="4"/>
      <c r="AT441" s="56"/>
      <c r="AU441" s="56"/>
      <c r="AV441" s="4"/>
      <c r="AW441" s="4"/>
      <c r="AX441" s="4"/>
      <c r="AY441" s="4"/>
      <c r="AZ441" s="56"/>
      <c r="BA441" s="56"/>
      <c r="BB441" s="4"/>
      <c r="BC441" s="4"/>
      <c r="BD441" s="4"/>
      <c r="BE441" s="4"/>
      <c r="BF441" s="56"/>
      <c r="BG441" s="56"/>
      <c r="BH441" s="4"/>
      <c r="BI441" s="4"/>
      <c r="BJ441" s="4"/>
      <c r="BK441" s="4"/>
      <c r="BL441" s="56"/>
      <c r="BM441" s="56"/>
      <c r="BN441" s="4"/>
      <c r="BO441" s="4"/>
      <c r="BP441" s="4"/>
      <c r="BQ441" s="4"/>
      <c r="BR441" s="4"/>
      <c r="BS441" s="4"/>
    </row>
    <row r="442">
      <c r="A442" s="172"/>
      <c r="B442" s="4"/>
      <c r="C442" s="4"/>
      <c r="D442" s="4"/>
      <c r="E442" s="4"/>
      <c r="F442" s="171"/>
      <c r="G442" s="4"/>
      <c r="H442" s="4"/>
      <c r="I442" s="4"/>
      <c r="J442" s="4"/>
      <c r="K442" s="172"/>
      <c r="L442" s="4"/>
      <c r="M442" s="4"/>
      <c r="N442" s="4"/>
      <c r="O442" s="4"/>
      <c r="P442" s="171"/>
      <c r="Q442" s="4"/>
      <c r="R442" s="4"/>
      <c r="S442" s="4"/>
      <c r="T442" s="4"/>
      <c r="U442" s="172"/>
      <c r="V442" s="4"/>
      <c r="W442" s="4"/>
      <c r="X442" s="4"/>
      <c r="Y442" s="4"/>
      <c r="Z442" s="171"/>
      <c r="AA442" s="4"/>
      <c r="AB442" s="4"/>
      <c r="AC442" s="4"/>
      <c r="AD442" s="4"/>
      <c r="AE442" s="170"/>
      <c r="AF442" s="170"/>
      <c r="AG442" s="170"/>
      <c r="AH442" s="56"/>
      <c r="AI442" s="56"/>
      <c r="AJ442" s="4"/>
      <c r="AK442" s="4"/>
      <c r="AL442" s="4"/>
      <c r="AM442" s="4"/>
      <c r="AN442" s="56"/>
      <c r="AO442" s="56"/>
      <c r="AP442" s="4"/>
      <c r="AQ442" s="4"/>
      <c r="AR442" s="4"/>
      <c r="AS442" s="4"/>
      <c r="AT442" s="56"/>
      <c r="AU442" s="56"/>
      <c r="AV442" s="4"/>
      <c r="AW442" s="4"/>
      <c r="AX442" s="4"/>
      <c r="AY442" s="4"/>
      <c r="AZ442" s="56"/>
      <c r="BA442" s="56"/>
      <c r="BB442" s="4"/>
      <c r="BC442" s="4"/>
      <c r="BD442" s="4"/>
      <c r="BE442" s="4"/>
      <c r="BF442" s="56"/>
      <c r="BG442" s="56"/>
      <c r="BH442" s="4"/>
      <c r="BI442" s="4"/>
      <c r="BJ442" s="4"/>
      <c r="BK442" s="4"/>
      <c r="BL442" s="56"/>
      <c r="BM442" s="56"/>
      <c r="BN442" s="4"/>
      <c r="BO442" s="4"/>
      <c r="BP442" s="4"/>
      <c r="BQ442" s="4"/>
      <c r="BR442" s="4"/>
      <c r="BS442" s="4"/>
    </row>
    <row r="443">
      <c r="A443" s="172"/>
      <c r="B443" s="4"/>
      <c r="C443" s="4"/>
      <c r="D443" s="4"/>
      <c r="E443" s="4"/>
      <c r="F443" s="171"/>
      <c r="G443" s="4"/>
      <c r="H443" s="4"/>
      <c r="I443" s="4"/>
      <c r="J443" s="4"/>
      <c r="K443" s="172"/>
      <c r="L443" s="4"/>
      <c r="M443" s="4"/>
      <c r="N443" s="4"/>
      <c r="O443" s="4"/>
      <c r="P443" s="171"/>
      <c r="Q443" s="4"/>
      <c r="R443" s="4"/>
      <c r="S443" s="4"/>
      <c r="T443" s="4"/>
      <c r="U443" s="172"/>
      <c r="V443" s="4"/>
      <c r="W443" s="4"/>
      <c r="X443" s="4"/>
      <c r="Y443" s="4"/>
      <c r="Z443" s="171"/>
      <c r="AA443" s="4"/>
      <c r="AB443" s="4"/>
      <c r="AC443" s="4"/>
      <c r="AD443" s="4"/>
      <c r="AE443" s="170"/>
      <c r="AF443" s="170"/>
      <c r="AG443" s="170"/>
      <c r="AH443" s="56"/>
      <c r="AI443" s="56"/>
      <c r="AJ443" s="4"/>
      <c r="AK443" s="4"/>
      <c r="AL443" s="4"/>
      <c r="AM443" s="4"/>
      <c r="AN443" s="56"/>
      <c r="AO443" s="56"/>
      <c r="AP443" s="4"/>
      <c r="AQ443" s="4"/>
      <c r="AR443" s="4"/>
      <c r="AS443" s="4"/>
      <c r="AT443" s="56"/>
      <c r="AU443" s="56"/>
      <c r="AV443" s="4"/>
      <c r="AW443" s="4"/>
      <c r="AX443" s="4"/>
      <c r="AY443" s="4"/>
      <c r="AZ443" s="56"/>
      <c r="BA443" s="56"/>
      <c r="BB443" s="4"/>
      <c r="BC443" s="4"/>
      <c r="BD443" s="4"/>
      <c r="BE443" s="4"/>
      <c r="BF443" s="56"/>
      <c r="BG443" s="56"/>
      <c r="BH443" s="4"/>
      <c r="BI443" s="4"/>
      <c r="BJ443" s="4"/>
      <c r="BK443" s="4"/>
      <c r="BL443" s="56"/>
      <c r="BM443" s="56"/>
      <c r="BN443" s="4"/>
      <c r="BO443" s="4"/>
      <c r="BP443" s="4"/>
      <c r="BQ443" s="4"/>
      <c r="BR443" s="4"/>
      <c r="BS443" s="4"/>
    </row>
    <row r="444">
      <c r="A444" s="172"/>
      <c r="B444" s="4"/>
      <c r="C444" s="4"/>
      <c r="D444" s="4"/>
      <c r="E444" s="4"/>
      <c r="F444" s="171"/>
      <c r="G444" s="4"/>
      <c r="H444" s="4"/>
      <c r="I444" s="4"/>
      <c r="J444" s="4"/>
      <c r="K444" s="172"/>
      <c r="L444" s="4"/>
      <c r="M444" s="4"/>
      <c r="N444" s="4"/>
      <c r="O444" s="4"/>
      <c r="P444" s="171"/>
      <c r="Q444" s="4"/>
      <c r="R444" s="4"/>
      <c r="S444" s="4"/>
      <c r="T444" s="4"/>
      <c r="U444" s="172"/>
      <c r="V444" s="4"/>
      <c r="W444" s="4"/>
      <c r="X444" s="4"/>
      <c r="Y444" s="4"/>
      <c r="Z444" s="171"/>
      <c r="AA444" s="4"/>
      <c r="AB444" s="4"/>
      <c r="AC444" s="4"/>
      <c r="AD444" s="4"/>
      <c r="AE444" s="170"/>
      <c r="AF444" s="170"/>
      <c r="AG444" s="170"/>
      <c r="AH444" s="56"/>
      <c r="AI444" s="56"/>
      <c r="AJ444" s="4"/>
      <c r="AK444" s="4"/>
      <c r="AL444" s="4"/>
      <c r="AM444" s="4"/>
      <c r="AN444" s="56"/>
      <c r="AO444" s="56"/>
      <c r="AP444" s="4"/>
      <c r="AQ444" s="4"/>
      <c r="AR444" s="4"/>
      <c r="AS444" s="4"/>
      <c r="AT444" s="56"/>
      <c r="AU444" s="56"/>
      <c r="AV444" s="4"/>
      <c r="AW444" s="4"/>
      <c r="AX444" s="4"/>
      <c r="AY444" s="4"/>
      <c r="AZ444" s="56"/>
      <c r="BA444" s="56"/>
      <c r="BB444" s="4"/>
      <c r="BC444" s="4"/>
      <c r="BD444" s="4"/>
      <c r="BE444" s="4"/>
      <c r="BF444" s="56"/>
      <c r="BG444" s="56"/>
      <c r="BH444" s="4"/>
      <c r="BI444" s="4"/>
      <c r="BJ444" s="4"/>
      <c r="BK444" s="4"/>
      <c r="BL444" s="56"/>
      <c r="BM444" s="56"/>
      <c r="BN444" s="4"/>
      <c r="BO444" s="4"/>
      <c r="BP444" s="4"/>
      <c r="BQ444" s="4"/>
      <c r="BR444" s="4"/>
      <c r="BS444" s="4"/>
    </row>
    <row r="445">
      <c r="A445" s="172"/>
      <c r="B445" s="4"/>
      <c r="C445" s="4"/>
      <c r="D445" s="4"/>
      <c r="E445" s="4"/>
      <c r="F445" s="171"/>
      <c r="G445" s="4"/>
      <c r="H445" s="4"/>
      <c r="I445" s="4"/>
      <c r="J445" s="4"/>
      <c r="K445" s="172"/>
      <c r="L445" s="4"/>
      <c r="M445" s="4"/>
      <c r="N445" s="4"/>
      <c r="O445" s="4"/>
      <c r="P445" s="171"/>
      <c r="Q445" s="4"/>
      <c r="R445" s="4"/>
      <c r="S445" s="4"/>
      <c r="T445" s="4"/>
      <c r="U445" s="172"/>
      <c r="V445" s="4"/>
      <c r="W445" s="4"/>
      <c r="X445" s="4"/>
      <c r="Y445" s="4"/>
      <c r="Z445" s="171"/>
      <c r="AA445" s="4"/>
      <c r="AB445" s="4"/>
      <c r="AC445" s="4"/>
      <c r="AD445" s="4"/>
      <c r="AE445" s="170"/>
      <c r="AF445" s="170"/>
      <c r="AG445" s="170"/>
      <c r="AH445" s="56"/>
      <c r="AI445" s="56"/>
      <c r="AJ445" s="4"/>
      <c r="AK445" s="4"/>
      <c r="AL445" s="4"/>
      <c r="AM445" s="4"/>
      <c r="AN445" s="56"/>
      <c r="AO445" s="56"/>
      <c r="AP445" s="4"/>
      <c r="AQ445" s="4"/>
      <c r="AR445" s="4"/>
      <c r="AS445" s="4"/>
      <c r="AT445" s="56"/>
      <c r="AU445" s="56"/>
      <c r="AV445" s="4"/>
      <c r="AW445" s="4"/>
      <c r="AX445" s="4"/>
      <c r="AY445" s="4"/>
      <c r="AZ445" s="56"/>
      <c r="BA445" s="56"/>
      <c r="BB445" s="4"/>
      <c r="BC445" s="4"/>
      <c r="BD445" s="4"/>
      <c r="BE445" s="4"/>
      <c r="BF445" s="56"/>
      <c r="BG445" s="56"/>
      <c r="BH445" s="4"/>
      <c r="BI445" s="4"/>
      <c r="BJ445" s="4"/>
      <c r="BK445" s="4"/>
      <c r="BL445" s="56"/>
      <c r="BM445" s="56"/>
      <c r="BN445" s="4"/>
      <c r="BO445" s="4"/>
      <c r="BP445" s="4"/>
      <c r="BQ445" s="4"/>
      <c r="BR445" s="4"/>
      <c r="BS445" s="4"/>
    </row>
    <row r="446">
      <c r="A446" s="172"/>
      <c r="B446" s="4"/>
      <c r="C446" s="4"/>
      <c r="D446" s="4"/>
      <c r="E446" s="4"/>
      <c r="F446" s="171"/>
      <c r="G446" s="4"/>
      <c r="H446" s="4"/>
      <c r="I446" s="4"/>
      <c r="J446" s="4"/>
      <c r="K446" s="172"/>
      <c r="L446" s="4"/>
      <c r="M446" s="4"/>
      <c r="N446" s="4"/>
      <c r="O446" s="4"/>
      <c r="P446" s="171"/>
      <c r="Q446" s="4"/>
      <c r="R446" s="4"/>
      <c r="S446" s="4"/>
      <c r="T446" s="4"/>
      <c r="U446" s="172"/>
      <c r="V446" s="4"/>
      <c r="W446" s="4"/>
      <c r="X446" s="4"/>
      <c r="Y446" s="4"/>
      <c r="Z446" s="171"/>
      <c r="AA446" s="4"/>
      <c r="AB446" s="4"/>
      <c r="AC446" s="4"/>
      <c r="AD446" s="4"/>
      <c r="AE446" s="170"/>
      <c r="AF446" s="170"/>
      <c r="AG446" s="170"/>
      <c r="AH446" s="56"/>
      <c r="AI446" s="56"/>
      <c r="AJ446" s="4"/>
      <c r="AK446" s="4"/>
      <c r="AL446" s="4"/>
      <c r="AM446" s="4"/>
      <c r="AN446" s="56"/>
      <c r="AO446" s="56"/>
      <c r="AP446" s="4"/>
      <c r="AQ446" s="4"/>
      <c r="AR446" s="4"/>
      <c r="AS446" s="4"/>
      <c r="AT446" s="56"/>
      <c r="AU446" s="56"/>
      <c r="AV446" s="4"/>
      <c r="AW446" s="4"/>
      <c r="AX446" s="4"/>
      <c r="AY446" s="4"/>
      <c r="AZ446" s="56"/>
      <c r="BA446" s="56"/>
      <c r="BB446" s="4"/>
      <c r="BC446" s="4"/>
      <c r="BD446" s="4"/>
      <c r="BE446" s="4"/>
      <c r="BF446" s="56"/>
      <c r="BG446" s="56"/>
      <c r="BH446" s="4"/>
      <c r="BI446" s="4"/>
      <c r="BJ446" s="4"/>
      <c r="BK446" s="4"/>
      <c r="BL446" s="56"/>
      <c r="BM446" s="56"/>
      <c r="BN446" s="4"/>
      <c r="BO446" s="4"/>
      <c r="BP446" s="4"/>
      <c r="BQ446" s="4"/>
      <c r="BR446" s="4"/>
      <c r="BS446" s="4"/>
    </row>
    <row r="447">
      <c r="A447" s="172"/>
      <c r="B447" s="4"/>
      <c r="C447" s="4"/>
      <c r="D447" s="4"/>
      <c r="E447" s="4"/>
      <c r="F447" s="171"/>
      <c r="G447" s="4"/>
      <c r="H447" s="4"/>
      <c r="I447" s="4"/>
      <c r="J447" s="4"/>
      <c r="K447" s="172"/>
      <c r="L447" s="4"/>
      <c r="M447" s="4"/>
      <c r="N447" s="4"/>
      <c r="O447" s="4"/>
      <c r="P447" s="171"/>
      <c r="Q447" s="4"/>
      <c r="R447" s="4"/>
      <c r="S447" s="4"/>
      <c r="T447" s="4"/>
      <c r="U447" s="172"/>
      <c r="V447" s="4"/>
      <c r="W447" s="4"/>
      <c r="X447" s="4"/>
      <c r="Y447" s="4"/>
      <c r="Z447" s="171"/>
      <c r="AA447" s="4"/>
      <c r="AB447" s="4"/>
      <c r="AC447" s="4"/>
      <c r="AD447" s="4"/>
      <c r="AE447" s="170"/>
      <c r="AF447" s="170"/>
      <c r="AG447" s="170"/>
      <c r="AH447" s="56"/>
      <c r="AI447" s="56"/>
      <c r="AJ447" s="4"/>
      <c r="AK447" s="4"/>
      <c r="AL447" s="4"/>
      <c r="AM447" s="4"/>
      <c r="AN447" s="56"/>
      <c r="AO447" s="56"/>
      <c r="AP447" s="4"/>
      <c r="AQ447" s="4"/>
      <c r="AR447" s="4"/>
      <c r="AS447" s="4"/>
      <c r="AT447" s="56"/>
      <c r="AU447" s="56"/>
      <c r="AV447" s="4"/>
      <c r="AW447" s="4"/>
      <c r="AX447" s="4"/>
      <c r="AY447" s="4"/>
      <c r="AZ447" s="56"/>
      <c r="BA447" s="56"/>
      <c r="BB447" s="4"/>
      <c r="BC447" s="4"/>
      <c r="BD447" s="4"/>
      <c r="BE447" s="4"/>
      <c r="BF447" s="56"/>
      <c r="BG447" s="56"/>
      <c r="BH447" s="4"/>
      <c r="BI447" s="4"/>
      <c r="BJ447" s="4"/>
      <c r="BK447" s="4"/>
      <c r="BL447" s="56"/>
      <c r="BM447" s="56"/>
      <c r="BN447" s="4"/>
      <c r="BO447" s="4"/>
      <c r="BP447" s="4"/>
      <c r="BQ447" s="4"/>
      <c r="BR447" s="4"/>
      <c r="BS447" s="4"/>
    </row>
    <row r="448">
      <c r="A448" s="172"/>
      <c r="B448" s="4"/>
      <c r="C448" s="4"/>
      <c r="D448" s="4"/>
      <c r="E448" s="4"/>
      <c r="F448" s="171"/>
      <c r="G448" s="4"/>
      <c r="H448" s="4"/>
      <c r="I448" s="4"/>
      <c r="J448" s="4"/>
      <c r="K448" s="172"/>
      <c r="L448" s="4"/>
      <c r="M448" s="4"/>
      <c r="N448" s="4"/>
      <c r="O448" s="4"/>
      <c r="P448" s="171"/>
      <c r="Q448" s="4"/>
      <c r="R448" s="4"/>
      <c r="S448" s="4"/>
      <c r="T448" s="4"/>
      <c r="U448" s="172"/>
      <c r="V448" s="4"/>
      <c r="W448" s="4"/>
      <c r="X448" s="4"/>
      <c r="Y448" s="4"/>
      <c r="Z448" s="171"/>
      <c r="AA448" s="4"/>
      <c r="AB448" s="4"/>
      <c r="AC448" s="4"/>
      <c r="AD448" s="4"/>
      <c r="AE448" s="170"/>
      <c r="AF448" s="170"/>
      <c r="AG448" s="170"/>
      <c r="AH448" s="56"/>
      <c r="AI448" s="56"/>
      <c r="AJ448" s="4"/>
      <c r="AK448" s="4"/>
      <c r="AL448" s="4"/>
      <c r="AM448" s="4"/>
      <c r="AN448" s="56"/>
      <c r="AO448" s="56"/>
      <c r="AP448" s="4"/>
      <c r="AQ448" s="4"/>
      <c r="AR448" s="4"/>
      <c r="AS448" s="4"/>
      <c r="AT448" s="56"/>
      <c r="AU448" s="56"/>
      <c r="AV448" s="4"/>
      <c r="AW448" s="4"/>
      <c r="AX448" s="4"/>
      <c r="AY448" s="4"/>
      <c r="AZ448" s="56"/>
      <c r="BA448" s="56"/>
      <c r="BB448" s="4"/>
      <c r="BC448" s="4"/>
      <c r="BD448" s="4"/>
      <c r="BE448" s="4"/>
      <c r="BF448" s="56"/>
      <c r="BG448" s="56"/>
      <c r="BH448" s="4"/>
      <c r="BI448" s="4"/>
      <c r="BJ448" s="4"/>
      <c r="BK448" s="4"/>
      <c r="BL448" s="56"/>
      <c r="BM448" s="56"/>
      <c r="BN448" s="4"/>
      <c r="BO448" s="4"/>
      <c r="BP448" s="4"/>
      <c r="BQ448" s="4"/>
      <c r="BR448" s="4"/>
      <c r="BS448" s="4"/>
    </row>
    <row r="449">
      <c r="A449" s="172"/>
      <c r="B449" s="4"/>
      <c r="C449" s="4"/>
      <c r="D449" s="4"/>
      <c r="E449" s="4"/>
      <c r="F449" s="171"/>
      <c r="G449" s="4"/>
      <c r="H449" s="4"/>
      <c r="I449" s="4"/>
      <c r="J449" s="4"/>
      <c r="K449" s="172"/>
      <c r="L449" s="4"/>
      <c r="M449" s="4"/>
      <c r="N449" s="4"/>
      <c r="O449" s="4"/>
      <c r="P449" s="171"/>
      <c r="Q449" s="4"/>
      <c r="R449" s="4"/>
      <c r="S449" s="4"/>
      <c r="T449" s="4"/>
      <c r="U449" s="172"/>
      <c r="V449" s="4"/>
      <c r="W449" s="4"/>
      <c r="X449" s="4"/>
      <c r="Y449" s="4"/>
      <c r="Z449" s="171"/>
      <c r="AA449" s="4"/>
      <c r="AB449" s="4"/>
      <c r="AC449" s="4"/>
      <c r="AD449" s="4"/>
      <c r="AE449" s="170"/>
      <c r="AF449" s="170"/>
      <c r="AG449" s="170"/>
      <c r="AH449" s="56"/>
      <c r="AI449" s="56"/>
      <c r="AJ449" s="4"/>
      <c r="AK449" s="4"/>
      <c r="AL449" s="4"/>
      <c r="AM449" s="4"/>
      <c r="AN449" s="56"/>
      <c r="AO449" s="56"/>
      <c r="AP449" s="4"/>
      <c r="AQ449" s="4"/>
      <c r="AR449" s="4"/>
      <c r="AS449" s="4"/>
      <c r="AT449" s="56"/>
      <c r="AU449" s="56"/>
      <c r="AV449" s="4"/>
      <c r="AW449" s="4"/>
      <c r="AX449" s="4"/>
      <c r="AY449" s="4"/>
      <c r="AZ449" s="56"/>
      <c r="BA449" s="56"/>
      <c r="BB449" s="4"/>
      <c r="BC449" s="4"/>
      <c r="BD449" s="4"/>
      <c r="BE449" s="4"/>
      <c r="BF449" s="56"/>
      <c r="BG449" s="56"/>
      <c r="BH449" s="4"/>
      <c r="BI449" s="4"/>
      <c r="BJ449" s="4"/>
      <c r="BK449" s="4"/>
      <c r="BL449" s="56"/>
      <c r="BM449" s="56"/>
      <c r="BN449" s="4"/>
      <c r="BO449" s="4"/>
      <c r="BP449" s="4"/>
      <c r="BQ449" s="4"/>
      <c r="BR449" s="4"/>
      <c r="BS449" s="4"/>
    </row>
    <row r="450">
      <c r="A450" s="172"/>
      <c r="B450" s="4"/>
      <c r="C450" s="4"/>
      <c r="D450" s="4"/>
      <c r="E450" s="4"/>
      <c r="F450" s="171"/>
      <c r="G450" s="4"/>
      <c r="H450" s="4"/>
      <c r="I450" s="4"/>
      <c r="J450" s="4"/>
      <c r="K450" s="172"/>
      <c r="L450" s="4"/>
      <c r="M450" s="4"/>
      <c r="N450" s="4"/>
      <c r="O450" s="4"/>
      <c r="P450" s="171"/>
      <c r="Q450" s="4"/>
      <c r="R450" s="4"/>
      <c r="S450" s="4"/>
      <c r="T450" s="4"/>
      <c r="U450" s="172"/>
      <c r="V450" s="4"/>
      <c r="W450" s="4"/>
      <c r="X450" s="4"/>
      <c r="Y450" s="4"/>
      <c r="Z450" s="171"/>
      <c r="AA450" s="4"/>
      <c r="AB450" s="4"/>
      <c r="AC450" s="4"/>
      <c r="AD450" s="4"/>
      <c r="AE450" s="170"/>
      <c r="AF450" s="170"/>
      <c r="AG450" s="170"/>
      <c r="AH450" s="56"/>
      <c r="AI450" s="56"/>
      <c r="AJ450" s="4"/>
      <c r="AK450" s="4"/>
      <c r="AL450" s="4"/>
      <c r="AM450" s="4"/>
      <c r="AN450" s="56"/>
      <c r="AO450" s="56"/>
      <c r="AP450" s="4"/>
      <c r="AQ450" s="4"/>
      <c r="AR450" s="4"/>
      <c r="AS450" s="4"/>
      <c r="AT450" s="56"/>
      <c r="AU450" s="56"/>
      <c r="AV450" s="4"/>
      <c r="AW450" s="4"/>
      <c r="AX450" s="4"/>
      <c r="AY450" s="4"/>
      <c r="AZ450" s="56"/>
      <c r="BA450" s="56"/>
      <c r="BB450" s="4"/>
      <c r="BC450" s="4"/>
      <c r="BD450" s="4"/>
      <c r="BE450" s="4"/>
      <c r="BF450" s="56"/>
      <c r="BG450" s="56"/>
      <c r="BH450" s="4"/>
      <c r="BI450" s="4"/>
      <c r="BJ450" s="4"/>
      <c r="BK450" s="4"/>
      <c r="BL450" s="56"/>
      <c r="BM450" s="56"/>
      <c r="BN450" s="4"/>
      <c r="BO450" s="4"/>
      <c r="BP450" s="4"/>
      <c r="BQ450" s="4"/>
      <c r="BR450" s="4"/>
      <c r="BS450" s="4"/>
    </row>
    <row r="451">
      <c r="A451" s="172"/>
      <c r="B451" s="4"/>
      <c r="C451" s="4"/>
      <c r="D451" s="4"/>
      <c r="E451" s="4"/>
      <c r="F451" s="171"/>
      <c r="G451" s="4"/>
      <c r="H451" s="4"/>
      <c r="I451" s="4"/>
      <c r="J451" s="4"/>
      <c r="K451" s="172"/>
      <c r="L451" s="4"/>
      <c r="M451" s="4"/>
      <c r="N451" s="4"/>
      <c r="O451" s="4"/>
      <c r="P451" s="171"/>
      <c r="Q451" s="4"/>
      <c r="R451" s="4"/>
      <c r="S451" s="4"/>
      <c r="T451" s="4"/>
      <c r="U451" s="172"/>
      <c r="V451" s="4"/>
      <c r="W451" s="4"/>
      <c r="X451" s="4"/>
      <c r="Y451" s="4"/>
      <c r="Z451" s="171"/>
      <c r="AA451" s="4"/>
      <c r="AB451" s="4"/>
      <c r="AC451" s="4"/>
      <c r="AD451" s="4"/>
      <c r="AE451" s="170"/>
      <c r="AF451" s="170"/>
      <c r="AG451" s="170"/>
      <c r="AH451" s="56"/>
      <c r="AI451" s="56"/>
      <c r="AJ451" s="4"/>
      <c r="AK451" s="4"/>
      <c r="AL451" s="4"/>
      <c r="AM451" s="4"/>
      <c r="AN451" s="56"/>
      <c r="AO451" s="56"/>
      <c r="AP451" s="4"/>
      <c r="AQ451" s="4"/>
      <c r="AR451" s="4"/>
      <c r="AS451" s="4"/>
      <c r="AT451" s="56"/>
      <c r="AU451" s="56"/>
      <c r="AV451" s="4"/>
      <c r="AW451" s="4"/>
      <c r="AX451" s="4"/>
      <c r="AY451" s="4"/>
      <c r="AZ451" s="56"/>
      <c r="BA451" s="56"/>
      <c r="BB451" s="4"/>
      <c r="BC451" s="4"/>
      <c r="BD451" s="4"/>
      <c r="BE451" s="4"/>
      <c r="BF451" s="56"/>
      <c r="BG451" s="56"/>
      <c r="BH451" s="4"/>
      <c r="BI451" s="4"/>
      <c r="BJ451" s="4"/>
      <c r="BK451" s="4"/>
      <c r="BL451" s="56"/>
      <c r="BM451" s="56"/>
      <c r="BN451" s="4"/>
      <c r="BO451" s="4"/>
      <c r="BP451" s="4"/>
      <c r="BQ451" s="4"/>
      <c r="BR451" s="4"/>
      <c r="BS451" s="4"/>
    </row>
    <row r="452">
      <c r="A452" s="172"/>
      <c r="B452" s="4"/>
      <c r="C452" s="4"/>
      <c r="D452" s="4"/>
      <c r="E452" s="4"/>
      <c r="F452" s="171"/>
      <c r="G452" s="4"/>
      <c r="H452" s="4"/>
      <c r="I452" s="4"/>
      <c r="J452" s="4"/>
      <c r="K452" s="172"/>
      <c r="L452" s="4"/>
      <c r="M452" s="4"/>
      <c r="N452" s="4"/>
      <c r="O452" s="4"/>
      <c r="P452" s="171"/>
      <c r="Q452" s="4"/>
      <c r="R452" s="4"/>
      <c r="S452" s="4"/>
      <c r="T452" s="4"/>
      <c r="U452" s="172"/>
      <c r="V452" s="4"/>
      <c r="W452" s="4"/>
      <c r="X452" s="4"/>
      <c r="Y452" s="4"/>
      <c r="Z452" s="171"/>
      <c r="AA452" s="4"/>
      <c r="AB452" s="4"/>
      <c r="AC452" s="4"/>
      <c r="AD452" s="4"/>
      <c r="AE452" s="170"/>
      <c r="AF452" s="170"/>
      <c r="AG452" s="170"/>
      <c r="AH452" s="56"/>
      <c r="AI452" s="56"/>
      <c r="AJ452" s="4"/>
      <c r="AK452" s="4"/>
      <c r="AL452" s="4"/>
      <c r="AM452" s="4"/>
      <c r="AN452" s="56"/>
      <c r="AO452" s="56"/>
      <c r="AP452" s="4"/>
      <c r="AQ452" s="4"/>
      <c r="AR452" s="4"/>
      <c r="AS452" s="4"/>
      <c r="AT452" s="56"/>
      <c r="AU452" s="56"/>
      <c r="AV452" s="4"/>
      <c r="AW452" s="4"/>
      <c r="AX452" s="4"/>
      <c r="AY452" s="4"/>
      <c r="AZ452" s="56"/>
      <c r="BA452" s="56"/>
      <c r="BB452" s="4"/>
      <c r="BC452" s="4"/>
      <c r="BD452" s="4"/>
      <c r="BE452" s="4"/>
      <c r="BF452" s="56"/>
      <c r="BG452" s="56"/>
      <c r="BH452" s="4"/>
      <c r="BI452" s="4"/>
      <c r="BJ452" s="4"/>
      <c r="BK452" s="4"/>
      <c r="BL452" s="56"/>
      <c r="BM452" s="56"/>
      <c r="BN452" s="4"/>
      <c r="BO452" s="4"/>
      <c r="BP452" s="4"/>
      <c r="BQ452" s="4"/>
      <c r="BR452" s="4"/>
      <c r="BS452" s="4"/>
    </row>
    <row r="453">
      <c r="A453" s="172"/>
      <c r="B453" s="4"/>
      <c r="C453" s="4"/>
      <c r="D453" s="4"/>
      <c r="E453" s="4"/>
      <c r="F453" s="171"/>
      <c r="G453" s="4"/>
      <c r="H453" s="4"/>
      <c r="I453" s="4"/>
      <c r="J453" s="4"/>
      <c r="K453" s="172"/>
      <c r="L453" s="4"/>
      <c r="M453" s="4"/>
      <c r="N453" s="4"/>
      <c r="O453" s="4"/>
      <c r="P453" s="171"/>
      <c r="Q453" s="4"/>
      <c r="R453" s="4"/>
      <c r="S453" s="4"/>
      <c r="T453" s="4"/>
      <c r="U453" s="172"/>
      <c r="V453" s="4"/>
      <c r="W453" s="4"/>
      <c r="X453" s="4"/>
      <c r="Y453" s="4"/>
      <c r="Z453" s="171"/>
      <c r="AA453" s="4"/>
      <c r="AB453" s="4"/>
      <c r="AC453" s="4"/>
      <c r="AD453" s="4"/>
      <c r="AE453" s="170"/>
      <c r="AF453" s="170"/>
      <c r="AG453" s="170"/>
      <c r="AH453" s="56"/>
      <c r="AI453" s="56"/>
      <c r="AJ453" s="4"/>
      <c r="AK453" s="4"/>
      <c r="AL453" s="4"/>
      <c r="AM453" s="4"/>
      <c r="AN453" s="56"/>
      <c r="AO453" s="56"/>
      <c r="AP453" s="4"/>
      <c r="AQ453" s="4"/>
      <c r="AR453" s="4"/>
      <c r="AS453" s="4"/>
      <c r="AT453" s="56"/>
      <c r="AU453" s="56"/>
      <c r="AV453" s="4"/>
      <c r="AW453" s="4"/>
      <c r="AX453" s="4"/>
      <c r="AY453" s="4"/>
      <c r="AZ453" s="56"/>
      <c r="BA453" s="56"/>
      <c r="BB453" s="4"/>
      <c r="BC453" s="4"/>
      <c r="BD453" s="4"/>
      <c r="BE453" s="4"/>
      <c r="BF453" s="56"/>
      <c r="BG453" s="56"/>
      <c r="BH453" s="4"/>
      <c r="BI453" s="4"/>
      <c r="BJ453" s="4"/>
      <c r="BK453" s="4"/>
      <c r="BL453" s="56"/>
      <c r="BM453" s="56"/>
      <c r="BN453" s="4"/>
      <c r="BO453" s="4"/>
      <c r="BP453" s="4"/>
      <c r="BQ453" s="4"/>
      <c r="BR453" s="4"/>
      <c r="BS453" s="4"/>
    </row>
    <row r="454">
      <c r="A454" s="172"/>
      <c r="B454" s="4"/>
      <c r="C454" s="4"/>
      <c r="D454" s="4"/>
      <c r="E454" s="4"/>
      <c r="F454" s="171"/>
      <c r="G454" s="4"/>
      <c r="H454" s="4"/>
      <c r="I454" s="4"/>
      <c r="J454" s="4"/>
      <c r="K454" s="172"/>
      <c r="L454" s="4"/>
      <c r="M454" s="4"/>
      <c r="N454" s="4"/>
      <c r="O454" s="4"/>
      <c r="P454" s="171"/>
      <c r="Q454" s="4"/>
      <c r="R454" s="4"/>
      <c r="S454" s="4"/>
      <c r="T454" s="4"/>
      <c r="U454" s="172"/>
      <c r="V454" s="4"/>
      <c r="W454" s="4"/>
      <c r="X454" s="4"/>
      <c r="Y454" s="4"/>
      <c r="Z454" s="171"/>
      <c r="AA454" s="4"/>
      <c r="AB454" s="4"/>
      <c r="AC454" s="4"/>
      <c r="AD454" s="4"/>
      <c r="AE454" s="170"/>
      <c r="AF454" s="170"/>
      <c r="AG454" s="170"/>
      <c r="AH454" s="56"/>
      <c r="AI454" s="56"/>
      <c r="AJ454" s="4"/>
      <c r="AK454" s="4"/>
      <c r="AL454" s="4"/>
      <c r="AM454" s="4"/>
      <c r="AN454" s="56"/>
      <c r="AO454" s="56"/>
      <c r="AP454" s="4"/>
      <c r="AQ454" s="4"/>
      <c r="AR454" s="4"/>
      <c r="AS454" s="4"/>
      <c r="AT454" s="56"/>
      <c r="AU454" s="56"/>
      <c r="AV454" s="4"/>
      <c r="AW454" s="4"/>
      <c r="AX454" s="4"/>
      <c r="AY454" s="4"/>
      <c r="AZ454" s="56"/>
      <c r="BA454" s="56"/>
      <c r="BB454" s="4"/>
      <c r="BC454" s="4"/>
      <c r="BD454" s="4"/>
      <c r="BE454" s="4"/>
      <c r="BF454" s="56"/>
      <c r="BG454" s="56"/>
      <c r="BH454" s="4"/>
      <c r="BI454" s="4"/>
      <c r="BJ454" s="4"/>
      <c r="BK454" s="4"/>
      <c r="BL454" s="56"/>
      <c r="BM454" s="56"/>
      <c r="BN454" s="4"/>
      <c r="BO454" s="4"/>
      <c r="BP454" s="4"/>
      <c r="BQ454" s="4"/>
      <c r="BR454" s="4"/>
      <c r="BS454" s="4"/>
    </row>
    <row r="455">
      <c r="A455" s="172"/>
      <c r="B455" s="4"/>
      <c r="C455" s="4"/>
      <c r="D455" s="4"/>
      <c r="E455" s="4"/>
      <c r="F455" s="171"/>
      <c r="G455" s="4"/>
      <c r="H455" s="4"/>
      <c r="I455" s="4"/>
      <c r="J455" s="4"/>
      <c r="K455" s="172"/>
      <c r="L455" s="4"/>
      <c r="M455" s="4"/>
      <c r="N455" s="4"/>
      <c r="O455" s="4"/>
      <c r="P455" s="171"/>
      <c r="Q455" s="4"/>
      <c r="R455" s="4"/>
      <c r="S455" s="4"/>
      <c r="T455" s="4"/>
      <c r="U455" s="172"/>
      <c r="V455" s="4"/>
      <c r="W455" s="4"/>
      <c r="X455" s="4"/>
      <c r="Y455" s="4"/>
      <c r="Z455" s="171"/>
      <c r="AA455" s="4"/>
      <c r="AB455" s="4"/>
      <c r="AC455" s="4"/>
      <c r="AD455" s="4"/>
      <c r="AE455" s="170"/>
      <c r="AF455" s="170"/>
      <c r="AG455" s="170"/>
      <c r="AH455" s="56"/>
      <c r="AI455" s="56"/>
      <c r="AJ455" s="4"/>
      <c r="AK455" s="4"/>
      <c r="AL455" s="4"/>
      <c r="AM455" s="4"/>
      <c r="AN455" s="56"/>
      <c r="AO455" s="56"/>
      <c r="AP455" s="4"/>
      <c r="AQ455" s="4"/>
      <c r="AR455" s="4"/>
      <c r="AS455" s="4"/>
      <c r="AT455" s="56"/>
      <c r="AU455" s="56"/>
      <c r="AV455" s="4"/>
      <c r="AW455" s="4"/>
      <c r="AX455" s="4"/>
      <c r="AY455" s="4"/>
      <c r="AZ455" s="56"/>
      <c r="BA455" s="56"/>
      <c r="BB455" s="4"/>
      <c r="BC455" s="4"/>
      <c r="BD455" s="4"/>
      <c r="BE455" s="4"/>
      <c r="BF455" s="56"/>
      <c r="BG455" s="56"/>
      <c r="BH455" s="4"/>
      <c r="BI455" s="4"/>
      <c r="BJ455" s="4"/>
      <c r="BK455" s="4"/>
      <c r="BL455" s="56"/>
      <c r="BM455" s="56"/>
      <c r="BN455" s="4"/>
      <c r="BO455" s="4"/>
      <c r="BP455" s="4"/>
      <c r="BQ455" s="4"/>
      <c r="BR455" s="4"/>
      <c r="BS455" s="4"/>
    </row>
    <row r="456">
      <c r="A456" s="172"/>
      <c r="B456" s="4"/>
      <c r="C456" s="4"/>
      <c r="D456" s="4"/>
      <c r="E456" s="4"/>
      <c r="F456" s="171"/>
      <c r="G456" s="4"/>
      <c r="H456" s="4"/>
      <c r="I456" s="4"/>
      <c r="J456" s="4"/>
      <c r="K456" s="172"/>
      <c r="L456" s="4"/>
      <c r="M456" s="4"/>
      <c r="N456" s="4"/>
      <c r="O456" s="4"/>
      <c r="P456" s="171"/>
      <c r="Q456" s="4"/>
      <c r="R456" s="4"/>
      <c r="S456" s="4"/>
      <c r="T456" s="4"/>
      <c r="U456" s="172"/>
      <c r="V456" s="4"/>
      <c r="W456" s="4"/>
      <c r="X456" s="4"/>
      <c r="Y456" s="4"/>
      <c r="Z456" s="171"/>
      <c r="AA456" s="4"/>
      <c r="AB456" s="4"/>
      <c r="AC456" s="4"/>
      <c r="AD456" s="4"/>
      <c r="AE456" s="170"/>
      <c r="AF456" s="170"/>
      <c r="AG456" s="170"/>
      <c r="AH456" s="56"/>
      <c r="AI456" s="56"/>
      <c r="AJ456" s="4"/>
      <c r="AK456" s="4"/>
      <c r="AL456" s="4"/>
      <c r="AM456" s="4"/>
      <c r="AN456" s="56"/>
      <c r="AO456" s="56"/>
      <c r="AP456" s="4"/>
      <c r="AQ456" s="4"/>
      <c r="AR456" s="4"/>
      <c r="AS456" s="4"/>
      <c r="AT456" s="56"/>
      <c r="AU456" s="56"/>
      <c r="AV456" s="4"/>
      <c r="AW456" s="4"/>
      <c r="AX456" s="4"/>
      <c r="AY456" s="4"/>
      <c r="AZ456" s="56"/>
      <c r="BA456" s="56"/>
      <c r="BB456" s="4"/>
      <c r="BC456" s="4"/>
      <c r="BD456" s="4"/>
      <c r="BE456" s="4"/>
      <c r="BF456" s="56"/>
      <c r="BG456" s="56"/>
      <c r="BH456" s="4"/>
      <c r="BI456" s="4"/>
      <c r="BJ456" s="4"/>
      <c r="BK456" s="4"/>
      <c r="BL456" s="56"/>
      <c r="BM456" s="56"/>
      <c r="BN456" s="4"/>
      <c r="BO456" s="4"/>
      <c r="BP456" s="4"/>
      <c r="BQ456" s="4"/>
      <c r="BR456" s="4"/>
      <c r="BS456" s="4"/>
    </row>
    <row r="457">
      <c r="A457" s="172"/>
      <c r="B457" s="4"/>
      <c r="C457" s="4"/>
      <c r="D457" s="4"/>
      <c r="E457" s="4"/>
      <c r="F457" s="171"/>
      <c r="G457" s="4"/>
      <c r="H457" s="4"/>
      <c r="I457" s="4"/>
      <c r="J457" s="4"/>
      <c r="K457" s="172"/>
      <c r="L457" s="4"/>
      <c r="M457" s="4"/>
      <c r="N457" s="4"/>
      <c r="O457" s="4"/>
      <c r="P457" s="171"/>
      <c r="Q457" s="4"/>
      <c r="R457" s="4"/>
      <c r="S457" s="4"/>
      <c r="T457" s="4"/>
      <c r="U457" s="172"/>
      <c r="V457" s="4"/>
      <c r="W457" s="4"/>
      <c r="X457" s="4"/>
      <c r="Y457" s="4"/>
      <c r="Z457" s="171"/>
      <c r="AA457" s="4"/>
      <c r="AB457" s="4"/>
      <c r="AC457" s="4"/>
      <c r="AD457" s="4"/>
      <c r="AE457" s="170"/>
      <c r="AF457" s="170"/>
      <c r="AG457" s="170"/>
      <c r="AH457" s="56"/>
      <c r="AI457" s="56"/>
      <c r="AJ457" s="4"/>
      <c r="AK457" s="4"/>
      <c r="AL457" s="4"/>
      <c r="AM457" s="4"/>
      <c r="AN457" s="56"/>
      <c r="AO457" s="56"/>
      <c r="AP457" s="4"/>
      <c r="AQ457" s="4"/>
      <c r="AR457" s="4"/>
      <c r="AS457" s="4"/>
      <c r="AT457" s="56"/>
      <c r="AU457" s="56"/>
      <c r="AV457" s="4"/>
      <c r="AW457" s="4"/>
      <c r="AX457" s="4"/>
      <c r="AY457" s="4"/>
      <c r="AZ457" s="56"/>
      <c r="BA457" s="56"/>
      <c r="BB457" s="4"/>
      <c r="BC457" s="4"/>
      <c r="BD457" s="4"/>
      <c r="BE457" s="4"/>
      <c r="BF457" s="56"/>
      <c r="BG457" s="56"/>
      <c r="BH457" s="4"/>
      <c r="BI457" s="4"/>
      <c r="BJ457" s="4"/>
      <c r="BK457" s="4"/>
      <c r="BL457" s="56"/>
      <c r="BM457" s="56"/>
      <c r="BN457" s="4"/>
      <c r="BO457" s="4"/>
      <c r="BP457" s="4"/>
      <c r="BQ457" s="4"/>
      <c r="BR457" s="4"/>
      <c r="BS457" s="4"/>
    </row>
    <row r="458">
      <c r="A458" s="172"/>
      <c r="B458" s="4"/>
      <c r="C458" s="4"/>
      <c r="D458" s="4"/>
      <c r="E458" s="4"/>
      <c r="F458" s="171"/>
      <c r="G458" s="4"/>
      <c r="H458" s="4"/>
      <c r="I458" s="4"/>
      <c r="J458" s="4"/>
      <c r="K458" s="172"/>
      <c r="L458" s="4"/>
      <c r="M458" s="4"/>
      <c r="N458" s="4"/>
      <c r="O458" s="4"/>
      <c r="P458" s="171"/>
      <c r="Q458" s="4"/>
      <c r="R458" s="4"/>
      <c r="S458" s="4"/>
      <c r="T458" s="4"/>
      <c r="U458" s="172"/>
      <c r="V458" s="4"/>
      <c r="W458" s="4"/>
      <c r="X458" s="4"/>
      <c r="Y458" s="4"/>
      <c r="Z458" s="171"/>
      <c r="AA458" s="4"/>
      <c r="AB458" s="4"/>
      <c r="AC458" s="4"/>
      <c r="AD458" s="4"/>
      <c r="AE458" s="170"/>
      <c r="AF458" s="170"/>
      <c r="AG458" s="170"/>
      <c r="AH458" s="56"/>
      <c r="AI458" s="56"/>
      <c r="AJ458" s="4"/>
      <c r="AK458" s="4"/>
      <c r="AL458" s="4"/>
      <c r="AM458" s="4"/>
      <c r="AN458" s="56"/>
      <c r="AO458" s="56"/>
      <c r="AP458" s="4"/>
      <c r="AQ458" s="4"/>
      <c r="AR458" s="4"/>
      <c r="AS458" s="4"/>
      <c r="AT458" s="56"/>
      <c r="AU458" s="56"/>
      <c r="AV458" s="4"/>
      <c r="AW458" s="4"/>
      <c r="AX458" s="4"/>
      <c r="AY458" s="4"/>
      <c r="AZ458" s="56"/>
      <c r="BA458" s="56"/>
      <c r="BB458" s="4"/>
      <c r="BC458" s="4"/>
      <c r="BD458" s="4"/>
      <c r="BE458" s="4"/>
      <c r="BF458" s="56"/>
      <c r="BG458" s="56"/>
      <c r="BH458" s="4"/>
      <c r="BI458" s="4"/>
      <c r="BJ458" s="4"/>
      <c r="BK458" s="4"/>
      <c r="BL458" s="56"/>
      <c r="BM458" s="56"/>
      <c r="BN458" s="4"/>
      <c r="BO458" s="4"/>
      <c r="BP458" s="4"/>
      <c r="BQ458" s="4"/>
      <c r="BR458" s="4"/>
      <c r="BS458" s="4"/>
    </row>
    <row r="459">
      <c r="A459" s="172"/>
      <c r="B459" s="4"/>
      <c r="C459" s="4"/>
      <c r="D459" s="4"/>
      <c r="E459" s="4"/>
      <c r="F459" s="171"/>
      <c r="G459" s="4"/>
      <c r="H459" s="4"/>
      <c r="I459" s="4"/>
      <c r="J459" s="4"/>
      <c r="K459" s="172"/>
      <c r="L459" s="4"/>
      <c r="M459" s="4"/>
      <c r="N459" s="4"/>
      <c r="O459" s="4"/>
      <c r="P459" s="171"/>
      <c r="Q459" s="4"/>
      <c r="R459" s="4"/>
      <c r="S459" s="4"/>
      <c r="T459" s="4"/>
      <c r="U459" s="172"/>
      <c r="V459" s="4"/>
      <c r="W459" s="4"/>
      <c r="X459" s="4"/>
      <c r="Y459" s="4"/>
      <c r="Z459" s="171"/>
      <c r="AA459" s="4"/>
      <c r="AB459" s="4"/>
      <c r="AC459" s="4"/>
      <c r="AD459" s="4"/>
      <c r="AE459" s="170"/>
      <c r="AF459" s="170"/>
      <c r="AG459" s="170"/>
      <c r="AH459" s="56"/>
      <c r="AI459" s="56"/>
      <c r="AJ459" s="4"/>
      <c r="AK459" s="4"/>
      <c r="AL459" s="4"/>
      <c r="AM459" s="4"/>
      <c r="AN459" s="56"/>
      <c r="AO459" s="56"/>
      <c r="AP459" s="4"/>
      <c r="AQ459" s="4"/>
      <c r="AR459" s="4"/>
      <c r="AS459" s="4"/>
      <c r="AT459" s="56"/>
      <c r="AU459" s="56"/>
      <c r="AV459" s="4"/>
      <c r="AW459" s="4"/>
      <c r="AX459" s="4"/>
      <c r="AY459" s="4"/>
      <c r="AZ459" s="56"/>
      <c r="BA459" s="56"/>
      <c r="BB459" s="4"/>
      <c r="BC459" s="4"/>
      <c r="BD459" s="4"/>
      <c r="BE459" s="4"/>
      <c r="BF459" s="56"/>
      <c r="BG459" s="56"/>
      <c r="BH459" s="4"/>
      <c r="BI459" s="4"/>
      <c r="BJ459" s="4"/>
      <c r="BK459" s="4"/>
      <c r="BL459" s="56"/>
      <c r="BM459" s="56"/>
      <c r="BN459" s="4"/>
      <c r="BO459" s="4"/>
      <c r="BP459" s="4"/>
      <c r="BQ459" s="4"/>
      <c r="BR459" s="4"/>
      <c r="BS459" s="4"/>
    </row>
    <row r="460">
      <c r="A460" s="172"/>
      <c r="B460" s="4"/>
      <c r="C460" s="4"/>
      <c r="D460" s="4"/>
      <c r="E460" s="4"/>
      <c r="F460" s="171"/>
      <c r="G460" s="4"/>
      <c r="H460" s="4"/>
      <c r="I460" s="4"/>
      <c r="J460" s="4"/>
      <c r="K460" s="172"/>
      <c r="L460" s="4"/>
      <c r="M460" s="4"/>
      <c r="N460" s="4"/>
      <c r="O460" s="4"/>
      <c r="P460" s="171"/>
      <c r="Q460" s="4"/>
      <c r="R460" s="4"/>
      <c r="S460" s="4"/>
      <c r="T460" s="4"/>
      <c r="U460" s="172"/>
      <c r="V460" s="4"/>
      <c r="W460" s="4"/>
      <c r="X460" s="4"/>
      <c r="Y460" s="4"/>
      <c r="Z460" s="171"/>
      <c r="AA460" s="4"/>
      <c r="AB460" s="4"/>
      <c r="AC460" s="4"/>
      <c r="AD460" s="4"/>
      <c r="AE460" s="170"/>
      <c r="AF460" s="170"/>
      <c r="AG460" s="170"/>
      <c r="AH460" s="56"/>
      <c r="AI460" s="56"/>
      <c r="AJ460" s="4"/>
      <c r="AK460" s="4"/>
      <c r="AL460" s="4"/>
      <c r="AM460" s="4"/>
      <c r="AN460" s="56"/>
      <c r="AO460" s="56"/>
      <c r="AP460" s="4"/>
      <c r="AQ460" s="4"/>
      <c r="AR460" s="4"/>
      <c r="AS460" s="4"/>
      <c r="AT460" s="56"/>
      <c r="AU460" s="56"/>
      <c r="AV460" s="4"/>
      <c r="AW460" s="4"/>
      <c r="AX460" s="4"/>
      <c r="AY460" s="4"/>
      <c r="AZ460" s="56"/>
      <c r="BA460" s="56"/>
      <c r="BB460" s="4"/>
      <c r="BC460" s="4"/>
      <c r="BD460" s="4"/>
      <c r="BE460" s="4"/>
      <c r="BF460" s="56"/>
      <c r="BG460" s="56"/>
      <c r="BH460" s="4"/>
      <c r="BI460" s="4"/>
      <c r="BJ460" s="4"/>
      <c r="BK460" s="4"/>
      <c r="BL460" s="56"/>
      <c r="BM460" s="56"/>
      <c r="BN460" s="4"/>
      <c r="BO460" s="4"/>
      <c r="BP460" s="4"/>
      <c r="BQ460" s="4"/>
      <c r="BR460" s="4"/>
      <c r="BS460" s="4"/>
    </row>
    <row r="461">
      <c r="A461" s="172"/>
      <c r="B461" s="4"/>
      <c r="C461" s="4"/>
      <c r="D461" s="4"/>
      <c r="E461" s="4"/>
      <c r="F461" s="171"/>
      <c r="G461" s="4"/>
      <c r="H461" s="4"/>
      <c r="I461" s="4"/>
      <c r="J461" s="4"/>
      <c r="K461" s="172"/>
      <c r="L461" s="4"/>
      <c r="M461" s="4"/>
      <c r="N461" s="4"/>
      <c r="O461" s="4"/>
      <c r="P461" s="171"/>
      <c r="Q461" s="4"/>
      <c r="R461" s="4"/>
      <c r="S461" s="4"/>
      <c r="T461" s="4"/>
      <c r="U461" s="172"/>
      <c r="V461" s="4"/>
      <c r="W461" s="4"/>
      <c r="X461" s="4"/>
      <c r="Y461" s="4"/>
      <c r="Z461" s="171"/>
      <c r="AA461" s="4"/>
      <c r="AB461" s="4"/>
      <c r="AC461" s="4"/>
      <c r="AD461" s="4"/>
      <c r="AE461" s="170"/>
      <c r="AF461" s="170"/>
      <c r="AG461" s="170"/>
      <c r="AH461" s="56"/>
      <c r="AI461" s="56"/>
      <c r="AJ461" s="4"/>
      <c r="AK461" s="4"/>
      <c r="AL461" s="4"/>
      <c r="AM461" s="4"/>
      <c r="AN461" s="56"/>
      <c r="AO461" s="56"/>
      <c r="AP461" s="4"/>
      <c r="AQ461" s="4"/>
      <c r="AR461" s="4"/>
      <c r="AS461" s="4"/>
      <c r="AT461" s="56"/>
      <c r="AU461" s="56"/>
      <c r="AV461" s="4"/>
      <c r="AW461" s="4"/>
      <c r="AX461" s="4"/>
      <c r="AY461" s="4"/>
      <c r="AZ461" s="56"/>
      <c r="BA461" s="56"/>
      <c r="BB461" s="4"/>
      <c r="BC461" s="4"/>
      <c r="BD461" s="4"/>
      <c r="BE461" s="4"/>
      <c r="BF461" s="56"/>
      <c r="BG461" s="56"/>
      <c r="BH461" s="4"/>
      <c r="BI461" s="4"/>
      <c r="BJ461" s="4"/>
      <c r="BK461" s="4"/>
      <c r="BL461" s="56"/>
      <c r="BM461" s="56"/>
      <c r="BN461" s="4"/>
      <c r="BO461" s="4"/>
      <c r="BP461" s="4"/>
      <c r="BQ461" s="4"/>
      <c r="BR461" s="4"/>
      <c r="BS461" s="4"/>
    </row>
    <row r="462">
      <c r="A462" s="172"/>
      <c r="B462" s="4"/>
      <c r="C462" s="4"/>
      <c r="D462" s="4"/>
      <c r="E462" s="4"/>
      <c r="F462" s="171"/>
      <c r="G462" s="4"/>
      <c r="H462" s="4"/>
      <c r="I462" s="4"/>
      <c r="J462" s="4"/>
      <c r="K462" s="172"/>
      <c r="L462" s="4"/>
      <c r="M462" s="4"/>
      <c r="N462" s="4"/>
      <c r="O462" s="4"/>
      <c r="P462" s="171"/>
      <c r="Q462" s="4"/>
      <c r="R462" s="4"/>
      <c r="S462" s="4"/>
      <c r="T462" s="4"/>
      <c r="U462" s="172"/>
      <c r="V462" s="4"/>
      <c r="W462" s="4"/>
      <c r="X462" s="4"/>
      <c r="Y462" s="4"/>
      <c r="Z462" s="171"/>
      <c r="AA462" s="4"/>
      <c r="AB462" s="4"/>
      <c r="AC462" s="4"/>
      <c r="AD462" s="4"/>
      <c r="AE462" s="170"/>
      <c r="AF462" s="170"/>
      <c r="AG462" s="170"/>
      <c r="AH462" s="56"/>
      <c r="AI462" s="56"/>
      <c r="AJ462" s="4"/>
      <c r="AK462" s="4"/>
      <c r="AL462" s="4"/>
      <c r="AM462" s="4"/>
      <c r="AN462" s="56"/>
      <c r="AO462" s="56"/>
      <c r="AP462" s="4"/>
      <c r="AQ462" s="4"/>
      <c r="AR462" s="4"/>
      <c r="AS462" s="4"/>
      <c r="AT462" s="56"/>
      <c r="AU462" s="56"/>
      <c r="AV462" s="4"/>
      <c r="AW462" s="4"/>
      <c r="AX462" s="4"/>
      <c r="AY462" s="4"/>
      <c r="AZ462" s="56"/>
      <c r="BA462" s="56"/>
      <c r="BB462" s="4"/>
      <c r="BC462" s="4"/>
      <c r="BD462" s="4"/>
      <c r="BE462" s="4"/>
      <c r="BF462" s="56"/>
      <c r="BG462" s="56"/>
      <c r="BH462" s="4"/>
      <c r="BI462" s="4"/>
      <c r="BJ462" s="4"/>
      <c r="BK462" s="4"/>
      <c r="BL462" s="56"/>
      <c r="BM462" s="56"/>
      <c r="BN462" s="4"/>
      <c r="BO462" s="4"/>
      <c r="BP462" s="4"/>
      <c r="BQ462" s="4"/>
      <c r="BR462" s="4"/>
      <c r="BS462" s="4"/>
    </row>
    <row r="463">
      <c r="A463" s="172"/>
      <c r="B463" s="4"/>
      <c r="C463" s="4"/>
      <c r="D463" s="4"/>
      <c r="E463" s="4"/>
      <c r="F463" s="171"/>
      <c r="G463" s="4"/>
      <c r="H463" s="4"/>
      <c r="I463" s="4"/>
      <c r="J463" s="4"/>
      <c r="K463" s="172"/>
      <c r="L463" s="4"/>
      <c r="M463" s="4"/>
      <c r="N463" s="4"/>
      <c r="O463" s="4"/>
      <c r="P463" s="171"/>
      <c r="Q463" s="4"/>
      <c r="R463" s="4"/>
      <c r="S463" s="4"/>
      <c r="T463" s="4"/>
      <c r="U463" s="172"/>
      <c r="V463" s="4"/>
      <c r="W463" s="4"/>
      <c r="X463" s="4"/>
      <c r="Y463" s="4"/>
      <c r="Z463" s="171"/>
      <c r="AA463" s="4"/>
      <c r="AB463" s="4"/>
      <c r="AC463" s="4"/>
      <c r="AD463" s="4"/>
      <c r="AE463" s="170"/>
      <c r="AF463" s="170"/>
      <c r="AG463" s="170"/>
      <c r="AH463" s="56"/>
      <c r="AI463" s="56"/>
      <c r="AJ463" s="4"/>
      <c r="AK463" s="4"/>
      <c r="AL463" s="4"/>
      <c r="AM463" s="4"/>
      <c r="AN463" s="56"/>
      <c r="AO463" s="56"/>
      <c r="AP463" s="4"/>
      <c r="AQ463" s="4"/>
      <c r="AR463" s="4"/>
      <c r="AS463" s="4"/>
      <c r="AT463" s="56"/>
      <c r="AU463" s="56"/>
      <c r="AV463" s="4"/>
      <c r="AW463" s="4"/>
      <c r="AX463" s="4"/>
      <c r="AY463" s="4"/>
      <c r="AZ463" s="56"/>
      <c r="BA463" s="56"/>
      <c r="BB463" s="4"/>
      <c r="BC463" s="4"/>
      <c r="BD463" s="4"/>
      <c r="BE463" s="4"/>
      <c r="BF463" s="56"/>
      <c r="BG463" s="56"/>
      <c r="BH463" s="4"/>
      <c r="BI463" s="4"/>
      <c r="BJ463" s="4"/>
      <c r="BK463" s="4"/>
      <c r="BL463" s="56"/>
      <c r="BM463" s="56"/>
      <c r="BN463" s="4"/>
      <c r="BO463" s="4"/>
      <c r="BP463" s="4"/>
      <c r="BQ463" s="4"/>
      <c r="BR463" s="4"/>
      <c r="BS463" s="4"/>
    </row>
    <row r="464">
      <c r="A464" s="172"/>
      <c r="B464" s="4"/>
      <c r="C464" s="4"/>
      <c r="D464" s="4"/>
      <c r="E464" s="4"/>
      <c r="F464" s="171"/>
      <c r="G464" s="4"/>
      <c r="H464" s="4"/>
      <c r="I464" s="4"/>
      <c r="J464" s="4"/>
      <c r="K464" s="172"/>
      <c r="L464" s="4"/>
      <c r="M464" s="4"/>
      <c r="N464" s="4"/>
      <c r="O464" s="4"/>
      <c r="P464" s="171"/>
      <c r="Q464" s="4"/>
      <c r="R464" s="4"/>
      <c r="S464" s="4"/>
      <c r="T464" s="4"/>
      <c r="U464" s="172"/>
      <c r="V464" s="4"/>
      <c r="W464" s="4"/>
      <c r="X464" s="4"/>
      <c r="Y464" s="4"/>
      <c r="Z464" s="171"/>
      <c r="AA464" s="4"/>
      <c r="AB464" s="4"/>
      <c r="AC464" s="4"/>
      <c r="AD464" s="4"/>
      <c r="AE464" s="170"/>
      <c r="AF464" s="170"/>
      <c r="AG464" s="170"/>
      <c r="AH464" s="56"/>
      <c r="AI464" s="56"/>
      <c r="AJ464" s="4"/>
      <c r="AK464" s="4"/>
      <c r="AL464" s="4"/>
      <c r="AM464" s="4"/>
      <c r="AN464" s="56"/>
      <c r="AO464" s="56"/>
      <c r="AP464" s="4"/>
      <c r="AQ464" s="4"/>
      <c r="AR464" s="4"/>
      <c r="AS464" s="4"/>
      <c r="AT464" s="56"/>
      <c r="AU464" s="56"/>
      <c r="AV464" s="4"/>
      <c r="AW464" s="4"/>
      <c r="AX464" s="4"/>
      <c r="AY464" s="4"/>
      <c r="AZ464" s="56"/>
      <c r="BA464" s="56"/>
      <c r="BB464" s="4"/>
      <c r="BC464" s="4"/>
      <c r="BD464" s="4"/>
      <c r="BE464" s="4"/>
      <c r="BF464" s="56"/>
      <c r="BG464" s="56"/>
      <c r="BH464" s="4"/>
      <c r="BI464" s="4"/>
      <c r="BJ464" s="4"/>
      <c r="BK464" s="4"/>
      <c r="BL464" s="56"/>
      <c r="BM464" s="56"/>
      <c r="BN464" s="4"/>
      <c r="BO464" s="4"/>
      <c r="BP464" s="4"/>
      <c r="BQ464" s="4"/>
      <c r="BR464" s="4"/>
      <c r="BS464" s="4"/>
    </row>
    <row r="465">
      <c r="A465" s="172"/>
      <c r="B465" s="4"/>
      <c r="C465" s="4"/>
      <c r="D465" s="4"/>
      <c r="E465" s="4"/>
      <c r="F465" s="171"/>
      <c r="G465" s="4"/>
      <c r="H465" s="4"/>
      <c r="I465" s="4"/>
      <c r="J465" s="4"/>
      <c r="K465" s="172"/>
      <c r="L465" s="4"/>
      <c r="M465" s="4"/>
      <c r="N465" s="4"/>
      <c r="O465" s="4"/>
      <c r="P465" s="171"/>
      <c r="Q465" s="4"/>
      <c r="R465" s="4"/>
      <c r="S465" s="4"/>
      <c r="T465" s="4"/>
      <c r="U465" s="172"/>
      <c r="V465" s="4"/>
      <c r="W465" s="4"/>
      <c r="X465" s="4"/>
      <c r="Y465" s="4"/>
      <c r="Z465" s="171"/>
      <c r="AA465" s="4"/>
      <c r="AB465" s="4"/>
      <c r="AC465" s="4"/>
      <c r="AD465" s="4"/>
      <c r="AE465" s="170"/>
      <c r="AF465" s="170"/>
      <c r="AG465" s="170"/>
      <c r="AH465" s="56"/>
      <c r="AI465" s="56"/>
      <c r="AJ465" s="4"/>
      <c r="AK465" s="4"/>
      <c r="AL465" s="4"/>
      <c r="AM465" s="4"/>
      <c r="AN465" s="56"/>
      <c r="AO465" s="56"/>
      <c r="AP465" s="4"/>
      <c r="AQ465" s="4"/>
      <c r="AR465" s="4"/>
      <c r="AS465" s="4"/>
      <c r="AT465" s="56"/>
      <c r="AU465" s="56"/>
      <c r="AV465" s="4"/>
      <c r="AW465" s="4"/>
      <c r="AX465" s="4"/>
      <c r="AY465" s="4"/>
      <c r="AZ465" s="56"/>
      <c r="BA465" s="56"/>
      <c r="BB465" s="4"/>
      <c r="BC465" s="4"/>
      <c r="BD465" s="4"/>
      <c r="BE465" s="4"/>
      <c r="BF465" s="56"/>
      <c r="BG465" s="56"/>
      <c r="BH465" s="4"/>
      <c r="BI465" s="4"/>
      <c r="BJ465" s="4"/>
      <c r="BK465" s="4"/>
      <c r="BL465" s="56"/>
      <c r="BM465" s="56"/>
      <c r="BN465" s="4"/>
      <c r="BO465" s="4"/>
      <c r="BP465" s="4"/>
      <c r="BQ465" s="4"/>
      <c r="BR465" s="4"/>
      <c r="BS465" s="4"/>
    </row>
    <row r="466">
      <c r="A466" s="172"/>
      <c r="B466" s="4"/>
      <c r="C466" s="4"/>
      <c r="D466" s="4"/>
      <c r="E466" s="4"/>
      <c r="F466" s="171"/>
      <c r="G466" s="4"/>
      <c r="H466" s="4"/>
      <c r="I466" s="4"/>
      <c r="J466" s="4"/>
      <c r="K466" s="172"/>
      <c r="L466" s="4"/>
      <c r="M466" s="4"/>
      <c r="N466" s="4"/>
      <c r="O466" s="4"/>
      <c r="P466" s="171"/>
      <c r="Q466" s="4"/>
      <c r="R466" s="4"/>
      <c r="S466" s="4"/>
      <c r="T466" s="4"/>
      <c r="U466" s="172"/>
      <c r="V466" s="4"/>
      <c r="W466" s="4"/>
      <c r="X466" s="4"/>
      <c r="Y466" s="4"/>
      <c r="Z466" s="171"/>
      <c r="AA466" s="4"/>
      <c r="AB466" s="4"/>
      <c r="AC466" s="4"/>
      <c r="AD466" s="4"/>
      <c r="AE466" s="170"/>
      <c r="AF466" s="170"/>
      <c r="AG466" s="170"/>
      <c r="AH466" s="56"/>
      <c r="AI466" s="56"/>
      <c r="AJ466" s="4"/>
      <c r="AK466" s="4"/>
      <c r="AL466" s="4"/>
      <c r="AM466" s="4"/>
      <c r="AN466" s="56"/>
      <c r="AO466" s="56"/>
      <c r="AP466" s="4"/>
      <c r="AQ466" s="4"/>
      <c r="AR466" s="4"/>
      <c r="AS466" s="4"/>
      <c r="AT466" s="56"/>
      <c r="AU466" s="56"/>
      <c r="AV466" s="4"/>
      <c r="AW466" s="4"/>
      <c r="AX466" s="4"/>
      <c r="AY466" s="4"/>
      <c r="AZ466" s="56"/>
      <c r="BA466" s="56"/>
      <c r="BB466" s="4"/>
      <c r="BC466" s="4"/>
      <c r="BD466" s="4"/>
      <c r="BE466" s="4"/>
      <c r="BF466" s="56"/>
      <c r="BG466" s="56"/>
      <c r="BH466" s="4"/>
      <c r="BI466" s="4"/>
      <c r="BJ466" s="4"/>
      <c r="BK466" s="4"/>
      <c r="BL466" s="56"/>
      <c r="BM466" s="56"/>
      <c r="BN466" s="4"/>
      <c r="BO466" s="4"/>
      <c r="BP466" s="4"/>
      <c r="BQ466" s="4"/>
      <c r="BR466" s="4"/>
      <c r="BS466" s="4"/>
    </row>
    <row r="467">
      <c r="A467" s="172"/>
      <c r="B467" s="4"/>
      <c r="C467" s="4"/>
      <c r="D467" s="4"/>
      <c r="E467" s="4"/>
      <c r="F467" s="171"/>
      <c r="G467" s="4"/>
      <c r="H467" s="4"/>
      <c r="I467" s="4"/>
      <c r="J467" s="4"/>
      <c r="K467" s="172"/>
      <c r="L467" s="4"/>
      <c r="M467" s="4"/>
      <c r="N467" s="4"/>
      <c r="O467" s="4"/>
      <c r="P467" s="171"/>
      <c r="Q467" s="4"/>
      <c r="R467" s="4"/>
      <c r="S467" s="4"/>
      <c r="T467" s="4"/>
      <c r="U467" s="172"/>
      <c r="V467" s="4"/>
      <c r="W467" s="4"/>
      <c r="X467" s="4"/>
      <c r="Y467" s="4"/>
      <c r="Z467" s="171"/>
      <c r="AA467" s="4"/>
      <c r="AB467" s="4"/>
      <c r="AC467" s="4"/>
      <c r="AD467" s="4"/>
      <c r="AE467" s="170"/>
      <c r="AF467" s="170"/>
      <c r="AG467" s="170"/>
      <c r="AH467" s="56"/>
      <c r="AI467" s="56"/>
      <c r="AJ467" s="4"/>
      <c r="AK467" s="4"/>
      <c r="AL467" s="4"/>
      <c r="AM467" s="4"/>
      <c r="AN467" s="56"/>
      <c r="AO467" s="56"/>
      <c r="AP467" s="4"/>
      <c r="AQ467" s="4"/>
      <c r="AR467" s="4"/>
      <c r="AS467" s="4"/>
      <c r="AT467" s="56"/>
      <c r="AU467" s="56"/>
      <c r="AV467" s="4"/>
      <c r="AW467" s="4"/>
      <c r="AX467" s="4"/>
      <c r="AY467" s="4"/>
      <c r="AZ467" s="56"/>
      <c r="BA467" s="56"/>
      <c r="BB467" s="4"/>
      <c r="BC467" s="4"/>
      <c r="BD467" s="4"/>
      <c r="BE467" s="4"/>
      <c r="BF467" s="56"/>
      <c r="BG467" s="56"/>
      <c r="BH467" s="4"/>
      <c r="BI467" s="4"/>
      <c r="BJ467" s="4"/>
      <c r="BK467" s="4"/>
      <c r="BL467" s="56"/>
      <c r="BM467" s="56"/>
      <c r="BN467" s="4"/>
      <c r="BO467" s="4"/>
      <c r="BP467" s="4"/>
      <c r="BQ467" s="4"/>
      <c r="BR467" s="4"/>
      <c r="BS467" s="4"/>
    </row>
    <row r="468">
      <c r="A468" s="172"/>
      <c r="B468" s="4"/>
      <c r="C468" s="4"/>
      <c r="D468" s="4"/>
      <c r="E468" s="4"/>
      <c r="F468" s="171"/>
      <c r="G468" s="4"/>
      <c r="H468" s="4"/>
      <c r="I468" s="4"/>
      <c r="J468" s="4"/>
      <c r="K468" s="172"/>
      <c r="L468" s="4"/>
      <c r="M468" s="4"/>
      <c r="N468" s="4"/>
      <c r="O468" s="4"/>
      <c r="P468" s="171"/>
      <c r="Q468" s="4"/>
      <c r="R468" s="4"/>
      <c r="S468" s="4"/>
      <c r="T468" s="4"/>
      <c r="U468" s="172"/>
      <c r="V468" s="4"/>
      <c r="W468" s="4"/>
      <c r="X468" s="4"/>
      <c r="Y468" s="4"/>
      <c r="Z468" s="171"/>
      <c r="AA468" s="4"/>
      <c r="AB468" s="4"/>
      <c r="AC468" s="4"/>
      <c r="AD468" s="4"/>
      <c r="AE468" s="170"/>
      <c r="AF468" s="170"/>
      <c r="AG468" s="170"/>
      <c r="AH468" s="56"/>
      <c r="AI468" s="56"/>
      <c r="AJ468" s="4"/>
      <c r="AK468" s="4"/>
      <c r="AL468" s="4"/>
      <c r="AM468" s="4"/>
      <c r="AN468" s="56"/>
      <c r="AO468" s="56"/>
      <c r="AP468" s="4"/>
      <c r="AQ468" s="4"/>
      <c r="AR468" s="4"/>
      <c r="AS468" s="4"/>
      <c r="AT468" s="56"/>
      <c r="AU468" s="56"/>
      <c r="AV468" s="4"/>
      <c r="AW468" s="4"/>
      <c r="AX468" s="4"/>
      <c r="AY468" s="4"/>
      <c r="AZ468" s="56"/>
      <c r="BA468" s="56"/>
      <c r="BB468" s="4"/>
      <c r="BC468" s="4"/>
      <c r="BD468" s="4"/>
      <c r="BE468" s="4"/>
      <c r="BF468" s="56"/>
      <c r="BG468" s="56"/>
      <c r="BH468" s="4"/>
      <c r="BI468" s="4"/>
      <c r="BJ468" s="4"/>
      <c r="BK468" s="4"/>
      <c r="BL468" s="56"/>
      <c r="BM468" s="56"/>
      <c r="BN468" s="4"/>
      <c r="BO468" s="4"/>
      <c r="BP468" s="4"/>
      <c r="BQ468" s="4"/>
      <c r="BR468" s="4"/>
      <c r="BS468" s="4"/>
    </row>
    <row r="469">
      <c r="A469" s="172"/>
      <c r="B469" s="4"/>
      <c r="C469" s="4"/>
      <c r="D469" s="4"/>
      <c r="E469" s="4"/>
      <c r="F469" s="171"/>
      <c r="G469" s="4"/>
      <c r="H469" s="4"/>
      <c r="I469" s="4"/>
      <c r="J469" s="4"/>
      <c r="K469" s="172"/>
      <c r="L469" s="4"/>
      <c r="M469" s="4"/>
      <c r="N469" s="4"/>
      <c r="O469" s="4"/>
      <c r="P469" s="171"/>
      <c r="Q469" s="4"/>
      <c r="R469" s="4"/>
      <c r="S469" s="4"/>
      <c r="T469" s="4"/>
      <c r="U469" s="172"/>
      <c r="V469" s="4"/>
      <c r="W469" s="4"/>
      <c r="X469" s="4"/>
      <c r="Y469" s="4"/>
      <c r="Z469" s="171"/>
      <c r="AA469" s="4"/>
      <c r="AB469" s="4"/>
      <c r="AC469" s="4"/>
      <c r="AD469" s="4"/>
      <c r="AE469" s="170"/>
      <c r="AF469" s="170"/>
      <c r="AG469" s="170"/>
      <c r="AH469" s="56"/>
      <c r="AI469" s="56"/>
      <c r="AJ469" s="4"/>
      <c r="AK469" s="4"/>
      <c r="AL469" s="4"/>
      <c r="AM469" s="4"/>
      <c r="AN469" s="56"/>
      <c r="AO469" s="56"/>
      <c r="AP469" s="4"/>
      <c r="AQ469" s="4"/>
      <c r="AR469" s="4"/>
      <c r="AS469" s="4"/>
      <c r="AT469" s="56"/>
      <c r="AU469" s="56"/>
      <c r="AV469" s="4"/>
      <c r="AW469" s="4"/>
      <c r="AX469" s="4"/>
      <c r="AY469" s="4"/>
      <c r="AZ469" s="56"/>
      <c r="BA469" s="56"/>
      <c r="BB469" s="4"/>
      <c r="BC469" s="4"/>
      <c r="BD469" s="4"/>
      <c r="BE469" s="4"/>
      <c r="BF469" s="56"/>
      <c r="BG469" s="56"/>
      <c r="BH469" s="4"/>
      <c r="BI469" s="4"/>
      <c r="BJ469" s="4"/>
      <c r="BK469" s="4"/>
      <c r="BL469" s="56"/>
      <c r="BM469" s="56"/>
      <c r="BN469" s="4"/>
      <c r="BO469" s="4"/>
      <c r="BP469" s="4"/>
      <c r="BQ469" s="4"/>
      <c r="BR469" s="4"/>
      <c r="BS469" s="4"/>
    </row>
    <row r="470">
      <c r="A470" s="172"/>
      <c r="B470" s="4"/>
      <c r="C470" s="4"/>
      <c r="D470" s="4"/>
      <c r="E470" s="4"/>
      <c r="F470" s="171"/>
      <c r="G470" s="4"/>
      <c r="H470" s="4"/>
      <c r="I470" s="4"/>
      <c r="J470" s="4"/>
      <c r="K470" s="172"/>
      <c r="L470" s="4"/>
      <c r="M470" s="4"/>
      <c r="N470" s="4"/>
      <c r="O470" s="4"/>
      <c r="P470" s="171"/>
      <c r="Q470" s="4"/>
      <c r="R470" s="4"/>
      <c r="S470" s="4"/>
      <c r="T470" s="4"/>
      <c r="U470" s="172"/>
      <c r="V470" s="4"/>
      <c r="W470" s="4"/>
      <c r="X470" s="4"/>
      <c r="Y470" s="4"/>
      <c r="Z470" s="171"/>
      <c r="AA470" s="4"/>
      <c r="AB470" s="4"/>
      <c r="AC470" s="4"/>
      <c r="AD470" s="4"/>
      <c r="AE470" s="170"/>
      <c r="AF470" s="170"/>
      <c r="AG470" s="170"/>
      <c r="AH470" s="56"/>
      <c r="AI470" s="56"/>
      <c r="AJ470" s="4"/>
      <c r="AK470" s="4"/>
      <c r="AL470" s="4"/>
      <c r="AM470" s="4"/>
      <c r="AN470" s="56"/>
      <c r="AO470" s="56"/>
      <c r="AP470" s="4"/>
      <c r="AQ470" s="4"/>
      <c r="AR470" s="4"/>
      <c r="AS470" s="4"/>
      <c r="AT470" s="56"/>
      <c r="AU470" s="56"/>
      <c r="AV470" s="4"/>
      <c r="AW470" s="4"/>
      <c r="AX470" s="4"/>
      <c r="AY470" s="4"/>
      <c r="AZ470" s="56"/>
      <c r="BA470" s="56"/>
      <c r="BB470" s="4"/>
      <c r="BC470" s="4"/>
      <c r="BD470" s="4"/>
      <c r="BE470" s="4"/>
      <c r="BF470" s="56"/>
      <c r="BG470" s="56"/>
      <c r="BH470" s="4"/>
      <c r="BI470" s="4"/>
      <c r="BJ470" s="4"/>
      <c r="BK470" s="4"/>
      <c r="BL470" s="56"/>
      <c r="BM470" s="56"/>
      <c r="BN470" s="4"/>
      <c r="BO470" s="4"/>
      <c r="BP470" s="4"/>
      <c r="BQ470" s="4"/>
      <c r="BR470" s="4"/>
      <c r="BS470" s="4"/>
    </row>
    <row r="471">
      <c r="A471" s="172"/>
      <c r="B471" s="4"/>
      <c r="C471" s="4"/>
      <c r="D471" s="4"/>
      <c r="E471" s="4"/>
      <c r="F471" s="171"/>
      <c r="G471" s="4"/>
      <c r="H471" s="4"/>
      <c r="I471" s="4"/>
      <c r="J471" s="4"/>
      <c r="K471" s="172"/>
      <c r="L471" s="4"/>
      <c r="M471" s="4"/>
      <c r="N471" s="4"/>
      <c r="O471" s="4"/>
      <c r="P471" s="171"/>
      <c r="Q471" s="4"/>
      <c r="R471" s="4"/>
      <c r="S471" s="4"/>
      <c r="T471" s="4"/>
      <c r="U471" s="172"/>
      <c r="V471" s="4"/>
      <c r="W471" s="4"/>
      <c r="X471" s="4"/>
      <c r="Y471" s="4"/>
      <c r="Z471" s="171"/>
      <c r="AA471" s="4"/>
      <c r="AB471" s="4"/>
      <c r="AC471" s="4"/>
      <c r="AD471" s="4"/>
      <c r="AE471" s="170"/>
      <c r="AF471" s="170"/>
      <c r="AG471" s="170"/>
      <c r="AH471" s="56"/>
      <c r="AI471" s="56"/>
      <c r="AJ471" s="4"/>
      <c r="AK471" s="4"/>
      <c r="AL471" s="4"/>
      <c r="AM471" s="4"/>
      <c r="AN471" s="56"/>
      <c r="AO471" s="56"/>
      <c r="AP471" s="4"/>
      <c r="AQ471" s="4"/>
      <c r="AR471" s="4"/>
      <c r="AS471" s="4"/>
      <c r="AT471" s="56"/>
      <c r="AU471" s="56"/>
      <c r="AV471" s="4"/>
      <c r="AW471" s="4"/>
      <c r="AX471" s="4"/>
      <c r="AY471" s="4"/>
      <c r="AZ471" s="56"/>
      <c r="BA471" s="56"/>
      <c r="BB471" s="4"/>
      <c r="BC471" s="4"/>
      <c r="BD471" s="4"/>
      <c r="BE471" s="4"/>
      <c r="BF471" s="56"/>
      <c r="BG471" s="56"/>
      <c r="BH471" s="4"/>
      <c r="BI471" s="4"/>
      <c r="BJ471" s="4"/>
      <c r="BK471" s="4"/>
      <c r="BL471" s="56"/>
      <c r="BM471" s="56"/>
      <c r="BN471" s="4"/>
      <c r="BO471" s="4"/>
      <c r="BP471" s="4"/>
      <c r="BQ471" s="4"/>
      <c r="BR471" s="4"/>
      <c r="BS471" s="4"/>
    </row>
    <row r="472">
      <c r="A472" s="172"/>
      <c r="B472" s="4"/>
      <c r="C472" s="4"/>
      <c r="D472" s="4"/>
      <c r="E472" s="4"/>
      <c r="F472" s="171"/>
      <c r="G472" s="4"/>
      <c r="H472" s="4"/>
      <c r="I472" s="4"/>
      <c r="J472" s="4"/>
      <c r="K472" s="172"/>
      <c r="L472" s="4"/>
      <c r="M472" s="4"/>
      <c r="N472" s="4"/>
      <c r="O472" s="4"/>
      <c r="P472" s="171"/>
      <c r="Q472" s="4"/>
      <c r="R472" s="4"/>
      <c r="S472" s="4"/>
      <c r="T472" s="4"/>
      <c r="U472" s="172"/>
      <c r="V472" s="4"/>
      <c r="W472" s="4"/>
      <c r="X472" s="4"/>
      <c r="Y472" s="4"/>
      <c r="Z472" s="171"/>
      <c r="AA472" s="4"/>
      <c r="AB472" s="4"/>
      <c r="AC472" s="4"/>
      <c r="AD472" s="4"/>
      <c r="AE472" s="170"/>
      <c r="AF472" s="170"/>
      <c r="AG472" s="170"/>
      <c r="AH472" s="56"/>
      <c r="AI472" s="56"/>
      <c r="AJ472" s="4"/>
      <c r="AK472" s="4"/>
      <c r="AL472" s="4"/>
      <c r="AM472" s="4"/>
      <c r="AN472" s="56"/>
      <c r="AO472" s="56"/>
      <c r="AP472" s="4"/>
      <c r="AQ472" s="4"/>
      <c r="AR472" s="4"/>
      <c r="AS472" s="4"/>
      <c r="AT472" s="56"/>
      <c r="AU472" s="56"/>
      <c r="AV472" s="4"/>
      <c r="AW472" s="4"/>
      <c r="AX472" s="4"/>
      <c r="AY472" s="4"/>
      <c r="AZ472" s="56"/>
      <c r="BA472" s="56"/>
      <c r="BB472" s="4"/>
      <c r="BC472" s="4"/>
      <c r="BD472" s="4"/>
      <c r="BE472" s="4"/>
      <c r="BF472" s="56"/>
      <c r="BG472" s="56"/>
      <c r="BH472" s="4"/>
      <c r="BI472" s="4"/>
      <c r="BJ472" s="4"/>
      <c r="BK472" s="4"/>
      <c r="BL472" s="56"/>
      <c r="BM472" s="56"/>
      <c r="BN472" s="4"/>
      <c r="BO472" s="4"/>
      <c r="BP472" s="4"/>
      <c r="BQ472" s="4"/>
      <c r="BR472" s="4"/>
      <c r="BS472" s="4"/>
    </row>
    <row r="473">
      <c r="A473" s="172"/>
      <c r="B473" s="4"/>
      <c r="C473" s="4"/>
      <c r="D473" s="4"/>
      <c r="E473" s="4"/>
      <c r="F473" s="171"/>
      <c r="G473" s="4"/>
      <c r="H473" s="4"/>
      <c r="I473" s="4"/>
      <c r="J473" s="4"/>
      <c r="K473" s="172"/>
      <c r="L473" s="4"/>
      <c r="M473" s="4"/>
      <c r="N473" s="4"/>
      <c r="O473" s="4"/>
      <c r="P473" s="171"/>
      <c r="Q473" s="4"/>
      <c r="R473" s="4"/>
      <c r="S473" s="4"/>
      <c r="T473" s="4"/>
      <c r="U473" s="172"/>
      <c r="V473" s="4"/>
      <c r="W473" s="4"/>
      <c r="X473" s="4"/>
      <c r="Y473" s="4"/>
      <c r="Z473" s="171"/>
      <c r="AA473" s="4"/>
      <c r="AB473" s="4"/>
      <c r="AC473" s="4"/>
      <c r="AD473" s="4"/>
      <c r="AE473" s="170"/>
      <c r="AF473" s="170"/>
      <c r="AG473" s="170"/>
      <c r="AH473" s="56"/>
      <c r="AI473" s="56"/>
      <c r="AJ473" s="4"/>
      <c r="AK473" s="4"/>
      <c r="AL473" s="4"/>
      <c r="AM473" s="4"/>
      <c r="AN473" s="56"/>
      <c r="AO473" s="56"/>
      <c r="AP473" s="4"/>
      <c r="AQ473" s="4"/>
      <c r="AR473" s="4"/>
      <c r="AS473" s="4"/>
      <c r="AT473" s="56"/>
      <c r="AU473" s="56"/>
      <c r="AV473" s="4"/>
      <c r="AW473" s="4"/>
      <c r="AX473" s="4"/>
      <c r="AY473" s="4"/>
      <c r="AZ473" s="56"/>
      <c r="BA473" s="56"/>
      <c r="BB473" s="4"/>
      <c r="BC473" s="4"/>
      <c r="BD473" s="4"/>
      <c r="BE473" s="4"/>
      <c r="BF473" s="56"/>
      <c r="BG473" s="56"/>
      <c r="BH473" s="4"/>
      <c r="BI473" s="4"/>
      <c r="BJ473" s="4"/>
      <c r="BK473" s="4"/>
      <c r="BL473" s="56"/>
      <c r="BM473" s="56"/>
      <c r="BN473" s="4"/>
      <c r="BO473" s="4"/>
      <c r="BP473" s="4"/>
      <c r="BQ473" s="4"/>
      <c r="BR473" s="4"/>
      <c r="BS473" s="4"/>
    </row>
    <row r="474">
      <c r="A474" s="172"/>
      <c r="B474" s="4"/>
      <c r="C474" s="4"/>
      <c r="D474" s="4"/>
      <c r="E474" s="4"/>
      <c r="F474" s="171"/>
      <c r="G474" s="4"/>
      <c r="H474" s="4"/>
      <c r="I474" s="4"/>
      <c r="J474" s="4"/>
      <c r="K474" s="172"/>
      <c r="L474" s="4"/>
      <c r="M474" s="4"/>
      <c r="N474" s="4"/>
      <c r="O474" s="4"/>
      <c r="P474" s="171"/>
      <c r="Q474" s="4"/>
      <c r="R474" s="4"/>
      <c r="S474" s="4"/>
      <c r="T474" s="4"/>
      <c r="U474" s="172"/>
      <c r="V474" s="4"/>
      <c r="W474" s="4"/>
      <c r="X474" s="4"/>
      <c r="Y474" s="4"/>
      <c r="Z474" s="171"/>
      <c r="AA474" s="4"/>
      <c r="AB474" s="4"/>
      <c r="AC474" s="4"/>
      <c r="AD474" s="4"/>
      <c r="AE474" s="170"/>
      <c r="AF474" s="170"/>
      <c r="AG474" s="170"/>
      <c r="AH474" s="56"/>
      <c r="AI474" s="56"/>
      <c r="AJ474" s="4"/>
      <c r="AK474" s="4"/>
      <c r="AL474" s="4"/>
      <c r="AM474" s="4"/>
      <c r="AN474" s="56"/>
      <c r="AO474" s="56"/>
      <c r="AP474" s="4"/>
      <c r="AQ474" s="4"/>
      <c r="AR474" s="4"/>
      <c r="AS474" s="4"/>
      <c r="AT474" s="56"/>
      <c r="AU474" s="56"/>
      <c r="AV474" s="4"/>
      <c r="AW474" s="4"/>
      <c r="AX474" s="4"/>
      <c r="AY474" s="4"/>
      <c r="AZ474" s="56"/>
      <c r="BA474" s="56"/>
      <c r="BB474" s="4"/>
      <c r="BC474" s="4"/>
      <c r="BD474" s="4"/>
      <c r="BE474" s="4"/>
      <c r="BF474" s="56"/>
      <c r="BG474" s="56"/>
      <c r="BH474" s="4"/>
      <c r="BI474" s="4"/>
      <c r="BJ474" s="4"/>
      <c r="BK474" s="4"/>
      <c r="BL474" s="56"/>
      <c r="BM474" s="56"/>
      <c r="BN474" s="4"/>
      <c r="BO474" s="4"/>
      <c r="BP474" s="4"/>
      <c r="BQ474" s="4"/>
      <c r="BR474" s="4"/>
      <c r="BS474" s="4"/>
    </row>
    <row r="475">
      <c r="A475" s="172"/>
      <c r="B475" s="4"/>
      <c r="C475" s="4"/>
      <c r="D475" s="4"/>
      <c r="E475" s="4"/>
      <c r="F475" s="171"/>
      <c r="G475" s="4"/>
      <c r="H475" s="4"/>
      <c r="I475" s="4"/>
      <c r="J475" s="4"/>
      <c r="K475" s="172"/>
      <c r="L475" s="4"/>
      <c r="M475" s="4"/>
      <c r="N475" s="4"/>
      <c r="O475" s="4"/>
      <c r="P475" s="171"/>
      <c r="Q475" s="4"/>
      <c r="R475" s="4"/>
      <c r="S475" s="4"/>
      <c r="T475" s="4"/>
      <c r="U475" s="172"/>
      <c r="V475" s="4"/>
      <c r="W475" s="4"/>
      <c r="X475" s="4"/>
      <c r="Y475" s="4"/>
      <c r="Z475" s="171"/>
      <c r="AA475" s="4"/>
      <c r="AB475" s="4"/>
      <c r="AC475" s="4"/>
      <c r="AD475" s="4"/>
      <c r="AE475" s="170"/>
      <c r="AF475" s="170"/>
      <c r="AG475" s="170"/>
      <c r="AH475" s="56"/>
      <c r="AI475" s="56"/>
      <c r="AJ475" s="4"/>
      <c r="AK475" s="4"/>
      <c r="AL475" s="4"/>
      <c r="AM475" s="4"/>
      <c r="AN475" s="56"/>
      <c r="AO475" s="56"/>
      <c r="AP475" s="4"/>
      <c r="AQ475" s="4"/>
      <c r="AR475" s="4"/>
      <c r="AS475" s="4"/>
      <c r="AT475" s="56"/>
      <c r="AU475" s="56"/>
      <c r="AV475" s="4"/>
      <c r="AW475" s="4"/>
      <c r="AX475" s="4"/>
      <c r="AY475" s="4"/>
      <c r="AZ475" s="56"/>
      <c r="BA475" s="56"/>
      <c r="BB475" s="4"/>
      <c r="BC475" s="4"/>
      <c r="BD475" s="4"/>
      <c r="BE475" s="4"/>
      <c r="BF475" s="56"/>
      <c r="BG475" s="56"/>
      <c r="BH475" s="4"/>
      <c r="BI475" s="4"/>
      <c r="BJ475" s="4"/>
      <c r="BK475" s="4"/>
      <c r="BL475" s="56"/>
      <c r="BM475" s="56"/>
      <c r="BN475" s="4"/>
      <c r="BO475" s="4"/>
      <c r="BP475" s="4"/>
      <c r="BQ475" s="4"/>
      <c r="BR475" s="4"/>
      <c r="BS475" s="4"/>
    </row>
    <row r="476">
      <c r="A476" s="172"/>
      <c r="B476" s="4"/>
      <c r="C476" s="4"/>
      <c r="D476" s="4"/>
      <c r="E476" s="4"/>
      <c r="F476" s="171"/>
      <c r="G476" s="4"/>
      <c r="H476" s="4"/>
      <c r="I476" s="4"/>
      <c r="J476" s="4"/>
      <c r="K476" s="172"/>
      <c r="L476" s="4"/>
      <c r="M476" s="4"/>
      <c r="N476" s="4"/>
      <c r="O476" s="4"/>
      <c r="P476" s="171"/>
      <c r="Q476" s="4"/>
      <c r="R476" s="4"/>
      <c r="S476" s="4"/>
      <c r="T476" s="4"/>
      <c r="U476" s="172"/>
      <c r="V476" s="4"/>
      <c r="W476" s="4"/>
      <c r="X476" s="4"/>
      <c r="Y476" s="4"/>
      <c r="Z476" s="171"/>
      <c r="AA476" s="4"/>
      <c r="AB476" s="4"/>
      <c r="AC476" s="4"/>
      <c r="AD476" s="4"/>
      <c r="AE476" s="170"/>
      <c r="AF476" s="170"/>
      <c r="AG476" s="170"/>
      <c r="AH476" s="56"/>
      <c r="AI476" s="56"/>
      <c r="AJ476" s="4"/>
      <c r="AK476" s="4"/>
      <c r="AL476" s="4"/>
      <c r="AM476" s="4"/>
      <c r="AN476" s="56"/>
      <c r="AO476" s="56"/>
      <c r="AP476" s="4"/>
      <c r="AQ476" s="4"/>
      <c r="AR476" s="4"/>
      <c r="AS476" s="4"/>
      <c r="AT476" s="56"/>
      <c r="AU476" s="56"/>
      <c r="AV476" s="4"/>
      <c r="AW476" s="4"/>
      <c r="AX476" s="4"/>
      <c r="AY476" s="4"/>
      <c r="AZ476" s="56"/>
      <c r="BA476" s="56"/>
      <c r="BB476" s="4"/>
      <c r="BC476" s="4"/>
      <c r="BD476" s="4"/>
      <c r="BE476" s="4"/>
      <c r="BF476" s="56"/>
      <c r="BG476" s="56"/>
      <c r="BH476" s="4"/>
      <c r="BI476" s="4"/>
      <c r="BJ476" s="4"/>
      <c r="BK476" s="4"/>
      <c r="BL476" s="56"/>
      <c r="BM476" s="56"/>
      <c r="BN476" s="4"/>
      <c r="BO476" s="4"/>
      <c r="BP476" s="4"/>
      <c r="BQ476" s="4"/>
      <c r="BR476" s="4"/>
      <c r="BS476" s="4"/>
    </row>
    <row r="477">
      <c r="A477" s="172"/>
      <c r="B477" s="4"/>
      <c r="C477" s="4"/>
      <c r="D477" s="4"/>
      <c r="E477" s="4"/>
      <c r="F477" s="171"/>
      <c r="G477" s="4"/>
      <c r="H477" s="4"/>
      <c r="I477" s="4"/>
      <c r="J477" s="4"/>
      <c r="K477" s="172"/>
      <c r="L477" s="4"/>
      <c r="M477" s="4"/>
      <c r="N477" s="4"/>
      <c r="O477" s="4"/>
      <c r="P477" s="171"/>
      <c r="Q477" s="4"/>
      <c r="R477" s="4"/>
      <c r="S477" s="4"/>
      <c r="T477" s="4"/>
      <c r="U477" s="172"/>
      <c r="V477" s="4"/>
      <c r="W477" s="4"/>
      <c r="X477" s="4"/>
      <c r="Y477" s="4"/>
      <c r="Z477" s="171"/>
      <c r="AA477" s="4"/>
      <c r="AB477" s="4"/>
      <c r="AC477" s="4"/>
      <c r="AD477" s="4"/>
      <c r="AE477" s="170"/>
      <c r="AF477" s="170"/>
      <c r="AG477" s="170"/>
      <c r="AH477" s="56"/>
      <c r="AI477" s="56"/>
      <c r="AJ477" s="4"/>
      <c r="AK477" s="4"/>
      <c r="AL477" s="4"/>
      <c r="AM477" s="4"/>
      <c r="AN477" s="56"/>
      <c r="AO477" s="56"/>
      <c r="AP477" s="4"/>
      <c r="AQ477" s="4"/>
      <c r="AR477" s="4"/>
      <c r="AS477" s="4"/>
      <c r="AT477" s="56"/>
      <c r="AU477" s="56"/>
      <c r="AV477" s="4"/>
      <c r="AW477" s="4"/>
      <c r="AX477" s="4"/>
      <c r="AY477" s="4"/>
      <c r="AZ477" s="56"/>
      <c r="BA477" s="56"/>
      <c r="BB477" s="4"/>
      <c r="BC477" s="4"/>
      <c r="BD477" s="4"/>
      <c r="BE477" s="4"/>
      <c r="BF477" s="56"/>
      <c r="BG477" s="56"/>
      <c r="BH477" s="4"/>
      <c r="BI477" s="4"/>
      <c r="BJ477" s="4"/>
      <c r="BK477" s="4"/>
      <c r="BL477" s="56"/>
      <c r="BM477" s="56"/>
      <c r="BN477" s="4"/>
      <c r="BO477" s="4"/>
      <c r="BP477" s="4"/>
      <c r="BQ477" s="4"/>
      <c r="BR477" s="4"/>
      <c r="BS477" s="4"/>
    </row>
    <row r="478">
      <c r="A478" s="172"/>
      <c r="B478" s="4"/>
      <c r="C478" s="4"/>
      <c r="D478" s="4"/>
      <c r="E478" s="4"/>
      <c r="F478" s="171"/>
      <c r="G478" s="4"/>
      <c r="H478" s="4"/>
      <c r="I478" s="4"/>
      <c r="J478" s="4"/>
      <c r="K478" s="172"/>
      <c r="L478" s="4"/>
      <c r="M478" s="4"/>
      <c r="N478" s="4"/>
      <c r="O478" s="4"/>
      <c r="P478" s="171"/>
      <c r="Q478" s="4"/>
      <c r="R478" s="4"/>
      <c r="S478" s="4"/>
      <c r="T478" s="4"/>
      <c r="U478" s="172"/>
      <c r="V478" s="4"/>
      <c r="W478" s="4"/>
      <c r="X478" s="4"/>
      <c r="Y478" s="4"/>
      <c r="Z478" s="171"/>
      <c r="AA478" s="4"/>
      <c r="AB478" s="4"/>
      <c r="AC478" s="4"/>
      <c r="AD478" s="4"/>
      <c r="AE478" s="170"/>
      <c r="AF478" s="170"/>
      <c r="AG478" s="170"/>
      <c r="AH478" s="56"/>
      <c r="AI478" s="56"/>
      <c r="AJ478" s="4"/>
      <c r="AK478" s="4"/>
      <c r="AL478" s="4"/>
      <c r="AM478" s="4"/>
      <c r="AN478" s="56"/>
      <c r="AO478" s="56"/>
      <c r="AP478" s="4"/>
      <c r="AQ478" s="4"/>
      <c r="AR478" s="4"/>
      <c r="AS478" s="4"/>
      <c r="AT478" s="56"/>
      <c r="AU478" s="56"/>
      <c r="AV478" s="4"/>
      <c r="AW478" s="4"/>
      <c r="AX478" s="4"/>
      <c r="AY478" s="4"/>
      <c r="AZ478" s="56"/>
      <c r="BA478" s="56"/>
      <c r="BB478" s="4"/>
      <c r="BC478" s="4"/>
      <c r="BD478" s="4"/>
      <c r="BE478" s="4"/>
      <c r="BF478" s="56"/>
      <c r="BG478" s="56"/>
      <c r="BH478" s="4"/>
      <c r="BI478" s="4"/>
      <c r="BJ478" s="4"/>
      <c r="BK478" s="4"/>
      <c r="BL478" s="56"/>
      <c r="BM478" s="56"/>
      <c r="BN478" s="4"/>
      <c r="BO478" s="4"/>
      <c r="BP478" s="4"/>
      <c r="BQ478" s="4"/>
      <c r="BR478" s="4"/>
      <c r="BS478" s="4"/>
    </row>
    <row r="479">
      <c r="A479" s="172"/>
      <c r="B479" s="4"/>
      <c r="C479" s="4"/>
      <c r="D479" s="4"/>
      <c r="E479" s="4"/>
      <c r="F479" s="171"/>
      <c r="G479" s="4"/>
      <c r="H479" s="4"/>
      <c r="I479" s="4"/>
      <c r="J479" s="4"/>
      <c r="K479" s="172"/>
      <c r="L479" s="4"/>
      <c r="M479" s="4"/>
      <c r="N479" s="4"/>
      <c r="O479" s="4"/>
      <c r="P479" s="171"/>
      <c r="Q479" s="4"/>
      <c r="R479" s="4"/>
      <c r="S479" s="4"/>
      <c r="T479" s="4"/>
      <c r="U479" s="172"/>
      <c r="V479" s="4"/>
      <c r="W479" s="4"/>
      <c r="X479" s="4"/>
      <c r="Y479" s="4"/>
      <c r="Z479" s="171"/>
      <c r="AA479" s="4"/>
      <c r="AB479" s="4"/>
      <c r="AC479" s="4"/>
      <c r="AD479" s="4"/>
      <c r="AE479" s="170"/>
      <c r="AF479" s="170"/>
      <c r="AG479" s="170"/>
      <c r="AH479" s="56"/>
      <c r="AI479" s="56"/>
      <c r="AJ479" s="4"/>
      <c r="AK479" s="4"/>
      <c r="AL479" s="4"/>
      <c r="AM479" s="4"/>
      <c r="AN479" s="56"/>
      <c r="AO479" s="56"/>
      <c r="AP479" s="4"/>
      <c r="AQ479" s="4"/>
      <c r="AR479" s="4"/>
      <c r="AS479" s="4"/>
      <c r="AT479" s="56"/>
      <c r="AU479" s="56"/>
      <c r="AV479" s="4"/>
      <c r="AW479" s="4"/>
      <c r="AX479" s="4"/>
      <c r="AY479" s="4"/>
      <c r="AZ479" s="56"/>
      <c r="BA479" s="56"/>
      <c r="BB479" s="4"/>
      <c r="BC479" s="4"/>
      <c r="BD479" s="4"/>
      <c r="BE479" s="4"/>
      <c r="BF479" s="56"/>
      <c r="BG479" s="56"/>
      <c r="BH479" s="4"/>
      <c r="BI479" s="4"/>
      <c r="BJ479" s="4"/>
      <c r="BK479" s="4"/>
      <c r="BL479" s="56"/>
      <c r="BM479" s="56"/>
      <c r="BN479" s="4"/>
      <c r="BO479" s="4"/>
      <c r="BP479" s="4"/>
      <c r="BQ479" s="4"/>
      <c r="BR479" s="4"/>
      <c r="BS479" s="4"/>
    </row>
    <row r="480">
      <c r="A480" s="172"/>
      <c r="B480" s="4"/>
      <c r="C480" s="4"/>
      <c r="D480" s="4"/>
      <c r="E480" s="4"/>
      <c r="F480" s="171"/>
      <c r="G480" s="4"/>
      <c r="H480" s="4"/>
      <c r="I480" s="4"/>
      <c r="J480" s="4"/>
      <c r="K480" s="172"/>
      <c r="L480" s="4"/>
      <c r="M480" s="4"/>
      <c r="N480" s="4"/>
      <c r="O480" s="4"/>
      <c r="P480" s="171"/>
      <c r="Q480" s="4"/>
      <c r="R480" s="4"/>
      <c r="S480" s="4"/>
      <c r="T480" s="4"/>
      <c r="U480" s="172"/>
      <c r="V480" s="4"/>
      <c r="W480" s="4"/>
      <c r="X480" s="4"/>
      <c r="Y480" s="4"/>
      <c r="Z480" s="171"/>
      <c r="AA480" s="4"/>
      <c r="AB480" s="4"/>
      <c r="AC480" s="4"/>
      <c r="AD480" s="4"/>
      <c r="AE480" s="170"/>
      <c r="AF480" s="170"/>
      <c r="AG480" s="170"/>
      <c r="AH480" s="56"/>
      <c r="AI480" s="56"/>
      <c r="AJ480" s="4"/>
      <c r="AK480" s="4"/>
      <c r="AL480" s="4"/>
      <c r="AM480" s="4"/>
      <c r="AN480" s="56"/>
      <c r="AO480" s="56"/>
      <c r="AP480" s="4"/>
      <c r="AQ480" s="4"/>
      <c r="AR480" s="4"/>
      <c r="AS480" s="4"/>
      <c r="AT480" s="56"/>
      <c r="AU480" s="56"/>
      <c r="AV480" s="4"/>
      <c r="AW480" s="4"/>
      <c r="AX480" s="4"/>
      <c r="AY480" s="4"/>
      <c r="AZ480" s="56"/>
      <c r="BA480" s="56"/>
      <c r="BB480" s="4"/>
      <c r="BC480" s="4"/>
      <c r="BD480" s="4"/>
      <c r="BE480" s="4"/>
      <c r="BF480" s="56"/>
      <c r="BG480" s="56"/>
      <c r="BH480" s="4"/>
      <c r="BI480" s="4"/>
      <c r="BJ480" s="4"/>
      <c r="BK480" s="4"/>
      <c r="BL480" s="56"/>
      <c r="BM480" s="56"/>
      <c r="BN480" s="4"/>
      <c r="BO480" s="4"/>
      <c r="BP480" s="4"/>
      <c r="BQ480" s="4"/>
      <c r="BR480" s="4"/>
      <c r="BS480" s="4"/>
    </row>
    <row r="481">
      <c r="A481" s="172"/>
      <c r="B481" s="4"/>
      <c r="C481" s="4"/>
      <c r="D481" s="4"/>
      <c r="E481" s="4"/>
      <c r="F481" s="171"/>
      <c r="G481" s="4"/>
      <c r="H481" s="4"/>
      <c r="I481" s="4"/>
      <c r="J481" s="4"/>
      <c r="K481" s="172"/>
      <c r="L481" s="4"/>
      <c r="M481" s="4"/>
      <c r="N481" s="4"/>
      <c r="O481" s="4"/>
      <c r="P481" s="171"/>
      <c r="Q481" s="4"/>
      <c r="R481" s="4"/>
      <c r="S481" s="4"/>
      <c r="T481" s="4"/>
      <c r="U481" s="172"/>
      <c r="V481" s="4"/>
      <c r="W481" s="4"/>
      <c r="X481" s="4"/>
      <c r="Y481" s="4"/>
      <c r="Z481" s="171"/>
      <c r="AA481" s="4"/>
      <c r="AB481" s="4"/>
      <c r="AC481" s="4"/>
      <c r="AD481" s="4"/>
      <c r="AE481" s="170"/>
      <c r="AF481" s="170"/>
      <c r="AG481" s="170"/>
      <c r="AH481" s="56"/>
      <c r="AI481" s="56"/>
      <c r="AJ481" s="4"/>
      <c r="AK481" s="4"/>
      <c r="AL481" s="4"/>
      <c r="AM481" s="4"/>
      <c r="AN481" s="56"/>
      <c r="AO481" s="56"/>
      <c r="AP481" s="4"/>
      <c r="AQ481" s="4"/>
      <c r="AR481" s="4"/>
      <c r="AS481" s="4"/>
      <c r="AT481" s="56"/>
      <c r="AU481" s="56"/>
      <c r="AV481" s="4"/>
      <c r="AW481" s="4"/>
      <c r="AX481" s="4"/>
      <c r="AY481" s="4"/>
      <c r="AZ481" s="56"/>
      <c r="BA481" s="56"/>
      <c r="BB481" s="4"/>
      <c r="BC481" s="4"/>
      <c r="BD481" s="4"/>
      <c r="BE481" s="4"/>
      <c r="BF481" s="56"/>
      <c r="BG481" s="56"/>
      <c r="BH481" s="4"/>
      <c r="BI481" s="4"/>
      <c r="BJ481" s="4"/>
      <c r="BK481" s="4"/>
      <c r="BL481" s="56"/>
      <c r="BM481" s="56"/>
      <c r="BN481" s="4"/>
      <c r="BO481" s="4"/>
      <c r="BP481" s="4"/>
      <c r="BQ481" s="4"/>
      <c r="BR481" s="4"/>
      <c r="BS481" s="4"/>
    </row>
    <row r="482">
      <c r="A482" s="172"/>
      <c r="B482" s="4"/>
      <c r="C482" s="4"/>
      <c r="D482" s="4"/>
      <c r="E482" s="4"/>
      <c r="F482" s="171"/>
      <c r="G482" s="4"/>
      <c r="H482" s="4"/>
      <c r="I482" s="4"/>
      <c r="J482" s="4"/>
      <c r="K482" s="172"/>
      <c r="L482" s="4"/>
      <c r="M482" s="4"/>
      <c r="N482" s="4"/>
      <c r="O482" s="4"/>
      <c r="P482" s="171"/>
      <c r="Q482" s="4"/>
      <c r="R482" s="4"/>
      <c r="S482" s="4"/>
      <c r="T482" s="4"/>
      <c r="U482" s="172"/>
      <c r="V482" s="4"/>
      <c r="W482" s="4"/>
      <c r="X482" s="4"/>
      <c r="Y482" s="4"/>
      <c r="Z482" s="171"/>
      <c r="AA482" s="4"/>
      <c r="AB482" s="4"/>
      <c r="AC482" s="4"/>
      <c r="AD482" s="4"/>
      <c r="AE482" s="170"/>
      <c r="AF482" s="170"/>
      <c r="AG482" s="170"/>
      <c r="AH482" s="56"/>
      <c r="AI482" s="56"/>
      <c r="AJ482" s="4"/>
      <c r="AK482" s="4"/>
      <c r="AL482" s="4"/>
      <c r="AM482" s="4"/>
      <c r="AN482" s="56"/>
      <c r="AO482" s="56"/>
      <c r="AP482" s="4"/>
      <c r="AQ482" s="4"/>
      <c r="AR482" s="4"/>
      <c r="AS482" s="4"/>
      <c r="AT482" s="56"/>
      <c r="AU482" s="56"/>
      <c r="AV482" s="4"/>
      <c r="AW482" s="4"/>
      <c r="AX482" s="4"/>
      <c r="AY482" s="4"/>
      <c r="AZ482" s="56"/>
      <c r="BA482" s="56"/>
      <c r="BB482" s="4"/>
      <c r="BC482" s="4"/>
      <c r="BD482" s="4"/>
      <c r="BE482" s="4"/>
      <c r="BF482" s="56"/>
      <c r="BG482" s="56"/>
      <c r="BH482" s="4"/>
      <c r="BI482" s="4"/>
      <c r="BJ482" s="4"/>
      <c r="BK482" s="4"/>
      <c r="BL482" s="56"/>
      <c r="BM482" s="56"/>
      <c r="BN482" s="4"/>
      <c r="BO482" s="4"/>
      <c r="BP482" s="4"/>
      <c r="BQ482" s="4"/>
      <c r="BR482" s="4"/>
      <c r="BS482" s="4"/>
    </row>
    <row r="483">
      <c r="A483" s="172"/>
      <c r="B483" s="4"/>
      <c r="C483" s="4"/>
      <c r="D483" s="4"/>
      <c r="E483" s="4"/>
      <c r="F483" s="171"/>
      <c r="G483" s="4"/>
      <c r="H483" s="4"/>
      <c r="I483" s="4"/>
      <c r="J483" s="4"/>
      <c r="K483" s="172"/>
      <c r="L483" s="4"/>
      <c r="M483" s="4"/>
      <c r="N483" s="4"/>
      <c r="O483" s="4"/>
      <c r="P483" s="171"/>
      <c r="Q483" s="4"/>
      <c r="R483" s="4"/>
      <c r="S483" s="4"/>
      <c r="T483" s="4"/>
      <c r="U483" s="172"/>
      <c r="V483" s="4"/>
      <c r="W483" s="4"/>
      <c r="X483" s="4"/>
      <c r="Y483" s="4"/>
      <c r="Z483" s="171"/>
      <c r="AA483" s="4"/>
      <c r="AB483" s="4"/>
      <c r="AC483" s="4"/>
      <c r="AD483" s="4"/>
      <c r="AE483" s="170"/>
      <c r="AF483" s="170"/>
      <c r="AG483" s="170"/>
      <c r="AH483" s="56"/>
      <c r="AI483" s="56"/>
      <c r="AJ483" s="4"/>
      <c r="AK483" s="4"/>
      <c r="AL483" s="4"/>
      <c r="AM483" s="4"/>
      <c r="AN483" s="56"/>
      <c r="AO483" s="56"/>
      <c r="AP483" s="4"/>
      <c r="AQ483" s="4"/>
      <c r="AR483" s="4"/>
      <c r="AS483" s="4"/>
      <c r="AT483" s="56"/>
      <c r="AU483" s="56"/>
      <c r="AV483" s="4"/>
      <c r="AW483" s="4"/>
      <c r="AX483" s="4"/>
      <c r="AY483" s="4"/>
      <c r="AZ483" s="56"/>
      <c r="BA483" s="56"/>
      <c r="BB483" s="4"/>
      <c r="BC483" s="4"/>
      <c r="BD483" s="4"/>
      <c r="BE483" s="4"/>
      <c r="BF483" s="56"/>
      <c r="BG483" s="56"/>
      <c r="BH483" s="4"/>
      <c r="BI483" s="4"/>
      <c r="BJ483" s="4"/>
      <c r="BK483" s="4"/>
      <c r="BL483" s="56"/>
      <c r="BM483" s="56"/>
      <c r="BN483" s="4"/>
      <c r="BO483" s="4"/>
      <c r="BP483" s="4"/>
      <c r="BQ483" s="4"/>
      <c r="BR483" s="4"/>
      <c r="BS483" s="4"/>
    </row>
    <row r="484">
      <c r="A484" s="172"/>
      <c r="B484" s="4"/>
      <c r="C484" s="4"/>
      <c r="D484" s="4"/>
      <c r="E484" s="4"/>
      <c r="F484" s="171"/>
      <c r="G484" s="4"/>
      <c r="H484" s="4"/>
      <c r="I484" s="4"/>
      <c r="J484" s="4"/>
      <c r="K484" s="172"/>
      <c r="L484" s="4"/>
      <c r="M484" s="4"/>
      <c r="N484" s="4"/>
      <c r="O484" s="4"/>
      <c r="P484" s="171"/>
      <c r="Q484" s="4"/>
      <c r="R484" s="4"/>
      <c r="S484" s="4"/>
      <c r="T484" s="4"/>
      <c r="U484" s="172"/>
      <c r="V484" s="4"/>
      <c r="W484" s="4"/>
      <c r="X484" s="4"/>
      <c r="Y484" s="4"/>
      <c r="Z484" s="171"/>
      <c r="AA484" s="4"/>
      <c r="AB484" s="4"/>
      <c r="AC484" s="4"/>
      <c r="AD484" s="4"/>
      <c r="AE484" s="170"/>
      <c r="AF484" s="170"/>
      <c r="AG484" s="170"/>
      <c r="AH484" s="56"/>
      <c r="AI484" s="56"/>
      <c r="AJ484" s="4"/>
      <c r="AK484" s="4"/>
      <c r="AL484" s="4"/>
      <c r="AM484" s="4"/>
      <c r="AN484" s="56"/>
      <c r="AO484" s="56"/>
      <c r="AP484" s="4"/>
      <c r="AQ484" s="4"/>
      <c r="AR484" s="4"/>
      <c r="AS484" s="4"/>
      <c r="AT484" s="56"/>
      <c r="AU484" s="56"/>
      <c r="AV484" s="4"/>
      <c r="AW484" s="4"/>
      <c r="AX484" s="4"/>
      <c r="AY484" s="4"/>
      <c r="AZ484" s="56"/>
      <c r="BA484" s="56"/>
      <c r="BB484" s="4"/>
      <c r="BC484" s="4"/>
      <c r="BD484" s="4"/>
      <c r="BE484" s="4"/>
      <c r="BF484" s="56"/>
      <c r="BG484" s="56"/>
      <c r="BH484" s="4"/>
      <c r="BI484" s="4"/>
      <c r="BJ484" s="4"/>
      <c r="BK484" s="4"/>
      <c r="BL484" s="56"/>
      <c r="BM484" s="56"/>
      <c r="BN484" s="4"/>
      <c r="BO484" s="4"/>
      <c r="BP484" s="4"/>
      <c r="BQ484" s="4"/>
      <c r="BR484" s="4"/>
      <c r="BS484" s="4"/>
    </row>
    <row r="485">
      <c r="A485" s="172"/>
      <c r="B485" s="4"/>
      <c r="C485" s="4"/>
      <c r="D485" s="4"/>
      <c r="E485" s="4"/>
      <c r="F485" s="171"/>
      <c r="G485" s="4"/>
      <c r="H485" s="4"/>
      <c r="I485" s="4"/>
      <c r="J485" s="4"/>
      <c r="K485" s="172"/>
      <c r="L485" s="4"/>
      <c r="M485" s="4"/>
      <c r="N485" s="4"/>
      <c r="O485" s="4"/>
      <c r="P485" s="171"/>
      <c r="Q485" s="4"/>
      <c r="R485" s="4"/>
      <c r="S485" s="4"/>
      <c r="T485" s="4"/>
      <c r="U485" s="172"/>
      <c r="V485" s="4"/>
      <c r="W485" s="4"/>
      <c r="X485" s="4"/>
      <c r="Y485" s="4"/>
      <c r="Z485" s="171"/>
      <c r="AA485" s="4"/>
      <c r="AB485" s="4"/>
      <c r="AC485" s="4"/>
      <c r="AD485" s="4"/>
      <c r="AE485" s="170"/>
      <c r="AF485" s="170"/>
      <c r="AG485" s="170"/>
      <c r="AH485" s="56"/>
      <c r="AI485" s="56"/>
      <c r="AJ485" s="4"/>
      <c r="AK485" s="4"/>
      <c r="AL485" s="4"/>
      <c r="AM485" s="4"/>
      <c r="AN485" s="56"/>
      <c r="AO485" s="56"/>
      <c r="AP485" s="4"/>
      <c r="AQ485" s="4"/>
      <c r="AR485" s="4"/>
      <c r="AS485" s="4"/>
      <c r="AT485" s="56"/>
      <c r="AU485" s="56"/>
      <c r="AV485" s="4"/>
      <c r="AW485" s="4"/>
      <c r="AX485" s="4"/>
      <c r="AY485" s="4"/>
      <c r="AZ485" s="56"/>
      <c r="BA485" s="56"/>
      <c r="BB485" s="4"/>
      <c r="BC485" s="4"/>
      <c r="BD485" s="4"/>
      <c r="BE485" s="4"/>
      <c r="BF485" s="56"/>
      <c r="BG485" s="56"/>
      <c r="BH485" s="4"/>
      <c r="BI485" s="4"/>
      <c r="BJ485" s="4"/>
      <c r="BK485" s="4"/>
      <c r="BL485" s="56"/>
      <c r="BM485" s="56"/>
      <c r="BN485" s="4"/>
      <c r="BO485" s="4"/>
      <c r="BP485" s="4"/>
      <c r="BQ485" s="4"/>
      <c r="BR485" s="4"/>
      <c r="BS485" s="4"/>
    </row>
    <row r="486">
      <c r="A486" s="172"/>
      <c r="B486" s="4"/>
      <c r="C486" s="4"/>
      <c r="D486" s="4"/>
      <c r="E486" s="4"/>
      <c r="F486" s="171"/>
      <c r="G486" s="4"/>
      <c r="H486" s="4"/>
      <c r="I486" s="4"/>
      <c r="J486" s="4"/>
      <c r="K486" s="172"/>
      <c r="L486" s="4"/>
      <c r="M486" s="4"/>
      <c r="N486" s="4"/>
      <c r="O486" s="4"/>
      <c r="P486" s="171"/>
      <c r="Q486" s="4"/>
      <c r="R486" s="4"/>
      <c r="S486" s="4"/>
      <c r="T486" s="4"/>
      <c r="U486" s="172"/>
      <c r="V486" s="4"/>
      <c r="W486" s="4"/>
      <c r="X486" s="4"/>
      <c r="Y486" s="4"/>
      <c r="Z486" s="171"/>
      <c r="AA486" s="4"/>
      <c r="AB486" s="4"/>
      <c r="AC486" s="4"/>
      <c r="AD486" s="4"/>
      <c r="AE486" s="170"/>
      <c r="AF486" s="170"/>
      <c r="AG486" s="170"/>
      <c r="AH486" s="56"/>
      <c r="AI486" s="56"/>
      <c r="AJ486" s="4"/>
      <c r="AK486" s="4"/>
      <c r="AL486" s="4"/>
      <c r="AM486" s="4"/>
      <c r="AN486" s="56"/>
      <c r="AO486" s="56"/>
      <c r="AP486" s="4"/>
      <c r="AQ486" s="4"/>
      <c r="AR486" s="4"/>
      <c r="AS486" s="4"/>
      <c r="AT486" s="56"/>
      <c r="AU486" s="56"/>
      <c r="AV486" s="4"/>
      <c r="AW486" s="4"/>
      <c r="AX486" s="4"/>
      <c r="AY486" s="4"/>
      <c r="AZ486" s="56"/>
      <c r="BA486" s="56"/>
      <c r="BB486" s="4"/>
      <c r="BC486" s="4"/>
      <c r="BD486" s="4"/>
      <c r="BE486" s="4"/>
      <c r="BF486" s="56"/>
      <c r="BG486" s="56"/>
      <c r="BH486" s="4"/>
      <c r="BI486" s="4"/>
      <c r="BJ486" s="4"/>
      <c r="BK486" s="4"/>
      <c r="BL486" s="56"/>
      <c r="BM486" s="56"/>
      <c r="BN486" s="4"/>
      <c r="BO486" s="4"/>
      <c r="BP486" s="4"/>
      <c r="BQ486" s="4"/>
      <c r="BR486" s="4"/>
      <c r="BS486" s="4"/>
    </row>
    <row r="487">
      <c r="A487" s="172"/>
      <c r="B487" s="4"/>
      <c r="C487" s="4"/>
      <c r="D487" s="4"/>
      <c r="E487" s="4"/>
      <c r="F487" s="171"/>
      <c r="G487" s="4"/>
      <c r="H487" s="4"/>
      <c r="I487" s="4"/>
      <c r="J487" s="4"/>
      <c r="K487" s="172"/>
      <c r="L487" s="4"/>
      <c r="M487" s="4"/>
      <c r="N487" s="4"/>
      <c r="O487" s="4"/>
      <c r="P487" s="171"/>
      <c r="Q487" s="4"/>
      <c r="R487" s="4"/>
      <c r="S487" s="4"/>
      <c r="T487" s="4"/>
      <c r="U487" s="172"/>
      <c r="V487" s="4"/>
      <c r="W487" s="4"/>
      <c r="X487" s="4"/>
      <c r="Y487" s="4"/>
      <c r="Z487" s="171"/>
      <c r="AA487" s="4"/>
      <c r="AB487" s="4"/>
      <c r="AC487" s="4"/>
      <c r="AD487" s="4"/>
      <c r="AE487" s="170"/>
      <c r="AF487" s="170"/>
      <c r="AG487" s="170"/>
      <c r="AH487" s="56"/>
      <c r="AI487" s="56"/>
      <c r="AJ487" s="4"/>
      <c r="AK487" s="4"/>
      <c r="AL487" s="4"/>
      <c r="AM487" s="4"/>
      <c r="AN487" s="56"/>
      <c r="AO487" s="56"/>
      <c r="AP487" s="4"/>
      <c r="AQ487" s="4"/>
      <c r="AR487" s="4"/>
      <c r="AS487" s="4"/>
      <c r="AT487" s="56"/>
      <c r="AU487" s="56"/>
      <c r="AV487" s="4"/>
      <c r="AW487" s="4"/>
      <c r="AX487" s="4"/>
      <c r="AY487" s="4"/>
      <c r="AZ487" s="56"/>
      <c r="BA487" s="56"/>
      <c r="BB487" s="4"/>
      <c r="BC487" s="4"/>
      <c r="BD487" s="4"/>
      <c r="BE487" s="4"/>
      <c r="BF487" s="56"/>
      <c r="BG487" s="56"/>
      <c r="BH487" s="4"/>
      <c r="BI487" s="4"/>
      <c r="BJ487" s="4"/>
      <c r="BK487" s="4"/>
      <c r="BL487" s="56"/>
      <c r="BM487" s="56"/>
      <c r="BN487" s="4"/>
      <c r="BO487" s="4"/>
      <c r="BP487" s="4"/>
      <c r="BQ487" s="4"/>
      <c r="BR487" s="4"/>
      <c r="BS487" s="4"/>
    </row>
    <row r="488">
      <c r="A488" s="172"/>
      <c r="B488" s="4"/>
      <c r="C488" s="4"/>
      <c r="D488" s="4"/>
      <c r="E488" s="4"/>
      <c r="F488" s="171"/>
      <c r="G488" s="4"/>
      <c r="H488" s="4"/>
      <c r="I488" s="4"/>
      <c r="J488" s="4"/>
      <c r="K488" s="172"/>
      <c r="L488" s="4"/>
      <c r="M488" s="4"/>
      <c r="N488" s="4"/>
      <c r="O488" s="4"/>
      <c r="P488" s="171"/>
      <c r="Q488" s="4"/>
      <c r="R488" s="4"/>
      <c r="S488" s="4"/>
      <c r="T488" s="4"/>
      <c r="U488" s="172"/>
      <c r="V488" s="4"/>
      <c r="W488" s="4"/>
      <c r="X488" s="4"/>
      <c r="Y488" s="4"/>
      <c r="Z488" s="171"/>
      <c r="AA488" s="4"/>
      <c r="AB488" s="4"/>
      <c r="AC488" s="4"/>
      <c r="AD488" s="4"/>
      <c r="AE488" s="170"/>
      <c r="AF488" s="170"/>
      <c r="AG488" s="170"/>
      <c r="AH488" s="56"/>
      <c r="AI488" s="56"/>
      <c r="AJ488" s="4"/>
      <c r="AK488" s="4"/>
      <c r="AL488" s="4"/>
      <c r="AM488" s="4"/>
      <c r="AN488" s="56"/>
      <c r="AO488" s="56"/>
      <c r="AP488" s="4"/>
      <c r="AQ488" s="4"/>
      <c r="AR488" s="4"/>
      <c r="AS488" s="4"/>
      <c r="AT488" s="56"/>
      <c r="AU488" s="56"/>
      <c r="AV488" s="4"/>
      <c r="AW488" s="4"/>
      <c r="AX488" s="4"/>
      <c r="AY488" s="4"/>
      <c r="AZ488" s="56"/>
      <c r="BA488" s="56"/>
      <c r="BB488" s="4"/>
      <c r="BC488" s="4"/>
      <c r="BD488" s="4"/>
      <c r="BE488" s="4"/>
      <c r="BF488" s="56"/>
      <c r="BG488" s="56"/>
      <c r="BH488" s="4"/>
      <c r="BI488" s="4"/>
      <c r="BJ488" s="4"/>
      <c r="BK488" s="4"/>
      <c r="BL488" s="56"/>
      <c r="BM488" s="56"/>
      <c r="BN488" s="4"/>
      <c r="BO488" s="4"/>
      <c r="BP488" s="4"/>
      <c r="BQ488" s="4"/>
      <c r="BR488" s="4"/>
      <c r="BS488" s="4"/>
    </row>
    <row r="489">
      <c r="A489" s="172"/>
      <c r="B489" s="4"/>
      <c r="C489" s="4"/>
      <c r="D489" s="4"/>
      <c r="E489" s="4"/>
      <c r="F489" s="171"/>
      <c r="G489" s="4"/>
      <c r="H489" s="4"/>
      <c r="I489" s="4"/>
      <c r="J489" s="4"/>
      <c r="K489" s="172"/>
      <c r="L489" s="4"/>
      <c r="M489" s="4"/>
      <c r="N489" s="4"/>
      <c r="O489" s="4"/>
      <c r="P489" s="171"/>
      <c r="Q489" s="4"/>
      <c r="R489" s="4"/>
      <c r="S489" s="4"/>
      <c r="T489" s="4"/>
      <c r="U489" s="172"/>
      <c r="V489" s="4"/>
      <c r="W489" s="4"/>
      <c r="X489" s="4"/>
      <c r="Y489" s="4"/>
      <c r="Z489" s="171"/>
      <c r="AA489" s="4"/>
      <c r="AB489" s="4"/>
      <c r="AC489" s="4"/>
      <c r="AD489" s="4"/>
      <c r="AE489" s="170"/>
      <c r="AF489" s="170"/>
      <c r="AG489" s="170"/>
      <c r="AH489" s="56"/>
      <c r="AI489" s="56"/>
      <c r="AJ489" s="4"/>
      <c r="AK489" s="4"/>
      <c r="AL489" s="4"/>
      <c r="AM489" s="4"/>
      <c r="AN489" s="56"/>
      <c r="AO489" s="56"/>
      <c r="AP489" s="4"/>
      <c r="AQ489" s="4"/>
      <c r="AR489" s="4"/>
      <c r="AS489" s="4"/>
      <c r="AT489" s="56"/>
      <c r="AU489" s="56"/>
      <c r="AV489" s="4"/>
      <c r="AW489" s="4"/>
      <c r="AX489" s="4"/>
      <c r="AY489" s="4"/>
      <c r="AZ489" s="56"/>
      <c r="BA489" s="56"/>
      <c r="BB489" s="4"/>
      <c r="BC489" s="4"/>
      <c r="BD489" s="4"/>
      <c r="BE489" s="4"/>
      <c r="BF489" s="56"/>
      <c r="BG489" s="56"/>
      <c r="BH489" s="4"/>
      <c r="BI489" s="4"/>
      <c r="BJ489" s="4"/>
      <c r="BK489" s="4"/>
      <c r="BL489" s="56"/>
      <c r="BM489" s="56"/>
      <c r="BN489" s="4"/>
      <c r="BO489" s="4"/>
      <c r="BP489" s="4"/>
      <c r="BQ489" s="4"/>
      <c r="BR489" s="4"/>
      <c r="BS489" s="4"/>
    </row>
    <row r="490">
      <c r="A490" s="172"/>
      <c r="B490" s="4"/>
      <c r="C490" s="4"/>
      <c r="D490" s="4"/>
      <c r="E490" s="4"/>
      <c r="F490" s="171"/>
      <c r="G490" s="4"/>
      <c r="H490" s="4"/>
      <c r="I490" s="4"/>
      <c r="J490" s="4"/>
      <c r="K490" s="172"/>
      <c r="L490" s="4"/>
      <c r="M490" s="4"/>
      <c r="N490" s="4"/>
      <c r="O490" s="4"/>
      <c r="P490" s="171"/>
      <c r="Q490" s="4"/>
      <c r="R490" s="4"/>
      <c r="S490" s="4"/>
      <c r="T490" s="4"/>
      <c r="U490" s="172"/>
      <c r="V490" s="4"/>
      <c r="W490" s="4"/>
      <c r="X490" s="4"/>
      <c r="Y490" s="4"/>
      <c r="Z490" s="171"/>
      <c r="AA490" s="4"/>
      <c r="AB490" s="4"/>
      <c r="AC490" s="4"/>
      <c r="AD490" s="4"/>
      <c r="AE490" s="170"/>
      <c r="AF490" s="170"/>
      <c r="AG490" s="170"/>
      <c r="AH490" s="56"/>
      <c r="AI490" s="56"/>
      <c r="AJ490" s="4"/>
      <c r="AK490" s="4"/>
      <c r="AL490" s="4"/>
      <c r="AM490" s="4"/>
      <c r="AN490" s="56"/>
      <c r="AO490" s="56"/>
      <c r="AP490" s="4"/>
      <c r="AQ490" s="4"/>
      <c r="AR490" s="4"/>
      <c r="AS490" s="4"/>
      <c r="AT490" s="56"/>
      <c r="AU490" s="56"/>
      <c r="AV490" s="4"/>
      <c r="AW490" s="4"/>
      <c r="AX490" s="4"/>
      <c r="AY490" s="4"/>
      <c r="AZ490" s="56"/>
      <c r="BA490" s="56"/>
      <c r="BB490" s="4"/>
      <c r="BC490" s="4"/>
      <c r="BD490" s="4"/>
      <c r="BE490" s="4"/>
      <c r="BF490" s="56"/>
      <c r="BG490" s="56"/>
      <c r="BH490" s="4"/>
      <c r="BI490" s="4"/>
      <c r="BJ490" s="4"/>
      <c r="BK490" s="4"/>
      <c r="BL490" s="56"/>
      <c r="BM490" s="56"/>
      <c r="BN490" s="4"/>
      <c r="BO490" s="4"/>
      <c r="BP490" s="4"/>
      <c r="BQ490" s="4"/>
      <c r="BR490" s="4"/>
      <c r="BS490" s="4"/>
    </row>
    <row r="491">
      <c r="A491" s="172"/>
      <c r="B491" s="4"/>
      <c r="C491" s="4"/>
      <c r="D491" s="4"/>
      <c r="E491" s="4"/>
      <c r="F491" s="171"/>
      <c r="G491" s="4"/>
      <c r="H491" s="4"/>
      <c r="I491" s="4"/>
      <c r="J491" s="4"/>
      <c r="K491" s="172"/>
      <c r="L491" s="4"/>
      <c r="M491" s="4"/>
      <c r="N491" s="4"/>
      <c r="O491" s="4"/>
      <c r="P491" s="171"/>
      <c r="Q491" s="4"/>
      <c r="R491" s="4"/>
      <c r="S491" s="4"/>
      <c r="T491" s="4"/>
      <c r="U491" s="172"/>
      <c r="V491" s="4"/>
      <c r="W491" s="4"/>
      <c r="X491" s="4"/>
      <c r="Y491" s="4"/>
      <c r="Z491" s="171"/>
      <c r="AA491" s="4"/>
      <c r="AB491" s="4"/>
      <c r="AC491" s="4"/>
      <c r="AD491" s="4"/>
      <c r="AE491" s="170"/>
      <c r="AF491" s="170"/>
      <c r="AG491" s="170"/>
      <c r="AH491" s="56"/>
      <c r="AI491" s="56"/>
      <c r="AJ491" s="4"/>
      <c r="AK491" s="4"/>
      <c r="AL491" s="4"/>
      <c r="AM491" s="4"/>
      <c r="AN491" s="56"/>
      <c r="AO491" s="56"/>
      <c r="AP491" s="4"/>
      <c r="AQ491" s="4"/>
      <c r="AR491" s="4"/>
      <c r="AS491" s="4"/>
      <c r="AT491" s="56"/>
      <c r="AU491" s="56"/>
      <c r="AV491" s="4"/>
      <c r="AW491" s="4"/>
      <c r="AX491" s="4"/>
      <c r="AY491" s="4"/>
      <c r="AZ491" s="56"/>
      <c r="BA491" s="56"/>
      <c r="BB491" s="4"/>
      <c r="BC491" s="4"/>
      <c r="BD491" s="4"/>
      <c r="BE491" s="4"/>
      <c r="BF491" s="56"/>
      <c r="BG491" s="56"/>
      <c r="BH491" s="4"/>
      <c r="BI491" s="4"/>
      <c r="BJ491" s="4"/>
      <c r="BK491" s="4"/>
      <c r="BL491" s="56"/>
      <c r="BM491" s="56"/>
      <c r="BN491" s="4"/>
      <c r="BO491" s="4"/>
      <c r="BP491" s="4"/>
      <c r="BQ491" s="4"/>
      <c r="BR491" s="4"/>
      <c r="BS491" s="4"/>
    </row>
    <row r="492">
      <c r="A492" s="172"/>
      <c r="B492" s="4"/>
      <c r="C492" s="4"/>
      <c r="D492" s="4"/>
      <c r="E492" s="4"/>
      <c r="F492" s="171"/>
      <c r="G492" s="4"/>
      <c r="H492" s="4"/>
      <c r="I492" s="4"/>
      <c r="J492" s="4"/>
      <c r="K492" s="172"/>
      <c r="L492" s="4"/>
      <c r="M492" s="4"/>
      <c r="N492" s="4"/>
      <c r="O492" s="4"/>
      <c r="P492" s="171"/>
      <c r="Q492" s="4"/>
      <c r="R492" s="4"/>
      <c r="S492" s="4"/>
      <c r="T492" s="4"/>
      <c r="U492" s="172"/>
      <c r="V492" s="4"/>
      <c r="W492" s="4"/>
      <c r="X492" s="4"/>
      <c r="Y492" s="4"/>
      <c r="Z492" s="171"/>
      <c r="AA492" s="4"/>
      <c r="AB492" s="4"/>
      <c r="AC492" s="4"/>
      <c r="AD492" s="4"/>
      <c r="AE492" s="170"/>
      <c r="AF492" s="170"/>
      <c r="AG492" s="170"/>
      <c r="AH492" s="56"/>
      <c r="AI492" s="56"/>
      <c r="AJ492" s="4"/>
      <c r="AK492" s="4"/>
      <c r="AL492" s="4"/>
      <c r="AM492" s="4"/>
      <c r="AN492" s="56"/>
      <c r="AO492" s="56"/>
      <c r="AP492" s="4"/>
      <c r="AQ492" s="4"/>
      <c r="AR492" s="4"/>
      <c r="AS492" s="4"/>
      <c r="AT492" s="56"/>
      <c r="AU492" s="56"/>
      <c r="AV492" s="4"/>
      <c r="AW492" s="4"/>
      <c r="AX492" s="4"/>
      <c r="AY492" s="4"/>
      <c r="AZ492" s="56"/>
      <c r="BA492" s="56"/>
      <c r="BB492" s="4"/>
      <c r="BC492" s="4"/>
      <c r="BD492" s="4"/>
      <c r="BE492" s="4"/>
      <c r="BF492" s="56"/>
      <c r="BG492" s="56"/>
      <c r="BH492" s="4"/>
      <c r="BI492" s="4"/>
      <c r="BJ492" s="4"/>
      <c r="BK492" s="4"/>
      <c r="BL492" s="56"/>
      <c r="BM492" s="56"/>
      <c r="BN492" s="4"/>
      <c r="BO492" s="4"/>
      <c r="BP492" s="4"/>
      <c r="BQ492" s="4"/>
      <c r="BR492" s="4"/>
      <c r="BS492" s="4"/>
    </row>
    <row r="493">
      <c r="A493" s="172"/>
      <c r="B493" s="4"/>
      <c r="C493" s="4"/>
      <c r="D493" s="4"/>
      <c r="E493" s="4"/>
      <c r="F493" s="171"/>
      <c r="G493" s="4"/>
      <c r="H493" s="4"/>
      <c r="I493" s="4"/>
      <c r="J493" s="4"/>
      <c r="K493" s="172"/>
      <c r="L493" s="4"/>
      <c r="M493" s="4"/>
      <c r="N493" s="4"/>
      <c r="O493" s="4"/>
      <c r="P493" s="171"/>
      <c r="Q493" s="4"/>
      <c r="R493" s="4"/>
      <c r="S493" s="4"/>
      <c r="T493" s="4"/>
      <c r="U493" s="172"/>
      <c r="V493" s="4"/>
      <c r="W493" s="4"/>
      <c r="X493" s="4"/>
      <c r="Y493" s="4"/>
      <c r="Z493" s="171"/>
      <c r="AA493" s="4"/>
      <c r="AB493" s="4"/>
      <c r="AC493" s="4"/>
      <c r="AD493" s="4"/>
      <c r="AE493" s="170"/>
      <c r="AF493" s="170"/>
      <c r="AG493" s="170"/>
      <c r="AH493" s="56"/>
      <c r="AI493" s="56"/>
      <c r="AJ493" s="4"/>
      <c r="AK493" s="4"/>
      <c r="AL493" s="4"/>
      <c r="AM493" s="4"/>
      <c r="AN493" s="56"/>
      <c r="AO493" s="56"/>
      <c r="AP493" s="4"/>
      <c r="AQ493" s="4"/>
      <c r="AR493" s="4"/>
      <c r="AS493" s="4"/>
      <c r="AT493" s="56"/>
      <c r="AU493" s="56"/>
      <c r="AV493" s="4"/>
      <c r="AW493" s="4"/>
      <c r="AX493" s="4"/>
      <c r="AY493" s="4"/>
      <c r="AZ493" s="56"/>
      <c r="BA493" s="56"/>
      <c r="BB493" s="4"/>
      <c r="BC493" s="4"/>
      <c r="BD493" s="4"/>
      <c r="BE493" s="4"/>
      <c r="BF493" s="56"/>
      <c r="BG493" s="56"/>
      <c r="BH493" s="4"/>
      <c r="BI493" s="4"/>
      <c r="BJ493" s="4"/>
      <c r="BK493" s="4"/>
      <c r="BL493" s="56"/>
      <c r="BM493" s="56"/>
      <c r="BN493" s="4"/>
      <c r="BO493" s="4"/>
      <c r="BP493" s="4"/>
      <c r="BQ493" s="4"/>
      <c r="BR493" s="4"/>
      <c r="BS493" s="4"/>
    </row>
    <row r="494">
      <c r="A494" s="172"/>
      <c r="B494" s="4"/>
      <c r="C494" s="4"/>
      <c r="D494" s="4"/>
      <c r="E494" s="4"/>
      <c r="F494" s="171"/>
      <c r="G494" s="4"/>
      <c r="H494" s="4"/>
      <c r="I494" s="4"/>
      <c r="J494" s="4"/>
      <c r="K494" s="172"/>
      <c r="L494" s="4"/>
      <c r="M494" s="4"/>
      <c r="N494" s="4"/>
      <c r="O494" s="4"/>
      <c r="P494" s="171"/>
      <c r="Q494" s="4"/>
      <c r="R494" s="4"/>
      <c r="S494" s="4"/>
      <c r="T494" s="4"/>
      <c r="U494" s="172"/>
      <c r="V494" s="4"/>
      <c r="W494" s="4"/>
      <c r="X494" s="4"/>
      <c r="Y494" s="4"/>
      <c r="Z494" s="171"/>
      <c r="AA494" s="4"/>
      <c r="AB494" s="4"/>
      <c r="AC494" s="4"/>
      <c r="AD494" s="4"/>
      <c r="AE494" s="170"/>
      <c r="AF494" s="170"/>
      <c r="AG494" s="170"/>
      <c r="AH494" s="56"/>
      <c r="AI494" s="56"/>
      <c r="AJ494" s="4"/>
      <c r="AK494" s="4"/>
      <c r="AL494" s="4"/>
      <c r="AM494" s="4"/>
      <c r="AN494" s="56"/>
      <c r="AO494" s="56"/>
      <c r="AP494" s="4"/>
      <c r="AQ494" s="4"/>
      <c r="AR494" s="4"/>
      <c r="AS494" s="4"/>
      <c r="AT494" s="56"/>
      <c r="AU494" s="56"/>
      <c r="AV494" s="4"/>
      <c r="AW494" s="4"/>
      <c r="AX494" s="4"/>
      <c r="AY494" s="4"/>
      <c r="AZ494" s="56"/>
      <c r="BA494" s="56"/>
      <c r="BB494" s="4"/>
      <c r="BC494" s="4"/>
      <c r="BD494" s="4"/>
      <c r="BE494" s="4"/>
      <c r="BF494" s="56"/>
      <c r="BG494" s="56"/>
      <c r="BH494" s="4"/>
      <c r="BI494" s="4"/>
      <c r="BJ494" s="4"/>
      <c r="BK494" s="4"/>
      <c r="BL494" s="56"/>
      <c r="BM494" s="56"/>
      <c r="BN494" s="4"/>
      <c r="BO494" s="4"/>
      <c r="BP494" s="4"/>
      <c r="BQ494" s="4"/>
      <c r="BR494" s="4"/>
      <c r="BS494" s="4"/>
    </row>
    <row r="495">
      <c r="A495" s="172"/>
      <c r="B495" s="4"/>
      <c r="C495" s="4"/>
      <c r="D495" s="4"/>
      <c r="E495" s="4"/>
      <c r="F495" s="171"/>
      <c r="G495" s="4"/>
      <c r="H495" s="4"/>
      <c r="I495" s="4"/>
      <c r="J495" s="4"/>
      <c r="K495" s="172"/>
      <c r="L495" s="4"/>
      <c r="M495" s="4"/>
      <c r="N495" s="4"/>
      <c r="O495" s="4"/>
      <c r="P495" s="171"/>
      <c r="Q495" s="4"/>
      <c r="R495" s="4"/>
      <c r="S495" s="4"/>
      <c r="T495" s="4"/>
      <c r="U495" s="172"/>
      <c r="V495" s="4"/>
      <c r="W495" s="4"/>
      <c r="X495" s="4"/>
      <c r="Y495" s="4"/>
      <c r="Z495" s="171"/>
      <c r="AA495" s="4"/>
      <c r="AB495" s="4"/>
      <c r="AC495" s="4"/>
      <c r="AD495" s="4"/>
      <c r="AE495" s="170"/>
      <c r="AF495" s="170"/>
      <c r="AG495" s="170"/>
      <c r="AH495" s="56"/>
      <c r="AI495" s="56"/>
      <c r="AJ495" s="4"/>
      <c r="AK495" s="4"/>
      <c r="AL495" s="4"/>
      <c r="AM495" s="4"/>
      <c r="AN495" s="56"/>
      <c r="AO495" s="56"/>
      <c r="AP495" s="4"/>
      <c r="AQ495" s="4"/>
      <c r="AR495" s="4"/>
      <c r="AS495" s="4"/>
      <c r="AT495" s="56"/>
      <c r="AU495" s="56"/>
      <c r="AV495" s="4"/>
      <c r="AW495" s="4"/>
      <c r="AX495" s="4"/>
      <c r="AY495" s="4"/>
      <c r="AZ495" s="56"/>
      <c r="BA495" s="56"/>
      <c r="BB495" s="4"/>
      <c r="BC495" s="4"/>
      <c r="BD495" s="4"/>
      <c r="BE495" s="4"/>
      <c r="BF495" s="56"/>
      <c r="BG495" s="56"/>
      <c r="BH495" s="4"/>
      <c r="BI495" s="4"/>
      <c r="BJ495" s="4"/>
      <c r="BK495" s="4"/>
      <c r="BL495" s="56"/>
      <c r="BM495" s="56"/>
      <c r="BN495" s="4"/>
      <c r="BO495" s="4"/>
      <c r="BP495" s="4"/>
      <c r="BQ495" s="4"/>
      <c r="BR495" s="4"/>
      <c r="BS495" s="4"/>
    </row>
    <row r="496">
      <c r="A496" s="172"/>
      <c r="B496" s="4"/>
      <c r="C496" s="4"/>
      <c r="D496" s="4"/>
      <c r="E496" s="4"/>
      <c r="F496" s="171"/>
      <c r="G496" s="4"/>
      <c r="H496" s="4"/>
      <c r="I496" s="4"/>
      <c r="J496" s="4"/>
      <c r="K496" s="172"/>
      <c r="L496" s="4"/>
      <c r="M496" s="4"/>
      <c r="N496" s="4"/>
      <c r="O496" s="4"/>
      <c r="P496" s="171"/>
      <c r="Q496" s="4"/>
      <c r="R496" s="4"/>
      <c r="S496" s="4"/>
      <c r="T496" s="4"/>
      <c r="U496" s="172"/>
      <c r="V496" s="4"/>
      <c r="W496" s="4"/>
      <c r="X496" s="4"/>
      <c r="Y496" s="4"/>
      <c r="Z496" s="171"/>
      <c r="AA496" s="4"/>
      <c r="AB496" s="4"/>
      <c r="AC496" s="4"/>
      <c r="AD496" s="4"/>
      <c r="AE496" s="170"/>
      <c r="AF496" s="170"/>
      <c r="AG496" s="170"/>
      <c r="AH496" s="56"/>
      <c r="AI496" s="56"/>
      <c r="AJ496" s="4"/>
      <c r="AK496" s="4"/>
      <c r="AL496" s="4"/>
      <c r="AM496" s="4"/>
      <c r="AN496" s="56"/>
      <c r="AO496" s="56"/>
      <c r="AP496" s="4"/>
      <c r="AQ496" s="4"/>
      <c r="AR496" s="4"/>
      <c r="AS496" s="4"/>
      <c r="AT496" s="56"/>
      <c r="AU496" s="56"/>
      <c r="AV496" s="4"/>
      <c r="AW496" s="4"/>
      <c r="AX496" s="4"/>
      <c r="AY496" s="4"/>
      <c r="AZ496" s="56"/>
      <c r="BA496" s="56"/>
      <c r="BB496" s="4"/>
      <c r="BC496" s="4"/>
      <c r="BD496" s="4"/>
      <c r="BE496" s="4"/>
      <c r="BF496" s="56"/>
      <c r="BG496" s="56"/>
      <c r="BH496" s="4"/>
      <c r="BI496" s="4"/>
      <c r="BJ496" s="4"/>
      <c r="BK496" s="4"/>
      <c r="BL496" s="56"/>
      <c r="BM496" s="56"/>
      <c r="BN496" s="4"/>
      <c r="BO496" s="4"/>
      <c r="BP496" s="4"/>
      <c r="BQ496" s="4"/>
      <c r="BR496" s="4"/>
      <c r="BS496" s="4"/>
    </row>
    <row r="497">
      <c r="A497" s="172"/>
      <c r="B497" s="4"/>
      <c r="C497" s="4"/>
      <c r="D497" s="4"/>
      <c r="E497" s="4"/>
      <c r="F497" s="171"/>
      <c r="G497" s="4"/>
      <c r="H497" s="4"/>
      <c r="I497" s="4"/>
      <c r="J497" s="4"/>
      <c r="K497" s="172"/>
      <c r="L497" s="4"/>
      <c r="M497" s="4"/>
      <c r="N497" s="4"/>
      <c r="O497" s="4"/>
      <c r="P497" s="171"/>
      <c r="Q497" s="4"/>
      <c r="R497" s="4"/>
      <c r="S497" s="4"/>
      <c r="T497" s="4"/>
      <c r="U497" s="172"/>
      <c r="V497" s="4"/>
      <c r="W497" s="4"/>
      <c r="X497" s="4"/>
      <c r="Y497" s="4"/>
      <c r="Z497" s="171"/>
      <c r="AA497" s="4"/>
      <c r="AB497" s="4"/>
      <c r="AC497" s="4"/>
      <c r="AD497" s="4"/>
      <c r="AE497" s="170"/>
      <c r="AF497" s="170"/>
      <c r="AG497" s="170"/>
      <c r="AH497" s="56"/>
      <c r="AI497" s="56"/>
      <c r="AJ497" s="4"/>
      <c r="AK497" s="4"/>
      <c r="AL497" s="4"/>
      <c r="AM497" s="4"/>
      <c r="AN497" s="56"/>
      <c r="AO497" s="56"/>
      <c r="AP497" s="4"/>
      <c r="AQ497" s="4"/>
      <c r="AR497" s="4"/>
      <c r="AS497" s="4"/>
      <c r="AT497" s="56"/>
      <c r="AU497" s="56"/>
      <c r="AV497" s="4"/>
      <c r="AW497" s="4"/>
      <c r="AX497" s="4"/>
      <c r="AY497" s="4"/>
      <c r="AZ497" s="56"/>
      <c r="BA497" s="56"/>
      <c r="BB497" s="4"/>
      <c r="BC497" s="4"/>
      <c r="BD497" s="4"/>
      <c r="BE497" s="4"/>
      <c r="BF497" s="56"/>
      <c r="BG497" s="56"/>
      <c r="BH497" s="4"/>
      <c r="BI497" s="4"/>
      <c r="BJ497" s="4"/>
      <c r="BK497" s="4"/>
      <c r="BL497" s="56"/>
      <c r="BM497" s="56"/>
      <c r="BN497" s="4"/>
      <c r="BO497" s="4"/>
      <c r="BP497" s="4"/>
      <c r="BQ497" s="4"/>
      <c r="BR497" s="4"/>
      <c r="BS497" s="4"/>
    </row>
    <row r="498">
      <c r="A498" s="172"/>
      <c r="B498" s="4"/>
      <c r="C498" s="4"/>
      <c r="D498" s="4"/>
      <c r="E498" s="4"/>
      <c r="F498" s="171"/>
      <c r="G498" s="4"/>
      <c r="H498" s="4"/>
      <c r="I498" s="4"/>
      <c r="J498" s="4"/>
      <c r="K498" s="172"/>
      <c r="L498" s="4"/>
      <c r="M498" s="4"/>
      <c r="N498" s="4"/>
      <c r="O498" s="4"/>
      <c r="P498" s="171"/>
      <c r="Q498" s="4"/>
      <c r="R498" s="4"/>
      <c r="S498" s="4"/>
      <c r="T498" s="4"/>
      <c r="U498" s="172"/>
      <c r="V498" s="4"/>
      <c r="W498" s="4"/>
      <c r="X498" s="4"/>
      <c r="Y498" s="4"/>
      <c r="Z498" s="171"/>
      <c r="AA498" s="4"/>
      <c r="AB498" s="4"/>
      <c r="AC498" s="4"/>
      <c r="AD498" s="4"/>
      <c r="AE498" s="170"/>
      <c r="AF498" s="170"/>
      <c r="AG498" s="170"/>
      <c r="AH498" s="56"/>
      <c r="AI498" s="56"/>
      <c r="AJ498" s="4"/>
      <c r="AK498" s="4"/>
      <c r="AL498" s="4"/>
      <c r="AM498" s="4"/>
      <c r="AN498" s="56"/>
      <c r="AO498" s="56"/>
      <c r="AP498" s="4"/>
      <c r="AQ498" s="4"/>
      <c r="AR498" s="4"/>
      <c r="AS498" s="4"/>
      <c r="AT498" s="56"/>
      <c r="AU498" s="56"/>
      <c r="AV498" s="4"/>
      <c r="AW498" s="4"/>
      <c r="AX498" s="4"/>
      <c r="AY498" s="4"/>
      <c r="AZ498" s="56"/>
      <c r="BA498" s="56"/>
      <c r="BB498" s="4"/>
      <c r="BC498" s="4"/>
      <c r="BD498" s="4"/>
      <c r="BE498" s="4"/>
      <c r="BF498" s="56"/>
      <c r="BG498" s="56"/>
      <c r="BH498" s="4"/>
      <c r="BI498" s="4"/>
      <c r="BJ498" s="4"/>
      <c r="BK498" s="4"/>
      <c r="BL498" s="56"/>
      <c r="BM498" s="56"/>
      <c r="BN498" s="4"/>
      <c r="BO498" s="4"/>
      <c r="BP498" s="4"/>
      <c r="BQ498" s="4"/>
      <c r="BR498" s="4"/>
      <c r="BS498" s="4"/>
    </row>
    <row r="499">
      <c r="A499" s="172"/>
      <c r="B499" s="4"/>
      <c r="C499" s="4"/>
      <c r="D499" s="4"/>
      <c r="E499" s="4"/>
      <c r="F499" s="171"/>
      <c r="G499" s="4"/>
      <c r="H499" s="4"/>
      <c r="I499" s="4"/>
      <c r="J499" s="4"/>
      <c r="K499" s="172"/>
      <c r="L499" s="4"/>
      <c r="M499" s="4"/>
      <c r="N499" s="4"/>
      <c r="O499" s="4"/>
      <c r="P499" s="171"/>
      <c r="Q499" s="4"/>
      <c r="R499" s="4"/>
      <c r="S499" s="4"/>
      <c r="T499" s="4"/>
      <c r="U499" s="172"/>
      <c r="V499" s="4"/>
      <c r="W499" s="4"/>
      <c r="X499" s="4"/>
      <c r="Y499" s="4"/>
      <c r="Z499" s="171"/>
      <c r="AA499" s="4"/>
      <c r="AB499" s="4"/>
      <c r="AC499" s="4"/>
      <c r="AD499" s="4"/>
      <c r="AE499" s="170"/>
      <c r="AF499" s="170"/>
      <c r="AG499" s="170"/>
      <c r="AH499" s="56"/>
      <c r="AI499" s="56"/>
      <c r="AJ499" s="4"/>
      <c r="AK499" s="4"/>
      <c r="AL499" s="4"/>
      <c r="AM499" s="4"/>
      <c r="AN499" s="56"/>
      <c r="AO499" s="56"/>
      <c r="AP499" s="4"/>
      <c r="AQ499" s="4"/>
      <c r="AR499" s="4"/>
      <c r="AS499" s="4"/>
      <c r="AT499" s="56"/>
      <c r="AU499" s="56"/>
      <c r="AV499" s="4"/>
      <c r="AW499" s="4"/>
      <c r="AX499" s="4"/>
      <c r="AY499" s="4"/>
      <c r="AZ499" s="56"/>
      <c r="BA499" s="56"/>
      <c r="BB499" s="4"/>
      <c r="BC499" s="4"/>
      <c r="BD499" s="4"/>
      <c r="BE499" s="4"/>
      <c r="BF499" s="56"/>
      <c r="BG499" s="56"/>
      <c r="BH499" s="4"/>
      <c r="BI499" s="4"/>
      <c r="BJ499" s="4"/>
      <c r="BK499" s="4"/>
      <c r="BL499" s="56"/>
      <c r="BM499" s="56"/>
      <c r="BN499" s="4"/>
      <c r="BO499" s="4"/>
      <c r="BP499" s="4"/>
      <c r="BQ499" s="4"/>
      <c r="BR499" s="4"/>
      <c r="BS499" s="4"/>
    </row>
    <row r="500">
      <c r="A500" s="172"/>
      <c r="B500" s="4"/>
      <c r="C500" s="4"/>
      <c r="D500" s="4"/>
      <c r="E500" s="4"/>
      <c r="F500" s="171"/>
      <c r="G500" s="4"/>
      <c r="H500" s="4"/>
      <c r="I500" s="4"/>
      <c r="J500" s="4"/>
      <c r="K500" s="172"/>
      <c r="L500" s="4"/>
      <c r="M500" s="4"/>
      <c r="N500" s="4"/>
      <c r="O500" s="4"/>
      <c r="P500" s="171"/>
      <c r="Q500" s="4"/>
      <c r="R500" s="4"/>
      <c r="S500" s="4"/>
      <c r="T500" s="4"/>
      <c r="U500" s="172"/>
      <c r="V500" s="4"/>
      <c r="W500" s="4"/>
      <c r="X500" s="4"/>
      <c r="Y500" s="4"/>
      <c r="Z500" s="171"/>
      <c r="AA500" s="4"/>
      <c r="AB500" s="4"/>
      <c r="AC500" s="4"/>
      <c r="AD500" s="4"/>
      <c r="AE500" s="170"/>
      <c r="AF500" s="170"/>
      <c r="AG500" s="170"/>
      <c r="AH500" s="56"/>
      <c r="AI500" s="56"/>
      <c r="AJ500" s="4"/>
      <c r="AK500" s="4"/>
      <c r="AL500" s="4"/>
      <c r="AM500" s="4"/>
      <c r="AN500" s="56"/>
      <c r="AO500" s="56"/>
      <c r="AP500" s="4"/>
      <c r="AQ500" s="4"/>
      <c r="AR500" s="4"/>
      <c r="AS500" s="4"/>
      <c r="AT500" s="56"/>
      <c r="AU500" s="56"/>
      <c r="AV500" s="4"/>
      <c r="AW500" s="4"/>
      <c r="AX500" s="4"/>
      <c r="AY500" s="4"/>
      <c r="AZ500" s="56"/>
      <c r="BA500" s="56"/>
      <c r="BB500" s="4"/>
      <c r="BC500" s="4"/>
      <c r="BD500" s="4"/>
      <c r="BE500" s="4"/>
      <c r="BF500" s="56"/>
      <c r="BG500" s="56"/>
      <c r="BH500" s="4"/>
      <c r="BI500" s="4"/>
      <c r="BJ500" s="4"/>
      <c r="BK500" s="4"/>
      <c r="BL500" s="56"/>
      <c r="BM500" s="56"/>
      <c r="BN500" s="4"/>
      <c r="BO500" s="4"/>
      <c r="BP500" s="4"/>
      <c r="BQ500" s="4"/>
      <c r="BR500" s="4"/>
      <c r="BS500" s="4"/>
    </row>
    <row r="501">
      <c r="A501" s="172"/>
      <c r="B501" s="4"/>
      <c r="C501" s="4"/>
      <c r="D501" s="4"/>
      <c r="E501" s="4"/>
      <c r="F501" s="171"/>
      <c r="G501" s="4"/>
      <c r="H501" s="4"/>
      <c r="I501" s="4"/>
      <c r="J501" s="4"/>
      <c r="K501" s="172"/>
      <c r="L501" s="4"/>
      <c r="M501" s="4"/>
      <c r="N501" s="4"/>
      <c r="O501" s="4"/>
      <c r="P501" s="171"/>
      <c r="Q501" s="4"/>
      <c r="R501" s="4"/>
      <c r="S501" s="4"/>
      <c r="T501" s="4"/>
      <c r="U501" s="172"/>
      <c r="V501" s="4"/>
      <c r="W501" s="4"/>
      <c r="X501" s="4"/>
      <c r="Y501" s="4"/>
      <c r="Z501" s="171"/>
      <c r="AA501" s="4"/>
      <c r="AB501" s="4"/>
      <c r="AC501" s="4"/>
      <c r="AD501" s="4"/>
      <c r="AE501" s="170"/>
      <c r="AF501" s="170"/>
      <c r="AG501" s="170"/>
      <c r="AH501" s="56"/>
      <c r="AI501" s="56"/>
      <c r="AJ501" s="4"/>
      <c r="AK501" s="4"/>
      <c r="AL501" s="4"/>
      <c r="AM501" s="4"/>
      <c r="AN501" s="56"/>
      <c r="AO501" s="56"/>
      <c r="AP501" s="4"/>
      <c r="AQ501" s="4"/>
      <c r="AR501" s="4"/>
      <c r="AS501" s="4"/>
      <c r="AT501" s="56"/>
      <c r="AU501" s="56"/>
      <c r="AV501" s="4"/>
      <c r="AW501" s="4"/>
      <c r="AX501" s="4"/>
      <c r="AY501" s="4"/>
      <c r="AZ501" s="56"/>
      <c r="BA501" s="56"/>
      <c r="BB501" s="4"/>
      <c r="BC501" s="4"/>
      <c r="BD501" s="4"/>
      <c r="BE501" s="4"/>
      <c r="BF501" s="56"/>
      <c r="BG501" s="56"/>
      <c r="BH501" s="4"/>
      <c r="BI501" s="4"/>
      <c r="BJ501" s="4"/>
      <c r="BK501" s="4"/>
      <c r="BL501" s="56"/>
      <c r="BM501" s="56"/>
      <c r="BN501" s="4"/>
      <c r="BO501" s="4"/>
      <c r="BP501" s="4"/>
      <c r="BQ501" s="4"/>
      <c r="BR501" s="4"/>
      <c r="BS501" s="4"/>
    </row>
    <row r="502">
      <c r="A502" s="172"/>
      <c r="B502" s="4"/>
      <c r="C502" s="4"/>
      <c r="D502" s="4"/>
      <c r="E502" s="4"/>
      <c r="F502" s="171"/>
      <c r="G502" s="4"/>
      <c r="H502" s="4"/>
      <c r="I502" s="4"/>
      <c r="J502" s="4"/>
      <c r="K502" s="172"/>
      <c r="L502" s="4"/>
      <c r="M502" s="4"/>
      <c r="N502" s="4"/>
      <c r="O502" s="4"/>
      <c r="P502" s="171"/>
      <c r="Q502" s="4"/>
      <c r="R502" s="4"/>
      <c r="S502" s="4"/>
      <c r="T502" s="4"/>
      <c r="U502" s="172"/>
      <c r="V502" s="4"/>
      <c r="W502" s="4"/>
      <c r="X502" s="4"/>
      <c r="Y502" s="4"/>
      <c r="Z502" s="171"/>
      <c r="AA502" s="4"/>
      <c r="AB502" s="4"/>
      <c r="AC502" s="4"/>
      <c r="AD502" s="4"/>
      <c r="AE502" s="170"/>
      <c r="AF502" s="170"/>
      <c r="AG502" s="170"/>
      <c r="AH502" s="56"/>
      <c r="AI502" s="56"/>
      <c r="AJ502" s="4"/>
      <c r="AK502" s="4"/>
      <c r="AL502" s="4"/>
      <c r="AM502" s="4"/>
      <c r="AN502" s="56"/>
      <c r="AO502" s="56"/>
      <c r="AP502" s="4"/>
      <c r="AQ502" s="4"/>
      <c r="AR502" s="4"/>
      <c r="AS502" s="4"/>
      <c r="AT502" s="56"/>
      <c r="AU502" s="56"/>
      <c r="AV502" s="4"/>
      <c r="AW502" s="4"/>
      <c r="AX502" s="4"/>
      <c r="AY502" s="4"/>
      <c r="AZ502" s="56"/>
      <c r="BA502" s="56"/>
      <c r="BB502" s="4"/>
      <c r="BC502" s="4"/>
      <c r="BD502" s="4"/>
      <c r="BE502" s="4"/>
      <c r="BF502" s="56"/>
      <c r="BG502" s="56"/>
      <c r="BH502" s="4"/>
      <c r="BI502" s="4"/>
      <c r="BJ502" s="4"/>
      <c r="BK502" s="4"/>
      <c r="BL502" s="56"/>
      <c r="BM502" s="56"/>
      <c r="BN502" s="4"/>
      <c r="BO502" s="4"/>
      <c r="BP502" s="4"/>
      <c r="BQ502" s="4"/>
      <c r="BR502" s="4"/>
      <c r="BS502" s="4"/>
    </row>
    <row r="503">
      <c r="A503" s="172"/>
      <c r="B503" s="4"/>
      <c r="C503" s="4"/>
      <c r="D503" s="4"/>
      <c r="E503" s="4"/>
      <c r="F503" s="171"/>
      <c r="G503" s="4"/>
      <c r="H503" s="4"/>
      <c r="I503" s="4"/>
      <c r="J503" s="4"/>
      <c r="K503" s="172"/>
      <c r="L503" s="4"/>
      <c r="M503" s="4"/>
      <c r="N503" s="4"/>
      <c r="O503" s="4"/>
      <c r="P503" s="171"/>
      <c r="Q503" s="4"/>
      <c r="R503" s="4"/>
      <c r="S503" s="4"/>
      <c r="T503" s="4"/>
      <c r="U503" s="172"/>
      <c r="V503" s="4"/>
      <c r="W503" s="4"/>
      <c r="X503" s="4"/>
      <c r="Y503" s="4"/>
      <c r="Z503" s="171"/>
      <c r="AA503" s="4"/>
      <c r="AB503" s="4"/>
      <c r="AC503" s="4"/>
      <c r="AD503" s="4"/>
      <c r="AE503" s="170"/>
      <c r="AF503" s="170"/>
      <c r="AG503" s="170"/>
      <c r="AH503" s="56"/>
      <c r="AI503" s="56"/>
      <c r="AJ503" s="4"/>
      <c r="AK503" s="4"/>
      <c r="AL503" s="4"/>
      <c r="AM503" s="4"/>
      <c r="AN503" s="56"/>
      <c r="AO503" s="56"/>
      <c r="AP503" s="4"/>
      <c r="AQ503" s="4"/>
      <c r="AR503" s="4"/>
      <c r="AS503" s="4"/>
      <c r="AT503" s="56"/>
      <c r="AU503" s="56"/>
      <c r="AV503" s="4"/>
      <c r="AW503" s="4"/>
      <c r="AX503" s="4"/>
      <c r="AY503" s="4"/>
      <c r="AZ503" s="56"/>
      <c r="BA503" s="56"/>
      <c r="BB503" s="4"/>
      <c r="BC503" s="4"/>
      <c r="BD503" s="4"/>
      <c r="BE503" s="4"/>
      <c r="BF503" s="56"/>
      <c r="BG503" s="56"/>
      <c r="BH503" s="4"/>
      <c r="BI503" s="4"/>
      <c r="BJ503" s="4"/>
      <c r="BK503" s="4"/>
      <c r="BL503" s="56"/>
      <c r="BM503" s="56"/>
      <c r="BN503" s="4"/>
      <c r="BO503" s="4"/>
      <c r="BP503" s="4"/>
      <c r="BQ503" s="4"/>
      <c r="BR503" s="4"/>
      <c r="BS503" s="4"/>
    </row>
    <row r="504">
      <c r="A504" s="172"/>
      <c r="B504" s="4"/>
      <c r="C504" s="4"/>
      <c r="D504" s="4"/>
      <c r="E504" s="4"/>
      <c r="F504" s="171"/>
      <c r="G504" s="4"/>
      <c r="H504" s="4"/>
      <c r="I504" s="4"/>
      <c r="J504" s="4"/>
      <c r="K504" s="172"/>
      <c r="L504" s="4"/>
      <c r="M504" s="4"/>
      <c r="N504" s="4"/>
      <c r="O504" s="4"/>
      <c r="P504" s="171"/>
      <c r="Q504" s="4"/>
      <c r="R504" s="4"/>
      <c r="S504" s="4"/>
      <c r="T504" s="4"/>
      <c r="U504" s="172"/>
      <c r="V504" s="4"/>
      <c r="W504" s="4"/>
      <c r="X504" s="4"/>
      <c r="Y504" s="4"/>
      <c r="Z504" s="171"/>
      <c r="AA504" s="4"/>
      <c r="AB504" s="4"/>
      <c r="AC504" s="4"/>
      <c r="AD504" s="4"/>
      <c r="AE504" s="170"/>
      <c r="AF504" s="170"/>
      <c r="AG504" s="170"/>
      <c r="AH504" s="56"/>
      <c r="AI504" s="56"/>
      <c r="AJ504" s="4"/>
      <c r="AK504" s="4"/>
      <c r="AL504" s="4"/>
      <c r="AM504" s="4"/>
      <c r="AN504" s="56"/>
      <c r="AO504" s="56"/>
      <c r="AP504" s="4"/>
      <c r="AQ504" s="4"/>
      <c r="AR504" s="4"/>
      <c r="AS504" s="4"/>
      <c r="AT504" s="56"/>
      <c r="AU504" s="56"/>
      <c r="AV504" s="4"/>
      <c r="AW504" s="4"/>
      <c r="AX504" s="4"/>
      <c r="AY504" s="4"/>
      <c r="AZ504" s="56"/>
      <c r="BA504" s="56"/>
      <c r="BB504" s="4"/>
      <c r="BC504" s="4"/>
      <c r="BD504" s="4"/>
      <c r="BE504" s="4"/>
      <c r="BF504" s="56"/>
      <c r="BG504" s="56"/>
      <c r="BH504" s="4"/>
      <c r="BI504" s="4"/>
      <c r="BJ504" s="4"/>
      <c r="BK504" s="4"/>
      <c r="BL504" s="56"/>
      <c r="BM504" s="56"/>
      <c r="BN504" s="4"/>
      <c r="BO504" s="4"/>
      <c r="BP504" s="4"/>
      <c r="BQ504" s="4"/>
      <c r="BR504" s="4"/>
      <c r="BS504" s="4"/>
    </row>
    <row r="505">
      <c r="A505" s="172"/>
      <c r="B505" s="4"/>
      <c r="C505" s="4"/>
      <c r="D505" s="4"/>
      <c r="E505" s="4"/>
      <c r="F505" s="171"/>
      <c r="G505" s="4"/>
      <c r="H505" s="4"/>
      <c r="I505" s="4"/>
      <c r="J505" s="4"/>
      <c r="K505" s="172"/>
      <c r="L505" s="4"/>
      <c r="M505" s="4"/>
      <c r="N505" s="4"/>
      <c r="O505" s="4"/>
      <c r="P505" s="171"/>
      <c r="Q505" s="4"/>
      <c r="R505" s="4"/>
      <c r="S505" s="4"/>
      <c r="T505" s="4"/>
      <c r="U505" s="172"/>
      <c r="V505" s="4"/>
      <c r="W505" s="4"/>
      <c r="X505" s="4"/>
      <c r="Y505" s="4"/>
      <c r="Z505" s="171"/>
      <c r="AA505" s="4"/>
      <c r="AB505" s="4"/>
      <c r="AC505" s="4"/>
      <c r="AD505" s="4"/>
      <c r="AE505" s="170"/>
      <c r="AF505" s="170"/>
      <c r="AG505" s="170"/>
      <c r="AH505" s="56"/>
      <c r="AI505" s="56"/>
      <c r="AJ505" s="4"/>
      <c r="AK505" s="4"/>
      <c r="AL505" s="4"/>
      <c r="AM505" s="4"/>
      <c r="AN505" s="56"/>
      <c r="AO505" s="56"/>
      <c r="AP505" s="4"/>
      <c r="AQ505" s="4"/>
      <c r="AR505" s="4"/>
      <c r="AS505" s="4"/>
      <c r="AT505" s="56"/>
      <c r="AU505" s="56"/>
      <c r="AV505" s="4"/>
      <c r="AW505" s="4"/>
      <c r="AX505" s="4"/>
      <c r="AY505" s="4"/>
      <c r="AZ505" s="56"/>
      <c r="BA505" s="56"/>
      <c r="BB505" s="4"/>
      <c r="BC505" s="4"/>
      <c r="BD505" s="4"/>
      <c r="BE505" s="4"/>
      <c r="BF505" s="56"/>
      <c r="BG505" s="56"/>
      <c r="BH505" s="4"/>
      <c r="BI505" s="4"/>
      <c r="BJ505" s="4"/>
      <c r="BK505" s="4"/>
      <c r="BL505" s="56"/>
      <c r="BM505" s="56"/>
      <c r="BN505" s="4"/>
      <c r="BO505" s="4"/>
      <c r="BP505" s="4"/>
      <c r="BQ505" s="4"/>
      <c r="BR505" s="4"/>
      <c r="BS505" s="4"/>
    </row>
    <row r="506">
      <c r="A506" s="172"/>
      <c r="B506" s="4"/>
      <c r="C506" s="4"/>
      <c r="D506" s="4"/>
      <c r="E506" s="4"/>
      <c r="F506" s="171"/>
      <c r="G506" s="4"/>
      <c r="H506" s="4"/>
      <c r="I506" s="4"/>
      <c r="J506" s="4"/>
      <c r="K506" s="172"/>
      <c r="L506" s="4"/>
      <c r="M506" s="4"/>
      <c r="N506" s="4"/>
      <c r="O506" s="4"/>
      <c r="P506" s="171"/>
      <c r="Q506" s="4"/>
      <c r="R506" s="4"/>
      <c r="S506" s="4"/>
      <c r="T506" s="4"/>
      <c r="U506" s="172"/>
      <c r="V506" s="4"/>
      <c r="W506" s="4"/>
      <c r="X506" s="4"/>
      <c r="Y506" s="4"/>
      <c r="Z506" s="171"/>
      <c r="AA506" s="4"/>
      <c r="AB506" s="4"/>
      <c r="AC506" s="4"/>
      <c r="AD506" s="4"/>
      <c r="AE506" s="170"/>
      <c r="AF506" s="170"/>
      <c r="AG506" s="170"/>
      <c r="AH506" s="56"/>
      <c r="AI506" s="56"/>
      <c r="AJ506" s="4"/>
      <c r="AK506" s="4"/>
      <c r="AL506" s="4"/>
      <c r="AM506" s="4"/>
      <c r="AN506" s="56"/>
      <c r="AO506" s="56"/>
      <c r="AP506" s="4"/>
      <c r="AQ506" s="4"/>
      <c r="AR506" s="4"/>
      <c r="AS506" s="4"/>
      <c r="AT506" s="56"/>
      <c r="AU506" s="56"/>
      <c r="AV506" s="4"/>
      <c r="AW506" s="4"/>
      <c r="AX506" s="4"/>
      <c r="AY506" s="4"/>
      <c r="AZ506" s="56"/>
      <c r="BA506" s="56"/>
      <c r="BB506" s="4"/>
      <c r="BC506" s="4"/>
      <c r="BD506" s="4"/>
      <c r="BE506" s="4"/>
      <c r="BF506" s="56"/>
      <c r="BG506" s="56"/>
      <c r="BH506" s="4"/>
      <c r="BI506" s="4"/>
      <c r="BJ506" s="4"/>
      <c r="BK506" s="4"/>
      <c r="BL506" s="56"/>
      <c r="BM506" s="56"/>
      <c r="BN506" s="4"/>
      <c r="BO506" s="4"/>
      <c r="BP506" s="4"/>
      <c r="BQ506" s="4"/>
      <c r="BR506" s="4"/>
      <c r="BS506" s="4"/>
    </row>
    <row r="507">
      <c r="A507" s="172"/>
      <c r="B507" s="4"/>
      <c r="C507" s="4"/>
      <c r="D507" s="4"/>
      <c r="E507" s="4"/>
      <c r="F507" s="171"/>
      <c r="G507" s="4"/>
      <c r="H507" s="4"/>
      <c r="I507" s="4"/>
      <c r="J507" s="4"/>
      <c r="K507" s="172"/>
      <c r="L507" s="4"/>
      <c r="M507" s="4"/>
      <c r="N507" s="4"/>
      <c r="O507" s="4"/>
      <c r="P507" s="171"/>
      <c r="Q507" s="4"/>
      <c r="R507" s="4"/>
      <c r="S507" s="4"/>
      <c r="T507" s="4"/>
      <c r="U507" s="172"/>
      <c r="V507" s="4"/>
      <c r="W507" s="4"/>
      <c r="X507" s="4"/>
      <c r="Y507" s="4"/>
      <c r="Z507" s="171"/>
      <c r="AA507" s="4"/>
      <c r="AB507" s="4"/>
      <c r="AC507" s="4"/>
      <c r="AD507" s="4"/>
      <c r="AE507" s="170"/>
      <c r="AF507" s="170"/>
      <c r="AG507" s="170"/>
      <c r="AH507" s="56"/>
      <c r="AI507" s="56"/>
      <c r="AJ507" s="4"/>
      <c r="AK507" s="4"/>
      <c r="AL507" s="4"/>
      <c r="AM507" s="4"/>
      <c r="AN507" s="56"/>
      <c r="AO507" s="56"/>
      <c r="AP507" s="4"/>
      <c r="AQ507" s="4"/>
      <c r="AR507" s="4"/>
      <c r="AS507" s="4"/>
      <c r="AT507" s="56"/>
      <c r="AU507" s="56"/>
      <c r="AV507" s="4"/>
      <c r="AW507" s="4"/>
      <c r="AX507" s="4"/>
      <c r="AY507" s="4"/>
      <c r="AZ507" s="56"/>
      <c r="BA507" s="56"/>
      <c r="BB507" s="4"/>
      <c r="BC507" s="4"/>
      <c r="BD507" s="4"/>
      <c r="BE507" s="4"/>
      <c r="BF507" s="56"/>
      <c r="BG507" s="56"/>
      <c r="BH507" s="4"/>
      <c r="BI507" s="4"/>
      <c r="BJ507" s="4"/>
      <c r="BK507" s="4"/>
      <c r="BL507" s="56"/>
      <c r="BM507" s="56"/>
      <c r="BN507" s="4"/>
      <c r="BO507" s="4"/>
      <c r="BP507" s="4"/>
      <c r="BQ507" s="4"/>
      <c r="BR507" s="4"/>
      <c r="BS507" s="4"/>
    </row>
    <row r="508">
      <c r="A508" s="172"/>
      <c r="B508" s="4"/>
      <c r="C508" s="4"/>
      <c r="D508" s="4"/>
      <c r="E508" s="4"/>
      <c r="F508" s="171"/>
      <c r="G508" s="4"/>
      <c r="H508" s="4"/>
      <c r="I508" s="4"/>
      <c r="J508" s="4"/>
      <c r="K508" s="172"/>
      <c r="L508" s="4"/>
      <c r="M508" s="4"/>
      <c r="N508" s="4"/>
      <c r="O508" s="4"/>
      <c r="P508" s="171"/>
      <c r="Q508" s="4"/>
      <c r="R508" s="4"/>
      <c r="S508" s="4"/>
      <c r="T508" s="4"/>
      <c r="U508" s="172"/>
      <c r="V508" s="4"/>
      <c r="W508" s="4"/>
      <c r="X508" s="4"/>
      <c r="Y508" s="4"/>
      <c r="Z508" s="171"/>
      <c r="AA508" s="4"/>
      <c r="AB508" s="4"/>
      <c r="AC508" s="4"/>
      <c r="AD508" s="4"/>
      <c r="AE508" s="170"/>
      <c r="AF508" s="170"/>
      <c r="AG508" s="170"/>
      <c r="AH508" s="56"/>
      <c r="AI508" s="56"/>
      <c r="AJ508" s="4"/>
      <c r="AK508" s="4"/>
      <c r="AL508" s="4"/>
      <c r="AM508" s="4"/>
      <c r="AN508" s="56"/>
      <c r="AO508" s="56"/>
      <c r="AP508" s="4"/>
      <c r="AQ508" s="4"/>
      <c r="AR508" s="4"/>
      <c r="AS508" s="4"/>
      <c r="AT508" s="56"/>
      <c r="AU508" s="56"/>
      <c r="AV508" s="4"/>
      <c r="AW508" s="4"/>
      <c r="AX508" s="4"/>
      <c r="AY508" s="4"/>
      <c r="AZ508" s="56"/>
      <c r="BA508" s="56"/>
      <c r="BB508" s="4"/>
      <c r="BC508" s="4"/>
      <c r="BD508" s="4"/>
      <c r="BE508" s="4"/>
      <c r="BF508" s="56"/>
      <c r="BG508" s="56"/>
      <c r="BH508" s="4"/>
      <c r="BI508" s="4"/>
      <c r="BJ508" s="4"/>
      <c r="BK508" s="4"/>
      <c r="BL508" s="56"/>
      <c r="BM508" s="56"/>
      <c r="BN508" s="4"/>
      <c r="BO508" s="4"/>
      <c r="BP508" s="4"/>
      <c r="BQ508" s="4"/>
      <c r="BR508" s="4"/>
      <c r="BS508" s="4"/>
    </row>
    <row r="509">
      <c r="A509" s="172"/>
      <c r="B509" s="4"/>
      <c r="C509" s="4"/>
      <c r="D509" s="4"/>
      <c r="E509" s="4"/>
      <c r="F509" s="171"/>
      <c r="G509" s="4"/>
      <c r="H509" s="4"/>
      <c r="I509" s="4"/>
      <c r="J509" s="4"/>
      <c r="K509" s="172"/>
      <c r="L509" s="4"/>
      <c r="M509" s="4"/>
      <c r="N509" s="4"/>
      <c r="O509" s="4"/>
      <c r="P509" s="171"/>
      <c r="Q509" s="4"/>
      <c r="R509" s="4"/>
      <c r="S509" s="4"/>
      <c r="T509" s="4"/>
      <c r="U509" s="172"/>
      <c r="V509" s="4"/>
      <c r="W509" s="4"/>
      <c r="X509" s="4"/>
      <c r="Y509" s="4"/>
      <c r="Z509" s="171"/>
      <c r="AA509" s="4"/>
      <c r="AB509" s="4"/>
      <c r="AC509" s="4"/>
      <c r="AD509" s="4"/>
      <c r="AE509" s="170"/>
      <c r="AF509" s="170"/>
      <c r="AG509" s="170"/>
      <c r="AH509" s="56"/>
      <c r="AI509" s="56"/>
      <c r="AJ509" s="4"/>
      <c r="AK509" s="4"/>
      <c r="AL509" s="4"/>
      <c r="AM509" s="4"/>
      <c r="AN509" s="56"/>
      <c r="AO509" s="56"/>
      <c r="AP509" s="4"/>
      <c r="AQ509" s="4"/>
      <c r="AR509" s="4"/>
      <c r="AS509" s="4"/>
      <c r="AT509" s="56"/>
      <c r="AU509" s="56"/>
      <c r="AV509" s="4"/>
      <c r="AW509" s="4"/>
      <c r="AX509" s="4"/>
      <c r="AY509" s="4"/>
      <c r="AZ509" s="56"/>
      <c r="BA509" s="56"/>
      <c r="BB509" s="4"/>
      <c r="BC509" s="4"/>
      <c r="BD509" s="4"/>
      <c r="BE509" s="4"/>
      <c r="BF509" s="56"/>
      <c r="BG509" s="56"/>
      <c r="BH509" s="4"/>
      <c r="BI509" s="4"/>
      <c r="BJ509" s="4"/>
      <c r="BK509" s="4"/>
      <c r="BL509" s="56"/>
      <c r="BM509" s="56"/>
      <c r="BN509" s="4"/>
      <c r="BO509" s="4"/>
      <c r="BP509" s="4"/>
      <c r="BQ509" s="4"/>
      <c r="BR509" s="4"/>
      <c r="BS509" s="4"/>
    </row>
    <row r="510">
      <c r="A510" s="172"/>
      <c r="B510" s="4"/>
      <c r="C510" s="4"/>
      <c r="D510" s="4"/>
      <c r="E510" s="4"/>
      <c r="F510" s="171"/>
      <c r="G510" s="4"/>
      <c r="H510" s="4"/>
      <c r="I510" s="4"/>
      <c r="J510" s="4"/>
      <c r="K510" s="172"/>
      <c r="L510" s="4"/>
      <c r="M510" s="4"/>
      <c r="N510" s="4"/>
      <c r="O510" s="4"/>
      <c r="P510" s="171"/>
      <c r="Q510" s="4"/>
      <c r="R510" s="4"/>
      <c r="S510" s="4"/>
      <c r="T510" s="4"/>
      <c r="U510" s="172"/>
      <c r="V510" s="4"/>
      <c r="W510" s="4"/>
      <c r="X510" s="4"/>
      <c r="Y510" s="4"/>
      <c r="Z510" s="171"/>
      <c r="AA510" s="4"/>
      <c r="AB510" s="4"/>
      <c r="AC510" s="4"/>
      <c r="AD510" s="4"/>
      <c r="AE510" s="170"/>
      <c r="AF510" s="170"/>
      <c r="AG510" s="170"/>
      <c r="AH510" s="56"/>
      <c r="AI510" s="56"/>
      <c r="AJ510" s="4"/>
      <c r="AK510" s="4"/>
      <c r="AL510" s="4"/>
      <c r="AM510" s="4"/>
      <c r="AN510" s="56"/>
      <c r="AO510" s="56"/>
      <c r="AP510" s="4"/>
      <c r="AQ510" s="4"/>
      <c r="AR510" s="4"/>
      <c r="AS510" s="4"/>
      <c r="AT510" s="56"/>
      <c r="AU510" s="56"/>
      <c r="AV510" s="4"/>
      <c r="AW510" s="4"/>
      <c r="AX510" s="4"/>
      <c r="AY510" s="4"/>
      <c r="AZ510" s="56"/>
      <c r="BA510" s="56"/>
      <c r="BB510" s="4"/>
      <c r="BC510" s="4"/>
      <c r="BD510" s="4"/>
      <c r="BE510" s="4"/>
      <c r="BF510" s="56"/>
      <c r="BG510" s="56"/>
      <c r="BH510" s="4"/>
      <c r="BI510" s="4"/>
      <c r="BJ510" s="4"/>
      <c r="BK510" s="4"/>
      <c r="BL510" s="56"/>
      <c r="BM510" s="56"/>
      <c r="BN510" s="4"/>
      <c r="BO510" s="4"/>
      <c r="BP510" s="4"/>
      <c r="BQ510" s="4"/>
      <c r="BR510" s="4"/>
      <c r="BS510" s="4"/>
    </row>
    <row r="511">
      <c r="A511" s="172"/>
      <c r="B511" s="4"/>
      <c r="C511" s="4"/>
      <c r="D511" s="4"/>
      <c r="E511" s="4"/>
      <c r="F511" s="171"/>
      <c r="G511" s="4"/>
      <c r="H511" s="4"/>
      <c r="I511" s="4"/>
      <c r="J511" s="4"/>
      <c r="K511" s="172"/>
      <c r="L511" s="4"/>
      <c r="M511" s="4"/>
      <c r="N511" s="4"/>
      <c r="O511" s="4"/>
      <c r="P511" s="171"/>
      <c r="Q511" s="4"/>
      <c r="R511" s="4"/>
      <c r="S511" s="4"/>
      <c r="T511" s="4"/>
      <c r="U511" s="172"/>
      <c r="V511" s="4"/>
      <c r="W511" s="4"/>
      <c r="X511" s="4"/>
      <c r="Y511" s="4"/>
      <c r="Z511" s="171"/>
      <c r="AA511" s="4"/>
      <c r="AB511" s="4"/>
      <c r="AC511" s="4"/>
      <c r="AD511" s="4"/>
      <c r="AE511" s="170"/>
      <c r="AF511" s="170"/>
      <c r="AG511" s="170"/>
      <c r="AH511" s="56"/>
      <c r="AI511" s="56"/>
      <c r="AJ511" s="4"/>
      <c r="AK511" s="4"/>
      <c r="AL511" s="4"/>
      <c r="AM511" s="4"/>
      <c r="AN511" s="56"/>
      <c r="AO511" s="56"/>
      <c r="AP511" s="4"/>
      <c r="AQ511" s="4"/>
      <c r="AR511" s="4"/>
      <c r="AS511" s="4"/>
      <c r="AT511" s="56"/>
      <c r="AU511" s="56"/>
      <c r="AV511" s="4"/>
      <c r="AW511" s="4"/>
      <c r="AX511" s="4"/>
      <c r="AY511" s="4"/>
      <c r="AZ511" s="56"/>
      <c r="BA511" s="56"/>
      <c r="BB511" s="4"/>
      <c r="BC511" s="4"/>
      <c r="BD511" s="4"/>
      <c r="BE511" s="4"/>
      <c r="BF511" s="56"/>
      <c r="BG511" s="56"/>
      <c r="BH511" s="4"/>
      <c r="BI511" s="4"/>
      <c r="BJ511" s="4"/>
      <c r="BK511" s="4"/>
      <c r="BL511" s="56"/>
      <c r="BM511" s="56"/>
      <c r="BN511" s="4"/>
      <c r="BO511" s="4"/>
      <c r="BP511" s="4"/>
      <c r="BQ511" s="4"/>
      <c r="BR511" s="4"/>
      <c r="BS511" s="4"/>
    </row>
    <row r="512">
      <c r="A512" s="172"/>
      <c r="B512" s="4"/>
      <c r="C512" s="4"/>
      <c r="D512" s="4"/>
      <c r="E512" s="4"/>
      <c r="F512" s="171"/>
      <c r="G512" s="4"/>
      <c r="H512" s="4"/>
      <c r="I512" s="4"/>
      <c r="J512" s="4"/>
      <c r="K512" s="172"/>
      <c r="L512" s="4"/>
      <c r="M512" s="4"/>
      <c r="N512" s="4"/>
      <c r="O512" s="4"/>
      <c r="P512" s="171"/>
      <c r="Q512" s="4"/>
      <c r="R512" s="4"/>
      <c r="S512" s="4"/>
      <c r="T512" s="4"/>
      <c r="U512" s="172"/>
      <c r="V512" s="4"/>
      <c r="W512" s="4"/>
      <c r="X512" s="4"/>
      <c r="Y512" s="4"/>
      <c r="Z512" s="171"/>
      <c r="AA512" s="4"/>
      <c r="AB512" s="4"/>
      <c r="AC512" s="4"/>
      <c r="AD512" s="4"/>
      <c r="AE512" s="170"/>
      <c r="AF512" s="170"/>
      <c r="AG512" s="170"/>
      <c r="AH512" s="56"/>
      <c r="AI512" s="56"/>
      <c r="AJ512" s="4"/>
      <c r="AK512" s="4"/>
      <c r="AL512" s="4"/>
      <c r="AM512" s="4"/>
      <c r="AN512" s="56"/>
      <c r="AO512" s="56"/>
      <c r="AP512" s="4"/>
      <c r="AQ512" s="4"/>
      <c r="AR512" s="4"/>
      <c r="AS512" s="4"/>
      <c r="AT512" s="56"/>
      <c r="AU512" s="56"/>
      <c r="AV512" s="4"/>
      <c r="AW512" s="4"/>
      <c r="AX512" s="4"/>
      <c r="AY512" s="4"/>
      <c r="AZ512" s="56"/>
      <c r="BA512" s="56"/>
      <c r="BB512" s="4"/>
      <c r="BC512" s="4"/>
      <c r="BD512" s="4"/>
      <c r="BE512" s="4"/>
      <c r="BF512" s="56"/>
      <c r="BG512" s="56"/>
      <c r="BH512" s="4"/>
      <c r="BI512" s="4"/>
      <c r="BJ512" s="4"/>
      <c r="BK512" s="4"/>
      <c r="BL512" s="56"/>
      <c r="BM512" s="56"/>
      <c r="BN512" s="4"/>
      <c r="BO512" s="4"/>
      <c r="BP512" s="4"/>
      <c r="BQ512" s="4"/>
      <c r="BR512" s="4"/>
      <c r="BS512" s="4"/>
    </row>
    <row r="513">
      <c r="A513" s="172"/>
      <c r="B513" s="4"/>
      <c r="C513" s="4"/>
      <c r="D513" s="4"/>
      <c r="E513" s="4"/>
      <c r="F513" s="171"/>
      <c r="G513" s="4"/>
      <c r="H513" s="4"/>
      <c r="I513" s="4"/>
      <c r="J513" s="4"/>
      <c r="K513" s="172"/>
      <c r="L513" s="4"/>
      <c r="M513" s="4"/>
      <c r="N513" s="4"/>
      <c r="O513" s="4"/>
      <c r="P513" s="171"/>
      <c r="Q513" s="4"/>
      <c r="R513" s="4"/>
      <c r="S513" s="4"/>
      <c r="T513" s="4"/>
      <c r="U513" s="172"/>
      <c r="V513" s="4"/>
      <c r="W513" s="4"/>
      <c r="X513" s="4"/>
      <c r="Y513" s="4"/>
      <c r="Z513" s="171"/>
      <c r="AA513" s="4"/>
      <c r="AB513" s="4"/>
      <c r="AC513" s="4"/>
      <c r="AD513" s="4"/>
      <c r="AE513" s="170"/>
      <c r="AF513" s="170"/>
      <c r="AG513" s="170"/>
      <c r="AH513" s="56"/>
      <c r="AI513" s="56"/>
      <c r="AJ513" s="4"/>
      <c r="AK513" s="4"/>
      <c r="AL513" s="4"/>
      <c r="AM513" s="4"/>
      <c r="AN513" s="56"/>
      <c r="AO513" s="56"/>
      <c r="AP513" s="4"/>
      <c r="AQ513" s="4"/>
      <c r="AR513" s="4"/>
      <c r="AS513" s="4"/>
      <c r="AT513" s="56"/>
      <c r="AU513" s="56"/>
      <c r="AV513" s="4"/>
      <c r="AW513" s="4"/>
      <c r="AX513" s="4"/>
      <c r="AY513" s="4"/>
      <c r="AZ513" s="56"/>
      <c r="BA513" s="56"/>
      <c r="BB513" s="4"/>
      <c r="BC513" s="4"/>
      <c r="BD513" s="4"/>
      <c r="BE513" s="4"/>
      <c r="BF513" s="56"/>
      <c r="BG513" s="56"/>
      <c r="BH513" s="4"/>
      <c r="BI513" s="4"/>
      <c r="BJ513" s="4"/>
      <c r="BK513" s="4"/>
      <c r="BL513" s="56"/>
      <c r="BM513" s="56"/>
      <c r="BN513" s="4"/>
      <c r="BO513" s="4"/>
      <c r="BP513" s="4"/>
      <c r="BQ513" s="4"/>
      <c r="BR513" s="4"/>
      <c r="BS513" s="4"/>
    </row>
    <row r="514">
      <c r="A514" s="172"/>
      <c r="B514" s="4"/>
      <c r="C514" s="4"/>
      <c r="D514" s="4"/>
      <c r="E514" s="4"/>
      <c r="F514" s="171"/>
      <c r="G514" s="4"/>
      <c r="H514" s="4"/>
      <c r="I514" s="4"/>
      <c r="J514" s="4"/>
      <c r="K514" s="172"/>
      <c r="L514" s="4"/>
      <c r="M514" s="4"/>
      <c r="N514" s="4"/>
      <c r="O514" s="4"/>
      <c r="P514" s="171"/>
      <c r="Q514" s="4"/>
      <c r="R514" s="4"/>
      <c r="S514" s="4"/>
      <c r="T514" s="4"/>
      <c r="U514" s="172"/>
      <c r="V514" s="4"/>
      <c r="W514" s="4"/>
      <c r="X514" s="4"/>
      <c r="Y514" s="4"/>
      <c r="Z514" s="171"/>
      <c r="AA514" s="4"/>
      <c r="AB514" s="4"/>
      <c r="AC514" s="4"/>
      <c r="AD514" s="4"/>
      <c r="AE514" s="170"/>
      <c r="AF514" s="170"/>
      <c r="AG514" s="170"/>
      <c r="AH514" s="56"/>
      <c r="AI514" s="56"/>
      <c r="AJ514" s="4"/>
      <c r="AK514" s="4"/>
      <c r="AL514" s="4"/>
      <c r="AM514" s="4"/>
      <c r="AN514" s="56"/>
      <c r="AO514" s="56"/>
      <c r="AP514" s="4"/>
      <c r="AQ514" s="4"/>
      <c r="AR514" s="4"/>
      <c r="AS514" s="4"/>
      <c r="AT514" s="56"/>
      <c r="AU514" s="56"/>
      <c r="AV514" s="4"/>
      <c r="AW514" s="4"/>
      <c r="AX514" s="4"/>
      <c r="AY514" s="4"/>
      <c r="AZ514" s="56"/>
      <c r="BA514" s="56"/>
      <c r="BB514" s="4"/>
      <c r="BC514" s="4"/>
      <c r="BD514" s="4"/>
      <c r="BE514" s="4"/>
      <c r="BF514" s="56"/>
      <c r="BG514" s="56"/>
      <c r="BH514" s="4"/>
      <c r="BI514" s="4"/>
      <c r="BJ514" s="4"/>
      <c r="BK514" s="4"/>
      <c r="BL514" s="56"/>
      <c r="BM514" s="56"/>
      <c r="BN514" s="4"/>
      <c r="BO514" s="4"/>
      <c r="BP514" s="4"/>
      <c r="BQ514" s="4"/>
      <c r="BR514" s="4"/>
      <c r="BS514" s="4"/>
    </row>
    <row r="515">
      <c r="A515" s="172"/>
      <c r="B515" s="4"/>
      <c r="C515" s="4"/>
      <c r="D515" s="4"/>
      <c r="E515" s="4"/>
      <c r="F515" s="171"/>
      <c r="G515" s="4"/>
      <c r="H515" s="4"/>
      <c r="I515" s="4"/>
      <c r="J515" s="4"/>
      <c r="K515" s="172"/>
      <c r="L515" s="4"/>
      <c r="M515" s="4"/>
      <c r="N515" s="4"/>
      <c r="O515" s="4"/>
      <c r="P515" s="171"/>
      <c r="Q515" s="4"/>
      <c r="R515" s="4"/>
      <c r="S515" s="4"/>
      <c r="T515" s="4"/>
      <c r="U515" s="172"/>
      <c r="V515" s="4"/>
      <c r="W515" s="4"/>
      <c r="X515" s="4"/>
      <c r="Y515" s="4"/>
      <c r="Z515" s="171"/>
      <c r="AA515" s="4"/>
      <c r="AB515" s="4"/>
      <c r="AC515" s="4"/>
      <c r="AD515" s="4"/>
      <c r="AE515" s="170"/>
      <c r="AF515" s="170"/>
      <c r="AG515" s="170"/>
      <c r="AH515" s="56"/>
      <c r="AI515" s="56"/>
      <c r="AJ515" s="4"/>
      <c r="AK515" s="4"/>
      <c r="AL515" s="4"/>
      <c r="AM515" s="4"/>
      <c r="AN515" s="56"/>
      <c r="AO515" s="56"/>
      <c r="AP515" s="4"/>
      <c r="AQ515" s="4"/>
      <c r="AR515" s="4"/>
      <c r="AS515" s="4"/>
      <c r="AT515" s="56"/>
      <c r="AU515" s="56"/>
      <c r="AV515" s="4"/>
      <c r="AW515" s="4"/>
      <c r="AX515" s="4"/>
      <c r="AY515" s="4"/>
      <c r="AZ515" s="56"/>
      <c r="BA515" s="56"/>
      <c r="BB515" s="4"/>
      <c r="BC515" s="4"/>
      <c r="BD515" s="4"/>
      <c r="BE515" s="4"/>
      <c r="BF515" s="56"/>
      <c r="BG515" s="56"/>
      <c r="BH515" s="4"/>
      <c r="BI515" s="4"/>
      <c r="BJ515" s="4"/>
      <c r="BK515" s="4"/>
      <c r="BL515" s="56"/>
      <c r="BM515" s="56"/>
      <c r="BN515" s="4"/>
      <c r="BO515" s="4"/>
      <c r="BP515" s="4"/>
      <c r="BQ515" s="4"/>
      <c r="BR515" s="4"/>
      <c r="BS515" s="4"/>
    </row>
    <row r="516">
      <c r="A516" s="172"/>
      <c r="B516" s="4"/>
      <c r="C516" s="4"/>
      <c r="D516" s="4"/>
      <c r="E516" s="4"/>
      <c r="F516" s="171"/>
      <c r="G516" s="4"/>
      <c r="H516" s="4"/>
      <c r="I516" s="4"/>
      <c r="J516" s="4"/>
      <c r="K516" s="172"/>
      <c r="L516" s="4"/>
      <c r="M516" s="4"/>
      <c r="N516" s="4"/>
      <c r="O516" s="4"/>
      <c r="P516" s="171"/>
      <c r="Q516" s="4"/>
      <c r="R516" s="4"/>
      <c r="S516" s="4"/>
      <c r="T516" s="4"/>
      <c r="U516" s="172"/>
      <c r="V516" s="4"/>
      <c r="W516" s="4"/>
      <c r="X516" s="4"/>
      <c r="Y516" s="4"/>
      <c r="Z516" s="171"/>
      <c r="AA516" s="4"/>
      <c r="AB516" s="4"/>
      <c r="AC516" s="4"/>
      <c r="AD516" s="4"/>
      <c r="AE516" s="170"/>
      <c r="AF516" s="170"/>
      <c r="AG516" s="170"/>
      <c r="AH516" s="56"/>
      <c r="AI516" s="56"/>
      <c r="AJ516" s="4"/>
      <c r="AK516" s="4"/>
      <c r="AL516" s="4"/>
      <c r="AM516" s="4"/>
      <c r="AN516" s="56"/>
      <c r="AO516" s="56"/>
      <c r="AP516" s="4"/>
      <c r="AQ516" s="4"/>
      <c r="AR516" s="4"/>
      <c r="AS516" s="4"/>
      <c r="AT516" s="56"/>
      <c r="AU516" s="56"/>
      <c r="AV516" s="4"/>
      <c r="AW516" s="4"/>
      <c r="AX516" s="4"/>
      <c r="AY516" s="4"/>
      <c r="AZ516" s="56"/>
      <c r="BA516" s="56"/>
      <c r="BB516" s="4"/>
      <c r="BC516" s="4"/>
      <c r="BD516" s="4"/>
      <c r="BE516" s="4"/>
      <c r="BF516" s="56"/>
      <c r="BG516" s="56"/>
      <c r="BH516" s="4"/>
      <c r="BI516" s="4"/>
      <c r="BJ516" s="4"/>
      <c r="BK516" s="4"/>
      <c r="BL516" s="56"/>
      <c r="BM516" s="56"/>
      <c r="BN516" s="4"/>
      <c r="BO516" s="4"/>
      <c r="BP516" s="4"/>
      <c r="BQ516" s="4"/>
      <c r="BR516" s="4"/>
      <c r="BS516" s="4"/>
    </row>
    <row r="517">
      <c r="A517" s="172"/>
      <c r="B517" s="4"/>
      <c r="C517" s="4"/>
      <c r="D517" s="4"/>
      <c r="E517" s="4"/>
      <c r="F517" s="171"/>
      <c r="G517" s="4"/>
      <c r="H517" s="4"/>
      <c r="I517" s="4"/>
      <c r="J517" s="4"/>
      <c r="K517" s="172"/>
      <c r="L517" s="4"/>
      <c r="M517" s="4"/>
      <c r="N517" s="4"/>
      <c r="O517" s="4"/>
      <c r="P517" s="171"/>
      <c r="Q517" s="4"/>
      <c r="R517" s="4"/>
      <c r="S517" s="4"/>
      <c r="T517" s="4"/>
      <c r="U517" s="172"/>
      <c r="V517" s="4"/>
      <c r="W517" s="4"/>
      <c r="X517" s="4"/>
      <c r="Y517" s="4"/>
      <c r="Z517" s="171"/>
      <c r="AA517" s="4"/>
      <c r="AB517" s="4"/>
      <c r="AC517" s="4"/>
      <c r="AD517" s="4"/>
      <c r="AE517" s="170"/>
      <c r="AF517" s="170"/>
      <c r="AG517" s="170"/>
      <c r="AH517" s="56"/>
      <c r="AI517" s="56"/>
      <c r="AJ517" s="4"/>
      <c r="AK517" s="4"/>
      <c r="AL517" s="4"/>
      <c r="AM517" s="4"/>
      <c r="AN517" s="56"/>
      <c r="AO517" s="56"/>
      <c r="AP517" s="4"/>
      <c r="AQ517" s="4"/>
      <c r="AR517" s="4"/>
      <c r="AS517" s="4"/>
      <c r="AT517" s="56"/>
      <c r="AU517" s="56"/>
      <c r="AV517" s="4"/>
      <c r="AW517" s="4"/>
      <c r="AX517" s="4"/>
      <c r="AY517" s="4"/>
      <c r="AZ517" s="56"/>
      <c r="BA517" s="56"/>
      <c r="BB517" s="4"/>
      <c r="BC517" s="4"/>
      <c r="BD517" s="4"/>
      <c r="BE517" s="4"/>
      <c r="BF517" s="56"/>
      <c r="BG517" s="56"/>
      <c r="BH517" s="4"/>
      <c r="BI517" s="4"/>
      <c r="BJ517" s="4"/>
      <c r="BK517" s="4"/>
      <c r="BL517" s="56"/>
      <c r="BM517" s="56"/>
      <c r="BN517" s="4"/>
      <c r="BO517" s="4"/>
      <c r="BP517" s="4"/>
      <c r="BQ517" s="4"/>
      <c r="BR517" s="4"/>
      <c r="BS517" s="4"/>
    </row>
    <row r="518">
      <c r="A518" s="172"/>
      <c r="B518" s="4"/>
      <c r="C518" s="4"/>
      <c r="D518" s="4"/>
      <c r="E518" s="4"/>
      <c r="F518" s="171"/>
      <c r="G518" s="4"/>
      <c r="H518" s="4"/>
      <c r="I518" s="4"/>
      <c r="J518" s="4"/>
      <c r="K518" s="172"/>
      <c r="L518" s="4"/>
      <c r="M518" s="4"/>
      <c r="N518" s="4"/>
      <c r="O518" s="4"/>
      <c r="P518" s="171"/>
      <c r="Q518" s="4"/>
      <c r="R518" s="4"/>
      <c r="S518" s="4"/>
      <c r="T518" s="4"/>
      <c r="U518" s="172"/>
      <c r="V518" s="4"/>
      <c r="W518" s="4"/>
      <c r="X518" s="4"/>
      <c r="Y518" s="4"/>
      <c r="Z518" s="171"/>
      <c r="AA518" s="4"/>
      <c r="AB518" s="4"/>
      <c r="AC518" s="4"/>
      <c r="AD518" s="4"/>
      <c r="AE518" s="170"/>
      <c r="AF518" s="170"/>
      <c r="AG518" s="170"/>
      <c r="AH518" s="56"/>
      <c r="AI518" s="56"/>
      <c r="AJ518" s="4"/>
      <c r="AK518" s="4"/>
      <c r="AL518" s="4"/>
      <c r="AM518" s="4"/>
      <c r="AN518" s="56"/>
      <c r="AO518" s="56"/>
      <c r="AP518" s="4"/>
      <c r="AQ518" s="4"/>
      <c r="AR518" s="4"/>
      <c r="AS518" s="4"/>
      <c r="AT518" s="56"/>
      <c r="AU518" s="56"/>
      <c r="AV518" s="4"/>
      <c r="AW518" s="4"/>
      <c r="AX518" s="4"/>
      <c r="AY518" s="4"/>
      <c r="AZ518" s="56"/>
      <c r="BA518" s="56"/>
      <c r="BB518" s="4"/>
      <c r="BC518" s="4"/>
      <c r="BD518" s="4"/>
      <c r="BE518" s="4"/>
      <c r="BF518" s="56"/>
      <c r="BG518" s="56"/>
      <c r="BH518" s="4"/>
      <c r="BI518" s="4"/>
      <c r="BJ518" s="4"/>
      <c r="BK518" s="4"/>
      <c r="BL518" s="56"/>
      <c r="BM518" s="56"/>
      <c r="BN518" s="4"/>
      <c r="BO518" s="4"/>
      <c r="BP518" s="4"/>
      <c r="BQ518" s="4"/>
      <c r="BR518" s="4"/>
      <c r="BS518" s="4"/>
    </row>
    <row r="519">
      <c r="A519" s="172"/>
      <c r="B519" s="4"/>
      <c r="C519" s="4"/>
      <c r="D519" s="4"/>
      <c r="E519" s="4"/>
      <c r="F519" s="171"/>
      <c r="G519" s="4"/>
      <c r="H519" s="4"/>
      <c r="I519" s="4"/>
      <c r="J519" s="4"/>
      <c r="K519" s="172"/>
      <c r="L519" s="4"/>
      <c r="M519" s="4"/>
      <c r="N519" s="4"/>
      <c r="O519" s="4"/>
      <c r="P519" s="171"/>
      <c r="Q519" s="4"/>
      <c r="R519" s="4"/>
      <c r="S519" s="4"/>
      <c r="T519" s="4"/>
      <c r="U519" s="172"/>
      <c r="V519" s="4"/>
      <c r="W519" s="4"/>
      <c r="X519" s="4"/>
      <c r="Y519" s="4"/>
      <c r="Z519" s="171"/>
      <c r="AA519" s="4"/>
      <c r="AB519" s="4"/>
      <c r="AC519" s="4"/>
      <c r="AD519" s="4"/>
      <c r="AE519" s="170"/>
      <c r="AF519" s="170"/>
      <c r="AG519" s="170"/>
      <c r="AH519" s="56"/>
      <c r="AI519" s="56"/>
      <c r="AJ519" s="4"/>
      <c r="AK519" s="4"/>
      <c r="AL519" s="4"/>
      <c r="AM519" s="4"/>
      <c r="AN519" s="56"/>
      <c r="AO519" s="56"/>
      <c r="AP519" s="4"/>
      <c r="AQ519" s="4"/>
      <c r="AR519" s="4"/>
      <c r="AS519" s="4"/>
      <c r="AT519" s="56"/>
      <c r="AU519" s="56"/>
      <c r="AV519" s="4"/>
      <c r="AW519" s="4"/>
      <c r="AX519" s="4"/>
      <c r="AY519" s="4"/>
      <c r="AZ519" s="56"/>
      <c r="BA519" s="56"/>
      <c r="BB519" s="4"/>
      <c r="BC519" s="4"/>
      <c r="BD519" s="4"/>
      <c r="BE519" s="4"/>
      <c r="BF519" s="56"/>
      <c r="BG519" s="56"/>
      <c r="BH519" s="4"/>
      <c r="BI519" s="4"/>
      <c r="BJ519" s="4"/>
      <c r="BK519" s="4"/>
      <c r="BL519" s="56"/>
      <c r="BM519" s="56"/>
      <c r="BN519" s="4"/>
      <c r="BO519" s="4"/>
      <c r="BP519" s="4"/>
      <c r="BQ519" s="4"/>
      <c r="BR519" s="4"/>
      <c r="BS519" s="4"/>
    </row>
    <row r="520">
      <c r="A520" s="172"/>
      <c r="B520" s="4"/>
      <c r="C520" s="4"/>
      <c r="D520" s="4"/>
      <c r="E520" s="4"/>
      <c r="F520" s="171"/>
      <c r="G520" s="4"/>
      <c r="H520" s="4"/>
      <c r="I520" s="4"/>
      <c r="J520" s="4"/>
      <c r="K520" s="172"/>
      <c r="L520" s="4"/>
      <c r="M520" s="4"/>
      <c r="N520" s="4"/>
      <c r="O520" s="4"/>
      <c r="P520" s="171"/>
      <c r="Q520" s="4"/>
      <c r="R520" s="4"/>
      <c r="S520" s="4"/>
      <c r="T520" s="4"/>
      <c r="U520" s="172"/>
      <c r="V520" s="4"/>
      <c r="W520" s="4"/>
      <c r="X520" s="4"/>
      <c r="Y520" s="4"/>
      <c r="Z520" s="171"/>
      <c r="AA520" s="4"/>
      <c r="AB520" s="4"/>
      <c r="AC520" s="4"/>
      <c r="AD520" s="4"/>
      <c r="AE520" s="170"/>
      <c r="AF520" s="170"/>
      <c r="AG520" s="170"/>
      <c r="AH520" s="56"/>
      <c r="AI520" s="56"/>
      <c r="AJ520" s="4"/>
      <c r="AK520" s="4"/>
      <c r="AL520" s="4"/>
      <c r="AM520" s="4"/>
      <c r="AN520" s="56"/>
      <c r="AO520" s="56"/>
      <c r="AP520" s="4"/>
      <c r="AQ520" s="4"/>
      <c r="AR520" s="4"/>
      <c r="AS520" s="4"/>
      <c r="AT520" s="56"/>
      <c r="AU520" s="56"/>
      <c r="AV520" s="4"/>
      <c r="AW520" s="4"/>
      <c r="AX520" s="4"/>
      <c r="AY520" s="4"/>
      <c r="AZ520" s="56"/>
      <c r="BA520" s="56"/>
      <c r="BB520" s="4"/>
      <c r="BC520" s="4"/>
      <c r="BD520" s="4"/>
      <c r="BE520" s="4"/>
      <c r="BF520" s="56"/>
      <c r="BG520" s="56"/>
      <c r="BH520" s="4"/>
      <c r="BI520" s="4"/>
      <c r="BJ520" s="4"/>
      <c r="BK520" s="4"/>
      <c r="BL520" s="56"/>
      <c r="BM520" s="56"/>
      <c r="BN520" s="4"/>
      <c r="BO520" s="4"/>
      <c r="BP520" s="4"/>
      <c r="BQ520" s="4"/>
      <c r="BR520" s="4"/>
      <c r="BS520" s="4"/>
    </row>
    <row r="521">
      <c r="A521" s="172"/>
      <c r="B521" s="4"/>
      <c r="C521" s="4"/>
      <c r="D521" s="4"/>
      <c r="E521" s="4"/>
      <c r="F521" s="171"/>
      <c r="G521" s="4"/>
      <c r="H521" s="4"/>
      <c r="I521" s="4"/>
      <c r="J521" s="4"/>
      <c r="K521" s="172"/>
      <c r="L521" s="4"/>
      <c r="M521" s="4"/>
      <c r="N521" s="4"/>
      <c r="O521" s="4"/>
      <c r="P521" s="171"/>
      <c r="Q521" s="4"/>
      <c r="R521" s="4"/>
      <c r="S521" s="4"/>
      <c r="T521" s="4"/>
      <c r="U521" s="172"/>
      <c r="V521" s="4"/>
      <c r="W521" s="4"/>
      <c r="X521" s="4"/>
      <c r="Y521" s="4"/>
      <c r="Z521" s="171"/>
      <c r="AA521" s="4"/>
      <c r="AB521" s="4"/>
      <c r="AC521" s="4"/>
      <c r="AD521" s="4"/>
      <c r="AE521" s="170"/>
      <c r="AF521" s="170"/>
      <c r="AG521" s="170"/>
      <c r="AH521" s="56"/>
      <c r="AI521" s="56"/>
      <c r="AJ521" s="4"/>
      <c r="AK521" s="4"/>
      <c r="AL521" s="4"/>
      <c r="AM521" s="4"/>
      <c r="AN521" s="56"/>
      <c r="AO521" s="56"/>
      <c r="AP521" s="4"/>
      <c r="AQ521" s="4"/>
      <c r="AR521" s="4"/>
      <c r="AS521" s="4"/>
      <c r="AT521" s="56"/>
      <c r="AU521" s="56"/>
      <c r="AV521" s="4"/>
      <c r="AW521" s="4"/>
      <c r="AX521" s="4"/>
      <c r="AY521" s="4"/>
      <c r="AZ521" s="56"/>
      <c r="BA521" s="56"/>
      <c r="BB521" s="4"/>
      <c r="BC521" s="4"/>
      <c r="BD521" s="4"/>
      <c r="BE521" s="4"/>
      <c r="BF521" s="56"/>
      <c r="BG521" s="56"/>
      <c r="BH521" s="4"/>
      <c r="BI521" s="4"/>
      <c r="BJ521" s="4"/>
      <c r="BK521" s="4"/>
      <c r="BL521" s="56"/>
      <c r="BM521" s="56"/>
      <c r="BN521" s="4"/>
      <c r="BO521" s="4"/>
      <c r="BP521" s="4"/>
      <c r="BQ521" s="4"/>
      <c r="BR521" s="4"/>
      <c r="BS521" s="4"/>
    </row>
    <row r="522">
      <c r="A522" s="172"/>
      <c r="B522" s="4"/>
      <c r="C522" s="4"/>
      <c r="D522" s="4"/>
      <c r="E522" s="4"/>
      <c r="F522" s="171"/>
      <c r="G522" s="4"/>
      <c r="H522" s="4"/>
      <c r="I522" s="4"/>
      <c r="J522" s="4"/>
      <c r="K522" s="172"/>
      <c r="L522" s="4"/>
      <c r="M522" s="4"/>
      <c r="N522" s="4"/>
      <c r="O522" s="4"/>
      <c r="P522" s="171"/>
      <c r="Q522" s="4"/>
      <c r="R522" s="4"/>
      <c r="S522" s="4"/>
      <c r="T522" s="4"/>
      <c r="U522" s="172"/>
      <c r="V522" s="4"/>
      <c r="W522" s="4"/>
      <c r="X522" s="4"/>
      <c r="Y522" s="4"/>
      <c r="Z522" s="171"/>
      <c r="AA522" s="4"/>
      <c r="AB522" s="4"/>
      <c r="AC522" s="4"/>
      <c r="AD522" s="4"/>
      <c r="AE522" s="170"/>
      <c r="AF522" s="170"/>
      <c r="AG522" s="170"/>
      <c r="AH522" s="56"/>
      <c r="AI522" s="56"/>
      <c r="AJ522" s="4"/>
      <c r="AK522" s="4"/>
      <c r="AL522" s="4"/>
      <c r="AM522" s="4"/>
      <c r="AN522" s="56"/>
      <c r="AO522" s="56"/>
      <c r="AP522" s="4"/>
      <c r="AQ522" s="4"/>
      <c r="AR522" s="4"/>
      <c r="AS522" s="4"/>
      <c r="AT522" s="56"/>
      <c r="AU522" s="56"/>
      <c r="AV522" s="4"/>
      <c r="AW522" s="4"/>
      <c r="AX522" s="4"/>
      <c r="AY522" s="4"/>
      <c r="AZ522" s="56"/>
      <c r="BA522" s="56"/>
      <c r="BB522" s="4"/>
      <c r="BC522" s="4"/>
      <c r="BD522" s="4"/>
      <c r="BE522" s="4"/>
      <c r="BF522" s="56"/>
      <c r="BG522" s="56"/>
      <c r="BH522" s="4"/>
      <c r="BI522" s="4"/>
      <c r="BJ522" s="4"/>
      <c r="BK522" s="4"/>
      <c r="BL522" s="56"/>
      <c r="BM522" s="56"/>
      <c r="BN522" s="4"/>
      <c r="BO522" s="4"/>
      <c r="BP522" s="4"/>
      <c r="BQ522" s="4"/>
      <c r="BR522" s="4"/>
      <c r="BS522" s="4"/>
    </row>
    <row r="523">
      <c r="A523" s="172"/>
      <c r="B523" s="4"/>
      <c r="C523" s="4"/>
      <c r="D523" s="4"/>
      <c r="E523" s="4"/>
      <c r="F523" s="171"/>
      <c r="G523" s="4"/>
      <c r="H523" s="4"/>
      <c r="I523" s="4"/>
      <c r="J523" s="4"/>
      <c r="K523" s="172"/>
      <c r="L523" s="4"/>
      <c r="M523" s="4"/>
      <c r="N523" s="4"/>
      <c r="O523" s="4"/>
      <c r="P523" s="171"/>
      <c r="Q523" s="4"/>
      <c r="R523" s="4"/>
      <c r="S523" s="4"/>
      <c r="T523" s="4"/>
      <c r="U523" s="172"/>
      <c r="V523" s="4"/>
      <c r="W523" s="4"/>
      <c r="X523" s="4"/>
      <c r="Y523" s="4"/>
      <c r="Z523" s="171"/>
      <c r="AA523" s="4"/>
      <c r="AB523" s="4"/>
      <c r="AC523" s="4"/>
      <c r="AD523" s="4"/>
      <c r="AE523" s="170"/>
      <c r="AF523" s="170"/>
      <c r="AG523" s="170"/>
      <c r="AH523" s="56"/>
      <c r="AI523" s="56"/>
      <c r="AJ523" s="4"/>
      <c r="AK523" s="4"/>
      <c r="AL523" s="4"/>
      <c r="AM523" s="4"/>
      <c r="AN523" s="56"/>
      <c r="AO523" s="56"/>
      <c r="AP523" s="4"/>
      <c r="AQ523" s="4"/>
      <c r="AR523" s="4"/>
      <c r="AS523" s="4"/>
      <c r="AT523" s="56"/>
      <c r="AU523" s="56"/>
      <c r="AV523" s="4"/>
      <c r="AW523" s="4"/>
      <c r="AX523" s="4"/>
      <c r="AY523" s="4"/>
      <c r="AZ523" s="56"/>
      <c r="BA523" s="56"/>
      <c r="BB523" s="4"/>
      <c r="BC523" s="4"/>
      <c r="BD523" s="4"/>
      <c r="BE523" s="4"/>
      <c r="BF523" s="56"/>
      <c r="BG523" s="56"/>
      <c r="BH523" s="4"/>
      <c r="BI523" s="4"/>
      <c r="BJ523" s="4"/>
      <c r="BK523" s="4"/>
      <c r="BL523" s="56"/>
      <c r="BM523" s="56"/>
      <c r="BN523" s="4"/>
      <c r="BO523" s="4"/>
      <c r="BP523" s="4"/>
      <c r="BQ523" s="4"/>
      <c r="BR523" s="4"/>
      <c r="BS523" s="4"/>
    </row>
    <row r="524">
      <c r="A524" s="172"/>
      <c r="B524" s="4"/>
      <c r="C524" s="4"/>
      <c r="D524" s="4"/>
      <c r="E524" s="4"/>
      <c r="F524" s="171"/>
      <c r="G524" s="4"/>
      <c r="H524" s="4"/>
      <c r="I524" s="4"/>
      <c r="J524" s="4"/>
      <c r="K524" s="172"/>
      <c r="L524" s="4"/>
      <c r="M524" s="4"/>
      <c r="N524" s="4"/>
      <c r="O524" s="4"/>
      <c r="P524" s="171"/>
      <c r="Q524" s="4"/>
      <c r="R524" s="4"/>
      <c r="S524" s="4"/>
      <c r="T524" s="4"/>
      <c r="U524" s="172"/>
      <c r="V524" s="4"/>
      <c r="W524" s="4"/>
      <c r="X524" s="4"/>
      <c r="Y524" s="4"/>
      <c r="Z524" s="171"/>
      <c r="AA524" s="4"/>
      <c r="AB524" s="4"/>
      <c r="AC524" s="4"/>
      <c r="AD524" s="4"/>
      <c r="AE524" s="170"/>
      <c r="AF524" s="170"/>
      <c r="AG524" s="170"/>
      <c r="AH524" s="56"/>
      <c r="AI524" s="56"/>
      <c r="AJ524" s="4"/>
      <c r="AK524" s="4"/>
      <c r="AL524" s="4"/>
      <c r="AM524" s="4"/>
      <c r="AN524" s="56"/>
      <c r="AO524" s="56"/>
      <c r="AP524" s="4"/>
      <c r="AQ524" s="4"/>
      <c r="AR524" s="4"/>
      <c r="AS524" s="4"/>
      <c r="AT524" s="56"/>
      <c r="AU524" s="56"/>
      <c r="AV524" s="4"/>
      <c r="AW524" s="4"/>
      <c r="AX524" s="4"/>
      <c r="AY524" s="4"/>
      <c r="AZ524" s="56"/>
      <c r="BA524" s="56"/>
      <c r="BB524" s="4"/>
      <c r="BC524" s="4"/>
      <c r="BD524" s="4"/>
      <c r="BE524" s="4"/>
      <c r="BF524" s="56"/>
      <c r="BG524" s="56"/>
      <c r="BH524" s="4"/>
      <c r="BI524" s="4"/>
      <c r="BJ524" s="4"/>
      <c r="BK524" s="4"/>
      <c r="BL524" s="56"/>
      <c r="BM524" s="56"/>
      <c r="BN524" s="4"/>
      <c r="BO524" s="4"/>
      <c r="BP524" s="4"/>
      <c r="BQ524" s="4"/>
      <c r="BR524" s="4"/>
      <c r="BS524" s="4"/>
    </row>
    <row r="525">
      <c r="A525" s="172"/>
      <c r="B525" s="4"/>
      <c r="C525" s="4"/>
      <c r="D525" s="4"/>
      <c r="E525" s="4"/>
      <c r="F525" s="171"/>
      <c r="G525" s="4"/>
      <c r="H525" s="4"/>
      <c r="I525" s="4"/>
      <c r="J525" s="4"/>
      <c r="K525" s="172"/>
      <c r="L525" s="4"/>
      <c r="M525" s="4"/>
      <c r="N525" s="4"/>
      <c r="O525" s="4"/>
      <c r="P525" s="171"/>
      <c r="Q525" s="4"/>
      <c r="R525" s="4"/>
      <c r="S525" s="4"/>
      <c r="T525" s="4"/>
      <c r="U525" s="172"/>
      <c r="V525" s="4"/>
      <c r="W525" s="4"/>
      <c r="X525" s="4"/>
      <c r="Y525" s="4"/>
      <c r="Z525" s="171"/>
      <c r="AA525" s="4"/>
      <c r="AB525" s="4"/>
      <c r="AC525" s="4"/>
      <c r="AD525" s="4"/>
      <c r="AE525" s="170"/>
      <c r="AF525" s="170"/>
      <c r="AG525" s="170"/>
      <c r="AH525" s="56"/>
      <c r="AI525" s="56"/>
      <c r="AJ525" s="4"/>
      <c r="AK525" s="4"/>
      <c r="AL525" s="4"/>
      <c r="AM525" s="4"/>
      <c r="AN525" s="56"/>
      <c r="AO525" s="56"/>
      <c r="AP525" s="4"/>
      <c r="AQ525" s="4"/>
      <c r="AR525" s="4"/>
      <c r="AS525" s="4"/>
      <c r="AT525" s="56"/>
      <c r="AU525" s="56"/>
      <c r="AV525" s="4"/>
      <c r="AW525" s="4"/>
      <c r="AX525" s="4"/>
      <c r="AY525" s="4"/>
      <c r="AZ525" s="56"/>
      <c r="BA525" s="56"/>
      <c r="BB525" s="4"/>
      <c r="BC525" s="4"/>
      <c r="BD525" s="4"/>
      <c r="BE525" s="4"/>
      <c r="BF525" s="56"/>
      <c r="BG525" s="56"/>
      <c r="BH525" s="4"/>
      <c r="BI525" s="4"/>
      <c r="BJ525" s="4"/>
      <c r="BK525" s="4"/>
      <c r="BL525" s="56"/>
      <c r="BM525" s="56"/>
      <c r="BN525" s="4"/>
      <c r="BO525" s="4"/>
      <c r="BP525" s="4"/>
      <c r="BQ525" s="4"/>
      <c r="BR525" s="4"/>
      <c r="BS525" s="4"/>
    </row>
    <row r="526">
      <c r="A526" s="172"/>
      <c r="B526" s="4"/>
      <c r="C526" s="4"/>
      <c r="D526" s="4"/>
      <c r="E526" s="4"/>
      <c r="F526" s="171"/>
      <c r="G526" s="4"/>
      <c r="H526" s="4"/>
      <c r="I526" s="4"/>
      <c r="J526" s="4"/>
      <c r="K526" s="172"/>
      <c r="L526" s="4"/>
      <c r="M526" s="4"/>
      <c r="N526" s="4"/>
      <c r="O526" s="4"/>
      <c r="P526" s="171"/>
      <c r="Q526" s="4"/>
      <c r="R526" s="4"/>
      <c r="S526" s="4"/>
      <c r="T526" s="4"/>
      <c r="U526" s="172"/>
      <c r="V526" s="4"/>
      <c r="W526" s="4"/>
      <c r="X526" s="4"/>
      <c r="Y526" s="4"/>
      <c r="Z526" s="171"/>
      <c r="AA526" s="4"/>
      <c r="AB526" s="4"/>
      <c r="AC526" s="4"/>
      <c r="AD526" s="4"/>
      <c r="AE526" s="170"/>
      <c r="AF526" s="170"/>
      <c r="AG526" s="170"/>
      <c r="AH526" s="56"/>
      <c r="AI526" s="56"/>
      <c r="AJ526" s="4"/>
      <c r="AK526" s="4"/>
      <c r="AL526" s="4"/>
      <c r="AM526" s="4"/>
      <c r="AN526" s="56"/>
      <c r="AO526" s="56"/>
      <c r="AP526" s="4"/>
      <c r="AQ526" s="4"/>
      <c r="AR526" s="4"/>
      <c r="AS526" s="4"/>
      <c r="AT526" s="56"/>
      <c r="AU526" s="56"/>
      <c r="AV526" s="4"/>
      <c r="AW526" s="4"/>
      <c r="AX526" s="4"/>
      <c r="AY526" s="4"/>
      <c r="AZ526" s="56"/>
      <c r="BA526" s="56"/>
      <c r="BB526" s="4"/>
      <c r="BC526" s="4"/>
      <c r="BD526" s="4"/>
      <c r="BE526" s="4"/>
      <c r="BF526" s="56"/>
      <c r="BG526" s="56"/>
      <c r="BH526" s="4"/>
      <c r="BI526" s="4"/>
      <c r="BJ526" s="4"/>
      <c r="BK526" s="4"/>
      <c r="BL526" s="56"/>
      <c r="BM526" s="56"/>
      <c r="BN526" s="4"/>
      <c r="BO526" s="4"/>
      <c r="BP526" s="4"/>
      <c r="BQ526" s="4"/>
      <c r="BR526" s="4"/>
      <c r="BS526" s="4"/>
    </row>
    <row r="527">
      <c r="A527" s="172"/>
      <c r="B527" s="4"/>
      <c r="C527" s="4"/>
      <c r="D527" s="4"/>
      <c r="E527" s="4"/>
      <c r="F527" s="171"/>
      <c r="G527" s="4"/>
      <c r="H527" s="4"/>
      <c r="I527" s="4"/>
      <c r="J527" s="4"/>
      <c r="K527" s="172"/>
      <c r="L527" s="4"/>
      <c r="M527" s="4"/>
      <c r="N527" s="4"/>
      <c r="O527" s="4"/>
      <c r="P527" s="171"/>
      <c r="Q527" s="4"/>
      <c r="R527" s="4"/>
      <c r="S527" s="4"/>
      <c r="T527" s="4"/>
      <c r="U527" s="172"/>
      <c r="V527" s="4"/>
      <c r="W527" s="4"/>
      <c r="X527" s="4"/>
      <c r="Y527" s="4"/>
      <c r="Z527" s="171"/>
      <c r="AA527" s="4"/>
      <c r="AB527" s="4"/>
      <c r="AC527" s="4"/>
      <c r="AD527" s="4"/>
      <c r="AE527" s="170"/>
      <c r="AF527" s="170"/>
      <c r="AG527" s="170"/>
      <c r="AH527" s="56"/>
      <c r="AI527" s="56"/>
      <c r="AJ527" s="4"/>
      <c r="AK527" s="4"/>
      <c r="AL527" s="4"/>
      <c r="AM527" s="4"/>
      <c r="AN527" s="56"/>
      <c r="AO527" s="56"/>
      <c r="AP527" s="4"/>
      <c r="AQ527" s="4"/>
      <c r="AR527" s="4"/>
      <c r="AS527" s="4"/>
      <c r="AT527" s="56"/>
      <c r="AU527" s="56"/>
      <c r="AV527" s="4"/>
      <c r="AW527" s="4"/>
      <c r="AX527" s="4"/>
      <c r="AY527" s="4"/>
      <c r="AZ527" s="56"/>
      <c r="BA527" s="56"/>
      <c r="BB527" s="4"/>
      <c r="BC527" s="4"/>
      <c r="BD527" s="4"/>
      <c r="BE527" s="4"/>
      <c r="BF527" s="56"/>
      <c r="BG527" s="56"/>
      <c r="BH527" s="4"/>
      <c r="BI527" s="4"/>
      <c r="BJ527" s="4"/>
      <c r="BK527" s="4"/>
      <c r="BL527" s="56"/>
      <c r="BM527" s="56"/>
      <c r="BN527" s="4"/>
      <c r="BO527" s="4"/>
      <c r="BP527" s="4"/>
      <c r="BQ527" s="4"/>
      <c r="BR527" s="4"/>
      <c r="BS527" s="4"/>
    </row>
    <row r="528">
      <c r="A528" s="172"/>
      <c r="B528" s="4"/>
      <c r="C528" s="4"/>
      <c r="D528" s="4"/>
      <c r="E528" s="4"/>
      <c r="F528" s="171"/>
      <c r="G528" s="4"/>
      <c r="H528" s="4"/>
      <c r="I528" s="4"/>
      <c r="J528" s="4"/>
      <c r="K528" s="172"/>
      <c r="L528" s="4"/>
      <c r="M528" s="4"/>
      <c r="N528" s="4"/>
      <c r="O528" s="4"/>
      <c r="P528" s="171"/>
      <c r="Q528" s="4"/>
      <c r="R528" s="4"/>
      <c r="S528" s="4"/>
      <c r="T528" s="4"/>
      <c r="U528" s="172"/>
      <c r="V528" s="4"/>
      <c r="W528" s="4"/>
      <c r="X528" s="4"/>
      <c r="Y528" s="4"/>
      <c r="Z528" s="171"/>
      <c r="AA528" s="4"/>
      <c r="AB528" s="4"/>
      <c r="AC528" s="4"/>
      <c r="AD528" s="4"/>
      <c r="AE528" s="170"/>
      <c r="AF528" s="170"/>
      <c r="AG528" s="170"/>
      <c r="AH528" s="56"/>
      <c r="AI528" s="56"/>
      <c r="AJ528" s="4"/>
      <c r="AK528" s="4"/>
      <c r="AL528" s="4"/>
      <c r="AM528" s="4"/>
      <c r="AN528" s="56"/>
      <c r="AO528" s="56"/>
      <c r="AP528" s="4"/>
      <c r="AQ528" s="4"/>
      <c r="AR528" s="4"/>
      <c r="AS528" s="4"/>
      <c r="AT528" s="56"/>
      <c r="AU528" s="56"/>
      <c r="AV528" s="4"/>
      <c r="AW528" s="4"/>
      <c r="AX528" s="4"/>
      <c r="AY528" s="4"/>
      <c r="AZ528" s="56"/>
      <c r="BA528" s="56"/>
      <c r="BB528" s="4"/>
      <c r="BC528" s="4"/>
      <c r="BD528" s="4"/>
      <c r="BE528" s="4"/>
      <c r="BF528" s="56"/>
      <c r="BG528" s="56"/>
      <c r="BH528" s="4"/>
      <c r="BI528" s="4"/>
      <c r="BJ528" s="4"/>
      <c r="BK528" s="4"/>
      <c r="BL528" s="56"/>
      <c r="BM528" s="56"/>
      <c r="BN528" s="4"/>
      <c r="BO528" s="4"/>
      <c r="BP528" s="4"/>
      <c r="BQ528" s="4"/>
      <c r="BR528" s="4"/>
      <c r="BS528" s="4"/>
    </row>
    <row r="529">
      <c r="A529" s="172"/>
      <c r="B529" s="4"/>
      <c r="C529" s="4"/>
      <c r="D529" s="4"/>
      <c r="E529" s="4"/>
      <c r="F529" s="171"/>
      <c r="G529" s="4"/>
      <c r="H529" s="4"/>
      <c r="I529" s="4"/>
      <c r="J529" s="4"/>
      <c r="K529" s="172"/>
      <c r="L529" s="4"/>
      <c r="M529" s="4"/>
      <c r="N529" s="4"/>
      <c r="O529" s="4"/>
      <c r="P529" s="171"/>
      <c r="Q529" s="4"/>
      <c r="R529" s="4"/>
      <c r="S529" s="4"/>
      <c r="T529" s="4"/>
      <c r="U529" s="172"/>
      <c r="V529" s="4"/>
      <c r="W529" s="4"/>
      <c r="X529" s="4"/>
      <c r="Y529" s="4"/>
      <c r="Z529" s="171"/>
      <c r="AA529" s="4"/>
      <c r="AB529" s="4"/>
      <c r="AC529" s="4"/>
      <c r="AD529" s="4"/>
      <c r="AE529" s="170"/>
      <c r="AF529" s="170"/>
      <c r="AG529" s="170"/>
      <c r="AH529" s="56"/>
      <c r="AI529" s="56"/>
      <c r="AJ529" s="4"/>
      <c r="AK529" s="4"/>
      <c r="AL529" s="4"/>
      <c r="AM529" s="4"/>
      <c r="AN529" s="56"/>
      <c r="AO529" s="56"/>
      <c r="AP529" s="4"/>
      <c r="AQ529" s="4"/>
      <c r="AR529" s="4"/>
      <c r="AS529" s="4"/>
      <c r="AT529" s="56"/>
      <c r="AU529" s="56"/>
      <c r="AV529" s="4"/>
      <c r="AW529" s="4"/>
      <c r="AX529" s="4"/>
      <c r="AY529" s="4"/>
      <c r="AZ529" s="56"/>
      <c r="BA529" s="56"/>
      <c r="BB529" s="4"/>
      <c r="BC529" s="4"/>
      <c r="BD529" s="4"/>
      <c r="BE529" s="4"/>
      <c r="BF529" s="56"/>
      <c r="BG529" s="56"/>
      <c r="BH529" s="4"/>
      <c r="BI529" s="4"/>
      <c r="BJ529" s="4"/>
      <c r="BK529" s="4"/>
      <c r="BL529" s="56"/>
      <c r="BM529" s="56"/>
      <c r="BN529" s="4"/>
      <c r="BO529" s="4"/>
      <c r="BP529" s="4"/>
      <c r="BQ529" s="4"/>
      <c r="BR529" s="4"/>
      <c r="BS529" s="4"/>
    </row>
    <row r="530">
      <c r="A530" s="172"/>
      <c r="B530" s="4"/>
      <c r="C530" s="4"/>
      <c r="D530" s="4"/>
      <c r="E530" s="4"/>
      <c r="F530" s="171"/>
      <c r="G530" s="4"/>
      <c r="H530" s="4"/>
      <c r="I530" s="4"/>
      <c r="J530" s="4"/>
      <c r="K530" s="172"/>
      <c r="L530" s="4"/>
      <c r="M530" s="4"/>
      <c r="N530" s="4"/>
      <c r="O530" s="4"/>
      <c r="P530" s="171"/>
      <c r="Q530" s="4"/>
      <c r="R530" s="4"/>
      <c r="S530" s="4"/>
      <c r="T530" s="4"/>
      <c r="U530" s="172"/>
      <c r="V530" s="4"/>
      <c r="W530" s="4"/>
      <c r="X530" s="4"/>
      <c r="Y530" s="4"/>
      <c r="Z530" s="171"/>
      <c r="AA530" s="4"/>
      <c r="AB530" s="4"/>
      <c r="AC530" s="4"/>
      <c r="AD530" s="4"/>
      <c r="AE530" s="170"/>
      <c r="AF530" s="170"/>
      <c r="AG530" s="170"/>
      <c r="AH530" s="56"/>
      <c r="AI530" s="56"/>
      <c r="AJ530" s="4"/>
      <c r="AK530" s="4"/>
      <c r="AL530" s="4"/>
      <c r="AM530" s="4"/>
      <c r="AN530" s="56"/>
      <c r="AO530" s="56"/>
      <c r="AP530" s="4"/>
      <c r="AQ530" s="4"/>
      <c r="AR530" s="4"/>
      <c r="AS530" s="4"/>
      <c r="AT530" s="56"/>
      <c r="AU530" s="56"/>
      <c r="AV530" s="4"/>
      <c r="AW530" s="4"/>
      <c r="AX530" s="4"/>
      <c r="AY530" s="4"/>
      <c r="AZ530" s="56"/>
      <c r="BA530" s="56"/>
      <c r="BB530" s="4"/>
      <c r="BC530" s="4"/>
      <c r="BD530" s="4"/>
      <c r="BE530" s="4"/>
      <c r="BF530" s="56"/>
      <c r="BG530" s="56"/>
      <c r="BH530" s="4"/>
      <c r="BI530" s="4"/>
      <c r="BJ530" s="4"/>
      <c r="BK530" s="4"/>
      <c r="BL530" s="56"/>
      <c r="BM530" s="56"/>
      <c r="BN530" s="4"/>
      <c r="BO530" s="4"/>
      <c r="BP530" s="4"/>
      <c r="BQ530" s="4"/>
      <c r="BR530" s="4"/>
      <c r="BS530" s="4"/>
    </row>
    <row r="531">
      <c r="A531" s="172"/>
      <c r="B531" s="4"/>
      <c r="C531" s="4"/>
      <c r="D531" s="4"/>
      <c r="E531" s="4"/>
      <c r="F531" s="171"/>
      <c r="G531" s="4"/>
      <c r="H531" s="4"/>
      <c r="I531" s="4"/>
      <c r="J531" s="4"/>
      <c r="K531" s="172"/>
      <c r="L531" s="4"/>
      <c r="M531" s="4"/>
      <c r="N531" s="4"/>
      <c r="O531" s="4"/>
      <c r="P531" s="171"/>
      <c r="Q531" s="4"/>
      <c r="R531" s="4"/>
      <c r="S531" s="4"/>
      <c r="T531" s="4"/>
      <c r="U531" s="172"/>
      <c r="V531" s="4"/>
      <c r="W531" s="4"/>
      <c r="X531" s="4"/>
      <c r="Y531" s="4"/>
      <c r="Z531" s="171"/>
      <c r="AA531" s="4"/>
      <c r="AB531" s="4"/>
      <c r="AC531" s="4"/>
      <c r="AD531" s="4"/>
      <c r="AE531" s="170"/>
      <c r="AF531" s="170"/>
      <c r="AG531" s="170"/>
      <c r="AH531" s="56"/>
      <c r="AI531" s="56"/>
      <c r="AJ531" s="4"/>
      <c r="AK531" s="4"/>
      <c r="AL531" s="4"/>
      <c r="AM531" s="4"/>
      <c r="AN531" s="56"/>
      <c r="AO531" s="56"/>
      <c r="AP531" s="4"/>
      <c r="AQ531" s="4"/>
      <c r="AR531" s="4"/>
      <c r="AS531" s="4"/>
      <c r="AT531" s="56"/>
      <c r="AU531" s="56"/>
      <c r="AV531" s="4"/>
      <c r="AW531" s="4"/>
      <c r="AX531" s="4"/>
      <c r="AY531" s="4"/>
      <c r="AZ531" s="56"/>
      <c r="BA531" s="56"/>
      <c r="BB531" s="4"/>
      <c r="BC531" s="4"/>
      <c r="BD531" s="4"/>
      <c r="BE531" s="4"/>
      <c r="BF531" s="56"/>
      <c r="BG531" s="56"/>
      <c r="BH531" s="4"/>
      <c r="BI531" s="4"/>
      <c r="BJ531" s="4"/>
      <c r="BK531" s="4"/>
      <c r="BL531" s="56"/>
      <c r="BM531" s="56"/>
      <c r="BN531" s="4"/>
      <c r="BO531" s="4"/>
      <c r="BP531" s="4"/>
      <c r="BQ531" s="4"/>
      <c r="BR531" s="4"/>
      <c r="BS531" s="4"/>
    </row>
    <row r="532">
      <c r="A532" s="172"/>
      <c r="B532" s="4"/>
      <c r="C532" s="4"/>
      <c r="D532" s="4"/>
      <c r="E532" s="4"/>
      <c r="F532" s="171"/>
      <c r="G532" s="4"/>
      <c r="H532" s="4"/>
      <c r="I532" s="4"/>
      <c r="J532" s="4"/>
      <c r="K532" s="172"/>
      <c r="L532" s="4"/>
      <c r="M532" s="4"/>
      <c r="N532" s="4"/>
      <c r="O532" s="4"/>
      <c r="P532" s="171"/>
      <c r="Q532" s="4"/>
      <c r="R532" s="4"/>
      <c r="S532" s="4"/>
      <c r="T532" s="4"/>
      <c r="U532" s="172"/>
      <c r="V532" s="4"/>
      <c r="W532" s="4"/>
      <c r="X532" s="4"/>
      <c r="Y532" s="4"/>
      <c r="Z532" s="171"/>
      <c r="AA532" s="4"/>
      <c r="AB532" s="4"/>
      <c r="AC532" s="4"/>
      <c r="AD532" s="4"/>
      <c r="AE532" s="170"/>
      <c r="AF532" s="170"/>
      <c r="AG532" s="170"/>
      <c r="AH532" s="56"/>
      <c r="AI532" s="56"/>
      <c r="AJ532" s="4"/>
      <c r="AK532" s="4"/>
      <c r="AL532" s="4"/>
      <c r="AM532" s="4"/>
      <c r="AN532" s="56"/>
      <c r="AO532" s="56"/>
      <c r="AP532" s="4"/>
      <c r="AQ532" s="4"/>
      <c r="AR532" s="4"/>
      <c r="AS532" s="4"/>
      <c r="AT532" s="56"/>
      <c r="AU532" s="56"/>
      <c r="AV532" s="4"/>
      <c r="AW532" s="4"/>
      <c r="AX532" s="4"/>
      <c r="AY532" s="4"/>
      <c r="AZ532" s="56"/>
      <c r="BA532" s="56"/>
      <c r="BB532" s="4"/>
      <c r="BC532" s="4"/>
      <c r="BD532" s="4"/>
      <c r="BE532" s="4"/>
      <c r="BF532" s="56"/>
      <c r="BG532" s="56"/>
      <c r="BH532" s="4"/>
      <c r="BI532" s="4"/>
      <c r="BJ532" s="4"/>
      <c r="BK532" s="4"/>
      <c r="BL532" s="56"/>
      <c r="BM532" s="56"/>
      <c r="BN532" s="4"/>
      <c r="BO532" s="4"/>
      <c r="BP532" s="4"/>
      <c r="BQ532" s="4"/>
      <c r="BR532" s="4"/>
      <c r="BS532" s="4"/>
    </row>
    <row r="533">
      <c r="A533" s="172"/>
      <c r="B533" s="4"/>
      <c r="C533" s="4"/>
      <c r="D533" s="4"/>
      <c r="E533" s="4"/>
      <c r="F533" s="171"/>
      <c r="G533" s="4"/>
      <c r="H533" s="4"/>
      <c r="I533" s="4"/>
      <c r="J533" s="4"/>
      <c r="K533" s="172"/>
      <c r="L533" s="4"/>
      <c r="M533" s="4"/>
      <c r="N533" s="4"/>
      <c r="O533" s="4"/>
      <c r="P533" s="171"/>
      <c r="Q533" s="4"/>
      <c r="R533" s="4"/>
      <c r="S533" s="4"/>
      <c r="T533" s="4"/>
      <c r="U533" s="172"/>
      <c r="V533" s="4"/>
      <c r="W533" s="4"/>
      <c r="X533" s="4"/>
      <c r="Y533" s="4"/>
      <c r="Z533" s="171"/>
      <c r="AA533" s="4"/>
      <c r="AB533" s="4"/>
      <c r="AC533" s="4"/>
      <c r="AD533" s="4"/>
      <c r="AE533" s="170"/>
      <c r="AF533" s="170"/>
      <c r="AG533" s="170"/>
      <c r="AH533" s="56"/>
      <c r="AI533" s="56"/>
      <c r="AJ533" s="4"/>
      <c r="AK533" s="4"/>
      <c r="AL533" s="4"/>
      <c r="AM533" s="4"/>
      <c r="AN533" s="56"/>
      <c r="AO533" s="56"/>
      <c r="AP533" s="4"/>
      <c r="AQ533" s="4"/>
      <c r="AR533" s="4"/>
      <c r="AS533" s="4"/>
      <c r="AT533" s="56"/>
      <c r="AU533" s="56"/>
      <c r="AV533" s="4"/>
      <c r="AW533" s="4"/>
      <c r="AX533" s="4"/>
      <c r="AY533" s="4"/>
      <c r="AZ533" s="56"/>
      <c r="BA533" s="56"/>
      <c r="BB533" s="4"/>
      <c r="BC533" s="4"/>
      <c r="BD533" s="4"/>
      <c r="BE533" s="4"/>
      <c r="BF533" s="56"/>
      <c r="BG533" s="56"/>
      <c r="BH533" s="4"/>
      <c r="BI533" s="4"/>
      <c r="BJ533" s="4"/>
      <c r="BK533" s="4"/>
      <c r="BL533" s="56"/>
      <c r="BM533" s="56"/>
      <c r="BN533" s="4"/>
      <c r="BO533" s="4"/>
      <c r="BP533" s="4"/>
      <c r="BQ533" s="4"/>
      <c r="BR533" s="4"/>
      <c r="BS533" s="4"/>
    </row>
    <row r="534">
      <c r="A534" s="172"/>
      <c r="B534" s="4"/>
      <c r="C534" s="4"/>
      <c r="D534" s="4"/>
      <c r="E534" s="4"/>
      <c r="F534" s="171"/>
      <c r="G534" s="4"/>
      <c r="H534" s="4"/>
      <c r="I534" s="4"/>
      <c r="J534" s="4"/>
      <c r="K534" s="172"/>
      <c r="L534" s="4"/>
      <c r="M534" s="4"/>
      <c r="N534" s="4"/>
      <c r="O534" s="4"/>
      <c r="P534" s="171"/>
      <c r="Q534" s="4"/>
      <c r="R534" s="4"/>
      <c r="S534" s="4"/>
      <c r="T534" s="4"/>
      <c r="U534" s="172"/>
      <c r="V534" s="4"/>
      <c r="W534" s="4"/>
      <c r="X534" s="4"/>
      <c r="Y534" s="4"/>
      <c r="Z534" s="171"/>
      <c r="AA534" s="4"/>
      <c r="AB534" s="4"/>
      <c r="AC534" s="4"/>
      <c r="AD534" s="4"/>
      <c r="AE534" s="170"/>
      <c r="AF534" s="170"/>
      <c r="AG534" s="170"/>
      <c r="AH534" s="56"/>
      <c r="AI534" s="56"/>
      <c r="AJ534" s="4"/>
      <c r="AK534" s="4"/>
      <c r="AL534" s="4"/>
      <c r="AM534" s="4"/>
      <c r="AN534" s="56"/>
      <c r="AO534" s="56"/>
      <c r="AP534" s="4"/>
      <c r="AQ534" s="4"/>
      <c r="AR534" s="4"/>
      <c r="AS534" s="4"/>
      <c r="AT534" s="56"/>
      <c r="AU534" s="56"/>
      <c r="AV534" s="4"/>
      <c r="AW534" s="4"/>
      <c r="AX534" s="4"/>
      <c r="AY534" s="4"/>
      <c r="AZ534" s="56"/>
      <c r="BA534" s="56"/>
      <c r="BB534" s="4"/>
      <c r="BC534" s="4"/>
      <c r="BD534" s="4"/>
      <c r="BE534" s="4"/>
      <c r="BF534" s="56"/>
      <c r="BG534" s="56"/>
      <c r="BH534" s="4"/>
      <c r="BI534" s="4"/>
      <c r="BJ534" s="4"/>
      <c r="BK534" s="4"/>
      <c r="BL534" s="56"/>
      <c r="BM534" s="56"/>
      <c r="BN534" s="4"/>
      <c r="BO534" s="4"/>
      <c r="BP534" s="4"/>
      <c r="BQ534" s="4"/>
      <c r="BR534" s="4"/>
      <c r="BS534" s="4"/>
    </row>
    <row r="535">
      <c r="A535" s="172"/>
      <c r="B535" s="4"/>
      <c r="C535" s="4"/>
      <c r="D535" s="4"/>
      <c r="E535" s="4"/>
      <c r="F535" s="171"/>
      <c r="G535" s="4"/>
      <c r="H535" s="4"/>
      <c r="I535" s="4"/>
      <c r="J535" s="4"/>
      <c r="K535" s="172"/>
      <c r="L535" s="4"/>
      <c r="M535" s="4"/>
      <c r="N535" s="4"/>
      <c r="O535" s="4"/>
      <c r="P535" s="171"/>
      <c r="Q535" s="4"/>
      <c r="R535" s="4"/>
      <c r="S535" s="4"/>
      <c r="T535" s="4"/>
      <c r="U535" s="172"/>
      <c r="V535" s="4"/>
      <c r="W535" s="4"/>
      <c r="X535" s="4"/>
      <c r="Y535" s="4"/>
      <c r="Z535" s="171"/>
      <c r="AA535" s="4"/>
      <c r="AB535" s="4"/>
      <c r="AC535" s="4"/>
      <c r="AD535" s="4"/>
      <c r="AE535" s="170"/>
      <c r="AF535" s="170"/>
      <c r="AG535" s="170"/>
      <c r="AH535" s="56"/>
      <c r="AI535" s="56"/>
      <c r="AJ535" s="4"/>
      <c r="AK535" s="4"/>
      <c r="AL535" s="4"/>
      <c r="AM535" s="4"/>
      <c r="AN535" s="56"/>
      <c r="AO535" s="56"/>
      <c r="AP535" s="4"/>
      <c r="AQ535" s="4"/>
      <c r="AR535" s="4"/>
      <c r="AS535" s="4"/>
      <c r="AT535" s="56"/>
      <c r="AU535" s="56"/>
      <c r="AV535" s="4"/>
      <c r="AW535" s="4"/>
      <c r="AX535" s="4"/>
      <c r="AY535" s="4"/>
      <c r="AZ535" s="56"/>
      <c r="BA535" s="56"/>
      <c r="BB535" s="4"/>
      <c r="BC535" s="4"/>
      <c r="BD535" s="4"/>
      <c r="BE535" s="4"/>
      <c r="BF535" s="56"/>
      <c r="BG535" s="56"/>
      <c r="BH535" s="4"/>
      <c r="BI535" s="4"/>
      <c r="BJ535" s="4"/>
      <c r="BK535" s="4"/>
      <c r="BL535" s="56"/>
      <c r="BM535" s="56"/>
      <c r="BN535" s="4"/>
      <c r="BO535" s="4"/>
      <c r="BP535" s="4"/>
      <c r="BQ535" s="4"/>
      <c r="BR535" s="4"/>
      <c r="BS535" s="4"/>
    </row>
    <row r="536">
      <c r="A536" s="172"/>
      <c r="B536" s="4"/>
      <c r="C536" s="4"/>
      <c r="D536" s="4"/>
      <c r="E536" s="4"/>
      <c r="F536" s="171"/>
      <c r="G536" s="4"/>
      <c r="H536" s="4"/>
      <c r="I536" s="4"/>
      <c r="J536" s="4"/>
      <c r="K536" s="172"/>
      <c r="L536" s="4"/>
      <c r="M536" s="4"/>
      <c r="N536" s="4"/>
      <c r="O536" s="4"/>
      <c r="P536" s="171"/>
      <c r="Q536" s="4"/>
      <c r="R536" s="4"/>
      <c r="S536" s="4"/>
      <c r="T536" s="4"/>
      <c r="U536" s="172"/>
      <c r="V536" s="4"/>
      <c r="W536" s="4"/>
      <c r="X536" s="4"/>
      <c r="Y536" s="4"/>
      <c r="Z536" s="171"/>
      <c r="AA536" s="4"/>
      <c r="AB536" s="4"/>
      <c r="AC536" s="4"/>
      <c r="AD536" s="4"/>
      <c r="AE536" s="170"/>
      <c r="AF536" s="170"/>
      <c r="AG536" s="170"/>
      <c r="AH536" s="56"/>
      <c r="AI536" s="56"/>
      <c r="AJ536" s="4"/>
      <c r="AK536" s="4"/>
      <c r="AL536" s="4"/>
      <c r="AM536" s="4"/>
      <c r="AN536" s="56"/>
      <c r="AO536" s="56"/>
      <c r="AP536" s="4"/>
      <c r="AQ536" s="4"/>
      <c r="AR536" s="4"/>
      <c r="AS536" s="4"/>
      <c r="AT536" s="56"/>
      <c r="AU536" s="56"/>
      <c r="AV536" s="4"/>
      <c r="AW536" s="4"/>
      <c r="AX536" s="4"/>
      <c r="AY536" s="4"/>
      <c r="AZ536" s="56"/>
      <c r="BA536" s="56"/>
      <c r="BB536" s="4"/>
      <c r="BC536" s="4"/>
      <c r="BD536" s="4"/>
      <c r="BE536" s="4"/>
      <c r="BF536" s="56"/>
      <c r="BG536" s="56"/>
      <c r="BH536" s="4"/>
      <c r="BI536" s="4"/>
      <c r="BJ536" s="4"/>
      <c r="BK536" s="4"/>
      <c r="BL536" s="56"/>
      <c r="BM536" s="56"/>
      <c r="BN536" s="4"/>
      <c r="BO536" s="4"/>
      <c r="BP536" s="4"/>
      <c r="BQ536" s="4"/>
      <c r="BR536" s="4"/>
      <c r="BS536" s="4"/>
    </row>
    <row r="537">
      <c r="A537" s="172"/>
      <c r="B537" s="4"/>
      <c r="C537" s="4"/>
      <c r="D537" s="4"/>
      <c r="E537" s="4"/>
      <c r="F537" s="171"/>
      <c r="G537" s="4"/>
      <c r="H537" s="4"/>
      <c r="I537" s="4"/>
      <c r="J537" s="4"/>
      <c r="K537" s="172"/>
      <c r="L537" s="4"/>
      <c r="M537" s="4"/>
      <c r="N537" s="4"/>
      <c r="O537" s="4"/>
      <c r="P537" s="171"/>
      <c r="Q537" s="4"/>
      <c r="R537" s="4"/>
      <c r="S537" s="4"/>
      <c r="T537" s="4"/>
      <c r="U537" s="172"/>
      <c r="V537" s="4"/>
      <c r="W537" s="4"/>
      <c r="X537" s="4"/>
      <c r="Y537" s="4"/>
      <c r="Z537" s="171"/>
      <c r="AA537" s="4"/>
      <c r="AB537" s="4"/>
      <c r="AC537" s="4"/>
      <c r="AD537" s="4"/>
      <c r="AE537" s="170"/>
      <c r="AF537" s="170"/>
      <c r="AG537" s="170"/>
      <c r="AH537" s="56"/>
      <c r="AI537" s="56"/>
      <c r="AJ537" s="4"/>
      <c r="AK537" s="4"/>
      <c r="AL537" s="4"/>
      <c r="AM537" s="4"/>
      <c r="AN537" s="56"/>
      <c r="AO537" s="56"/>
      <c r="AP537" s="4"/>
      <c r="AQ537" s="4"/>
      <c r="AR537" s="4"/>
      <c r="AS537" s="4"/>
      <c r="AT537" s="56"/>
      <c r="AU537" s="56"/>
      <c r="AV537" s="4"/>
      <c r="AW537" s="4"/>
      <c r="AX537" s="4"/>
      <c r="AY537" s="4"/>
      <c r="AZ537" s="56"/>
      <c r="BA537" s="56"/>
      <c r="BB537" s="4"/>
      <c r="BC537" s="4"/>
      <c r="BD537" s="4"/>
      <c r="BE537" s="4"/>
      <c r="BF537" s="56"/>
      <c r="BG537" s="56"/>
      <c r="BH537" s="4"/>
      <c r="BI537" s="4"/>
      <c r="BJ537" s="4"/>
      <c r="BK537" s="4"/>
      <c r="BL537" s="56"/>
      <c r="BM537" s="56"/>
      <c r="BN537" s="4"/>
      <c r="BO537" s="4"/>
      <c r="BP537" s="4"/>
      <c r="BQ537" s="4"/>
      <c r="BR537" s="4"/>
      <c r="BS537" s="4"/>
    </row>
    <row r="538">
      <c r="A538" s="172"/>
      <c r="B538" s="4"/>
      <c r="C538" s="4"/>
      <c r="D538" s="4"/>
      <c r="E538" s="4"/>
      <c r="F538" s="171"/>
      <c r="G538" s="4"/>
      <c r="H538" s="4"/>
      <c r="I538" s="4"/>
      <c r="J538" s="4"/>
      <c r="K538" s="172"/>
      <c r="L538" s="4"/>
      <c r="M538" s="4"/>
      <c r="N538" s="4"/>
      <c r="O538" s="4"/>
      <c r="P538" s="171"/>
      <c r="Q538" s="4"/>
      <c r="R538" s="4"/>
      <c r="S538" s="4"/>
      <c r="T538" s="4"/>
      <c r="U538" s="172"/>
      <c r="V538" s="4"/>
      <c r="W538" s="4"/>
      <c r="X538" s="4"/>
      <c r="Y538" s="4"/>
      <c r="Z538" s="171"/>
      <c r="AA538" s="4"/>
      <c r="AB538" s="4"/>
      <c r="AC538" s="4"/>
      <c r="AD538" s="4"/>
      <c r="AE538" s="170"/>
      <c r="AF538" s="170"/>
      <c r="AG538" s="170"/>
      <c r="AH538" s="56"/>
      <c r="AI538" s="56"/>
      <c r="AJ538" s="4"/>
      <c r="AK538" s="4"/>
      <c r="AL538" s="4"/>
      <c r="AM538" s="4"/>
      <c r="AN538" s="56"/>
      <c r="AO538" s="56"/>
      <c r="AP538" s="4"/>
      <c r="AQ538" s="4"/>
      <c r="AR538" s="4"/>
      <c r="AS538" s="4"/>
      <c r="AT538" s="56"/>
      <c r="AU538" s="56"/>
      <c r="AV538" s="4"/>
      <c r="AW538" s="4"/>
      <c r="AX538" s="4"/>
      <c r="AY538" s="4"/>
      <c r="AZ538" s="56"/>
      <c r="BA538" s="56"/>
      <c r="BB538" s="4"/>
      <c r="BC538" s="4"/>
      <c r="BD538" s="4"/>
      <c r="BE538" s="4"/>
      <c r="BF538" s="56"/>
      <c r="BG538" s="56"/>
      <c r="BH538" s="4"/>
      <c r="BI538" s="4"/>
      <c r="BJ538" s="4"/>
      <c r="BK538" s="4"/>
      <c r="BL538" s="56"/>
      <c r="BM538" s="56"/>
      <c r="BN538" s="4"/>
      <c r="BO538" s="4"/>
      <c r="BP538" s="4"/>
      <c r="BQ538" s="4"/>
      <c r="BR538" s="4"/>
      <c r="BS538" s="4"/>
    </row>
    <row r="539">
      <c r="A539" s="172"/>
      <c r="B539" s="4"/>
      <c r="C539" s="4"/>
      <c r="D539" s="4"/>
      <c r="E539" s="4"/>
      <c r="F539" s="171"/>
      <c r="G539" s="4"/>
      <c r="H539" s="4"/>
      <c r="I539" s="4"/>
      <c r="J539" s="4"/>
      <c r="K539" s="172"/>
      <c r="L539" s="4"/>
      <c r="M539" s="4"/>
      <c r="N539" s="4"/>
      <c r="O539" s="4"/>
      <c r="P539" s="171"/>
      <c r="Q539" s="4"/>
      <c r="R539" s="4"/>
      <c r="S539" s="4"/>
      <c r="T539" s="4"/>
      <c r="U539" s="172"/>
      <c r="V539" s="4"/>
      <c r="W539" s="4"/>
      <c r="X539" s="4"/>
      <c r="Y539" s="4"/>
      <c r="Z539" s="171"/>
      <c r="AA539" s="4"/>
      <c r="AB539" s="4"/>
      <c r="AC539" s="4"/>
      <c r="AD539" s="4"/>
      <c r="AE539" s="170"/>
      <c r="AF539" s="170"/>
      <c r="AG539" s="170"/>
      <c r="AH539" s="56"/>
      <c r="AI539" s="56"/>
      <c r="AJ539" s="4"/>
      <c r="AK539" s="4"/>
      <c r="AL539" s="4"/>
      <c r="AM539" s="4"/>
      <c r="AN539" s="56"/>
      <c r="AO539" s="56"/>
      <c r="AP539" s="4"/>
      <c r="AQ539" s="4"/>
      <c r="AR539" s="4"/>
      <c r="AS539" s="4"/>
      <c r="AT539" s="56"/>
      <c r="AU539" s="56"/>
      <c r="AV539" s="4"/>
      <c r="AW539" s="4"/>
      <c r="AX539" s="4"/>
      <c r="AY539" s="4"/>
      <c r="AZ539" s="56"/>
      <c r="BA539" s="56"/>
      <c r="BB539" s="4"/>
      <c r="BC539" s="4"/>
      <c r="BD539" s="4"/>
      <c r="BE539" s="4"/>
      <c r="BF539" s="56"/>
      <c r="BG539" s="56"/>
      <c r="BH539" s="4"/>
      <c r="BI539" s="4"/>
      <c r="BJ539" s="4"/>
      <c r="BK539" s="4"/>
      <c r="BL539" s="56"/>
      <c r="BM539" s="56"/>
      <c r="BN539" s="4"/>
      <c r="BO539" s="4"/>
      <c r="BP539" s="4"/>
      <c r="BQ539" s="4"/>
      <c r="BR539" s="4"/>
      <c r="BS539" s="4"/>
    </row>
    <row r="540">
      <c r="A540" s="172"/>
      <c r="B540" s="4"/>
      <c r="C540" s="4"/>
      <c r="D540" s="4"/>
      <c r="E540" s="4"/>
      <c r="F540" s="171"/>
      <c r="G540" s="4"/>
      <c r="H540" s="4"/>
      <c r="I540" s="4"/>
      <c r="J540" s="4"/>
      <c r="K540" s="172"/>
      <c r="L540" s="4"/>
      <c r="M540" s="4"/>
      <c r="N540" s="4"/>
      <c r="O540" s="4"/>
      <c r="P540" s="171"/>
      <c r="Q540" s="4"/>
      <c r="R540" s="4"/>
      <c r="S540" s="4"/>
      <c r="T540" s="4"/>
      <c r="U540" s="172"/>
      <c r="V540" s="4"/>
      <c r="W540" s="4"/>
      <c r="X540" s="4"/>
      <c r="Y540" s="4"/>
      <c r="Z540" s="171"/>
      <c r="AA540" s="4"/>
      <c r="AB540" s="4"/>
      <c r="AC540" s="4"/>
      <c r="AD540" s="4"/>
      <c r="AE540" s="170"/>
      <c r="AF540" s="170"/>
      <c r="AG540" s="170"/>
      <c r="AH540" s="56"/>
      <c r="AI540" s="56"/>
      <c r="AJ540" s="4"/>
      <c r="AK540" s="4"/>
      <c r="AL540" s="4"/>
      <c r="AM540" s="4"/>
      <c r="AN540" s="56"/>
      <c r="AO540" s="56"/>
      <c r="AP540" s="4"/>
      <c r="AQ540" s="4"/>
      <c r="AR540" s="4"/>
      <c r="AS540" s="4"/>
      <c r="AT540" s="56"/>
      <c r="AU540" s="56"/>
      <c r="AV540" s="4"/>
      <c r="AW540" s="4"/>
      <c r="AX540" s="4"/>
      <c r="AY540" s="4"/>
      <c r="AZ540" s="56"/>
      <c r="BA540" s="56"/>
      <c r="BB540" s="4"/>
      <c r="BC540" s="4"/>
      <c r="BD540" s="4"/>
      <c r="BE540" s="4"/>
      <c r="BF540" s="56"/>
      <c r="BG540" s="56"/>
      <c r="BH540" s="4"/>
      <c r="BI540" s="4"/>
      <c r="BJ540" s="4"/>
      <c r="BK540" s="4"/>
      <c r="BL540" s="56"/>
      <c r="BM540" s="56"/>
      <c r="BN540" s="4"/>
      <c r="BO540" s="4"/>
      <c r="BP540" s="4"/>
      <c r="BQ540" s="4"/>
      <c r="BR540" s="4"/>
      <c r="BS540" s="4"/>
    </row>
    <row r="541">
      <c r="A541" s="172"/>
      <c r="B541" s="4"/>
      <c r="C541" s="4"/>
      <c r="D541" s="4"/>
      <c r="E541" s="4"/>
      <c r="F541" s="171"/>
      <c r="G541" s="4"/>
      <c r="H541" s="4"/>
      <c r="I541" s="4"/>
      <c r="J541" s="4"/>
      <c r="K541" s="172"/>
      <c r="L541" s="4"/>
      <c r="M541" s="4"/>
      <c r="N541" s="4"/>
      <c r="O541" s="4"/>
      <c r="P541" s="171"/>
      <c r="Q541" s="4"/>
      <c r="R541" s="4"/>
      <c r="S541" s="4"/>
      <c r="T541" s="4"/>
      <c r="U541" s="172"/>
      <c r="V541" s="4"/>
      <c r="W541" s="4"/>
      <c r="X541" s="4"/>
      <c r="Y541" s="4"/>
      <c r="Z541" s="171"/>
      <c r="AA541" s="4"/>
      <c r="AB541" s="4"/>
      <c r="AC541" s="4"/>
      <c r="AD541" s="4"/>
      <c r="AE541" s="170"/>
      <c r="AF541" s="170"/>
      <c r="AG541" s="170"/>
      <c r="AH541" s="56"/>
      <c r="AI541" s="56"/>
      <c r="AJ541" s="4"/>
      <c r="AK541" s="4"/>
      <c r="AL541" s="4"/>
      <c r="AM541" s="4"/>
      <c r="AN541" s="56"/>
      <c r="AO541" s="56"/>
      <c r="AP541" s="4"/>
      <c r="AQ541" s="4"/>
      <c r="AR541" s="4"/>
      <c r="AS541" s="4"/>
      <c r="AT541" s="56"/>
      <c r="AU541" s="56"/>
      <c r="AV541" s="4"/>
      <c r="AW541" s="4"/>
      <c r="AX541" s="4"/>
      <c r="AY541" s="4"/>
      <c r="AZ541" s="56"/>
      <c r="BA541" s="56"/>
      <c r="BB541" s="4"/>
      <c r="BC541" s="4"/>
      <c r="BD541" s="4"/>
      <c r="BE541" s="4"/>
      <c r="BF541" s="56"/>
      <c r="BG541" s="56"/>
      <c r="BH541" s="4"/>
      <c r="BI541" s="4"/>
      <c r="BJ541" s="4"/>
      <c r="BK541" s="4"/>
      <c r="BL541" s="56"/>
      <c r="BM541" s="56"/>
      <c r="BN541" s="4"/>
      <c r="BO541" s="4"/>
      <c r="BP541" s="4"/>
      <c r="BQ541" s="4"/>
      <c r="BR541" s="4"/>
      <c r="BS541" s="4"/>
    </row>
    <row r="542">
      <c r="A542" s="172"/>
      <c r="B542" s="4"/>
      <c r="C542" s="4"/>
      <c r="D542" s="4"/>
      <c r="E542" s="4"/>
      <c r="F542" s="171"/>
      <c r="G542" s="4"/>
      <c r="H542" s="4"/>
      <c r="I542" s="4"/>
      <c r="J542" s="4"/>
      <c r="K542" s="172"/>
      <c r="L542" s="4"/>
      <c r="M542" s="4"/>
      <c r="N542" s="4"/>
      <c r="O542" s="4"/>
      <c r="P542" s="171"/>
      <c r="Q542" s="4"/>
      <c r="R542" s="4"/>
      <c r="S542" s="4"/>
      <c r="T542" s="4"/>
      <c r="U542" s="172"/>
      <c r="V542" s="4"/>
      <c r="W542" s="4"/>
      <c r="X542" s="4"/>
      <c r="Y542" s="4"/>
      <c r="Z542" s="171"/>
      <c r="AA542" s="4"/>
      <c r="AB542" s="4"/>
      <c r="AC542" s="4"/>
      <c r="AD542" s="4"/>
      <c r="AE542" s="170"/>
      <c r="AF542" s="170"/>
      <c r="AG542" s="170"/>
      <c r="AH542" s="56"/>
      <c r="AI542" s="56"/>
      <c r="AJ542" s="4"/>
      <c r="AK542" s="4"/>
      <c r="AL542" s="4"/>
      <c r="AM542" s="4"/>
      <c r="AN542" s="56"/>
      <c r="AO542" s="56"/>
      <c r="AP542" s="4"/>
      <c r="AQ542" s="4"/>
      <c r="AR542" s="4"/>
      <c r="AS542" s="4"/>
      <c r="AT542" s="56"/>
      <c r="AU542" s="56"/>
      <c r="AV542" s="4"/>
      <c r="AW542" s="4"/>
      <c r="AX542" s="4"/>
      <c r="AY542" s="4"/>
      <c r="AZ542" s="56"/>
      <c r="BA542" s="56"/>
      <c r="BB542" s="4"/>
      <c r="BC542" s="4"/>
      <c r="BD542" s="4"/>
      <c r="BE542" s="4"/>
      <c r="BF542" s="56"/>
      <c r="BG542" s="56"/>
      <c r="BH542" s="4"/>
      <c r="BI542" s="4"/>
      <c r="BJ542" s="4"/>
      <c r="BK542" s="4"/>
      <c r="BL542" s="56"/>
      <c r="BM542" s="56"/>
      <c r="BN542" s="4"/>
      <c r="BO542" s="4"/>
      <c r="BP542" s="4"/>
      <c r="BQ542" s="4"/>
      <c r="BR542" s="4"/>
      <c r="BS542" s="4"/>
    </row>
    <row r="543">
      <c r="A543" s="172"/>
      <c r="B543" s="4"/>
      <c r="C543" s="4"/>
      <c r="D543" s="4"/>
      <c r="E543" s="4"/>
      <c r="F543" s="171"/>
      <c r="G543" s="4"/>
      <c r="H543" s="4"/>
      <c r="I543" s="4"/>
      <c r="J543" s="4"/>
      <c r="K543" s="172"/>
      <c r="L543" s="4"/>
      <c r="M543" s="4"/>
      <c r="N543" s="4"/>
      <c r="O543" s="4"/>
      <c r="P543" s="171"/>
      <c r="Q543" s="4"/>
      <c r="R543" s="4"/>
      <c r="S543" s="4"/>
      <c r="T543" s="4"/>
      <c r="U543" s="172"/>
      <c r="V543" s="4"/>
      <c r="W543" s="4"/>
      <c r="X543" s="4"/>
      <c r="Y543" s="4"/>
      <c r="Z543" s="171"/>
      <c r="AA543" s="4"/>
      <c r="AB543" s="4"/>
      <c r="AC543" s="4"/>
      <c r="AD543" s="4"/>
      <c r="AE543" s="170"/>
      <c r="AF543" s="170"/>
      <c r="AG543" s="170"/>
      <c r="AH543" s="56"/>
      <c r="AI543" s="56"/>
      <c r="AJ543" s="4"/>
      <c r="AK543" s="4"/>
      <c r="AL543" s="4"/>
      <c r="AM543" s="4"/>
      <c r="AN543" s="56"/>
      <c r="AO543" s="56"/>
      <c r="AP543" s="4"/>
      <c r="AQ543" s="4"/>
      <c r="AR543" s="4"/>
      <c r="AS543" s="4"/>
      <c r="AT543" s="56"/>
      <c r="AU543" s="56"/>
      <c r="AV543" s="4"/>
      <c r="AW543" s="4"/>
      <c r="AX543" s="4"/>
      <c r="AY543" s="4"/>
      <c r="AZ543" s="56"/>
      <c r="BA543" s="56"/>
      <c r="BB543" s="4"/>
      <c r="BC543" s="4"/>
      <c r="BD543" s="4"/>
      <c r="BE543" s="4"/>
      <c r="BF543" s="56"/>
      <c r="BG543" s="56"/>
      <c r="BH543" s="4"/>
      <c r="BI543" s="4"/>
      <c r="BJ543" s="4"/>
      <c r="BK543" s="4"/>
      <c r="BL543" s="56"/>
      <c r="BM543" s="56"/>
      <c r="BN543" s="4"/>
      <c r="BO543" s="4"/>
      <c r="BP543" s="4"/>
      <c r="BQ543" s="4"/>
      <c r="BR543" s="4"/>
      <c r="BS543" s="4"/>
    </row>
    <row r="544">
      <c r="A544" s="172"/>
      <c r="B544" s="4"/>
      <c r="C544" s="4"/>
      <c r="D544" s="4"/>
      <c r="E544" s="4"/>
      <c r="F544" s="171"/>
      <c r="G544" s="4"/>
      <c r="H544" s="4"/>
      <c r="I544" s="4"/>
      <c r="J544" s="4"/>
      <c r="K544" s="172"/>
      <c r="L544" s="4"/>
      <c r="M544" s="4"/>
      <c r="N544" s="4"/>
      <c r="O544" s="4"/>
      <c r="P544" s="171"/>
      <c r="Q544" s="4"/>
      <c r="R544" s="4"/>
      <c r="S544" s="4"/>
      <c r="T544" s="4"/>
      <c r="U544" s="172"/>
      <c r="V544" s="4"/>
      <c r="W544" s="4"/>
      <c r="X544" s="4"/>
      <c r="Y544" s="4"/>
      <c r="Z544" s="171"/>
      <c r="AA544" s="4"/>
      <c r="AB544" s="4"/>
      <c r="AC544" s="4"/>
      <c r="AD544" s="4"/>
      <c r="AE544" s="170"/>
      <c r="AF544" s="170"/>
      <c r="AG544" s="170"/>
      <c r="AH544" s="56"/>
      <c r="AI544" s="56"/>
      <c r="AJ544" s="4"/>
      <c r="AK544" s="4"/>
      <c r="AL544" s="4"/>
      <c r="AM544" s="4"/>
      <c r="AN544" s="56"/>
      <c r="AO544" s="56"/>
      <c r="AP544" s="4"/>
      <c r="AQ544" s="4"/>
      <c r="AR544" s="4"/>
      <c r="AS544" s="4"/>
      <c r="AT544" s="56"/>
      <c r="AU544" s="56"/>
      <c r="AV544" s="4"/>
      <c r="AW544" s="4"/>
      <c r="AX544" s="4"/>
      <c r="AY544" s="4"/>
      <c r="AZ544" s="56"/>
      <c r="BA544" s="56"/>
      <c r="BB544" s="4"/>
      <c r="BC544" s="4"/>
      <c r="BD544" s="4"/>
      <c r="BE544" s="4"/>
      <c r="BF544" s="56"/>
      <c r="BG544" s="56"/>
      <c r="BH544" s="4"/>
      <c r="BI544" s="4"/>
      <c r="BJ544" s="4"/>
      <c r="BK544" s="4"/>
      <c r="BL544" s="56"/>
      <c r="BM544" s="56"/>
      <c r="BN544" s="4"/>
      <c r="BO544" s="4"/>
      <c r="BP544" s="4"/>
      <c r="BQ544" s="4"/>
      <c r="BR544" s="4"/>
      <c r="BS544" s="4"/>
    </row>
    <row r="545">
      <c r="A545" s="172"/>
      <c r="B545" s="4"/>
      <c r="C545" s="4"/>
      <c r="D545" s="4"/>
      <c r="E545" s="4"/>
      <c r="F545" s="171"/>
      <c r="G545" s="4"/>
      <c r="H545" s="4"/>
      <c r="I545" s="4"/>
      <c r="J545" s="4"/>
      <c r="K545" s="172"/>
      <c r="L545" s="4"/>
      <c r="M545" s="4"/>
      <c r="N545" s="4"/>
      <c r="O545" s="4"/>
      <c r="P545" s="171"/>
      <c r="Q545" s="4"/>
      <c r="R545" s="4"/>
      <c r="S545" s="4"/>
      <c r="T545" s="4"/>
      <c r="U545" s="172"/>
      <c r="V545" s="4"/>
      <c r="W545" s="4"/>
      <c r="X545" s="4"/>
      <c r="Y545" s="4"/>
      <c r="Z545" s="171"/>
      <c r="AA545" s="4"/>
      <c r="AB545" s="4"/>
      <c r="AC545" s="4"/>
      <c r="AD545" s="4"/>
      <c r="AE545" s="170"/>
      <c r="AF545" s="170"/>
      <c r="AG545" s="170"/>
      <c r="AH545" s="56"/>
      <c r="AI545" s="56"/>
      <c r="AJ545" s="4"/>
      <c r="AK545" s="4"/>
      <c r="AL545" s="4"/>
      <c r="AM545" s="4"/>
      <c r="AN545" s="56"/>
      <c r="AO545" s="56"/>
      <c r="AP545" s="4"/>
      <c r="AQ545" s="4"/>
      <c r="AR545" s="4"/>
      <c r="AS545" s="4"/>
      <c r="AT545" s="56"/>
      <c r="AU545" s="56"/>
      <c r="AV545" s="4"/>
      <c r="AW545" s="4"/>
      <c r="AX545" s="4"/>
      <c r="AY545" s="4"/>
      <c r="AZ545" s="56"/>
      <c r="BA545" s="56"/>
      <c r="BB545" s="4"/>
      <c r="BC545" s="4"/>
      <c r="BD545" s="4"/>
      <c r="BE545" s="4"/>
      <c r="BF545" s="56"/>
      <c r="BG545" s="56"/>
      <c r="BH545" s="4"/>
      <c r="BI545" s="4"/>
      <c r="BJ545" s="4"/>
      <c r="BK545" s="4"/>
      <c r="BL545" s="56"/>
      <c r="BM545" s="56"/>
      <c r="BN545" s="4"/>
      <c r="BO545" s="4"/>
      <c r="BP545" s="4"/>
      <c r="BQ545" s="4"/>
      <c r="BR545" s="4"/>
      <c r="BS545" s="4"/>
    </row>
    <row r="546">
      <c r="A546" s="172"/>
      <c r="B546" s="4"/>
      <c r="C546" s="4"/>
      <c r="D546" s="4"/>
      <c r="E546" s="4"/>
      <c r="F546" s="171"/>
      <c r="G546" s="4"/>
      <c r="H546" s="4"/>
      <c r="I546" s="4"/>
      <c r="J546" s="4"/>
      <c r="K546" s="172"/>
      <c r="L546" s="4"/>
      <c r="M546" s="4"/>
      <c r="N546" s="4"/>
      <c r="O546" s="4"/>
      <c r="P546" s="171"/>
      <c r="Q546" s="4"/>
      <c r="R546" s="4"/>
      <c r="S546" s="4"/>
      <c r="T546" s="4"/>
      <c r="U546" s="172"/>
      <c r="V546" s="4"/>
      <c r="W546" s="4"/>
      <c r="X546" s="4"/>
      <c r="Y546" s="4"/>
      <c r="Z546" s="171"/>
      <c r="AA546" s="4"/>
      <c r="AB546" s="4"/>
      <c r="AC546" s="4"/>
      <c r="AD546" s="4"/>
      <c r="AE546" s="170"/>
      <c r="AF546" s="170"/>
      <c r="AG546" s="170"/>
      <c r="AH546" s="56"/>
      <c r="AI546" s="56"/>
      <c r="AJ546" s="4"/>
      <c r="AK546" s="4"/>
      <c r="AL546" s="4"/>
      <c r="AM546" s="4"/>
      <c r="AN546" s="56"/>
      <c r="AO546" s="56"/>
      <c r="AP546" s="4"/>
      <c r="AQ546" s="4"/>
      <c r="AR546" s="4"/>
      <c r="AS546" s="4"/>
      <c r="AT546" s="56"/>
      <c r="AU546" s="56"/>
      <c r="AV546" s="4"/>
      <c r="AW546" s="4"/>
      <c r="AX546" s="4"/>
      <c r="AY546" s="4"/>
      <c r="AZ546" s="56"/>
      <c r="BA546" s="56"/>
      <c r="BB546" s="4"/>
      <c r="BC546" s="4"/>
      <c r="BD546" s="4"/>
      <c r="BE546" s="4"/>
      <c r="BF546" s="56"/>
      <c r="BG546" s="56"/>
      <c r="BH546" s="4"/>
      <c r="BI546" s="4"/>
      <c r="BJ546" s="4"/>
      <c r="BK546" s="4"/>
      <c r="BL546" s="56"/>
      <c r="BM546" s="56"/>
      <c r="BN546" s="4"/>
      <c r="BO546" s="4"/>
      <c r="BP546" s="4"/>
      <c r="BQ546" s="4"/>
      <c r="BR546" s="4"/>
      <c r="BS546" s="4"/>
    </row>
    <row r="547">
      <c r="A547" s="172"/>
      <c r="B547" s="4"/>
      <c r="C547" s="4"/>
      <c r="D547" s="4"/>
      <c r="E547" s="4"/>
      <c r="F547" s="171"/>
      <c r="G547" s="4"/>
      <c r="H547" s="4"/>
      <c r="I547" s="4"/>
      <c r="J547" s="4"/>
      <c r="K547" s="172"/>
      <c r="L547" s="4"/>
      <c r="M547" s="4"/>
      <c r="N547" s="4"/>
      <c r="O547" s="4"/>
      <c r="P547" s="171"/>
      <c r="Q547" s="4"/>
      <c r="R547" s="4"/>
      <c r="S547" s="4"/>
      <c r="T547" s="4"/>
      <c r="U547" s="172"/>
      <c r="V547" s="4"/>
      <c r="W547" s="4"/>
      <c r="X547" s="4"/>
      <c r="Y547" s="4"/>
      <c r="Z547" s="171"/>
      <c r="AA547" s="4"/>
      <c r="AB547" s="4"/>
      <c r="AC547" s="4"/>
      <c r="AD547" s="4"/>
      <c r="AE547" s="170"/>
      <c r="AF547" s="170"/>
      <c r="AG547" s="170"/>
      <c r="AH547" s="56"/>
      <c r="AI547" s="56"/>
      <c r="AJ547" s="4"/>
      <c r="AK547" s="4"/>
      <c r="AL547" s="4"/>
      <c r="AM547" s="4"/>
      <c r="AN547" s="56"/>
      <c r="AO547" s="56"/>
      <c r="AP547" s="4"/>
      <c r="AQ547" s="4"/>
      <c r="AR547" s="4"/>
      <c r="AS547" s="4"/>
      <c r="AT547" s="56"/>
      <c r="AU547" s="56"/>
      <c r="AV547" s="4"/>
      <c r="AW547" s="4"/>
      <c r="AX547" s="4"/>
      <c r="AY547" s="4"/>
      <c r="AZ547" s="56"/>
      <c r="BA547" s="56"/>
      <c r="BB547" s="4"/>
      <c r="BC547" s="4"/>
      <c r="BD547" s="4"/>
      <c r="BE547" s="4"/>
      <c r="BF547" s="56"/>
      <c r="BG547" s="56"/>
      <c r="BH547" s="4"/>
      <c r="BI547" s="4"/>
      <c r="BJ547" s="4"/>
      <c r="BK547" s="4"/>
      <c r="BL547" s="56"/>
      <c r="BM547" s="56"/>
      <c r="BN547" s="4"/>
      <c r="BO547" s="4"/>
      <c r="BP547" s="4"/>
      <c r="BQ547" s="4"/>
      <c r="BR547" s="4"/>
      <c r="BS547" s="4"/>
    </row>
    <row r="548">
      <c r="A548" s="172"/>
      <c r="B548" s="4"/>
      <c r="C548" s="4"/>
      <c r="D548" s="4"/>
      <c r="E548" s="4"/>
      <c r="F548" s="171"/>
      <c r="G548" s="4"/>
      <c r="H548" s="4"/>
      <c r="I548" s="4"/>
      <c r="J548" s="4"/>
      <c r="K548" s="172"/>
      <c r="L548" s="4"/>
      <c r="M548" s="4"/>
      <c r="N548" s="4"/>
      <c r="O548" s="4"/>
      <c r="P548" s="171"/>
      <c r="Q548" s="4"/>
      <c r="R548" s="4"/>
      <c r="S548" s="4"/>
      <c r="T548" s="4"/>
      <c r="U548" s="172"/>
      <c r="V548" s="4"/>
      <c r="W548" s="4"/>
      <c r="X548" s="4"/>
      <c r="Y548" s="4"/>
      <c r="Z548" s="171"/>
      <c r="AA548" s="4"/>
      <c r="AB548" s="4"/>
      <c r="AC548" s="4"/>
      <c r="AD548" s="4"/>
      <c r="AE548" s="170"/>
      <c r="AF548" s="170"/>
      <c r="AG548" s="170"/>
      <c r="AH548" s="56"/>
      <c r="AI548" s="56"/>
      <c r="AJ548" s="4"/>
      <c r="AK548" s="4"/>
      <c r="AL548" s="4"/>
      <c r="AM548" s="4"/>
      <c r="AN548" s="56"/>
      <c r="AO548" s="56"/>
      <c r="AP548" s="4"/>
      <c r="AQ548" s="4"/>
      <c r="AR548" s="4"/>
      <c r="AS548" s="4"/>
      <c r="AT548" s="56"/>
      <c r="AU548" s="56"/>
      <c r="AV548" s="4"/>
      <c r="AW548" s="4"/>
      <c r="AX548" s="4"/>
      <c r="AY548" s="4"/>
      <c r="AZ548" s="56"/>
      <c r="BA548" s="56"/>
      <c r="BB548" s="4"/>
      <c r="BC548" s="4"/>
      <c r="BD548" s="4"/>
      <c r="BE548" s="4"/>
      <c r="BF548" s="56"/>
      <c r="BG548" s="56"/>
      <c r="BH548" s="4"/>
      <c r="BI548" s="4"/>
      <c r="BJ548" s="4"/>
      <c r="BK548" s="4"/>
      <c r="BL548" s="56"/>
      <c r="BM548" s="56"/>
      <c r="BN548" s="4"/>
      <c r="BO548" s="4"/>
      <c r="BP548" s="4"/>
      <c r="BQ548" s="4"/>
      <c r="BR548" s="4"/>
      <c r="BS548" s="4"/>
    </row>
    <row r="549">
      <c r="A549" s="172"/>
      <c r="B549" s="4"/>
      <c r="C549" s="4"/>
      <c r="D549" s="4"/>
      <c r="E549" s="4"/>
      <c r="F549" s="171"/>
      <c r="G549" s="4"/>
      <c r="H549" s="4"/>
      <c r="I549" s="4"/>
      <c r="J549" s="4"/>
      <c r="K549" s="172"/>
      <c r="L549" s="4"/>
      <c r="M549" s="4"/>
      <c r="N549" s="4"/>
      <c r="O549" s="4"/>
      <c r="P549" s="171"/>
      <c r="Q549" s="4"/>
      <c r="R549" s="4"/>
      <c r="S549" s="4"/>
      <c r="T549" s="4"/>
      <c r="U549" s="172"/>
      <c r="V549" s="4"/>
      <c r="W549" s="4"/>
      <c r="X549" s="4"/>
      <c r="Y549" s="4"/>
      <c r="Z549" s="171"/>
      <c r="AA549" s="4"/>
      <c r="AB549" s="4"/>
      <c r="AC549" s="4"/>
      <c r="AD549" s="4"/>
      <c r="AE549" s="170"/>
      <c r="AF549" s="170"/>
      <c r="AG549" s="170"/>
      <c r="AH549" s="56"/>
      <c r="AI549" s="56"/>
      <c r="AJ549" s="4"/>
      <c r="AK549" s="4"/>
      <c r="AL549" s="4"/>
      <c r="AM549" s="4"/>
      <c r="AN549" s="56"/>
      <c r="AO549" s="56"/>
      <c r="AP549" s="4"/>
      <c r="AQ549" s="4"/>
      <c r="AR549" s="4"/>
      <c r="AS549" s="4"/>
      <c r="AT549" s="56"/>
      <c r="AU549" s="56"/>
      <c r="AV549" s="4"/>
      <c r="AW549" s="4"/>
      <c r="AX549" s="4"/>
      <c r="AY549" s="4"/>
      <c r="AZ549" s="56"/>
      <c r="BA549" s="56"/>
      <c r="BB549" s="4"/>
      <c r="BC549" s="4"/>
      <c r="BD549" s="4"/>
      <c r="BE549" s="4"/>
      <c r="BF549" s="56"/>
      <c r="BG549" s="56"/>
      <c r="BH549" s="4"/>
      <c r="BI549" s="4"/>
      <c r="BJ549" s="4"/>
      <c r="BK549" s="4"/>
      <c r="BL549" s="56"/>
      <c r="BM549" s="56"/>
      <c r="BN549" s="4"/>
      <c r="BO549" s="4"/>
      <c r="BP549" s="4"/>
      <c r="BQ549" s="4"/>
      <c r="BR549" s="4"/>
      <c r="BS549" s="4"/>
    </row>
    <row r="550">
      <c r="A550" s="172"/>
      <c r="B550" s="4"/>
      <c r="C550" s="4"/>
      <c r="D550" s="4"/>
      <c r="E550" s="4"/>
      <c r="F550" s="171"/>
      <c r="G550" s="4"/>
      <c r="H550" s="4"/>
      <c r="I550" s="4"/>
      <c r="J550" s="4"/>
      <c r="K550" s="172"/>
      <c r="L550" s="4"/>
      <c r="M550" s="4"/>
      <c r="N550" s="4"/>
      <c r="O550" s="4"/>
      <c r="P550" s="171"/>
      <c r="Q550" s="4"/>
      <c r="R550" s="4"/>
      <c r="S550" s="4"/>
      <c r="T550" s="4"/>
      <c r="U550" s="172"/>
      <c r="V550" s="4"/>
      <c r="W550" s="4"/>
      <c r="X550" s="4"/>
      <c r="Y550" s="4"/>
      <c r="Z550" s="171"/>
      <c r="AA550" s="4"/>
      <c r="AB550" s="4"/>
      <c r="AC550" s="4"/>
      <c r="AD550" s="4"/>
      <c r="AE550" s="170"/>
      <c r="AF550" s="170"/>
      <c r="AG550" s="170"/>
      <c r="AH550" s="56"/>
      <c r="AI550" s="56"/>
      <c r="AJ550" s="4"/>
      <c r="AK550" s="4"/>
      <c r="AL550" s="4"/>
      <c r="AM550" s="4"/>
      <c r="AN550" s="56"/>
      <c r="AO550" s="56"/>
      <c r="AP550" s="4"/>
      <c r="AQ550" s="4"/>
      <c r="AR550" s="4"/>
      <c r="AS550" s="4"/>
      <c r="AT550" s="56"/>
      <c r="AU550" s="56"/>
      <c r="AV550" s="4"/>
      <c r="AW550" s="4"/>
      <c r="AX550" s="4"/>
      <c r="AY550" s="4"/>
      <c r="AZ550" s="56"/>
      <c r="BA550" s="56"/>
      <c r="BB550" s="4"/>
      <c r="BC550" s="4"/>
      <c r="BD550" s="4"/>
      <c r="BE550" s="4"/>
      <c r="BF550" s="56"/>
      <c r="BG550" s="56"/>
      <c r="BH550" s="4"/>
      <c r="BI550" s="4"/>
      <c r="BJ550" s="4"/>
      <c r="BK550" s="4"/>
      <c r="BL550" s="56"/>
      <c r="BM550" s="56"/>
      <c r="BN550" s="4"/>
      <c r="BO550" s="4"/>
      <c r="BP550" s="4"/>
      <c r="BQ550" s="4"/>
      <c r="BR550" s="4"/>
      <c r="BS550" s="4"/>
    </row>
    <row r="551">
      <c r="A551" s="172"/>
      <c r="B551" s="4"/>
      <c r="C551" s="4"/>
      <c r="D551" s="4"/>
      <c r="E551" s="4"/>
      <c r="F551" s="171"/>
      <c r="G551" s="4"/>
      <c r="H551" s="4"/>
      <c r="I551" s="4"/>
      <c r="J551" s="4"/>
      <c r="K551" s="172"/>
      <c r="L551" s="4"/>
      <c r="M551" s="4"/>
      <c r="N551" s="4"/>
      <c r="O551" s="4"/>
      <c r="P551" s="171"/>
      <c r="Q551" s="4"/>
      <c r="R551" s="4"/>
      <c r="S551" s="4"/>
      <c r="T551" s="4"/>
      <c r="U551" s="172"/>
      <c r="V551" s="4"/>
      <c r="W551" s="4"/>
      <c r="X551" s="4"/>
      <c r="Y551" s="4"/>
      <c r="Z551" s="171"/>
      <c r="AA551" s="4"/>
      <c r="AB551" s="4"/>
      <c r="AC551" s="4"/>
      <c r="AD551" s="4"/>
      <c r="AE551" s="170"/>
      <c r="AF551" s="170"/>
      <c r="AG551" s="170"/>
      <c r="AH551" s="56"/>
      <c r="AI551" s="56"/>
      <c r="AJ551" s="4"/>
      <c r="AK551" s="4"/>
      <c r="AL551" s="4"/>
      <c r="AM551" s="4"/>
      <c r="AN551" s="56"/>
      <c r="AO551" s="56"/>
      <c r="AP551" s="4"/>
      <c r="AQ551" s="4"/>
      <c r="AR551" s="4"/>
      <c r="AS551" s="4"/>
      <c r="AT551" s="56"/>
      <c r="AU551" s="56"/>
      <c r="AV551" s="4"/>
      <c r="AW551" s="4"/>
      <c r="AX551" s="4"/>
      <c r="AY551" s="4"/>
      <c r="AZ551" s="56"/>
      <c r="BA551" s="56"/>
      <c r="BB551" s="4"/>
      <c r="BC551" s="4"/>
      <c r="BD551" s="4"/>
      <c r="BE551" s="4"/>
      <c r="BF551" s="56"/>
      <c r="BG551" s="56"/>
      <c r="BH551" s="4"/>
      <c r="BI551" s="4"/>
      <c r="BJ551" s="4"/>
      <c r="BK551" s="4"/>
      <c r="BL551" s="56"/>
      <c r="BM551" s="56"/>
      <c r="BN551" s="4"/>
      <c r="BO551" s="4"/>
      <c r="BP551" s="4"/>
      <c r="BQ551" s="4"/>
      <c r="BR551" s="4"/>
      <c r="BS551" s="4"/>
    </row>
    <row r="552">
      <c r="A552" s="172"/>
      <c r="B552" s="4"/>
      <c r="C552" s="4"/>
      <c r="D552" s="4"/>
      <c r="E552" s="4"/>
      <c r="F552" s="171"/>
      <c r="G552" s="4"/>
      <c r="H552" s="4"/>
      <c r="I552" s="4"/>
      <c r="J552" s="4"/>
      <c r="K552" s="172"/>
      <c r="L552" s="4"/>
      <c r="M552" s="4"/>
      <c r="N552" s="4"/>
      <c r="O552" s="4"/>
      <c r="P552" s="171"/>
      <c r="Q552" s="4"/>
      <c r="R552" s="4"/>
      <c r="S552" s="4"/>
      <c r="T552" s="4"/>
      <c r="U552" s="172"/>
      <c r="V552" s="4"/>
      <c r="W552" s="4"/>
      <c r="X552" s="4"/>
      <c r="Y552" s="4"/>
      <c r="Z552" s="171"/>
      <c r="AA552" s="4"/>
      <c r="AB552" s="4"/>
      <c r="AC552" s="4"/>
      <c r="AD552" s="4"/>
      <c r="AE552" s="170"/>
      <c r="AF552" s="170"/>
      <c r="AG552" s="170"/>
      <c r="AH552" s="56"/>
      <c r="AI552" s="56"/>
      <c r="AJ552" s="4"/>
      <c r="AK552" s="4"/>
      <c r="AL552" s="4"/>
      <c r="AM552" s="4"/>
      <c r="AN552" s="56"/>
      <c r="AO552" s="56"/>
      <c r="AP552" s="4"/>
      <c r="AQ552" s="4"/>
      <c r="AR552" s="4"/>
      <c r="AS552" s="4"/>
      <c r="AT552" s="56"/>
      <c r="AU552" s="56"/>
      <c r="AV552" s="4"/>
      <c r="AW552" s="4"/>
      <c r="AX552" s="4"/>
      <c r="AY552" s="4"/>
      <c r="AZ552" s="56"/>
      <c r="BA552" s="56"/>
      <c r="BB552" s="4"/>
      <c r="BC552" s="4"/>
      <c r="BD552" s="4"/>
      <c r="BE552" s="4"/>
      <c r="BF552" s="56"/>
      <c r="BG552" s="56"/>
      <c r="BH552" s="4"/>
      <c r="BI552" s="4"/>
      <c r="BJ552" s="4"/>
      <c r="BK552" s="4"/>
      <c r="BL552" s="56"/>
      <c r="BM552" s="56"/>
      <c r="BN552" s="4"/>
      <c r="BO552" s="4"/>
      <c r="BP552" s="4"/>
      <c r="BQ552" s="4"/>
      <c r="BR552" s="4"/>
      <c r="BS552" s="4"/>
    </row>
    <row r="553">
      <c r="A553" s="172"/>
      <c r="B553" s="4"/>
      <c r="C553" s="4"/>
      <c r="D553" s="4"/>
      <c r="E553" s="4"/>
      <c r="F553" s="171"/>
      <c r="G553" s="4"/>
      <c r="H553" s="4"/>
      <c r="I553" s="4"/>
      <c r="J553" s="4"/>
      <c r="K553" s="172"/>
      <c r="L553" s="4"/>
      <c r="M553" s="4"/>
      <c r="N553" s="4"/>
      <c r="O553" s="4"/>
      <c r="P553" s="171"/>
      <c r="Q553" s="4"/>
      <c r="R553" s="4"/>
      <c r="S553" s="4"/>
      <c r="T553" s="4"/>
      <c r="U553" s="172"/>
      <c r="V553" s="4"/>
      <c r="W553" s="4"/>
      <c r="X553" s="4"/>
      <c r="Y553" s="4"/>
      <c r="Z553" s="171"/>
      <c r="AA553" s="4"/>
      <c r="AB553" s="4"/>
      <c r="AC553" s="4"/>
      <c r="AD553" s="4"/>
      <c r="AE553" s="170"/>
      <c r="AF553" s="170"/>
      <c r="AG553" s="170"/>
      <c r="AH553" s="56"/>
      <c r="AI553" s="56"/>
      <c r="AJ553" s="4"/>
      <c r="AK553" s="4"/>
      <c r="AL553" s="4"/>
      <c r="AM553" s="4"/>
      <c r="AN553" s="56"/>
      <c r="AO553" s="56"/>
      <c r="AP553" s="4"/>
      <c r="AQ553" s="4"/>
      <c r="AR553" s="4"/>
      <c r="AS553" s="4"/>
      <c r="AT553" s="56"/>
      <c r="AU553" s="56"/>
      <c r="AV553" s="4"/>
      <c r="AW553" s="4"/>
      <c r="AX553" s="4"/>
      <c r="AY553" s="4"/>
      <c r="AZ553" s="56"/>
      <c r="BA553" s="56"/>
      <c r="BB553" s="4"/>
      <c r="BC553" s="4"/>
      <c r="BD553" s="4"/>
      <c r="BE553" s="4"/>
      <c r="BF553" s="56"/>
      <c r="BG553" s="56"/>
      <c r="BH553" s="4"/>
      <c r="BI553" s="4"/>
      <c r="BJ553" s="4"/>
      <c r="BK553" s="4"/>
      <c r="BL553" s="56"/>
      <c r="BM553" s="56"/>
      <c r="BN553" s="4"/>
      <c r="BO553" s="4"/>
      <c r="BP553" s="4"/>
      <c r="BQ553" s="4"/>
      <c r="BR553" s="4"/>
      <c r="BS553" s="4"/>
    </row>
    <row r="554">
      <c r="A554" s="172"/>
      <c r="B554" s="4"/>
      <c r="C554" s="4"/>
      <c r="D554" s="4"/>
      <c r="E554" s="4"/>
      <c r="F554" s="171"/>
      <c r="G554" s="4"/>
      <c r="H554" s="4"/>
      <c r="I554" s="4"/>
      <c r="J554" s="4"/>
      <c r="K554" s="172"/>
      <c r="L554" s="4"/>
      <c r="M554" s="4"/>
      <c r="N554" s="4"/>
      <c r="O554" s="4"/>
      <c r="P554" s="171"/>
      <c r="Q554" s="4"/>
      <c r="R554" s="4"/>
      <c r="S554" s="4"/>
      <c r="T554" s="4"/>
      <c r="U554" s="172"/>
      <c r="V554" s="4"/>
      <c r="W554" s="4"/>
      <c r="X554" s="4"/>
      <c r="Y554" s="4"/>
      <c r="Z554" s="171"/>
      <c r="AA554" s="4"/>
      <c r="AB554" s="4"/>
      <c r="AC554" s="4"/>
      <c r="AD554" s="4"/>
      <c r="AE554" s="170"/>
      <c r="AF554" s="170"/>
      <c r="AG554" s="170"/>
      <c r="AH554" s="56"/>
      <c r="AI554" s="56"/>
      <c r="AJ554" s="4"/>
      <c r="AK554" s="4"/>
      <c r="AL554" s="4"/>
      <c r="AM554" s="4"/>
      <c r="AN554" s="56"/>
      <c r="AO554" s="56"/>
      <c r="AP554" s="4"/>
      <c r="AQ554" s="4"/>
      <c r="AR554" s="4"/>
      <c r="AS554" s="4"/>
      <c r="AT554" s="56"/>
      <c r="AU554" s="56"/>
      <c r="AV554" s="4"/>
      <c r="AW554" s="4"/>
      <c r="AX554" s="4"/>
      <c r="AY554" s="4"/>
      <c r="AZ554" s="56"/>
      <c r="BA554" s="56"/>
      <c r="BB554" s="4"/>
      <c r="BC554" s="4"/>
      <c r="BD554" s="4"/>
      <c r="BE554" s="4"/>
      <c r="BF554" s="56"/>
      <c r="BG554" s="56"/>
      <c r="BH554" s="4"/>
      <c r="BI554" s="4"/>
      <c r="BJ554" s="4"/>
      <c r="BK554" s="4"/>
      <c r="BL554" s="56"/>
      <c r="BM554" s="56"/>
      <c r="BN554" s="4"/>
      <c r="BO554" s="4"/>
      <c r="BP554" s="4"/>
      <c r="BQ554" s="4"/>
      <c r="BR554" s="4"/>
      <c r="BS554" s="4"/>
    </row>
    <row r="555">
      <c r="A555" s="172"/>
      <c r="B555" s="4"/>
      <c r="C555" s="4"/>
      <c r="D555" s="4"/>
      <c r="E555" s="4"/>
      <c r="F555" s="171"/>
      <c r="G555" s="4"/>
      <c r="H555" s="4"/>
      <c r="I555" s="4"/>
      <c r="J555" s="4"/>
      <c r="K555" s="172"/>
      <c r="L555" s="4"/>
      <c r="M555" s="4"/>
      <c r="N555" s="4"/>
      <c r="O555" s="4"/>
      <c r="P555" s="171"/>
      <c r="Q555" s="4"/>
      <c r="R555" s="4"/>
      <c r="S555" s="4"/>
      <c r="T555" s="4"/>
      <c r="U555" s="172"/>
      <c r="V555" s="4"/>
      <c r="W555" s="4"/>
      <c r="X555" s="4"/>
      <c r="Y555" s="4"/>
      <c r="Z555" s="171"/>
      <c r="AA555" s="4"/>
      <c r="AB555" s="4"/>
      <c r="AC555" s="4"/>
      <c r="AD555" s="4"/>
      <c r="AE555" s="170"/>
      <c r="AF555" s="170"/>
      <c r="AG555" s="170"/>
      <c r="AH555" s="56"/>
      <c r="AI555" s="56"/>
      <c r="AJ555" s="4"/>
      <c r="AK555" s="4"/>
      <c r="AL555" s="4"/>
      <c r="AM555" s="4"/>
      <c r="AN555" s="56"/>
      <c r="AO555" s="56"/>
      <c r="AP555" s="4"/>
      <c r="AQ555" s="4"/>
      <c r="AR555" s="4"/>
      <c r="AS555" s="4"/>
      <c r="AT555" s="56"/>
      <c r="AU555" s="56"/>
      <c r="AV555" s="4"/>
      <c r="AW555" s="4"/>
      <c r="AX555" s="4"/>
      <c r="AY555" s="4"/>
      <c r="AZ555" s="56"/>
      <c r="BA555" s="56"/>
      <c r="BB555" s="4"/>
      <c r="BC555" s="4"/>
      <c r="BD555" s="4"/>
      <c r="BE555" s="4"/>
      <c r="BF555" s="56"/>
      <c r="BG555" s="56"/>
      <c r="BH555" s="4"/>
      <c r="BI555" s="4"/>
      <c r="BJ555" s="4"/>
      <c r="BK555" s="4"/>
      <c r="BL555" s="56"/>
      <c r="BM555" s="56"/>
      <c r="BN555" s="4"/>
      <c r="BO555" s="4"/>
      <c r="BP555" s="4"/>
      <c r="BQ555" s="4"/>
      <c r="BR555" s="4"/>
      <c r="BS555" s="4"/>
    </row>
    <row r="556">
      <c r="A556" s="172"/>
      <c r="B556" s="4"/>
      <c r="C556" s="4"/>
      <c r="D556" s="4"/>
      <c r="E556" s="4"/>
      <c r="F556" s="171"/>
      <c r="G556" s="4"/>
      <c r="H556" s="4"/>
      <c r="I556" s="4"/>
      <c r="J556" s="4"/>
      <c r="K556" s="172"/>
      <c r="L556" s="4"/>
      <c r="M556" s="4"/>
      <c r="N556" s="4"/>
      <c r="O556" s="4"/>
      <c r="P556" s="171"/>
      <c r="Q556" s="4"/>
      <c r="R556" s="4"/>
      <c r="S556" s="4"/>
      <c r="T556" s="4"/>
      <c r="U556" s="172"/>
      <c r="V556" s="4"/>
      <c r="W556" s="4"/>
      <c r="X556" s="4"/>
      <c r="Y556" s="4"/>
      <c r="Z556" s="171"/>
      <c r="AA556" s="4"/>
      <c r="AB556" s="4"/>
      <c r="AC556" s="4"/>
      <c r="AD556" s="4"/>
      <c r="AE556" s="170"/>
      <c r="AF556" s="170"/>
      <c r="AG556" s="170"/>
      <c r="AH556" s="56"/>
      <c r="AI556" s="56"/>
      <c r="AJ556" s="4"/>
      <c r="AK556" s="4"/>
      <c r="AL556" s="4"/>
      <c r="AM556" s="4"/>
      <c r="AN556" s="56"/>
      <c r="AO556" s="56"/>
      <c r="AP556" s="4"/>
      <c r="AQ556" s="4"/>
      <c r="AR556" s="4"/>
      <c r="AS556" s="4"/>
      <c r="AT556" s="56"/>
      <c r="AU556" s="56"/>
      <c r="AV556" s="4"/>
      <c r="AW556" s="4"/>
      <c r="AX556" s="4"/>
      <c r="AY556" s="4"/>
      <c r="AZ556" s="56"/>
      <c r="BA556" s="56"/>
      <c r="BB556" s="4"/>
      <c r="BC556" s="4"/>
      <c r="BD556" s="4"/>
      <c r="BE556" s="4"/>
      <c r="BF556" s="56"/>
      <c r="BG556" s="56"/>
      <c r="BH556" s="4"/>
      <c r="BI556" s="4"/>
      <c r="BJ556" s="4"/>
      <c r="BK556" s="4"/>
      <c r="BL556" s="56"/>
      <c r="BM556" s="56"/>
      <c r="BN556" s="4"/>
      <c r="BO556" s="4"/>
      <c r="BP556" s="4"/>
      <c r="BQ556" s="4"/>
      <c r="BR556" s="4"/>
      <c r="BS556" s="4"/>
    </row>
    <row r="557">
      <c r="A557" s="172"/>
      <c r="B557" s="4"/>
      <c r="C557" s="4"/>
      <c r="D557" s="4"/>
      <c r="E557" s="4"/>
      <c r="F557" s="171"/>
      <c r="G557" s="4"/>
      <c r="H557" s="4"/>
      <c r="I557" s="4"/>
      <c r="J557" s="4"/>
      <c r="K557" s="172"/>
      <c r="L557" s="4"/>
      <c r="M557" s="4"/>
      <c r="N557" s="4"/>
      <c r="O557" s="4"/>
      <c r="P557" s="171"/>
      <c r="Q557" s="4"/>
      <c r="R557" s="4"/>
      <c r="S557" s="4"/>
      <c r="T557" s="4"/>
      <c r="U557" s="172"/>
      <c r="V557" s="4"/>
      <c r="W557" s="4"/>
      <c r="X557" s="4"/>
      <c r="Y557" s="4"/>
      <c r="Z557" s="171"/>
      <c r="AA557" s="4"/>
      <c r="AB557" s="4"/>
      <c r="AC557" s="4"/>
      <c r="AD557" s="4"/>
      <c r="AE557" s="170"/>
      <c r="AF557" s="170"/>
      <c r="AG557" s="170"/>
      <c r="AH557" s="56"/>
      <c r="AI557" s="56"/>
      <c r="AJ557" s="4"/>
      <c r="AK557" s="4"/>
      <c r="AL557" s="4"/>
      <c r="AM557" s="4"/>
      <c r="AN557" s="56"/>
      <c r="AO557" s="56"/>
      <c r="AP557" s="4"/>
      <c r="AQ557" s="4"/>
      <c r="AR557" s="4"/>
      <c r="AS557" s="4"/>
      <c r="AT557" s="56"/>
      <c r="AU557" s="56"/>
      <c r="AV557" s="4"/>
      <c r="AW557" s="4"/>
      <c r="AX557" s="4"/>
      <c r="AY557" s="4"/>
      <c r="AZ557" s="56"/>
      <c r="BA557" s="56"/>
      <c r="BB557" s="4"/>
      <c r="BC557" s="4"/>
      <c r="BD557" s="4"/>
      <c r="BE557" s="4"/>
      <c r="BF557" s="56"/>
      <c r="BG557" s="56"/>
      <c r="BH557" s="4"/>
      <c r="BI557" s="4"/>
      <c r="BJ557" s="4"/>
      <c r="BK557" s="4"/>
      <c r="BL557" s="56"/>
      <c r="BM557" s="56"/>
      <c r="BN557" s="4"/>
      <c r="BO557" s="4"/>
      <c r="BP557" s="4"/>
      <c r="BQ557" s="4"/>
      <c r="BR557" s="4"/>
      <c r="BS557" s="4"/>
    </row>
    <row r="558">
      <c r="A558" s="172"/>
      <c r="B558" s="4"/>
      <c r="C558" s="4"/>
      <c r="D558" s="4"/>
      <c r="E558" s="4"/>
      <c r="F558" s="171"/>
      <c r="G558" s="4"/>
      <c r="H558" s="4"/>
      <c r="I558" s="4"/>
      <c r="J558" s="4"/>
      <c r="K558" s="172"/>
      <c r="L558" s="4"/>
      <c r="M558" s="4"/>
      <c r="N558" s="4"/>
      <c r="O558" s="4"/>
      <c r="P558" s="171"/>
      <c r="Q558" s="4"/>
      <c r="R558" s="4"/>
      <c r="S558" s="4"/>
      <c r="T558" s="4"/>
      <c r="U558" s="172"/>
      <c r="V558" s="4"/>
      <c r="W558" s="4"/>
      <c r="X558" s="4"/>
      <c r="Y558" s="4"/>
      <c r="Z558" s="171"/>
      <c r="AA558" s="4"/>
      <c r="AB558" s="4"/>
      <c r="AC558" s="4"/>
      <c r="AD558" s="4"/>
      <c r="AE558" s="170"/>
      <c r="AF558" s="170"/>
      <c r="AG558" s="170"/>
      <c r="AH558" s="56"/>
      <c r="AI558" s="56"/>
      <c r="AJ558" s="4"/>
      <c r="AK558" s="4"/>
      <c r="AL558" s="4"/>
      <c r="AM558" s="4"/>
      <c r="AN558" s="56"/>
      <c r="AO558" s="56"/>
      <c r="AP558" s="4"/>
      <c r="AQ558" s="4"/>
      <c r="AR558" s="4"/>
      <c r="AS558" s="4"/>
      <c r="AT558" s="56"/>
      <c r="AU558" s="56"/>
      <c r="AV558" s="4"/>
      <c r="AW558" s="4"/>
      <c r="AX558" s="4"/>
      <c r="AY558" s="4"/>
      <c r="AZ558" s="56"/>
      <c r="BA558" s="56"/>
      <c r="BB558" s="4"/>
      <c r="BC558" s="4"/>
      <c r="BD558" s="4"/>
      <c r="BE558" s="4"/>
      <c r="BF558" s="56"/>
      <c r="BG558" s="56"/>
      <c r="BH558" s="4"/>
      <c r="BI558" s="4"/>
      <c r="BJ558" s="4"/>
      <c r="BK558" s="4"/>
      <c r="BL558" s="56"/>
      <c r="BM558" s="56"/>
      <c r="BN558" s="4"/>
      <c r="BO558" s="4"/>
      <c r="BP558" s="4"/>
      <c r="BQ558" s="4"/>
      <c r="BR558" s="4"/>
      <c r="BS558" s="4"/>
    </row>
    <row r="559">
      <c r="A559" s="172"/>
      <c r="B559" s="4"/>
      <c r="C559" s="4"/>
      <c r="D559" s="4"/>
      <c r="E559" s="4"/>
      <c r="F559" s="171"/>
      <c r="G559" s="4"/>
      <c r="H559" s="4"/>
      <c r="I559" s="4"/>
      <c r="J559" s="4"/>
      <c r="K559" s="172"/>
      <c r="L559" s="4"/>
      <c r="M559" s="4"/>
      <c r="N559" s="4"/>
      <c r="O559" s="4"/>
      <c r="P559" s="171"/>
      <c r="Q559" s="4"/>
      <c r="R559" s="4"/>
      <c r="S559" s="4"/>
      <c r="T559" s="4"/>
      <c r="U559" s="172"/>
      <c r="V559" s="4"/>
      <c r="W559" s="4"/>
      <c r="X559" s="4"/>
      <c r="Y559" s="4"/>
      <c r="Z559" s="171"/>
      <c r="AA559" s="4"/>
      <c r="AB559" s="4"/>
      <c r="AC559" s="4"/>
      <c r="AD559" s="4"/>
      <c r="AE559" s="170"/>
      <c r="AF559" s="170"/>
      <c r="AG559" s="170"/>
      <c r="AH559" s="56"/>
      <c r="AI559" s="56"/>
      <c r="AJ559" s="4"/>
      <c r="AK559" s="4"/>
      <c r="AL559" s="4"/>
      <c r="AM559" s="4"/>
      <c r="AN559" s="56"/>
      <c r="AO559" s="56"/>
      <c r="AP559" s="4"/>
      <c r="AQ559" s="4"/>
      <c r="AR559" s="4"/>
      <c r="AS559" s="4"/>
      <c r="AT559" s="56"/>
      <c r="AU559" s="56"/>
      <c r="AV559" s="4"/>
      <c r="AW559" s="4"/>
      <c r="AX559" s="4"/>
      <c r="AY559" s="4"/>
      <c r="AZ559" s="56"/>
      <c r="BA559" s="56"/>
      <c r="BB559" s="4"/>
      <c r="BC559" s="4"/>
      <c r="BD559" s="4"/>
      <c r="BE559" s="4"/>
      <c r="BF559" s="56"/>
      <c r="BG559" s="56"/>
      <c r="BH559" s="4"/>
      <c r="BI559" s="4"/>
      <c r="BJ559" s="4"/>
      <c r="BK559" s="4"/>
      <c r="BL559" s="56"/>
      <c r="BM559" s="56"/>
      <c r="BN559" s="4"/>
      <c r="BO559" s="4"/>
      <c r="BP559" s="4"/>
      <c r="BQ559" s="4"/>
      <c r="BR559" s="4"/>
      <c r="BS559" s="4"/>
    </row>
    <row r="560">
      <c r="A560" s="172"/>
      <c r="B560" s="4"/>
      <c r="C560" s="4"/>
      <c r="D560" s="4"/>
      <c r="E560" s="4"/>
      <c r="F560" s="171"/>
      <c r="G560" s="4"/>
      <c r="H560" s="4"/>
      <c r="I560" s="4"/>
      <c r="J560" s="4"/>
      <c r="K560" s="172"/>
      <c r="L560" s="4"/>
      <c r="M560" s="4"/>
      <c r="N560" s="4"/>
      <c r="O560" s="4"/>
      <c r="P560" s="171"/>
      <c r="Q560" s="4"/>
      <c r="R560" s="4"/>
      <c r="S560" s="4"/>
      <c r="T560" s="4"/>
      <c r="U560" s="172"/>
      <c r="V560" s="4"/>
      <c r="W560" s="4"/>
      <c r="X560" s="4"/>
      <c r="Y560" s="4"/>
      <c r="Z560" s="171"/>
      <c r="AA560" s="4"/>
      <c r="AB560" s="4"/>
      <c r="AC560" s="4"/>
      <c r="AD560" s="4"/>
      <c r="AE560" s="170"/>
      <c r="AF560" s="170"/>
      <c r="AG560" s="170"/>
      <c r="AH560" s="56"/>
      <c r="AI560" s="56"/>
      <c r="AJ560" s="4"/>
      <c r="AK560" s="4"/>
      <c r="AL560" s="4"/>
      <c r="AM560" s="4"/>
      <c r="AN560" s="56"/>
      <c r="AO560" s="56"/>
      <c r="AP560" s="4"/>
      <c r="AQ560" s="4"/>
      <c r="AR560" s="4"/>
      <c r="AS560" s="4"/>
      <c r="AT560" s="56"/>
      <c r="AU560" s="56"/>
      <c r="AV560" s="4"/>
      <c r="AW560" s="4"/>
      <c r="AX560" s="4"/>
      <c r="AY560" s="4"/>
      <c r="AZ560" s="56"/>
      <c r="BA560" s="56"/>
      <c r="BB560" s="4"/>
      <c r="BC560" s="4"/>
      <c r="BD560" s="4"/>
      <c r="BE560" s="4"/>
      <c r="BF560" s="56"/>
      <c r="BG560" s="56"/>
      <c r="BH560" s="4"/>
      <c r="BI560" s="4"/>
      <c r="BJ560" s="4"/>
      <c r="BK560" s="4"/>
      <c r="BL560" s="56"/>
      <c r="BM560" s="56"/>
      <c r="BN560" s="4"/>
      <c r="BO560" s="4"/>
      <c r="BP560" s="4"/>
      <c r="BQ560" s="4"/>
      <c r="BR560" s="4"/>
      <c r="BS560" s="4"/>
    </row>
    <row r="561">
      <c r="A561" s="172"/>
      <c r="B561" s="4"/>
      <c r="C561" s="4"/>
      <c r="D561" s="4"/>
      <c r="E561" s="4"/>
      <c r="F561" s="171"/>
      <c r="G561" s="4"/>
      <c r="H561" s="4"/>
      <c r="I561" s="4"/>
      <c r="J561" s="4"/>
      <c r="K561" s="172"/>
      <c r="L561" s="4"/>
      <c r="M561" s="4"/>
      <c r="N561" s="4"/>
      <c r="O561" s="4"/>
      <c r="P561" s="171"/>
      <c r="Q561" s="4"/>
      <c r="R561" s="4"/>
      <c r="S561" s="4"/>
      <c r="T561" s="4"/>
      <c r="U561" s="172"/>
      <c r="V561" s="4"/>
      <c r="W561" s="4"/>
      <c r="X561" s="4"/>
      <c r="Y561" s="4"/>
      <c r="Z561" s="171"/>
      <c r="AA561" s="4"/>
      <c r="AB561" s="4"/>
      <c r="AC561" s="4"/>
      <c r="AD561" s="4"/>
      <c r="AE561" s="170"/>
      <c r="AF561" s="170"/>
      <c r="AG561" s="170"/>
      <c r="AH561" s="56"/>
      <c r="AI561" s="56"/>
      <c r="AJ561" s="4"/>
      <c r="AK561" s="4"/>
      <c r="AL561" s="4"/>
      <c r="AM561" s="4"/>
      <c r="AN561" s="56"/>
      <c r="AO561" s="56"/>
      <c r="AP561" s="4"/>
      <c r="AQ561" s="4"/>
      <c r="AR561" s="4"/>
      <c r="AS561" s="4"/>
      <c r="AT561" s="56"/>
      <c r="AU561" s="56"/>
      <c r="AV561" s="4"/>
      <c r="AW561" s="4"/>
      <c r="AX561" s="4"/>
      <c r="AY561" s="4"/>
      <c r="AZ561" s="56"/>
      <c r="BA561" s="56"/>
      <c r="BB561" s="4"/>
      <c r="BC561" s="4"/>
      <c r="BD561" s="4"/>
      <c r="BE561" s="4"/>
      <c r="BF561" s="56"/>
      <c r="BG561" s="56"/>
      <c r="BH561" s="4"/>
      <c r="BI561" s="4"/>
      <c r="BJ561" s="4"/>
      <c r="BK561" s="4"/>
      <c r="BL561" s="56"/>
      <c r="BM561" s="56"/>
      <c r="BN561" s="4"/>
      <c r="BO561" s="4"/>
      <c r="BP561" s="4"/>
      <c r="BQ561" s="4"/>
      <c r="BR561" s="4"/>
      <c r="BS561" s="4"/>
    </row>
    <row r="562">
      <c r="A562" s="172"/>
      <c r="B562" s="4"/>
      <c r="C562" s="4"/>
      <c r="D562" s="4"/>
      <c r="E562" s="4"/>
      <c r="F562" s="171"/>
      <c r="G562" s="4"/>
      <c r="H562" s="4"/>
      <c r="I562" s="4"/>
      <c r="J562" s="4"/>
      <c r="K562" s="172"/>
      <c r="L562" s="4"/>
      <c r="M562" s="4"/>
      <c r="N562" s="4"/>
      <c r="O562" s="4"/>
      <c r="P562" s="171"/>
      <c r="Q562" s="4"/>
      <c r="R562" s="4"/>
      <c r="S562" s="4"/>
      <c r="T562" s="4"/>
      <c r="U562" s="172"/>
      <c r="V562" s="4"/>
      <c r="W562" s="4"/>
      <c r="X562" s="4"/>
      <c r="Y562" s="4"/>
      <c r="Z562" s="171"/>
      <c r="AA562" s="4"/>
      <c r="AB562" s="4"/>
      <c r="AC562" s="4"/>
      <c r="AD562" s="4"/>
      <c r="AE562" s="170"/>
      <c r="AF562" s="170"/>
      <c r="AG562" s="170"/>
      <c r="AH562" s="56"/>
      <c r="AI562" s="56"/>
      <c r="AJ562" s="4"/>
      <c r="AK562" s="4"/>
      <c r="AL562" s="4"/>
      <c r="AM562" s="4"/>
      <c r="AN562" s="56"/>
      <c r="AO562" s="56"/>
      <c r="AP562" s="4"/>
      <c r="AQ562" s="4"/>
      <c r="AR562" s="4"/>
      <c r="AS562" s="4"/>
      <c r="AT562" s="56"/>
      <c r="AU562" s="56"/>
      <c r="AV562" s="4"/>
      <c r="AW562" s="4"/>
      <c r="AX562" s="4"/>
      <c r="AY562" s="4"/>
      <c r="AZ562" s="56"/>
      <c r="BA562" s="56"/>
      <c r="BB562" s="4"/>
      <c r="BC562" s="4"/>
      <c r="BD562" s="4"/>
      <c r="BE562" s="4"/>
      <c r="BF562" s="56"/>
      <c r="BG562" s="56"/>
      <c r="BH562" s="4"/>
      <c r="BI562" s="4"/>
      <c r="BJ562" s="4"/>
      <c r="BK562" s="4"/>
      <c r="BL562" s="56"/>
      <c r="BM562" s="56"/>
      <c r="BN562" s="4"/>
      <c r="BO562" s="4"/>
      <c r="BP562" s="4"/>
      <c r="BQ562" s="4"/>
      <c r="BR562" s="4"/>
      <c r="BS562" s="4"/>
    </row>
    <row r="563">
      <c r="A563" s="172"/>
      <c r="B563" s="4"/>
      <c r="C563" s="4"/>
      <c r="D563" s="4"/>
      <c r="E563" s="4"/>
      <c r="F563" s="171"/>
      <c r="G563" s="4"/>
      <c r="H563" s="4"/>
      <c r="I563" s="4"/>
      <c r="J563" s="4"/>
      <c r="K563" s="172"/>
      <c r="L563" s="4"/>
      <c r="M563" s="4"/>
      <c r="N563" s="4"/>
      <c r="O563" s="4"/>
      <c r="P563" s="171"/>
      <c r="Q563" s="4"/>
      <c r="R563" s="4"/>
      <c r="S563" s="4"/>
      <c r="T563" s="4"/>
      <c r="U563" s="172"/>
      <c r="V563" s="4"/>
      <c r="W563" s="4"/>
      <c r="X563" s="4"/>
      <c r="Y563" s="4"/>
      <c r="Z563" s="171"/>
      <c r="AA563" s="4"/>
      <c r="AB563" s="4"/>
      <c r="AC563" s="4"/>
      <c r="AD563" s="4"/>
      <c r="AE563" s="170"/>
      <c r="AF563" s="170"/>
      <c r="AG563" s="170"/>
      <c r="AH563" s="56"/>
      <c r="AI563" s="56"/>
      <c r="AJ563" s="4"/>
      <c r="AK563" s="4"/>
      <c r="AL563" s="4"/>
      <c r="AM563" s="4"/>
      <c r="AN563" s="56"/>
      <c r="AO563" s="56"/>
      <c r="AP563" s="4"/>
      <c r="AQ563" s="4"/>
      <c r="AR563" s="4"/>
      <c r="AS563" s="4"/>
      <c r="AT563" s="56"/>
      <c r="AU563" s="56"/>
      <c r="AV563" s="4"/>
      <c r="AW563" s="4"/>
      <c r="AX563" s="4"/>
      <c r="AY563" s="4"/>
      <c r="AZ563" s="56"/>
      <c r="BA563" s="56"/>
      <c r="BB563" s="4"/>
      <c r="BC563" s="4"/>
      <c r="BD563" s="4"/>
      <c r="BE563" s="4"/>
      <c r="BF563" s="56"/>
      <c r="BG563" s="56"/>
      <c r="BH563" s="4"/>
      <c r="BI563" s="4"/>
      <c r="BJ563" s="4"/>
      <c r="BK563" s="4"/>
      <c r="BL563" s="56"/>
      <c r="BM563" s="56"/>
      <c r="BN563" s="4"/>
      <c r="BO563" s="4"/>
      <c r="BP563" s="4"/>
      <c r="BQ563" s="4"/>
      <c r="BR563" s="4"/>
      <c r="BS563" s="4"/>
    </row>
    <row r="564">
      <c r="A564" s="172"/>
      <c r="B564" s="4"/>
      <c r="C564" s="4"/>
      <c r="D564" s="4"/>
      <c r="E564" s="4"/>
      <c r="F564" s="171"/>
      <c r="G564" s="4"/>
      <c r="H564" s="4"/>
      <c r="I564" s="4"/>
      <c r="J564" s="4"/>
      <c r="K564" s="172"/>
      <c r="L564" s="4"/>
      <c r="M564" s="4"/>
      <c r="N564" s="4"/>
      <c r="O564" s="4"/>
      <c r="P564" s="171"/>
      <c r="Q564" s="4"/>
      <c r="R564" s="4"/>
      <c r="S564" s="4"/>
      <c r="T564" s="4"/>
      <c r="U564" s="172"/>
      <c r="V564" s="4"/>
      <c r="W564" s="4"/>
      <c r="X564" s="4"/>
      <c r="Y564" s="4"/>
      <c r="Z564" s="171"/>
      <c r="AA564" s="4"/>
      <c r="AB564" s="4"/>
      <c r="AC564" s="4"/>
      <c r="AD564" s="4"/>
      <c r="AE564" s="170"/>
      <c r="AF564" s="170"/>
      <c r="AG564" s="170"/>
      <c r="AH564" s="56"/>
      <c r="AI564" s="56"/>
      <c r="AJ564" s="4"/>
      <c r="AK564" s="4"/>
      <c r="AL564" s="4"/>
      <c r="AM564" s="4"/>
      <c r="AN564" s="56"/>
      <c r="AO564" s="56"/>
      <c r="AP564" s="4"/>
      <c r="AQ564" s="4"/>
      <c r="AR564" s="4"/>
      <c r="AS564" s="4"/>
      <c r="AT564" s="56"/>
      <c r="AU564" s="56"/>
      <c r="AV564" s="4"/>
      <c r="AW564" s="4"/>
      <c r="AX564" s="4"/>
      <c r="AY564" s="4"/>
      <c r="AZ564" s="56"/>
      <c r="BA564" s="56"/>
      <c r="BB564" s="4"/>
      <c r="BC564" s="4"/>
      <c r="BD564" s="4"/>
      <c r="BE564" s="4"/>
      <c r="BF564" s="56"/>
      <c r="BG564" s="56"/>
      <c r="BH564" s="4"/>
      <c r="BI564" s="4"/>
      <c r="BJ564" s="4"/>
      <c r="BK564" s="4"/>
      <c r="BL564" s="56"/>
      <c r="BM564" s="56"/>
      <c r="BN564" s="4"/>
      <c r="BO564" s="4"/>
      <c r="BP564" s="4"/>
      <c r="BQ564" s="4"/>
      <c r="BR564" s="4"/>
      <c r="BS564" s="4"/>
    </row>
    <row r="565">
      <c r="A565" s="172"/>
      <c r="B565" s="4"/>
      <c r="C565" s="4"/>
      <c r="D565" s="4"/>
      <c r="E565" s="4"/>
      <c r="F565" s="171"/>
      <c r="G565" s="4"/>
      <c r="H565" s="4"/>
      <c r="I565" s="4"/>
      <c r="J565" s="4"/>
      <c r="K565" s="172"/>
      <c r="L565" s="4"/>
      <c r="M565" s="4"/>
      <c r="N565" s="4"/>
      <c r="O565" s="4"/>
      <c r="P565" s="171"/>
      <c r="Q565" s="4"/>
      <c r="R565" s="4"/>
      <c r="S565" s="4"/>
      <c r="T565" s="4"/>
      <c r="U565" s="172"/>
      <c r="V565" s="4"/>
      <c r="W565" s="4"/>
      <c r="X565" s="4"/>
      <c r="Y565" s="4"/>
      <c r="Z565" s="171"/>
      <c r="AA565" s="4"/>
      <c r="AB565" s="4"/>
      <c r="AC565" s="4"/>
      <c r="AD565" s="4"/>
      <c r="AE565" s="170"/>
      <c r="AF565" s="170"/>
      <c r="AG565" s="170"/>
      <c r="AH565" s="56"/>
      <c r="AI565" s="56"/>
      <c r="AJ565" s="4"/>
      <c r="AK565" s="4"/>
      <c r="AL565" s="4"/>
      <c r="AM565" s="4"/>
      <c r="AN565" s="56"/>
      <c r="AO565" s="56"/>
      <c r="AP565" s="4"/>
      <c r="AQ565" s="4"/>
      <c r="AR565" s="4"/>
      <c r="AS565" s="4"/>
      <c r="AT565" s="56"/>
      <c r="AU565" s="56"/>
      <c r="AV565" s="4"/>
      <c r="AW565" s="4"/>
      <c r="AX565" s="4"/>
      <c r="AY565" s="4"/>
      <c r="AZ565" s="56"/>
      <c r="BA565" s="56"/>
      <c r="BB565" s="4"/>
      <c r="BC565" s="4"/>
      <c r="BD565" s="4"/>
      <c r="BE565" s="4"/>
      <c r="BF565" s="56"/>
      <c r="BG565" s="56"/>
      <c r="BH565" s="4"/>
      <c r="BI565" s="4"/>
      <c r="BJ565" s="4"/>
      <c r="BK565" s="4"/>
      <c r="BL565" s="56"/>
      <c r="BM565" s="56"/>
      <c r="BN565" s="4"/>
      <c r="BO565" s="4"/>
      <c r="BP565" s="4"/>
      <c r="BQ565" s="4"/>
      <c r="BR565" s="4"/>
      <c r="BS565" s="4"/>
    </row>
    <row r="566">
      <c r="A566" s="172"/>
      <c r="B566" s="4"/>
      <c r="C566" s="4"/>
      <c r="D566" s="4"/>
      <c r="E566" s="4"/>
      <c r="F566" s="171"/>
      <c r="G566" s="4"/>
      <c r="H566" s="4"/>
      <c r="I566" s="4"/>
      <c r="J566" s="4"/>
      <c r="K566" s="172"/>
      <c r="L566" s="4"/>
      <c r="M566" s="4"/>
      <c r="N566" s="4"/>
      <c r="O566" s="4"/>
      <c r="P566" s="171"/>
      <c r="Q566" s="4"/>
      <c r="R566" s="4"/>
      <c r="S566" s="4"/>
      <c r="T566" s="4"/>
      <c r="U566" s="172"/>
      <c r="V566" s="4"/>
      <c r="W566" s="4"/>
      <c r="X566" s="4"/>
      <c r="Y566" s="4"/>
      <c r="Z566" s="171"/>
      <c r="AA566" s="4"/>
      <c r="AB566" s="4"/>
      <c r="AC566" s="4"/>
      <c r="AD566" s="4"/>
      <c r="AE566" s="170"/>
      <c r="AF566" s="170"/>
      <c r="AG566" s="170"/>
      <c r="AH566" s="56"/>
      <c r="AI566" s="56"/>
      <c r="AJ566" s="4"/>
      <c r="AK566" s="4"/>
      <c r="AL566" s="4"/>
      <c r="AM566" s="4"/>
      <c r="AN566" s="56"/>
      <c r="AO566" s="56"/>
      <c r="AP566" s="4"/>
      <c r="AQ566" s="4"/>
      <c r="AR566" s="4"/>
      <c r="AS566" s="4"/>
      <c r="AT566" s="56"/>
      <c r="AU566" s="56"/>
      <c r="AV566" s="4"/>
      <c r="AW566" s="4"/>
      <c r="AX566" s="4"/>
      <c r="AY566" s="4"/>
      <c r="AZ566" s="56"/>
      <c r="BA566" s="56"/>
      <c r="BB566" s="4"/>
      <c r="BC566" s="4"/>
      <c r="BD566" s="4"/>
      <c r="BE566" s="4"/>
      <c r="BF566" s="56"/>
      <c r="BG566" s="56"/>
      <c r="BH566" s="4"/>
      <c r="BI566" s="4"/>
      <c r="BJ566" s="4"/>
      <c r="BK566" s="4"/>
      <c r="BL566" s="56"/>
      <c r="BM566" s="56"/>
      <c r="BN566" s="4"/>
      <c r="BO566" s="4"/>
      <c r="BP566" s="4"/>
      <c r="BQ566" s="4"/>
      <c r="BR566" s="4"/>
      <c r="BS566" s="4"/>
    </row>
    <row r="567">
      <c r="A567" s="172"/>
      <c r="B567" s="4"/>
      <c r="C567" s="4"/>
      <c r="D567" s="4"/>
      <c r="E567" s="4"/>
      <c r="F567" s="171"/>
      <c r="G567" s="4"/>
      <c r="H567" s="4"/>
      <c r="I567" s="4"/>
      <c r="J567" s="4"/>
      <c r="K567" s="172"/>
      <c r="L567" s="4"/>
      <c r="M567" s="4"/>
      <c r="N567" s="4"/>
      <c r="O567" s="4"/>
      <c r="P567" s="171"/>
      <c r="Q567" s="4"/>
      <c r="R567" s="4"/>
      <c r="S567" s="4"/>
      <c r="T567" s="4"/>
      <c r="U567" s="172"/>
      <c r="V567" s="4"/>
      <c r="W567" s="4"/>
      <c r="X567" s="4"/>
      <c r="Y567" s="4"/>
      <c r="Z567" s="171"/>
      <c r="AA567" s="4"/>
      <c r="AB567" s="4"/>
      <c r="AC567" s="4"/>
      <c r="AD567" s="4"/>
      <c r="AE567" s="170"/>
      <c r="AF567" s="170"/>
      <c r="AG567" s="170"/>
      <c r="AH567" s="56"/>
      <c r="AI567" s="56"/>
      <c r="AJ567" s="4"/>
      <c r="AK567" s="4"/>
      <c r="AL567" s="4"/>
      <c r="AM567" s="4"/>
      <c r="AN567" s="56"/>
      <c r="AO567" s="56"/>
      <c r="AP567" s="4"/>
      <c r="AQ567" s="4"/>
      <c r="AR567" s="4"/>
      <c r="AS567" s="4"/>
      <c r="AT567" s="56"/>
      <c r="AU567" s="56"/>
      <c r="AV567" s="4"/>
      <c r="AW567" s="4"/>
      <c r="AX567" s="4"/>
      <c r="AY567" s="4"/>
      <c r="AZ567" s="56"/>
      <c r="BA567" s="56"/>
      <c r="BB567" s="4"/>
      <c r="BC567" s="4"/>
      <c r="BD567" s="4"/>
      <c r="BE567" s="4"/>
      <c r="BF567" s="56"/>
      <c r="BG567" s="56"/>
      <c r="BH567" s="4"/>
      <c r="BI567" s="4"/>
      <c r="BJ567" s="4"/>
      <c r="BK567" s="4"/>
      <c r="BL567" s="56"/>
      <c r="BM567" s="56"/>
      <c r="BN567" s="4"/>
      <c r="BO567" s="4"/>
      <c r="BP567" s="4"/>
      <c r="BQ567" s="4"/>
      <c r="BR567" s="4"/>
      <c r="BS567" s="4"/>
    </row>
    <row r="568">
      <c r="A568" s="172"/>
      <c r="B568" s="4"/>
      <c r="C568" s="4"/>
      <c r="D568" s="4"/>
      <c r="E568" s="4"/>
      <c r="F568" s="171"/>
      <c r="G568" s="4"/>
      <c r="H568" s="4"/>
      <c r="I568" s="4"/>
      <c r="J568" s="4"/>
      <c r="K568" s="172"/>
      <c r="L568" s="4"/>
      <c r="M568" s="4"/>
      <c r="N568" s="4"/>
      <c r="O568" s="4"/>
      <c r="P568" s="171"/>
      <c r="Q568" s="4"/>
      <c r="R568" s="4"/>
      <c r="S568" s="4"/>
      <c r="T568" s="4"/>
      <c r="U568" s="172"/>
      <c r="V568" s="4"/>
      <c r="W568" s="4"/>
      <c r="X568" s="4"/>
      <c r="Y568" s="4"/>
      <c r="Z568" s="171"/>
      <c r="AA568" s="4"/>
      <c r="AB568" s="4"/>
      <c r="AC568" s="4"/>
      <c r="AD568" s="4"/>
      <c r="AE568" s="170"/>
      <c r="AF568" s="170"/>
      <c r="AG568" s="170"/>
      <c r="AH568" s="56"/>
      <c r="AI568" s="56"/>
      <c r="AJ568" s="4"/>
      <c r="AK568" s="4"/>
      <c r="AL568" s="4"/>
      <c r="AM568" s="4"/>
      <c r="AN568" s="56"/>
      <c r="AO568" s="56"/>
      <c r="AP568" s="4"/>
      <c r="AQ568" s="4"/>
      <c r="AR568" s="4"/>
      <c r="AS568" s="4"/>
      <c r="AT568" s="56"/>
      <c r="AU568" s="56"/>
      <c r="AV568" s="4"/>
      <c r="AW568" s="4"/>
      <c r="AX568" s="4"/>
      <c r="AY568" s="4"/>
      <c r="AZ568" s="56"/>
      <c r="BA568" s="56"/>
      <c r="BB568" s="4"/>
      <c r="BC568" s="4"/>
      <c r="BD568" s="4"/>
      <c r="BE568" s="4"/>
      <c r="BF568" s="56"/>
      <c r="BG568" s="56"/>
      <c r="BH568" s="4"/>
      <c r="BI568" s="4"/>
      <c r="BJ568" s="4"/>
      <c r="BK568" s="4"/>
      <c r="BL568" s="56"/>
      <c r="BM568" s="56"/>
      <c r="BN568" s="4"/>
      <c r="BO568" s="4"/>
      <c r="BP568" s="4"/>
      <c r="BQ568" s="4"/>
      <c r="BR568" s="4"/>
      <c r="BS568" s="4"/>
    </row>
    <row r="569">
      <c r="A569" s="172"/>
      <c r="B569" s="4"/>
      <c r="C569" s="4"/>
      <c r="D569" s="4"/>
      <c r="E569" s="4"/>
      <c r="F569" s="171"/>
      <c r="G569" s="4"/>
      <c r="H569" s="4"/>
      <c r="I569" s="4"/>
      <c r="J569" s="4"/>
      <c r="K569" s="172"/>
      <c r="L569" s="4"/>
      <c r="M569" s="4"/>
      <c r="N569" s="4"/>
      <c r="O569" s="4"/>
      <c r="P569" s="171"/>
      <c r="Q569" s="4"/>
      <c r="R569" s="4"/>
      <c r="S569" s="4"/>
      <c r="T569" s="4"/>
      <c r="U569" s="172"/>
      <c r="V569" s="4"/>
      <c r="W569" s="4"/>
      <c r="X569" s="4"/>
      <c r="Y569" s="4"/>
      <c r="Z569" s="171"/>
      <c r="AA569" s="4"/>
      <c r="AB569" s="4"/>
      <c r="AC569" s="4"/>
      <c r="AD569" s="4"/>
      <c r="AE569" s="170"/>
      <c r="AF569" s="170"/>
      <c r="AG569" s="170"/>
      <c r="AH569" s="56"/>
      <c r="AI569" s="56"/>
      <c r="AJ569" s="4"/>
      <c r="AK569" s="4"/>
      <c r="AL569" s="4"/>
      <c r="AM569" s="4"/>
      <c r="AN569" s="56"/>
      <c r="AO569" s="56"/>
      <c r="AP569" s="4"/>
      <c r="AQ569" s="4"/>
      <c r="AR569" s="4"/>
      <c r="AS569" s="4"/>
      <c r="AT569" s="56"/>
      <c r="AU569" s="56"/>
      <c r="AV569" s="4"/>
      <c r="AW569" s="4"/>
      <c r="AX569" s="4"/>
      <c r="AY569" s="4"/>
      <c r="AZ569" s="56"/>
      <c r="BA569" s="56"/>
      <c r="BB569" s="4"/>
      <c r="BC569" s="4"/>
      <c r="BD569" s="4"/>
      <c r="BE569" s="4"/>
      <c r="BF569" s="56"/>
      <c r="BG569" s="56"/>
      <c r="BH569" s="4"/>
      <c r="BI569" s="4"/>
      <c r="BJ569" s="4"/>
      <c r="BK569" s="4"/>
      <c r="BL569" s="56"/>
      <c r="BM569" s="56"/>
      <c r="BN569" s="4"/>
      <c r="BO569" s="4"/>
      <c r="BP569" s="4"/>
      <c r="BQ569" s="4"/>
      <c r="BR569" s="4"/>
      <c r="BS569" s="4"/>
    </row>
    <row r="570">
      <c r="A570" s="172"/>
      <c r="B570" s="4"/>
      <c r="C570" s="4"/>
      <c r="D570" s="4"/>
      <c r="E570" s="4"/>
      <c r="F570" s="171"/>
      <c r="G570" s="4"/>
      <c r="H570" s="4"/>
      <c r="I570" s="4"/>
      <c r="J570" s="4"/>
      <c r="K570" s="172"/>
      <c r="L570" s="4"/>
      <c r="M570" s="4"/>
      <c r="N570" s="4"/>
      <c r="O570" s="4"/>
      <c r="P570" s="171"/>
      <c r="Q570" s="4"/>
      <c r="R570" s="4"/>
      <c r="S570" s="4"/>
      <c r="T570" s="4"/>
      <c r="U570" s="172"/>
      <c r="V570" s="4"/>
      <c r="W570" s="4"/>
      <c r="X570" s="4"/>
      <c r="Y570" s="4"/>
      <c r="Z570" s="171"/>
      <c r="AA570" s="4"/>
      <c r="AB570" s="4"/>
      <c r="AC570" s="4"/>
      <c r="AD570" s="4"/>
      <c r="AE570" s="170"/>
      <c r="AF570" s="170"/>
      <c r="AG570" s="170"/>
      <c r="AH570" s="56"/>
      <c r="AI570" s="56"/>
      <c r="AJ570" s="4"/>
      <c r="AK570" s="4"/>
      <c r="AL570" s="4"/>
      <c r="AM570" s="4"/>
      <c r="AN570" s="56"/>
      <c r="AO570" s="56"/>
      <c r="AP570" s="4"/>
      <c r="AQ570" s="4"/>
      <c r="AR570" s="4"/>
      <c r="AS570" s="4"/>
      <c r="AT570" s="56"/>
      <c r="AU570" s="56"/>
      <c r="AV570" s="4"/>
      <c r="AW570" s="4"/>
      <c r="AX570" s="4"/>
      <c r="AY570" s="4"/>
      <c r="AZ570" s="56"/>
      <c r="BA570" s="56"/>
      <c r="BB570" s="4"/>
      <c r="BC570" s="4"/>
      <c r="BD570" s="4"/>
      <c r="BE570" s="4"/>
      <c r="BF570" s="56"/>
      <c r="BG570" s="56"/>
      <c r="BH570" s="4"/>
      <c r="BI570" s="4"/>
      <c r="BJ570" s="4"/>
      <c r="BK570" s="4"/>
      <c r="BL570" s="56"/>
      <c r="BM570" s="56"/>
      <c r="BN570" s="4"/>
      <c r="BO570" s="4"/>
      <c r="BP570" s="4"/>
      <c r="BQ570" s="4"/>
      <c r="BR570" s="4"/>
      <c r="BS570" s="4"/>
    </row>
    <row r="571">
      <c r="A571" s="172"/>
      <c r="B571" s="4"/>
      <c r="C571" s="4"/>
      <c r="D571" s="4"/>
      <c r="E571" s="4"/>
      <c r="F571" s="171"/>
      <c r="G571" s="4"/>
      <c r="H571" s="4"/>
      <c r="I571" s="4"/>
      <c r="J571" s="4"/>
      <c r="K571" s="172"/>
      <c r="L571" s="4"/>
      <c r="M571" s="4"/>
      <c r="N571" s="4"/>
      <c r="O571" s="4"/>
      <c r="P571" s="171"/>
      <c r="Q571" s="4"/>
      <c r="R571" s="4"/>
      <c r="S571" s="4"/>
      <c r="T571" s="4"/>
      <c r="U571" s="172"/>
      <c r="V571" s="4"/>
      <c r="W571" s="4"/>
      <c r="X571" s="4"/>
      <c r="Y571" s="4"/>
      <c r="Z571" s="171"/>
      <c r="AA571" s="4"/>
      <c r="AB571" s="4"/>
      <c r="AC571" s="4"/>
      <c r="AD571" s="4"/>
      <c r="AE571" s="170"/>
      <c r="AF571" s="170"/>
      <c r="AG571" s="170"/>
      <c r="AH571" s="56"/>
      <c r="AI571" s="56"/>
      <c r="AJ571" s="4"/>
      <c r="AK571" s="4"/>
      <c r="AL571" s="4"/>
      <c r="AM571" s="4"/>
      <c r="AN571" s="56"/>
      <c r="AO571" s="56"/>
      <c r="AP571" s="4"/>
      <c r="AQ571" s="4"/>
      <c r="AR571" s="4"/>
      <c r="AS571" s="4"/>
      <c r="AT571" s="56"/>
      <c r="AU571" s="56"/>
      <c r="AV571" s="4"/>
      <c r="AW571" s="4"/>
      <c r="AX571" s="4"/>
      <c r="AY571" s="4"/>
      <c r="AZ571" s="56"/>
      <c r="BA571" s="56"/>
      <c r="BB571" s="4"/>
      <c r="BC571" s="4"/>
      <c r="BD571" s="4"/>
      <c r="BE571" s="4"/>
      <c r="BF571" s="56"/>
      <c r="BG571" s="56"/>
      <c r="BH571" s="4"/>
      <c r="BI571" s="4"/>
      <c r="BJ571" s="4"/>
      <c r="BK571" s="4"/>
      <c r="BL571" s="56"/>
      <c r="BM571" s="56"/>
      <c r="BN571" s="4"/>
      <c r="BO571" s="4"/>
      <c r="BP571" s="4"/>
      <c r="BQ571" s="4"/>
      <c r="BR571" s="4"/>
      <c r="BS571" s="4"/>
    </row>
    <row r="572">
      <c r="A572" s="172"/>
      <c r="B572" s="4"/>
      <c r="C572" s="4"/>
      <c r="D572" s="4"/>
      <c r="E572" s="4"/>
      <c r="F572" s="171"/>
      <c r="G572" s="4"/>
      <c r="H572" s="4"/>
      <c r="I572" s="4"/>
      <c r="J572" s="4"/>
      <c r="K572" s="172"/>
      <c r="L572" s="4"/>
      <c r="M572" s="4"/>
      <c r="N572" s="4"/>
      <c r="O572" s="4"/>
      <c r="P572" s="171"/>
      <c r="Q572" s="4"/>
      <c r="R572" s="4"/>
      <c r="S572" s="4"/>
      <c r="T572" s="4"/>
      <c r="U572" s="172"/>
      <c r="V572" s="4"/>
      <c r="W572" s="4"/>
      <c r="X572" s="4"/>
      <c r="Y572" s="4"/>
      <c r="Z572" s="171"/>
      <c r="AA572" s="4"/>
      <c r="AB572" s="4"/>
      <c r="AC572" s="4"/>
      <c r="AD572" s="4"/>
      <c r="AE572" s="170"/>
      <c r="AF572" s="170"/>
      <c r="AG572" s="170"/>
      <c r="AH572" s="56"/>
      <c r="AI572" s="56"/>
      <c r="AJ572" s="4"/>
      <c r="AK572" s="4"/>
      <c r="AL572" s="4"/>
      <c r="AM572" s="4"/>
      <c r="AN572" s="56"/>
      <c r="AO572" s="56"/>
      <c r="AP572" s="4"/>
      <c r="AQ572" s="4"/>
      <c r="AR572" s="4"/>
      <c r="AS572" s="4"/>
      <c r="AT572" s="56"/>
      <c r="AU572" s="56"/>
      <c r="AV572" s="4"/>
      <c r="AW572" s="4"/>
      <c r="AX572" s="4"/>
      <c r="AY572" s="4"/>
      <c r="AZ572" s="56"/>
      <c r="BA572" s="56"/>
      <c r="BB572" s="4"/>
      <c r="BC572" s="4"/>
      <c r="BD572" s="4"/>
      <c r="BE572" s="4"/>
      <c r="BF572" s="56"/>
      <c r="BG572" s="56"/>
      <c r="BH572" s="4"/>
      <c r="BI572" s="4"/>
      <c r="BJ572" s="4"/>
      <c r="BK572" s="4"/>
      <c r="BL572" s="56"/>
      <c r="BM572" s="56"/>
      <c r="BN572" s="4"/>
      <c r="BO572" s="4"/>
      <c r="BP572" s="4"/>
      <c r="BQ572" s="4"/>
      <c r="BR572" s="4"/>
      <c r="BS572" s="4"/>
    </row>
    <row r="573">
      <c r="A573" s="172"/>
      <c r="B573" s="4"/>
      <c r="C573" s="4"/>
      <c r="D573" s="4"/>
      <c r="E573" s="4"/>
      <c r="F573" s="171"/>
      <c r="G573" s="4"/>
      <c r="H573" s="4"/>
      <c r="I573" s="4"/>
      <c r="J573" s="4"/>
      <c r="K573" s="172"/>
      <c r="L573" s="4"/>
      <c r="M573" s="4"/>
      <c r="N573" s="4"/>
      <c r="O573" s="4"/>
      <c r="P573" s="171"/>
      <c r="Q573" s="4"/>
      <c r="R573" s="4"/>
      <c r="S573" s="4"/>
      <c r="T573" s="4"/>
      <c r="U573" s="172"/>
      <c r="V573" s="4"/>
      <c r="W573" s="4"/>
      <c r="X573" s="4"/>
      <c r="Y573" s="4"/>
      <c r="Z573" s="171"/>
      <c r="AA573" s="4"/>
      <c r="AB573" s="4"/>
      <c r="AC573" s="4"/>
      <c r="AD573" s="4"/>
      <c r="AE573" s="170"/>
      <c r="AF573" s="170"/>
      <c r="AG573" s="170"/>
      <c r="AH573" s="56"/>
      <c r="AI573" s="56"/>
      <c r="AJ573" s="4"/>
      <c r="AK573" s="4"/>
      <c r="AL573" s="4"/>
      <c r="AM573" s="4"/>
      <c r="AN573" s="56"/>
      <c r="AO573" s="56"/>
      <c r="AP573" s="4"/>
      <c r="AQ573" s="4"/>
      <c r="AR573" s="4"/>
      <c r="AS573" s="4"/>
      <c r="AT573" s="56"/>
      <c r="AU573" s="56"/>
      <c r="AV573" s="4"/>
      <c r="AW573" s="4"/>
      <c r="AX573" s="4"/>
      <c r="AY573" s="4"/>
      <c r="AZ573" s="56"/>
      <c r="BA573" s="56"/>
      <c r="BB573" s="4"/>
      <c r="BC573" s="4"/>
      <c r="BD573" s="4"/>
      <c r="BE573" s="4"/>
      <c r="BF573" s="56"/>
      <c r="BG573" s="56"/>
      <c r="BH573" s="4"/>
      <c r="BI573" s="4"/>
      <c r="BJ573" s="4"/>
      <c r="BK573" s="4"/>
      <c r="BL573" s="56"/>
      <c r="BM573" s="56"/>
      <c r="BN573" s="4"/>
      <c r="BO573" s="4"/>
      <c r="BP573" s="4"/>
      <c r="BQ573" s="4"/>
      <c r="BR573" s="4"/>
      <c r="BS573" s="4"/>
    </row>
    <row r="574">
      <c r="A574" s="172"/>
      <c r="B574" s="4"/>
      <c r="C574" s="4"/>
      <c r="D574" s="4"/>
      <c r="E574" s="4"/>
      <c r="F574" s="171"/>
      <c r="G574" s="4"/>
      <c r="H574" s="4"/>
      <c r="I574" s="4"/>
      <c r="J574" s="4"/>
      <c r="K574" s="172"/>
      <c r="L574" s="4"/>
      <c r="M574" s="4"/>
      <c r="N574" s="4"/>
      <c r="O574" s="4"/>
      <c r="P574" s="171"/>
      <c r="Q574" s="4"/>
      <c r="R574" s="4"/>
      <c r="S574" s="4"/>
      <c r="T574" s="4"/>
      <c r="U574" s="172"/>
      <c r="V574" s="4"/>
      <c r="W574" s="4"/>
      <c r="X574" s="4"/>
      <c r="Y574" s="4"/>
      <c r="Z574" s="171"/>
      <c r="AA574" s="4"/>
      <c r="AB574" s="4"/>
      <c r="AC574" s="4"/>
      <c r="AD574" s="4"/>
      <c r="AE574" s="170"/>
      <c r="AF574" s="170"/>
      <c r="AG574" s="170"/>
      <c r="AH574" s="56"/>
      <c r="AI574" s="56"/>
      <c r="AJ574" s="4"/>
      <c r="AK574" s="4"/>
      <c r="AL574" s="4"/>
      <c r="AM574" s="4"/>
      <c r="AN574" s="56"/>
      <c r="AO574" s="56"/>
      <c r="AP574" s="4"/>
      <c r="AQ574" s="4"/>
      <c r="AR574" s="4"/>
      <c r="AS574" s="4"/>
      <c r="AT574" s="56"/>
      <c r="AU574" s="56"/>
      <c r="AV574" s="4"/>
      <c r="AW574" s="4"/>
      <c r="AX574" s="4"/>
      <c r="AY574" s="4"/>
      <c r="AZ574" s="56"/>
      <c r="BA574" s="56"/>
      <c r="BB574" s="4"/>
      <c r="BC574" s="4"/>
      <c r="BD574" s="4"/>
      <c r="BE574" s="4"/>
      <c r="BF574" s="56"/>
      <c r="BG574" s="56"/>
      <c r="BH574" s="4"/>
      <c r="BI574" s="4"/>
      <c r="BJ574" s="4"/>
      <c r="BK574" s="4"/>
      <c r="BL574" s="56"/>
      <c r="BM574" s="56"/>
      <c r="BN574" s="4"/>
      <c r="BO574" s="4"/>
      <c r="BP574" s="4"/>
      <c r="BQ574" s="4"/>
      <c r="BR574" s="4"/>
      <c r="BS574" s="4"/>
    </row>
    <row r="575">
      <c r="A575" s="172"/>
      <c r="B575" s="4"/>
      <c r="C575" s="4"/>
      <c r="D575" s="4"/>
      <c r="E575" s="4"/>
      <c r="F575" s="171"/>
      <c r="G575" s="4"/>
      <c r="H575" s="4"/>
      <c r="I575" s="4"/>
      <c r="J575" s="4"/>
      <c r="K575" s="172"/>
      <c r="L575" s="4"/>
      <c r="M575" s="4"/>
      <c r="N575" s="4"/>
      <c r="O575" s="4"/>
      <c r="P575" s="171"/>
      <c r="Q575" s="4"/>
      <c r="R575" s="4"/>
      <c r="S575" s="4"/>
      <c r="T575" s="4"/>
      <c r="U575" s="172"/>
      <c r="V575" s="4"/>
      <c r="W575" s="4"/>
      <c r="X575" s="4"/>
      <c r="Y575" s="4"/>
      <c r="Z575" s="171"/>
      <c r="AA575" s="4"/>
      <c r="AB575" s="4"/>
      <c r="AC575" s="4"/>
      <c r="AD575" s="4"/>
      <c r="AE575" s="170"/>
      <c r="AF575" s="170"/>
      <c r="AG575" s="170"/>
      <c r="AH575" s="56"/>
      <c r="AI575" s="56"/>
      <c r="AJ575" s="4"/>
      <c r="AK575" s="4"/>
      <c r="AL575" s="4"/>
      <c r="AM575" s="4"/>
      <c r="AN575" s="56"/>
      <c r="AO575" s="56"/>
      <c r="AP575" s="4"/>
      <c r="AQ575" s="4"/>
      <c r="AR575" s="4"/>
      <c r="AS575" s="4"/>
      <c r="AT575" s="56"/>
      <c r="AU575" s="56"/>
      <c r="AV575" s="4"/>
      <c r="AW575" s="4"/>
      <c r="AX575" s="4"/>
      <c r="AY575" s="4"/>
      <c r="AZ575" s="56"/>
      <c r="BA575" s="56"/>
      <c r="BB575" s="4"/>
      <c r="BC575" s="4"/>
      <c r="BD575" s="4"/>
      <c r="BE575" s="4"/>
      <c r="BF575" s="56"/>
      <c r="BG575" s="56"/>
      <c r="BH575" s="4"/>
      <c r="BI575" s="4"/>
      <c r="BJ575" s="4"/>
      <c r="BK575" s="4"/>
      <c r="BL575" s="56"/>
      <c r="BM575" s="56"/>
      <c r="BN575" s="4"/>
      <c r="BO575" s="4"/>
      <c r="BP575" s="4"/>
      <c r="BQ575" s="4"/>
      <c r="BR575" s="4"/>
      <c r="BS575" s="4"/>
    </row>
    <row r="576">
      <c r="A576" s="172"/>
      <c r="B576" s="4"/>
      <c r="C576" s="4"/>
      <c r="D576" s="4"/>
      <c r="E576" s="4"/>
      <c r="F576" s="171"/>
      <c r="G576" s="4"/>
      <c r="H576" s="4"/>
      <c r="I576" s="4"/>
      <c r="J576" s="4"/>
      <c r="K576" s="172"/>
      <c r="L576" s="4"/>
      <c r="M576" s="4"/>
      <c r="N576" s="4"/>
      <c r="O576" s="4"/>
      <c r="P576" s="171"/>
      <c r="Q576" s="4"/>
      <c r="R576" s="4"/>
      <c r="S576" s="4"/>
      <c r="T576" s="4"/>
      <c r="U576" s="172"/>
      <c r="V576" s="4"/>
      <c r="W576" s="4"/>
      <c r="X576" s="4"/>
      <c r="Y576" s="4"/>
      <c r="Z576" s="171"/>
      <c r="AA576" s="4"/>
      <c r="AB576" s="4"/>
      <c r="AC576" s="4"/>
      <c r="AD576" s="4"/>
      <c r="AE576" s="170"/>
      <c r="AF576" s="170"/>
      <c r="AG576" s="170"/>
      <c r="AH576" s="56"/>
      <c r="AI576" s="56"/>
      <c r="AJ576" s="4"/>
      <c r="AK576" s="4"/>
      <c r="AL576" s="4"/>
      <c r="AM576" s="4"/>
      <c r="AN576" s="56"/>
      <c r="AO576" s="56"/>
      <c r="AP576" s="4"/>
      <c r="AQ576" s="4"/>
      <c r="AR576" s="4"/>
      <c r="AS576" s="4"/>
      <c r="AT576" s="56"/>
      <c r="AU576" s="56"/>
      <c r="AV576" s="4"/>
      <c r="AW576" s="4"/>
      <c r="AX576" s="4"/>
      <c r="AY576" s="4"/>
      <c r="AZ576" s="56"/>
      <c r="BA576" s="56"/>
      <c r="BB576" s="4"/>
      <c r="BC576" s="4"/>
      <c r="BD576" s="4"/>
      <c r="BE576" s="4"/>
      <c r="BF576" s="56"/>
      <c r="BG576" s="56"/>
      <c r="BH576" s="4"/>
      <c r="BI576" s="4"/>
      <c r="BJ576" s="4"/>
      <c r="BK576" s="4"/>
      <c r="BL576" s="56"/>
      <c r="BM576" s="56"/>
      <c r="BN576" s="4"/>
      <c r="BO576" s="4"/>
      <c r="BP576" s="4"/>
      <c r="BQ576" s="4"/>
      <c r="BR576" s="4"/>
      <c r="BS576" s="4"/>
    </row>
    <row r="577">
      <c r="A577" s="172"/>
      <c r="B577" s="4"/>
      <c r="C577" s="4"/>
      <c r="D577" s="4"/>
      <c r="E577" s="4"/>
      <c r="F577" s="171"/>
      <c r="G577" s="4"/>
      <c r="H577" s="4"/>
      <c r="I577" s="4"/>
      <c r="J577" s="4"/>
      <c r="K577" s="172"/>
      <c r="L577" s="4"/>
      <c r="M577" s="4"/>
      <c r="N577" s="4"/>
      <c r="O577" s="4"/>
      <c r="P577" s="171"/>
      <c r="Q577" s="4"/>
      <c r="R577" s="4"/>
      <c r="S577" s="4"/>
      <c r="T577" s="4"/>
      <c r="U577" s="172"/>
      <c r="V577" s="4"/>
      <c r="W577" s="4"/>
      <c r="X577" s="4"/>
      <c r="Y577" s="4"/>
      <c r="Z577" s="171"/>
      <c r="AA577" s="4"/>
      <c r="AB577" s="4"/>
      <c r="AC577" s="4"/>
      <c r="AD577" s="4"/>
      <c r="AE577" s="170"/>
      <c r="AF577" s="170"/>
      <c r="AG577" s="170"/>
      <c r="AH577" s="56"/>
      <c r="AI577" s="56"/>
      <c r="AJ577" s="4"/>
      <c r="AK577" s="4"/>
      <c r="AL577" s="4"/>
      <c r="AM577" s="4"/>
      <c r="AN577" s="56"/>
      <c r="AO577" s="56"/>
      <c r="AP577" s="4"/>
      <c r="AQ577" s="4"/>
      <c r="AR577" s="4"/>
      <c r="AS577" s="4"/>
      <c r="AT577" s="56"/>
      <c r="AU577" s="56"/>
      <c r="AV577" s="4"/>
      <c r="AW577" s="4"/>
      <c r="AX577" s="4"/>
      <c r="AY577" s="4"/>
      <c r="AZ577" s="56"/>
      <c r="BA577" s="56"/>
      <c r="BB577" s="4"/>
      <c r="BC577" s="4"/>
      <c r="BD577" s="4"/>
      <c r="BE577" s="4"/>
      <c r="BF577" s="56"/>
      <c r="BG577" s="56"/>
      <c r="BH577" s="4"/>
      <c r="BI577" s="4"/>
      <c r="BJ577" s="4"/>
      <c r="BK577" s="4"/>
      <c r="BL577" s="56"/>
      <c r="BM577" s="56"/>
      <c r="BN577" s="4"/>
      <c r="BO577" s="4"/>
      <c r="BP577" s="4"/>
      <c r="BQ577" s="4"/>
      <c r="BR577" s="4"/>
      <c r="BS577" s="4"/>
    </row>
    <row r="578">
      <c r="A578" s="172"/>
      <c r="B578" s="4"/>
      <c r="C578" s="4"/>
      <c r="D578" s="4"/>
      <c r="E578" s="4"/>
      <c r="F578" s="171"/>
      <c r="G578" s="4"/>
      <c r="H578" s="4"/>
      <c r="I578" s="4"/>
      <c r="J578" s="4"/>
      <c r="K578" s="172"/>
      <c r="L578" s="4"/>
      <c r="M578" s="4"/>
      <c r="N578" s="4"/>
      <c r="O578" s="4"/>
      <c r="P578" s="171"/>
      <c r="Q578" s="4"/>
      <c r="R578" s="4"/>
      <c r="S578" s="4"/>
      <c r="T578" s="4"/>
      <c r="U578" s="172"/>
      <c r="V578" s="4"/>
      <c r="W578" s="4"/>
      <c r="X578" s="4"/>
      <c r="Y578" s="4"/>
      <c r="Z578" s="171"/>
      <c r="AA578" s="4"/>
      <c r="AB578" s="4"/>
      <c r="AC578" s="4"/>
      <c r="AD578" s="4"/>
      <c r="AE578" s="170"/>
      <c r="AF578" s="170"/>
      <c r="AG578" s="170"/>
      <c r="AH578" s="56"/>
      <c r="AI578" s="56"/>
      <c r="AJ578" s="4"/>
      <c r="AK578" s="4"/>
      <c r="AL578" s="4"/>
      <c r="AM578" s="4"/>
      <c r="AN578" s="56"/>
      <c r="AO578" s="56"/>
      <c r="AP578" s="4"/>
      <c r="AQ578" s="4"/>
      <c r="AR578" s="4"/>
      <c r="AS578" s="4"/>
      <c r="AT578" s="56"/>
      <c r="AU578" s="56"/>
      <c r="AV578" s="4"/>
      <c r="AW578" s="4"/>
      <c r="AX578" s="4"/>
      <c r="AY578" s="4"/>
      <c r="AZ578" s="56"/>
      <c r="BA578" s="56"/>
      <c r="BB578" s="4"/>
      <c r="BC578" s="4"/>
      <c r="BD578" s="4"/>
      <c r="BE578" s="4"/>
      <c r="BF578" s="56"/>
      <c r="BG578" s="56"/>
      <c r="BH578" s="4"/>
      <c r="BI578" s="4"/>
      <c r="BJ578" s="4"/>
      <c r="BK578" s="4"/>
      <c r="BL578" s="56"/>
      <c r="BM578" s="56"/>
      <c r="BN578" s="4"/>
      <c r="BO578" s="4"/>
      <c r="BP578" s="4"/>
      <c r="BQ578" s="4"/>
      <c r="BR578" s="4"/>
      <c r="BS578" s="4"/>
    </row>
    <row r="579">
      <c r="A579" s="172"/>
      <c r="B579" s="4"/>
      <c r="C579" s="4"/>
      <c r="D579" s="4"/>
      <c r="E579" s="4"/>
      <c r="F579" s="171"/>
      <c r="G579" s="4"/>
      <c r="H579" s="4"/>
      <c r="I579" s="4"/>
      <c r="J579" s="4"/>
      <c r="K579" s="172"/>
      <c r="L579" s="4"/>
      <c r="M579" s="4"/>
      <c r="N579" s="4"/>
      <c r="O579" s="4"/>
      <c r="P579" s="171"/>
      <c r="Q579" s="4"/>
      <c r="R579" s="4"/>
      <c r="S579" s="4"/>
      <c r="T579" s="4"/>
      <c r="U579" s="172"/>
      <c r="V579" s="4"/>
      <c r="W579" s="4"/>
      <c r="X579" s="4"/>
      <c r="Y579" s="4"/>
      <c r="Z579" s="171"/>
      <c r="AA579" s="4"/>
      <c r="AB579" s="4"/>
      <c r="AC579" s="4"/>
      <c r="AD579" s="4"/>
      <c r="AE579" s="170"/>
      <c r="AF579" s="170"/>
      <c r="AG579" s="170"/>
      <c r="AH579" s="56"/>
      <c r="AI579" s="56"/>
      <c r="AJ579" s="4"/>
      <c r="AK579" s="4"/>
      <c r="AL579" s="4"/>
      <c r="AM579" s="4"/>
      <c r="AN579" s="56"/>
      <c r="AO579" s="56"/>
      <c r="AP579" s="4"/>
      <c r="AQ579" s="4"/>
      <c r="AR579" s="4"/>
      <c r="AS579" s="4"/>
      <c r="AT579" s="56"/>
      <c r="AU579" s="56"/>
      <c r="AV579" s="4"/>
      <c r="AW579" s="4"/>
      <c r="AX579" s="4"/>
      <c r="AY579" s="4"/>
      <c r="AZ579" s="56"/>
      <c r="BA579" s="56"/>
      <c r="BB579" s="4"/>
      <c r="BC579" s="4"/>
      <c r="BD579" s="4"/>
      <c r="BE579" s="4"/>
      <c r="BF579" s="56"/>
      <c r="BG579" s="56"/>
      <c r="BH579" s="4"/>
      <c r="BI579" s="4"/>
      <c r="BJ579" s="4"/>
      <c r="BK579" s="4"/>
      <c r="BL579" s="56"/>
      <c r="BM579" s="56"/>
      <c r="BN579" s="4"/>
      <c r="BO579" s="4"/>
      <c r="BP579" s="4"/>
      <c r="BQ579" s="4"/>
      <c r="BR579" s="4"/>
      <c r="BS579" s="4"/>
    </row>
    <row r="580">
      <c r="A580" s="172"/>
      <c r="B580" s="4"/>
      <c r="C580" s="4"/>
      <c r="D580" s="4"/>
      <c r="E580" s="4"/>
      <c r="F580" s="171"/>
      <c r="G580" s="4"/>
      <c r="H580" s="4"/>
      <c r="I580" s="4"/>
      <c r="J580" s="4"/>
      <c r="K580" s="172"/>
      <c r="L580" s="4"/>
      <c r="M580" s="4"/>
      <c r="N580" s="4"/>
      <c r="O580" s="4"/>
      <c r="P580" s="171"/>
      <c r="Q580" s="4"/>
      <c r="R580" s="4"/>
      <c r="S580" s="4"/>
      <c r="T580" s="4"/>
      <c r="U580" s="172"/>
      <c r="V580" s="4"/>
      <c r="W580" s="4"/>
      <c r="X580" s="4"/>
      <c r="Y580" s="4"/>
      <c r="Z580" s="171"/>
      <c r="AA580" s="4"/>
      <c r="AB580" s="4"/>
      <c r="AC580" s="4"/>
      <c r="AD580" s="4"/>
      <c r="AE580" s="170"/>
      <c r="AF580" s="170"/>
      <c r="AG580" s="170"/>
      <c r="AH580" s="56"/>
      <c r="AI580" s="56"/>
      <c r="AJ580" s="4"/>
      <c r="AK580" s="4"/>
      <c r="AL580" s="4"/>
      <c r="AM580" s="4"/>
      <c r="AN580" s="56"/>
      <c r="AO580" s="56"/>
      <c r="AP580" s="4"/>
      <c r="AQ580" s="4"/>
      <c r="AR580" s="4"/>
      <c r="AS580" s="4"/>
      <c r="AT580" s="56"/>
      <c r="AU580" s="56"/>
      <c r="AV580" s="4"/>
      <c r="AW580" s="4"/>
      <c r="AX580" s="4"/>
      <c r="AY580" s="4"/>
      <c r="AZ580" s="56"/>
      <c r="BA580" s="56"/>
      <c r="BB580" s="4"/>
      <c r="BC580" s="4"/>
      <c r="BD580" s="4"/>
      <c r="BE580" s="4"/>
      <c r="BF580" s="56"/>
      <c r="BG580" s="56"/>
      <c r="BH580" s="4"/>
      <c r="BI580" s="4"/>
      <c r="BJ580" s="4"/>
      <c r="BK580" s="4"/>
      <c r="BL580" s="56"/>
      <c r="BM580" s="56"/>
      <c r="BN580" s="4"/>
      <c r="BO580" s="4"/>
      <c r="BP580" s="4"/>
      <c r="BQ580" s="4"/>
      <c r="BR580" s="4"/>
      <c r="BS580" s="4"/>
    </row>
    <row r="581">
      <c r="A581" s="172"/>
      <c r="B581" s="4"/>
      <c r="C581" s="4"/>
      <c r="D581" s="4"/>
      <c r="E581" s="4"/>
      <c r="F581" s="171"/>
      <c r="G581" s="4"/>
      <c r="H581" s="4"/>
      <c r="I581" s="4"/>
      <c r="J581" s="4"/>
      <c r="K581" s="172"/>
      <c r="L581" s="4"/>
      <c r="M581" s="4"/>
      <c r="N581" s="4"/>
      <c r="O581" s="4"/>
      <c r="P581" s="171"/>
      <c r="Q581" s="4"/>
      <c r="R581" s="4"/>
      <c r="S581" s="4"/>
      <c r="T581" s="4"/>
      <c r="U581" s="172"/>
      <c r="V581" s="4"/>
      <c r="W581" s="4"/>
      <c r="X581" s="4"/>
      <c r="Y581" s="4"/>
      <c r="Z581" s="171"/>
      <c r="AA581" s="4"/>
      <c r="AB581" s="4"/>
      <c r="AC581" s="4"/>
      <c r="AD581" s="4"/>
      <c r="AE581" s="170"/>
      <c r="AF581" s="170"/>
      <c r="AG581" s="170"/>
      <c r="AH581" s="56"/>
      <c r="AI581" s="56"/>
      <c r="AJ581" s="4"/>
      <c r="AK581" s="4"/>
      <c r="AL581" s="4"/>
      <c r="AM581" s="4"/>
      <c r="AN581" s="56"/>
      <c r="AO581" s="56"/>
      <c r="AP581" s="4"/>
      <c r="AQ581" s="4"/>
      <c r="AR581" s="4"/>
      <c r="AS581" s="4"/>
      <c r="AT581" s="56"/>
      <c r="AU581" s="56"/>
      <c r="AV581" s="4"/>
      <c r="AW581" s="4"/>
      <c r="AX581" s="4"/>
      <c r="AY581" s="4"/>
      <c r="AZ581" s="56"/>
      <c r="BA581" s="56"/>
      <c r="BB581" s="4"/>
      <c r="BC581" s="4"/>
      <c r="BD581" s="4"/>
      <c r="BE581" s="4"/>
      <c r="BF581" s="56"/>
      <c r="BG581" s="56"/>
      <c r="BH581" s="4"/>
      <c r="BI581" s="4"/>
      <c r="BJ581" s="4"/>
      <c r="BK581" s="4"/>
      <c r="BL581" s="56"/>
      <c r="BM581" s="56"/>
      <c r="BN581" s="4"/>
      <c r="BO581" s="4"/>
      <c r="BP581" s="4"/>
      <c r="BQ581" s="4"/>
      <c r="BR581" s="4"/>
      <c r="BS581" s="4"/>
    </row>
    <row r="582">
      <c r="A582" s="172"/>
      <c r="B582" s="4"/>
      <c r="C582" s="4"/>
      <c r="D582" s="4"/>
      <c r="E582" s="4"/>
      <c r="F582" s="171"/>
      <c r="G582" s="4"/>
      <c r="H582" s="4"/>
      <c r="I582" s="4"/>
      <c r="J582" s="4"/>
      <c r="K582" s="172"/>
      <c r="L582" s="4"/>
      <c r="M582" s="4"/>
      <c r="N582" s="4"/>
      <c r="O582" s="4"/>
      <c r="P582" s="171"/>
      <c r="Q582" s="4"/>
      <c r="R582" s="4"/>
      <c r="S582" s="4"/>
      <c r="T582" s="4"/>
      <c r="U582" s="172"/>
      <c r="V582" s="4"/>
      <c r="W582" s="4"/>
      <c r="X582" s="4"/>
      <c r="Y582" s="4"/>
      <c r="Z582" s="171"/>
      <c r="AA582" s="4"/>
      <c r="AB582" s="4"/>
      <c r="AC582" s="4"/>
      <c r="AD582" s="4"/>
      <c r="AE582" s="170"/>
      <c r="AF582" s="170"/>
      <c r="AG582" s="170"/>
      <c r="AH582" s="56"/>
      <c r="AI582" s="56"/>
      <c r="AJ582" s="4"/>
      <c r="AK582" s="4"/>
      <c r="AL582" s="4"/>
      <c r="AM582" s="4"/>
      <c r="AN582" s="56"/>
      <c r="AO582" s="56"/>
      <c r="AP582" s="4"/>
      <c r="AQ582" s="4"/>
      <c r="AR582" s="4"/>
      <c r="AS582" s="4"/>
      <c r="AT582" s="56"/>
      <c r="AU582" s="56"/>
      <c r="AV582" s="4"/>
      <c r="AW582" s="4"/>
      <c r="AX582" s="4"/>
      <c r="AY582" s="4"/>
      <c r="AZ582" s="56"/>
      <c r="BA582" s="56"/>
      <c r="BB582" s="4"/>
      <c r="BC582" s="4"/>
      <c r="BD582" s="4"/>
      <c r="BE582" s="4"/>
      <c r="BF582" s="56"/>
      <c r="BG582" s="56"/>
      <c r="BH582" s="4"/>
      <c r="BI582" s="4"/>
      <c r="BJ582" s="4"/>
      <c r="BK582" s="4"/>
      <c r="BL582" s="56"/>
      <c r="BM582" s="56"/>
      <c r="BN582" s="4"/>
      <c r="BO582" s="4"/>
      <c r="BP582" s="4"/>
      <c r="BQ582" s="4"/>
      <c r="BR582" s="4"/>
      <c r="BS582" s="4"/>
    </row>
    <row r="583">
      <c r="A583" s="172"/>
      <c r="B583" s="4"/>
      <c r="C583" s="4"/>
      <c r="D583" s="4"/>
      <c r="E583" s="4"/>
      <c r="F583" s="171"/>
      <c r="G583" s="4"/>
      <c r="H583" s="4"/>
      <c r="I583" s="4"/>
      <c r="J583" s="4"/>
      <c r="K583" s="172"/>
      <c r="L583" s="4"/>
      <c r="M583" s="4"/>
      <c r="N583" s="4"/>
      <c r="O583" s="4"/>
      <c r="P583" s="171"/>
      <c r="Q583" s="4"/>
      <c r="R583" s="4"/>
      <c r="S583" s="4"/>
      <c r="T583" s="4"/>
      <c r="U583" s="172"/>
      <c r="V583" s="4"/>
      <c r="W583" s="4"/>
      <c r="X583" s="4"/>
      <c r="Y583" s="4"/>
      <c r="Z583" s="171"/>
      <c r="AA583" s="4"/>
      <c r="AB583" s="4"/>
      <c r="AC583" s="4"/>
      <c r="AD583" s="4"/>
      <c r="AE583" s="170"/>
      <c r="AF583" s="170"/>
      <c r="AG583" s="170"/>
      <c r="AH583" s="56"/>
      <c r="AI583" s="56"/>
      <c r="AJ583" s="4"/>
      <c r="AK583" s="4"/>
      <c r="AL583" s="4"/>
      <c r="AM583" s="4"/>
      <c r="AN583" s="56"/>
      <c r="AO583" s="56"/>
      <c r="AP583" s="4"/>
      <c r="AQ583" s="4"/>
      <c r="AR583" s="4"/>
      <c r="AS583" s="4"/>
      <c r="AT583" s="56"/>
      <c r="AU583" s="56"/>
      <c r="AV583" s="4"/>
      <c r="AW583" s="4"/>
      <c r="AX583" s="4"/>
      <c r="AY583" s="4"/>
      <c r="AZ583" s="56"/>
      <c r="BA583" s="56"/>
      <c r="BB583" s="4"/>
      <c r="BC583" s="4"/>
      <c r="BD583" s="4"/>
      <c r="BE583" s="4"/>
      <c r="BF583" s="56"/>
      <c r="BG583" s="56"/>
      <c r="BH583" s="4"/>
      <c r="BI583" s="4"/>
      <c r="BJ583" s="4"/>
      <c r="BK583" s="4"/>
      <c r="BL583" s="56"/>
      <c r="BM583" s="56"/>
      <c r="BN583" s="4"/>
      <c r="BO583" s="4"/>
      <c r="BP583" s="4"/>
      <c r="BQ583" s="4"/>
      <c r="BR583" s="4"/>
      <c r="BS583" s="4"/>
    </row>
    <row r="584">
      <c r="A584" s="172"/>
      <c r="B584" s="4"/>
      <c r="C584" s="4"/>
      <c r="D584" s="4"/>
      <c r="E584" s="4"/>
      <c r="F584" s="171"/>
      <c r="G584" s="4"/>
      <c r="H584" s="4"/>
      <c r="I584" s="4"/>
      <c r="J584" s="4"/>
      <c r="K584" s="172"/>
      <c r="L584" s="4"/>
      <c r="M584" s="4"/>
      <c r="N584" s="4"/>
      <c r="O584" s="4"/>
      <c r="P584" s="171"/>
      <c r="Q584" s="4"/>
      <c r="R584" s="4"/>
      <c r="S584" s="4"/>
      <c r="T584" s="4"/>
      <c r="U584" s="172"/>
      <c r="V584" s="4"/>
      <c r="W584" s="4"/>
      <c r="X584" s="4"/>
      <c r="Y584" s="4"/>
      <c r="Z584" s="171"/>
      <c r="AA584" s="4"/>
      <c r="AB584" s="4"/>
      <c r="AC584" s="4"/>
      <c r="AD584" s="4"/>
      <c r="AE584" s="170"/>
      <c r="AF584" s="170"/>
      <c r="AG584" s="170"/>
      <c r="AH584" s="56"/>
      <c r="AI584" s="56"/>
      <c r="AJ584" s="4"/>
      <c r="AK584" s="4"/>
      <c r="AL584" s="4"/>
      <c r="AM584" s="4"/>
      <c r="AN584" s="56"/>
      <c r="AO584" s="56"/>
      <c r="AP584" s="4"/>
      <c r="AQ584" s="4"/>
      <c r="AR584" s="4"/>
      <c r="AS584" s="4"/>
      <c r="AT584" s="56"/>
      <c r="AU584" s="56"/>
      <c r="AV584" s="4"/>
      <c r="AW584" s="4"/>
      <c r="AX584" s="4"/>
      <c r="AY584" s="4"/>
      <c r="AZ584" s="56"/>
      <c r="BA584" s="56"/>
      <c r="BB584" s="4"/>
      <c r="BC584" s="4"/>
      <c r="BD584" s="4"/>
      <c r="BE584" s="4"/>
      <c r="BF584" s="56"/>
      <c r="BG584" s="56"/>
      <c r="BH584" s="4"/>
      <c r="BI584" s="4"/>
      <c r="BJ584" s="4"/>
      <c r="BK584" s="4"/>
      <c r="BL584" s="56"/>
      <c r="BM584" s="56"/>
      <c r="BN584" s="4"/>
      <c r="BO584" s="4"/>
      <c r="BP584" s="4"/>
      <c r="BQ584" s="4"/>
      <c r="BR584" s="4"/>
      <c r="BS584" s="4"/>
    </row>
    <row r="585">
      <c r="A585" s="172"/>
      <c r="B585" s="4"/>
      <c r="C585" s="4"/>
      <c r="D585" s="4"/>
      <c r="E585" s="4"/>
      <c r="F585" s="171"/>
      <c r="G585" s="4"/>
      <c r="H585" s="4"/>
      <c r="I585" s="4"/>
      <c r="J585" s="4"/>
      <c r="K585" s="172"/>
      <c r="L585" s="4"/>
      <c r="M585" s="4"/>
      <c r="N585" s="4"/>
      <c r="O585" s="4"/>
      <c r="P585" s="171"/>
      <c r="Q585" s="4"/>
      <c r="R585" s="4"/>
      <c r="S585" s="4"/>
      <c r="T585" s="4"/>
      <c r="U585" s="172"/>
      <c r="V585" s="4"/>
      <c r="W585" s="4"/>
      <c r="X585" s="4"/>
      <c r="Y585" s="4"/>
      <c r="Z585" s="171"/>
      <c r="AA585" s="4"/>
      <c r="AB585" s="4"/>
      <c r="AC585" s="4"/>
      <c r="AD585" s="4"/>
      <c r="AE585" s="170"/>
      <c r="AF585" s="170"/>
      <c r="AG585" s="170"/>
      <c r="AH585" s="56"/>
      <c r="AI585" s="56"/>
      <c r="AJ585" s="4"/>
      <c r="AK585" s="4"/>
      <c r="AL585" s="4"/>
      <c r="AM585" s="4"/>
      <c r="AN585" s="56"/>
      <c r="AO585" s="56"/>
      <c r="AP585" s="4"/>
      <c r="AQ585" s="4"/>
      <c r="AR585" s="4"/>
      <c r="AS585" s="4"/>
      <c r="AT585" s="56"/>
      <c r="AU585" s="56"/>
      <c r="AV585" s="4"/>
      <c r="AW585" s="4"/>
      <c r="AX585" s="4"/>
      <c r="AY585" s="4"/>
      <c r="AZ585" s="56"/>
      <c r="BA585" s="56"/>
      <c r="BB585" s="4"/>
      <c r="BC585" s="4"/>
      <c r="BD585" s="4"/>
      <c r="BE585" s="4"/>
      <c r="BF585" s="56"/>
      <c r="BG585" s="56"/>
      <c r="BH585" s="4"/>
      <c r="BI585" s="4"/>
      <c r="BJ585" s="4"/>
      <c r="BK585" s="4"/>
      <c r="BL585" s="56"/>
      <c r="BM585" s="56"/>
      <c r="BN585" s="4"/>
      <c r="BO585" s="4"/>
      <c r="BP585" s="4"/>
      <c r="BQ585" s="4"/>
      <c r="BR585" s="4"/>
      <c r="BS585" s="4"/>
    </row>
    <row r="586">
      <c r="A586" s="172"/>
      <c r="B586" s="4"/>
      <c r="C586" s="4"/>
      <c r="D586" s="4"/>
      <c r="E586" s="4"/>
      <c r="F586" s="171"/>
      <c r="G586" s="4"/>
      <c r="H586" s="4"/>
      <c r="I586" s="4"/>
      <c r="J586" s="4"/>
      <c r="K586" s="172"/>
      <c r="L586" s="4"/>
      <c r="M586" s="4"/>
      <c r="N586" s="4"/>
      <c r="O586" s="4"/>
      <c r="P586" s="171"/>
      <c r="Q586" s="4"/>
      <c r="R586" s="4"/>
      <c r="S586" s="4"/>
      <c r="T586" s="4"/>
      <c r="U586" s="172"/>
      <c r="V586" s="4"/>
      <c r="W586" s="4"/>
      <c r="X586" s="4"/>
      <c r="Y586" s="4"/>
      <c r="Z586" s="171"/>
      <c r="AA586" s="4"/>
      <c r="AB586" s="4"/>
      <c r="AC586" s="4"/>
      <c r="AD586" s="4"/>
      <c r="AE586" s="170"/>
      <c r="AF586" s="170"/>
      <c r="AG586" s="170"/>
      <c r="AH586" s="56"/>
      <c r="AI586" s="56"/>
      <c r="AJ586" s="4"/>
      <c r="AK586" s="4"/>
      <c r="AL586" s="4"/>
      <c r="AM586" s="4"/>
      <c r="AN586" s="56"/>
      <c r="AO586" s="56"/>
      <c r="AP586" s="4"/>
      <c r="AQ586" s="4"/>
      <c r="AR586" s="4"/>
      <c r="AS586" s="4"/>
      <c r="AT586" s="56"/>
      <c r="AU586" s="56"/>
      <c r="AV586" s="4"/>
      <c r="AW586" s="4"/>
      <c r="AX586" s="4"/>
      <c r="AY586" s="4"/>
      <c r="AZ586" s="56"/>
      <c r="BA586" s="56"/>
      <c r="BB586" s="4"/>
      <c r="BC586" s="4"/>
      <c r="BD586" s="4"/>
      <c r="BE586" s="4"/>
      <c r="BF586" s="56"/>
      <c r="BG586" s="56"/>
      <c r="BH586" s="4"/>
      <c r="BI586" s="4"/>
      <c r="BJ586" s="4"/>
      <c r="BK586" s="4"/>
      <c r="BL586" s="56"/>
      <c r="BM586" s="56"/>
      <c r="BN586" s="4"/>
      <c r="BO586" s="4"/>
      <c r="BP586" s="4"/>
      <c r="BQ586" s="4"/>
      <c r="BR586" s="4"/>
      <c r="BS586" s="4"/>
    </row>
    <row r="587">
      <c r="A587" s="172"/>
      <c r="B587" s="4"/>
      <c r="C587" s="4"/>
      <c r="D587" s="4"/>
      <c r="E587" s="4"/>
      <c r="F587" s="171"/>
      <c r="G587" s="4"/>
      <c r="H587" s="4"/>
      <c r="I587" s="4"/>
      <c r="J587" s="4"/>
      <c r="K587" s="172"/>
      <c r="L587" s="4"/>
      <c r="M587" s="4"/>
      <c r="N587" s="4"/>
      <c r="O587" s="4"/>
      <c r="P587" s="171"/>
      <c r="Q587" s="4"/>
      <c r="R587" s="4"/>
      <c r="S587" s="4"/>
      <c r="T587" s="4"/>
      <c r="U587" s="172"/>
      <c r="V587" s="4"/>
      <c r="W587" s="4"/>
      <c r="X587" s="4"/>
      <c r="Y587" s="4"/>
      <c r="Z587" s="171"/>
      <c r="AA587" s="4"/>
      <c r="AB587" s="4"/>
      <c r="AC587" s="4"/>
      <c r="AD587" s="4"/>
      <c r="AE587" s="170"/>
      <c r="AF587" s="170"/>
      <c r="AG587" s="170"/>
      <c r="AH587" s="56"/>
      <c r="AI587" s="56"/>
      <c r="AJ587" s="4"/>
      <c r="AK587" s="4"/>
      <c r="AL587" s="4"/>
      <c r="AM587" s="4"/>
      <c r="AN587" s="56"/>
      <c r="AO587" s="56"/>
      <c r="AP587" s="4"/>
      <c r="AQ587" s="4"/>
      <c r="AR587" s="4"/>
      <c r="AS587" s="4"/>
      <c r="AT587" s="56"/>
      <c r="AU587" s="56"/>
      <c r="AV587" s="4"/>
      <c r="AW587" s="4"/>
      <c r="AX587" s="4"/>
      <c r="AY587" s="4"/>
      <c r="AZ587" s="56"/>
      <c r="BA587" s="56"/>
      <c r="BB587" s="4"/>
      <c r="BC587" s="4"/>
      <c r="BD587" s="4"/>
      <c r="BE587" s="4"/>
      <c r="BF587" s="56"/>
      <c r="BG587" s="56"/>
      <c r="BH587" s="4"/>
      <c r="BI587" s="4"/>
      <c r="BJ587" s="4"/>
      <c r="BK587" s="4"/>
      <c r="BL587" s="56"/>
      <c r="BM587" s="56"/>
      <c r="BN587" s="4"/>
      <c r="BO587" s="4"/>
      <c r="BP587" s="4"/>
      <c r="BQ587" s="4"/>
      <c r="BR587" s="4"/>
      <c r="BS587" s="4"/>
    </row>
    <row r="588">
      <c r="A588" s="172"/>
      <c r="B588" s="4"/>
      <c r="C588" s="4"/>
      <c r="D588" s="4"/>
      <c r="E588" s="4"/>
      <c r="F588" s="171"/>
      <c r="G588" s="4"/>
      <c r="H588" s="4"/>
      <c r="I588" s="4"/>
      <c r="J588" s="4"/>
      <c r="K588" s="172"/>
      <c r="L588" s="4"/>
      <c r="M588" s="4"/>
      <c r="N588" s="4"/>
      <c r="O588" s="4"/>
      <c r="P588" s="171"/>
      <c r="Q588" s="4"/>
      <c r="R588" s="4"/>
      <c r="S588" s="4"/>
      <c r="T588" s="4"/>
      <c r="U588" s="172"/>
      <c r="V588" s="4"/>
      <c r="W588" s="4"/>
      <c r="X588" s="4"/>
      <c r="Y588" s="4"/>
      <c r="Z588" s="171"/>
      <c r="AA588" s="4"/>
      <c r="AB588" s="4"/>
      <c r="AC588" s="4"/>
      <c r="AD588" s="4"/>
      <c r="AE588" s="170"/>
      <c r="AF588" s="170"/>
      <c r="AG588" s="170"/>
      <c r="AH588" s="56"/>
      <c r="AI588" s="56"/>
      <c r="AJ588" s="4"/>
      <c r="AK588" s="4"/>
      <c r="AL588" s="4"/>
      <c r="AM588" s="4"/>
      <c r="AN588" s="56"/>
      <c r="AO588" s="56"/>
      <c r="AP588" s="4"/>
      <c r="AQ588" s="4"/>
      <c r="AR588" s="4"/>
      <c r="AS588" s="4"/>
      <c r="AT588" s="56"/>
      <c r="AU588" s="56"/>
      <c r="AV588" s="4"/>
      <c r="AW588" s="4"/>
      <c r="AX588" s="4"/>
      <c r="AY588" s="4"/>
      <c r="AZ588" s="56"/>
      <c r="BA588" s="56"/>
      <c r="BB588" s="4"/>
      <c r="BC588" s="4"/>
      <c r="BD588" s="4"/>
      <c r="BE588" s="4"/>
      <c r="BF588" s="56"/>
      <c r="BG588" s="56"/>
      <c r="BH588" s="4"/>
      <c r="BI588" s="4"/>
      <c r="BJ588" s="4"/>
      <c r="BK588" s="4"/>
      <c r="BL588" s="56"/>
      <c r="BM588" s="56"/>
      <c r="BN588" s="4"/>
      <c r="BO588" s="4"/>
      <c r="BP588" s="4"/>
      <c r="BQ588" s="4"/>
      <c r="BR588" s="4"/>
      <c r="BS588" s="4"/>
    </row>
    <row r="589">
      <c r="A589" s="172"/>
      <c r="B589" s="4"/>
      <c r="C589" s="4"/>
      <c r="D589" s="4"/>
      <c r="E589" s="4"/>
      <c r="F589" s="171"/>
      <c r="G589" s="4"/>
      <c r="H589" s="4"/>
      <c r="I589" s="4"/>
      <c r="J589" s="4"/>
      <c r="K589" s="172"/>
      <c r="L589" s="4"/>
      <c r="M589" s="4"/>
      <c r="N589" s="4"/>
      <c r="O589" s="4"/>
      <c r="P589" s="171"/>
      <c r="Q589" s="4"/>
      <c r="R589" s="4"/>
      <c r="S589" s="4"/>
      <c r="T589" s="4"/>
      <c r="U589" s="172"/>
      <c r="V589" s="4"/>
      <c r="W589" s="4"/>
      <c r="X589" s="4"/>
      <c r="Y589" s="4"/>
      <c r="Z589" s="171"/>
      <c r="AA589" s="4"/>
      <c r="AB589" s="4"/>
      <c r="AC589" s="4"/>
      <c r="AD589" s="4"/>
      <c r="AE589" s="170"/>
      <c r="AF589" s="170"/>
      <c r="AG589" s="170"/>
      <c r="AH589" s="56"/>
      <c r="AI589" s="56"/>
      <c r="AJ589" s="4"/>
      <c r="AK589" s="4"/>
      <c r="AL589" s="4"/>
      <c r="AM589" s="4"/>
      <c r="AN589" s="56"/>
      <c r="AO589" s="56"/>
      <c r="AP589" s="4"/>
      <c r="AQ589" s="4"/>
      <c r="AR589" s="4"/>
      <c r="AS589" s="4"/>
      <c r="AT589" s="56"/>
      <c r="AU589" s="56"/>
      <c r="AV589" s="4"/>
      <c r="AW589" s="4"/>
      <c r="AX589" s="4"/>
      <c r="AY589" s="4"/>
      <c r="AZ589" s="56"/>
      <c r="BA589" s="56"/>
      <c r="BB589" s="4"/>
      <c r="BC589" s="4"/>
      <c r="BD589" s="4"/>
      <c r="BE589" s="4"/>
      <c r="BF589" s="56"/>
      <c r="BG589" s="56"/>
      <c r="BH589" s="4"/>
      <c r="BI589" s="4"/>
      <c r="BJ589" s="4"/>
      <c r="BK589" s="4"/>
      <c r="BL589" s="56"/>
      <c r="BM589" s="56"/>
      <c r="BN589" s="4"/>
      <c r="BO589" s="4"/>
      <c r="BP589" s="4"/>
      <c r="BQ589" s="4"/>
      <c r="BR589" s="4"/>
      <c r="BS589" s="4"/>
    </row>
    <row r="590">
      <c r="A590" s="172"/>
      <c r="B590" s="4"/>
      <c r="C590" s="4"/>
      <c r="D590" s="4"/>
      <c r="E590" s="4"/>
      <c r="F590" s="171"/>
      <c r="G590" s="4"/>
      <c r="H590" s="4"/>
      <c r="I590" s="4"/>
      <c r="J590" s="4"/>
      <c r="K590" s="172"/>
      <c r="L590" s="4"/>
      <c r="M590" s="4"/>
      <c r="N590" s="4"/>
      <c r="O590" s="4"/>
      <c r="P590" s="171"/>
      <c r="Q590" s="4"/>
      <c r="R590" s="4"/>
      <c r="S590" s="4"/>
      <c r="T590" s="4"/>
      <c r="U590" s="172"/>
      <c r="V590" s="4"/>
      <c r="W590" s="4"/>
      <c r="X590" s="4"/>
      <c r="Y590" s="4"/>
      <c r="Z590" s="171"/>
      <c r="AA590" s="4"/>
      <c r="AB590" s="4"/>
      <c r="AC590" s="4"/>
      <c r="AD590" s="4"/>
      <c r="AE590" s="170"/>
      <c r="AF590" s="170"/>
      <c r="AG590" s="170"/>
      <c r="AH590" s="56"/>
      <c r="AI590" s="56"/>
      <c r="AJ590" s="4"/>
      <c r="AK590" s="4"/>
      <c r="AL590" s="4"/>
      <c r="AM590" s="4"/>
      <c r="AN590" s="56"/>
      <c r="AO590" s="56"/>
      <c r="AP590" s="4"/>
      <c r="AQ590" s="4"/>
      <c r="AR590" s="4"/>
      <c r="AS590" s="4"/>
      <c r="AT590" s="56"/>
      <c r="AU590" s="56"/>
      <c r="AV590" s="4"/>
      <c r="AW590" s="4"/>
      <c r="AX590" s="4"/>
      <c r="AY590" s="4"/>
      <c r="AZ590" s="56"/>
      <c r="BA590" s="56"/>
      <c r="BB590" s="4"/>
      <c r="BC590" s="4"/>
      <c r="BD590" s="4"/>
      <c r="BE590" s="4"/>
      <c r="BF590" s="56"/>
      <c r="BG590" s="56"/>
      <c r="BH590" s="4"/>
      <c r="BI590" s="4"/>
      <c r="BJ590" s="4"/>
      <c r="BK590" s="4"/>
      <c r="BL590" s="56"/>
      <c r="BM590" s="56"/>
      <c r="BN590" s="4"/>
      <c r="BO590" s="4"/>
      <c r="BP590" s="4"/>
      <c r="BQ590" s="4"/>
      <c r="BR590" s="4"/>
      <c r="BS590" s="4"/>
    </row>
    <row r="591">
      <c r="A591" s="172"/>
      <c r="B591" s="4"/>
      <c r="C591" s="4"/>
      <c r="D591" s="4"/>
      <c r="E591" s="4"/>
      <c r="F591" s="171"/>
      <c r="G591" s="4"/>
      <c r="H591" s="4"/>
      <c r="I591" s="4"/>
      <c r="J591" s="4"/>
      <c r="K591" s="172"/>
      <c r="L591" s="4"/>
      <c r="M591" s="4"/>
      <c r="N591" s="4"/>
      <c r="O591" s="4"/>
      <c r="P591" s="171"/>
      <c r="Q591" s="4"/>
      <c r="R591" s="4"/>
      <c r="S591" s="4"/>
      <c r="T591" s="4"/>
      <c r="U591" s="172"/>
      <c r="V591" s="4"/>
      <c r="W591" s="4"/>
      <c r="X591" s="4"/>
      <c r="Y591" s="4"/>
      <c r="Z591" s="171"/>
      <c r="AA591" s="4"/>
      <c r="AB591" s="4"/>
      <c r="AC591" s="4"/>
      <c r="AD591" s="4"/>
      <c r="AE591" s="170"/>
      <c r="AF591" s="170"/>
      <c r="AG591" s="170"/>
      <c r="AH591" s="56"/>
      <c r="AI591" s="56"/>
      <c r="AJ591" s="4"/>
      <c r="AK591" s="4"/>
      <c r="AL591" s="4"/>
      <c r="AM591" s="4"/>
      <c r="AN591" s="56"/>
      <c r="AO591" s="56"/>
      <c r="AP591" s="4"/>
      <c r="AQ591" s="4"/>
      <c r="AR591" s="4"/>
      <c r="AS591" s="4"/>
      <c r="AT591" s="56"/>
      <c r="AU591" s="56"/>
      <c r="AV591" s="4"/>
      <c r="AW591" s="4"/>
      <c r="AX591" s="4"/>
      <c r="AY591" s="4"/>
      <c r="AZ591" s="56"/>
      <c r="BA591" s="56"/>
      <c r="BB591" s="4"/>
      <c r="BC591" s="4"/>
      <c r="BD591" s="4"/>
      <c r="BE591" s="4"/>
      <c r="BF591" s="56"/>
      <c r="BG591" s="56"/>
      <c r="BH591" s="4"/>
      <c r="BI591" s="4"/>
      <c r="BJ591" s="4"/>
      <c r="BK591" s="4"/>
      <c r="BL591" s="56"/>
      <c r="BM591" s="56"/>
      <c r="BN591" s="4"/>
      <c r="BO591" s="4"/>
      <c r="BP591" s="4"/>
      <c r="BQ591" s="4"/>
      <c r="BR591" s="4"/>
      <c r="BS591" s="4"/>
    </row>
    <row r="592">
      <c r="A592" s="172"/>
      <c r="B592" s="4"/>
      <c r="C592" s="4"/>
      <c r="D592" s="4"/>
      <c r="E592" s="4"/>
      <c r="F592" s="171"/>
      <c r="G592" s="4"/>
      <c r="H592" s="4"/>
      <c r="I592" s="4"/>
      <c r="J592" s="4"/>
      <c r="K592" s="172"/>
      <c r="L592" s="4"/>
      <c r="M592" s="4"/>
      <c r="N592" s="4"/>
      <c r="O592" s="4"/>
      <c r="P592" s="171"/>
      <c r="Q592" s="4"/>
      <c r="R592" s="4"/>
      <c r="S592" s="4"/>
      <c r="T592" s="4"/>
      <c r="U592" s="172"/>
      <c r="V592" s="4"/>
      <c r="W592" s="4"/>
      <c r="X592" s="4"/>
      <c r="Y592" s="4"/>
      <c r="Z592" s="171"/>
      <c r="AA592" s="4"/>
      <c r="AB592" s="4"/>
      <c r="AC592" s="4"/>
      <c r="AD592" s="4"/>
      <c r="AE592" s="170"/>
      <c r="AF592" s="170"/>
      <c r="AG592" s="170"/>
      <c r="AH592" s="56"/>
      <c r="AI592" s="56"/>
      <c r="AJ592" s="4"/>
      <c r="AK592" s="4"/>
      <c r="AL592" s="4"/>
      <c r="AM592" s="4"/>
      <c r="AN592" s="56"/>
      <c r="AO592" s="56"/>
      <c r="AP592" s="4"/>
      <c r="AQ592" s="4"/>
      <c r="AR592" s="4"/>
      <c r="AS592" s="4"/>
      <c r="AT592" s="56"/>
      <c r="AU592" s="56"/>
      <c r="AV592" s="4"/>
      <c r="AW592" s="4"/>
      <c r="AX592" s="4"/>
      <c r="AY592" s="4"/>
      <c r="AZ592" s="56"/>
      <c r="BA592" s="56"/>
      <c r="BB592" s="4"/>
      <c r="BC592" s="4"/>
      <c r="BD592" s="4"/>
      <c r="BE592" s="4"/>
      <c r="BF592" s="56"/>
      <c r="BG592" s="56"/>
      <c r="BH592" s="4"/>
      <c r="BI592" s="4"/>
      <c r="BJ592" s="4"/>
      <c r="BK592" s="4"/>
      <c r="BL592" s="56"/>
      <c r="BM592" s="56"/>
      <c r="BN592" s="4"/>
      <c r="BO592" s="4"/>
      <c r="BP592" s="4"/>
      <c r="BQ592" s="4"/>
      <c r="BR592" s="4"/>
      <c r="BS592" s="4"/>
    </row>
    <row r="593">
      <c r="A593" s="172"/>
      <c r="B593" s="4"/>
      <c r="C593" s="4"/>
      <c r="D593" s="4"/>
      <c r="E593" s="4"/>
      <c r="F593" s="171"/>
      <c r="G593" s="4"/>
      <c r="H593" s="4"/>
      <c r="I593" s="4"/>
      <c r="J593" s="4"/>
      <c r="K593" s="172"/>
      <c r="L593" s="4"/>
      <c r="M593" s="4"/>
      <c r="N593" s="4"/>
      <c r="O593" s="4"/>
      <c r="P593" s="171"/>
      <c r="Q593" s="4"/>
      <c r="R593" s="4"/>
      <c r="S593" s="4"/>
      <c r="T593" s="4"/>
      <c r="U593" s="172"/>
      <c r="V593" s="4"/>
      <c r="W593" s="4"/>
      <c r="X593" s="4"/>
      <c r="Y593" s="4"/>
      <c r="Z593" s="171"/>
      <c r="AA593" s="4"/>
      <c r="AB593" s="4"/>
      <c r="AC593" s="4"/>
      <c r="AD593" s="4"/>
      <c r="AE593" s="170"/>
      <c r="AF593" s="170"/>
      <c r="AG593" s="170"/>
      <c r="AH593" s="56"/>
      <c r="AI593" s="56"/>
      <c r="AJ593" s="4"/>
      <c r="AK593" s="4"/>
      <c r="AL593" s="4"/>
      <c r="AM593" s="4"/>
      <c r="AN593" s="56"/>
      <c r="AO593" s="56"/>
      <c r="AP593" s="4"/>
      <c r="AQ593" s="4"/>
      <c r="AR593" s="4"/>
      <c r="AS593" s="4"/>
      <c r="AT593" s="56"/>
      <c r="AU593" s="56"/>
      <c r="AV593" s="4"/>
      <c r="AW593" s="4"/>
      <c r="AX593" s="4"/>
      <c r="AY593" s="4"/>
      <c r="AZ593" s="56"/>
      <c r="BA593" s="56"/>
      <c r="BB593" s="4"/>
      <c r="BC593" s="4"/>
      <c r="BD593" s="4"/>
      <c r="BE593" s="4"/>
      <c r="BF593" s="56"/>
      <c r="BG593" s="56"/>
      <c r="BH593" s="4"/>
      <c r="BI593" s="4"/>
      <c r="BJ593" s="4"/>
      <c r="BK593" s="4"/>
      <c r="BL593" s="56"/>
      <c r="BM593" s="56"/>
      <c r="BN593" s="4"/>
      <c r="BO593" s="4"/>
      <c r="BP593" s="4"/>
      <c r="BQ593" s="4"/>
      <c r="BR593" s="4"/>
      <c r="BS593" s="4"/>
    </row>
    <row r="594">
      <c r="A594" s="172"/>
      <c r="B594" s="4"/>
      <c r="C594" s="4"/>
      <c r="D594" s="4"/>
      <c r="E594" s="4"/>
      <c r="F594" s="171"/>
      <c r="G594" s="4"/>
      <c r="H594" s="4"/>
      <c r="I594" s="4"/>
      <c r="J594" s="4"/>
      <c r="K594" s="172"/>
      <c r="L594" s="4"/>
      <c r="M594" s="4"/>
      <c r="N594" s="4"/>
      <c r="O594" s="4"/>
      <c r="P594" s="171"/>
      <c r="Q594" s="4"/>
      <c r="R594" s="4"/>
      <c r="S594" s="4"/>
      <c r="T594" s="4"/>
      <c r="U594" s="172"/>
      <c r="V594" s="4"/>
      <c r="W594" s="4"/>
      <c r="X594" s="4"/>
      <c r="Y594" s="4"/>
      <c r="Z594" s="171"/>
      <c r="AA594" s="4"/>
      <c r="AB594" s="4"/>
      <c r="AC594" s="4"/>
      <c r="AD594" s="4"/>
      <c r="AE594" s="170"/>
      <c r="AF594" s="170"/>
      <c r="AG594" s="170"/>
      <c r="AH594" s="56"/>
      <c r="AI594" s="56"/>
      <c r="AJ594" s="4"/>
      <c r="AK594" s="4"/>
      <c r="AL594" s="4"/>
      <c r="AM594" s="4"/>
      <c r="AN594" s="56"/>
      <c r="AO594" s="56"/>
      <c r="AP594" s="4"/>
      <c r="AQ594" s="4"/>
      <c r="AR594" s="4"/>
      <c r="AS594" s="4"/>
      <c r="AT594" s="56"/>
      <c r="AU594" s="56"/>
      <c r="AV594" s="4"/>
      <c r="AW594" s="4"/>
      <c r="AX594" s="4"/>
      <c r="AY594" s="4"/>
      <c r="AZ594" s="56"/>
      <c r="BA594" s="56"/>
      <c r="BB594" s="4"/>
      <c r="BC594" s="4"/>
      <c r="BD594" s="4"/>
      <c r="BE594" s="4"/>
      <c r="BF594" s="56"/>
      <c r="BG594" s="56"/>
      <c r="BH594" s="4"/>
      <c r="BI594" s="4"/>
      <c r="BJ594" s="4"/>
      <c r="BK594" s="4"/>
      <c r="BL594" s="56"/>
      <c r="BM594" s="56"/>
      <c r="BN594" s="4"/>
      <c r="BO594" s="4"/>
      <c r="BP594" s="4"/>
      <c r="BQ594" s="4"/>
      <c r="BR594" s="4"/>
      <c r="BS594" s="4"/>
    </row>
    <row r="595">
      <c r="A595" s="172"/>
      <c r="B595" s="4"/>
      <c r="C595" s="4"/>
      <c r="D595" s="4"/>
      <c r="E595" s="4"/>
      <c r="F595" s="171"/>
      <c r="G595" s="4"/>
      <c r="H595" s="4"/>
      <c r="I595" s="4"/>
      <c r="J595" s="4"/>
      <c r="K595" s="172"/>
      <c r="L595" s="4"/>
      <c r="M595" s="4"/>
      <c r="N595" s="4"/>
      <c r="O595" s="4"/>
      <c r="P595" s="171"/>
      <c r="Q595" s="4"/>
      <c r="R595" s="4"/>
      <c r="S595" s="4"/>
      <c r="T595" s="4"/>
      <c r="U595" s="172"/>
      <c r="V595" s="4"/>
      <c r="W595" s="4"/>
      <c r="X595" s="4"/>
      <c r="Y595" s="4"/>
      <c r="Z595" s="171"/>
      <c r="AA595" s="4"/>
      <c r="AB595" s="4"/>
      <c r="AC595" s="4"/>
      <c r="AD595" s="4"/>
      <c r="AE595" s="170"/>
      <c r="AF595" s="170"/>
      <c r="AG595" s="170"/>
      <c r="AH595" s="56"/>
      <c r="AI595" s="56"/>
      <c r="AJ595" s="4"/>
      <c r="AK595" s="4"/>
      <c r="AL595" s="4"/>
      <c r="AM595" s="4"/>
      <c r="AN595" s="56"/>
      <c r="AO595" s="56"/>
      <c r="AP595" s="4"/>
      <c r="AQ595" s="4"/>
      <c r="AR595" s="4"/>
      <c r="AS595" s="4"/>
      <c r="AT595" s="56"/>
      <c r="AU595" s="56"/>
      <c r="AV595" s="4"/>
      <c r="AW595" s="4"/>
      <c r="AX595" s="4"/>
      <c r="AY595" s="4"/>
      <c r="AZ595" s="56"/>
      <c r="BA595" s="56"/>
      <c r="BB595" s="4"/>
      <c r="BC595" s="4"/>
      <c r="BD595" s="4"/>
      <c r="BE595" s="4"/>
      <c r="BF595" s="56"/>
      <c r="BG595" s="56"/>
      <c r="BH595" s="4"/>
      <c r="BI595" s="4"/>
      <c r="BJ595" s="4"/>
      <c r="BK595" s="4"/>
      <c r="BL595" s="56"/>
      <c r="BM595" s="56"/>
      <c r="BN595" s="4"/>
      <c r="BO595" s="4"/>
      <c r="BP595" s="4"/>
      <c r="BQ595" s="4"/>
      <c r="BR595" s="4"/>
      <c r="BS595" s="4"/>
    </row>
    <row r="596">
      <c r="A596" s="172"/>
      <c r="B596" s="4"/>
      <c r="C596" s="4"/>
      <c r="D596" s="4"/>
      <c r="E596" s="4"/>
      <c r="F596" s="171"/>
      <c r="G596" s="4"/>
      <c r="H596" s="4"/>
      <c r="I596" s="4"/>
      <c r="J596" s="4"/>
      <c r="K596" s="172"/>
      <c r="L596" s="4"/>
      <c r="M596" s="4"/>
      <c r="N596" s="4"/>
      <c r="O596" s="4"/>
      <c r="P596" s="171"/>
      <c r="Q596" s="4"/>
      <c r="R596" s="4"/>
      <c r="S596" s="4"/>
      <c r="T596" s="4"/>
      <c r="U596" s="172"/>
      <c r="V596" s="4"/>
      <c r="W596" s="4"/>
      <c r="X596" s="4"/>
      <c r="Y596" s="4"/>
      <c r="Z596" s="171"/>
      <c r="AA596" s="4"/>
      <c r="AB596" s="4"/>
      <c r="AC596" s="4"/>
      <c r="AD596" s="4"/>
      <c r="AE596" s="170"/>
      <c r="AF596" s="170"/>
      <c r="AG596" s="170"/>
      <c r="AH596" s="56"/>
      <c r="AI596" s="56"/>
      <c r="AJ596" s="4"/>
      <c r="AK596" s="4"/>
      <c r="AL596" s="4"/>
      <c r="AM596" s="4"/>
      <c r="AN596" s="56"/>
      <c r="AO596" s="56"/>
      <c r="AP596" s="4"/>
      <c r="AQ596" s="4"/>
      <c r="AR596" s="4"/>
      <c r="AS596" s="4"/>
      <c r="AT596" s="56"/>
      <c r="AU596" s="56"/>
      <c r="AV596" s="4"/>
      <c r="AW596" s="4"/>
      <c r="AX596" s="4"/>
      <c r="AY596" s="4"/>
      <c r="AZ596" s="56"/>
      <c r="BA596" s="56"/>
      <c r="BB596" s="4"/>
      <c r="BC596" s="4"/>
      <c r="BD596" s="4"/>
      <c r="BE596" s="4"/>
      <c r="BF596" s="56"/>
      <c r="BG596" s="56"/>
      <c r="BH596" s="4"/>
      <c r="BI596" s="4"/>
      <c r="BJ596" s="4"/>
      <c r="BK596" s="4"/>
      <c r="BL596" s="56"/>
      <c r="BM596" s="56"/>
      <c r="BN596" s="4"/>
      <c r="BO596" s="4"/>
      <c r="BP596" s="4"/>
      <c r="BQ596" s="4"/>
      <c r="BR596" s="4"/>
      <c r="BS596" s="4"/>
    </row>
    <row r="597">
      <c r="A597" s="172"/>
      <c r="B597" s="4"/>
      <c r="C597" s="4"/>
      <c r="D597" s="4"/>
      <c r="E597" s="4"/>
      <c r="F597" s="171"/>
      <c r="G597" s="4"/>
      <c r="H597" s="4"/>
      <c r="I597" s="4"/>
      <c r="J597" s="4"/>
      <c r="K597" s="172"/>
      <c r="L597" s="4"/>
      <c r="M597" s="4"/>
      <c r="N597" s="4"/>
      <c r="O597" s="4"/>
      <c r="P597" s="171"/>
      <c r="Q597" s="4"/>
      <c r="R597" s="4"/>
      <c r="S597" s="4"/>
      <c r="T597" s="4"/>
      <c r="U597" s="172"/>
      <c r="V597" s="4"/>
      <c r="W597" s="4"/>
      <c r="X597" s="4"/>
      <c r="Y597" s="4"/>
      <c r="Z597" s="171"/>
      <c r="AA597" s="4"/>
      <c r="AB597" s="4"/>
      <c r="AC597" s="4"/>
      <c r="AD597" s="4"/>
      <c r="AE597" s="170"/>
      <c r="AF597" s="170"/>
      <c r="AG597" s="170"/>
      <c r="AH597" s="56"/>
      <c r="AI597" s="56"/>
      <c r="AJ597" s="4"/>
      <c r="AK597" s="4"/>
      <c r="AL597" s="4"/>
      <c r="AM597" s="4"/>
      <c r="AN597" s="56"/>
      <c r="AO597" s="56"/>
      <c r="AP597" s="4"/>
      <c r="AQ597" s="4"/>
      <c r="AR597" s="4"/>
      <c r="AS597" s="4"/>
      <c r="AT597" s="56"/>
      <c r="AU597" s="56"/>
      <c r="AV597" s="4"/>
      <c r="AW597" s="4"/>
      <c r="AX597" s="4"/>
      <c r="AY597" s="4"/>
      <c r="AZ597" s="56"/>
      <c r="BA597" s="56"/>
      <c r="BB597" s="4"/>
      <c r="BC597" s="4"/>
      <c r="BD597" s="4"/>
      <c r="BE597" s="4"/>
      <c r="BF597" s="56"/>
      <c r="BG597" s="56"/>
      <c r="BH597" s="4"/>
      <c r="BI597" s="4"/>
      <c r="BJ597" s="4"/>
      <c r="BK597" s="4"/>
      <c r="BL597" s="56"/>
      <c r="BM597" s="56"/>
      <c r="BN597" s="4"/>
      <c r="BO597" s="4"/>
      <c r="BP597" s="4"/>
      <c r="BQ597" s="4"/>
      <c r="BR597" s="4"/>
      <c r="BS597" s="4"/>
    </row>
    <row r="598">
      <c r="A598" s="172"/>
      <c r="B598" s="4"/>
      <c r="C598" s="4"/>
      <c r="D598" s="4"/>
      <c r="E598" s="4"/>
      <c r="F598" s="171"/>
      <c r="G598" s="4"/>
      <c r="H598" s="4"/>
      <c r="I598" s="4"/>
      <c r="J598" s="4"/>
      <c r="K598" s="172"/>
      <c r="L598" s="4"/>
      <c r="M598" s="4"/>
      <c r="N598" s="4"/>
      <c r="O598" s="4"/>
      <c r="P598" s="171"/>
      <c r="Q598" s="4"/>
      <c r="R598" s="4"/>
      <c r="S598" s="4"/>
      <c r="T598" s="4"/>
      <c r="U598" s="172"/>
      <c r="V598" s="4"/>
      <c r="W598" s="4"/>
      <c r="X598" s="4"/>
      <c r="Y598" s="4"/>
      <c r="Z598" s="171"/>
      <c r="AA598" s="4"/>
      <c r="AB598" s="4"/>
      <c r="AC598" s="4"/>
      <c r="AD598" s="4"/>
      <c r="AE598" s="170"/>
      <c r="AF598" s="170"/>
      <c r="AG598" s="170"/>
      <c r="AH598" s="56"/>
      <c r="AI598" s="56"/>
      <c r="AJ598" s="4"/>
      <c r="AK598" s="4"/>
      <c r="AL598" s="4"/>
      <c r="AM598" s="4"/>
      <c r="AN598" s="56"/>
      <c r="AO598" s="56"/>
      <c r="AP598" s="4"/>
      <c r="AQ598" s="4"/>
      <c r="AR598" s="4"/>
      <c r="AS598" s="4"/>
      <c r="AT598" s="56"/>
      <c r="AU598" s="56"/>
      <c r="AV598" s="4"/>
      <c r="AW598" s="4"/>
      <c r="AX598" s="4"/>
      <c r="AY598" s="4"/>
      <c r="AZ598" s="56"/>
      <c r="BA598" s="56"/>
      <c r="BB598" s="4"/>
      <c r="BC598" s="4"/>
      <c r="BD598" s="4"/>
      <c r="BE598" s="4"/>
      <c r="BF598" s="56"/>
      <c r="BG598" s="56"/>
      <c r="BH598" s="4"/>
      <c r="BI598" s="4"/>
      <c r="BJ598" s="4"/>
      <c r="BK598" s="4"/>
      <c r="BL598" s="56"/>
      <c r="BM598" s="56"/>
      <c r="BN598" s="4"/>
      <c r="BO598" s="4"/>
      <c r="BP598" s="4"/>
      <c r="BQ598" s="4"/>
      <c r="BR598" s="4"/>
      <c r="BS598" s="4"/>
    </row>
    <row r="599">
      <c r="A599" s="172"/>
      <c r="B599" s="4"/>
      <c r="C599" s="4"/>
      <c r="D599" s="4"/>
      <c r="E599" s="4"/>
      <c r="F599" s="171"/>
      <c r="G599" s="4"/>
      <c r="H599" s="4"/>
      <c r="I599" s="4"/>
      <c r="J599" s="4"/>
      <c r="K599" s="172"/>
      <c r="L599" s="4"/>
      <c r="M599" s="4"/>
      <c r="N599" s="4"/>
      <c r="O599" s="4"/>
      <c r="P599" s="171"/>
      <c r="Q599" s="4"/>
      <c r="R599" s="4"/>
      <c r="S599" s="4"/>
      <c r="T599" s="4"/>
      <c r="U599" s="172"/>
      <c r="V599" s="4"/>
      <c r="W599" s="4"/>
      <c r="X599" s="4"/>
      <c r="Y599" s="4"/>
      <c r="Z599" s="171"/>
      <c r="AA599" s="4"/>
      <c r="AB599" s="4"/>
      <c r="AC599" s="4"/>
      <c r="AD599" s="4"/>
      <c r="AE599" s="170"/>
      <c r="AF599" s="170"/>
      <c r="AG599" s="170"/>
      <c r="AH599" s="56"/>
      <c r="AI599" s="56"/>
      <c r="AJ599" s="4"/>
      <c r="AK599" s="4"/>
      <c r="AL599" s="4"/>
      <c r="AM599" s="4"/>
      <c r="AN599" s="56"/>
      <c r="AO599" s="56"/>
      <c r="AP599" s="4"/>
      <c r="AQ599" s="4"/>
      <c r="AR599" s="4"/>
      <c r="AS599" s="4"/>
      <c r="AT599" s="56"/>
      <c r="AU599" s="56"/>
      <c r="AV599" s="4"/>
      <c r="AW599" s="4"/>
      <c r="AX599" s="4"/>
      <c r="AY599" s="4"/>
      <c r="AZ599" s="56"/>
      <c r="BA599" s="56"/>
      <c r="BB599" s="4"/>
      <c r="BC599" s="4"/>
      <c r="BD599" s="4"/>
      <c r="BE599" s="4"/>
      <c r="BF599" s="56"/>
      <c r="BG599" s="56"/>
      <c r="BH599" s="4"/>
      <c r="BI599" s="4"/>
      <c r="BJ599" s="4"/>
      <c r="BK599" s="4"/>
      <c r="BL599" s="56"/>
      <c r="BM599" s="56"/>
      <c r="BN599" s="4"/>
      <c r="BO599" s="4"/>
      <c r="BP599" s="4"/>
      <c r="BQ599" s="4"/>
      <c r="BR599" s="4"/>
      <c r="BS599" s="4"/>
    </row>
    <row r="600">
      <c r="A600" s="172"/>
      <c r="B600" s="4"/>
      <c r="C600" s="4"/>
      <c r="D600" s="4"/>
      <c r="E600" s="4"/>
      <c r="F600" s="171"/>
      <c r="G600" s="4"/>
      <c r="H600" s="4"/>
      <c r="I600" s="4"/>
      <c r="J600" s="4"/>
      <c r="K600" s="172"/>
      <c r="L600" s="4"/>
      <c r="M600" s="4"/>
      <c r="N600" s="4"/>
      <c r="O600" s="4"/>
      <c r="P600" s="171"/>
      <c r="Q600" s="4"/>
      <c r="R600" s="4"/>
      <c r="S600" s="4"/>
      <c r="T600" s="4"/>
      <c r="U600" s="172"/>
      <c r="V600" s="4"/>
      <c r="W600" s="4"/>
      <c r="X600" s="4"/>
      <c r="Y600" s="4"/>
      <c r="Z600" s="171"/>
      <c r="AA600" s="4"/>
      <c r="AB600" s="4"/>
      <c r="AC600" s="4"/>
      <c r="AD600" s="4"/>
      <c r="AE600" s="170"/>
      <c r="AF600" s="170"/>
      <c r="AG600" s="170"/>
      <c r="AH600" s="56"/>
      <c r="AI600" s="56"/>
      <c r="AJ600" s="4"/>
      <c r="AK600" s="4"/>
      <c r="AL600" s="4"/>
      <c r="AM600" s="4"/>
      <c r="AN600" s="56"/>
      <c r="AO600" s="56"/>
      <c r="AP600" s="4"/>
      <c r="AQ600" s="4"/>
      <c r="AR600" s="4"/>
      <c r="AS600" s="4"/>
      <c r="AT600" s="56"/>
      <c r="AU600" s="56"/>
      <c r="AV600" s="4"/>
      <c r="AW600" s="4"/>
      <c r="AX600" s="4"/>
      <c r="AY600" s="4"/>
      <c r="AZ600" s="56"/>
      <c r="BA600" s="56"/>
      <c r="BB600" s="4"/>
      <c r="BC600" s="4"/>
      <c r="BD600" s="4"/>
      <c r="BE600" s="4"/>
      <c r="BF600" s="56"/>
      <c r="BG600" s="56"/>
      <c r="BH600" s="4"/>
      <c r="BI600" s="4"/>
      <c r="BJ600" s="4"/>
      <c r="BK600" s="4"/>
      <c r="BL600" s="56"/>
      <c r="BM600" s="56"/>
      <c r="BN600" s="4"/>
      <c r="BO600" s="4"/>
      <c r="BP600" s="4"/>
      <c r="BQ600" s="4"/>
      <c r="BR600" s="4"/>
      <c r="BS600" s="4"/>
    </row>
    <row r="601">
      <c r="A601" s="172"/>
      <c r="B601" s="4"/>
      <c r="C601" s="4"/>
      <c r="D601" s="4"/>
      <c r="E601" s="4"/>
      <c r="F601" s="171"/>
      <c r="G601" s="4"/>
      <c r="H601" s="4"/>
      <c r="I601" s="4"/>
      <c r="J601" s="4"/>
      <c r="K601" s="172"/>
      <c r="L601" s="4"/>
      <c r="M601" s="4"/>
      <c r="N601" s="4"/>
      <c r="O601" s="4"/>
      <c r="P601" s="171"/>
      <c r="Q601" s="4"/>
      <c r="R601" s="4"/>
      <c r="S601" s="4"/>
      <c r="T601" s="4"/>
      <c r="U601" s="172"/>
      <c r="V601" s="4"/>
      <c r="W601" s="4"/>
      <c r="X601" s="4"/>
      <c r="Y601" s="4"/>
      <c r="Z601" s="171"/>
      <c r="AA601" s="4"/>
      <c r="AB601" s="4"/>
      <c r="AC601" s="4"/>
      <c r="AD601" s="4"/>
      <c r="AE601" s="170"/>
      <c r="AF601" s="170"/>
      <c r="AG601" s="170"/>
      <c r="AH601" s="56"/>
      <c r="AI601" s="56"/>
      <c r="AJ601" s="4"/>
      <c r="AK601" s="4"/>
      <c r="AL601" s="4"/>
      <c r="AM601" s="4"/>
      <c r="AN601" s="56"/>
      <c r="AO601" s="56"/>
      <c r="AP601" s="4"/>
      <c r="AQ601" s="4"/>
      <c r="AR601" s="4"/>
      <c r="AS601" s="4"/>
      <c r="AT601" s="56"/>
      <c r="AU601" s="56"/>
      <c r="AV601" s="4"/>
      <c r="AW601" s="4"/>
      <c r="AX601" s="4"/>
      <c r="AY601" s="4"/>
      <c r="AZ601" s="56"/>
      <c r="BA601" s="56"/>
      <c r="BB601" s="4"/>
      <c r="BC601" s="4"/>
      <c r="BD601" s="4"/>
      <c r="BE601" s="4"/>
      <c r="BF601" s="56"/>
      <c r="BG601" s="56"/>
      <c r="BH601" s="4"/>
      <c r="BI601" s="4"/>
      <c r="BJ601" s="4"/>
      <c r="BK601" s="4"/>
      <c r="BL601" s="56"/>
      <c r="BM601" s="56"/>
      <c r="BN601" s="4"/>
      <c r="BO601" s="4"/>
      <c r="BP601" s="4"/>
      <c r="BQ601" s="4"/>
      <c r="BR601" s="4"/>
      <c r="BS601" s="4"/>
    </row>
    <row r="602">
      <c r="A602" s="172"/>
      <c r="B602" s="4"/>
      <c r="C602" s="4"/>
      <c r="D602" s="4"/>
      <c r="E602" s="4"/>
      <c r="F602" s="171"/>
      <c r="G602" s="4"/>
      <c r="H602" s="4"/>
      <c r="I602" s="4"/>
      <c r="J602" s="4"/>
      <c r="K602" s="172"/>
      <c r="L602" s="4"/>
      <c r="M602" s="4"/>
      <c r="N602" s="4"/>
      <c r="O602" s="4"/>
      <c r="P602" s="171"/>
      <c r="Q602" s="4"/>
      <c r="R602" s="4"/>
      <c r="S602" s="4"/>
      <c r="T602" s="4"/>
      <c r="U602" s="172"/>
      <c r="V602" s="4"/>
      <c r="W602" s="4"/>
      <c r="X602" s="4"/>
      <c r="Y602" s="4"/>
      <c r="Z602" s="171"/>
      <c r="AA602" s="4"/>
      <c r="AB602" s="4"/>
      <c r="AC602" s="4"/>
      <c r="AD602" s="4"/>
      <c r="AE602" s="170"/>
      <c r="AF602" s="170"/>
      <c r="AG602" s="170"/>
      <c r="AH602" s="56"/>
      <c r="AI602" s="56"/>
      <c r="AJ602" s="4"/>
      <c r="AK602" s="4"/>
      <c r="AL602" s="4"/>
      <c r="AM602" s="4"/>
      <c r="AN602" s="56"/>
      <c r="AO602" s="56"/>
      <c r="AP602" s="4"/>
      <c r="AQ602" s="4"/>
      <c r="AR602" s="4"/>
      <c r="AS602" s="4"/>
      <c r="AT602" s="56"/>
      <c r="AU602" s="56"/>
      <c r="AV602" s="4"/>
      <c r="AW602" s="4"/>
      <c r="AX602" s="4"/>
      <c r="AY602" s="4"/>
      <c r="AZ602" s="56"/>
      <c r="BA602" s="56"/>
      <c r="BB602" s="4"/>
      <c r="BC602" s="4"/>
      <c r="BD602" s="4"/>
      <c r="BE602" s="4"/>
      <c r="BF602" s="56"/>
      <c r="BG602" s="56"/>
      <c r="BH602" s="4"/>
      <c r="BI602" s="4"/>
      <c r="BJ602" s="4"/>
      <c r="BK602" s="4"/>
      <c r="BL602" s="56"/>
      <c r="BM602" s="56"/>
      <c r="BN602" s="4"/>
      <c r="BO602" s="4"/>
      <c r="BP602" s="4"/>
      <c r="BQ602" s="4"/>
      <c r="BR602" s="4"/>
      <c r="BS602" s="4"/>
    </row>
    <row r="603">
      <c r="A603" s="172"/>
      <c r="B603" s="4"/>
      <c r="C603" s="4"/>
      <c r="D603" s="4"/>
      <c r="E603" s="4"/>
      <c r="F603" s="171"/>
      <c r="G603" s="4"/>
      <c r="H603" s="4"/>
      <c r="I603" s="4"/>
      <c r="J603" s="4"/>
      <c r="K603" s="172"/>
      <c r="L603" s="4"/>
      <c r="M603" s="4"/>
      <c r="N603" s="4"/>
      <c r="O603" s="4"/>
      <c r="P603" s="171"/>
      <c r="Q603" s="4"/>
      <c r="R603" s="4"/>
      <c r="S603" s="4"/>
      <c r="T603" s="4"/>
      <c r="U603" s="172"/>
      <c r="V603" s="4"/>
      <c r="W603" s="4"/>
      <c r="X603" s="4"/>
      <c r="Y603" s="4"/>
      <c r="Z603" s="171"/>
      <c r="AA603" s="4"/>
      <c r="AB603" s="4"/>
      <c r="AC603" s="4"/>
      <c r="AD603" s="4"/>
      <c r="AE603" s="170"/>
      <c r="AF603" s="170"/>
      <c r="AG603" s="170"/>
      <c r="AH603" s="56"/>
      <c r="AI603" s="56"/>
      <c r="AJ603" s="4"/>
      <c r="AK603" s="4"/>
      <c r="AL603" s="4"/>
      <c r="AM603" s="4"/>
      <c r="AN603" s="56"/>
      <c r="AO603" s="56"/>
      <c r="AP603" s="4"/>
      <c r="AQ603" s="4"/>
      <c r="AR603" s="4"/>
      <c r="AS603" s="4"/>
      <c r="AT603" s="56"/>
      <c r="AU603" s="56"/>
      <c r="AV603" s="4"/>
      <c r="AW603" s="4"/>
      <c r="AX603" s="4"/>
      <c r="AY603" s="4"/>
      <c r="AZ603" s="56"/>
      <c r="BA603" s="56"/>
      <c r="BB603" s="4"/>
      <c r="BC603" s="4"/>
      <c r="BD603" s="4"/>
      <c r="BE603" s="4"/>
      <c r="BF603" s="56"/>
      <c r="BG603" s="56"/>
      <c r="BH603" s="4"/>
      <c r="BI603" s="4"/>
      <c r="BJ603" s="4"/>
      <c r="BK603" s="4"/>
      <c r="BL603" s="56"/>
      <c r="BM603" s="56"/>
      <c r="BN603" s="4"/>
      <c r="BO603" s="4"/>
      <c r="BP603" s="4"/>
      <c r="BQ603" s="4"/>
      <c r="BR603" s="4"/>
      <c r="BS603" s="4"/>
    </row>
    <row r="604">
      <c r="A604" s="172"/>
      <c r="B604" s="4"/>
      <c r="C604" s="4"/>
      <c r="D604" s="4"/>
      <c r="E604" s="4"/>
      <c r="F604" s="171"/>
      <c r="G604" s="4"/>
      <c r="H604" s="4"/>
      <c r="I604" s="4"/>
      <c r="J604" s="4"/>
      <c r="K604" s="172"/>
      <c r="L604" s="4"/>
      <c r="M604" s="4"/>
      <c r="N604" s="4"/>
      <c r="O604" s="4"/>
      <c r="P604" s="171"/>
      <c r="Q604" s="4"/>
      <c r="R604" s="4"/>
      <c r="S604" s="4"/>
      <c r="T604" s="4"/>
      <c r="U604" s="172"/>
      <c r="V604" s="4"/>
      <c r="W604" s="4"/>
      <c r="X604" s="4"/>
      <c r="Y604" s="4"/>
      <c r="Z604" s="171"/>
      <c r="AA604" s="4"/>
      <c r="AB604" s="4"/>
      <c r="AC604" s="4"/>
      <c r="AD604" s="4"/>
      <c r="AE604" s="170"/>
      <c r="AF604" s="170"/>
      <c r="AG604" s="170"/>
      <c r="AH604" s="56"/>
      <c r="AI604" s="56"/>
      <c r="AJ604" s="4"/>
      <c r="AK604" s="4"/>
      <c r="AL604" s="4"/>
      <c r="AM604" s="4"/>
      <c r="AN604" s="56"/>
      <c r="AO604" s="56"/>
      <c r="AP604" s="4"/>
      <c r="AQ604" s="4"/>
      <c r="AR604" s="4"/>
      <c r="AS604" s="4"/>
      <c r="AT604" s="56"/>
      <c r="AU604" s="56"/>
      <c r="AV604" s="4"/>
      <c r="AW604" s="4"/>
      <c r="AX604" s="4"/>
      <c r="AY604" s="4"/>
      <c r="AZ604" s="56"/>
      <c r="BA604" s="56"/>
      <c r="BB604" s="4"/>
      <c r="BC604" s="4"/>
      <c r="BD604" s="4"/>
      <c r="BE604" s="4"/>
      <c r="BF604" s="56"/>
      <c r="BG604" s="56"/>
      <c r="BH604" s="4"/>
      <c r="BI604" s="4"/>
      <c r="BJ604" s="4"/>
      <c r="BK604" s="4"/>
      <c r="BL604" s="56"/>
      <c r="BM604" s="56"/>
      <c r="BN604" s="4"/>
      <c r="BO604" s="4"/>
      <c r="BP604" s="4"/>
      <c r="BQ604" s="4"/>
      <c r="BR604" s="4"/>
      <c r="BS604" s="4"/>
    </row>
    <row r="605">
      <c r="A605" s="172"/>
      <c r="B605" s="4"/>
      <c r="C605" s="4"/>
      <c r="D605" s="4"/>
      <c r="E605" s="4"/>
      <c r="F605" s="171"/>
      <c r="G605" s="4"/>
      <c r="H605" s="4"/>
      <c r="I605" s="4"/>
      <c r="J605" s="4"/>
      <c r="K605" s="172"/>
      <c r="L605" s="4"/>
      <c r="M605" s="4"/>
      <c r="N605" s="4"/>
      <c r="O605" s="4"/>
      <c r="P605" s="171"/>
      <c r="Q605" s="4"/>
      <c r="R605" s="4"/>
      <c r="S605" s="4"/>
      <c r="T605" s="4"/>
      <c r="U605" s="172"/>
      <c r="V605" s="4"/>
      <c r="W605" s="4"/>
      <c r="X605" s="4"/>
      <c r="Y605" s="4"/>
      <c r="Z605" s="171"/>
      <c r="AA605" s="4"/>
      <c r="AB605" s="4"/>
      <c r="AC605" s="4"/>
      <c r="AD605" s="4"/>
      <c r="AE605" s="170"/>
      <c r="AF605" s="170"/>
      <c r="AG605" s="170"/>
      <c r="AH605" s="56"/>
      <c r="AI605" s="56"/>
      <c r="AJ605" s="4"/>
      <c r="AK605" s="4"/>
      <c r="AL605" s="4"/>
      <c r="AM605" s="4"/>
      <c r="AN605" s="56"/>
      <c r="AO605" s="56"/>
      <c r="AP605" s="4"/>
      <c r="AQ605" s="4"/>
      <c r="AR605" s="4"/>
      <c r="AS605" s="4"/>
      <c r="AT605" s="56"/>
      <c r="AU605" s="56"/>
      <c r="AV605" s="4"/>
      <c r="AW605" s="4"/>
      <c r="AX605" s="4"/>
      <c r="AY605" s="4"/>
      <c r="AZ605" s="56"/>
      <c r="BA605" s="56"/>
      <c r="BB605" s="4"/>
      <c r="BC605" s="4"/>
      <c r="BD605" s="4"/>
      <c r="BE605" s="4"/>
      <c r="BF605" s="56"/>
      <c r="BG605" s="56"/>
      <c r="BH605" s="4"/>
      <c r="BI605" s="4"/>
      <c r="BJ605" s="4"/>
      <c r="BK605" s="4"/>
      <c r="BL605" s="56"/>
      <c r="BM605" s="56"/>
      <c r="BN605" s="4"/>
      <c r="BO605" s="4"/>
      <c r="BP605" s="4"/>
      <c r="BQ605" s="4"/>
      <c r="BR605" s="4"/>
      <c r="BS605" s="4"/>
    </row>
    <row r="606">
      <c r="A606" s="172"/>
      <c r="B606" s="4"/>
      <c r="C606" s="4"/>
      <c r="D606" s="4"/>
      <c r="E606" s="4"/>
      <c r="F606" s="171"/>
      <c r="G606" s="4"/>
      <c r="H606" s="4"/>
      <c r="I606" s="4"/>
      <c r="J606" s="4"/>
      <c r="K606" s="172"/>
      <c r="L606" s="4"/>
      <c r="M606" s="4"/>
      <c r="N606" s="4"/>
      <c r="O606" s="4"/>
      <c r="P606" s="171"/>
      <c r="Q606" s="4"/>
      <c r="R606" s="4"/>
      <c r="S606" s="4"/>
      <c r="T606" s="4"/>
      <c r="U606" s="172"/>
      <c r="V606" s="4"/>
      <c r="W606" s="4"/>
      <c r="X606" s="4"/>
      <c r="Y606" s="4"/>
      <c r="Z606" s="171"/>
      <c r="AA606" s="4"/>
      <c r="AB606" s="4"/>
      <c r="AC606" s="4"/>
      <c r="AD606" s="4"/>
      <c r="AE606" s="170"/>
      <c r="AF606" s="170"/>
      <c r="AG606" s="170"/>
      <c r="AH606" s="56"/>
      <c r="AI606" s="56"/>
      <c r="AJ606" s="4"/>
      <c r="AK606" s="4"/>
      <c r="AL606" s="4"/>
      <c r="AM606" s="4"/>
      <c r="AN606" s="56"/>
      <c r="AO606" s="56"/>
      <c r="AP606" s="4"/>
      <c r="AQ606" s="4"/>
      <c r="AR606" s="4"/>
      <c r="AS606" s="4"/>
      <c r="AT606" s="56"/>
      <c r="AU606" s="56"/>
      <c r="AV606" s="4"/>
      <c r="AW606" s="4"/>
      <c r="AX606" s="4"/>
      <c r="AY606" s="4"/>
      <c r="AZ606" s="56"/>
      <c r="BA606" s="56"/>
      <c r="BB606" s="4"/>
      <c r="BC606" s="4"/>
      <c r="BD606" s="4"/>
      <c r="BE606" s="4"/>
      <c r="BF606" s="56"/>
      <c r="BG606" s="56"/>
      <c r="BH606" s="4"/>
      <c r="BI606" s="4"/>
      <c r="BJ606" s="4"/>
      <c r="BK606" s="4"/>
      <c r="BL606" s="56"/>
      <c r="BM606" s="56"/>
      <c r="BN606" s="4"/>
      <c r="BO606" s="4"/>
      <c r="BP606" s="4"/>
      <c r="BQ606" s="4"/>
      <c r="BR606" s="4"/>
      <c r="BS606" s="4"/>
    </row>
    <row r="607">
      <c r="A607" s="172"/>
      <c r="B607" s="4"/>
      <c r="C607" s="4"/>
      <c r="D607" s="4"/>
      <c r="E607" s="4"/>
      <c r="F607" s="171"/>
      <c r="G607" s="4"/>
      <c r="H607" s="4"/>
      <c r="I607" s="4"/>
      <c r="J607" s="4"/>
      <c r="K607" s="172"/>
      <c r="L607" s="4"/>
      <c r="M607" s="4"/>
      <c r="N607" s="4"/>
      <c r="O607" s="4"/>
      <c r="P607" s="171"/>
      <c r="Q607" s="4"/>
      <c r="R607" s="4"/>
      <c r="S607" s="4"/>
      <c r="T607" s="4"/>
      <c r="U607" s="172"/>
      <c r="V607" s="4"/>
      <c r="W607" s="4"/>
      <c r="X607" s="4"/>
      <c r="Y607" s="4"/>
      <c r="Z607" s="171"/>
      <c r="AA607" s="4"/>
      <c r="AB607" s="4"/>
      <c r="AC607" s="4"/>
      <c r="AD607" s="4"/>
      <c r="AE607" s="170"/>
      <c r="AF607" s="170"/>
      <c r="AG607" s="170"/>
      <c r="AH607" s="56"/>
      <c r="AI607" s="56"/>
      <c r="AJ607" s="4"/>
      <c r="AK607" s="4"/>
      <c r="AL607" s="4"/>
      <c r="AM607" s="4"/>
      <c r="AN607" s="56"/>
      <c r="AO607" s="56"/>
      <c r="AP607" s="4"/>
      <c r="AQ607" s="4"/>
      <c r="AR607" s="4"/>
      <c r="AS607" s="4"/>
      <c r="AT607" s="56"/>
      <c r="AU607" s="56"/>
      <c r="AV607" s="4"/>
      <c r="AW607" s="4"/>
      <c r="AX607" s="4"/>
      <c r="AY607" s="4"/>
      <c r="AZ607" s="56"/>
      <c r="BA607" s="56"/>
      <c r="BB607" s="4"/>
      <c r="BC607" s="4"/>
      <c r="BD607" s="4"/>
      <c r="BE607" s="4"/>
      <c r="BF607" s="56"/>
      <c r="BG607" s="56"/>
      <c r="BH607" s="4"/>
      <c r="BI607" s="4"/>
      <c r="BJ607" s="4"/>
      <c r="BK607" s="4"/>
      <c r="BL607" s="56"/>
      <c r="BM607" s="56"/>
      <c r="BN607" s="4"/>
      <c r="BO607" s="4"/>
      <c r="BP607" s="4"/>
      <c r="BQ607" s="4"/>
      <c r="BR607" s="4"/>
      <c r="BS607" s="4"/>
    </row>
    <row r="608">
      <c r="A608" s="172"/>
      <c r="B608" s="4"/>
      <c r="C608" s="4"/>
      <c r="D608" s="4"/>
      <c r="E608" s="4"/>
      <c r="F608" s="171"/>
      <c r="G608" s="4"/>
      <c r="H608" s="4"/>
      <c r="I608" s="4"/>
      <c r="J608" s="4"/>
      <c r="K608" s="172"/>
      <c r="L608" s="4"/>
      <c r="M608" s="4"/>
      <c r="N608" s="4"/>
      <c r="O608" s="4"/>
      <c r="P608" s="171"/>
      <c r="Q608" s="4"/>
      <c r="R608" s="4"/>
      <c r="S608" s="4"/>
      <c r="T608" s="4"/>
      <c r="U608" s="172"/>
      <c r="V608" s="4"/>
      <c r="W608" s="4"/>
      <c r="X608" s="4"/>
      <c r="Y608" s="4"/>
      <c r="Z608" s="171"/>
      <c r="AA608" s="4"/>
      <c r="AB608" s="4"/>
      <c r="AC608" s="4"/>
      <c r="AD608" s="4"/>
      <c r="AE608" s="170"/>
      <c r="AF608" s="170"/>
      <c r="AG608" s="170"/>
      <c r="AH608" s="56"/>
      <c r="AI608" s="56"/>
      <c r="AJ608" s="4"/>
      <c r="AK608" s="4"/>
      <c r="AL608" s="4"/>
      <c r="AM608" s="4"/>
      <c r="AN608" s="56"/>
      <c r="AO608" s="56"/>
      <c r="AP608" s="4"/>
      <c r="AQ608" s="4"/>
      <c r="AR608" s="4"/>
      <c r="AS608" s="4"/>
      <c r="AT608" s="56"/>
      <c r="AU608" s="56"/>
      <c r="AV608" s="4"/>
      <c r="AW608" s="4"/>
      <c r="AX608" s="4"/>
      <c r="AY608" s="4"/>
      <c r="AZ608" s="56"/>
      <c r="BA608" s="56"/>
      <c r="BB608" s="4"/>
      <c r="BC608" s="4"/>
      <c r="BD608" s="4"/>
      <c r="BE608" s="4"/>
      <c r="BF608" s="56"/>
      <c r="BG608" s="56"/>
      <c r="BH608" s="4"/>
      <c r="BI608" s="4"/>
      <c r="BJ608" s="4"/>
      <c r="BK608" s="4"/>
      <c r="BL608" s="56"/>
      <c r="BM608" s="56"/>
      <c r="BN608" s="4"/>
      <c r="BO608" s="4"/>
      <c r="BP608" s="4"/>
      <c r="BQ608" s="4"/>
      <c r="BR608" s="4"/>
      <c r="BS608" s="4"/>
    </row>
    <row r="609">
      <c r="A609" s="172"/>
      <c r="B609" s="4"/>
      <c r="C609" s="4"/>
      <c r="D609" s="4"/>
      <c r="E609" s="4"/>
      <c r="F609" s="171"/>
      <c r="G609" s="4"/>
      <c r="H609" s="4"/>
      <c r="I609" s="4"/>
      <c r="J609" s="4"/>
      <c r="K609" s="172"/>
      <c r="L609" s="4"/>
      <c r="M609" s="4"/>
      <c r="N609" s="4"/>
      <c r="O609" s="4"/>
      <c r="P609" s="171"/>
      <c r="Q609" s="4"/>
      <c r="R609" s="4"/>
      <c r="S609" s="4"/>
      <c r="T609" s="4"/>
      <c r="U609" s="172"/>
      <c r="V609" s="4"/>
      <c r="W609" s="4"/>
      <c r="X609" s="4"/>
      <c r="Y609" s="4"/>
      <c r="Z609" s="171"/>
      <c r="AA609" s="4"/>
      <c r="AB609" s="4"/>
      <c r="AC609" s="4"/>
      <c r="AD609" s="4"/>
      <c r="AE609" s="170"/>
      <c r="AF609" s="170"/>
      <c r="AG609" s="170"/>
      <c r="AH609" s="56"/>
      <c r="AI609" s="56"/>
      <c r="AJ609" s="4"/>
      <c r="AK609" s="4"/>
      <c r="AL609" s="4"/>
      <c r="AM609" s="4"/>
      <c r="AN609" s="56"/>
      <c r="AO609" s="56"/>
      <c r="AP609" s="4"/>
      <c r="AQ609" s="4"/>
      <c r="AR609" s="4"/>
      <c r="AS609" s="4"/>
      <c r="AT609" s="56"/>
      <c r="AU609" s="56"/>
      <c r="AV609" s="4"/>
      <c r="AW609" s="4"/>
      <c r="AX609" s="4"/>
      <c r="AY609" s="4"/>
      <c r="AZ609" s="56"/>
      <c r="BA609" s="56"/>
      <c r="BB609" s="4"/>
      <c r="BC609" s="4"/>
      <c r="BD609" s="4"/>
      <c r="BE609" s="4"/>
      <c r="BF609" s="56"/>
      <c r="BG609" s="56"/>
      <c r="BH609" s="4"/>
      <c r="BI609" s="4"/>
      <c r="BJ609" s="4"/>
      <c r="BK609" s="4"/>
      <c r="BL609" s="56"/>
      <c r="BM609" s="56"/>
      <c r="BN609" s="4"/>
      <c r="BO609" s="4"/>
      <c r="BP609" s="4"/>
      <c r="BQ609" s="4"/>
      <c r="BR609" s="4"/>
      <c r="BS609" s="4"/>
    </row>
    <row r="610">
      <c r="A610" s="172"/>
      <c r="B610" s="4"/>
      <c r="C610" s="4"/>
      <c r="D610" s="4"/>
      <c r="E610" s="4"/>
      <c r="F610" s="171"/>
      <c r="G610" s="4"/>
      <c r="H610" s="4"/>
      <c r="I610" s="4"/>
      <c r="J610" s="4"/>
      <c r="K610" s="172"/>
      <c r="L610" s="4"/>
      <c r="M610" s="4"/>
      <c r="N610" s="4"/>
      <c r="O610" s="4"/>
      <c r="P610" s="171"/>
      <c r="Q610" s="4"/>
      <c r="R610" s="4"/>
      <c r="S610" s="4"/>
      <c r="T610" s="4"/>
      <c r="U610" s="172"/>
      <c r="V610" s="4"/>
      <c r="W610" s="4"/>
      <c r="X610" s="4"/>
      <c r="Y610" s="4"/>
      <c r="Z610" s="171"/>
      <c r="AA610" s="4"/>
      <c r="AB610" s="4"/>
      <c r="AC610" s="4"/>
      <c r="AD610" s="4"/>
      <c r="AE610" s="170"/>
      <c r="AF610" s="170"/>
      <c r="AG610" s="170"/>
      <c r="AH610" s="56"/>
      <c r="AI610" s="56"/>
      <c r="AJ610" s="4"/>
      <c r="AK610" s="4"/>
      <c r="AL610" s="4"/>
      <c r="AM610" s="4"/>
      <c r="AN610" s="56"/>
      <c r="AO610" s="56"/>
      <c r="AP610" s="4"/>
      <c r="AQ610" s="4"/>
      <c r="AR610" s="4"/>
      <c r="AS610" s="4"/>
      <c r="AT610" s="56"/>
      <c r="AU610" s="56"/>
      <c r="AV610" s="4"/>
      <c r="AW610" s="4"/>
      <c r="AX610" s="4"/>
      <c r="AY610" s="4"/>
      <c r="AZ610" s="56"/>
      <c r="BA610" s="56"/>
      <c r="BB610" s="4"/>
      <c r="BC610" s="4"/>
      <c r="BD610" s="4"/>
      <c r="BE610" s="4"/>
      <c r="BF610" s="56"/>
      <c r="BG610" s="56"/>
      <c r="BH610" s="4"/>
      <c r="BI610" s="4"/>
      <c r="BJ610" s="4"/>
      <c r="BK610" s="4"/>
      <c r="BL610" s="56"/>
      <c r="BM610" s="56"/>
      <c r="BN610" s="4"/>
      <c r="BO610" s="4"/>
      <c r="BP610" s="4"/>
      <c r="BQ610" s="4"/>
      <c r="BR610" s="4"/>
      <c r="BS610" s="4"/>
    </row>
    <row r="611">
      <c r="A611" s="172"/>
      <c r="B611" s="4"/>
      <c r="C611" s="4"/>
      <c r="D611" s="4"/>
      <c r="E611" s="4"/>
      <c r="F611" s="171"/>
      <c r="G611" s="4"/>
      <c r="H611" s="4"/>
      <c r="I611" s="4"/>
      <c r="J611" s="4"/>
      <c r="K611" s="172"/>
      <c r="L611" s="4"/>
      <c r="M611" s="4"/>
      <c r="N611" s="4"/>
      <c r="O611" s="4"/>
      <c r="P611" s="171"/>
      <c r="Q611" s="4"/>
      <c r="R611" s="4"/>
      <c r="S611" s="4"/>
      <c r="T611" s="4"/>
      <c r="U611" s="172"/>
      <c r="V611" s="4"/>
      <c r="W611" s="4"/>
      <c r="X611" s="4"/>
      <c r="Y611" s="4"/>
      <c r="Z611" s="171"/>
      <c r="AA611" s="4"/>
      <c r="AB611" s="4"/>
      <c r="AC611" s="4"/>
      <c r="AD611" s="4"/>
      <c r="AE611" s="170"/>
      <c r="AF611" s="170"/>
      <c r="AG611" s="170"/>
      <c r="AH611" s="56"/>
      <c r="AI611" s="56"/>
      <c r="AJ611" s="4"/>
      <c r="AK611" s="4"/>
      <c r="AL611" s="4"/>
      <c r="AM611" s="4"/>
      <c r="AN611" s="56"/>
      <c r="AO611" s="56"/>
      <c r="AP611" s="4"/>
      <c r="AQ611" s="4"/>
      <c r="AR611" s="4"/>
      <c r="AS611" s="4"/>
      <c r="AT611" s="56"/>
      <c r="AU611" s="56"/>
      <c r="AV611" s="4"/>
      <c r="AW611" s="4"/>
      <c r="AX611" s="4"/>
      <c r="AY611" s="4"/>
      <c r="AZ611" s="56"/>
      <c r="BA611" s="56"/>
      <c r="BB611" s="4"/>
      <c r="BC611" s="4"/>
      <c r="BD611" s="4"/>
      <c r="BE611" s="4"/>
      <c r="BF611" s="56"/>
      <c r="BG611" s="56"/>
      <c r="BH611" s="4"/>
      <c r="BI611" s="4"/>
      <c r="BJ611" s="4"/>
      <c r="BK611" s="4"/>
      <c r="BL611" s="56"/>
      <c r="BM611" s="56"/>
      <c r="BN611" s="4"/>
      <c r="BO611" s="4"/>
      <c r="BP611" s="4"/>
      <c r="BQ611" s="4"/>
      <c r="BR611" s="4"/>
      <c r="BS611" s="4"/>
    </row>
    <row r="612">
      <c r="A612" s="172"/>
      <c r="B612" s="4"/>
      <c r="C612" s="4"/>
      <c r="D612" s="4"/>
      <c r="E612" s="4"/>
      <c r="F612" s="171"/>
      <c r="G612" s="4"/>
      <c r="H612" s="4"/>
      <c r="I612" s="4"/>
      <c r="J612" s="4"/>
      <c r="K612" s="172"/>
      <c r="L612" s="4"/>
      <c r="M612" s="4"/>
      <c r="N612" s="4"/>
      <c r="O612" s="4"/>
      <c r="P612" s="171"/>
      <c r="Q612" s="4"/>
      <c r="R612" s="4"/>
      <c r="S612" s="4"/>
      <c r="T612" s="4"/>
      <c r="U612" s="172"/>
      <c r="V612" s="4"/>
      <c r="W612" s="4"/>
      <c r="X612" s="4"/>
      <c r="Y612" s="4"/>
      <c r="Z612" s="171"/>
      <c r="AA612" s="4"/>
      <c r="AB612" s="4"/>
      <c r="AC612" s="4"/>
      <c r="AD612" s="4"/>
      <c r="AE612" s="170"/>
      <c r="AF612" s="170"/>
      <c r="AG612" s="170"/>
      <c r="AH612" s="56"/>
      <c r="AI612" s="56"/>
      <c r="AJ612" s="4"/>
      <c r="AK612" s="4"/>
      <c r="AL612" s="4"/>
      <c r="AM612" s="4"/>
      <c r="AN612" s="56"/>
      <c r="AO612" s="56"/>
      <c r="AP612" s="4"/>
      <c r="AQ612" s="4"/>
      <c r="AR612" s="4"/>
      <c r="AS612" s="4"/>
      <c r="AT612" s="56"/>
      <c r="AU612" s="56"/>
      <c r="AV612" s="4"/>
      <c r="AW612" s="4"/>
      <c r="AX612" s="4"/>
      <c r="AY612" s="4"/>
      <c r="AZ612" s="56"/>
      <c r="BA612" s="56"/>
      <c r="BB612" s="4"/>
      <c r="BC612" s="4"/>
      <c r="BD612" s="4"/>
      <c r="BE612" s="4"/>
      <c r="BF612" s="56"/>
      <c r="BG612" s="56"/>
      <c r="BH612" s="4"/>
      <c r="BI612" s="4"/>
      <c r="BJ612" s="4"/>
      <c r="BK612" s="4"/>
      <c r="BL612" s="56"/>
      <c r="BM612" s="56"/>
      <c r="BN612" s="4"/>
      <c r="BO612" s="4"/>
      <c r="BP612" s="4"/>
      <c r="BQ612" s="4"/>
      <c r="BR612" s="4"/>
      <c r="BS612" s="4"/>
    </row>
    <row r="613">
      <c r="A613" s="172"/>
      <c r="B613" s="4"/>
      <c r="C613" s="4"/>
      <c r="D613" s="4"/>
      <c r="E613" s="4"/>
      <c r="F613" s="171"/>
      <c r="G613" s="4"/>
      <c r="H613" s="4"/>
      <c r="I613" s="4"/>
      <c r="J613" s="4"/>
      <c r="K613" s="172"/>
      <c r="L613" s="4"/>
      <c r="M613" s="4"/>
      <c r="N613" s="4"/>
      <c r="O613" s="4"/>
      <c r="P613" s="171"/>
      <c r="Q613" s="4"/>
      <c r="R613" s="4"/>
      <c r="S613" s="4"/>
      <c r="T613" s="4"/>
      <c r="U613" s="172"/>
      <c r="V613" s="4"/>
      <c r="W613" s="4"/>
      <c r="X613" s="4"/>
      <c r="Y613" s="4"/>
      <c r="Z613" s="171"/>
      <c r="AA613" s="4"/>
      <c r="AB613" s="4"/>
      <c r="AC613" s="4"/>
      <c r="AD613" s="4"/>
      <c r="AE613" s="170"/>
      <c r="AF613" s="170"/>
      <c r="AG613" s="170"/>
      <c r="AH613" s="56"/>
      <c r="AI613" s="56"/>
      <c r="AJ613" s="4"/>
      <c r="AK613" s="4"/>
      <c r="AL613" s="4"/>
      <c r="AM613" s="4"/>
      <c r="AN613" s="56"/>
      <c r="AO613" s="56"/>
      <c r="AP613" s="4"/>
      <c r="AQ613" s="4"/>
      <c r="AR613" s="4"/>
      <c r="AS613" s="4"/>
      <c r="AT613" s="56"/>
      <c r="AU613" s="56"/>
      <c r="AV613" s="4"/>
      <c r="AW613" s="4"/>
      <c r="AX613" s="4"/>
      <c r="AY613" s="4"/>
      <c r="AZ613" s="56"/>
      <c r="BA613" s="56"/>
      <c r="BB613" s="4"/>
      <c r="BC613" s="4"/>
      <c r="BD613" s="4"/>
      <c r="BE613" s="4"/>
      <c r="BF613" s="56"/>
      <c r="BG613" s="56"/>
      <c r="BH613" s="4"/>
      <c r="BI613" s="4"/>
      <c r="BJ613" s="4"/>
      <c r="BK613" s="4"/>
      <c r="BL613" s="56"/>
      <c r="BM613" s="56"/>
      <c r="BN613" s="4"/>
      <c r="BO613" s="4"/>
      <c r="BP613" s="4"/>
      <c r="BQ613" s="4"/>
      <c r="BR613" s="4"/>
      <c r="BS613" s="4"/>
    </row>
    <row r="614">
      <c r="A614" s="172"/>
      <c r="B614" s="4"/>
      <c r="C614" s="4"/>
      <c r="D614" s="4"/>
      <c r="E614" s="4"/>
      <c r="F614" s="171"/>
      <c r="G614" s="4"/>
      <c r="H614" s="4"/>
      <c r="I614" s="4"/>
      <c r="J614" s="4"/>
      <c r="K614" s="172"/>
      <c r="L614" s="4"/>
      <c r="M614" s="4"/>
      <c r="N614" s="4"/>
      <c r="O614" s="4"/>
      <c r="P614" s="171"/>
      <c r="Q614" s="4"/>
      <c r="R614" s="4"/>
      <c r="S614" s="4"/>
      <c r="T614" s="4"/>
      <c r="U614" s="172"/>
      <c r="V614" s="4"/>
      <c r="W614" s="4"/>
      <c r="X614" s="4"/>
      <c r="Y614" s="4"/>
      <c r="Z614" s="171"/>
      <c r="AA614" s="4"/>
      <c r="AB614" s="4"/>
      <c r="AC614" s="4"/>
      <c r="AD614" s="4"/>
      <c r="AE614" s="170"/>
      <c r="AF614" s="170"/>
      <c r="AG614" s="170"/>
      <c r="AH614" s="56"/>
      <c r="AI614" s="56"/>
      <c r="AJ614" s="4"/>
      <c r="AK614" s="4"/>
      <c r="AL614" s="4"/>
      <c r="AM614" s="4"/>
      <c r="AN614" s="56"/>
      <c r="AO614" s="56"/>
      <c r="AP614" s="4"/>
      <c r="AQ614" s="4"/>
      <c r="AR614" s="4"/>
      <c r="AS614" s="4"/>
      <c r="AT614" s="56"/>
      <c r="AU614" s="56"/>
      <c r="AV614" s="4"/>
      <c r="AW614" s="4"/>
      <c r="AX614" s="4"/>
      <c r="AY614" s="4"/>
      <c r="AZ614" s="56"/>
      <c r="BA614" s="56"/>
      <c r="BB614" s="4"/>
      <c r="BC614" s="4"/>
      <c r="BD614" s="4"/>
      <c r="BE614" s="4"/>
      <c r="BF614" s="56"/>
      <c r="BG614" s="56"/>
      <c r="BH614" s="4"/>
      <c r="BI614" s="4"/>
      <c r="BJ614" s="4"/>
      <c r="BK614" s="4"/>
      <c r="BL614" s="56"/>
      <c r="BM614" s="56"/>
      <c r="BN614" s="4"/>
      <c r="BO614" s="4"/>
      <c r="BP614" s="4"/>
      <c r="BQ614" s="4"/>
      <c r="BR614" s="4"/>
      <c r="BS614" s="4"/>
    </row>
    <row r="615">
      <c r="A615" s="172"/>
      <c r="B615" s="4"/>
      <c r="C615" s="4"/>
      <c r="D615" s="4"/>
      <c r="E615" s="4"/>
      <c r="F615" s="171"/>
      <c r="G615" s="4"/>
      <c r="H615" s="4"/>
      <c r="I615" s="4"/>
      <c r="J615" s="4"/>
      <c r="K615" s="172"/>
      <c r="L615" s="4"/>
      <c r="M615" s="4"/>
      <c r="N615" s="4"/>
      <c r="O615" s="4"/>
      <c r="P615" s="171"/>
      <c r="Q615" s="4"/>
      <c r="R615" s="4"/>
      <c r="S615" s="4"/>
      <c r="T615" s="4"/>
      <c r="U615" s="172"/>
      <c r="V615" s="4"/>
      <c r="W615" s="4"/>
      <c r="X615" s="4"/>
      <c r="Y615" s="4"/>
      <c r="Z615" s="171"/>
      <c r="AA615" s="4"/>
      <c r="AB615" s="4"/>
      <c r="AC615" s="4"/>
      <c r="AD615" s="4"/>
      <c r="AE615" s="170"/>
      <c r="AF615" s="170"/>
      <c r="AG615" s="170"/>
      <c r="AH615" s="56"/>
      <c r="AI615" s="56"/>
      <c r="AJ615" s="4"/>
      <c r="AK615" s="4"/>
      <c r="AL615" s="4"/>
      <c r="AM615" s="4"/>
      <c r="AN615" s="56"/>
      <c r="AO615" s="56"/>
      <c r="AP615" s="4"/>
      <c r="AQ615" s="4"/>
      <c r="AR615" s="4"/>
      <c r="AS615" s="4"/>
      <c r="AT615" s="56"/>
      <c r="AU615" s="56"/>
      <c r="AV615" s="4"/>
      <c r="AW615" s="4"/>
      <c r="AX615" s="4"/>
      <c r="AY615" s="4"/>
      <c r="AZ615" s="56"/>
      <c r="BA615" s="56"/>
      <c r="BB615" s="4"/>
      <c r="BC615" s="4"/>
      <c r="BD615" s="4"/>
      <c r="BE615" s="4"/>
      <c r="BF615" s="56"/>
      <c r="BG615" s="56"/>
      <c r="BH615" s="4"/>
      <c r="BI615" s="4"/>
      <c r="BJ615" s="4"/>
      <c r="BK615" s="4"/>
      <c r="BL615" s="56"/>
      <c r="BM615" s="56"/>
      <c r="BN615" s="4"/>
      <c r="BO615" s="4"/>
      <c r="BP615" s="4"/>
      <c r="BQ615" s="4"/>
      <c r="BR615" s="4"/>
      <c r="BS615" s="4"/>
    </row>
    <row r="616">
      <c r="A616" s="172"/>
      <c r="B616" s="4"/>
      <c r="C616" s="4"/>
      <c r="D616" s="4"/>
      <c r="E616" s="4"/>
      <c r="F616" s="171"/>
      <c r="G616" s="4"/>
      <c r="H616" s="4"/>
      <c r="I616" s="4"/>
      <c r="J616" s="4"/>
      <c r="K616" s="172"/>
      <c r="L616" s="4"/>
      <c r="M616" s="4"/>
      <c r="N616" s="4"/>
      <c r="O616" s="4"/>
      <c r="P616" s="171"/>
      <c r="Q616" s="4"/>
      <c r="R616" s="4"/>
      <c r="S616" s="4"/>
      <c r="T616" s="4"/>
      <c r="U616" s="172"/>
      <c r="V616" s="4"/>
      <c r="W616" s="4"/>
      <c r="X616" s="4"/>
      <c r="Y616" s="4"/>
      <c r="Z616" s="171"/>
      <c r="AA616" s="4"/>
      <c r="AB616" s="4"/>
      <c r="AC616" s="4"/>
      <c r="AD616" s="4"/>
      <c r="AE616" s="170"/>
      <c r="AF616" s="170"/>
      <c r="AG616" s="170"/>
      <c r="AH616" s="56"/>
      <c r="AI616" s="56"/>
      <c r="AJ616" s="4"/>
      <c r="AK616" s="4"/>
      <c r="AL616" s="4"/>
      <c r="AM616" s="4"/>
      <c r="AN616" s="56"/>
      <c r="AO616" s="56"/>
      <c r="AP616" s="4"/>
      <c r="AQ616" s="4"/>
      <c r="AR616" s="4"/>
      <c r="AS616" s="4"/>
      <c r="AT616" s="56"/>
      <c r="AU616" s="56"/>
      <c r="AV616" s="4"/>
      <c r="AW616" s="4"/>
      <c r="AX616" s="4"/>
      <c r="AY616" s="4"/>
      <c r="AZ616" s="56"/>
      <c r="BA616" s="56"/>
      <c r="BB616" s="4"/>
      <c r="BC616" s="4"/>
      <c r="BD616" s="4"/>
      <c r="BE616" s="4"/>
      <c r="BF616" s="56"/>
      <c r="BG616" s="56"/>
      <c r="BH616" s="4"/>
      <c r="BI616" s="4"/>
      <c r="BJ616" s="4"/>
      <c r="BK616" s="4"/>
      <c r="BL616" s="56"/>
      <c r="BM616" s="56"/>
      <c r="BN616" s="4"/>
      <c r="BO616" s="4"/>
      <c r="BP616" s="4"/>
      <c r="BQ616" s="4"/>
      <c r="BR616" s="4"/>
      <c r="BS616" s="4"/>
    </row>
    <row r="617">
      <c r="A617" s="172"/>
      <c r="B617" s="4"/>
      <c r="C617" s="4"/>
      <c r="D617" s="4"/>
      <c r="E617" s="4"/>
      <c r="F617" s="171"/>
      <c r="G617" s="4"/>
      <c r="H617" s="4"/>
      <c r="I617" s="4"/>
      <c r="J617" s="4"/>
      <c r="K617" s="172"/>
      <c r="L617" s="4"/>
      <c r="M617" s="4"/>
      <c r="N617" s="4"/>
      <c r="O617" s="4"/>
      <c r="P617" s="171"/>
      <c r="Q617" s="4"/>
      <c r="R617" s="4"/>
      <c r="S617" s="4"/>
      <c r="T617" s="4"/>
      <c r="U617" s="172"/>
      <c r="V617" s="4"/>
      <c r="W617" s="4"/>
      <c r="X617" s="4"/>
      <c r="Y617" s="4"/>
      <c r="Z617" s="171"/>
      <c r="AA617" s="4"/>
      <c r="AB617" s="4"/>
      <c r="AC617" s="4"/>
      <c r="AD617" s="4"/>
      <c r="AE617" s="170"/>
      <c r="AF617" s="170"/>
      <c r="AG617" s="170"/>
      <c r="AH617" s="56"/>
      <c r="AI617" s="56"/>
      <c r="AJ617" s="4"/>
      <c r="AK617" s="4"/>
      <c r="AL617" s="4"/>
      <c r="AM617" s="4"/>
      <c r="AN617" s="56"/>
      <c r="AO617" s="56"/>
      <c r="AP617" s="4"/>
      <c r="AQ617" s="4"/>
      <c r="AR617" s="4"/>
      <c r="AS617" s="4"/>
      <c r="AT617" s="56"/>
      <c r="AU617" s="56"/>
      <c r="AV617" s="4"/>
      <c r="AW617" s="4"/>
      <c r="AX617" s="4"/>
      <c r="AY617" s="4"/>
      <c r="AZ617" s="56"/>
      <c r="BA617" s="56"/>
      <c r="BB617" s="4"/>
      <c r="BC617" s="4"/>
      <c r="BD617" s="4"/>
      <c r="BE617" s="4"/>
      <c r="BF617" s="56"/>
      <c r="BG617" s="56"/>
      <c r="BH617" s="4"/>
      <c r="BI617" s="4"/>
      <c r="BJ617" s="4"/>
      <c r="BK617" s="4"/>
      <c r="BL617" s="56"/>
      <c r="BM617" s="56"/>
      <c r="BN617" s="4"/>
      <c r="BO617" s="4"/>
      <c r="BP617" s="4"/>
      <c r="BQ617" s="4"/>
      <c r="BR617" s="4"/>
      <c r="BS617" s="4"/>
    </row>
    <row r="618">
      <c r="A618" s="172"/>
      <c r="B618" s="4"/>
      <c r="C618" s="4"/>
      <c r="D618" s="4"/>
      <c r="E618" s="4"/>
      <c r="F618" s="171"/>
      <c r="G618" s="4"/>
      <c r="H618" s="4"/>
      <c r="I618" s="4"/>
      <c r="J618" s="4"/>
      <c r="K618" s="172"/>
      <c r="L618" s="4"/>
      <c r="M618" s="4"/>
      <c r="N618" s="4"/>
      <c r="O618" s="4"/>
      <c r="P618" s="171"/>
      <c r="Q618" s="4"/>
      <c r="R618" s="4"/>
      <c r="S618" s="4"/>
      <c r="T618" s="4"/>
      <c r="U618" s="172"/>
      <c r="V618" s="4"/>
      <c r="W618" s="4"/>
      <c r="X618" s="4"/>
      <c r="Y618" s="4"/>
      <c r="Z618" s="171"/>
      <c r="AA618" s="4"/>
      <c r="AB618" s="4"/>
      <c r="AC618" s="4"/>
      <c r="AD618" s="4"/>
      <c r="AE618" s="170"/>
      <c r="AF618" s="170"/>
      <c r="AG618" s="170"/>
      <c r="AH618" s="56"/>
      <c r="AI618" s="56"/>
      <c r="AJ618" s="4"/>
      <c r="AK618" s="4"/>
      <c r="AL618" s="4"/>
      <c r="AM618" s="4"/>
      <c r="AN618" s="56"/>
      <c r="AO618" s="56"/>
      <c r="AP618" s="4"/>
      <c r="AQ618" s="4"/>
      <c r="AR618" s="4"/>
      <c r="AS618" s="4"/>
      <c r="AT618" s="56"/>
      <c r="AU618" s="56"/>
      <c r="AV618" s="4"/>
      <c r="AW618" s="4"/>
      <c r="AX618" s="4"/>
      <c r="AY618" s="4"/>
      <c r="AZ618" s="56"/>
      <c r="BA618" s="56"/>
      <c r="BB618" s="4"/>
      <c r="BC618" s="4"/>
      <c r="BD618" s="4"/>
      <c r="BE618" s="4"/>
      <c r="BF618" s="56"/>
      <c r="BG618" s="56"/>
      <c r="BH618" s="4"/>
      <c r="BI618" s="4"/>
      <c r="BJ618" s="4"/>
      <c r="BK618" s="4"/>
      <c r="BL618" s="56"/>
      <c r="BM618" s="56"/>
      <c r="BN618" s="4"/>
      <c r="BO618" s="4"/>
      <c r="BP618" s="4"/>
      <c r="BQ618" s="4"/>
      <c r="BR618" s="4"/>
      <c r="BS618" s="4"/>
    </row>
    <row r="619">
      <c r="A619" s="172"/>
      <c r="B619" s="4"/>
      <c r="C619" s="4"/>
      <c r="D619" s="4"/>
      <c r="E619" s="4"/>
      <c r="F619" s="171"/>
      <c r="G619" s="4"/>
      <c r="H619" s="4"/>
      <c r="I619" s="4"/>
      <c r="J619" s="4"/>
      <c r="K619" s="172"/>
      <c r="L619" s="4"/>
      <c r="M619" s="4"/>
      <c r="N619" s="4"/>
      <c r="O619" s="4"/>
      <c r="P619" s="171"/>
      <c r="Q619" s="4"/>
      <c r="R619" s="4"/>
      <c r="S619" s="4"/>
      <c r="T619" s="4"/>
      <c r="U619" s="172"/>
      <c r="V619" s="4"/>
      <c r="W619" s="4"/>
      <c r="X619" s="4"/>
      <c r="Y619" s="4"/>
      <c r="Z619" s="171"/>
      <c r="AA619" s="4"/>
      <c r="AB619" s="4"/>
      <c r="AC619" s="4"/>
      <c r="AD619" s="4"/>
      <c r="AE619" s="170"/>
      <c r="AF619" s="170"/>
      <c r="AG619" s="170"/>
      <c r="AH619" s="56"/>
      <c r="AI619" s="56"/>
      <c r="AJ619" s="4"/>
      <c r="AK619" s="4"/>
      <c r="AL619" s="4"/>
      <c r="AM619" s="4"/>
      <c r="AN619" s="56"/>
      <c r="AO619" s="56"/>
      <c r="AP619" s="4"/>
      <c r="AQ619" s="4"/>
      <c r="AR619" s="4"/>
      <c r="AS619" s="4"/>
      <c r="AT619" s="56"/>
      <c r="AU619" s="56"/>
      <c r="AV619" s="4"/>
      <c r="AW619" s="4"/>
      <c r="AX619" s="4"/>
      <c r="AY619" s="4"/>
      <c r="AZ619" s="56"/>
      <c r="BA619" s="56"/>
      <c r="BB619" s="4"/>
      <c r="BC619" s="4"/>
      <c r="BD619" s="4"/>
      <c r="BE619" s="4"/>
      <c r="BF619" s="56"/>
      <c r="BG619" s="56"/>
      <c r="BH619" s="4"/>
      <c r="BI619" s="4"/>
      <c r="BJ619" s="4"/>
      <c r="BK619" s="4"/>
      <c r="BL619" s="56"/>
      <c r="BM619" s="56"/>
      <c r="BN619" s="4"/>
      <c r="BO619" s="4"/>
      <c r="BP619" s="4"/>
      <c r="BQ619" s="4"/>
      <c r="BR619" s="4"/>
      <c r="BS619" s="4"/>
    </row>
    <row r="620">
      <c r="A620" s="172"/>
      <c r="B620" s="4"/>
      <c r="C620" s="4"/>
      <c r="D620" s="4"/>
      <c r="E620" s="4"/>
      <c r="F620" s="171"/>
      <c r="G620" s="4"/>
      <c r="H620" s="4"/>
      <c r="I620" s="4"/>
      <c r="J620" s="4"/>
      <c r="K620" s="172"/>
      <c r="L620" s="4"/>
      <c r="M620" s="4"/>
      <c r="N620" s="4"/>
      <c r="O620" s="4"/>
      <c r="P620" s="171"/>
      <c r="Q620" s="4"/>
      <c r="R620" s="4"/>
      <c r="S620" s="4"/>
      <c r="T620" s="4"/>
      <c r="U620" s="172"/>
      <c r="V620" s="4"/>
      <c r="W620" s="4"/>
      <c r="X620" s="4"/>
      <c r="Y620" s="4"/>
      <c r="Z620" s="171"/>
      <c r="AA620" s="4"/>
      <c r="AB620" s="4"/>
      <c r="AC620" s="4"/>
      <c r="AD620" s="4"/>
      <c r="AE620" s="170"/>
      <c r="AF620" s="170"/>
      <c r="AG620" s="170"/>
      <c r="AH620" s="56"/>
      <c r="AI620" s="56"/>
      <c r="AJ620" s="4"/>
      <c r="AK620" s="4"/>
      <c r="AL620" s="4"/>
      <c r="AM620" s="4"/>
      <c r="AN620" s="56"/>
      <c r="AO620" s="56"/>
      <c r="AP620" s="4"/>
      <c r="AQ620" s="4"/>
      <c r="AR620" s="4"/>
      <c r="AS620" s="4"/>
      <c r="AT620" s="56"/>
      <c r="AU620" s="56"/>
      <c r="AV620" s="4"/>
      <c r="AW620" s="4"/>
      <c r="AX620" s="4"/>
      <c r="AY620" s="4"/>
      <c r="AZ620" s="56"/>
      <c r="BA620" s="56"/>
      <c r="BB620" s="4"/>
      <c r="BC620" s="4"/>
      <c r="BD620" s="4"/>
      <c r="BE620" s="4"/>
      <c r="BF620" s="56"/>
      <c r="BG620" s="56"/>
      <c r="BH620" s="4"/>
      <c r="BI620" s="4"/>
      <c r="BJ620" s="4"/>
      <c r="BK620" s="4"/>
      <c r="BL620" s="56"/>
      <c r="BM620" s="56"/>
      <c r="BN620" s="4"/>
      <c r="BO620" s="4"/>
      <c r="BP620" s="4"/>
      <c r="BQ620" s="4"/>
      <c r="BR620" s="4"/>
      <c r="BS620" s="4"/>
    </row>
    <row r="621">
      <c r="A621" s="172"/>
      <c r="B621" s="4"/>
      <c r="C621" s="4"/>
      <c r="D621" s="4"/>
      <c r="E621" s="4"/>
      <c r="F621" s="171"/>
      <c r="G621" s="4"/>
      <c r="H621" s="4"/>
      <c r="I621" s="4"/>
      <c r="J621" s="4"/>
      <c r="K621" s="172"/>
      <c r="L621" s="4"/>
      <c r="M621" s="4"/>
      <c r="N621" s="4"/>
      <c r="O621" s="4"/>
      <c r="P621" s="171"/>
      <c r="Q621" s="4"/>
      <c r="R621" s="4"/>
      <c r="S621" s="4"/>
      <c r="T621" s="4"/>
      <c r="U621" s="172"/>
      <c r="V621" s="4"/>
      <c r="W621" s="4"/>
      <c r="X621" s="4"/>
      <c r="Y621" s="4"/>
      <c r="Z621" s="171"/>
      <c r="AA621" s="4"/>
      <c r="AB621" s="4"/>
      <c r="AC621" s="4"/>
      <c r="AD621" s="4"/>
      <c r="AE621" s="170"/>
      <c r="AF621" s="170"/>
      <c r="AG621" s="170"/>
      <c r="AH621" s="56"/>
      <c r="AI621" s="56"/>
      <c r="AJ621" s="4"/>
      <c r="AK621" s="4"/>
      <c r="AL621" s="4"/>
      <c r="AM621" s="4"/>
      <c r="AN621" s="56"/>
      <c r="AO621" s="56"/>
      <c r="AP621" s="4"/>
      <c r="AQ621" s="4"/>
      <c r="AR621" s="4"/>
      <c r="AS621" s="4"/>
      <c r="AT621" s="56"/>
      <c r="AU621" s="56"/>
      <c r="AV621" s="4"/>
      <c r="AW621" s="4"/>
      <c r="AX621" s="4"/>
      <c r="AY621" s="4"/>
      <c r="AZ621" s="56"/>
      <c r="BA621" s="56"/>
      <c r="BB621" s="4"/>
      <c r="BC621" s="4"/>
      <c r="BD621" s="4"/>
      <c r="BE621" s="4"/>
      <c r="BF621" s="56"/>
      <c r="BG621" s="56"/>
      <c r="BH621" s="4"/>
      <c r="BI621" s="4"/>
      <c r="BJ621" s="4"/>
      <c r="BK621" s="4"/>
      <c r="BL621" s="56"/>
      <c r="BM621" s="56"/>
      <c r="BN621" s="4"/>
      <c r="BO621" s="4"/>
      <c r="BP621" s="4"/>
      <c r="BQ621" s="4"/>
      <c r="BR621" s="4"/>
      <c r="BS621" s="4"/>
    </row>
    <row r="622">
      <c r="A622" s="172"/>
      <c r="B622" s="4"/>
      <c r="C622" s="4"/>
      <c r="D622" s="4"/>
      <c r="E622" s="4"/>
      <c r="F622" s="171"/>
      <c r="G622" s="4"/>
      <c r="H622" s="4"/>
      <c r="I622" s="4"/>
      <c r="J622" s="4"/>
      <c r="K622" s="172"/>
      <c r="L622" s="4"/>
      <c r="M622" s="4"/>
      <c r="N622" s="4"/>
      <c r="O622" s="4"/>
      <c r="P622" s="171"/>
      <c r="Q622" s="4"/>
      <c r="R622" s="4"/>
      <c r="S622" s="4"/>
      <c r="T622" s="4"/>
      <c r="U622" s="172"/>
      <c r="V622" s="4"/>
      <c r="W622" s="4"/>
      <c r="X622" s="4"/>
      <c r="Y622" s="4"/>
      <c r="Z622" s="171"/>
      <c r="AA622" s="4"/>
      <c r="AB622" s="4"/>
      <c r="AC622" s="4"/>
      <c r="AD622" s="4"/>
      <c r="AE622" s="170"/>
      <c r="AF622" s="170"/>
      <c r="AG622" s="170"/>
      <c r="AH622" s="56"/>
      <c r="AI622" s="56"/>
      <c r="AJ622" s="4"/>
      <c r="AK622" s="4"/>
      <c r="AL622" s="4"/>
      <c r="AM622" s="4"/>
      <c r="AN622" s="56"/>
      <c r="AO622" s="56"/>
      <c r="AP622" s="4"/>
      <c r="AQ622" s="4"/>
      <c r="AR622" s="4"/>
      <c r="AS622" s="4"/>
      <c r="AT622" s="56"/>
      <c r="AU622" s="56"/>
      <c r="AV622" s="4"/>
      <c r="AW622" s="4"/>
      <c r="AX622" s="4"/>
      <c r="AY622" s="4"/>
      <c r="AZ622" s="56"/>
      <c r="BA622" s="56"/>
      <c r="BB622" s="4"/>
      <c r="BC622" s="4"/>
      <c r="BD622" s="4"/>
      <c r="BE622" s="4"/>
      <c r="BF622" s="56"/>
      <c r="BG622" s="56"/>
      <c r="BH622" s="4"/>
      <c r="BI622" s="4"/>
      <c r="BJ622" s="4"/>
      <c r="BK622" s="4"/>
      <c r="BL622" s="56"/>
      <c r="BM622" s="56"/>
      <c r="BN622" s="4"/>
      <c r="BO622" s="4"/>
      <c r="BP622" s="4"/>
      <c r="BQ622" s="4"/>
      <c r="BR622" s="4"/>
      <c r="BS622" s="4"/>
    </row>
    <row r="623">
      <c r="A623" s="172"/>
      <c r="B623" s="4"/>
      <c r="C623" s="4"/>
      <c r="D623" s="4"/>
      <c r="E623" s="4"/>
      <c r="F623" s="171"/>
      <c r="G623" s="4"/>
      <c r="H623" s="4"/>
      <c r="I623" s="4"/>
      <c r="J623" s="4"/>
      <c r="K623" s="172"/>
      <c r="L623" s="4"/>
      <c r="M623" s="4"/>
      <c r="N623" s="4"/>
      <c r="O623" s="4"/>
      <c r="P623" s="171"/>
      <c r="Q623" s="4"/>
      <c r="R623" s="4"/>
      <c r="S623" s="4"/>
      <c r="T623" s="4"/>
      <c r="U623" s="172"/>
      <c r="V623" s="4"/>
      <c r="W623" s="4"/>
      <c r="X623" s="4"/>
      <c r="Y623" s="4"/>
      <c r="Z623" s="171"/>
      <c r="AA623" s="4"/>
      <c r="AB623" s="4"/>
      <c r="AC623" s="4"/>
      <c r="AD623" s="4"/>
      <c r="AE623" s="170"/>
      <c r="AF623" s="170"/>
      <c r="AG623" s="170"/>
      <c r="AH623" s="56"/>
      <c r="AI623" s="56"/>
      <c r="AJ623" s="4"/>
      <c r="AK623" s="4"/>
      <c r="AL623" s="4"/>
      <c r="AM623" s="4"/>
      <c r="AN623" s="56"/>
      <c r="AO623" s="56"/>
      <c r="AP623" s="4"/>
      <c r="AQ623" s="4"/>
      <c r="AR623" s="4"/>
      <c r="AS623" s="4"/>
      <c r="AT623" s="56"/>
      <c r="AU623" s="56"/>
      <c r="AV623" s="4"/>
      <c r="AW623" s="4"/>
      <c r="AX623" s="4"/>
      <c r="AY623" s="4"/>
      <c r="AZ623" s="56"/>
      <c r="BA623" s="56"/>
      <c r="BB623" s="4"/>
      <c r="BC623" s="4"/>
      <c r="BD623" s="4"/>
      <c r="BE623" s="4"/>
      <c r="BF623" s="56"/>
      <c r="BG623" s="56"/>
      <c r="BH623" s="4"/>
      <c r="BI623" s="4"/>
      <c r="BJ623" s="4"/>
      <c r="BK623" s="4"/>
      <c r="BL623" s="56"/>
      <c r="BM623" s="56"/>
      <c r="BN623" s="4"/>
      <c r="BO623" s="4"/>
      <c r="BP623" s="4"/>
      <c r="BQ623" s="4"/>
      <c r="BR623" s="4"/>
      <c r="BS623" s="4"/>
    </row>
    <row r="624">
      <c r="A624" s="172"/>
      <c r="B624" s="4"/>
      <c r="C624" s="4"/>
      <c r="D624" s="4"/>
      <c r="E624" s="4"/>
      <c r="F624" s="171"/>
      <c r="G624" s="4"/>
      <c r="H624" s="4"/>
      <c r="I624" s="4"/>
      <c r="J624" s="4"/>
      <c r="K624" s="172"/>
      <c r="L624" s="4"/>
      <c r="M624" s="4"/>
      <c r="N624" s="4"/>
      <c r="O624" s="4"/>
      <c r="P624" s="171"/>
      <c r="Q624" s="4"/>
      <c r="R624" s="4"/>
      <c r="S624" s="4"/>
      <c r="T624" s="4"/>
      <c r="U624" s="172"/>
      <c r="V624" s="4"/>
      <c r="W624" s="4"/>
      <c r="X624" s="4"/>
      <c r="Y624" s="4"/>
      <c r="Z624" s="171"/>
      <c r="AA624" s="4"/>
      <c r="AB624" s="4"/>
      <c r="AC624" s="4"/>
      <c r="AD624" s="4"/>
      <c r="AE624" s="170"/>
      <c r="AF624" s="170"/>
      <c r="AG624" s="170"/>
      <c r="AH624" s="56"/>
      <c r="AI624" s="56"/>
      <c r="AJ624" s="4"/>
      <c r="AK624" s="4"/>
      <c r="AL624" s="4"/>
      <c r="AM624" s="4"/>
      <c r="AN624" s="56"/>
      <c r="AO624" s="56"/>
      <c r="AP624" s="4"/>
      <c r="AQ624" s="4"/>
      <c r="AR624" s="4"/>
      <c r="AS624" s="4"/>
      <c r="AT624" s="56"/>
      <c r="AU624" s="56"/>
      <c r="AV624" s="4"/>
      <c r="AW624" s="4"/>
      <c r="AX624" s="4"/>
      <c r="AY624" s="4"/>
      <c r="AZ624" s="56"/>
      <c r="BA624" s="56"/>
      <c r="BB624" s="4"/>
      <c r="BC624" s="4"/>
      <c r="BD624" s="4"/>
      <c r="BE624" s="4"/>
      <c r="BF624" s="56"/>
      <c r="BG624" s="56"/>
      <c r="BH624" s="4"/>
      <c r="BI624" s="4"/>
      <c r="BJ624" s="4"/>
      <c r="BK624" s="4"/>
      <c r="BL624" s="56"/>
      <c r="BM624" s="56"/>
      <c r="BN624" s="4"/>
      <c r="BO624" s="4"/>
      <c r="BP624" s="4"/>
      <c r="BQ624" s="4"/>
      <c r="BR624" s="4"/>
      <c r="BS624" s="4"/>
    </row>
    <row r="625">
      <c r="A625" s="172"/>
      <c r="B625" s="4"/>
      <c r="C625" s="4"/>
      <c r="D625" s="4"/>
      <c r="E625" s="4"/>
      <c r="F625" s="171"/>
      <c r="G625" s="4"/>
      <c r="H625" s="4"/>
      <c r="I625" s="4"/>
      <c r="J625" s="4"/>
      <c r="K625" s="172"/>
      <c r="L625" s="4"/>
      <c r="M625" s="4"/>
      <c r="N625" s="4"/>
      <c r="O625" s="4"/>
      <c r="P625" s="171"/>
      <c r="Q625" s="4"/>
      <c r="R625" s="4"/>
      <c r="S625" s="4"/>
      <c r="T625" s="4"/>
      <c r="U625" s="172"/>
      <c r="V625" s="4"/>
      <c r="W625" s="4"/>
      <c r="X625" s="4"/>
      <c r="Y625" s="4"/>
      <c r="Z625" s="171"/>
      <c r="AA625" s="4"/>
      <c r="AB625" s="4"/>
      <c r="AC625" s="4"/>
      <c r="AD625" s="4"/>
      <c r="AE625" s="170"/>
      <c r="AF625" s="170"/>
      <c r="AG625" s="170"/>
      <c r="AH625" s="56"/>
      <c r="AI625" s="56"/>
      <c r="AJ625" s="4"/>
      <c r="AK625" s="4"/>
      <c r="AL625" s="4"/>
      <c r="AM625" s="4"/>
      <c r="AN625" s="56"/>
      <c r="AO625" s="56"/>
      <c r="AP625" s="4"/>
      <c r="AQ625" s="4"/>
      <c r="AR625" s="4"/>
      <c r="AS625" s="4"/>
      <c r="AT625" s="56"/>
      <c r="AU625" s="56"/>
      <c r="AV625" s="4"/>
      <c r="AW625" s="4"/>
      <c r="AX625" s="4"/>
      <c r="AY625" s="4"/>
      <c r="AZ625" s="56"/>
      <c r="BA625" s="56"/>
      <c r="BB625" s="4"/>
      <c r="BC625" s="4"/>
      <c r="BD625" s="4"/>
      <c r="BE625" s="4"/>
      <c r="BF625" s="56"/>
      <c r="BG625" s="56"/>
      <c r="BH625" s="4"/>
      <c r="BI625" s="4"/>
      <c r="BJ625" s="4"/>
      <c r="BK625" s="4"/>
      <c r="BL625" s="56"/>
      <c r="BM625" s="56"/>
      <c r="BN625" s="4"/>
      <c r="BO625" s="4"/>
      <c r="BP625" s="4"/>
      <c r="BQ625" s="4"/>
      <c r="BR625" s="4"/>
      <c r="BS625" s="4"/>
    </row>
    <row r="626">
      <c r="A626" s="172"/>
      <c r="B626" s="4"/>
      <c r="C626" s="4"/>
      <c r="D626" s="4"/>
      <c r="E626" s="4"/>
      <c r="F626" s="171"/>
      <c r="G626" s="4"/>
      <c r="H626" s="4"/>
      <c r="I626" s="4"/>
      <c r="J626" s="4"/>
      <c r="K626" s="172"/>
      <c r="L626" s="4"/>
      <c r="M626" s="4"/>
      <c r="N626" s="4"/>
      <c r="O626" s="4"/>
      <c r="P626" s="171"/>
      <c r="Q626" s="4"/>
      <c r="R626" s="4"/>
      <c r="S626" s="4"/>
      <c r="T626" s="4"/>
      <c r="U626" s="172"/>
      <c r="V626" s="4"/>
      <c r="W626" s="4"/>
      <c r="X626" s="4"/>
      <c r="Y626" s="4"/>
      <c r="Z626" s="171"/>
      <c r="AA626" s="4"/>
      <c r="AB626" s="4"/>
      <c r="AC626" s="4"/>
      <c r="AD626" s="4"/>
      <c r="AE626" s="170"/>
      <c r="AF626" s="170"/>
      <c r="AG626" s="170"/>
      <c r="AH626" s="56"/>
      <c r="AI626" s="56"/>
      <c r="AJ626" s="4"/>
      <c r="AK626" s="4"/>
      <c r="AL626" s="4"/>
      <c r="AM626" s="4"/>
      <c r="AN626" s="56"/>
      <c r="AO626" s="56"/>
      <c r="AP626" s="4"/>
      <c r="AQ626" s="4"/>
      <c r="AR626" s="4"/>
      <c r="AS626" s="4"/>
      <c r="AT626" s="56"/>
      <c r="AU626" s="56"/>
      <c r="AV626" s="4"/>
      <c r="AW626" s="4"/>
      <c r="AX626" s="4"/>
      <c r="AY626" s="4"/>
      <c r="AZ626" s="56"/>
      <c r="BA626" s="56"/>
      <c r="BB626" s="4"/>
      <c r="BC626" s="4"/>
      <c r="BD626" s="4"/>
      <c r="BE626" s="4"/>
      <c r="BF626" s="56"/>
      <c r="BG626" s="56"/>
      <c r="BH626" s="4"/>
      <c r="BI626" s="4"/>
      <c r="BJ626" s="4"/>
      <c r="BK626" s="4"/>
      <c r="BL626" s="56"/>
      <c r="BM626" s="56"/>
      <c r="BN626" s="4"/>
      <c r="BO626" s="4"/>
      <c r="BP626" s="4"/>
      <c r="BQ626" s="4"/>
      <c r="BR626" s="4"/>
      <c r="BS626" s="4"/>
    </row>
    <row r="627">
      <c r="A627" s="172"/>
      <c r="B627" s="4"/>
      <c r="C627" s="4"/>
      <c r="D627" s="4"/>
      <c r="E627" s="4"/>
      <c r="F627" s="171"/>
      <c r="G627" s="4"/>
      <c r="H627" s="4"/>
      <c r="I627" s="4"/>
      <c r="J627" s="4"/>
      <c r="K627" s="172"/>
      <c r="L627" s="4"/>
      <c r="M627" s="4"/>
      <c r="N627" s="4"/>
      <c r="O627" s="4"/>
      <c r="P627" s="171"/>
      <c r="Q627" s="4"/>
      <c r="R627" s="4"/>
      <c r="S627" s="4"/>
      <c r="T627" s="4"/>
      <c r="U627" s="172"/>
      <c r="V627" s="4"/>
      <c r="W627" s="4"/>
      <c r="X627" s="4"/>
      <c r="Y627" s="4"/>
      <c r="Z627" s="171"/>
      <c r="AA627" s="4"/>
      <c r="AB627" s="4"/>
      <c r="AC627" s="4"/>
      <c r="AD627" s="4"/>
      <c r="AE627" s="170"/>
      <c r="AF627" s="170"/>
      <c r="AG627" s="170"/>
      <c r="AH627" s="56"/>
      <c r="AI627" s="56"/>
      <c r="AJ627" s="4"/>
      <c r="AK627" s="4"/>
      <c r="AL627" s="4"/>
      <c r="AM627" s="4"/>
      <c r="AN627" s="56"/>
      <c r="AO627" s="56"/>
      <c r="AP627" s="4"/>
      <c r="AQ627" s="4"/>
      <c r="AR627" s="4"/>
      <c r="AS627" s="4"/>
      <c r="AT627" s="56"/>
      <c r="AU627" s="56"/>
      <c r="AV627" s="4"/>
      <c r="AW627" s="4"/>
      <c r="AX627" s="4"/>
      <c r="AY627" s="4"/>
      <c r="AZ627" s="56"/>
      <c r="BA627" s="56"/>
      <c r="BB627" s="4"/>
      <c r="BC627" s="4"/>
      <c r="BD627" s="4"/>
      <c r="BE627" s="4"/>
      <c r="BF627" s="56"/>
      <c r="BG627" s="56"/>
      <c r="BH627" s="4"/>
      <c r="BI627" s="4"/>
      <c r="BJ627" s="4"/>
      <c r="BK627" s="4"/>
      <c r="BL627" s="56"/>
      <c r="BM627" s="56"/>
      <c r="BN627" s="4"/>
      <c r="BO627" s="4"/>
      <c r="BP627" s="4"/>
      <c r="BQ627" s="4"/>
      <c r="BR627" s="4"/>
      <c r="BS627" s="4"/>
    </row>
    <row r="628">
      <c r="A628" s="172"/>
      <c r="B628" s="4"/>
      <c r="C628" s="4"/>
      <c r="D628" s="4"/>
      <c r="E628" s="4"/>
      <c r="F628" s="171"/>
      <c r="G628" s="4"/>
      <c r="H628" s="4"/>
      <c r="I628" s="4"/>
      <c r="J628" s="4"/>
      <c r="K628" s="172"/>
      <c r="L628" s="4"/>
      <c r="M628" s="4"/>
      <c r="N628" s="4"/>
      <c r="O628" s="4"/>
      <c r="P628" s="171"/>
      <c r="Q628" s="4"/>
      <c r="R628" s="4"/>
      <c r="S628" s="4"/>
      <c r="T628" s="4"/>
      <c r="U628" s="172"/>
      <c r="V628" s="4"/>
      <c r="W628" s="4"/>
      <c r="X628" s="4"/>
      <c r="Y628" s="4"/>
      <c r="Z628" s="171"/>
      <c r="AA628" s="4"/>
      <c r="AB628" s="4"/>
      <c r="AC628" s="4"/>
      <c r="AD628" s="4"/>
      <c r="AE628" s="170"/>
      <c r="AF628" s="170"/>
      <c r="AG628" s="170"/>
      <c r="AH628" s="56"/>
      <c r="AI628" s="56"/>
      <c r="AJ628" s="4"/>
      <c r="AK628" s="4"/>
      <c r="AL628" s="4"/>
      <c r="AM628" s="4"/>
      <c r="AN628" s="56"/>
      <c r="AO628" s="56"/>
      <c r="AP628" s="4"/>
      <c r="AQ628" s="4"/>
      <c r="AR628" s="4"/>
      <c r="AS628" s="4"/>
      <c r="AT628" s="56"/>
      <c r="AU628" s="56"/>
      <c r="AV628" s="4"/>
      <c r="AW628" s="4"/>
      <c r="AX628" s="4"/>
      <c r="AY628" s="4"/>
      <c r="AZ628" s="56"/>
      <c r="BA628" s="56"/>
      <c r="BB628" s="4"/>
      <c r="BC628" s="4"/>
      <c r="BD628" s="4"/>
      <c r="BE628" s="4"/>
      <c r="BF628" s="56"/>
      <c r="BG628" s="56"/>
      <c r="BH628" s="4"/>
      <c r="BI628" s="4"/>
      <c r="BJ628" s="4"/>
      <c r="BK628" s="4"/>
      <c r="BL628" s="56"/>
      <c r="BM628" s="56"/>
      <c r="BN628" s="4"/>
      <c r="BO628" s="4"/>
      <c r="BP628" s="4"/>
      <c r="BQ628" s="4"/>
      <c r="BR628" s="4"/>
      <c r="BS628" s="4"/>
    </row>
    <row r="629">
      <c r="A629" s="172"/>
      <c r="B629" s="4"/>
      <c r="C629" s="4"/>
      <c r="D629" s="4"/>
      <c r="E629" s="4"/>
      <c r="F629" s="171"/>
      <c r="G629" s="4"/>
      <c r="H629" s="4"/>
      <c r="I629" s="4"/>
      <c r="J629" s="4"/>
      <c r="K629" s="172"/>
      <c r="L629" s="4"/>
      <c r="M629" s="4"/>
      <c r="N629" s="4"/>
      <c r="O629" s="4"/>
      <c r="P629" s="171"/>
      <c r="Q629" s="4"/>
      <c r="R629" s="4"/>
      <c r="S629" s="4"/>
      <c r="T629" s="4"/>
      <c r="U629" s="172"/>
      <c r="V629" s="4"/>
      <c r="W629" s="4"/>
      <c r="X629" s="4"/>
      <c r="Y629" s="4"/>
      <c r="Z629" s="171"/>
      <c r="AA629" s="4"/>
      <c r="AB629" s="4"/>
      <c r="AC629" s="4"/>
      <c r="AD629" s="4"/>
      <c r="AE629" s="170"/>
      <c r="AF629" s="170"/>
      <c r="AG629" s="170"/>
      <c r="AH629" s="56"/>
      <c r="AI629" s="56"/>
      <c r="AJ629" s="4"/>
      <c r="AK629" s="4"/>
      <c r="AL629" s="4"/>
      <c r="AM629" s="4"/>
      <c r="AN629" s="56"/>
      <c r="AO629" s="56"/>
      <c r="AP629" s="4"/>
      <c r="AQ629" s="4"/>
      <c r="AR629" s="4"/>
      <c r="AS629" s="4"/>
      <c r="AT629" s="56"/>
      <c r="AU629" s="56"/>
      <c r="AV629" s="4"/>
      <c r="AW629" s="4"/>
      <c r="AX629" s="4"/>
      <c r="AY629" s="4"/>
      <c r="AZ629" s="56"/>
      <c r="BA629" s="56"/>
      <c r="BB629" s="4"/>
      <c r="BC629" s="4"/>
      <c r="BD629" s="4"/>
      <c r="BE629" s="4"/>
      <c r="BF629" s="56"/>
      <c r="BG629" s="56"/>
      <c r="BH629" s="4"/>
      <c r="BI629" s="4"/>
      <c r="BJ629" s="4"/>
      <c r="BK629" s="4"/>
      <c r="BL629" s="56"/>
      <c r="BM629" s="56"/>
      <c r="BN629" s="4"/>
      <c r="BO629" s="4"/>
      <c r="BP629" s="4"/>
      <c r="BQ629" s="4"/>
      <c r="BR629" s="4"/>
      <c r="BS629" s="4"/>
    </row>
    <row r="630">
      <c r="A630" s="172"/>
      <c r="B630" s="4"/>
      <c r="C630" s="4"/>
      <c r="D630" s="4"/>
      <c r="E630" s="4"/>
      <c r="F630" s="171"/>
      <c r="G630" s="4"/>
      <c r="H630" s="4"/>
      <c r="I630" s="4"/>
      <c r="J630" s="4"/>
      <c r="K630" s="172"/>
      <c r="L630" s="4"/>
      <c r="M630" s="4"/>
      <c r="N630" s="4"/>
      <c r="O630" s="4"/>
      <c r="P630" s="171"/>
      <c r="Q630" s="4"/>
      <c r="R630" s="4"/>
      <c r="S630" s="4"/>
      <c r="T630" s="4"/>
      <c r="U630" s="172"/>
      <c r="V630" s="4"/>
      <c r="W630" s="4"/>
      <c r="X630" s="4"/>
      <c r="Y630" s="4"/>
      <c r="Z630" s="171"/>
      <c r="AA630" s="4"/>
      <c r="AB630" s="4"/>
      <c r="AC630" s="4"/>
      <c r="AD630" s="4"/>
      <c r="AE630" s="170"/>
      <c r="AF630" s="170"/>
      <c r="AG630" s="170"/>
      <c r="AH630" s="56"/>
      <c r="AI630" s="56"/>
      <c r="AJ630" s="4"/>
      <c r="AK630" s="4"/>
      <c r="AL630" s="4"/>
      <c r="AM630" s="4"/>
      <c r="AN630" s="56"/>
      <c r="AO630" s="56"/>
      <c r="AP630" s="4"/>
      <c r="AQ630" s="4"/>
      <c r="AR630" s="4"/>
      <c r="AS630" s="4"/>
      <c r="AT630" s="56"/>
      <c r="AU630" s="56"/>
      <c r="AV630" s="4"/>
      <c r="AW630" s="4"/>
      <c r="AX630" s="4"/>
      <c r="AY630" s="4"/>
      <c r="AZ630" s="56"/>
      <c r="BA630" s="56"/>
      <c r="BB630" s="4"/>
      <c r="BC630" s="4"/>
      <c r="BD630" s="4"/>
      <c r="BE630" s="4"/>
      <c r="BF630" s="56"/>
      <c r="BG630" s="56"/>
      <c r="BH630" s="4"/>
      <c r="BI630" s="4"/>
      <c r="BJ630" s="4"/>
      <c r="BK630" s="4"/>
      <c r="BL630" s="56"/>
      <c r="BM630" s="56"/>
      <c r="BN630" s="4"/>
      <c r="BO630" s="4"/>
      <c r="BP630" s="4"/>
      <c r="BQ630" s="4"/>
      <c r="BR630" s="4"/>
      <c r="BS630" s="4"/>
    </row>
    <row r="631">
      <c r="A631" s="172"/>
      <c r="B631" s="4"/>
      <c r="C631" s="4"/>
      <c r="D631" s="4"/>
      <c r="E631" s="4"/>
      <c r="F631" s="171"/>
      <c r="G631" s="4"/>
      <c r="H631" s="4"/>
      <c r="I631" s="4"/>
      <c r="J631" s="4"/>
      <c r="K631" s="172"/>
      <c r="L631" s="4"/>
      <c r="M631" s="4"/>
      <c r="N631" s="4"/>
      <c r="O631" s="4"/>
      <c r="P631" s="171"/>
      <c r="Q631" s="4"/>
      <c r="R631" s="4"/>
      <c r="S631" s="4"/>
      <c r="T631" s="4"/>
      <c r="U631" s="172"/>
      <c r="V631" s="4"/>
      <c r="W631" s="4"/>
      <c r="X631" s="4"/>
      <c r="Y631" s="4"/>
      <c r="Z631" s="171"/>
      <c r="AA631" s="4"/>
      <c r="AB631" s="4"/>
      <c r="AC631" s="4"/>
      <c r="AD631" s="4"/>
      <c r="AE631" s="170"/>
      <c r="AF631" s="170"/>
      <c r="AG631" s="170"/>
      <c r="AH631" s="56"/>
      <c r="AI631" s="56"/>
      <c r="AJ631" s="4"/>
      <c r="AK631" s="4"/>
      <c r="AL631" s="4"/>
      <c r="AM631" s="4"/>
      <c r="AN631" s="56"/>
      <c r="AO631" s="56"/>
      <c r="AP631" s="4"/>
      <c r="AQ631" s="4"/>
      <c r="AR631" s="4"/>
      <c r="AS631" s="4"/>
      <c r="AT631" s="56"/>
      <c r="AU631" s="56"/>
      <c r="AV631" s="4"/>
      <c r="AW631" s="4"/>
      <c r="AX631" s="4"/>
      <c r="AY631" s="4"/>
      <c r="AZ631" s="56"/>
      <c r="BA631" s="56"/>
      <c r="BB631" s="4"/>
      <c r="BC631" s="4"/>
      <c r="BD631" s="4"/>
      <c r="BE631" s="4"/>
      <c r="BF631" s="56"/>
      <c r="BG631" s="56"/>
      <c r="BH631" s="4"/>
      <c r="BI631" s="4"/>
      <c r="BJ631" s="4"/>
      <c r="BK631" s="4"/>
      <c r="BL631" s="56"/>
      <c r="BM631" s="56"/>
      <c r="BN631" s="4"/>
      <c r="BO631" s="4"/>
      <c r="BP631" s="4"/>
      <c r="BQ631" s="4"/>
      <c r="BR631" s="4"/>
      <c r="BS631" s="4"/>
    </row>
    <row r="632">
      <c r="A632" s="172"/>
      <c r="B632" s="4"/>
      <c r="C632" s="4"/>
      <c r="D632" s="4"/>
      <c r="E632" s="4"/>
      <c r="F632" s="171"/>
      <c r="G632" s="4"/>
      <c r="H632" s="4"/>
      <c r="I632" s="4"/>
      <c r="J632" s="4"/>
      <c r="K632" s="172"/>
      <c r="L632" s="4"/>
      <c r="M632" s="4"/>
      <c r="N632" s="4"/>
      <c r="O632" s="4"/>
      <c r="P632" s="171"/>
      <c r="Q632" s="4"/>
      <c r="R632" s="4"/>
      <c r="S632" s="4"/>
      <c r="T632" s="4"/>
      <c r="U632" s="172"/>
      <c r="V632" s="4"/>
      <c r="W632" s="4"/>
      <c r="X632" s="4"/>
      <c r="Y632" s="4"/>
      <c r="Z632" s="171"/>
      <c r="AA632" s="4"/>
      <c r="AB632" s="4"/>
      <c r="AC632" s="4"/>
      <c r="AD632" s="4"/>
      <c r="AE632" s="170"/>
      <c r="AF632" s="170"/>
      <c r="AG632" s="170"/>
      <c r="AH632" s="56"/>
      <c r="AI632" s="56"/>
      <c r="AJ632" s="4"/>
      <c r="AK632" s="4"/>
      <c r="AL632" s="4"/>
      <c r="AM632" s="4"/>
      <c r="AN632" s="56"/>
      <c r="AO632" s="56"/>
      <c r="AP632" s="4"/>
      <c r="AQ632" s="4"/>
      <c r="AR632" s="4"/>
      <c r="AS632" s="4"/>
      <c r="AT632" s="56"/>
      <c r="AU632" s="56"/>
      <c r="AV632" s="4"/>
      <c r="AW632" s="4"/>
      <c r="AX632" s="4"/>
      <c r="AY632" s="4"/>
      <c r="AZ632" s="56"/>
      <c r="BA632" s="56"/>
      <c r="BB632" s="4"/>
      <c r="BC632" s="4"/>
      <c r="BD632" s="4"/>
      <c r="BE632" s="4"/>
      <c r="BF632" s="56"/>
      <c r="BG632" s="56"/>
      <c r="BH632" s="4"/>
      <c r="BI632" s="4"/>
      <c r="BJ632" s="4"/>
      <c r="BK632" s="4"/>
      <c r="BL632" s="56"/>
      <c r="BM632" s="56"/>
      <c r="BN632" s="4"/>
      <c r="BO632" s="4"/>
      <c r="BP632" s="4"/>
      <c r="BQ632" s="4"/>
      <c r="BR632" s="4"/>
      <c r="BS632" s="4"/>
    </row>
    <row r="633">
      <c r="A633" s="172"/>
      <c r="B633" s="4"/>
      <c r="C633" s="4"/>
      <c r="D633" s="4"/>
      <c r="E633" s="4"/>
      <c r="F633" s="171"/>
      <c r="G633" s="4"/>
      <c r="H633" s="4"/>
      <c r="I633" s="4"/>
      <c r="J633" s="4"/>
      <c r="K633" s="172"/>
      <c r="L633" s="4"/>
      <c r="M633" s="4"/>
      <c r="N633" s="4"/>
      <c r="O633" s="4"/>
      <c r="P633" s="171"/>
      <c r="Q633" s="4"/>
      <c r="R633" s="4"/>
      <c r="S633" s="4"/>
      <c r="T633" s="4"/>
      <c r="U633" s="172"/>
      <c r="V633" s="4"/>
      <c r="W633" s="4"/>
      <c r="X633" s="4"/>
      <c r="Y633" s="4"/>
      <c r="Z633" s="171"/>
      <c r="AA633" s="4"/>
      <c r="AB633" s="4"/>
      <c r="AC633" s="4"/>
      <c r="AD633" s="4"/>
      <c r="AE633" s="170"/>
      <c r="AF633" s="170"/>
      <c r="AG633" s="170"/>
      <c r="AH633" s="56"/>
      <c r="AI633" s="56"/>
      <c r="AJ633" s="4"/>
      <c r="AK633" s="4"/>
      <c r="AL633" s="4"/>
      <c r="AM633" s="4"/>
      <c r="AN633" s="56"/>
      <c r="AO633" s="56"/>
      <c r="AP633" s="4"/>
      <c r="AQ633" s="4"/>
      <c r="AR633" s="4"/>
      <c r="AS633" s="4"/>
      <c r="AT633" s="56"/>
      <c r="AU633" s="56"/>
      <c r="AV633" s="4"/>
      <c r="AW633" s="4"/>
      <c r="AX633" s="4"/>
      <c r="AY633" s="4"/>
      <c r="AZ633" s="56"/>
      <c r="BA633" s="56"/>
      <c r="BB633" s="4"/>
      <c r="BC633" s="4"/>
      <c r="BD633" s="4"/>
      <c r="BE633" s="4"/>
      <c r="BF633" s="56"/>
      <c r="BG633" s="56"/>
      <c r="BH633" s="4"/>
      <c r="BI633" s="4"/>
      <c r="BJ633" s="4"/>
      <c r="BK633" s="4"/>
      <c r="BL633" s="56"/>
      <c r="BM633" s="56"/>
      <c r="BN633" s="4"/>
      <c r="BO633" s="4"/>
      <c r="BP633" s="4"/>
      <c r="BQ633" s="4"/>
      <c r="BR633" s="4"/>
      <c r="BS633" s="4"/>
    </row>
    <row r="634">
      <c r="A634" s="172"/>
      <c r="B634" s="4"/>
      <c r="C634" s="4"/>
      <c r="D634" s="4"/>
      <c r="E634" s="4"/>
      <c r="F634" s="171"/>
      <c r="G634" s="4"/>
      <c r="H634" s="4"/>
      <c r="I634" s="4"/>
      <c r="J634" s="4"/>
      <c r="K634" s="172"/>
      <c r="L634" s="4"/>
      <c r="M634" s="4"/>
      <c r="N634" s="4"/>
      <c r="O634" s="4"/>
      <c r="P634" s="171"/>
      <c r="Q634" s="4"/>
      <c r="R634" s="4"/>
      <c r="S634" s="4"/>
      <c r="T634" s="4"/>
      <c r="U634" s="172"/>
      <c r="V634" s="4"/>
      <c r="W634" s="4"/>
      <c r="X634" s="4"/>
      <c r="Y634" s="4"/>
      <c r="Z634" s="171"/>
      <c r="AA634" s="4"/>
      <c r="AB634" s="4"/>
      <c r="AC634" s="4"/>
      <c r="AD634" s="4"/>
      <c r="AE634" s="170"/>
      <c r="AF634" s="170"/>
      <c r="AG634" s="170"/>
      <c r="AH634" s="56"/>
      <c r="AI634" s="56"/>
      <c r="AJ634" s="4"/>
      <c r="AK634" s="4"/>
      <c r="AL634" s="4"/>
      <c r="AM634" s="4"/>
      <c r="AN634" s="56"/>
      <c r="AO634" s="56"/>
      <c r="AP634" s="4"/>
      <c r="AQ634" s="4"/>
      <c r="AR634" s="4"/>
      <c r="AS634" s="4"/>
      <c r="AT634" s="56"/>
      <c r="AU634" s="56"/>
      <c r="AV634" s="4"/>
      <c r="AW634" s="4"/>
      <c r="AX634" s="4"/>
      <c r="AY634" s="4"/>
      <c r="AZ634" s="56"/>
      <c r="BA634" s="56"/>
      <c r="BB634" s="4"/>
      <c r="BC634" s="4"/>
      <c r="BD634" s="4"/>
      <c r="BE634" s="4"/>
      <c r="BF634" s="56"/>
      <c r="BG634" s="56"/>
      <c r="BH634" s="4"/>
      <c r="BI634" s="4"/>
      <c r="BJ634" s="4"/>
      <c r="BK634" s="4"/>
      <c r="BL634" s="56"/>
      <c r="BM634" s="56"/>
      <c r="BN634" s="4"/>
      <c r="BO634" s="4"/>
      <c r="BP634" s="4"/>
      <c r="BQ634" s="4"/>
      <c r="BR634" s="4"/>
      <c r="BS634" s="4"/>
    </row>
    <row r="635">
      <c r="A635" s="172"/>
      <c r="B635" s="4"/>
      <c r="C635" s="4"/>
      <c r="D635" s="4"/>
      <c r="E635" s="4"/>
      <c r="F635" s="171"/>
      <c r="G635" s="4"/>
      <c r="H635" s="4"/>
      <c r="I635" s="4"/>
      <c r="J635" s="4"/>
      <c r="K635" s="172"/>
      <c r="L635" s="4"/>
      <c r="M635" s="4"/>
      <c r="N635" s="4"/>
      <c r="O635" s="4"/>
      <c r="P635" s="171"/>
      <c r="Q635" s="4"/>
      <c r="R635" s="4"/>
      <c r="S635" s="4"/>
      <c r="T635" s="4"/>
      <c r="U635" s="172"/>
      <c r="V635" s="4"/>
      <c r="W635" s="4"/>
      <c r="X635" s="4"/>
      <c r="Y635" s="4"/>
      <c r="Z635" s="171"/>
      <c r="AA635" s="4"/>
      <c r="AB635" s="4"/>
      <c r="AC635" s="4"/>
      <c r="AD635" s="4"/>
      <c r="AE635" s="170"/>
      <c r="AF635" s="170"/>
      <c r="AG635" s="170"/>
      <c r="AH635" s="56"/>
      <c r="AI635" s="56"/>
      <c r="AJ635" s="4"/>
      <c r="AK635" s="4"/>
      <c r="AL635" s="4"/>
      <c r="AM635" s="4"/>
      <c r="AN635" s="56"/>
      <c r="AO635" s="56"/>
      <c r="AP635" s="4"/>
      <c r="AQ635" s="4"/>
      <c r="AR635" s="4"/>
      <c r="AS635" s="4"/>
      <c r="AT635" s="56"/>
      <c r="AU635" s="56"/>
      <c r="AV635" s="4"/>
      <c r="AW635" s="4"/>
      <c r="AX635" s="4"/>
      <c r="AY635" s="4"/>
      <c r="AZ635" s="56"/>
      <c r="BA635" s="56"/>
      <c r="BB635" s="4"/>
      <c r="BC635" s="4"/>
      <c r="BD635" s="4"/>
      <c r="BE635" s="4"/>
      <c r="BF635" s="56"/>
      <c r="BG635" s="56"/>
      <c r="BH635" s="4"/>
      <c r="BI635" s="4"/>
      <c r="BJ635" s="4"/>
      <c r="BK635" s="4"/>
      <c r="BL635" s="56"/>
      <c r="BM635" s="56"/>
      <c r="BN635" s="4"/>
      <c r="BO635" s="4"/>
      <c r="BP635" s="4"/>
      <c r="BQ635" s="4"/>
      <c r="BR635" s="4"/>
      <c r="BS635" s="4"/>
    </row>
    <row r="636">
      <c r="A636" s="172"/>
      <c r="B636" s="4"/>
      <c r="C636" s="4"/>
      <c r="D636" s="4"/>
      <c r="E636" s="4"/>
      <c r="F636" s="171"/>
      <c r="G636" s="4"/>
      <c r="H636" s="4"/>
      <c r="I636" s="4"/>
      <c r="J636" s="4"/>
      <c r="K636" s="172"/>
      <c r="L636" s="4"/>
      <c r="M636" s="4"/>
      <c r="N636" s="4"/>
      <c r="O636" s="4"/>
      <c r="P636" s="171"/>
      <c r="Q636" s="4"/>
      <c r="R636" s="4"/>
      <c r="S636" s="4"/>
      <c r="T636" s="4"/>
      <c r="U636" s="172"/>
      <c r="V636" s="4"/>
      <c r="W636" s="4"/>
      <c r="X636" s="4"/>
      <c r="Y636" s="4"/>
      <c r="Z636" s="171"/>
      <c r="AA636" s="4"/>
      <c r="AB636" s="4"/>
      <c r="AC636" s="4"/>
      <c r="AD636" s="4"/>
      <c r="AE636" s="170"/>
      <c r="AF636" s="170"/>
      <c r="AG636" s="170"/>
      <c r="AH636" s="56"/>
      <c r="AI636" s="56"/>
      <c r="AJ636" s="4"/>
      <c r="AK636" s="4"/>
      <c r="AL636" s="4"/>
      <c r="AM636" s="4"/>
      <c r="AN636" s="56"/>
      <c r="AO636" s="56"/>
      <c r="AP636" s="4"/>
      <c r="AQ636" s="4"/>
      <c r="AR636" s="4"/>
      <c r="AS636" s="4"/>
      <c r="AT636" s="56"/>
      <c r="AU636" s="56"/>
      <c r="AV636" s="4"/>
      <c r="AW636" s="4"/>
      <c r="AX636" s="4"/>
      <c r="AY636" s="4"/>
      <c r="AZ636" s="56"/>
      <c r="BA636" s="56"/>
      <c r="BB636" s="4"/>
      <c r="BC636" s="4"/>
      <c r="BD636" s="4"/>
      <c r="BE636" s="4"/>
      <c r="BF636" s="56"/>
      <c r="BG636" s="56"/>
      <c r="BH636" s="4"/>
      <c r="BI636" s="4"/>
      <c r="BJ636" s="4"/>
      <c r="BK636" s="4"/>
      <c r="BL636" s="56"/>
      <c r="BM636" s="56"/>
      <c r="BN636" s="4"/>
      <c r="BO636" s="4"/>
      <c r="BP636" s="4"/>
      <c r="BQ636" s="4"/>
      <c r="BR636" s="4"/>
      <c r="BS636" s="4"/>
    </row>
    <row r="637">
      <c r="A637" s="172"/>
      <c r="B637" s="4"/>
      <c r="C637" s="4"/>
      <c r="D637" s="4"/>
      <c r="E637" s="4"/>
      <c r="F637" s="171"/>
      <c r="G637" s="4"/>
      <c r="H637" s="4"/>
      <c r="I637" s="4"/>
      <c r="J637" s="4"/>
      <c r="K637" s="172"/>
      <c r="L637" s="4"/>
      <c r="M637" s="4"/>
      <c r="N637" s="4"/>
      <c r="O637" s="4"/>
      <c r="P637" s="171"/>
      <c r="Q637" s="4"/>
      <c r="R637" s="4"/>
      <c r="S637" s="4"/>
      <c r="T637" s="4"/>
      <c r="U637" s="172"/>
      <c r="V637" s="4"/>
      <c r="W637" s="4"/>
      <c r="X637" s="4"/>
      <c r="Y637" s="4"/>
      <c r="Z637" s="171"/>
      <c r="AA637" s="4"/>
      <c r="AB637" s="4"/>
      <c r="AC637" s="4"/>
      <c r="AD637" s="4"/>
      <c r="AE637" s="170"/>
      <c r="AF637" s="170"/>
      <c r="AG637" s="170"/>
      <c r="AH637" s="56"/>
      <c r="AI637" s="56"/>
      <c r="AJ637" s="4"/>
      <c r="AK637" s="4"/>
      <c r="AL637" s="4"/>
      <c r="AM637" s="4"/>
      <c r="AN637" s="56"/>
      <c r="AO637" s="56"/>
      <c r="AP637" s="4"/>
      <c r="AQ637" s="4"/>
      <c r="AR637" s="4"/>
      <c r="AS637" s="4"/>
      <c r="AT637" s="56"/>
      <c r="AU637" s="56"/>
      <c r="AV637" s="4"/>
      <c r="AW637" s="4"/>
      <c r="AX637" s="4"/>
      <c r="AY637" s="4"/>
      <c r="AZ637" s="56"/>
      <c r="BA637" s="56"/>
      <c r="BB637" s="4"/>
      <c r="BC637" s="4"/>
      <c r="BD637" s="4"/>
      <c r="BE637" s="4"/>
      <c r="BF637" s="56"/>
      <c r="BG637" s="56"/>
      <c r="BH637" s="4"/>
      <c r="BI637" s="4"/>
      <c r="BJ637" s="4"/>
      <c r="BK637" s="4"/>
      <c r="BL637" s="56"/>
      <c r="BM637" s="56"/>
      <c r="BN637" s="4"/>
      <c r="BO637" s="4"/>
      <c r="BP637" s="4"/>
      <c r="BQ637" s="4"/>
      <c r="BR637" s="4"/>
      <c r="BS637" s="4"/>
    </row>
    <row r="638">
      <c r="A638" s="172"/>
      <c r="B638" s="4"/>
      <c r="C638" s="4"/>
      <c r="D638" s="4"/>
      <c r="E638" s="4"/>
      <c r="F638" s="171"/>
      <c r="G638" s="4"/>
      <c r="H638" s="4"/>
      <c r="I638" s="4"/>
      <c r="J638" s="4"/>
      <c r="K638" s="172"/>
      <c r="L638" s="4"/>
      <c r="M638" s="4"/>
      <c r="N638" s="4"/>
      <c r="O638" s="4"/>
      <c r="P638" s="171"/>
      <c r="Q638" s="4"/>
      <c r="R638" s="4"/>
      <c r="S638" s="4"/>
      <c r="T638" s="4"/>
      <c r="U638" s="172"/>
      <c r="V638" s="4"/>
      <c r="W638" s="4"/>
      <c r="X638" s="4"/>
      <c r="Y638" s="4"/>
      <c r="Z638" s="171"/>
      <c r="AA638" s="4"/>
      <c r="AB638" s="4"/>
      <c r="AC638" s="4"/>
      <c r="AD638" s="4"/>
      <c r="AE638" s="170"/>
      <c r="AF638" s="170"/>
      <c r="AG638" s="170"/>
      <c r="AH638" s="56"/>
      <c r="AI638" s="56"/>
      <c r="AJ638" s="4"/>
      <c r="AK638" s="4"/>
      <c r="AL638" s="4"/>
      <c r="AM638" s="4"/>
      <c r="AN638" s="56"/>
      <c r="AO638" s="56"/>
      <c r="AP638" s="4"/>
      <c r="AQ638" s="4"/>
      <c r="AR638" s="4"/>
      <c r="AS638" s="4"/>
      <c r="AT638" s="56"/>
      <c r="AU638" s="56"/>
      <c r="AV638" s="4"/>
      <c r="AW638" s="4"/>
      <c r="AX638" s="4"/>
      <c r="AY638" s="4"/>
      <c r="AZ638" s="56"/>
      <c r="BA638" s="56"/>
      <c r="BB638" s="4"/>
      <c r="BC638" s="4"/>
      <c r="BD638" s="4"/>
      <c r="BE638" s="4"/>
      <c r="BF638" s="56"/>
      <c r="BG638" s="56"/>
      <c r="BH638" s="4"/>
      <c r="BI638" s="4"/>
      <c r="BJ638" s="4"/>
      <c r="BK638" s="4"/>
      <c r="BL638" s="56"/>
      <c r="BM638" s="56"/>
      <c r="BN638" s="4"/>
      <c r="BO638" s="4"/>
      <c r="BP638" s="4"/>
      <c r="BQ638" s="4"/>
      <c r="BR638" s="4"/>
      <c r="BS638" s="4"/>
    </row>
    <row r="639">
      <c r="A639" s="172"/>
      <c r="B639" s="4"/>
      <c r="C639" s="4"/>
      <c r="D639" s="4"/>
      <c r="E639" s="4"/>
      <c r="F639" s="171"/>
      <c r="G639" s="4"/>
      <c r="H639" s="4"/>
      <c r="I639" s="4"/>
      <c r="J639" s="4"/>
      <c r="K639" s="172"/>
      <c r="L639" s="4"/>
      <c r="M639" s="4"/>
      <c r="N639" s="4"/>
      <c r="O639" s="4"/>
      <c r="P639" s="171"/>
      <c r="Q639" s="4"/>
      <c r="R639" s="4"/>
      <c r="S639" s="4"/>
      <c r="T639" s="4"/>
      <c r="U639" s="172"/>
      <c r="V639" s="4"/>
      <c r="W639" s="4"/>
      <c r="X639" s="4"/>
      <c r="Y639" s="4"/>
      <c r="Z639" s="171"/>
      <c r="AA639" s="4"/>
      <c r="AB639" s="4"/>
      <c r="AC639" s="4"/>
      <c r="AD639" s="4"/>
      <c r="AE639" s="170"/>
      <c r="AF639" s="170"/>
      <c r="AG639" s="170"/>
      <c r="AH639" s="56"/>
      <c r="AI639" s="56"/>
      <c r="AJ639" s="4"/>
      <c r="AK639" s="4"/>
      <c r="AL639" s="4"/>
      <c r="AM639" s="4"/>
      <c r="AN639" s="56"/>
      <c r="AO639" s="56"/>
      <c r="AP639" s="4"/>
      <c r="AQ639" s="4"/>
      <c r="AR639" s="4"/>
      <c r="AS639" s="4"/>
      <c r="AT639" s="56"/>
      <c r="AU639" s="56"/>
      <c r="AV639" s="4"/>
      <c r="AW639" s="4"/>
      <c r="AX639" s="4"/>
      <c r="AY639" s="4"/>
      <c r="AZ639" s="56"/>
      <c r="BA639" s="56"/>
      <c r="BB639" s="4"/>
      <c r="BC639" s="4"/>
      <c r="BD639" s="4"/>
      <c r="BE639" s="4"/>
      <c r="BF639" s="56"/>
      <c r="BG639" s="56"/>
      <c r="BH639" s="4"/>
      <c r="BI639" s="4"/>
      <c r="BJ639" s="4"/>
      <c r="BK639" s="4"/>
      <c r="BL639" s="56"/>
      <c r="BM639" s="56"/>
      <c r="BN639" s="4"/>
      <c r="BO639" s="4"/>
      <c r="BP639" s="4"/>
      <c r="BQ639" s="4"/>
      <c r="BR639" s="4"/>
      <c r="BS639" s="4"/>
    </row>
    <row r="640">
      <c r="A640" s="172"/>
      <c r="B640" s="4"/>
      <c r="C640" s="4"/>
      <c r="D640" s="4"/>
      <c r="E640" s="4"/>
      <c r="F640" s="171"/>
      <c r="G640" s="4"/>
      <c r="H640" s="4"/>
      <c r="I640" s="4"/>
      <c r="J640" s="4"/>
      <c r="K640" s="172"/>
      <c r="L640" s="4"/>
      <c r="M640" s="4"/>
      <c r="N640" s="4"/>
      <c r="O640" s="4"/>
      <c r="P640" s="171"/>
      <c r="Q640" s="4"/>
      <c r="R640" s="4"/>
      <c r="S640" s="4"/>
      <c r="T640" s="4"/>
      <c r="U640" s="172"/>
      <c r="V640" s="4"/>
      <c r="W640" s="4"/>
      <c r="X640" s="4"/>
      <c r="Y640" s="4"/>
      <c r="Z640" s="171"/>
      <c r="AA640" s="4"/>
      <c r="AB640" s="4"/>
      <c r="AC640" s="4"/>
      <c r="AD640" s="4"/>
      <c r="AE640" s="170"/>
      <c r="AF640" s="170"/>
      <c r="AG640" s="170"/>
      <c r="AH640" s="56"/>
      <c r="AI640" s="56"/>
      <c r="AJ640" s="4"/>
      <c r="AK640" s="4"/>
      <c r="AL640" s="4"/>
      <c r="AM640" s="4"/>
      <c r="AN640" s="56"/>
      <c r="AO640" s="56"/>
      <c r="AP640" s="4"/>
      <c r="AQ640" s="4"/>
      <c r="AR640" s="4"/>
      <c r="AS640" s="4"/>
      <c r="AT640" s="56"/>
      <c r="AU640" s="56"/>
      <c r="AV640" s="4"/>
      <c r="AW640" s="4"/>
      <c r="AX640" s="4"/>
      <c r="AY640" s="4"/>
      <c r="AZ640" s="56"/>
      <c r="BA640" s="56"/>
      <c r="BB640" s="4"/>
      <c r="BC640" s="4"/>
      <c r="BD640" s="4"/>
      <c r="BE640" s="4"/>
      <c r="BF640" s="56"/>
      <c r="BG640" s="56"/>
      <c r="BH640" s="4"/>
      <c r="BI640" s="4"/>
      <c r="BJ640" s="4"/>
      <c r="BK640" s="4"/>
      <c r="BL640" s="56"/>
      <c r="BM640" s="56"/>
      <c r="BN640" s="4"/>
      <c r="BO640" s="4"/>
      <c r="BP640" s="4"/>
      <c r="BQ640" s="4"/>
      <c r="BR640" s="4"/>
      <c r="BS640" s="4"/>
    </row>
    <row r="641">
      <c r="A641" s="172"/>
      <c r="B641" s="4"/>
      <c r="C641" s="4"/>
      <c r="D641" s="4"/>
      <c r="E641" s="4"/>
      <c r="F641" s="171"/>
      <c r="G641" s="4"/>
      <c r="H641" s="4"/>
      <c r="I641" s="4"/>
      <c r="J641" s="4"/>
      <c r="K641" s="172"/>
      <c r="L641" s="4"/>
      <c r="M641" s="4"/>
      <c r="N641" s="4"/>
      <c r="O641" s="4"/>
      <c r="P641" s="171"/>
      <c r="Q641" s="4"/>
      <c r="R641" s="4"/>
      <c r="S641" s="4"/>
      <c r="T641" s="4"/>
      <c r="U641" s="172"/>
      <c r="V641" s="4"/>
      <c r="W641" s="4"/>
      <c r="X641" s="4"/>
      <c r="Y641" s="4"/>
      <c r="Z641" s="171"/>
      <c r="AA641" s="4"/>
      <c r="AB641" s="4"/>
      <c r="AC641" s="4"/>
      <c r="AD641" s="4"/>
      <c r="AE641" s="170"/>
      <c r="AF641" s="170"/>
      <c r="AG641" s="170"/>
      <c r="AH641" s="56"/>
      <c r="AI641" s="56"/>
      <c r="AJ641" s="4"/>
      <c r="AK641" s="4"/>
      <c r="AL641" s="4"/>
      <c r="AM641" s="4"/>
      <c r="AN641" s="56"/>
      <c r="AO641" s="56"/>
      <c r="AP641" s="4"/>
      <c r="AQ641" s="4"/>
      <c r="AR641" s="4"/>
      <c r="AS641" s="4"/>
      <c r="AT641" s="56"/>
      <c r="AU641" s="56"/>
      <c r="AV641" s="4"/>
      <c r="AW641" s="4"/>
      <c r="AX641" s="4"/>
      <c r="AY641" s="4"/>
      <c r="AZ641" s="56"/>
      <c r="BA641" s="56"/>
      <c r="BB641" s="4"/>
      <c r="BC641" s="4"/>
      <c r="BD641" s="4"/>
      <c r="BE641" s="4"/>
      <c r="BF641" s="56"/>
      <c r="BG641" s="56"/>
      <c r="BH641" s="4"/>
      <c r="BI641" s="4"/>
      <c r="BJ641" s="4"/>
      <c r="BK641" s="4"/>
      <c r="BL641" s="56"/>
      <c r="BM641" s="56"/>
      <c r="BN641" s="4"/>
      <c r="BO641" s="4"/>
      <c r="BP641" s="4"/>
      <c r="BQ641" s="4"/>
      <c r="BR641" s="4"/>
      <c r="BS641" s="4"/>
    </row>
    <row r="642">
      <c r="A642" s="172"/>
      <c r="B642" s="4"/>
      <c r="C642" s="4"/>
      <c r="D642" s="4"/>
      <c r="E642" s="4"/>
      <c r="F642" s="171"/>
      <c r="G642" s="4"/>
      <c r="H642" s="4"/>
      <c r="I642" s="4"/>
      <c r="J642" s="4"/>
      <c r="K642" s="172"/>
      <c r="L642" s="4"/>
      <c r="M642" s="4"/>
      <c r="N642" s="4"/>
      <c r="O642" s="4"/>
      <c r="P642" s="171"/>
      <c r="Q642" s="4"/>
      <c r="R642" s="4"/>
      <c r="S642" s="4"/>
      <c r="T642" s="4"/>
      <c r="U642" s="172"/>
      <c r="V642" s="4"/>
      <c r="W642" s="4"/>
      <c r="X642" s="4"/>
      <c r="Y642" s="4"/>
      <c r="Z642" s="171"/>
      <c r="AA642" s="4"/>
      <c r="AB642" s="4"/>
      <c r="AC642" s="4"/>
      <c r="AD642" s="4"/>
      <c r="AE642" s="170"/>
      <c r="AF642" s="170"/>
      <c r="AG642" s="170"/>
      <c r="AH642" s="56"/>
      <c r="AI642" s="56"/>
      <c r="AJ642" s="4"/>
      <c r="AK642" s="4"/>
      <c r="AL642" s="4"/>
      <c r="AM642" s="4"/>
      <c r="AN642" s="56"/>
      <c r="AO642" s="56"/>
      <c r="AP642" s="4"/>
      <c r="AQ642" s="4"/>
      <c r="AR642" s="4"/>
      <c r="AS642" s="4"/>
      <c r="AT642" s="56"/>
      <c r="AU642" s="56"/>
      <c r="AV642" s="4"/>
      <c r="AW642" s="4"/>
      <c r="AX642" s="4"/>
      <c r="AY642" s="4"/>
      <c r="AZ642" s="56"/>
      <c r="BA642" s="56"/>
      <c r="BB642" s="4"/>
      <c r="BC642" s="4"/>
      <c r="BD642" s="4"/>
      <c r="BE642" s="4"/>
      <c r="BF642" s="56"/>
      <c r="BG642" s="56"/>
      <c r="BH642" s="4"/>
      <c r="BI642" s="4"/>
      <c r="BJ642" s="4"/>
      <c r="BK642" s="4"/>
      <c r="BL642" s="56"/>
      <c r="BM642" s="56"/>
      <c r="BN642" s="4"/>
      <c r="BO642" s="4"/>
      <c r="BP642" s="4"/>
      <c r="BQ642" s="4"/>
      <c r="BR642" s="4"/>
      <c r="BS642" s="4"/>
    </row>
    <row r="643">
      <c r="A643" s="172"/>
      <c r="B643" s="4"/>
      <c r="C643" s="4"/>
      <c r="D643" s="4"/>
      <c r="E643" s="4"/>
      <c r="F643" s="171"/>
      <c r="G643" s="4"/>
      <c r="H643" s="4"/>
      <c r="I643" s="4"/>
      <c r="J643" s="4"/>
      <c r="K643" s="172"/>
      <c r="L643" s="4"/>
      <c r="M643" s="4"/>
      <c r="N643" s="4"/>
      <c r="O643" s="4"/>
      <c r="P643" s="171"/>
      <c r="Q643" s="4"/>
      <c r="R643" s="4"/>
      <c r="S643" s="4"/>
      <c r="T643" s="4"/>
      <c r="U643" s="172"/>
      <c r="V643" s="4"/>
      <c r="W643" s="4"/>
      <c r="X643" s="4"/>
      <c r="Y643" s="4"/>
      <c r="Z643" s="171"/>
      <c r="AA643" s="4"/>
      <c r="AB643" s="4"/>
      <c r="AC643" s="4"/>
      <c r="AD643" s="4"/>
      <c r="AE643" s="170"/>
      <c r="AF643" s="170"/>
      <c r="AG643" s="170"/>
      <c r="AH643" s="56"/>
      <c r="AI643" s="56"/>
      <c r="AJ643" s="4"/>
      <c r="AK643" s="4"/>
      <c r="AL643" s="4"/>
      <c r="AM643" s="4"/>
      <c r="AN643" s="56"/>
      <c r="AO643" s="56"/>
      <c r="AP643" s="4"/>
      <c r="AQ643" s="4"/>
      <c r="AR643" s="4"/>
      <c r="AS643" s="4"/>
      <c r="AT643" s="56"/>
      <c r="AU643" s="56"/>
      <c r="AV643" s="4"/>
      <c r="AW643" s="4"/>
      <c r="AX643" s="4"/>
      <c r="AY643" s="4"/>
      <c r="AZ643" s="56"/>
      <c r="BA643" s="56"/>
      <c r="BB643" s="4"/>
      <c r="BC643" s="4"/>
      <c r="BD643" s="4"/>
      <c r="BE643" s="4"/>
      <c r="BF643" s="56"/>
      <c r="BG643" s="56"/>
      <c r="BH643" s="4"/>
      <c r="BI643" s="4"/>
      <c r="BJ643" s="4"/>
      <c r="BK643" s="4"/>
      <c r="BL643" s="56"/>
      <c r="BM643" s="56"/>
      <c r="BN643" s="4"/>
      <c r="BO643" s="4"/>
      <c r="BP643" s="4"/>
      <c r="BQ643" s="4"/>
      <c r="BR643" s="4"/>
      <c r="BS643" s="4"/>
    </row>
    <row r="644">
      <c r="A644" s="172"/>
      <c r="B644" s="4"/>
      <c r="C644" s="4"/>
      <c r="D644" s="4"/>
      <c r="E644" s="4"/>
      <c r="F644" s="171"/>
      <c r="G644" s="4"/>
      <c r="H644" s="4"/>
      <c r="I644" s="4"/>
      <c r="J644" s="4"/>
      <c r="K644" s="172"/>
      <c r="L644" s="4"/>
      <c r="M644" s="4"/>
      <c r="N644" s="4"/>
      <c r="O644" s="4"/>
      <c r="P644" s="171"/>
      <c r="Q644" s="4"/>
      <c r="R644" s="4"/>
      <c r="S644" s="4"/>
      <c r="T644" s="4"/>
      <c r="U644" s="172"/>
      <c r="V644" s="4"/>
      <c r="W644" s="4"/>
      <c r="X644" s="4"/>
      <c r="Y644" s="4"/>
      <c r="Z644" s="171"/>
      <c r="AA644" s="4"/>
      <c r="AB644" s="4"/>
      <c r="AC644" s="4"/>
      <c r="AD644" s="4"/>
      <c r="AE644" s="170"/>
      <c r="AF644" s="170"/>
      <c r="AG644" s="170"/>
      <c r="AH644" s="56"/>
      <c r="AI644" s="56"/>
      <c r="AJ644" s="4"/>
      <c r="AK644" s="4"/>
      <c r="AL644" s="4"/>
      <c r="AM644" s="4"/>
      <c r="AN644" s="56"/>
      <c r="AO644" s="56"/>
      <c r="AP644" s="4"/>
      <c r="AQ644" s="4"/>
      <c r="AR644" s="4"/>
      <c r="AS644" s="4"/>
      <c r="AT644" s="56"/>
      <c r="AU644" s="56"/>
      <c r="AV644" s="4"/>
      <c r="AW644" s="4"/>
      <c r="AX644" s="4"/>
      <c r="AY644" s="4"/>
      <c r="AZ644" s="56"/>
      <c r="BA644" s="56"/>
      <c r="BB644" s="4"/>
      <c r="BC644" s="4"/>
      <c r="BD644" s="4"/>
      <c r="BE644" s="4"/>
      <c r="BF644" s="56"/>
      <c r="BG644" s="56"/>
      <c r="BH644" s="4"/>
      <c r="BI644" s="4"/>
      <c r="BJ644" s="4"/>
      <c r="BK644" s="4"/>
      <c r="BL644" s="56"/>
      <c r="BM644" s="56"/>
      <c r="BN644" s="4"/>
      <c r="BO644" s="4"/>
      <c r="BP644" s="4"/>
      <c r="BQ644" s="4"/>
      <c r="BR644" s="4"/>
      <c r="BS644" s="4"/>
    </row>
    <row r="645">
      <c r="A645" s="172"/>
      <c r="B645" s="4"/>
      <c r="C645" s="4"/>
      <c r="D645" s="4"/>
      <c r="E645" s="4"/>
      <c r="F645" s="171"/>
      <c r="G645" s="4"/>
      <c r="H645" s="4"/>
      <c r="I645" s="4"/>
      <c r="J645" s="4"/>
      <c r="K645" s="172"/>
      <c r="L645" s="4"/>
      <c r="M645" s="4"/>
      <c r="N645" s="4"/>
      <c r="O645" s="4"/>
      <c r="P645" s="171"/>
      <c r="Q645" s="4"/>
      <c r="R645" s="4"/>
      <c r="S645" s="4"/>
      <c r="T645" s="4"/>
      <c r="U645" s="172"/>
      <c r="V645" s="4"/>
      <c r="W645" s="4"/>
      <c r="X645" s="4"/>
      <c r="Y645" s="4"/>
      <c r="Z645" s="171"/>
      <c r="AA645" s="4"/>
      <c r="AB645" s="4"/>
      <c r="AC645" s="4"/>
      <c r="AD645" s="4"/>
      <c r="AE645" s="170"/>
      <c r="AF645" s="170"/>
      <c r="AG645" s="170"/>
      <c r="AH645" s="56"/>
      <c r="AI645" s="56"/>
      <c r="AJ645" s="4"/>
      <c r="AK645" s="4"/>
      <c r="AL645" s="4"/>
      <c r="AM645" s="4"/>
      <c r="AN645" s="56"/>
      <c r="AO645" s="56"/>
      <c r="AP645" s="4"/>
      <c r="AQ645" s="4"/>
      <c r="AR645" s="4"/>
      <c r="AS645" s="4"/>
      <c r="AT645" s="56"/>
      <c r="AU645" s="56"/>
      <c r="AV645" s="4"/>
      <c r="AW645" s="4"/>
      <c r="AX645" s="4"/>
      <c r="AY645" s="4"/>
      <c r="AZ645" s="56"/>
      <c r="BA645" s="56"/>
      <c r="BB645" s="4"/>
      <c r="BC645" s="4"/>
      <c r="BD645" s="4"/>
      <c r="BE645" s="4"/>
      <c r="BF645" s="56"/>
      <c r="BG645" s="56"/>
      <c r="BH645" s="4"/>
      <c r="BI645" s="4"/>
      <c r="BJ645" s="4"/>
      <c r="BK645" s="4"/>
      <c r="BL645" s="56"/>
      <c r="BM645" s="56"/>
      <c r="BN645" s="4"/>
      <c r="BO645" s="4"/>
      <c r="BP645" s="4"/>
      <c r="BQ645" s="4"/>
      <c r="BR645" s="4"/>
      <c r="BS645" s="4"/>
    </row>
    <row r="646">
      <c r="A646" s="172"/>
      <c r="B646" s="4"/>
      <c r="C646" s="4"/>
      <c r="D646" s="4"/>
      <c r="E646" s="4"/>
      <c r="F646" s="171"/>
      <c r="G646" s="4"/>
      <c r="H646" s="4"/>
      <c r="I646" s="4"/>
      <c r="J646" s="4"/>
      <c r="K646" s="172"/>
      <c r="L646" s="4"/>
      <c r="M646" s="4"/>
      <c r="N646" s="4"/>
      <c r="O646" s="4"/>
      <c r="P646" s="171"/>
      <c r="Q646" s="4"/>
      <c r="R646" s="4"/>
      <c r="S646" s="4"/>
      <c r="T646" s="4"/>
      <c r="U646" s="172"/>
      <c r="V646" s="4"/>
      <c r="W646" s="4"/>
      <c r="X646" s="4"/>
      <c r="Y646" s="4"/>
      <c r="Z646" s="171"/>
      <c r="AA646" s="4"/>
      <c r="AB646" s="4"/>
      <c r="AC646" s="4"/>
      <c r="AD646" s="4"/>
      <c r="AE646" s="170"/>
      <c r="AF646" s="170"/>
      <c r="AG646" s="170"/>
      <c r="AH646" s="56"/>
      <c r="AI646" s="56"/>
      <c r="AJ646" s="4"/>
      <c r="AK646" s="4"/>
      <c r="AL646" s="4"/>
      <c r="AM646" s="4"/>
      <c r="AN646" s="56"/>
      <c r="AO646" s="56"/>
      <c r="AP646" s="4"/>
      <c r="AQ646" s="4"/>
      <c r="AR646" s="4"/>
      <c r="AS646" s="4"/>
      <c r="AT646" s="56"/>
      <c r="AU646" s="56"/>
      <c r="AV646" s="4"/>
      <c r="AW646" s="4"/>
      <c r="AX646" s="4"/>
      <c r="AY646" s="4"/>
      <c r="AZ646" s="56"/>
      <c r="BA646" s="56"/>
      <c r="BB646" s="4"/>
      <c r="BC646" s="4"/>
      <c r="BD646" s="4"/>
      <c r="BE646" s="4"/>
      <c r="BF646" s="56"/>
      <c r="BG646" s="56"/>
      <c r="BH646" s="4"/>
      <c r="BI646" s="4"/>
      <c r="BJ646" s="4"/>
      <c r="BK646" s="4"/>
      <c r="BL646" s="56"/>
      <c r="BM646" s="56"/>
      <c r="BN646" s="4"/>
      <c r="BO646" s="4"/>
      <c r="BP646" s="4"/>
      <c r="BQ646" s="4"/>
      <c r="BR646" s="4"/>
      <c r="BS646" s="4"/>
    </row>
    <row r="647">
      <c r="A647" s="172"/>
      <c r="B647" s="4"/>
      <c r="C647" s="4"/>
      <c r="D647" s="4"/>
      <c r="E647" s="4"/>
      <c r="F647" s="171"/>
      <c r="G647" s="4"/>
      <c r="H647" s="4"/>
      <c r="I647" s="4"/>
      <c r="J647" s="4"/>
      <c r="K647" s="172"/>
      <c r="L647" s="4"/>
      <c r="M647" s="4"/>
      <c r="N647" s="4"/>
      <c r="O647" s="4"/>
      <c r="P647" s="171"/>
      <c r="Q647" s="4"/>
      <c r="R647" s="4"/>
      <c r="S647" s="4"/>
      <c r="T647" s="4"/>
      <c r="U647" s="172"/>
      <c r="V647" s="4"/>
      <c r="W647" s="4"/>
      <c r="X647" s="4"/>
      <c r="Y647" s="4"/>
      <c r="Z647" s="171"/>
      <c r="AA647" s="4"/>
      <c r="AB647" s="4"/>
      <c r="AC647" s="4"/>
      <c r="AD647" s="4"/>
      <c r="AE647" s="170"/>
      <c r="AF647" s="170"/>
      <c r="AG647" s="170"/>
      <c r="AH647" s="56"/>
      <c r="AI647" s="56"/>
      <c r="AJ647" s="4"/>
      <c r="AK647" s="4"/>
      <c r="AL647" s="4"/>
      <c r="AM647" s="4"/>
      <c r="AN647" s="56"/>
      <c r="AO647" s="56"/>
      <c r="AP647" s="4"/>
      <c r="AQ647" s="4"/>
      <c r="AR647" s="4"/>
      <c r="AS647" s="4"/>
      <c r="AT647" s="56"/>
      <c r="AU647" s="56"/>
      <c r="AV647" s="4"/>
      <c r="AW647" s="4"/>
      <c r="AX647" s="4"/>
      <c r="AY647" s="4"/>
      <c r="AZ647" s="56"/>
      <c r="BA647" s="56"/>
      <c r="BB647" s="4"/>
      <c r="BC647" s="4"/>
      <c r="BD647" s="4"/>
      <c r="BE647" s="4"/>
      <c r="BF647" s="56"/>
      <c r="BG647" s="56"/>
      <c r="BH647" s="4"/>
      <c r="BI647" s="4"/>
      <c r="BJ647" s="4"/>
      <c r="BK647" s="4"/>
      <c r="BL647" s="56"/>
      <c r="BM647" s="56"/>
      <c r="BN647" s="4"/>
      <c r="BO647" s="4"/>
      <c r="BP647" s="4"/>
      <c r="BQ647" s="4"/>
      <c r="BR647" s="4"/>
      <c r="BS647" s="4"/>
    </row>
    <row r="648">
      <c r="A648" s="172"/>
      <c r="B648" s="4"/>
      <c r="C648" s="4"/>
      <c r="D648" s="4"/>
      <c r="E648" s="4"/>
      <c r="F648" s="171"/>
      <c r="G648" s="4"/>
      <c r="H648" s="4"/>
      <c r="I648" s="4"/>
      <c r="J648" s="4"/>
      <c r="K648" s="172"/>
      <c r="L648" s="4"/>
      <c r="M648" s="4"/>
      <c r="N648" s="4"/>
      <c r="O648" s="4"/>
      <c r="P648" s="171"/>
      <c r="Q648" s="4"/>
      <c r="R648" s="4"/>
      <c r="S648" s="4"/>
      <c r="T648" s="4"/>
      <c r="U648" s="172"/>
      <c r="V648" s="4"/>
      <c r="W648" s="4"/>
      <c r="X648" s="4"/>
      <c r="Y648" s="4"/>
      <c r="Z648" s="171"/>
      <c r="AA648" s="4"/>
      <c r="AB648" s="4"/>
      <c r="AC648" s="4"/>
      <c r="AD648" s="4"/>
      <c r="AE648" s="170"/>
      <c r="AF648" s="170"/>
      <c r="AG648" s="170"/>
      <c r="AH648" s="56"/>
      <c r="AI648" s="56"/>
      <c r="AJ648" s="4"/>
      <c r="AK648" s="4"/>
      <c r="AL648" s="4"/>
      <c r="AM648" s="4"/>
      <c r="AN648" s="56"/>
      <c r="AO648" s="56"/>
      <c r="AP648" s="4"/>
      <c r="AQ648" s="4"/>
      <c r="AR648" s="4"/>
      <c r="AS648" s="4"/>
      <c r="AT648" s="56"/>
      <c r="AU648" s="56"/>
      <c r="AV648" s="4"/>
      <c r="AW648" s="4"/>
      <c r="AX648" s="4"/>
      <c r="AY648" s="4"/>
      <c r="AZ648" s="56"/>
      <c r="BA648" s="56"/>
      <c r="BB648" s="4"/>
      <c r="BC648" s="4"/>
      <c r="BD648" s="4"/>
      <c r="BE648" s="4"/>
      <c r="BF648" s="56"/>
      <c r="BG648" s="56"/>
      <c r="BH648" s="4"/>
      <c r="BI648" s="4"/>
      <c r="BJ648" s="4"/>
      <c r="BK648" s="4"/>
      <c r="BL648" s="56"/>
      <c r="BM648" s="56"/>
      <c r="BN648" s="4"/>
      <c r="BO648" s="4"/>
      <c r="BP648" s="4"/>
      <c r="BQ648" s="4"/>
      <c r="BR648" s="4"/>
      <c r="BS648" s="4"/>
    </row>
    <row r="649">
      <c r="A649" s="172"/>
      <c r="B649" s="4"/>
      <c r="C649" s="4"/>
      <c r="D649" s="4"/>
      <c r="E649" s="4"/>
      <c r="F649" s="171"/>
      <c r="G649" s="4"/>
      <c r="H649" s="4"/>
      <c r="I649" s="4"/>
      <c r="J649" s="4"/>
      <c r="K649" s="172"/>
      <c r="L649" s="4"/>
      <c r="M649" s="4"/>
      <c r="N649" s="4"/>
      <c r="O649" s="4"/>
      <c r="P649" s="171"/>
      <c r="Q649" s="4"/>
      <c r="R649" s="4"/>
      <c r="S649" s="4"/>
      <c r="T649" s="4"/>
      <c r="U649" s="172"/>
      <c r="V649" s="4"/>
      <c r="W649" s="4"/>
      <c r="X649" s="4"/>
      <c r="Y649" s="4"/>
      <c r="Z649" s="171"/>
      <c r="AA649" s="4"/>
      <c r="AB649" s="4"/>
      <c r="AC649" s="4"/>
      <c r="AD649" s="4"/>
      <c r="AE649" s="170"/>
      <c r="AF649" s="170"/>
      <c r="AG649" s="170"/>
      <c r="AH649" s="56"/>
      <c r="AI649" s="56"/>
      <c r="AJ649" s="4"/>
      <c r="AK649" s="4"/>
      <c r="AL649" s="4"/>
      <c r="AM649" s="4"/>
      <c r="AN649" s="56"/>
      <c r="AO649" s="56"/>
      <c r="AP649" s="4"/>
      <c r="AQ649" s="4"/>
      <c r="AR649" s="4"/>
      <c r="AS649" s="4"/>
      <c r="AT649" s="56"/>
      <c r="AU649" s="56"/>
      <c r="AV649" s="4"/>
      <c r="AW649" s="4"/>
      <c r="AX649" s="4"/>
      <c r="AY649" s="4"/>
      <c r="AZ649" s="56"/>
      <c r="BA649" s="56"/>
      <c r="BB649" s="4"/>
      <c r="BC649" s="4"/>
      <c r="BD649" s="4"/>
      <c r="BE649" s="4"/>
      <c r="BF649" s="56"/>
      <c r="BG649" s="56"/>
      <c r="BH649" s="4"/>
      <c r="BI649" s="4"/>
      <c r="BJ649" s="4"/>
      <c r="BK649" s="4"/>
      <c r="BL649" s="56"/>
      <c r="BM649" s="56"/>
      <c r="BN649" s="4"/>
      <c r="BO649" s="4"/>
      <c r="BP649" s="4"/>
      <c r="BQ649" s="4"/>
      <c r="BR649" s="4"/>
      <c r="BS649" s="4"/>
    </row>
    <row r="650">
      <c r="A650" s="172"/>
      <c r="B650" s="4"/>
      <c r="C650" s="4"/>
      <c r="D650" s="4"/>
      <c r="E650" s="4"/>
      <c r="F650" s="171"/>
      <c r="G650" s="4"/>
      <c r="H650" s="4"/>
      <c r="I650" s="4"/>
      <c r="J650" s="4"/>
      <c r="K650" s="172"/>
      <c r="L650" s="4"/>
      <c r="M650" s="4"/>
      <c r="N650" s="4"/>
      <c r="O650" s="4"/>
      <c r="P650" s="171"/>
      <c r="Q650" s="4"/>
      <c r="R650" s="4"/>
      <c r="S650" s="4"/>
      <c r="T650" s="4"/>
      <c r="U650" s="172"/>
      <c r="V650" s="4"/>
      <c r="W650" s="4"/>
      <c r="X650" s="4"/>
      <c r="Y650" s="4"/>
      <c r="Z650" s="171"/>
      <c r="AA650" s="4"/>
      <c r="AB650" s="4"/>
      <c r="AC650" s="4"/>
      <c r="AD650" s="4"/>
      <c r="AE650" s="170"/>
      <c r="AF650" s="170"/>
      <c r="AG650" s="170"/>
      <c r="AH650" s="56"/>
      <c r="AI650" s="56"/>
      <c r="AJ650" s="4"/>
      <c r="AK650" s="4"/>
      <c r="AL650" s="4"/>
      <c r="AM650" s="4"/>
      <c r="AN650" s="56"/>
      <c r="AO650" s="56"/>
      <c r="AP650" s="4"/>
      <c r="AQ650" s="4"/>
      <c r="AR650" s="4"/>
      <c r="AS650" s="4"/>
      <c r="AT650" s="56"/>
      <c r="AU650" s="56"/>
      <c r="AV650" s="4"/>
      <c r="AW650" s="4"/>
      <c r="AX650" s="4"/>
      <c r="AY650" s="4"/>
      <c r="AZ650" s="56"/>
      <c r="BA650" s="56"/>
      <c r="BB650" s="4"/>
      <c r="BC650" s="4"/>
      <c r="BD650" s="4"/>
      <c r="BE650" s="4"/>
      <c r="BF650" s="56"/>
      <c r="BG650" s="56"/>
      <c r="BH650" s="4"/>
      <c r="BI650" s="4"/>
      <c r="BJ650" s="4"/>
      <c r="BK650" s="4"/>
      <c r="BL650" s="56"/>
      <c r="BM650" s="56"/>
      <c r="BN650" s="4"/>
      <c r="BO650" s="4"/>
      <c r="BP650" s="4"/>
      <c r="BQ650" s="4"/>
      <c r="BR650" s="4"/>
      <c r="BS650" s="4"/>
    </row>
    <row r="651">
      <c r="A651" s="172"/>
      <c r="B651" s="4"/>
      <c r="C651" s="4"/>
      <c r="D651" s="4"/>
      <c r="E651" s="4"/>
      <c r="F651" s="171"/>
      <c r="G651" s="4"/>
      <c r="H651" s="4"/>
      <c r="I651" s="4"/>
      <c r="J651" s="4"/>
      <c r="K651" s="172"/>
      <c r="L651" s="4"/>
      <c r="M651" s="4"/>
      <c r="N651" s="4"/>
      <c r="O651" s="4"/>
      <c r="P651" s="171"/>
      <c r="Q651" s="4"/>
      <c r="R651" s="4"/>
      <c r="S651" s="4"/>
      <c r="T651" s="4"/>
      <c r="U651" s="172"/>
      <c r="V651" s="4"/>
      <c r="W651" s="4"/>
      <c r="X651" s="4"/>
      <c r="Y651" s="4"/>
      <c r="Z651" s="171"/>
      <c r="AA651" s="4"/>
      <c r="AB651" s="4"/>
      <c r="AC651" s="4"/>
      <c r="AD651" s="4"/>
      <c r="AE651" s="170"/>
      <c r="AF651" s="170"/>
      <c r="AG651" s="170"/>
      <c r="AH651" s="56"/>
      <c r="AI651" s="56"/>
      <c r="AJ651" s="4"/>
      <c r="AK651" s="4"/>
      <c r="AL651" s="4"/>
      <c r="AM651" s="4"/>
      <c r="AN651" s="56"/>
      <c r="AO651" s="56"/>
      <c r="AP651" s="4"/>
      <c r="AQ651" s="4"/>
      <c r="AR651" s="4"/>
      <c r="AS651" s="4"/>
      <c r="AT651" s="56"/>
      <c r="AU651" s="56"/>
      <c r="AV651" s="4"/>
      <c r="AW651" s="4"/>
      <c r="AX651" s="4"/>
      <c r="AY651" s="4"/>
      <c r="AZ651" s="56"/>
      <c r="BA651" s="56"/>
      <c r="BB651" s="4"/>
      <c r="BC651" s="4"/>
      <c r="BD651" s="4"/>
      <c r="BE651" s="4"/>
      <c r="BF651" s="56"/>
      <c r="BG651" s="56"/>
      <c r="BH651" s="4"/>
      <c r="BI651" s="4"/>
      <c r="BJ651" s="4"/>
      <c r="BK651" s="4"/>
      <c r="BL651" s="56"/>
      <c r="BM651" s="56"/>
      <c r="BN651" s="4"/>
      <c r="BO651" s="4"/>
      <c r="BP651" s="4"/>
      <c r="BQ651" s="4"/>
      <c r="BR651" s="4"/>
      <c r="BS651" s="4"/>
    </row>
    <row r="652">
      <c r="A652" s="172"/>
      <c r="B652" s="4"/>
      <c r="C652" s="4"/>
      <c r="D652" s="4"/>
      <c r="E652" s="4"/>
      <c r="F652" s="171"/>
      <c r="G652" s="4"/>
      <c r="H652" s="4"/>
      <c r="I652" s="4"/>
      <c r="J652" s="4"/>
      <c r="K652" s="172"/>
      <c r="L652" s="4"/>
      <c r="M652" s="4"/>
      <c r="N652" s="4"/>
      <c r="O652" s="4"/>
      <c r="P652" s="171"/>
      <c r="Q652" s="4"/>
      <c r="R652" s="4"/>
      <c r="S652" s="4"/>
      <c r="T652" s="4"/>
      <c r="U652" s="172"/>
      <c r="V652" s="4"/>
      <c r="W652" s="4"/>
      <c r="X652" s="4"/>
      <c r="Y652" s="4"/>
      <c r="Z652" s="171"/>
      <c r="AA652" s="4"/>
      <c r="AB652" s="4"/>
      <c r="AC652" s="4"/>
      <c r="AD652" s="4"/>
      <c r="AE652" s="170"/>
      <c r="AF652" s="170"/>
      <c r="AG652" s="170"/>
      <c r="AH652" s="56"/>
      <c r="AI652" s="56"/>
      <c r="AJ652" s="4"/>
      <c r="AK652" s="4"/>
      <c r="AL652" s="4"/>
      <c r="AM652" s="4"/>
      <c r="AN652" s="56"/>
      <c r="AO652" s="56"/>
      <c r="AP652" s="4"/>
      <c r="AQ652" s="4"/>
      <c r="AR652" s="4"/>
      <c r="AS652" s="4"/>
      <c r="AT652" s="56"/>
      <c r="AU652" s="56"/>
      <c r="AV652" s="4"/>
      <c r="AW652" s="4"/>
      <c r="AX652" s="4"/>
      <c r="AY652" s="4"/>
      <c r="AZ652" s="56"/>
      <c r="BA652" s="56"/>
      <c r="BB652" s="4"/>
      <c r="BC652" s="4"/>
      <c r="BD652" s="4"/>
      <c r="BE652" s="4"/>
      <c r="BF652" s="56"/>
      <c r="BG652" s="56"/>
      <c r="BH652" s="4"/>
      <c r="BI652" s="4"/>
      <c r="BJ652" s="4"/>
      <c r="BK652" s="4"/>
      <c r="BL652" s="56"/>
      <c r="BM652" s="56"/>
      <c r="BN652" s="4"/>
      <c r="BO652" s="4"/>
      <c r="BP652" s="4"/>
      <c r="BQ652" s="4"/>
      <c r="BR652" s="4"/>
      <c r="BS652" s="4"/>
    </row>
    <row r="653">
      <c r="A653" s="172"/>
      <c r="B653" s="4"/>
      <c r="C653" s="4"/>
      <c r="D653" s="4"/>
      <c r="E653" s="4"/>
      <c r="F653" s="171"/>
      <c r="G653" s="4"/>
      <c r="H653" s="4"/>
      <c r="I653" s="4"/>
      <c r="J653" s="4"/>
      <c r="K653" s="172"/>
      <c r="L653" s="4"/>
      <c r="M653" s="4"/>
      <c r="N653" s="4"/>
      <c r="O653" s="4"/>
      <c r="P653" s="171"/>
      <c r="Q653" s="4"/>
      <c r="R653" s="4"/>
      <c r="S653" s="4"/>
      <c r="T653" s="4"/>
      <c r="U653" s="172"/>
      <c r="V653" s="4"/>
      <c r="W653" s="4"/>
      <c r="X653" s="4"/>
      <c r="Y653" s="4"/>
      <c r="Z653" s="171"/>
      <c r="AA653" s="4"/>
      <c r="AB653" s="4"/>
      <c r="AC653" s="4"/>
      <c r="AD653" s="4"/>
      <c r="AE653" s="170"/>
      <c r="AF653" s="170"/>
      <c r="AG653" s="170"/>
      <c r="AH653" s="56"/>
      <c r="AI653" s="56"/>
      <c r="AJ653" s="4"/>
      <c r="AK653" s="4"/>
      <c r="AL653" s="4"/>
      <c r="AM653" s="4"/>
      <c r="AN653" s="56"/>
      <c r="AO653" s="56"/>
      <c r="AP653" s="4"/>
      <c r="AQ653" s="4"/>
      <c r="AR653" s="4"/>
      <c r="AS653" s="4"/>
      <c r="AT653" s="56"/>
      <c r="AU653" s="56"/>
      <c r="AV653" s="4"/>
      <c r="AW653" s="4"/>
      <c r="AX653" s="4"/>
      <c r="AY653" s="4"/>
      <c r="AZ653" s="56"/>
      <c r="BA653" s="56"/>
      <c r="BB653" s="4"/>
      <c r="BC653" s="4"/>
      <c r="BD653" s="4"/>
      <c r="BE653" s="4"/>
      <c r="BF653" s="56"/>
      <c r="BG653" s="56"/>
      <c r="BH653" s="4"/>
      <c r="BI653" s="4"/>
      <c r="BJ653" s="4"/>
      <c r="BK653" s="4"/>
      <c r="BL653" s="56"/>
      <c r="BM653" s="56"/>
      <c r="BN653" s="4"/>
      <c r="BO653" s="4"/>
      <c r="BP653" s="4"/>
      <c r="BQ653" s="4"/>
      <c r="BR653" s="4"/>
      <c r="BS653" s="4"/>
    </row>
    <row r="654">
      <c r="A654" s="172"/>
      <c r="B654" s="4"/>
      <c r="C654" s="4"/>
      <c r="D654" s="4"/>
      <c r="E654" s="4"/>
      <c r="F654" s="171"/>
      <c r="G654" s="4"/>
      <c r="H654" s="4"/>
      <c r="I654" s="4"/>
      <c r="J654" s="4"/>
      <c r="K654" s="172"/>
      <c r="L654" s="4"/>
      <c r="M654" s="4"/>
      <c r="N654" s="4"/>
      <c r="O654" s="4"/>
      <c r="P654" s="171"/>
      <c r="Q654" s="4"/>
      <c r="R654" s="4"/>
      <c r="S654" s="4"/>
      <c r="T654" s="4"/>
      <c r="U654" s="172"/>
      <c r="V654" s="4"/>
      <c r="W654" s="4"/>
      <c r="X654" s="4"/>
      <c r="Y654" s="4"/>
      <c r="Z654" s="171"/>
      <c r="AA654" s="4"/>
      <c r="AB654" s="4"/>
      <c r="AC654" s="4"/>
      <c r="AD654" s="4"/>
      <c r="AE654" s="170"/>
      <c r="AF654" s="170"/>
      <c r="AG654" s="170"/>
      <c r="AH654" s="56"/>
      <c r="AI654" s="56"/>
      <c r="AJ654" s="4"/>
      <c r="AK654" s="4"/>
      <c r="AL654" s="4"/>
      <c r="AM654" s="4"/>
      <c r="AN654" s="56"/>
      <c r="AO654" s="56"/>
      <c r="AP654" s="4"/>
      <c r="AQ654" s="4"/>
      <c r="AR654" s="4"/>
      <c r="AS654" s="4"/>
      <c r="AT654" s="56"/>
      <c r="AU654" s="56"/>
      <c r="AV654" s="4"/>
      <c r="AW654" s="4"/>
      <c r="AX654" s="4"/>
      <c r="AY654" s="4"/>
      <c r="AZ654" s="56"/>
      <c r="BA654" s="56"/>
      <c r="BB654" s="4"/>
      <c r="BC654" s="4"/>
      <c r="BD654" s="4"/>
      <c r="BE654" s="4"/>
      <c r="BF654" s="56"/>
      <c r="BG654" s="56"/>
      <c r="BH654" s="4"/>
      <c r="BI654" s="4"/>
      <c r="BJ654" s="4"/>
      <c r="BK654" s="4"/>
      <c r="BL654" s="56"/>
      <c r="BM654" s="56"/>
      <c r="BN654" s="4"/>
      <c r="BO654" s="4"/>
      <c r="BP654" s="4"/>
      <c r="BQ654" s="4"/>
      <c r="BR654" s="4"/>
      <c r="BS654" s="4"/>
    </row>
    <row r="655">
      <c r="A655" s="172"/>
      <c r="B655" s="4"/>
      <c r="C655" s="4"/>
      <c r="D655" s="4"/>
      <c r="E655" s="4"/>
      <c r="F655" s="171"/>
      <c r="G655" s="4"/>
      <c r="H655" s="4"/>
      <c r="I655" s="4"/>
      <c r="J655" s="4"/>
      <c r="K655" s="172"/>
      <c r="L655" s="4"/>
      <c r="M655" s="4"/>
      <c r="N655" s="4"/>
      <c r="O655" s="4"/>
      <c r="P655" s="171"/>
      <c r="Q655" s="4"/>
      <c r="R655" s="4"/>
      <c r="S655" s="4"/>
      <c r="T655" s="4"/>
      <c r="U655" s="172"/>
      <c r="V655" s="4"/>
      <c r="W655" s="4"/>
      <c r="X655" s="4"/>
      <c r="Y655" s="4"/>
      <c r="Z655" s="171"/>
      <c r="AA655" s="4"/>
      <c r="AB655" s="4"/>
      <c r="AC655" s="4"/>
      <c r="AD655" s="4"/>
      <c r="AE655" s="170"/>
      <c r="AF655" s="170"/>
      <c r="AG655" s="170"/>
      <c r="AH655" s="56"/>
      <c r="AI655" s="56"/>
      <c r="AJ655" s="4"/>
      <c r="AK655" s="4"/>
      <c r="AL655" s="4"/>
      <c r="AM655" s="4"/>
      <c r="AN655" s="56"/>
      <c r="AO655" s="56"/>
      <c r="AP655" s="4"/>
      <c r="AQ655" s="4"/>
      <c r="AR655" s="4"/>
      <c r="AS655" s="4"/>
      <c r="AT655" s="56"/>
      <c r="AU655" s="56"/>
      <c r="AV655" s="4"/>
      <c r="AW655" s="4"/>
      <c r="AX655" s="4"/>
      <c r="AY655" s="4"/>
      <c r="AZ655" s="56"/>
      <c r="BA655" s="56"/>
      <c r="BB655" s="4"/>
      <c r="BC655" s="4"/>
      <c r="BD655" s="4"/>
      <c r="BE655" s="4"/>
      <c r="BF655" s="56"/>
      <c r="BG655" s="56"/>
      <c r="BH655" s="4"/>
      <c r="BI655" s="4"/>
      <c r="BJ655" s="4"/>
      <c r="BK655" s="4"/>
      <c r="BL655" s="56"/>
      <c r="BM655" s="56"/>
      <c r="BN655" s="4"/>
      <c r="BO655" s="4"/>
      <c r="BP655" s="4"/>
      <c r="BQ655" s="4"/>
      <c r="BR655" s="4"/>
      <c r="BS655" s="4"/>
    </row>
    <row r="656">
      <c r="A656" s="172"/>
      <c r="B656" s="4"/>
      <c r="C656" s="4"/>
      <c r="D656" s="4"/>
      <c r="E656" s="4"/>
      <c r="F656" s="171"/>
      <c r="G656" s="4"/>
      <c r="H656" s="4"/>
      <c r="I656" s="4"/>
      <c r="J656" s="4"/>
      <c r="K656" s="172"/>
      <c r="L656" s="4"/>
      <c r="M656" s="4"/>
      <c r="N656" s="4"/>
      <c r="O656" s="4"/>
      <c r="P656" s="171"/>
      <c r="Q656" s="4"/>
      <c r="R656" s="4"/>
      <c r="S656" s="4"/>
      <c r="T656" s="4"/>
      <c r="U656" s="172"/>
      <c r="V656" s="4"/>
      <c r="W656" s="4"/>
      <c r="X656" s="4"/>
      <c r="Y656" s="4"/>
      <c r="Z656" s="171"/>
      <c r="AA656" s="4"/>
      <c r="AB656" s="4"/>
      <c r="AC656" s="4"/>
      <c r="AD656" s="4"/>
      <c r="AE656" s="170"/>
      <c r="AF656" s="170"/>
      <c r="AG656" s="170"/>
      <c r="AH656" s="56"/>
      <c r="AI656" s="56"/>
      <c r="AJ656" s="4"/>
      <c r="AK656" s="4"/>
      <c r="AL656" s="4"/>
      <c r="AM656" s="4"/>
      <c r="AN656" s="56"/>
      <c r="AO656" s="56"/>
      <c r="AP656" s="4"/>
      <c r="AQ656" s="4"/>
      <c r="AR656" s="4"/>
      <c r="AS656" s="4"/>
      <c r="AT656" s="56"/>
      <c r="AU656" s="56"/>
      <c r="AV656" s="4"/>
      <c r="AW656" s="4"/>
      <c r="AX656" s="4"/>
      <c r="AY656" s="4"/>
      <c r="AZ656" s="56"/>
      <c r="BA656" s="56"/>
      <c r="BB656" s="4"/>
      <c r="BC656" s="4"/>
      <c r="BD656" s="4"/>
      <c r="BE656" s="4"/>
      <c r="BF656" s="56"/>
      <c r="BG656" s="56"/>
      <c r="BH656" s="4"/>
      <c r="BI656" s="4"/>
      <c r="BJ656" s="4"/>
      <c r="BK656" s="4"/>
      <c r="BL656" s="56"/>
      <c r="BM656" s="56"/>
      <c r="BN656" s="4"/>
      <c r="BO656" s="4"/>
      <c r="BP656" s="4"/>
      <c r="BQ656" s="4"/>
      <c r="BR656" s="4"/>
      <c r="BS656" s="4"/>
    </row>
    <row r="657">
      <c r="A657" s="172"/>
      <c r="B657" s="4"/>
      <c r="C657" s="4"/>
      <c r="D657" s="4"/>
      <c r="E657" s="4"/>
      <c r="F657" s="171"/>
      <c r="G657" s="4"/>
      <c r="H657" s="4"/>
      <c r="I657" s="4"/>
      <c r="J657" s="4"/>
      <c r="K657" s="172"/>
      <c r="L657" s="4"/>
      <c r="M657" s="4"/>
      <c r="N657" s="4"/>
      <c r="O657" s="4"/>
      <c r="P657" s="171"/>
      <c r="Q657" s="4"/>
      <c r="R657" s="4"/>
      <c r="S657" s="4"/>
      <c r="T657" s="4"/>
      <c r="U657" s="172"/>
      <c r="V657" s="4"/>
      <c r="W657" s="4"/>
      <c r="X657" s="4"/>
      <c r="Y657" s="4"/>
      <c r="Z657" s="171"/>
      <c r="AA657" s="4"/>
      <c r="AB657" s="4"/>
      <c r="AC657" s="4"/>
      <c r="AD657" s="4"/>
      <c r="AE657" s="170"/>
      <c r="AF657" s="170"/>
      <c r="AG657" s="170"/>
      <c r="AH657" s="56"/>
      <c r="AI657" s="56"/>
      <c r="AJ657" s="4"/>
      <c r="AK657" s="4"/>
      <c r="AL657" s="4"/>
      <c r="AM657" s="4"/>
      <c r="AN657" s="56"/>
      <c r="AO657" s="56"/>
      <c r="AP657" s="4"/>
      <c r="AQ657" s="4"/>
      <c r="AR657" s="4"/>
      <c r="AS657" s="4"/>
      <c r="AT657" s="56"/>
      <c r="AU657" s="56"/>
      <c r="AV657" s="4"/>
      <c r="AW657" s="4"/>
      <c r="AX657" s="4"/>
      <c r="AY657" s="4"/>
      <c r="AZ657" s="56"/>
      <c r="BA657" s="56"/>
      <c r="BB657" s="4"/>
      <c r="BC657" s="4"/>
      <c r="BD657" s="4"/>
      <c r="BE657" s="4"/>
      <c r="BF657" s="56"/>
      <c r="BG657" s="56"/>
      <c r="BH657" s="4"/>
      <c r="BI657" s="4"/>
      <c r="BJ657" s="4"/>
      <c r="BK657" s="4"/>
      <c r="BL657" s="56"/>
      <c r="BM657" s="56"/>
      <c r="BN657" s="4"/>
      <c r="BO657" s="4"/>
      <c r="BP657" s="4"/>
      <c r="BQ657" s="4"/>
      <c r="BR657" s="4"/>
      <c r="BS657" s="4"/>
    </row>
    <row r="658">
      <c r="A658" s="172"/>
      <c r="B658" s="4"/>
      <c r="C658" s="4"/>
      <c r="D658" s="4"/>
      <c r="E658" s="4"/>
      <c r="F658" s="171"/>
      <c r="G658" s="4"/>
      <c r="H658" s="4"/>
      <c r="I658" s="4"/>
      <c r="J658" s="4"/>
      <c r="K658" s="172"/>
      <c r="L658" s="4"/>
      <c r="M658" s="4"/>
      <c r="N658" s="4"/>
      <c r="O658" s="4"/>
      <c r="P658" s="171"/>
      <c r="Q658" s="4"/>
      <c r="R658" s="4"/>
      <c r="S658" s="4"/>
      <c r="T658" s="4"/>
      <c r="U658" s="172"/>
      <c r="V658" s="4"/>
      <c r="W658" s="4"/>
      <c r="X658" s="4"/>
      <c r="Y658" s="4"/>
      <c r="Z658" s="171"/>
      <c r="AA658" s="4"/>
      <c r="AB658" s="4"/>
      <c r="AC658" s="4"/>
      <c r="AD658" s="4"/>
      <c r="AE658" s="170"/>
      <c r="AF658" s="170"/>
      <c r="AG658" s="170"/>
      <c r="AH658" s="56"/>
      <c r="AI658" s="56"/>
      <c r="AJ658" s="4"/>
      <c r="AK658" s="4"/>
      <c r="AL658" s="4"/>
      <c r="AM658" s="4"/>
      <c r="AN658" s="56"/>
      <c r="AO658" s="56"/>
      <c r="AP658" s="4"/>
      <c r="AQ658" s="4"/>
      <c r="AR658" s="4"/>
      <c r="AS658" s="4"/>
      <c r="AT658" s="56"/>
      <c r="AU658" s="56"/>
      <c r="AV658" s="4"/>
      <c r="AW658" s="4"/>
      <c r="AX658" s="4"/>
      <c r="AY658" s="4"/>
      <c r="AZ658" s="56"/>
      <c r="BA658" s="56"/>
      <c r="BB658" s="4"/>
      <c r="BC658" s="4"/>
      <c r="BD658" s="4"/>
      <c r="BE658" s="4"/>
      <c r="BF658" s="56"/>
      <c r="BG658" s="56"/>
      <c r="BH658" s="4"/>
      <c r="BI658" s="4"/>
      <c r="BJ658" s="4"/>
      <c r="BK658" s="4"/>
      <c r="BL658" s="56"/>
      <c r="BM658" s="56"/>
      <c r="BN658" s="4"/>
      <c r="BO658" s="4"/>
      <c r="BP658" s="4"/>
      <c r="BQ658" s="4"/>
      <c r="BR658" s="4"/>
      <c r="BS658" s="4"/>
    </row>
    <row r="659">
      <c r="A659" s="172"/>
      <c r="B659" s="4"/>
      <c r="C659" s="4"/>
      <c r="D659" s="4"/>
      <c r="E659" s="4"/>
      <c r="F659" s="171"/>
      <c r="G659" s="4"/>
      <c r="H659" s="4"/>
      <c r="I659" s="4"/>
      <c r="J659" s="4"/>
      <c r="K659" s="172"/>
      <c r="L659" s="4"/>
      <c r="M659" s="4"/>
      <c r="N659" s="4"/>
      <c r="O659" s="4"/>
      <c r="P659" s="171"/>
      <c r="Q659" s="4"/>
      <c r="R659" s="4"/>
      <c r="S659" s="4"/>
      <c r="T659" s="4"/>
      <c r="U659" s="172"/>
      <c r="V659" s="4"/>
      <c r="W659" s="4"/>
      <c r="X659" s="4"/>
      <c r="Y659" s="4"/>
      <c r="Z659" s="171"/>
      <c r="AA659" s="4"/>
      <c r="AB659" s="4"/>
      <c r="AC659" s="4"/>
      <c r="AD659" s="4"/>
      <c r="AE659" s="170"/>
      <c r="AF659" s="170"/>
      <c r="AG659" s="170"/>
      <c r="AH659" s="56"/>
      <c r="AI659" s="56"/>
      <c r="AJ659" s="4"/>
      <c r="AK659" s="4"/>
      <c r="AL659" s="4"/>
      <c r="AM659" s="4"/>
      <c r="AN659" s="56"/>
      <c r="AO659" s="56"/>
      <c r="AP659" s="4"/>
      <c r="AQ659" s="4"/>
      <c r="AR659" s="4"/>
      <c r="AS659" s="4"/>
      <c r="AT659" s="56"/>
      <c r="AU659" s="56"/>
      <c r="AV659" s="4"/>
      <c r="AW659" s="4"/>
      <c r="AX659" s="4"/>
      <c r="AY659" s="4"/>
      <c r="AZ659" s="56"/>
      <c r="BA659" s="56"/>
      <c r="BB659" s="4"/>
      <c r="BC659" s="4"/>
      <c r="BD659" s="4"/>
      <c r="BE659" s="4"/>
      <c r="BF659" s="56"/>
      <c r="BG659" s="56"/>
      <c r="BH659" s="4"/>
      <c r="BI659" s="4"/>
      <c r="BJ659" s="4"/>
      <c r="BK659" s="4"/>
      <c r="BL659" s="56"/>
      <c r="BM659" s="56"/>
      <c r="BN659" s="4"/>
      <c r="BO659" s="4"/>
      <c r="BP659" s="4"/>
      <c r="BQ659" s="4"/>
      <c r="BR659" s="4"/>
      <c r="BS659" s="4"/>
    </row>
    <row r="660">
      <c r="A660" s="172"/>
      <c r="B660" s="4"/>
      <c r="C660" s="4"/>
      <c r="D660" s="4"/>
      <c r="E660" s="4"/>
      <c r="F660" s="171"/>
      <c r="G660" s="4"/>
      <c r="H660" s="4"/>
      <c r="I660" s="4"/>
      <c r="J660" s="4"/>
      <c r="K660" s="172"/>
      <c r="L660" s="4"/>
      <c r="M660" s="4"/>
      <c r="N660" s="4"/>
      <c r="O660" s="4"/>
      <c r="P660" s="171"/>
      <c r="Q660" s="4"/>
      <c r="R660" s="4"/>
      <c r="S660" s="4"/>
      <c r="T660" s="4"/>
      <c r="U660" s="172"/>
      <c r="V660" s="4"/>
      <c r="W660" s="4"/>
      <c r="X660" s="4"/>
      <c r="Y660" s="4"/>
      <c r="Z660" s="171"/>
      <c r="AA660" s="4"/>
      <c r="AB660" s="4"/>
      <c r="AC660" s="4"/>
      <c r="AD660" s="4"/>
      <c r="AE660" s="170"/>
      <c r="AF660" s="170"/>
      <c r="AG660" s="170"/>
      <c r="AH660" s="56"/>
      <c r="AI660" s="56"/>
      <c r="AJ660" s="4"/>
      <c r="AK660" s="4"/>
      <c r="AL660" s="4"/>
      <c r="AM660" s="4"/>
      <c r="AN660" s="56"/>
      <c r="AO660" s="56"/>
      <c r="AP660" s="4"/>
      <c r="AQ660" s="4"/>
      <c r="AR660" s="4"/>
      <c r="AS660" s="4"/>
      <c r="AT660" s="56"/>
      <c r="AU660" s="56"/>
      <c r="AV660" s="4"/>
      <c r="AW660" s="4"/>
      <c r="AX660" s="4"/>
      <c r="AY660" s="4"/>
      <c r="AZ660" s="56"/>
      <c r="BA660" s="56"/>
      <c r="BB660" s="4"/>
      <c r="BC660" s="4"/>
      <c r="BD660" s="4"/>
      <c r="BE660" s="4"/>
      <c r="BF660" s="56"/>
      <c r="BG660" s="56"/>
      <c r="BH660" s="4"/>
      <c r="BI660" s="4"/>
      <c r="BJ660" s="4"/>
      <c r="BK660" s="4"/>
      <c r="BL660" s="56"/>
      <c r="BM660" s="56"/>
      <c r="BN660" s="4"/>
      <c r="BO660" s="4"/>
      <c r="BP660" s="4"/>
      <c r="BQ660" s="4"/>
      <c r="BR660" s="4"/>
      <c r="BS660" s="4"/>
    </row>
    <row r="661">
      <c r="A661" s="172"/>
      <c r="B661" s="4"/>
      <c r="C661" s="4"/>
      <c r="D661" s="4"/>
      <c r="E661" s="4"/>
      <c r="F661" s="171"/>
      <c r="G661" s="4"/>
      <c r="H661" s="4"/>
      <c r="I661" s="4"/>
      <c r="J661" s="4"/>
      <c r="K661" s="172"/>
      <c r="L661" s="4"/>
      <c r="M661" s="4"/>
      <c r="N661" s="4"/>
      <c r="O661" s="4"/>
      <c r="P661" s="171"/>
      <c r="Q661" s="4"/>
      <c r="R661" s="4"/>
      <c r="S661" s="4"/>
      <c r="T661" s="4"/>
      <c r="U661" s="172"/>
      <c r="V661" s="4"/>
      <c r="W661" s="4"/>
      <c r="X661" s="4"/>
      <c r="Y661" s="4"/>
      <c r="Z661" s="171"/>
      <c r="AA661" s="4"/>
      <c r="AB661" s="4"/>
      <c r="AC661" s="4"/>
      <c r="AD661" s="4"/>
      <c r="AE661" s="170"/>
      <c r="AF661" s="170"/>
      <c r="AG661" s="170"/>
      <c r="AH661" s="56"/>
      <c r="AI661" s="56"/>
      <c r="AJ661" s="4"/>
      <c r="AK661" s="4"/>
      <c r="AL661" s="4"/>
      <c r="AM661" s="4"/>
      <c r="AN661" s="56"/>
      <c r="AO661" s="56"/>
      <c r="AP661" s="4"/>
      <c r="AQ661" s="4"/>
      <c r="AR661" s="4"/>
      <c r="AS661" s="4"/>
      <c r="AT661" s="56"/>
      <c r="AU661" s="56"/>
      <c r="AV661" s="4"/>
      <c r="AW661" s="4"/>
      <c r="AX661" s="4"/>
      <c r="AY661" s="4"/>
      <c r="AZ661" s="56"/>
      <c r="BA661" s="56"/>
      <c r="BB661" s="4"/>
      <c r="BC661" s="4"/>
      <c r="BD661" s="4"/>
      <c r="BE661" s="4"/>
      <c r="BF661" s="56"/>
      <c r="BG661" s="56"/>
      <c r="BH661" s="4"/>
      <c r="BI661" s="4"/>
      <c r="BJ661" s="4"/>
      <c r="BK661" s="4"/>
      <c r="BL661" s="56"/>
      <c r="BM661" s="56"/>
      <c r="BN661" s="4"/>
      <c r="BO661" s="4"/>
      <c r="BP661" s="4"/>
      <c r="BQ661" s="4"/>
      <c r="BR661" s="4"/>
      <c r="BS661" s="4"/>
    </row>
    <row r="662">
      <c r="A662" s="172"/>
      <c r="B662" s="4"/>
      <c r="C662" s="4"/>
      <c r="D662" s="4"/>
      <c r="E662" s="4"/>
      <c r="F662" s="171"/>
      <c r="G662" s="4"/>
      <c r="H662" s="4"/>
      <c r="I662" s="4"/>
      <c r="J662" s="4"/>
      <c r="K662" s="172"/>
      <c r="L662" s="4"/>
      <c r="M662" s="4"/>
      <c r="N662" s="4"/>
      <c r="O662" s="4"/>
      <c r="P662" s="171"/>
      <c r="Q662" s="4"/>
      <c r="R662" s="4"/>
      <c r="S662" s="4"/>
      <c r="T662" s="4"/>
      <c r="U662" s="172"/>
      <c r="V662" s="4"/>
      <c r="W662" s="4"/>
      <c r="X662" s="4"/>
      <c r="Y662" s="4"/>
      <c r="Z662" s="171"/>
      <c r="AA662" s="4"/>
      <c r="AB662" s="4"/>
      <c r="AC662" s="4"/>
      <c r="AD662" s="4"/>
      <c r="AE662" s="170"/>
      <c r="AF662" s="170"/>
      <c r="AG662" s="170"/>
      <c r="AH662" s="56"/>
      <c r="AI662" s="56"/>
      <c r="AJ662" s="4"/>
      <c r="AK662" s="4"/>
      <c r="AL662" s="4"/>
      <c r="AM662" s="4"/>
      <c r="AN662" s="56"/>
      <c r="AO662" s="56"/>
      <c r="AP662" s="4"/>
      <c r="AQ662" s="4"/>
      <c r="AR662" s="4"/>
      <c r="AS662" s="4"/>
      <c r="AT662" s="56"/>
      <c r="AU662" s="56"/>
      <c r="AV662" s="4"/>
      <c r="AW662" s="4"/>
      <c r="AX662" s="4"/>
      <c r="AY662" s="4"/>
      <c r="AZ662" s="56"/>
      <c r="BA662" s="56"/>
      <c r="BB662" s="4"/>
      <c r="BC662" s="4"/>
      <c r="BD662" s="4"/>
      <c r="BE662" s="4"/>
      <c r="BF662" s="56"/>
      <c r="BG662" s="56"/>
      <c r="BH662" s="4"/>
      <c r="BI662" s="4"/>
      <c r="BJ662" s="4"/>
      <c r="BK662" s="4"/>
      <c r="BL662" s="56"/>
      <c r="BM662" s="56"/>
      <c r="BN662" s="4"/>
      <c r="BO662" s="4"/>
      <c r="BP662" s="4"/>
      <c r="BQ662" s="4"/>
      <c r="BR662" s="4"/>
      <c r="BS662" s="4"/>
    </row>
    <row r="663">
      <c r="A663" s="172"/>
      <c r="B663" s="4"/>
      <c r="C663" s="4"/>
      <c r="D663" s="4"/>
      <c r="E663" s="4"/>
      <c r="F663" s="171"/>
      <c r="G663" s="4"/>
      <c r="H663" s="4"/>
      <c r="I663" s="4"/>
      <c r="J663" s="4"/>
      <c r="K663" s="172"/>
      <c r="L663" s="4"/>
      <c r="M663" s="4"/>
      <c r="N663" s="4"/>
      <c r="O663" s="4"/>
      <c r="P663" s="171"/>
      <c r="Q663" s="4"/>
      <c r="R663" s="4"/>
      <c r="S663" s="4"/>
      <c r="T663" s="4"/>
      <c r="U663" s="172"/>
      <c r="V663" s="4"/>
      <c r="W663" s="4"/>
      <c r="X663" s="4"/>
      <c r="Y663" s="4"/>
      <c r="Z663" s="171"/>
      <c r="AA663" s="4"/>
      <c r="AB663" s="4"/>
      <c r="AC663" s="4"/>
      <c r="AD663" s="4"/>
      <c r="AE663" s="170"/>
      <c r="AF663" s="170"/>
      <c r="AG663" s="170"/>
      <c r="AH663" s="56"/>
      <c r="AI663" s="56"/>
      <c r="AJ663" s="4"/>
      <c r="AK663" s="4"/>
      <c r="AL663" s="4"/>
      <c r="AM663" s="4"/>
      <c r="AN663" s="56"/>
      <c r="AO663" s="56"/>
      <c r="AP663" s="4"/>
      <c r="AQ663" s="4"/>
      <c r="AR663" s="4"/>
      <c r="AS663" s="4"/>
      <c r="AT663" s="56"/>
      <c r="AU663" s="56"/>
      <c r="AV663" s="4"/>
      <c r="AW663" s="4"/>
      <c r="AX663" s="4"/>
      <c r="AY663" s="4"/>
      <c r="AZ663" s="56"/>
      <c r="BA663" s="56"/>
      <c r="BB663" s="4"/>
      <c r="BC663" s="4"/>
      <c r="BD663" s="4"/>
      <c r="BE663" s="4"/>
      <c r="BF663" s="56"/>
      <c r="BG663" s="56"/>
      <c r="BH663" s="4"/>
      <c r="BI663" s="4"/>
      <c r="BJ663" s="4"/>
      <c r="BK663" s="4"/>
      <c r="BL663" s="56"/>
      <c r="BM663" s="56"/>
      <c r="BN663" s="4"/>
      <c r="BO663" s="4"/>
      <c r="BP663" s="4"/>
      <c r="BQ663" s="4"/>
      <c r="BR663" s="4"/>
      <c r="BS663" s="4"/>
    </row>
    <row r="664">
      <c r="A664" s="172"/>
      <c r="B664" s="4"/>
      <c r="C664" s="4"/>
      <c r="D664" s="4"/>
      <c r="E664" s="4"/>
      <c r="F664" s="171"/>
      <c r="G664" s="4"/>
      <c r="H664" s="4"/>
      <c r="I664" s="4"/>
      <c r="J664" s="4"/>
      <c r="K664" s="172"/>
      <c r="L664" s="4"/>
      <c r="M664" s="4"/>
      <c r="N664" s="4"/>
      <c r="O664" s="4"/>
      <c r="P664" s="171"/>
      <c r="Q664" s="4"/>
      <c r="R664" s="4"/>
      <c r="S664" s="4"/>
      <c r="T664" s="4"/>
      <c r="U664" s="172"/>
      <c r="V664" s="4"/>
      <c r="W664" s="4"/>
      <c r="X664" s="4"/>
      <c r="Y664" s="4"/>
      <c r="Z664" s="171"/>
      <c r="AA664" s="4"/>
      <c r="AB664" s="4"/>
      <c r="AC664" s="4"/>
      <c r="AD664" s="4"/>
      <c r="AE664" s="170"/>
      <c r="AF664" s="170"/>
      <c r="AG664" s="170"/>
      <c r="AH664" s="56"/>
      <c r="AI664" s="56"/>
      <c r="AJ664" s="4"/>
      <c r="AK664" s="4"/>
      <c r="AL664" s="4"/>
      <c r="AM664" s="4"/>
      <c r="AN664" s="56"/>
      <c r="AO664" s="56"/>
      <c r="AP664" s="4"/>
      <c r="AQ664" s="4"/>
      <c r="AR664" s="4"/>
      <c r="AS664" s="4"/>
      <c r="AT664" s="56"/>
      <c r="AU664" s="56"/>
      <c r="AV664" s="4"/>
      <c r="AW664" s="4"/>
      <c r="AX664" s="4"/>
      <c r="AY664" s="4"/>
      <c r="AZ664" s="56"/>
      <c r="BA664" s="56"/>
      <c r="BB664" s="4"/>
      <c r="BC664" s="4"/>
      <c r="BD664" s="4"/>
      <c r="BE664" s="4"/>
      <c r="BF664" s="56"/>
      <c r="BG664" s="56"/>
      <c r="BH664" s="4"/>
      <c r="BI664" s="4"/>
      <c r="BJ664" s="4"/>
      <c r="BK664" s="4"/>
      <c r="BL664" s="56"/>
      <c r="BM664" s="56"/>
      <c r="BN664" s="4"/>
      <c r="BO664" s="4"/>
      <c r="BP664" s="4"/>
      <c r="BQ664" s="4"/>
      <c r="BR664" s="4"/>
      <c r="BS664" s="4"/>
    </row>
    <row r="665">
      <c r="A665" s="172"/>
      <c r="B665" s="4"/>
      <c r="C665" s="4"/>
      <c r="D665" s="4"/>
      <c r="E665" s="4"/>
      <c r="F665" s="171"/>
      <c r="G665" s="4"/>
      <c r="H665" s="4"/>
      <c r="I665" s="4"/>
      <c r="J665" s="4"/>
      <c r="K665" s="172"/>
      <c r="L665" s="4"/>
      <c r="M665" s="4"/>
      <c r="N665" s="4"/>
      <c r="O665" s="4"/>
      <c r="P665" s="171"/>
      <c r="Q665" s="4"/>
      <c r="R665" s="4"/>
      <c r="S665" s="4"/>
      <c r="T665" s="4"/>
      <c r="U665" s="172"/>
      <c r="V665" s="4"/>
      <c r="W665" s="4"/>
      <c r="X665" s="4"/>
      <c r="Y665" s="4"/>
      <c r="Z665" s="171"/>
      <c r="AA665" s="4"/>
      <c r="AB665" s="4"/>
      <c r="AC665" s="4"/>
      <c r="AD665" s="4"/>
      <c r="AE665" s="170"/>
      <c r="AF665" s="170"/>
      <c r="AG665" s="170"/>
      <c r="AH665" s="56"/>
      <c r="AI665" s="56"/>
      <c r="AJ665" s="4"/>
      <c r="AK665" s="4"/>
      <c r="AL665" s="4"/>
      <c r="AM665" s="4"/>
      <c r="AN665" s="56"/>
      <c r="AO665" s="56"/>
      <c r="AP665" s="4"/>
      <c r="AQ665" s="4"/>
      <c r="AR665" s="4"/>
      <c r="AS665" s="4"/>
      <c r="AT665" s="56"/>
      <c r="AU665" s="56"/>
      <c r="AV665" s="4"/>
      <c r="AW665" s="4"/>
      <c r="AX665" s="4"/>
      <c r="AY665" s="4"/>
      <c r="AZ665" s="56"/>
      <c r="BA665" s="56"/>
      <c r="BB665" s="4"/>
      <c r="BC665" s="4"/>
      <c r="BD665" s="4"/>
      <c r="BE665" s="4"/>
      <c r="BF665" s="56"/>
      <c r="BG665" s="56"/>
      <c r="BH665" s="4"/>
      <c r="BI665" s="4"/>
      <c r="BJ665" s="4"/>
      <c r="BK665" s="4"/>
      <c r="BL665" s="56"/>
      <c r="BM665" s="56"/>
      <c r="BN665" s="4"/>
      <c r="BO665" s="4"/>
      <c r="BP665" s="4"/>
      <c r="BQ665" s="4"/>
      <c r="BR665" s="4"/>
      <c r="BS665" s="4"/>
    </row>
    <row r="666">
      <c r="A666" s="172"/>
      <c r="B666" s="4"/>
      <c r="C666" s="4"/>
      <c r="D666" s="4"/>
      <c r="E666" s="4"/>
      <c r="F666" s="171"/>
      <c r="G666" s="4"/>
      <c r="H666" s="4"/>
      <c r="I666" s="4"/>
      <c r="J666" s="4"/>
      <c r="K666" s="172"/>
      <c r="L666" s="4"/>
      <c r="M666" s="4"/>
      <c r="N666" s="4"/>
      <c r="O666" s="4"/>
      <c r="P666" s="171"/>
      <c r="Q666" s="4"/>
      <c r="R666" s="4"/>
      <c r="S666" s="4"/>
      <c r="T666" s="4"/>
      <c r="U666" s="172"/>
      <c r="V666" s="4"/>
      <c r="W666" s="4"/>
      <c r="X666" s="4"/>
      <c r="Y666" s="4"/>
      <c r="Z666" s="171"/>
      <c r="AA666" s="4"/>
      <c r="AB666" s="4"/>
      <c r="AC666" s="4"/>
      <c r="AD666" s="4"/>
      <c r="AE666" s="170"/>
      <c r="AF666" s="170"/>
      <c r="AG666" s="170"/>
      <c r="AH666" s="56"/>
      <c r="AI666" s="56"/>
      <c r="AJ666" s="4"/>
      <c r="AK666" s="4"/>
      <c r="AL666" s="4"/>
      <c r="AM666" s="4"/>
      <c r="AN666" s="56"/>
      <c r="AO666" s="56"/>
      <c r="AP666" s="4"/>
      <c r="AQ666" s="4"/>
      <c r="AR666" s="4"/>
      <c r="AS666" s="4"/>
      <c r="AT666" s="56"/>
      <c r="AU666" s="56"/>
      <c r="AV666" s="4"/>
      <c r="AW666" s="4"/>
      <c r="AX666" s="4"/>
      <c r="AY666" s="4"/>
      <c r="AZ666" s="56"/>
      <c r="BA666" s="56"/>
      <c r="BB666" s="4"/>
      <c r="BC666" s="4"/>
      <c r="BD666" s="4"/>
      <c r="BE666" s="4"/>
      <c r="BF666" s="56"/>
      <c r="BG666" s="56"/>
      <c r="BH666" s="4"/>
      <c r="BI666" s="4"/>
      <c r="BJ666" s="4"/>
      <c r="BK666" s="4"/>
      <c r="BL666" s="56"/>
      <c r="BM666" s="56"/>
      <c r="BN666" s="4"/>
      <c r="BO666" s="4"/>
      <c r="BP666" s="4"/>
      <c r="BQ666" s="4"/>
      <c r="BR666" s="4"/>
      <c r="BS666" s="4"/>
    </row>
    <row r="667">
      <c r="A667" s="172"/>
      <c r="B667" s="4"/>
      <c r="C667" s="4"/>
      <c r="D667" s="4"/>
      <c r="E667" s="4"/>
      <c r="F667" s="171"/>
      <c r="G667" s="4"/>
      <c r="H667" s="4"/>
      <c r="I667" s="4"/>
      <c r="J667" s="4"/>
      <c r="K667" s="172"/>
      <c r="L667" s="4"/>
      <c r="M667" s="4"/>
      <c r="N667" s="4"/>
      <c r="O667" s="4"/>
      <c r="P667" s="171"/>
      <c r="Q667" s="4"/>
      <c r="R667" s="4"/>
      <c r="S667" s="4"/>
      <c r="T667" s="4"/>
      <c r="U667" s="172"/>
      <c r="V667" s="4"/>
      <c r="W667" s="4"/>
      <c r="X667" s="4"/>
      <c r="Y667" s="4"/>
      <c r="Z667" s="171"/>
      <c r="AA667" s="4"/>
      <c r="AB667" s="4"/>
      <c r="AC667" s="4"/>
      <c r="AD667" s="4"/>
      <c r="AE667" s="170"/>
      <c r="AF667" s="170"/>
      <c r="AG667" s="170"/>
      <c r="AH667" s="56"/>
      <c r="AI667" s="56"/>
      <c r="AJ667" s="4"/>
      <c r="AK667" s="4"/>
      <c r="AL667" s="4"/>
      <c r="AM667" s="4"/>
      <c r="AN667" s="56"/>
      <c r="AO667" s="56"/>
      <c r="AP667" s="4"/>
      <c r="AQ667" s="4"/>
      <c r="AR667" s="4"/>
      <c r="AS667" s="4"/>
      <c r="AT667" s="56"/>
      <c r="AU667" s="56"/>
      <c r="AV667" s="4"/>
      <c r="AW667" s="4"/>
      <c r="AX667" s="4"/>
      <c r="AY667" s="4"/>
      <c r="AZ667" s="56"/>
      <c r="BA667" s="56"/>
      <c r="BB667" s="4"/>
      <c r="BC667" s="4"/>
      <c r="BD667" s="4"/>
      <c r="BE667" s="4"/>
      <c r="BF667" s="56"/>
      <c r="BG667" s="56"/>
      <c r="BH667" s="4"/>
      <c r="BI667" s="4"/>
      <c r="BJ667" s="4"/>
      <c r="BK667" s="4"/>
      <c r="BL667" s="56"/>
      <c r="BM667" s="56"/>
      <c r="BN667" s="4"/>
      <c r="BO667" s="4"/>
      <c r="BP667" s="4"/>
      <c r="BQ667" s="4"/>
      <c r="BR667" s="4"/>
      <c r="BS667" s="4"/>
    </row>
    <row r="668">
      <c r="A668" s="172"/>
      <c r="B668" s="4"/>
      <c r="C668" s="4"/>
      <c r="D668" s="4"/>
      <c r="E668" s="4"/>
      <c r="F668" s="171"/>
      <c r="G668" s="4"/>
      <c r="H668" s="4"/>
      <c r="I668" s="4"/>
      <c r="J668" s="4"/>
      <c r="K668" s="172"/>
      <c r="L668" s="4"/>
      <c r="M668" s="4"/>
      <c r="N668" s="4"/>
      <c r="O668" s="4"/>
      <c r="P668" s="171"/>
      <c r="Q668" s="4"/>
      <c r="R668" s="4"/>
      <c r="S668" s="4"/>
      <c r="T668" s="4"/>
      <c r="U668" s="172"/>
      <c r="V668" s="4"/>
      <c r="W668" s="4"/>
      <c r="X668" s="4"/>
      <c r="Y668" s="4"/>
      <c r="Z668" s="171"/>
      <c r="AA668" s="4"/>
      <c r="AB668" s="4"/>
      <c r="AC668" s="4"/>
      <c r="AD668" s="4"/>
      <c r="AE668" s="170"/>
      <c r="AF668" s="170"/>
      <c r="AG668" s="170"/>
      <c r="AH668" s="56"/>
      <c r="AI668" s="56"/>
      <c r="AJ668" s="4"/>
      <c r="AK668" s="4"/>
      <c r="AL668" s="4"/>
      <c r="AM668" s="4"/>
      <c r="AN668" s="56"/>
      <c r="AO668" s="56"/>
      <c r="AP668" s="4"/>
      <c r="AQ668" s="4"/>
      <c r="AR668" s="4"/>
      <c r="AS668" s="4"/>
      <c r="AT668" s="56"/>
      <c r="AU668" s="56"/>
      <c r="AV668" s="4"/>
      <c r="AW668" s="4"/>
      <c r="AX668" s="4"/>
      <c r="AY668" s="4"/>
      <c r="AZ668" s="56"/>
      <c r="BA668" s="56"/>
      <c r="BB668" s="4"/>
      <c r="BC668" s="4"/>
      <c r="BD668" s="4"/>
      <c r="BE668" s="4"/>
      <c r="BF668" s="56"/>
      <c r="BG668" s="56"/>
      <c r="BH668" s="4"/>
      <c r="BI668" s="4"/>
      <c r="BJ668" s="4"/>
      <c r="BK668" s="4"/>
      <c r="BL668" s="56"/>
      <c r="BM668" s="56"/>
      <c r="BN668" s="4"/>
      <c r="BO668" s="4"/>
      <c r="BP668" s="4"/>
      <c r="BQ668" s="4"/>
      <c r="BR668" s="4"/>
      <c r="BS668" s="4"/>
    </row>
    <row r="669">
      <c r="A669" s="172"/>
      <c r="B669" s="4"/>
      <c r="C669" s="4"/>
      <c r="D669" s="4"/>
      <c r="E669" s="4"/>
      <c r="F669" s="171"/>
      <c r="G669" s="4"/>
      <c r="H669" s="4"/>
      <c r="I669" s="4"/>
      <c r="J669" s="4"/>
      <c r="K669" s="172"/>
      <c r="L669" s="4"/>
      <c r="M669" s="4"/>
      <c r="N669" s="4"/>
      <c r="O669" s="4"/>
      <c r="P669" s="171"/>
      <c r="Q669" s="4"/>
      <c r="R669" s="4"/>
      <c r="S669" s="4"/>
      <c r="T669" s="4"/>
      <c r="U669" s="172"/>
      <c r="V669" s="4"/>
      <c r="W669" s="4"/>
      <c r="X669" s="4"/>
      <c r="Y669" s="4"/>
      <c r="Z669" s="171"/>
      <c r="AA669" s="4"/>
      <c r="AB669" s="4"/>
      <c r="AC669" s="4"/>
      <c r="AD669" s="4"/>
      <c r="AE669" s="170"/>
      <c r="AF669" s="170"/>
      <c r="AG669" s="170"/>
      <c r="AH669" s="56"/>
      <c r="AI669" s="56"/>
      <c r="AJ669" s="4"/>
      <c r="AK669" s="4"/>
      <c r="AL669" s="4"/>
      <c r="AM669" s="4"/>
      <c r="AN669" s="56"/>
      <c r="AO669" s="56"/>
      <c r="AP669" s="4"/>
      <c r="AQ669" s="4"/>
      <c r="AR669" s="4"/>
      <c r="AS669" s="4"/>
      <c r="AT669" s="56"/>
      <c r="AU669" s="56"/>
      <c r="AV669" s="4"/>
      <c r="AW669" s="4"/>
      <c r="AX669" s="4"/>
      <c r="AY669" s="4"/>
      <c r="AZ669" s="56"/>
      <c r="BA669" s="56"/>
      <c r="BB669" s="4"/>
      <c r="BC669" s="4"/>
      <c r="BD669" s="4"/>
      <c r="BE669" s="4"/>
      <c r="BF669" s="56"/>
      <c r="BG669" s="56"/>
      <c r="BH669" s="4"/>
      <c r="BI669" s="4"/>
      <c r="BJ669" s="4"/>
      <c r="BK669" s="4"/>
      <c r="BL669" s="56"/>
      <c r="BM669" s="56"/>
      <c r="BN669" s="4"/>
      <c r="BO669" s="4"/>
      <c r="BP669" s="4"/>
      <c r="BQ669" s="4"/>
      <c r="BR669" s="4"/>
      <c r="BS669" s="4"/>
    </row>
    <row r="670">
      <c r="A670" s="172"/>
      <c r="B670" s="4"/>
      <c r="C670" s="4"/>
      <c r="D670" s="4"/>
      <c r="E670" s="4"/>
      <c r="F670" s="171"/>
      <c r="G670" s="4"/>
      <c r="H670" s="4"/>
      <c r="I670" s="4"/>
      <c r="J670" s="4"/>
      <c r="K670" s="172"/>
      <c r="L670" s="4"/>
      <c r="M670" s="4"/>
      <c r="N670" s="4"/>
      <c r="O670" s="4"/>
      <c r="P670" s="171"/>
      <c r="Q670" s="4"/>
      <c r="R670" s="4"/>
      <c r="S670" s="4"/>
      <c r="T670" s="4"/>
      <c r="U670" s="172"/>
      <c r="V670" s="4"/>
      <c r="W670" s="4"/>
      <c r="X670" s="4"/>
      <c r="Y670" s="4"/>
      <c r="Z670" s="171"/>
      <c r="AA670" s="4"/>
      <c r="AB670" s="4"/>
      <c r="AC670" s="4"/>
      <c r="AD670" s="4"/>
      <c r="AE670" s="170"/>
      <c r="AF670" s="170"/>
      <c r="AG670" s="170"/>
      <c r="AH670" s="56"/>
      <c r="AI670" s="56"/>
      <c r="AJ670" s="4"/>
      <c r="AK670" s="4"/>
      <c r="AL670" s="4"/>
      <c r="AM670" s="4"/>
      <c r="AN670" s="56"/>
      <c r="AO670" s="56"/>
      <c r="AP670" s="4"/>
      <c r="AQ670" s="4"/>
      <c r="AR670" s="4"/>
      <c r="AS670" s="4"/>
      <c r="AT670" s="56"/>
      <c r="AU670" s="56"/>
      <c r="AV670" s="4"/>
      <c r="AW670" s="4"/>
      <c r="AX670" s="4"/>
      <c r="AY670" s="4"/>
      <c r="AZ670" s="56"/>
      <c r="BA670" s="56"/>
      <c r="BB670" s="4"/>
      <c r="BC670" s="4"/>
      <c r="BD670" s="4"/>
      <c r="BE670" s="4"/>
      <c r="BF670" s="56"/>
      <c r="BG670" s="56"/>
      <c r="BH670" s="4"/>
      <c r="BI670" s="4"/>
      <c r="BJ670" s="4"/>
      <c r="BK670" s="4"/>
      <c r="BL670" s="56"/>
      <c r="BM670" s="56"/>
      <c r="BN670" s="4"/>
      <c r="BO670" s="4"/>
      <c r="BP670" s="4"/>
      <c r="BQ670" s="4"/>
      <c r="BR670" s="4"/>
      <c r="BS670" s="4"/>
    </row>
    <row r="671">
      <c r="A671" s="172"/>
      <c r="B671" s="4"/>
      <c r="C671" s="4"/>
      <c r="D671" s="4"/>
      <c r="E671" s="4"/>
      <c r="F671" s="171"/>
      <c r="G671" s="4"/>
      <c r="H671" s="4"/>
      <c r="I671" s="4"/>
      <c r="J671" s="4"/>
      <c r="K671" s="172"/>
      <c r="L671" s="4"/>
      <c r="M671" s="4"/>
      <c r="N671" s="4"/>
      <c r="O671" s="4"/>
      <c r="P671" s="171"/>
      <c r="Q671" s="4"/>
      <c r="R671" s="4"/>
      <c r="S671" s="4"/>
      <c r="T671" s="4"/>
      <c r="U671" s="172"/>
      <c r="V671" s="4"/>
      <c r="W671" s="4"/>
      <c r="X671" s="4"/>
      <c r="Y671" s="4"/>
      <c r="Z671" s="171"/>
      <c r="AA671" s="4"/>
      <c r="AB671" s="4"/>
      <c r="AC671" s="4"/>
      <c r="AD671" s="4"/>
      <c r="AE671" s="170"/>
      <c r="AF671" s="170"/>
      <c r="AG671" s="170"/>
      <c r="AH671" s="56"/>
      <c r="AI671" s="56"/>
      <c r="AJ671" s="4"/>
      <c r="AK671" s="4"/>
      <c r="AL671" s="4"/>
      <c r="AM671" s="4"/>
      <c r="AN671" s="56"/>
      <c r="AO671" s="56"/>
      <c r="AP671" s="4"/>
      <c r="AQ671" s="4"/>
      <c r="AR671" s="4"/>
      <c r="AS671" s="4"/>
      <c r="AT671" s="56"/>
      <c r="AU671" s="56"/>
      <c r="AV671" s="4"/>
      <c r="AW671" s="4"/>
      <c r="AX671" s="4"/>
      <c r="AY671" s="4"/>
      <c r="AZ671" s="56"/>
      <c r="BA671" s="56"/>
      <c r="BB671" s="4"/>
      <c r="BC671" s="4"/>
      <c r="BD671" s="4"/>
      <c r="BE671" s="4"/>
      <c r="BF671" s="56"/>
      <c r="BG671" s="56"/>
      <c r="BH671" s="4"/>
      <c r="BI671" s="4"/>
      <c r="BJ671" s="4"/>
      <c r="BK671" s="4"/>
      <c r="BL671" s="56"/>
      <c r="BM671" s="56"/>
      <c r="BN671" s="4"/>
      <c r="BO671" s="4"/>
      <c r="BP671" s="4"/>
      <c r="BQ671" s="4"/>
      <c r="BR671" s="4"/>
      <c r="BS671" s="4"/>
    </row>
    <row r="672">
      <c r="A672" s="172"/>
      <c r="B672" s="4"/>
      <c r="C672" s="4"/>
      <c r="D672" s="4"/>
      <c r="E672" s="4"/>
      <c r="F672" s="171"/>
      <c r="G672" s="4"/>
      <c r="H672" s="4"/>
      <c r="I672" s="4"/>
      <c r="J672" s="4"/>
      <c r="K672" s="172"/>
      <c r="L672" s="4"/>
      <c r="M672" s="4"/>
      <c r="N672" s="4"/>
      <c r="O672" s="4"/>
      <c r="P672" s="171"/>
      <c r="Q672" s="4"/>
      <c r="R672" s="4"/>
      <c r="S672" s="4"/>
      <c r="T672" s="4"/>
      <c r="U672" s="172"/>
      <c r="V672" s="4"/>
      <c r="W672" s="4"/>
      <c r="X672" s="4"/>
      <c r="Y672" s="4"/>
      <c r="Z672" s="171"/>
      <c r="AA672" s="4"/>
      <c r="AB672" s="4"/>
      <c r="AC672" s="4"/>
      <c r="AD672" s="4"/>
      <c r="AE672" s="170"/>
      <c r="AF672" s="170"/>
      <c r="AG672" s="170"/>
      <c r="AH672" s="56"/>
      <c r="AI672" s="56"/>
      <c r="AJ672" s="4"/>
      <c r="AK672" s="4"/>
      <c r="AL672" s="4"/>
      <c r="AM672" s="4"/>
      <c r="AN672" s="56"/>
      <c r="AO672" s="56"/>
      <c r="AP672" s="4"/>
      <c r="AQ672" s="4"/>
      <c r="AR672" s="4"/>
      <c r="AS672" s="4"/>
      <c r="AT672" s="56"/>
      <c r="AU672" s="56"/>
      <c r="AV672" s="4"/>
      <c r="AW672" s="4"/>
      <c r="AX672" s="4"/>
      <c r="AY672" s="4"/>
      <c r="AZ672" s="56"/>
      <c r="BA672" s="56"/>
      <c r="BB672" s="4"/>
      <c r="BC672" s="4"/>
      <c r="BD672" s="4"/>
      <c r="BE672" s="4"/>
      <c r="BF672" s="56"/>
      <c r="BG672" s="56"/>
      <c r="BH672" s="4"/>
      <c r="BI672" s="4"/>
      <c r="BJ672" s="4"/>
      <c r="BK672" s="4"/>
      <c r="BL672" s="56"/>
      <c r="BM672" s="56"/>
      <c r="BN672" s="4"/>
      <c r="BO672" s="4"/>
      <c r="BP672" s="4"/>
      <c r="BQ672" s="4"/>
      <c r="BR672" s="4"/>
      <c r="BS672" s="4"/>
    </row>
    <row r="673">
      <c r="A673" s="172"/>
      <c r="B673" s="4"/>
      <c r="C673" s="4"/>
      <c r="D673" s="4"/>
      <c r="E673" s="4"/>
      <c r="F673" s="171"/>
      <c r="G673" s="4"/>
      <c r="H673" s="4"/>
      <c r="I673" s="4"/>
      <c r="J673" s="4"/>
      <c r="K673" s="172"/>
      <c r="L673" s="4"/>
      <c r="M673" s="4"/>
      <c r="N673" s="4"/>
      <c r="O673" s="4"/>
      <c r="P673" s="171"/>
      <c r="Q673" s="4"/>
      <c r="R673" s="4"/>
      <c r="S673" s="4"/>
      <c r="T673" s="4"/>
      <c r="U673" s="172"/>
      <c r="V673" s="4"/>
      <c r="W673" s="4"/>
      <c r="X673" s="4"/>
      <c r="Y673" s="4"/>
      <c r="Z673" s="171"/>
      <c r="AA673" s="4"/>
      <c r="AB673" s="4"/>
      <c r="AC673" s="4"/>
      <c r="AD673" s="4"/>
      <c r="AE673" s="170"/>
      <c r="AF673" s="170"/>
      <c r="AG673" s="170"/>
      <c r="AH673" s="56"/>
      <c r="AI673" s="56"/>
      <c r="AJ673" s="4"/>
      <c r="AK673" s="4"/>
      <c r="AL673" s="4"/>
      <c r="AM673" s="4"/>
      <c r="AN673" s="56"/>
      <c r="AO673" s="56"/>
      <c r="AP673" s="4"/>
      <c r="AQ673" s="4"/>
      <c r="AR673" s="4"/>
      <c r="AS673" s="4"/>
      <c r="AT673" s="56"/>
      <c r="AU673" s="56"/>
      <c r="AV673" s="4"/>
      <c r="AW673" s="4"/>
      <c r="AX673" s="4"/>
      <c r="AY673" s="4"/>
      <c r="AZ673" s="56"/>
      <c r="BA673" s="56"/>
      <c r="BB673" s="4"/>
      <c r="BC673" s="4"/>
      <c r="BD673" s="4"/>
      <c r="BE673" s="4"/>
      <c r="BF673" s="56"/>
      <c r="BG673" s="56"/>
      <c r="BH673" s="4"/>
      <c r="BI673" s="4"/>
      <c r="BJ673" s="4"/>
      <c r="BK673" s="4"/>
      <c r="BL673" s="56"/>
      <c r="BM673" s="56"/>
      <c r="BN673" s="4"/>
      <c r="BO673" s="4"/>
      <c r="BP673" s="4"/>
      <c r="BQ673" s="4"/>
      <c r="BR673" s="4"/>
      <c r="BS673" s="4"/>
    </row>
    <row r="674">
      <c r="A674" s="172"/>
      <c r="B674" s="4"/>
      <c r="C674" s="4"/>
      <c r="D674" s="4"/>
      <c r="E674" s="4"/>
      <c r="F674" s="171"/>
      <c r="G674" s="4"/>
      <c r="H674" s="4"/>
      <c r="I674" s="4"/>
      <c r="J674" s="4"/>
      <c r="K674" s="172"/>
      <c r="L674" s="4"/>
      <c r="M674" s="4"/>
      <c r="N674" s="4"/>
      <c r="O674" s="4"/>
      <c r="P674" s="171"/>
      <c r="Q674" s="4"/>
      <c r="R674" s="4"/>
      <c r="S674" s="4"/>
      <c r="T674" s="4"/>
      <c r="U674" s="172"/>
      <c r="V674" s="4"/>
      <c r="W674" s="4"/>
      <c r="X674" s="4"/>
      <c r="Y674" s="4"/>
      <c r="Z674" s="171"/>
      <c r="AA674" s="4"/>
      <c r="AB674" s="4"/>
      <c r="AC674" s="4"/>
      <c r="AD674" s="4"/>
      <c r="AE674" s="170"/>
      <c r="AF674" s="170"/>
      <c r="AG674" s="170"/>
      <c r="AH674" s="56"/>
      <c r="AI674" s="56"/>
      <c r="AJ674" s="4"/>
      <c r="AK674" s="4"/>
      <c r="AL674" s="4"/>
      <c r="AM674" s="4"/>
      <c r="AN674" s="56"/>
      <c r="AO674" s="56"/>
      <c r="AP674" s="4"/>
      <c r="AQ674" s="4"/>
      <c r="AR674" s="4"/>
      <c r="AS674" s="4"/>
      <c r="AT674" s="56"/>
      <c r="AU674" s="56"/>
      <c r="AV674" s="4"/>
      <c r="AW674" s="4"/>
      <c r="AX674" s="4"/>
      <c r="AY674" s="4"/>
      <c r="AZ674" s="56"/>
      <c r="BA674" s="56"/>
      <c r="BB674" s="4"/>
      <c r="BC674" s="4"/>
      <c r="BD674" s="4"/>
      <c r="BE674" s="4"/>
      <c r="BF674" s="56"/>
      <c r="BG674" s="56"/>
      <c r="BH674" s="4"/>
      <c r="BI674" s="4"/>
      <c r="BJ674" s="4"/>
      <c r="BK674" s="4"/>
      <c r="BL674" s="56"/>
      <c r="BM674" s="56"/>
      <c r="BN674" s="4"/>
      <c r="BO674" s="4"/>
      <c r="BP674" s="4"/>
      <c r="BQ674" s="4"/>
      <c r="BR674" s="4"/>
      <c r="BS674" s="4"/>
    </row>
    <row r="675">
      <c r="A675" s="172"/>
      <c r="B675" s="4"/>
      <c r="C675" s="4"/>
      <c r="D675" s="4"/>
      <c r="E675" s="4"/>
      <c r="F675" s="171"/>
      <c r="G675" s="4"/>
      <c r="H675" s="4"/>
      <c r="I675" s="4"/>
      <c r="J675" s="4"/>
      <c r="K675" s="172"/>
      <c r="L675" s="4"/>
      <c r="M675" s="4"/>
      <c r="N675" s="4"/>
      <c r="O675" s="4"/>
      <c r="P675" s="171"/>
      <c r="Q675" s="4"/>
      <c r="R675" s="4"/>
      <c r="S675" s="4"/>
      <c r="T675" s="4"/>
      <c r="U675" s="172"/>
      <c r="V675" s="4"/>
      <c r="W675" s="4"/>
      <c r="X675" s="4"/>
      <c r="Y675" s="4"/>
      <c r="Z675" s="171"/>
      <c r="AA675" s="4"/>
      <c r="AB675" s="4"/>
      <c r="AC675" s="4"/>
      <c r="AD675" s="4"/>
      <c r="AE675" s="170"/>
      <c r="AF675" s="170"/>
      <c r="AG675" s="170"/>
      <c r="AH675" s="56"/>
      <c r="AI675" s="56"/>
      <c r="AJ675" s="4"/>
      <c r="AK675" s="4"/>
      <c r="AL675" s="4"/>
      <c r="AM675" s="4"/>
      <c r="AN675" s="56"/>
      <c r="AO675" s="56"/>
      <c r="AP675" s="4"/>
      <c r="AQ675" s="4"/>
      <c r="AR675" s="4"/>
      <c r="AS675" s="4"/>
      <c r="AT675" s="56"/>
      <c r="AU675" s="56"/>
      <c r="AV675" s="4"/>
      <c r="AW675" s="4"/>
      <c r="AX675" s="4"/>
      <c r="AY675" s="4"/>
      <c r="AZ675" s="56"/>
      <c r="BA675" s="56"/>
      <c r="BB675" s="4"/>
      <c r="BC675" s="4"/>
      <c r="BD675" s="4"/>
      <c r="BE675" s="4"/>
      <c r="BF675" s="56"/>
      <c r="BG675" s="56"/>
      <c r="BH675" s="4"/>
      <c r="BI675" s="4"/>
      <c r="BJ675" s="4"/>
      <c r="BK675" s="4"/>
      <c r="BL675" s="56"/>
      <c r="BM675" s="56"/>
      <c r="BN675" s="4"/>
      <c r="BO675" s="4"/>
      <c r="BP675" s="4"/>
      <c r="BQ675" s="4"/>
      <c r="BR675" s="4"/>
      <c r="BS675" s="4"/>
    </row>
    <row r="676">
      <c r="A676" s="172"/>
      <c r="B676" s="4"/>
      <c r="C676" s="4"/>
      <c r="D676" s="4"/>
      <c r="E676" s="4"/>
      <c r="F676" s="171"/>
      <c r="G676" s="4"/>
      <c r="H676" s="4"/>
      <c r="I676" s="4"/>
      <c r="J676" s="4"/>
      <c r="K676" s="172"/>
      <c r="L676" s="4"/>
      <c r="M676" s="4"/>
      <c r="N676" s="4"/>
      <c r="O676" s="4"/>
      <c r="P676" s="171"/>
      <c r="Q676" s="4"/>
      <c r="R676" s="4"/>
      <c r="S676" s="4"/>
      <c r="T676" s="4"/>
      <c r="U676" s="172"/>
      <c r="V676" s="4"/>
      <c r="W676" s="4"/>
      <c r="X676" s="4"/>
      <c r="Y676" s="4"/>
      <c r="Z676" s="171"/>
      <c r="AA676" s="4"/>
      <c r="AB676" s="4"/>
      <c r="AC676" s="4"/>
      <c r="AD676" s="4"/>
      <c r="AE676" s="170"/>
      <c r="AF676" s="170"/>
      <c r="AG676" s="170"/>
      <c r="AH676" s="56"/>
      <c r="AI676" s="56"/>
      <c r="AJ676" s="4"/>
      <c r="AK676" s="4"/>
      <c r="AL676" s="4"/>
      <c r="AM676" s="4"/>
      <c r="AN676" s="56"/>
      <c r="AO676" s="56"/>
      <c r="AP676" s="4"/>
      <c r="AQ676" s="4"/>
      <c r="AR676" s="4"/>
      <c r="AS676" s="4"/>
      <c r="AT676" s="56"/>
      <c r="AU676" s="56"/>
      <c r="AV676" s="4"/>
      <c r="AW676" s="4"/>
      <c r="AX676" s="4"/>
      <c r="AY676" s="4"/>
      <c r="AZ676" s="56"/>
      <c r="BA676" s="56"/>
      <c r="BB676" s="4"/>
      <c r="BC676" s="4"/>
      <c r="BD676" s="4"/>
      <c r="BE676" s="4"/>
      <c r="BF676" s="56"/>
      <c r="BG676" s="56"/>
      <c r="BH676" s="4"/>
      <c r="BI676" s="4"/>
      <c r="BJ676" s="4"/>
      <c r="BK676" s="4"/>
      <c r="BL676" s="56"/>
      <c r="BM676" s="56"/>
      <c r="BN676" s="4"/>
      <c r="BO676" s="4"/>
      <c r="BP676" s="4"/>
      <c r="BQ676" s="4"/>
      <c r="BR676" s="4"/>
      <c r="BS676" s="4"/>
    </row>
    <row r="677">
      <c r="A677" s="172"/>
      <c r="B677" s="4"/>
      <c r="C677" s="4"/>
      <c r="D677" s="4"/>
      <c r="E677" s="4"/>
      <c r="F677" s="171"/>
      <c r="G677" s="4"/>
      <c r="H677" s="4"/>
      <c r="I677" s="4"/>
      <c r="J677" s="4"/>
      <c r="K677" s="172"/>
      <c r="L677" s="4"/>
      <c r="M677" s="4"/>
      <c r="N677" s="4"/>
      <c r="O677" s="4"/>
      <c r="P677" s="171"/>
      <c r="Q677" s="4"/>
      <c r="R677" s="4"/>
      <c r="S677" s="4"/>
      <c r="T677" s="4"/>
      <c r="U677" s="172"/>
      <c r="V677" s="4"/>
      <c r="W677" s="4"/>
      <c r="X677" s="4"/>
      <c r="Y677" s="4"/>
      <c r="Z677" s="171"/>
      <c r="AA677" s="4"/>
      <c r="AB677" s="4"/>
      <c r="AC677" s="4"/>
      <c r="AD677" s="4"/>
      <c r="AE677" s="170"/>
      <c r="AF677" s="170"/>
      <c r="AG677" s="170"/>
      <c r="AH677" s="56"/>
      <c r="AI677" s="56"/>
      <c r="AJ677" s="4"/>
      <c r="AK677" s="4"/>
      <c r="AL677" s="4"/>
      <c r="AM677" s="4"/>
      <c r="AN677" s="56"/>
      <c r="AO677" s="56"/>
      <c r="AP677" s="4"/>
      <c r="AQ677" s="4"/>
      <c r="AR677" s="4"/>
      <c r="AS677" s="4"/>
      <c r="AT677" s="56"/>
      <c r="AU677" s="56"/>
      <c r="AV677" s="4"/>
      <c r="AW677" s="4"/>
      <c r="AX677" s="4"/>
      <c r="AY677" s="4"/>
      <c r="AZ677" s="56"/>
      <c r="BA677" s="56"/>
      <c r="BB677" s="4"/>
      <c r="BC677" s="4"/>
      <c r="BD677" s="4"/>
      <c r="BE677" s="4"/>
      <c r="BF677" s="56"/>
      <c r="BG677" s="56"/>
      <c r="BH677" s="4"/>
      <c r="BI677" s="4"/>
      <c r="BJ677" s="4"/>
      <c r="BK677" s="4"/>
      <c r="BL677" s="56"/>
      <c r="BM677" s="56"/>
      <c r="BN677" s="4"/>
      <c r="BO677" s="4"/>
      <c r="BP677" s="4"/>
      <c r="BQ677" s="4"/>
      <c r="BR677" s="4"/>
      <c r="BS677" s="4"/>
    </row>
    <row r="678">
      <c r="A678" s="172"/>
      <c r="B678" s="4"/>
      <c r="C678" s="4"/>
      <c r="D678" s="4"/>
      <c r="E678" s="4"/>
      <c r="F678" s="171"/>
      <c r="G678" s="4"/>
      <c r="H678" s="4"/>
      <c r="I678" s="4"/>
      <c r="J678" s="4"/>
      <c r="K678" s="172"/>
      <c r="L678" s="4"/>
      <c r="M678" s="4"/>
      <c r="N678" s="4"/>
      <c r="O678" s="4"/>
      <c r="P678" s="171"/>
      <c r="Q678" s="4"/>
      <c r="R678" s="4"/>
      <c r="S678" s="4"/>
      <c r="T678" s="4"/>
      <c r="U678" s="172"/>
      <c r="V678" s="4"/>
      <c r="W678" s="4"/>
      <c r="X678" s="4"/>
      <c r="Y678" s="4"/>
      <c r="Z678" s="171"/>
      <c r="AA678" s="4"/>
      <c r="AB678" s="4"/>
      <c r="AC678" s="4"/>
      <c r="AD678" s="4"/>
      <c r="AE678" s="170"/>
      <c r="AF678" s="170"/>
      <c r="AG678" s="170"/>
      <c r="AH678" s="56"/>
      <c r="AI678" s="56"/>
      <c r="AJ678" s="4"/>
      <c r="AK678" s="4"/>
      <c r="AL678" s="4"/>
      <c r="AM678" s="4"/>
      <c r="AN678" s="56"/>
      <c r="AO678" s="56"/>
      <c r="AP678" s="4"/>
      <c r="AQ678" s="4"/>
      <c r="AR678" s="4"/>
      <c r="AS678" s="4"/>
      <c r="AT678" s="56"/>
      <c r="AU678" s="56"/>
      <c r="AV678" s="4"/>
      <c r="AW678" s="4"/>
      <c r="AX678" s="4"/>
      <c r="AY678" s="4"/>
      <c r="AZ678" s="56"/>
      <c r="BA678" s="56"/>
      <c r="BB678" s="4"/>
      <c r="BC678" s="4"/>
      <c r="BD678" s="4"/>
      <c r="BE678" s="4"/>
      <c r="BF678" s="56"/>
      <c r="BG678" s="56"/>
      <c r="BH678" s="4"/>
      <c r="BI678" s="4"/>
      <c r="BJ678" s="4"/>
      <c r="BK678" s="4"/>
      <c r="BL678" s="56"/>
      <c r="BM678" s="56"/>
      <c r="BN678" s="4"/>
      <c r="BO678" s="4"/>
      <c r="BP678" s="4"/>
      <c r="BQ678" s="4"/>
      <c r="BR678" s="4"/>
      <c r="BS678" s="4"/>
    </row>
    <row r="679">
      <c r="A679" s="172"/>
      <c r="B679" s="4"/>
      <c r="C679" s="4"/>
      <c r="D679" s="4"/>
      <c r="E679" s="4"/>
      <c r="F679" s="171"/>
      <c r="G679" s="4"/>
      <c r="H679" s="4"/>
      <c r="I679" s="4"/>
      <c r="J679" s="4"/>
      <c r="K679" s="172"/>
      <c r="L679" s="4"/>
      <c r="M679" s="4"/>
      <c r="N679" s="4"/>
      <c r="O679" s="4"/>
      <c r="P679" s="171"/>
      <c r="Q679" s="4"/>
      <c r="R679" s="4"/>
      <c r="S679" s="4"/>
      <c r="T679" s="4"/>
      <c r="U679" s="172"/>
      <c r="V679" s="4"/>
      <c r="W679" s="4"/>
      <c r="X679" s="4"/>
      <c r="Y679" s="4"/>
      <c r="Z679" s="171"/>
      <c r="AA679" s="4"/>
      <c r="AB679" s="4"/>
      <c r="AC679" s="4"/>
      <c r="AD679" s="4"/>
      <c r="AE679" s="170"/>
      <c r="AF679" s="170"/>
      <c r="AG679" s="170"/>
      <c r="AH679" s="56"/>
      <c r="AI679" s="56"/>
      <c r="AJ679" s="4"/>
      <c r="AK679" s="4"/>
      <c r="AL679" s="4"/>
      <c r="AM679" s="4"/>
      <c r="AN679" s="56"/>
      <c r="AO679" s="56"/>
      <c r="AP679" s="4"/>
      <c r="AQ679" s="4"/>
      <c r="AR679" s="4"/>
      <c r="AS679" s="4"/>
      <c r="AT679" s="56"/>
      <c r="AU679" s="56"/>
      <c r="AV679" s="4"/>
      <c r="AW679" s="4"/>
      <c r="AX679" s="4"/>
      <c r="AY679" s="4"/>
      <c r="AZ679" s="56"/>
      <c r="BA679" s="56"/>
      <c r="BB679" s="4"/>
      <c r="BC679" s="4"/>
      <c r="BD679" s="4"/>
      <c r="BE679" s="4"/>
      <c r="BF679" s="56"/>
      <c r="BG679" s="56"/>
      <c r="BH679" s="4"/>
      <c r="BI679" s="4"/>
      <c r="BJ679" s="4"/>
      <c r="BK679" s="4"/>
      <c r="BL679" s="56"/>
      <c r="BM679" s="56"/>
      <c r="BN679" s="4"/>
      <c r="BO679" s="4"/>
      <c r="BP679" s="4"/>
      <c r="BQ679" s="4"/>
      <c r="BR679" s="4"/>
      <c r="BS679" s="4"/>
    </row>
    <row r="680">
      <c r="A680" s="172"/>
      <c r="B680" s="4"/>
      <c r="C680" s="4"/>
      <c r="D680" s="4"/>
      <c r="E680" s="4"/>
      <c r="F680" s="171"/>
      <c r="G680" s="4"/>
      <c r="H680" s="4"/>
      <c r="I680" s="4"/>
      <c r="J680" s="4"/>
      <c r="K680" s="172"/>
      <c r="L680" s="4"/>
      <c r="M680" s="4"/>
      <c r="N680" s="4"/>
      <c r="O680" s="4"/>
      <c r="P680" s="171"/>
      <c r="Q680" s="4"/>
      <c r="R680" s="4"/>
      <c r="S680" s="4"/>
      <c r="T680" s="4"/>
      <c r="U680" s="172"/>
      <c r="V680" s="4"/>
      <c r="W680" s="4"/>
      <c r="X680" s="4"/>
      <c r="Y680" s="4"/>
      <c r="Z680" s="171"/>
      <c r="AA680" s="4"/>
      <c r="AB680" s="4"/>
      <c r="AC680" s="4"/>
      <c r="AD680" s="4"/>
      <c r="AE680" s="170"/>
      <c r="AF680" s="170"/>
      <c r="AG680" s="170"/>
      <c r="AH680" s="56"/>
      <c r="AI680" s="56"/>
      <c r="AJ680" s="4"/>
      <c r="AK680" s="4"/>
      <c r="AL680" s="4"/>
      <c r="AM680" s="4"/>
      <c r="AN680" s="56"/>
      <c r="AO680" s="56"/>
      <c r="AP680" s="4"/>
      <c r="AQ680" s="4"/>
      <c r="AR680" s="4"/>
      <c r="AS680" s="4"/>
      <c r="AT680" s="56"/>
      <c r="AU680" s="56"/>
      <c r="AV680" s="4"/>
      <c r="AW680" s="4"/>
      <c r="AX680" s="4"/>
      <c r="AY680" s="4"/>
      <c r="AZ680" s="56"/>
      <c r="BA680" s="56"/>
      <c r="BB680" s="4"/>
      <c r="BC680" s="4"/>
      <c r="BD680" s="4"/>
      <c r="BE680" s="4"/>
      <c r="BF680" s="56"/>
      <c r="BG680" s="56"/>
      <c r="BH680" s="4"/>
      <c r="BI680" s="4"/>
      <c r="BJ680" s="4"/>
      <c r="BK680" s="4"/>
      <c r="BL680" s="56"/>
      <c r="BM680" s="56"/>
      <c r="BN680" s="4"/>
      <c r="BO680" s="4"/>
      <c r="BP680" s="4"/>
      <c r="BQ680" s="4"/>
      <c r="BR680" s="4"/>
      <c r="BS680" s="4"/>
    </row>
    <row r="681">
      <c r="A681" s="172"/>
      <c r="B681" s="4"/>
      <c r="C681" s="4"/>
      <c r="D681" s="4"/>
      <c r="E681" s="4"/>
      <c r="F681" s="171"/>
      <c r="G681" s="4"/>
      <c r="H681" s="4"/>
      <c r="I681" s="4"/>
      <c r="J681" s="4"/>
      <c r="K681" s="172"/>
      <c r="L681" s="4"/>
      <c r="M681" s="4"/>
      <c r="N681" s="4"/>
      <c r="O681" s="4"/>
      <c r="P681" s="171"/>
      <c r="Q681" s="4"/>
      <c r="R681" s="4"/>
      <c r="S681" s="4"/>
      <c r="T681" s="4"/>
      <c r="U681" s="172"/>
      <c r="V681" s="4"/>
      <c r="W681" s="4"/>
      <c r="X681" s="4"/>
      <c r="Y681" s="4"/>
      <c r="Z681" s="171"/>
      <c r="AA681" s="4"/>
      <c r="AB681" s="4"/>
      <c r="AC681" s="4"/>
      <c r="AD681" s="4"/>
      <c r="AE681" s="170"/>
      <c r="AF681" s="170"/>
      <c r="AG681" s="170"/>
      <c r="AH681" s="56"/>
      <c r="AI681" s="56"/>
      <c r="AJ681" s="4"/>
      <c r="AK681" s="4"/>
      <c r="AL681" s="4"/>
      <c r="AM681" s="4"/>
      <c r="AN681" s="56"/>
      <c r="AO681" s="56"/>
      <c r="AP681" s="4"/>
      <c r="AQ681" s="4"/>
      <c r="AR681" s="4"/>
      <c r="AS681" s="4"/>
      <c r="AT681" s="56"/>
      <c r="AU681" s="56"/>
      <c r="AV681" s="4"/>
      <c r="AW681" s="4"/>
      <c r="AX681" s="4"/>
      <c r="AY681" s="4"/>
      <c r="AZ681" s="56"/>
      <c r="BA681" s="56"/>
      <c r="BB681" s="4"/>
      <c r="BC681" s="4"/>
      <c r="BD681" s="4"/>
      <c r="BE681" s="4"/>
      <c r="BF681" s="56"/>
      <c r="BG681" s="56"/>
      <c r="BH681" s="4"/>
      <c r="BI681" s="4"/>
      <c r="BJ681" s="4"/>
      <c r="BK681" s="4"/>
      <c r="BL681" s="56"/>
      <c r="BM681" s="56"/>
      <c r="BN681" s="4"/>
      <c r="BO681" s="4"/>
      <c r="BP681" s="4"/>
      <c r="BQ681" s="4"/>
      <c r="BR681" s="4"/>
      <c r="BS681" s="4"/>
    </row>
    <row r="682">
      <c r="A682" s="172"/>
      <c r="B682" s="4"/>
      <c r="C682" s="4"/>
      <c r="D682" s="4"/>
      <c r="E682" s="4"/>
      <c r="F682" s="171"/>
      <c r="G682" s="4"/>
      <c r="H682" s="4"/>
      <c r="I682" s="4"/>
      <c r="J682" s="4"/>
      <c r="K682" s="172"/>
      <c r="L682" s="4"/>
      <c r="M682" s="4"/>
      <c r="N682" s="4"/>
      <c r="O682" s="4"/>
      <c r="P682" s="171"/>
      <c r="Q682" s="4"/>
      <c r="R682" s="4"/>
      <c r="S682" s="4"/>
      <c r="T682" s="4"/>
      <c r="U682" s="172"/>
      <c r="V682" s="4"/>
      <c r="W682" s="4"/>
      <c r="X682" s="4"/>
      <c r="Y682" s="4"/>
      <c r="Z682" s="171"/>
      <c r="AA682" s="4"/>
      <c r="AB682" s="4"/>
      <c r="AC682" s="4"/>
      <c r="AD682" s="4"/>
      <c r="AE682" s="170"/>
      <c r="AF682" s="170"/>
      <c r="AG682" s="170"/>
      <c r="AH682" s="56"/>
      <c r="AI682" s="56"/>
      <c r="AJ682" s="4"/>
      <c r="AK682" s="4"/>
      <c r="AL682" s="4"/>
      <c r="AM682" s="4"/>
      <c r="AN682" s="56"/>
      <c r="AO682" s="56"/>
      <c r="AP682" s="4"/>
      <c r="AQ682" s="4"/>
      <c r="AR682" s="4"/>
      <c r="AS682" s="4"/>
      <c r="AT682" s="56"/>
      <c r="AU682" s="56"/>
      <c r="AV682" s="4"/>
      <c r="AW682" s="4"/>
      <c r="AX682" s="4"/>
      <c r="AY682" s="4"/>
      <c r="AZ682" s="56"/>
      <c r="BA682" s="56"/>
      <c r="BB682" s="4"/>
      <c r="BC682" s="4"/>
      <c r="BD682" s="4"/>
      <c r="BE682" s="4"/>
      <c r="BF682" s="56"/>
      <c r="BG682" s="56"/>
      <c r="BH682" s="4"/>
      <c r="BI682" s="4"/>
      <c r="BJ682" s="4"/>
      <c r="BK682" s="4"/>
      <c r="BL682" s="56"/>
      <c r="BM682" s="56"/>
      <c r="BN682" s="4"/>
      <c r="BO682" s="4"/>
      <c r="BP682" s="4"/>
      <c r="BQ682" s="4"/>
      <c r="BR682" s="4"/>
      <c r="BS682" s="4"/>
    </row>
    <row r="683">
      <c r="A683" s="172"/>
      <c r="B683" s="4"/>
      <c r="C683" s="4"/>
      <c r="D683" s="4"/>
      <c r="E683" s="4"/>
      <c r="F683" s="171"/>
      <c r="G683" s="4"/>
      <c r="H683" s="4"/>
      <c r="I683" s="4"/>
      <c r="J683" s="4"/>
      <c r="K683" s="172"/>
      <c r="L683" s="4"/>
      <c r="M683" s="4"/>
      <c r="N683" s="4"/>
      <c r="O683" s="4"/>
      <c r="P683" s="171"/>
      <c r="Q683" s="4"/>
      <c r="R683" s="4"/>
      <c r="S683" s="4"/>
      <c r="T683" s="4"/>
      <c r="U683" s="172"/>
      <c r="V683" s="4"/>
      <c r="W683" s="4"/>
      <c r="X683" s="4"/>
      <c r="Y683" s="4"/>
      <c r="Z683" s="171"/>
      <c r="AA683" s="4"/>
      <c r="AB683" s="4"/>
      <c r="AC683" s="4"/>
      <c r="AD683" s="4"/>
      <c r="AE683" s="170"/>
      <c r="AF683" s="170"/>
      <c r="AG683" s="170"/>
      <c r="AH683" s="56"/>
      <c r="AI683" s="56"/>
      <c r="AJ683" s="4"/>
      <c r="AK683" s="4"/>
      <c r="AL683" s="4"/>
      <c r="AM683" s="4"/>
      <c r="AN683" s="56"/>
      <c r="AO683" s="56"/>
      <c r="AP683" s="4"/>
      <c r="AQ683" s="4"/>
      <c r="AR683" s="4"/>
      <c r="AS683" s="4"/>
      <c r="AT683" s="56"/>
      <c r="AU683" s="56"/>
      <c r="AV683" s="4"/>
      <c r="AW683" s="4"/>
      <c r="AX683" s="4"/>
      <c r="AY683" s="4"/>
      <c r="AZ683" s="56"/>
      <c r="BA683" s="56"/>
      <c r="BB683" s="4"/>
      <c r="BC683" s="4"/>
      <c r="BD683" s="4"/>
      <c r="BE683" s="4"/>
      <c r="BF683" s="56"/>
      <c r="BG683" s="56"/>
      <c r="BH683" s="4"/>
      <c r="BI683" s="4"/>
      <c r="BJ683" s="4"/>
      <c r="BK683" s="4"/>
      <c r="BL683" s="56"/>
      <c r="BM683" s="56"/>
      <c r="BN683" s="4"/>
      <c r="BO683" s="4"/>
      <c r="BP683" s="4"/>
      <c r="BQ683" s="4"/>
      <c r="BR683" s="4"/>
      <c r="BS683" s="4"/>
    </row>
    <row r="684">
      <c r="A684" s="172"/>
      <c r="B684" s="4"/>
      <c r="C684" s="4"/>
      <c r="D684" s="4"/>
      <c r="E684" s="4"/>
      <c r="F684" s="171"/>
      <c r="G684" s="4"/>
      <c r="H684" s="4"/>
      <c r="I684" s="4"/>
      <c r="J684" s="4"/>
      <c r="K684" s="172"/>
      <c r="L684" s="4"/>
      <c r="M684" s="4"/>
      <c r="N684" s="4"/>
      <c r="O684" s="4"/>
      <c r="P684" s="171"/>
      <c r="Q684" s="4"/>
      <c r="R684" s="4"/>
      <c r="S684" s="4"/>
      <c r="T684" s="4"/>
      <c r="U684" s="172"/>
      <c r="V684" s="4"/>
      <c r="W684" s="4"/>
      <c r="X684" s="4"/>
      <c r="Y684" s="4"/>
      <c r="Z684" s="171"/>
      <c r="AA684" s="4"/>
      <c r="AB684" s="4"/>
      <c r="AC684" s="4"/>
      <c r="AD684" s="4"/>
      <c r="AE684" s="170"/>
      <c r="AF684" s="170"/>
      <c r="AG684" s="170"/>
      <c r="AH684" s="56"/>
      <c r="AI684" s="56"/>
      <c r="AJ684" s="4"/>
      <c r="AK684" s="4"/>
      <c r="AL684" s="4"/>
      <c r="AM684" s="4"/>
      <c r="AN684" s="56"/>
      <c r="AO684" s="56"/>
      <c r="AP684" s="4"/>
      <c r="AQ684" s="4"/>
      <c r="AR684" s="4"/>
      <c r="AS684" s="4"/>
      <c r="AT684" s="56"/>
      <c r="AU684" s="56"/>
      <c r="AV684" s="4"/>
      <c r="AW684" s="4"/>
      <c r="AX684" s="4"/>
      <c r="AY684" s="4"/>
      <c r="AZ684" s="56"/>
      <c r="BA684" s="56"/>
      <c r="BB684" s="4"/>
      <c r="BC684" s="4"/>
      <c r="BD684" s="4"/>
      <c r="BE684" s="4"/>
      <c r="BF684" s="56"/>
      <c r="BG684" s="56"/>
      <c r="BH684" s="4"/>
      <c r="BI684" s="4"/>
      <c r="BJ684" s="4"/>
      <c r="BK684" s="4"/>
      <c r="BL684" s="56"/>
      <c r="BM684" s="56"/>
      <c r="BN684" s="4"/>
      <c r="BO684" s="4"/>
      <c r="BP684" s="4"/>
      <c r="BQ684" s="4"/>
      <c r="BR684" s="4"/>
      <c r="BS684" s="4"/>
    </row>
    <row r="685">
      <c r="A685" s="172"/>
      <c r="B685" s="4"/>
      <c r="C685" s="4"/>
      <c r="D685" s="4"/>
      <c r="E685" s="4"/>
      <c r="F685" s="171"/>
      <c r="G685" s="4"/>
      <c r="H685" s="4"/>
      <c r="I685" s="4"/>
      <c r="J685" s="4"/>
      <c r="K685" s="172"/>
      <c r="L685" s="4"/>
      <c r="M685" s="4"/>
      <c r="N685" s="4"/>
      <c r="O685" s="4"/>
      <c r="P685" s="171"/>
      <c r="Q685" s="4"/>
      <c r="R685" s="4"/>
      <c r="S685" s="4"/>
      <c r="T685" s="4"/>
      <c r="U685" s="172"/>
      <c r="V685" s="4"/>
      <c r="W685" s="4"/>
      <c r="X685" s="4"/>
      <c r="Y685" s="4"/>
      <c r="Z685" s="171"/>
      <c r="AA685" s="4"/>
      <c r="AB685" s="4"/>
      <c r="AC685" s="4"/>
      <c r="AD685" s="4"/>
      <c r="AE685" s="170"/>
      <c r="AF685" s="170"/>
      <c r="AG685" s="170"/>
      <c r="AH685" s="56"/>
      <c r="AI685" s="56"/>
      <c r="AJ685" s="4"/>
      <c r="AK685" s="4"/>
      <c r="AL685" s="4"/>
      <c r="AM685" s="4"/>
      <c r="AN685" s="56"/>
      <c r="AO685" s="56"/>
      <c r="AP685" s="4"/>
      <c r="AQ685" s="4"/>
      <c r="AR685" s="4"/>
      <c r="AS685" s="4"/>
      <c r="AT685" s="56"/>
      <c r="AU685" s="56"/>
      <c r="AV685" s="4"/>
      <c r="AW685" s="4"/>
      <c r="AX685" s="4"/>
      <c r="AY685" s="4"/>
      <c r="AZ685" s="56"/>
      <c r="BA685" s="56"/>
      <c r="BB685" s="4"/>
      <c r="BC685" s="4"/>
      <c r="BD685" s="4"/>
      <c r="BE685" s="4"/>
      <c r="BF685" s="56"/>
      <c r="BG685" s="56"/>
      <c r="BH685" s="4"/>
      <c r="BI685" s="4"/>
      <c r="BJ685" s="4"/>
      <c r="BK685" s="4"/>
      <c r="BL685" s="56"/>
      <c r="BM685" s="56"/>
      <c r="BN685" s="4"/>
      <c r="BO685" s="4"/>
      <c r="BP685" s="4"/>
      <c r="BQ685" s="4"/>
      <c r="BR685" s="4"/>
      <c r="BS685" s="4"/>
    </row>
    <row r="686">
      <c r="A686" s="172"/>
      <c r="B686" s="4"/>
      <c r="C686" s="4"/>
      <c r="D686" s="4"/>
      <c r="E686" s="4"/>
      <c r="F686" s="171"/>
      <c r="G686" s="4"/>
      <c r="H686" s="4"/>
      <c r="I686" s="4"/>
      <c r="J686" s="4"/>
      <c r="K686" s="172"/>
      <c r="L686" s="4"/>
      <c r="M686" s="4"/>
      <c r="N686" s="4"/>
      <c r="O686" s="4"/>
      <c r="P686" s="171"/>
      <c r="Q686" s="4"/>
      <c r="R686" s="4"/>
      <c r="S686" s="4"/>
      <c r="T686" s="4"/>
      <c r="U686" s="172"/>
      <c r="V686" s="4"/>
      <c r="W686" s="4"/>
      <c r="X686" s="4"/>
      <c r="Y686" s="4"/>
      <c r="Z686" s="171"/>
      <c r="AA686" s="4"/>
      <c r="AB686" s="4"/>
      <c r="AC686" s="4"/>
      <c r="AD686" s="4"/>
      <c r="AE686" s="170"/>
      <c r="AF686" s="170"/>
      <c r="AG686" s="170"/>
      <c r="AH686" s="56"/>
      <c r="AI686" s="56"/>
      <c r="AJ686" s="4"/>
      <c r="AK686" s="4"/>
      <c r="AL686" s="4"/>
      <c r="AM686" s="4"/>
      <c r="AN686" s="56"/>
      <c r="AO686" s="56"/>
      <c r="AP686" s="4"/>
      <c r="AQ686" s="4"/>
      <c r="AR686" s="4"/>
      <c r="AS686" s="4"/>
      <c r="AT686" s="56"/>
      <c r="AU686" s="56"/>
      <c r="AV686" s="4"/>
      <c r="AW686" s="4"/>
      <c r="AX686" s="4"/>
      <c r="AY686" s="4"/>
      <c r="AZ686" s="56"/>
      <c r="BA686" s="56"/>
      <c r="BB686" s="4"/>
      <c r="BC686" s="4"/>
      <c r="BD686" s="4"/>
      <c r="BE686" s="4"/>
      <c r="BF686" s="56"/>
      <c r="BG686" s="56"/>
      <c r="BH686" s="4"/>
      <c r="BI686" s="4"/>
      <c r="BJ686" s="4"/>
      <c r="BK686" s="4"/>
      <c r="BL686" s="56"/>
      <c r="BM686" s="56"/>
      <c r="BN686" s="4"/>
      <c r="BO686" s="4"/>
      <c r="BP686" s="4"/>
      <c r="BQ686" s="4"/>
      <c r="BR686" s="4"/>
      <c r="BS686" s="4"/>
    </row>
    <row r="687">
      <c r="A687" s="172"/>
      <c r="B687" s="4"/>
      <c r="C687" s="4"/>
      <c r="D687" s="4"/>
      <c r="E687" s="4"/>
      <c r="F687" s="171"/>
      <c r="G687" s="4"/>
      <c r="H687" s="4"/>
      <c r="I687" s="4"/>
      <c r="J687" s="4"/>
      <c r="K687" s="172"/>
      <c r="L687" s="4"/>
      <c r="M687" s="4"/>
      <c r="N687" s="4"/>
      <c r="O687" s="4"/>
      <c r="P687" s="171"/>
      <c r="Q687" s="4"/>
      <c r="R687" s="4"/>
      <c r="S687" s="4"/>
      <c r="T687" s="4"/>
      <c r="U687" s="172"/>
      <c r="V687" s="4"/>
      <c r="W687" s="4"/>
      <c r="X687" s="4"/>
      <c r="Y687" s="4"/>
      <c r="Z687" s="171"/>
      <c r="AA687" s="4"/>
      <c r="AB687" s="4"/>
      <c r="AC687" s="4"/>
      <c r="AD687" s="4"/>
      <c r="AE687" s="170"/>
      <c r="AF687" s="170"/>
      <c r="AG687" s="170"/>
      <c r="AH687" s="56"/>
      <c r="AI687" s="56"/>
      <c r="AJ687" s="4"/>
      <c r="AK687" s="4"/>
      <c r="AL687" s="4"/>
      <c r="AM687" s="4"/>
      <c r="AN687" s="56"/>
      <c r="AO687" s="56"/>
      <c r="AP687" s="4"/>
      <c r="AQ687" s="4"/>
      <c r="AR687" s="4"/>
      <c r="AS687" s="4"/>
      <c r="AT687" s="56"/>
      <c r="AU687" s="56"/>
      <c r="AV687" s="4"/>
      <c r="AW687" s="4"/>
      <c r="AX687" s="4"/>
      <c r="AY687" s="4"/>
      <c r="AZ687" s="56"/>
      <c r="BA687" s="56"/>
      <c r="BB687" s="4"/>
      <c r="BC687" s="4"/>
      <c r="BD687" s="4"/>
      <c r="BE687" s="4"/>
      <c r="BF687" s="56"/>
      <c r="BG687" s="56"/>
      <c r="BH687" s="4"/>
      <c r="BI687" s="4"/>
      <c r="BJ687" s="4"/>
      <c r="BK687" s="4"/>
      <c r="BL687" s="56"/>
      <c r="BM687" s="56"/>
      <c r="BN687" s="4"/>
      <c r="BO687" s="4"/>
      <c r="BP687" s="4"/>
      <c r="BQ687" s="4"/>
      <c r="BR687" s="4"/>
      <c r="BS687" s="4"/>
    </row>
    <row r="688">
      <c r="A688" s="172"/>
      <c r="B688" s="4"/>
      <c r="C688" s="4"/>
      <c r="D688" s="4"/>
      <c r="E688" s="4"/>
      <c r="F688" s="171"/>
      <c r="G688" s="4"/>
      <c r="H688" s="4"/>
      <c r="I688" s="4"/>
      <c r="J688" s="4"/>
      <c r="K688" s="172"/>
      <c r="L688" s="4"/>
      <c r="M688" s="4"/>
      <c r="N688" s="4"/>
      <c r="O688" s="4"/>
      <c r="P688" s="171"/>
      <c r="Q688" s="4"/>
      <c r="R688" s="4"/>
      <c r="S688" s="4"/>
      <c r="T688" s="4"/>
      <c r="U688" s="172"/>
      <c r="V688" s="4"/>
      <c r="W688" s="4"/>
      <c r="X688" s="4"/>
      <c r="Y688" s="4"/>
      <c r="Z688" s="171"/>
      <c r="AA688" s="4"/>
      <c r="AB688" s="4"/>
      <c r="AC688" s="4"/>
      <c r="AD688" s="4"/>
      <c r="AE688" s="170"/>
      <c r="AF688" s="170"/>
      <c r="AG688" s="170"/>
      <c r="AH688" s="56"/>
      <c r="AI688" s="56"/>
      <c r="AJ688" s="4"/>
      <c r="AK688" s="4"/>
      <c r="AL688" s="4"/>
      <c r="AM688" s="4"/>
      <c r="AN688" s="56"/>
      <c r="AO688" s="56"/>
      <c r="AP688" s="4"/>
      <c r="AQ688" s="4"/>
      <c r="AR688" s="4"/>
      <c r="AS688" s="4"/>
      <c r="AT688" s="56"/>
      <c r="AU688" s="56"/>
      <c r="AV688" s="4"/>
      <c r="AW688" s="4"/>
      <c r="AX688" s="4"/>
      <c r="AY688" s="4"/>
      <c r="AZ688" s="56"/>
      <c r="BA688" s="56"/>
      <c r="BB688" s="4"/>
      <c r="BC688" s="4"/>
      <c r="BD688" s="4"/>
      <c r="BE688" s="4"/>
      <c r="BF688" s="56"/>
      <c r="BG688" s="56"/>
      <c r="BH688" s="4"/>
      <c r="BI688" s="4"/>
      <c r="BJ688" s="4"/>
      <c r="BK688" s="4"/>
      <c r="BL688" s="56"/>
      <c r="BM688" s="56"/>
      <c r="BN688" s="4"/>
      <c r="BO688" s="4"/>
      <c r="BP688" s="4"/>
      <c r="BQ688" s="4"/>
      <c r="BR688" s="4"/>
      <c r="BS688" s="4"/>
    </row>
    <row r="689">
      <c r="A689" s="172"/>
      <c r="B689" s="4"/>
      <c r="C689" s="4"/>
      <c r="D689" s="4"/>
      <c r="E689" s="4"/>
      <c r="F689" s="171"/>
      <c r="G689" s="4"/>
      <c r="H689" s="4"/>
      <c r="I689" s="4"/>
      <c r="J689" s="4"/>
      <c r="K689" s="172"/>
      <c r="L689" s="4"/>
      <c r="M689" s="4"/>
      <c r="N689" s="4"/>
      <c r="O689" s="4"/>
      <c r="P689" s="171"/>
      <c r="Q689" s="4"/>
      <c r="R689" s="4"/>
      <c r="S689" s="4"/>
      <c r="T689" s="4"/>
      <c r="U689" s="172"/>
      <c r="V689" s="4"/>
      <c r="W689" s="4"/>
      <c r="X689" s="4"/>
      <c r="Y689" s="4"/>
      <c r="Z689" s="171"/>
      <c r="AA689" s="4"/>
      <c r="AB689" s="4"/>
      <c r="AC689" s="4"/>
      <c r="AD689" s="4"/>
      <c r="AE689" s="170"/>
      <c r="AF689" s="170"/>
      <c r="AG689" s="170"/>
      <c r="AH689" s="56"/>
      <c r="AI689" s="56"/>
      <c r="AJ689" s="4"/>
      <c r="AK689" s="4"/>
      <c r="AL689" s="4"/>
      <c r="AM689" s="4"/>
      <c r="AN689" s="56"/>
      <c r="AO689" s="56"/>
      <c r="AP689" s="4"/>
      <c r="AQ689" s="4"/>
      <c r="AR689" s="4"/>
      <c r="AS689" s="4"/>
      <c r="AT689" s="56"/>
      <c r="AU689" s="56"/>
      <c r="AV689" s="4"/>
      <c r="AW689" s="4"/>
      <c r="AX689" s="4"/>
      <c r="AY689" s="4"/>
      <c r="AZ689" s="56"/>
      <c r="BA689" s="56"/>
      <c r="BB689" s="4"/>
      <c r="BC689" s="4"/>
      <c r="BD689" s="4"/>
      <c r="BE689" s="4"/>
      <c r="BF689" s="56"/>
      <c r="BG689" s="56"/>
      <c r="BH689" s="4"/>
      <c r="BI689" s="4"/>
      <c r="BJ689" s="4"/>
      <c r="BK689" s="4"/>
      <c r="BL689" s="56"/>
      <c r="BM689" s="56"/>
      <c r="BN689" s="4"/>
      <c r="BO689" s="4"/>
      <c r="BP689" s="4"/>
      <c r="BQ689" s="4"/>
      <c r="BR689" s="4"/>
      <c r="BS689" s="4"/>
    </row>
    <row r="690">
      <c r="A690" s="172"/>
      <c r="B690" s="4"/>
      <c r="C690" s="4"/>
      <c r="D690" s="4"/>
      <c r="E690" s="4"/>
      <c r="F690" s="171"/>
      <c r="G690" s="4"/>
      <c r="H690" s="4"/>
      <c r="I690" s="4"/>
      <c r="J690" s="4"/>
      <c r="K690" s="172"/>
      <c r="L690" s="4"/>
      <c r="M690" s="4"/>
      <c r="N690" s="4"/>
      <c r="O690" s="4"/>
      <c r="P690" s="171"/>
      <c r="Q690" s="4"/>
      <c r="R690" s="4"/>
      <c r="S690" s="4"/>
      <c r="T690" s="4"/>
      <c r="U690" s="172"/>
      <c r="V690" s="4"/>
      <c r="W690" s="4"/>
      <c r="X690" s="4"/>
      <c r="Y690" s="4"/>
      <c r="Z690" s="171"/>
      <c r="AA690" s="4"/>
      <c r="AB690" s="4"/>
      <c r="AC690" s="4"/>
      <c r="AD690" s="4"/>
      <c r="AE690" s="170"/>
      <c r="AF690" s="170"/>
      <c r="AG690" s="170"/>
      <c r="AH690" s="56"/>
      <c r="AI690" s="56"/>
      <c r="AJ690" s="4"/>
      <c r="AK690" s="4"/>
      <c r="AL690" s="4"/>
      <c r="AM690" s="4"/>
      <c r="AN690" s="56"/>
      <c r="AO690" s="56"/>
      <c r="AP690" s="4"/>
      <c r="AQ690" s="4"/>
      <c r="AR690" s="4"/>
      <c r="AS690" s="4"/>
      <c r="AT690" s="56"/>
      <c r="AU690" s="56"/>
      <c r="AV690" s="4"/>
      <c r="AW690" s="4"/>
      <c r="AX690" s="4"/>
      <c r="AY690" s="4"/>
      <c r="AZ690" s="56"/>
      <c r="BA690" s="56"/>
      <c r="BB690" s="4"/>
      <c r="BC690" s="4"/>
      <c r="BD690" s="4"/>
      <c r="BE690" s="4"/>
      <c r="BF690" s="56"/>
      <c r="BG690" s="56"/>
      <c r="BH690" s="4"/>
      <c r="BI690" s="4"/>
      <c r="BJ690" s="4"/>
      <c r="BK690" s="4"/>
      <c r="BL690" s="56"/>
      <c r="BM690" s="56"/>
      <c r="BN690" s="4"/>
      <c r="BO690" s="4"/>
      <c r="BP690" s="4"/>
      <c r="BQ690" s="4"/>
      <c r="BR690" s="4"/>
      <c r="BS690" s="4"/>
    </row>
    <row r="691">
      <c r="A691" s="172"/>
      <c r="B691" s="4"/>
      <c r="C691" s="4"/>
      <c r="D691" s="4"/>
      <c r="E691" s="4"/>
      <c r="F691" s="171"/>
      <c r="G691" s="4"/>
      <c r="H691" s="4"/>
      <c r="I691" s="4"/>
      <c r="J691" s="4"/>
      <c r="K691" s="172"/>
      <c r="L691" s="4"/>
      <c r="M691" s="4"/>
      <c r="N691" s="4"/>
      <c r="O691" s="4"/>
      <c r="P691" s="171"/>
      <c r="Q691" s="4"/>
      <c r="R691" s="4"/>
      <c r="S691" s="4"/>
      <c r="T691" s="4"/>
      <c r="U691" s="172"/>
      <c r="V691" s="4"/>
      <c r="W691" s="4"/>
      <c r="X691" s="4"/>
      <c r="Y691" s="4"/>
      <c r="Z691" s="171"/>
      <c r="AA691" s="4"/>
      <c r="AB691" s="4"/>
      <c r="AC691" s="4"/>
      <c r="AD691" s="4"/>
      <c r="AE691" s="170"/>
      <c r="AF691" s="170"/>
      <c r="AG691" s="170"/>
      <c r="AH691" s="56"/>
      <c r="AI691" s="56"/>
      <c r="AJ691" s="4"/>
      <c r="AK691" s="4"/>
      <c r="AL691" s="4"/>
      <c r="AM691" s="4"/>
      <c r="AN691" s="56"/>
      <c r="AO691" s="56"/>
      <c r="AP691" s="4"/>
      <c r="AQ691" s="4"/>
      <c r="AR691" s="4"/>
      <c r="AS691" s="4"/>
      <c r="AT691" s="56"/>
      <c r="AU691" s="56"/>
      <c r="AV691" s="4"/>
      <c r="AW691" s="4"/>
      <c r="AX691" s="4"/>
      <c r="AY691" s="4"/>
      <c r="AZ691" s="56"/>
      <c r="BA691" s="56"/>
      <c r="BB691" s="4"/>
      <c r="BC691" s="4"/>
      <c r="BD691" s="4"/>
      <c r="BE691" s="4"/>
      <c r="BF691" s="56"/>
      <c r="BG691" s="56"/>
      <c r="BH691" s="4"/>
      <c r="BI691" s="4"/>
      <c r="BJ691" s="4"/>
      <c r="BK691" s="4"/>
      <c r="BL691" s="56"/>
      <c r="BM691" s="56"/>
      <c r="BN691" s="4"/>
      <c r="BO691" s="4"/>
      <c r="BP691" s="4"/>
      <c r="BQ691" s="4"/>
      <c r="BR691" s="4"/>
      <c r="BS691" s="4"/>
    </row>
    <row r="692">
      <c r="A692" s="172"/>
      <c r="B692" s="4"/>
      <c r="C692" s="4"/>
      <c r="D692" s="4"/>
      <c r="E692" s="4"/>
      <c r="F692" s="171"/>
      <c r="G692" s="4"/>
      <c r="H692" s="4"/>
      <c r="I692" s="4"/>
      <c r="J692" s="4"/>
      <c r="K692" s="172"/>
      <c r="L692" s="4"/>
      <c r="M692" s="4"/>
      <c r="N692" s="4"/>
      <c r="O692" s="4"/>
      <c r="P692" s="171"/>
      <c r="Q692" s="4"/>
      <c r="R692" s="4"/>
      <c r="S692" s="4"/>
      <c r="T692" s="4"/>
      <c r="U692" s="172"/>
      <c r="V692" s="4"/>
      <c r="W692" s="4"/>
      <c r="X692" s="4"/>
      <c r="Y692" s="4"/>
      <c r="Z692" s="171"/>
      <c r="AA692" s="4"/>
      <c r="AB692" s="4"/>
      <c r="AC692" s="4"/>
      <c r="AD692" s="4"/>
      <c r="AE692" s="170"/>
      <c r="AF692" s="170"/>
      <c r="AG692" s="170"/>
      <c r="AH692" s="56"/>
      <c r="AI692" s="56"/>
      <c r="AJ692" s="4"/>
      <c r="AK692" s="4"/>
      <c r="AL692" s="4"/>
      <c r="AM692" s="4"/>
      <c r="AN692" s="56"/>
      <c r="AO692" s="56"/>
      <c r="AP692" s="4"/>
      <c r="AQ692" s="4"/>
      <c r="AR692" s="4"/>
      <c r="AS692" s="4"/>
      <c r="AT692" s="56"/>
      <c r="AU692" s="56"/>
      <c r="AV692" s="4"/>
      <c r="AW692" s="4"/>
      <c r="AX692" s="4"/>
      <c r="AY692" s="4"/>
      <c r="AZ692" s="56"/>
      <c r="BA692" s="56"/>
      <c r="BB692" s="4"/>
      <c r="BC692" s="4"/>
      <c r="BD692" s="4"/>
      <c r="BE692" s="4"/>
      <c r="BF692" s="56"/>
      <c r="BG692" s="56"/>
      <c r="BH692" s="4"/>
      <c r="BI692" s="4"/>
      <c r="BJ692" s="4"/>
      <c r="BK692" s="4"/>
      <c r="BL692" s="56"/>
      <c r="BM692" s="56"/>
      <c r="BN692" s="4"/>
      <c r="BO692" s="4"/>
      <c r="BP692" s="4"/>
      <c r="BQ692" s="4"/>
      <c r="BR692" s="4"/>
      <c r="BS692" s="4"/>
    </row>
    <row r="693">
      <c r="A693" s="172"/>
      <c r="B693" s="4"/>
      <c r="C693" s="4"/>
      <c r="D693" s="4"/>
      <c r="E693" s="4"/>
      <c r="F693" s="171"/>
      <c r="G693" s="4"/>
      <c r="H693" s="4"/>
      <c r="I693" s="4"/>
      <c r="J693" s="4"/>
      <c r="K693" s="172"/>
      <c r="L693" s="4"/>
      <c r="M693" s="4"/>
      <c r="N693" s="4"/>
      <c r="O693" s="4"/>
      <c r="P693" s="171"/>
      <c r="Q693" s="4"/>
      <c r="R693" s="4"/>
      <c r="S693" s="4"/>
      <c r="T693" s="4"/>
      <c r="U693" s="172"/>
      <c r="V693" s="4"/>
      <c r="W693" s="4"/>
      <c r="X693" s="4"/>
      <c r="Y693" s="4"/>
      <c r="Z693" s="171"/>
      <c r="AA693" s="4"/>
      <c r="AB693" s="4"/>
      <c r="AC693" s="4"/>
      <c r="AD693" s="4"/>
      <c r="AE693" s="170"/>
      <c r="AF693" s="170"/>
      <c r="AG693" s="170"/>
      <c r="AH693" s="56"/>
      <c r="AI693" s="56"/>
      <c r="AJ693" s="4"/>
      <c r="AK693" s="4"/>
      <c r="AL693" s="4"/>
      <c r="AM693" s="4"/>
      <c r="AN693" s="56"/>
      <c r="AO693" s="56"/>
      <c r="AP693" s="4"/>
      <c r="AQ693" s="4"/>
      <c r="AR693" s="4"/>
      <c r="AS693" s="4"/>
      <c r="AT693" s="56"/>
      <c r="AU693" s="56"/>
      <c r="AV693" s="4"/>
      <c r="AW693" s="4"/>
      <c r="AX693" s="4"/>
      <c r="AY693" s="4"/>
      <c r="AZ693" s="56"/>
      <c r="BA693" s="56"/>
      <c r="BB693" s="4"/>
      <c r="BC693" s="4"/>
      <c r="BD693" s="4"/>
      <c r="BE693" s="4"/>
      <c r="BF693" s="56"/>
      <c r="BG693" s="56"/>
      <c r="BH693" s="4"/>
      <c r="BI693" s="4"/>
      <c r="BJ693" s="4"/>
      <c r="BK693" s="4"/>
      <c r="BL693" s="56"/>
      <c r="BM693" s="56"/>
      <c r="BN693" s="4"/>
      <c r="BO693" s="4"/>
      <c r="BP693" s="4"/>
      <c r="BQ693" s="4"/>
      <c r="BR693" s="4"/>
      <c r="BS693" s="4"/>
    </row>
    <row r="694">
      <c r="A694" s="172"/>
      <c r="B694" s="4"/>
      <c r="C694" s="4"/>
      <c r="D694" s="4"/>
      <c r="E694" s="4"/>
      <c r="F694" s="171"/>
      <c r="G694" s="4"/>
      <c r="H694" s="4"/>
      <c r="I694" s="4"/>
      <c r="J694" s="4"/>
      <c r="K694" s="172"/>
      <c r="L694" s="4"/>
      <c r="M694" s="4"/>
      <c r="N694" s="4"/>
      <c r="O694" s="4"/>
      <c r="P694" s="171"/>
      <c r="Q694" s="4"/>
      <c r="R694" s="4"/>
      <c r="S694" s="4"/>
      <c r="T694" s="4"/>
      <c r="U694" s="172"/>
      <c r="V694" s="4"/>
      <c r="W694" s="4"/>
      <c r="X694" s="4"/>
      <c r="Y694" s="4"/>
      <c r="Z694" s="171"/>
      <c r="AA694" s="4"/>
      <c r="AB694" s="4"/>
      <c r="AC694" s="4"/>
      <c r="AD694" s="4"/>
      <c r="AE694" s="170"/>
      <c r="AF694" s="170"/>
      <c r="AG694" s="170"/>
      <c r="AH694" s="56"/>
      <c r="AI694" s="56"/>
      <c r="AJ694" s="4"/>
      <c r="AK694" s="4"/>
      <c r="AL694" s="4"/>
      <c r="AM694" s="4"/>
      <c r="AN694" s="56"/>
      <c r="AO694" s="56"/>
      <c r="AP694" s="4"/>
      <c r="AQ694" s="4"/>
      <c r="AR694" s="4"/>
      <c r="AS694" s="4"/>
      <c r="AT694" s="56"/>
      <c r="AU694" s="56"/>
      <c r="AV694" s="4"/>
      <c r="AW694" s="4"/>
      <c r="AX694" s="4"/>
      <c r="AY694" s="4"/>
      <c r="AZ694" s="56"/>
      <c r="BA694" s="56"/>
      <c r="BB694" s="4"/>
      <c r="BC694" s="4"/>
      <c r="BD694" s="4"/>
      <c r="BE694" s="4"/>
      <c r="BF694" s="56"/>
      <c r="BG694" s="56"/>
      <c r="BH694" s="4"/>
      <c r="BI694" s="4"/>
      <c r="BJ694" s="4"/>
      <c r="BK694" s="4"/>
      <c r="BL694" s="56"/>
      <c r="BM694" s="56"/>
      <c r="BN694" s="4"/>
      <c r="BO694" s="4"/>
      <c r="BP694" s="4"/>
      <c r="BQ694" s="4"/>
      <c r="BR694" s="4"/>
      <c r="BS694" s="4"/>
    </row>
    <row r="695">
      <c r="A695" s="172"/>
      <c r="B695" s="4"/>
      <c r="C695" s="4"/>
      <c r="D695" s="4"/>
      <c r="E695" s="4"/>
      <c r="F695" s="171"/>
      <c r="G695" s="4"/>
      <c r="H695" s="4"/>
      <c r="I695" s="4"/>
      <c r="J695" s="4"/>
      <c r="K695" s="172"/>
      <c r="L695" s="4"/>
      <c r="M695" s="4"/>
      <c r="N695" s="4"/>
      <c r="O695" s="4"/>
      <c r="P695" s="171"/>
      <c r="Q695" s="4"/>
      <c r="R695" s="4"/>
      <c r="S695" s="4"/>
      <c r="T695" s="4"/>
      <c r="U695" s="172"/>
      <c r="V695" s="4"/>
      <c r="W695" s="4"/>
      <c r="X695" s="4"/>
      <c r="Y695" s="4"/>
      <c r="Z695" s="171"/>
      <c r="AA695" s="4"/>
      <c r="AB695" s="4"/>
      <c r="AC695" s="4"/>
      <c r="AD695" s="4"/>
      <c r="AE695" s="170"/>
      <c r="AF695" s="170"/>
      <c r="AG695" s="170"/>
      <c r="AH695" s="56"/>
      <c r="AI695" s="56"/>
      <c r="AJ695" s="4"/>
      <c r="AK695" s="4"/>
      <c r="AL695" s="4"/>
      <c r="AM695" s="4"/>
      <c r="AN695" s="56"/>
      <c r="AO695" s="56"/>
      <c r="AP695" s="4"/>
      <c r="AQ695" s="4"/>
      <c r="AR695" s="4"/>
      <c r="AS695" s="4"/>
      <c r="AT695" s="56"/>
      <c r="AU695" s="56"/>
      <c r="AV695" s="4"/>
      <c r="AW695" s="4"/>
      <c r="AX695" s="4"/>
      <c r="AY695" s="4"/>
      <c r="AZ695" s="56"/>
      <c r="BA695" s="56"/>
      <c r="BB695" s="4"/>
      <c r="BC695" s="4"/>
      <c r="BD695" s="4"/>
      <c r="BE695" s="4"/>
      <c r="BF695" s="56"/>
      <c r="BG695" s="56"/>
      <c r="BH695" s="4"/>
      <c r="BI695" s="4"/>
      <c r="BJ695" s="4"/>
      <c r="BK695" s="4"/>
      <c r="BL695" s="56"/>
      <c r="BM695" s="56"/>
      <c r="BN695" s="4"/>
      <c r="BO695" s="4"/>
      <c r="BP695" s="4"/>
      <c r="BQ695" s="4"/>
      <c r="BR695" s="4"/>
      <c r="BS695" s="4"/>
    </row>
    <row r="696">
      <c r="A696" s="172"/>
      <c r="B696" s="4"/>
      <c r="C696" s="4"/>
      <c r="D696" s="4"/>
      <c r="E696" s="4"/>
      <c r="F696" s="171"/>
      <c r="G696" s="4"/>
      <c r="H696" s="4"/>
      <c r="I696" s="4"/>
      <c r="J696" s="4"/>
      <c r="K696" s="172"/>
      <c r="L696" s="4"/>
      <c r="M696" s="4"/>
      <c r="N696" s="4"/>
      <c r="O696" s="4"/>
      <c r="P696" s="171"/>
      <c r="Q696" s="4"/>
      <c r="R696" s="4"/>
      <c r="S696" s="4"/>
      <c r="T696" s="4"/>
      <c r="U696" s="172"/>
      <c r="V696" s="4"/>
      <c r="W696" s="4"/>
      <c r="X696" s="4"/>
      <c r="Y696" s="4"/>
      <c r="Z696" s="171"/>
      <c r="AA696" s="4"/>
      <c r="AB696" s="4"/>
      <c r="AC696" s="4"/>
      <c r="AD696" s="4"/>
      <c r="AE696" s="170"/>
      <c r="AF696" s="170"/>
      <c r="AG696" s="170"/>
      <c r="AH696" s="56"/>
      <c r="AI696" s="56"/>
      <c r="AJ696" s="4"/>
      <c r="AK696" s="4"/>
      <c r="AL696" s="4"/>
      <c r="AM696" s="4"/>
      <c r="AN696" s="56"/>
      <c r="AO696" s="56"/>
      <c r="AP696" s="4"/>
      <c r="AQ696" s="4"/>
      <c r="AR696" s="4"/>
      <c r="AS696" s="4"/>
      <c r="AT696" s="56"/>
      <c r="AU696" s="56"/>
      <c r="AV696" s="4"/>
      <c r="AW696" s="4"/>
      <c r="AX696" s="4"/>
      <c r="AY696" s="4"/>
      <c r="AZ696" s="56"/>
      <c r="BA696" s="56"/>
      <c r="BB696" s="4"/>
      <c r="BC696" s="4"/>
      <c r="BD696" s="4"/>
      <c r="BE696" s="4"/>
      <c r="BF696" s="56"/>
      <c r="BG696" s="56"/>
      <c r="BH696" s="4"/>
      <c r="BI696" s="4"/>
      <c r="BJ696" s="4"/>
      <c r="BK696" s="4"/>
      <c r="BL696" s="56"/>
      <c r="BM696" s="56"/>
      <c r="BN696" s="4"/>
      <c r="BO696" s="4"/>
      <c r="BP696" s="4"/>
      <c r="BQ696" s="4"/>
      <c r="BR696" s="4"/>
      <c r="BS696" s="4"/>
    </row>
    <row r="697">
      <c r="A697" s="172"/>
      <c r="B697" s="4"/>
      <c r="C697" s="4"/>
      <c r="D697" s="4"/>
      <c r="E697" s="4"/>
      <c r="F697" s="171"/>
      <c r="G697" s="4"/>
      <c r="H697" s="4"/>
      <c r="I697" s="4"/>
      <c r="J697" s="4"/>
      <c r="K697" s="172"/>
      <c r="L697" s="4"/>
      <c r="M697" s="4"/>
      <c r="N697" s="4"/>
      <c r="O697" s="4"/>
      <c r="P697" s="171"/>
      <c r="Q697" s="4"/>
      <c r="R697" s="4"/>
      <c r="S697" s="4"/>
      <c r="T697" s="4"/>
      <c r="U697" s="172"/>
      <c r="V697" s="4"/>
      <c r="W697" s="4"/>
      <c r="X697" s="4"/>
      <c r="Y697" s="4"/>
      <c r="Z697" s="171"/>
      <c r="AA697" s="4"/>
      <c r="AB697" s="4"/>
      <c r="AC697" s="4"/>
      <c r="AD697" s="4"/>
      <c r="AE697" s="170"/>
      <c r="AF697" s="170"/>
      <c r="AG697" s="170"/>
      <c r="AH697" s="56"/>
      <c r="AI697" s="56"/>
      <c r="AJ697" s="4"/>
      <c r="AK697" s="4"/>
      <c r="AL697" s="4"/>
      <c r="AM697" s="4"/>
      <c r="AN697" s="56"/>
      <c r="AO697" s="56"/>
      <c r="AP697" s="4"/>
      <c r="AQ697" s="4"/>
      <c r="AR697" s="4"/>
      <c r="AS697" s="4"/>
      <c r="AT697" s="56"/>
      <c r="AU697" s="56"/>
      <c r="AV697" s="4"/>
      <c r="AW697" s="4"/>
      <c r="AX697" s="4"/>
      <c r="AY697" s="4"/>
      <c r="AZ697" s="56"/>
      <c r="BA697" s="56"/>
      <c r="BB697" s="4"/>
      <c r="BC697" s="4"/>
      <c r="BD697" s="4"/>
      <c r="BE697" s="4"/>
      <c r="BF697" s="56"/>
      <c r="BG697" s="56"/>
      <c r="BH697" s="4"/>
      <c r="BI697" s="4"/>
      <c r="BJ697" s="4"/>
      <c r="BK697" s="4"/>
      <c r="BL697" s="56"/>
      <c r="BM697" s="56"/>
      <c r="BN697" s="4"/>
      <c r="BO697" s="4"/>
      <c r="BP697" s="4"/>
      <c r="BQ697" s="4"/>
      <c r="BR697" s="4"/>
      <c r="BS697" s="4"/>
    </row>
    <row r="698">
      <c r="A698" s="172"/>
      <c r="B698" s="4"/>
      <c r="C698" s="4"/>
      <c r="D698" s="4"/>
      <c r="E698" s="4"/>
      <c r="F698" s="171"/>
      <c r="G698" s="4"/>
      <c r="H698" s="4"/>
      <c r="I698" s="4"/>
      <c r="J698" s="4"/>
      <c r="K698" s="172"/>
      <c r="L698" s="4"/>
      <c r="M698" s="4"/>
      <c r="N698" s="4"/>
      <c r="O698" s="4"/>
      <c r="P698" s="171"/>
      <c r="Q698" s="4"/>
      <c r="R698" s="4"/>
      <c r="S698" s="4"/>
      <c r="T698" s="4"/>
      <c r="U698" s="172"/>
      <c r="V698" s="4"/>
      <c r="W698" s="4"/>
      <c r="X698" s="4"/>
      <c r="Y698" s="4"/>
      <c r="Z698" s="171"/>
      <c r="AA698" s="4"/>
      <c r="AB698" s="4"/>
      <c r="AC698" s="4"/>
      <c r="AD698" s="4"/>
      <c r="AE698" s="170"/>
      <c r="AF698" s="170"/>
      <c r="AG698" s="170"/>
      <c r="AH698" s="56"/>
      <c r="AI698" s="56"/>
      <c r="AJ698" s="4"/>
      <c r="AK698" s="4"/>
      <c r="AL698" s="4"/>
      <c r="AM698" s="4"/>
      <c r="AN698" s="56"/>
      <c r="AO698" s="56"/>
      <c r="AP698" s="4"/>
      <c r="AQ698" s="4"/>
      <c r="AR698" s="4"/>
      <c r="AS698" s="4"/>
      <c r="AT698" s="56"/>
      <c r="AU698" s="56"/>
      <c r="AV698" s="4"/>
      <c r="AW698" s="4"/>
      <c r="AX698" s="4"/>
      <c r="AY698" s="4"/>
      <c r="AZ698" s="56"/>
      <c r="BA698" s="56"/>
      <c r="BB698" s="4"/>
      <c r="BC698" s="4"/>
      <c r="BD698" s="4"/>
      <c r="BE698" s="4"/>
      <c r="BF698" s="56"/>
      <c r="BG698" s="56"/>
      <c r="BH698" s="4"/>
      <c r="BI698" s="4"/>
      <c r="BJ698" s="4"/>
      <c r="BK698" s="4"/>
      <c r="BL698" s="56"/>
      <c r="BM698" s="56"/>
      <c r="BN698" s="4"/>
      <c r="BO698" s="4"/>
      <c r="BP698" s="4"/>
      <c r="BQ698" s="4"/>
      <c r="BR698" s="4"/>
      <c r="BS698" s="4"/>
    </row>
    <row r="699">
      <c r="A699" s="172"/>
      <c r="B699" s="4"/>
      <c r="C699" s="4"/>
      <c r="D699" s="4"/>
      <c r="E699" s="4"/>
      <c r="F699" s="171"/>
      <c r="G699" s="4"/>
      <c r="H699" s="4"/>
      <c r="I699" s="4"/>
      <c r="J699" s="4"/>
      <c r="K699" s="172"/>
      <c r="L699" s="4"/>
      <c r="M699" s="4"/>
      <c r="N699" s="4"/>
      <c r="O699" s="4"/>
      <c r="P699" s="171"/>
      <c r="Q699" s="4"/>
      <c r="R699" s="4"/>
      <c r="S699" s="4"/>
      <c r="T699" s="4"/>
      <c r="U699" s="172"/>
      <c r="V699" s="4"/>
      <c r="W699" s="4"/>
      <c r="X699" s="4"/>
      <c r="Y699" s="4"/>
      <c r="Z699" s="171"/>
      <c r="AA699" s="4"/>
      <c r="AB699" s="4"/>
      <c r="AC699" s="4"/>
      <c r="AD699" s="4"/>
      <c r="AE699" s="170"/>
      <c r="AF699" s="170"/>
      <c r="AG699" s="170"/>
      <c r="AH699" s="56"/>
      <c r="AI699" s="56"/>
      <c r="AJ699" s="4"/>
      <c r="AK699" s="4"/>
      <c r="AL699" s="4"/>
      <c r="AM699" s="4"/>
      <c r="AN699" s="56"/>
      <c r="AO699" s="56"/>
      <c r="AP699" s="4"/>
      <c r="AQ699" s="4"/>
      <c r="AR699" s="4"/>
      <c r="AS699" s="4"/>
      <c r="AT699" s="56"/>
      <c r="AU699" s="56"/>
      <c r="AV699" s="4"/>
      <c r="AW699" s="4"/>
      <c r="AX699" s="4"/>
      <c r="AY699" s="4"/>
      <c r="AZ699" s="56"/>
      <c r="BA699" s="56"/>
      <c r="BB699" s="4"/>
      <c r="BC699" s="4"/>
      <c r="BD699" s="4"/>
      <c r="BE699" s="4"/>
      <c r="BF699" s="56"/>
      <c r="BG699" s="56"/>
      <c r="BH699" s="4"/>
      <c r="BI699" s="4"/>
      <c r="BJ699" s="4"/>
      <c r="BK699" s="4"/>
      <c r="BL699" s="56"/>
      <c r="BM699" s="56"/>
      <c r="BN699" s="4"/>
      <c r="BO699" s="4"/>
      <c r="BP699" s="4"/>
      <c r="BQ699" s="4"/>
      <c r="BR699" s="4"/>
      <c r="BS699" s="4"/>
    </row>
    <row r="700">
      <c r="A700" s="172"/>
      <c r="B700" s="4"/>
      <c r="C700" s="4"/>
      <c r="D700" s="4"/>
      <c r="E700" s="4"/>
      <c r="F700" s="171"/>
      <c r="G700" s="4"/>
      <c r="H700" s="4"/>
      <c r="I700" s="4"/>
      <c r="J700" s="4"/>
      <c r="K700" s="172"/>
      <c r="L700" s="4"/>
      <c r="M700" s="4"/>
      <c r="N700" s="4"/>
      <c r="O700" s="4"/>
      <c r="P700" s="171"/>
      <c r="Q700" s="4"/>
      <c r="R700" s="4"/>
      <c r="S700" s="4"/>
      <c r="T700" s="4"/>
      <c r="U700" s="172"/>
      <c r="V700" s="4"/>
      <c r="W700" s="4"/>
      <c r="X700" s="4"/>
      <c r="Y700" s="4"/>
      <c r="Z700" s="171"/>
      <c r="AA700" s="4"/>
      <c r="AB700" s="4"/>
      <c r="AC700" s="4"/>
      <c r="AD700" s="4"/>
      <c r="AE700" s="170"/>
      <c r="AF700" s="170"/>
      <c r="AG700" s="170"/>
      <c r="AH700" s="56"/>
      <c r="AI700" s="56"/>
      <c r="AJ700" s="4"/>
      <c r="AK700" s="4"/>
      <c r="AL700" s="4"/>
      <c r="AM700" s="4"/>
      <c r="AN700" s="56"/>
      <c r="AO700" s="56"/>
      <c r="AP700" s="4"/>
      <c r="AQ700" s="4"/>
      <c r="AR700" s="4"/>
      <c r="AS700" s="4"/>
      <c r="AT700" s="56"/>
      <c r="AU700" s="56"/>
      <c r="AV700" s="4"/>
      <c r="AW700" s="4"/>
      <c r="AX700" s="4"/>
      <c r="AY700" s="4"/>
      <c r="AZ700" s="56"/>
      <c r="BA700" s="56"/>
      <c r="BB700" s="4"/>
      <c r="BC700" s="4"/>
      <c r="BD700" s="4"/>
      <c r="BE700" s="4"/>
      <c r="BF700" s="56"/>
      <c r="BG700" s="56"/>
      <c r="BH700" s="4"/>
      <c r="BI700" s="4"/>
      <c r="BJ700" s="4"/>
      <c r="BK700" s="4"/>
      <c r="BL700" s="56"/>
      <c r="BM700" s="56"/>
      <c r="BN700" s="4"/>
      <c r="BO700" s="4"/>
      <c r="BP700" s="4"/>
      <c r="BQ700" s="4"/>
      <c r="BR700" s="4"/>
      <c r="BS700" s="4"/>
    </row>
    <row r="701">
      <c r="A701" s="172"/>
      <c r="B701" s="4"/>
      <c r="C701" s="4"/>
      <c r="D701" s="4"/>
      <c r="E701" s="4"/>
      <c r="F701" s="171"/>
      <c r="G701" s="4"/>
      <c r="H701" s="4"/>
      <c r="I701" s="4"/>
      <c r="J701" s="4"/>
      <c r="K701" s="172"/>
      <c r="L701" s="4"/>
      <c r="M701" s="4"/>
      <c r="N701" s="4"/>
      <c r="O701" s="4"/>
      <c r="P701" s="171"/>
      <c r="Q701" s="4"/>
      <c r="R701" s="4"/>
      <c r="S701" s="4"/>
      <c r="T701" s="4"/>
      <c r="U701" s="172"/>
      <c r="V701" s="4"/>
      <c r="W701" s="4"/>
      <c r="X701" s="4"/>
      <c r="Y701" s="4"/>
      <c r="Z701" s="171"/>
      <c r="AA701" s="4"/>
      <c r="AB701" s="4"/>
      <c r="AC701" s="4"/>
      <c r="AD701" s="4"/>
      <c r="AE701" s="170"/>
      <c r="AF701" s="170"/>
      <c r="AG701" s="170"/>
      <c r="AH701" s="56"/>
      <c r="AI701" s="56"/>
      <c r="AJ701" s="4"/>
      <c r="AK701" s="4"/>
      <c r="AL701" s="4"/>
      <c r="AM701" s="4"/>
      <c r="AN701" s="56"/>
      <c r="AO701" s="56"/>
      <c r="AP701" s="4"/>
      <c r="AQ701" s="4"/>
      <c r="AR701" s="4"/>
      <c r="AS701" s="4"/>
      <c r="AT701" s="56"/>
      <c r="AU701" s="56"/>
      <c r="AV701" s="4"/>
      <c r="AW701" s="4"/>
      <c r="AX701" s="4"/>
      <c r="AY701" s="4"/>
      <c r="AZ701" s="56"/>
      <c r="BA701" s="56"/>
      <c r="BB701" s="4"/>
      <c r="BC701" s="4"/>
      <c r="BD701" s="4"/>
      <c r="BE701" s="4"/>
      <c r="BF701" s="56"/>
      <c r="BG701" s="56"/>
      <c r="BH701" s="4"/>
      <c r="BI701" s="4"/>
      <c r="BJ701" s="4"/>
      <c r="BK701" s="4"/>
      <c r="BL701" s="56"/>
      <c r="BM701" s="56"/>
      <c r="BN701" s="4"/>
      <c r="BO701" s="4"/>
      <c r="BP701" s="4"/>
      <c r="BQ701" s="4"/>
      <c r="BR701" s="4"/>
      <c r="BS701" s="4"/>
    </row>
    <row r="702">
      <c r="A702" s="172"/>
      <c r="B702" s="4"/>
      <c r="C702" s="4"/>
      <c r="D702" s="4"/>
      <c r="E702" s="4"/>
      <c r="F702" s="171"/>
      <c r="G702" s="4"/>
      <c r="H702" s="4"/>
      <c r="I702" s="4"/>
      <c r="J702" s="4"/>
      <c r="K702" s="172"/>
      <c r="L702" s="4"/>
      <c r="M702" s="4"/>
      <c r="N702" s="4"/>
      <c r="O702" s="4"/>
      <c r="P702" s="171"/>
      <c r="Q702" s="4"/>
      <c r="R702" s="4"/>
      <c r="S702" s="4"/>
      <c r="T702" s="4"/>
      <c r="U702" s="172"/>
      <c r="V702" s="4"/>
      <c r="W702" s="4"/>
      <c r="X702" s="4"/>
      <c r="Y702" s="4"/>
      <c r="Z702" s="171"/>
      <c r="AA702" s="4"/>
      <c r="AB702" s="4"/>
      <c r="AC702" s="4"/>
      <c r="AD702" s="4"/>
      <c r="AE702" s="170"/>
      <c r="AF702" s="170"/>
      <c r="AG702" s="170"/>
      <c r="AH702" s="56"/>
      <c r="AI702" s="56"/>
      <c r="AJ702" s="4"/>
      <c r="AK702" s="4"/>
      <c r="AL702" s="4"/>
      <c r="AM702" s="4"/>
      <c r="AN702" s="56"/>
      <c r="AO702" s="56"/>
      <c r="AP702" s="4"/>
      <c r="AQ702" s="4"/>
      <c r="AR702" s="4"/>
      <c r="AS702" s="4"/>
      <c r="AT702" s="56"/>
      <c r="AU702" s="56"/>
      <c r="AV702" s="4"/>
      <c r="AW702" s="4"/>
      <c r="AX702" s="4"/>
      <c r="AY702" s="4"/>
      <c r="AZ702" s="56"/>
      <c r="BA702" s="56"/>
      <c r="BB702" s="4"/>
      <c r="BC702" s="4"/>
      <c r="BD702" s="4"/>
      <c r="BE702" s="4"/>
      <c r="BF702" s="56"/>
      <c r="BG702" s="56"/>
      <c r="BH702" s="4"/>
      <c r="BI702" s="4"/>
      <c r="BJ702" s="4"/>
      <c r="BK702" s="4"/>
      <c r="BL702" s="56"/>
      <c r="BM702" s="56"/>
      <c r="BN702" s="4"/>
      <c r="BO702" s="4"/>
      <c r="BP702" s="4"/>
      <c r="BQ702" s="4"/>
      <c r="BR702" s="4"/>
      <c r="BS702" s="4"/>
    </row>
    <row r="703">
      <c r="A703" s="172"/>
      <c r="B703" s="4"/>
      <c r="C703" s="4"/>
      <c r="D703" s="4"/>
      <c r="E703" s="4"/>
      <c r="F703" s="171"/>
      <c r="G703" s="4"/>
      <c r="H703" s="4"/>
      <c r="I703" s="4"/>
      <c r="J703" s="4"/>
      <c r="K703" s="172"/>
      <c r="L703" s="4"/>
      <c r="M703" s="4"/>
      <c r="N703" s="4"/>
      <c r="O703" s="4"/>
      <c r="P703" s="171"/>
      <c r="Q703" s="4"/>
      <c r="R703" s="4"/>
      <c r="S703" s="4"/>
      <c r="T703" s="4"/>
      <c r="U703" s="172"/>
      <c r="V703" s="4"/>
      <c r="W703" s="4"/>
      <c r="X703" s="4"/>
      <c r="Y703" s="4"/>
      <c r="Z703" s="171"/>
      <c r="AA703" s="4"/>
      <c r="AB703" s="4"/>
      <c r="AC703" s="4"/>
      <c r="AD703" s="4"/>
      <c r="AE703" s="170"/>
      <c r="AF703" s="170"/>
      <c r="AG703" s="170"/>
      <c r="AH703" s="56"/>
      <c r="AI703" s="56"/>
      <c r="AJ703" s="4"/>
      <c r="AK703" s="4"/>
      <c r="AL703" s="4"/>
      <c r="AM703" s="4"/>
      <c r="AN703" s="56"/>
      <c r="AO703" s="56"/>
      <c r="AP703" s="4"/>
      <c r="AQ703" s="4"/>
      <c r="AR703" s="4"/>
      <c r="AS703" s="4"/>
      <c r="AT703" s="56"/>
      <c r="AU703" s="56"/>
      <c r="AV703" s="4"/>
      <c r="AW703" s="4"/>
      <c r="AX703" s="4"/>
      <c r="AY703" s="4"/>
      <c r="AZ703" s="56"/>
      <c r="BA703" s="56"/>
      <c r="BB703" s="4"/>
      <c r="BC703" s="4"/>
      <c r="BD703" s="4"/>
      <c r="BE703" s="4"/>
      <c r="BF703" s="56"/>
      <c r="BG703" s="56"/>
      <c r="BH703" s="4"/>
      <c r="BI703" s="4"/>
      <c r="BJ703" s="4"/>
      <c r="BK703" s="4"/>
      <c r="BL703" s="56"/>
      <c r="BM703" s="56"/>
      <c r="BN703" s="4"/>
      <c r="BO703" s="4"/>
      <c r="BP703" s="4"/>
      <c r="BQ703" s="4"/>
      <c r="BR703" s="4"/>
      <c r="BS703" s="4"/>
    </row>
    <row r="704">
      <c r="A704" s="172"/>
      <c r="B704" s="4"/>
      <c r="C704" s="4"/>
      <c r="D704" s="4"/>
      <c r="E704" s="4"/>
      <c r="F704" s="171"/>
      <c r="G704" s="4"/>
      <c r="H704" s="4"/>
      <c r="I704" s="4"/>
      <c r="J704" s="4"/>
      <c r="K704" s="172"/>
      <c r="L704" s="4"/>
      <c r="M704" s="4"/>
      <c r="N704" s="4"/>
      <c r="O704" s="4"/>
      <c r="P704" s="171"/>
      <c r="Q704" s="4"/>
      <c r="R704" s="4"/>
      <c r="S704" s="4"/>
      <c r="T704" s="4"/>
      <c r="U704" s="172"/>
      <c r="V704" s="4"/>
      <c r="W704" s="4"/>
      <c r="X704" s="4"/>
      <c r="Y704" s="4"/>
      <c r="Z704" s="171"/>
      <c r="AA704" s="4"/>
      <c r="AB704" s="4"/>
      <c r="AC704" s="4"/>
      <c r="AD704" s="4"/>
      <c r="AE704" s="170"/>
      <c r="AF704" s="170"/>
      <c r="AG704" s="170"/>
      <c r="AH704" s="56"/>
      <c r="AI704" s="56"/>
      <c r="AJ704" s="4"/>
      <c r="AK704" s="4"/>
      <c r="AL704" s="4"/>
      <c r="AM704" s="4"/>
      <c r="AN704" s="56"/>
      <c r="AO704" s="56"/>
      <c r="AP704" s="4"/>
      <c r="AQ704" s="4"/>
      <c r="AR704" s="4"/>
      <c r="AS704" s="4"/>
      <c r="AT704" s="56"/>
      <c r="AU704" s="56"/>
      <c r="AV704" s="4"/>
      <c r="AW704" s="4"/>
      <c r="AX704" s="4"/>
      <c r="AY704" s="4"/>
      <c r="AZ704" s="56"/>
      <c r="BA704" s="56"/>
      <c r="BB704" s="4"/>
      <c r="BC704" s="4"/>
      <c r="BD704" s="4"/>
      <c r="BE704" s="4"/>
      <c r="BF704" s="56"/>
      <c r="BG704" s="56"/>
      <c r="BH704" s="4"/>
      <c r="BI704" s="4"/>
      <c r="BJ704" s="4"/>
      <c r="BK704" s="4"/>
      <c r="BL704" s="56"/>
      <c r="BM704" s="56"/>
      <c r="BN704" s="4"/>
      <c r="BO704" s="4"/>
      <c r="BP704" s="4"/>
      <c r="BQ704" s="4"/>
      <c r="BR704" s="4"/>
      <c r="BS704" s="4"/>
    </row>
    <row r="705">
      <c r="A705" s="172"/>
      <c r="B705" s="4"/>
      <c r="C705" s="4"/>
      <c r="D705" s="4"/>
      <c r="E705" s="4"/>
      <c r="F705" s="171"/>
      <c r="G705" s="4"/>
      <c r="H705" s="4"/>
      <c r="I705" s="4"/>
      <c r="J705" s="4"/>
      <c r="K705" s="172"/>
      <c r="L705" s="4"/>
      <c r="M705" s="4"/>
      <c r="N705" s="4"/>
      <c r="O705" s="4"/>
      <c r="P705" s="171"/>
      <c r="Q705" s="4"/>
      <c r="R705" s="4"/>
      <c r="S705" s="4"/>
      <c r="T705" s="4"/>
      <c r="U705" s="172"/>
      <c r="V705" s="4"/>
      <c r="W705" s="4"/>
      <c r="X705" s="4"/>
      <c r="Y705" s="4"/>
      <c r="Z705" s="171"/>
      <c r="AA705" s="4"/>
      <c r="AB705" s="4"/>
      <c r="AC705" s="4"/>
      <c r="AD705" s="4"/>
      <c r="AE705" s="170"/>
      <c r="AF705" s="170"/>
      <c r="AG705" s="170"/>
      <c r="AH705" s="56"/>
      <c r="AI705" s="56"/>
      <c r="AJ705" s="4"/>
      <c r="AK705" s="4"/>
      <c r="AL705" s="4"/>
      <c r="AM705" s="4"/>
      <c r="AN705" s="56"/>
      <c r="AO705" s="56"/>
      <c r="AP705" s="4"/>
      <c r="AQ705" s="4"/>
      <c r="AR705" s="4"/>
      <c r="AS705" s="4"/>
      <c r="AT705" s="56"/>
      <c r="AU705" s="56"/>
      <c r="AV705" s="4"/>
      <c r="AW705" s="4"/>
      <c r="AX705" s="4"/>
      <c r="AY705" s="4"/>
      <c r="AZ705" s="56"/>
      <c r="BA705" s="56"/>
      <c r="BB705" s="4"/>
      <c r="BC705" s="4"/>
      <c r="BD705" s="4"/>
      <c r="BE705" s="4"/>
      <c r="BF705" s="56"/>
      <c r="BG705" s="56"/>
      <c r="BH705" s="4"/>
      <c r="BI705" s="4"/>
      <c r="BJ705" s="4"/>
      <c r="BK705" s="4"/>
      <c r="BL705" s="56"/>
      <c r="BM705" s="56"/>
      <c r="BN705" s="4"/>
      <c r="BO705" s="4"/>
      <c r="BP705" s="4"/>
      <c r="BQ705" s="4"/>
      <c r="BR705" s="4"/>
      <c r="BS705" s="4"/>
    </row>
    <row r="706">
      <c r="A706" s="172"/>
      <c r="B706" s="4"/>
      <c r="C706" s="4"/>
      <c r="D706" s="4"/>
      <c r="E706" s="4"/>
      <c r="F706" s="171"/>
      <c r="G706" s="4"/>
      <c r="H706" s="4"/>
      <c r="I706" s="4"/>
      <c r="J706" s="4"/>
      <c r="K706" s="172"/>
      <c r="L706" s="4"/>
      <c r="M706" s="4"/>
      <c r="N706" s="4"/>
      <c r="O706" s="4"/>
      <c r="P706" s="171"/>
      <c r="Q706" s="4"/>
      <c r="R706" s="4"/>
      <c r="S706" s="4"/>
      <c r="T706" s="4"/>
      <c r="U706" s="172"/>
      <c r="V706" s="4"/>
      <c r="W706" s="4"/>
      <c r="X706" s="4"/>
      <c r="Y706" s="4"/>
      <c r="Z706" s="171"/>
      <c r="AA706" s="4"/>
      <c r="AB706" s="4"/>
      <c r="AC706" s="4"/>
      <c r="AD706" s="4"/>
      <c r="AE706" s="170"/>
      <c r="AF706" s="170"/>
      <c r="AG706" s="170"/>
      <c r="AH706" s="56"/>
      <c r="AI706" s="56"/>
      <c r="AJ706" s="4"/>
      <c r="AK706" s="4"/>
      <c r="AL706" s="4"/>
      <c r="AM706" s="4"/>
      <c r="AN706" s="56"/>
      <c r="AO706" s="56"/>
      <c r="AP706" s="4"/>
      <c r="AQ706" s="4"/>
      <c r="AR706" s="4"/>
      <c r="AS706" s="4"/>
      <c r="AT706" s="56"/>
      <c r="AU706" s="56"/>
      <c r="AV706" s="4"/>
      <c r="AW706" s="4"/>
      <c r="AX706" s="4"/>
      <c r="AY706" s="4"/>
      <c r="AZ706" s="56"/>
      <c r="BA706" s="56"/>
      <c r="BB706" s="4"/>
      <c r="BC706" s="4"/>
      <c r="BD706" s="4"/>
      <c r="BE706" s="4"/>
      <c r="BF706" s="56"/>
      <c r="BG706" s="56"/>
      <c r="BH706" s="4"/>
      <c r="BI706" s="4"/>
      <c r="BJ706" s="4"/>
      <c r="BK706" s="4"/>
      <c r="BL706" s="56"/>
      <c r="BM706" s="56"/>
      <c r="BN706" s="4"/>
      <c r="BO706" s="4"/>
      <c r="BP706" s="4"/>
      <c r="BQ706" s="4"/>
      <c r="BR706" s="4"/>
      <c r="BS706" s="4"/>
    </row>
    <row r="707">
      <c r="A707" s="172"/>
      <c r="B707" s="4"/>
      <c r="C707" s="4"/>
      <c r="D707" s="4"/>
      <c r="E707" s="4"/>
      <c r="F707" s="171"/>
      <c r="G707" s="4"/>
      <c r="H707" s="4"/>
      <c r="I707" s="4"/>
      <c r="J707" s="4"/>
      <c r="K707" s="172"/>
      <c r="L707" s="4"/>
      <c r="M707" s="4"/>
      <c r="N707" s="4"/>
      <c r="O707" s="4"/>
      <c r="P707" s="171"/>
      <c r="Q707" s="4"/>
      <c r="R707" s="4"/>
      <c r="S707" s="4"/>
      <c r="T707" s="4"/>
      <c r="U707" s="172"/>
      <c r="V707" s="4"/>
      <c r="W707" s="4"/>
      <c r="X707" s="4"/>
      <c r="Y707" s="4"/>
      <c r="Z707" s="171"/>
      <c r="AA707" s="4"/>
      <c r="AB707" s="4"/>
      <c r="AC707" s="4"/>
      <c r="AD707" s="4"/>
      <c r="AE707" s="170"/>
      <c r="AF707" s="170"/>
      <c r="AG707" s="170"/>
      <c r="AH707" s="56"/>
      <c r="AI707" s="56"/>
      <c r="AJ707" s="4"/>
      <c r="AK707" s="4"/>
      <c r="AL707" s="4"/>
      <c r="AM707" s="4"/>
      <c r="AN707" s="56"/>
      <c r="AO707" s="56"/>
      <c r="AP707" s="4"/>
      <c r="AQ707" s="4"/>
      <c r="AR707" s="4"/>
      <c r="AS707" s="4"/>
      <c r="AT707" s="56"/>
      <c r="AU707" s="56"/>
      <c r="AV707" s="4"/>
      <c r="AW707" s="4"/>
      <c r="AX707" s="4"/>
      <c r="AY707" s="4"/>
      <c r="AZ707" s="56"/>
      <c r="BA707" s="56"/>
      <c r="BB707" s="4"/>
      <c r="BC707" s="4"/>
      <c r="BD707" s="4"/>
      <c r="BE707" s="4"/>
      <c r="BF707" s="56"/>
      <c r="BG707" s="56"/>
      <c r="BH707" s="4"/>
      <c r="BI707" s="4"/>
      <c r="BJ707" s="4"/>
      <c r="BK707" s="4"/>
      <c r="BL707" s="56"/>
      <c r="BM707" s="56"/>
      <c r="BN707" s="4"/>
      <c r="BO707" s="4"/>
      <c r="BP707" s="4"/>
      <c r="BQ707" s="4"/>
      <c r="BR707" s="4"/>
      <c r="BS707" s="4"/>
    </row>
    <row r="708">
      <c r="A708" s="172"/>
      <c r="B708" s="4"/>
      <c r="C708" s="4"/>
      <c r="D708" s="4"/>
      <c r="E708" s="4"/>
      <c r="F708" s="171"/>
      <c r="G708" s="4"/>
      <c r="H708" s="4"/>
      <c r="I708" s="4"/>
      <c r="J708" s="4"/>
      <c r="K708" s="172"/>
      <c r="L708" s="4"/>
      <c r="M708" s="4"/>
      <c r="N708" s="4"/>
      <c r="O708" s="4"/>
      <c r="P708" s="171"/>
      <c r="Q708" s="4"/>
      <c r="R708" s="4"/>
      <c r="S708" s="4"/>
      <c r="T708" s="4"/>
      <c r="U708" s="172"/>
      <c r="V708" s="4"/>
      <c r="W708" s="4"/>
      <c r="X708" s="4"/>
      <c r="Y708" s="4"/>
      <c r="Z708" s="171"/>
      <c r="AA708" s="4"/>
      <c r="AB708" s="4"/>
      <c r="AC708" s="4"/>
      <c r="AD708" s="4"/>
      <c r="AE708" s="170"/>
      <c r="AF708" s="170"/>
      <c r="AG708" s="170"/>
      <c r="AH708" s="56"/>
      <c r="AI708" s="56"/>
      <c r="AJ708" s="4"/>
      <c r="AK708" s="4"/>
      <c r="AL708" s="4"/>
      <c r="AM708" s="4"/>
      <c r="AN708" s="56"/>
      <c r="AO708" s="56"/>
      <c r="AP708" s="4"/>
      <c r="AQ708" s="4"/>
      <c r="AR708" s="4"/>
      <c r="AS708" s="4"/>
      <c r="AT708" s="56"/>
      <c r="AU708" s="56"/>
      <c r="AV708" s="4"/>
      <c r="AW708" s="4"/>
      <c r="AX708" s="4"/>
      <c r="AY708" s="4"/>
      <c r="AZ708" s="56"/>
      <c r="BA708" s="56"/>
      <c r="BB708" s="4"/>
      <c r="BC708" s="4"/>
      <c r="BD708" s="4"/>
      <c r="BE708" s="4"/>
      <c r="BF708" s="56"/>
      <c r="BG708" s="56"/>
      <c r="BH708" s="4"/>
      <c r="BI708" s="4"/>
      <c r="BJ708" s="4"/>
      <c r="BK708" s="4"/>
      <c r="BL708" s="56"/>
      <c r="BM708" s="56"/>
      <c r="BN708" s="4"/>
      <c r="BO708" s="4"/>
      <c r="BP708" s="4"/>
      <c r="BQ708" s="4"/>
      <c r="BR708" s="4"/>
      <c r="BS708" s="4"/>
    </row>
    <row r="709">
      <c r="A709" s="172"/>
      <c r="B709" s="4"/>
      <c r="C709" s="4"/>
      <c r="D709" s="4"/>
      <c r="E709" s="4"/>
      <c r="F709" s="171"/>
      <c r="G709" s="4"/>
      <c r="H709" s="4"/>
      <c r="I709" s="4"/>
      <c r="J709" s="4"/>
      <c r="K709" s="172"/>
      <c r="L709" s="4"/>
      <c r="M709" s="4"/>
      <c r="N709" s="4"/>
      <c r="O709" s="4"/>
      <c r="P709" s="171"/>
      <c r="Q709" s="4"/>
      <c r="R709" s="4"/>
      <c r="S709" s="4"/>
      <c r="T709" s="4"/>
      <c r="U709" s="172"/>
      <c r="V709" s="4"/>
      <c r="W709" s="4"/>
      <c r="X709" s="4"/>
      <c r="Y709" s="4"/>
      <c r="Z709" s="171"/>
      <c r="AA709" s="4"/>
      <c r="AB709" s="4"/>
      <c r="AC709" s="4"/>
      <c r="AD709" s="4"/>
      <c r="AE709" s="170"/>
      <c r="AF709" s="170"/>
      <c r="AG709" s="170"/>
      <c r="AH709" s="56"/>
      <c r="AI709" s="56"/>
      <c r="AJ709" s="4"/>
      <c r="AK709" s="4"/>
      <c r="AL709" s="4"/>
      <c r="AM709" s="4"/>
      <c r="AN709" s="56"/>
      <c r="AO709" s="56"/>
      <c r="AP709" s="4"/>
      <c r="AQ709" s="4"/>
      <c r="AR709" s="4"/>
      <c r="AS709" s="4"/>
      <c r="AT709" s="56"/>
      <c r="AU709" s="56"/>
      <c r="AV709" s="4"/>
      <c r="AW709" s="4"/>
      <c r="AX709" s="4"/>
      <c r="AY709" s="4"/>
      <c r="AZ709" s="56"/>
      <c r="BA709" s="56"/>
      <c r="BB709" s="4"/>
      <c r="BC709" s="4"/>
      <c r="BD709" s="4"/>
      <c r="BE709" s="4"/>
      <c r="BF709" s="56"/>
      <c r="BG709" s="56"/>
      <c r="BH709" s="4"/>
      <c r="BI709" s="4"/>
      <c r="BJ709" s="4"/>
      <c r="BK709" s="4"/>
      <c r="BL709" s="56"/>
      <c r="BM709" s="56"/>
      <c r="BN709" s="4"/>
      <c r="BO709" s="4"/>
      <c r="BP709" s="4"/>
      <c r="BQ709" s="4"/>
      <c r="BR709" s="4"/>
      <c r="BS709" s="4"/>
    </row>
    <row r="710">
      <c r="A710" s="172"/>
      <c r="B710" s="4"/>
      <c r="C710" s="4"/>
      <c r="D710" s="4"/>
      <c r="E710" s="4"/>
      <c r="F710" s="171"/>
      <c r="G710" s="4"/>
      <c r="H710" s="4"/>
      <c r="I710" s="4"/>
      <c r="J710" s="4"/>
      <c r="K710" s="172"/>
      <c r="L710" s="4"/>
      <c r="M710" s="4"/>
      <c r="N710" s="4"/>
      <c r="O710" s="4"/>
      <c r="P710" s="171"/>
      <c r="Q710" s="4"/>
      <c r="R710" s="4"/>
      <c r="S710" s="4"/>
      <c r="T710" s="4"/>
      <c r="U710" s="172"/>
      <c r="V710" s="4"/>
      <c r="W710" s="4"/>
      <c r="X710" s="4"/>
      <c r="Y710" s="4"/>
      <c r="Z710" s="171"/>
      <c r="AA710" s="4"/>
      <c r="AB710" s="4"/>
      <c r="AC710" s="4"/>
      <c r="AD710" s="4"/>
      <c r="AE710" s="170"/>
      <c r="AF710" s="170"/>
      <c r="AG710" s="170"/>
      <c r="AH710" s="56"/>
      <c r="AI710" s="56"/>
      <c r="AJ710" s="4"/>
      <c r="AK710" s="4"/>
      <c r="AL710" s="4"/>
      <c r="AM710" s="4"/>
      <c r="AN710" s="56"/>
      <c r="AO710" s="56"/>
      <c r="AP710" s="4"/>
      <c r="AQ710" s="4"/>
      <c r="AR710" s="4"/>
      <c r="AS710" s="4"/>
      <c r="AT710" s="56"/>
      <c r="AU710" s="56"/>
      <c r="AV710" s="4"/>
      <c r="AW710" s="4"/>
      <c r="AX710" s="4"/>
      <c r="AY710" s="4"/>
      <c r="AZ710" s="56"/>
      <c r="BA710" s="56"/>
      <c r="BB710" s="4"/>
      <c r="BC710" s="4"/>
      <c r="BD710" s="4"/>
      <c r="BE710" s="4"/>
      <c r="BF710" s="56"/>
      <c r="BG710" s="56"/>
      <c r="BH710" s="4"/>
      <c r="BI710" s="4"/>
      <c r="BJ710" s="4"/>
      <c r="BK710" s="4"/>
      <c r="BL710" s="56"/>
      <c r="BM710" s="56"/>
      <c r="BN710" s="4"/>
      <c r="BO710" s="4"/>
      <c r="BP710" s="4"/>
      <c r="BQ710" s="4"/>
      <c r="BR710" s="4"/>
      <c r="BS710" s="4"/>
    </row>
    <row r="711">
      <c r="A711" s="172"/>
      <c r="B711" s="4"/>
      <c r="C711" s="4"/>
      <c r="D711" s="4"/>
      <c r="E711" s="4"/>
      <c r="F711" s="171"/>
      <c r="G711" s="4"/>
      <c r="H711" s="4"/>
      <c r="I711" s="4"/>
      <c r="J711" s="4"/>
      <c r="K711" s="172"/>
      <c r="L711" s="4"/>
      <c r="M711" s="4"/>
      <c r="N711" s="4"/>
      <c r="O711" s="4"/>
      <c r="P711" s="171"/>
      <c r="Q711" s="4"/>
      <c r="R711" s="4"/>
      <c r="S711" s="4"/>
      <c r="T711" s="4"/>
      <c r="U711" s="172"/>
      <c r="V711" s="4"/>
      <c r="W711" s="4"/>
      <c r="X711" s="4"/>
      <c r="Y711" s="4"/>
      <c r="Z711" s="171"/>
      <c r="AA711" s="4"/>
      <c r="AB711" s="4"/>
      <c r="AC711" s="4"/>
      <c r="AD711" s="4"/>
      <c r="AE711" s="170"/>
      <c r="AF711" s="170"/>
      <c r="AG711" s="170"/>
      <c r="AH711" s="56"/>
      <c r="AI711" s="56"/>
      <c r="AJ711" s="4"/>
      <c r="AK711" s="4"/>
      <c r="AL711" s="4"/>
      <c r="AM711" s="4"/>
      <c r="AN711" s="56"/>
      <c r="AO711" s="56"/>
      <c r="AP711" s="4"/>
      <c r="AQ711" s="4"/>
      <c r="AR711" s="4"/>
      <c r="AS711" s="4"/>
      <c r="AT711" s="56"/>
      <c r="AU711" s="56"/>
      <c r="AV711" s="4"/>
      <c r="AW711" s="4"/>
      <c r="AX711" s="4"/>
      <c r="AY711" s="4"/>
      <c r="AZ711" s="56"/>
      <c r="BA711" s="56"/>
      <c r="BB711" s="4"/>
      <c r="BC711" s="4"/>
      <c r="BD711" s="4"/>
      <c r="BE711" s="4"/>
      <c r="BF711" s="56"/>
      <c r="BG711" s="56"/>
      <c r="BH711" s="4"/>
      <c r="BI711" s="4"/>
      <c r="BJ711" s="4"/>
      <c r="BK711" s="4"/>
      <c r="BL711" s="56"/>
      <c r="BM711" s="56"/>
      <c r="BN711" s="4"/>
      <c r="BO711" s="4"/>
      <c r="BP711" s="4"/>
      <c r="BQ711" s="4"/>
      <c r="BR711" s="4"/>
      <c r="BS711" s="4"/>
    </row>
    <row r="712">
      <c r="A712" s="172"/>
      <c r="B712" s="4"/>
      <c r="C712" s="4"/>
      <c r="D712" s="4"/>
      <c r="E712" s="4"/>
      <c r="F712" s="171"/>
      <c r="G712" s="4"/>
      <c r="H712" s="4"/>
      <c r="I712" s="4"/>
      <c r="J712" s="4"/>
      <c r="K712" s="172"/>
      <c r="L712" s="4"/>
      <c r="M712" s="4"/>
      <c r="N712" s="4"/>
      <c r="O712" s="4"/>
      <c r="P712" s="171"/>
      <c r="Q712" s="4"/>
      <c r="R712" s="4"/>
      <c r="S712" s="4"/>
      <c r="T712" s="4"/>
      <c r="U712" s="172"/>
      <c r="V712" s="4"/>
      <c r="W712" s="4"/>
      <c r="X712" s="4"/>
      <c r="Y712" s="4"/>
      <c r="Z712" s="171"/>
      <c r="AA712" s="4"/>
      <c r="AB712" s="4"/>
      <c r="AC712" s="4"/>
      <c r="AD712" s="4"/>
      <c r="AE712" s="170"/>
      <c r="AF712" s="170"/>
      <c r="AG712" s="170"/>
      <c r="AH712" s="56"/>
      <c r="AI712" s="56"/>
      <c r="AJ712" s="4"/>
      <c r="AK712" s="4"/>
      <c r="AL712" s="4"/>
      <c r="AM712" s="4"/>
      <c r="AN712" s="56"/>
      <c r="AO712" s="56"/>
      <c r="AP712" s="4"/>
      <c r="AQ712" s="4"/>
      <c r="AR712" s="4"/>
      <c r="AS712" s="4"/>
      <c r="AT712" s="56"/>
      <c r="AU712" s="56"/>
      <c r="AV712" s="4"/>
      <c r="AW712" s="4"/>
      <c r="AX712" s="4"/>
      <c r="AY712" s="4"/>
      <c r="AZ712" s="56"/>
      <c r="BA712" s="56"/>
      <c r="BB712" s="4"/>
      <c r="BC712" s="4"/>
      <c r="BD712" s="4"/>
      <c r="BE712" s="4"/>
      <c r="BF712" s="56"/>
      <c r="BG712" s="56"/>
      <c r="BH712" s="4"/>
      <c r="BI712" s="4"/>
      <c r="BJ712" s="4"/>
      <c r="BK712" s="4"/>
      <c r="BL712" s="56"/>
      <c r="BM712" s="56"/>
      <c r="BN712" s="4"/>
      <c r="BO712" s="4"/>
      <c r="BP712" s="4"/>
      <c r="BQ712" s="4"/>
      <c r="BR712" s="4"/>
      <c r="BS712" s="4"/>
    </row>
    <row r="713">
      <c r="A713" s="172"/>
      <c r="B713" s="4"/>
      <c r="C713" s="4"/>
      <c r="D713" s="4"/>
      <c r="E713" s="4"/>
      <c r="F713" s="171"/>
      <c r="G713" s="4"/>
      <c r="H713" s="4"/>
      <c r="I713" s="4"/>
      <c r="J713" s="4"/>
      <c r="K713" s="172"/>
      <c r="L713" s="4"/>
      <c r="M713" s="4"/>
      <c r="N713" s="4"/>
      <c r="O713" s="4"/>
      <c r="P713" s="171"/>
      <c r="Q713" s="4"/>
      <c r="R713" s="4"/>
      <c r="S713" s="4"/>
      <c r="T713" s="4"/>
      <c r="U713" s="172"/>
      <c r="V713" s="4"/>
      <c r="W713" s="4"/>
      <c r="X713" s="4"/>
      <c r="Y713" s="4"/>
      <c r="Z713" s="171"/>
      <c r="AA713" s="4"/>
      <c r="AB713" s="4"/>
      <c r="AC713" s="4"/>
      <c r="AD713" s="4"/>
      <c r="AE713" s="170"/>
      <c r="AF713" s="170"/>
      <c r="AG713" s="170"/>
      <c r="AH713" s="56"/>
      <c r="AI713" s="56"/>
      <c r="AJ713" s="4"/>
      <c r="AK713" s="4"/>
      <c r="AL713" s="4"/>
      <c r="AM713" s="4"/>
      <c r="AN713" s="56"/>
      <c r="AO713" s="56"/>
      <c r="AP713" s="4"/>
      <c r="AQ713" s="4"/>
      <c r="AR713" s="4"/>
      <c r="AS713" s="4"/>
      <c r="AT713" s="56"/>
      <c r="AU713" s="56"/>
      <c r="AV713" s="4"/>
      <c r="AW713" s="4"/>
      <c r="AX713" s="4"/>
      <c r="AY713" s="4"/>
      <c r="AZ713" s="56"/>
      <c r="BA713" s="56"/>
      <c r="BB713" s="4"/>
      <c r="BC713" s="4"/>
      <c r="BD713" s="4"/>
      <c r="BE713" s="4"/>
      <c r="BF713" s="56"/>
      <c r="BG713" s="56"/>
      <c r="BH713" s="4"/>
      <c r="BI713" s="4"/>
      <c r="BJ713" s="4"/>
      <c r="BK713" s="4"/>
      <c r="BL713" s="56"/>
      <c r="BM713" s="56"/>
      <c r="BN713" s="4"/>
      <c r="BO713" s="4"/>
      <c r="BP713" s="4"/>
      <c r="BQ713" s="4"/>
      <c r="BR713" s="4"/>
      <c r="BS713" s="4"/>
    </row>
    <row r="714">
      <c r="A714" s="172"/>
      <c r="B714" s="4"/>
      <c r="C714" s="4"/>
      <c r="D714" s="4"/>
      <c r="E714" s="4"/>
      <c r="F714" s="171"/>
      <c r="G714" s="4"/>
      <c r="H714" s="4"/>
      <c r="I714" s="4"/>
      <c r="J714" s="4"/>
      <c r="K714" s="172"/>
      <c r="L714" s="4"/>
      <c r="M714" s="4"/>
      <c r="N714" s="4"/>
      <c r="O714" s="4"/>
      <c r="P714" s="171"/>
      <c r="Q714" s="4"/>
      <c r="R714" s="4"/>
      <c r="S714" s="4"/>
      <c r="T714" s="4"/>
      <c r="U714" s="172"/>
      <c r="V714" s="4"/>
      <c r="W714" s="4"/>
      <c r="X714" s="4"/>
      <c r="Y714" s="4"/>
      <c r="Z714" s="171"/>
      <c r="AA714" s="4"/>
      <c r="AB714" s="4"/>
      <c r="AC714" s="4"/>
      <c r="AD714" s="4"/>
      <c r="AE714" s="170"/>
      <c r="AF714" s="170"/>
      <c r="AG714" s="170"/>
      <c r="AH714" s="56"/>
      <c r="AI714" s="56"/>
      <c r="AJ714" s="4"/>
      <c r="AK714" s="4"/>
      <c r="AL714" s="4"/>
      <c r="AM714" s="4"/>
      <c r="AN714" s="56"/>
      <c r="AO714" s="56"/>
      <c r="AP714" s="4"/>
      <c r="AQ714" s="4"/>
      <c r="AR714" s="4"/>
      <c r="AS714" s="4"/>
      <c r="AT714" s="56"/>
      <c r="AU714" s="56"/>
      <c r="AV714" s="4"/>
      <c r="AW714" s="4"/>
      <c r="AX714" s="4"/>
      <c r="AY714" s="4"/>
      <c r="AZ714" s="56"/>
      <c r="BA714" s="56"/>
      <c r="BB714" s="4"/>
      <c r="BC714" s="4"/>
      <c r="BD714" s="4"/>
      <c r="BE714" s="4"/>
      <c r="BF714" s="56"/>
      <c r="BG714" s="56"/>
      <c r="BH714" s="4"/>
      <c r="BI714" s="4"/>
      <c r="BJ714" s="4"/>
      <c r="BK714" s="4"/>
      <c r="BL714" s="56"/>
      <c r="BM714" s="56"/>
      <c r="BN714" s="4"/>
      <c r="BO714" s="4"/>
      <c r="BP714" s="4"/>
      <c r="BQ714" s="4"/>
      <c r="BR714" s="4"/>
      <c r="BS714" s="4"/>
    </row>
    <row r="715">
      <c r="A715" s="172"/>
      <c r="B715" s="4"/>
      <c r="C715" s="4"/>
      <c r="D715" s="4"/>
      <c r="E715" s="4"/>
      <c r="F715" s="171"/>
      <c r="G715" s="4"/>
      <c r="H715" s="4"/>
      <c r="I715" s="4"/>
      <c r="J715" s="4"/>
      <c r="K715" s="172"/>
      <c r="L715" s="4"/>
      <c r="M715" s="4"/>
      <c r="N715" s="4"/>
      <c r="O715" s="4"/>
      <c r="P715" s="171"/>
      <c r="Q715" s="4"/>
      <c r="R715" s="4"/>
      <c r="S715" s="4"/>
      <c r="T715" s="4"/>
      <c r="U715" s="172"/>
      <c r="V715" s="4"/>
      <c r="W715" s="4"/>
      <c r="X715" s="4"/>
      <c r="Y715" s="4"/>
      <c r="Z715" s="171"/>
      <c r="AA715" s="4"/>
      <c r="AB715" s="4"/>
      <c r="AC715" s="4"/>
      <c r="AD715" s="4"/>
      <c r="AE715" s="170"/>
      <c r="AF715" s="170"/>
      <c r="AG715" s="170"/>
      <c r="AH715" s="56"/>
      <c r="AI715" s="56"/>
      <c r="AJ715" s="4"/>
      <c r="AK715" s="4"/>
      <c r="AL715" s="4"/>
      <c r="AM715" s="4"/>
      <c r="AN715" s="56"/>
      <c r="AO715" s="56"/>
      <c r="AP715" s="4"/>
      <c r="AQ715" s="4"/>
      <c r="AR715" s="4"/>
      <c r="AS715" s="4"/>
      <c r="AT715" s="56"/>
      <c r="AU715" s="56"/>
      <c r="AV715" s="4"/>
      <c r="AW715" s="4"/>
      <c r="AX715" s="4"/>
      <c r="AY715" s="4"/>
      <c r="AZ715" s="56"/>
      <c r="BA715" s="56"/>
      <c r="BB715" s="4"/>
      <c r="BC715" s="4"/>
      <c r="BD715" s="4"/>
      <c r="BE715" s="4"/>
      <c r="BF715" s="56"/>
      <c r="BG715" s="56"/>
      <c r="BH715" s="4"/>
      <c r="BI715" s="4"/>
      <c r="BJ715" s="4"/>
      <c r="BK715" s="4"/>
      <c r="BL715" s="56"/>
      <c r="BM715" s="56"/>
      <c r="BN715" s="4"/>
      <c r="BO715" s="4"/>
      <c r="BP715" s="4"/>
      <c r="BQ715" s="4"/>
      <c r="BR715" s="4"/>
      <c r="BS715" s="4"/>
    </row>
    <row r="716">
      <c r="A716" s="172"/>
      <c r="B716" s="4"/>
      <c r="C716" s="4"/>
      <c r="D716" s="4"/>
      <c r="E716" s="4"/>
      <c r="F716" s="171"/>
      <c r="G716" s="4"/>
      <c r="H716" s="4"/>
      <c r="I716" s="4"/>
      <c r="J716" s="4"/>
      <c r="K716" s="172"/>
      <c r="L716" s="4"/>
      <c r="M716" s="4"/>
      <c r="N716" s="4"/>
      <c r="O716" s="4"/>
      <c r="P716" s="171"/>
      <c r="Q716" s="4"/>
      <c r="R716" s="4"/>
      <c r="S716" s="4"/>
      <c r="T716" s="4"/>
      <c r="U716" s="172"/>
      <c r="V716" s="4"/>
      <c r="W716" s="4"/>
      <c r="X716" s="4"/>
      <c r="Y716" s="4"/>
      <c r="Z716" s="171"/>
      <c r="AA716" s="4"/>
      <c r="AB716" s="4"/>
      <c r="AC716" s="4"/>
      <c r="AD716" s="4"/>
      <c r="AE716" s="170"/>
      <c r="AF716" s="170"/>
      <c r="AG716" s="170"/>
      <c r="AH716" s="56"/>
      <c r="AI716" s="56"/>
      <c r="AJ716" s="4"/>
      <c r="AK716" s="4"/>
      <c r="AL716" s="4"/>
      <c r="AM716" s="4"/>
      <c r="AN716" s="56"/>
      <c r="AO716" s="56"/>
      <c r="AP716" s="4"/>
      <c r="AQ716" s="4"/>
      <c r="AR716" s="4"/>
      <c r="AS716" s="4"/>
      <c r="AT716" s="56"/>
      <c r="AU716" s="56"/>
      <c r="AV716" s="4"/>
      <c r="AW716" s="4"/>
      <c r="AX716" s="4"/>
      <c r="AY716" s="4"/>
      <c r="AZ716" s="56"/>
      <c r="BA716" s="56"/>
      <c r="BB716" s="4"/>
      <c r="BC716" s="4"/>
      <c r="BD716" s="4"/>
      <c r="BE716" s="4"/>
      <c r="BF716" s="56"/>
      <c r="BG716" s="56"/>
      <c r="BH716" s="4"/>
      <c r="BI716" s="4"/>
      <c r="BJ716" s="4"/>
      <c r="BK716" s="4"/>
      <c r="BL716" s="56"/>
      <c r="BM716" s="56"/>
      <c r="BN716" s="4"/>
      <c r="BO716" s="4"/>
      <c r="BP716" s="4"/>
      <c r="BQ716" s="4"/>
      <c r="BR716" s="4"/>
      <c r="BS716" s="4"/>
    </row>
    <row r="717">
      <c r="A717" s="172"/>
      <c r="B717" s="4"/>
      <c r="C717" s="4"/>
      <c r="D717" s="4"/>
      <c r="E717" s="4"/>
      <c r="F717" s="171"/>
      <c r="G717" s="4"/>
      <c r="H717" s="4"/>
      <c r="I717" s="4"/>
      <c r="J717" s="4"/>
      <c r="K717" s="172"/>
      <c r="L717" s="4"/>
      <c r="M717" s="4"/>
      <c r="N717" s="4"/>
      <c r="O717" s="4"/>
      <c r="P717" s="171"/>
      <c r="Q717" s="4"/>
      <c r="R717" s="4"/>
      <c r="S717" s="4"/>
      <c r="T717" s="4"/>
      <c r="U717" s="172"/>
      <c r="V717" s="4"/>
      <c r="W717" s="4"/>
      <c r="X717" s="4"/>
      <c r="Y717" s="4"/>
      <c r="Z717" s="171"/>
      <c r="AA717" s="4"/>
      <c r="AB717" s="4"/>
      <c r="AC717" s="4"/>
      <c r="AD717" s="4"/>
      <c r="AE717" s="170"/>
      <c r="AF717" s="170"/>
      <c r="AG717" s="170"/>
      <c r="AH717" s="56"/>
      <c r="AI717" s="56"/>
      <c r="AJ717" s="4"/>
      <c r="AK717" s="4"/>
      <c r="AL717" s="4"/>
      <c r="AM717" s="4"/>
      <c r="AN717" s="56"/>
      <c r="AO717" s="56"/>
      <c r="AP717" s="4"/>
      <c r="AQ717" s="4"/>
      <c r="AR717" s="4"/>
      <c r="AS717" s="4"/>
      <c r="AT717" s="56"/>
      <c r="AU717" s="56"/>
      <c r="AV717" s="4"/>
      <c r="AW717" s="4"/>
      <c r="AX717" s="4"/>
      <c r="AY717" s="4"/>
      <c r="AZ717" s="56"/>
      <c r="BA717" s="56"/>
      <c r="BB717" s="4"/>
      <c r="BC717" s="4"/>
      <c r="BD717" s="4"/>
      <c r="BE717" s="4"/>
      <c r="BF717" s="56"/>
      <c r="BG717" s="56"/>
      <c r="BH717" s="4"/>
      <c r="BI717" s="4"/>
      <c r="BJ717" s="4"/>
      <c r="BK717" s="4"/>
      <c r="BL717" s="56"/>
      <c r="BM717" s="56"/>
      <c r="BN717" s="4"/>
      <c r="BO717" s="4"/>
      <c r="BP717" s="4"/>
      <c r="BQ717" s="4"/>
      <c r="BR717" s="4"/>
      <c r="BS717" s="4"/>
    </row>
    <row r="718">
      <c r="A718" s="172"/>
      <c r="B718" s="4"/>
      <c r="C718" s="4"/>
      <c r="D718" s="4"/>
      <c r="E718" s="4"/>
      <c r="F718" s="171"/>
      <c r="G718" s="4"/>
      <c r="H718" s="4"/>
      <c r="I718" s="4"/>
      <c r="J718" s="4"/>
      <c r="K718" s="172"/>
      <c r="L718" s="4"/>
      <c r="M718" s="4"/>
      <c r="N718" s="4"/>
      <c r="O718" s="4"/>
      <c r="P718" s="171"/>
      <c r="Q718" s="4"/>
      <c r="R718" s="4"/>
      <c r="S718" s="4"/>
      <c r="T718" s="4"/>
      <c r="U718" s="172"/>
      <c r="V718" s="4"/>
      <c r="W718" s="4"/>
      <c r="X718" s="4"/>
      <c r="Y718" s="4"/>
      <c r="Z718" s="171"/>
      <c r="AA718" s="4"/>
      <c r="AB718" s="4"/>
      <c r="AC718" s="4"/>
      <c r="AD718" s="4"/>
      <c r="AE718" s="170"/>
      <c r="AF718" s="170"/>
      <c r="AG718" s="170"/>
      <c r="AH718" s="56"/>
      <c r="AI718" s="56"/>
      <c r="AJ718" s="4"/>
      <c r="AK718" s="4"/>
      <c r="AL718" s="4"/>
      <c r="AM718" s="4"/>
      <c r="AN718" s="56"/>
      <c r="AO718" s="56"/>
      <c r="AP718" s="4"/>
      <c r="AQ718" s="4"/>
      <c r="AR718" s="4"/>
      <c r="AS718" s="4"/>
      <c r="AT718" s="56"/>
      <c r="AU718" s="56"/>
      <c r="AV718" s="4"/>
      <c r="AW718" s="4"/>
      <c r="AX718" s="4"/>
      <c r="AY718" s="4"/>
      <c r="AZ718" s="56"/>
      <c r="BA718" s="56"/>
      <c r="BB718" s="4"/>
      <c r="BC718" s="4"/>
      <c r="BD718" s="4"/>
      <c r="BE718" s="4"/>
      <c r="BF718" s="56"/>
      <c r="BG718" s="56"/>
      <c r="BH718" s="4"/>
      <c r="BI718" s="4"/>
      <c r="BJ718" s="4"/>
      <c r="BK718" s="4"/>
      <c r="BL718" s="56"/>
      <c r="BM718" s="56"/>
      <c r="BN718" s="4"/>
      <c r="BO718" s="4"/>
      <c r="BP718" s="4"/>
      <c r="BQ718" s="4"/>
      <c r="BR718" s="4"/>
      <c r="BS718" s="4"/>
    </row>
    <row r="719">
      <c r="A719" s="172"/>
      <c r="B719" s="4"/>
      <c r="C719" s="4"/>
      <c r="D719" s="4"/>
      <c r="E719" s="4"/>
      <c r="F719" s="171"/>
      <c r="G719" s="4"/>
      <c r="H719" s="4"/>
      <c r="I719" s="4"/>
      <c r="J719" s="4"/>
      <c r="K719" s="172"/>
      <c r="L719" s="4"/>
      <c r="M719" s="4"/>
      <c r="N719" s="4"/>
      <c r="O719" s="4"/>
      <c r="P719" s="171"/>
      <c r="Q719" s="4"/>
      <c r="R719" s="4"/>
      <c r="S719" s="4"/>
      <c r="T719" s="4"/>
      <c r="U719" s="172"/>
      <c r="V719" s="4"/>
      <c r="W719" s="4"/>
      <c r="X719" s="4"/>
      <c r="Y719" s="4"/>
      <c r="Z719" s="171"/>
      <c r="AA719" s="4"/>
      <c r="AB719" s="4"/>
      <c r="AC719" s="4"/>
      <c r="AD719" s="4"/>
      <c r="AE719" s="170"/>
      <c r="AF719" s="170"/>
      <c r="AG719" s="170"/>
      <c r="AH719" s="56"/>
      <c r="AI719" s="56"/>
      <c r="AJ719" s="4"/>
      <c r="AK719" s="4"/>
      <c r="AL719" s="4"/>
      <c r="AM719" s="4"/>
      <c r="AN719" s="56"/>
      <c r="AO719" s="56"/>
      <c r="AP719" s="4"/>
      <c r="AQ719" s="4"/>
      <c r="AR719" s="4"/>
      <c r="AS719" s="4"/>
      <c r="AT719" s="56"/>
      <c r="AU719" s="56"/>
      <c r="AV719" s="4"/>
      <c r="AW719" s="4"/>
      <c r="AX719" s="4"/>
      <c r="AY719" s="4"/>
      <c r="AZ719" s="56"/>
      <c r="BA719" s="56"/>
      <c r="BB719" s="4"/>
      <c r="BC719" s="4"/>
      <c r="BD719" s="4"/>
      <c r="BE719" s="4"/>
      <c r="BF719" s="56"/>
      <c r="BG719" s="56"/>
      <c r="BH719" s="4"/>
      <c r="BI719" s="4"/>
      <c r="BJ719" s="4"/>
      <c r="BK719" s="4"/>
      <c r="BL719" s="56"/>
      <c r="BM719" s="56"/>
      <c r="BN719" s="4"/>
      <c r="BO719" s="4"/>
      <c r="BP719" s="4"/>
      <c r="BQ719" s="4"/>
      <c r="BR719" s="4"/>
      <c r="BS719" s="4"/>
    </row>
    <row r="720">
      <c r="A720" s="172"/>
      <c r="B720" s="4"/>
      <c r="C720" s="4"/>
      <c r="D720" s="4"/>
      <c r="E720" s="4"/>
      <c r="F720" s="171"/>
      <c r="G720" s="4"/>
      <c r="H720" s="4"/>
      <c r="I720" s="4"/>
      <c r="J720" s="4"/>
      <c r="K720" s="172"/>
      <c r="L720" s="4"/>
      <c r="M720" s="4"/>
      <c r="N720" s="4"/>
      <c r="O720" s="4"/>
      <c r="P720" s="171"/>
      <c r="Q720" s="4"/>
      <c r="R720" s="4"/>
      <c r="S720" s="4"/>
      <c r="T720" s="4"/>
      <c r="U720" s="172"/>
      <c r="V720" s="4"/>
      <c r="W720" s="4"/>
      <c r="X720" s="4"/>
      <c r="Y720" s="4"/>
      <c r="Z720" s="171"/>
      <c r="AA720" s="4"/>
      <c r="AB720" s="4"/>
      <c r="AC720" s="4"/>
      <c r="AD720" s="4"/>
      <c r="AE720" s="170"/>
      <c r="AF720" s="170"/>
      <c r="AG720" s="170"/>
      <c r="AH720" s="56"/>
      <c r="AI720" s="56"/>
      <c r="AJ720" s="4"/>
      <c r="AK720" s="4"/>
      <c r="AL720" s="4"/>
      <c r="AM720" s="4"/>
      <c r="AN720" s="56"/>
      <c r="AO720" s="56"/>
      <c r="AP720" s="4"/>
      <c r="AQ720" s="4"/>
      <c r="AR720" s="4"/>
      <c r="AS720" s="4"/>
      <c r="AT720" s="56"/>
      <c r="AU720" s="56"/>
      <c r="AV720" s="4"/>
      <c r="AW720" s="4"/>
      <c r="AX720" s="4"/>
      <c r="AY720" s="4"/>
      <c r="AZ720" s="56"/>
      <c r="BA720" s="56"/>
      <c r="BB720" s="4"/>
      <c r="BC720" s="4"/>
      <c r="BD720" s="4"/>
      <c r="BE720" s="4"/>
      <c r="BF720" s="56"/>
      <c r="BG720" s="56"/>
      <c r="BH720" s="4"/>
      <c r="BI720" s="4"/>
      <c r="BJ720" s="4"/>
      <c r="BK720" s="4"/>
      <c r="BL720" s="56"/>
      <c r="BM720" s="56"/>
      <c r="BN720" s="4"/>
      <c r="BO720" s="4"/>
      <c r="BP720" s="4"/>
      <c r="BQ720" s="4"/>
      <c r="BR720" s="4"/>
      <c r="BS720" s="4"/>
    </row>
    <row r="721">
      <c r="A721" s="172"/>
      <c r="B721" s="4"/>
      <c r="C721" s="4"/>
      <c r="D721" s="4"/>
      <c r="E721" s="4"/>
      <c r="F721" s="171"/>
      <c r="G721" s="4"/>
      <c r="H721" s="4"/>
      <c r="I721" s="4"/>
      <c r="J721" s="4"/>
      <c r="K721" s="172"/>
      <c r="L721" s="4"/>
      <c r="M721" s="4"/>
      <c r="N721" s="4"/>
      <c r="O721" s="4"/>
      <c r="P721" s="171"/>
      <c r="Q721" s="4"/>
      <c r="R721" s="4"/>
      <c r="S721" s="4"/>
      <c r="T721" s="4"/>
      <c r="U721" s="172"/>
      <c r="V721" s="4"/>
      <c r="W721" s="4"/>
      <c r="X721" s="4"/>
      <c r="Y721" s="4"/>
      <c r="Z721" s="171"/>
      <c r="AA721" s="4"/>
      <c r="AB721" s="4"/>
      <c r="AC721" s="4"/>
      <c r="AD721" s="4"/>
      <c r="AE721" s="170"/>
      <c r="AF721" s="170"/>
      <c r="AG721" s="170"/>
      <c r="AH721" s="56"/>
      <c r="AI721" s="56"/>
      <c r="AJ721" s="4"/>
      <c r="AK721" s="4"/>
      <c r="AL721" s="4"/>
      <c r="AM721" s="4"/>
      <c r="AN721" s="56"/>
      <c r="AO721" s="56"/>
      <c r="AP721" s="4"/>
      <c r="AQ721" s="4"/>
      <c r="AR721" s="4"/>
      <c r="AS721" s="4"/>
      <c r="AT721" s="56"/>
      <c r="AU721" s="56"/>
      <c r="AV721" s="4"/>
      <c r="AW721" s="4"/>
      <c r="AX721" s="4"/>
      <c r="AY721" s="4"/>
      <c r="AZ721" s="56"/>
      <c r="BA721" s="56"/>
      <c r="BB721" s="4"/>
      <c r="BC721" s="4"/>
      <c r="BD721" s="4"/>
      <c r="BE721" s="4"/>
      <c r="BF721" s="56"/>
      <c r="BG721" s="56"/>
      <c r="BH721" s="4"/>
      <c r="BI721" s="4"/>
      <c r="BJ721" s="4"/>
      <c r="BK721" s="4"/>
      <c r="BL721" s="56"/>
      <c r="BM721" s="56"/>
      <c r="BN721" s="4"/>
      <c r="BO721" s="4"/>
      <c r="BP721" s="4"/>
      <c r="BQ721" s="4"/>
      <c r="BR721" s="4"/>
      <c r="BS721" s="4"/>
    </row>
    <row r="722">
      <c r="A722" s="172"/>
      <c r="B722" s="4"/>
      <c r="C722" s="4"/>
      <c r="D722" s="4"/>
      <c r="E722" s="4"/>
      <c r="F722" s="171"/>
      <c r="G722" s="4"/>
      <c r="H722" s="4"/>
      <c r="I722" s="4"/>
      <c r="J722" s="4"/>
      <c r="K722" s="172"/>
      <c r="L722" s="4"/>
      <c r="M722" s="4"/>
      <c r="N722" s="4"/>
      <c r="O722" s="4"/>
      <c r="P722" s="171"/>
      <c r="Q722" s="4"/>
      <c r="R722" s="4"/>
      <c r="S722" s="4"/>
      <c r="T722" s="4"/>
      <c r="U722" s="172"/>
      <c r="V722" s="4"/>
      <c r="W722" s="4"/>
      <c r="X722" s="4"/>
      <c r="Y722" s="4"/>
      <c r="Z722" s="171"/>
      <c r="AA722" s="4"/>
      <c r="AB722" s="4"/>
      <c r="AC722" s="4"/>
      <c r="AD722" s="4"/>
      <c r="AE722" s="170"/>
      <c r="AF722" s="170"/>
      <c r="AG722" s="170"/>
      <c r="AH722" s="56"/>
      <c r="AI722" s="56"/>
      <c r="AJ722" s="4"/>
      <c r="AK722" s="4"/>
      <c r="AL722" s="4"/>
      <c r="AM722" s="4"/>
      <c r="AN722" s="56"/>
      <c r="AO722" s="56"/>
      <c r="AP722" s="4"/>
      <c r="AQ722" s="4"/>
      <c r="AR722" s="4"/>
      <c r="AS722" s="4"/>
      <c r="AT722" s="56"/>
      <c r="AU722" s="56"/>
      <c r="AV722" s="4"/>
      <c r="AW722" s="4"/>
      <c r="AX722" s="4"/>
      <c r="AY722" s="4"/>
      <c r="AZ722" s="56"/>
      <c r="BA722" s="56"/>
      <c r="BB722" s="4"/>
      <c r="BC722" s="4"/>
      <c r="BD722" s="4"/>
      <c r="BE722" s="4"/>
      <c r="BF722" s="56"/>
      <c r="BG722" s="56"/>
      <c r="BH722" s="4"/>
      <c r="BI722" s="4"/>
      <c r="BJ722" s="4"/>
      <c r="BK722" s="4"/>
      <c r="BL722" s="56"/>
      <c r="BM722" s="56"/>
      <c r="BN722" s="4"/>
      <c r="BO722" s="4"/>
      <c r="BP722" s="4"/>
      <c r="BQ722" s="4"/>
      <c r="BR722" s="4"/>
      <c r="BS722" s="4"/>
    </row>
    <row r="723">
      <c r="A723" s="172"/>
      <c r="B723" s="4"/>
      <c r="C723" s="4"/>
      <c r="D723" s="4"/>
      <c r="E723" s="4"/>
      <c r="F723" s="171"/>
      <c r="G723" s="4"/>
      <c r="H723" s="4"/>
      <c r="I723" s="4"/>
      <c r="J723" s="4"/>
      <c r="K723" s="172"/>
      <c r="L723" s="4"/>
      <c r="M723" s="4"/>
      <c r="N723" s="4"/>
      <c r="O723" s="4"/>
      <c r="P723" s="171"/>
      <c r="Q723" s="4"/>
      <c r="R723" s="4"/>
      <c r="S723" s="4"/>
      <c r="T723" s="4"/>
      <c r="U723" s="172"/>
      <c r="V723" s="4"/>
      <c r="W723" s="4"/>
      <c r="X723" s="4"/>
      <c r="Y723" s="4"/>
      <c r="Z723" s="171"/>
      <c r="AA723" s="4"/>
      <c r="AB723" s="4"/>
      <c r="AC723" s="4"/>
      <c r="AD723" s="4"/>
      <c r="AE723" s="170"/>
      <c r="AF723" s="170"/>
      <c r="AG723" s="170"/>
      <c r="AH723" s="56"/>
      <c r="AI723" s="56"/>
      <c r="AJ723" s="4"/>
      <c r="AK723" s="4"/>
      <c r="AL723" s="4"/>
      <c r="AM723" s="4"/>
      <c r="AN723" s="56"/>
      <c r="AO723" s="56"/>
      <c r="AP723" s="4"/>
      <c r="AQ723" s="4"/>
      <c r="AR723" s="4"/>
      <c r="AS723" s="4"/>
      <c r="AT723" s="56"/>
      <c r="AU723" s="56"/>
      <c r="AV723" s="4"/>
      <c r="AW723" s="4"/>
      <c r="AX723" s="4"/>
      <c r="AY723" s="4"/>
      <c r="AZ723" s="56"/>
      <c r="BA723" s="56"/>
      <c r="BB723" s="4"/>
      <c r="BC723" s="4"/>
      <c r="BD723" s="4"/>
      <c r="BE723" s="4"/>
      <c r="BF723" s="56"/>
      <c r="BG723" s="56"/>
      <c r="BH723" s="4"/>
      <c r="BI723" s="4"/>
      <c r="BJ723" s="4"/>
      <c r="BK723" s="4"/>
      <c r="BL723" s="56"/>
      <c r="BM723" s="56"/>
      <c r="BN723" s="4"/>
      <c r="BO723" s="4"/>
      <c r="BP723" s="4"/>
      <c r="BQ723" s="4"/>
      <c r="BR723" s="4"/>
      <c r="BS723" s="4"/>
    </row>
    <row r="724">
      <c r="A724" s="172"/>
      <c r="B724" s="4"/>
      <c r="C724" s="4"/>
      <c r="D724" s="4"/>
      <c r="E724" s="4"/>
      <c r="F724" s="171"/>
      <c r="G724" s="4"/>
      <c r="H724" s="4"/>
      <c r="I724" s="4"/>
      <c r="J724" s="4"/>
      <c r="K724" s="172"/>
      <c r="L724" s="4"/>
      <c r="M724" s="4"/>
      <c r="N724" s="4"/>
      <c r="O724" s="4"/>
      <c r="P724" s="171"/>
      <c r="Q724" s="4"/>
      <c r="R724" s="4"/>
      <c r="S724" s="4"/>
      <c r="T724" s="4"/>
      <c r="U724" s="172"/>
      <c r="V724" s="4"/>
      <c r="W724" s="4"/>
      <c r="X724" s="4"/>
      <c r="Y724" s="4"/>
      <c r="Z724" s="171"/>
      <c r="AA724" s="4"/>
      <c r="AB724" s="4"/>
      <c r="AC724" s="4"/>
      <c r="AD724" s="4"/>
      <c r="AE724" s="170"/>
      <c r="AF724" s="170"/>
      <c r="AG724" s="170"/>
      <c r="AH724" s="56"/>
      <c r="AI724" s="56"/>
      <c r="AJ724" s="4"/>
      <c r="AK724" s="4"/>
      <c r="AL724" s="4"/>
      <c r="AM724" s="4"/>
      <c r="AN724" s="56"/>
      <c r="AO724" s="56"/>
      <c r="AP724" s="4"/>
      <c r="AQ724" s="4"/>
      <c r="AR724" s="4"/>
      <c r="AS724" s="4"/>
      <c r="AT724" s="56"/>
      <c r="AU724" s="56"/>
      <c r="AV724" s="4"/>
      <c r="AW724" s="4"/>
      <c r="AX724" s="4"/>
      <c r="AY724" s="4"/>
      <c r="AZ724" s="56"/>
      <c r="BA724" s="56"/>
      <c r="BB724" s="4"/>
      <c r="BC724" s="4"/>
      <c r="BD724" s="4"/>
      <c r="BE724" s="4"/>
      <c r="BF724" s="56"/>
      <c r="BG724" s="56"/>
      <c r="BH724" s="4"/>
      <c r="BI724" s="4"/>
      <c r="BJ724" s="4"/>
      <c r="BK724" s="4"/>
      <c r="BL724" s="56"/>
      <c r="BM724" s="56"/>
      <c r="BN724" s="4"/>
      <c r="BO724" s="4"/>
      <c r="BP724" s="4"/>
      <c r="BQ724" s="4"/>
      <c r="BR724" s="4"/>
      <c r="BS724" s="4"/>
    </row>
    <row r="725">
      <c r="A725" s="172"/>
      <c r="B725" s="4"/>
      <c r="C725" s="4"/>
      <c r="D725" s="4"/>
      <c r="E725" s="4"/>
      <c r="F725" s="171"/>
      <c r="G725" s="4"/>
      <c r="H725" s="4"/>
      <c r="I725" s="4"/>
      <c r="J725" s="4"/>
      <c r="K725" s="172"/>
      <c r="L725" s="4"/>
      <c r="M725" s="4"/>
      <c r="N725" s="4"/>
      <c r="O725" s="4"/>
      <c r="P725" s="171"/>
      <c r="Q725" s="4"/>
      <c r="R725" s="4"/>
      <c r="S725" s="4"/>
      <c r="T725" s="4"/>
      <c r="U725" s="172"/>
      <c r="V725" s="4"/>
      <c r="W725" s="4"/>
      <c r="X725" s="4"/>
      <c r="Y725" s="4"/>
      <c r="Z725" s="171"/>
      <c r="AA725" s="4"/>
      <c r="AB725" s="4"/>
      <c r="AC725" s="4"/>
      <c r="AD725" s="4"/>
      <c r="AE725" s="170"/>
      <c r="AF725" s="170"/>
      <c r="AG725" s="170"/>
      <c r="AH725" s="56"/>
      <c r="AI725" s="56"/>
      <c r="AJ725" s="4"/>
      <c r="AK725" s="4"/>
      <c r="AL725" s="4"/>
      <c r="AM725" s="4"/>
      <c r="AN725" s="56"/>
      <c r="AO725" s="56"/>
      <c r="AP725" s="4"/>
      <c r="AQ725" s="4"/>
      <c r="AR725" s="4"/>
      <c r="AS725" s="4"/>
      <c r="AT725" s="56"/>
      <c r="AU725" s="56"/>
      <c r="AV725" s="4"/>
      <c r="AW725" s="4"/>
      <c r="AX725" s="4"/>
      <c r="AY725" s="4"/>
      <c r="AZ725" s="56"/>
      <c r="BA725" s="56"/>
      <c r="BB725" s="4"/>
      <c r="BC725" s="4"/>
      <c r="BD725" s="4"/>
      <c r="BE725" s="4"/>
      <c r="BF725" s="56"/>
      <c r="BG725" s="56"/>
      <c r="BH725" s="4"/>
      <c r="BI725" s="4"/>
      <c r="BJ725" s="4"/>
      <c r="BK725" s="4"/>
      <c r="BL725" s="56"/>
      <c r="BM725" s="56"/>
      <c r="BN725" s="4"/>
      <c r="BO725" s="4"/>
      <c r="BP725" s="4"/>
      <c r="BQ725" s="4"/>
      <c r="BR725" s="4"/>
      <c r="BS725" s="4"/>
    </row>
    <row r="726">
      <c r="A726" s="172"/>
      <c r="B726" s="4"/>
      <c r="C726" s="4"/>
      <c r="D726" s="4"/>
      <c r="E726" s="4"/>
      <c r="F726" s="171"/>
      <c r="G726" s="4"/>
      <c r="H726" s="4"/>
      <c r="I726" s="4"/>
      <c r="J726" s="4"/>
      <c r="K726" s="172"/>
      <c r="L726" s="4"/>
      <c r="M726" s="4"/>
      <c r="N726" s="4"/>
      <c r="O726" s="4"/>
      <c r="P726" s="171"/>
      <c r="Q726" s="4"/>
      <c r="R726" s="4"/>
      <c r="S726" s="4"/>
      <c r="T726" s="4"/>
      <c r="U726" s="172"/>
      <c r="V726" s="4"/>
      <c r="W726" s="4"/>
      <c r="X726" s="4"/>
      <c r="Y726" s="4"/>
      <c r="Z726" s="171"/>
      <c r="AA726" s="4"/>
      <c r="AB726" s="4"/>
      <c r="AC726" s="4"/>
      <c r="AD726" s="4"/>
      <c r="AE726" s="170"/>
      <c r="AF726" s="170"/>
      <c r="AG726" s="170"/>
      <c r="AH726" s="56"/>
      <c r="AI726" s="56"/>
      <c r="AJ726" s="4"/>
      <c r="AK726" s="4"/>
      <c r="AL726" s="4"/>
      <c r="AM726" s="4"/>
      <c r="AN726" s="56"/>
      <c r="AO726" s="56"/>
      <c r="AP726" s="4"/>
      <c r="AQ726" s="4"/>
      <c r="AR726" s="4"/>
      <c r="AS726" s="4"/>
      <c r="AT726" s="56"/>
      <c r="AU726" s="56"/>
      <c r="AV726" s="4"/>
      <c r="AW726" s="4"/>
      <c r="AX726" s="4"/>
      <c r="AY726" s="4"/>
      <c r="AZ726" s="56"/>
      <c r="BA726" s="56"/>
      <c r="BB726" s="4"/>
      <c r="BC726" s="4"/>
      <c r="BD726" s="4"/>
      <c r="BE726" s="4"/>
      <c r="BF726" s="56"/>
      <c r="BG726" s="56"/>
      <c r="BH726" s="4"/>
      <c r="BI726" s="4"/>
      <c r="BJ726" s="4"/>
      <c r="BK726" s="4"/>
      <c r="BL726" s="56"/>
      <c r="BM726" s="56"/>
      <c r="BN726" s="4"/>
      <c r="BO726" s="4"/>
      <c r="BP726" s="4"/>
      <c r="BQ726" s="4"/>
      <c r="BR726" s="4"/>
      <c r="BS726" s="4"/>
    </row>
    <row r="727">
      <c r="A727" s="172"/>
      <c r="B727" s="4"/>
      <c r="C727" s="4"/>
      <c r="D727" s="4"/>
      <c r="E727" s="4"/>
      <c r="F727" s="171"/>
      <c r="G727" s="4"/>
      <c r="H727" s="4"/>
      <c r="I727" s="4"/>
      <c r="J727" s="4"/>
      <c r="K727" s="172"/>
      <c r="L727" s="4"/>
      <c r="M727" s="4"/>
      <c r="N727" s="4"/>
      <c r="O727" s="4"/>
      <c r="P727" s="171"/>
      <c r="Q727" s="4"/>
      <c r="R727" s="4"/>
      <c r="S727" s="4"/>
      <c r="T727" s="4"/>
      <c r="U727" s="172"/>
      <c r="V727" s="4"/>
      <c r="W727" s="4"/>
      <c r="X727" s="4"/>
      <c r="Y727" s="4"/>
      <c r="Z727" s="171"/>
      <c r="AA727" s="4"/>
      <c r="AB727" s="4"/>
      <c r="AC727" s="4"/>
      <c r="AD727" s="4"/>
      <c r="AE727" s="170"/>
      <c r="AF727" s="170"/>
      <c r="AG727" s="170"/>
      <c r="AH727" s="56"/>
      <c r="AI727" s="56"/>
      <c r="AJ727" s="4"/>
      <c r="AK727" s="4"/>
      <c r="AL727" s="4"/>
      <c r="AM727" s="4"/>
      <c r="AN727" s="56"/>
      <c r="AO727" s="56"/>
      <c r="AP727" s="4"/>
      <c r="AQ727" s="4"/>
      <c r="AR727" s="4"/>
      <c r="AS727" s="4"/>
      <c r="AT727" s="56"/>
      <c r="AU727" s="56"/>
      <c r="AV727" s="4"/>
      <c r="AW727" s="4"/>
      <c r="AX727" s="4"/>
      <c r="AY727" s="4"/>
      <c r="AZ727" s="56"/>
      <c r="BA727" s="56"/>
      <c r="BB727" s="4"/>
      <c r="BC727" s="4"/>
      <c r="BD727" s="4"/>
      <c r="BE727" s="4"/>
      <c r="BF727" s="56"/>
      <c r="BG727" s="56"/>
      <c r="BH727" s="4"/>
      <c r="BI727" s="4"/>
      <c r="BJ727" s="4"/>
      <c r="BK727" s="4"/>
      <c r="BL727" s="56"/>
      <c r="BM727" s="56"/>
      <c r="BN727" s="4"/>
      <c r="BO727" s="4"/>
      <c r="BP727" s="4"/>
      <c r="BQ727" s="4"/>
      <c r="BR727" s="4"/>
      <c r="BS727" s="4"/>
    </row>
    <row r="728">
      <c r="A728" s="172"/>
      <c r="B728" s="4"/>
      <c r="C728" s="4"/>
      <c r="D728" s="4"/>
      <c r="E728" s="4"/>
      <c r="F728" s="171"/>
      <c r="G728" s="4"/>
      <c r="H728" s="4"/>
      <c r="I728" s="4"/>
      <c r="J728" s="4"/>
      <c r="K728" s="172"/>
      <c r="L728" s="4"/>
      <c r="M728" s="4"/>
      <c r="N728" s="4"/>
      <c r="O728" s="4"/>
      <c r="P728" s="171"/>
      <c r="Q728" s="4"/>
      <c r="R728" s="4"/>
      <c r="S728" s="4"/>
      <c r="T728" s="4"/>
      <c r="U728" s="172"/>
      <c r="V728" s="4"/>
      <c r="W728" s="4"/>
      <c r="X728" s="4"/>
      <c r="Y728" s="4"/>
      <c r="Z728" s="171"/>
      <c r="AA728" s="4"/>
      <c r="AB728" s="4"/>
      <c r="AC728" s="4"/>
      <c r="AD728" s="4"/>
      <c r="AE728" s="170"/>
      <c r="AF728" s="170"/>
      <c r="AG728" s="170"/>
      <c r="AH728" s="56"/>
      <c r="AI728" s="56"/>
      <c r="AJ728" s="4"/>
      <c r="AK728" s="4"/>
      <c r="AL728" s="4"/>
      <c r="AM728" s="4"/>
      <c r="AN728" s="56"/>
      <c r="AO728" s="56"/>
      <c r="AP728" s="4"/>
      <c r="AQ728" s="4"/>
      <c r="AR728" s="4"/>
      <c r="AS728" s="4"/>
      <c r="AT728" s="56"/>
      <c r="AU728" s="56"/>
      <c r="AV728" s="4"/>
      <c r="AW728" s="4"/>
      <c r="AX728" s="4"/>
      <c r="AY728" s="4"/>
      <c r="AZ728" s="56"/>
      <c r="BA728" s="56"/>
      <c r="BB728" s="4"/>
      <c r="BC728" s="4"/>
      <c r="BD728" s="4"/>
      <c r="BE728" s="4"/>
      <c r="BF728" s="56"/>
      <c r="BG728" s="56"/>
      <c r="BH728" s="4"/>
      <c r="BI728" s="4"/>
      <c r="BJ728" s="4"/>
      <c r="BK728" s="4"/>
      <c r="BL728" s="56"/>
      <c r="BM728" s="56"/>
      <c r="BN728" s="4"/>
      <c r="BO728" s="4"/>
      <c r="BP728" s="4"/>
      <c r="BQ728" s="4"/>
      <c r="BR728" s="4"/>
      <c r="BS728" s="4"/>
    </row>
    <row r="729">
      <c r="A729" s="172"/>
      <c r="B729" s="4"/>
      <c r="C729" s="4"/>
      <c r="D729" s="4"/>
      <c r="E729" s="4"/>
      <c r="F729" s="171"/>
      <c r="G729" s="4"/>
      <c r="H729" s="4"/>
      <c r="I729" s="4"/>
      <c r="J729" s="4"/>
      <c r="K729" s="172"/>
      <c r="L729" s="4"/>
      <c r="M729" s="4"/>
      <c r="N729" s="4"/>
      <c r="O729" s="4"/>
      <c r="P729" s="171"/>
      <c r="Q729" s="4"/>
      <c r="R729" s="4"/>
      <c r="S729" s="4"/>
      <c r="T729" s="4"/>
      <c r="U729" s="172"/>
      <c r="V729" s="4"/>
      <c r="W729" s="4"/>
      <c r="X729" s="4"/>
      <c r="Y729" s="4"/>
      <c r="Z729" s="171"/>
      <c r="AA729" s="4"/>
      <c r="AB729" s="4"/>
      <c r="AC729" s="4"/>
      <c r="AD729" s="4"/>
      <c r="AE729" s="170"/>
      <c r="AF729" s="170"/>
      <c r="AG729" s="170"/>
      <c r="AH729" s="56"/>
      <c r="AI729" s="56"/>
      <c r="AJ729" s="4"/>
      <c r="AK729" s="4"/>
      <c r="AL729" s="4"/>
      <c r="AM729" s="4"/>
      <c r="AN729" s="56"/>
      <c r="AO729" s="56"/>
      <c r="AP729" s="4"/>
      <c r="AQ729" s="4"/>
      <c r="AR729" s="4"/>
      <c r="AS729" s="4"/>
      <c r="AT729" s="56"/>
      <c r="AU729" s="56"/>
      <c r="AV729" s="4"/>
      <c r="AW729" s="4"/>
      <c r="AX729" s="4"/>
      <c r="AY729" s="4"/>
      <c r="AZ729" s="56"/>
      <c r="BA729" s="56"/>
      <c r="BB729" s="4"/>
      <c r="BC729" s="4"/>
      <c r="BD729" s="4"/>
      <c r="BE729" s="4"/>
      <c r="BF729" s="56"/>
      <c r="BG729" s="56"/>
      <c r="BH729" s="4"/>
      <c r="BI729" s="4"/>
      <c r="BJ729" s="4"/>
      <c r="BK729" s="4"/>
      <c r="BL729" s="56"/>
      <c r="BM729" s="56"/>
      <c r="BN729" s="4"/>
      <c r="BO729" s="4"/>
      <c r="BP729" s="4"/>
      <c r="BQ729" s="4"/>
      <c r="BR729" s="4"/>
      <c r="BS729" s="4"/>
    </row>
    <row r="730">
      <c r="A730" s="172"/>
      <c r="B730" s="4"/>
      <c r="C730" s="4"/>
      <c r="D730" s="4"/>
      <c r="E730" s="4"/>
      <c r="F730" s="171"/>
      <c r="G730" s="4"/>
      <c r="H730" s="4"/>
      <c r="I730" s="4"/>
      <c r="J730" s="4"/>
      <c r="K730" s="172"/>
      <c r="L730" s="4"/>
      <c r="M730" s="4"/>
      <c r="N730" s="4"/>
      <c r="O730" s="4"/>
      <c r="P730" s="171"/>
      <c r="Q730" s="4"/>
      <c r="R730" s="4"/>
      <c r="S730" s="4"/>
      <c r="T730" s="4"/>
      <c r="U730" s="172"/>
      <c r="V730" s="4"/>
      <c r="W730" s="4"/>
      <c r="X730" s="4"/>
      <c r="Y730" s="4"/>
      <c r="Z730" s="171"/>
      <c r="AA730" s="4"/>
      <c r="AB730" s="4"/>
      <c r="AC730" s="4"/>
      <c r="AD730" s="4"/>
      <c r="AE730" s="170"/>
      <c r="AF730" s="170"/>
      <c r="AG730" s="170"/>
      <c r="AH730" s="56"/>
      <c r="AI730" s="56"/>
      <c r="AJ730" s="4"/>
      <c r="AK730" s="4"/>
      <c r="AL730" s="4"/>
      <c r="AM730" s="4"/>
      <c r="AN730" s="56"/>
      <c r="AO730" s="56"/>
      <c r="AP730" s="4"/>
      <c r="AQ730" s="4"/>
      <c r="AR730" s="4"/>
      <c r="AS730" s="4"/>
      <c r="AT730" s="56"/>
      <c r="AU730" s="56"/>
      <c r="AV730" s="4"/>
      <c r="AW730" s="4"/>
      <c r="AX730" s="4"/>
      <c r="AY730" s="4"/>
      <c r="AZ730" s="56"/>
      <c r="BA730" s="56"/>
      <c r="BB730" s="4"/>
      <c r="BC730" s="4"/>
      <c r="BD730" s="4"/>
      <c r="BE730" s="4"/>
      <c r="BF730" s="56"/>
      <c r="BG730" s="56"/>
      <c r="BH730" s="4"/>
      <c r="BI730" s="4"/>
      <c r="BJ730" s="4"/>
      <c r="BK730" s="4"/>
      <c r="BL730" s="56"/>
      <c r="BM730" s="56"/>
      <c r="BN730" s="4"/>
      <c r="BO730" s="4"/>
      <c r="BP730" s="4"/>
      <c r="BQ730" s="4"/>
      <c r="BR730" s="4"/>
      <c r="BS730" s="4"/>
    </row>
    <row r="731">
      <c r="A731" s="172"/>
      <c r="B731" s="4"/>
      <c r="C731" s="4"/>
      <c r="D731" s="4"/>
      <c r="E731" s="4"/>
      <c r="F731" s="171"/>
      <c r="G731" s="4"/>
      <c r="H731" s="4"/>
      <c r="I731" s="4"/>
      <c r="J731" s="4"/>
      <c r="K731" s="172"/>
      <c r="L731" s="4"/>
      <c r="M731" s="4"/>
      <c r="N731" s="4"/>
      <c r="O731" s="4"/>
      <c r="P731" s="171"/>
      <c r="Q731" s="4"/>
      <c r="R731" s="4"/>
      <c r="S731" s="4"/>
      <c r="T731" s="4"/>
      <c r="U731" s="172"/>
      <c r="V731" s="4"/>
      <c r="W731" s="4"/>
      <c r="X731" s="4"/>
      <c r="Y731" s="4"/>
      <c r="Z731" s="171"/>
      <c r="AA731" s="4"/>
      <c r="AB731" s="4"/>
      <c r="AC731" s="4"/>
      <c r="AD731" s="4"/>
      <c r="AE731" s="170"/>
      <c r="AF731" s="170"/>
      <c r="AG731" s="170"/>
      <c r="AH731" s="56"/>
      <c r="AI731" s="56"/>
      <c r="AJ731" s="4"/>
      <c r="AK731" s="4"/>
      <c r="AL731" s="4"/>
      <c r="AM731" s="4"/>
      <c r="AN731" s="56"/>
      <c r="AO731" s="56"/>
      <c r="AP731" s="4"/>
      <c r="AQ731" s="4"/>
      <c r="AR731" s="4"/>
      <c r="AS731" s="4"/>
      <c r="AT731" s="56"/>
      <c r="AU731" s="56"/>
      <c r="AV731" s="4"/>
      <c r="AW731" s="4"/>
      <c r="AX731" s="4"/>
      <c r="AY731" s="4"/>
      <c r="AZ731" s="56"/>
      <c r="BA731" s="56"/>
      <c r="BB731" s="4"/>
      <c r="BC731" s="4"/>
      <c r="BD731" s="4"/>
      <c r="BE731" s="4"/>
      <c r="BF731" s="56"/>
      <c r="BG731" s="56"/>
      <c r="BH731" s="4"/>
      <c r="BI731" s="4"/>
      <c r="BJ731" s="4"/>
      <c r="BK731" s="4"/>
      <c r="BL731" s="56"/>
      <c r="BM731" s="56"/>
      <c r="BN731" s="4"/>
      <c r="BO731" s="4"/>
      <c r="BP731" s="4"/>
      <c r="BQ731" s="4"/>
      <c r="BR731" s="4"/>
      <c r="BS731" s="4"/>
    </row>
    <row r="732">
      <c r="A732" s="172"/>
      <c r="B732" s="4"/>
      <c r="C732" s="4"/>
      <c r="D732" s="4"/>
      <c r="E732" s="4"/>
      <c r="F732" s="171"/>
      <c r="G732" s="4"/>
      <c r="H732" s="4"/>
      <c r="I732" s="4"/>
      <c r="J732" s="4"/>
      <c r="K732" s="172"/>
      <c r="L732" s="4"/>
      <c r="M732" s="4"/>
      <c r="N732" s="4"/>
      <c r="O732" s="4"/>
      <c r="P732" s="171"/>
      <c r="Q732" s="4"/>
      <c r="R732" s="4"/>
      <c r="S732" s="4"/>
      <c r="T732" s="4"/>
      <c r="U732" s="172"/>
      <c r="V732" s="4"/>
      <c r="W732" s="4"/>
      <c r="X732" s="4"/>
      <c r="Y732" s="4"/>
      <c r="Z732" s="171"/>
      <c r="AA732" s="4"/>
      <c r="AB732" s="4"/>
      <c r="AC732" s="4"/>
      <c r="AD732" s="4"/>
      <c r="AE732" s="170"/>
      <c r="AF732" s="170"/>
      <c r="AG732" s="170"/>
      <c r="AH732" s="56"/>
      <c r="AI732" s="56"/>
      <c r="AJ732" s="4"/>
      <c r="AK732" s="4"/>
      <c r="AL732" s="4"/>
      <c r="AM732" s="4"/>
      <c r="AN732" s="56"/>
      <c r="AO732" s="56"/>
      <c r="AP732" s="4"/>
      <c r="AQ732" s="4"/>
      <c r="AR732" s="4"/>
      <c r="AS732" s="4"/>
      <c r="AT732" s="56"/>
      <c r="AU732" s="56"/>
      <c r="AV732" s="4"/>
      <c r="AW732" s="4"/>
      <c r="AX732" s="4"/>
      <c r="AY732" s="4"/>
      <c r="AZ732" s="56"/>
      <c r="BA732" s="56"/>
      <c r="BB732" s="4"/>
      <c r="BC732" s="4"/>
      <c r="BD732" s="4"/>
      <c r="BE732" s="4"/>
      <c r="BF732" s="56"/>
      <c r="BG732" s="56"/>
      <c r="BH732" s="4"/>
      <c r="BI732" s="4"/>
      <c r="BJ732" s="4"/>
      <c r="BK732" s="4"/>
      <c r="BL732" s="56"/>
      <c r="BM732" s="56"/>
      <c r="BN732" s="4"/>
      <c r="BO732" s="4"/>
      <c r="BP732" s="4"/>
      <c r="BQ732" s="4"/>
      <c r="BR732" s="4"/>
      <c r="BS732" s="4"/>
    </row>
    <row r="733">
      <c r="A733" s="172"/>
      <c r="B733" s="4"/>
      <c r="C733" s="4"/>
      <c r="D733" s="4"/>
      <c r="E733" s="4"/>
      <c r="F733" s="171"/>
      <c r="G733" s="4"/>
      <c r="H733" s="4"/>
      <c r="I733" s="4"/>
      <c r="J733" s="4"/>
      <c r="K733" s="172"/>
      <c r="L733" s="4"/>
      <c r="M733" s="4"/>
      <c r="N733" s="4"/>
      <c r="O733" s="4"/>
      <c r="P733" s="171"/>
      <c r="Q733" s="4"/>
      <c r="R733" s="4"/>
      <c r="S733" s="4"/>
      <c r="T733" s="4"/>
      <c r="U733" s="172"/>
      <c r="V733" s="4"/>
      <c r="W733" s="4"/>
      <c r="X733" s="4"/>
      <c r="Y733" s="4"/>
      <c r="Z733" s="171"/>
      <c r="AA733" s="4"/>
      <c r="AB733" s="4"/>
      <c r="AC733" s="4"/>
      <c r="AD733" s="4"/>
      <c r="AE733" s="170"/>
      <c r="AF733" s="170"/>
      <c r="AG733" s="170"/>
      <c r="AH733" s="56"/>
      <c r="AI733" s="56"/>
      <c r="AJ733" s="4"/>
      <c r="AK733" s="4"/>
      <c r="AL733" s="4"/>
      <c r="AM733" s="4"/>
      <c r="AN733" s="56"/>
      <c r="AO733" s="56"/>
      <c r="AP733" s="4"/>
      <c r="AQ733" s="4"/>
      <c r="AR733" s="4"/>
      <c r="AS733" s="4"/>
      <c r="AT733" s="56"/>
      <c r="AU733" s="56"/>
      <c r="AV733" s="4"/>
      <c r="AW733" s="4"/>
      <c r="AX733" s="4"/>
      <c r="AY733" s="4"/>
      <c r="AZ733" s="56"/>
      <c r="BA733" s="56"/>
      <c r="BB733" s="4"/>
      <c r="BC733" s="4"/>
      <c r="BD733" s="4"/>
      <c r="BE733" s="4"/>
      <c r="BF733" s="56"/>
      <c r="BG733" s="56"/>
      <c r="BH733" s="4"/>
      <c r="BI733" s="4"/>
      <c r="BJ733" s="4"/>
      <c r="BK733" s="4"/>
      <c r="BL733" s="56"/>
      <c r="BM733" s="56"/>
      <c r="BN733" s="4"/>
      <c r="BO733" s="4"/>
      <c r="BP733" s="4"/>
      <c r="BQ733" s="4"/>
      <c r="BR733" s="4"/>
      <c r="BS733" s="4"/>
    </row>
    <row r="734">
      <c r="A734" s="172"/>
      <c r="B734" s="4"/>
      <c r="C734" s="4"/>
      <c r="D734" s="4"/>
      <c r="E734" s="4"/>
      <c r="F734" s="171"/>
      <c r="G734" s="4"/>
      <c r="H734" s="4"/>
      <c r="I734" s="4"/>
      <c r="J734" s="4"/>
      <c r="K734" s="172"/>
      <c r="L734" s="4"/>
      <c r="M734" s="4"/>
      <c r="N734" s="4"/>
      <c r="O734" s="4"/>
      <c r="P734" s="171"/>
      <c r="Q734" s="4"/>
      <c r="R734" s="4"/>
      <c r="S734" s="4"/>
      <c r="T734" s="4"/>
      <c r="U734" s="172"/>
      <c r="V734" s="4"/>
      <c r="W734" s="4"/>
      <c r="X734" s="4"/>
      <c r="Y734" s="4"/>
      <c r="Z734" s="171"/>
      <c r="AA734" s="4"/>
      <c r="AB734" s="4"/>
      <c r="AC734" s="4"/>
      <c r="AD734" s="4"/>
      <c r="AE734" s="170"/>
      <c r="AF734" s="170"/>
      <c r="AG734" s="170"/>
      <c r="AH734" s="56"/>
      <c r="AI734" s="56"/>
      <c r="AJ734" s="4"/>
      <c r="AK734" s="4"/>
      <c r="AL734" s="4"/>
      <c r="AM734" s="4"/>
      <c r="AN734" s="56"/>
      <c r="AO734" s="56"/>
      <c r="AP734" s="4"/>
      <c r="AQ734" s="4"/>
      <c r="AR734" s="4"/>
      <c r="AS734" s="4"/>
      <c r="AT734" s="56"/>
      <c r="AU734" s="56"/>
      <c r="AV734" s="4"/>
      <c r="AW734" s="4"/>
      <c r="AX734" s="4"/>
      <c r="AY734" s="4"/>
      <c r="AZ734" s="56"/>
      <c r="BA734" s="56"/>
      <c r="BB734" s="4"/>
      <c r="BC734" s="4"/>
      <c r="BD734" s="4"/>
      <c r="BE734" s="4"/>
      <c r="BF734" s="56"/>
      <c r="BG734" s="56"/>
      <c r="BH734" s="4"/>
      <c r="BI734" s="4"/>
      <c r="BJ734" s="4"/>
      <c r="BK734" s="4"/>
      <c r="BL734" s="56"/>
      <c r="BM734" s="56"/>
      <c r="BN734" s="4"/>
      <c r="BO734" s="4"/>
      <c r="BP734" s="4"/>
      <c r="BQ734" s="4"/>
      <c r="BR734" s="4"/>
      <c r="BS734" s="4"/>
    </row>
    <row r="735">
      <c r="A735" s="172"/>
      <c r="B735" s="4"/>
      <c r="C735" s="4"/>
      <c r="D735" s="4"/>
      <c r="E735" s="4"/>
      <c r="F735" s="171"/>
      <c r="G735" s="4"/>
      <c r="H735" s="4"/>
      <c r="I735" s="4"/>
      <c r="J735" s="4"/>
      <c r="K735" s="172"/>
      <c r="L735" s="4"/>
      <c r="M735" s="4"/>
      <c r="N735" s="4"/>
      <c r="O735" s="4"/>
      <c r="P735" s="171"/>
      <c r="Q735" s="4"/>
      <c r="R735" s="4"/>
      <c r="S735" s="4"/>
      <c r="T735" s="4"/>
      <c r="U735" s="172"/>
      <c r="V735" s="4"/>
      <c r="W735" s="4"/>
      <c r="X735" s="4"/>
      <c r="Y735" s="4"/>
      <c r="Z735" s="171"/>
      <c r="AA735" s="4"/>
      <c r="AB735" s="4"/>
      <c r="AC735" s="4"/>
      <c r="AD735" s="4"/>
      <c r="AE735" s="170"/>
      <c r="AF735" s="170"/>
      <c r="AG735" s="170"/>
      <c r="AH735" s="56"/>
      <c r="AI735" s="56"/>
      <c r="AJ735" s="4"/>
      <c r="AK735" s="4"/>
      <c r="AL735" s="4"/>
      <c r="AM735" s="4"/>
      <c r="AN735" s="56"/>
      <c r="AO735" s="56"/>
      <c r="AP735" s="4"/>
      <c r="AQ735" s="4"/>
      <c r="AR735" s="4"/>
      <c r="AS735" s="4"/>
      <c r="AT735" s="56"/>
      <c r="AU735" s="56"/>
      <c r="AV735" s="4"/>
      <c r="AW735" s="4"/>
      <c r="AX735" s="4"/>
      <c r="AY735" s="4"/>
      <c r="AZ735" s="56"/>
      <c r="BA735" s="56"/>
      <c r="BB735" s="4"/>
      <c r="BC735" s="4"/>
      <c r="BD735" s="4"/>
      <c r="BE735" s="4"/>
      <c r="BF735" s="56"/>
      <c r="BG735" s="56"/>
      <c r="BH735" s="4"/>
      <c r="BI735" s="4"/>
      <c r="BJ735" s="4"/>
      <c r="BK735" s="4"/>
      <c r="BL735" s="56"/>
      <c r="BM735" s="56"/>
      <c r="BN735" s="4"/>
      <c r="BO735" s="4"/>
      <c r="BP735" s="4"/>
      <c r="BQ735" s="4"/>
      <c r="BR735" s="4"/>
      <c r="BS735" s="4"/>
    </row>
    <row r="736">
      <c r="A736" s="172"/>
      <c r="B736" s="4"/>
      <c r="C736" s="4"/>
      <c r="D736" s="4"/>
      <c r="E736" s="4"/>
      <c r="F736" s="171"/>
      <c r="G736" s="4"/>
      <c r="H736" s="4"/>
      <c r="I736" s="4"/>
      <c r="J736" s="4"/>
      <c r="K736" s="172"/>
      <c r="L736" s="4"/>
      <c r="M736" s="4"/>
      <c r="N736" s="4"/>
      <c r="O736" s="4"/>
      <c r="P736" s="171"/>
      <c r="Q736" s="4"/>
      <c r="R736" s="4"/>
      <c r="S736" s="4"/>
      <c r="T736" s="4"/>
      <c r="U736" s="172"/>
      <c r="V736" s="4"/>
      <c r="W736" s="4"/>
      <c r="X736" s="4"/>
      <c r="Y736" s="4"/>
      <c r="Z736" s="171"/>
      <c r="AA736" s="4"/>
      <c r="AB736" s="4"/>
      <c r="AC736" s="4"/>
      <c r="AD736" s="4"/>
      <c r="AE736" s="170"/>
      <c r="AF736" s="170"/>
      <c r="AG736" s="170"/>
      <c r="AH736" s="56"/>
      <c r="AI736" s="56"/>
      <c r="AJ736" s="4"/>
      <c r="AK736" s="4"/>
      <c r="AL736" s="4"/>
      <c r="AM736" s="4"/>
      <c r="AN736" s="56"/>
      <c r="AO736" s="56"/>
      <c r="AP736" s="4"/>
      <c r="AQ736" s="4"/>
      <c r="AR736" s="4"/>
      <c r="AS736" s="4"/>
      <c r="AT736" s="56"/>
      <c r="AU736" s="56"/>
      <c r="AV736" s="4"/>
      <c r="AW736" s="4"/>
      <c r="AX736" s="4"/>
      <c r="AY736" s="4"/>
      <c r="AZ736" s="56"/>
      <c r="BA736" s="56"/>
      <c r="BB736" s="4"/>
      <c r="BC736" s="4"/>
      <c r="BD736" s="4"/>
      <c r="BE736" s="4"/>
      <c r="BF736" s="56"/>
      <c r="BG736" s="56"/>
      <c r="BH736" s="4"/>
      <c r="BI736" s="4"/>
      <c r="BJ736" s="4"/>
      <c r="BK736" s="4"/>
      <c r="BL736" s="56"/>
      <c r="BM736" s="56"/>
      <c r="BN736" s="4"/>
      <c r="BO736" s="4"/>
      <c r="BP736" s="4"/>
      <c r="BQ736" s="4"/>
      <c r="BR736" s="4"/>
      <c r="BS736" s="4"/>
    </row>
    <row r="737">
      <c r="A737" s="172"/>
      <c r="B737" s="4"/>
      <c r="C737" s="4"/>
      <c r="D737" s="4"/>
      <c r="E737" s="4"/>
      <c r="F737" s="171"/>
      <c r="G737" s="4"/>
      <c r="H737" s="4"/>
      <c r="I737" s="4"/>
      <c r="J737" s="4"/>
      <c r="K737" s="172"/>
      <c r="L737" s="4"/>
      <c r="M737" s="4"/>
      <c r="N737" s="4"/>
      <c r="O737" s="4"/>
      <c r="P737" s="171"/>
      <c r="Q737" s="4"/>
      <c r="R737" s="4"/>
      <c r="S737" s="4"/>
      <c r="T737" s="4"/>
      <c r="U737" s="172"/>
      <c r="V737" s="4"/>
      <c r="W737" s="4"/>
      <c r="X737" s="4"/>
      <c r="Y737" s="4"/>
      <c r="Z737" s="171"/>
      <c r="AA737" s="4"/>
      <c r="AB737" s="4"/>
      <c r="AC737" s="4"/>
      <c r="AD737" s="4"/>
      <c r="AE737" s="170"/>
      <c r="AF737" s="170"/>
      <c r="AG737" s="170"/>
      <c r="AH737" s="56"/>
      <c r="AI737" s="56"/>
      <c r="AJ737" s="4"/>
      <c r="AK737" s="4"/>
      <c r="AL737" s="4"/>
      <c r="AM737" s="4"/>
      <c r="AN737" s="56"/>
      <c r="AO737" s="56"/>
      <c r="AP737" s="4"/>
      <c r="AQ737" s="4"/>
      <c r="AR737" s="4"/>
      <c r="AS737" s="4"/>
      <c r="AT737" s="56"/>
      <c r="AU737" s="56"/>
      <c r="AV737" s="4"/>
      <c r="AW737" s="4"/>
      <c r="AX737" s="4"/>
      <c r="AY737" s="4"/>
      <c r="AZ737" s="56"/>
      <c r="BA737" s="56"/>
      <c r="BB737" s="4"/>
      <c r="BC737" s="4"/>
      <c r="BD737" s="4"/>
      <c r="BE737" s="4"/>
      <c r="BF737" s="56"/>
      <c r="BG737" s="56"/>
      <c r="BH737" s="4"/>
      <c r="BI737" s="4"/>
      <c r="BJ737" s="4"/>
      <c r="BK737" s="4"/>
      <c r="BL737" s="56"/>
      <c r="BM737" s="56"/>
      <c r="BN737" s="4"/>
      <c r="BO737" s="4"/>
      <c r="BP737" s="4"/>
      <c r="BQ737" s="4"/>
      <c r="BR737" s="4"/>
      <c r="BS737" s="4"/>
    </row>
    <row r="738">
      <c r="A738" s="172"/>
      <c r="B738" s="4"/>
      <c r="C738" s="4"/>
      <c r="D738" s="4"/>
      <c r="E738" s="4"/>
      <c r="F738" s="171"/>
      <c r="G738" s="4"/>
      <c r="H738" s="4"/>
      <c r="I738" s="4"/>
      <c r="J738" s="4"/>
      <c r="K738" s="172"/>
      <c r="L738" s="4"/>
      <c r="M738" s="4"/>
      <c r="N738" s="4"/>
      <c r="O738" s="4"/>
      <c r="P738" s="171"/>
      <c r="Q738" s="4"/>
      <c r="R738" s="4"/>
      <c r="S738" s="4"/>
      <c r="T738" s="4"/>
      <c r="U738" s="172"/>
      <c r="V738" s="4"/>
      <c r="W738" s="4"/>
      <c r="X738" s="4"/>
      <c r="Y738" s="4"/>
      <c r="Z738" s="171"/>
      <c r="AA738" s="4"/>
      <c r="AB738" s="4"/>
      <c r="AC738" s="4"/>
      <c r="AD738" s="4"/>
      <c r="AE738" s="170"/>
      <c r="AF738" s="170"/>
      <c r="AG738" s="170"/>
      <c r="AH738" s="56"/>
      <c r="AI738" s="56"/>
      <c r="AJ738" s="4"/>
      <c r="AK738" s="4"/>
      <c r="AL738" s="4"/>
      <c r="AM738" s="4"/>
      <c r="AN738" s="56"/>
      <c r="AO738" s="56"/>
      <c r="AP738" s="4"/>
      <c r="AQ738" s="4"/>
      <c r="AR738" s="4"/>
      <c r="AS738" s="4"/>
      <c r="AT738" s="56"/>
      <c r="AU738" s="56"/>
      <c r="AV738" s="4"/>
      <c r="AW738" s="4"/>
      <c r="AX738" s="4"/>
      <c r="AY738" s="4"/>
      <c r="AZ738" s="56"/>
      <c r="BA738" s="56"/>
      <c r="BB738" s="4"/>
      <c r="BC738" s="4"/>
      <c r="BD738" s="4"/>
      <c r="BE738" s="4"/>
      <c r="BF738" s="56"/>
      <c r="BG738" s="56"/>
      <c r="BH738" s="4"/>
      <c r="BI738" s="4"/>
      <c r="BJ738" s="4"/>
      <c r="BK738" s="4"/>
      <c r="BL738" s="56"/>
      <c r="BM738" s="56"/>
      <c r="BN738" s="4"/>
      <c r="BO738" s="4"/>
      <c r="BP738" s="4"/>
      <c r="BQ738" s="4"/>
      <c r="BR738" s="4"/>
      <c r="BS738" s="4"/>
    </row>
    <row r="739">
      <c r="A739" s="172"/>
      <c r="B739" s="4"/>
      <c r="C739" s="4"/>
      <c r="D739" s="4"/>
      <c r="E739" s="4"/>
      <c r="F739" s="171"/>
      <c r="G739" s="4"/>
      <c r="H739" s="4"/>
      <c r="I739" s="4"/>
      <c r="J739" s="4"/>
      <c r="K739" s="172"/>
      <c r="L739" s="4"/>
      <c r="M739" s="4"/>
      <c r="N739" s="4"/>
      <c r="O739" s="4"/>
      <c r="P739" s="171"/>
      <c r="Q739" s="4"/>
      <c r="R739" s="4"/>
      <c r="S739" s="4"/>
      <c r="T739" s="4"/>
      <c r="U739" s="172"/>
      <c r="V739" s="4"/>
      <c r="W739" s="4"/>
      <c r="X739" s="4"/>
      <c r="Y739" s="4"/>
      <c r="Z739" s="171"/>
      <c r="AA739" s="4"/>
      <c r="AB739" s="4"/>
      <c r="AC739" s="4"/>
      <c r="AD739" s="4"/>
      <c r="AE739" s="170"/>
      <c r="AF739" s="170"/>
      <c r="AG739" s="170"/>
      <c r="AH739" s="56"/>
      <c r="AI739" s="56"/>
      <c r="AJ739" s="4"/>
      <c r="AK739" s="4"/>
      <c r="AL739" s="4"/>
      <c r="AM739" s="4"/>
      <c r="AN739" s="56"/>
      <c r="AO739" s="56"/>
      <c r="AP739" s="4"/>
      <c r="AQ739" s="4"/>
      <c r="AR739" s="4"/>
      <c r="AS739" s="4"/>
      <c r="AT739" s="56"/>
      <c r="AU739" s="56"/>
      <c r="AV739" s="4"/>
      <c r="AW739" s="4"/>
      <c r="AX739" s="4"/>
      <c r="AY739" s="4"/>
      <c r="AZ739" s="56"/>
      <c r="BA739" s="56"/>
      <c r="BB739" s="4"/>
      <c r="BC739" s="4"/>
      <c r="BD739" s="4"/>
      <c r="BE739" s="4"/>
      <c r="BF739" s="56"/>
      <c r="BG739" s="56"/>
      <c r="BH739" s="4"/>
      <c r="BI739" s="4"/>
      <c r="BJ739" s="4"/>
      <c r="BK739" s="4"/>
      <c r="BL739" s="56"/>
      <c r="BM739" s="56"/>
      <c r="BN739" s="4"/>
      <c r="BO739" s="4"/>
      <c r="BP739" s="4"/>
      <c r="BQ739" s="4"/>
      <c r="BR739" s="4"/>
      <c r="BS739" s="4"/>
    </row>
    <row r="740">
      <c r="A740" s="172"/>
      <c r="B740" s="4"/>
      <c r="C740" s="4"/>
      <c r="D740" s="4"/>
      <c r="E740" s="4"/>
      <c r="F740" s="171"/>
      <c r="G740" s="4"/>
      <c r="H740" s="4"/>
      <c r="I740" s="4"/>
      <c r="J740" s="4"/>
      <c r="K740" s="172"/>
      <c r="L740" s="4"/>
      <c r="M740" s="4"/>
      <c r="N740" s="4"/>
      <c r="O740" s="4"/>
      <c r="P740" s="171"/>
      <c r="Q740" s="4"/>
      <c r="R740" s="4"/>
      <c r="S740" s="4"/>
      <c r="T740" s="4"/>
      <c r="U740" s="172"/>
      <c r="V740" s="4"/>
      <c r="W740" s="4"/>
      <c r="X740" s="4"/>
      <c r="Y740" s="4"/>
      <c r="Z740" s="171"/>
      <c r="AA740" s="4"/>
      <c r="AB740" s="4"/>
      <c r="AC740" s="4"/>
      <c r="AD740" s="4"/>
      <c r="AE740" s="170"/>
      <c r="AF740" s="170"/>
      <c r="AG740" s="170"/>
      <c r="AH740" s="56"/>
      <c r="AI740" s="56"/>
      <c r="AJ740" s="4"/>
      <c r="AK740" s="4"/>
      <c r="AL740" s="4"/>
      <c r="AM740" s="4"/>
      <c r="AN740" s="56"/>
      <c r="AO740" s="56"/>
      <c r="AP740" s="4"/>
      <c r="AQ740" s="4"/>
      <c r="AR740" s="4"/>
      <c r="AS740" s="4"/>
      <c r="AT740" s="56"/>
      <c r="AU740" s="56"/>
      <c r="AV740" s="4"/>
      <c r="AW740" s="4"/>
      <c r="AX740" s="4"/>
      <c r="AY740" s="4"/>
      <c r="AZ740" s="56"/>
      <c r="BA740" s="56"/>
      <c r="BB740" s="4"/>
      <c r="BC740" s="4"/>
      <c r="BD740" s="4"/>
      <c r="BE740" s="4"/>
      <c r="BF740" s="56"/>
      <c r="BG740" s="56"/>
      <c r="BH740" s="4"/>
      <c r="BI740" s="4"/>
      <c r="BJ740" s="4"/>
      <c r="BK740" s="4"/>
      <c r="BL740" s="56"/>
      <c r="BM740" s="56"/>
      <c r="BN740" s="4"/>
      <c r="BO740" s="4"/>
      <c r="BP740" s="4"/>
      <c r="BQ740" s="4"/>
      <c r="BR740" s="4"/>
      <c r="BS740" s="4"/>
    </row>
    <row r="741">
      <c r="A741" s="172"/>
      <c r="B741" s="4"/>
      <c r="C741" s="4"/>
      <c r="D741" s="4"/>
      <c r="E741" s="4"/>
      <c r="F741" s="171"/>
      <c r="G741" s="4"/>
      <c r="H741" s="4"/>
      <c r="I741" s="4"/>
      <c r="J741" s="4"/>
      <c r="K741" s="172"/>
      <c r="L741" s="4"/>
      <c r="M741" s="4"/>
      <c r="N741" s="4"/>
      <c r="O741" s="4"/>
      <c r="P741" s="171"/>
      <c r="Q741" s="4"/>
      <c r="R741" s="4"/>
      <c r="S741" s="4"/>
      <c r="T741" s="4"/>
      <c r="U741" s="172"/>
      <c r="V741" s="4"/>
      <c r="W741" s="4"/>
      <c r="X741" s="4"/>
      <c r="Y741" s="4"/>
      <c r="Z741" s="171"/>
      <c r="AA741" s="4"/>
      <c r="AB741" s="4"/>
      <c r="AC741" s="4"/>
      <c r="AD741" s="4"/>
      <c r="AE741" s="170"/>
      <c r="AF741" s="170"/>
      <c r="AG741" s="170"/>
      <c r="AH741" s="56"/>
      <c r="AI741" s="56"/>
      <c r="AJ741" s="4"/>
      <c r="AK741" s="4"/>
      <c r="AL741" s="4"/>
      <c r="AM741" s="4"/>
      <c r="AN741" s="56"/>
      <c r="AO741" s="56"/>
      <c r="AP741" s="4"/>
      <c r="AQ741" s="4"/>
      <c r="AR741" s="4"/>
      <c r="AS741" s="4"/>
      <c r="AT741" s="56"/>
      <c r="AU741" s="56"/>
      <c r="AV741" s="4"/>
      <c r="AW741" s="4"/>
      <c r="AX741" s="4"/>
      <c r="AY741" s="4"/>
      <c r="AZ741" s="56"/>
      <c r="BA741" s="56"/>
      <c r="BB741" s="4"/>
      <c r="BC741" s="4"/>
      <c r="BD741" s="4"/>
      <c r="BE741" s="4"/>
      <c r="BF741" s="56"/>
      <c r="BG741" s="56"/>
      <c r="BH741" s="4"/>
      <c r="BI741" s="4"/>
      <c r="BJ741" s="4"/>
      <c r="BK741" s="4"/>
      <c r="BL741" s="56"/>
      <c r="BM741" s="56"/>
      <c r="BN741" s="4"/>
      <c r="BO741" s="4"/>
      <c r="BP741" s="4"/>
      <c r="BQ741" s="4"/>
      <c r="BR741" s="4"/>
      <c r="BS741" s="4"/>
    </row>
    <row r="742">
      <c r="A742" s="172"/>
      <c r="B742" s="4"/>
      <c r="C742" s="4"/>
      <c r="D742" s="4"/>
      <c r="E742" s="4"/>
      <c r="F742" s="171"/>
      <c r="G742" s="4"/>
      <c r="H742" s="4"/>
      <c r="I742" s="4"/>
      <c r="J742" s="4"/>
      <c r="K742" s="172"/>
      <c r="L742" s="4"/>
      <c r="M742" s="4"/>
      <c r="N742" s="4"/>
      <c r="O742" s="4"/>
      <c r="P742" s="171"/>
      <c r="Q742" s="4"/>
      <c r="R742" s="4"/>
      <c r="S742" s="4"/>
      <c r="T742" s="4"/>
      <c r="U742" s="172"/>
      <c r="V742" s="4"/>
      <c r="W742" s="4"/>
      <c r="X742" s="4"/>
      <c r="Y742" s="4"/>
      <c r="Z742" s="171"/>
      <c r="AA742" s="4"/>
      <c r="AB742" s="4"/>
      <c r="AC742" s="4"/>
      <c r="AD742" s="4"/>
      <c r="AE742" s="170"/>
      <c r="AF742" s="170"/>
      <c r="AG742" s="170"/>
      <c r="AH742" s="56"/>
      <c r="AI742" s="56"/>
      <c r="AJ742" s="4"/>
      <c r="AK742" s="4"/>
      <c r="AL742" s="4"/>
      <c r="AM742" s="4"/>
      <c r="AN742" s="56"/>
      <c r="AO742" s="56"/>
      <c r="AP742" s="4"/>
      <c r="AQ742" s="4"/>
      <c r="AR742" s="4"/>
      <c r="AS742" s="4"/>
      <c r="AT742" s="56"/>
      <c r="AU742" s="56"/>
      <c r="AV742" s="4"/>
      <c r="AW742" s="4"/>
      <c r="AX742" s="4"/>
      <c r="AY742" s="4"/>
      <c r="AZ742" s="56"/>
      <c r="BA742" s="56"/>
      <c r="BB742" s="4"/>
      <c r="BC742" s="4"/>
      <c r="BD742" s="4"/>
      <c r="BE742" s="4"/>
      <c r="BF742" s="56"/>
      <c r="BG742" s="56"/>
      <c r="BH742" s="4"/>
      <c r="BI742" s="4"/>
      <c r="BJ742" s="4"/>
      <c r="BK742" s="4"/>
      <c r="BL742" s="56"/>
      <c r="BM742" s="56"/>
      <c r="BN742" s="4"/>
      <c r="BO742" s="4"/>
      <c r="BP742" s="4"/>
      <c r="BQ742" s="4"/>
      <c r="BR742" s="4"/>
      <c r="BS742" s="4"/>
    </row>
    <row r="743">
      <c r="A743" s="172"/>
      <c r="B743" s="4"/>
      <c r="C743" s="4"/>
      <c r="D743" s="4"/>
      <c r="E743" s="4"/>
      <c r="F743" s="171"/>
      <c r="G743" s="4"/>
      <c r="H743" s="4"/>
      <c r="I743" s="4"/>
      <c r="J743" s="4"/>
      <c r="K743" s="172"/>
      <c r="L743" s="4"/>
      <c r="M743" s="4"/>
      <c r="N743" s="4"/>
      <c r="O743" s="4"/>
      <c r="P743" s="171"/>
      <c r="Q743" s="4"/>
      <c r="R743" s="4"/>
      <c r="S743" s="4"/>
      <c r="T743" s="4"/>
      <c r="U743" s="172"/>
      <c r="V743" s="4"/>
      <c r="W743" s="4"/>
      <c r="X743" s="4"/>
      <c r="Y743" s="4"/>
      <c r="Z743" s="171"/>
      <c r="AA743" s="4"/>
      <c r="AB743" s="4"/>
      <c r="AC743" s="4"/>
      <c r="AD743" s="4"/>
      <c r="AE743" s="170"/>
      <c r="AF743" s="170"/>
      <c r="AG743" s="170"/>
      <c r="AH743" s="56"/>
      <c r="AI743" s="56"/>
      <c r="AJ743" s="4"/>
      <c r="AK743" s="4"/>
      <c r="AL743" s="4"/>
      <c r="AM743" s="4"/>
      <c r="AN743" s="56"/>
      <c r="AO743" s="56"/>
      <c r="AP743" s="4"/>
      <c r="AQ743" s="4"/>
      <c r="AR743" s="4"/>
      <c r="AS743" s="4"/>
      <c r="AT743" s="56"/>
      <c r="AU743" s="56"/>
      <c r="AV743" s="4"/>
      <c r="AW743" s="4"/>
      <c r="AX743" s="4"/>
      <c r="AY743" s="4"/>
      <c r="AZ743" s="56"/>
      <c r="BA743" s="56"/>
      <c r="BB743" s="4"/>
      <c r="BC743" s="4"/>
      <c r="BD743" s="4"/>
      <c r="BE743" s="4"/>
      <c r="BF743" s="56"/>
      <c r="BG743" s="56"/>
      <c r="BH743" s="4"/>
      <c r="BI743" s="4"/>
      <c r="BJ743" s="4"/>
      <c r="BK743" s="4"/>
      <c r="BL743" s="56"/>
      <c r="BM743" s="56"/>
      <c r="BN743" s="4"/>
      <c r="BO743" s="4"/>
      <c r="BP743" s="4"/>
      <c r="BQ743" s="4"/>
      <c r="BR743" s="4"/>
      <c r="BS743" s="4"/>
    </row>
    <row r="744">
      <c r="A744" s="172"/>
      <c r="B744" s="4"/>
      <c r="C744" s="4"/>
      <c r="D744" s="4"/>
      <c r="E744" s="4"/>
      <c r="F744" s="171"/>
      <c r="G744" s="4"/>
      <c r="H744" s="4"/>
      <c r="I744" s="4"/>
      <c r="J744" s="4"/>
      <c r="K744" s="172"/>
      <c r="L744" s="4"/>
      <c r="M744" s="4"/>
      <c r="N744" s="4"/>
      <c r="O744" s="4"/>
      <c r="P744" s="171"/>
      <c r="Q744" s="4"/>
      <c r="R744" s="4"/>
      <c r="S744" s="4"/>
      <c r="T744" s="4"/>
      <c r="U744" s="172"/>
      <c r="V744" s="4"/>
      <c r="W744" s="4"/>
      <c r="X744" s="4"/>
      <c r="Y744" s="4"/>
      <c r="Z744" s="171"/>
      <c r="AA744" s="4"/>
      <c r="AB744" s="4"/>
      <c r="AC744" s="4"/>
      <c r="AD744" s="4"/>
      <c r="AE744" s="170"/>
      <c r="AF744" s="170"/>
      <c r="AG744" s="170"/>
      <c r="AH744" s="56"/>
      <c r="AI744" s="56"/>
      <c r="AJ744" s="4"/>
      <c r="AK744" s="4"/>
      <c r="AL744" s="4"/>
      <c r="AM744" s="4"/>
      <c r="AN744" s="56"/>
      <c r="AO744" s="56"/>
      <c r="AP744" s="4"/>
      <c r="AQ744" s="4"/>
      <c r="AR744" s="4"/>
      <c r="AS744" s="4"/>
      <c r="AT744" s="56"/>
      <c r="AU744" s="56"/>
      <c r="AV744" s="4"/>
      <c r="AW744" s="4"/>
      <c r="AX744" s="4"/>
      <c r="AY744" s="4"/>
      <c r="AZ744" s="56"/>
      <c r="BA744" s="56"/>
      <c r="BB744" s="4"/>
      <c r="BC744" s="4"/>
      <c r="BD744" s="4"/>
      <c r="BE744" s="4"/>
      <c r="BF744" s="56"/>
      <c r="BG744" s="56"/>
      <c r="BH744" s="4"/>
      <c r="BI744" s="4"/>
      <c r="BJ744" s="4"/>
      <c r="BK744" s="4"/>
      <c r="BL744" s="56"/>
      <c r="BM744" s="56"/>
      <c r="BN744" s="4"/>
      <c r="BO744" s="4"/>
      <c r="BP744" s="4"/>
      <c r="BQ744" s="4"/>
      <c r="BR744" s="4"/>
      <c r="BS744" s="4"/>
    </row>
    <row r="745">
      <c r="A745" s="172"/>
      <c r="B745" s="4"/>
      <c r="C745" s="4"/>
      <c r="D745" s="4"/>
      <c r="E745" s="4"/>
      <c r="F745" s="171"/>
      <c r="G745" s="4"/>
      <c r="H745" s="4"/>
      <c r="I745" s="4"/>
      <c r="J745" s="4"/>
      <c r="K745" s="172"/>
      <c r="L745" s="4"/>
      <c r="M745" s="4"/>
      <c r="N745" s="4"/>
      <c r="O745" s="4"/>
      <c r="P745" s="171"/>
      <c r="Q745" s="4"/>
      <c r="R745" s="4"/>
      <c r="S745" s="4"/>
      <c r="T745" s="4"/>
      <c r="U745" s="172"/>
      <c r="V745" s="4"/>
      <c r="W745" s="4"/>
      <c r="X745" s="4"/>
      <c r="Y745" s="4"/>
      <c r="Z745" s="171"/>
      <c r="AA745" s="4"/>
      <c r="AB745" s="4"/>
      <c r="AC745" s="4"/>
      <c r="AD745" s="4"/>
      <c r="AE745" s="170"/>
      <c r="AF745" s="170"/>
      <c r="AG745" s="170"/>
      <c r="AH745" s="56"/>
      <c r="AI745" s="56"/>
      <c r="AJ745" s="4"/>
      <c r="AK745" s="4"/>
      <c r="AL745" s="4"/>
      <c r="AM745" s="4"/>
      <c r="AN745" s="56"/>
      <c r="AO745" s="56"/>
      <c r="AP745" s="4"/>
      <c r="AQ745" s="4"/>
      <c r="AR745" s="4"/>
      <c r="AS745" s="4"/>
      <c r="AT745" s="56"/>
      <c r="AU745" s="56"/>
      <c r="AV745" s="4"/>
      <c r="AW745" s="4"/>
      <c r="AX745" s="4"/>
      <c r="AY745" s="4"/>
      <c r="AZ745" s="56"/>
      <c r="BA745" s="56"/>
      <c r="BB745" s="4"/>
      <c r="BC745" s="4"/>
      <c r="BD745" s="4"/>
      <c r="BE745" s="4"/>
      <c r="BF745" s="56"/>
      <c r="BG745" s="56"/>
      <c r="BH745" s="4"/>
      <c r="BI745" s="4"/>
      <c r="BJ745" s="4"/>
      <c r="BK745" s="4"/>
      <c r="BL745" s="56"/>
      <c r="BM745" s="56"/>
      <c r="BN745" s="4"/>
      <c r="BO745" s="4"/>
      <c r="BP745" s="4"/>
      <c r="BQ745" s="4"/>
      <c r="BR745" s="4"/>
      <c r="BS745" s="4"/>
    </row>
    <row r="746">
      <c r="A746" s="172"/>
      <c r="B746" s="4"/>
      <c r="C746" s="4"/>
      <c r="D746" s="4"/>
      <c r="E746" s="4"/>
      <c r="F746" s="171"/>
      <c r="G746" s="4"/>
      <c r="H746" s="4"/>
      <c r="I746" s="4"/>
      <c r="J746" s="4"/>
      <c r="K746" s="172"/>
      <c r="L746" s="4"/>
      <c r="M746" s="4"/>
      <c r="N746" s="4"/>
      <c r="O746" s="4"/>
      <c r="P746" s="171"/>
      <c r="Q746" s="4"/>
      <c r="R746" s="4"/>
      <c r="S746" s="4"/>
      <c r="T746" s="4"/>
      <c r="U746" s="172"/>
      <c r="V746" s="4"/>
      <c r="W746" s="4"/>
      <c r="X746" s="4"/>
      <c r="Y746" s="4"/>
      <c r="Z746" s="171"/>
      <c r="AA746" s="4"/>
      <c r="AB746" s="4"/>
      <c r="AC746" s="4"/>
      <c r="AD746" s="4"/>
      <c r="AE746" s="170"/>
      <c r="AF746" s="170"/>
      <c r="AG746" s="170"/>
      <c r="AH746" s="56"/>
      <c r="AI746" s="56"/>
      <c r="AJ746" s="4"/>
      <c r="AK746" s="4"/>
      <c r="AL746" s="4"/>
      <c r="AM746" s="4"/>
      <c r="AN746" s="56"/>
      <c r="AO746" s="56"/>
      <c r="AP746" s="4"/>
      <c r="AQ746" s="4"/>
      <c r="AR746" s="4"/>
      <c r="AS746" s="4"/>
      <c r="AT746" s="56"/>
      <c r="AU746" s="56"/>
      <c r="AV746" s="4"/>
      <c r="AW746" s="4"/>
      <c r="AX746" s="4"/>
      <c r="AY746" s="4"/>
      <c r="AZ746" s="56"/>
      <c r="BA746" s="56"/>
      <c r="BB746" s="4"/>
      <c r="BC746" s="4"/>
      <c r="BD746" s="4"/>
      <c r="BE746" s="4"/>
      <c r="BF746" s="56"/>
      <c r="BG746" s="56"/>
      <c r="BH746" s="4"/>
      <c r="BI746" s="4"/>
      <c r="BJ746" s="4"/>
      <c r="BK746" s="4"/>
      <c r="BL746" s="56"/>
      <c r="BM746" s="56"/>
      <c r="BN746" s="4"/>
      <c r="BO746" s="4"/>
      <c r="BP746" s="4"/>
      <c r="BQ746" s="4"/>
      <c r="BR746" s="4"/>
      <c r="BS746" s="4"/>
    </row>
    <row r="747">
      <c r="A747" s="172"/>
      <c r="B747" s="4"/>
      <c r="C747" s="4"/>
      <c r="D747" s="4"/>
      <c r="E747" s="4"/>
      <c r="F747" s="171"/>
      <c r="G747" s="4"/>
      <c r="H747" s="4"/>
      <c r="I747" s="4"/>
      <c r="J747" s="4"/>
      <c r="K747" s="172"/>
      <c r="L747" s="4"/>
      <c r="M747" s="4"/>
      <c r="N747" s="4"/>
      <c r="O747" s="4"/>
      <c r="P747" s="171"/>
      <c r="Q747" s="4"/>
      <c r="R747" s="4"/>
      <c r="S747" s="4"/>
      <c r="T747" s="4"/>
      <c r="U747" s="172"/>
      <c r="V747" s="4"/>
      <c r="W747" s="4"/>
      <c r="X747" s="4"/>
      <c r="Y747" s="4"/>
      <c r="Z747" s="171"/>
      <c r="AA747" s="4"/>
      <c r="AB747" s="4"/>
      <c r="AC747" s="4"/>
      <c r="AD747" s="4"/>
      <c r="AE747" s="170"/>
      <c r="AF747" s="170"/>
      <c r="AG747" s="170"/>
      <c r="AH747" s="56"/>
      <c r="AI747" s="56"/>
      <c r="AJ747" s="4"/>
      <c r="AK747" s="4"/>
      <c r="AL747" s="4"/>
      <c r="AM747" s="4"/>
      <c r="AN747" s="56"/>
      <c r="AO747" s="56"/>
      <c r="AP747" s="4"/>
      <c r="AQ747" s="4"/>
      <c r="AR747" s="4"/>
      <c r="AS747" s="4"/>
      <c r="AT747" s="56"/>
      <c r="AU747" s="56"/>
      <c r="AV747" s="4"/>
      <c r="AW747" s="4"/>
      <c r="AX747" s="4"/>
      <c r="AY747" s="4"/>
      <c r="AZ747" s="56"/>
      <c r="BA747" s="56"/>
      <c r="BB747" s="4"/>
      <c r="BC747" s="4"/>
      <c r="BD747" s="4"/>
      <c r="BE747" s="4"/>
      <c r="BF747" s="56"/>
      <c r="BG747" s="56"/>
      <c r="BH747" s="4"/>
      <c r="BI747" s="4"/>
      <c r="BJ747" s="4"/>
      <c r="BK747" s="4"/>
      <c r="BL747" s="56"/>
      <c r="BM747" s="56"/>
      <c r="BN747" s="4"/>
      <c r="BO747" s="4"/>
      <c r="BP747" s="4"/>
      <c r="BQ747" s="4"/>
      <c r="BR747" s="4"/>
      <c r="BS747" s="4"/>
    </row>
    <row r="748">
      <c r="A748" s="172"/>
      <c r="B748" s="4"/>
      <c r="C748" s="4"/>
      <c r="D748" s="4"/>
      <c r="E748" s="4"/>
      <c r="F748" s="171"/>
      <c r="G748" s="4"/>
      <c r="H748" s="4"/>
      <c r="I748" s="4"/>
      <c r="J748" s="4"/>
      <c r="K748" s="172"/>
      <c r="L748" s="4"/>
      <c r="M748" s="4"/>
      <c r="N748" s="4"/>
      <c r="O748" s="4"/>
      <c r="P748" s="171"/>
      <c r="Q748" s="4"/>
      <c r="R748" s="4"/>
      <c r="S748" s="4"/>
      <c r="T748" s="4"/>
      <c r="U748" s="172"/>
      <c r="V748" s="4"/>
      <c r="W748" s="4"/>
      <c r="X748" s="4"/>
      <c r="Y748" s="4"/>
      <c r="Z748" s="171"/>
      <c r="AA748" s="4"/>
      <c r="AB748" s="4"/>
      <c r="AC748" s="4"/>
      <c r="AD748" s="4"/>
      <c r="AE748" s="170"/>
      <c r="AF748" s="170"/>
      <c r="AG748" s="170"/>
      <c r="AH748" s="56"/>
      <c r="AI748" s="56"/>
      <c r="AJ748" s="4"/>
      <c r="AK748" s="4"/>
      <c r="AL748" s="4"/>
      <c r="AM748" s="4"/>
      <c r="AN748" s="56"/>
      <c r="AO748" s="56"/>
      <c r="AP748" s="4"/>
      <c r="AQ748" s="4"/>
      <c r="AR748" s="4"/>
      <c r="AS748" s="4"/>
      <c r="AT748" s="56"/>
      <c r="AU748" s="56"/>
      <c r="AV748" s="4"/>
      <c r="AW748" s="4"/>
      <c r="AX748" s="4"/>
      <c r="AY748" s="4"/>
      <c r="AZ748" s="56"/>
      <c r="BA748" s="56"/>
      <c r="BB748" s="4"/>
      <c r="BC748" s="4"/>
      <c r="BD748" s="4"/>
      <c r="BE748" s="4"/>
      <c r="BF748" s="56"/>
      <c r="BG748" s="56"/>
      <c r="BH748" s="4"/>
      <c r="BI748" s="4"/>
      <c r="BJ748" s="4"/>
      <c r="BK748" s="4"/>
      <c r="BL748" s="56"/>
      <c r="BM748" s="56"/>
      <c r="BN748" s="4"/>
      <c r="BO748" s="4"/>
      <c r="BP748" s="4"/>
      <c r="BQ748" s="4"/>
      <c r="BR748" s="4"/>
      <c r="BS748" s="4"/>
    </row>
    <row r="749">
      <c r="A749" s="172"/>
      <c r="B749" s="4"/>
      <c r="C749" s="4"/>
      <c r="D749" s="4"/>
      <c r="E749" s="4"/>
      <c r="F749" s="171"/>
      <c r="G749" s="4"/>
      <c r="H749" s="4"/>
      <c r="I749" s="4"/>
      <c r="J749" s="4"/>
      <c r="K749" s="172"/>
      <c r="L749" s="4"/>
      <c r="M749" s="4"/>
      <c r="N749" s="4"/>
      <c r="O749" s="4"/>
      <c r="P749" s="171"/>
      <c r="Q749" s="4"/>
      <c r="R749" s="4"/>
      <c r="S749" s="4"/>
      <c r="T749" s="4"/>
      <c r="U749" s="172"/>
      <c r="V749" s="4"/>
      <c r="W749" s="4"/>
      <c r="X749" s="4"/>
      <c r="Y749" s="4"/>
      <c r="Z749" s="171"/>
      <c r="AA749" s="4"/>
      <c r="AB749" s="4"/>
      <c r="AC749" s="4"/>
      <c r="AD749" s="4"/>
      <c r="AE749" s="170"/>
      <c r="AF749" s="170"/>
      <c r="AG749" s="170"/>
      <c r="AH749" s="56"/>
      <c r="AI749" s="56"/>
      <c r="AJ749" s="4"/>
      <c r="AK749" s="4"/>
      <c r="AL749" s="4"/>
      <c r="AM749" s="4"/>
      <c r="AN749" s="56"/>
      <c r="AO749" s="56"/>
      <c r="AP749" s="4"/>
      <c r="AQ749" s="4"/>
      <c r="AR749" s="4"/>
      <c r="AS749" s="4"/>
      <c r="AT749" s="56"/>
      <c r="AU749" s="56"/>
      <c r="AV749" s="4"/>
      <c r="AW749" s="4"/>
      <c r="AX749" s="4"/>
      <c r="AY749" s="4"/>
      <c r="AZ749" s="56"/>
      <c r="BA749" s="56"/>
      <c r="BB749" s="4"/>
      <c r="BC749" s="4"/>
      <c r="BD749" s="4"/>
      <c r="BE749" s="4"/>
      <c r="BF749" s="56"/>
      <c r="BG749" s="56"/>
      <c r="BH749" s="4"/>
      <c r="BI749" s="4"/>
      <c r="BJ749" s="4"/>
      <c r="BK749" s="4"/>
      <c r="BL749" s="56"/>
      <c r="BM749" s="56"/>
      <c r="BN749" s="4"/>
      <c r="BO749" s="4"/>
      <c r="BP749" s="4"/>
      <c r="BQ749" s="4"/>
      <c r="BR749" s="4"/>
      <c r="BS749" s="4"/>
    </row>
    <row r="750">
      <c r="A750" s="172"/>
      <c r="B750" s="4"/>
      <c r="C750" s="4"/>
      <c r="D750" s="4"/>
      <c r="E750" s="4"/>
      <c r="F750" s="171"/>
      <c r="G750" s="4"/>
      <c r="H750" s="4"/>
      <c r="I750" s="4"/>
      <c r="J750" s="4"/>
      <c r="K750" s="172"/>
      <c r="L750" s="4"/>
      <c r="M750" s="4"/>
      <c r="N750" s="4"/>
      <c r="O750" s="4"/>
      <c r="P750" s="171"/>
      <c r="Q750" s="4"/>
      <c r="R750" s="4"/>
      <c r="S750" s="4"/>
      <c r="T750" s="4"/>
      <c r="U750" s="172"/>
      <c r="V750" s="4"/>
      <c r="W750" s="4"/>
      <c r="X750" s="4"/>
      <c r="Y750" s="4"/>
      <c r="Z750" s="171"/>
      <c r="AA750" s="4"/>
      <c r="AB750" s="4"/>
      <c r="AC750" s="4"/>
      <c r="AD750" s="4"/>
      <c r="AE750" s="170"/>
      <c r="AF750" s="170"/>
      <c r="AG750" s="170"/>
      <c r="AH750" s="56"/>
      <c r="AI750" s="56"/>
      <c r="AJ750" s="4"/>
      <c r="AK750" s="4"/>
      <c r="AL750" s="4"/>
      <c r="AM750" s="4"/>
      <c r="AN750" s="56"/>
      <c r="AO750" s="56"/>
      <c r="AP750" s="4"/>
      <c r="AQ750" s="4"/>
      <c r="AR750" s="4"/>
      <c r="AS750" s="4"/>
      <c r="AT750" s="56"/>
      <c r="AU750" s="56"/>
      <c r="AV750" s="4"/>
      <c r="AW750" s="4"/>
      <c r="AX750" s="4"/>
      <c r="AY750" s="4"/>
      <c r="AZ750" s="56"/>
      <c r="BA750" s="56"/>
      <c r="BB750" s="4"/>
      <c r="BC750" s="4"/>
      <c r="BD750" s="4"/>
      <c r="BE750" s="4"/>
      <c r="BF750" s="56"/>
      <c r="BG750" s="56"/>
      <c r="BH750" s="4"/>
      <c r="BI750" s="4"/>
      <c r="BJ750" s="4"/>
      <c r="BK750" s="4"/>
      <c r="BL750" s="56"/>
      <c r="BM750" s="56"/>
      <c r="BN750" s="4"/>
      <c r="BO750" s="4"/>
      <c r="BP750" s="4"/>
      <c r="BQ750" s="4"/>
      <c r="BR750" s="4"/>
      <c r="BS750" s="4"/>
    </row>
    <row r="751">
      <c r="A751" s="172"/>
      <c r="B751" s="4"/>
      <c r="C751" s="4"/>
      <c r="D751" s="4"/>
      <c r="E751" s="4"/>
      <c r="F751" s="171"/>
      <c r="G751" s="4"/>
      <c r="H751" s="4"/>
      <c r="I751" s="4"/>
      <c r="J751" s="4"/>
      <c r="K751" s="172"/>
      <c r="L751" s="4"/>
      <c r="M751" s="4"/>
      <c r="N751" s="4"/>
      <c r="O751" s="4"/>
      <c r="P751" s="171"/>
      <c r="Q751" s="4"/>
      <c r="R751" s="4"/>
      <c r="S751" s="4"/>
      <c r="T751" s="4"/>
      <c r="U751" s="172"/>
      <c r="V751" s="4"/>
      <c r="W751" s="4"/>
      <c r="X751" s="4"/>
      <c r="Y751" s="4"/>
      <c r="Z751" s="171"/>
      <c r="AA751" s="4"/>
      <c r="AB751" s="4"/>
      <c r="AC751" s="4"/>
      <c r="AD751" s="4"/>
      <c r="AE751" s="170"/>
      <c r="AF751" s="170"/>
      <c r="AG751" s="170"/>
      <c r="AH751" s="56"/>
      <c r="AI751" s="56"/>
      <c r="AJ751" s="4"/>
      <c r="AK751" s="4"/>
      <c r="AL751" s="4"/>
      <c r="AM751" s="4"/>
      <c r="AN751" s="56"/>
      <c r="AO751" s="56"/>
      <c r="AP751" s="4"/>
      <c r="AQ751" s="4"/>
      <c r="AR751" s="4"/>
      <c r="AS751" s="4"/>
      <c r="AT751" s="56"/>
      <c r="AU751" s="56"/>
      <c r="AV751" s="4"/>
      <c r="AW751" s="4"/>
      <c r="AX751" s="4"/>
      <c r="AY751" s="4"/>
      <c r="AZ751" s="56"/>
      <c r="BA751" s="56"/>
      <c r="BB751" s="4"/>
      <c r="BC751" s="4"/>
      <c r="BD751" s="4"/>
      <c r="BE751" s="4"/>
      <c r="BF751" s="56"/>
      <c r="BG751" s="56"/>
      <c r="BH751" s="4"/>
      <c r="BI751" s="4"/>
      <c r="BJ751" s="4"/>
      <c r="BK751" s="4"/>
      <c r="BL751" s="56"/>
      <c r="BM751" s="56"/>
      <c r="BN751" s="4"/>
      <c r="BO751" s="4"/>
      <c r="BP751" s="4"/>
      <c r="BQ751" s="4"/>
      <c r="BR751" s="4"/>
      <c r="BS751" s="4"/>
    </row>
    <row r="752">
      <c r="A752" s="172"/>
      <c r="B752" s="4"/>
      <c r="C752" s="4"/>
      <c r="D752" s="4"/>
      <c r="E752" s="4"/>
      <c r="F752" s="171"/>
      <c r="G752" s="4"/>
      <c r="H752" s="4"/>
      <c r="I752" s="4"/>
      <c r="J752" s="4"/>
      <c r="K752" s="172"/>
      <c r="L752" s="4"/>
      <c r="M752" s="4"/>
      <c r="N752" s="4"/>
      <c r="O752" s="4"/>
      <c r="P752" s="171"/>
      <c r="Q752" s="4"/>
      <c r="R752" s="4"/>
      <c r="S752" s="4"/>
      <c r="T752" s="4"/>
      <c r="U752" s="172"/>
      <c r="V752" s="4"/>
      <c r="W752" s="4"/>
      <c r="X752" s="4"/>
      <c r="Y752" s="4"/>
      <c r="Z752" s="171"/>
      <c r="AA752" s="4"/>
      <c r="AB752" s="4"/>
      <c r="AC752" s="4"/>
      <c r="AD752" s="4"/>
      <c r="AE752" s="170"/>
      <c r="AF752" s="170"/>
      <c r="AG752" s="170"/>
      <c r="AH752" s="56"/>
      <c r="AI752" s="56"/>
      <c r="AJ752" s="4"/>
      <c r="AK752" s="4"/>
      <c r="AL752" s="4"/>
      <c r="AM752" s="4"/>
      <c r="AN752" s="56"/>
      <c r="AO752" s="56"/>
      <c r="AP752" s="4"/>
      <c r="AQ752" s="4"/>
      <c r="AR752" s="4"/>
      <c r="AS752" s="4"/>
      <c r="AT752" s="56"/>
      <c r="AU752" s="56"/>
      <c r="AV752" s="4"/>
      <c r="AW752" s="4"/>
      <c r="AX752" s="4"/>
      <c r="AY752" s="4"/>
      <c r="AZ752" s="56"/>
      <c r="BA752" s="56"/>
      <c r="BB752" s="4"/>
      <c r="BC752" s="4"/>
      <c r="BD752" s="4"/>
      <c r="BE752" s="4"/>
      <c r="BF752" s="56"/>
      <c r="BG752" s="56"/>
      <c r="BH752" s="4"/>
      <c r="BI752" s="4"/>
      <c r="BJ752" s="4"/>
      <c r="BK752" s="4"/>
      <c r="BL752" s="56"/>
      <c r="BM752" s="56"/>
      <c r="BN752" s="4"/>
      <c r="BO752" s="4"/>
      <c r="BP752" s="4"/>
      <c r="BQ752" s="4"/>
      <c r="BR752" s="4"/>
      <c r="BS752" s="4"/>
    </row>
    <row r="753">
      <c r="A753" s="172"/>
      <c r="B753" s="4"/>
      <c r="C753" s="4"/>
      <c r="D753" s="4"/>
      <c r="E753" s="4"/>
      <c r="F753" s="171"/>
      <c r="G753" s="4"/>
      <c r="H753" s="4"/>
      <c r="I753" s="4"/>
      <c r="J753" s="4"/>
      <c r="K753" s="172"/>
      <c r="L753" s="4"/>
      <c r="M753" s="4"/>
      <c r="N753" s="4"/>
      <c r="O753" s="4"/>
      <c r="P753" s="171"/>
      <c r="Q753" s="4"/>
      <c r="R753" s="4"/>
      <c r="S753" s="4"/>
      <c r="T753" s="4"/>
      <c r="U753" s="172"/>
      <c r="V753" s="4"/>
      <c r="W753" s="4"/>
      <c r="X753" s="4"/>
      <c r="Y753" s="4"/>
      <c r="Z753" s="171"/>
      <c r="AA753" s="4"/>
      <c r="AB753" s="4"/>
      <c r="AC753" s="4"/>
      <c r="AD753" s="4"/>
      <c r="AE753" s="170"/>
      <c r="AF753" s="170"/>
      <c r="AG753" s="170"/>
      <c r="AH753" s="56"/>
      <c r="AI753" s="56"/>
      <c r="AJ753" s="4"/>
      <c r="AK753" s="4"/>
      <c r="AL753" s="4"/>
      <c r="AM753" s="4"/>
      <c r="AN753" s="56"/>
      <c r="AO753" s="56"/>
      <c r="AP753" s="4"/>
      <c r="AQ753" s="4"/>
      <c r="AR753" s="4"/>
      <c r="AS753" s="4"/>
      <c r="AT753" s="56"/>
      <c r="AU753" s="56"/>
      <c r="AV753" s="4"/>
      <c r="AW753" s="4"/>
      <c r="AX753" s="4"/>
      <c r="AY753" s="4"/>
      <c r="AZ753" s="56"/>
      <c r="BA753" s="56"/>
      <c r="BB753" s="4"/>
      <c r="BC753" s="4"/>
      <c r="BD753" s="4"/>
      <c r="BE753" s="4"/>
      <c r="BF753" s="56"/>
      <c r="BG753" s="56"/>
      <c r="BH753" s="4"/>
      <c r="BI753" s="4"/>
      <c r="BJ753" s="4"/>
      <c r="BK753" s="4"/>
      <c r="BL753" s="56"/>
      <c r="BM753" s="56"/>
      <c r="BN753" s="4"/>
      <c r="BO753" s="4"/>
      <c r="BP753" s="4"/>
      <c r="BQ753" s="4"/>
      <c r="BR753" s="4"/>
      <c r="BS753" s="4"/>
    </row>
    <row r="754">
      <c r="A754" s="172"/>
      <c r="B754" s="4"/>
      <c r="C754" s="4"/>
      <c r="D754" s="4"/>
      <c r="E754" s="4"/>
      <c r="F754" s="171"/>
      <c r="G754" s="4"/>
      <c r="H754" s="4"/>
      <c r="I754" s="4"/>
      <c r="J754" s="4"/>
      <c r="K754" s="172"/>
      <c r="L754" s="4"/>
      <c r="M754" s="4"/>
      <c r="N754" s="4"/>
      <c r="O754" s="4"/>
      <c r="P754" s="171"/>
      <c r="Q754" s="4"/>
      <c r="R754" s="4"/>
      <c r="S754" s="4"/>
      <c r="T754" s="4"/>
      <c r="U754" s="172"/>
      <c r="V754" s="4"/>
      <c r="W754" s="4"/>
      <c r="X754" s="4"/>
      <c r="Y754" s="4"/>
      <c r="Z754" s="171"/>
      <c r="AA754" s="4"/>
      <c r="AB754" s="4"/>
      <c r="AC754" s="4"/>
      <c r="AD754" s="4"/>
      <c r="AE754" s="170"/>
      <c r="AF754" s="170"/>
      <c r="AG754" s="170"/>
      <c r="AH754" s="56"/>
      <c r="AI754" s="56"/>
      <c r="AJ754" s="4"/>
      <c r="AK754" s="4"/>
      <c r="AL754" s="4"/>
      <c r="AM754" s="4"/>
      <c r="AN754" s="56"/>
      <c r="AO754" s="56"/>
      <c r="AP754" s="4"/>
      <c r="AQ754" s="4"/>
      <c r="AR754" s="4"/>
      <c r="AS754" s="4"/>
      <c r="AT754" s="56"/>
      <c r="AU754" s="56"/>
      <c r="AV754" s="4"/>
      <c r="AW754" s="4"/>
      <c r="AX754" s="4"/>
      <c r="AY754" s="4"/>
      <c r="AZ754" s="56"/>
      <c r="BA754" s="56"/>
      <c r="BB754" s="4"/>
      <c r="BC754" s="4"/>
      <c r="BD754" s="4"/>
      <c r="BE754" s="4"/>
      <c r="BF754" s="56"/>
      <c r="BG754" s="56"/>
      <c r="BH754" s="4"/>
      <c r="BI754" s="4"/>
      <c r="BJ754" s="4"/>
      <c r="BK754" s="4"/>
      <c r="BL754" s="56"/>
      <c r="BM754" s="56"/>
      <c r="BN754" s="4"/>
      <c r="BO754" s="4"/>
      <c r="BP754" s="4"/>
      <c r="BQ754" s="4"/>
      <c r="BR754" s="4"/>
      <c r="BS754" s="4"/>
    </row>
    <row r="755">
      <c r="A755" s="172"/>
      <c r="B755" s="4"/>
      <c r="C755" s="4"/>
      <c r="D755" s="4"/>
      <c r="E755" s="4"/>
      <c r="F755" s="171"/>
      <c r="G755" s="4"/>
      <c r="H755" s="4"/>
      <c r="I755" s="4"/>
      <c r="J755" s="4"/>
      <c r="K755" s="172"/>
      <c r="L755" s="4"/>
      <c r="M755" s="4"/>
      <c r="N755" s="4"/>
      <c r="O755" s="4"/>
      <c r="P755" s="171"/>
      <c r="Q755" s="4"/>
      <c r="R755" s="4"/>
      <c r="S755" s="4"/>
      <c r="T755" s="4"/>
      <c r="U755" s="172"/>
      <c r="V755" s="4"/>
      <c r="W755" s="4"/>
      <c r="X755" s="4"/>
      <c r="Y755" s="4"/>
      <c r="Z755" s="171"/>
      <c r="AA755" s="4"/>
      <c r="AB755" s="4"/>
      <c r="AC755" s="4"/>
      <c r="AD755" s="4"/>
      <c r="AE755" s="170"/>
      <c r="AF755" s="170"/>
      <c r="AG755" s="170"/>
      <c r="AH755" s="56"/>
      <c r="AI755" s="56"/>
      <c r="AJ755" s="4"/>
      <c r="AK755" s="4"/>
      <c r="AL755" s="4"/>
      <c r="AM755" s="4"/>
      <c r="AN755" s="56"/>
      <c r="AO755" s="56"/>
      <c r="AP755" s="4"/>
      <c r="AQ755" s="4"/>
      <c r="AR755" s="4"/>
      <c r="AS755" s="4"/>
      <c r="AT755" s="56"/>
      <c r="AU755" s="56"/>
      <c r="AV755" s="4"/>
      <c r="AW755" s="4"/>
      <c r="AX755" s="4"/>
      <c r="AY755" s="4"/>
      <c r="AZ755" s="56"/>
      <c r="BA755" s="56"/>
      <c r="BB755" s="4"/>
      <c r="BC755" s="4"/>
      <c r="BD755" s="4"/>
      <c r="BE755" s="4"/>
      <c r="BF755" s="56"/>
      <c r="BG755" s="56"/>
      <c r="BH755" s="4"/>
      <c r="BI755" s="4"/>
      <c r="BJ755" s="4"/>
      <c r="BK755" s="4"/>
      <c r="BL755" s="56"/>
      <c r="BM755" s="56"/>
      <c r="BN755" s="4"/>
      <c r="BO755" s="4"/>
      <c r="BP755" s="4"/>
      <c r="BQ755" s="4"/>
      <c r="BR755" s="4"/>
      <c r="BS755" s="4"/>
    </row>
    <row r="756">
      <c r="A756" s="172"/>
      <c r="B756" s="4"/>
      <c r="C756" s="4"/>
      <c r="D756" s="4"/>
      <c r="E756" s="4"/>
      <c r="F756" s="171"/>
      <c r="G756" s="4"/>
      <c r="H756" s="4"/>
      <c r="I756" s="4"/>
      <c r="J756" s="4"/>
      <c r="K756" s="172"/>
      <c r="L756" s="4"/>
      <c r="M756" s="4"/>
      <c r="N756" s="4"/>
      <c r="O756" s="4"/>
      <c r="P756" s="171"/>
      <c r="Q756" s="4"/>
      <c r="R756" s="4"/>
      <c r="S756" s="4"/>
      <c r="T756" s="4"/>
      <c r="U756" s="172"/>
      <c r="V756" s="4"/>
      <c r="W756" s="4"/>
      <c r="X756" s="4"/>
      <c r="Y756" s="4"/>
      <c r="Z756" s="171"/>
      <c r="AA756" s="4"/>
      <c r="AB756" s="4"/>
      <c r="AC756" s="4"/>
      <c r="AD756" s="4"/>
      <c r="AE756" s="170"/>
      <c r="AF756" s="170"/>
      <c r="AG756" s="170"/>
      <c r="AH756" s="56"/>
      <c r="AI756" s="56"/>
      <c r="AJ756" s="4"/>
      <c r="AK756" s="4"/>
      <c r="AL756" s="4"/>
      <c r="AM756" s="4"/>
      <c r="AN756" s="56"/>
      <c r="AO756" s="56"/>
      <c r="AP756" s="4"/>
      <c r="AQ756" s="4"/>
      <c r="AR756" s="4"/>
      <c r="AS756" s="4"/>
      <c r="AT756" s="56"/>
      <c r="AU756" s="56"/>
      <c r="AV756" s="4"/>
      <c r="AW756" s="4"/>
      <c r="AX756" s="4"/>
      <c r="AY756" s="4"/>
      <c r="AZ756" s="56"/>
      <c r="BA756" s="56"/>
      <c r="BB756" s="4"/>
      <c r="BC756" s="4"/>
      <c r="BD756" s="4"/>
      <c r="BE756" s="4"/>
      <c r="BF756" s="56"/>
      <c r="BG756" s="56"/>
      <c r="BH756" s="4"/>
      <c r="BI756" s="4"/>
      <c r="BJ756" s="4"/>
      <c r="BK756" s="4"/>
      <c r="BL756" s="56"/>
      <c r="BM756" s="56"/>
      <c r="BN756" s="4"/>
      <c r="BO756" s="4"/>
      <c r="BP756" s="4"/>
      <c r="BQ756" s="4"/>
      <c r="BR756" s="4"/>
      <c r="BS756" s="4"/>
    </row>
    <row r="757">
      <c r="A757" s="172"/>
      <c r="B757" s="4"/>
      <c r="C757" s="4"/>
      <c r="D757" s="4"/>
      <c r="E757" s="4"/>
      <c r="F757" s="171"/>
      <c r="G757" s="4"/>
      <c r="H757" s="4"/>
      <c r="I757" s="4"/>
      <c r="J757" s="4"/>
      <c r="K757" s="172"/>
      <c r="L757" s="4"/>
      <c r="M757" s="4"/>
      <c r="N757" s="4"/>
      <c r="O757" s="4"/>
      <c r="P757" s="171"/>
      <c r="Q757" s="4"/>
      <c r="R757" s="4"/>
      <c r="S757" s="4"/>
      <c r="T757" s="4"/>
      <c r="U757" s="172"/>
      <c r="V757" s="4"/>
      <c r="W757" s="4"/>
      <c r="X757" s="4"/>
      <c r="Y757" s="4"/>
      <c r="Z757" s="171"/>
      <c r="AA757" s="4"/>
      <c r="AB757" s="4"/>
      <c r="AC757" s="4"/>
      <c r="AD757" s="4"/>
      <c r="AE757" s="170"/>
      <c r="AF757" s="170"/>
      <c r="AG757" s="170"/>
      <c r="AH757" s="56"/>
      <c r="AI757" s="56"/>
      <c r="AJ757" s="4"/>
      <c r="AK757" s="4"/>
      <c r="AL757" s="4"/>
      <c r="AM757" s="4"/>
      <c r="AN757" s="56"/>
      <c r="AO757" s="56"/>
      <c r="AP757" s="4"/>
      <c r="AQ757" s="4"/>
      <c r="AR757" s="4"/>
      <c r="AS757" s="4"/>
      <c r="AT757" s="56"/>
      <c r="AU757" s="56"/>
      <c r="AV757" s="4"/>
      <c r="AW757" s="4"/>
      <c r="AX757" s="4"/>
      <c r="AY757" s="4"/>
      <c r="AZ757" s="56"/>
      <c r="BA757" s="56"/>
      <c r="BB757" s="4"/>
      <c r="BC757" s="4"/>
      <c r="BD757" s="4"/>
      <c r="BE757" s="4"/>
      <c r="BF757" s="56"/>
      <c r="BG757" s="56"/>
      <c r="BH757" s="4"/>
      <c r="BI757" s="4"/>
      <c r="BJ757" s="4"/>
      <c r="BK757" s="4"/>
      <c r="BL757" s="56"/>
      <c r="BM757" s="56"/>
      <c r="BN757" s="4"/>
      <c r="BO757" s="4"/>
      <c r="BP757" s="4"/>
      <c r="BQ757" s="4"/>
      <c r="BR757" s="4"/>
      <c r="BS757" s="4"/>
    </row>
    <row r="758">
      <c r="A758" s="172"/>
      <c r="B758" s="4"/>
      <c r="C758" s="4"/>
      <c r="D758" s="4"/>
      <c r="E758" s="4"/>
      <c r="F758" s="171"/>
      <c r="G758" s="4"/>
      <c r="H758" s="4"/>
      <c r="I758" s="4"/>
      <c r="J758" s="4"/>
      <c r="K758" s="172"/>
      <c r="L758" s="4"/>
      <c r="M758" s="4"/>
      <c r="N758" s="4"/>
      <c r="O758" s="4"/>
      <c r="P758" s="171"/>
      <c r="Q758" s="4"/>
      <c r="R758" s="4"/>
      <c r="S758" s="4"/>
      <c r="T758" s="4"/>
      <c r="U758" s="172"/>
      <c r="V758" s="4"/>
      <c r="W758" s="4"/>
      <c r="X758" s="4"/>
      <c r="Y758" s="4"/>
      <c r="Z758" s="171"/>
      <c r="AA758" s="4"/>
      <c r="AB758" s="4"/>
      <c r="AC758" s="4"/>
      <c r="AD758" s="4"/>
      <c r="AE758" s="170"/>
      <c r="AF758" s="170"/>
      <c r="AG758" s="170"/>
      <c r="AH758" s="56"/>
      <c r="AI758" s="56"/>
      <c r="AJ758" s="4"/>
      <c r="AK758" s="4"/>
      <c r="AL758" s="4"/>
      <c r="AM758" s="4"/>
      <c r="AN758" s="56"/>
      <c r="AO758" s="56"/>
      <c r="AP758" s="4"/>
      <c r="AQ758" s="4"/>
      <c r="AR758" s="4"/>
      <c r="AS758" s="4"/>
      <c r="AT758" s="56"/>
      <c r="AU758" s="56"/>
      <c r="AV758" s="4"/>
      <c r="AW758" s="4"/>
      <c r="AX758" s="4"/>
      <c r="AY758" s="4"/>
      <c r="AZ758" s="56"/>
      <c r="BA758" s="56"/>
      <c r="BB758" s="4"/>
      <c r="BC758" s="4"/>
      <c r="BD758" s="4"/>
      <c r="BE758" s="4"/>
      <c r="BF758" s="56"/>
      <c r="BG758" s="56"/>
      <c r="BH758" s="4"/>
      <c r="BI758" s="4"/>
      <c r="BJ758" s="4"/>
      <c r="BK758" s="4"/>
      <c r="BL758" s="56"/>
      <c r="BM758" s="56"/>
      <c r="BN758" s="4"/>
      <c r="BO758" s="4"/>
      <c r="BP758" s="4"/>
      <c r="BQ758" s="4"/>
      <c r="BR758" s="4"/>
      <c r="BS758" s="4"/>
    </row>
    <row r="759">
      <c r="A759" s="172"/>
      <c r="B759" s="4"/>
      <c r="C759" s="4"/>
      <c r="D759" s="4"/>
      <c r="E759" s="4"/>
      <c r="F759" s="171"/>
      <c r="G759" s="4"/>
      <c r="H759" s="4"/>
      <c r="I759" s="4"/>
      <c r="J759" s="4"/>
      <c r="K759" s="172"/>
      <c r="L759" s="4"/>
      <c r="M759" s="4"/>
      <c r="N759" s="4"/>
      <c r="O759" s="4"/>
      <c r="P759" s="171"/>
      <c r="Q759" s="4"/>
      <c r="R759" s="4"/>
      <c r="S759" s="4"/>
      <c r="T759" s="4"/>
      <c r="U759" s="172"/>
      <c r="V759" s="4"/>
      <c r="W759" s="4"/>
      <c r="X759" s="4"/>
      <c r="Y759" s="4"/>
      <c r="Z759" s="171"/>
      <c r="AA759" s="4"/>
      <c r="AB759" s="4"/>
      <c r="AC759" s="4"/>
      <c r="AD759" s="4"/>
      <c r="AE759" s="170"/>
      <c r="AF759" s="170"/>
      <c r="AG759" s="170"/>
      <c r="AH759" s="56"/>
      <c r="AI759" s="56"/>
      <c r="AJ759" s="4"/>
      <c r="AK759" s="4"/>
      <c r="AL759" s="4"/>
      <c r="AM759" s="4"/>
      <c r="AN759" s="56"/>
      <c r="AO759" s="56"/>
      <c r="AP759" s="4"/>
      <c r="AQ759" s="4"/>
      <c r="AR759" s="4"/>
      <c r="AS759" s="4"/>
      <c r="AT759" s="56"/>
      <c r="AU759" s="56"/>
      <c r="AV759" s="4"/>
      <c r="AW759" s="4"/>
      <c r="AX759" s="4"/>
      <c r="AY759" s="4"/>
      <c r="AZ759" s="56"/>
      <c r="BA759" s="56"/>
      <c r="BB759" s="4"/>
      <c r="BC759" s="4"/>
      <c r="BD759" s="4"/>
      <c r="BE759" s="4"/>
      <c r="BF759" s="56"/>
      <c r="BG759" s="56"/>
      <c r="BH759" s="4"/>
      <c r="BI759" s="4"/>
      <c r="BJ759" s="4"/>
      <c r="BK759" s="4"/>
      <c r="BL759" s="56"/>
      <c r="BM759" s="56"/>
      <c r="BN759" s="4"/>
      <c r="BO759" s="4"/>
      <c r="BP759" s="4"/>
      <c r="BQ759" s="4"/>
      <c r="BR759" s="4"/>
      <c r="BS759" s="4"/>
    </row>
    <row r="760">
      <c r="A760" s="172"/>
      <c r="B760" s="4"/>
      <c r="C760" s="4"/>
      <c r="D760" s="4"/>
      <c r="E760" s="4"/>
      <c r="F760" s="171"/>
      <c r="G760" s="4"/>
      <c r="H760" s="4"/>
      <c r="I760" s="4"/>
      <c r="J760" s="4"/>
      <c r="K760" s="172"/>
      <c r="L760" s="4"/>
      <c r="M760" s="4"/>
      <c r="N760" s="4"/>
      <c r="O760" s="4"/>
      <c r="P760" s="171"/>
      <c r="Q760" s="4"/>
      <c r="R760" s="4"/>
      <c r="S760" s="4"/>
      <c r="T760" s="4"/>
      <c r="U760" s="172"/>
      <c r="V760" s="4"/>
      <c r="W760" s="4"/>
      <c r="X760" s="4"/>
      <c r="Y760" s="4"/>
      <c r="Z760" s="171"/>
      <c r="AA760" s="4"/>
      <c r="AB760" s="4"/>
      <c r="AC760" s="4"/>
      <c r="AD760" s="4"/>
      <c r="AE760" s="170"/>
      <c r="AF760" s="170"/>
      <c r="AG760" s="170"/>
      <c r="AH760" s="56"/>
      <c r="AI760" s="56"/>
      <c r="AJ760" s="4"/>
      <c r="AK760" s="4"/>
      <c r="AL760" s="4"/>
      <c r="AM760" s="4"/>
      <c r="AN760" s="56"/>
      <c r="AO760" s="56"/>
      <c r="AP760" s="4"/>
      <c r="AQ760" s="4"/>
      <c r="AR760" s="4"/>
      <c r="AS760" s="4"/>
      <c r="AT760" s="56"/>
      <c r="AU760" s="56"/>
      <c r="AV760" s="4"/>
      <c r="AW760" s="4"/>
      <c r="AX760" s="4"/>
      <c r="AY760" s="4"/>
      <c r="AZ760" s="56"/>
      <c r="BA760" s="56"/>
      <c r="BB760" s="4"/>
      <c r="BC760" s="4"/>
      <c r="BD760" s="4"/>
      <c r="BE760" s="4"/>
      <c r="BF760" s="56"/>
      <c r="BG760" s="56"/>
      <c r="BH760" s="4"/>
      <c r="BI760" s="4"/>
      <c r="BJ760" s="4"/>
      <c r="BK760" s="4"/>
      <c r="BL760" s="56"/>
      <c r="BM760" s="56"/>
      <c r="BN760" s="4"/>
      <c r="BO760" s="4"/>
      <c r="BP760" s="4"/>
      <c r="BQ760" s="4"/>
      <c r="BR760" s="4"/>
      <c r="BS760" s="4"/>
    </row>
    <row r="761">
      <c r="A761" s="172"/>
      <c r="B761" s="4"/>
      <c r="C761" s="4"/>
      <c r="D761" s="4"/>
      <c r="E761" s="4"/>
      <c r="F761" s="171"/>
      <c r="G761" s="4"/>
      <c r="H761" s="4"/>
      <c r="I761" s="4"/>
      <c r="J761" s="4"/>
      <c r="K761" s="172"/>
      <c r="L761" s="4"/>
      <c r="M761" s="4"/>
      <c r="N761" s="4"/>
      <c r="O761" s="4"/>
      <c r="P761" s="171"/>
      <c r="Q761" s="4"/>
      <c r="R761" s="4"/>
      <c r="S761" s="4"/>
      <c r="T761" s="4"/>
      <c r="U761" s="172"/>
      <c r="V761" s="4"/>
      <c r="W761" s="4"/>
      <c r="X761" s="4"/>
      <c r="Y761" s="4"/>
      <c r="Z761" s="171"/>
      <c r="AA761" s="4"/>
      <c r="AB761" s="4"/>
      <c r="AC761" s="4"/>
      <c r="AD761" s="4"/>
      <c r="AE761" s="170"/>
      <c r="AF761" s="170"/>
      <c r="AG761" s="170"/>
      <c r="AH761" s="56"/>
      <c r="AI761" s="56"/>
      <c r="AJ761" s="4"/>
      <c r="AK761" s="4"/>
      <c r="AL761" s="4"/>
      <c r="AM761" s="4"/>
      <c r="AN761" s="56"/>
      <c r="AO761" s="56"/>
      <c r="AP761" s="4"/>
      <c r="AQ761" s="4"/>
      <c r="AR761" s="4"/>
      <c r="AS761" s="4"/>
      <c r="AT761" s="56"/>
      <c r="AU761" s="56"/>
      <c r="AV761" s="4"/>
      <c r="AW761" s="4"/>
      <c r="AX761" s="4"/>
      <c r="AY761" s="4"/>
      <c r="AZ761" s="56"/>
      <c r="BA761" s="56"/>
      <c r="BB761" s="4"/>
      <c r="BC761" s="4"/>
      <c r="BD761" s="4"/>
      <c r="BE761" s="4"/>
      <c r="BF761" s="56"/>
      <c r="BG761" s="56"/>
      <c r="BH761" s="4"/>
      <c r="BI761" s="4"/>
      <c r="BJ761" s="4"/>
      <c r="BK761" s="4"/>
      <c r="BL761" s="56"/>
      <c r="BM761" s="56"/>
      <c r="BN761" s="4"/>
      <c r="BO761" s="4"/>
      <c r="BP761" s="4"/>
      <c r="BQ761" s="4"/>
      <c r="BR761" s="4"/>
      <c r="BS761" s="4"/>
    </row>
    <row r="762">
      <c r="A762" s="172"/>
      <c r="B762" s="4"/>
      <c r="C762" s="4"/>
      <c r="D762" s="4"/>
      <c r="E762" s="4"/>
      <c r="F762" s="171"/>
      <c r="G762" s="4"/>
      <c r="H762" s="4"/>
      <c r="I762" s="4"/>
      <c r="J762" s="4"/>
      <c r="K762" s="172"/>
      <c r="L762" s="4"/>
      <c r="M762" s="4"/>
      <c r="N762" s="4"/>
      <c r="O762" s="4"/>
      <c r="P762" s="171"/>
      <c r="Q762" s="4"/>
      <c r="R762" s="4"/>
      <c r="S762" s="4"/>
      <c r="T762" s="4"/>
      <c r="U762" s="172"/>
      <c r="V762" s="4"/>
      <c r="W762" s="4"/>
      <c r="X762" s="4"/>
      <c r="Y762" s="4"/>
      <c r="Z762" s="171"/>
      <c r="AA762" s="4"/>
      <c r="AB762" s="4"/>
      <c r="AC762" s="4"/>
      <c r="AD762" s="4"/>
      <c r="AE762" s="170"/>
      <c r="AF762" s="170"/>
      <c r="AG762" s="170"/>
      <c r="AH762" s="56"/>
      <c r="AI762" s="56"/>
      <c r="AJ762" s="4"/>
      <c r="AK762" s="4"/>
      <c r="AL762" s="4"/>
      <c r="AM762" s="4"/>
      <c r="AN762" s="56"/>
      <c r="AO762" s="56"/>
      <c r="AP762" s="4"/>
      <c r="AQ762" s="4"/>
      <c r="AR762" s="4"/>
      <c r="AS762" s="4"/>
      <c r="AT762" s="56"/>
      <c r="AU762" s="56"/>
      <c r="AV762" s="4"/>
      <c r="AW762" s="4"/>
      <c r="AX762" s="4"/>
      <c r="AY762" s="4"/>
      <c r="AZ762" s="56"/>
      <c r="BA762" s="56"/>
      <c r="BB762" s="4"/>
      <c r="BC762" s="4"/>
      <c r="BD762" s="4"/>
      <c r="BE762" s="4"/>
      <c r="BF762" s="56"/>
      <c r="BG762" s="56"/>
      <c r="BH762" s="4"/>
      <c r="BI762" s="4"/>
      <c r="BJ762" s="4"/>
      <c r="BK762" s="4"/>
      <c r="BL762" s="56"/>
      <c r="BM762" s="56"/>
      <c r="BN762" s="4"/>
      <c r="BO762" s="4"/>
      <c r="BP762" s="4"/>
      <c r="BQ762" s="4"/>
      <c r="BR762" s="4"/>
      <c r="BS762" s="4"/>
    </row>
    <row r="763">
      <c r="A763" s="172"/>
      <c r="B763" s="4"/>
      <c r="C763" s="4"/>
      <c r="D763" s="4"/>
      <c r="E763" s="4"/>
      <c r="F763" s="171"/>
      <c r="G763" s="4"/>
      <c r="H763" s="4"/>
      <c r="I763" s="4"/>
      <c r="J763" s="4"/>
      <c r="K763" s="172"/>
      <c r="L763" s="4"/>
      <c r="M763" s="4"/>
      <c r="N763" s="4"/>
      <c r="O763" s="4"/>
      <c r="P763" s="171"/>
      <c r="Q763" s="4"/>
      <c r="R763" s="4"/>
      <c r="S763" s="4"/>
      <c r="T763" s="4"/>
      <c r="U763" s="172"/>
      <c r="V763" s="4"/>
      <c r="W763" s="4"/>
      <c r="X763" s="4"/>
      <c r="Y763" s="4"/>
      <c r="Z763" s="171"/>
      <c r="AA763" s="4"/>
      <c r="AB763" s="4"/>
      <c r="AC763" s="4"/>
      <c r="AD763" s="4"/>
      <c r="AE763" s="170"/>
      <c r="AF763" s="170"/>
      <c r="AG763" s="170"/>
      <c r="AH763" s="56"/>
      <c r="AI763" s="56"/>
      <c r="AJ763" s="4"/>
      <c r="AK763" s="4"/>
      <c r="AL763" s="4"/>
      <c r="AM763" s="4"/>
      <c r="AN763" s="56"/>
      <c r="AO763" s="56"/>
      <c r="AP763" s="4"/>
      <c r="AQ763" s="4"/>
      <c r="AR763" s="4"/>
      <c r="AS763" s="4"/>
      <c r="AT763" s="56"/>
      <c r="AU763" s="56"/>
      <c r="AV763" s="4"/>
      <c r="AW763" s="4"/>
      <c r="AX763" s="4"/>
      <c r="AY763" s="4"/>
      <c r="AZ763" s="56"/>
      <c r="BA763" s="56"/>
      <c r="BB763" s="4"/>
      <c r="BC763" s="4"/>
      <c r="BD763" s="4"/>
      <c r="BE763" s="4"/>
      <c r="BF763" s="56"/>
      <c r="BG763" s="56"/>
      <c r="BH763" s="4"/>
      <c r="BI763" s="4"/>
      <c r="BJ763" s="4"/>
      <c r="BK763" s="4"/>
      <c r="BL763" s="56"/>
      <c r="BM763" s="56"/>
      <c r="BN763" s="4"/>
      <c r="BO763" s="4"/>
      <c r="BP763" s="4"/>
      <c r="BQ763" s="4"/>
      <c r="BR763" s="4"/>
      <c r="BS763" s="4"/>
    </row>
    <row r="764">
      <c r="A764" s="172"/>
      <c r="B764" s="4"/>
      <c r="C764" s="4"/>
      <c r="D764" s="4"/>
      <c r="E764" s="4"/>
      <c r="F764" s="171"/>
      <c r="G764" s="4"/>
      <c r="H764" s="4"/>
      <c r="I764" s="4"/>
      <c r="J764" s="4"/>
      <c r="K764" s="172"/>
      <c r="L764" s="4"/>
      <c r="M764" s="4"/>
      <c r="N764" s="4"/>
      <c r="O764" s="4"/>
      <c r="P764" s="171"/>
      <c r="Q764" s="4"/>
      <c r="R764" s="4"/>
      <c r="S764" s="4"/>
      <c r="T764" s="4"/>
      <c r="U764" s="172"/>
      <c r="V764" s="4"/>
      <c r="W764" s="4"/>
      <c r="X764" s="4"/>
      <c r="Y764" s="4"/>
      <c r="Z764" s="171"/>
      <c r="AA764" s="4"/>
      <c r="AB764" s="4"/>
      <c r="AC764" s="4"/>
      <c r="AD764" s="4"/>
      <c r="AE764" s="170"/>
      <c r="AF764" s="170"/>
      <c r="AG764" s="170"/>
      <c r="AH764" s="56"/>
      <c r="AI764" s="56"/>
      <c r="AJ764" s="4"/>
      <c r="AK764" s="4"/>
      <c r="AL764" s="4"/>
      <c r="AM764" s="4"/>
      <c r="AN764" s="56"/>
      <c r="AO764" s="56"/>
      <c r="AP764" s="4"/>
      <c r="AQ764" s="4"/>
      <c r="AR764" s="4"/>
      <c r="AS764" s="4"/>
      <c r="AT764" s="56"/>
      <c r="AU764" s="56"/>
      <c r="AV764" s="4"/>
      <c r="AW764" s="4"/>
      <c r="AX764" s="4"/>
      <c r="AY764" s="4"/>
      <c r="AZ764" s="56"/>
      <c r="BA764" s="56"/>
      <c r="BB764" s="4"/>
      <c r="BC764" s="4"/>
      <c r="BD764" s="4"/>
      <c r="BE764" s="4"/>
      <c r="BF764" s="56"/>
      <c r="BG764" s="56"/>
      <c r="BH764" s="4"/>
      <c r="BI764" s="4"/>
      <c r="BJ764" s="4"/>
      <c r="BK764" s="4"/>
      <c r="BL764" s="56"/>
      <c r="BM764" s="56"/>
      <c r="BN764" s="4"/>
      <c r="BO764" s="4"/>
      <c r="BP764" s="4"/>
      <c r="BQ764" s="4"/>
      <c r="BR764" s="4"/>
      <c r="BS764" s="4"/>
    </row>
    <row r="765">
      <c r="A765" s="172"/>
      <c r="B765" s="4"/>
      <c r="C765" s="4"/>
      <c r="D765" s="4"/>
      <c r="E765" s="4"/>
      <c r="F765" s="171"/>
      <c r="G765" s="4"/>
      <c r="H765" s="4"/>
      <c r="I765" s="4"/>
      <c r="J765" s="4"/>
      <c r="K765" s="172"/>
      <c r="L765" s="4"/>
      <c r="M765" s="4"/>
      <c r="N765" s="4"/>
      <c r="O765" s="4"/>
      <c r="P765" s="171"/>
      <c r="Q765" s="4"/>
      <c r="R765" s="4"/>
      <c r="S765" s="4"/>
      <c r="T765" s="4"/>
      <c r="U765" s="172"/>
      <c r="V765" s="4"/>
      <c r="W765" s="4"/>
      <c r="X765" s="4"/>
      <c r="Y765" s="4"/>
      <c r="Z765" s="171"/>
      <c r="AA765" s="4"/>
      <c r="AB765" s="4"/>
      <c r="AC765" s="4"/>
      <c r="AD765" s="4"/>
      <c r="AE765" s="170"/>
      <c r="AF765" s="170"/>
      <c r="AG765" s="170"/>
      <c r="AH765" s="56"/>
      <c r="AI765" s="56"/>
      <c r="AJ765" s="4"/>
      <c r="AK765" s="4"/>
      <c r="AL765" s="4"/>
      <c r="AM765" s="4"/>
      <c r="AN765" s="56"/>
      <c r="AO765" s="56"/>
      <c r="AP765" s="4"/>
      <c r="AQ765" s="4"/>
      <c r="AR765" s="4"/>
      <c r="AS765" s="4"/>
      <c r="AT765" s="56"/>
      <c r="AU765" s="56"/>
      <c r="AV765" s="4"/>
      <c r="AW765" s="4"/>
      <c r="AX765" s="4"/>
      <c r="AY765" s="4"/>
      <c r="AZ765" s="56"/>
      <c r="BA765" s="56"/>
      <c r="BB765" s="4"/>
      <c r="BC765" s="4"/>
      <c r="BD765" s="4"/>
      <c r="BE765" s="4"/>
      <c r="BF765" s="56"/>
      <c r="BG765" s="56"/>
      <c r="BH765" s="4"/>
      <c r="BI765" s="4"/>
      <c r="BJ765" s="4"/>
      <c r="BK765" s="4"/>
      <c r="BL765" s="56"/>
      <c r="BM765" s="56"/>
      <c r="BN765" s="4"/>
      <c r="BO765" s="4"/>
      <c r="BP765" s="4"/>
      <c r="BQ765" s="4"/>
      <c r="BR765" s="4"/>
      <c r="BS765" s="4"/>
    </row>
    <row r="766">
      <c r="A766" s="172"/>
      <c r="B766" s="4"/>
      <c r="C766" s="4"/>
      <c r="D766" s="4"/>
      <c r="E766" s="4"/>
      <c r="F766" s="171"/>
      <c r="G766" s="4"/>
      <c r="H766" s="4"/>
      <c r="I766" s="4"/>
      <c r="J766" s="4"/>
      <c r="K766" s="172"/>
      <c r="L766" s="4"/>
      <c r="M766" s="4"/>
      <c r="N766" s="4"/>
      <c r="O766" s="4"/>
      <c r="P766" s="171"/>
      <c r="Q766" s="4"/>
      <c r="R766" s="4"/>
      <c r="S766" s="4"/>
      <c r="T766" s="4"/>
      <c r="U766" s="172"/>
      <c r="V766" s="4"/>
      <c r="W766" s="4"/>
      <c r="X766" s="4"/>
      <c r="Y766" s="4"/>
      <c r="Z766" s="171"/>
      <c r="AA766" s="4"/>
      <c r="AB766" s="4"/>
      <c r="AC766" s="4"/>
      <c r="AD766" s="4"/>
      <c r="AE766" s="170"/>
      <c r="AF766" s="170"/>
      <c r="AG766" s="170"/>
      <c r="AH766" s="56"/>
      <c r="AI766" s="56"/>
      <c r="AJ766" s="4"/>
      <c r="AK766" s="4"/>
      <c r="AL766" s="4"/>
      <c r="AM766" s="4"/>
      <c r="AN766" s="56"/>
      <c r="AO766" s="56"/>
      <c r="AP766" s="4"/>
      <c r="AQ766" s="4"/>
      <c r="AR766" s="4"/>
      <c r="AS766" s="4"/>
      <c r="AT766" s="56"/>
      <c r="AU766" s="56"/>
      <c r="AV766" s="4"/>
      <c r="AW766" s="4"/>
      <c r="AX766" s="4"/>
      <c r="AY766" s="4"/>
      <c r="AZ766" s="56"/>
      <c r="BA766" s="56"/>
      <c r="BB766" s="4"/>
      <c r="BC766" s="4"/>
      <c r="BD766" s="4"/>
      <c r="BE766" s="4"/>
      <c r="BF766" s="56"/>
      <c r="BG766" s="56"/>
      <c r="BH766" s="4"/>
      <c r="BI766" s="4"/>
      <c r="BJ766" s="4"/>
      <c r="BK766" s="4"/>
      <c r="BL766" s="56"/>
      <c r="BM766" s="56"/>
      <c r="BN766" s="4"/>
      <c r="BO766" s="4"/>
      <c r="BP766" s="4"/>
      <c r="BQ766" s="4"/>
      <c r="BR766" s="4"/>
      <c r="BS766" s="4"/>
    </row>
    <row r="767">
      <c r="A767" s="172"/>
      <c r="B767" s="4"/>
      <c r="C767" s="4"/>
      <c r="D767" s="4"/>
      <c r="E767" s="4"/>
      <c r="F767" s="171"/>
      <c r="G767" s="4"/>
      <c r="H767" s="4"/>
      <c r="I767" s="4"/>
      <c r="J767" s="4"/>
      <c r="K767" s="172"/>
      <c r="L767" s="4"/>
      <c r="M767" s="4"/>
      <c r="N767" s="4"/>
      <c r="O767" s="4"/>
      <c r="P767" s="171"/>
      <c r="Q767" s="4"/>
      <c r="R767" s="4"/>
      <c r="S767" s="4"/>
      <c r="T767" s="4"/>
      <c r="U767" s="172"/>
      <c r="V767" s="4"/>
      <c r="W767" s="4"/>
      <c r="X767" s="4"/>
      <c r="Y767" s="4"/>
      <c r="Z767" s="171"/>
      <c r="AA767" s="4"/>
      <c r="AB767" s="4"/>
      <c r="AC767" s="4"/>
      <c r="AD767" s="4"/>
      <c r="AE767" s="170"/>
      <c r="AF767" s="170"/>
      <c r="AG767" s="170"/>
      <c r="AH767" s="56"/>
      <c r="AI767" s="56"/>
      <c r="AJ767" s="4"/>
      <c r="AK767" s="4"/>
      <c r="AL767" s="4"/>
      <c r="AM767" s="4"/>
      <c r="AN767" s="56"/>
      <c r="AO767" s="56"/>
      <c r="AP767" s="4"/>
      <c r="AQ767" s="4"/>
      <c r="AR767" s="4"/>
      <c r="AS767" s="4"/>
      <c r="AT767" s="56"/>
      <c r="AU767" s="56"/>
      <c r="AV767" s="4"/>
      <c r="AW767" s="4"/>
      <c r="AX767" s="4"/>
      <c r="AY767" s="4"/>
      <c r="AZ767" s="56"/>
      <c r="BA767" s="56"/>
      <c r="BB767" s="4"/>
      <c r="BC767" s="4"/>
      <c r="BD767" s="4"/>
      <c r="BE767" s="4"/>
      <c r="BF767" s="56"/>
      <c r="BG767" s="56"/>
      <c r="BH767" s="4"/>
      <c r="BI767" s="4"/>
      <c r="BJ767" s="4"/>
      <c r="BK767" s="4"/>
      <c r="BL767" s="56"/>
      <c r="BM767" s="56"/>
      <c r="BN767" s="4"/>
      <c r="BO767" s="4"/>
      <c r="BP767" s="4"/>
      <c r="BQ767" s="4"/>
      <c r="BR767" s="4"/>
      <c r="BS767" s="4"/>
    </row>
    <row r="768">
      <c r="A768" s="172"/>
      <c r="B768" s="4"/>
      <c r="C768" s="4"/>
      <c r="D768" s="4"/>
      <c r="E768" s="4"/>
      <c r="F768" s="171"/>
      <c r="G768" s="4"/>
      <c r="H768" s="4"/>
      <c r="I768" s="4"/>
      <c r="J768" s="4"/>
      <c r="K768" s="172"/>
      <c r="L768" s="4"/>
      <c r="M768" s="4"/>
      <c r="N768" s="4"/>
      <c r="O768" s="4"/>
      <c r="P768" s="171"/>
      <c r="Q768" s="4"/>
      <c r="R768" s="4"/>
      <c r="S768" s="4"/>
      <c r="T768" s="4"/>
      <c r="U768" s="172"/>
      <c r="V768" s="4"/>
      <c r="W768" s="4"/>
      <c r="X768" s="4"/>
      <c r="Y768" s="4"/>
      <c r="Z768" s="171"/>
      <c r="AA768" s="4"/>
      <c r="AB768" s="4"/>
      <c r="AC768" s="4"/>
      <c r="AD768" s="4"/>
      <c r="AE768" s="170"/>
      <c r="AF768" s="170"/>
      <c r="AG768" s="170"/>
      <c r="AH768" s="56"/>
      <c r="AI768" s="56"/>
      <c r="AJ768" s="4"/>
      <c r="AK768" s="4"/>
      <c r="AL768" s="4"/>
      <c r="AM768" s="4"/>
      <c r="AN768" s="56"/>
      <c r="AO768" s="56"/>
      <c r="AP768" s="4"/>
      <c r="AQ768" s="4"/>
      <c r="AR768" s="4"/>
      <c r="AS768" s="4"/>
      <c r="AT768" s="56"/>
      <c r="AU768" s="56"/>
      <c r="AV768" s="4"/>
      <c r="AW768" s="4"/>
      <c r="AX768" s="4"/>
      <c r="AY768" s="4"/>
      <c r="AZ768" s="56"/>
      <c r="BA768" s="56"/>
      <c r="BB768" s="4"/>
      <c r="BC768" s="4"/>
      <c r="BD768" s="4"/>
      <c r="BE768" s="4"/>
      <c r="BF768" s="56"/>
      <c r="BG768" s="56"/>
      <c r="BH768" s="4"/>
      <c r="BI768" s="4"/>
      <c r="BJ768" s="4"/>
      <c r="BK768" s="4"/>
      <c r="BL768" s="56"/>
      <c r="BM768" s="56"/>
      <c r="BN768" s="4"/>
      <c r="BO768" s="4"/>
      <c r="BP768" s="4"/>
      <c r="BQ768" s="4"/>
      <c r="BR768" s="4"/>
      <c r="BS768" s="4"/>
    </row>
    <row r="769">
      <c r="A769" s="172"/>
      <c r="B769" s="4"/>
      <c r="C769" s="4"/>
      <c r="D769" s="4"/>
      <c r="E769" s="4"/>
      <c r="F769" s="171"/>
      <c r="G769" s="4"/>
      <c r="H769" s="4"/>
      <c r="I769" s="4"/>
      <c r="J769" s="4"/>
      <c r="K769" s="172"/>
      <c r="L769" s="4"/>
      <c r="M769" s="4"/>
      <c r="N769" s="4"/>
      <c r="O769" s="4"/>
      <c r="P769" s="171"/>
      <c r="Q769" s="4"/>
      <c r="R769" s="4"/>
      <c r="S769" s="4"/>
      <c r="T769" s="4"/>
      <c r="U769" s="172"/>
      <c r="V769" s="4"/>
      <c r="W769" s="4"/>
      <c r="X769" s="4"/>
      <c r="Y769" s="4"/>
      <c r="Z769" s="171"/>
      <c r="AA769" s="4"/>
      <c r="AB769" s="4"/>
      <c r="AC769" s="4"/>
      <c r="AD769" s="4"/>
      <c r="AE769" s="170"/>
      <c r="AF769" s="170"/>
      <c r="AG769" s="170"/>
      <c r="AH769" s="56"/>
      <c r="AI769" s="56"/>
      <c r="AJ769" s="4"/>
      <c r="AK769" s="4"/>
      <c r="AL769" s="4"/>
      <c r="AM769" s="4"/>
      <c r="AN769" s="56"/>
      <c r="AO769" s="56"/>
      <c r="AP769" s="4"/>
      <c r="AQ769" s="4"/>
      <c r="AR769" s="4"/>
      <c r="AS769" s="4"/>
      <c r="AT769" s="56"/>
      <c r="AU769" s="56"/>
      <c r="AV769" s="4"/>
      <c r="AW769" s="4"/>
      <c r="AX769" s="4"/>
      <c r="AY769" s="4"/>
      <c r="AZ769" s="56"/>
      <c r="BA769" s="56"/>
      <c r="BB769" s="4"/>
      <c r="BC769" s="4"/>
      <c r="BD769" s="4"/>
      <c r="BE769" s="4"/>
      <c r="BF769" s="56"/>
      <c r="BG769" s="56"/>
      <c r="BH769" s="4"/>
      <c r="BI769" s="4"/>
      <c r="BJ769" s="4"/>
      <c r="BK769" s="4"/>
      <c r="BL769" s="56"/>
      <c r="BM769" s="56"/>
      <c r="BN769" s="4"/>
      <c r="BO769" s="4"/>
      <c r="BP769" s="4"/>
      <c r="BQ769" s="4"/>
      <c r="BR769" s="4"/>
      <c r="BS769" s="4"/>
    </row>
    <row r="770">
      <c r="A770" s="172"/>
      <c r="B770" s="4"/>
      <c r="C770" s="4"/>
      <c r="D770" s="4"/>
      <c r="E770" s="4"/>
      <c r="F770" s="171"/>
      <c r="G770" s="4"/>
      <c r="H770" s="4"/>
      <c r="I770" s="4"/>
      <c r="J770" s="4"/>
      <c r="K770" s="172"/>
      <c r="L770" s="4"/>
      <c r="M770" s="4"/>
      <c r="N770" s="4"/>
      <c r="O770" s="4"/>
      <c r="P770" s="171"/>
      <c r="Q770" s="4"/>
      <c r="R770" s="4"/>
      <c r="S770" s="4"/>
      <c r="T770" s="4"/>
      <c r="U770" s="172"/>
      <c r="V770" s="4"/>
      <c r="W770" s="4"/>
      <c r="X770" s="4"/>
      <c r="Y770" s="4"/>
      <c r="Z770" s="171"/>
      <c r="AA770" s="4"/>
      <c r="AB770" s="4"/>
      <c r="AC770" s="4"/>
      <c r="AD770" s="4"/>
      <c r="AE770" s="170"/>
      <c r="AF770" s="170"/>
      <c r="AG770" s="170"/>
      <c r="AH770" s="56"/>
      <c r="AI770" s="56"/>
      <c r="AJ770" s="4"/>
      <c r="AK770" s="4"/>
      <c r="AL770" s="4"/>
      <c r="AM770" s="4"/>
      <c r="AN770" s="56"/>
      <c r="AO770" s="56"/>
      <c r="AP770" s="4"/>
      <c r="AQ770" s="4"/>
      <c r="AR770" s="4"/>
      <c r="AS770" s="4"/>
      <c r="AT770" s="56"/>
      <c r="AU770" s="56"/>
      <c r="AV770" s="4"/>
      <c r="AW770" s="4"/>
      <c r="AX770" s="4"/>
      <c r="AY770" s="4"/>
      <c r="AZ770" s="56"/>
      <c r="BA770" s="56"/>
      <c r="BB770" s="4"/>
      <c r="BC770" s="4"/>
      <c r="BD770" s="4"/>
      <c r="BE770" s="4"/>
      <c r="BF770" s="56"/>
      <c r="BG770" s="56"/>
      <c r="BH770" s="4"/>
      <c r="BI770" s="4"/>
      <c r="BJ770" s="4"/>
      <c r="BK770" s="4"/>
      <c r="BL770" s="56"/>
      <c r="BM770" s="56"/>
      <c r="BN770" s="4"/>
      <c r="BO770" s="4"/>
      <c r="BP770" s="4"/>
      <c r="BQ770" s="4"/>
      <c r="BR770" s="4"/>
      <c r="BS770" s="4"/>
    </row>
    <row r="771">
      <c r="A771" s="172"/>
      <c r="B771" s="4"/>
      <c r="C771" s="4"/>
      <c r="D771" s="4"/>
      <c r="E771" s="4"/>
      <c r="F771" s="171"/>
      <c r="G771" s="4"/>
      <c r="H771" s="4"/>
      <c r="I771" s="4"/>
      <c r="J771" s="4"/>
      <c r="K771" s="172"/>
      <c r="L771" s="4"/>
      <c r="M771" s="4"/>
      <c r="N771" s="4"/>
      <c r="O771" s="4"/>
      <c r="P771" s="171"/>
      <c r="Q771" s="4"/>
      <c r="R771" s="4"/>
      <c r="S771" s="4"/>
      <c r="T771" s="4"/>
      <c r="U771" s="172"/>
      <c r="V771" s="4"/>
      <c r="W771" s="4"/>
      <c r="X771" s="4"/>
      <c r="Y771" s="4"/>
      <c r="Z771" s="171"/>
      <c r="AA771" s="4"/>
      <c r="AB771" s="4"/>
      <c r="AC771" s="4"/>
      <c r="AD771" s="4"/>
      <c r="AE771" s="170"/>
      <c r="AF771" s="170"/>
      <c r="AG771" s="170"/>
      <c r="AH771" s="56"/>
      <c r="AI771" s="56"/>
      <c r="AJ771" s="4"/>
      <c r="AK771" s="4"/>
      <c r="AL771" s="4"/>
      <c r="AM771" s="4"/>
      <c r="AN771" s="56"/>
      <c r="AO771" s="56"/>
      <c r="AP771" s="4"/>
      <c r="AQ771" s="4"/>
      <c r="AR771" s="4"/>
      <c r="AS771" s="4"/>
      <c r="AT771" s="56"/>
      <c r="AU771" s="56"/>
      <c r="AV771" s="4"/>
      <c r="AW771" s="4"/>
      <c r="AX771" s="4"/>
      <c r="AY771" s="4"/>
      <c r="AZ771" s="56"/>
      <c r="BA771" s="56"/>
      <c r="BB771" s="4"/>
      <c r="BC771" s="4"/>
      <c r="BD771" s="4"/>
      <c r="BE771" s="4"/>
      <c r="BF771" s="56"/>
      <c r="BG771" s="56"/>
      <c r="BH771" s="4"/>
      <c r="BI771" s="4"/>
      <c r="BJ771" s="4"/>
      <c r="BK771" s="4"/>
      <c r="BL771" s="56"/>
      <c r="BM771" s="56"/>
      <c r="BN771" s="4"/>
      <c r="BO771" s="4"/>
      <c r="BP771" s="4"/>
      <c r="BQ771" s="4"/>
      <c r="BR771" s="4"/>
      <c r="BS771" s="4"/>
    </row>
    <row r="772">
      <c r="A772" s="172"/>
      <c r="B772" s="4"/>
      <c r="C772" s="4"/>
      <c r="D772" s="4"/>
      <c r="E772" s="4"/>
      <c r="F772" s="171"/>
      <c r="G772" s="4"/>
      <c r="H772" s="4"/>
      <c r="I772" s="4"/>
      <c r="J772" s="4"/>
      <c r="K772" s="172"/>
      <c r="L772" s="4"/>
      <c r="M772" s="4"/>
      <c r="N772" s="4"/>
      <c r="O772" s="4"/>
      <c r="P772" s="171"/>
      <c r="Q772" s="4"/>
      <c r="R772" s="4"/>
      <c r="S772" s="4"/>
      <c r="T772" s="4"/>
      <c r="U772" s="172"/>
      <c r="V772" s="4"/>
      <c r="W772" s="4"/>
      <c r="X772" s="4"/>
      <c r="Y772" s="4"/>
      <c r="Z772" s="171"/>
      <c r="AA772" s="4"/>
      <c r="AB772" s="4"/>
      <c r="AC772" s="4"/>
      <c r="AD772" s="4"/>
      <c r="AE772" s="170"/>
      <c r="AF772" s="170"/>
      <c r="AG772" s="170"/>
      <c r="AH772" s="56"/>
      <c r="AI772" s="56"/>
      <c r="AJ772" s="4"/>
      <c r="AK772" s="4"/>
      <c r="AL772" s="4"/>
      <c r="AM772" s="4"/>
      <c r="AN772" s="56"/>
      <c r="AO772" s="56"/>
      <c r="AP772" s="4"/>
      <c r="AQ772" s="4"/>
      <c r="AR772" s="4"/>
      <c r="AS772" s="4"/>
      <c r="AT772" s="56"/>
      <c r="AU772" s="56"/>
      <c r="AV772" s="4"/>
      <c r="AW772" s="4"/>
      <c r="AX772" s="4"/>
      <c r="AY772" s="4"/>
      <c r="AZ772" s="56"/>
      <c r="BA772" s="56"/>
      <c r="BB772" s="4"/>
      <c r="BC772" s="4"/>
      <c r="BD772" s="4"/>
      <c r="BE772" s="4"/>
      <c r="BF772" s="56"/>
      <c r="BG772" s="56"/>
      <c r="BH772" s="4"/>
      <c r="BI772" s="4"/>
      <c r="BJ772" s="4"/>
      <c r="BK772" s="4"/>
      <c r="BL772" s="56"/>
      <c r="BM772" s="56"/>
      <c r="BN772" s="4"/>
      <c r="BO772" s="4"/>
      <c r="BP772" s="4"/>
      <c r="BQ772" s="4"/>
      <c r="BR772" s="4"/>
      <c r="BS772" s="4"/>
    </row>
    <row r="773">
      <c r="A773" s="172"/>
      <c r="B773" s="4"/>
      <c r="C773" s="4"/>
      <c r="D773" s="4"/>
      <c r="E773" s="4"/>
      <c r="F773" s="171"/>
      <c r="G773" s="4"/>
      <c r="H773" s="4"/>
      <c r="I773" s="4"/>
      <c r="J773" s="4"/>
      <c r="K773" s="172"/>
      <c r="L773" s="4"/>
      <c r="M773" s="4"/>
      <c r="N773" s="4"/>
      <c r="O773" s="4"/>
      <c r="P773" s="171"/>
      <c r="Q773" s="4"/>
      <c r="R773" s="4"/>
      <c r="S773" s="4"/>
      <c r="T773" s="4"/>
      <c r="U773" s="172"/>
      <c r="V773" s="4"/>
      <c r="W773" s="4"/>
      <c r="X773" s="4"/>
      <c r="Y773" s="4"/>
      <c r="Z773" s="171"/>
      <c r="AA773" s="4"/>
      <c r="AB773" s="4"/>
      <c r="AC773" s="4"/>
      <c r="AD773" s="4"/>
      <c r="AE773" s="170"/>
      <c r="AF773" s="170"/>
      <c r="AG773" s="170"/>
      <c r="AH773" s="56"/>
      <c r="AI773" s="56"/>
      <c r="AJ773" s="4"/>
      <c r="AK773" s="4"/>
      <c r="AL773" s="4"/>
      <c r="AM773" s="4"/>
      <c r="AN773" s="56"/>
      <c r="AO773" s="56"/>
      <c r="AP773" s="4"/>
      <c r="AQ773" s="4"/>
      <c r="AR773" s="4"/>
      <c r="AS773" s="4"/>
      <c r="AT773" s="56"/>
      <c r="AU773" s="56"/>
      <c r="AV773" s="4"/>
      <c r="AW773" s="4"/>
      <c r="AX773" s="4"/>
      <c r="AY773" s="4"/>
      <c r="AZ773" s="56"/>
      <c r="BA773" s="56"/>
      <c r="BB773" s="4"/>
      <c r="BC773" s="4"/>
      <c r="BD773" s="4"/>
      <c r="BE773" s="4"/>
      <c r="BF773" s="56"/>
      <c r="BG773" s="56"/>
      <c r="BH773" s="4"/>
      <c r="BI773" s="4"/>
      <c r="BJ773" s="4"/>
      <c r="BK773" s="4"/>
      <c r="BL773" s="56"/>
      <c r="BM773" s="56"/>
      <c r="BN773" s="4"/>
      <c r="BO773" s="4"/>
      <c r="BP773" s="4"/>
      <c r="BQ773" s="4"/>
      <c r="BR773" s="4"/>
      <c r="BS773" s="4"/>
    </row>
    <row r="774">
      <c r="A774" s="172"/>
      <c r="B774" s="4"/>
      <c r="C774" s="4"/>
      <c r="D774" s="4"/>
      <c r="E774" s="4"/>
      <c r="F774" s="171"/>
      <c r="G774" s="4"/>
      <c r="H774" s="4"/>
      <c r="I774" s="4"/>
      <c r="J774" s="4"/>
      <c r="K774" s="172"/>
      <c r="L774" s="4"/>
      <c r="M774" s="4"/>
      <c r="N774" s="4"/>
      <c r="O774" s="4"/>
      <c r="P774" s="171"/>
      <c r="Q774" s="4"/>
      <c r="R774" s="4"/>
      <c r="S774" s="4"/>
      <c r="T774" s="4"/>
      <c r="U774" s="172"/>
      <c r="V774" s="4"/>
      <c r="W774" s="4"/>
      <c r="X774" s="4"/>
      <c r="Y774" s="4"/>
      <c r="Z774" s="171"/>
      <c r="AA774" s="4"/>
      <c r="AB774" s="4"/>
      <c r="AC774" s="4"/>
      <c r="AD774" s="4"/>
      <c r="AE774" s="170"/>
      <c r="AF774" s="170"/>
      <c r="AG774" s="170"/>
      <c r="AH774" s="56"/>
      <c r="AI774" s="56"/>
      <c r="AJ774" s="4"/>
      <c r="AK774" s="4"/>
      <c r="AL774" s="4"/>
      <c r="AM774" s="4"/>
      <c r="AN774" s="56"/>
      <c r="AO774" s="56"/>
      <c r="AP774" s="4"/>
      <c r="AQ774" s="4"/>
      <c r="AR774" s="4"/>
      <c r="AS774" s="4"/>
      <c r="AT774" s="56"/>
      <c r="AU774" s="56"/>
      <c r="AV774" s="4"/>
      <c r="AW774" s="4"/>
      <c r="AX774" s="4"/>
      <c r="AY774" s="4"/>
      <c r="AZ774" s="56"/>
      <c r="BA774" s="56"/>
      <c r="BB774" s="4"/>
      <c r="BC774" s="4"/>
      <c r="BD774" s="4"/>
      <c r="BE774" s="4"/>
      <c r="BF774" s="56"/>
      <c r="BG774" s="56"/>
      <c r="BH774" s="4"/>
      <c r="BI774" s="4"/>
      <c r="BJ774" s="4"/>
      <c r="BK774" s="4"/>
      <c r="BL774" s="56"/>
      <c r="BM774" s="56"/>
      <c r="BN774" s="4"/>
      <c r="BO774" s="4"/>
      <c r="BP774" s="4"/>
      <c r="BQ774" s="4"/>
      <c r="BR774" s="4"/>
      <c r="BS774" s="4"/>
    </row>
    <row r="775">
      <c r="A775" s="172"/>
      <c r="B775" s="4"/>
      <c r="C775" s="4"/>
      <c r="D775" s="4"/>
      <c r="E775" s="4"/>
      <c r="F775" s="171"/>
      <c r="G775" s="4"/>
      <c r="H775" s="4"/>
      <c r="I775" s="4"/>
      <c r="J775" s="4"/>
      <c r="K775" s="172"/>
      <c r="L775" s="4"/>
      <c r="M775" s="4"/>
      <c r="N775" s="4"/>
      <c r="O775" s="4"/>
      <c r="P775" s="171"/>
      <c r="Q775" s="4"/>
      <c r="R775" s="4"/>
      <c r="S775" s="4"/>
      <c r="T775" s="4"/>
      <c r="U775" s="172"/>
      <c r="V775" s="4"/>
      <c r="W775" s="4"/>
      <c r="X775" s="4"/>
      <c r="Y775" s="4"/>
      <c r="Z775" s="171"/>
      <c r="AA775" s="4"/>
      <c r="AB775" s="4"/>
      <c r="AC775" s="4"/>
      <c r="AD775" s="4"/>
      <c r="AE775" s="170"/>
      <c r="AF775" s="170"/>
      <c r="AG775" s="170"/>
      <c r="AH775" s="56"/>
      <c r="AI775" s="56"/>
      <c r="AJ775" s="4"/>
      <c r="AK775" s="4"/>
      <c r="AL775" s="4"/>
      <c r="AM775" s="4"/>
      <c r="AN775" s="56"/>
      <c r="AO775" s="56"/>
      <c r="AP775" s="4"/>
      <c r="AQ775" s="4"/>
      <c r="AR775" s="4"/>
      <c r="AS775" s="4"/>
      <c r="AT775" s="56"/>
      <c r="AU775" s="56"/>
      <c r="AV775" s="4"/>
      <c r="AW775" s="4"/>
      <c r="AX775" s="4"/>
      <c r="AY775" s="4"/>
      <c r="AZ775" s="56"/>
      <c r="BA775" s="56"/>
      <c r="BB775" s="4"/>
      <c r="BC775" s="4"/>
      <c r="BD775" s="4"/>
      <c r="BE775" s="4"/>
      <c r="BF775" s="56"/>
      <c r="BG775" s="56"/>
      <c r="BH775" s="4"/>
      <c r="BI775" s="4"/>
      <c r="BJ775" s="4"/>
      <c r="BK775" s="4"/>
      <c r="BL775" s="56"/>
      <c r="BM775" s="56"/>
      <c r="BN775" s="4"/>
      <c r="BO775" s="4"/>
      <c r="BP775" s="4"/>
      <c r="BQ775" s="4"/>
      <c r="BR775" s="4"/>
      <c r="BS775" s="4"/>
    </row>
    <row r="776">
      <c r="A776" s="172"/>
      <c r="B776" s="4"/>
      <c r="C776" s="4"/>
      <c r="D776" s="4"/>
      <c r="E776" s="4"/>
      <c r="F776" s="171"/>
      <c r="G776" s="4"/>
      <c r="H776" s="4"/>
      <c r="I776" s="4"/>
      <c r="J776" s="4"/>
      <c r="K776" s="172"/>
      <c r="L776" s="4"/>
      <c r="M776" s="4"/>
      <c r="N776" s="4"/>
      <c r="O776" s="4"/>
      <c r="P776" s="171"/>
      <c r="Q776" s="4"/>
      <c r="R776" s="4"/>
      <c r="S776" s="4"/>
      <c r="T776" s="4"/>
      <c r="U776" s="172"/>
      <c r="V776" s="4"/>
      <c r="W776" s="4"/>
      <c r="X776" s="4"/>
      <c r="Y776" s="4"/>
      <c r="Z776" s="171"/>
      <c r="AA776" s="4"/>
      <c r="AB776" s="4"/>
      <c r="AC776" s="4"/>
      <c r="AD776" s="4"/>
      <c r="AE776" s="170"/>
      <c r="AF776" s="170"/>
      <c r="AG776" s="170"/>
      <c r="AH776" s="56"/>
      <c r="AI776" s="56"/>
      <c r="AJ776" s="4"/>
      <c r="AK776" s="4"/>
      <c r="AL776" s="4"/>
      <c r="AM776" s="4"/>
      <c r="AN776" s="56"/>
      <c r="AO776" s="56"/>
      <c r="AP776" s="4"/>
      <c r="AQ776" s="4"/>
      <c r="AR776" s="4"/>
      <c r="AS776" s="4"/>
      <c r="AT776" s="56"/>
      <c r="AU776" s="56"/>
      <c r="AV776" s="4"/>
      <c r="AW776" s="4"/>
      <c r="AX776" s="4"/>
      <c r="AY776" s="4"/>
      <c r="AZ776" s="56"/>
      <c r="BA776" s="56"/>
      <c r="BB776" s="4"/>
      <c r="BC776" s="4"/>
      <c r="BD776" s="4"/>
      <c r="BE776" s="4"/>
      <c r="BF776" s="56"/>
      <c r="BG776" s="56"/>
      <c r="BH776" s="4"/>
      <c r="BI776" s="4"/>
      <c r="BJ776" s="4"/>
      <c r="BK776" s="4"/>
      <c r="BL776" s="56"/>
      <c r="BM776" s="56"/>
      <c r="BN776" s="4"/>
      <c r="BO776" s="4"/>
      <c r="BP776" s="4"/>
      <c r="BQ776" s="4"/>
      <c r="BR776" s="4"/>
      <c r="BS776" s="4"/>
    </row>
    <row r="777">
      <c r="A777" s="172"/>
      <c r="B777" s="4"/>
      <c r="C777" s="4"/>
      <c r="D777" s="4"/>
      <c r="E777" s="4"/>
      <c r="F777" s="171"/>
      <c r="G777" s="4"/>
      <c r="H777" s="4"/>
      <c r="I777" s="4"/>
      <c r="J777" s="4"/>
      <c r="K777" s="172"/>
      <c r="L777" s="4"/>
      <c r="M777" s="4"/>
      <c r="N777" s="4"/>
      <c r="O777" s="4"/>
      <c r="P777" s="171"/>
      <c r="Q777" s="4"/>
      <c r="R777" s="4"/>
      <c r="S777" s="4"/>
      <c r="T777" s="4"/>
      <c r="U777" s="172"/>
      <c r="V777" s="4"/>
      <c r="W777" s="4"/>
      <c r="X777" s="4"/>
      <c r="Y777" s="4"/>
      <c r="Z777" s="171"/>
      <c r="AA777" s="4"/>
      <c r="AB777" s="4"/>
      <c r="AC777" s="4"/>
      <c r="AD777" s="4"/>
      <c r="AE777" s="170"/>
      <c r="AF777" s="170"/>
      <c r="AG777" s="170"/>
      <c r="AH777" s="56"/>
      <c r="AI777" s="56"/>
      <c r="AJ777" s="4"/>
      <c r="AK777" s="4"/>
      <c r="AL777" s="4"/>
      <c r="AM777" s="4"/>
      <c r="AN777" s="56"/>
      <c r="AO777" s="56"/>
      <c r="AP777" s="4"/>
      <c r="AQ777" s="4"/>
      <c r="AR777" s="4"/>
      <c r="AS777" s="4"/>
      <c r="AT777" s="56"/>
      <c r="AU777" s="56"/>
      <c r="AV777" s="4"/>
      <c r="AW777" s="4"/>
      <c r="AX777" s="4"/>
      <c r="AY777" s="4"/>
      <c r="AZ777" s="56"/>
      <c r="BA777" s="56"/>
      <c r="BB777" s="4"/>
      <c r="BC777" s="4"/>
      <c r="BD777" s="4"/>
      <c r="BE777" s="4"/>
      <c r="BF777" s="56"/>
      <c r="BG777" s="56"/>
      <c r="BH777" s="4"/>
      <c r="BI777" s="4"/>
      <c r="BJ777" s="4"/>
      <c r="BK777" s="4"/>
      <c r="BL777" s="56"/>
      <c r="BM777" s="56"/>
      <c r="BN777" s="4"/>
      <c r="BO777" s="4"/>
      <c r="BP777" s="4"/>
      <c r="BQ777" s="4"/>
      <c r="BR777" s="4"/>
      <c r="BS777" s="4"/>
    </row>
    <row r="778">
      <c r="A778" s="172"/>
      <c r="B778" s="4"/>
      <c r="C778" s="4"/>
      <c r="D778" s="4"/>
      <c r="E778" s="4"/>
      <c r="F778" s="171"/>
      <c r="G778" s="4"/>
      <c r="H778" s="4"/>
      <c r="I778" s="4"/>
      <c r="J778" s="4"/>
      <c r="K778" s="172"/>
      <c r="L778" s="4"/>
      <c r="M778" s="4"/>
      <c r="N778" s="4"/>
      <c r="O778" s="4"/>
      <c r="P778" s="171"/>
      <c r="Q778" s="4"/>
      <c r="R778" s="4"/>
      <c r="S778" s="4"/>
      <c r="T778" s="4"/>
      <c r="U778" s="172"/>
      <c r="V778" s="4"/>
      <c r="W778" s="4"/>
      <c r="X778" s="4"/>
      <c r="Y778" s="4"/>
      <c r="Z778" s="171"/>
      <c r="AA778" s="4"/>
      <c r="AB778" s="4"/>
      <c r="AC778" s="4"/>
      <c r="AD778" s="4"/>
      <c r="AE778" s="170"/>
      <c r="AF778" s="170"/>
      <c r="AG778" s="170"/>
      <c r="AH778" s="56"/>
      <c r="AI778" s="56"/>
      <c r="AJ778" s="4"/>
      <c r="AK778" s="4"/>
      <c r="AL778" s="4"/>
      <c r="AM778" s="4"/>
      <c r="AN778" s="56"/>
      <c r="AO778" s="56"/>
      <c r="AP778" s="4"/>
      <c r="AQ778" s="4"/>
      <c r="AR778" s="4"/>
      <c r="AS778" s="4"/>
      <c r="AT778" s="56"/>
      <c r="AU778" s="56"/>
      <c r="AV778" s="4"/>
      <c r="AW778" s="4"/>
      <c r="AX778" s="4"/>
      <c r="AY778" s="4"/>
      <c r="AZ778" s="56"/>
      <c r="BA778" s="56"/>
      <c r="BB778" s="4"/>
      <c r="BC778" s="4"/>
      <c r="BD778" s="4"/>
      <c r="BE778" s="4"/>
      <c r="BF778" s="56"/>
      <c r="BG778" s="56"/>
      <c r="BH778" s="4"/>
      <c r="BI778" s="4"/>
      <c r="BJ778" s="4"/>
      <c r="BK778" s="4"/>
      <c r="BL778" s="56"/>
      <c r="BM778" s="56"/>
      <c r="BN778" s="4"/>
      <c r="BO778" s="4"/>
      <c r="BP778" s="4"/>
      <c r="BQ778" s="4"/>
      <c r="BR778" s="4"/>
      <c r="BS778" s="4"/>
    </row>
    <row r="779">
      <c r="A779" s="172"/>
      <c r="B779" s="4"/>
      <c r="C779" s="4"/>
      <c r="D779" s="4"/>
      <c r="E779" s="4"/>
      <c r="F779" s="171"/>
      <c r="G779" s="4"/>
      <c r="H779" s="4"/>
      <c r="I779" s="4"/>
      <c r="J779" s="4"/>
      <c r="K779" s="172"/>
      <c r="L779" s="4"/>
      <c r="M779" s="4"/>
      <c r="N779" s="4"/>
      <c r="O779" s="4"/>
      <c r="P779" s="171"/>
      <c r="Q779" s="4"/>
      <c r="R779" s="4"/>
      <c r="S779" s="4"/>
      <c r="T779" s="4"/>
      <c r="U779" s="172"/>
      <c r="V779" s="4"/>
      <c r="W779" s="4"/>
      <c r="X779" s="4"/>
      <c r="Y779" s="4"/>
      <c r="Z779" s="171"/>
      <c r="AA779" s="4"/>
      <c r="AB779" s="4"/>
      <c r="AC779" s="4"/>
      <c r="AD779" s="4"/>
      <c r="AE779" s="170"/>
      <c r="AF779" s="170"/>
      <c r="AG779" s="170"/>
      <c r="AH779" s="56"/>
      <c r="AI779" s="56"/>
      <c r="AJ779" s="4"/>
      <c r="AK779" s="4"/>
      <c r="AL779" s="4"/>
      <c r="AM779" s="4"/>
      <c r="AN779" s="56"/>
      <c r="AO779" s="56"/>
      <c r="AP779" s="4"/>
      <c r="AQ779" s="4"/>
      <c r="AR779" s="4"/>
      <c r="AS779" s="4"/>
      <c r="AT779" s="56"/>
      <c r="AU779" s="56"/>
      <c r="AV779" s="4"/>
      <c r="AW779" s="4"/>
      <c r="AX779" s="4"/>
      <c r="AY779" s="4"/>
      <c r="AZ779" s="56"/>
      <c r="BA779" s="56"/>
      <c r="BB779" s="4"/>
      <c r="BC779" s="4"/>
      <c r="BD779" s="4"/>
      <c r="BE779" s="4"/>
      <c r="BF779" s="56"/>
      <c r="BG779" s="56"/>
      <c r="BH779" s="4"/>
      <c r="BI779" s="4"/>
      <c r="BJ779" s="4"/>
      <c r="BK779" s="4"/>
      <c r="BL779" s="56"/>
      <c r="BM779" s="56"/>
      <c r="BN779" s="4"/>
      <c r="BO779" s="4"/>
      <c r="BP779" s="4"/>
      <c r="BQ779" s="4"/>
      <c r="BR779" s="4"/>
      <c r="BS779" s="4"/>
    </row>
    <row r="780">
      <c r="A780" s="172"/>
      <c r="B780" s="4"/>
      <c r="C780" s="4"/>
      <c r="D780" s="4"/>
      <c r="E780" s="4"/>
      <c r="F780" s="171"/>
      <c r="G780" s="4"/>
      <c r="H780" s="4"/>
      <c r="I780" s="4"/>
      <c r="J780" s="4"/>
      <c r="K780" s="172"/>
      <c r="L780" s="4"/>
      <c r="M780" s="4"/>
      <c r="N780" s="4"/>
      <c r="O780" s="4"/>
      <c r="P780" s="171"/>
      <c r="Q780" s="4"/>
      <c r="R780" s="4"/>
      <c r="S780" s="4"/>
      <c r="T780" s="4"/>
      <c r="U780" s="172"/>
      <c r="V780" s="4"/>
      <c r="W780" s="4"/>
      <c r="X780" s="4"/>
      <c r="Y780" s="4"/>
      <c r="Z780" s="171"/>
      <c r="AA780" s="4"/>
      <c r="AB780" s="4"/>
      <c r="AC780" s="4"/>
      <c r="AD780" s="4"/>
      <c r="AE780" s="170"/>
      <c r="AF780" s="170"/>
      <c r="AG780" s="170"/>
      <c r="AH780" s="56"/>
      <c r="AI780" s="56"/>
      <c r="AJ780" s="4"/>
      <c r="AK780" s="4"/>
      <c r="AL780" s="4"/>
      <c r="AM780" s="4"/>
      <c r="AN780" s="56"/>
      <c r="AO780" s="56"/>
      <c r="AP780" s="4"/>
      <c r="AQ780" s="4"/>
      <c r="AR780" s="4"/>
      <c r="AS780" s="4"/>
      <c r="AT780" s="56"/>
      <c r="AU780" s="56"/>
      <c r="AV780" s="4"/>
      <c r="AW780" s="4"/>
      <c r="AX780" s="4"/>
      <c r="AY780" s="4"/>
      <c r="AZ780" s="56"/>
      <c r="BA780" s="56"/>
      <c r="BB780" s="4"/>
      <c r="BC780" s="4"/>
      <c r="BD780" s="4"/>
      <c r="BE780" s="4"/>
      <c r="BF780" s="56"/>
      <c r="BG780" s="56"/>
      <c r="BH780" s="4"/>
      <c r="BI780" s="4"/>
      <c r="BJ780" s="4"/>
      <c r="BK780" s="4"/>
      <c r="BL780" s="56"/>
      <c r="BM780" s="56"/>
      <c r="BN780" s="4"/>
      <c r="BO780" s="4"/>
      <c r="BP780" s="4"/>
      <c r="BQ780" s="4"/>
      <c r="BR780" s="4"/>
      <c r="BS780" s="4"/>
    </row>
    <row r="781">
      <c r="A781" s="172"/>
      <c r="B781" s="4"/>
      <c r="C781" s="4"/>
      <c r="D781" s="4"/>
      <c r="E781" s="4"/>
      <c r="F781" s="171"/>
      <c r="G781" s="4"/>
      <c r="H781" s="4"/>
      <c r="I781" s="4"/>
      <c r="J781" s="4"/>
      <c r="K781" s="172"/>
      <c r="L781" s="4"/>
      <c r="M781" s="4"/>
      <c r="N781" s="4"/>
      <c r="O781" s="4"/>
      <c r="P781" s="171"/>
      <c r="Q781" s="4"/>
      <c r="R781" s="4"/>
      <c r="S781" s="4"/>
      <c r="T781" s="4"/>
      <c r="U781" s="172"/>
      <c r="V781" s="4"/>
      <c r="W781" s="4"/>
      <c r="X781" s="4"/>
      <c r="Y781" s="4"/>
      <c r="Z781" s="171"/>
      <c r="AA781" s="4"/>
      <c r="AB781" s="4"/>
      <c r="AC781" s="4"/>
      <c r="AD781" s="4"/>
      <c r="AE781" s="170"/>
      <c r="AF781" s="170"/>
      <c r="AG781" s="170"/>
      <c r="AH781" s="56"/>
      <c r="AI781" s="56"/>
      <c r="AJ781" s="4"/>
      <c r="AK781" s="4"/>
      <c r="AL781" s="4"/>
      <c r="AM781" s="4"/>
      <c r="AN781" s="56"/>
      <c r="AO781" s="56"/>
      <c r="AP781" s="4"/>
      <c r="AQ781" s="4"/>
      <c r="AR781" s="4"/>
      <c r="AS781" s="4"/>
      <c r="AT781" s="56"/>
      <c r="AU781" s="56"/>
      <c r="AV781" s="4"/>
      <c r="AW781" s="4"/>
      <c r="AX781" s="4"/>
      <c r="AY781" s="4"/>
      <c r="AZ781" s="56"/>
      <c r="BA781" s="56"/>
      <c r="BB781" s="4"/>
      <c r="BC781" s="4"/>
      <c r="BD781" s="4"/>
      <c r="BE781" s="4"/>
      <c r="BF781" s="56"/>
      <c r="BG781" s="56"/>
      <c r="BH781" s="4"/>
      <c r="BI781" s="4"/>
      <c r="BJ781" s="4"/>
      <c r="BK781" s="4"/>
      <c r="BL781" s="56"/>
      <c r="BM781" s="56"/>
      <c r="BN781" s="4"/>
      <c r="BO781" s="4"/>
      <c r="BP781" s="4"/>
      <c r="BQ781" s="4"/>
      <c r="BR781" s="4"/>
      <c r="BS781" s="4"/>
    </row>
    <row r="782">
      <c r="A782" s="172"/>
      <c r="B782" s="4"/>
      <c r="C782" s="4"/>
      <c r="D782" s="4"/>
      <c r="E782" s="4"/>
      <c r="F782" s="171"/>
      <c r="G782" s="4"/>
      <c r="H782" s="4"/>
      <c r="I782" s="4"/>
      <c r="J782" s="4"/>
      <c r="K782" s="172"/>
      <c r="L782" s="4"/>
      <c r="M782" s="4"/>
      <c r="N782" s="4"/>
      <c r="O782" s="4"/>
      <c r="P782" s="171"/>
      <c r="Q782" s="4"/>
      <c r="R782" s="4"/>
      <c r="S782" s="4"/>
      <c r="T782" s="4"/>
      <c r="U782" s="172"/>
      <c r="V782" s="4"/>
      <c r="W782" s="4"/>
      <c r="X782" s="4"/>
      <c r="Y782" s="4"/>
      <c r="Z782" s="171"/>
      <c r="AA782" s="4"/>
      <c r="AB782" s="4"/>
      <c r="AC782" s="4"/>
      <c r="AD782" s="4"/>
      <c r="AE782" s="170"/>
      <c r="AF782" s="170"/>
      <c r="AG782" s="170"/>
      <c r="AH782" s="56"/>
      <c r="AI782" s="56"/>
      <c r="AJ782" s="4"/>
      <c r="AK782" s="4"/>
      <c r="AL782" s="4"/>
      <c r="AM782" s="4"/>
      <c r="AN782" s="56"/>
      <c r="AO782" s="56"/>
      <c r="AP782" s="4"/>
      <c r="AQ782" s="4"/>
      <c r="AR782" s="4"/>
      <c r="AS782" s="4"/>
      <c r="AT782" s="56"/>
      <c r="AU782" s="56"/>
      <c r="AV782" s="4"/>
      <c r="AW782" s="4"/>
      <c r="AX782" s="4"/>
      <c r="AY782" s="4"/>
      <c r="AZ782" s="56"/>
      <c r="BA782" s="56"/>
      <c r="BB782" s="4"/>
      <c r="BC782" s="4"/>
      <c r="BD782" s="4"/>
      <c r="BE782" s="4"/>
      <c r="BF782" s="56"/>
      <c r="BG782" s="56"/>
      <c r="BH782" s="4"/>
      <c r="BI782" s="4"/>
      <c r="BJ782" s="4"/>
      <c r="BK782" s="4"/>
      <c r="BL782" s="56"/>
      <c r="BM782" s="56"/>
      <c r="BN782" s="4"/>
      <c r="BO782" s="4"/>
      <c r="BP782" s="4"/>
      <c r="BQ782" s="4"/>
      <c r="BR782" s="4"/>
      <c r="BS782" s="4"/>
    </row>
    <row r="783">
      <c r="A783" s="172"/>
      <c r="B783" s="4"/>
      <c r="C783" s="4"/>
      <c r="D783" s="4"/>
      <c r="E783" s="4"/>
      <c r="F783" s="171"/>
      <c r="G783" s="4"/>
      <c r="H783" s="4"/>
      <c r="I783" s="4"/>
      <c r="J783" s="4"/>
      <c r="K783" s="172"/>
      <c r="L783" s="4"/>
      <c r="M783" s="4"/>
      <c r="N783" s="4"/>
      <c r="O783" s="4"/>
      <c r="P783" s="171"/>
      <c r="Q783" s="4"/>
      <c r="R783" s="4"/>
      <c r="S783" s="4"/>
      <c r="T783" s="4"/>
      <c r="U783" s="172"/>
      <c r="V783" s="4"/>
      <c r="W783" s="4"/>
      <c r="X783" s="4"/>
      <c r="Y783" s="4"/>
      <c r="Z783" s="171"/>
      <c r="AA783" s="4"/>
      <c r="AB783" s="4"/>
      <c r="AC783" s="4"/>
      <c r="AD783" s="4"/>
      <c r="AE783" s="170"/>
      <c r="AF783" s="170"/>
      <c r="AG783" s="170"/>
      <c r="AH783" s="56"/>
      <c r="AI783" s="56"/>
      <c r="AJ783" s="4"/>
      <c r="AK783" s="4"/>
      <c r="AL783" s="4"/>
      <c r="AM783" s="4"/>
      <c r="AN783" s="56"/>
      <c r="AO783" s="56"/>
      <c r="AP783" s="4"/>
      <c r="AQ783" s="4"/>
      <c r="AR783" s="4"/>
      <c r="AS783" s="4"/>
      <c r="AT783" s="56"/>
      <c r="AU783" s="56"/>
      <c r="AV783" s="4"/>
      <c r="AW783" s="4"/>
      <c r="AX783" s="4"/>
      <c r="AY783" s="4"/>
      <c r="AZ783" s="56"/>
      <c r="BA783" s="56"/>
      <c r="BB783" s="4"/>
      <c r="BC783" s="4"/>
      <c r="BD783" s="4"/>
      <c r="BE783" s="4"/>
      <c r="BF783" s="56"/>
      <c r="BG783" s="56"/>
      <c r="BH783" s="4"/>
      <c r="BI783" s="4"/>
      <c r="BJ783" s="4"/>
      <c r="BK783" s="4"/>
      <c r="BL783" s="56"/>
      <c r="BM783" s="56"/>
      <c r="BN783" s="4"/>
      <c r="BO783" s="4"/>
      <c r="BP783" s="4"/>
      <c r="BQ783" s="4"/>
      <c r="BR783" s="4"/>
      <c r="BS783" s="4"/>
    </row>
    <row r="784">
      <c r="A784" s="172"/>
      <c r="B784" s="4"/>
      <c r="C784" s="4"/>
      <c r="D784" s="4"/>
      <c r="E784" s="4"/>
      <c r="F784" s="171"/>
      <c r="G784" s="4"/>
      <c r="H784" s="4"/>
      <c r="I784" s="4"/>
      <c r="J784" s="4"/>
      <c r="K784" s="172"/>
      <c r="L784" s="4"/>
      <c r="M784" s="4"/>
      <c r="N784" s="4"/>
      <c r="O784" s="4"/>
      <c r="P784" s="171"/>
      <c r="Q784" s="4"/>
      <c r="R784" s="4"/>
      <c r="S784" s="4"/>
      <c r="T784" s="4"/>
      <c r="U784" s="172"/>
      <c r="V784" s="4"/>
      <c r="W784" s="4"/>
      <c r="X784" s="4"/>
      <c r="Y784" s="4"/>
      <c r="Z784" s="171"/>
      <c r="AA784" s="4"/>
      <c r="AB784" s="4"/>
      <c r="AC784" s="4"/>
      <c r="AD784" s="4"/>
      <c r="AE784" s="170"/>
      <c r="AF784" s="170"/>
      <c r="AG784" s="170"/>
      <c r="AH784" s="56"/>
      <c r="AI784" s="56"/>
      <c r="AJ784" s="4"/>
      <c r="AK784" s="4"/>
      <c r="AL784" s="4"/>
      <c r="AM784" s="4"/>
      <c r="AN784" s="56"/>
      <c r="AO784" s="56"/>
      <c r="AP784" s="4"/>
      <c r="AQ784" s="4"/>
      <c r="AR784" s="4"/>
      <c r="AS784" s="4"/>
      <c r="AT784" s="56"/>
      <c r="AU784" s="56"/>
      <c r="AV784" s="4"/>
      <c r="AW784" s="4"/>
      <c r="AX784" s="4"/>
      <c r="AY784" s="4"/>
      <c r="AZ784" s="56"/>
      <c r="BA784" s="56"/>
      <c r="BB784" s="4"/>
      <c r="BC784" s="4"/>
      <c r="BD784" s="4"/>
      <c r="BE784" s="4"/>
      <c r="BF784" s="56"/>
      <c r="BG784" s="56"/>
      <c r="BH784" s="4"/>
      <c r="BI784" s="4"/>
      <c r="BJ784" s="4"/>
      <c r="BK784" s="4"/>
      <c r="BL784" s="56"/>
      <c r="BM784" s="56"/>
      <c r="BN784" s="4"/>
      <c r="BO784" s="4"/>
      <c r="BP784" s="4"/>
      <c r="BQ784" s="4"/>
      <c r="BR784" s="4"/>
      <c r="BS784" s="4"/>
    </row>
    <row r="785">
      <c r="A785" s="172"/>
      <c r="B785" s="4"/>
      <c r="C785" s="4"/>
      <c r="D785" s="4"/>
      <c r="E785" s="4"/>
      <c r="F785" s="171"/>
      <c r="G785" s="4"/>
      <c r="H785" s="4"/>
      <c r="I785" s="4"/>
      <c r="J785" s="4"/>
      <c r="K785" s="172"/>
      <c r="L785" s="4"/>
      <c r="M785" s="4"/>
      <c r="N785" s="4"/>
      <c r="O785" s="4"/>
      <c r="P785" s="171"/>
      <c r="Q785" s="4"/>
      <c r="R785" s="4"/>
      <c r="S785" s="4"/>
      <c r="T785" s="4"/>
      <c r="U785" s="172"/>
      <c r="V785" s="4"/>
      <c r="W785" s="4"/>
      <c r="X785" s="4"/>
      <c r="Y785" s="4"/>
      <c r="Z785" s="171"/>
      <c r="AA785" s="4"/>
      <c r="AB785" s="4"/>
      <c r="AC785" s="4"/>
      <c r="AD785" s="4"/>
      <c r="AE785" s="170"/>
      <c r="AF785" s="170"/>
      <c r="AG785" s="170"/>
      <c r="AH785" s="56"/>
      <c r="AI785" s="56"/>
      <c r="AJ785" s="4"/>
      <c r="AK785" s="4"/>
      <c r="AL785" s="4"/>
      <c r="AM785" s="4"/>
      <c r="AN785" s="56"/>
      <c r="AO785" s="56"/>
      <c r="AP785" s="4"/>
      <c r="AQ785" s="4"/>
      <c r="AR785" s="4"/>
      <c r="AS785" s="4"/>
      <c r="AT785" s="56"/>
      <c r="AU785" s="56"/>
      <c r="AV785" s="4"/>
      <c r="AW785" s="4"/>
      <c r="AX785" s="4"/>
      <c r="AY785" s="4"/>
      <c r="AZ785" s="56"/>
      <c r="BA785" s="56"/>
      <c r="BB785" s="4"/>
      <c r="BC785" s="4"/>
      <c r="BD785" s="4"/>
      <c r="BE785" s="4"/>
      <c r="BF785" s="56"/>
      <c r="BG785" s="56"/>
      <c r="BH785" s="4"/>
      <c r="BI785" s="4"/>
      <c r="BJ785" s="4"/>
      <c r="BK785" s="4"/>
      <c r="BL785" s="56"/>
      <c r="BM785" s="56"/>
      <c r="BN785" s="4"/>
      <c r="BO785" s="4"/>
      <c r="BP785" s="4"/>
      <c r="BQ785" s="4"/>
      <c r="BR785" s="4"/>
      <c r="BS785" s="4"/>
    </row>
    <row r="786">
      <c r="A786" s="172"/>
      <c r="B786" s="4"/>
      <c r="C786" s="4"/>
      <c r="D786" s="4"/>
      <c r="E786" s="4"/>
      <c r="F786" s="171"/>
      <c r="G786" s="4"/>
      <c r="H786" s="4"/>
      <c r="I786" s="4"/>
      <c r="J786" s="4"/>
      <c r="K786" s="172"/>
      <c r="L786" s="4"/>
      <c r="M786" s="4"/>
      <c r="N786" s="4"/>
      <c r="O786" s="4"/>
      <c r="P786" s="171"/>
      <c r="Q786" s="4"/>
      <c r="R786" s="4"/>
      <c r="S786" s="4"/>
      <c r="T786" s="4"/>
      <c r="U786" s="172"/>
      <c r="V786" s="4"/>
      <c r="W786" s="4"/>
      <c r="X786" s="4"/>
      <c r="Y786" s="4"/>
      <c r="Z786" s="171"/>
      <c r="AA786" s="4"/>
      <c r="AB786" s="4"/>
      <c r="AC786" s="4"/>
      <c r="AD786" s="4"/>
      <c r="AE786" s="170"/>
      <c r="AF786" s="170"/>
      <c r="AG786" s="170"/>
      <c r="AH786" s="56"/>
      <c r="AI786" s="56"/>
      <c r="AJ786" s="4"/>
      <c r="AK786" s="4"/>
      <c r="AL786" s="4"/>
      <c r="AM786" s="4"/>
      <c r="AN786" s="56"/>
      <c r="AO786" s="56"/>
      <c r="AP786" s="4"/>
      <c r="AQ786" s="4"/>
      <c r="AR786" s="4"/>
      <c r="AS786" s="4"/>
      <c r="AT786" s="56"/>
      <c r="AU786" s="56"/>
      <c r="AV786" s="4"/>
      <c r="AW786" s="4"/>
      <c r="AX786" s="4"/>
      <c r="AY786" s="4"/>
      <c r="AZ786" s="56"/>
      <c r="BA786" s="56"/>
      <c r="BB786" s="4"/>
      <c r="BC786" s="4"/>
      <c r="BD786" s="4"/>
      <c r="BE786" s="4"/>
      <c r="BF786" s="56"/>
      <c r="BG786" s="56"/>
      <c r="BH786" s="4"/>
      <c r="BI786" s="4"/>
      <c r="BJ786" s="4"/>
      <c r="BK786" s="4"/>
      <c r="BL786" s="56"/>
      <c r="BM786" s="56"/>
      <c r="BN786" s="4"/>
      <c r="BO786" s="4"/>
      <c r="BP786" s="4"/>
      <c r="BQ786" s="4"/>
      <c r="BR786" s="4"/>
      <c r="BS786" s="4"/>
    </row>
    <row r="787">
      <c r="A787" s="172"/>
      <c r="B787" s="4"/>
      <c r="C787" s="4"/>
      <c r="D787" s="4"/>
      <c r="E787" s="4"/>
      <c r="F787" s="171"/>
      <c r="G787" s="4"/>
      <c r="H787" s="4"/>
      <c r="I787" s="4"/>
      <c r="J787" s="4"/>
      <c r="K787" s="172"/>
      <c r="L787" s="4"/>
      <c r="M787" s="4"/>
      <c r="N787" s="4"/>
      <c r="O787" s="4"/>
      <c r="P787" s="171"/>
      <c r="Q787" s="4"/>
      <c r="R787" s="4"/>
      <c r="S787" s="4"/>
      <c r="T787" s="4"/>
      <c r="U787" s="172"/>
      <c r="V787" s="4"/>
      <c r="W787" s="4"/>
      <c r="X787" s="4"/>
      <c r="Y787" s="4"/>
      <c r="Z787" s="171"/>
      <c r="AA787" s="4"/>
      <c r="AB787" s="4"/>
      <c r="AC787" s="4"/>
      <c r="AD787" s="4"/>
      <c r="AE787" s="170"/>
      <c r="AF787" s="170"/>
      <c r="AG787" s="170"/>
      <c r="AH787" s="56"/>
      <c r="AI787" s="56"/>
      <c r="AJ787" s="4"/>
      <c r="AK787" s="4"/>
      <c r="AL787" s="4"/>
      <c r="AM787" s="4"/>
      <c r="AN787" s="56"/>
      <c r="AO787" s="56"/>
      <c r="AP787" s="4"/>
      <c r="AQ787" s="4"/>
      <c r="AR787" s="4"/>
      <c r="AS787" s="4"/>
      <c r="AT787" s="56"/>
      <c r="AU787" s="56"/>
      <c r="AV787" s="4"/>
      <c r="AW787" s="4"/>
      <c r="AX787" s="4"/>
      <c r="AY787" s="4"/>
      <c r="AZ787" s="56"/>
      <c r="BA787" s="56"/>
      <c r="BB787" s="4"/>
      <c r="BC787" s="4"/>
      <c r="BD787" s="4"/>
      <c r="BE787" s="4"/>
      <c r="BF787" s="56"/>
      <c r="BG787" s="56"/>
      <c r="BH787" s="4"/>
      <c r="BI787" s="4"/>
      <c r="BJ787" s="4"/>
      <c r="BK787" s="4"/>
      <c r="BL787" s="56"/>
      <c r="BM787" s="56"/>
      <c r="BN787" s="4"/>
      <c r="BO787" s="4"/>
      <c r="BP787" s="4"/>
      <c r="BQ787" s="4"/>
      <c r="BR787" s="4"/>
      <c r="BS787" s="4"/>
    </row>
    <row r="788">
      <c r="A788" s="172"/>
      <c r="B788" s="4"/>
      <c r="C788" s="4"/>
      <c r="D788" s="4"/>
      <c r="E788" s="4"/>
      <c r="F788" s="171"/>
      <c r="G788" s="4"/>
      <c r="H788" s="4"/>
      <c r="I788" s="4"/>
      <c r="J788" s="4"/>
      <c r="K788" s="172"/>
      <c r="L788" s="4"/>
      <c r="M788" s="4"/>
      <c r="N788" s="4"/>
      <c r="O788" s="4"/>
      <c r="P788" s="171"/>
      <c r="Q788" s="4"/>
      <c r="R788" s="4"/>
      <c r="S788" s="4"/>
      <c r="T788" s="4"/>
      <c r="U788" s="172"/>
      <c r="V788" s="4"/>
      <c r="W788" s="4"/>
      <c r="X788" s="4"/>
      <c r="Y788" s="4"/>
      <c r="Z788" s="171"/>
      <c r="AA788" s="4"/>
      <c r="AB788" s="4"/>
      <c r="AC788" s="4"/>
      <c r="AD788" s="4"/>
      <c r="AE788" s="170"/>
      <c r="AF788" s="170"/>
      <c r="AG788" s="170"/>
      <c r="AH788" s="56"/>
      <c r="AI788" s="56"/>
      <c r="AJ788" s="4"/>
      <c r="AK788" s="4"/>
      <c r="AL788" s="4"/>
      <c r="AM788" s="4"/>
      <c r="AN788" s="56"/>
      <c r="AO788" s="56"/>
      <c r="AP788" s="4"/>
      <c r="AQ788" s="4"/>
      <c r="AR788" s="4"/>
      <c r="AS788" s="4"/>
      <c r="AT788" s="56"/>
      <c r="AU788" s="56"/>
      <c r="AV788" s="4"/>
      <c r="AW788" s="4"/>
      <c r="AX788" s="4"/>
      <c r="AY788" s="4"/>
      <c r="AZ788" s="56"/>
      <c r="BA788" s="56"/>
      <c r="BB788" s="4"/>
      <c r="BC788" s="4"/>
      <c r="BD788" s="4"/>
      <c r="BE788" s="4"/>
      <c r="BF788" s="56"/>
      <c r="BG788" s="56"/>
      <c r="BH788" s="4"/>
      <c r="BI788" s="4"/>
      <c r="BJ788" s="4"/>
      <c r="BK788" s="4"/>
      <c r="BL788" s="56"/>
      <c r="BM788" s="56"/>
      <c r="BN788" s="4"/>
      <c r="BO788" s="4"/>
      <c r="BP788" s="4"/>
      <c r="BQ788" s="4"/>
      <c r="BR788" s="4"/>
      <c r="BS788" s="4"/>
    </row>
    <row r="789">
      <c r="A789" s="172"/>
      <c r="B789" s="4"/>
      <c r="C789" s="4"/>
      <c r="D789" s="4"/>
      <c r="E789" s="4"/>
      <c r="F789" s="171"/>
      <c r="G789" s="4"/>
      <c r="H789" s="4"/>
      <c r="I789" s="4"/>
      <c r="J789" s="4"/>
      <c r="K789" s="172"/>
      <c r="L789" s="4"/>
      <c r="M789" s="4"/>
      <c r="N789" s="4"/>
      <c r="O789" s="4"/>
      <c r="P789" s="171"/>
      <c r="Q789" s="4"/>
      <c r="R789" s="4"/>
      <c r="S789" s="4"/>
      <c r="T789" s="4"/>
      <c r="U789" s="172"/>
      <c r="V789" s="4"/>
      <c r="W789" s="4"/>
      <c r="X789" s="4"/>
      <c r="Y789" s="4"/>
      <c r="Z789" s="171"/>
      <c r="AA789" s="4"/>
      <c r="AB789" s="4"/>
      <c r="AC789" s="4"/>
      <c r="AD789" s="4"/>
      <c r="AE789" s="170"/>
      <c r="AF789" s="170"/>
      <c r="AG789" s="170"/>
      <c r="AH789" s="56"/>
      <c r="AI789" s="56"/>
      <c r="AJ789" s="4"/>
      <c r="AK789" s="4"/>
      <c r="AL789" s="4"/>
      <c r="AM789" s="4"/>
      <c r="AN789" s="56"/>
      <c r="AO789" s="56"/>
      <c r="AP789" s="4"/>
      <c r="AQ789" s="4"/>
      <c r="AR789" s="4"/>
      <c r="AS789" s="4"/>
      <c r="AT789" s="56"/>
      <c r="AU789" s="56"/>
      <c r="AV789" s="4"/>
      <c r="AW789" s="4"/>
      <c r="AX789" s="4"/>
      <c r="AY789" s="4"/>
      <c r="AZ789" s="56"/>
      <c r="BA789" s="56"/>
      <c r="BB789" s="4"/>
      <c r="BC789" s="4"/>
      <c r="BD789" s="4"/>
      <c r="BE789" s="4"/>
      <c r="BF789" s="56"/>
      <c r="BG789" s="56"/>
      <c r="BH789" s="4"/>
      <c r="BI789" s="4"/>
      <c r="BJ789" s="4"/>
      <c r="BK789" s="4"/>
      <c r="BL789" s="56"/>
      <c r="BM789" s="56"/>
      <c r="BN789" s="4"/>
      <c r="BO789" s="4"/>
      <c r="BP789" s="4"/>
      <c r="BQ789" s="4"/>
      <c r="BR789" s="4"/>
      <c r="BS789" s="4"/>
    </row>
    <row r="790">
      <c r="A790" s="172"/>
      <c r="B790" s="4"/>
      <c r="C790" s="4"/>
      <c r="D790" s="4"/>
      <c r="E790" s="4"/>
      <c r="F790" s="171"/>
      <c r="G790" s="4"/>
      <c r="H790" s="4"/>
      <c r="I790" s="4"/>
      <c r="J790" s="4"/>
      <c r="K790" s="172"/>
      <c r="L790" s="4"/>
      <c r="M790" s="4"/>
      <c r="N790" s="4"/>
      <c r="O790" s="4"/>
      <c r="P790" s="171"/>
      <c r="Q790" s="4"/>
      <c r="R790" s="4"/>
      <c r="S790" s="4"/>
      <c r="T790" s="4"/>
      <c r="U790" s="172"/>
      <c r="V790" s="4"/>
      <c r="W790" s="4"/>
      <c r="X790" s="4"/>
      <c r="Y790" s="4"/>
      <c r="Z790" s="171"/>
      <c r="AA790" s="4"/>
      <c r="AB790" s="4"/>
      <c r="AC790" s="4"/>
      <c r="AD790" s="4"/>
      <c r="AE790" s="170"/>
      <c r="AF790" s="170"/>
      <c r="AG790" s="170"/>
      <c r="AH790" s="56"/>
      <c r="AI790" s="56"/>
      <c r="AJ790" s="4"/>
      <c r="AK790" s="4"/>
      <c r="AL790" s="4"/>
      <c r="AM790" s="4"/>
      <c r="AN790" s="56"/>
      <c r="AO790" s="56"/>
      <c r="AP790" s="4"/>
      <c r="AQ790" s="4"/>
      <c r="AR790" s="4"/>
      <c r="AS790" s="4"/>
      <c r="AT790" s="56"/>
      <c r="AU790" s="56"/>
      <c r="AV790" s="4"/>
      <c r="AW790" s="4"/>
      <c r="AX790" s="4"/>
      <c r="AY790" s="4"/>
      <c r="AZ790" s="56"/>
      <c r="BA790" s="56"/>
      <c r="BB790" s="4"/>
      <c r="BC790" s="4"/>
      <c r="BD790" s="4"/>
      <c r="BE790" s="4"/>
      <c r="BF790" s="56"/>
      <c r="BG790" s="56"/>
      <c r="BH790" s="4"/>
      <c r="BI790" s="4"/>
      <c r="BJ790" s="4"/>
      <c r="BK790" s="4"/>
      <c r="BL790" s="56"/>
      <c r="BM790" s="56"/>
      <c r="BN790" s="4"/>
      <c r="BO790" s="4"/>
      <c r="BP790" s="4"/>
      <c r="BQ790" s="4"/>
      <c r="BR790" s="4"/>
      <c r="BS790" s="4"/>
    </row>
    <row r="791">
      <c r="A791" s="172"/>
      <c r="B791" s="4"/>
      <c r="C791" s="4"/>
      <c r="D791" s="4"/>
      <c r="E791" s="4"/>
      <c r="F791" s="171"/>
      <c r="G791" s="4"/>
      <c r="H791" s="4"/>
      <c r="I791" s="4"/>
      <c r="J791" s="4"/>
      <c r="K791" s="172"/>
      <c r="L791" s="4"/>
      <c r="M791" s="4"/>
      <c r="N791" s="4"/>
      <c r="O791" s="4"/>
      <c r="P791" s="171"/>
      <c r="Q791" s="4"/>
      <c r="R791" s="4"/>
      <c r="S791" s="4"/>
      <c r="T791" s="4"/>
      <c r="U791" s="172"/>
      <c r="V791" s="4"/>
      <c r="W791" s="4"/>
      <c r="X791" s="4"/>
      <c r="Y791" s="4"/>
      <c r="Z791" s="171"/>
      <c r="AA791" s="4"/>
      <c r="AB791" s="4"/>
      <c r="AC791" s="4"/>
      <c r="AD791" s="4"/>
      <c r="AE791" s="170"/>
      <c r="AF791" s="170"/>
      <c r="AG791" s="170"/>
      <c r="AH791" s="56"/>
      <c r="AI791" s="56"/>
      <c r="AJ791" s="4"/>
      <c r="AK791" s="4"/>
      <c r="AL791" s="4"/>
      <c r="AM791" s="4"/>
      <c r="AN791" s="56"/>
      <c r="AO791" s="56"/>
      <c r="AP791" s="4"/>
      <c r="AQ791" s="4"/>
      <c r="AR791" s="4"/>
      <c r="AS791" s="4"/>
      <c r="AT791" s="56"/>
      <c r="AU791" s="56"/>
      <c r="AV791" s="4"/>
      <c r="AW791" s="4"/>
      <c r="AX791" s="4"/>
      <c r="AY791" s="4"/>
      <c r="AZ791" s="56"/>
      <c r="BA791" s="56"/>
      <c r="BB791" s="4"/>
      <c r="BC791" s="4"/>
      <c r="BD791" s="4"/>
      <c r="BE791" s="4"/>
      <c r="BF791" s="56"/>
      <c r="BG791" s="56"/>
      <c r="BH791" s="4"/>
      <c r="BI791" s="4"/>
      <c r="BJ791" s="4"/>
      <c r="BK791" s="4"/>
      <c r="BL791" s="56"/>
      <c r="BM791" s="56"/>
      <c r="BN791" s="4"/>
      <c r="BO791" s="4"/>
      <c r="BP791" s="4"/>
      <c r="BQ791" s="4"/>
      <c r="BR791" s="4"/>
      <c r="BS791" s="4"/>
    </row>
    <row r="792">
      <c r="A792" s="172"/>
      <c r="B792" s="4"/>
      <c r="C792" s="4"/>
      <c r="D792" s="4"/>
      <c r="E792" s="4"/>
      <c r="F792" s="171"/>
      <c r="G792" s="4"/>
      <c r="H792" s="4"/>
      <c r="I792" s="4"/>
      <c r="J792" s="4"/>
      <c r="K792" s="172"/>
      <c r="L792" s="4"/>
      <c r="M792" s="4"/>
      <c r="N792" s="4"/>
      <c r="O792" s="4"/>
      <c r="P792" s="171"/>
      <c r="Q792" s="4"/>
      <c r="R792" s="4"/>
      <c r="S792" s="4"/>
      <c r="T792" s="4"/>
      <c r="U792" s="172"/>
      <c r="V792" s="4"/>
      <c r="W792" s="4"/>
      <c r="X792" s="4"/>
      <c r="Y792" s="4"/>
      <c r="Z792" s="171"/>
      <c r="AA792" s="4"/>
      <c r="AB792" s="4"/>
      <c r="AC792" s="4"/>
      <c r="AD792" s="4"/>
      <c r="AE792" s="170"/>
      <c r="AF792" s="170"/>
      <c r="AG792" s="170"/>
      <c r="AH792" s="56"/>
      <c r="AI792" s="56"/>
      <c r="AJ792" s="4"/>
      <c r="AK792" s="4"/>
      <c r="AL792" s="4"/>
      <c r="AM792" s="4"/>
      <c r="AN792" s="56"/>
      <c r="AO792" s="56"/>
      <c r="AP792" s="4"/>
      <c r="AQ792" s="4"/>
      <c r="AR792" s="4"/>
      <c r="AS792" s="4"/>
      <c r="AT792" s="56"/>
      <c r="AU792" s="56"/>
      <c r="AV792" s="4"/>
      <c r="AW792" s="4"/>
      <c r="AX792" s="4"/>
      <c r="AY792" s="4"/>
      <c r="AZ792" s="56"/>
      <c r="BA792" s="56"/>
      <c r="BB792" s="4"/>
      <c r="BC792" s="4"/>
      <c r="BD792" s="4"/>
      <c r="BE792" s="4"/>
      <c r="BF792" s="56"/>
      <c r="BG792" s="56"/>
      <c r="BH792" s="4"/>
      <c r="BI792" s="4"/>
      <c r="BJ792" s="4"/>
      <c r="BK792" s="4"/>
      <c r="BL792" s="56"/>
      <c r="BM792" s="56"/>
      <c r="BN792" s="4"/>
      <c r="BO792" s="4"/>
      <c r="BP792" s="4"/>
      <c r="BQ792" s="4"/>
      <c r="BR792" s="4"/>
      <c r="BS792" s="4"/>
    </row>
    <row r="793">
      <c r="A793" s="172"/>
      <c r="B793" s="4"/>
      <c r="C793" s="4"/>
      <c r="D793" s="4"/>
      <c r="E793" s="4"/>
      <c r="F793" s="171"/>
      <c r="G793" s="4"/>
      <c r="H793" s="4"/>
      <c r="I793" s="4"/>
      <c r="J793" s="4"/>
      <c r="K793" s="172"/>
      <c r="L793" s="4"/>
      <c r="M793" s="4"/>
      <c r="N793" s="4"/>
      <c r="O793" s="4"/>
      <c r="P793" s="171"/>
      <c r="Q793" s="4"/>
      <c r="R793" s="4"/>
      <c r="S793" s="4"/>
      <c r="T793" s="4"/>
      <c r="U793" s="172"/>
      <c r="V793" s="4"/>
      <c r="W793" s="4"/>
      <c r="X793" s="4"/>
      <c r="Y793" s="4"/>
      <c r="Z793" s="171"/>
      <c r="AA793" s="4"/>
      <c r="AB793" s="4"/>
      <c r="AC793" s="4"/>
      <c r="AD793" s="4"/>
      <c r="AE793" s="170"/>
      <c r="AF793" s="170"/>
      <c r="AG793" s="170"/>
      <c r="AH793" s="56"/>
      <c r="AI793" s="56"/>
      <c r="AJ793" s="4"/>
      <c r="AK793" s="4"/>
      <c r="AL793" s="4"/>
      <c r="AM793" s="4"/>
      <c r="AN793" s="56"/>
      <c r="AO793" s="56"/>
      <c r="AP793" s="4"/>
      <c r="AQ793" s="4"/>
      <c r="AR793" s="4"/>
      <c r="AS793" s="4"/>
      <c r="AT793" s="56"/>
      <c r="AU793" s="56"/>
      <c r="AV793" s="4"/>
      <c r="AW793" s="4"/>
      <c r="AX793" s="4"/>
      <c r="AY793" s="4"/>
      <c r="AZ793" s="56"/>
      <c r="BA793" s="56"/>
      <c r="BB793" s="4"/>
      <c r="BC793" s="4"/>
      <c r="BD793" s="4"/>
      <c r="BE793" s="4"/>
      <c r="BF793" s="56"/>
      <c r="BG793" s="56"/>
      <c r="BH793" s="4"/>
      <c r="BI793" s="4"/>
      <c r="BJ793" s="4"/>
      <c r="BK793" s="4"/>
      <c r="BL793" s="56"/>
      <c r="BM793" s="56"/>
      <c r="BN793" s="4"/>
      <c r="BO793" s="4"/>
      <c r="BP793" s="4"/>
      <c r="BQ793" s="4"/>
      <c r="BR793" s="4"/>
      <c r="BS793" s="4"/>
    </row>
    <row r="794">
      <c r="A794" s="172"/>
      <c r="B794" s="4"/>
      <c r="C794" s="4"/>
      <c r="D794" s="4"/>
      <c r="E794" s="4"/>
      <c r="F794" s="171"/>
      <c r="G794" s="4"/>
      <c r="H794" s="4"/>
      <c r="I794" s="4"/>
      <c r="J794" s="4"/>
      <c r="K794" s="172"/>
      <c r="L794" s="4"/>
      <c r="M794" s="4"/>
      <c r="N794" s="4"/>
      <c r="O794" s="4"/>
      <c r="P794" s="171"/>
      <c r="Q794" s="4"/>
      <c r="R794" s="4"/>
      <c r="S794" s="4"/>
      <c r="T794" s="4"/>
      <c r="U794" s="172"/>
      <c r="V794" s="4"/>
      <c r="W794" s="4"/>
      <c r="X794" s="4"/>
      <c r="Y794" s="4"/>
      <c r="Z794" s="171"/>
      <c r="AA794" s="4"/>
      <c r="AB794" s="4"/>
      <c r="AC794" s="4"/>
      <c r="AD794" s="4"/>
      <c r="AE794" s="170"/>
      <c r="AF794" s="170"/>
      <c r="AG794" s="170"/>
      <c r="AH794" s="56"/>
      <c r="AI794" s="56"/>
      <c r="AJ794" s="4"/>
      <c r="AK794" s="4"/>
      <c r="AL794" s="4"/>
      <c r="AM794" s="4"/>
      <c r="AN794" s="56"/>
      <c r="AO794" s="56"/>
      <c r="AP794" s="4"/>
      <c r="AQ794" s="4"/>
      <c r="AR794" s="4"/>
      <c r="AS794" s="4"/>
      <c r="AT794" s="56"/>
      <c r="AU794" s="56"/>
      <c r="AV794" s="4"/>
      <c r="AW794" s="4"/>
      <c r="AX794" s="4"/>
      <c r="AY794" s="4"/>
      <c r="AZ794" s="56"/>
      <c r="BA794" s="56"/>
      <c r="BB794" s="4"/>
      <c r="BC794" s="4"/>
      <c r="BD794" s="4"/>
      <c r="BE794" s="4"/>
      <c r="BF794" s="56"/>
      <c r="BG794" s="56"/>
      <c r="BH794" s="4"/>
      <c r="BI794" s="4"/>
      <c r="BJ794" s="4"/>
      <c r="BK794" s="4"/>
      <c r="BL794" s="56"/>
      <c r="BM794" s="56"/>
      <c r="BN794" s="4"/>
      <c r="BO794" s="4"/>
      <c r="BP794" s="4"/>
      <c r="BQ794" s="4"/>
      <c r="BR794" s="4"/>
      <c r="BS794" s="4"/>
    </row>
    <row r="795">
      <c r="A795" s="172"/>
      <c r="B795" s="4"/>
      <c r="C795" s="4"/>
      <c r="D795" s="4"/>
      <c r="E795" s="4"/>
      <c r="F795" s="171"/>
      <c r="G795" s="4"/>
      <c r="H795" s="4"/>
      <c r="I795" s="4"/>
      <c r="J795" s="4"/>
      <c r="K795" s="172"/>
      <c r="L795" s="4"/>
      <c r="M795" s="4"/>
      <c r="N795" s="4"/>
      <c r="O795" s="4"/>
      <c r="P795" s="171"/>
      <c r="Q795" s="4"/>
      <c r="R795" s="4"/>
      <c r="S795" s="4"/>
      <c r="T795" s="4"/>
      <c r="U795" s="172"/>
      <c r="V795" s="4"/>
      <c r="W795" s="4"/>
      <c r="X795" s="4"/>
      <c r="Y795" s="4"/>
      <c r="Z795" s="171"/>
      <c r="AA795" s="4"/>
      <c r="AB795" s="4"/>
      <c r="AC795" s="4"/>
      <c r="AD795" s="4"/>
      <c r="AE795" s="170"/>
      <c r="AF795" s="170"/>
      <c r="AG795" s="170"/>
      <c r="AH795" s="56"/>
      <c r="AI795" s="56"/>
      <c r="AJ795" s="4"/>
      <c r="AK795" s="4"/>
      <c r="AL795" s="4"/>
      <c r="AM795" s="4"/>
      <c r="AN795" s="56"/>
      <c r="AO795" s="56"/>
      <c r="AP795" s="4"/>
      <c r="AQ795" s="4"/>
      <c r="AR795" s="4"/>
      <c r="AS795" s="4"/>
      <c r="AT795" s="56"/>
      <c r="AU795" s="56"/>
      <c r="AV795" s="4"/>
      <c r="AW795" s="4"/>
      <c r="AX795" s="4"/>
      <c r="AY795" s="4"/>
      <c r="AZ795" s="56"/>
      <c r="BA795" s="56"/>
      <c r="BB795" s="4"/>
      <c r="BC795" s="4"/>
      <c r="BD795" s="4"/>
      <c r="BE795" s="4"/>
      <c r="BF795" s="56"/>
      <c r="BG795" s="56"/>
      <c r="BH795" s="4"/>
      <c r="BI795" s="4"/>
      <c r="BJ795" s="4"/>
      <c r="BK795" s="4"/>
      <c r="BL795" s="56"/>
      <c r="BM795" s="56"/>
      <c r="BN795" s="4"/>
      <c r="BO795" s="4"/>
      <c r="BP795" s="4"/>
      <c r="BQ795" s="4"/>
      <c r="BR795" s="4"/>
      <c r="BS795" s="4"/>
    </row>
    <row r="796">
      <c r="A796" s="172"/>
      <c r="B796" s="4"/>
      <c r="C796" s="4"/>
      <c r="D796" s="4"/>
      <c r="E796" s="4"/>
      <c r="F796" s="171"/>
      <c r="G796" s="4"/>
      <c r="H796" s="4"/>
      <c r="I796" s="4"/>
      <c r="J796" s="4"/>
      <c r="K796" s="172"/>
      <c r="L796" s="4"/>
      <c r="M796" s="4"/>
      <c r="N796" s="4"/>
      <c r="O796" s="4"/>
      <c r="P796" s="171"/>
      <c r="Q796" s="4"/>
      <c r="R796" s="4"/>
      <c r="S796" s="4"/>
      <c r="T796" s="4"/>
      <c r="U796" s="172"/>
      <c r="V796" s="4"/>
      <c r="W796" s="4"/>
      <c r="X796" s="4"/>
      <c r="Y796" s="4"/>
      <c r="Z796" s="171"/>
      <c r="AA796" s="4"/>
      <c r="AB796" s="4"/>
      <c r="AC796" s="4"/>
      <c r="AD796" s="4"/>
      <c r="AE796" s="170"/>
      <c r="AF796" s="170"/>
      <c r="AG796" s="170"/>
      <c r="AH796" s="56"/>
      <c r="AI796" s="56"/>
      <c r="AJ796" s="4"/>
      <c r="AK796" s="4"/>
      <c r="AL796" s="4"/>
      <c r="AM796" s="4"/>
      <c r="AN796" s="56"/>
      <c r="AO796" s="56"/>
      <c r="AP796" s="4"/>
      <c r="AQ796" s="4"/>
      <c r="AR796" s="4"/>
      <c r="AS796" s="4"/>
      <c r="AT796" s="56"/>
      <c r="AU796" s="56"/>
      <c r="AV796" s="4"/>
      <c r="AW796" s="4"/>
      <c r="AX796" s="4"/>
      <c r="AY796" s="4"/>
      <c r="AZ796" s="56"/>
      <c r="BA796" s="56"/>
      <c r="BB796" s="4"/>
      <c r="BC796" s="4"/>
      <c r="BD796" s="4"/>
      <c r="BE796" s="4"/>
      <c r="BF796" s="56"/>
      <c r="BG796" s="56"/>
      <c r="BH796" s="4"/>
      <c r="BI796" s="4"/>
      <c r="BJ796" s="4"/>
      <c r="BK796" s="4"/>
      <c r="BL796" s="56"/>
      <c r="BM796" s="56"/>
      <c r="BN796" s="4"/>
      <c r="BO796" s="4"/>
      <c r="BP796" s="4"/>
      <c r="BQ796" s="4"/>
      <c r="BR796" s="4"/>
      <c r="BS796" s="4"/>
    </row>
    <row r="797">
      <c r="A797" s="172"/>
      <c r="B797" s="4"/>
      <c r="C797" s="4"/>
      <c r="D797" s="4"/>
      <c r="E797" s="4"/>
      <c r="F797" s="171"/>
      <c r="G797" s="4"/>
      <c r="H797" s="4"/>
      <c r="I797" s="4"/>
      <c r="J797" s="4"/>
      <c r="K797" s="172"/>
      <c r="L797" s="4"/>
      <c r="M797" s="4"/>
      <c r="N797" s="4"/>
      <c r="O797" s="4"/>
      <c r="P797" s="171"/>
      <c r="Q797" s="4"/>
      <c r="R797" s="4"/>
      <c r="S797" s="4"/>
      <c r="T797" s="4"/>
      <c r="U797" s="172"/>
      <c r="V797" s="4"/>
      <c r="W797" s="4"/>
      <c r="X797" s="4"/>
      <c r="Y797" s="4"/>
      <c r="Z797" s="171"/>
      <c r="AA797" s="4"/>
      <c r="AB797" s="4"/>
      <c r="AC797" s="4"/>
      <c r="AD797" s="4"/>
      <c r="AE797" s="170"/>
      <c r="AF797" s="170"/>
      <c r="AG797" s="170"/>
      <c r="AH797" s="56"/>
      <c r="AI797" s="56"/>
      <c r="AJ797" s="4"/>
      <c r="AK797" s="4"/>
      <c r="AL797" s="4"/>
      <c r="AM797" s="4"/>
      <c r="AN797" s="56"/>
      <c r="AO797" s="56"/>
      <c r="AP797" s="4"/>
      <c r="AQ797" s="4"/>
      <c r="AR797" s="4"/>
      <c r="AS797" s="4"/>
      <c r="AT797" s="56"/>
      <c r="AU797" s="56"/>
      <c r="AV797" s="4"/>
      <c r="AW797" s="4"/>
      <c r="AX797" s="4"/>
      <c r="AY797" s="4"/>
      <c r="AZ797" s="56"/>
      <c r="BA797" s="56"/>
      <c r="BB797" s="4"/>
      <c r="BC797" s="4"/>
      <c r="BD797" s="4"/>
      <c r="BE797" s="4"/>
      <c r="BF797" s="56"/>
      <c r="BG797" s="56"/>
      <c r="BH797" s="4"/>
      <c r="BI797" s="4"/>
      <c r="BJ797" s="4"/>
      <c r="BK797" s="4"/>
      <c r="BL797" s="56"/>
      <c r="BM797" s="56"/>
      <c r="BN797" s="4"/>
      <c r="BO797" s="4"/>
      <c r="BP797" s="4"/>
      <c r="BQ797" s="4"/>
      <c r="BR797" s="4"/>
      <c r="BS797" s="4"/>
    </row>
    <row r="798">
      <c r="A798" s="172"/>
      <c r="B798" s="4"/>
      <c r="C798" s="4"/>
      <c r="D798" s="4"/>
      <c r="E798" s="4"/>
      <c r="F798" s="171"/>
      <c r="G798" s="4"/>
      <c r="H798" s="4"/>
      <c r="I798" s="4"/>
      <c r="J798" s="4"/>
      <c r="K798" s="172"/>
      <c r="L798" s="4"/>
      <c r="M798" s="4"/>
      <c r="N798" s="4"/>
      <c r="O798" s="4"/>
      <c r="P798" s="171"/>
      <c r="Q798" s="4"/>
      <c r="R798" s="4"/>
      <c r="S798" s="4"/>
      <c r="T798" s="4"/>
      <c r="U798" s="172"/>
      <c r="V798" s="4"/>
      <c r="W798" s="4"/>
      <c r="X798" s="4"/>
      <c r="Y798" s="4"/>
      <c r="Z798" s="171"/>
      <c r="AA798" s="4"/>
      <c r="AB798" s="4"/>
      <c r="AC798" s="4"/>
      <c r="AD798" s="4"/>
      <c r="AE798" s="170"/>
      <c r="AF798" s="170"/>
      <c r="AG798" s="170"/>
      <c r="AH798" s="56"/>
      <c r="AI798" s="56"/>
      <c r="AJ798" s="4"/>
      <c r="AK798" s="4"/>
      <c r="AL798" s="4"/>
      <c r="AM798" s="4"/>
      <c r="AN798" s="56"/>
      <c r="AO798" s="56"/>
      <c r="AP798" s="4"/>
      <c r="AQ798" s="4"/>
      <c r="AR798" s="4"/>
      <c r="AS798" s="4"/>
      <c r="AT798" s="56"/>
      <c r="AU798" s="56"/>
      <c r="AV798" s="4"/>
      <c r="AW798" s="4"/>
      <c r="AX798" s="4"/>
      <c r="AY798" s="4"/>
      <c r="AZ798" s="56"/>
      <c r="BA798" s="56"/>
      <c r="BB798" s="4"/>
      <c r="BC798" s="4"/>
      <c r="BD798" s="4"/>
      <c r="BE798" s="4"/>
      <c r="BF798" s="56"/>
      <c r="BG798" s="56"/>
      <c r="BH798" s="4"/>
      <c r="BI798" s="4"/>
      <c r="BJ798" s="4"/>
      <c r="BK798" s="4"/>
      <c r="BL798" s="56"/>
      <c r="BM798" s="56"/>
      <c r="BN798" s="4"/>
      <c r="BO798" s="4"/>
      <c r="BP798" s="4"/>
      <c r="BQ798" s="4"/>
      <c r="BR798" s="4"/>
      <c r="BS798" s="4"/>
    </row>
    <row r="799">
      <c r="A799" s="172"/>
      <c r="B799" s="4"/>
      <c r="C799" s="4"/>
      <c r="D799" s="4"/>
      <c r="E799" s="4"/>
      <c r="F799" s="171"/>
      <c r="G799" s="4"/>
      <c r="H799" s="4"/>
      <c r="I799" s="4"/>
      <c r="J799" s="4"/>
      <c r="K799" s="172"/>
      <c r="L799" s="4"/>
      <c r="M799" s="4"/>
      <c r="N799" s="4"/>
      <c r="O799" s="4"/>
      <c r="P799" s="171"/>
      <c r="Q799" s="4"/>
      <c r="R799" s="4"/>
      <c r="S799" s="4"/>
      <c r="T799" s="4"/>
      <c r="U799" s="172"/>
      <c r="V799" s="4"/>
      <c r="W799" s="4"/>
      <c r="X799" s="4"/>
      <c r="Y799" s="4"/>
      <c r="Z799" s="171"/>
      <c r="AA799" s="4"/>
      <c r="AB799" s="4"/>
      <c r="AC799" s="4"/>
      <c r="AD799" s="4"/>
      <c r="AE799" s="170"/>
      <c r="AF799" s="170"/>
      <c r="AG799" s="170"/>
      <c r="AH799" s="56"/>
      <c r="AI799" s="56"/>
      <c r="AJ799" s="4"/>
      <c r="AK799" s="4"/>
      <c r="AL799" s="4"/>
      <c r="AM799" s="4"/>
      <c r="AN799" s="56"/>
      <c r="AO799" s="56"/>
      <c r="AP799" s="4"/>
      <c r="AQ799" s="4"/>
      <c r="AR799" s="4"/>
      <c r="AS799" s="4"/>
      <c r="AT799" s="56"/>
      <c r="AU799" s="56"/>
      <c r="AV799" s="4"/>
      <c r="AW799" s="4"/>
      <c r="AX799" s="4"/>
      <c r="AY799" s="4"/>
      <c r="AZ799" s="56"/>
      <c r="BA799" s="56"/>
      <c r="BB799" s="4"/>
      <c r="BC799" s="4"/>
      <c r="BD799" s="4"/>
      <c r="BE799" s="4"/>
      <c r="BF799" s="56"/>
      <c r="BG799" s="56"/>
      <c r="BH799" s="4"/>
      <c r="BI799" s="4"/>
      <c r="BJ799" s="4"/>
      <c r="BK799" s="4"/>
      <c r="BL799" s="56"/>
      <c r="BM799" s="56"/>
      <c r="BN799" s="4"/>
      <c r="BO799" s="4"/>
      <c r="BP799" s="4"/>
      <c r="BQ799" s="4"/>
      <c r="BR799" s="4"/>
      <c r="BS799" s="4"/>
    </row>
    <row r="800">
      <c r="A800" s="172"/>
      <c r="B800" s="4"/>
      <c r="C800" s="4"/>
      <c r="D800" s="4"/>
      <c r="E800" s="4"/>
      <c r="F800" s="171"/>
      <c r="G800" s="4"/>
      <c r="H800" s="4"/>
      <c r="I800" s="4"/>
      <c r="J800" s="4"/>
      <c r="K800" s="172"/>
      <c r="L800" s="4"/>
      <c r="M800" s="4"/>
      <c r="N800" s="4"/>
      <c r="O800" s="4"/>
      <c r="P800" s="171"/>
      <c r="Q800" s="4"/>
      <c r="R800" s="4"/>
      <c r="S800" s="4"/>
      <c r="T800" s="4"/>
      <c r="U800" s="172"/>
      <c r="V800" s="4"/>
      <c r="W800" s="4"/>
      <c r="X800" s="4"/>
      <c r="Y800" s="4"/>
      <c r="Z800" s="171"/>
      <c r="AA800" s="4"/>
      <c r="AB800" s="4"/>
      <c r="AC800" s="4"/>
      <c r="AD800" s="4"/>
      <c r="AE800" s="170"/>
      <c r="AF800" s="170"/>
      <c r="AG800" s="170"/>
      <c r="AH800" s="56"/>
      <c r="AI800" s="56"/>
      <c r="AJ800" s="4"/>
      <c r="AK800" s="4"/>
      <c r="AL800" s="4"/>
      <c r="AM800" s="4"/>
      <c r="AN800" s="56"/>
      <c r="AO800" s="56"/>
      <c r="AP800" s="4"/>
      <c r="AQ800" s="4"/>
      <c r="AR800" s="4"/>
      <c r="AS800" s="4"/>
      <c r="AT800" s="56"/>
      <c r="AU800" s="56"/>
      <c r="AV800" s="4"/>
      <c r="AW800" s="4"/>
      <c r="AX800" s="4"/>
      <c r="AY800" s="4"/>
      <c r="AZ800" s="56"/>
      <c r="BA800" s="56"/>
      <c r="BB800" s="4"/>
      <c r="BC800" s="4"/>
      <c r="BD800" s="4"/>
      <c r="BE800" s="4"/>
      <c r="BF800" s="56"/>
      <c r="BG800" s="56"/>
      <c r="BH800" s="4"/>
      <c r="BI800" s="4"/>
      <c r="BJ800" s="4"/>
      <c r="BK800" s="4"/>
      <c r="BL800" s="56"/>
      <c r="BM800" s="56"/>
      <c r="BN800" s="4"/>
      <c r="BO800" s="4"/>
      <c r="BP800" s="4"/>
      <c r="BQ800" s="4"/>
      <c r="BR800" s="4"/>
      <c r="BS800" s="4"/>
    </row>
    <row r="801">
      <c r="A801" s="172"/>
      <c r="B801" s="4"/>
      <c r="C801" s="4"/>
      <c r="D801" s="4"/>
      <c r="E801" s="4"/>
      <c r="F801" s="171"/>
      <c r="G801" s="4"/>
      <c r="H801" s="4"/>
      <c r="I801" s="4"/>
      <c r="J801" s="4"/>
      <c r="K801" s="172"/>
      <c r="L801" s="4"/>
      <c r="M801" s="4"/>
      <c r="N801" s="4"/>
      <c r="O801" s="4"/>
      <c r="P801" s="171"/>
      <c r="Q801" s="4"/>
      <c r="R801" s="4"/>
      <c r="S801" s="4"/>
      <c r="T801" s="4"/>
      <c r="U801" s="172"/>
      <c r="V801" s="4"/>
      <c r="W801" s="4"/>
      <c r="X801" s="4"/>
      <c r="Y801" s="4"/>
      <c r="Z801" s="171"/>
      <c r="AA801" s="4"/>
      <c r="AB801" s="4"/>
      <c r="AC801" s="4"/>
      <c r="AD801" s="4"/>
      <c r="AE801" s="170"/>
      <c r="AF801" s="170"/>
      <c r="AG801" s="170"/>
      <c r="AH801" s="56"/>
      <c r="AI801" s="56"/>
      <c r="AJ801" s="4"/>
      <c r="AK801" s="4"/>
      <c r="AL801" s="4"/>
      <c r="AM801" s="4"/>
      <c r="AN801" s="56"/>
      <c r="AO801" s="56"/>
      <c r="AP801" s="4"/>
      <c r="AQ801" s="4"/>
      <c r="AR801" s="4"/>
      <c r="AS801" s="4"/>
      <c r="AT801" s="56"/>
      <c r="AU801" s="56"/>
      <c r="AV801" s="4"/>
      <c r="AW801" s="4"/>
      <c r="AX801" s="4"/>
      <c r="AY801" s="4"/>
      <c r="AZ801" s="56"/>
      <c r="BA801" s="56"/>
      <c r="BB801" s="4"/>
      <c r="BC801" s="4"/>
      <c r="BD801" s="4"/>
      <c r="BE801" s="4"/>
      <c r="BF801" s="56"/>
      <c r="BG801" s="56"/>
      <c r="BH801" s="4"/>
      <c r="BI801" s="4"/>
      <c r="BJ801" s="4"/>
      <c r="BK801" s="4"/>
      <c r="BL801" s="56"/>
      <c r="BM801" s="56"/>
      <c r="BN801" s="4"/>
      <c r="BO801" s="4"/>
      <c r="BP801" s="4"/>
      <c r="BQ801" s="4"/>
      <c r="BR801" s="4"/>
      <c r="BS801" s="4"/>
    </row>
    <row r="802">
      <c r="A802" s="172"/>
      <c r="B802" s="4"/>
      <c r="C802" s="4"/>
      <c r="D802" s="4"/>
      <c r="E802" s="4"/>
      <c r="F802" s="171"/>
      <c r="G802" s="4"/>
      <c r="H802" s="4"/>
      <c r="I802" s="4"/>
      <c r="J802" s="4"/>
      <c r="K802" s="172"/>
      <c r="L802" s="4"/>
      <c r="M802" s="4"/>
      <c r="N802" s="4"/>
      <c r="O802" s="4"/>
      <c r="P802" s="171"/>
      <c r="Q802" s="4"/>
      <c r="R802" s="4"/>
      <c r="S802" s="4"/>
      <c r="T802" s="4"/>
      <c r="U802" s="172"/>
      <c r="V802" s="4"/>
      <c r="W802" s="4"/>
      <c r="X802" s="4"/>
      <c r="Y802" s="4"/>
      <c r="Z802" s="171"/>
      <c r="AA802" s="4"/>
      <c r="AB802" s="4"/>
      <c r="AC802" s="4"/>
      <c r="AD802" s="4"/>
      <c r="AE802" s="170"/>
      <c r="AF802" s="170"/>
      <c r="AG802" s="170"/>
      <c r="AH802" s="56"/>
      <c r="AI802" s="56"/>
      <c r="AJ802" s="4"/>
      <c r="AK802" s="4"/>
      <c r="AL802" s="4"/>
      <c r="AM802" s="4"/>
      <c r="AN802" s="56"/>
      <c r="AO802" s="56"/>
      <c r="AP802" s="4"/>
      <c r="AQ802" s="4"/>
      <c r="AR802" s="4"/>
      <c r="AS802" s="4"/>
      <c r="AT802" s="56"/>
      <c r="AU802" s="56"/>
      <c r="AV802" s="4"/>
      <c r="AW802" s="4"/>
      <c r="AX802" s="4"/>
      <c r="AY802" s="4"/>
      <c r="AZ802" s="56"/>
      <c r="BA802" s="56"/>
      <c r="BB802" s="4"/>
      <c r="BC802" s="4"/>
      <c r="BD802" s="4"/>
      <c r="BE802" s="4"/>
      <c r="BF802" s="56"/>
      <c r="BG802" s="56"/>
      <c r="BH802" s="4"/>
      <c r="BI802" s="4"/>
      <c r="BJ802" s="4"/>
      <c r="BK802" s="4"/>
      <c r="BL802" s="56"/>
      <c r="BM802" s="56"/>
      <c r="BN802" s="4"/>
      <c r="BO802" s="4"/>
      <c r="BP802" s="4"/>
      <c r="BQ802" s="4"/>
      <c r="BR802" s="4"/>
      <c r="BS802" s="4"/>
    </row>
    <row r="803">
      <c r="A803" s="172"/>
      <c r="B803" s="4"/>
      <c r="C803" s="4"/>
      <c r="D803" s="4"/>
      <c r="E803" s="4"/>
      <c r="F803" s="171"/>
      <c r="G803" s="4"/>
      <c r="H803" s="4"/>
      <c r="I803" s="4"/>
      <c r="J803" s="4"/>
      <c r="K803" s="172"/>
      <c r="L803" s="4"/>
      <c r="M803" s="4"/>
      <c r="N803" s="4"/>
      <c r="O803" s="4"/>
      <c r="P803" s="171"/>
      <c r="Q803" s="4"/>
      <c r="R803" s="4"/>
      <c r="S803" s="4"/>
      <c r="T803" s="4"/>
      <c r="U803" s="172"/>
      <c r="V803" s="4"/>
      <c r="W803" s="4"/>
      <c r="X803" s="4"/>
      <c r="Y803" s="4"/>
      <c r="Z803" s="171"/>
      <c r="AA803" s="4"/>
      <c r="AB803" s="4"/>
      <c r="AC803" s="4"/>
      <c r="AD803" s="4"/>
      <c r="AE803" s="170"/>
      <c r="AF803" s="170"/>
      <c r="AG803" s="170"/>
      <c r="AH803" s="56"/>
      <c r="AI803" s="56"/>
      <c r="AJ803" s="4"/>
      <c r="AK803" s="4"/>
      <c r="AL803" s="4"/>
      <c r="AM803" s="4"/>
      <c r="AN803" s="56"/>
      <c r="AO803" s="56"/>
      <c r="AP803" s="4"/>
      <c r="AQ803" s="4"/>
      <c r="AR803" s="4"/>
      <c r="AS803" s="4"/>
      <c r="AT803" s="56"/>
      <c r="AU803" s="56"/>
      <c r="AV803" s="4"/>
      <c r="AW803" s="4"/>
      <c r="AX803" s="4"/>
      <c r="AY803" s="4"/>
      <c r="AZ803" s="56"/>
      <c r="BA803" s="56"/>
      <c r="BB803" s="4"/>
      <c r="BC803" s="4"/>
      <c r="BD803" s="4"/>
      <c r="BE803" s="4"/>
      <c r="BF803" s="56"/>
      <c r="BG803" s="56"/>
      <c r="BH803" s="4"/>
      <c r="BI803" s="4"/>
      <c r="BJ803" s="4"/>
      <c r="BK803" s="4"/>
      <c r="BL803" s="56"/>
      <c r="BM803" s="56"/>
      <c r="BN803" s="4"/>
      <c r="BO803" s="4"/>
      <c r="BP803" s="4"/>
      <c r="BQ803" s="4"/>
      <c r="BR803" s="4"/>
      <c r="BS803" s="4"/>
    </row>
    <row r="804">
      <c r="A804" s="172"/>
      <c r="B804" s="4"/>
      <c r="C804" s="4"/>
      <c r="D804" s="4"/>
      <c r="E804" s="4"/>
      <c r="F804" s="171"/>
      <c r="G804" s="4"/>
      <c r="H804" s="4"/>
      <c r="I804" s="4"/>
      <c r="J804" s="4"/>
      <c r="K804" s="172"/>
      <c r="L804" s="4"/>
      <c r="M804" s="4"/>
      <c r="N804" s="4"/>
      <c r="O804" s="4"/>
      <c r="P804" s="171"/>
      <c r="Q804" s="4"/>
      <c r="R804" s="4"/>
      <c r="S804" s="4"/>
      <c r="T804" s="4"/>
      <c r="U804" s="172"/>
      <c r="V804" s="4"/>
      <c r="W804" s="4"/>
      <c r="X804" s="4"/>
      <c r="Y804" s="4"/>
      <c r="Z804" s="171"/>
      <c r="AA804" s="4"/>
      <c r="AB804" s="4"/>
      <c r="AC804" s="4"/>
      <c r="AD804" s="4"/>
      <c r="AE804" s="170"/>
      <c r="AF804" s="170"/>
      <c r="AG804" s="170"/>
      <c r="AH804" s="56"/>
      <c r="AI804" s="56"/>
      <c r="AJ804" s="4"/>
      <c r="AK804" s="4"/>
      <c r="AL804" s="4"/>
      <c r="AM804" s="4"/>
      <c r="AN804" s="56"/>
      <c r="AO804" s="56"/>
      <c r="AP804" s="4"/>
      <c r="AQ804" s="4"/>
      <c r="AR804" s="4"/>
      <c r="AS804" s="4"/>
      <c r="AT804" s="56"/>
      <c r="AU804" s="56"/>
      <c r="AV804" s="4"/>
      <c r="AW804" s="4"/>
      <c r="AX804" s="4"/>
      <c r="AY804" s="4"/>
      <c r="AZ804" s="56"/>
      <c r="BA804" s="56"/>
      <c r="BB804" s="4"/>
      <c r="BC804" s="4"/>
      <c r="BD804" s="4"/>
      <c r="BE804" s="4"/>
      <c r="BF804" s="56"/>
      <c r="BG804" s="56"/>
      <c r="BH804" s="4"/>
      <c r="BI804" s="4"/>
      <c r="BJ804" s="4"/>
      <c r="BK804" s="4"/>
      <c r="BL804" s="56"/>
      <c r="BM804" s="56"/>
      <c r="BN804" s="4"/>
      <c r="BO804" s="4"/>
      <c r="BP804" s="4"/>
      <c r="BQ804" s="4"/>
      <c r="BR804" s="4"/>
      <c r="BS804" s="4"/>
    </row>
    <row r="805">
      <c r="A805" s="172"/>
      <c r="B805" s="4"/>
      <c r="C805" s="4"/>
      <c r="D805" s="4"/>
      <c r="E805" s="4"/>
      <c r="F805" s="171"/>
      <c r="G805" s="4"/>
      <c r="H805" s="4"/>
      <c r="I805" s="4"/>
      <c r="J805" s="4"/>
      <c r="K805" s="172"/>
      <c r="L805" s="4"/>
      <c r="M805" s="4"/>
      <c r="N805" s="4"/>
      <c r="O805" s="4"/>
      <c r="P805" s="171"/>
      <c r="Q805" s="4"/>
      <c r="R805" s="4"/>
      <c r="S805" s="4"/>
      <c r="T805" s="4"/>
      <c r="U805" s="172"/>
      <c r="V805" s="4"/>
      <c r="W805" s="4"/>
      <c r="X805" s="4"/>
      <c r="Y805" s="4"/>
      <c r="Z805" s="171"/>
      <c r="AA805" s="4"/>
      <c r="AB805" s="4"/>
      <c r="AC805" s="4"/>
      <c r="AD805" s="4"/>
      <c r="AE805" s="170"/>
      <c r="AF805" s="170"/>
      <c r="AG805" s="170"/>
      <c r="AH805" s="56"/>
      <c r="AI805" s="56"/>
      <c r="AJ805" s="4"/>
      <c r="AK805" s="4"/>
      <c r="AL805" s="4"/>
      <c r="AM805" s="4"/>
      <c r="AN805" s="56"/>
      <c r="AO805" s="56"/>
      <c r="AP805" s="4"/>
      <c r="AQ805" s="4"/>
      <c r="AR805" s="4"/>
      <c r="AS805" s="4"/>
      <c r="AT805" s="56"/>
      <c r="AU805" s="56"/>
      <c r="AV805" s="4"/>
      <c r="AW805" s="4"/>
      <c r="AX805" s="4"/>
      <c r="AY805" s="4"/>
      <c r="AZ805" s="56"/>
      <c r="BA805" s="56"/>
      <c r="BB805" s="4"/>
      <c r="BC805" s="4"/>
      <c r="BD805" s="4"/>
      <c r="BE805" s="4"/>
      <c r="BF805" s="56"/>
      <c r="BG805" s="56"/>
      <c r="BH805" s="4"/>
      <c r="BI805" s="4"/>
      <c r="BJ805" s="4"/>
      <c r="BK805" s="4"/>
      <c r="BL805" s="56"/>
      <c r="BM805" s="56"/>
      <c r="BN805" s="4"/>
      <c r="BO805" s="4"/>
      <c r="BP805" s="4"/>
      <c r="BQ805" s="4"/>
      <c r="BR805" s="4"/>
      <c r="BS805" s="4"/>
    </row>
    <row r="806">
      <c r="A806" s="172"/>
      <c r="B806" s="4"/>
      <c r="C806" s="4"/>
      <c r="D806" s="4"/>
      <c r="E806" s="4"/>
      <c r="F806" s="171"/>
      <c r="G806" s="4"/>
      <c r="H806" s="4"/>
      <c r="I806" s="4"/>
      <c r="J806" s="4"/>
      <c r="K806" s="172"/>
      <c r="L806" s="4"/>
      <c r="M806" s="4"/>
      <c r="N806" s="4"/>
      <c r="O806" s="4"/>
      <c r="P806" s="171"/>
      <c r="Q806" s="4"/>
      <c r="R806" s="4"/>
      <c r="S806" s="4"/>
      <c r="T806" s="4"/>
      <c r="U806" s="172"/>
      <c r="V806" s="4"/>
      <c r="W806" s="4"/>
      <c r="X806" s="4"/>
      <c r="Y806" s="4"/>
      <c r="Z806" s="171"/>
      <c r="AA806" s="4"/>
      <c r="AB806" s="4"/>
      <c r="AC806" s="4"/>
      <c r="AD806" s="4"/>
      <c r="AE806" s="170"/>
      <c r="AF806" s="170"/>
      <c r="AG806" s="170"/>
      <c r="AH806" s="56"/>
      <c r="AI806" s="56"/>
      <c r="AJ806" s="4"/>
      <c r="AK806" s="4"/>
      <c r="AL806" s="4"/>
      <c r="AM806" s="4"/>
      <c r="AN806" s="56"/>
      <c r="AO806" s="56"/>
      <c r="AP806" s="4"/>
      <c r="AQ806" s="4"/>
      <c r="AR806" s="4"/>
      <c r="AS806" s="4"/>
      <c r="AT806" s="56"/>
      <c r="AU806" s="56"/>
      <c r="AV806" s="4"/>
      <c r="AW806" s="4"/>
      <c r="AX806" s="4"/>
      <c r="AY806" s="4"/>
      <c r="AZ806" s="56"/>
      <c r="BA806" s="56"/>
      <c r="BB806" s="4"/>
      <c r="BC806" s="4"/>
      <c r="BD806" s="4"/>
      <c r="BE806" s="4"/>
      <c r="BF806" s="56"/>
      <c r="BG806" s="56"/>
      <c r="BH806" s="4"/>
      <c r="BI806" s="4"/>
      <c r="BJ806" s="4"/>
      <c r="BK806" s="4"/>
      <c r="BL806" s="56"/>
      <c r="BM806" s="56"/>
      <c r="BN806" s="4"/>
      <c r="BO806" s="4"/>
      <c r="BP806" s="4"/>
      <c r="BQ806" s="4"/>
      <c r="BR806" s="4"/>
      <c r="BS806" s="4"/>
    </row>
    <row r="807">
      <c r="A807" s="172"/>
      <c r="B807" s="4"/>
      <c r="C807" s="4"/>
      <c r="D807" s="4"/>
      <c r="E807" s="4"/>
      <c r="F807" s="171"/>
      <c r="G807" s="4"/>
      <c r="H807" s="4"/>
      <c r="I807" s="4"/>
      <c r="J807" s="4"/>
      <c r="K807" s="172"/>
      <c r="L807" s="4"/>
      <c r="M807" s="4"/>
      <c r="N807" s="4"/>
      <c r="O807" s="4"/>
      <c r="P807" s="171"/>
      <c r="Q807" s="4"/>
      <c r="R807" s="4"/>
      <c r="S807" s="4"/>
      <c r="T807" s="4"/>
      <c r="U807" s="172"/>
      <c r="V807" s="4"/>
      <c r="W807" s="4"/>
      <c r="X807" s="4"/>
      <c r="Y807" s="4"/>
      <c r="Z807" s="171"/>
      <c r="AA807" s="4"/>
      <c r="AB807" s="4"/>
      <c r="AC807" s="4"/>
      <c r="AD807" s="4"/>
      <c r="AE807" s="170"/>
      <c r="AF807" s="170"/>
      <c r="AG807" s="170"/>
      <c r="AH807" s="56"/>
      <c r="AI807" s="56"/>
      <c r="AJ807" s="4"/>
      <c r="AK807" s="4"/>
      <c r="AL807" s="4"/>
      <c r="AM807" s="4"/>
      <c r="AN807" s="56"/>
      <c r="AO807" s="56"/>
      <c r="AP807" s="4"/>
      <c r="AQ807" s="4"/>
      <c r="AR807" s="4"/>
      <c r="AS807" s="4"/>
      <c r="AT807" s="56"/>
      <c r="AU807" s="56"/>
      <c r="AV807" s="4"/>
      <c r="AW807" s="4"/>
      <c r="AX807" s="4"/>
      <c r="AY807" s="4"/>
      <c r="AZ807" s="56"/>
      <c r="BA807" s="56"/>
      <c r="BB807" s="4"/>
      <c r="BC807" s="4"/>
      <c r="BD807" s="4"/>
      <c r="BE807" s="4"/>
      <c r="BF807" s="56"/>
      <c r="BG807" s="56"/>
      <c r="BH807" s="4"/>
      <c r="BI807" s="4"/>
      <c r="BJ807" s="4"/>
      <c r="BK807" s="4"/>
      <c r="BL807" s="56"/>
      <c r="BM807" s="56"/>
      <c r="BN807" s="4"/>
      <c r="BO807" s="4"/>
      <c r="BP807" s="4"/>
      <c r="BQ807" s="4"/>
      <c r="BR807" s="4"/>
      <c r="BS807" s="4"/>
    </row>
    <row r="808">
      <c r="A808" s="172"/>
      <c r="B808" s="4"/>
      <c r="C808" s="4"/>
      <c r="D808" s="4"/>
      <c r="E808" s="4"/>
      <c r="F808" s="171"/>
      <c r="G808" s="4"/>
      <c r="H808" s="4"/>
      <c r="I808" s="4"/>
      <c r="J808" s="4"/>
      <c r="K808" s="172"/>
      <c r="L808" s="4"/>
      <c r="M808" s="4"/>
      <c r="N808" s="4"/>
      <c r="O808" s="4"/>
      <c r="P808" s="171"/>
      <c r="Q808" s="4"/>
      <c r="R808" s="4"/>
      <c r="S808" s="4"/>
      <c r="T808" s="4"/>
      <c r="U808" s="172"/>
      <c r="V808" s="4"/>
      <c r="W808" s="4"/>
      <c r="X808" s="4"/>
      <c r="Y808" s="4"/>
      <c r="Z808" s="171"/>
      <c r="AA808" s="4"/>
      <c r="AB808" s="4"/>
      <c r="AC808" s="4"/>
      <c r="AD808" s="4"/>
      <c r="AE808" s="170"/>
      <c r="AF808" s="170"/>
      <c r="AG808" s="170"/>
      <c r="AH808" s="56"/>
      <c r="AI808" s="56"/>
      <c r="AJ808" s="4"/>
      <c r="AK808" s="4"/>
      <c r="AL808" s="4"/>
      <c r="AM808" s="4"/>
      <c r="AN808" s="56"/>
      <c r="AO808" s="56"/>
      <c r="AP808" s="4"/>
      <c r="AQ808" s="4"/>
      <c r="AR808" s="4"/>
      <c r="AS808" s="4"/>
      <c r="AT808" s="56"/>
      <c r="AU808" s="56"/>
      <c r="AV808" s="4"/>
      <c r="AW808" s="4"/>
      <c r="AX808" s="4"/>
      <c r="AY808" s="4"/>
      <c r="AZ808" s="56"/>
      <c r="BA808" s="56"/>
      <c r="BB808" s="4"/>
      <c r="BC808" s="4"/>
      <c r="BD808" s="4"/>
      <c r="BE808" s="4"/>
      <c r="BF808" s="56"/>
      <c r="BG808" s="56"/>
      <c r="BH808" s="4"/>
      <c r="BI808" s="4"/>
      <c r="BJ808" s="4"/>
      <c r="BK808" s="4"/>
      <c r="BL808" s="56"/>
      <c r="BM808" s="56"/>
      <c r="BN808" s="4"/>
      <c r="BO808" s="4"/>
      <c r="BP808" s="4"/>
      <c r="BQ808" s="4"/>
      <c r="BR808" s="4"/>
      <c r="BS808" s="4"/>
    </row>
    <row r="809">
      <c r="A809" s="172"/>
      <c r="B809" s="4"/>
      <c r="C809" s="4"/>
      <c r="D809" s="4"/>
      <c r="E809" s="4"/>
      <c r="F809" s="171"/>
      <c r="G809" s="4"/>
      <c r="H809" s="4"/>
      <c r="I809" s="4"/>
      <c r="J809" s="4"/>
      <c r="K809" s="172"/>
      <c r="L809" s="4"/>
      <c r="M809" s="4"/>
      <c r="N809" s="4"/>
      <c r="O809" s="4"/>
      <c r="P809" s="171"/>
      <c r="Q809" s="4"/>
      <c r="R809" s="4"/>
      <c r="S809" s="4"/>
      <c r="T809" s="4"/>
      <c r="U809" s="172"/>
      <c r="V809" s="4"/>
      <c r="W809" s="4"/>
      <c r="X809" s="4"/>
      <c r="Y809" s="4"/>
      <c r="Z809" s="171"/>
      <c r="AA809" s="4"/>
      <c r="AB809" s="4"/>
      <c r="AC809" s="4"/>
      <c r="AD809" s="4"/>
      <c r="AE809" s="170"/>
      <c r="AF809" s="170"/>
      <c r="AG809" s="170"/>
      <c r="AH809" s="56"/>
      <c r="AI809" s="56"/>
      <c r="AJ809" s="4"/>
      <c r="AK809" s="4"/>
      <c r="AL809" s="4"/>
      <c r="AM809" s="4"/>
      <c r="AN809" s="56"/>
      <c r="AO809" s="56"/>
      <c r="AP809" s="4"/>
      <c r="AQ809" s="4"/>
      <c r="AR809" s="4"/>
      <c r="AS809" s="4"/>
      <c r="AT809" s="56"/>
      <c r="AU809" s="56"/>
      <c r="AV809" s="4"/>
      <c r="AW809" s="4"/>
      <c r="AX809" s="4"/>
      <c r="AY809" s="4"/>
      <c r="AZ809" s="56"/>
      <c r="BA809" s="56"/>
      <c r="BB809" s="4"/>
      <c r="BC809" s="4"/>
      <c r="BD809" s="4"/>
      <c r="BE809" s="4"/>
      <c r="BF809" s="56"/>
      <c r="BG809" s="56"/>
      <c r="BH809" s="4"/>
      <c r="BI809" s="4"/>
      <c r="BJ809" s="4"/>
      <c r="BK809" s="4"/>
      <c r="BL809" s="56"/>
      <c r="BM809" s="56"/>
      <c r="BN809" s="4"/>
      <c r="BO809" s="4"/>
      <c r="BP809" s="4"/>
      <c r="BQ809" s="4"/>
      <c r="BR809" s="4"/>
      <c r="BS809" s="4"/>
    </row>
    <row r="810">
      <c r="A810" s="172"/>
      <c r="B810" s="4"/>
      <c r="C810" s="4"/>
      <c r="D810" s="4"/>
      <c r="E810" s="4"/>
      <c r="F810" s="171"/>
      <c r="G810" s="4"/>
      <c r="H810" s="4"/>
      <c r="I810" s="4"/>
      <c r="J810" s="4"/>
      <c r="K810" s="172"/>
      <c r="L810" s="4"/>
      <c r="M810" s="4"/>
      <c r="N810" s="4"/>
      <c r="O810" s="4"/>
      <c r="P810" s="171"/>
      <c r="Q810" s="4"/>
      <c r="R810" s="4"/>
      <c r="S810" s="4"/>
      <c r="T810" s="4"/>
      <c r="U810" s="172"/>
      <c r="V810" s="4"/>
      <c r="W810" s="4"/>
      <c r="X810" s="4"/>
      <c r="Y810" s="4"/>
      <c r="Z810" s="171"/>
      <c r="AA810" s="4"/>
      <c r="AB810" s="4"/>
      <c r="AC810" s="4"/>
      <c r="AD810" s="4"/>
      <c r="AE810" s="170"/>
      <c r="AF810" s="170"/>
      <c r="AG810" s="170"/>
      <c r="AH810" s="56"/>
      <c r="AI810" s="56"/>
      <c r="AJ810" s="4"/>
      <c r="AK810" s="4"/>
      <c r="AL810" s="4"/>
      <c r="AM810" s="4"/>
      <c r="AN810" s="56"/>
      <c r="AO810" s="56"/>
      <c r="AP810" s="4"/>
      <c r="AQ810" s="4"/>
      <c r="AR810" s="4"/>
      <c r="AS810" s="4"/>
      <c r="AT810" s="56"/>
      <c r="AU810" s="56"/>
      <c r="AV810" s="4"/>
      <c r="AW810" s="4"/>
      <c r="AX810" s="4"/>
      <c r="AY810" s="4"/>
      <c r="AZ810" s="56"/>
      <c r="BA810" s="56"/>
      <c r="BB810" s="4"/>
      <c r="BC810" s="4"/>
      <c r="BD810" s="4"/>
      <c r="BE810" s="4"/>
      <c r="BF810" s="56"/>
      <c r="BG810" s="56"/>
      <c r="BH810" s="4"/>
      <c r="BI810" s="4"/>
      <c r="BJ810" s="4"/>
      <c r="BK810" s="4"/>
      <c r="BL810" s="56"/>
      <c r="BM810" s="56"/>
      <c r="BN810" s="4"/>
      <c r="BO810" s="4"/>
      <c r="BP810" s="4"/>
      <c r="BQ810" s="4"/>
      <c r="BR810" s="4"/>
      <c r="BS810" s="4"/>
    </row>
    <row r="811">
      <c r="A811" s="172"/>
      <c r="B811" s="4"/>
      <c r="C811" s="4"/>
      <c r="D811" s="4"/>
      <c r="E811" s="4"/>
      <c r="F811" s="171"/>
      <c r="G811" s="4"/>
      <c r="H811" s="4"/>
      <c r="I811" s="4"/>
      <c r="J811" s="4"/>
      <c r="K811" s="172"/>
      <c r="L811" s="4"/>
      <c r="M811" s="4"/>
      <c r="N811" s="4"/>
      <c r="O811" s="4"/>
      <c r="P811" s="171"/>
      <c r="Q811" s="4"/>
      <c r="R811" s="4"/>
      <c r="S811" s="4"/>
      <c r="T811" s="4"/>
      <c r="U811" s="172"/>
      <c r="V811" s="4"/>
      <c r="W811" s="4"/>
      <c r="X811" s="4"/>
      <c r="Y811" s="4"/>
      <c r="Z811" s="171"/>
      <c r="AA811" s="4"/>
      <c r="AB811" s="4"/>
      <c r="AC811" s="4"/>
      <c r="AD811" s="4"/>
      <c r="AE811" s="170"/>
      <c r="AF811" s="170"/>
      <c r="AG811" s="170"/>
      <c r="AH811" s="56"/>
      <c r="AI811" s="56"/>
      <c r="AJ811" s="4"/>
      <c r="AK811" s="4"/>
      <c r="AL811" s="4"/>
      <c r="AM811" s="4"/>
      <c r="AN811" s="56"/>
      <c r="AO811" s="56"/>
      <c r="AP811" s="4"/>
      <c r="AQ811" s="4"/>
      <c r="AR811" s="4"/>
      <c r="AS811" s="4"/>
      <c r="AT811" s="56"/>
      <c r="AU811" s="56"/>
      <c r="AV811" s="4"/>
      <c r="AW811" s="4"/>
      <c r="AX811" s="4"/>
      <c r="AY811" s="4"/>
      <c r="AZ811" s="56"/>
      <c r="BA811" s="56"/>
      <c r="BB811" s="4"/>
      <c r="BC811" s="4"/>
      <c r="BD811" s="4"/>
      <c r="BE811" s="4"/>
      <c r="BF811" s="56"/>
      <c r="BG811" s="56"/>
      <c r="BH811" s="4"/>
      <c r="BI811" s="4"/>
      <c r="BJ811" s="4"/>
      <c r="BK811" s="4"/>
      <c r="BL811" s="56"/>
      <c r="BM811" s="56"/>
      <c r="BN811" s="4"/>
      <c r="BO811" s="4"/>
      <c r="BP811" s="4"/>
      <c r="BQ811" s="4"/>
      <c r="BR811" s="4"/>
      <c r="BS811" s="4"/>
    </row>
    <row r="812">
      <c r="A812" s="172"/>
      <c r="B812" s="4"/>
      <c r="C812" s="4"/>
      <c r="D812" s="4"/>
      <c r="E812" s="4"/>
      <c r="F812" s="171"/>
      <c r="G812" s="4"/>
      <c r="H812" s="4"/>
      <c r="I812" s="4"/>
      <c r="J812" s="4"/>
      <c r="K812" s="172"/>
      <c r="L812" s="4"/>
      <c r="M812" s="4"/>
      <c r="N812" s="4"/>
      <c r="O812" s="4"/>
      <c r="P812" s="171"/>
      <c r="Q812" s="4"/>
      <c r="R812" s="4"/>
      <c r="S812" s="4"/>
      <c r="T812" s="4"/>
      <c r="U812" s="172"/>
      <c r="V812" s="4"/>
      <c r="W812" s="4"/>
      <c r="X812" s="4"/>
      <c r="Y812" s="4"/>
      <c r="Z812" s="171"/>
      <c r="AA812" s="4"/>
      <c r="AB812" s="4"/>
      <c r="AC812" s="4"/>
      <c r="AD812" s="4"/>
      <c r="AE812" s="170"/>
      <c r="AF812" s="170"/>
      <c r="AG812" s="170"/>
      <c r="AH812" s="56"/>
      <c r="AI812" s="56"/>
      <c r="AJ812" s="4"/>
      <c r="AK812" s="4"/>
      <c r="AL812" s="4"/>
      <c r="AM812" s="4"/>
      <c r="AN812" s="56"/>
      <c r="AO812" s="56"/>
      <c r="AP812" s="4"/>
      <c r="AQ812" s="4"/>
      <c r="AR812" s="4"/>
      <c r="AS812" s="4"/>
      <c r="AT812" s="56"/>
      <c r="AU812" s="56"/>
      <c r="AV812" s="4"/>
      <c r="AW812" s="4"/>
      <c r="AX812" s="4"/>
      <c r="AY812" s="4"/>
      <c r="AZ812" s="56"/>
      <c r="BA812" s="56"/>
      <c r="BB812" s="4"/>
      <c r="BC812" s="4"/>
      <c r="BD812" s="4"/>
      <c r="BE812" s="4"/>
      <c r="BF812" s="56"/>
      <c r="BG812" s="56"/>
      <c r="BH812" s="4"/>
      <c r="BI812" s="4"/>
      <c r="BJ812" s="4"/>
      <c r="BK812" s="4"/>
      <c r="BL812" s="56"/>
      <c r="BM812" s="56"/>
      <c r="BN812" s="4"/>
      <c r="BO812" s="4"/>
      <c r="BP812" s="4"/>
      <c r="BQ812" s="4"/>
      <c r="BR812" s="4"/>
      <c r="BS812" s="4"/>
    </row>
    <row r="813">
      <c r="A813" s="172"/>
      <c r="B813" s="4"/>
      <c r="C813" s="4"/>
      <c r="D813" s="4"/>
      <c r="E813" s="4"/>
      <c r="F813" s="171"/>
      <c r="G813" s="4"/>
      <c r="H813" s="4"/>
      <c r="I813" s="4"/>
      <c r="J813" s="4"/>
      <c r="K813" s="172"/>
      <c r="L813" s="4"/>
      <c r="M813" s="4"/>
      <c r="N813" s="4"/>
      <c r="O813" s="4"/>
      <c r="P813" s="171"/>
      <c r="Q813" s="4"/>
      <c r="R813" s="4"/>
      <c r="S813" s="4"/>
      <c r="T813" s="4"/>
      <c r="U813" s="172"/>
      <c r="V813" s="4"/>
      <c r="W813" s="4"/>
      <c r="X813" s="4"/>
      <c r="Y813" s="4"/>
      <c r="Z813" s="171"/>
      <c r="AA813" s="4"/>
      <c r="AB813" s="4"/>
      <c r="AC813" s="4"/>
      <c r="AD813" s="4"/>
      <c r="AE813" s="170"/>
      <c r="AF813" s="170"/>
      <c r="AG813" s="170"/>
      <c r="AH813" s="56"/>
      <c r="AI813" s="56"/>
      <c r="AJ813" s="4"/>
      <c r="AK813" s="4"/>
      <c r="AL813" s="4"/>
      <c r="AM813" s="4"/>
      <c r="AN813" s="56"/>
      <c r="AO813" s="56"/>
      <c r="AP813" s="4"/>
      <c r="AQ813" s="4"/>
      <c r="AR813" s="4"/>
      <c r="AS813" s="4"/>
      <c r="AT813" s="56"/>
      <c r="AU813" s="56"/>
      <c r="AV813" s="4"/>
      <c r="AW813" s="4"/>
      <c r="AX813" s="4"/>
      <c r="AY813" s="4"/>
      <c r="AZ813" s="56"/>
      <c r="BA813" s="56"/>
      <c r="BB813" s="4"/>
      <c r="BC813" s="4"/>
      <c r="BD813" s="4"/>
      <c r="BE813" s="4"/>
      <c r="BF813" s="56"/>
      <c r="BG813" s="56"/>
      <c r="BH813" s="4"/>
      <c r="BI813" s="4"/>
      <c r="BJ813" s="4"/>
      <c r="BK813" s="4"/>
      <c r="BL813" s="56"/>
      <c r="BM813" s="56"/>
      <c r="BN813" s="4"/>
      <c r="BO813" s="4"/>
      <c r="BP813" s="4"/>
      <c r="BQ813" s="4"/>
      <c r="BR813" s="4"/>
      <c r="BS813" s="4"/>
    </row>
    <row r="814">
      <c r="A814" s="172"/>
      <c r="B814" s="4"/>
      <c r="C814" s="4"/>
      <c r="D814" s="4"/>
      <c r="E814" s="4"/>
      <c r="F814" s="171"/>
      <c r="G814" s="4"/>
      <c r="H814" s="4"/>
      <c r="I814" s="4"/>
      <c r="J814" s="4"/>
      <c r="K814" s="172"/>
      <c r="L814" s="4"/>
      <c r="M814" s="4"/>
      <c r="N814" s="4"/>
      <c r="O814" s="4"/>
      <c r="P814" s="171"/>
      <c r="Q814" s="4"/>
      <c r="R814" s="4"/>
      <c r="S814" s="4"/>
      <c r="T814" s="4"/>
      <c r="U814" s="172"/>
      <c r="V814" s="4"/>
      <c r="W814" s="4"/>
      <c r="X814" s="4"/>
      <c r="Y814" s="4"/>
      <c r="Z814" s="171"/>
      <c r="AA814" s="4"/>
      <c r="AB814" s="4"/>
      <c r="AC814" s="4"/>
      <c r="AD814" s="4"/>
      <c r="AE814" s="170"/>
      <c r="AF814" s="170"/>
      <c r="AG814" s="170"/>
      <c r="AH814" s="56"/>
      <c r="AI814" s="56"/>
      <c r="AJ814" s="4"/>
      <c r="AK814" s="4"/>
      <c r="AL814" s="4"/>
      <c r="AM814" s="4"/>
      <c r="AN814" s="56"/>
      <c r="AO814" s="56"/>
      <c r="AP814" s="4"/>
      <c r="AQ814" s="4"/>
      <c r="AR814" s="4"/>
      <c r="AS814" s="4"/>
      <c r="AT814" s="56"/>
      <c r="AU814" s="56"/>
      <c r="AV814" s="4"/>
      <c r="AW814" s="4"/>
      <c r="AX814" s="4"/>
      <c r="AY814" s="4"/>
      <c r="AZ814" s="56"/>
      <c r="BA814" s="56"/>
      <c r="BB814" s="4"/>
      <c r="BC814" s="4"/>
      <c r="BD814" s="4"/>
      <c r="BE814" s="4"/>
      <c r="BF814" s="56"/>
      <c r="BG814" s="56"/>
      <c r="BH814" s="4"/>
      <c r="BI814" s="4"/>
      <c r="BJ814" s="4"/>
      <c r="BK814" s="4"/>
      <c r="BL814" s="56"/>
      <c r="BM814" s="56"/>
      <c r="BN814" s="4"/>
      <c r="BO814" s="4"/>
      <c r="BP814" s="4"/>
      <c r="BQ814" s="4"/>
      <c r="BR814" s="4"/>
      <c r="BS814" s="4"/>
    </row>
    <row r="815">
      <c r="A815" s="172"/>
      <c r="B815" s="4"/>
      <c r="C815" s="4"/>
      <c r="D815" s="4"/>
      <c r="E815" s="4"/>
      <c r="F815" s="171"/>
      <c r="G815" s="4"/>
      <c r="H815" s="4"/>
      <c r="I815" s="4"/>
      <c r="J815" s="4"/>
      <c r="K815" s="172"/>
      <c r="L815" s="4"/>
      <c r="M815" s="4"/>
      <c r="N815" s="4"/>
      <c r="O815" s="4"/>
      <c r="P815" s="171"/>
      <c r="Q815" s="4"/>
      <c r="R815" s="4"/>
      <c r="S815" s="4"/>
      <c r="T815" s="4"/>
      <c r="U815" s="172"/>
      <c r="V815" s="4"/>
      <c r="W815" s="4"/>
      <c r="X815" s="4"/>
      <c r="Y815" s="4"/>
      <c r="Z815" s="171"/>
      <c r="AA815" s="4"/>
      <c r="AB815" s="4"/>
      <c r="AC815" s="4"/>
      <c r="AD815" s="4"/>
      <c r="AE815" s="170"/>
      <c r="AF815" s="170"/>
      <c r="AG815" s="170"/>
      <c r="AH815" s="56"/>
      <c r="AI815" s="56"/>
      <c r="AJ815" s="4"/>
      <c r="AK815" s="4"/>
      <c r="AL815" s="4"/>
      <c r="AM815" s="4"/>
      <c r="AN815" s="56"/>
      <c r="AO815" s="56"/>
      <c r="AP815" s="4"/>
      <c r="AQ815" s="4"/>
      <c r="AR815" s="4"/>
      <c r="AS815" s="4"/>
      <c r="AT815" s="56"/>
      <c r="AU815" s="56"/>
      <c r="AV815" s="4"/>
      <c r="AW815" s="4"/>
      <c r="AX815" s="4"/>
      <c r="AY815" s="4"/>
      <c r="AZ815" s="56"/>
      <c r="BA815" s="56"/>
      <c r="BB815" s="4"/>
      <c r="BC815" s="4"/>
      <c r="BD815" s="4"/>
      <c r="BE815" s="4"/>
      <c r="BF815" s="56"/>
      <c r="BG815" s="56"/>
      <c r="BH815" s="4"/>
      <c r="BI815" s="4"/>
      <c r="BJ815" s="4"/>
      <c r="BK815" s="4"/>
      <c r="BL815" s="56"/>
      <c r="BM815" s="56"/>
      <c r="BN815" s="4"/>
      <c r="BO815" s="4"/>
      <c r="BP815" s="4"/>
      <c r="BQ815" s="4"/>
      <c r="BR815" s="4"/>
      <c r="BS815" s="4"/>
    </row>
    <row r="816">
      <c r="A816" s="172"/>
      <c r="B816" s="4"/>
      <c r="C816" s="4"/>
      <c r="D816" s="4"/>
      <c r="E816" s="4"/>
      <c r="F816" s="171"/>
      <c r="G816" s="4"/>
      <c r="H816" s="4"/>
      <c r="I816" s="4"/>
      <c r="J816" s="4"/>
      <c r="K816" s="172"/>
      <c r="L816" s="4"/>
      <c r="M816" s="4"/>
      <c r="N816" s="4"/>
      <c r="O816" s="4"/>
      <c r="P816" s="171"/>
      <c r="Q816" s="4"/>
      <c r="R816" s="4"/>
      <c r="S816" s="4"/>
      <c r="T816" s="4"/>
      <c r="U816" s="172"/>
      <c r="V816" s="4"/>
      <c r="W816" s="4"/>
      <c r="X816" s="4"/>
      <c r="Y816" s="4"/>
      <c r="Z816" s="171"/>
      <c r="AA816" s="4"/>
      <c r="AB816" s="4"/>
      <c r="AC816" s="4"/>
      <c r="AD816" s="4"/>
      <c r="AE816" s="170"/>
      <c r="AF816" s="170"/>
      <c r="AG816" s="170"/>
      <c r="AH816" s="56"/>
      <c r="AI816" s="56"/>
      <c r="AJ816" s="4"/>
      <c r="AK816" s="4"/>
      <c r="AL816" s="4"/>
      <c r="AM816" s="4"/>
      <c r="AN816" s="56"/>
      <c r="AO816" s="56"/>
      <c r="AP816" s="4"/>
      <c r="AQ816" s="4"/>
      <c r="AR816" s="4"/>
      <c r="AS816" s="4"/>
      <c r="AT816" s="56"/>
      <c r="AU816" s="56"/>
      <c r="AV816" s="4"/>
      <c r="AW816" s="4"/>
      <c r="AX816" s="4"/>
      <c r="AY816" s="4"/>
      <c r="AZ816" s="56"/>
      <c r="BA816" s="56"/>
      <c r="BB816" s="4"/>
      <c r="BC816" s="4"/>
      <c r="BD816" s="4"/>
      <c r="BE816" s="4"/>
      <c r="BF816" s="56"/>
      <c r="BG816" s="56"/>
      <c r="BH816" s="4"/>
      <c r="BI816" s="4"/>
      <c r="BJ816" s="4"/>
      <c r="BK816" s="4"/>
      <c r="BL816" s="56"/>
      <c r="BM816" s="56"/>
      <c r="BN816" s="4"/>
      <c r="BO816" s="4"/>
      <c r="BP816" s="4"/>
      <c r="BQ816" s="4"/>
      <c r="BR816" s="4"/>
      <c r="BS816" s="4"/>
    </row>
    <row r="817">
      <c r="A817" s="172"/>
      <c r="B817" s="4"/>
      <c r="C817" s="4"/>
      <c r="D817" s="4"/>
      <c r="E817" s="4"/>
      <c r="F817" s="171"/>
      <c r="G817" s="4"/>
      <c r="H817" s="4"/>
      <c r="I817" s="4"/>
      <c r="J817" s="4"/>
      <c r="K817" s="172"/>
      <c r="L817" s="4"/>
      <c r="M817" s="4"/>
      <c r="N817" s="4"/>
      <c r="O817" s="4"/>
      <c r="P817" s="171"/>
      <c r="Q817" s="4"/>
      <c r="R817" s="4"/>
      <c r="S817" s="4"/>
      <c r="T817" s="4"/>
      <c r="U817" s="172"/>
      <c r="V817" s="4"/>
      <c r="W817" s="4"/>
      <c r="X817" s="4"/>
      <c r="Y817" s="4"/>
      <c r="Z817" s="171"/>
      <c r="AA817" s="4"/>
      <c r="AB817" s="4"/>
      <c r="AC817" s="4"/>
      <c r="AD817" s="4"/>
      <c r="AE817" s="170"/>
      <c r="AF817" s="170"/>
      <c r="AG817" s="170"/>
      <c r="AH817" s="56"/>
      <c r="AI817" s="56"/>
      <c r="AJ817" s="4"/>
      <c r="AK817" s="4"/>
      <c r="AL817" s="4"/>
      <c r="AM817" s="4"/>
      <c r="AN817" s="56"/>
      <c r="AO817" s="56"/>
      <c r="AP817" s="4"/>
      <c r="AQ817" s="4"/>
      <c r="AR817" s="4"/>
      <c r="AS817" s="4"/>
      <c r="AT817" s="56"/>
      <c r="AU817" s="56"/>
      <c r="AV817" s="4"/>
      <c r="AW817" s="4"/>
      <c r="AX817" s="4"/>
      <c r="AY817" s="4"/>
      <c r="AZ817" s="56"/>
      <c r="BA817" s="56"/>
      <c r="BB817" s="4"/>
      <c r="BC817" s="4"/>
      <c r="BD817" s="4"/>
      <c r="BE817" s="4"/>
      <c r="BF817" s="56"/>
      <c r="BG817" s="56"/>
      <c r="BH817" s="4"/>
      <c r="BI817" s="4"/>
      <c r="BJ817" s="4"/>
      <c r="BK817" s="4"/>
      <c r="BL817" s="56"/>
      <c r="BM817" s="56"/>
      <c r="BN817" s="4"/>
      <c r="BO817" s="4"/>
      <c r="BP817" s="4"/>
      <c r="BQ817" s="4"/>
      <c r="BR817" s="4"/>
      <c r="BS817" s="4"/>
    </row>
    <row r="818">
      <c r="A818" s="172"/>
      <c r="B818" s="4"/>
      <c r="C818" s="4"/>
      <c r="D818" s="4"/>
      <c r="E818" s="4"/>
      <c r="F818" s="171"/>
      <c r="G818" s="4"/>
      <c r="H818" s="4"/>
      <c r="I818" s="4"/>
      <c r="J818" s="4"/>
      <c r="K818" s="172"/>
      <c r="L818" s="4"/>
      <c r="M818" s="4"/>
      <c r="N818" s="4"/>
      <c r="O818" s="4"/>
      <c r="P818" s="171"/>
      <c r="Q818" s="4"/>
      <c r="R818" s="4"/>
      <c r="S818" s="4"/>
      <c r="T818" s="4"/>
      <c r="U818" s="172"/>
      <c r="V818" s="4"/>
      <c r="W818" s="4"/>
      <c r="X818" s="4"/>
      <c r="Y818" s="4"/>
      <c r="Z818" s="171"/>
      <c r="AA818" s="4"/>
      <c r="AB818" s="4"/>
      <c r="AC818" s="4"/>
      <c r="AD818" s="4"/>
      <c r="AE818" s="170"/>
      <c r="AF818" s="170"/>
      <c r="AG818" s="170"/>
      <c r="AH818" s="56"/>
      <c r="AI818" s="56"/>
      <c r="AJ818" s="4"/>
      <c r="AK818" s="4"/>
      <c r="AL818" s="4"/>
      <c r="AM818" s="4"/>
      <c r="AN818" s="56"/>
      <c r="AO818" s="56"/>
      <c r="AP818" s="4"/>
      <c r="AQ818" s="4"/>
      <c r="AR818" s="4"/>
      <c r="AS818" s="4"/>
      <c r="AT818" s="56"/>
      <c r="AU818" s="56"/>
      <c r="AV818" s="4"/>
      <c r="AW818" s="4"/>
      <c r="AX818" s="4"/>
      <c r="AY818" s="4"/>
      <c r="AZ818" s="56"/>
      <c r="BA818" s="56"/>
      <c r="BB818" s="4"/>
      <c r="BC818" s="4"/>
      <c r="BD818" s="4"/>
      <c r="BE818" s="4"/>
      <c r="BF818" s="56"/>
      <c r="BG818" s="56"/>
      <c r="BH818" s="4"/>
      <c r="BI818" s="4"/>
      <c r="BJ818" s="4"/>
      <c r="BK818" s="4"/>
      <c r="BL818" s="56"/>
      <c r="BM818" s="56"/>
      <c r="BN818" s="4"/>
      <c r="BO818" s="4"/>
      <c r="BP818" s="4"/>
      <c r="BQ818" s="4"/>
      <c r="BR818" s="4"/>
      <c r="BS818" s="4"/>
    </row>
    <row r="819">
      <c r="A819" s="172"/>
      <c r="B819" s="4"/>
      <c r="C819" s="4"/>
      <c r="D819" s="4"/>
      <c r="E819" s="4"/>
      <c r="F819" s="171"/>
      <c r="G819" s="4"/>
      <c r="H819" s="4"/>
      <c r="I819" s="4"/>
      <c r="J819" s="4"/>
      <c r="K819" s="172"/>
      <c r="L819" s="4"/>
      <c r="M819" s="4"/>
      <c r="N819" s="4"/>
      <c r="O819" s="4"/>
      <c r="P819" s="171"/>
      <c r="Q819" s="4"/>
      <c r="R819" s="4"/>
      <c r="S819" s="4"/>
      <c r="T819" s="4"/>
      <c r="U819" s="172"/>
      <c r="V819" s="4"/>
      <c r="W819" s="4"/>
      <c r="X819" s="4"/>
      <c r="Y819" s="4"/>
      <c r="Z819" s="171"/>
      <c r="AA819" s="4"/>
      <c r="AB819" s="4"/>
      <c r="AC819" s="4"/>
      <c r="AD819" s="4"/>
      <c r="AE819" s="170"/>
      <c r="AF819" s="170"/>
      <c r="AG819" s="170"/>
      <c r="AH819" s="56"/>
      <c r="AI819" s="56"/>
      <c r="AJ819" s="4"/>
      <c r="AK819" s="4"/>
      <c r="AL819" s="4"/>
      <c r="AM819" s="4"/>
      <c r="AN819" s="56"/>
      <c r="AO819" s="56"/>
      <c r="AP819" s="4"/>
      <c r="AQ819" s="4"/>
      <c r="AR819" s="4"/>
      <c r="AS819" s="4"/>
      <c r="AT819" s="56"/>
      <c r="AU819" s="56"/>
      <c r="AV819" s="4"/>
      <c r="AW819" s="4"/>
      <c r="AX819" s="4"/>
      <c r="AY819" s="4"/>
      <c r="AZ819" s="56"/>
      <c r="BA819" s="56"/>
      <c r="BB819" s="4"/>
      <c r="BC819" s="4"/>
      <c r="BD819" s="4"/>
      <c r="BE819" s="4"/>
      <c r="BF819" s="56"/>
      <c r="BG819" s="56"/>
      <c r="BH819" s="4"/>
      <c r="BI819" s="4"/>
      <c r="BJ819" s="4"/>
      <c r="BK819" s="4"/>
      <c r="BL819" s="56"/>
      <c r="BM819" s="56"/>
      <c r="BN819" s="4"/>
      <c r="BO819" s="4"/>
      <c r="BP819" s="4"/>
      <c r="BQ819" s="4"/>
      <c r="BR819" s="4"/>
      <c r="BS819" s="4"/>
    </row>
    <row r="820">
      <c r="A820" s="172"/>
      <c r="B820" s="4"/>
      <c r="C820" s="4"/>
      <c r="D820" s="4"/>
      <c r="E820" s="4"/>
      <c r="F820" s="171"/>
      <c r="G820" s="4"/>
      <c r="H820" s="4"/>
      <c r="I820" s="4"/>
      <c r="J820" s="4"/>
      <c r="K820" s="172"/>
      <c r="L820" s="4"/>
      <c r="M820" s="4"/>
      <c r="N820" s="4"/>
      <c r="O820" s="4"/>
      <c r="P820" s="171"/>
      <c r="Q820" s="4"/>
      <c r="R820" s="4"/>
      <c r="S820" s="4"/>
      <c r="T820" s="4"/>
      <c r="U820" s="172"/>
      <c r="V820" s="4"/>
      <c r="W820" s="4"/>
      <c r="X820" s="4"/>
      <c r="Y820" s="4"/>
      <c r="Z820" s="171"/>
      <c r="AA820" s="4"/>
      <c r="AB820" s="4"/>
      <c r="AC820" s="4"/>
      <c r="AD820" s="4"/>
      <c r="AE820" s="170"/>
      <c r="AF820" s="170"/>
      <c r="AG820" s="170"/>
      <c r="AH820" s="56"/>
      <c r="AI820" s="56"/>
      <c r="AJ820" s="4"/>
      <c r="AK820" s="4"/>
      <c r="AL820" s="4"/>
      <c r="AM820" s="4"/>
      <c r="AN820" s="56"/>
      <c r="AO820" s="56"/>
      <c r="AP820" s="4"/>
      <c r="AQ820" s="4"/>
      <c r="AR820" s="4"/>
      <c r="AS820" s="4"/>
      <c r="AT820" s="56"/>
      <c r="AU820" s="56"/>
      <c r="AV820" s="4"/>
      <c r="AW820" s="4"/>
      <c r="AX820" s="4"/>
      <c r="AY820" s="4"/>
      <c r="AZ820" s="56"/>
      <c r="BA820" s="56"/>
      <c r="BB820" s="4"/>
      <c r="BC820" s="4"/>
      <c r="BD820" s="4"/>
      <c r="BE820" s="4"/>
      <c r="BF820" s="56"/>
      <c r="BG820" s="56"/>
      <c r="BH820" s="4"/>
      <c r="BI820" s="4"/>
      <c r="BJ820" s="4"/>
      <c r="BK820" s="4"/>
      <c r="BL820" s="56"/>
      <c r="BM820" s="56"/>
      <c r="BN820" s="4"/>
      <c r="BO820" s="4"/>
      <c r="BP820" s="4"/>
      <c r="BQ820" s="4"/>
      <c r="BR820" s="4"/>
      <c r="BS820" s="4"/>
    </row>
    <row r="821">
      <c r="A821" s="172"/>
      <c r="B821" s="4"/>
      <c r="C821" s="4"/>
      <c r="D821" s="4"/>
      <c r="E821" s="4"/>
      <c r="F821" s="171"/>
      <c r="G821" s="4"/>
      <c r="H821" s="4"/>
      <c r="I821" s="4"/>
      <c r="J821" s="4"/>
      <c r="K821" s="172"/>
      <c r="L821" s="4"/>
      <c r="M821" s="4"/>
      <c r="N821" s="4"/>
      <c r="O821" s="4"/>
      <c r="P821" s="171"/>
      <c r="Q821" s="4"/>
      <c r="R821" s="4"/>
      <c r="S821" s="4"/>
      <c r="T821" s="4"/>
      <c r="U821" s="172"/>
      <c r="V821" s="4"/>
      <c r="W821" s="4"/>
      <c r="X821" s="4"/>
      <c r="Y821" s="4"/>
      <c r="Z821" s="171"/>
      <c r="AA821" s="4"/>
      <c r="AB821" s="4"/>
      <c r="AC821" s="4"/>
      <c r="AD821" s="4"/>
      <c r="AE821" s="170"/>
      <c r="AF821" s="170"/>
      <c r="AG821" s="170"/>
      <c r="AH821" s="56"/>
      <c r="AI821" s="56"/>
      <c r="AJ821" s="4"/>
      <c r="AK821" s="4"/>
      <c r="AL821" s="4"/>
      <c r="AM821" s="4"/>
      <c r="AN821" s="56"/>
      <c r="AO821" s="56"/>
      <c r="AP821" s="4"/>
      <c r="AQ821" s="4"/>
      <c r="AR821" s="4"/>
      <c r="AS821" s="4"/>
      <c r="AT821" s="56"/>
      <c r="AU821" s="56"/>
      <c r="AV821" s="4"/>
      <c r="AW821" s="4"/>
      <c r="AX821" s="4"/>
      <c r="AY821" s="4"/>
      <c r="AZ821" s="56"/>
      <c r="BA821" s="56"/>
      <c r="BB821" s="4"/>
      <c r="BC821" s="4"/>
      <c r="BD821" s="4"/>
      <c r="BE821" s="4"/>
      <c r="BF821" s="56"/>
      <c r="BG821" s="56"/>
      <c r="BH821" s="4"/>
      <c r="BI821" s="4"/>
      <c r="BJ821" s="4"/>
      <c r="BK821" s="4"/>
      <c r="BL821" s="56"/>
      <c r="BM821" s="56"/>
      <c r="BN821" s="4"/>
      <c r="BO821" s="4"/>
      <c r="BP821" s="4"/>
      <c r="BQ821" s="4"/>
      <c r="BR821" s="4"/>
      <c r="BS821" s="4"/>
    </row>
    <row r="822">
      <c r="A822" s="172"/>
      <c r="B822" s="4"/>
      <c r="C822" s="4"/>
      <c r="D822" s="4"/>
      <c r="E822" s="4"/>
      <c r="F822" s="171"/>
      <c r="G822" s="4"/>
      <c r="H822" s="4"/>
      <c r="I822" s="4"/>
      <c r="J822" s="4"/>
      <c r="K822" s="172"/>
      <c r="L822" s="4"/>
      <c r="M822" s="4"/>
      <c r="N822" s="4"/>
      <c r="O822" s="4"/>
      <c r="P822" s="171"/>
      <c r="Q822" s="4"/>
      <c r="R822" s="4"/>
      <c r="S822" s="4"/>
      <c r="T822" s="4"/>
      <c r="U822" s="172"/>
      <c r="V822" s="4"/>
      <c r="W822" s="4"/>
      <c r="X822" s="4"/>
      <c r="Y822" s="4"/>
      <c r="Z822" s="171"/>
      <c r="AA822" s="4"/>
      <c r="AB822" s="4"/>
      <c r="AC822" s="4"/>
      <c r="AD822" s="4"/>
      <c r="AE822" s="170"/>
      <c r="AF822" s="170"/>
      <c r="AG822" s="170"/>
      <c r="AH822" s="56"/>
      <c r="AI822" s="56"/>
      <c r="AJ822" s="4"/>
      <c r="AK822" s="4"/>
      <c r="AL822" s="4"/>
      <c r="AM822" s="4"/>
      <c r="AN822" s="56"/>
      <c r="AO822" s="56"/>
      <c r="AP822" s="4"/>
      <c r="AQ822" s="4"/>
      <c r="AR822" s="4"/>
      <c r="AS822" s="4"/>
      <c r="AT822" s="56"/>
      <c r="AU822" s="56"/>
      <c r="AV822" s="4"/>
      <c r="AW822" s="4"/>
      <c r="AX822" s="4"/>
      <c r="AY822" s="4"/>
      <c r="AZ822" s="56"/>
      <c r="BA822" s="56"/>
      <c r="BB822" s="4"/>
      <c r="BC822" s="4"/>
      <c r="BD822" s="4"/>
      <c r="BE822" s="4"/>
      <c r="BF822" s="56"/>
      <c r="BG822" s="56"/>
      <c r="BH822" s="4"/>
      <c r="BI822" s="4"/>
      <c r="BJ822" s="4"/>
      <c r="BK822" s="4"/>
      <c r="BL822" s="56"/>
      <c r="BM822" s="56"/>
      <c r="BN822" s="4"/>
      <c r="BO822" s="4"/>
      <c r="BP822" s="4"/>
      <c r="BQ822" s="4"/>
      <c r="BR822" s="4"/>
      <c r="BS822" s="4"/>
    </row>
    <row r="823">
      <c r="A823" s="172"/>
      <c r="B823" s="4"/>
      <c r="C823" s="4"/>
      <c r="D823" s="4"/>
      <c r="E823" s="4"/>
      <c r="F823" s="171"/>
      <c r="G823" s="4"/>
      <c r="H823" s="4"/>
      <c r="I823" s="4"/>
      <c r="J823" s="4"/>
      <c r="K823" s="172"/>
      <c r="L823" s="4"/>
      <c r="M823" s="4"/>
      <c r="N823" s="4"/>
      <c r="O823" s="4"/>
      <c r="P823" s="171"/>
      <c r="Q823" s="4"/>
      <c r="R823" s="4"/>
      <c r="S823" s="4"/>
      <c r="T823" s="4"/>
      <c r="U823" s="172"/>
      <c r="V823" s="4"/>
      <c r="W823" s="4"/>
      <c r="X823" s="4"/>
      <c r="Y823" s="4"/>
      <c r="Z823" s="171"/>
      <c r="AA823" s="4"/>
      <c r="AB823" s="4"/>
      <c r="AC823" s="4"/>
      <c r="AD823" s="4"/>
      <c r="AE823" s="170"/>
      <c r="AF823" s="170"/>
      <c r="AG823" s="170"/>
      <c r="AH823" s="56"/>
      <c r="AI823" s="56"/>
      <c r="AJ823" s="4"/>
      <c r="AK823" s="4"/>
      <c r="AL823" s="4"/>
      <c r="AM823" s="4"/>
      <c r="AN823" s="56"/>
      <c r="AO823" s="56"/>
      <c r="AP823" s="4"/>
      <c r="AQ823" s="4"/>
      <c r="AR823" s="4"/>
      <c r="AS823" s="4"/>
      <c r="AT823" s="56"/>
      <c r="AU823" s="56"/>
      <c r="AV823" s="4"/>
      <c r="AW823" s="4"/>
      <c r="AX823" s="4"/>
      <c r="AY823" s="4"/>
      <c r="AZ823" s="56"/>
      <c r="BA823" s="56"/>
      <c r="BB823" s="4"/>
      <c r="BC823" s="4"/>
      <c r="BD823" s="4"/>
      <c r="BE823" s="4"/>
      <c r="BF823" s="56"/>
      <c r="BG823" s="56"/>
      <c r="BH823" s="4"/>
      <c r="BI823" s="4"/>
      <c r="BJ823" s="4"/>
      <c r="BK823" s="4"/>
      <c r="BL823" s="56"/>
      <c r="BM823" s="56"/>
      <c r="BN823" s="4"/>
      <c r="BO823" s="4"/>
      <c r="BP823" s="4"/>
      <c r="BQ823" s="4"/>
      <c r="BR823" s="4"/>
      <c r="BS823" s="4"/>
    </row>
    <row r="824">
      <c r="A824" s="172"/>
      <c r="B824" s="4"/>
      <c r="C824" s="4"/>
      <c r="D824" s="4"/>
      <c r="E824" s="4"/>
      <c r="F824" s="171"/>
      <c r="G824" s="4"/>
      <c r="H824" s="4"/>
      <c r="I824" s="4"/>
      <c r="J824" s="4"/>
      <c r="K824" s="172"/>
      <c r="L824" s="4"/>
      <c r="M824" s="4"/>
      <c r="N824" s="4"/>
      <c r="O824" s="4"/>
      <c r="P824" s="171"/>
      <c r="Q824" s="4"/>
      <c r="R824" s="4"/>
      <c r="S824" s="4"/>
      <c r="T824" s="4"/>
      <c r="U824" s="172"/>
      <c r="V824" s="4"/>
      <c r="W824" s="4"/>
      <c r="X824" s="4"/>
      <c r="Y824" s="4"/>
      <c r="Z824" s="171"/>
      <c r="AA824" s="4"/>
      <c r="AB824" s="4"/>
      <c r="AC824" s="4"/>
      <c r="AD824" s="4"/>
      <c r="AE824" s="170"/>
      <c r="AF824" s="170"/>
      <c r="AG824" s="170"/>
      <c r="AH824" s="56"/>
      <c r="AI824" s="56"/>
      <c r="AJ824" s="4"/>
      <c r="AK824" s="4"/>
      <c r="AL824" s="4"/>
      <c r="AM824" s="4"/>
      <c r="AN824" s="56"/>
      <c r="AO824" s="56"/>
      <c r="AP824" s="4"/>
      <c r="AQ824" s="4"/>
      <c r="AR824" s="4"/>
      <c r="AS824" s="4"/>
      <c r="AT824" s="56"/>
      <c r="AU824" s="56"/>
      <c r="AV824" s="4"/>
      <c r="AW824" s="4"/>
      <c r="AX824" s="4"/>
      <c r="AY824" s="4"/>
      <c r="AZ824" s="56"/>
      <c r="BA824" s="56"/>
      <c r="BB824" s="4"/>
      <c r="BC824" s="4"/>
      <c r="BD824" s="4"/>
      <c r="BE824" s="4"/>
      <c r="BF824" s="56"/>
      <c r="BG824" s="56"/>
      <c r="BH824" s="4"/>
      <c r="BI824" s="4"/>
      <c r="BJ824" s="4"/>
      <c r="BK824" s="4"/>
      <c r="BL824" s="56"/>
      <c r="BM824" s="56"/>
      <c r="BN824" s="4"/>
      <c r="BO824" s="4"/>
      <c r="BP824" s="4"/>
      <c r="BQ824" s="4"/>
      <c r="BR824" s="4"/>
      <c r="BS824" s="4"/>
    </row>
    <row r="825">
      <c r="A825" s="172"/>
      <c r="B825" s="4"/>
      <c r="C825" s="4"/>
      <c r="D825" s="4"/>
      <c r="E825" s="4"/>
      <c r="F825" s="171"/>
      <c r="G825" s="4"/>
      <c r="H825" s="4"/>
      <c r="I825" s="4"/>
      <c r="J825" s="4"/>
      <c r="K825" s="172"/>
      <c r="L825" s="4"/>
      <c r="M825" s="4"/>
      <c r="N825" s="4"/>
      <c r="O825" s="4"/>
      <c r="P825" s="171"/>
      <c r="Q825" s="4"/>
      <c r="R825" s="4"/>
      <c r="S825" s="4"/>
      <c r="T825" s="4"/>
      <c r="U825" s="172"/>
      <c r="V825" s="4"/>
      <c r="W825" s="4"/>
      <c r="X825" s="4"/>
      <c r="Y825" s="4"/>
      <c r="Z825" s="171"/>
      <c r="AA825" s="4"/>
      <c r="AB825" s="4"/>
      <c r="AC825" s="4"/>
      <c r="AD825" s="4"/>
      <c r="AE825" s="170"/>
      <c r="AF825" s="170"/>
      <c r="AG825" s="170"/>
      <c r="AH825" s="56"/>
      <c r="AI825" s="56"/>
      <c r="AJ825" s="4"/>
      <c r="AK825" s="4"/>
      <c r="AL825" s="4"/>
      <c r="AM825" s="4"/>
      <c r="AN825" s="56"/>
      <c r="AO825" s="56"/>
      <c r="AP825" s="4"/>
      <c r="AQ825" s="4"/>
      <c r="AR825" s="4"/>
      <c r="AS825" s="4"/>
      <c r="AT825" s="56"/>
      <c r="AU825" s="56"/>
      <c r="AV825" s="4"/>
      <c r="AW825" s="4"/>
      <c r="AX825" s="4"/>
      <c r="AY825" s="4"/>
      <c r="AZ825" s="56"/>
      <c r="BA825" s="56"/>
      <c r="BB825" s="4"/>
      <c r="BC825" s="4"/>
      <c r="BD825" s="4"/>
      <c r="BE825" s="4"/>
      <c r="BF825" s="56"/>
      <c r="BG825" s="56"/>
      <c r="BH825" s="4"/>
      <c r="BI825" s="4"/>
      <c r="BJ825" s="4"/>
      <c r="BK825" s="4"/>
      <c r="BL825" s="56"/>
      <c r="BM825" s="56"/>
      <c r="BN825" s="4"/>
      <c r="BO825" s="4"/>
      <c r="BP825" s="4"/>
      <c r="BQ825" s="4"/>
      <c r="BR825" s="4"/>
      <c r="BS825" s="4"/>
    </row>
    <row r="826">
      <c r="A826" s="172"/>
      <c r="B826" s="4"/>
      <c r="C826" s="4"/>
      <c r="D826" s="4"/>
      <c r="E826" s="4"/>
      <c r="F826" s="171"/>
      <c r="G826" s="4"/>
      <c r="H826" s="4"/>
      <c r="I826" s="4"/>
      <c r="J826" s="4"/>
      <c r="K826" s="172"/>
      <c r="L826" s="4"/>
      <c r="M826" s="4"/>
      <c r="N826" s="4"/>
      <c r="O826" s="4"/>
      <c r="P826" s="171"/>
      <c r="Q826" s="4"/>
      <c r="R826" s="4"/>
      <c r="S826" s="4"/>
      <c r="T826" s="4"/>
      <c r="U826" s="172"/>
      <c r="V826" s="4"/>
      <c r="W826" s="4"/>
      <c r="X826" s="4"/>
      <c r="Y826" s="4"/>
      <c r="Z826" s="171"/>
      <c r="AA826" s="4"/>
      <c r="AB826" s="4"/>
      <c r="AC826" s="4"/>
      <c r="AD826" s="4"/>
      <c r="AE826" s="170"/>
      <c r="AF826" s="170"/>
      <c r="AG826" s="170"/>
      <c r="AH826" s="56"/>
      <c r="AI826" s="56"/>
      <c r="AJ826" s="4"/>
      <c r="AK826" s="4"/>
      <c r="AL826" s="4"/>
      <c r="AM826" s="4"/>
      <c r="AN826" s="56"/>
      <c r="AO826" s="56"/>
      <c r="AP826" s="4"/>
      <c r="AQ826" s="4"/>
      <c r="AR826" s="4"/>
      <c r="AS826" s="4"/>
      <c r="AT826" s="56"/>
      <c r="AU826" s="56"/>
      <c r="AV826" s="4"/>
      <c r="AW826" s="4"/>
      <c r="AX826" s="4"/>
      <c r="AY826" s="4"/>
      <c r="AZ826" s="56"/>
      <c r="BA826" s="56"/>
      <c r="BB826" s="4"/>
      <c r="BC826" s="4"/>
      <c r="BD826" s="4"/>
      <c r="BE826" s="4"/>
      <c r="BF826" s="56"/>
      <c r="BG826" s="56"/>
      <c r="BH826" s="4"/>
      <c r="BI826" s="4"/>
      <c r="BJ826" s="4"/>
      <c r="BK826" s="4"/>
      <c r="BL826" s="56"/>
      <c r="BM826" s="56"/>
      <c r="BN826" s="4"/>
      <c r="BO826" s="4"/>
      <c r="BP826" s="4"/>
      <c r="BQ826" s="4"/>
      <c r="BR826" s="4"/>
      <c r="BS826" s="4"/>
    </row>
    <row r="827">
      <c r="A827" s="172"/>
      <c r="B827" s="4"/>
      <c r="C827" s="4"/>
      <c r="D827" s="4"/>
      <c r="E827" s="4"/>
      <c r="F827" s="171"/>
      <c r="G827" s="4"/>
      <c r="H827" s="4"/>
      <c r="I827" s="4"/>
      <c r="J827" s="4"/>
      <c r="K827" s="172"/>
      <c r="L827" s="4"/>
      <c r="M827" s="4"/>
      <c r="N827" s="4"/>
      <c r="O827" s="4"/>
      <c r="P827" s="171"/>
      <c r="Q827" s="4"/>
      <c r="R827" s="4"/>
      <c r="S827" s="4"/>
      <c r="T827" s="4"/>
      <c r="U827" s="172"/>
      <c r="V827" s="4"/>
      <c r="W827" s="4"/>
      <c r="X827" s="4"/>
      <c r="Y827" s="4"/>
      <c r="Z827" s="171"/>
      <c r="AA827" s="4"/>
      <c r="AB827" s="4"/>
      <c r="AC827" s="4"/>
      <c r="AD827" s="4"/>
      <c r="AE827" s="170"/>
      <c r="AF827" s="170"/>
      <c r="AG827" s="170"/>
      <c r="AH827" s="56"/>
      <c r="AI827" s="56"/>
      <c r="AJ827" s="4"/>
      <c r="AK827" s="4"/>
      <c r="AL827" s="4"/>
      <c r="AM827" s="4"/>
      <c r="AN827" s="56"/>
      <c r="AO827" s="56"/>
      <c r="AP827" s="4"/>
      <c r="AQ827" s="4"/>
      <c r="AR827" s="4"/>
      <c r="AS827" s="4"/>
      <c r="AT827" s="56"/>
      <c r="AU827" s="56"/>
      <c r="AV827" s="4"/>
      <c r="AW827" s="4"/>
      <c r="AX827" s="4"/>
      <c r="AY827" s="4"/>
      <c r="AZ827" s="56"/>
      <c r="BA827" s="56"/>
      <c r="BB827" s="4"/>
      <c r="BC827" s="4"/>
      <c r="BD827" s="4"/>
      <c r="BE827" s="4"/>
      <c r="BF827" s="56"/>
      <c r="BG827" s="56"/>
      <c r="BH827" s="4"/>
      <c r="BI827" s="4"/>
      <c r="BJ827" s="4"/>
      <c r="BK827" s="4"/>
      <c r="BL827" s="56"/>
      <c r="BM827" s="56"/>
      <c r="BN827" s="4"/>
      <c r="BO827" s="4"/>
      <c r="BP827" s="4"/>
      <c r="BQ827" s="4"/>
      <c r="BR827" s="4"/>
      <c r="BS827" s="4"/>
    </row>
    <row r="828">
      <c r="A828" s="172"/>
      <c r="B828" s="4"/>
      <c r="C828" s="4"/>
      <c r="D828" s="4"/>
      <c r="E828" s="4"/>
      <c r="F828" s="171"/>
      <c r="G828" s="4"/>
      <c r="H828" s="4"/>
      <c r="I828" s="4"/>
      <c r="J828" s="4"/>
      <c r="K828" s="172"/>
      <c r="L828" s="4"/>
      <c r="M828" s="4"/>
      <c r="N828" s="4"/>
      <c r="O828" s="4"/>
      <c r="P828" s="171"/>
      <c r="Q828" s="4"/>
      <c r="R828" s="4"/>
      <c r="S828" s="4"/>
      <c r="T828" s="4"/>
      <c r="U828" s="172"/>
      <c r="V828" s="4"/>
      <c r="W828" s="4"/>
      <c r="X828" s="4"/>
      <c r="Y828" s="4"/>
      <c r="Z828" s="171"/>
      <c r="AA828" s="4"/>
      <c r="AB828" s="4"/>
      <c r="AC828" s="4"/>
      <c r="AD828" s="4"/>
      <c r="AE828" s="170"/>
      <c r="AF828" s="170"/>
      <c r="AG828" s="170"/>
      <c r="AH828" s="56"/>
      <c r="AI828" s="56"/>
      <c r="AJ828" s="4"/>
      <c r="AK828" s="4"/>
      <c r="AL828" s="4"/>
      <c r="AM828" s="4"/>
      <c r="AN828" s="56"/>
      <c r="AO828" s="56"/>
      <c r="AP828" s="4"/>
      <c r="AQ828" s="4"/>
      <c r="AR828" s="4"/>
      <c r="AS828" s="4"/>
      <c r="AT828" s="56"/>
      <c r="AU828" s="56"/>
      <c r="AV828" s="4"/>
      <c r="AW828" s="4"/>
      <c r="AX828" s="4"/>
      <c r="AY828" s="4"/>
      <c r="AZ828" s="56"/>
      <c r="BA828" s="56"/>
      <c r="BB828" s="4"/>
      <c r="BC828" s="4"/>
      <c r="BD828" s="4"/>
      <c r="BE828" s="4"/>
      <c r="BF828" s="56"/>
      <c r="BG828" s="56"/>
      <c r="BH828" s="4"/>
      <c r="BI828" s="4"/>
      <c r="BJ828" s="4"/>
      <c r="BK828" s="4"/>
      <c r="BL828" s="56"/>
      <c r="BM828" s="56"/>
      <c r="BN828" s="4"/>
      <c r="BO828" s="4"/>
      <c r="BP828" s="4"/>
      <c r="BQ828" s="4"/>
      <c r="BR828" s="4"/>
      <c r="BS828" s="4"/>
    </row>
    <row r="829">
      <c r="A829" s="172"/>
      <c r="B829" s="4"/>
      <c r="C829" s="4"/>
      <c r="D829" s="4"/>
      <c r="E829" s="4"/>
      <c r="F829" s="171"/>
      <c r="G829" s="4"/>
      <c r="H829" s="4"/>
      <c r="I829" s="4"/>
      <c r="J829" s="4"/>
      <c r="K829" s="172"/>
      <c r="L829" s="4"/>
      <c r="M829" s="4"/>
      <c r="N829" s="4"/>
      <c r="O829" s="4"/>
      <c r="P829" s="171"/>
      <c r="Q829" s="4"/>
      <c r="R829" s="4"/>
      <c r="S829" s="4"/>
      <c r="T829" s="4"/>
      <c r="U829" s="172"/>
      <c r="V829" s="4"/>
      <c r="W829" s="4"/>
      <c r="X829" s="4"/>
      <c r="Y829" s="4"/>
      <c r="Z829" s="171"/>
      <c r="AA829" s="4"/>
      <c r="AB829" s="4"/>
      <c r="AC829" s="4"/>
      <c r="AD829" s="4"/>
      <c r="AE829" s="170"/>
      <c r="AF829" s="170"/>
      <c r="AG829" s="170"/>
      <c r="AH829" s="56"/>
      <c r="AI829" s="56"/>
      <c r="AJ829" s="4"/>
      <c r="AK829" s="4"/>
      <c r="AL829" s="4"/>
      <c r="AM829" s="4"/>
      <c r="AN829" s="56"/>
      <c r="AO829" s="56"/>
      <c r="AP829" s="4"/>
      <c r="AQ829" s="4"/>
      <c r="AR829" s="4"/>
      <c r="AS829" s="4"/>
      <c r="AT829" s="56"/>
      <c r="AU829" s="56"/>
      <c r="AV829" s="4"/>
      <c r="AW829" s="4"/>
      <c r="AX829" s="4"/>
      <c r="AY829" s="4"/>
      <c r="AZ829" s="56"/>
      <c r="BA829" s="56"/>
      <c r="BB829" s="4"/>
      <c r="BC829" s="4"/>
      <c r="BD829" s="4"/>
      <c r="BE829" s="4"/>
      <c r="BF829" s="56"/>
      <c r="BG829" s="56"/>
      <c r="BH829" s="4"/>
      <c r="BI829" s="4"/>
      <c r="BJ829" s="4"/>
      <c r="BK829" s="4"/>
      <c r="BL829" s="56"/>
      <c r="BM829" s="56"/>
      <c r="BN829" s="4"/>
      <c r="BO829" s="4"/>
      <c r="BP829" s="4"/>
      <c r="BQ829" s="4"/>
      <c r="BR829" s="4"/>
      <c r="BS829" s="4"/>
    </row>
    <row r="830">
      <c r="A830" s="172"/>
      <c r="B830" s="4"/>
      <c r="C830" s="4"/>
      <c r="D830" s="4"/>
      <c r="E830" s="4"/>
      <c r="F830" s="171"/>
      <c r="G830" s="4"/>
      <c r="H830" s="4"/>
      <c r="I830" s="4"/>
      <c r="J830" s="4"/>
      <c r="K830" s="172"/>
      <c r="L830" s="4"/>
      <c r="M830" s="4"/>
      <c r="N830" s="4"/>
      <c r="O830" s="4"/>
      <c r="P830" s="171"/>
      <c r="Q830" s="4"/>
      <c r="R830" s="4"/>
      <c r="S830" s="4"/>
      <c r="T830" s="4"/>
      <c r="U830" s="172"/>
      <c r="V830" s="4"/>
      <c r="W830" s="4"/>
      <c r="X830" s="4"/>
      <c r="Y830" s="4"/>
      <c r="Z830" s="171"/>
      <c r="AA830" s="4"/>
      <c r="AB830" s="4"/>
      <c r="AC830" s="4"/>
      <c r="AD830" s="4"/>
      <c r="AE830" s="170"/>
      <c r="AF830" s="170"/>
      <c r="AG830" s="170"/>
      <c r="AH830" s="56"/>
      <c r="AI830" s="56"/>
      <c r="AJ830" s="4"/>
      <c r="AK830" s="4"/>
      <c r="AL830" s="4"/>
      <c r="AM830" s="4"/>
      <c r="AN830" s="56"/>
      <c r="AO830" s="56"/>
      <c r="AP830" s="4"/>
      <c r="AQ830" s="4"/>
      <c r="AR830" s="4"/>
      <c r="AS830" s="4"/>
      <c r="AT830" s="56"/>
      <c r="AU830" s="56"/>
      <c r="AV830" s="4"/>
      <c r="AW830" s="4"/>
      <c r="AX830" s="4"/>
      <c r="AY830" s="4"/>
      <c r="AZ830" s="56"/>
      <c r="BA830" s="56"/>
      <c r="BB830" s="4"/>
      <c r="BC830" s="4"/>
      <c r="BD830" s="4"/>
      <c r="BE830" s="4"/>
      <c r="BF830" s="56"/>
      <c r="BG830" s="56"/>
      <c r="BH830" s="4"/>
      <c r="BI830" s="4"/>
      <c r="BJ830" s="4"/>
      <c r="BK830" s="4"/>
      <c r="BL830" s="56"/>
      <c r="BM830" s="56"/>
      <c r="BN830" s="4"/>
      <c r="BO830" s="4"/>
      <c r="BP830" s="4"/>
      <c r="BQ830" s="4"/>
      <c r="BR830" s="4"/>
      <c r="BS830" s="4"/>
    </row>
    <row r="831">
      <c r="A831" s="172"/>
      <c r="B831" s="4"/>
      <c r="C831" s="4"/>
      <c r="D831" s="4"/>
      <c r="E831" s="4"/>
      <c r="F831" s="171"/>
      <c r="G831" s="4"/>
      <c r="H831" s="4"/>
      <c r="I831" s="4"/>
      <c r="J831" s="4"/>
      <c r="K831" s="172"/>
      <c r="L831" s="4"/>
      <c r="M831" s="4"/>
      <c r="N831" s="4"/>
      <c r="O831" s="4"/>
      <c r="P831" s="171"/>
      <c r="Q831" s="4"/>
      <c r="R831" s="4"/>
      <c r="S831" s="4"/>
      <c r="T831" s="4"/>
      <c r="U831" s="172"/>
      <c r="V831" s="4"/>
      <c r="W831" s="4"/>
      <c r="X831" s="4"/>
      <c r="Y831" s="4"/>
      <c r="Z831" s="171"/>
      <c r="AA831" s="4"/>
      <c r="AB831" s="4"/>
      <c r="AC831" s="4"/>
      <c r="AD831" s="4"/>
      <c r="AE831" s="170"/>
      <c r="AF831" s="170"/>
      <c r="AG831" s="170"/>
      <c r="AH831" s="56"/>
      <c r="AI831" s="56"/>
      <c r="AJ831" s="4"/>
      <c r="AK831" s="4"/>
      <c r="AL831" s="4"/>
      <c r="AM831" s="4"/>
      <c r="AN831" s="56"/>
      <c r="AO831" s="56"/>
      <c r="AP831" s="4"/>
      <c r="AQ831" s="4"/>
      <c r="AR831" s="4"/>
      <c r="AS831" s="4"/>
      <c r="AT831" s="56"/>
      <c r="AU831" s="56"/>
      <c r="AV831" s="4"/>
      <c r="AW831" s="4"/>
      <c r="AX831" s="4"/>
      <c r="AY831" s="4"/>
      <c r="AZ831" s="56"/>
      <c r="BA831" s="56"/>
      <c r="BB831" s="4"/>
      <c r="BC831" s="4"/>
      <c r="BD831" s="4"/>
      <c r="BE831" s="4"/>
      <c r="BF831" s="56"/>
      <c r="BG831" s="56"/>
      <c r="BH831" s="4"/>
      <c r="BI831" s="4"/>
      <c r="BJ831" s="4"/>
      <c r="BK831" s="4"/>
      <c r="BL831" s="56"/>
      <c r="BM831" s="56"/>
      <c r="BN831" s="4"/>
      <c r="BO831" s="4"/>
      <c r="BP831" s="4"/>
      <c r="BQ831" s="4"/>
      <c r="BR831" s="4"/>
      <c r="BS831" s="4"/>
    </row>
    <row r="832">
      <c r="A832" s="172"/>
      <c r="B832" s="4"/>
      <c r="C832" s="4"/>
      <c r="D832" s="4"/>
      <c r="E832" s="4"/>
      <c r="F832" s="171"/>
      <c r="G832" s="4"/>
      <c r="H832" s="4"/>
      <c r="I832" s="4"/>
      <c r="J832" s="4"/>
      <c r="K832" s="172"/>
      <c r="L832" s="4"/>
      <c r="M832" s="4"/>
      <c r="N832" s="4"/>
      <c r="O832" s="4"/>
      <c r="P832" s="171"/>
      <c r="Q832" s="4"/>
      <c r="R832" s="4"/>
      <c r="S832" s="4"/>
      <c r="T832" s="4"/>
      <c r="U832" s="172"/>
      <c r="V832" s="4"/>
      <c r="W832" s="4"/>
      <c r="X832" s="4"/>
      <c r="Y832" s="4"/>
      <c r="Z832" s="171"/>
      <c r="AA832" s="4"/>
      <c r="AB832" s="4"/>
      <c r="AC832" s="4"/>
      <c r="AD832" s="4"/>
      <c r="AE832" s="170"/>
      <c r="AF832" s="170"/>
      <c r="AG832" s="170"/>
      <c r="AH832" s="56"/>
      <c r="AI832" s="56"/>
      <c r="AJ832" s="4"/>
      <c r="AK832" s="4"/>
      <c r="AL832" s="4"/>
      <c r="AM832" s="4"/>
      <c r="AN832" s="56"/>
      <c r="AO832" s="56"/>
      <c r="AP832" s="4"/>
      <c r="AQ832" s="4"/>
      <c r="AR832" s="4"/>
      <c r="AS832" s="4"/>
      <c r="AT832" s="56"/>
      <c r="AU832" s="56"/>
      <c r="AV832" s="4"/>
      <c r="AW832" s="4"/>
      <c r="AX832" s="4"/>
      <c r="AY832" s="4"/>
      <c r="AZ832" s="56"/>
      <c r="BA832" s="56"/>
      <c r="BB832" s="4"/>
      <c r="BC832" s="4"/>
      <c r="BD832" s="4"/>
      <c r="BE832" s="4"/>
      <c r="BF832" s="56"/>
      <c r="BG832" s="56"/>
      <c r="BH832" s="4"/>
      <c r="BI832" s="4"/>
      <c r="BJ832" s="4"/>
      <c r="BK832" s="4"/>
      <c r="BL832" s="56"/>
      <c r="BM832" s="56"/>
      <c r="BN832" s="4"/>
      <c r="BO832" s="4"/>
      <c r="BP832" s="4"/>
      <c r="BQ832" s="4"/>
      <c r="BR832" s="4"/>
      <c r="BS832" s="4"/>
    </row>
    <row r="833">
      <c r="A833" s="172"/>
      <c r="B833" s="4"/>
      <c r="C833" s="4"/>
      <c r="D833" s="4"/>
      <c r="E833" s="4"/>
      <c r="F833" s="171"/>
      <c r="G833" s="4"/>
      <c r="H833" s="4"/>
      <c r="I833" s="4"/>
      <c r="J833" s="4"/>
      <c r="K833" s="172"/>
      <c r="L833" s="4"/>
      <c r="M833" s="4"/>
      <c r="N833" s="4"/>
      <c r="O833" s="4"/>
      <c r="P833" s="171"/>
      <c r="Q833" s="4"/>
      <c r="R833" s="4"/>
      <c r="S833" s="4"/>
      <c r="T833" s="4"/>
      <c r="U833" s="172"/>
      <c r="V833" s="4"/>
      <c r="W833" s="4"/>
      <c r="X833" s="4"/>
      <c r="Y833" s="4"/>
      <c r="Z833" s="171"/>
      <c r="AA833" s="4"/>
      <c r="AB833" s="4"/>
      <c r="AC833" s="4"/>
      <c r="AD833" s="4"/>
      <c r="AE833" s="170"/>
      <c r="AF833" s="170"/>
      <c r="AG833" s="170"/>
      <c r="AH833" s="56"/>
      <c r="AI833" s="56"/>
      <c r="AJ833" s="4"/>
      <c r="AK833" s="4"/>
      <c r="AL833" s="4"/>
      <c r="AM833" s="4"/>
      <c r="AN833" s="56"/>
      <c r="AO833" s="56"/>
      <c r="AP833" s="4"/>
      <c r="AQ833" s="4"/>
      <c r="AR833" s="4"/>
      <c r="AS833" s="4"/>
      <c r="AT833" s="56"/>
      <c r="AU833" s="56"/>
      <c r="AV833" s="4"/>
      <c r="AW833" s="4"/>
      <c r="AX833" s="4"/>
      <c r="AY833" s="4"/>
      <c r="AZ833" s="56"/>
      <c r="BA833" s="56"/>
      <c r="BB833" s="4"/>
      <c r="BC833" s="4"/>
      <c r="BD833" s="4"/>
      <c r="BE833" s="4"/>
      <c r="BF833" s="56"/>
      <c r="BG833" s="56"/>
      <c r="BH833" s="4"/>
      <c r="BI833" s="4"/>
      <c r="BJ833" s="4"/>
      <c r="BK833" s="4"/>
      <c r="BL833" s="56"/>
      <c r="BM833" s="56"/>
      <c r="BN833" s="4"/>
      <c r="BO833" s="4"/>
      <c r="BP833" s="4"/>
      <c r="BQ833" s="4"/>
      <c r="BR833" s="4"/>
      <c r="BS833" s="4"/>
    </row>
    <row r="834">
      <c r="A834" s="172"/>
      <c r="B834" s="4"/>
      <c r="C834" s="4"/>
      <c r="D834" s="4"/>
      <c r="E834" s="4"/>
      <c r="F834" s="171"/>
      <c r="G834" s="4"/>
      <c r="H834" s="4"/>
      <c r="I834" s="4"/>
      <c r="J834" s="4"/>
      <c r="K834" s="172"/>
      <c r="L834" s="4"/>
      <c r="M834" s="4"/>
      <c r="N834" s="4"/>
      <c r="O834" s="4"/>
      <c r="P834" s="171"/>
      <c r="Q834" s="4"/>
      <c r="R834" s="4"/>
      <c r="S834" s="4"/>
      <c r="T834" s="4"/>
      <c r="U834" s="172"/>
      <c r="V834" s="4"/>
      <c r="W834" s="4"/>
      <c r="X834" s="4"/>
      <c r="Y834" s="4"/>
      <c r="Z834" s="171"/>
      <c r="AA834" s="4"/>
      <c r="AB834" s="4"/>
      <c r="AC834" s="4"/>
      <c r="AD834" s="4"/>
      <c r="AE834" s="170"/>
      <c r="AF834" s="170"/>
      <c r="AG834" s="170"/>
      <c r="AH834" s="56"/>
      <c r="AI834" s="56"/>
      <c r="AJ834" s="4"/>
      <c r="AK834" s="4"/>
      <c r="AL834" s="4"/>
      <c r="AM834" s="4"/>
      <c r="AN834" s="56"/>
      <c r="AO834" s="56"/>
      <c r="AP834" s="4"/>
      <c r="AQ834" s="4"/>
      <c r="AR834" s="4"/>
      <c r="AS834" s="4"/>
      <c r="AT834" s="56"/>
      <c r="AU834" s="56"/>
      <c r="AV834" s="4"/>
      <c r="AW834" s="4"/>
      <c r="AX834" s="4"/>
      <c r="AY834" s="4"/>
      <c r="AZ834" s="56"/>
      <c r="BA834" s="56"/>
      <c r="BB834" s="4"/>
      <c r="BC834" s="4"/>
      <c r="BD834" s="4"/>
      <c r="BE834" s="4"/>
      <c r="BF834" s="56"/>
      <c r="BG834" s="56"/>
      <c r="BH834" s="4"/>
      <c r="BI834" s="4"/>
      <c r="BJ834" s="4"/>
      <c r="BK834" s="4"/>
      <c r="BL834" s="56"/>
      <c r="BM834" s="56"/>
      <c r="BN834" s="4"/>
      <c r="BO834" s="4"/>
      <c r="BP834" s="4"/>
      <c r="BQ834" s="4"/>
      <c r="BR834" s="4"/>
      <c r="BS834" s="4"/>
    </row>
    <row r="835">
      <c r="A835" s="172"/>
      <c r="B835" s="4"/>
      <c r="C835" s="4"/>
      <c r="D835" s="4"/>
      <c r="E835" s="4"/>
      <c r="F835" s="171"/>
      <c r="G835" s="4"/>
      <c r="H835" s="4"/>
      <c r="I835" s="4"/>
      <c r="J835" s="4"/>
      <c r="K835" s="172"/>
      <c r="L835" s="4"/>
      <c r="M835" s="4"/>
      <c r="N835" s="4"/>
      <c r="O835" s="4"/>
      <c r="P835" s="171"/>
      <c r="Q835" s="4"/>
      <c r="R835" s="4"/>
      <c r="S835" s="4"/>
      <c r="T835" s="4"/>
      <c r="U835" s="172"/>
      <c r="V835" s="4"/>
      <c r="W835" s="4"/>
      <c r="X835" s="4"/>
      <c r="Y835" s="4"/>
      <c r="Z835" s="171"/>
      <c r="AA835" s="4"/>
      <c r="AB835" s="4"/>
      <c r="AC835" s="4"/>
      <c r="AD835" s="4"/>
      <c r="AE835" s="170"/>
      <c r="AF835" s="170"/>
      <c r="AG835" s="170"/>
      <c r="AH835" s="56"/>
      <c r="AI835" s="56"/>
      <c r="AJ835" s="4"/>
      <c r="AK835" s="4"/>
      <c r="AL835" s="4"/>
      <c r="AM835" s="4"/>
      <c r="AN835" s="56"/>
      <c r="AO835" s="56"/>
      <c r="AP835" s="4"/>
      <c r="AQ835" s="4"/>
      <c r="AR835" s="4"/>
      <c r="AS835" s="4"/>
      <c r="AT835" s="56"/>
      <c r="AU835" s="56"/>
      <c r="AV835" s="4"/>
      <c r="AW835" s="4"/>
      <c r="AX835" s="4"/>
      <c r="AY835" s="4"/>
      <c r="AZ835" s="56"/>
      <c r="BA835" s="56"/>
      <c r="BB835" s="4"/>
      <c r="BC835" s="4"/>
      <c r="BD835" s="4"/>
      <c r="BE835" s="4"/>
      <c r="BF835" s="56"/>
      <c r="BG835" s="56"/>
      <c r="BH835" s="4"/>
      <c r="BI835" s="4"/>
      <c r="BJ835" s="4"/>
      <c r="BK835" s="4"/>
      <c r="BL835" s="56"/>
      <c r="BM835" s="56"/>
      <c r="BN835" s="4"/>
      <c r="BO835" s="4"/>
      <c r="BP835" s="4"/>
      <c r="BQ835" s="4"/>
      <c r="BR835" s="4"/>
      <c r="BS835" s="4"/>
    </row>
    <row r="836">
      <c r="A836" s="172"/>
      <c r="B836" s="4"/>
      <c r="C836" s="4"/>
      <c r="D836" s="4"/>
      <c r="E836" s="4"/>
      <c r="F836" s="171"/>
      <c r="G836" s="4"/>
      <c r="H836" s="4"/>
      <c r="I836" s="4"/>
      <c r="J836" s="4"/>
      <c r="K836" s="172"/>
      <c r="L836" s="4"/>
      <c r="M836" s="4"/>
      <c r="N836" s="4"/>
      <c r="O836" s="4"/>
      <c r="P836" s="171"/>
      <c r="Q836" s="4"/>
      <c r="R836" s="4"/>
      <c r="S836" s="4"/>
      <c r="T836" s="4"/>
      <c r="U836" s="172"/>
      <c r="V836" s="4"/>
      <c r="W836" s="4"/>
      <c r="X836" s="4"/>
      <c r="Y836" s="4"/>
      <c r="Z836" s="171"/>
      <c r="AA836" s="4"/>
      <c r="AB836" s="4"/>
      <c r="AC836" s="4"/>
      <c r="AD836" s="4"/>
      <c r="AE836" s="170"/>
      <c r="AF836" s="170"/>
      <c r="AG836" s="170"/>
      <c r="AH836" s="56"/>
      <c r="AI836" s="56"/>
      <c r="AJ836" s="4"/>
      <c r="AK836" s="4"/>
      <c r="AL836" s="4"/>
      <c r="AM836" s="4"/>
      <c r="AN836" s="56"/>
      <c r="AO836" s="56"/>
      <c r="AP836" s="4"/>
      <c r="AQ836" s="4"/>
      <c r="AR836" s="4"/>
      <c r="AS836" s="4"/>
      <c r="AT836" s="56"/>
      <c r="AU836" s="56"/>
      <c r="AV836" s="4"/>
      <c r="AW836" s="4"/>
      <c r="AX836" s="4"/>
      <c r="AY836" s="4"/>
      <c r="AZ836" s="56"/>
      <c r="BA836" s="56"/>
      <c r="BB836" s="4"/>
      <c r="BC836" s="4"/>
      <c r="BD836" s="4"/>
      <c r="BE836" s="4"/>
      <c r="BF836" s="56"/>
      <c r="BG836" s="56"/>
      <c r="BH836" s="4"/>
      <c r="BI836" s="4"/>
      <c r="BJ836" s="4"/>
      <c r="BK836" s="4"/>
      <c r="BL836" s="56"/>
      <c r="BM836" s="56"/>
      <c r="BN836" s="4"/>
      <c r="BO836" s="4"/>
      <c r="BP836" s="4"/>
      <c r="BQ836" s="4"/>
      <c r="BR836" s="4"/>
      <c r="BS836" s="4"/>
    </row>
    <row r="837">
      <c r="A837" s="172"/>
      <c r="B837" s="4"/>
      <c r="C837" s="4"/>
      <c r="D837" s="4"/>
      <c r="E837" s="4"/>
      <c r="F837" s="171"/>
      <c r="G837" s="4"/>
      <c r="H837" s="4"/>
      <c r="I837" s="4"/>
      <c r="J837" s="4"/>
      <c r="K837" s="172"/>
      <c r="L837" s="4"/>
      <c r="M837" s="4"/>
      <c r="N837" s="4"/>
      <c r="O837" s="4"/>
      <c r="P837" s="171"/>
      <c r="Q837" s="4"/>
      <c r="R837" s="4"/>
      <c r="S837" s="4"/>
      <c r="T837" s="4"/>
      <c r="U837" s="172"/>
      <c r="V837" s="4"/>
      <c r="W837" s="4"/>
      <c r="X837" s="4"/>
      <c r="Y837" s="4"/>
      <c r="Z837" s="171"/>
      <c r="AA837" s="4"/>
      <c r="AB837" s="4"/>
      <c r="AC837" s="4"/>
      <c r="AD837" s="4"/>
      <c r="AE837" s="170"/>
      <c r="AF837" s="170"/>
      <c r="AG837" s="170"/>
      <c r="AH837" s="56"/>
      <c r="AI837" s="56"/>
      <c r="AJ837" s="4"/>
      <c r="AK837" s="4"/>
      <c r="AL837" s="4"/>
      <c r="AM837" s="4"/>
      <c r="AN837" s="56"/>
      <c r="AO837" s="56"/>
      <c r="AP837" s="4"/>
      <c r="AQ837" s="4"/>
      <c r="AR837" s="4"/>
      <c r="AS837" s="4"/>
      <c r="AT837" s="56"/>
      <c r="AU837" s="56"/>
      <c r="AV837" s="4"/>
      <c r="AW837" s="4"/>
      <c r="AX837" s="4"/>
      <c r="AY837" s="4"/>
      <c r="AZ837" s="56"/>
      <c r="BA837" s="56"/>
      <c r="BB837" s="4"/>
      <c r="BC837" s="4"/>
      <c r="BD837" s="4"/>
      <c r="BE837" s="4"/>
      <c r="BF837" s="56"/>
      <c r="BG837" s="56"/>
      <c r="BH837" s="4"/>
      <c r="BI837" s="4"/>
      <c r="BJ837" s="4"/>
      <c r="BK837" s="4"/>
      <c r="BL837" s="56"/>
      <c r="BM837" s="56"/>
      <c r="BN837" s="4"/>
      <c r="BO837" s="4"/>
      <c r="BP837" s="4"/>
      <c r="BQ837" s="4"/>
      <c r="BR837" s="4"/>
      <c r="BS837" s="4"/>
    </row>
    <row r="838">
      <c r="A838" s="172"/>
      <c r="B838" s="4"/>
      <c r="C838" s="4"/>
      <c r="D838" s="4"/>
      <c r="E838" s="4"/>
      <c r="F838" s="171"/>
      <c r="G838" s="4"/>
      <c r="H838" s="4"/>
      <c r="I838" s="4"/>
      <c r="J838" s="4"/>
      <c r="K838" s="172"/>
      <c r="L838" s="4"/>
      <c r="M838" s="4"/>
      <c r="N838" s="4"/>
      <c r="O838" s="4"/>
      <c r="P838" s="171"/>
      <c r="Q838" s="4"/>
      <c r="R838" s="4"/>
      <c r="S838" s="4"/>
      <c r="T838" s="4"/>
      <c r="U838" s="172"/>
      <c r="V838" s="4"/>
      <c r="W838" s="4"/>
      <c r="X838" s="4"/>
      <c r="Y838" s="4"/>
      <c r="Z838" s="171"/>
      <c r="AA838" s="4"/>
      <c r="AB838" s="4"/>
      <c r="AC838" s="4"/>
      <c r="AD838" s="4"/>
      <c r="AE838" s="170"/>
      <c r="AF838" s="170"/>
      <c r="AG838" s="170"/>
      <c r="AH838" s="56"/>
      <c r="AI838" s="56"/>
      <c r="AJ838" s="4"/>
      <c r="AK838" s="4"/>
      <c r="AL838" s="4"/>
      <c r="AM838" s="4"/>
      <c r="AN838" s="56"/>
      <c r="AO838" s="56"/>
      <c r="AP838" s="4"/>
      <c r="AQ838" s="4"/>
      <c r="AR838" s="4"/>
      <c r="AS838" s="4"/>
      <c r="AT838" s="56"/>
      <c r="AU838" s="56"/>
      <c r="AV838" s="4"/>
      <c r="AW838" s="4"/>
      <c r="AX838" s="4"/>
      <c r="AY838" s="4"/>
      <c r="AZ838" s="56"/>
      <c r="BA838" s="56"/>
      <c r="BB838" s="4"/>
      <c r="BC838" s="4"/>
      <c r="BD838" s="4"/>
      <c r="BE838" s="4"/>
      <c r="BF838" s="56"/>
      <c r="BG838" s="56"/>
      <c r="BH838" s="4"/>
      <c r="BI838" s="4"/>
      <c r="BJ838" s="4"/>
      <c r="BK838" s="4"/>
      <c r="BL838" s="56"/>
      <c r="BM838" s="56"/>
      <c r="BN838" s="4"/>
      <c r="BO838" s="4"/>
      <c r="BP838" s="4"/>
      <c r="BQ838" s="4"/>
      <c r="BR838" s="4"/>
      <c r="BS838" s="4"/>
    </row>
    <row r="839">
      <c r="A839" s="172"/>
      <c r="B839" s="4"/>
      <c r="C839" s="4"/>
      <c r="D839" s="4"/>
      <c r="E839" s="4"/>
      <c r="F839" s="171"/>
      <c r="G839" s="4"/>
      <c r="H839" s="4"/>
      <c r="I839" s="4"/>
      <c r="J839" s="4"/>
      <c r="K839" s="172"/>
      <c r="L839" s="4"/>
      <c r="M839" s="4"/>
      <c r="N839" s="4"/>
      <c r="O839" s="4"/>
      <c r="P839" s="171"/>
      <c r="Q839" s="4"/>
      <c r="R839" s="4"/>
      <c r="S839" s="4"/>
      <c r="T839" s="4"/>
      <c r="U839" s="172"/>
      <c r="V839" s="4"/>
      <c r="W839" s="4"/>
      <c r="X839" s="4"/>
      <c r="Y839" s="4"/>
      <c r="Z839" s="171"/>
      <c r="AA839" s="4"/>
      <c r="AB839" s="4"/>
      <c r="AC839" s="4"/>
      <c r="AD839" s="4"/>
      <c r="AE839" s="170"/>
      <c r="AF839" s="170"/>
      <c r="AG839" s="170"/>
      <c r="AH839" s="56"/>
      <c r="AI839" s="56"/>
      <c r="AJ839" s="4"/>
      <c r="AK839" s="4"/>
      <c r="AL839" s="4"/>
      <c r="AM839" s="4"/>
      <c r="AN839" s="56"/>
      <c r="AO839" s="56"/>
      <c r="AP839" s="4"/>
      <c r="AQ839" s="4"/>
      <c r="AR839" s="4"/>
      <c r="AS839" s="4"/>
      <c r="AT839" s="56"/>
      <c r="AU839" s="56"/>
      <c r="AV839" s="4"/>
      <c r="AW839" s="4"/>
      <c r="AX839" s="4"/>
      <c r="AY839" s="4"/>
      <c r="AZ839" s="56"/>
      <c r="BA839" s="56"/>
      <c r="BB839" s="4"/>
      <c r="BC839" s="4"/>
      <c r="BD839" s="4"/>
      <c r="BE839" s="4"/>
      <c r="BF839" s="56"/>
      <c r="BG839" s="56"/>
      <c r="BH839" s="4"/>
      <c r="BI839" s="4"/>
      <c r="BJ839" s="4"/>
      <c r="BK839" s="4"/>
      <c r="BL839" s="56"/>
      <c r="BM839" s="56"/>
      <c r="BN839" s="4"/>
      <c r="BO839" s="4"/>
      <c r="BP839" s="4"/>
      <c r="BQ839" s="4"/>
      <c r="BR839" s="4"/>
      <c r="BS839" s="4"/>
    </row>
    <row r="840">
      <c r="A840" s="172"/>
      <c r="B840" s="4"/>
      <c r="C840" s="4"/>
      <c r="D840" s="4"/>
      <c r="E840" s="4"/>
      <c r="F840" s="171"/>
      <c r="G840" s="4"/>
      <c r="H840" s="4"/>
      <c r="I840" s="4"/>
      <c r="J840" s="4"/>
      <c r="K840" s="172"/>
      <c r="L840" s="4"/>
      <c r="M840" s="4"/>
      <c r="N840" s="4"/>
      <c r="O840" s="4"/>
      <c r="P840" s="171"/>
      <c r="Q840" s="4"/>
      <c r="R840" s="4"/>
      <c r="S840" s="4"/>
      <c r="T840" s="4"/>
      <c r="U840" s="172"/>
      <c r="V840" s="4"/>
      <c r="W840" s="4"/>
      <c r="X840" s="4"/>
      <c r="Y840" s="4"/>
      <c r="Z840" s="171"/>
      <c r="AA840" s="4"/>
      <c r="AB840" s="4"/>
      <c r="AC840" s="4"/>
      <c r="AD840" s="4"/>
      <c r="AE840" s="170"/>
      <c r="AF840" s="170"/>
      <c r="AG840" s="170"/>
      <c r="AH840" s="56"/>
      <c r="AI840" s="56"/>
      <c r="AJ840" s="4"/>
      <c r="AK840" s="4"/>
      <c r="AL840" s="4"/>
      <c r="AM840" s="4"/>
      <c r="AN840" s="56"/>
      <c r="AO840" s="56"/>
      <c r="AP840" s="4"/>
      <c r="AQ840" s="4"/>
      <c r="AR840" s="4"/>
      <c r="AS840" s="4"/>
      <c r="AT840" s="56"/>
      <c r="AU840" s="56"/>
      <c r="AV840" s="4"/>
      <c r="AW840" s="4"/>
      <c r="AX840" s="4"/>
      <c r="AY840" s="4"/>
      <c r="AZ840" s="56"/>
      <c r="BA840" s="56"/>
      <c r="BB840" s="4"/>
      <c r="BC840" s="4"/>
      <c r="BD840" s="4"/>
      <c r="BE840" s="4"/>
      <c r="BF840" s="56"/>
      <c r="BG840" s="56"/>
      <c r="BH840" s="4"/>
      <c r="BI840" s="4"/>
      <c r="BJ840" s="4"/>
      <c r="BK840" s="4"/>
      <c r="BL840" s="56"/>
      <c r="BM840" s="56"/>
      <c r="BN840" s="4"/>
      <c r="BO840" s="4"/>
      <c r="BP840" s="4"/>
      <c r="BQ840" s="4"/>
      <c r="BR840" s="4"/>
      <c r="BS840" s="4"/>
    </row>
    <row r="841">
      <c r="A841" s="172"/>
      <c r="B841" s="4"/>
      <c r="C841" s="4"/>
      <c r="D841" s="4"/>
      <c r="E841" s="4"/>
      <c r="F841" s="171"/>
      <c r="G841" s="4"/>
      <c r="H841" s="4"/>
      <c r="I841" s="4"/>
      <c r="J841" s="4"/>
      <c r="K841" s="172"/>
      <c r="L841" s="4"/>
      <c r="M841" s="4"/>
      <c r="N841" s="4"/>
      <c r="O841" s="4"/>
      <c r="P841" s="171"/>
      <c r="Q841" s="4"/>
      <c r="R841" s="4"/>
      <c r="S841" s="4"/>
      <c r="T841" s="4"/>
      <c r="U841" s="172"/>
      <c r="V841" s="4"/>
      <c r="W841" s="4"/>
      <c r="X841" s="4"/>
      <c r="Y841" s="4"/>
      <c r="Z841" s="171"/>
      <c r="AA841" s="4"/>
      <c r="AB841" s="4"/>
      <c r="AC841" s="4"/>
      <c r="AD841" s="4"/>
      <c r="AE841" s="170"/>
      <c r="AF841" s="170"/>
      <c r="AG841" s="170"/>
      <c r="AH841" s="56"/>
      <c r="AI841" s="56"/>
      <c r="AJ841" s="4"/>
      <c r="AK841" s="4"/>
      <c r="AL841" s="4"/>
      <c r="AM841" s="4"/>
      <c r="AN841" s="56"/>
      <c r="AO841" s="56"/>
      <c r="AP841" s="4"/>
      <c r="AQ841" s="4"/>
      <c r="AR841" s="4"/>
      <c r="AS841" s="4"/>
      <c r="AT841" s="56"/>
      <c r="AU841" s="56"/>
      <c r="AV841" s="4"/>
      <c r="AW841" s="4"/>
      <c r="AX841" s="4"/>
      <c r="AY841" s="4"/>
      <c r="AZ841" s="56"/>
      <c r="BA841" s="56"/>
      <c r="BB841" s="4"/>
      <c r="BC841" s="4"/>
      <c r="BD841" s="4"/>
      <c r="BE841" s="4"/>
      <c r="BF841" s="56"/>
      <c r="BG841" s="56"/>
      <c r="BH841" s="4"/>
      <c r="BI841" s="4"/>
      <c r="BJ841" s="4"/>
      <c r="BK841" s="4"/>
      <c r="BL841" s="56"/>
      <c r="BM841" s="56"/>
      <c r="BN841" s="4"/>
      <c r="BO841" s="4"/>
      <c r="BP841" s="4"/>
      <c r="BQ841" s="4"/>
      <c r="BR841" s="4"/>
      <c r="BS841" s="4"/>
    </row>
    <row r="842">
      <c r="A842" s="172"/>
      <c r="B842" s="4"/>
      <c r="C842" s="4"/>
      <c r="D842" s="4"/>
      <c r="E842" s="4"/>
      <c r="F842" s="171"/>
      <c r="G842" s="4"/>
      <c r="H842" s="4"/>
      <c r="I842" s="4"/>
      <c r="J842" s="4"/>
      <c r="K842" s="172"/>
      <c r="L842" s="4"/>
      <c r="M842" s="4"/>
      <c r="N842" s="4"/>
      <c r="O842" s="4"/>
      <c r="P842" s="171"/>
      <c r="Q842" s="4"/>
      <c r="R842" s="4"/>
      <c r="S842" s="4"/>
      <c r="T842" s="4"/>
      <c r="U842" s="172"/>
      <c r="V842" s="4"/>
      <c r="W842" s="4"/>
      <c r="X842" s="4"/>
      <c r="Y842" s="4"/>
      <c r="Z842" s="171"/>
      <c r="AA842" s="4"/>
      <c r="AB842" s="4"/>
      <c r="AC842" s="4"/>
      <c r="AD842" s="4"/>
      <c r="AE842" s="170"/>
      <c r="AF842" s="170"/>
      <c r="AG842" s="170"/>
      <c r="AH842" s="56"/>
      <c r="AI842" s="56"/>
      <c r="AJ842" s="4"/>
      <c r="AK842" s="4"/>
      <c r="AL842" s="4"/>
      <c r="AM842" s="4"/>
      <c r="AN842" s="56"/>
      <c r="AO842" s="56"/>
      <c r="AP842" s="4"/>
      <c r="AQ842" s="4"/>
      <c r="AR842" s="4"/>
      <c r="AS842" s="4"/>
      <c r="AT842" s="56"/>
      <c r="AU842" s="56"/>
      <c r="AV842" s="4"/>
      <c r="AW842" s="4"/>
      <c r="AX842" s="4"/>
      <c r="AY842" s="4"/>
      <c r="AZ842" s="56"/>
      <c r="BA842" s="56"/>
      <c r="BB842" s="4"/>
      <c r="BC842" s="4"/>
      <c r="BD842" s="4"/>
      <c r="BE842" s="4"/>
      <c r="BF842" s="56"/>
      <c r="BG842" s="56"/>
      <c r="BH842" s="4"/>
      <c r="BI842" s="4"/>
      <c r="BJ842" s="4"/>
      <c r="BK842" s="4"/>
      <c r="BL842" s="56"/>
      <c r="BM842" s="56"/>
      <c r="BN842" s="4"/>
      <c r="BO842" s="4"/>
      <c r="BP842" s="4"/>
      <c r="BQ842" s="4"/>
      <c r="BR842" s="4"/>
      <c r="BS842" s="4"/>
    </row>
    <row r="843">
      <c r="A843" s="172"/>
      <c r="B843" s="4"/>
      <c r="C843" s="4"/>
      <c r="D843" s="4"/>
      <c r="E843" s="4"/>
      <c r="F843" s="171"/>
      <c r="G843" s="4"/>
      <c r="H843" s="4"/>
      <c r="I843" s="4"/>
      <c r="J843" s="4"/>
      <c r="K843" s="172"/>
      <c r="L843" s="4"/>
      <c r="M843" s="4"/>
      <c r="N843" s="4"/>
      <c r="O843" s="4"/>
      <c r="P843" s="171"/>
      <c r="Q843" s="4"/>
      <c r="R843" s="4"/>
      <c r="S843" s="4"/>
      <c r="T843" s="4"/>
      <c r="U843" s="172"/>
      <c r="V843" s="4"/>
      <c r="W843" s="4"/>
      <c r="X843" s="4"/>
      <c r="Y843" s="4"/>
      <c r="Z843" s="171"/>
      <c r="AA843" s="4"/>
      <c r="AB843" s="4"/>
      <c r="AC843" s="4"/>
      <c r="AD843" s="4"/>
      <c r="AE843" s="170"/>
      <c r="AF843" s="170"/>
      <c r="AG843" s="170"/>
      <c r="AH843" s="56"/>
      <c r="AI843" s="56"/>
      <c r="AJ843" s="4"/>
      <c r="AK843" s="4"/>
      <c r="AL843" s="4"/>
      <c r="AM843" s="4"/>
      <c r="AN843" s="56"/>
      <c r="AO843" s="56"/>
      <c r="AP843" s="4"/>
      <c r="AQ843" s="4"/>
      <c r="AR843" s="4"/>
      <c r="AS843" s="4"/>
      <c r="AT843" s="56"/>
      <c r="AU843" s="56"/>
      <c r="AV843" s="4"/>
      <c r="AW843" s="4"/>
      <c r="AX843" s="4"/>
      <c r="AY843" s="4"/>
      <c r="AZ843" s="56"/>
      <c r="BA843" s="56"/>
      <c r="BB843" s="4"/>
      <c r="BC843" s="4"/>
      <c r="BD843" s="4"/>
      <c r="BE843" s="4"/>
      <c r="BF843" s="56"/>
      <c r="BG843" s="56"/>
      <c r="BH843" s="4"/>
      <c r="BI843" s="4"/>
      <c r="BJ843" s="4"/>
      <c r="BK843" s="4"/>
      <c r="BL843" s="56"/>
      <c r="BM843" s="56"/>
      <c r="BN843" s="4"/>
      <c r="BO843" s="4"/>
      <c r="BP843" s="4"/>
      <c r="BQ843" s="4"/>
      <c r="BR843" s="4"/>
      <c r="BS843" s="4"/>
    </row>
    <row r="844">
      <c r="A844" s="172"/>
      <c r="B844" s="4"/>
      <c r="C844" s="4"/>
      <c r="D844" s="4"/>
      <c r="E844" s="4"/>
      <c r="F844" s="171"/>
      <c r="G844" s="4"/>
      <c r="H844" s="4"/>
      <c r="I844" s="4"/>
      <c r="J844" s="4"/>
      <c r="K844" s="172"/>
      <c r="L844" s="4"/>
      <c r="M844" s="4"/>
      <c r="N844" s="4"/>
      <c r="O844" s="4"/>
      <c r="P844" s="171"/>
      <c r="Q844" s="4"/>
      <c r="R844" s="4"/>
      <c r="S844" s="4"/>
      <c r="T844" s="4"/>
      <c r="U844" s="172"/>
      <c r="V844" s="4"/>
      <c r="W844" s="4"/>
      <c r="X844" s="4"/>
      <c r="Y844" s="4"/>
      <c r="Z844" s="171"/>
      <c r="AA844" s="4"/>
      <c r="AB844" s="4"/>
      <c r="AC844" s="4"/>
      <c r="AD844" s="4"/>
      <c r="AE844" s="170"/>
      <c r="AF844" s="170"/>
      <c r="AG844" s="170"/>
      <c r="AH844" s="56"/>
      <c r="AI844" s="56"/>
      <c r="AJ844" s="4"/>
      <c r="AK844" s="4"/>
      <c r="AL844" s="4"/>
      <c r="AM844" s="4"/>
      <c r="AN844" s="56"/>
      <c r="AO844" s="56"/>
      <c r="AP844" s="4"/>
      <c r="AQ844" s="4"/>
      <c r="AR844" s="4"/>
      <c r="AS844" s="4"/>
      <c r="AT844" s="56"/>
      <c r="AU844" s="56"/>
      <c r="AV844" s="4"/>
      <c r="AW844" s="4"/>
      <c r="AX844" s="4"/>
      <c r="AY844" s="4"/>
      <c r="AZ844" s="56"/>
      <c r="BA844" s="56"/>
      <c r="BB844" s="4"/>
      <c r="BC844" s="4"/>
      <c r="BD844" s="4"/>
      <c r="BE844" s="4"/>
      <c r="BF844" s="56"/>
      <c r="BG844" s="56"/>
      <c r="BH844" s="4"/>
      <c r="BI844" s="4"/>
      <c r="BJ844" s="4"/>
      <c r="BK844" s="4"/>
      <c r="BL844" s="56"/>
      <c r="BM844" s="56"/>
      <c r="BN844" s="4"/>
      <c r="BO844" s="4"/>
      <c r="BP844" s="4"/>
      <c r="BQ844" s="4"/>
      <c r="BR844" s="4"/>
      <c r="BS844" s="4"/>
    </row>
    <row r="845">
      <c r="A845" s="172"/>
      <c r="B845" s="4"/>
      <c r="C845" s="4"/>
      <c r="D845" s="4"/>
      <c r="E845" s="4"/>
      <c r="F845" s="171"/>
      <c r="G845" s="4"/>
      <c r="H845" s="4"/>
      <c r="I845" s="4"/>
      <c r="J845" s="4"/>
      <c r="K845" s="172"/>
      <c r="L845" s="4"/>
      <c r="M845" s="4"/>
      <c r="N845" s="4"/>
      <c r="O845" s="4"/>
      <c r="P845" s="171"/>
      <c r="Q845" s="4"/>
      <c r="R845" s="4"/>
      <c r="S845" s="4"/>
      <c r="T845" s="4"/>
      <c r="U845" s="172"/>
      <c r="V845" s="4"/>
      <c r="W845" s="4"/>
      <c r="X845" s="4"/>
      <c r="Y845" s="4"/>
      <c r="Z845" s="171"/>
      <c r="AA845" s="4"/>
      <c r="AB845" s="4"/>
      <c r="AC845" s="4"/>
      <c r="AD845" s="4"/>
      <c r="AE845" s="170"/>
      <c r="AF845" s="170"/>
      <c r="AG845" s="170"/>
      <c r="AH845" s="56"/>
      <c r="AI845" s="56"/>
      <c r="AJ845" s="4"/>
      <c r="AK845" s="4"/>
      <c r="AL845" s="4"/>
      <c r="AM845" s="4"/>
      <c r="AN845" s="56"/>
      <c r="AO845" s="56"/>
      <c r="AP845" s="4"/>
      <c r="AQ845" s="4"/>
      <c r="AR845" s="4"/>
      <c r="AS845" s="4"/>
      <c r="AT845" s="56"/>
      <c r="AU845" s="56"/>
      <c r="AV845" s="4"/>
      <c r="AW845" s="4"/>
      <c r="AX845" s="4"/>
      <c r="AY845" s="4"/>
      <c r="AZ845" s="56"/>
      <c r="BA845" s="56"/>
      <c r="BB845" s="4"/>
      <c r="BC845" s="4"/>
      <c r="BD845" s="4"/>
      <c r="BE845" s="4"/>
      <c r="BF845" s="56"/>
      <c r="BG845" s="56"/>
      <c r="BH845" s="4"/>
      <c r="BI845" s="4"/>
      <c r="BJ845" s="4"/>
      <c r="BK845" s="4"/>
      <c r="BL845" s="56"/>
      <c r="BM845" s="56"/>
      <c r="BN845" s="4"/>
      <c r="BO845" s="4"/>
      <c r="BP845" s="4"/>
      <c r="BQ845" s="4"/>
      <c r="BR845" s="4"/>
      <c r="BS845" s="4"/>
    </row>
    <row r="846">
      <c r="A846" s="172"/>
      <c r="B846" s="4"/>
      <c r="C846" s="4"/>
      <c r="D846" s="4"/>
      <c r="E846" s="4"/>
      <c r="F846" s="171"/>
      <c r="G846" s="4"/>
      <c r="H846" s="4"/>
      <c r="I846" s="4"/>
      <c r="J846" s="4"/>
      <c r="K846" s="172"/>
      <c r="L846" s="4"/>
      <c r="M846" s="4"/>
      <c r="N846" s="4"/>
      <c r="O846" s="4"/>
      <c r="P846" s="171"/>
      <c r="Q846" s="4"/>
      <c r="R846" s="4"/>
      <c r="S846" s="4"/>
      <c r="T846" s="4"/>
      <c r="U846" s="172"/>
      <c r="V846" s="4"/>
      <c r="W846" s="4"/>
      <c r="X846" s="4"/>
      <c r="Y846" s="4"/>
      <c r="Z846" s="171"/>
      <c r="AA846" s="4"/>
      <c r="AB846" s="4"/>
      <c r="AC846" s="4"/>
      <c r="AD846" s="4"/>
      <c r="AE846" s="170"/>
      <c r="AF846" s="170"/>
      <c r="AG846" s="170"/>
      <c r="AH846" s="56"/>
      <c r="AI846" s="56"/>
      <c r="AJ846" s="4"/>
      <c r="AK846" s="4"/>
      <c r="AL846" s="4"/>
      <c r="AM846" s="4"/>
      <c r="AN846" s="56"/>
      <c r="AO846" s="56"/>
      <c r="AP846" s="4"/>
      <c r="AQ846" s="4"/>
      <c r="AR846" s="4"/>
      <c r="AS846" s="4"/>
      <c r="AT846" s="56"/>
      <c r="AU846" s="56"/>
      <c r="AV846" s="4"/>
      <c r="AW846" s="4"/>
      <c r="AX846" s="4"/>
      <c r="AY846" s="4"/>
      <c r="AZ846" s="56"/>
      <c r="BA846" s="56"/>
      <c r="BB846" s="4"/>
      <c r="BC846" s="4"/>
      <c r="BD846" s="4"/>
      <c r="BE846" s="4"/>
      <c r="BF846" s="56"/>
      <c r="BG846" s="56"/>
      <c r="BH846" s="4"/>
      <c r="BI846" s="4"/>
      <c r="BJ846" s="4"/>
      <c r="BK846" s="4"/>
      <c r="BL846" s="56"/>
      <c r="BM846" s="56"/>
      <c r="BN846" s="4"/>
      <c r="BO846" s="4"/>
      <c r="BP846" s="4"/>
      <c r="BQ846" s="4"/>
      <c r="BR846" s="4"/>
      <c r="BS846" s="4"/>
    </row>
    <row r="847">
      <c r="A847" s="172"/>
      <c r="B847" s="4"/>
      <c r="C847" s="4"/>
      <c r="D847" s="4"/>
      <c r="E847" s="4"/>
      <c r="F847" s="171"/>
      <c r="G847" s="4"/>
      <c r="H847" s="4"/>
      <c r="I847" s="4"/>
      <c r="J847" s="4"/>
      <c r="K847" s="172"/>
      <c r="L847" s="4"/>
      <c r="M847" s="4"/>
      <c r="N847" s="4"/>
      <c r="O847" s="4"/>
      <c r="P847" s="171"/>
      <c r="Q847" s="4"/>
      <c r="R847" s="4"/>
      <c r="S847" s="4"/>
      <c r="T847" s="4"/>
      <c r="U847" s="172"/>
      <c r="V847" s="4"/>
      <c r="W847" s="4"/>
      <c r="X847" s="4"/>
      <c r="Y847" s="4"/>
      <c r="Z847" s="171"/>
      <c r="AA847" s="4"/>
      <c r="AB847" s="4"/>
      <c r="AC847" s="4"/>
      <c r="AD847" s="4"/>
      <c r="AE847" s="170"/>
      <c r="AF847" s="170"/>
      <c r="AG847" s="170"/>
      <c r="AH847" s="56"/>
      <c r="AI847" s="56"/>
      <c r="AJ847" s="4"/>
      <c r="AK847" s="4"/>
      <c r="AL847" s="4"/>
      <c r="AM847" s="4"/>
      <c r="AN847" s="56"/>
      <c r="AO847" s="56"/>
      <c r="AP847" s="4"/>
      <c r="AQ847" s="4"/>
      <c r="AR847" s="4"/>
      <c r="AS847" s="4"/>
      <c r="AT847" s="56"/>
      <c r="AU847" s="56"/>
      <c r="AV847" s="4"/>
      <c r="AW847" s="4"/>
      <c r="AX847" s="4"/>
      <c r="AY847" s="4"/>
      <c r="AZ847" s="56"/>
      <c r="BA847" s="56"/>
      <c r="BB847" s="4"/>
      <c r="BC847" s="4"/>
      <c r="BD847" s="4"/>
      <c r="BE847" s="4"/>
      <c r="BF847" s="56"/>
      <c r="BG847" s="56"/>
      <c r="BH847" s="4"/>
      <c r="BI847" s="4"/>
      <c r="BJ847" s="4"/>
      <c r="BK847" s="4"/>
      <c r="BL847" s="56"/>
      <c r="BM847" s="56"/>
      <c r="BN847" s="4"/>
      <c r="BO847" s="4"/>
      <c r="BP847" s="4"/>
      <c r="BQ847" s="4"/>
      <c r="BR847" s="4"/>
      <c r="BS847" s="4"/>
    </row>
    <row r="848">
      <c r="A848" s="172"/>
      <c r="B848" s="4"/>
      <c r="C848" s="4"/>
      <c r="D848" s="4"/>
      <c r="E848" s="4"/>
      <c r="F848" s="171"/>
      <c r="G848" s="4"/>
      <c r="H848" s="4"/>
      <c r="I848" s="4"/>
      <c r="J848" s="4"/>
      <c r="K848" s="172"/>
      <c r="L848" s="4"/>
      <c r="M848" s="4"/>
      <c r="N848" s="4"/>
      <c r="O848" s="4"/>
      <c r="P848" s="171"/>
      <c r="Q848" s="4"/>
      <c r="R848" s="4"/>
      <c r="S848" s="4"/>
      <c r="T848" s="4"/>
      <c r="U848" s="172"/>
      <c r="V848" s="4"/>
      <c r="W848" s="4"/>
      <c r="X848" s="4"/>
      <c r="Y848" s="4"/>
      <c r="Z848" s="171"/>
      <c r="AA848" s="4"/>
      <c r="AB848" s="4"/>
      <c r="AC848" s="4"/>
      <c r="AD848" s="4"/>
      <c r="AE848" s="170"/>
      <c r="AF848" s="170"/>
      <c r="AG848" s="170"/>
      <c r="AH848" s="56"/>
      <c r="AI848" s="56"/>
      <c r="AJ848" s="4"/>
      <c r="AK848" s="4"/>
      <c r="AL848" s="4"/>
      <c r="AM848" s="4"/>
      <c r="AN848" s="56"/>
      <c r="AO848" s="56"/>
      <c r="AP848" s="4"/>
      <c r="AQ848" s="4"/>
      <c r="AR848" s="4"/>
      <c r="AS848" s="4"/>
      <c r="AT848" s="56"/>
      <c r="AU848" s="56"/>
      <c r="AV848" s="4"/>
      <c r="AW848" s="4"/>
      <c r="AX848" s="4"/>
      <c r="AY848" s="4"/>
      <c r="AZ848" s="56"/>
      <c r="BA848" s="56"/>
      <c r="BB848" s="4"/>
      <c r="BC848" s="4"/>
      <c r="BD848" s="4"/>
      <c r="BE848" s="4"/>
      <c r="BF848" s="56"/>
      <c r="BG848" s="56"/>
      <c r="BH848" s="4"/>
      <c r="BI848" s="4"/>
      <c r="BJ848" s="4"/>
      <c r="BK848" s="4"/>
      <c r="BL848" s="56"/>
      <c r="BM848" s="56"/>
      <c r="BN848" s="4"/>
      <c r="BO848" s="4"/>
      <c r="BP848" s="4"/>
      <c r="BQ848" s="4"/>
      <c r="BR848" s="4"/>
      <c r="BS848" s="4"/>
    </row>
    <row r="849">
      <c r="A849" s="172"/>
      <c r="B849" s="4"/>
      <c r="C849" s="4"/>
      <c r="D849" s="4"/>
      <c r="E849" s="4"/>
      <c r="F849" s="171"/>
      <c r="G849" s="4"/>
      <c r="H849" s="4"/>
      <c r="I849" s="4"/>
      <c r="J849" s="4"/>
      <c r="K849" s="172"/>
      <c r="L849" s="4"/>
      <c r="M849" s="4"/>
      <c r="N849" s="4"/>
      <c r="O849" s="4"/>
      <c r="P849" s="171"/>
      <c r="Q849" s="4"/>
      <c r="R849" s="4"/>
      <c r="S849" s="4"/>
      <c r="T849" s="4"/>
      <c r="U849" s="172"/>
      <c r="V849" s="4"/>
      <c r="W849" s="4"/>
      <c r="X849" s="4"/>
      <c r="Y849" s="4"/>
      <c r="Z849" s="171"/>
      <c r="AA849" s="4"/>
      <c r="AB849" s="4"/>
      <c r="AC849" s="4"/>
      <c r="AD849" s="4"/>
      <c r="AE849" s="170"/>
      <c r="AF849" s="170"/>
      <c r="AG849" s="170"/>
      <c r="AH849" s="56"/>
      <c r="AI849" s="56"/>
      <c r="AJ849" s="4"/>
      <c r="AK849" s="4"/>
      <c r="AL849" s="4"/>
      <c r="AM849" s="4"/>
      <c r="AN849" s="56"/>
      <c r="AO849" s="56"/>
      <c r="AP849" s="4"/>
      <c r="AQ849" s="4"/>
      <c r="AR849" s="4"/>
      <c r="AS849" s="4"/>
      <c r="AT849" s="56"/>
      <c r="AU849" s="56"/>
      <c r="AV849" s="4"/>
      <c r="AW849" s="4"/>
      <c r="AX849" s="4"/>
      <c r="AY849" s="4"/>
      <c r="AZ849" s="56"/>
      <c r="BA849" s="56"/>
      <c r="BB849" s="4"/>
      <c r="BC849" s="4"/>
      <c r="BD849" s="4"/>
      <c r="BE849" s="4"/>
      <c r="BF849" s="56"/>
      <c r="BG849" s="56"/>
      <c r="BH849" s="4"/>
      <c r="BI849" s="4"/>
      <c r="BJ849" s="4"/>
      <c r="BK849" s="4"/>
      <c r="BL849" s="56"/>
      <c r="BM849" s="56"/>
      <c r="BN849" s="4"/>
      <c r="BO849" s="4"/>
      <c r="BP849" s="4"/>
      <c r="BQ849" s="4"/>
      <c r="BR849" s="4"/>
      <c r="BS849" s="4"/>
    </row>
    <row r="850">
      <c r="A850" s="172"/>
      <c r="B850" s="4"/>
      <c r="C850" s="4"/>
      <c r="D850" s="4"/>
      <c r="E850" s="4"/>
      <c r="F850" s="171"/>
      <c r="G850" s="4"/>
      <c r="H850" s="4"/>
      <c r="I850" s="4"/>
      <c r="J850" s="4"/>
      <c r="K850" s="172"/>
      <c r="L850" s="4"/>
      <c r="M850" s="4"/>
      <c r="N850" s="4"/>
      <c r="O850" s="4"/>
      <c r="P850" s="171"/>
      <c r="Q850" s="4"/>
      <c r="R850" s="4"/>
      <c r="S850" s="4"/>
      <c r="T850" s="4"/>
      <c r="U850" s="172"/>
      <c r="V850" s="4"/>
      <c r="W850" s="4"/>
      <c r="X850" s="4"/>
      <c r="Y850" s="4"/>
      <c r="Z850" s="171"/>
      <c r="AA850" s="4"/>
      <c r="AB850" s="4"/>
      <c r="AC850" s="4"/>
      <c r="AD850" s="4"/>
      <c r="AE850" s="170"/>
      <c r="AF850" s="170"/>
      <c r="AG850" s="170"/>
      <c r="AH850" s="56"/>
      <c r="AI850" s="56"/>
      <c r="AJ850" s="4"/>
      <c r="AK850" s="4"/>
      <c r="AL850" s="4"/>
      <c r="AM850" s="4"/>
      <c r="AN850" s="56"/>
      <c r="AO850" s="56"/>
      <c r="AP850" s="4"/>
      <c r="AQ850" s="4"/>
      <c r="AR850" s="4"/>
      <c r="AS850" s="4"/>
      <c r="AT850" s="56"/>
      <c r="AU850" s="56"/>
      <c r="AV850" s="4"/>
      <c r="AW850" s="4"/>
      <c r="AX850" s="4"/>
      <c r="AY850" s="4"/>
      <c r="AZ850" s="56"/>
      <c r="BA850" s="56"/>
      <c r="BB850" s="4"/>
      <c r="BC850" s="4"/>
      <c r="BD850" s="4"/>
      <c r="BE850" s="4"/>
      <c r="BF850" s="56"/>
      <c r="BG850" s="56"/>
      <c r="BH850" s="4"/>
      <c r="BI850" s="4"/>
      <c r="BJ850" s="4"/>
      <c r="BK850" s="4"/>
      <c r="BL850" s="56"/>
      <c r="BM850" s="56"/>
      <c r="BN850" s="4"/>
      <c r="BO850" s="4"/>
      <c r="BP850" s="4"/>
      <c r="BQ850" s="4"/>
      <c r="BR850" s="4"/>
      <c r="BS850" s="4"/>
    </row>
    <row r="851">
      <c r="A851" s="172"/>
      <c r="B851" s="4"/>
      <c r="C851" s="4"/>
      <c r="D851" s="4"/>
      <c r="E851" s="4"/>
      <c r="F851" s="171"/>
      <c r="G851" s="4"/>
      <c r="H851" s="4"/>
      <c r="I851" s="4"/>
      <c r="J851" s="4"/>
      <c r="K851" s="172"/>
      <c r="L851" s="4"/>
      <c r="M851" s="4"/>
      <c r="N851" s="4"/>
      <c r="O851" s="4"/>
      <c r="P851" s="171"/>
      <c r="Q851" s="4"/>
      <c r="R851" s="4"/>
      <c r="S851" s="4"/>
      <c r="T851" s="4"/>
      <c r="U851" s="172"/>
      <c r="V851" s="4"/>
      <c r="W851" s="4"/>
      <c r="X851" s="4"/>
      <c r="Y851" s="4"/>
      <c r="Z851" s="171"/>
      <c r="AA851" s="4"/>
      <c r="AB851" s="4"/>
      <c r="AC851" s="4"/>
      <c r="AD851" s="4"/>
      <c r="AE851" s="170"/>
      <c r="AF851" s="170"/>
      <c r="AG851" s="170"/>
      <c r="AH851" s="56"/>
      <c r="AI851" s="56"/>
      <c r="AJ851" s="4"/>
      <c r="AK851" s="4"/>
      <c r="AL851" s="4"/>
      <c r="AM851" s="4"/>
      <c r="AN851" s="56"/>
      <c r="AO851" s="56"/>
      <c r="AP851" s="4"/>
      <c r="AQ851" s="4"/>
      <c r="AR851" s="4"/>
      <c r="AS851" s="4"/>
      <c r="AT851" s="56"/>
      <c r="AU851" s="56"/>
      <c r="AV851" s="4"/>
      <c r="AW851" s="4"/>
      <c r="AX851" s="4"/>
      <c r="AY851" s="4"/>
      <c r="AZ851" s="56"/>
      <c r="BA851" s="56"/>
      <c r="BB851" s="4"/>
      <c r="BC851" s="4"/>
      <c r="BD851" s="4"/>
      <c r="BE851" s="4"/>
      <c r="BF851" s="56"/>
      <c r="BG851" s="56"/>
      <c r="BH851" s="4"/>
      <c r="BI851" s="4"/>
      <c r="BJ851" s="4"/>
      <c r="BK851" s="4"/>
      <c r="BL851" s="56"/>
      <c r="BM851" s="56"/>
      <c r="BN851" s="4"/>
      <c r="BO851" s="4"/>
      <c r="BP851" s="4"/>
      <c r="BQ851" s="4"/>
      <c r="BR851" s="4"/>
      <c r="BS851" s="4"/>
    </row>
    <row r="852">
      <c r="A852" s="172"/>
      <c r="B852" s="4"/>
      <c r="C852" s="4"/>
      <c r="D852" s="4"/>
      <c r="E852" s="4"/>
      <c r="F852" s="171"/>
      <c r="G852" s="4"/>
      <c r="H852" s="4"/>
      <c r="I852" s="4"/>
      <c r="J852" s="4"/>
      <c r="K852" s="172"/>
      <c r="L852" s="4"/>
      <c r="M852" s="4"/>
      <c r="N852" s="4"/>
      <c r="O852" s="4"/>
      <c r="P852" s="171"/>
      <c r="Q852" s="4"/>
      <c r="R852" s="4"/>
      <c r="S852" s="4"/>
      <c r="T852" s="4"/>
      <c r="U852" s="172"/>
      <c r="V852" s="4"/>
      <c r="W852" s="4"/>
      <c r="X852" s="4"/>
      <c r="Y852" s="4"/>
      <c r="Z852" s="171"/>
      <c r="AA852" s="4"/>
      <c r="AB852" s="4"/>
      <c r="AC852" s="4"/>
      <c r="AD852" s="4"/>
      <c r="AE852" s="170"/>
      <c r="AF852" s="170"/>
      <c r="AG852" s="170"/>
      <c r="AH852" s="56"/>
      <c r="AI852" s="56"/>
      <c r="AJ852" s="4"/>
      <c r="AK852" s="4"/>
      <c r="AL852" s="4"/>
      <c r="AM852" s="4"/>
      <c r="AN852" s="56"/>
      <c r="AO852" s="56"/>
      <c r="AP852" s="4"/>
      <c r="AQ852" s="4"/>
      <c r="AR852" s="4"/>
      <c r="AS852" s="4"/>
      <c r="AT852" s="56"/>
      <c r="AU852" s="56"/>
      <c r="AV852" s="4"/>
      <c r="AW852" s="4"/>
      <c r="AX852" s="4"/>
      <c r="AY852" s="4"/>
      <c r="AZ852" s="56"/>
      <c r="BA852" s="56"/>
      <c r="BB852" s="4"/>
      <c r="BC852" s="4"/>
      <c r="BD852" s="4"/>
      <c r="BE852" s="4"/>
      <c r="BF852" s="56"/>
      <c r="BG852" s="56"/>
      <c r="BH852" s="4"/>
      <c r="BI852" s="4"/>
      <c r="BJ852" s="4"/>
      <c r="BK852" s="4"/>
      <c r="BL852" s="56"/>
      <c r="BM852" s="56"/>
      <c r="BN852" s="4"/>
      <c r="BO852" s="4"/>
      <c r="BP852" s="4"/>
      <c r="BQ852" s="4"/>
      <c r="BR852" s="4"/>
      <c r="BS852" s="4"/>
    </row>
    <row r="853">
      <c r="A853" s="172"/>
      <c r="B853" s="4"/>
      <c r="C853" s="4"/>
      <c r="D853" s="4"/>
      <c r="E853" s="4"/>
      <c r="F853" s="171"/>
      <c r="G853" s="4"/>
      <c r="H853" s="4"/>
      <c r="I853" s="4"/>
      <c r="J853" s="4"/>
      <c r="K853" s="172"/>
      <c r="L853" s="4"/>
      <c r="M853" s="4"/>
      <c r="N853" s="4"/>
      <c r="O853" s="4"/>
      <c r="P853" s="171"/>
      <c r="Q853" s="4"/>
      <c r="R853" s="4"/>
      <c r="S853" s="4"/>
      <c r="T853" s="4"/>
      <c r="U853" s="172"/>
      <c r="V853" s="4"/>
      <c r="W853" s="4"/>
      <c r="X853" s="4"/>
      <c r="Y853" s="4"/>
      <c r="Z853" s="171"/>
      <c r="AA853" s="4"/>
      <c r="AB853" s="4"/>
      <c r="AC853" s="4"/>
      <c r="AD853" s="4"/>
      <c r="AE853" s="170"/>
      <c r="AF853" s="170"/>
      <c r="AG853" s="170"/>
      <c r="AH853" s="56"/>
      <c r="AI853" s="56"/>
      <c r="AJ853" s="4"/>
      <c r="AK853" s="4"/>
      <c r="AL853" s="4"/>
      <c r="AM853" s="4"/>
      <c r="AN853" s="56"/>
      <c r="AO853" s="56"/>
      <c r="AP853" s="4"/>
      <c r="AQ853" s="4"/>
      <c r="AR853" s="4"/>
      <c r="AS853" s="4"/>
      <c r="AT853" s="56"/>
      <c r="AU853" s="56"/>
      <c r="AV853" s="4"/>
      <c r="AW853" s="4"/>
      <c r="AX853" s="4"/>
      <c r="AY853" s="4"/>
      <c r="AZ853" s="56"/>
      <c r="BA853" s="56"/>
      <c r="BB853" s="4"/>
      <c r="BC853" s="4"/>
      <c r="BD853" s="4"/>
      <c r="BE853" s="4"/>
      <c r="BF853" s="56"/>
      <c r="BG853" s="56"/>
      <c r="BH853" s="4"/>
      <c r="BI853" s="4"/>
      <c r="BJ853" s="4"/>
      <c r="BK853" s="4"/>
      <c r="BL853" s="56"/>
      <c r="BM853" s="56"/>
      <c r="BN853" s="4"/>
      <c r="BO853" s="4"/>
      <c r="BP853" s="4"/>
      <c r="BQ853" s="4"/>
      <c r="BR853" s="4"/>
      <c r="BS853" s="4"/>
    </row>
    <row r="854">
      <c r="A854" s="172"/>
      <c r="B854" s="4"/>
      <c r="C854" s="4"/>
      <c r="D854" s="4"/>
      <c r="E854" s="4"/>
      <c r="F854" s="171"/>
      <c r="G854" s="4"/>
      <c r="H854" s="4"/>
      <c r="I854" s="4"/>
      <c r="J854" s="4"/>
      <c r="K854" s="172"/>
      <c r="L854" s="4"/>
      <c r="M854" s="4"/>
      <c r="N854" s="4"/>
      <c r="O854" s="4"/>
      <c r="P854" s="171"/>
      <c r="Q854" s="4"/>
      <c r="R854" s="4"/>
      <c r="S854" s="4"/>
      <c r="T854" s="4"/>
      <c r="U854" s="172"/>
      <c r="V854" s="4"/>
      <c r="W854" s="4"/>
      <c r="X854" s="4"/>
      <c r="Y854" s="4"/>
      <c r="Z854" s="171"/>
      <c r="AA854" s="4"/>
      <c r="AB854" s="4"/>
      <c r="AC854" s="4"/>
      <c r="AD854" s="4"/>
      <c r="AE854" s="170"/>
      <c r="AF854" s="170"/>
      <c r="AG854" s="170"/>
      <c r="AH854" s="56"/>
      <c r="AI854" s="56"/>
      <c r="AJ854" s="4"/>
      <c r="AK854" s="4"/>
      <c r="AL854" s="4"/>
      <c r="AM854" s="4"/>
      <c r="AN854" s="56"/>
      <c r="AO854" s="56"/>
      <c r="AP854" s="4"/>
      <c r="AQ854" s="4"/>
      <c r="AR854" s="4"/>
      <c r="AS854" s="4"/>
      <c r="AT854" s="56"/>
      <c r="AU854" s="56"/>
      <c r="AV854" s="4"/>
      <c r="AW854" s="4"/>
      <c r="AX854" s="4"/>
      <c r="AY854" s="4"/>
      <c r="AZ854" s="56"/>
      <c r="BA854" s="56"/>
      <c r="BB854" s="4"/>
      <c r="BC854" s="4"/>
      <c r="BD854" s="4"/>
      <c r="BE854" s="4"/>
      <c r="BF854" s="56"/>
      <c r="BG854" s="56"/>
      <c r="BH854" s="4"/>
      <c r="BI854" s="4"/>
      <c r="BJ854" s="4"/>
      <c r="BK854" s="4"/>
      <c r="BL854" s="56"/>
      <c r="BM854" s="56"/>
      <c r="BN854" s="4"/>
      <c r="BO854" s="4"/>
      <c r="BP854" s="4"/>
      <c r="BQ854" s="4"/>
      <c r="BR854" s="4"/>
      <c r="BS854" s="4"/>
    </row>
    <row r="855">
      <c r="A855" s="172"/>
      <c r="B855" s="4"/>
      <c r="C855" s="4"/>
      <c r="D855" s="4"/>
      <c r="E855" s="4"/>
      <c r="F855" s="171"/>
      <c r="G855" s="4"/>
      <c r="H855" s="4"/>
      <c r="I855" s="4"/>
      <c r="J855" s="4"/>
      <c r="K855" s="172"/>
      <c r="L855" s="4"/>
      <c r="M855" s="4"/>
      <c r="N855" s="4"/>
      <c r="O855" s="4"/>
      <c r="P855" s="171"/>
      <c r="Q855" s="4"/>
      <c r="R855" s="4"/>
      <c r="S855" s="4"/>
      <c r="T855" s="4"/>
      <c r="U855" s="172"/>
      <c r="V855" s="4"/>
      <c r="W855" s="4"/>
      <c r="X855" s="4"/>
      <c r="Y855" s="4"/>
      <c r="Z855" s="171"/>
      <c r="AA855" s="4"/>
      <c r="AB855" s="4"/>
      <c r="AC855" s="4"/>
      <c r="AD855" s="4"/>
      <c r="AE855" s="170"/>
      <c r="AF855" s="170"/>
      <c r="AG855" s="170"/>
      <c r="AH855" s="56"/>
      <c r="AI855" s="56"/>
      <c r="AJ855" s="4"/>
      <c r="AK855" s="4"/>
      <c r="AL855" s="4"/>
      <c r="AM855" s="4"/>
      <c r="AN855" s="56"/>
      <c r="AO855" s="56"/>
      <c r="AP855" s="4"/>
      <c r="AQ855" s="4"/>
      <c r="AR855" s="4"/>
      <c r="AS855" s="4"/>
      <c r="AT855" s="56"/>
      <c r="AU855" s="56"/>
      <c r="AV855" s="4"/>
      <c r="AW855" s="4"/>
      <c r="AX855" s="4"/>
      <c r="AY855" s="4"/>
      <c r="AZ855" s="56"/>
      <c r="BA855" s="56"/>
      <c r="BB855" s="4"/>
      <c r="BC855" s="4"/>
      <c r="BD855" s="4"/>
      <c r="BE855" s="4"/>
      <c r="BF855" s="56"/>
      <c r="BG855" s="56"/>
      <c r="BH855" s="4"/>
      <c r="BI855" s="4"/>
      <c r="BJ855" s="4"/>
      <c r="BK855" s="4"/>
      <c r="BL855" s="56"/>
      <c r="BM855" s="56"/>
      <c r="BN855" s="4"/>
      <c r="BO855" s="4"/>
      <c r="BP855" s="4"/>
      <c r="BQ855" s="4"/>
      <c r="BR855" s="4"/>
      <c r="BS855" s="4"/>
    </row>
    <row r="856">
      <c r="A856" s="172"/>
      <c r="B856" s="4"/>
      <c r="C856" s="4"/>
      <c r="D856" s="4"/>
      <c r="E856" s="4"/>
      <c r="F856" s="171"/>
      <c r="G856" s="4"/>
      <c r="H856" s="4"/>
      <c r="I856" s="4"/>
      <c r="J856" s="4"/>
      <c r="K856" s="172"/>
      <c r="L856" s="4"/>
      <c r="M856" s="4"/>
      <c r="N856" s="4"/>
      <c r="O856" s="4"/>
      <c r="P856" s="171"/>
      <c r="Q856" s="4"/>
      <c r="R856" s="4"/>
      <c r="S856" s="4"/>
      <c r="T856" s="4"/>
      <c r="U856" s="172"/>
      <c r="V856" s="4"/>
      <c r="W856" s="4"/>
      <c r="X856" s="4"/>
      <c r="Y856" s="4"/>
      <c r="Z856" s="171"/>
      <c r="AA856" s="4"/>
      <c r="AB856" s="4"/>
      <c r="AC856" s="4"/>
      <c r="AD856" s="4"/>
      <c r="AE856" s="170"/>
      <c r="AF856" s="170"/>
      <c r="AG856" s="170"/>
      <c r="AH856" s="56"/>
      <c r="AI856" s="56"/>
      <c r="AJ856" s="4"/>
      <c r="AK856" s="4"/>
      <c r="AL856" s="4"/>
      <c r="AM856" s="4"/>
      <c r="AN856" s="56"/>
      <c r="AO856" s="56"/>
      <c r="AP856" s="4"/>
      <c r="AQ856" s="4"/>
      <c r="AR856" s="4"/>
      <c r="AS856" s="4"/>
      <c r="AT856" s="56"/>
      <c r="AU856" s="56"/>
      <c r="AV856" s="4"/>
      <c r="AW856" s="4"/>
      <c r="AX856" s="4"/>
      <c r="AY856" s="4"/>
      <c r="AZ856" s="56"/>
      <c r="BA856" s="56"/>
      <c r="BB856" s="4"/>
      <c r="BC856" s="4"/>
      <c r="BD856" s="4"/>
      <c r="BE856" s="4"/>
      <c r="BF856" s="56"/>
      <c r="BG856" s="56"/>
      <c r="BH856" s="4"/>
      <c r="BI856" s="4"/>
      <c r="BJ856" s="4"/>
      <c r="BK856" s="4"/>
      <c r="BL856" s="56"/>
      <c r="BM856" s="56"/>
      <c r="BN856" s="4"/>
      <c r="BO856" s="4"/>
      <c r="BP856" s="4"/>
      <c r="BQ856" s="4"/>
      <c r="BR856" s="4"/>
      <c r="BS856" s="4"/>
    </row>
    <row r="857">
      <c r="A857" s="172"/>
      <c r="B857" s="4"/>
      <c r="C857" s="4"/>
      <c r="D857" s="4"/>
      <c r="E857" s="4"/>
      <c r="F857" s="171"/>
      <c r="G857" s="4"/>
      <c r="H857" s="4"/>
      <c r="I857" s="4"/>
      <c r="J857" s="4"/>
      <c r="K857" s="172"/>
      <c r="L857" s="4"/>
      <c r="M857" s="4"/>
      <c r="N857" s="4"/>
      <c r="O857" s="4"/>
      <c r="P857" s="171"/>
      <c r="Q857" s="4"/>
      <c r="R857" s="4"/>
      <c r="S857" s="4"/>
      <c r="T857" s="4"/>
      <c r="U857" s="172"/>
      <c r="V857" s="4"/>
      <c r="W857" s="4"/>
      <c r="X857" s="4"/>
      <c r="Y857" s="4"/>
      <c r="Z857" s="171"/>
      <c r="AA857" s="4"/>
      <c r="AB857" s="4"/>
      <c r="AC857" s="4"/>
      <c r="AD857" s="4"/>
      <c r="AE857" s="170"/>
      <c r="AF857" s="170"/>
      <c r="AG857" s="170"/>
      <c r="AH857" s="56"/>
      <c r="AI857" s="56"/>
      <c r="AJ857" s="4"/>
      <c r="AK857" s="4"/>
      <c r="AL857" s="4"/>
      <c r="AM857" s="4"/>
      <c r="AN857" s="56"/>
      <c r="AO857" s="56"/>
      <c r="AP857" s="4"/>
      <c r="AQ857" s="4"/>
      <c r="AR857" s="4"/>
      <c r="AS857" s="4"/>
      <c r="AT857" s="56"/>
      <c r="AU857" s="56"/>
      <c r="AV857" s="4"/>
      <c r="AW857" s="4"/>
      <c r="AX857" s="4"/>
      <c r="AY857" s="4"/>
      <c r="AZ857" s="56"/>
      <c r="BA857" s="56"/>
      <c r="BB857" s="4"/>
      <c r="BC857" s="4"/>
      <c r="BD857" s="4"/>
      <c r="BE857" s="4"/>
      <c r="BF857" s="56"/>
      <c r="BG857" s="56"/>
      <c r="BH857" s="4"/>
      <c r="BI857" s="4"/>
      <c r="BJ857" s="4"/>
      <c r="BK857" s="4"/>
      <c r="BL857" s="56"/>
      <c r="BM857" s="56"/>
      <c r="BN857" s="4"/>
      <c r="BO857" s="4"/>
      <c r="BP857" s="4"/>
      <c r="BQ857" s="4"/>
      <c r="BR857" s="4"/>
      <c r="BS857" s="4"/>
    </row>
    <row r="858">
      <c r="A858" s="172"/>
      <c r="B858" s="4"/>
      <c r="C858" s="4"/>
      <c r="D858" s="4"/>
      <c r="E858" s="4"/>
      <c r="F858" s="171"/>
      <c r="G858" s="4"/>
      <c r="H858" s="4"/>
      <c r="I858" s="4"/>
      <c r="J858" s="4"/>
      <c r="K858" s="172"/>
      <c r="L858" s="4"/>
      <c r="M858" s="4"/>
      <c r="N858" s="4"/>
      <c r="O858" s="4"/>
      <c r="P858" s="171"/>
      <c r="Q858" s="4"/>
      <c r="R858" s="4"/>
      <c r="S858" s="4"/>
      <c r="T858" s="4"/>
      <c r="U858" s="172"/>
      <c r="V858" s="4"/>
      <c r="W858" s="4"/>
      <c r="X858" s="4"/>
      <c r="Y858" s="4"/>
      <c r="Z858" s="171"/>
      <c r="AA858" s="4"/>
      <c r="AB858" s="4"/>
      <c r="AC858" s="4"/>
      <c r="AD858" s="4"/>
      <c r="AE858" s="170"/>
      <c r="AF858" s="170"/>
      <c r="AG858" s="170"/>
      <c r="AH858" s="56"/>
      <c r="AI858" s="56"/>
      <c r="AJ858" s="4"/>
      <c r="AK858" s="4"/>
      <c r="AL858" s="4"/>
      <c r="AM858" s="4"/>
      <c r="AN858" s="56"/>
      <c r="AO858" s="56"/>
      <c r="AP858" s="4"/>
      <c r="AQ858" s="4"/>
      <c r="AR858" s="4"/>
      <c r="AS858" s="4"/>
      <c r="AT858" s="56"/>
      <c r="AU858" s="56"/>
      <c r="AV858" s="4"/>
      <c r="AW858" s="4"/>
      <c r="AX858" s="4"/>
      <c r="AY858" s="4"/>
      <c r="AZ858" s="56"/>
      <c r="BA858" s="56"/>
      <c r="BB858" s="4"/>
      <c r="BC858" s="4"/>
      <c r="BD858" s="4"/>
      <c r="BE858" s="4"/>
      <c r="BF858" s="56"/>
      <c r="BG858" s="56"/>
      <c r="BH858" s="4"/>
      <c r="BI858" s="4"/>
      <c r="BJ858" s="4"/>
      <c r="BK858" s="4"/>
      <c r="BL858" s="56"/>
      <c r="BM858" s="56"/>
      <c r="BN858" s="4"/>
      <c r="BO858" s="4"/>
      <c r="BP858" s="4"/>
      <c r="BQ858" s="4"/>
      <c r="BR858" s="4"/>
      <c r="BS858" s="4"/>
    </row>
    <row r="859">
      <c r="A859" s="172"/>
      <c r="B859" s="4"/>
      <c r="C859" s="4"/>
      <c r="D859" s="4"/>
      <c r="E859" s="4"/>
      <c r="F859" s="171"/>
      <c r="G859" s="4"/>
      <c r="H859" s="4"/>
      <c r="I859" s="4"/>
      <c r="J859" s="4"/>
      <c r="K859" s="172"/>
      <c r="L859" s="4"/>
      <c r="M859" s="4"/>
      <c r="N859" s="4"/>
      <c r="O859" s="4"/>
      <c r="P859" s="171"/>
      <c r="Q859" s="4"/>
      <c r="R859" s="4"/>
      <c r="S859" s="4"/>
      <c r="T859" s="4"/>
      <c r="U859" s="172"/>
      <c r="V859" s="4"/>
      <c r="W859" s="4"/>
      <c r="X859" s="4"/>
      <c r="Y859" s="4"/>
      <c r="Z859" s="171"/>
      <c r="AA859" s="4"/>
      <c r="AB859" s="4"/>
      <c r="AC859" s="4"/>
      <c r="AD859" s="4"/>
      <c r="AE859" s="170"/>
      <c r="AF859" s="170"/>
      <c r="AG859" s="170"/>
      <c r="AH859" s="56"/>
      <c r="AI859" s="56"/>
      <c r="AJ859" s="4"/>
      <c r="AK859" s="4"/>
      <c r="AL859" s="4"/>
      <c r="AM859" s="4"/>
      <c r="AN859" s="56"/>
      <c r="AO859" s="56"/>
      <c r="AP859" s="4"/>
      <c r="AQ859" s="4"/>
      <c r="AR859" s="4"/>
      <c r="AS859" s="4"/>
      <c r="AT859" s="56"/>
      <c r="AU859" s="56"/>
      <c r="AV859" s="4"/>
      <c r="AW859" s="4"/>
      <c r="AX859" s="4"/>
      <c r="AY859" s="4"/>
      <c r="AZ859" s="56"/>
      <c r="BA859" s="56"/>
      <c r="BB859" s="4"/>
      <c r="BC859" s="4"/>
      <c r="BD859" s="4"/>
      <c r="BE859" s="4"/>
      <c r="BF859" s="56"/>
      <c r="BG859" s="56"/>
      <c r="BH859" s="4"/>
      <c r="BI859" s="4"/>
      <c r="BJ859" s="4"/>
      <c r="BK859" s="4"/>
      <c r="BL859" s="56"/>
      <c r="BM859" s="56"/>
      <c r="BN859" s="4"/>
      <c r="BO859" s="4"/>
      <c r="BP859" s="4"/>
      <c r="BQ859" s="4"/>
      <c r="BR859" s="4"/>
      <c r="BS859" s="4"/>
    </row>
    <row r="860">
      <c r="A860" s="172"/>
      <c r="B860" s="4"/>
      <c r="C860" s="4"/>
      <c r="D860" s="4"/>
      <c r="E860" s="4"/>
      <c r="F860" s="171"/>
      <c r="G860" s="4"/>
      <c r="H860" s="4"/>
      <c r="I860" s="4"/>
      <c r="J860" s="4"/>
      <c r="K860" s="172"/>
      <c r="L860" s="4"/>
      <c r="M860" s="4"/>
      <c r="N860" s="4"/>
      <c r="O860" s="4"/>
      <c r="P860" s="171"/>
      <c r="Q860" s="4"/>
      <c r="R860" s="4"/>
      <c r="S860" s="4"/>
      <c r="T860" s="4"/>
      <c r="U860" s="172"/>
      <c r="V860" s="4"/>
      <c r="W860" s="4"/>
      <c r="X860" s="4"/>
      <c r="Y860" s="4"/>
      <c r="Z860" s="171"/>
      <c r="AA860" s="4"/>
      <c r="AB860" s="4"/>
      <c r="AC860" s="4"/>
      <c r="AD860" s="4"/>
      <c r="AE860" s="170"/>
      <c r="AF860" s="170"/>
      <c r="AG860" s="170"/>
      <c r="AH860" s="56"/>
      <c r="AI860" s="56"/>
      <c r="AJ860" s="4"/>
      <c r="AK860" s="4"/>
      <c r="AL860" s="4"/>
      <c r="AM860" s="4"/>
      <c r="AN860" s="56"/>
      <c r="AO860" s="56"/>
      <c r="AP860" s="4"/>
      <c r="AQ860" s="4"/>
      <c r="AR860" s="4"/>
      <c r="AS860" s="4"/>
      <c r="AT860" s="56"/>
      <c r="AU860" s="56"/>
      <c r="AV860" s="4"/>
      <c r="AW860" s="4"/>
      <c r="AX860" s="4"/>
      <c r="AY860" s="4"/>
      <c r="AZ860" s="56"/>
      <c r="BA860" s="56"/>
      <c r="BB860" s="4"/>
      <c r="BC860" s="4"/>
      <c r="BD860" s="4"/>
      <c r="BE860" s="4"/>
      <c r="BF860" s="56"/>
      <c r="BG860" s="56"/>
      <c r="BH860" s="4"/>
      <c r="BI860" s="4"/>
      <c r="BJ860" s="4"/>
      <c r="BK860" s="4"/>
      <c r="BL860" s="56"/>
      <c r="BM860" s="56"/>
      <c r="BN860" s="4"/>
      <c r="BO860" s="4"/>
      <c r="BP860" s="4"/>
      <c r="BQ860" s="4"/>
      <c r="BR860" s="4"/>
      <c r="BS860" s="4"/>
    </row>
    <row r="861">
      <c r="A861" s="172"/>
      <c r="B861" s="4"/>
      <c r="C861" s="4"/>
      <c r="D861" s="4"/>
      <c r="E861" s="4"/>
      <c r="F861" s="171"/>
      <c r="G861" s="4"/>
      <c r="H861" s="4"/>
      <c r="I861" s="4"/>
      <c r="J861" s="4"/>
      <c r="K861" s="172"/>
      <c r="L861" s="4"/>
      <c r="M861" s="4"/>
      <c r="N861" s="4"/>
      <c r="O861" s="4"/>
      <c r="P861" s="171"/>
      <c r="Q861" s="4"/>
      <c r="R861" s="4"/>
      <c r="S861" s="4"/>
      <c r="T861" s="4"/>
      <c r="U861" s="172"/>
      <c r="V861" s="4"/>
      <c r="W861" s="4"/>
      <c r="X861" s="4"/>
      <c r="Y861" s="4"/>
      <c r="Z861" s="171"/>
      <c r="AA861" s="4"/>
      <c r="AB861" s="4"/>
      <c r="AC861" s="4"/>
      <c r="AD861" s="4"/>
      <c r="AE861" s="170"/>
      <c r="AF861" s="170"/>
      <c r="AG861" s="170"/>
      <c r="AH861" s="56"/>
      <c r="AI861" s="56"/>
      <c r="AJ861" s="4"/>
      <c r="AK861" s="4"/>
      <c r="AL861" s="4"/>
      <c r="AM861" s="4"/>
      <c r="AN861" s="56"/>
      <c r="AO861" s="56"/>
      <c r="AP861" s="4"/>
      <c r="AQ861" s="4"/>
      <c r="AR861" s="4"/>
      <c r="AS861" s="4"/>
      <c r="AT861" s="56"/>
      <c r="AU861" s="56"/>
      <c r="AV861" s="4"/>
      <c r="AW861" s="4"/>
      <c r="AX861" s="4"/>
      <c r="AY861" s="4"/>
      <c r="AZ861" s="56"/>
      <c r="BA861" s="56"/>
      <c r="BB861" s="4"/>
      <c r="BC861" s="4"/>
      <c r="BD861" s="4"/>
      <c r="BE861" s="4"/>
      <c r="BF861" s="56"/>
      <c r="BG861" s="56"/>
      <c r="BH861" s="4"/>
      <c r="BI861" s="4"/>
      <c r="BJ861" s="4"/>
      <c r="BK861" s="4"/>
      <c r="BL861" s="56"/>
      <c r="BM861" s="56"/>
      <c r="BN861" s="4"/>
      <c r="BO861" s="4"/>
      <c r="BP861" s="4"/>
      <c r="BQ861" s="4"/>
      <c r="BR861" s="4"/>
      <c r="BS861" s="4"/>
    </row>
    <row r="862">
      <c r="A862" s="172"/>
      <c r="B862" s="4"/>
      <c r="C862" s="4"/>
      <c r="D862" s="4"/>
      <c r="E862" s="4"/>
      <c r="F862" s="171"/>
      <c r="G862" s="4"/>
      <c r="H862" s="4"/>
      <c r="I862" s="4"/>
      <c r="J862" s="4"/>
      <c r="K862" s="172"/>
      <c r="L862" s="4"/>
      <c r="M862" s="4"/>
      <c r="N862" s="4"/>
      <c r="O862" s="4"/>
      <c r="P862" s="171"/>
      <c r="Q862" s="4"/>
      <c r="R862" s="4"/>
      <c r="S862" s="4"/>
      <c r="T862" s="4"/>
      <c r="U862" s="172"/>
      <c r="V862" s="4"/>
      <c r="W862" s="4"/>
      <c r="X862" s="4"/>
      <c r="Y862" s="4"/>
      <c r="Z862" s="171"/>
      <c r="AA862" s="4"/>
      <c r="AB862" s="4"/>
      <c r="AC862" s="4"/>
      <c r="AD862" s="4"/>
      <c r="AE862" s="170"/>
      <c r="AF862" s="170"/>
      <c r="AG862" s="170"/>
      <c r="AH862" s="56"/>
      <c r="AI862" s="56"/>
      <c r="AJ862" s="4"/>
      <c r="AK862" s="4"/>
      <c r="AL862" s="4"/>
      <c r="AM862" s="4"/>
      <c r="AN862" s="56"/>
      <c r="AO862" s="56"/>
      <c r="AP862" s="4"/>
      <c r="AQ862" s="4"/>
      <c r="AR862" s="4"/>
      <c r="AS862" s="4"/>
      <c r="AT862" s="56"/>
      <c r="AU862" s="56"/>
      <c r="AV862" s="4"/>
      <c r="AW862" s="4"/>
      <c r="AX862" s="4"/>
      <c r="AY862" s="4"/>
      <c r="AZ862" s="56"/>
      <c r="BA862" s="56"/>
      <c r="BB862" s="4"/>
      <c r="BC862" s="4"/>
      <c r="BD862" s="4"/>
      <c r="BE862" s="4"/>
      <c r="BF862" s="56"/>
      <c r="BG862" s="56"/>
      <c r="BH862" s="4"/>
      <c r="BI862" s="4"/>
      <c r="BJ862" s="4"/>
      <c r="BK862" s="4"/>
      <c r="BL862" s="56"/>
      <c r="BM862" s="56"/>
      <c r="BN862" s="4"/>
      <c r="BO862" s="4"/>
      <c r="BP862" s="4"/>
      <c r="BQ862" s="4"/>
      <c r="BR862" s="4"/>
      <c r="BS862" s="4"/>
    </row>
    <row r="863">
      <c r="A863" s="172"/>
      <c r="B863" s="4"/>
      <c r="C863" s="4"/>
      <c r="D863" s="4"/>
      <c r="E863" s="4"/>
      <c r="F863" s="171"/>
      <c r="G863" s="4"/>
      <c r="H863" s="4"/>
      <c r="I863" s="4"/>
      <c r="J863" s="4"/>
      <c r="K863" s="172"/>
      <c r="L863" s="4"/>
      <c r="M863" s="4"/>
      <c r="N863" s="4"/>
      <c r="O863" s="4"/>
      <c r="P863" s="171"/>
      <c r="Q863" s="4"/>
      <c r="R863" s="4"/>
      <c r="S863" s="4"/>
      <c r="T863" s="4"/>
      <c r="U863" s="172"/>
      <c r="V863" s="4"/>
      <c r="W863" s="4"/>
      <c r="X863" s="4"/>
      <c r="Y863" s="4"/>
      <c r="Z863" s="171"/>
      <c r="AA863" s="4"/>
      <c r="AB863" s="4"/>
      <c r="AC863" s="4"/>
      <c r="AD863" s="4"/>
      <c r="AE863" s="170"/>
      <c r="AF863" s="170"/>
      <c r="AG863" s="170"/>
      <c r="AH863" s="56"/>
      <c r="AI863" s="56"/>
      <c r="AJ863" s="4"/>
      <c r="AK863" s="4"/>
      <c r="AL863" s="4"/>
      <c r="AM863" s="4"/>
      <c r="AN863" s="56"/>
      <c r="AO863" s="56"/>
      <c r="AP863" s="4"/>
      <c r="AQ863" s="4"/>
      <c r="AR863" s="4"/>
      <c r="AS863" s="4"/>
      <c r="AT863" s="56"/>
      <c r="AU863" s="56"/>
      <c r="AV863" s="4"/>
      <c r="AW863" s="4"/>
      <c r="AX863" s="4"/>
      <c r="AY863" s="4"/>
      <c r="AZ863" s="56"/>
      <c r="BA863" s="56"/>
      <c r="BB863" s="4"/>
      <c r="BC863" s="4"/>
      <c r="BD863" s="4"/>
      <c r="BE863" s="4"/>
      <c r="BF863" s="56"/>
      <c r="BG863" s="56"/>
      <c r="BH863" s="4"/>
      <c r="BI863" s="4"/>
      <c r="BJ863" s="4"/>
      <c r="BK863" s="4"/>
      <c r="BL863" s="56"/>
      <c r="BM863" s="56"/>
      <c r="BN863" s="4"/>
      <c r="BO863" s="4"/>
      <c r="BP863" s="4"/>
      <c r="BQ863" s="4"/>
      <c r="BR863" s="4"/>
      <c r="BS863" s="4"/>
    </row>
    <row r="864">
      <c r="A864" s="172"/>
      <c r="B864" s="4"/>
      <c r="C864" s="4"/>
      <c r="D864" s="4"/>
      <c r="E864" s="4"/>
      <c r="F864" s="171"/>
      <c r="G864" s="4"/>
      <c r="H864" s="4"/>
      <c r="I864" s="4"/>
      <c r="J864" s="4"/>
      <c r="K864" s="172"/>
      <c r="L864" s="4"/>
      <c r="M864" s="4"/>
      <c r="N864" s="4"/>
      <c r="O864" s="4"/>
      <c r="P864" s="171"/>
      <c r="Q864" s="4"/>
      <c r="R864" s="4"/>
      <c r="S864" s="4"/>
      <c r="T864" s="4"/>
      <c r="U864" s="172"/>
      <c r="V864" s="4"/>
      <c r="W864" s="4"/>
      <c r="X864" s="4"/>
      <c r="Y864" s="4"/>
      <c r="Z864" s="171"/>
      <c r="AA864" s="4"/>
      <c r="AB864" s="4"/>
      <c r="AC864" s="4"/>
      <c r="AD864" s="4"/>
      <c r="AE864" s="170"/>
      <c r="AF864" s="170"/>
      <c r="AG864" s="170"/>
      <c r="AH864" s="56"/>
      <c r="AI864" s="56"/>
      <c r="AJ864" s="4"/>
      <c r="AK864" s="4"/>
      <c r="AL864" s="4"/>
      <c r="AM864" s="4"/>
      <c r="AN864" s="56"/>
      <c r="AO864" s="56"/>
      <c r="AP864" s="4"/>
      <c r="AQ864" s="4"/>
      <c r="AR864" s="4"/>
      <c r="AS864" s="4"/>
      <c r="AT864" s="56"/>
      <c r="AU864" s="56"/>
      <c r="AV864" s="4"/>
      <c r="AW864" s="4"/>
      <c r="AX864" s="4"/>
      <c r="AY864" s="4"/>
      <c r="AZ864" s="56"/>
      <c r="BA864" s="56"/>
      <c r="BB864" s="4"/>
      <c r="BC864" s="4"/>
      <c r="BD864" s="4"/>
      <c r="BE864" s="4"/>
      <c r="BF864" s="56"/>
      <c r="BG864" s="56"/>
      <c r="BH864" s="4"/>
      <c r="BI864" s="4"/>
      <c r="BJ864" s="4"/>
      <c r="BK864" s="4"/>
      <c r="BL864" s="56"/>
      <c r="BM864" s="56"/>
      <c r="BN864" s="4"/>
      <c r="BO864" s="4"/>
      <c r="BP864" s="4"/>
      <c r="BQ864" s="4"/>
      <c r="BR864" s="4"/>
      <c r="BS864" s="4"/>
    </row>
    <row r="865">
      <c r="A865" s="172"/>
      <c r="B865" s="4"/>
      <c r="C865" s="4"/>
      <c r="D865" s="4"/>
      <c r="E865" s="4"/>
      <c r="F865" s="171"/>
      <c r="G865" s="4"/>
      <c r="H865" s="4"/>
      <c r="I865" s="4"/>
      <c r="J865" s="4"/>
      <c r="K865" s="172"/>
      <c r="L865" s="4"/>
      <c r="M865" s="4"/>
      <c r="N865" s="4"/>
      <c r="O865" s="4"/>
      <c r="P865" s="171"/>
      <c r="Q865" s="4"/>
      <c r="R865" s="4"/>
      <c r="S865" s="4"/>
      <c r="T865" s="4"/>
      <c r="U865" s="172"/>
      <c r="V865" s="4"/>
      <c r="W865" s="4"/>
      <c r="X865" s="4"/>
      <c r="Y865" s="4"/>
      <c r="Z865" s="171"/>
      <c r="AA865" s="4"/>
      <c r="AB865" s="4"/>
      <c r="AC865" s="4"/>
      <c r="AD865" s="4"/>
      <c r="AE865" s="170"/>
      <c r="AF865" s="170"/>
      <c r="AG865" s="170"/>
      <c r="AH865" s="56"/>
      <c r="AI865" s="56"/>
      <c r="AJ865" s="4"/>
      <c r="AK865" s="4"/>
      <c r="AL865" s="4"/>
      <c r="AM865" s="4"/>
      <c r="AN865" s="56"/>
      <c r="AO865" s="56"/>
      <c r="AP865" s="4"/>
      <c r="AQ865" s="4"/>
      <c r="AR865" s="4"/>
      <c r="AS865" s="4"/>
      <c r="AT865" s="56"/>
      <c r="AU865" s="56"/>
      <c r="AV865" s="4"/>
      <c r="AW865" s="4"/>
      <c r="AX865" s="4"/>
      <c r="AY865" s="4"/>
      <c r="AZ865" s="56"/>
      <c r="BA865" s="56"/>
      <c r="BB865" s="4"/>
      <c r="BC865" s="4"/>
      <c r="BD865" s="4"/>
      <c r="BE865" s="4"/>
      <c r="BF865" s="56"/>
      <c r="BG865" s="56"/>
      <c r="BH865" s="4"/>
      <c r="BI865" s="4"/>
      <c r="BJ865" s="4"/>
      <c r="BK865" s="4"/>
      <c r="BL865" s="56"/>
      <c r="BM865" s="56"/>
      <c r="BN865" s="4"/>
      <c r="BO865" s="4"/>
      <c r="BP865" s="4"/>
      <c r="BQ865" s="4"/>
      <c r="BR865" s="4"/>
      <c r="BS865" s="4"/>
    </row>
    <row r="866">
      <c r="A866" s="172"/>
      <c r="B866" s="4"/>
      <c r="C866" s="4"/>
      <c r="D866" s="4"/>
      <c r="E866" s="4"/>
      <c r="F866" s="171"/>
      <c r="G866" s="4"/>
      <c r="H866" s="4"/>
      <c r="I866" s="4"/>
      <c r="J866" s="4"/>
      <c r="K866" s="172"/>
      <c r="L866" s="4"/>
      <c r="M866" s="4"/>
      <c r="N866" s="4"/>
      <c r="O866" s="4"/>
      <c r="P866" s="171"/>
      <c r="Q866" s="4"/>
      <c r="R866" s="4"/>
      <c r="S866" s="4"/>
      <c r="T866" s="4"/>
      <c r="U866" s="172"/>
      <c r="V866" s="4"/>
      <c r="W866" s="4"/>
      <c r="X866" s="4"/>
      <c r="Y866" s="4"/>
      <c r="Z866" s="171"/>
      <c r="AA866" s="4"/>
      <c r="AB866" s="4"/>
      <c r="AC866" s="4"/>
      <c r="AD866" s="4"/>
      <c r="AE866" s="170"/>
      <c r="AF866" s="170"/>
      <c r="AG866" s="170"/>
      <c r="AH866" s="56"/>
      <c r="AI866" s="56"/>
      <c r="AJ866" s="4"/>
      <c r="AK866" s="4"/>
      <c r="AL866" s="4"/>
      <c r="AM866" s="4"/>
      <c r="AN866" s="56"/>
      <c r="AO866" s="56"/>
      <c r="AP866" s="4"/>
      <c r="AQ866" s="4"/>
      <c r="AR866" s="4"/>
      <c r="AS866" s="4"/>
      <c r="AT866" s="56"/>
      <c r="AU866" s="56"/>
      <c r="AV866" s="4"/>
      <c r="AW866" s="4"/>
      <c r="AX866" s="4"/>
      <c r="AY866" s="4"/>
      <c r="AZ866" s="56"/>
      <c r="BA866" s="56"/>
      <c r="BB866" s="4"/>
      <c r="BC866" s="4"/>
      <c r="BD866" s="4"/>
      <c r="BE866" s="4"/>
      <c r="BF866" s="56"/>
      <c r="BG866" s="56"/>
      <c r="BH866" s="4"/>
      <c r="BI866" s="4"/>
      <c r="BJ866" s="4"/>
      <c r="BK866" s="4"/>
      <c r="BL866" s="56"/>
      <c r="BM866" s="56"/>
      <c r="BN866" s="4"/>
      <c r="BO866" s="4"/>
      <c r="BP866" s="4"/>
      <c r="BQ866" s="4"/>
      <c r="BR866" s="4"/>
      <c r="BS866" s="4"/>
    </row>
    <row r="867">
      <c r="A867" s="172"/>
      <c r="B867" s="4"/>
      <c r="C867" s="4"/>
      <c r="D867" s="4"/>
      <c r="E867" s="4"/>
      <c r="F867" s="171"/>
      <c r="G867" s="4"/>
      <c r="H867" s="4"/>
      <c r="I867" s="4"/>
      <c r="J867" s="4"/>
      <c r="K867" s="172"/>
      <c r="L867" s="4"/>
      <c r="M867" s="4"/>
      <c r="N867" s="4"/>
      <c r="O867" s="4"/>
      <c r="P867" s="171"/>
      <c r="Q867" s="4"/>
      <c r="R867" s="4"/>
      <c r="S867" s="4"/>
      <c r="T867" s="4"/>
      <c r="U867" s="172"/>
      <c r="V867" s="4"/>
      <c r="W867" s="4"/>
      <c r="X867" s="4"/>
      <c r="Y867" s="4"/>
      <c r="Z867" s="171"/>
      <c r="AA867" s="4"/>
      <c r="AB867" s="4"/>
      <c r="AC867" s="4"/>
      <c r="AD867" s="4"/>
      <c r="AE867" s="170"/>
      <c r="AF867" s="170"/>
      <c r="AG867" s="170"/>
      <c r="AH867" s="56"/>
      <c r="AI867" s="56"/>
      <c r="AJ867" s="4"/>
      <c r="AK867" s="4"/>
      <c r="AL867" s="4"/>
      <c r="AM867" s="4"/>
      <c r="AN867" s="56"/>
      <c r="AO867" s="56"/>
      <c r="AP867" s="4"/>
      <c r="AQ867" s="4"/>
      <c r="AR867" s="4"/>
      <c r="AS867" s="4"/>
      <c r="AT867" s="56"/>
      <c r="AU867" s="56"/>
      <c r="AV867" s="4"/>
      <c r="AW867" s="4"/>
      <c r="AX867" s="4"/>
      <c r="AY867" s="4"/>
      <c r="AZ867" s="56"/>
      <c r="BA867" s="56"/>
      <c r="BB867" s="4"/>
      <c r="BC867" s="4"/>
      <c r="BD867" s="4"/>
      <c r="BE867" s="4"/>
      <c r="BF867" s="56"/>
      <c r="BG867" s="56"/>
      <c r="BH867" s="4"/>
      <c r="BI867" s="4"/>
      <c r="BJ867" s="4"/>
      <c r="BK867" s="4"/>
      <c r="BL867" s="56"/>
      <c r="BM867" s="56"/>
      <c r="BN867" s="4"/>
      <c r="BO867" s="4"/>
      <c r="BP867" s="4"/>
      <c r="BQ867" s="4"/>
      <c r="BR867" s="4"/>
      <c r="BS867" s="4"/>
    </row>
    <row r="868">
      <c r="A868" s="172"/>
      <c r="B868" s="4"/>
      <c r="C868" s="4"/>
      <c r="D868" s="4"/>
      <c r="E868" s="4"/>
      <c r="F868" s="171"/>
      <c r="G868" s="4"/>
      <c r="H868" s="4"/>
      <c r="I868" s="4"/>
      <c r="J868" s="4"/>
      <c r="K868" s="172"/>
      <c r="L868" s="4"/>
      <c r="M868" s="4"/>
      <c r="N868" s="4"/>
      <c r="O868" s="4"/>
      <c r="P868" s="171"/>
      <c r="Q868" s="4"/>
      <c r="R868" s="4"/>
      <c r="S868" s="4"/>
      <c r="T868" s="4"/>
      <c r="U868" s="172"/>
      <c r="V868" s="4"/>
      <c r="W868" s="4"/>
      <c r="X868" s="4"/>
      <c r="Y868" s="4"/>
      <c r="Z868" s="171"/>
      <c r="AA868" s="4"/>
      <c r="AB868" s="4"/>
      <c r="AC868" s="4"/>
      <c r="AD868" s="4"/>
      <c r="AE868" s="170"/>
      <c r="AF868" s="170"/>
      <c r="AG868" s="170"/>
      <c r="AH868" s="56"/>
      <c r="AI868" s="56"/>
      <c r="AJ868" s="4"/>
      <c r="AK868" s="4"/>
      <c r="AL868" s="4"/>
      <c r="AM868" s="4"/>
      <c r="AN868" s="56"/>
      <c r="AO868" s="56"/>
      <c r="AP868" s="4"/>
      <c r="AQ868" s="4"/>
      <c r="AR868" s="4"/>
      <c r="AS868" s="4"/>
      <c r="AT868" s="56"/>
      <c r="AU868" s="56"/>
      <c r="AV868" s="4"/>
      <c r="AW868" s="4"/>
      <c r="AX868" s="4"/>
      <c r="AY868" s="4"/>
      <c r="AZ868" s="56"/>
      <c r="BA868" s="56"/>
      <c r="BB868" s="4"/>
      <c r="BC868" s="4"/>
      <c r="BD868" s="4"/>
      <c r="BE868" s="4"/>
      <c r="BF868" s="56"/>
      <c r="BG868" s="56"/>
      <c r="BH868" s="4"/>
      <c r="BI868" s="4"/>
      <c r="BJ868" s="4"/>
      <c r="BK868" s="4"/>
      <c r="BL868" s="56"/>
      <c r="BM868" s="56"/>
      <c r="BN868" s="4"/>
      <c r="BO868" s="4"/>
      <c r="BP868" s="4"/>
      <c r="BQ868" s="4"/>
      <c r="BR868" s="4"/>
      <c r="BS868" s="4"/>
    </row>
    <row r="869">
      <c r="A869" s="172"/>
      <c r="B869" s="4"/>
      <c r="C869" s="4"/>
      <c r="D869" s="4"/>
      <c r="E869" s="4"/>
      <c r="F869" s="171"/>
      <c r="G869" s="4"/>
      <c r="H869" s="4"/>
      <c r="I869" s="4"/>
      <c r="J869" s="4"/>
      <c r="K869" s="172"/>
      <c r="L869" s="4"/>
      <c r="M869" s="4"/>
      <c r="N869" s="4"/>
      <c r="O869" s="4"/>
      <c r="P869" s="171"/>
      <c r="Q869" s="4"/>
      <c r="R869" s="4"/>
      <c r="S869" s="4"/>
      <c r="T869" s="4"/>
      <c r="U869" s="172"/>
      <c r="V869" s="4"/>
      <c r="W869" s="4"/>
      <c r="X869" s="4"/>
      <c r="Y869" s="4"/>
      <c r="Z869" s="171"/>
      <c r="AA869" s="4"/>
      <c r="AB869" s="4"/>
      <c r="AC869" s="4"/>
      <c r="AD869" s="4"/>
      <c r="AE869" s="170"/>
      <c r="AF869" s="170"/>
      <c r="AG869" s="170"/>
      <c r="AH869" s="56"/>
      <c r="AI869" s="56"/>
      <c r="AJ869" s="4"/>
      <c r="AK869" s="4"/>
      <c r="AL869" s="4"/>
      <c r="AM869" s="4"/>
      <c r="AN869" s="56"/>
      <c r="AO869" s="56"/>
      <c r="AP869" s="4"/>
      <c r="AQ869" s="4"/>
      <c r="AR869" s="4"/>
      <c r="AS869" s="4"/>
      <c r="AT869" s="56"/>
      <c r="AU869" s="56"/>
      <c r="AV869" s="4"/>
      <c r="AW869" s="4"/>
      <c r="AX869" s="4"/>
      <c r="AY869" s="4"/>
      <c r="AZ869" s="56"/>
      <c r="BA869" s="56"/>
      <c r="BB869" s="4"/>
      <c r="BC869" s="4"/>
      <c r="BD869" s="4"/>
      <c r="BE869" s="4"/>
      <c r="BF869" s="56"/>
      <c r="BG869" s="56"/>
      <c r="BH869" s="4"/>
      <c r="BI869" s="4"/>
      <c r="BJ869" s="4"/>
      <c r="BK869" s="4"/>
      <c r="BL869" s="56"/>
      <c r="BM869" s="56"/>
      <c r="BN869" s="4"/>
      <c r="BO869" s="4"/>
      <c r="BP869" s="4"/>
      <c r="BQ869" s="4"/>
      <c r="BR869" s="4"/>
      <c r="BS869" s="4"/>
    </row>
    <row r="870">
      <c r="A870" s="172"/>
      <c r="B870" s="4"/>
      <c r="C870" s="4"/>
      <c r="D870" s="4"/>
      <c r="E870" s="4"/>
      <c r="F870" s="171"/>
      <c r="G870" s="4"/>
      <c r="H870" s="4"/>
      <c r="I870" s="4"/>
      <c r="J870" s="4"/>
      <c r="K870" s="172"/>
      <c r="L870" s="4"/>
      <c r="M870" s="4"/>
      <c r="N870" s="4"/>
      <c r="O870" s="4"/>
      <c r="P870" s="171"/>
      <c r="Q870" s="4"/>
      <c r="R870" s="4"/>
      <c r="S870" s="4"/>
      <c r="T870" s="4"/>
      <c r="U870" s="172"/>
      <c r="V870" s="4"/>
      <c r="W870" s="4"/>
      <c r="X870" s="4"/>
      <c r="Y870" s="4"/>
      <c r="Z870" s="171"/>
      <c r="AA870" s="4"/>
      <c r="AB870" s="4"/>
      <c r="AC870" s="4"/>
      <c r="AD870" s="4"/>
      <c r="AE870" s="170"/>
      <c r="AF870" s="170"/>
      <c r="AG870" s="170"/>
      <c r="AH870" s="56"/>
      <c r="AI870" s="56"/>
      <c r="AJ870" s="4"/>
      <c r="AK870" s="4"/>
      <c r="AL870" s="4"/>
      <c r="AM870" s="4"/>
      <c r="AN870" s="56"/>
      <c r="AO870" s="56"/>
      <c r="AP870" s="4"/>
      <c r="AQ870" s="4"/>
      <c r="AR870" s="4"/>
      <c r="AS870" s="4"/>
      <c r="AT870" s="56"/>
      <c r="AU870" s="56"/>
      <c r="AV870" s="4"/>
      <c r="AW870" s="4"/>
      <c r="AX870" s="4"/>
      <c r="AY870" s="4"/>
      <c r="AZ870" s="56"/>
      <c r="BA870" s="56"/>
      <c r="BB870" s="4"/>
      <c r="BC870" s="4"/>
      <c r="BD870" s="4"/>
      <c r="BE870" s="4"/>
      <c r="BF870" s="56"/>
      <c r="BG870" s="56"/>
      <c r="BH870" s="4"/>
      <c r="BI870" s="4"/>
      <c r="BJ870" s="4"/>
      <c r="BK870" s="4"/>
      <c r="BL870" s="56"/>
      <c r="BM870" s="56"/>
      <c r="BN870" s="4"/>
      <c r="BO870" s="4"/>
      <c r="BP870" s="4"/>
      <c r="BQ870" s="4"/>
      <c r="BR870" s="4"/>
      <c r="BS870" s="4"/>
    </row>
    <row r="871">
      <c r="A871" s="172"/>
      <c r="B871" s="4"/>
      <c r="C871" s="4"/>
      <c r="D871" s="4"/>
      <c r="E871" s="4"/>
      <c r="F871" s="171"/>
      <c r="G871" s="4"/>
      <c r="H871" s="4"/>
      <c r="I871" s="4"/>
      <c r="J871" s="4"/>
      <c r="K871" s="172"/>
      <c r="L871" s="4"/>
      <c r="M871" s="4"/>
      <c r="N871" s="4"/>
      <c r="O871" s="4"/>
      <c r="P871" s="171"/>
      <c r="Q871" s="4"/>
      <c r="R871" s="4"/>
      <c r="S871" s="4"/>
      <c r="T871" s="4"/>
      <c r="U871" s="172"/>
      <c r="V871" s="4"/>
      <c r="W871" s="4"/>
      <c r="X871" s="4"/>
      <c r="Y871" s="4"/>
      <c r="Z871" s="171"/>
      <c r="AA871" s="4"/>
      <c r="AB871" s="4"/>
      <c r="AC871" s="4"/>
      <c r="AD871" s="4"/>
      <c r="AE871" s="170"/>
      <c r="AF871" s="170"/>
      <c r="AG871" s="170"/>
      <c r="AH871" s="56"/>
      <c r="AI871" s="56"/>
      <c r="AJ871" s="4"/>
      <c r="AK871" s="4"/>
      <c r="AL871" s="4"/>
      <c r="AM871" s="4"/>
      <c r="AN871" s="56"/>
      <c r="AO871" s="56"/>
      <c r="AP871" s="4"/>
      <c r="AQ871" s="4"/>
      <c r="AR871" s="4"/>
      <c r="AS871" s="4"/>
      <c r="AT871" s="56"/>
      <c r="AU871" s="56"/>
      <c r="AV871" s="4"/>
      <c r="AW871" s="4"/>
      <c r="AX871" s="4"/>
      <c r="AY871" s="4"/>
      <c r="AZ871" s="56"/>
      <c r="BA871" s="56"/>
      <c r="BB871" s="4"/>
      <c r="BC871" s="4"/>
      <c r="BD871" s="4"/>
      <c r="BE871" s="4"/>
      <c r="BF871" s="56"/>
      <c r="BG871" s="56"/>
      <c r="BH871" s="4"/>
      <c r="BI871" s="4"/>
      <c r="BJ871" s="4"/>
      <c r="BK871" s="4"/>
      <c r="BL871" s="56"/>
      <c r="BM871" s="56"/>
      <c r="BN871" s="4"/>
      <c r="BO871" s="4"/>
      <c r="BP871" s="4"/>
      <c r="BQ871" s="4"/>
      <c r="BR871" s="4"/>
      <c r="BS871" s="4"/>
    </row>
    <row r="872">
      <c r="A872" s="172"/>
      <c r="B872" s="4"/>
      <c r="C872" s="4"/>
      <c r="D872" s="4"/>
      <c r="E872" s="4"/>
      <c r="F872" s="171"/>
      <c r="G872" s="4"/>
      <c r="H872" s="4"/>
      <c r="I872" s="4"/>
      <c r="J872" s="4"/>
      <c r="K872" s="172"/>
      <c r="L872" s="4"/>
      <c r="M872" s="4"/>
      <c r="N872" s="4"/>
      <c r="O872" s="4"/>
      <c r="P872" s="171"/>
      <c r="Q872" s="4"/>
      <c r="R872" s="4"/>
      <c r="S872" s="4"/>
      <c r="T872" s="4"/>
      <c r="U872" s="172"/>
      <c r="V872" s="4"/>
      <c r="W872" s="4"/>
      <c r="X872" s="4"/>
      <c r="Y872" s="4"/>
      <c r="Z872" s="171"/>
      <c r="AA872" s="4"/>
      <c r="AB872" s="4"/>
      <c r="AC872" s="4"/>
      <c r="AD872" s="4"/>
      <c r="AE872" s="170"/>
      <c r="AF872" s="170"/>
      <c r="AG872" s="170"/>
      <c r="AH872" s="56"/>
      <c r="AI872" s="56"/>
      <c r="AJ872" s="4"/>
      <c r="AK872" s="4"/>
      <c r="AL872" s="4"/>
      <c r="AM872" s="4"/>
      <c r="AN872" s="56"/>
      <c r="AO872" s="56"/>
      <c r="AP872" s="4"/>
      <c r="AQ872" s="4"/>
      <c r="AR872" s="4"/>
      <c r="AS872" s="4"/>
      <c r="AT872" s="56"/>
      <c r="AU872" s="56"/>
      <c r="AV872" s="4"/>
      <c r="AW872" s="4"/>
      <c r="AX872" s="4"/>
      <c r="AY872" s="4"/>
      <c r="AZ872" s="56"/>
      <c r="BA872" s="56"/>
      <c r="BB872" s="4"/>
      <c r="BC872" s="4"/>
      <c r="BD872" s="4"/>
      <c r="BE872" s="4"/>
      <c r="BF872" s="56"/>
      <c r="BG872" s="56"/>
      <c r="BH872" s="4"/>
      <c r="BI872" s="4"/>
      <c r="BJ872" s="4"/>
      <c r="BK872" s="4"/>
      <c r="BL872" s="56"/>
      <c r="BM872" s="56"/>
      <c r="BN872" s="4"/>
      <c r="BO872" s="4"/>
      <c r="BP872" s="4"/>
      <c r="BQ872" s="4"/>
      <c r="BR872" s="4"/>
      <c r="BS872" s="4"/>
    </row>
    <row r="873">
      <c r="A873" s="172"/>
      <c r="B873" s="4"/>
      <c r="C873" s="4"/>
      <c r="D873" s="4"/>
      <c r="E873" s="4"/>
      <c r="F873" s="171"/>
      <c r="G873" s="4"/>
      <c r="H873" s="4"/>
      <c r="I873" s="4"/>
      <c r="J873" s="4"/>
      <c r="K873" s="172"/>
      <c r="L873" s="4"/>
      <c r="M873" s="4"/>
      <c r="N873" s="4"/>
      <c r="O873" s="4"/>
      <c r="P873" s="171"/>
      <c r="Q873" s="4"/>
      <c r="R873" s="4"/>
      <c r="S873" s="4"/>
      <c r="T873" s="4"/>
      <c r="U873" s="172"/>
      <c r="V873" s="4"/>
      <c r="W873" s="4"/>
      <c r="X873" s="4"/>
      <c r="Y873" s="4"/>
      <c r="Z873" s="171"/>
      <c r="AA873" s="4"/>
      <c r="AB873" s="4"/>
      <c r="AC873" s="4"/>
      <c r="AD873" s="4"/>
      <c r="AE873" s="170"/>
      <c r="AF873" s="170"/>
      <c r="AG873" s="170"/>
      <c r="AH873" s="56"/>
      <c r="AI873" s="56"/>
      <c r="AJ873" s="4"/>
      <c r="AK873" s="4"/>
      <c r="AL873" s="4"/>
      <c r="AM873" s="4"/>
      <c r="AN873" s="56"/>
      <c r="AO873" s="56"/>
      <c r="AP873" s="4"/>
      <c r="AQ873" s="4"/>
      <c r="AR873" s="4"/>
      <c r="AS873" s="4"/>
      <c r="AT873" s="56"/>
      <c r="AU873" s="56"/>
      <c r="AV873" s="4"/>
      <c r="AW873" s="4"/>
      <c r="AX873" s="4"/>
      <c r="AY873" s="4"/>
      <c r="AZ873" s="56"/>
      <c r="BA873" s="56"/>
      <c r="BB873" s="4"/>
      <c r="BC873" s="4"/>
      <c r="BD873" s="4"/>
      <c r="BE873" s="4"/>
      <c r="BF873" s="56"/>
      <c r="BG873" s="56"/>
      <c r="BH873" s="4"/>
      <c r="BI873" s="4"/>
      <c r="BJ873" s="4"/>
      <c r="BK873" s="4"/>
      <c r="BL873" s="56"/>
      <c r="BM873" s="56"/>
      <c r="BN873" s="4"/>
      <c r="BO873" s="4"/>
      <c r="BP873" s="4"/>
      <c r="BQ873" s="4"/>
      <c r="BR873" s="4"/>
      <c r="BS873" s="4"/>
    </row>
    <row r="874">
      <c r="A874" s="172"/>
      <c r="B874" s="4"/>
      <c r="C874" s="4"/>
      <c r="D874" s="4"/>
      <c r="E874" s="4"/>
      <c r="F874" s="171"/>
      <c r="G874" s="4"/>
      <c r="H874" s="4"/>
      <c r="I874" s="4"/>
      <c r="J874" s="4"/>
      <c r="K874" s="172"/>
      <c r="L874" s="4"/>
      <c r="M874" s="4"/>
      <c r="N874" s="4"/>
      <c r="O874" s="4"/>
      <c r="P874" s="171"/>
      <c r="Q874" s="4"/>
      <c r="R874" s="4"/>
      <c r="S874" s="4"/>
      <c r="T874" s="4"/>
      <c r="U874" s="172"/>
      <c r="V874" s="4"/>
      <c r="W874" s="4"/>
      <c r="X874" s="4"/>
      <c r="Y874" s="4"/>
      <c r="Z874" s="171"/>
      <c r="AA874" s="4"/>
      <c r="AB874" s="4"/>
      <c r="AC874" s="4"/>
      <c r="AD874" s="4"/>
      <c r="AE874" s="170"/>
      <c r="AF874" s="170"/>
      <c r="AG874" s="170"/>
      <c r="AH874" s="56"/>
      <c r="AI874" s="56"/>
      <c r="AJ874" s="4"/>
      <c r="AK874" s="4"/>
      <c r="AL874" s="4"/>
      <c r="AM874" s="4"/>
      <c r="AN874" s="56"/>
      <c r="AO874" s="56"/>
      <c r="AP874" s="4"/>
      <c r="AQ874" s="4"/>
      <c r="AR874" s="4"/>
      <c r="AS874" s="4"/>
      <c r="AT874" s="56"/>
      <c r="AU874" s="56"/>
      <c r="AV874" s="4"/>
      <c r="AW874" s="4"/>
      <c r="AX874" s="4"/>
      <c r="AY874" s="4"/>
      <c r="AZ874" s="56"/>
      <c r="BA874" s="56"/>
      <c r="BB874" s="4"/>
      <c r="BC874" s="4"/>
      <c r="BD874" s="4"/>
      <c r="BE874" s="4"/>
      <c r="BF874" s="56"/>
      <c r="BG874" s="56"/>
      <c r="BH874" s="4"/>
      <c r="BI874" s="4"/>
      <c r="BJ874" s="4"/>
      <c r="BK874" s="4"/>
      <c r="BL874" s="56"/>
      <c r="BM874" s="56"/>
      <c r="BN874" s="4"/>
      <c r="BO874" s="4"/>
      <c r="BP874" s="4"/>
      <c r="BQ874" s="4"/>
      <c r="BR874" s="4"/>
      <c r="BS874" s="4"/>
    </row>
    <row r="875">
      <c r="A875" s="172"/>
      <c r="B875" s="4"/>
      <c r="C875" s="4"/>
      <c r="D875" s="4"/>
      <c r="E875" s="4"/>
      <c r="F875" s="171"/>
      <c r="G875" s="4"/>
      <c r="H875" s="4"/>
      <c r="I875" s="4"/>
      <c r="J875" s="4"/>
      <c r="K875" s="172"/>
      <c r="L875" s="4"/>
      <c r="M875" s="4"/>
      <c r="N875" s="4"/>
      <c r="O875" s="4"/>
      <c r="P875" s="171"/>
      <c r="Q875" s="4"/>
      <c r="R875" s="4"/>
      <c r="S875" s="4"/>
      <c r="T875" s="4"/>
      <c r="U875" s="172"/>
      <c r="V875" s="4"/>
      <c r="W875" s="4"/>
      <c r="X875" s="4"/>
      <c r="Y875" s="4"/>
      <c r="Z875" s="171"/>
      <c r="AA875" s="4"/>
      <c r="AB875" s="4"/>
      <c r="AC875" s="4"/>
      <c r="AD875" s="4"/>
      <c r="AE875" s="170"/>
      <c r="AF875" s="170"/>
      <c r="AG875" s="170"/>
      <c r="AH875" s="56"/>
      <c r="AI875" s="56"/>
      <c r="AJ875" s="4"/>
      <c r="AK875" s="4"/>
      <c r="AL875" s="4"/>
      <c r="AM875" s="4"/>
      <c r="AN875" s="56"/>
      <c r="AO875" s="56"/>
      <c r="AP875" s="4"/>
      <c r="AQ875" s="4"/>
      <c r="AR875" s="4"/>
      <c r="AS875" s="4"/>
      <c r="AT875" s="56"/>
      <c r="AU875" s="56"/>
      <c r="AV875" s="4"/>
      <c r="AW875" s="4"/>
      <c r="AX875" s="4"/>
      <c r="AY875" s="4"/>
      <c r="AZ875" s="56"/>
      <c r="BA875" s="56"/>
      <c r="BB875" s="4"/>
      <c r="BC875" s="4"/>
      <c r="BD875" s="4"/>
      <c r="BE875" s="4"/>
      <c r="BF875" s="56"/>
      <c r="BG875" s="56"/>
      <c r="BH875" s="4"/>
      <c r="BI875" s="4"/>
      <c r="BJ875" s="4"/>
      <c r="BK875" s="4"/>
      <c r="BL875" s="56"/>
      <c r="BM875" s="56"/>
      <c r="BN875" s="4"/>
      <c r="BO875" s="4"/>
      <c r="BP875" s="4"/>
      <c r="BQ875" s="4"/>
      <c r="BR875" s="4"/>
      <c r="BS875" s="4"/>
    </row>
    <row r="876">
      <c r="A876" s="172"/>
      <c r="B876" s="4"/>
      <c r="C876" s="4"/>
      <c r="D876" s="4"/>
      <c r="E876" s="4"/>
      <c r="F876" s="171"/>
      <c r="G876" s="4"/>
      <c r="H876" s="4"/>
      <c r="I876" s="4"/>
      <c r="J876" s="4"/>
      <c r="K876" s="172"/>
      <c r="L876" s="4"/>
      <c r="M876" s="4"/>
      <c r="N876" s="4"/>
      <c r="O876" s="4"/>
      <c r="P876" s="171"/>
      <c r="Q876" s="4"/>
      <c r="R876" s="4"/>
      <c r="S876" s="4"/>
      <c r="T876" s="4"/>
      <c r="U876" s="172"/>
      <c r="V876" s="4"/>
      <c r="W876" s="4"/>
      <c r="X876" s="4"/>
      <c r="Y876" s="4"/>
      <c r="Z876" s="171"/>
      <c r="AA876" s="4"/>
      <c r="AB876" s="4"/>
      <c r="AC876" s="4"/>
      <c r="AD876" s="4"/>
      <c r="AE876" s="170"/>
      <c r="AF876" s="170"/>
      <c r="AG876" s="170"/>
      <c r="AH876" s="56"/>
      <c r="AI876" s="56"/>
      <c r="AJ876" s="4"/>
      <c r="AK876" s="4"/>
      <c r="AL876" s="4"/>
      <c r="AM876" s="4"/>
      <c r="AN876" s="56"/>
      <c r="AO876" s="56"/>
      <c r="AP876" s="4"/>
      <c r="AQ876" s="4"/>
      <c r="AR876" s="4"/>
      <c r="AS876" s="4"/>
      <c r="AT876" s="56"/>
      <c r="AU876" s="56"/>
      <c r="AV876" s="4"/>
      <c r="AW876" s="4"/>
      <c r="AX876" s="4"/>
      <c r="AY876" s="4"/>
      <c r="AZ876" s="56"/>
      <c r="BA876" s="56"/>
      <c r="BB876" s="4"/>
      <c r="BC876" s="4"/>
      <c r="BD876" s="4"/>
      <c r="BE876" s="4"/>
      <c r="BF876" s="56"/>
      <c r="BG876" s="56"/>
      <c r="BH876" s="4"/>
      <c r="BI876" s="4"/>
      <c r="BJ876" s="4"/>
      <c r="BK876" s="4"/>
      <c r="BL876" s="56"/>
      <c r="BM876" s="56"/>
      <c r="BN876" s="4"/>
      <c r="BO876" s="4"/>
      <c r="BP876" s="4"/>
      <c r="BQ876" s="4"/>
      <c r="BR876" s="4"/>
      <c r="BS876" s="4"/>
    </row>
    <row r="877">
      <c r="A877" s="172"/>
      <c r="B877" s="4"/>
      <c r="C877" s="4"/>
      <c r="D877" s="4"/>
      <c r="E877" s="4"/>
      <c r="F877" s="171"/>
      <c r="G877" s="4"/>
      <c r="H877" s="4"/>
      <c r="I877" s="4"/>
      <c r="J877" s="4"/>
      <c r="K877" s="172"/>
      <c r="L877" s="4"/>
      <c r="M877" s="4"/>
      <c r="N877" s="4"/>
      <c r="O877" s="4"/>
      <c r="P877" s="171"/>
      <c r="Q877" s="4"/>
      <c r="R877" s="4"/>
      <c r="S877" s="4"/>
      <c r="T877" s="4"/>
      <c r="U877" s="172"/>
      <c r="V877" s="4"/>
      <c r="W877" s="4"/>
      <c r="X877" s="4"/>
      <c r="Y877" s="4"/>
      <c r="Z877" s="171"/>
      <c r="AA877" s="4"/>
      <c r="AB877" s="4"/>
      <c r="AC877" s="4"/>
      <c r="AD877" s="4"/>
      <c r="AE877" s="170"/>
      <c r="AF877" s="170"/>
      <c r="AG877" s="170"/>
      <c r="AH877" s="56"/>
      <c r="AI877" s="56"/>
      <c r="AJ877" s="4"/>
      <c r="AK877" s="4"/>
      <c r="AL877" s="4"/>
      <c r="AM877" s="4"/>
      <c r="AN877" s="56"/>
      <c r="AO877" s="56"/>
      <c r="AP877" s="4"/>
      <c r="AQ877" s="4"/>
      <c r="AR877" s="4"/>
      <c r="AS877" s="4"/>
      <c r="AT877" s="56"/>
      <c r="AU877" s="56"/>
      <c r="AV877" s="4"/>
      <c r="AW877" s="4"/>
      <c r="AX877" s="4"/>
      <c r="AY877" s="4"/>
      <c r="AZ877" s="56"/>
      <c r="BA877" s="56"/>
      <c r="BB877" s="4"/>
      <c r="BC877" s="4"/>
      <c r="BD877" s="4"/>
      <c r="BE877" s="4"/>
      <c r="BF877" s="56"/>
      <c r="BG877" s="56"/>
      <c r="BH877" s="4"/>
      <c r="BI877" s="4"/>
      <c r="BJ877" s="4"/>
      <c r="BK877" s="4"/>
      <c r="BL877" s="56"/>
      <c r="BM877" s="56"/>
      <c r="BN877" s="4"/>
      <c r="BO877" s="4"/>
      <c r="BP877" s="4"/>
      <c r="BQ877" s="4"/>
      <c r="BR877" s="4"/>
      <c r="BS877" s="4"/>
    </row>
    <row r="878">
      <c r="A878" s="172"/>
      <c r="B878" s="4"/>
      <c r="C878" s="4"/>
      <c r="D878" s="4"/>
      <c r="E878" s="4"/>
      <c r="F878" s="171"/>
      <c r="G878" s="4"/>
      <c r="H878" s="4"/>
      <c r="I878" s="4"/>
      <c r="J878" s="4"/>
      <c r="K878" s="172"/>
      <c r="L878" s="4"/>
      <c r="M878" s="4"/>
      <c r="N878" s="4"/>
      <c r="O878" s="4"/>
      <c r="P878" s="171"/>
      <c r="Q878" s="4"/>
      <c r="R878" s="4"/>
      <c r="S878" s="4"/>
      <c r="T878" s="4"/>
      <c r="U878" s="172"/>
      <c r="V878" s="4"/>
      <c r="W878" s="4"/>
      <c r="X878" s="4"/>
      <c r="Y878" s="4"/>
      <c r="Z878" s="171"/>
      <c r="AA878" s="4"/>
      <c r="AB878" s="4"/>
      <c r="AC878" s="4"/>
      <c r="AD878" s="4"/>
      <c r="AE878" s="170"/>
      <c r="AF878" s="170"/>
      <c r="AG878" s="170"/>
      <c r="AH878" s="56"/>
      <c r="AI878" s="56"/>
      <c r="AJ878" s="4"/>
      <c r="AK878" s="4"/>
      <c r="AL878" s="4"/>
      <c r="AM878" s="4"/>
      <c r="AN878" s="56"/>
      <c r="AO878" s="56"/>
      <c r="AP878" s="4"/>
      <c r="AQ878" s="4"/>
      <c r="AR878" s="4"/>
      <c r="AS878" s="4"/>
      <c r="AT878" s="56"/>
      <c r="AU878" s="56"/>
      <c r="AV878" s="4"/>
      <c r="AW878" s="4"/>
      <c r="AX878" s="4"/>
      <c r="AY878" s="4"/>
      <c r="AZ878" s="56"/>
      <c r="BA878" s="56"/>
      <c r="BB878" s="4"/>
      <c r="BC878" s="4"/>
      <c r="BD878" s="4"/>
      <c r="BE878" s="4"/>
      <c r="BF878" s="56"/>
      <c r="BG878" s="56"/>
      <c r="BH878" s="4"/>
      <c r="BI878" s="4"/>
      <c r="BJ878" s="4"/>
      <c r="BK878" s="4"/>
      <c r="BL878" s="56"/>
      <c r="BM878" s="56"/>
      <c r="BN878" s="4"/>
      <c r="BO878" s="4"/>
      <c r="BP878" s="4"/>
      <c r="BQ878" s="4"/>
      <c r="BR878" s="4"/>
      <c r="BS878" s="4"/>
    </row>
    <row r="879">
      <c r="A879" s="172"/>
      <c r="B879" s="4"/>
      <c r="C879" s="4"/>
      <c r="D879" s="4"/>
      <c r="E879" s="4"/>
      <c r="F879" s="171"/>
      <c r="G879" s="4"/>
      <c r="H879" s="4"/>
      <c r="I879" s="4"/>
      <c r="J879" s="4"/>
      <c r="K879" s="172"/>
      <c r="L879" s="4"/>
      <c r="M879" s="4"/>
      <c r="N879" s="4"/>
      <c r="O879" s="4"/>
      <c r="P879" s="171"/>
      <c r="Q879" s="4"/>
      <c r="R879" s="4"/>
      <c r="S879" s="4"/>
      <c r="T879" s="4"/>
      <c r="U879" s="172"/>
      <c r="V879" s="4"/>
      <c r="W879" s="4"/>
      <c r="X879" s="4"/>
      <c r="Y879" s="4"/>
      <c r="Z879" s="171"/>
      <c r="AA879" s="4"/>
      <c r="AB879" s="4"/>
      <c r="AC879" s="4"/>
      <c r="AD879" s="4"/>
      <c r="AE879" s="170"/>
      <c r="AF879" s="170"/>
      <c r="AG879" s="170"/>
      <c r="AH879" s="56"/>
      <c r="AI879" s="56"/>
      <c r="AJ879" s="4"/>
      <c r="AK879" s="4"/>
      <c r="AL879" s="4"/>
      <c r="AM879" s="4"/>
      <c r="AN879" s="56"/>
      <c r="AO879" s="56"/>
      <c r="AP879" s="4"/>
      <c r="AQ879" s="4"/>
      <c r="AR879" s="4"/>
      <c r="AS879" s="4"/>
      <c r="AT879" s="56"/>
      <c r="AU879" s="56"/>
      <c r="AV879" s="4"/>
      <c r="AW879" s="4"/>
      <c r="AX879" s="4"/>
      <c r="AY879" s="4"/>
      <c r="AZ879" s="56"/>
      <c r="BA879" s="56"/>
      <c r="BB879" s="4"/>
      <c r="BC879" s="4"/>
      <c r="BD879" s="4"/>
      <c r="BE879" s="4"/>
      <c r="BF879" s="56"/>
      <c r="BG879" s="56"/>
      <c r="BH879" s="4"/>
      <c r="BI879" s="4"/>
      <c r="BJ879" s="4"/>
      <c r="BK879" s="4"/>
      <c r="BL879" s="56"/>
      <c r="BM879" s="56"/>
      <c r="BN879" s="4"/>
      <c r="BO879" s="4"/>
      <c r="BP879" s="4"/>
      <c r="BQ879" s="4"/>
      <c r="BR879" s="4"/>
      <c r="BS879" s="4"/>
    </row>
    <row r="880">
      <c r="A880" s="172"/>
      <c r="B880" s="4"/>
      <c r="C880" s="4"/>
      <c r="D880" s="4"/>
      <c r="E880" s="4"/>
      <c r="F880" s="171"/>
      <c r="G880" s="4"/>
      <c r="H880" s="4"/>
      <c r="I880" s="4"/>
      <c r="J880" s="4"/>
      <c r="K880" s="172"/>
      <c r="L880" s="4"/>
      <c r="M880" s="4"/>
      <c r="N880" s="4"/>
      <c r="O880" s="4"/>
      <c r="P880" s="171"/>
      <c r="Q880" s="4"/>
      <c r="R880" s="4"/>
      <c r="S880" s="4"/>
      <c r="T880" s="4"/>
      <c r="U880" s="172"/>
      <c r="V880" s="4"/>
      <c r="W880" s="4"/>
      <c r="X880" s="4"/>
      <c r="Y880" s="4"/>
      <c r="Z880" s="171"/>
      <c r="AA880" s="4"/>
      <c r="AB880" s="4"/>
      <c r="AC880" s="4"/>
      <c r="AD880" s="4"/>
      <c r="AE880" s="170"/>
      <c r="AF880" s="170"/>
      <c r="AG880" s="170"/>
      <c r="AH880" s="56"/>
      <c r="AI880" s="56"/>
      <c r="AJ880" s="4"/>
      <c r="AK880" s="4"/>
      <c r="AL880" s="4"/>
      <c r="AM880" s="4"/>
      <c r="AN880" s="56"/>
      <c r="AO880" s="56"/>
      <c r="AP880" s="4"/>
      <c r="AQ880" s="4"/>
      <c r="AR880" s="4"/>
      <c r="AS880" s="4"/>
      <c r="AT880" s="56"/>
      <c r="AU880" s="56"/>
      <c r="AV880" s="4"/>
      <c r="AW880" s="4"/>
      <c r="AX880" s="4"/>
      <c r="AY880" s="4"/>
      <c r="AZ880" s="56"/>
      <c r="BA880" s="56"/>
      <c r="BB880" s="4"/>
      <c r="BC880" s="4"/>
      <c r="BD880" s="4"/>
      <c r="BE880" s="4"/>
      <c r="BF880" s="56"/>
      <c r="BG880" s="56"/>
      <c r="BH880" s="4"/>
      <c r="BI880" s="4"/>
      <c r="BJ880" s="4"/>
      <c r="BK880" s="4"/>
      <c r="BL880" s="56"/>
      <c r="BM880" s="56"/>
      <c r="BN880" s="4"/>
      <c r="BO880" s="4"/>
      <c r="BP880" s="4"/>
      <c r="BQ880" s="4"/>
      <c r="BR880" s="4"/>
      <c r="BS880" s="4"/>
    </row>
    <row r="881">
      <c r="A881" s="172"/>
      <c r="B881" s="4"/>
      <c r="C881" s="4"/>
      <c r="D881" s="4"/>
      <c r="E881" s="4"/>
      <c r="F881" s="171"/>
      <c r="G881" s="4"/>
      <c r="H881" s="4"/>
      <c r="I881" s="4"/>
      <c r="J881" s="4"/>
      <c r="K881" s="172"/>
      <c r="L881" s="4"/>
      <c r="M881" s="4"/>
      <c r="N881" s="4"/>
      <c r="O881" s="4"/>
      <c r="P881" s="171"/>
      <c r="Q881" s="4"/>
      <c r="R881" s="4"/>
      <c r="S881" s="4"/>
      <c r="T881" s="4"/>
      <c r="U881" s="172"/>
      <c r="V881" s="4"/>
      <c r="W881" s="4"/>
      <c r="X881" s="4"/>
      <c r="Y881" s="4"/>
      <c r="Z881" s="171"/>
      <c r="AA881" s="4"/>
      <c r="AB881" s="4"/>
      <c r="AC881" s="4"/>
      <c r="AD881" s="4"/>
      <c r="AE881" s="170"/>
      <c r="AF881" s="170"/>
      <c r="AG881" s="170"/>
      <c r="AH881" s="56"/>
      <c r="AI881" s="56"/>
      <c r="AJ881" s="4"/>
      <c r="AK881" s="4"/>
      <c r="AL881" s="4"/>
      <c r="AM881" s="4"/>
      <c r="AN881" s="56"/>
      <c r="AO881" s="56"/>
      <c r="AP881" s="4"/>
      <c r="AQ881" s="4"/>
      <c r="AR881" s="4"/>
      <c r="AS881" s="4"/>
      <c r="AT881" s="56"/>
      <c r="AU881" s="56"/>
      <c r="AV881" s="4"/>
      <c r="AW881" s="4"/>
      <c r="AX881" s="4"/>
      <c r="AY881" s="4"/>
      <c r="AZ881" s="56"/>
      <c r="BA881" s="56"/>
      <c r="BB881" s="4"/>
      <c r="BC881" s="4"/>
      <c r="BD881" s="4"/>
      <c r="BE881" s="4"/>
      <c r="BF881" s="56"/>
      <c r="BG881" s="56"/>
      <c r="BH881" s="4"/>
      <c r="BI881" s="4"/>
      <c r="BJ881" s="4"/>
      <c r="BK881" s="4"/>
      <c r="BL881" s="56"/>
      <c r="BM881" s="56"/>
      <c r="BN881" s="4"/>
      <c r="BO881" s="4"/>
      <c r="BP881" s="4"/>
      <c r="BQ881" s="4"/>
      <c r="BR881" s="4"/>
      <c r="BS881" s="4"/>
    </row>
    <row r="882">
      <c r="A882" s="172"/>
      <c r="B882" s="4"/>
      <c r="C882" s="4"/>
      <c r="D882" s="4"/>
      <c r="E882" s="4"/>
      <c r="F882" s="171"/>
      <c r="G882" s="4"/>
      <c r="H882" s="4"/>
      <c r="I882" s="4"/>
      <c r="J882" s="4"/>
      <c r="K882" s="172"/>
      <c r="L882" s="4"/>
      <c r="M882" s="4"/>
      <c r="N882" s="4"/>
      <c r="O882" s="4"/>
      <c r="P882" s="171"/>
      <c r="Q882" s="4"/>
      <c r="R882" s="4"/>
      <c r="S882" s="4"/>
      <c r="T882" s="4"/>
      <c r="U882" s="172"/>
      <c r="V882" s="4"/>
      <c r="W882" s="4"/>
      <c r="X882" s="4"/>
      <c r="Y882" s="4"/>
      <c r="Z882" s="171"/>
      <c r="AA882" s="4"/>
      <c r="AB882" s="4"/>
      <c r="AC882" s="4"/>
      <c r="AD882" s="4"/>
      <c r="AE882" s="170"/>
      <c r="AF882" s="170"/>
      <c r="AG882" s="170"/>
      <c r="AH882" s="56"/>
      <c r="AI882" s="56"/>
      <c r="AJ882" s="4"/>
      <c r="AK882" s="4"/>
      <c r="AL882" s="4"/>
      <c r="AM882" s="4"/>
      <c r="AN882" s="56"/>
      <c r="AO882" s="56"/>
      <c r="AP882" s="4"/>
      <c r="AQ882" s="4"/>
      <c r="AR882" s="4"/>
      <c r="AS882" s="4"/>
      <c r="AT882" s="56"/>
      <c r="AU882" s="56"/>
      <c r="AV882" s="4"/>
      <c r="AW882" s="4"/>
      <c r="AX882" s="4"/>
      <c r="AY882" s="4"/>
      <c r="AZ882" s="56"/>
      <c r="BA882" s="56"/>
      <c r="BB882" s="4"/>
      <c r="BC882" s="4"/>
      <c r="BD882" s="4"/>
      <c r="BE882" s="4"/>
      <c r="BF882" s="56"/>
      <c r="BG882" s="56"/>
      <c r="BH882" s="4"/>
      <c r="BI882" s="4"/>
      <c r="BJ882" s="4"/>
      <c r="BK882" s="4"/>
      <c r="BL882" s="56"/>
      <c r="BM882" s="56"/>
      <c r="BN882" s="4"/>
      <c r="BO882" s="4"/>
      <c r="BP882" s="4"/>
      <c r="BQ882" s="4"/>
      <c r="BR882" s="4"/>
      <c r="BS882" s="4"/>
    </row>
    <row r="883">
      <c r="A883" s="172"/>
      <c r="B883" s="4"/>
      <c r="C883" s="4"/>
      <c r="D883" s="4"/>
      <c r="E883" s="4"/>
      <c r="F883" s="171"/>
      <c r="G883" s="4"/>
      <c r="H883" s="4"/>
      <c r="I883" s="4"/>
      <c r="J883" s="4"/>
      <c r="K883" s="172"/>
      <c r="L883" s="4"/>
      <c r="M883" s="4"/>
      <c r="N883" s="4"/>
      <c r="O883" s="4"/>
      <c r="P883" s="171"/>
      <c r="Q883" s="4"/>
      <c r="R883" s="4"/>
      <c r="S883" s="4"/>
      <c r="T883" s="4"/>
      <c r="U883" s="172"/>
      <c r="V883" s="4"/>
      <c r="W883" s="4"/>
      <c r="X883" s="4"/>
      <c r="Y883" s="4"/>
      <c r="Z883" s="171"/>
      <c r="AA883" s="4"/>
      <c r="AB883" s="4"/>
      <c r="AC883" s="4"/>
      <c r="AD883" s="4"/>
      <c r="AE883" s="170"/>
      <c r="AF883" s="170"/>
      <c r="AG883" s="170"/>
      <c r="AH883" s="56"/>
      <c r="AI883" s="56"/>
      <c r="AJ883" s="4"/>
      <c r="AK883" s="4"/>
      <c r="AL883" s="4"/>
      <c r="AM883" s="4"/>
      <c r="AN883" s="56"/>
      <c r="AO883" s="56"/>
      <c r="AP883" s="4"/>
      <c r="AQ883" s="4"/>
      <c r="AR883" s="4"/>
      <c r="AS883" s="4"/>
      <c r="AT883" s="56"/>
      <c r="AU883" s="56"/>
      <c r="AV883" s="4"/>
      <c r="AW883" s="4"/>
      <c r="AX883" s="4"/>
      <c r="AY883" s="4"/>
      <c r="AZ883" s="56"/>
      <c r="BA883" s="56"/>
      <c r="BB883" s="4"/>
      <c r="BC883" s="4"/>
      <c r="BD883" s="4"/>
      <c r="BE883" s="4"/>
      <c r="BF883" s="56"/>
      <c r="BG883" s="56"/>
      <c r="BH883" s="4"/>
      <c r="BI883" s="4"/>
      <c r="BJ883" s="4"/>
      <c r="BK883" s="4"/>
      <c r="BL883" s="56"/>
      <c r="BM883" s="56"/>
      <c r="BN883" s="4"/>
      <c r="BO883" s="4"/>
      <c r="BP883" s="4"/>
      <c r="BQ883" s="4"/>
      <c r="BR883" s="4"/>
      <c r="BS883" s="4"/>
    </row>
    <row r="884">
      <c r="A884" s="172"/>
      <c r="B884" s="4"/>
      <c r="C884" s="4"/>
      <c r="D884" s="4"/>
      <c r="E884" s="4"/>
      <c r="F884" s="171"/>
      <c r="G884" s="4"/>
      <c r="H884" s="4"/>
      <c r="I884" s="4"/>
      <c r="J884" s="4"/>
      <c r="K884" s="172"/>
      <c r="L884" s="4"/>
      <c r="M884" s="4"/>
      <c r="N884" s="4"/>
      <c r="O884" s="4"/>
      <c r="P884" s="171"/>
      <c r="Q884" s="4"/>
      <c r="R884" s="4"/>
      <c r="S884" s="4"/>
      <c r="T884" s="4"/>
      <c r="U884" s="172"/>
      <c r="V884" s="4"/>
      <c r="W884" s="4"/>
      <c r="X884" s="4"/>
      <c r="Y884" s="4"/>
      <c r="Z884" s="171"/>
      <c r="AA884" s="4"/>
      <c r="AB884" s="4"/>
      <c r="AC884" s="4"/>
      <c r="AD884" s="4"/>
      <c r="AE884" s="170"/>
      <c r="AF884" s="170"/>
      <c r="AG884" s="170"/>
      <c r="AH884" s="56"/>
      <c r="AI884" s="56"/>
      <c r="AJ884" s="4"/>
      <c r="AK884" s="4"/>
      <c r="AL884" s="4"/>
      <c r="AM884" s="4"/>
      <c r="AN884" s="56"/>
      <c r="AO884" s="56"/>
      <c r="AP884" s="4"/>
      <c r="AQ884" s="4"/>
      <c r="AR884" s="4"/>
      <c r="AS884" s="4"/>
      <c r="AT884" s="56"/>
      <c r="AU884" s="56"/>
      <c r="AV884" s="4"/>
      <c r="AW884" s="4"/>
      <c r="AX884" s="4"/>
      <c r="AY884" s="4"/>
      <c r="AZ884" s="56"/>
      <c r="BA884" s="56"/>
      <c r="BB884" s="4"/>
      <c r="BC884" s="4"/>
      <c r="BD884" s="4"/>
      <c r="BE884" s="4"/>
      <c r="BF884" s="56"/>
      <c r="BG884" s="56"/>
      <c r="BH884" s="4"/>
      <c r="BI884" s="4"/>
      <c r="BJ884" s="4"/>
      <c r="BK884" s="4"/>
      <c r="BL884" s="56"/>
      <c r="BM884" s="56"/>
      <c r="BN884" s="4"/>
      <c r="BO884" s="4"/>
      <c r="BP884" s="4"/>
      <c r="BQ884" s="4"/>
      <c r="BR884" s="4"/>
      <c r="BS884" s="4"/>
    </row>
    <row r="885">
      <c r="A885" s="172"/>
      <c r="B885" s="4"/>
      <c r="C885" s="4"/>
      <c r="D885" s="4"/>
      <c r="E885" s="4"/>
      <c r="F885" s="171"/>
      <c r="G885" s="4"/>
      <c r="H885" s="4"/>
      <c r="I885" s="4"/>
      <c r="J885" s="4"/>
      <c r="K885" s="172"/>
      <c r="L885" s="4"/>
      <c r="M885" s="4"/>
      <c r="N885" s="4"/>
      <c r="O885" s="4"/>
      <c r="P885" s="171"/>
      <c r="Q885" s="4"/>
      <c r="R885" s="4"/>
      <c r="S885" s="4"/>
      <c r="T885" s="4"/>
      <c r="U885" s="172"/>
      <c r="V885" s="4"/>
      <c r="W885" s="4"/>
      <c r="X885" s="4"/>
      <c r="Y885" s="4"/>
      <c r="Z885" s="171"/>
      <c r="AA885" s="4"/>
      <c r="AB885" s="4"/>
      <c r="AC885" s="4"/>
      <c r="AD885" s="4"/>
      <c r="AE885" s="170"/>
      <c r="AF885" s="170"/>
      <c r="AG885" s="170"/>
      <c r="AH885" s="56"/>
      <c r="AI885" s="56"/>
      <c r="AJ885" s="4"/>
      <c r="AK885" s="4"/>
      <c r="AL885" s="4"/>
      <c r="AM885" s="4"/>
      <c r="AN885" s="56"/>
      <c r="AO885" s="56"/>
      <c r="AP885" s="4"/>
      <c r="AQ885" s="4"/>
      <c r="AR885" s="4"/>
      <c r="AS885" s="4"/>
      <c r="AT885" s="56"/>
      <c r="AU885" s="56"/>
      <c r="AV885" s="4"/>
      <c r="AW885" s="4"/>
      <c r="AX885" s="4"/>
      <c r="AY885" s="4"/>
      <c r="AZ885" s="56"/>
      <c r="BA885" s="56"/>
      <c r="BB885" s="4"/>
      <c r="BC885" s="4"/>
      <c r="BD885" s="4"/>
      <c r="BE885" s="4"/>
      <c r="BF885" s="56"/>
      <c r="BG885" s="56"/>
      <c r="BH885" s="4"/>
      <c r="BI885" s="4"/>
      <c r="BJ885" s="4"/>
      <c r="BK885" s="4"/>
      <c r="BL885" s="56"/>
      <c r="BM885" s="56"/>
      <c r="BN885" s="4"/>
      <c r="BO885" s="4"/>
      <c r="BP885" s="4"/>
      <c r="BQ885" s="4"/>
      <c r="BR885" s="4"/>
      <c r="BS885" s="4"/>
    </row>
    <row r="886">
      <c r="A886" s="172"/>
      <c r="B886" s="4"/>
      <c r="C886" s="4"/>
      <c r="D886" s="4"/>
      <c r="E886" s="4"/>
      <c r="F886" s="171"/>
      <c r="G886" s="4"/>
      <c r="H886" s="4"/>
      <c r="I886" s="4"/>
      <c r="J886" s="4"/>
      <c r="K886" s="172"/>
      <c r="L886" s="4"/>
      <c r="M886" s="4"/>
      <c r="N886" s="4"/>
      <c r="O886" s="4"/>
      <c r="P886" s="171"/>
      <c r="Q886" s="4"/>
      <c r="R886" s="4"/>
      <c r="S886" s="4"/>
      <c r="T886" s="4"/>
      <c r="U886" s="172"/>
      <c r="V886" s="4"/>
      <c r="W886" s="4"/>
      <c r="X886" s="4"/>
      <c r="Y886" s="4"/>
      <c r="Z886" s="171"/>
      <c r="AA886" s="4"/>
      <c r="AB886" s="4"/>
      <c r="AC886" s="4"/>
      <c r="AD886" s="4"/>
      <c r="AE886" s="170"/>
      <c r="AF886" s="170"/>
      <c r="AG886" s="170"/>
      <c r="AH886" s="56"/>
      <c r="AI886" s="56"/>
      <c r="AJ886" s="4"/>
      <c r="AK886" s="4"/>
      <c r="AL886" s="4"/>
      <c r="AM886" s="4"/>
      <c r="AN886" s="56"/>
      <c r="AO886" s="56"/>
      <c r="AP886" s="4"/>
      <c r="AQ886" s="4"/>
      <c r="AR886" s="4"/>
      <c r="AS886" s="4"/>
      <c r="AT886" s="56"/>
      <c r="AU886" s="56"/>
      <c r="AV886" s="4"/>
      <c r="AW886" s="4"/>
      <c r="AX886" s="4"/>
      <c r="AY886" s="4"/>
      <c r="AZ886" s="56"/>
      <c r="BA886" s="56"/>
      <c r="BB886" s="4"/>
      <c r="BC886" s="4"/>
      <c r="BD886" s="4"/>
      <c r="BE886" s="4"/>
      <c r="BF886" s="56"/>
      <c r="BG886" s="56"/>
      <c r="BH886" s="4"/>
      <c r="BI886" s="4"/>
      <c r="BJ886" s="4"/>
      <c r="BK886" s="4"/>
      <c r="BL886" s="56"/>
      <c r="BM886" s="56"/>
      <c r="BN886" s="4"/>
      <c r="BO886" s="4"/>
      <c r="BP886" s="4"/>
      <c r="BQ886" s="4"/>
      <c r="BR886" s="4"/>
      <c r="BS886" s="4"/>
    </row>
    <row r="887">
      <c r="A887" s="172"/>
      <c r="B887" s="4"/>
      <c r="C887" s="4"/>
      <c r="D887" s="4"/>
      <c r="E887" s="4"/>
      <c r="F887" s="171"/>
      <c r="G887" s="4"/>
      <c r="H887" s="4"/>
      <c r="I887" s="4"/>
      <c r="J887" s="4"/>
      <c r="K887" s="172"/>
      <c r="L887" s="4"/>
      <c r="M887" s="4"/>
      <c r="N887" s="4"/>
      <c r="O887" s="4"/>
      <c r="P887" s="171"/>
      <c r="Q887" s="4"/>
      <c r="R887" s="4"/>
      <c r="S887" s="4"/>
      <c r="T887" s="4"/>
      <c r="U887" s="172"/>
      <c r="V887" s="4"/>
      <c r="W887" s="4"/>
      <c r="X887" s="4"/>
      <c r="Y887" s="4"/>
      <c r="Z887" s="171"/>
      <c r="AA887" s="4"/>
      <c r="AB887" s="4"/>
      <c r="AC887" s="4"/>
      <c r="AD887" s="4"/>
      <c r="AE887" s="170"/>
      <c r="AF887" s="170"/>
      <c r="AG887" s="170"/>
      <c r="AH887" s="56"/>
      <c r="AI887" s="56"/>
      <c r="AJ887" s="4"/>
      <c r="AK887" s="4"/>
      <c r="AL887" s="4"/>
      <c r="AM887" s="4"/>
      <c r="AN887" s="56"/>
      <c r="AO887" s="56"/>
      <c r="AP887" s="4"/>
      <c r="AQ887" s="4"/>
      <c r="AR887" s="4"/>
      <c r="AS887" s="4"/>
      <c r="AT887" s="56"/>
      <c r="AU887" s="56"/>
      <c r="AV887" s="4"/>
      <c r="AW887" s="4"/>
      <c r="AX887" s="4"/>
      <c r="AY887" s="4"/>
      <c r="AZ887" s="56"/>
      <c r="BA887" s="56"/>
      <c r="BB887" s="4"/>
      <c r="BC887" s="4"/>
      <c r="BD887" s="4"/>
      <c r="BE887" s="4"/>
      <c r="BF887" s="56"/>
      <c r="BG887" s="56"/>
      <c r="BH887" s="4"/>
      <c r="BI887" s="4"/>
      <c r="BJ887" s="4"/>
      <c r="BK887" s="4"/>
      <c r="BL887" s="56"/>
      <c r="BM887" s="56"/>
      <c r="BN887" s="4"/>
      <c r="BO887" s="4"/>
      <c r="BP887" s="4"/>
      <c r="BQ887" s="4"/>
      <c r="BR887" s="4"/>
      <c r="BS887" s="4"/>
    </row>
    <row r="888">
      <c r="A888" s="172"/>
      <c r="B888" s="4"/>
      <c r="C888" s="4"/>
      <c r="D888" s="4"/>
      <c r="E888" s="4"/>
      <c r="F888" s="171"/>
      <c r="G888" s="4"/>
      <c r="H888" s="4"/>
      <c r="I888" s="4"/>
      <c r="J888" s="4"/>
      <c r="K888" s="172"/>
      <c r="L888" s="4"/>
      <c r="M888" s="4"/>
      <c r="N888" s="4"/>
      <c r="O888" s="4"/>
      <c r="P888" s="171"/>
      <c r="Q888" s="4"/>
      <c r="R888" s="4"/>
      <c r="S888" s="4"/>
      <c r="T888" s="4"/>
      <c r="U888" s="172"/>
      <c r="V888" s="4"/>
      <c r="W888" s="4"/>
      <c r="X888" s="4"/>
      <c r="Y888" s="4"/>
      <c r="Z888" s="171"/>
      <c r="AA888" s="4"/>
      <c r="AB888" s="4"/>
      <c r="AC888" s="4"/>
      <c r="AD888" s="4"/>
      <c r="AE888" s="170"/>
      <c r="AF888" s="170"/>
      <c r="AG888" s="170"/>
      <c r="AH888" s="56"/>
      <c r="AI888" s="56"/>
      <c r="AJ888" s="4"/>
      <c r="AK888" s="4"/>
      <c r="AL888" s="4"/>
      <c r="AM888" s="4"/>
      <c r="AN888" s="56"/>
      <c r="AO888" s="56"/>
      <c r="AP888" s="4"/>
      <c r="AQ888" s="4"/>
      <c r="AR888" s="4"/>
      <c r="AS888" s="4"/>
      <c r="AT888" s="56"/>
      <c r="AU888" s="56"/>
      <c r="AV888" s="4"/>
      <c r="AW888" s="4"/>
      <c r="AX888" s="4"/>
      <c r="AY888" s="4"/>
      <c r="AZ888" s="56"/>
      <c r="BA888" s="56"/>
      <c r="BB888" s="4"/>
      <c r="BC888" s="4"/>
      <c r="BD888" s="4"/>
      <c r="BE888" s="4"/>
      <c r="BF888" s="56"/>
      <c r="BG888" s="56"/>
      <c r="BH888" s="4"/>
      <c r="BI888" s="4"/>
      <c r="BJ888" s="4"/>
      <c r="BK888" s="4"/>
      <c r="BL888" s="56"/>
      <c r="BM888" s="56"/>
      <c r="BN888" s="4"/>
      <c r="BO888" s="4"/>
      <c r="BP888" s="4"/>
      <c r="BQ888" s="4"/>
      <c r="BR888" s="4"/>
      <c r="BS888" s="4"/>
    </row>
    <row r="889">
      <c r="A889" s="172"/>
      <c r="B889" s="4"/>
      <c r="C889" s="4"/>
      <c r="D889" s="4"/>
      <c r="E889" s="4"/>
      <c r="F889" s="171"/>
      <c r="G889" s="4"/>
      <c r="H889" s="4"/>
      <c r="I889" s="4"/>
      <c r="J889" s="4"/>
      <c r="K889" s="172"/>
      <c r="L889" s="4"/>
      <c r="M889" s="4"/>
      <c r="N889" s="4"/>
      <c r="O889" s="4"/>
      <c r="P889" s="171"/>
      <c r="Q889" s="4"/>
      <c r="R889" s="4"/>
      <c r="S889" s="4"/>
      <c r="T889" s="4"/>
      <c r="U889" s="172"/>
      <c r="V889" s="4"/>
      <c r="W889" s="4"/>
      <c r="X889" s="4"/>
      <c r="Y889" s="4"/>
      <c r="Z889" s="171"/>
      <c r="AA889" s="4"/>
      <c r="AB889" s="4"/>
      <c r="AC889" s="4"/>
      <c r="AD889" s="4"/>
      <c r="AE889" s="170"/>
      <c r="AF889" s="170"/>
      <c r="AG889" s="170"/>
      <c r="AH889" s="56"/>
      <c r="AI889" s="56"/>
      <c r="AJ889" s="4"/>
      <c r="AK889" s="4"/>
      <c r="AL889" s="4"/>
      <c r="AM889" s="4"/>
      <c r="AN889" s="56"/>
      <c r="AO889" s="56"/>
      <c r="AP889" s="4"/>
      <c r="AQ889" s="4"/>
      <c r="AR889" s="4"/>
      <c r="AS889" s="4"/>
      <c r="AT889" s="56"/>
      <c r="AU889" s="56"/>
      <c r="AV889" s="4"/>
      <c r="AW889" s="4"/>
      <c r="AX889" s="4"/>
      <c r="AY889" s="4"/>
      <c r="AZ889" s="56"/>
      <c r="BA889" s="56"/>
      <c r="BB889" s="4"/>
      <c r="BC889" s="4"/>
      <c r="BD889" s="4"/>
      <c r="BE889" s="4"/>
      <c r="BF889" s="56"/>
      <c r="BG889" s="56"/>
      <c r="BH889" s="4"/>
      <c r="BI889" s="4"/>
      <c r="BJ889" s="4"/>
      <c r="BK889" s="4"/>
      <c r="BL889" s="56"/>
      <c r="BM889" s="56"/>
      <c r="BN889" s="4"/>
      <c r="BO889" s="4"/>
      <c r="BP889" s="4"/>
      <c r="BQ889" s="4"/>
      <c r="BR889" s="4"/>
      <c r="BS889" s="4"/>
    </row>
    <row r="890">
      <c r="A890" s="172"/>
      <c r="B890" s="4"/>
      <c r="C890" s="4"/>
      <c r="D890" s="4"/>
      <c r="E890" s="4"/>
      <c r="F890" s="171"/>
      <c r="G890" s="4"/>
      <c r="H890" s="4"/>
      <c r="I890" s="4"/>
      <c r="J890" s="4"/>
      <c r="K890" s="172"/>
      <c r="L890" s="4"/>
      <c r="M890" s="4"/>
      <c r="N890" s="4"/>
      <c r="O890" s="4"/>
      <c r="P890" s="171"/>
      <c r="Q890" s="4"/>
      <c r="R890" s="4"/>
      <c r="S890" s="4"/>
      <c r="T890" s="4"/>
      <c r="U890" s="172"/>
      <c r="V890" s="4"/>
      <c r="W890" s="4"/>
      <c r="X890" s="4"/>
      <c r="Y890" s="4"/>
      <c r="Z890" s="171"/>
      <c r="AA890" s="4"/>
      <c r="AB890" s="4"/>
      <c r="AC890" s="4"/>
      <c r="AD890" s="4"/>
      <c r="AE890" s="170"/>
      <c r="AF890" s="170"/>
      <c r="AG890" s="170"/>
      <c r="AH890" s="56"/>
      <c r="AI890" s="56"/>
      <c r="AJ890" s="4"/>
      <c r="AK890" s="4"/>
      <c r="AL890" s="4"/>
      <c r="AM890" s="4"/>
      <c r="AN890" s="56"/>
      <c r="AO890" s="56"/>
      <c r="AP890" s="4"/>
      <c r="AQ890" s="4"/>
      <c r="AR890" s="4"/>
      <c r="AS890" s="4"/>
      <c r="AT890" s="56"/>
      <c r="AU890" s="56"/>
      <c r="AV890" s="4"/>
      <c r="AW890" s="4"/>
      <c r="AX890" s="4"/>
      <c r="AY890" s="4"/>
      <c r="AZ890" s="56"/>
      <c r="BA890" s="56"/>
      <c r="BB890" s="4"/>
      <c r="BC890" s="4"/>
      <c r="BD890" s="4"/>
      <c r="BE890" s="4"/>
      <c r="BF890" s="56"/>
      <c r="BG890" s="56"/>
      <c r="BH890" s="4"/>
      <c r="BI890" s="4"/>
      <c r="BJ890" s="4"/>
      <c r="BK890" s="4"/>
      <c r="BL890" s="56"/>
      <c r="BM890" s="56"/>
      <c r="BN890" s="4"/>
      <c r="BO890" s="4"/>
      <c r="BP890" s="4"/>
      <c r="BQ890" s="4"/>
      <c r="BR890" s="4"/>
      <c r="BS890" s="4"/>
    </row>
    <row r="891">
      <c r="A891" s="172"/>
      <c r="B891" s="4"/>
      <c r="C891" s="4"/>
      <c r="D891" s="4"/>
      <c r="E891" s="4"/>
      <c r="F891" s="171"/>
      <c r="G891" s="4"/>
      <c r="H891" s="4"/>
      <c r="I891" s="4"/>
      <c r="J891" s="4"/>
      <c r="K891" s="172"/>
      <c r="L891" s="4"/>
      <c r="M891" s="4"/>
      <c r="N891" s="4"/>
      <c r="O891" s="4"/>
      <c r="P891" s="171"/>
      <c r="Q891" s="4"/>
      <c r="R891" s="4"/>
      <c r="S891" s="4"/>
      <c r="T891" s="4"/>
      <c r="U891" s="172"/>
      <c r="V891" s="4"/>
      <c r="W891" s="4"/>
      <c r="X891" s="4"/>
      <c r="Y891" s="4"/>
      <c r="Z891" s="171"/>
      <c r="AA891" s="4"/>
      <c r="AB891" s="4"/>
      <c r="AC891" s="4"/>
      <c r="AD891" s="4"/>
      <c r="AE891" s="170"/>
      <c r="AF891" s="170"/>
      <c r="AG891" s="170"/>
      <c r="AH891" s="56"/>
      <c r="AI891" s="56"/>
      <c r="AJ891" s="4"/>
      <c r="AK891" s="4"/>
      <c r="AL891" s="4"/>
      <c r="AM891" s="4"/>
      <c r="AN891" s="56"/>
      <c r="AO891" s="56"/>
      <c r="AP891" s="4"/>
      <c r="AQ891" s="4"/>
      <c r="AR891" s="4"/>
      <c r="AS891" s="4"/>
      <c r="AT891" s="56"/>
      <c r="AU891" s="56"/>
      <c r="AV891" s="4"/>
      <c r="AW891" s="4"/>
      <c r="AX891" s="4"/>
      <c r="AY891" s="4"/>
      <c r="AZ891" s="56"/>
      <c r="BA891" s="56"/>
      <c r="BB891" s="4"/>
      <c r="BC891" s="4"/>
      <c r="BD891" s="4"/>
      <c r="BE891" s="4"/>
      <c r="BF891" s="56"/>
      <c r="BG891" s="56"/>
      <c r="BH891" s="4"/>
      <c r="BI891" s="4"/>
      <c r="BJ891" s="4"/>
      <c r="BK891" s="4"/>
      <c r="BL891" s="56"/>
      <c r="BM891" s="56"/>
      <c r="BN891" s="4"/>
      <c r="BO891" s="4"/>
      <c r="BP891" s="4"/>
      <c r="BQ891" s="4"/>
      <c r="BR891" s="4"/>
      <c r="BS891" s="4"/>
    </row>
    <row r="892">
      <c r="A892" s="172"/>
      <c r="B892" s="4"/>
      <c r="C892" s="4"/>
      <c r="D892" s="4"/>
      <c r="E892" s="4"/>
      <c r="F892" s="171"/>
      <c r="G892" s="4"/>
      <c r="H892" s="4"/>
      <c r="I892" s="4"/>
      <c r="J892" s="4"/>
      <c r="K892" s="172"/>
      <c r="L892" s="4"/>
      <c r="M892" s="4"/>
      <c r="N892" s="4"/>
      <c r="O892" s="4"/>
      <c r="P892" s="171"/>
      <c r="Q892" s="4"/>
      <c r="R892" s="4"/>
      <c r="S892" s="4"/>
      <c r="T892" s="4"/>
      <c r="U892" s="172"/>
      <c r="V892" s="4"/>
      <c r="W892" s="4"/>
      <c r="X892" s="4"/>
      <c r="Y892" s="4"/>
      <c r="Z892" s="171"/>
      <c r="AA892" s="4"/>
      <c r="AB892" s="4"/>
      <c r="AC892" s="4"/>
      <c r="AD892" s="4"/>
      <c r="AE892" s="170"/>
      <c r="AF892" s="170"/>
      <c r="AG892" s="170"/>
      <c r="AH892" s="56"/>
      <c r="AI892" s="56"/>
      <c r="AJ892" s="4"/>
      <c r="AK892" s="4"/>
      <c r="AL892" s="4"/>
      <c r="AM892" s="4"/>
      <c r="AN892" s="56"/>
      <c r="AO892" s="56"/>
      <c r="AP892" s="4"/>
      <c r="AQ892" s="4"/>
      <c r="AR892" s="4"/>
      <c r="AS892" s="4"/>
      <c r="AT892" s="56"/>
      <c r="AU892" s="56"/>
      <c r="AV892" s="4"/>
      <c r="AW892" s="4"/>
      <c r="AX892" s="4"/>
      <c r="AY892" s="4"/>
      <c r="AZ892" s="56"/>
      <c r="BA892" s="56"/>
      <c r="BB892" s="4"/>
      <c r="BC892" s="4"/>
      <c r="BD892" s="4"/>
      <c r="BE892" s="4"/>
      <c r="BF892" s="56"/>
      <c r="BG892" s="56"/>
      <c r="BH892" s="4"/>
      <c r="BI892" s="4"/>
      <c r="BJ892" s="4"/>
      <c r="BK892" s="4"/>
      <c r="BL892" s="56"/>
      <c r="BM892" s="56"/>
      <c r="BN892" s="4"/>
      <c r="BO892" s="4"/>
      <c r="BP892" s="4"/>
      <c r="BQ892" s="4"/>
      <c r="BR892" s="4"/>
      <c r="BS892" s="4"/>
    </row>
    <row r="893">
      <c r="A893" s="172"/>
      <c r="B893" s="4"/>
      <c r="C893" s="4"/>
      <c r="D893" s="4"/>
      <c r="E893" s="4"/>
      <c r="F893" s="171"/>
      <c r="G893" s="4"/>
      <c r="H893" s="4"/>
      <c r="I893" s="4"/>
      <c r="J893" s="4"/>
      <c r="K893" s="172"/>
      <c r="L893" s="4"/>
      <c r="M893" s="4"/>
      <c r="N893" s="4"/>
      <c r="O893" s="4"/>
      <c r="P893" s="171"/>
      <c r="Q893" s="4"/>
      <c r="R893" s="4"/>
      <c r="S893" s="4"/>
      <c r="T893" s="4"/>
      <c r="U893" s="172"/>
      <c r="V893" s="4"/>
      <c r="W893" s="4"/>
      <c r="X893" s="4"/>
      <c r="Y893" s="4"/>
      <c r="Z893" s="171"/>
      <c r="AA893" s="4"/>
      <c r="AB893" s="4"/>
      <c r="AC893" s="4"/>
      <c r="AD893" s="4"/>
      <c r="AE893" s="170"/>
      <c r="AF893" s="170"/>
      <c r="AG893" s="170"/>
      <c r="AH893" s="56"/>
      <c r="AI893" s="56"/>
      <c r="AJ893" s="4"/>
      <c r="AK893" s="4"/>
      <c r="AL893" s="4"/>
      <c r="AM893" s="4"/>
      <c r="AN893" s="56"/>
      <c r="AO893" s="56"/>
      <c r="AP893" s="4"/>
      <c r="AQ893" s="4"/>
      <c r="AR893" s="4"/>
      <c r="AS893" s="4"/>
      <c r="AT893" s="56"/>
      <c r="AU893" s="56"/>
      <c r="AV893" s="4"/>
      <c r="AW893" s="4"/>
      <c r="AX893" s="4"/>
      <c r="AY893" s="4"/>
      <c r="AZ893" s="56"/>
      <c r="BA893" s="56"/>
      <c r="BB893" s="4"/>
      <c r="BC893" s="4"/>
      <c r="BD893" s="4"/>
      <c r="BE893" s="4"/>
      <c r="BF893" s="56"/>
      <c r="BG893" s="56"/>
      <c r="BH893" s="4"/>
      <c r="BI893" s="4"/>
      <c r="BJ893" s="4"/>
      <c r="BK893" s="4"/>
      <c r="BL893" s="56"/>
      <c r="BM893" s="56"/>
      <c r="BN893" s="4"/>
      <c r="BO893" s="4"/>
      <c r="BP893" s="4"/>
      <c r="BQ893" s="4"/>
      <c r="BR893" s="4"/>
      <c r="BS893" s="4"/>
    </row>
    <row r="894">
      <c r="A894" s="172"/>
      <c r="B894" s="4"/>
      <c r="C894" s="4"/>
      <c r="D894" s="4"/>
      <c r="E894" s="4"/>
      <c r="F894" s="171"/>
      <c r="G894" s="4"/>
      <c r="H894" s="4"/>
      <c r="I894" s="4"/>
      <c r="J894" s="4"/>
      <c r="K894" s="172"/>
      <c r="L894" s="4"/>
      <c r="M894" s="4"/>
      <c r="N894" s="4"/>
      <c r="O894" s="4"/>
      <c r="P894" s="171"/>
      <c r="Q894" s="4"/>
      <c r="R894" s="4"/>
      <c r="S894" s="4"/>
      <c r="T894" s="4"/>
      <c r="U894" s="172"/>
      <c r="V894" s="4"/>
      <c r="W894" s="4"/>
      <c r="X894" s="4"/>
      <c r="Y894" s="4"/>
      <c r="Z894" s="171"/>
      <c r="AA894" s="4"/>
      <c r="AB894" s="4"/>
      <c r="AC894" s="4"/>
      <c r="AD894" s="4"/>
      <c r="AE894" s="170"/>
      <c r="AF894" s="170"/>
      <c r="AG894" s="170"/>
      <c r="AH894" s="56"/>
      <c r="AI894" s="56"/>
      <c r="AJ894" s="4"/>
      <c r="AK894" s="4"/>
      <c r="AL894" s="4"/>
      <c r="AM894" s="4"/>
      <c r="AN894" s="56"/>
      <c r="AO894" s="56"/>
      <c r="AP894" s="4"/>
      <c r="AQ894" s="4"/>
      <c r="AR894" s="4"/>
      <c r="AS894" s="4"/>
      <c r="AT894" s="56"/>
      <c r="AU894" s="56"/>
      <c r="AV894" s="4"/>
      <c r="AW894" s="4"/>
      <c r="AX894" s="4"/>
      <c r="AY894" s="4"/>
      <c r="AZ894" s="56"/>
      <c r="BA894" s="56"/>
      <c r="BB894" s="4"/>
      <c r="BC894" s="4"/>
      <c r="BD894" s="4"/>
      <c r="BE894" s="4"/>
      <c r="BF894" s="56"/>
      <c r="BG894" s="56"/>
      <c r="BH894" s="4"/>
      <c r="BI894" s="4"/>
      <c r="BJ894" s="4"/>
      <c r="BK894" s="4"/>
      <c r="BL894" s="56"/>
      <c r="BM894" s="56"/>
      <c r="BN894" s="4"/>
      <c r="BO894" s="4"/>
      <c r="BP894" s="4"/>
      <c r="BQ894" s="4"/>
      <c r="BR894" s="4"/>
      <c r="BS894" s="4"/>
    </row>
    <row r="895">
      <c r="A895" s="172"/>
      <c r="B895" s="4"/>
      <c r="C895" s="4"/>
      <c r="D895" s="4"/>
      <c r="E895" s="4"/>
      <c r="F895" s="171"/>
      <c r="G895" s="4"/>
      <c r="H895" s="4"/>
      <c r="I895" s="4"/>
      <c r="J895" s="4"/>
      <c r="K895" s="172"/>
      <c r="L895" s="4"/>
      <c r="M895" s="4"/>
      <c r="N895" s="4"/>
      <c r="O895" s="4"/>
      <c r="P895" s="171"/>
      <c r="Q895" s="4"/>
      <c r="R895" s="4"/>
      <c r="S895" s="4"/>
      <c r="T895" s="4"/>
      <c r="U895" s="172"/>
      <c r="V895" s="4"/>
      <c r="W895" s="4"/>
      <c r="X895" s="4"/>
      <c r="Y895" s="4"/>
      <c r="Z895" s="171"/>
      <c r="AA895" s="4"/>
      <c r="AB895" s="4"/>
      <c r="AC895" s="4"/>
      <c r="AD895" s="4"/>
      <c r="AE895" s="170"/>
      <c r="AF895" s="170"/>
      <c r="AG895" s="170"/>
      <c r="AH895" s="56"/>
      <c r="AI895" s="56"/>
      <c r="AJ895" s="4"/>
      <c r="AK895" s="4"/>
      <c r="AL895" s="4"/>
      <c r="AM895" s="4"/>
      <c r="AN895" s="56"/>
      <c r="AO895" s="56"/>
      <c r="AP895" s="4"/>
      <c r="AQ895" s="4"/>
      <c r="AR895" s="4"/>
      <c r="AS895" s="4"/>
      <c r="AT895" s="56"/>
      <c r="AU895" s="56"/>
      <c r="AV895" s="4"/>
      <c r="AW895" s="4"/>
      <c r="AX895" s="4"/>
      <c r="AY895" s="4"/>
      <c r="AZ895" s="56"/>
      <c r="BA895" s="56"/>
      <c r="BB895" s="4"/>
      <c r="BC895" s="4"/>
      <c r="BD895" s="4"/>
      <c r="BE895" s="4"/>
      <c r="BF895" s="56"/>
      <c r="BG895" s="56"/>
      <c r="BH895" s="4"/>
      <c r="BI895" s="4"/>
      <c r="BJ895" s="4"/>
      <c r="BK895" s="4"/>
      <c r="BL895" s="56"/>
      <c r="BM895" s="56"/>
      <c r="BN895" s="4"/>
      <c r="BO895" s="4"/>
      <c r="BP895" s="4"/>
      <c r="BQ895" s="4"/>
      <c r="BR895" s="4"/>
      <c r="BS895" s="4"/>
    </row>
    <row r="896">
      <c r="A896" s="172"/>
      <c r="B896" s="4"/>
      <c r="C896" s="4"/>
      <c r="D896" s="4"/>
      <c r="E896" s="4"/>
      <c r="F896" s="171"/>
      <c r="G896" s="4"/>
      <c r="H896" s="4"/>
      <c r="I896" s="4"/>
      <c r="J896" s="4"/>
      <c r="K896" s="172"/>
      <c r="L896" s="4"/>
      <c r="M896" s="4"/>
      <c r="N896" s="4"/>
      <c r="O896" s="4"/>
      <c r="P896" s="171"/>
      <c r="Q896" s="4"/>
      <c r="R896" s="4"/>
      <c r="S896" s="4"/>
      <c r="T896" s="4"/>
      <c r="U896" s="172"/>
      <c r="V896" s="4"/>
      <c r="W896" s="4"/>
      <c r="X896" s="4"/>
      <c r="Y896" s="4"/>
      <c r="Z896" s="171"/>
      <c r="AA896" s="4"/>
      <c r="AB896" s="4"/>
      <c r="AC896" s="4"/>
      <c r="AD896" s="4"/>
      <c r="AE896" s="170"/>
      <c r="AF896" s="170"/>
      <c r="AG896" s="170"/>
      <c r="AH896" s="56"/>
      <c r="AI896" s="56"/>
      <c r="AJ896" s="4"/>
      <c r="AK896" s="4"/>
      <c r="AL896" s="4"/>
      <c r="AM896" s="4"/>
      <c r="AN896" s="56"/>
      <c r="AO896" s="56"/>
      <c r="AP896" s="4"/>
      <c r="AQ896" s="4"/>
      <c r="AR896" s="4"/>
      <c r="AS896" s="4"/>
      <c r="AT896" s="56"/>
      <c r="AU896" s="56"/>
      <c r="AV896" s="4"/>
      <c r="AW896" s="4"/>
      <c r="AX896" s="4"/>
      <c r="AY896" s="4"/>
      <c r="AZ896" s="56"/>
      <c r="BA896" s="56"/>
      <c r="BB896" s="4"/>
      <c r="BC896" s="4"/>
      <c r="BD896" s="4"/>
      <c r="BE896" s="4"/>
      <c r="BF896" s="56"/>
      <c r="BG896" s="56"/>
      <c r="BH896" s="4"/>
      <c r="BI896" s="4"/>
      <c r="BJ896" s="4"/>
      <c r="BK896" s="4"/>
      <c r="BL896" s="56"/>
      <c r="BM896" s="56"/>
      <c r="BN896" s="4"/>
      <c r="BO896" s="4"/>
      <c r="BP896" s="4"/>
      <c r="BQ896" s="4"/>
      <c r="BR896" s="4"/>
      <c r="BS896" s="4"/>
    </row>
    <row r="897">
      <c r="A897" s="172"/>
      <c r="B897" s="4"/>
      <c r="C897" s="4"/>
      <c r="D897" s="4"/>
      <c r="E897" s="4"/>
      <c r="F897" s="171"/>
      <c r="G897" s="4"/>
      <c r="H897" s="4"/>
      <c r="I897" s="4"/>
      <c r="J897" s="4"/>
      <c r="K897" s="172"/>
      <c r="L897" s="4"/>
      <c r="M897" s="4"/>
      <c r="N897" s="4"/>
      <c r="O897" s="4"/>
      <c r="P897" s="171"/>
      <c r="Q897" s="4"/>
      <c r="R897" s="4"/>
      <c r="S897" s="4"/>
      <c r="T897" s="4"/>
      <c r="U897" s="172"/>
      <c r="V897" s="4"/>
      <c r="W897" s="4"/>
      <c r="X897" s="4"/>
      <c r="Y897" s="4"/>
      <c r="Z897" s="171"/>
      <c r="AA897" s="4"/>
      <c r="AB897" s="4"/>
      <c r="AC897" s="4"/>
      <c r="AD897" s="4"/>
      <c r="AE897" s="170"/>
      <c r="AF897" s="170"/>
      <c r="AG897" s="170"/>
      <c r="AH897" s="56"/>
      <c r="AI897" s="56"/>
      <c r="AJ897" s="4"/>
      <c r="AK897" s="4"/>
      <c r="AL897" s="4"/>
      <c r="AM897" s="4"/>
      <c r="AN897" s="56"/>
      <c r="AO897" s="56"/>
      <c r="AP897" s="4"/>
      <c r="AQ897" s="4"/>
      <c r="AR897" s="4"/>
      <c r="AS897" s="4"/>
      <c r="AT897" s="56"/>
      <c r="AU897" s="56"/>
      <c r="AV897" s="4"/>
      <c r="AW897" s="4"/>
      <c r="AX897" s="4"/>
      <c r="AY897" s="4"/>
      <c r="AZ897" s="56"/>
      <c r="BA897" s="56"/>
      <c r="BB897" s="4"/>
      <c r="BC897" s="4"/>
      <c r="BD897" s="4"/>
      <c r="BE897" s="4"/>
      <c r="BF897" s="56"/>
      <c r="BG897" s="56"/>
      <c r="BH897" s="4"/>
      <c r="BI897" s="4"/>
      <c r="BJ897" s="4"/>
      <c r="BK897" s="4"/>
      <c r="BL897" s="56"/>
      <c r="BM897" s="56"/>
      <c r="BN897" s="4"/>
      <c r="BO897" s="4"/>
      <c r="BP897" s="4"/>
      <c r="BQ897" s="4"/>
      <c r="BR897" s="4"/>
      <c r="BS897" s="4"/>
    </row>
    <row r="898">
      <c r="A898" s="172"/>
      <c r="B898" s="4"/>
      <c r="C898" s="4"/>
      <c r="D898" s="4"/>
      <c r="E898" s="4"/>
      <c r="F898" s="171"/>
      <c r="G898" s="4"/>
      <c r="H898" s="4"/>
      <c r="I898" s="4"/>
      <c r="J898" s="4"/>
      <c r="K898" s="172"/>
      <c r="L898" s="4"/>
      <c r="M898" s="4"/>
      <c r="N898" s="4"/>
      <c r="O898" s="4"/>
      <c r="P898" s="171"/>
      <c r="Q898" s="4"/>
      <c r="R898" s="4"/>
      <c r="S898" s="4"/>
      <c r="T898" s="4"/>
      <c r="U898" s="172"/>
      <c r="V898" s="4"/>
      <c r="W898" s="4"/>
      <c r="X898" s="4"/>
      <c r="Y898" s="4"/>
      <c r="Z898" s="171"/>
      <c r="AA898" s="4"/>
      <c r="AB898" s="4"/>
      <c r="AC898" s="4"/>
      <c r="AD898" s="4"/>
      <c r="AE898" s="170"/>
      <c r="AF898" s="170"/>
      <c r="AG898" s="170"/>
      <c r="AH898" s="56"/>
      <c r="AI898" s="56"/>
      <c r="AJ898" s="4"/>
      <c r="AK898" s="4"/>
      <c r="AL898" s="4"/>
      <c r="AM898" s="4"/>
      <c r="AN898" s="56"/>
      <c r="AO898" s="56"/>
      <c r="AP898" s="4"/>
      <c r="AQ898" s="4"/>
      <c r="AR898" s="4"/>
      <c r="AS898" s="4"/>
      <c r="AT898" s="56"/>
      <c r="AU898" s="56"/>
      <c r="AV898" s="4"/>
      <c r="AW898" s="4"/>
      <c r="AX898" s="4"/>
      <c r="AY898" s="4"/>
      <c r="AZ898" s="56"/>
      <c r="BA898" s="56"/>
      <c r="BB898" s="4"/>
      <c r="BC898" s="4"/>
      <c r="BD898" s="4"/>
      <c r="BE898" s="4"/>
      <c r="BF898" s="56"/>
      <c r="BG898" s="56"/>
      <c r="BH898" s="4"/>
      <c r="BI898" s="4"/>
      <c r="BJ898" s="4"/>
      <c r="BK898" s="4"/>
      <c r="BL898" s="56"/>
      <c r="BM898" s="56"/>
      <c r="BN898" s="4"/>
      <c r="BO898" s="4"/>
      <c r="BP898" s="4"/>
      <c r="BQ898" s="4"/>
      <c r="BR898" s="4"/>
      <c r="BS898" s="4"/>
    </row>
    <row r="899">
      <c r="A899" s="172"/>
      <c r="B899" s="4"/>
      <c r="C899" s="4"/>
      <c r="D899" s="4"/>
      <c r="E899" s="4"/>
      <c r="F899" s="171"/>
      <c r="G899" s="4"/>
      <c r="H899" s="4"/>
      <c r="I899" s="4"/>
      <c r="J899" s="4"/>
      <c r="K899" s="172"/>
      <c r="L899" s="4"/>
      <c r="M899" s="4"/>
      <c r="N899" s="4"/>
      <c r="O899" s="4"/>
      <c r="P899" s="171"/>
      <c r="Q899" s="4"/>
      <c r="R899" s="4"/>
      <c r="S899" s="4"/>
      <c r="T899" s="4"/>
      <c r="U899" s="172"/>
      <c r="V899" s="4"/>
      <c r="W899" s="4"/>
      <c r="X899" s="4"/>
      <c r="Y899" s="4"/>
      <c r="Z899" s="171"/>
      <c r="AA899" s="4"/>
      <c r="AB899" s="4"/>
      <c r="AC899" s="4"/>
      <c r="AD899" s="4"/>
      <c r="AE899" s="170"/>
      <c r="AF899" s="170"/>
      <c r="AG899" s="170"/>
      <c r="AH899" s="56"/>
      <c r="AI899" s="56"/>
      <c r="AJ899" s="4"/>
      <c r="AK899" s="4"/>
      <c r="AL899" s="4"/>
      <c r="AM899" s="4"/>
      <c r="AN899" s="56"/>
      <c r="AO899" s="56"/>
      <c r="AP899" s="4"/>
      <c r="AQ899" s="4"/>
      <c r="AR899" s="4"/>
      <c r="AS899" s="4"/>
      <c r="AT899" s="56"/>
      <c r="AU899" s="56"/>
      <c r="AV899" s="4"/>
      <c r="AW899" s="4"/>
      <c r="AX899" s="4"/>
      <c r="AY899" s="4"/>
      <c r="AZ899" s="56"/>
      <c r="BA899" s="56"/>
      <c r="BB899" s="4"/>
      <c r="BC899" s="4"/>
      <c r="BD899" s="4"/>
      <c r="BE899" s="4"/>
      <c r="BF899" s="56"/>
      <c r="BG899" s="56"/>
      <c r="BH899" s="4"/>
      <c r="BI899" s="4"/>
      <c r="BJ899" s="4"/>
      <c r="BK899" s="4"/>
      <c r="BL899" s="56"/>
      <c r="BM899" s="56"/>
      <c r="BN899" s="4"/>
      <c r="BO899" s="4"/>
      <c r="BP899" s="4"/>
      <c r="BQ899" s="4"/>
      <c r="BR899" s="4"/>
      <c r="BS899" s="4"/>
    </row>
    <row r="900">
      <c r="A900" s="172"/>
      <c r="B900" s="4"/>
      <c r="C900" s="4"/>
      <c r="D900" s="4"/>
      <c r="E900" s="4"/>
      <c r="F900" s="171"/>
      <c r="G900" s="4"/>
      <c r="H900" s="4"/>
      <c r="I900" s="4"/>
      <c r="J900" s="4"/>
      <c r="K900" s="172"/>
      <c r="L900" s="4"/>
      <c r="M900" s="4"/>
      <c r="N900" s="4"/>
      <c r="O900" s="4"/>
      <c r="P900" s="171"/>
      <c r="Q900" s="4"/>
      <c r="R900" s="4"/>
      <c r="S900" s="4"/>
      <c r="T900" s="4"/>
      <c r="U900" s="172"/>
      <c r="V900" s="4"/>
      <c r="W900" s="4"/>
      <c r="X900" s="4"/>
      <c r="Y900" s="4"/>
      <c r="Z900" s="171"/>
      <c r="AA900" s="4"/>
      <c r="AB900" s="4"/>
      <c r="AC900" s="4"/>
      <c r="AD900" s="4"/>
      <c r="AE900" s="170"/>
      <c r="AF900" s="170"/>
      <c r="AG900" s="170"/>
      <c r="AH900" s="56"/>
      <c r="AI900" s="56"/>
      <c r="AJ900" s="4"/>
      <c r="AK900" s="4"/>
      <c r="AL900" s="4"/>
      <c r="AM900" s="4"/>
      <c r="AN900" s="56"/>
      <c r="AO900" s="56"/>
      <c r="AP900" s="4"/>
      <c r="AQ900" s="4"/>
      <c r="AR900" s="4"/>
      <c r="AS900" s="4"/>
      <c r="AT900" s="56"/>
      <c r="AU900" s="56"/>
      <c r="AV900" s="4"/>
      <c r="AW900" s="4"/>
      <c r="AX900" s="4"/>
      <c r="AY900" s="4"/>
      <c r="AZ900" s="56"/>
      <c r="BA900" s="56"/>
      <c r="BB900" s="4"/>
      <c r="BC900" s="4"/>
      <c r="BD900" s="4"/>
      <c r="BE900" s="4"/>
      <c r="BF900" s="56"/>
      <c r="BG900" s="56"/>
      <c r="BH900" s="4"/>
      <c r="BI900" s="4"/>
      <c r="BJ900" s="4"/>
      <c r="BK900" s="4"/>
      <c r="BL900" s="56"/>
      <c r="BM900" s="56"/>
      <c r="BN900" s="4"/>
      <c r="BO900" s="4"/>
      <c r="BP900" s="4"/>
      <c r="BQ900" s="4"/>
      <c r="BR900" s="4"/>
      <c r="BS900" s="4"/>
    </row>
    <row r="901">
      <c r="A901" s="172"/>
      <c r="B901" s="4"/>
      <c r="C901" s="4"/>
      <c r="D901" s="4"/>
      <c r="E901" s="4"/>
      <c r="F901" s="171"/>
      <c r="G901" s="4"/>
      <c r="H901" s="4"/>
      <c r="I901" s="4"/>
      <c r="J901" s="4"/>
      <c r="K901" s="172"/>
      <c r="L901" s="4"/>
      <c r="M901" s="4"/>
      <c r="N901" s="4"/>
      <c r="O901" s="4"/>
      <c r="P901" s="171"/>
      <c r="Q901" s="4"/>
      <c r="R901" s="4"/>
      <c r="S901" s="4"/>
      <c r="T901" s="4"/>
      <c r="U901" s="172"/>
      <c r="V901" s="4"/>
      <c r="W901" s="4"/>
      <c r="X901" s="4"/>
      <c r="Y901" s="4"/>
      <c r="Z901" s="171"/>
      <c r="AA901" s="4"/>
      <c r="AB901" s="4"/>
      <c r="AC901" s="4"/>
      <c r="AD901" s="4"/>
      <c r="AE901" s="170"/>
      <c r="AF901" s="170"/>
      <c r="AG901" s="170"/>
      <c r="AH901" s="56"/>
      <c r="AI901" s="56"/>
      <c r="AJ901" s="4"/>
      <c r="AK901" s="4"/>
      <c r="AL901" s="4"/>
      <c r="AM901" s="4"/>
      <c r="AN901" s="56"/>
      <c r="AO901" s="56"/>
      <c r="AP901" s="4"/>
      <c r="AQ901" s="4"/>
      <c r="AR901" s="4"/>
      <c r="AS901" s="4"/>
      <c r="AT901" s="56"/>
      <c r="AU901" s="56"/>
      <c r="AV901" s="4"/>
      <c r="AW901" s="4"/>
      <c r="AX901" s="4"/>
      <c r="AY901" s="4"/>
      <c r="AZ901" s="56"/>
      <c r="BA901" s="56"/>
      <c r="BB901" s="4"/>
      <c r="BC901" s="4"/>
      <c r="BD901" s="4"/>
      <c r="BE901" s="4"/>
      <c r="BF901" s="56"/>
      <c r="BG901" s="56"/>
      <c r="BH901" s="4"/>
      <c r="BI901" s="4"/>
      <c r="BJ901" s="4"/>
      <c r="BK901" s="4"/>
      <c r="BL901" s="56"/>
      <c r="BM901" s="56"/>
      <c r="BN901" s="4"/>
      <c r="BO901" s="4"/>
      <c r="BP901" s="4"/>
      <c r="BQ901" s="4"/>
      <c r="BR901" s="4"/>
      <c r="BS901" s="4"/>
    </row>
    <row r="902">
      <c r="A902" s="172"/>
      <c r="B902" s="4"/>
      <c r="C902" s="4"/>
      <c r="D902" s="4"/>
      <c r="E902" s="4"/>
      <c r="F902" s="171"/>
      <c r="G902" s="4"/>
      <c r="H902" s="4"/>
      <c r="I902" s="4"/>
      <c r="J902" s="4"/>
      <c r="K902" s="172"/>
      <c r="L902" s="4"/>
      <c r="M902" s="4"/>
      <c r="N902" s="4"/>
      <c r="O902" s="4"/>
      <c r="P902" s="171"/>
      <c r="Q902" s="4"/>
      <c r="R902" s="4"/>
      <c r="S902" s="4"/>
      <c r="T902" s="4"/>
      <c r="U902" s="172"/>
      <c r="V902" s="4"/>
      <c r="W902" s="4"/>
      <c r="X902" s="4"/>
      <c r="Y902" s="4"/>
      <c r="Z902" s="171"/>
      <c r="AA902" s="4"/>
      <c r="AB902" s="4"/>
      <c r="AC902" s="4"/>
      <c r="AD902" s="4"/>
      <c r="AE902" s="170"/>
      <c r="AF902" s="170"/>
      <c r="AG902" s="170"/>
      <c r="AH902" s="56"/>
      <c r="AI902" s="56"/>
      <c r="AJ902" s="4"/>
      <c r="AK902" s="4"/>
      <c r="AL902" s="4"/>
      <c r="AM902" s="4"/>
      <c r="AN902" s="56"/>
      <c r="AO902" s="56"/>
      <c r="AP902" s="4"/>
      <c r="AQ902" s="4"/>
      <c r="AR902" s="4"/>
      <c r="AS902" s="4"/>
      <c r="AT902" s="56"/>
      <c r="AU902" s="56"/>
      <c r="AV902" s="4"/>
      <c r="AW902" s="4"/>
      <c r="AX902" s="4"/>
      <c r="AY902" s="4"/>
      <c r="AZ902" s="56"/>
      <c r="BA902" s="56"/>
      <c r="BB902" s="4"/>
      <c r="BC902" s="4"/>
      <c r="BD902" s="4"/>
      <c r="BE902" s="4"/>
      <c r="BF902" s="56"/>
      <c r="BG902" s="56"/>
      <c r="BH902" s="4"/>
      <c r="BI902" s="4"/>
      <c r="BJ902" s="4"/>
      <c r="BK902" s="4"/>
      <c r="BL902" s="56"/>
      <c r="BM902" s="56"/>
      <c r="BN902" s="4"/>
      <c r="BO902" s="4"/>
      <c r="BP902" s="4"/>
      <c r="BQ902" s="4"/>
      <c r="BR902" s="4"/>
      <c r="BS902" s="4"/>
    </row>
    <row r="903">
      <c r="A903" s="172"/>
      <c r="B903" s="4"/>
      <c r="C903" s="4"/>
      <c r="D903" s="4"/>
      <c r="E903" s="4"/>
      <c r="F903" s="171"/>
      <c r="G903" s="4"/>
      <c r="H903" s="4"/>
      <c r="I903" s="4"/>
      <c r="J903" s="4"/>
      <c r="K903" s="172"/>
      <c r="L903" s="4"/>
      <c r="M903" s="4"/>
      <c r="N903" s="4"/>
      <c r="O903" s="4"/>
      <c r="P903" s="171"/>
      <c r="Q903" s="4"/>
      <c r="R903" s="4"/>
      <c r="S903" s="4"/>
      <c r="T903" s="4"/>
      <c r="U903" s="172"/>
      <c r="V903" s="4"/>
      <c r="W903" s="4"/>
      <c r="X903" s="4"/>
      <c r="Y903" s="4"/>
      <c r="Z903" s="171"/>
      <c r="AA903" s="4"/>
      <c r="AB903" s="4"/>
      <c r="AC903" s="4"/>
      <c r="AD903" s="4"/>
      <c r="AE903" s="170"/>
      <c r="AF903" s="170"/>
      <c r="AG903" s="170"/>
      <c r="AH903" s="56"/>
      <c r="AI903" s="56"/>
      <c r="AJ903" s="4"/>
      <c r="AK903" s="4"/>
      <c r="AL903" s="4"/>
      <c r="AM903" s="4"/>
      <c r="AN903" s="56"/>
      <c r="AO903" s="56"/>
      <c r="AP903" s="4"/>
      <c r="AQ903" s="4"/>
      <c r="AR903" s="4"/>
      <c r="AS903" s="4"/>
      <c r="AT903" s="56"/>
      <c r="AU903" s="56"/>
      <c r="AV903" s="4"/>
      <c r="AW903" s="4"/>
      <c r="AX903" s="4"/>
      <c r="AY903" s="4"/>
      <c r="AZ903" s="56"/>
      <c r="BA903" s="56"/>
      <c r="BB903" s="4"/>
      <c r="BC903" s="4"/>
      <c r="BD903" s="4"/>
      <c r="BE903" s="4"/>
      <c r="BF903" s="56"/>
      <c r="BG903" s="56"/>
      <c r="BH903" s="4"/>
      <c r="BI903" s="4"/>
      <c r="BJ903" s="4"/>
      <c r="BK903" s="4"/>
      <c r="BL903" s="56"/>
      <c r="BM903" s="56"/>
      <c r="BN903" s="4"/>
      <c r="BO903" s="4"/>
      <c r="BP903" s="4"/>
      <c r="BQ903" s="4"/>
      <c r="BR903" s="4"/>
      <c r="BS903" s="4"/>
    </row>
    <row r="904">
      <c r="A904" s="172"/>
      <c r="B904" s="4"/>
      <c r="C904" s="4"/>
      <c r="D904" s="4"/>
      <c r="E904" s="4"/>
      <c r="F904" s="171"/>
      <c r="G904" s="4"/>
      <c r="H904" s="4"/>
      <c r="I904" s="4"/>
      <c r="J904" s="4"/>
      <c r="K904" s="172"/>
      <c r="L904" s="4"/>
      <c r="M904" s="4"/>
      <c r="N904" s="4"/>
      <c r="O904" s="4"/>
      <c r="P904" s="171"/>
      <c r="Q904" s="4"/>
      <c r="R904" s="4"/>
      <c r="S904" s="4"/>
      <c r="T904" s="4"/>
      <c r="U904" s="172"/>
      <c r="V904" s="4"/>
      <c r="W904" s="4"/>
      <c r="X904" s="4"/>
      <c r="Y904" s="4"/>
      <c r="Z904" s="171"/>
      <c r="AA904" s="4"/>
      <c r="AB904" s="4"/>
      <c r="AC904" s="4"/>
      <c r="AD904" s="4"/>
      <c r="AE904" s="170"/>
      <c r="AF904" s="170"/>
      <c r="AG904" s="170"/>
      <c r="AH904" s="56"/>
      <c r="AI904" s="56"/>
      <c r="AJ904" s="4"/>
      <c r="AK904" s="4"/>
      <c r="AL904" s="4"/>
      <c r="AM904" s="4"/>
      <c r="AN904" s="56"/>
      <c r="AO904" s="56"/>
      <c r="AP904" s="4"/>
      <c r="AQ904" s="4"/>
      <c r="AR904" s="4"/>
      <c r="AS904" s="4"/>
      <c r="AT904" s="56"/>
      <c r="AU904" s="56"/>
      <c r="AV904" s="4"/>
      <c r="AW904" s="4"/>
      <c r="AX904" s="4"/>
      <c r="AY904" s="4"/>
      <c r="AZ904" s="56"/>
      <c r="BA904" s="56"/>
      <c r="BB904" s="4"/>
      <c r="BC904" s="4"/>
      <c r="BD904" s="4"/>
      <c r="BE904" s="4"/>
      <c r="BF904" s="56"/>
      <c r="BG904" s="56"/>
      <c r="BH904" s="4"/>
      <c r="BI904" s="4"/>
      <c r="BJ904" s="4"/>
      <c r="BK904" s="4"/>
      <c r="BL904" s="56"/>
      <c r="BM904" s="56"/>
      <c r="BN904" s="4"/>
      <c r="BO904" s="4"/>
      <c r="BP904" s="4"/>
      <c r="BQ904" s="4"/>
      <c r="BR904" s="4"/>
      <c r="BS904" s="4"/>
    </row>
    <row r="905">
      <c r="A905" s="172"/>
      <c r="B905" s="4"/>
      <c r="C905" s="4"/>
      <c r="D905" s="4"/>
      <c r="E905" s="4"/>
      <c r="F905" s="171"/>
      <c r="G905" s="4"/>
      <c r="H905" s="4"/>
      <c r="I905" s="4"/>
      <c r="J905" s="4"/>
      <c r="K905" s="172"/>
      <c r="L905" s="4"/>
      <c r="M905" s="4"/>
      <c r="N905" s="4"/>
      <c r="O905" s="4"/>
      <c r="P905" s="171"/>
      <c r="Q905" s="4"/>
      <c r="R905" s="4"/>
      <c r="S905" s="4"/>
      <c r="T905" s="4"/>
      <c r="U905" s="172"/>
      <c r="V905" s="4"/>
      <c r="W905" s="4"/>
      <c r="X905" s="4"/>
      <c r="Y905" s="4"/>
      <c r="Z905" s="171"/>
      <c r="AA905" s="4"/>
      <c r="AB905" s="4"/>
      <c r="AC905" s="4"/>
      <c r="AD905" s="4"/>
      <c r="AE905" s="170"/>
      <c r="AF905" s="170"/>
      <c r="AG905" s="170"/>
      <c r="AH905" s="56"/>
      <c r="AI905" s="56"/>
      <c r="AJ905" s="4"/>
      <c r="AK905" s="4"/>
      <c r="AL905" s="4"/>
      <c r="AM905" s="4"/>
      <c r="AN905" s="56"/>
      <c r="AO905" s="56"/>
      <c r="AP905" s="4"/>
      <c r="AQ905" s="4"/>
      <c r="AR905" s="4"/>
      <c r="AS905" s="4"/>
      <c r="AT905" s="56"/>
      <c r="AU905" s="56"/>
      <c r="AV905" s="4"/>
      <c r="AW905" s="4"/>
      <c r="AX905" s="4"/>
      <c r="AY905" s="4"/>
      <c r="AZ905" s="56"/>
      <c r="BA905" s="56"/>
      <c r="BB905" s="4"/>
      <c r="BC905" s="4"/>
      <c r="BD905" s="4"/>
      <c r="BE905" s="4"/>
      <c r="BF905" s="56"/>
      <c r="BG905" s="56"/>
      <c r="BH905" s="4"/>
      <c r="BI905" s="4"/>
      <c r="BJ905" s="4"/>
      <c r="BK905" s="4"/>
      <c r="BL905" s="56"/>
      <c r="BM905" s="56"/>
      <c r="BN905" s="4"/>
      <c r="BO905" s="4"/>
      <c r="BP905" s="4"/>
      <c r="BQ905" s="4"/>
      <c r="BR905" s="4"/>
      <c r="BS905" s="4"/>
    </row>
    <row r="906">
      <c r="A906" s="172"/>
      <c r="B906" s="4"/>
      <c r="C906" s="4"/>
      <c r="D906" s="4"/>
      <c r="E906" s="4"/>
      <c r="F906" s="171"/>
      <c r="G906" s="4"/>
      <c r="H906" s="4"/>
      <c r="I906" s="4"/>
      <c r="J906" s="4"/>
      <c r="K906" s="172"/>
      <c r="L906" s="4"/>
      <c r="M906" s="4"/>
      <c r="N906" s="4"/>
      <c r="O906" s="4"/>
      <c r="P906" s="171"/>
      <c r="Q906" s="4"/>
      <c r="R906" s="4"/>
      <c r="S906" s="4"/>
      <c r="T906" s="4"/>
      <c r="U906" s="172"/>
      <c r="V906" s="4"/>
      <c r="W906" s="4"/>
      <c r="X906" s="4"/>
      <c r="Y906" s="4"/>
      <c r="Z906" s="171"/>
      <c r="AA906" s="4"/>
      <c r="AB906" s="4"/>
      <c r="AC906" s="4"/>
      <c r="AD906" s="4"/>
      <c r="AE906" s="170"/>
      <c r="AF906" s="170"/>
      <c r="AG906" s="170"/>
      <c r="AH906" s="56"/>
      <c r="AI906" s="56"/>
      <c r="AJ906" s="4"/>
      <c r="AK906" s="4"/>
      <c r="AL906" s="4"/>
      <c r="AM906" s="4"/>
      <c r="AN906" s="56"/>
      <c r="AO906" s="56"/>
      <c r="AP906" s="4"/>
      <c r="AQ906" s="4"/>
      <c r="AR906" s="4"/>
      <c r="AS906" s="4"/>
      <c r="AT906" s="56"/>
      <c r="AU906" s="56"/>
      <c r="AV906" s="4"/>
      <c r="AW906" s="4"/>
      <c r="AX906" s="4"/>
      <c r="AY906" s="4"/>
      <c r="AZ906" s="56"/>
      <c r="BA906" s="56"/>
      <c r="BB906" s="4"/>
      <c r="BC906" s="4"/>
      <c r="BD906" s="4"/>
      <c r="BE906" s="4"/>
      <c r="BF906" s="56"/>
      <c r="BG906" s="56"/>
      <c r="BH906" s="4"/>
      <c r="BI906" s="4"/>
      <c r="BJ906" s="4"/>
      <c r="BK906" s="4"/>
      <c r="BL906" s="56"/>
      <c r="BM906" s="56"/>
      <c r="BN906" s="4"/>
      <c r="BO906" s="4"/>
      <c r="BP906" s="4"/>
      <c r="BQ906" s="4"/>
      <c r="BR906" s="4"/>
      <c r="BS906" s="4"/>
    </row>
    <row r="907">
      <c r="A907" s="172"/>
      <c r="B907" s="4"/>
      <c r="C907" s="4"/>
      <c r="D907" s="4"/>
      <c r="E907" s="4"/>
      <c r="F907" s="171"/>
      <c r="G907" s="4"/>
      <c r="H907" s="4"/>
      <c r="I907" s="4"/>
      <c r="J907" s="4"/>
      <c r="K907" s="172"/>
      <c r="L907" s="4"/>
      <c r="M907" s="4"/>
      <c r="N907" s="4"/>
      <c r="O907" s="4"/>
      <c r="P907" s="171"/>
      <c r="Q907" s="4"/>
      <c r="R907" s="4"/>
      <c r="S907" s="4"/>
      <c r="T907" s="4"/>
      <c r="U907" s="172"/>
      <c r="V907" s="4"/>
      <c r="W907" s="4"/>
      <c r="X907" s="4"/>
      <c r="Y907" s="4"/>
      <c r="Z907" s="171"/>
      <c r="AA907" s="4"/>
      <c r="AB907" s="4"/>
      <c r="AC907" s="4"/>
      <c r="AD907" s="4"/>
      <c r="AE907" s="170"/>
      <c r="AF907" s="170"/>
      <c r="AG907" s="170"/>
      <c r="AH907" s="56"/>
      <c r="AI907" s="56"/>
      <c r="AJ907" s="4"/>
      <c r="AK907" s="4"/>
      <c r="AL907" s="4"/>
      <c r="AM907" s="4"/>
      <c r="AN907" s="56"/>
      <c r="AO907" s="56"/>
      <c r="AP907" s="4"/>
      <c r="AQ907" s="4"/>
      <c r="AR907" s="4"/>
      <c r="AS907" s="4"/>
      <c r="AT907" s="56"/>
      <c r="AU907" s="56"/>
      <c r="AV907" s="4"/>
      <c r="AW907" s="4"/>
      <c r="AX907" s="4"/>
      <c r="AY907" s="4"/>
      <c r="AZ907" s="56"/>
      <c r="BA907" s="56"/>
      <c r="BB907" s="4"/>
      <c r="BC907" s="4"/>
      <c r="BD907" s="4"/>
      <c r="BE907" s="4"/>
      <c r="BF907" s="56"/>
      <c r="BG907" s="56"/>
      <c r="BH907" s="4"/>
      <c r="BI907" s="4"/>
      <c r="BJ907" s="4"/>
      <c r="BK907" s="4"/>
      <c r="BL907" s="56"/>
      <c r="BM907" s="56"/>
      <c r="BN907" s="4"/>
      <c r="BO907" s="4"/>
      <c r="BP907" s="4"/>
      <c r="BQ907" s="4"/>
      <c r="BR907" s="4"/>
      <c r="BS907" s="4"/>
    </row>
    <row r="908">
      <c r="A908" s="172"/>
      <c r="B908" s="4"/>
      <c r="C908" s="4"/>
      <c r="D908" s="4"/>
      <c r="E908" s="4"/>
      <c r="F908" s="171"/>
      <c r="G908" s="4"/>
      <c r="H908" s="4"/>
      <c r="I908" s="4"/>
      <c r="J908" s="4"/>
      <c r="K908" s="172"/>
      <c r="L908" s="4"/>
      <c r="M908" s="4"/>
      <c r="N908" s="4"/>
      <c r="O908" s="4"/>
      <c r="P908" s="171"/>
      <c r="Q908" s="4"/>
      <c r="R908" s="4"/>
      <c r="S908" s="4"/>
      <c r="T908" s="4"/>
      <c r="U908" s="172"/>
      <c r="V908" s="4"/>
      <c r="W908" s="4"/>
      <c r="X908" s="4"/>
      <c r="Y908" s="4"/>
      <c r="Z908" s="171"/>
      <c r="AA908" s="4"/>
      <c r="AB908" s="4"/>
      <c r="AC908" s="4"/>
      <c r="AD908" s="4"/>
      <c r="AE908" s="170"/>
      <c r="AF908" s="170"/>
      <c r="AG908" s="170"/>
      <c r="AH908" s="56"/>
      <c r="AI908" s="56"/>
      <c r="AJ908" s="4"/>
      <c r="AK908" s="4"/>
      <c r="AL908" s="4"/>
      <c r="AM908" s="4"/>
      <c r="AN908" s="56"/>
      <c r="AO908" s="56"/>
      <c r="AP908" s="4"/>
      <c r="AQ908" s="4"/>
      <c r="AR908" s="4"/>
      <c r="AS908" s="4"/>
      <c r="AT908" s="56"/>
      <c r="AU908" s="56"/>
      <c r="AV908" s="4"/>
      <c r="AW908" s="4"/>
      <c r="AX908" s="4"/>
      <c r="AY908" s="4"/>
      <c r="AZ908" s="56"/>
      <c r="BA908" s="56"/>
      <c r="BB908" s="4"/>
      <c r="BC908" s="4"/>
      <c r="BD908" s="4"/>
      <c r="BE908" s="4"/>
      <c r="BF908" s="56"/>
      <c r="BG908" s="56"/>
      <c r="BH908" s="4"/>
      <c r="BI908" s="4"/>
      <c r="BJ908" s="4"/>
      <c r="BK908" s="4"/>
      <c r="BL908" s="56"/>
      <c r="BM908" s="56"/>
      <c r="BN908" s="4"/>
      <c r="BO908" s="4"/>
      <c r="BP908" s="4"/>
      <c r="BQ908" s="4"/>
      <c r="BR908" s="4"/>
      <c r="BS908" s="4"/>
    </row>
    <row r="909">
      <c r="A909" s="172"/>
      <c r="B909" s="4"/>
      <c r="C909" s="4"/>
      <c r="D909" s="4"/>
      <c r="E909" s="4"/>
      <c r="F909" s="171"/>
      <c r="G909" s="4"/>
      <c r="H909" s="4"/>
      <c r="I909" s="4"/>
      <c r="J909" s="4"/>
      <c r="K909" s="172"/>
      <c r="L909" s="4"/>
      <c r="M909" s="4"/>
      <c r="N909" s="4"/>
      <c r="O909" s="4"/>
      <c r="P909" s="171"/>
      <c r="Q909" s="4"/>
      <c r="R909" s="4"/>
      <c r="S909" s="4"/>
      <c r="T909" s="4"/>
      <c r="U909" s="172"/>
      <c r="V909" s="4"/>
      <c r="W909" s="4"/>
      <c r="X909" s="4"/>
      <c r="Y909" s="4"/>
      <c r="Z909" s="171"/>
      <c r="AA909" s="4"/>
      <c r="AB909" s="4"/>
      <c r="AC909" s="4"/>
      <c r="AD909" s="4"/>
      <c r="AE909" s="170"/>
      <c r="AF909" s="170"/>
      <c r="AG909" s="170"/>
      <c r="AH909" s="56"/>
      <c r="AI909" s="56"/>
      <c r="AJ909" s="4"/>
      <c r="AK909" s="4"/>
      <c r="AL909" s="4"/>
      <c r="AM909" s="4"/>
      <c r="AN909" s="56"/>
      <c r="AO909" s="56"/>
      <c r="AP909" s="4"/>
      <c r="AQ909" s="4"/>
      <c r="AR909" s="4"/>
      <c r="AS909" s="4"/>
      <c r="AT909" s="56"/>
      <c r="AU909" s="56"/>
      <c r="AV909" s="4"/>
      <c r="AW909" s="4"/>
      <c r="AX909" s="4"/>
      <c r="AY909" s="4"/>
      <c r="AZ909" s="56"/>
      <c r="BA909" s="56"/>
      <c r="BB909" s="4"/>
      <c r="BC909" s="4"/>
      <c r="BD909" s="4"/>
      <c r="BE909" s="4"/>
      <c r="BF909" s="56"/>
      <c r="BG909" s="56"/>
      <c r="BH909" s="4"/>
      <c r="BI909" s="4"/>
      <c r="BJ909" s="4"/>
      <c r="BK909" s="4"/>
      <c r="BL909" s="56"/>
      <c r="BM909" s="56"/>
      <c r="BN909" s="4"/>
      <c r="BO909" s="4"/>
      <c r="BP909" s="4"/>
      <c r="BQ909" s="4"/>
      <c r="BR909" s="4"/>
      <c r="BS909" s="4"/>
    </row>
    <row r="910">
      <c r="A910" s="172"/>
      <c r="B910" s="4"/>
      <c r="C910" s="4"/>
      <c r="D910" s="4"/>
      <c r="E910" s="4"/>
      <c r="F910" s="171"/>
      <c r="G910" s="4"/>
      <c r="H910" s="4"/>
      <c r="I910" s="4"/>
      <c r="J910" s="4"/>
      <c r="K910" s="172"/>
      <c r="L910" s="4"/>
      <c r="M910" s="4"/>
      <c r="N910" s="4"/>
      <c r="O910" s="4"/>
      <c r="P910" s="171"/>
      <c r="Q910" s="4"/>
      <c r="R910" s="4"/>
      <c r="S910" s="4"/>
      <c r="T910" s="4"/>
      <c r="U910" s="172"/>
      <c r="V910" s="4"/>
      <c r="W910" s="4"/>
      <c r="X910" s="4"/>
      <c r="Y910" s="4"/>
      <c r="Z910" s="171"/>
      <c r="AA910" s="4"/>
      <c r="AB910" s="4"/>
      <c r="AC910" s="4"/>
      <c r="AD910" s="4"/>
      <c r="AE910" s="170"/>
      <c r="AF910" s="170"/>
      <c r="AG910" s="170"/>
      <c r="AH910" s="56"/>
      <c r="AI910" s="56"/>
      <c r="AJ910" s="4"/>
      <c r="AK910" s="4"/>
      <c r="AL910" s="4"/>
      <c r="AM910" s="4"/>
      <c r="AN910" s="56"/>
      <c r="AO910" s="56"/>
      <c r="AP910" s="4"/>
      <c r="AQ910" s="4"/>
      <c r="AR910" s="4"/>
      <c r="AS910" s="4"/>
      <c r="AT910" s="56"/>
      <c r="AU910" s="56"/>
      <c r="AV910" s="4"/>
      <c r="AW910" s="4"/>
      <c r="AX910" s="4"/>
      <c r="AY910" s="4"/>
      <c r="AZ910" s="56"/>
      <c r="BA910" s="56"/>
      <c r="BB910" s="4"/>
      <c r="BC910" s="4"/>
      <c r="BD910" s="4"/>
      <c r="BE910" s="4"/>
      <c r="BF910" s="56"/>
      <c r="BG910" s="56"/>
      <c r="BH910" s="4"/>
      <c r="BI910" s="4"/>
      <c r="BJ910" s="4"/>
      <c r="BK910" s="4"/>
      <c r="BL910" s="56"/>
      <c r="BM910" s="56"/>
      <c r="BN910" s="4"/>
      <c r="BO910" s="4"/>
      <c r="BP910" s="4"/>
      <c r="BQ910" s="4"/>
      <c r="BR910" s="4"/>
      <c r="BS910" s="4"/>
    </row>
    <row r="911">
      <c r="A911" s="172"/>
      <c r="B911" s="4"/>
      <c r="C911" s="4"/>
      <c r="D911" s="4"/>
      <c r="E911" s="4"/>
      <c r="F911" s="171"/>
      <c r="G911" s="4"/>
      <c r="H911" s="4"/>
      <c r="I911" s="4"/>
      <c r="J911" s="4"/>
      <c r="K911" s="172"/>
      <c r="L911" s="4"/>
      <c r="M911" s="4"/>
      <c r="N911" s="4"/>
      <c r="O911" s="4"/>
      <c r="P911" s="171"/>
      <c r="Q911" s="4"/>
      <c r="R911" s="4"/>
      <c r="S911" s="4"/>
      <c r="T911" s="4"/>
      <c r="U911" s="172"/>
      <c r="V911" s="4"/>
      <c r="W911" s="4"/>
      <c r="X911" s="4"/>
      <c r="Y911" s="4"/>
      <c r="Z911" s="171"/>
      <c r="AA911" s="4"/>
      <c r="AB911" s="4"/>
      <c r="AC911" s="4"/>
      <c r="AD911" s="4"/>
      <c r="AE911" s="170"/>
      <c r="AF911" s="170"/>
      <c r="AG911" s="170"/>
      <c r="AH911" s="56"/>
      <c r="AI911" s="56"/>
      <c r="AJ911" s="4"/>
      <c r="AK911" s="4"/>
      <c r="AL911" s="4"/>
      <c r="AM911" s="4"/>
      <c r="AN911" s="56"/>
      <c r="AO911" s="56"/>
      <c r="AP911" s="4"/>
      <c r="AQ911" s="4"/>
      <c r="AR911" s="4"/>
      <c r="AS911" s="4"/>
      <c r="AT911" s="56"/>
      <c r="AU911" s="56"/>
      <c r="AV911" s="4"/>
      <c r="AW911" s="4"/>
      <c r="AX911" s="4"/>
      <c r="AY911" s="4"/>
      <c r="AZ911" s="56"/>
      <c r="BA911" s="56"/>
      <c r="BB911" s="4"/>
      <c r="BC911" s="4"/>
      <c r="BD911" s="4"/>
      <c r="BE911" s="4"/>
      <c r="BF911" s="56"/>
      <c r="BG911" s="56"/>
      <c r="BH911" s="4"/>
      <c r="BI911" s="4"/>
      <c r="BJ911" s="4"/>
      <c r="BK911" s="4"/>
      <c r="BL911" s="56"/>
      <c r="BM911" s="56"/>
      <c r="BN911" s="4"/>
      <c r="BO911" s="4"/>
      <c r="BP911" s="4"/>
      <c r="BQ911" s="4"/>
      <c r="BR911" s="4"/>
      <c r="BS911" s="4"/>
    </row>
    <row r="912">
      <c r="A912" s="172"/>
      <c r="B912" s="4"/>
      <c r="C912" s="4"/>
      <c r="D912" s="4"/>
      <c r="E912" s="4"/>
      <c r="F912" s="171"/>
      <c r="G912" s="4"/>
      <c r="H912" s="4"/>
      <c r="I912" s="4"/>
      <c r="J912" s="4"/>
      <c r="K912" s="172"/>
      <c r="L912" s="4"/>
      <c r="M912" s="4"/>
      <c r="N912" s="4"/>
      <c r="O912" s="4"/>
      <c r="P912" s="171"/>
      <c r="Q912" s="4"/>
      <c r="R912" s="4"/>
      <c r="S912" s="4"/>
      <c r="T912" s="4"/>
      <c r="U912" s="172"/>
      <c r="V912" s="4"/>
      <c r="W912" s="4"/>
      <c r="X912" s="4"/>
      <c r="Y912" s="4"/>
      <c r="Z912" s="171"/>
      <c r="AA912" s="4"/>
      <c r="AB912" s="4"/>
      <c r="AC912" s="4"/>
      <c r="AD912" s="4"/>
      <c r="AE912" s="170"/>
      <c r="AF912" s="170"/>
      <c r="AG912" s="170"/>
      <c r="AH912" s="56"/>
      <c r="AI912" s="56"/>
      <c r="AJ912" s="4"/>
      <c r="AK912" s="4"/>
      <c r="AL912" s="4"/>
      <c r="AM912" s="4"/>
      <c r="AN912" s="56"/>
      <c r="AO912" s="56"/>
      <c r="AP912" s="4"/>
      <c r="AQ912" s="4"/>
      <c r="AR912" s="4"/>
      <c r="AS912" s="4"/>
      <c r="AT912" s="56"/>
      <c r="AU912" s="56"/>
      <c r="AV912" s="4"/>
      <c r="AW912" s="4"/>
      <c r="AX912" s="4"/>
      <c r="AY912" s="4"/>
      <c r="AZ912" s="56"/>
      <c r="BA912" s="56"/>
      <c r="BB912" s="4"/>
      <c r="BC912" s="4"/>
      <c r="BD912" s="4"/>
      <c r="BE912" s="4"/>
      <c r="BF912" s="56"/>
      <c r="BG912" s="56"/>
      <c r="BH912" s="4"/>
      <c r="BI912" s="4"/>
      <c r="BJ912" s="4"/>
      <c r="BK912" s="4"/>
      <c r="BL912" s="56"/>
      <c r="BM912" s="56"/>
      <c r="BN912" s="4"/>
      <c r="BO912" s="4"/>
      <c r="BP912" s="4"/>
      <c r="BQ912" s="4"/>
      <c r="BR912" s="4"/>
      <c r="BS912" s="4"/>
    </row>
    <row r="913">
      <c r="A913" s="172"/>
      <c r="B913" s="4"/>
      <c r="C913" s="4"/>
      <c r="D913" s="4"/>
      <c r="E913" s="4"/>
      <c r="F913" s="171"/>
      <c r="G913" s="4"/>
      <c r="H913" s="4"/>
      <c r="I913" s="4"/>
      <c r="J913" s="4"/>
      <c r="K913" s="172"/>
      <c r="L913" s="4"/>
      <c r="M913" s="4"/>
      <c r="N913" s="4"/>
      <c r="O913" s="4"/>
      <c r="P913" s="171"/>
      <c r="Q913" s="4"/>
      <c r="R913" s="4"/>
      <c r="S913" s="4"/>
      <c r="T913" s="4"/>
      <c r="U913" s="172"/>
      <c r="V913" s="4"/>
      <c r="W913" s="4"/>
      <c r="X913" s="4"/>
      <c r="Y913" s="4"/>
      <c r="Z913" s="171"/>
      <c r="AA913" s="4"/>
      <c r="AB913" s="4"/>
      <c r="AC913" s="4"/>
      <c r="AD913" s="4"/>
      <c r="AE913" s="170"/>
      <c r="AF913" s="170"/>
      <c r="AG913" s="170"/>
      <c r="AH913" s="56"/>
      <c r="AI913" s="56"/>
      <c r="AJ913" s="4"/>
      <c r="AK913" s="4"/>
      <c r="AL913" s="4"/>
      <c r="AM913" s="4"/>
      <c r="AN913" s="56"/>
      <c r="AO913" s="56"/>
      <c r="AP913" s="4"/>
      <c r="AQ913" s="4"/>
      <c r="AR913" s="4"/>
      <c r="AS913" s="4"/>
      <c r="AT913" s="56"/>
      <c r="AU913" s="56"/>
      <c r="AV913" s="4"/>
      <c r="AW913" s="4"/>
      <c r="AX913" s="4"/>
      <c r="AY913" s="4"/>
      <c r="AZ913" s="56"/>
      <c r="BA913" s="56"/>
      <c r="BB913" s="4"/>
      <c r="BC913" s="4"/>
      <c r="BD913" s="4"/>
      <c r="BE913" s="4"/>
      <c r="BF913" s="56"/>
      <c r="BG913" s="56"/>
      <c r="BH913" s="4"/>
      <c r="BI913" s="4"/>
      <c r="BJ913" s="4"/>
      <c r="BK913" s="4"/>
      <c r="BL913" s="56"/>
      <c r="BM913" s="56"/>
      <c r="BN913" s="4"/>
      <c r="BO913" s="4"/>
      <c r="BP913" s="4"/>
      <c r="BQ913" s="4"/>
      <c r="BR913" s="4"/>
      <c r="BS913" s="4"/>
    </row>
    <row r="914">
      <c r="A914" s="172"/>
      <c r="B914" s="4"/>
      <c r="C914" s="4"/>
      <c r="D914" s="4"/>
      <c r="E914" s="4"/>
      <c r="F914" s="171"/>
      <c r="G914" s="4"/>
      <c r="H914" s="4"/>
      <c r="I914" s="4"/>
      <c r="J914" s="4"/>
      <c r="K914" s="172"/>
      <c r="L914" s="4"/>
      <c r="M914" s="4"/>
      <c r="N914" s="4"/>
      <c r="O914" s="4"/>
      <c r="P914" s="171"/>
      <c r="Q914" s="4"/>
      <c r="R914" s="4"/>
      <c r="S914" s="4"/>
      <c r="T914" s="4"/>
      <c r="U914" s="172"/>
      <c r="V914" s="4"/>
      <c r="W914" s="4"/>
      <c r="X914" s="4"/>
      <c r="Y914" s="4"/>
      <c r="Z914" s="171"/>
      <c r="AA914" s="4"/>
      <c r="AB914" s="4"/>
      <c r="AC914" s="4"/>
      <c r="AD914" s="4"/>
      <c r="AE914" s="170"/>
      <c r="AF914" s="170"/>
      <c r="AG914" s="170"/>
      <c r="AH914" s="56"/>
      <c r="AI914" s="56"/>
      <c r="AJ914" s="4"/>
      <c r="AK914" s="4"/>
      <c r="AL914" s="4"/>
      <c r="AM914" s="4"/>
      <c r="AN914" s="56"/>
      <c r="AO914" s="56"/>
      <c r="AP914" s="4"/>
      <c r="AQ914" s="4"/>
      <c r="AR914" s="4"/>
      <c r="AS914" s="4"/>
      <c r="AT914" s="56"/>
      <c r="AU914" s="56"/>
      <c r="AV914" s="4"/>
      <c r="AW914" s="4"/>
      <c r="AX914" s="4"/>
      <c r="AY914" s="4"/>
      <c r="AZ914" s="56"/>
      <c r="BA914" s="56"/>
      <c r="BB914" s="4"/>
      <c r="BC914" s="4"/>
      <c r="BD914" s="4"/>
      <c r="BE914" s="4"/>
      <c r="BF914" s="56"/>
      <c r="BG914" s="56"/>
      <c r="BH914" s="4"/>
      <c r="BI914" s="4"/>
      <c r="BJ914" s="4"/>
      <c r="BK914" s="4"/>
      <c r="BL914" s="56"/>
      <c r="BM914" s="56"/>
      <c r="BN914" s="4"/>
      <c r="BO914" s="4"/>
      <c r="BP914" s="4"/>
      <c r="BQ914" s="4"/>
      <c r="BR914" s="4"/>
      <c r="BS914" s="4"/>
    </row>
    <row r="915">
      <c r="A915" s="172"/>
      <c r="B915" s="4"/>
      <c r="C915" s="4"/>
      <c r="D915" s="4"/>
      <c r="E915" s="4"/>
      <c r="F915" s="171"/>
      <c r="G915" s="4"/>
      <c r="H915" s="4"/>
      <c r="I915" s="4"/>
      <c r="J915" s="4"/>
      <c r="K915" s="172"/>
      <c r="L915" s="4"/>
      <c r="M915" s="4"/>
      <c r="N915" s="4"/>
      <c r="O915" s="4"/>
      <c r="P915" s="171"/>
      <c r="Q915" s="4"/>
      <c r="R915" s="4"/>
      <c r="S915" s="4"/>
      <c r="T915" s="4"/>
      <c r="U915" s="172"/>
      <c r="V915" s="4"/>
      <c r="W915" s="4"/>
      <c r="X915" s="4"/>
      <c r="Y915" s="4"/>
      <c r="Z915" s="171"/>
      <c r="AA915" s="4"/>
      <c r="AB915" s="4"/>
      <c r="AC915" s="4"/>
      <c r="AD915" s="4"/>
      <c r="AE915" s="170"/>
      <c r="AF915" s="170"/>
      <c r="AG915" s="170"/>
      <c r="AH915" s="56"/>
      <c r="AI915" s="56"/>
      <c r="AJ915" s="4"/>
      <c r="AK915" s="4"/>
      <c r="AL915" s="4"/>
      <c r="AM915" s="4"/>
      <c r="AN915" s="56"/>
      <c r="AO915" s="56"/>
      <c r="AP915" s="4"/>
      <c r="AQ915" s="4"/>
      <c r="AR915" s="4"/>
      <c r="AS915" s="4"/>
      <c r="AT915" s="56"/>
      <c r="AU915" s="56"/>
      <c r="AV915" s="4"/>
      <c r="AW915" s="4"/>
      <c r="AX915" s="4"/>
      <c r="AY915" s="4"/>
      <c r="AZ915" s="56"/>
      <c r="BA915" s="56"/>
      <c r="BB915" s="4"/>
      <c r="BC915" s="4"/>
      <c r="BD915" s="4"/>
      <c r="BE915" s="4"/>
      <c r="BF915" s="56"/>
      <c r="BG915" s="56"/>
      <c r="BH915" s="4"/>
      <c r="BI915" s="4"/>
      <c r="BJ915" s="4"/>
      <c r="BK915" s="4"/>
      <c r="BL915" s="56"/>
      <c r="BM915" s="56"/>
      <c r="BN915" s="4"/>
      <c r="BO915" s="4"/>
      <c r="BP915" s="4"/>
      <c r="BQ915" s="4"/>
      <c r="BR915" s="4"/>
      <c r="BS915" s="4"/>
    </row>
    <row r="916">
      <c r="A916" s="172"/>
      <c r="B916" s="4"/>
      <c r="C916" s="4"/>
      <c r="D916" s="4"/>
      <c r="E916" s="4"/>
      <c r="F916" s="171"/>
      <c r="G916" s="4"/>
      <c r="H916" s="4"/>
      <c r="I916" s="4"/>
      <c r="J916" s="4"/>
      <c r="K916" s="172"/>
      <c r="L916" s="4"/>
      <c r="M916" s="4"/>
      <c r="N916" s="4"/>
      <c r="O916" s="4"/>
      <c r="P916" s="171"/>
      <c r="Q916" s="4"/>
      <c r="R916" s="4"/>
      <c r="S916" s="4"/>
      <c r="T916" s="4"/>
      <c r="U916" s="172"/>
      <c r="V916" s="4"/>
      <c r="W916" s="4"/>
      <c r="X916" s="4"/>
      <c r="Y916" s="4"/>
      <c r="Z916" s="171"/>
      <c r="AA916" s="4"/>
      <c r="AB916" s="4"/>
      <c r="AC916" s="4"/>
      <c r="AD916" s="4"/>
      <c r="AE916" s="170"/>
      <c r="AF916" s="170"/>
      <c r="AG916" s="170"/>
      <c r="AH916" s="56"/>
      <c r="AI916" s="56"/>
      <c r="AJ916" s="4"/>
      <c r="AK916" s="4"/>
      <c r="AL916" s="4"/>
      <c r="AM916" s="4"/>
      <c r="AN916" s="56"/>
      <c r="AO916" s="56"/>
      <c r="AP916" s="4"/>
      <c r="AQ916" s="4"/>
      <c r="AR916" s="4"/>
      <c r="AS916" s="4"/>
      <c r="AT916" s="56"/>
      <c r="AU916" s="56"/>
      <c r="AV916" s="4"/>
      <c r="AW916" s="4"/>
      <c r="AX916" s="4"/>
      <c r="AY916" s="4"/>
      <c r="AZ916" s="56"/>
      <c r="BA916" s="56"/>
      <c r="BB916" s="4"/>
      <c r="BC916" s="4"/>
      <c r="BD916" s="4"/>
      <c r="BE916" s="4"/>
      <c r="BF916" s="56"/>
      <c r="BG916" s="56"/>
      <c r="BH916" s="4"/>
      <c r="BI916" s="4"/>
      <c r="BJ916" s="4"/>
      <c r="BK916" s="4"/>
      <c r="BL916" s="56"/>
      <c r="BM916" s="56"/>
      <c r="BN916" s="4"/>
      <c r="BO916" s="4"/>
      <c r="BP916" s="4"/>
      <c r="BQ916" s="4"/>
      <c r="BR916" s="4"/>
      <c r="BS916" s="4"/>
    </row>
    <row r="917">
      <c r="A917" s="172"/>
      <c r="B917" s="4"/>
      <c r="C917" s="4"/>
      <c r="D917" s="4"/>
      <c r="E917" s="4"/>
      <c r="F917" s="171"/>
      <c r="G917" s="4"/>
      <c r="H917" s="4"/>
      <c r="I917" s="4"/>
      <c r="J917" s="4"/>
      <c r="K917" s="172"/>
      <c r="L917" s="4"/>
      <c r="M917" s="4"/>
      <c r="N917" s="4"/>
      <c r="O917" s="4"/>
      <c r="P917" s="171"/>
      <c r="Q917" s="4"/>
      <c r="R917" s="4"/>
      <c r="S917" s="4"/>
      <c r="T917" s="4"/>
      <c r="U917" s="172"/>
      <c r="V917" s="4"/>
      <c r="W917" s="4"/>
      <c r="X917" s="4"/>
      <c r="Y917" s="4"/>
      <c r="Z917" s="171"/>
      <c r="AA917" s="4"/>
      <c r="AB917" s="4"/>
      <c r="AC917" s="4"/>
      <c r="AD917" s="4"/>
      <c r="AE917" s="170"/>
      <c r="AF917" s="170"/>
      <c r="AG917" s="170"/>
      <c r="AH917" s="56"/>
      <c r="AI917" s="56"/>
      <c r="AJ917" s="4"/>
      <c r="AK917" s="4"/>
      <c r="AL917" s="4"/>
      <c r="AM917" s="4"/>
      <c r="AN917" s="56"/>
      <c r="AO917" s="56"/>
      <c r="AP917" s="4"/>
      <c r="AQ917" s="4"/>
      <c r="AR917" s="4"/>
      <c r="AS917" s="4"/>
      <c r="AT917" s="56"/>
      <c r="AU917" s="56"/>
      <c r="AV917" s="4"/>
      <c r="AW917" s="4"/>
      <c r="AX917" s="4"/>
      <c r="AY917" s="4"/>
      <c r="AZ917" s="56"/>
      <c r="BA917" s="56"/>
      <c r="BB917" s="4"/>
      <c r="BC917" s="4"/>
      <c r="BD917" s="4"/>
      <c r="BE917" s="4"/>
      <c r="BF917" s="56"/>
      <c r="BG917" s="56"/>
      <c r="BH917" s="4"/>
      <c r="BI917" s="4"/>
      <c r="BJ917" s="4"/>
      <c r="BK917" s="4"/>
      <c r="BL917" s="56"/>
      <c r="BM917" s="56"/>
      <c r="BN917" s="4"/>
      <c r="BO917" s="4"/>
      <c r="BP917" s="4"/>
      <c r="BQ917" s="4"/>
      <c r="BR917" s="4"/>
      <c r="BS917" s="4"/>
    </row>
    <row r="918">
      <c r="A918" s="172"/>
      <c r="B918" s="4"/>
      <c r="C918" s="4"/>
      <c r="D918" s="4"/>
      <c r="E918" s="4"/>
      <c r="F918" s="171"/>
      <c r="G918" s="4"/>
      <c r="H918" s="4"/>
      <c r="I918" s="4"/>
      <c r="J918" s="4"/>
      <c r="K918" s="172"/>
      <c r="L918" s="4"/>
      <c r="M918" s="4"/>
      <c r="N918" s="4"/>
      <c r="O918" s="4"/>
      <c r="P918" s="171"/>
      <c r="Q918" s="4"/>
      <c r="R918" s="4"/>
      <c r="S918" s="4"/>
      <c r="T918" s="4"/>
      <c r="U918" s="172"/>
      <c r="V918" s="4"/>
      <c r="W918" s="4"/>
      <c r="X918" s="4"/>
      <c r="Y918" s="4"/>
      <c r="Z918" s="171"/>
      <c r="AA918" s="4"/>
      <c r="AB918" s="4"/>
      <c r="AC918" s="4"/>
      <c r="AD918" s="4"/>
      <c r="AE918" s="170"/>
      <c r="AF918" s="170"/>
      <c r="AG918" s="170"/>
      <c r="AH918" s="56"/>
      <c r="AI918" s="56"/>
      <c r="AJ918" s="4"/>
      <c r="AK918" s="4"/>
      <c r="AL918" s="4"/>
      <c r="AM918" s="4"/>
      <c r="AN918" s="56"/>
      <c r="AO918" s="56"/>
      <c r="AP918" s="4"/>
      <c r="AQ918" s="4"/>
      <c r="AR918" s="4"/>
      <c r="AS918" s="4"/>
      <c r="AT918" s="56"/>
      <c r="AU918" s="56"/>
      <c r="AV918" s="4"/>
      <c r="AW918" s="4"/>
      <c r="AX918" s="4"/>
      <c r="AY918" s="4"/>
      <c r="AZ918" s="56"/>
      <c r="BA918" s="56"/>
      <c r="BB918" s="4"/>
      <c r="BC918" s="4"/>
      <c r="BD918" s="4"/>
      <c r="BE918" s="4"/>
      <c r="BF918" s="56"/>
      <c r="BG918" s="56"/>
      <c r="BH918" s="4"/>
      <c r="BI918" s="4"/>
      <c r="BJ918" s="4"/>
      <c r="BK918" s="4"/>
      <c r="BL918" s="56"/>
      <c r="BM918" s="56"/>
      <c r="BN918" s="4"/>
      <c r="BO918" s="4"/>
      <c r="BP918" s="4"/>
      <c r="BQ918" s="4"/>
      <c r="BR918" s="4"/>
      <c r="BS918" s="4"/>
    </row>
    <row r="919">
      <c r="A919" s="172"/>
      <c r="B919" s="4"/>
      <c r="C919" s="4"/>
      <c r="D919" s="4"/>
      <c r="E919" s="4"/>
      <c r="F919" s="171"/>
      <c r="G919" s="4"/>
      <c r="H919" s="4"/>
      <c r="I919" s="4"/>
      <c r="J919" s="4"/>
      <c r="K919" s="172"/>
      <c r="L919" s="4"/>
      <c r="M919" s="4"/>
      <c r="N919" s="4"/>
      <c r="O919" s="4"/>
      <c r="P919" s="171"/>
      <c r="Q919" s="4"/>
      <c r="R919" s="4"/>
      <c r="S919" s="4"/>
      <c r="T919" s="4"/>
      <c r="U919" s="172"/>
      <c r="V919" s="4"/>
      <c r="W919" s="4"/>
      <c r="X919" s="4"/>
      <c r="Y919" s="4"/>
      <c r="Z919" s="171"/>
      <c r="AA919" s="4"/>
      <c r="AB919" s="4"/>
      <c r="AC919" s="4"/>
      <c r="AD919" s="4"/>
      <c r="AE919" s="170"/>
      <c r="AF919" s="170"/>
      <c r="AG919" s="170"/>
      <c r="AH919" s="56"/>
      <c r="AI919" s="56"/>
      <c r="AJ919" s="4"/>
      <c r="AK919" s="4"/>
      <c r="AL919" s="4"/>
      <c r="AM919" s="4"/>
      <c r="AN919" s="56"/>
      <c r="AO919" s="56"/>
      <c r="AP919" s="4"/>
      <c r="AQ919" s="4"/>
      <c r="AR919" s="4"/>
      <c r="AS919" s="4"/>
      <c r="AT919" s="56"/>
      <c r="AU919" s="56"/>
      <c r="AV919" s="4"/>
      <c r="AW919" s="4"/>
      <c r="AX919" s="4"/>
      <c r="AY919" s="4"/>
      <c r="AZ919" s="56"/>
      <c r="BA919" s="56"/>
      <c r="BB919" s="4"/>
      <c r="BC919" s="4"/>
      <c r="BD919" s="4"/>
      <c r="BE919" s="4"/>
      <c r="BF919" s="56"/>
      <c r="BG919" s="56"/>
      <c r="BH919" s="4"/>
      <c r="BI919" s="4"/>
      <c r="BJ919" s="4"/>
      <c r="BK919" s="4"/>
      <c r="BL919" s="56"/>
      <c r="BM919" s="56"/>
      <c r="BN919" s="4"/>
      <c r="BO919" s="4"/>
      <c r="BP919" s="4"/>
      <c r="BQ919" s="4"/>
      <c r="BR919" s="4"/>
      <c r="BS919" s="4"/>
    </row>
    <row r="920">
      <c r="A920" s="172"/>
      <c r="B920" s="4"/>
      <c r="C920" s="4"/>
      <c r="D920" s="4"/>
      <c r="E920" s="4"/>
      <c r="F920" s="171"/>
      <c r="G920" s="4"/>
      <c r="H920" s="4"/>
      <c r="I920" s="4"/>
      <c r="J920" s="4"/>
      <c r="K920" s="172"/>
      <c r="L920" s="4"/>
      <c r="M920" s="4"/>
      <c r="N920" s="4"/>
      <c r="O920" s="4"/>
      <c r="P920" s="171"/>
      <c r="Q920" s="4"/>
      <c r="R920" s="4"/>
      <c r="S920" s="4"/>
      <c r="T920" s="4"/>
      <c r="U920" s="172"/>
      <c r="V920" s="4"/>
      <c r="W920" s="4"/>
      <c r="X920" s="4"/>
      <c r="Y920" s="4"/>
      <c r="Z920" s="171"/>
      <c r="AA920" s="4"/>
      <c r="AB920" s="4"/>
      <c r="AC920" s="4"/>
      <c r="AD920" s="4"/>
      <c r="AE920" s="170"/>
      <c r="AF920" s="170"/>
      <c r="AG920" s="170"/>
      <c r="AH920" s="56"/>
      <c r="AI920" s="56"/>
      <c r="AJ920" s="4"/>
      <c r="AK920" s="4"/>
      <c r="AL920" s="4"/>
      <c r="AM920" s="4"/>
      <c r="AN920" s="56"/>
      <c r="AO920" s="56"/>
      <c r="AP920" s="4"/>
      <c r="AQ920" s="4"/>
      <c r="AR920" s="4"/>
      <c r="AS920" s="4"/>
      <c r="AT920" s="56"/>
      <c r="AU920" s="56"/>
      <c r="AV920" s="4"/>
      <c r="AW920" s="4"/>
      <c r="AX920" s="4"/>
      <c r="AY920" s="4"/>
      <c r="AZ920" s="56"/>
      <c r="BA920" s="56"/>
      <c r="BB920" s="4"/>
      <c r="BC920" s="4"/>
      <c r="BD920" s="4"/>
      <c r="BE920" s="4"/>
      <c r="BF920" s="56"/>
      <c r="BG920" s="56"/>
      <c r="BH920" s="4"/>
      <c r="BI920" s="4"/>
      <c r="BJ920" s="4"/>
      <c r="BK920" s="4"/>
      <c r="BL920" s="56"/>
      <c r="BM920" s="56"/>
      <c r="BN920" s="4"/>
      <c r="BO920" s="4"/>
      <c r="BP920" s="4"/>
      <c r="BQ920" s="4"/>
      <c r="BR920" s="4"/>
      <c r="BS920" s="4"/>
    </row>
    <row r="921">
      <c r="A921" s="172"/>
      <c r="B921" s="4"/>
      <c r="C921" s="4"/>
      <c r="D921" s="4"/>
      <c r="E921" s="4"/>
      <c r="F921" s="171"/>
      <c r="G921" s="4"/>
      <c r="H921" s="4"/>
      <c r="I921" s="4"/>
      <c r="J921" s="4"/>
      <c r="K921" s="172"/>
      <c r="L921" s="4"/>
      <c r="M921" s="4"/>
      <c r="N921" s="4"/>
      <c r="O921" s="4"/>
      <c r="P921" s="171"/>
      <c r="Q921" s="4"/>
      <c r="R921" s="4"/>
      <c r="S921" s="4"/>
      <c r="T921" s="4"/>
      <c r="U921" s="172"/>
      <c r="V921" s="4"/>
      <c r="W921" s="4"/>
      <c r="X921" s="4"/>
      <c r="Y921" s="4"/>
      <c r="Z921" s="171"/>
      <c r="AA921" s="4"/>
      <c r="AB921" s="4"/>
      <c r="AC921" s="4"/>
      <c r="AD921" s="4"/>
      <c r="AE921" s="170"/>
      <c r="AF921" s="170"/>
      <c r="AG921" s="170"/>
      <c r="AH921" s="56"/>
      <c r="AI921" s="56"/>
      <c r="AJ921" s="4"/>
      <c r="AK921" s="4"/>
      <c r="AL921" s="4"/>
      <c r="AM921" s="4"/>
      <c r="AN921" s="56"/>
      <c r="AO921" s="56"/>
      <c r="AP921" s="4"/>
      <c r="AQ921" s="4"/>
      <c r="AR921" s="4"/>
      <c r="AS921" s="4"/>
      <c r="AT921" s="56"/>
      <c r="AU921" s="56"/>
      <c r="AV921" s="4"/>
      <c r="AW921" s="4"/>
      <c r="AX921" s="4"/>
      <c r="AY921" s="4"/>
      <c r="AZ921" s="56"/>
      <c r="BA921" s="56"/>
      <c r="BB921" s="4"/>
      <c r="BC921" s="4"/>
      <c r="BD921" s="4"/>
      <c r="BE921" s="4"/>
      <c r="BF921" s="56"/>
      <c r="BG921" s="56"/>
      <c r="BH921" s="4"/>
      <c r="BI921" s="4"/>
      <c r="BJ921" s="4"/>
      <c r="BK921" s="4"/>
      <c r="BL921" s="56"/>
      <c r="BM921" s="56"/>
      <c r="BN921" s="4"/>
      <c r="BO921" s="4"/>
      <c r="BP921" s="4"/>
      <c r="BQ921" s="4"/>
      <c r="BR921" s="4"/>
      <c r="BS921" s="4"/>
    </row>
    <row r="922">
      <c r="A922" s="172"/>
      <c r="B922" s="4"/>
      <c r="C922" s="4"/>
      <c r="D922" s="4"/>
      <c r="E922" s="4"/>
      <c r="F922" s="171"/>
      <c r="G922" s="4"/>
      <c r="H922" s="4"/>
      <c r="I922" s="4"/>
      <c r="J922" s="4"/>
      <c r="K922" s="172"/>
      <c r="L922" s="4"/>
      <c r="M922" s="4"/>
      <c r="N922" s="4"/>
      <c r="O922" s="4"/>
      <c r="P922" s="171"/>
      <c r="Q922" s="4"/>
      <c r="R922" s="4"/>
      <c r="S922" s="4"/>
      <c r="T922" s="4"/>
      <c r="U922" s="172"/>
      <c r="V922" s="4"/>
      <c r="W922" s="4"/>
      <c r="X922" s="4"/>
      <c r="Y922" s="4"/>
      <c r="Z922" s="171"/>
      <c r="AA922" s="4"/>
      <c r="AB922" s="4"/>
      <c r="AC922" s="4"/>
      <c r="AD922" s="4"/>
      <c r="AE922" s="170"/>
      <c r="AF922" s="170"/>
      <c r="AG922" s="170"/>
      <c r="AH922" s="56"/>
      <c r="AI922" s="56"/>
      <c r="AJ922" s="4"/>
      <c r="AK922" s="4"/>
      <c r="AL922" s="4"/>
      <c r="AM922" s="4"/>
      <c r="AN922" s="56"/>
      <c r="AO922" s="56"/>
      <c r="AP922" s="4"/>
      <c r="AQ922" s="4"/>
      <c r="AR922" s="4"/>
      <c r="AS922" s="4"/>
      <c r="AT922" s="56"/>
      <c r="AU922" s="56"/>
      <c r="AV922" s="4"/>
      <c r="AW922" s="4"/>
      <c r="AX922" s="4"/>
      <c r="AY922" s="4"/>
      <c r="AZ922" s="56"/>
      <c r="BA922" s="56"/>
      <c r="BB922" s="4"/>
      <c r="BC922" s="4"/>
      <c r="BD922" s="4"/>
      <c r="BE922" s="4"/>
      <c r="BF922" s="56"/>
      <c r="BG922" s="56"/>
      <c r="BH922" s="4"/>
      <c r="BI922" s="4"/>
      <c r="BJ922" s="4"/>
      <c r="BK922" s="4"/>
      <c r="BL922" s="56"/>
      <c r="BM922" s="56"/>
      <c r="BN922" s="4"/>
      <c r="BO922" s="4"/>
      <c r="BP922" s="4"/>
      <c r="BQ922" s="4"/>
      <c r="BR922" s="4"/>
      <c r="BS922" s="4"/>
    </row>
    <row r="923">
      <c r="A923" s="172"/>
      <c r="B923" s="4"/>
      <c r="C923" s="4"/>
      <c r="D923" s="4"/>
      <c r="E923" s="4"/>
      <c r="F923" s="171"/>
      <c r="G923" s="4"/>
      <c r="H923" s="4"/>
      <c r="I923" s="4"/>
      <c r="J923" s="4"/>
      <c r="K923" s="172"/>
      <c r="L923" s="4"/>
      <c r="M923" s="4"/>
      <c r="N923" s="4"/>
      <c r="O923" s="4"/>
      <c r="P923" s="171"/>
      <c r="Q923" s="4"/>
      <c r="R923" s="4"/>
      <c r="S923" s="4"/>
      <c r="T923" s="4"/>
      <c r="U923" s="172"/>
      <c r="V923" s="4"/>
      <c r="W923" s="4"/>
      <c r="X923" s="4"/>
      <c r="Y923" s="4"/>
      <c r="Z923" s="171"/>
      <c r="AA923" s="4"/>
      <c r="AB923" s="4"/>
      <c r="AC923" s="4"/>
      <c r="AD923" s="4"/>
      <c r="AE923" s="170"/>
      <c r="AF923" s="170"/>
      <c r="AG923" s="170"/>
      <c r="AH923" s="56"/>
      <c r="AI923" s="56"/>
      <c r="AJ923" s="4"/>
      <c r="AK923" s="4"/>
      <c r="AL923" s="4"/>
      <c r="AM923" s="4"/>
      <c r="AN923" s="56"/>
      <c r="AO923" s="56"/>
      <c r="AP923" s="4"/>
      <c r="AQ923" s="4"/>
      <c r="AR923" s="4"/>
      <c r="AS923" s="4"/>
      <c r="AT923" s="56"/>
      <c r="AU923" s="56"/>
      <c r="AV923" s="4"/>
      <c r="AW923" s="4"/>
      <c r="AX923" s="4"/>
      <c r="AY923" s="4"/>
      <c r="AZ923" s="56"/>
      <c r="BA923" s="56"/>
      <c r="BB923" s="4"/>
      <c r="BC923" s="4"/>
      <c r="BD923" s="4"/>
      <c r="BE923" s="4"/>
      <c r="BF923" s="56"/>
      <c r="BG923" s="56"/>
      <c r="BH923" s="4"/>
      <c r="BI923" s="4"/>
      <c r="BJ923" s="4"/>
      <c r="BK923" s="4"/>
      <c r="BL923" s="56"/>
      <c r="BM923" s="56"/>
      <c r="BN923" s="4"/>
      <c r="BO923" s="4"/>
      <c r="BP923" s="4"/>
      <c r="BQ923" s="4"/>
      <c r="BR923" s="4"/>
      <c r="BS923" s="4"/>
    </row>
    <row r="924">
      <c r="A924" s="172"/>
      <c r="B924" s="4"/>
      <c r="C924" s="4"/>
      <c r="D924" s="4"/>
      <c r="E924" s="4"/>
      <c r="F924" s="171"/>
      <c r="G924" s="4"/>
      <c r="H924" s="4"/>
      <c r="I924" s="4"/>
      <c r="J924" s="4"/>
      <c r="K924" s="172"/>
      <c r="L924" s="4"/>
      <c r="M924" s="4"/>
      <c r="N924" s="4"/>
      <c r="O924" s="4"/>
      <c r="P924" s="171"/>
      <c r="Q924" s="4"/>
      <c r="R924" s="4"/>
      <c r="S924" s="4"/>
      <c r="T924" s="4"/>
      <c r="U924" s="172"/>
      <c r="V924" s="4"/>
      <c r="W924" s="4"/>
      <c r="X924" s="4"/>
      <c r="Y924" s="4"/>
      <c r="Z924" s="171"/>
      <c r="AA924" s="4"/>
      <c r="AB924" s="4"/>
      <c r="AC924" s="4"/>
      <c r="AD924" s="4"/>
      <c r="AE924" s="170"/>
      <c r="AF924" s="170"/>
      <c r="AG924" s="170"/>
      <c r="AH924" s="56"/>
      <c r="AI924" s="56"/>
      <c r="AJ924" s="4"/>
      <c r="AK924" s="4"/>
      <c r="AL924" s="4"/>
      <c r="AM924" s="4"/>
      <c r="AN924" s="56"/>
      <c r="AO924" s="56"/>
      <c r="AP924" s="4"/>
      <c r="AQ924" s="4"/>
      <c r="AR924" s="4"/>
      <c r="AS924" s="4"/>
      <c r="AT924" s="56"/>
      <c r="AU924" s="56"/>
      <c r="AV924" s="4"/>
      <c r="AW924" s="4"/>
      <c r="AX924" s="4"/>
      <c r="AY924" s="4"/>
      <c r="AZ924" s="56"/>
      <c r="BA924" s="56"/>
      <c r="BB924" s="4"/>
      <c r="BC924" s="4"/>
      <c r="BD924" s="4"/>
      <c r="BE924" s="4"/>
      <c r="BF924" s="56"/>
      <c r="BG924" s="56"/>
      <c r="BH924" s="4"/>
      <c r="BI924" s="4"/>
      <c r="BJ924" s="4"/>
      <c r="BK924" s="4"/>
      <c r="BL924" s="56"/>
      <c r="BM924" s="56"/>
      <c r="BN924" s="4"/>
      <c r="BO924" s="4"/>
      <c r="BP924" s="4"/>
      <c r="BQ924" s="4"/>
      <c r="BR924" s="4"/>
      <c r="BS924" s="4"/>
    </row>
    <row r="925">
      <c r="A925" s="172"/>
      <c r="B925" s="4"/>
      <c r="C925" s="4"/>
      <c r="D925" s="4"/>
      <c r="E925" s="4"/>
      <c r="F925" s="171"/>
      <c r="G925" s="4"/>
      <c r="H925" s="4"/>
      <c r="I925" s="4"/>
      <c r="J925" s="4"/>
      <c r="K925" s="172"/>
      <c r="L925" s="4"/>
      <c r="M925" s="4"/>
      <c r="N925" s="4"/>
      <c r="O925" s="4"/>
      <c r="P925" s="171"/>
      <c r="Q925" s="4"/>
      <c r="R925" s="4"/>
      <c r="S925" s="4"/>
      <c r="T925" s="4"/>
      <c r="U925" s="172"/>
      <c r="V925" s="4"/>
      <c r="W925" s="4"/>
      <c r="X925" s="4"/>
      <c r="Y925" s="4"/>
      <c r="Z925" s="171"/>
      <c r="AA925" s="4"/>
      <c r="AB925" s="4"/>
      <c r="AC925" s="4"/>
      <c r="AD925" s="4"/>
      <c r="AE925" s="170"/>
      <c r="AF925" s="170"/>
      <c r="AG925" s="170"/>
      <c r="AH925" s="56"/>
      <c r="AI925" s="56"/>
      <c r="AJ925" s="4"/>
      <c r="AK925" s="4"/>
      <c r="AL925" s="4"/>
      <c r="AM925" s="4"/>
      <c r="AN925" s="56"/>
      <c r="AO925" s="56"/>
      <c r="AP925" s="4"/>
      <c r="AQ925" s="4"/>
      <c r="AR925" s="4"/>
      <c r="AS925" s="4"/>
      <c r="AT925" s="56"/>
      <c r="AU925" s="56"/>
      <c r="AV925" s="4"/>
      <c r="AW925" s="4"/>
      <c r="AX925" s="4"/>
      <c r="AY925" s="4"/>
      <c r="AZ925" s="56"/>
      <c r="BA925" s="56"/>
      <c r="BB925" s="4"/>
      <c r="BC925" s="4"/>
      <c r="BD925" s="4"/>
      <c r="BE925" s="4"/>
      <c r="BF925" s="56"/>
      <c r="BG925" s="56"/>
      <c r="BH925" s="4"/>
      <c r="BI925" s="4"/>
      <c r="BJ925" s="4"/>
      <c r="BK925" s="4"/>
      <c r="BL925" s="56"/>
      <c r="BM925" s="56"/>
      <c r="BN925" s="4"/>
      <c r="BO925" s="4"/>
      <c r="BP925" s="4"/>
      <c r="BQ925" s="4"/>
      <c r="BR925" s="4"/>
      <c r="BS925" s="4"/>
    </row>
    <row r="926">
      <c r="A926" s="172"/>
      <c r="B926" s="4"/>
      <c r="C926" s="4"/>
      <c r="D926" s="4"/>
      <c r="E926" s="4"/>
      <c r="F926" s="171"/>
      <c r="G926" s="4"/>
      <c r="H926" s="4"/>
      <c r="I926" s="4"/>
      <c r="J926" s="4"/>
      <c r="K926" s="172"/>
      <c r="L926" s="4"/>
      <c r="M926" s="4"/>
      <c r="N926" s="4"/>
      <c r="O926" s="4"/>
      <c r="P926" s="171"/>
      <c r="Q926" s="4"/>
      <c r="R926" s="4"/>
      <c r="S926" s="4"/>
      <c r="T926" s="4"/>
      <c r="U926" s="172"/>
      <c r="V926" s="4"/>
      <c r="W926" s="4"/>
      <c r="X926" s="4"/>
      <c r="Y926" s="4"/>
      <c r="Z926" s="171"/>
      <c r="AA926" s="4"/>
      <c r="AB926" s="4"/>
      <c r="AC926" s="4"/>
      <c r="AD926" s="4"/>
      <c r="AE926" s="170"/>
      <c r="AF926" s="170"/>
      <c r="AG926" s="170"/>
      <c r="AH926" s="56"/>
      <c r="AI926" s="56"/>
      <c r="AJ926" s="4"/>
      <c r="AK926" s="4"/>
      <c r="AL926" s="4"/>
      <c r="AM926" s="4"/>
      <c r="AN926" s="56"/>
      <c r="AO926" s="56"/>
      <c r="AP926" s="4"/>
      <c r="AQ926" s="4"/>
      <c r="AR926" s="4"/>
      <c r="AS926" s="4"/>
      <c r="AT926" s="56"/>
      <c r="AU926" s="56"/>
      <c r="AV926" s="4"/>
      <c r="AW926" s="4"/>
      <c r="AX926" s="4"/>
      <c r="AY926" s="4"/>
      <c r="AZ926" s="56"/>
      <c r="BA926" s="56"/>
      <c r="BB926" s="4"/>
      <c r="BC926" s="4"/>
      <c r="BD926" s="4"/>
      <c r="BE926" s="4"/>
      <c r="BF926" s="56"/>
      <c r="BG926" s="56"/>
      <c r="BH926" s="4"/>
      <c r="BI926" s="4"/>
      <c r="BJ926" s="4"/>
      <c r="BK926" s="4"/>
      <c r="BL926" s="56"/>
      <c r="BM926" s="56"/>
      <c r="BN926" s="4"/>
      <c r="BO926" s="4"/>
      <c r="BP926" s="4"/>
      <c r="BQ926" s="4"/>
      <c r="BR926" s="4"/>
      <c r="BS926" s="4"/>
    </row>
    <row r="927">
      <c r="A927" s="172"/>
      <c r="B927" s="4"/>
      <c r="C927" s="4"/>
      <c r="D927" s="4"/>
      <c r="E927" s="4"/>
      <c r="F927" s="171"/>
      <c r="G927" s="4"/>
      <c r="H927" s="4"/>
      <c r="I927" s="4"/>
      <c r="J927" s="4"/>
      <c r="K927" s="172"/>
      <c r="L927" s="4"/>
      <c r="M927" s="4"/>
      <c r="N927" s="4"/>
      <c r="O927" s="4"/>
      <c r="P927" s="171"/>
      <c r="Q927" s="4"/>
      <c r="R927" s="4"/>
      <c r="S927" s="4"/>
      <c r="T927" s="4"/>
      <c r="U927" s="172"/>
      <c r="V927" s="4"/>
      <c r="W927" s="4"/>
      <c r="X927" s="4"/>
      <c r="Y927" s="4"/>
      <c r="Z927" s="171"/>
      <c r="AA927" s="4"/>
      <c r="AB927" s="4"/>
      <c r="AC927" s="4"/>
      <c r="AD927" s="4"/>
      <c r="AE927" s="170"/>
      <c r="AF927" s="170"/>
      <c r="AG927" s="170"/>
      <c r="AH927" s="56"/>
      <c r="AI927" s="56"/>
      <c r="AJ927" s="4"/>
      <c r="AK927" s="4"/>
      <c r="AL927" s="4"/>
      <c r="AM927" s="4"/>
      <c r="AN927" s="56"/>
      <c r="AO927" s="56"/>
      <c r="AP927" s="4"/>
      <c r="AQ927" s="4"/>
      <c r="AR927" s="4"/>
      <c r="AS927" s="4"/>
      <c r="AT927" s="56"/>
      <c r="AU927" s="56"/>
      <c r="AV927" s="4"/>
      <c r="AW927" s="4"/>
      <c r="AX927" s="4"/>
      <c r="AY927" s="4"/>
      <c r="AZ927" s="56"/>
      <c r="BA927" s="56"/>
      <c r="BB927" s="4"/>
      <c r="BC927" s="4"/>
      <c r="BD927" s="4"/>
      <c r="BE927" s="4"/>
      <c r="BF927" s="56"/>
      <c r="BG927" s="56"/>
      <c r="BH927" s="4"/>
      <c r="BI927" s="4"/>
      <c r="BJ927" s="4"/>
      <c r="BK927" s="4"/>
      <c r="BL927" s="56"/>
      <c r="BM927" s="56"/>
      <c r="BN927" s="4"/>
      <c r="BO927" s="4"/>
      <c r="BP927" s="4"/>
      <c r="BQ927" s="4"/>
      <c r="BR927" s="4"/>
      <c r="BS927" s="4"/>
    </row>
    <row r="928">
      <c r="A928" s="172"/>
      <c r="B928" s="4"/>
      <c r="C928" s="4"/>
      <c r="D928" s="4"/>
      <c r="E928" s="4"/>
      <c r="F928" s="171"/>
      <c r="G928" s="4"/>
      <c r="H928" s="4"/>
      <c r="I928" s="4"/>
      <c r="J928" s="4"/>
      <c r="K928" s="172"/>
      <c r="L928" s="4"/>
      <c r="M928" s="4"/>
      <c r="N928" s="4"/>
      <c r="O928" s="4"/>
      <c r="P928" s="171"/>
      <c r="Q928" s="4"/>
      <c r="R928" s="4"/>
      <c r="S928" s="4"/>
      <c r="T928" s="4"/>
      <c r="U928" s="172"/>
      <c r="V928" s="4"/>
      <c r="W928" s="4"/>
      <c r="X928" s="4"/>
      <c r="Y928" s="4"/>
      <c r="Z928" s="171"/>
      <c r="AA928" s="4"/>
      <c r="AB928" s="4"/>
      <c r="AC928" s="4"/>
      <c r="AD928" s="4"/>
      <c r="AE928" s="170"/>
      <c r="AF928" s="170"/>
      <c r="AG928" s="170"/>
      <c r="AH928" s="56"/>
      <c r="AI928" s="56"/>
      <c r="AJ928" s="4"/>
      <c r="AK928" s="4"/>
      <c r="AL928" s="4"/>
      <c r="AM928" s="4"/>
      <c r="AN928" s="56"/>
      <c r="AO928" s="56"/>
      <c r="AP928" s="4"/>
      <c r="AQ928" s="4"/>
      <c r="AR928" s="4"/>
      <c r="AS928" s="4"/>
      <c r="AT928" s="56"/>
      <c r="AU928" s="56"/>
      <c r="AV928" s="4"/>
      <c r="AW928" s="4"/>
      <c r="AX928" s="4"/>
      <c r="AY928" s="4"/>
      <c r="AZ928" s="56"/>
      <c r="BA928" s="56"/>
      <c r="BB928" s="4"/>
      <c r="BC928" s="4"/>
      <c r="BD928" s="4"/>
      <c r="BE928" s="4"/>
      <c r="BF928" s="56"/>
      <c r="BG928" s="56"/>
      <c r="BH928" s="4"/>
      <c r="BI928" s="4"/>
      <c r="BJ928" s="4"/>
      <c r="BK928" s="4"/>
      <c r="BL928" s="56"/>
      <c r="BM928" s="56"/>
      <c r="BN928" s="4"/>
      <c r="BO928" s="4"/>
      <c r="BP928" s="4"/>
      <c r="BQ928" s="4"/>
      <c r="BR928" s="4"/>
      <c r="BS928" s="4"/>
    </row>
    <row r="929">
      <c r="A929" s="172"/>
      <c r="B929" s="4"/>
      <c r="C929" s="4"/>
      <c r="D929" s="4"/>
      <c r="E929" s="4"/>
      <c r="F929" s="171"/>
      <c r="G929" s="4"/>
      <c r="H929" s="4"/>
      <c r="I929" s="4"/>
      <c r="J929" s="4"/>
      <c r="K929" s="172"/>
      <c r="L929" s="4"/>
      <c r="M929" s="4"/>
      <c r="N929" s="4"/>
      <c r="O929" s="4"/>
      <c r="P929" s="171"/>
      <c r="Q929" s="4"/>
      <c r="R929" s="4"/>
      <c r="S929" s="4"/>
      <c r="T929" s="4"/>
      <c r="U929" s="172"/>
      <c r="V929" s="4"/>
      <c r="W929" s="4"/>
      <c r="X929" s="4"/>
      <c r="Y929" s="4"/>
      <c r="Z929" s="171"/>
      <c r="AA929" s="4"/>
      <c r="AB929" s="4"/>
      <c r="AC929" s="4"/>
      <c r="AD929" s="4"/>
      <c r="AE929" s="170"/>
      <c r="AF929" s="170"/>
      <c r="AG929" s="170"/>
      <c r="AH929" s="56"/>
      <c r="AI929" s="56"/>
      <c r="AJ929" s="4"/>
      <c r="AK929" s="4"/>
      <c r="AL929" s="4"/>
      <c r="AM929" s="4"/>
      <c r="AN929" s="56"/>
      <c r="AO929" s="56"/>
      <c r="AP929" s="4"/>
      <c r="AQ929" s="4"/>
      <c r="AR929" s="4"/>
      <c r="AS929" s="4"/>
      <c r="AT929" s="56"/>
      <c r="AU929" s="56"/>
      <c r="AV929" s="4"/>
      <c r="AW929" s="4"/>
      <c r="AX929" s="4"/>
      <c r="AY929" s="4"/>
      <c r="AZ929" s="56"/>
      <c r="BA929" s="56"/>
      <c r="BB929" s="4"/>
      <c r="BC929" s="4"/>
      <c r="BD929" s="4"/>
      <c r="BE929" s="4"/>
      <c r="BF929" s="56"/>
      <c r="BG929" s="56"/>
      <c r="BH929" s="4"/>
      <c r="BI929" s="4"/>
      <c r="BJ929" s="4"/>
      <c r="BK929" s="4"/>
      <c r="BL929" s="56"/>
      <c r="BM929" s="56"/>
      <c r="BN929" s="4"/>
      <c r="BO929" s="4"/>
      <c r="BP929" s="4"/>
      <c r="BQ929" s="4"/>
      <c r="BR929" s="4"/>
      <c r="BS929" s="4"/>
    </row>
    <row r="930">
      <c r="A930" s="172"/>
      <c r="B930" s="4"/>
      <c r="C930" s="4"/>
      <c r="D930" s="4"/>
      <c r="E930" s="4"/>
      <c r="F930" s="171"/>
      <c r="G930" s="4"/>
      <c r="H930" s="4"/>
      <c r="I930" s="4"/>
      <c r="J930" s="4"/>
      <c r="K930" s="172"/>
      <c r="L930" s="4"/>
      <c r="M930" s="4"/>
      <c r="N930" s="4"/>
      <c r="O930" s="4"/>
      <c r="P930" s="171"/>
      <c r="Q930" s="4"/>
      <c r="R930" s="4"/>
      <c r="S930" s="4"/>
      <c r="T930" s="4"/>
      <c r="U930" s="172"/>
      <c r="V930" s="4"/>
      <c r="W930" s="4"/>
      <c r="X930" s="4"/>
      <c r="Y930" s="4"/>
      <c r="Z930" s="171"/>
      <c r="AA930" s="4"/>
      <c r="AB930" s="4"/>
      <c r="AC930" s="4"/>
      <c r="AD930" s="4"/>
      <c r="AE930" s="170"/>
      <c r="AF930" s="170"/>
      <c r="AG930" s="170"/>
      <c r="AH930" s="56"/>
      <c r="AI930" s="56"/>
      <c r="AJ930" s="4"/>
      <c r="AK930" s="4"/>
      <c r="AL930" s="4"/>
      <c r="AM930" s="4"/>
      <c r="AN930" s="56"/>
      <c r="AO930" s="56"/>
      <c r="AP930" s="4"/>
      <c r="AQ930" s="4"/>
      <c r="AR930" s="4"/>
      <c r="AS930" s="4"/>
      <c r="AT930" s="56"/>
      <c r="AU930" s="56"/>
      <c r="AV930" s="4"/>
      <c r="AW930" s="4"/>
      <c r="AX930" s="4"/>
      <c r="AY930" s="4"/>
      <c r="AZ930" s="56"/>
      <c r="BA930" s="56"/>
      <c r="BB930" s="4"/>
      <c r="BC930" s="4"/>
      <c r="BD930" s="4"/>
      <c r="BE930" s="4"/>
      <c r="BF930" s="56"/>
      <c r="BG930" s="56"/>
      <c r="BH930" s="4"/>
      <c r="BI930" s="4"/>
      <c r="BJ930" s="4"/>
      <c r="BK930" s="4"/>
      <c r="BL930" s="56"/>
      <c r="BM930" s="56"/>
      <c r="BN930" s="4"/>
      <c r="BO930" s="4"/>
      <c r="BP930" s="4"/>
      <c r="BQ930" s="4"/>
      <c r="BR930" s="4"/>
      <c r="BS930" s="4"/>
    </row>
    <row r="931">
      <c r="A931" s="172"/>
      <c r="B931" s="4"/>
      <c r="C931" s="4"/>
      <c r="D931" s="4"/>
      <c r="E931" s="4"/>
      <c r="F931" s="171"/>
      <c r="G931" s="4"/>
      <c r="H931" s="4"/>
      <c r="I931" s="4"/>
      <c r="J931" s="4"/>
      <c r="K931" s="172"/>
      <c r="L931" s="4"/>
      <c r="M931" s="4"/>
      <c r="N931" s="4"/>
      <c r="O931" s="4"/>
      <c r="P931" s="171"/>
      <c r="Q931" s="4"/>
      <c r="R931" s="4"/>
      <c r="S931" s="4"/>
      <c r="T931" s="4"/>
      <c r="U931" s="172"/>
      <c r="V931" s="4"/>
      <c r="W931" s="4"/>
      <c r="X931" s="4"/>
      <c r="Y931" s="4"/>
      <c r="Z931" s="171"/>
      <c r="AA931" s="4"/>
      <c r="AB931" s="4"/>
      <c r="AC931" s="4"/>
      <c r="AD931" s="4"/>
      <c r="AE931" s="170"/>
      <c r="AF931" s="170"/>
      <c r="AG931" s="170"/>
      <c r="AH931" s="56"/>
      <c r="AI931" s="56"/>
      <c r="AJ931" s="4"/>
      <c r="AK931" s="4"/>
      <c r="AL931" s="4"/>
      <c r="AM931" s="4"/>
      <c r="AN931" s="56"/>
      <c r="AO931" s="56"/>
      <c r="AP931" s="4"/>
      <c r="AQ931" s="4"/>
      <c r="AR931" s="4"/>
      <c r="AS931" s="4"/>
      <c r="AT931" s="56"/>
      <c r="AU931" s="56"/>
      <c r="AV931" s="4"/>
      <c r="AW931" s="4"/>
      <c r="AX931" s="4"/>
      <c r="AY931" s="4"/>
      <c r="AZ931" s="56"/>
      <c r="BA931" s="56"/>
      <c r="BB931" s="4"/>
      <c r="BC931" s="4"/>
      <c r="BD931" s="4"/>
      <c r="BE931" s="4"/>
      <c r="BF931" s="56"/>
      <c r="BG931" s="56"/>
      <c r="BH931" s="4"/>
      <c r="BI931" s="4"/>
      <c r="BJ931" s="4"/>
      <c r="BK931" s="4"/>
      <c r="BL931" s="56"/>
      <c r="BM931" s="56"/>
      <c r="BN931" s="4"/>
      <c r="BO931" s="4"/>
      <c r="BP931" s="4"/>
      <c r="BQ931" s="4"/>
      <c r="BR931" s="4"/>
      <c r="BS931" s="4"/>
    </row>
    <row r="932">
      <c r="A932" s="172"/>
      <c r="B932" s="4"/>
      <c r="C932" s="4"/>
      <c r="D932" s="4"/>
      <c r="E932" s="4"/>
      <c r="F932" s="171"/>
      <c r="G932" s="4"/>
      <c r="H932" s="4"/>
      <c r="I932" s="4"/>
      <c r="J932" s="4"/>
      <c r="K932" s="172"/>
      <c r="L932" s="4"/>
      <c r="M932" s="4"/>
      <c r="N932" s="4"/>
      <c r="O932" s="4"/>
      <c r="P932" s="171"/>
      <c r="Q932" s="4"/>
      <c r="R932" s="4"/>
      <c r="S932" s="4"/>
      <c r="T932" s="4"/>
      <c r="U932" s="172"/>
      <c r="V932" s="4"/>
      <c r="W932" s="4"/>
      <c r="X932" s="4"/>
      <c r="Y932" s="4"/>
      <c r="Z932" s="171"/>
      <c r="AA932" s="4"/>
      <c r="AB932" s="4"/>
      <c r="AC932" s="4"/>
      <c r="AD932" s="4"/>
      <c r="AE932" s="170"/>
      <c r="AF932" s="170"/>
      <c r="AG932" s="170"/>
      <c r="AH932" s="56"/>
      <c r="AI932" s="56"/>
      <c r="AJ932" s="4"/>
      <c r="AK932" s="4"/>
      <c r="AL932" s="4"/>
      <c r="AM932" s="4"/>
      <c r="AN932" s="56"/>
      <c r="AO932" s="56"/>
      <c r="AP932" s="4"/>
      <c r="AQ932" s="4"/>
      <c r="AR932" s="4"/>
      <c r="AS932" s="4"/>
      <c r="AT932" s="56"/>
      <c r="AU932" s="56"/>
      <c r="AV932" s="4"/>
      <c r="AW932" s="4"/>
      <c r="AX932" s="4"/>
      <c r="AY932" s="4"/>
      <c r="AZ932" s="56"/>
      <c r="BA932" s="56"/>
      <c r="BB932" s="4"/>
      <c r="BC932" s="4"/>
      <c r="BD932" s="4"/>
      <c r="BE932" s="4"/>
      <c r="BF932" s="56"/>
      <c r="BG932" s="56"/>
      <c r="BH932" s="4"/>
      <c r="BI932" s="4"/>
      <c r="BJ932" s="4"/>
      <c r="BK932" s="4"/>
      <c r="BL932" s="56"/>
      <c r="BM932" s="56"/>
      <c r="BN932" s="4"/>
      <c r="BO932" s="4"/>
      <c r="BP932" s="4"/>
      <c r="BQ932" s="4"/>
      <c r="BR932" s="4"/>
      <c r="BS932" s="4"/>
    </row>
    <row r="933">
      <c r="A933" s="172"/>
      <c r="B933" s="4"/>
      <c r="C933" s="4"/>
      <c r="D933" s="4"/>
      <c r="E933" s="4"/>
      <c r="F933" s="171"/>
      <c r="G933" s="4"/>
      <c r="H933" s="4"/>
      <c r="I933" s="4"/>
      <c r="J933" s="4"/>
      <c r="K933" s="172"/>
      <c r="L933" s="4"/>
      <c r="M933" s="4"/>
      <c r="N933" s="4"/>
      <c r="O933" s="4"/>
      <c r="P933" s="171"/>
      <c r="Q933" s="4"/>
      <c r="R933" s="4"/>
      <c r="S933" s="4"/>
      <c r="T933" s="4"/>
      <c r="U933" s="172"/>
      <c r="V933" s="4"/>
      <c r="W933" s="4"/>
      <c r="X933" s="4"/>
      <c r="Y933" s="4"/>
      <c r="Z933" s="171"/>
      <c r="AA933" s="4"/>
      <c r="AB933" s="4"/>
      <c r="AC933" s="4"/>
      <c r="AD933" s="4"/>
      <c r="AE933" s="170"/>
      <c r="AF933" s="170"/>
      <c r="AG933" s="170"/>
      <c r="AH933" s="56"/>
      <c r="AI933" s="56"/>
      <c r="AJ933" s="4"/>
      <c r="AK933" s="4"/>
      <c r="AL933" s="4"/>
      <c r="AM933" s="4"/>
      <c r="AN933" s="56"/>
      <c r="AO933" s="56"/>
      <c r="AP933" s="4"/>
      <c r="AQ933" s="4"/>
      <c r="AR933" s="4"/>
      <c r="AS933" s="4"/>
      <c r="AT933" s="56"/>
      <c r="AU933" s="56"/>
      <c r="AV933" s="4"/>
      <c r="AW933" s="4"/>
      <c r="AX933" s="4"/>
      <c r="AY933" s="4"/>
      <c r="AZ933" s="56"/>
      <c r="BA933" s="56"/>
      <c r="BB933" s="4"/>
      <c r="BC933" s="4"/>
      <c r="BD933" s="4"/>
      <c r="BE933" s="4"/>
      <c r="BF933" s="56"/>
      <c r="BG933" s="56"/>
      <c r="BH933" s="4"/>
      <c r="BI933" s="4"/>
      <c r="BJ933" s="4"/>
      <c r="BK933" s="4"/>
      <c r="BL933" s="56"/>
      <c r="BM933" s="56"/>
      <c r="BN933" s="4"/>
      <c r="BO933" s="4"/>
      <c r="BP933" s="4"/>
      <c r="BQ933" s="4"/>
      <c r="BR933" s="4"/>
      <c r="BS933" s="4"/>
    </row>
    <row r="934">
      <c r="A934" s="172"/>
      <c r="B934" s="4"/>
      <c r="C934" s="4"/>
      <c r="D934" s="4"/>
      <c r="E934" s="4"/>
      <c r="F934" s="171"/>
      <c r="G934" s="4"/>
      <c r="H934" s="4"/>
      <c r="I934" s="4"/>
      <c r="J934" s="4"/>
      <c r="K934" s="172"/>
      <c r="L934" s="4"/>
      <c r="M934" s="4"/>
      <c r="N934" s="4"/>
      <c r="O934" s="4"/>
      <c r="P934" s="171"/>
      <c r="Q934" s="4"/>
      <c r="R934" s="4"/>
      <c r="S934" s="4"/>
      <c r="T934" s="4"/>
      <c r="U934" s="172"/>
      <c r="V934" s="4"/>
      <c r="W934" s="4"/>
      <c r="X934" s="4"/>
      <c r="Y934" s="4"/>
      <c r="Z934" s="171"/>
      <c r="AA934" s="4"/>
      <c r="AB934" s="4"/>
      <c r="AC934" s="4"/>
      <c r="AD934" s="4"/>
      <c r="AE934" s="170"/>
      <c r="AF934" s="170"/>
      <c r="AG934" s="170"/>
      <c r="AH934" s="56"/>
      <c r="AI934" s="56"/>
      <c r="AJ934" s="4"/>
      <c r="AK934" s="4"/>
      <c r="AL934" s="4"/>
      <c r="AM934" s="4"/>
      <c r="AN934" s="56"/>
      <c r="AO934" s="56"/>
      <c r="AP934" s="4"/>
      <c r="AQ934" s="4"/>
      <c r="AR934" s="4"/>
      <c r="AS934" s="4"/>
      <c r="AT934" s="56"/>
      <c r="AU934" s="56"/>
      <c r="AV934" s="4"/>
      <c r="AW934" s="4"/>
      <c r="AX934" s="4"/>
      <c r="AY934" s="4"/>
      <c r="AZ934" s="56"/>
      <c r="BA934" s="56"/>
      <c r="BB934" s="4"/>
      <c r="BC934" s="4"/>
      <c r="BD934" s="4"/>
      <c r="BE934" s="4"/>
      <c r="BF934" s="56"/>
      <c r="BG934" s="56"/>
      <c r="BH934" s="4"/>
      <c r="BI934" s="4"/>
      <c r="BJ934" s="4"/>
      <c r="BK934" s="4"/>
      <c r="BL934" s="56"/>
      <c r="BM934" s="56"/>
      <c r="BN934" s="4"/>
      <c r="BO934" s="4"/>
      <c r="BP934" s="4"/>
      <c r="BQ934" s="4"/>
      <c r="BR934" s="4"/>
      <c r="BS934" s="4"/>
    </row>
    <row r="935">
      <c r="A935" s="172"/>
      <c r="B935" s="4"/>
      <c r="C935" s="4"/>
      <c r="D935" s="4"/>
      <c r="E935" s="4"/>
      <c r="F935" s="171"/>
      <c r="G935" s="4"/>
      <c r="H935" s="4"/>
      <c r="I935" s="4"/>
      <c r="J935" s="4"/>
      <c r="K935" s="172"/>
      <c r="L935" s="4"/>
      <c r="M935" s="4"/>
      <c r="N935" s="4"/>
      <c r="O935" s="4"/>
      <c r="P935" s="171"/>
      <c r="Q935" s="4"/>
      <c r="R935" s="4"/>
      <c r="S935" s="4"/>
      <c r="T935" s="4"/>
      <c r="U935" s="172"/>
      <c r="V935" s="4"/>
      <c r="W935" s="4"/>
      <c r="X935" s="4"/>
      <c r="Y935" s="4"/>
      <c r="Z935" s="171"/>
      <c r="AA935" s="4"/>
      <c r="AB935" s="4"/>
      <c r="AC935" s="4"/>
      <c r="AD935" s="4"/>
      <c r="AE935" s="170"/>
      <c r="AF935" s="170"/>
      <c r="AG935" s="170"/>
      <c r="AH935" s="56"/>
      <c r="AI935" s="56"/>
      <c r="AJ935" s="4"/>
      <c r="AK935" s="4"/>
      <c r="AL935" s="4"/>
      <c r="AM935" s="4"/>
      <c r="AN935" s="56"/>
      <c r="AO935" s="56"/>
      <c r="AP935" s="4"/>
      <c r="AQ935" s="4"/>
      <c r="AR935" s="4"/>
      <c r="AS935" s="4"/>
      <c r="AT935" s="56"/>
      <c r="AU935" s="56"/>
      <c r="AV935" s="4"/>
      <c r="AW935" s="4"/>
      <c r="AX935" s="4"/>
      <c r="AY935" s="4"/>
      <c r="AZ935" s="56"/>
      <c r="BA935" s="56"/>
      <c r="BB935" s="4"/>
      <c r="BC935" s="4"/>
      <c r="BD935" s="4"/>
      <c r="BE935" s="4"/>
      <c r="BF935" s="56"/>
      <c r="BG935" s="56"/>
      <c r="BH935" s="4"/>
      <c r="BI935" s="4"/>
      <c r="BJ935" s="4"/>
      <c r="BK935" s="4"/>
      <c r="BL935" s="56"/>
      <c r="BM935" s="56"/>
      <c r="BN935" s="4"/>
      <c r="BO935" s="4"/>
      <c r="BP935" s="4"/>
      <c r="BQ935" s="4"/>
      <c r="BR935" s="4"/>
      <c r="BS935" s="4"/>
    </row>
    <row r="936">
      <c r="A936" s="172"/>
      <c r="B936" s="4"/>
      <c r="C936" s="4"/>
      <c r="D936" s="4"/>
      <c r="E936" s="4"/>
      <c r="F936" s="171"/>
      <c r="G936" s="4"/>
      <c r="H936" s="4"/>
      <c r="I936" s="4"/>
      <c r="J936" s="4"/>
      <c r="K936" s="172"/>
      <c r="L936" s="4"/>
      <c r="M936" s="4"/>
      <c r="N936" s="4"/>
      <c r="O936" s="4"/>
      <c r="P936" s="171"/>
      <c r="Q936" s="4"/>
      <c r="R936" s="4"/>
      <c r="S936" s="4"/>
      <c r="T936" s="4"/>
      <c r="U936" s="172"/>
      <c r="V936" s="4"/>
      <c r="W936" s="4"/>
      <c r="X936" s="4"/>
      <c r="Y936" s="4"/>
      <c r="Z936" s="171"/>
      <c r="AA936" s="4"/>
      <c r="AB936" s="4"/>
      <c r="AC936" s="4"/>
      <c r="AD936" s="4"/>
      <c r="AE936" s="170"/>
      <c r="AF936" s="170"/>
      <c r="AG936" s="170"/>
      <c r="AH936" s="56"/>
      <c r="AI936" s="56"/>
      <c r="AJ936" s="4"/>
      <c r="AK936" s="4"/>
      <c r="AL936" s="4"/>
      <c r="AM936" s="4"/>
      <c r="AN936" s="56"/>
      <c r="AO936" s="56"/>
      <c r="AP936" s="4"/>
      <c r="AQ936" s="4"/>
      <c r="AR936" s="4"/>
      <c r="AS936" s="4"/>
      <c r="AT936" s="56"/>
      <c r="AU936" s="56"/>
      <c r="AV936" s="4"/>
      <c r="AW936" s="4"/>
      <c r="AX936" s="4"/>
      <c r="AY936" s="4"/>
      <c r="AZ936" s="56"/>
      <c r="BA936" s="56"/>
      <c r="BB936" s="4"/>
      <c r="BC936" s="4"/>
      <c r="BD936" s="4"/>
      <c r="BE936" s="4"/>
      <c r="BF936" s="56"/>
      <c r="BG936" s="56"/>
      <c r="BH936" s="4"/>
      <c r="BI936" s="4"/>
      <c r="BJ936" s="4"/>
      <c r="BK936" s="4"/>
      <c r="BL936" s="56"/>
      <c r="BM936" s="56"/>
      <c r="BN936" s="4"/>
      <c r="BO936" s="4"/>
      <c r="BP936" s="4"/>
      <c r="BQ936" s="4"/>
      <c r="BR936" s="4"/>
      <c r="BS936" s="4"/>
    </row>
    <row r="937">
      <c r="A937" s="172"/>
      <c r="B937" s="4"/>
      <c r="C937" s="4"/>
      <c r="D937" s="4"/>
      <c r="E937" s="4"/>
      <c r="F937" s="171"/>
      <c r="G937" s="4"/>
      <c r="H937" s="4"/>
      <c r="I937" s="4"/>
      <c r="J937" s="4"/>
      <c r="K937" s="172"/>
      <c r="L937" s="4"/>
      <c r="M937" s="4"/>
      <c r="N937" s="4"/>
      <c r="O937" s="4"/>
      <c r="P937" s="171"/>
      <c r="Q937" s="4"/>
      <c r="R937" s="4"/>
      <c r="S937" s="4"/>
      <c r="T937" s="4"/>
      <c r="U937" s="172"/>
      <c r="V937" s="4"/>
      <c r="W937" s="4"/>
      <c r="X937" s="4"/>
      <c r="Y937" s="4"/>
      <c r="Z937" s="171"/>
      <c r="AA937" s="4"/>
      <c r="AB937" s="4"/>
      <c r="AC937" s="4"/>
      <c r="AD937" s="4"/>
      <c r="AE937" s="170"/>
      <c r="AF937" s="170"/>
      <c r="AG937" s="170"/>
      <c r="AH937" s="56"/>
      <c r="AI937" s="56"/>
      <c r="AJ937" s="4"/>
      <c r="AK937" s="4"/>
      <c r="AL937" s="4"/>
      <c r="AM937" s="4"/>
      <c r="AN937" s="56"/>
      <c r="AO937" s="56"/>
      <c r="AP937" s="4"/>
      <c r="AQ937" s="4"/>
      <c r="AR937" s="4"/>
      <c r="AS937" s="4"/>
      <c r="AT937" s="56"/>
      <c r="AU937" s="56"/>
      <c r="AV937" s="4"/>
      <c r="AW937" s="4"/>
      <c r="AX937" s="4"/>
      <c r="AY937" s="4"/>
      <c r="AZ937" s="56"/>
      <c r="BA937" s="56"/>
      <c r="BB937" s="4"/>
      <c r="BC937" s="4"/>
      <c r="BD937" s="4"/>
      <c r="BE937" s="4"/>
      <c r="BF937" s="56"/>
      <c r="BG937" s="56"/>
      <c r="BH937" s="4"/>
      <c r="BI937" s="4"/>
      <c r="BJ937" s="4"/>
      <c r="BK937" s="4"/>
      <c r="BL937" s="56"/>
      <c r="BM937" s="56"/>
      <c r="BN937" s="4"/>
      <c r="BO937" s="4"/>
      <c r="BP937" s="4"/>
      <c r="BQ937" s="4"/>
      <c r="BR937" s="4"/>
      <c r="BS937" s="4"/>
    </row>
    <row r="938">
      <c r="A938" s="172"/>
      <c r="B938" s="4"/>
      <c r="C938" s="4"/>
      <c r="D938" s="4"/>
      <c r="E938" s="4"/>
      <c r="F938" s="171"/>
      <c r="G938" s="4"/>
      <c r="H938" s="4"/>
      <c r="I938" s="4"/>
      <c r="J938" s="4"/>
      <c r="K938" s="172"/>
      <c r="L938" s="4"/>
      <c r="M938" s="4"/>
      <c r="N938" s="4"/>
      <c r="O938" s="4"/>
      <c r="P938" s="171"/>
      <c r="Q938" s="4"/>
      <c r="R938" s="4"/>
      <c r="S938" s="4"/>
      <c r="T938" s="4"/>
      <c r="U938" s="172"/>
      <c r="V938" s="4"/>
      <c r="W938" s="4"/>
      <c r="X938" s="4"/>
      <c r="Y938" s="4"/>
      <c r="Z938" s="171"/>
      <c r="AA938" s="4"/>
      <c r="AB938" s="4"/>
      <c r="AC938" s="4"/>
      <c r="AD938" s="4"/>
      <c r="AE938" s="170"/>
      <c r="AF938" s="170"/>
      <c r="AG938" s="170"/>
      <c r="AH938" s="56"/>
      <c r="AI938" s="56"/>
      <c r="AJ938" s="4"/>
      <c r="AK938" s="4"/>
      <c r="AL938" s="4"/>
      <c r="AM938" s="4"/>
      <c r="AN938" s="56"/>
      <c r="AO938" s="56"/>
      <c r="AP938" s="4"/>
      <c r="AQ938" s="4"/>
      <c r="AR938" s="4"/>
      <c r="AS938" s="4"/>
      <c r="AT938" s="56"/>
      <c r="AU938" s="56"/>
      <c r="AV938" s="4"/>
      <c r="AW938" s="4"/>
      <c r="AX938" s="4"/>
      <c r="AY938" s="4"/>
      <c r="AZ938" s="56"/>
      <c r="BA938" s="56"/>
      <c r="BB938" s="4"/>
      <c r="BC938" s="4"/>
      <c r="BD938" s="4"/>
      <c r="BE938" s="4"/>
      <c r="BF938" s="56"/>
      <c r="BG938" s="56"/>
      <c r="BH938" s="4"/>
      <c r="BI938" s="4"/>
      <c r="BJ938" s="4"/>
      <c r="BK938" s="4"/>
      <c r="BL938" s="56"/>
      <c r="BM938" s="56"/>
      <c r="BN938" s="4"/>
      <c r="BO938" s="4"/>
      <c r="BP938" s="4"/>
      <c r="BQ938" s="4"/>
      <c r="BR938" s="4"/>
      <c r="BS938" s="4"/>
    </row>
    <row r="939">
      <c r="A939" s="172"/>
      <c r="B939" s="4"/>
      <c r="C939" s="4"/>
      <c r="D939" s="4"/>
      <c r="E939" s="4"/>
      <c r="F939" s="171"/>
      <c r="G939" s="4"/>
      <c r="H939" s="4"/>
      <c r="I939" s="4"/>
      <c r="J939" s="4"/>
      <c r="K939" s="172"/>
      <c r="L939" s="4"/>
      <c r="M939" s="4"/>
      <c r="N939" s="4"/>
      <c r="O939" s="4"/>
      <c r="P939" s="171"/>
      <c r="Q939" s="4"/>
      <c r="R939" s="4"/>
      <c r="S939" s="4"/>
      <c r="T939" s="4"/>
      <c r="U939" s="172"/>
      <c r="V939" s="4"/>
      <c r="W939" s="4"/>
      <c r="X939" s="4"/>
      <c r="Y939" s="4"/>
      <c r="Z939" s="171"/>
      <c r="AA939" s="4"/>
      <c r="AB939" s="4"/>
      <c r="AC939" s="4"/>
      <c r="AD939" s="4"/>
      <c r="AE939" s="170"/>
      <c r="AF939" s="170"/>
      <c r="AG939" s="170"/>
      <c r="AH939" s="56"/>
      <c r="AI939" s="56"/>
      <c r="AJ939" s="4"/>
      <c r="AK939" s="4"/>
      <c r="AL939" s="4"/>
      <c r="AM939" s="4"/>
      <c r="AN939" s="56"/>
      <c r="AO939" s="56"/>
      <c r="AP939" s="4"/>
      <c r="AQ939" s="4"/>
      <c r="AR939" s="4"/>
      <c r="AS939" s="4"/>
      <c r="AT939" s="56"/>
      <c r="AU939" s="56"/>
      <c r="AV939" s="4"/>
      <c r="AW939" s="4"/>
      <c r="AX939" s="4"/>
      <c r="AY939" s="4"/>
      <c r="AZ939" s="56"/>
      <c r="BA939" s="56"/>
      <c r="BB939" s="4"/>
      <c r="BC939" s="4"/>
      <c r="BD939" s="4"/>
      <c r="BE939" s="4"/>
      <c r="BF939" s="56"/>
      <c r="BG939" s="56"/>
      <c r="BH939" s="4"/>
      <c r="BI939" s="4"/>
      <c r="BJ939" s="4"/>
      <c r="BK939" s="4"/>
      <c r="BL939" s="56"/>
      <c r="BM939" s="56"/>
      <c r="BN939" s="4"/>
      <c r="BO939" s="4"/>
      <c r="BP939" s="4"/>
      <c r="BQ939" s="4"/>
      <c r="BR939" s="4"/>
      <c r="BS939" s="4"/>
    </row>
    <row r="940">
      <c r="A940" s="172"/>
      <c r="B940" s="4"/>
      <c r="C940" s="4"/>
      <c r="D940" s="4"/>
      <c r="E940" s="4"/>
      <c r="F940" s="171"/>
      <c r="G940" s="4"/>
      <c r="H940" s="4"/>
      <c r="I940" s="4"/>
      <c r="J940" s="4"/>
      <c r="K940" s="172"/>
      <c r="L940" s="4"/>
      <c r="M940" s="4"/>
      <c r="N940" s="4"/>
      <c r="O940" s="4"/>
      <c r="P940" s="171"/>
      <c r="Q940" s="4"/>
      <c r="R940" s="4"/>
      <c r="S940" s="4"/>
      <c r="T940" s="4"/>
      <c r="U940" s="172"/>
      <c r="V940" s="4"/>
      <c r="W940" s="4"/>
      <c r="X940" s="4"/>
      <c r="Y940" s="4"/>
      <c r="Z940" s="171"/>
      <c r="AA940" s="4"/>
      <c r="AB940" s="4"/>
      <c r="AC940" s="4"/>
      <c r="AD940" s="4"/>
      <c r="AE940" s="170"/>
      <c r="AF940" s="170"/>
      <c r="AG940" s="170"/>
      <c r="AH940" s="56"/>
      <c r="AI940" s="56"/>
      <c r="AJ940" s="4"/>
      <c r="AK940" s="4"/>
      <c r="AL940" s="4"/>
      <c r="AM940" s="4"/>
      <c r="AN940" s="56"/>
      <c r="AO940" s="56"/>
      <c r="AP940" s="4"/>
      <c r="AQ940" s="4"/>
      <c r="AR940" s="4"/>
      <c r="AS940" s="4"/>
      <c r="AT940" s="56"/>
      <c r="AU940" s="56"/>
      <c r="AV940" s="4"/>
      <c r="AW940" s="4"/>
      <c r="AX940" s="4"/>
      <c r="AY940" s="4"/>
      <c r="AZ940" s="56"/>
      <c r="BA940" s="56"/>
      <c r="BB940" s="4"/>
      <c r="BC940" s="4"/>
      <c r="BD940" s="4"/>
      <c r="BE940" s="4"/>
      <c r="BF940" s="56"/>
      <c r="BG940" s="56"/>
      <c r="BH940" s="4"/>
      <c r="BI940" s="4"/>
      <c r="BJ940" s="4"/>
      <c r="BK940" s="4"/>
      <c r="BL940" s="56"/>
      <c r="BM940" s="56"/>
      <c r="BN940" s="4"/>
      <c r="BO940" s="4"/>
      <c r="BP940" s="4"/>
      <c r="BQ940" s="4"/>
      <c r="BR940" s="4"/>
      <c r="BS940" s="4"/>
    </row>
    <row r="941">
      <c r="A941" s="172"/>
      <c r="B941" s="4"/>
      <c r="C941" s="4"/>
      <c r="D941" s="4"/>
      <c r="E941" s="4"/>
      <c r="F941" s="171"/>
      <c r="G941" s="4"/>
      <c r="H941" s="4"/>
      <c r="I941" s="4"/>
      <c r="J941" s="4"/>
      <c r="K941" s="172"/>
      <c r="L941" s="4"/>
      <c r="M941" s="4"/>
      <c r="N941" s="4"/>
      <c r="O941" s="4"/>
      <c r="P941" s="171"/>
      <c r="Q941" s="4"/>
      <c r="R941" s="4"/>
      <c r="S941" s="4"/>
      <c r="T941" s="4"/>
      <c r="U941" s="172"/>
      <c r="V941" s="4"/>
      <c r="W941" s="4"/>
      <c r="X941" s="4"/>
      <c r="Y941" s="4"/>
      <c r="Z941" s="171"/>
      <c r="AA941" s="4"/>
      <c r="AB941" s="4"/>
      <c r="AC941" s="4"/>
      <c r="AD941" s="4"/>
      <c r="AE941" s="170"/>
      <c r="AF941" s="170"/>
      <c r="AG941" s="170"/>
      <c r="AH941" s="56"/>
      <c r="AI941" s="56"/>
      <c r="AJ941" s="4"/>
      <c r="AK941" s="4"/>
      <c r="AL941" s="4"/>
      <c r="AM941" s="4"/>
      <c r="AN941" s="56"/>
      <c r="AO941" s="56"/>
      <c r="AP941" s="4"/>
      <c r="AQ941" s="4"/>
      <c r="AR941" s="4"/>
      <c r="AS941" s="4"/>
      <c r="AT941" s="56"/>
      <c r="AU941" s="56"/>
      <c r="AV941" s="4"/>
      <c r="AW941" s="4"/>
      <c r="AX941" s="4"/>
      <c r="AY941" s="4"/>
      <c r="AZ941" s="56"/>
      <c r="BA941" s="56"/>
      <c r="BB941" s="4"/>
      <c r="BC941" s="4"/>
      <c r="BD941" s="4"/>
      <c r="BE941" s="4"/>
      <c r="BF941" s="56"/>
      <c r="BG941" s="56"/>
      <c r="BH941" s="4"/>
      <c r="BI941" s="4"/>
      <c r="BJ941" s="4"/>
      <c r="BK941" s="4"/>
      <c r="BL941" s="56"/>
      <c r="BM941" s="56"/>
      <c r="BN941" s="4"/>
      <c r="BO941" s="4"/>
      <c r="BP941" s="4"/>
      <c r="BQ941" s="4"/>
      <c r="BR941" s="4"/>
      <c r="BS941" s="4"/>
    </row>
    <row r="942">
      <c r="A942" s="172"/>
      <c r="B942" s="4"/>
      <c r="C942" s="4"/>
      <c r="D942" s="4"/>
      <c r="E942" s="4"/>
      <c r="F942" s="171"/>
      <c r="G942" s="4"/>
      <c r="H942" s="4"/>
      <c r="I942" s="4"/>
      <c r="J942" s="4"/>
      <c r="K942" s="172"/>
      <c r="L942" s="4"/>
      <c r="M942" s="4"/>
      <c r="N942" s="4"/>
      <c r="O942" s="4"/>
      <c r="P942" s="171"/>
      <c r="Q942" s="4"/>
      <c r="R942" s="4"/>
      <c r="S942" s="4"/>
      <c r="T942" s="4"/>
      <c r="U942" s="172"/>
      <c r="V942" s="4"/>
      <c r="W942" s="4"/>
      <c r="X942" s="4"/>
      <c r="Y942" s="4"/>
      <c r="Z942" s="171"/>
      <c r="AA942" s="4"/>
      <c r="AB942" s="4"/>
      <c r="AC942" s="4"/>
      <c r="AD942" s="4"/>
      <c r="AE942" s="170"/>
      <c r="AF942" s="170"/>
      <c r="AG942" s="170"/>
      <c r="AH942" s="56"/>
      <c r="AI942" s="56"/>
      <c r="AJ942" s="4"/>
      <c r="AK942" s="4"/>
      <c r="AL942" s="4"/>
      <c r="AM942" s="4"/>
      <c r="AN942" s="56"/>
      <c r="AO942" s="56"/>
      <c r="AP942" s="4"/>
      <c r="AQ942" s="4"/>
      <c r="AR942" s="4"/>
      <c r="AS942" s="4"/>
      <c r="AT942" s="56"/>
      <c r="AU942" s="56"/>
      <c r="AV942" s="4"/>
      <c r="AW942" s="4"/>
      <c r="AX942" s="4"/>
      <c r="AY942" s="4"/>
      <c r="AZ942" s="56"/>
      <c r="BA942" s="56"/>
      <c r="BB942" s="4"/>
      <c r="BC942" s="4"/>
      <c r="BD942" s="4"/>
      <c r="BE942" s="4"/>
      <c r="BF942" s="56"/>
      <c r="BG942" s="56"/>
      <c r="BH942" s="4"/>
      <c r="BI942" s="4"/>
      <c r="BJ942" s="4"/>
      <c r="BK942" s="4"/>
      <c r="BL942" s="56"/>
      <c r="BM942" s="56"/>
      <c r="BN942" s="4"/>
      <c r="BO942" s="4"/>
      <c r="BP942" s="4"/>
      <c r="BQ942" s="4"/>
      <c r="BR942" s="4"/>
      <c r="BS942" s="4"/>
    </row>
    <row r="943">
      <c r="A943" s="172"/>
      <c r="B943" s="4"/>
      <c r="C943" s="4"/>
      <c r="D943" s="4"/>
      <c r="E943" s="4"/>
      <c r="F943" s="171"/>
      <c r="G943" s="4"/>
      <c r="H943" s="4"/>
      <c r="I943" s="4"/>
      <c r="J943" s="4"/>
      <c r="K943" s="172"/>
      <c r="L943" s="4"/>
      <c r="M943" s="4"/>
      <c r="N943" s="4"/>
      <c r="O943" s="4"/>
      <c r="P943" s="171"/>
      <c r="Q943" s="4"/>
      <c r="R943" s="4"/>
      <c r="S943" s="4"/>
      <c r="T943" s="4"/>
      <c r="U943" s="172"/>
      <c r="V943" s="4"/>
      <c r="W943" s="4"/>
      <c r="X943" s="4"/>
      <c r="Y943" s="4"/>
      <c r="Z943" s="171"/>
      <c r="AA943" s="4"/>
      <c r="AB943" s="4"/>
      <c r="AC943" s="4"/>
      <c r="AD943" s="4"/>
      <c r="AE943" s="170"/>
      <c r="AF943" s="170"/>
      <c r="AG943" s="170"/>
      <c r="AH943" s="56"/>
      <c r="AI943" s="56"/>
      <c r="AJ943" s="4"/>
      <c r="AK943" s="4"/>
      <c r="AL943" s="4"/>
      <c r="AM943" s="4"/>
      <c r="AN943" s="56"/>
      <c r="AO943" s="56"/>
      <c r="AP943" s="4"/>
      <c r="AQ943" s="4"/>
      <c r="AR943" s="4"/>
      <c r="AS943" s="4"/>
      <c r="AT943" s="56"/>
      <c r="AU943" s="56"/>
      <c r="AV943" s="4"/>
      <c r="AW943" s="4"/>
      <c r="AX943" s="4"/>
      <c r="AY943" s="4"/>
      <c r="AZ943" s="56"/>
      <c r="BA943" s="56"/>
      <c r="BB943" s="4"/>
      <c r="BC943" s="4"/>
      <c r="BD943" s="4"/>
      <c r="BE943" s="4"/>
      <c r="BF943" s="56"/>
      <c r="BG943" s="56"/>
      <c r="BH943" s="4"/>
      <c r="BI943" s="4"/>
      <c r="BJ943" s="4"/>
      <c r="BK943" s="4"/>
      <c r="BL943" s="56"/>
      <c r="BM943" s="56"/>
      <c r="BN943" s="4"/>
      <c r="BO943" s="4"/>
      <c r="BP943" s="4"/>
      <c r="BQ943" s="4"/>
      <c r="BR943" s="4"/>
      <c r="BS943" s="4"/>
    </row>
    <row r="944">
      <c r="A944" s="172"/>
      <c r="B944" s="4"/>
      <c r="C944" s="4"/>
      <c r="D944" s="4"/>
      <c r="E944" s="4"/>
      <c r="F944" s="171"/>
      <c r="G944" s="4"/>
      <c r="H944" s="4"/>
      <c r="I944" s="4"/>
      <c r="J944" s="4"/>
      <c r="K944" s="172"/>
      <c r="L944" s="4"/>
      <c r="M944" s="4"/>
      <c r="N944" s="4"/>
      <c r="O944" s="4"/>
      <c r="P944" s="171"/>
      <c r="Q944" s="4"/>
      <c r="R944" s="4"/>
      <c r="S944" s="4"/>
      <c r="T944" s="4"/>
      <c r="U944" s="172"/>
      <c r="V944" s="4"/>
      <c r="W944" s="4"/>
      <c r="X944" s="4"/>
      <c r="Y944" s="4"/>
      <c r="Z944" s="171"/>
      <c r="AA944" s="4"/>
      <c r="AB944" s="4"/>
      <c r="AC944" s="4"/>
      <c r="AD944" s="4"/>
      <c r="AE944" s="170"/>
      <c r="AF944" s="170"/>
      <c r="AG944" s="170"/>
      <c r="AH944" s="56"/>
      <c r="AI944" s="56"/>
      <c r="AJ944" s="4"/>
      <c r="AK944" s="4"/>
      <c r="AL944" s="4"/>
      <c r="AM944" s="4"/>
      <c r="AN944" s="56"/>
      <c r="AO944" s="56"/>
      <c r="AP944" s="4"/>
      <c r="AQ944" s="4"/>
      <c r="AR944" s="4"/>
      <c r="AS944" s="4"/>
      <c r="AT944" s="56"/>
      <c r="AU944" s="56"/>
      <c r="AV944" s="4"/>
      <c r="AW944" s="4"/>
      <c r="AX944" s="4"/>
      <c r="AY944" s="4"/>
      <c r="AZ944" s="56"/>
      <c r="BA944" s="56"/>
      <c r="BB944" s="4"/>
      <c r="BC944" s="4"/>
      <c r="BD944" s="4"/>
      <c r="BE944" s="4"/>
      <c r="BF944" s="56"/>
      <c r="BG944" s="56"/>
      <c r="BH944" s="4"/>
      <c r="BI944" s="4"/>
      <c r="BJ944" s="4"/>
      <c r="BK944" s="4"/>
      <c r="BL944" s="56"/>
      <c r="BM944" s="56"/>
      <c r="BN944" s="4"/>
      <c r="BO944" s="4"/>
      <c r="BP944" s="4"/>
      <c r="BQ944" s="4"/>
      <c r="BR944" s="4"/>
      <c r="BS944" s="4"/>
    </row>
    <row r="945">
      <c r="A945" s="172"/>
      <c r="B945" s="4"/>
      <c r="C945" s="4"/>
      <c r="D945" s="4"/>
      <c r="E945" s="4"/>
      <c r="F945" s="171"/>
      <c r="G945" s="4"/>
      <c r="H945" s="4"/>
      <c r="I945" s="4"/>
      <c r="J945" s="4"/>
      <c r="K945" s="172"/>
      <c r="L945" s="4"/>
      <c r="M945" s="4"/>
      <c r="N945" s="4"/>
      <c r="O945" s="4"/>
      <c r="P945" s="171"/>
      <c r="Q945" s="4"/>
      <c r="R945" s="4"/>
      <c r="S945" s="4"/>
      <c r="T945" s="4"/>
      <c r="U945" s="172"/>
      <c r="V945" s="4"/>
      <c r="W945" s="4"/>
      <c r="X945" s="4"/>
      <c r="Y945" s="4"/>
      <c r="Z945" s="171"/>
      <c r="AA945" s="4"/>
      <c r="AB945" s="4"/>
      <c r="AC945" s="4"/>
      <c r="AD945" s="4"/>
      <c r="AE945" s="170"/>
      <c r="AF945" s="170"/>
      <c r="AG945" s="170"/>
      <c r="AH945" s="56"/>
      <c r="AI945" s="56"/>
      <c r="AJ945" s="4"/>
      <c r="AK945" s="4"/>
      <c r="AL945" s="4"/>
      <c r="AM945" s="4"/>
      <c r="AN945" s="56"/>
      <c r="AO945" s="56"/>
      <c r="AP945" s="4"/>
      <c r="AQ945" s="4"/>
      <c r="AR945" s="4"/>
      <c r="AS945" s="4"/>
      <c r="AT945" s="56"/>
      <c r="AU945" s="56"/>
      <c r="AV945" s="4"/>
      <c r="AW945" s="4"/>
      <c r="AX945" s="4"/>
      <c r="AY945" s="4"/>
      <c r="AZ945" s="56"/>
      <c r="BA945" s="56"/>
      <c r="BB945" s="4"/>
      <c r="BC945" s="4"/>
      <c r="BD945" s="4"/>
      <c r="BE945" s="4"/>
      <c r="BF945" s="56"/>
      <c r="BG945" s="56"/>
      <c r="BH945" s="4"/>
      <c r="BI945" s="4"/>
      <c r="BJ945" s="4"/>
      <c r="BK945" s="4"/>
      <c r="BL945" s="56"/>
      <c r="BM945" s="56"/>
      <c r="BN945" s="4"/>
      <c r="BO945" s="4"/>
      <c r="BP945" s="4"/>
      <c r="BQ945" s="4"/>
      <c r="BR945" s="4"/>
      <c r="BS945" s="4"/>
    </row>
    <row r="946">
      <c r="A946" s="172"/>
      <c r="B946" s="4"/>
      <c r="C946" s="4"/>
      <c r="D946" s="4"/>
      <c r="E946" s="4"/>
      <c r="F946" s="171"/>
      <c r="G946" s="4"/>
      <c r="H946" s="4"/>
      <c r="I946" s="4"/>
      <c r="J946" s="4"/>
      <c r="K946" s="172"/>
      <c r="L946" s="4"/>
      <c r="M946" s="4"/>
      <c r="N946" s="4"/>
      <c r="O946" s="4"/>
      <c r="P946" s="171"/>
      <c r="Q946" s="4"/>
      <c r="R946" s="4"/>
      <c r="S946" s="4"/>
      <c r="T946" s="4"/>
      <c r="U946" s="172"/>
      <c r="V946" s="4"/>
      <c r="W946" s="4"/>
      <c r="X946" s="4"/>
      <c r="Y946" s="4"/>
      <c r="Z946" s="171"/>
      <c r="AA946" s="4"/>
      <c r="AB946" s="4"/>
      <c r="AC946" s="4"/>
      <c r="AD946" s="4"/>
      <c r="AE946" s="170"/>
      <c r="AF946" s="170"/>
      <c r="AG946" s="170"/>
      <c r="AH946" s="56"/>
      <c r="AI946" s="56"/>
      <c r="AJ946" s="4"/>
      <c r="AK946" s="4"/>
      <c r="AL946" s="4"/>
      <c r="AM946" s="4"/>
      <c r="AN946" s="56"/>
      <c r="AO946" s="56"/>
      <c r="AP946" s="4"/>
      <c r="AQ946" s="4"/>
      <c r="AR946" s="4"/>
      <c r="AS946" s="4"/>
      <c r="AT946" s="56"/>
      <c r="AU946" s="56"/>
      <c r="AV946" s="4"/>
      <c r="AW946" s="4"/>
      <c r="AX946" s="4"/>
      <c r="AY946" s="4"/>
      <c r="AZ946" s="56"/>
      <c r="BA946" s="56"/>
      <c r="BB946" s="4"/>
      <c r="BC946" s="4"/>
      <c r="BD946" s="4"/>
      <c r="BE946" s="4"/>
      <c r="BF946" s="56"/>
      <c r="BG946" s="56"/>
      <c r="BH946" s="4"/>
      <c r="BI946" s="4"/>
      <c r="BJ946" s="4"/>
      <c r="BK946" s="4"/>
      <c r="BL946" s="56"/>
      <c r="BM946" s="56"/>
      <c r="BN946" s="4"/>
      <c r="BO946" s="4"/>
      <c r="BP946" s="4"/>
      <c r="BQ946" s="4"/>
      <c r="BR946" s="4"/>
      <c r="BS946" s="4"/>
    </row>
    <row r="947">
      <c r="A947" s="172"/>
      <c r="B947" s="4"/>
      <c r="C947" s="4"/>
      <c r="D947" s="4"/>
      <c r="E947" s="4"/>
      <c r="F947" s="171"/>
      <c r="G947" s="4"/>
      <c r="H947" s="4"/>
      <c r="I947" s="4"/>
      <c r="J947" s="4"/>
      <c r="K947" s="172"/>
      <c r="L947" s="4"/>
      <c r="M947" s="4"/>
      <c r="N947" s="4"/>
      <c r="O947" s="4"/>
      <c r="P947" s="171"/>
      <c r="Q947" s="4"/>
      <c r="R947" s="4"/>
      <c r="S947" s="4"/>
      <c r="T947" s="4"/>
      <c r="U947" s="172"/>
      <c r="V947" s="4"/>
      <c r="W947" s="4"/>
      <c r="X947" s="4"/>
      <c r="Y947" s="4"/>
      <c r="Z947" s="171"/>
      <c r="AA947" s="4"/>
      <c r="AB947" s="4"/>
      <c r="AC947" s="4"/>
      <c r="AD947" s="4"/>
      <c r="AE947" s="170"/>
      <c r="AF947" s="170"/>
      <c r="AG947" s="170"/>
      <c r="AH947" s="56"/>
      <c r="AI947" s="56"/>
      <c r="AJ947" s="4"/>
      <c r="AK947" s="4"/>
      <c r="AL947" s="4"/>
      <c r="AM947" s="4"/>
      <c r="AN947" s="56"/>
      <c r="AO947" s="56"/>
      <c r="AP947" s="4"/>
      <c r="AQ947" s="4"/>
      <c r="AR947" s="4"/>
      <c r="AS947" s="4"/>
      <c r="AT947" s="56"/>
      <c r="AU947" s="56"/>
      <c r="AV947" s="4"/>
      <c r="AW947" s="4"/>
      <c r="AX947" s="4"/>
      <c r="AY947" s="4"/>
      <c r="AZ947" s="56"/>
      <c r="BA947" s="56"/>
      <c r="BB947" s="4"/>
      <c r="BC947" s="4"/>
      <c r="BD947" s="4"/>
      <c r="BE947" s="4"/>
      <c r="BF947" s="56"/>
      <c r="BG947" s="56"/>
      <c r="BH947" s="4"/>
      <c r="BI947" s="4"/>
      <c r="BJ947" s="4"/>
      <c r="BK947" s="4"/>
      <c r="BL947" s="56"/>
      <c r="BM947" s="56"/>
      <c r="BN947" s="4"/>
      <c r="BO947" s="4"/>
      <c r="BP947" s="4"/>
      <c r="BQ947" s="4"/>
      <c r="BR947" s="4"/>
      <c r="BS947" s="4"/>
    </row>
    <row r="948">
      <c r="A948" s="172"/>
      <c r="B948" s="4"/>
      <c r="C948" s="4"/>
      <c r="D948" s="4"/>
      <c r="E948" s="4"/>
      <c r="F948" s="171"/>
      <c r="G948" s="4"/>
      <c r="H948" s="4"/>
      <c r="I948" s="4"/>
      <c r="J948" s="4"/>
      <c r="K948" s="172"/>
      <c r="L948" s="4"/>
      <c r="M948" s="4"/>
      <c r="N948" s="4"/>
      <c r="O948" s="4"/>
      <c r="P948" s="171"/>
      <c r="Q948" s="4"/>
      <c r="R948" s="4"/>
      <c r="S948" s="4"/>
      <c r="T948" s="4"/>
      <c r="U948" s="172"/>
      <c r="V948" s="4"/>
      <c r="W948" s="4"/>
      <c r="X948" s="4"/>
      <c r="Y948" s="4"/>
      <c r="Z948" s="171"/>
      <c r="AA948" s="4"/>
      <c r="AB948" s="4"/>
      <c r="AC948" s="4"/>
      <c r="AD948" s="4"/>
      <c r="AE948" s="170"/>
      <c r="AF948" s="170"/>
      <c r="AG948" s="170"/>
      <c r="AH948" s="56"/>
      <c r="AI948" s="56"/>
      <c r="AJ948" s="4"/>
      <c r="AK948" s="4"/>
      <c r="AL948" s="4"/>
      <c r="AM948" s="4"/>
      <c r="AN948" s="56"/>
      <c r="AO948" s="56"/>
      <c r="AP948" s="4"/>
      <c r="AQ948" s="4"/>
      <c r="AR948" s="4"/>
      <c r="AS948" s="4"/>
      <c r="AT948" s="56"/>
      <c r="AU948" s="56"/>
      <c r="AV948" s="4"/>
      <c r="AW948" s="4"/>
      <c r="AX948" s="4"/>
      <c r="AY948" s="4"/>
      <c r="AZ948" s="56"/>
      <c r="BA948" s="56"/>
      <c r="BB948" s="4"/>
      <c r="BC948" s="4"/>
      <c r="BD948" s="4"/>
      <c r="BE948" s="4"/>
      <c r="BF948" s="56"/>
      <c r="BG948" s="56"/>
      <c r="BH948" s="4"/>
      <c r="BI948" s="4"/>
      <c r="BJ948" s="4"/>
      <c r="BK948" s="4"/>
      <c r="BL948" s="56"/>
      <c r="BM948" s="56"/>
      <c r="BN948" s="4"/>
      <c r="BO948" s="4"/>
      <c r="BP948" s="4"/>
      <c r="BQ948" s="4"/>
      <c r="BR948" s="4"/>
      <c r="BS948" s="4"/>
    </row>
    <row r="949">
      <c r="A949" s="172"/>
      <c r="B949" s="4"/>
      <c r="C949" s="4"/>
      <c r="D949" s="4"/>
      <c r="E949" s="4"/>
      <c r="F949" s="171"/>
      <c r="G949" s="4"/>
      <c r="H949" s="4"/>
      <c r="I949" s="4"/>
      <c r="J949" s="4"/>
      <c r="K949" s="172"/>
      <c r="L949" s="4"/>
      <c r="M949" s="4"/>
      <c r="N949" s="4"/>
      <c r="O949" s="4"/>
      <c r="P949" s="171"/>
      <c r="Q949" s="4"/>
      <c r="R949" s="4"/>
      <c r="S949" s="4"/>
      <c r="T949" s="4"/>
      <c r="U949" s="172"/>
      <c r="V949" s="4"/>
      <c r="W949" s="4"/>
      <c r="X949" s="4"/>
      <c r="Y949" s="4"/>
      <c r="Z949" s="171"/>
      <c r="AA949" s="4"/>
      <c r="AB949" s="4"/>
      <c r="AC949" s="4"/>
      <c r="AD949" s="4"/>
      <c r="AE949" s="170"/>
      <c r="AF949" s="170"/>
      <c r="AG949" s="170"/>
      <c r="AH949" s="56"/>
      <c r="AI949" s="56"/>
      <c r="AJ949" s="4"/>
      <c r="AK949" s="4"/>
      <c r="AL949" s="4"/>
      <c r="AM949" s="4"/>
      <c r="AN949" s="56"/>
      <c r="AO949" s="56"/>
      <c r="AP949" s="4"/>
      <c r="AQ949" s="4"/>
      <c r="AR949" s="4"/>
      <c r="AS949" s="4"/>
      <c r="AT949" s="56"/>
      <c r="AU949" s="56"/>
      <c r="AV949" s="4"/>
      <c r="AW949" s="4"/>
      <c r="AX949" s="4"/>
      <c r="AY949" s="4"/>
      <c r="AZ949" s="56"/>
      <c r="BA949" s="56"/>
      <c r="BB949" s="4"/>
      <c r="BC949" s="4"/>
      <c r="BD949" s="4"/>
      <c r="BE949" s="4"/>
      <c r="BF949" s="56"/>
      <c r="BG949" s="56"/>
      <c r="BH949" s="4"/>
      <c r="BI949" s="4"/>
      <c r="BJ949" s="4"/>
      <c r="BK949" s="4"/>
      <c r="BL949" s="56"/>
      <c r="BM949" s="56"/>
      <c r="BN949" s="4"/>
      <c r="BO949" s="4"/>
      <c r="BP949" s="4"/>
      <c r="BQ949" s="4"/>
      <c r="BR949" s="4"/>
      <c r="BS949" s="4"/>
    </row>
    <row r="950">
      <c r="A950" s="172"/>
      <c r="B950" s="4"/>
      <c r="C950" s="4"/>
      <c r="D950" s="4"/>
      <c r="E950" s="4"/>
      <c r="F950" s="171"/>
      <c r="G950" s="4"/>
      <c r="H950" s="4"/>
      <c r="I950" s="4"/>
      <c r="J950" s="4"/>
      <c r="K950" s="172"/>
      <c r="L950" s="4"/>
      <c r="M950" s="4"/>
      <c r="N950" s="4"/>
      <c r="O950" s="4"/>
      <c r="P950" s="171"/>
      <c r="Q950" s="4"/>
      <c r="R950" s="4"/>
      <c r="S950" s="4"/>
      <c r="T950" s="4"/>
      <c r="U950" s="172"/>
      <c r="V950" s="4"/>
      <c r="W950" s="4"/>
      <c r="X950" s="4"/>
      <c r="Y950" s="4"/>
      <c r="Z950" s="171"/>
      <c r="AA950" s="4"/>
      <c r="AB950" s="4"/>
      <c r="AC950" s="4"/>
      <c r="AD950" s="4"/>
      <c r="AE950" s="170"/>
      <c r="AF950" s="170"/>
      <c r="AG950" s="170"/>
      <c r="AH950" s="56"/>
      <c r="AI950" s="56"/>
      <c r="AJ950" s="4"/>
      <c r="AK950" s="4"/>
      <c r="AL950" s="4"/>
      <c r="AM950" s="4"/>
      <c r="AN950" s="56"/>
      <c r="AO950" s="56"/>
      <c r="AP950" s="4"/>
      <c r="AQ950" s="4"/>
      <c r="AR950" s="4"/>
      <c r="AS950" s="4"/>
      <c r="AT950" s="56"/>
      <c r="AU950" s="56"/>
      <c r="AV950" s="4"/>
      <c r="AW950" s="4"/>
      <c r="AX950" s="4"/>
      <c r="AY950" s="4"/>
      <c r="AZ950" s="56"/>
      <c r="BA950" s="56"/>
      <c r="BB950" s="4"/>
      <c r="BC950" s="4"/>
      <c r="BD950" s="4"/>
      <c r="BE950" s="4"/>
      <c r="BF950" s="56"/>
      <c r="BG950" s="56"/>
      <c r="BH950" s="4"/>
      <c r="BI950" s="4"/>
      <c r="BJ950" s="4"/>
      <c r="BK950" s="4"/>
      <c r="BL950" s="56"/>
      <c r="BM950" s="56"/>
      <c r="BN950" s="4"/>
      <c r="BO950" s="4"/>
      <c r="BP950" s="4"/>
      <c r="BQ950" s="4"/>
      <c r="BR950" s="4"/>
      <c r="BS950" s="4"/>
    </row>
    <row r="951">
      <c r="A951" s="172"/>
      <c r="B951" s="4"/>
      <c r="C951" s="4"/>
      <c r="D951" s="4"/>
      <c r="E951" s="4"/>
      <c r="F951" s="171"/>
      <c r="G951" s="4"/>
      <c r="H951" s="4"/>
      <c r="I951" s="4"/>
      <c r="J951" s="4"/>
      <c r="K951" s="172"/>
      <c r="L951" s="4"/>
      <c r="M951" s="4"/>
      <c r="N951" s="4"/>
      <c r="O951" s="4"/>
      <c r="P951" s="171"/>
      <c r="Q951" s="4"/>
      <c r="R951" s="4"/>
      <c r="S951" s="4"/>
      <c r="T951" s="4"/>
      <c r="U951" s="172"/>
      <c r="V951" s="4"/>
      <c r="W951" s="4"/>
      <c r="X951" s="4"/>
      <c r="Y951" s="4"/>
      <c r="Z951" s="171"/>
      <c r="AA951" s="4"/>
      <c r="AB951" s="4"/>
      <c r="AC951" s="4"/>
      <c r="AD951" s="4"/>
      <c r="AE951" s="170"/>
      <c r="AF951" s="170"/>
      <c r="AG951" s="170"/>
      <c r="AH951" s="56"/>
      <c r="AI951" s="56"/>
      <c r="AJ951" s="4"/>
      <c r="AK951" s="4"/>
      <c r="AL951" s="4"/>
      <c r="AM951" s="4"/>
      <c r="AN951" s="56"/>
      <c r="AO951" s="56"/>
      <c r="AP951" s="4"/>
      <c r="AQ951" s="4"/>
      <c r="AR951" s="4"/>
      <c r="AS951" s="4"/>
      <c r="AT951" s="56"/>
      <c r="AU951" s="56"/>
      <c r="AV951" s="4"/>
      <c r="AW951" s="4"/>
      <c r="AX951" s="4"/>
      <c r="AY951" s="4"/>
      <c r="AZ951" s="56"/>
      <c r="BA951" s="56"/>
      <c r="BB951" s="4"/>
      <c r="BC951" s="4"/>
      <c r="BD951" s="4"/>
      <c r="BE951" s="4"/>
      <c r="BF951" s="56"/>
      <c r="BG951" s="56"/>
      <c r="BH951" s="4"/>
      <c r="BI951" s="4"/>
      <c r="BJ951" s="4"/>
      <c r="BK951" s="4"/>
      <c r="BL951" s="56"/>
      <c r="BM951" s="56"/>
      <c r="BN951" s="4"/>
      <c r="BO951" s="4"/>
      <c r="BP951" s="4"/>
      <c r="BQ951" s="4"/>
      <c r="BR951" s="4"/>
      <c r="BS951" s="4"/>
    </row>
    <row r="952">
      <c r="A952" s="172"/>
      <c r="B952" s="4"/>
      <c r="C952" s="4"/>
      <c r="D952" s="4"/>
      <c r="E952" s="4"/>
      <c r="F952" s="171"/>
      <c r="G952" s="4"/>
      <c r="H952" s="4"/>
      <c r="I952" s="4"/>
      <c r="J952" s="4"/>
      <c r="K952" s="172"/>
      <c r="L952" s="4"/>
      <c r="M952" s="4"/>
      <c r="N952" s="4"/>
      <c r="O952" s="4"/>
      <c r="P952" s="171"/>
      <c r="Q952" s="4"/>
      <c r="R952" s="4"/>
      <c r="S952" s="4"/>
      <c r="T952" s="4"/>
      <c r="U952" s="172"/>
      <c r="V952" s="4"/>
      <c r="W952" s="4"/>
      <c r="X952" s="4"/>
      <c r="Y952" s="4"/>
      <c r="Z952" s="171"/>
      <c r="AA952" s="4"/>
      <c r="AB952" s="4"/>
      <c r="AC952" s="4"/>
      <c r="AD952" s="4"/>
      <c r="AE952" s="170"/>
      <c r="AF952" s="170"/>
      <c r="AG952" s="170"/>
      <c r="AH952" s="56"/>
      <c r="AI952" s="56"/>
      <c r="AJ952" s="4"/>
      <c r="AK952" s="4"/>
      <c r="AL952" s="4"/>
      <c r="AM952" s="4"/>
      <c r="AN952" s="56"/>
      <c r="AO952" s="56"/>
      <c r="AP952" s="4"/>
      <c r="AQ952" s="4"/>
      <c r="AR952" s="4"/>
      <c r="AS952" s="4"/>
      <c r="AT952" s="56"/>
      <c r="AU952" s="56"/>
      <c r="AV952" s="4"/>
      <c r="AW952" s="4"/>
      <c r="AX952" s="4"/>
      <c r="AY952" s="4"/>
      <c r="AZ952" s="56"/>
      <c r="BA952" s="56"/>
      <c r="BB952" s="4"/>
      <c r="BC952" s="4"/>
      <c r="BD952" s="4"/>
      <c r="BE952" s="4"/>
      <c r="BF952" s="56"/>
      <c r="BG952" s="56"/>
      <c r="BH952" s="4"/>
      <c r="BI952" s="4"/>
      <c r="BJ952" s="4"/>
      <c r="BK952" s="4"/>
      <c r="BL952" s="56"/>
      <c r="BM952" s="56"/>
      <c r="BN952" s="4"/>
      <c r="BO952" s="4"/>
      <c r="BP952" s="4"/>
      <c r="BQ952" s="4"/>
      <c r="BR952" s="4"/>
      <c r="BS952" s="4"/>
    </row>
    <row r="953">
      <c r="A953" s="172"/>
      <c r="B953" s="4"/>
      <c r="C953" s="4"/>
      <c r="D953" s="4"/>
      <c r="E953" s="4"/>
      <c r="F953" s="171"/>
      <c r="G953" s="4"/>
      <c r="H953" s="4"/>
      <c r="I953" s="4"/>
      <c r="J953" s="4"/>
      <c r="K953" s="172"/>
      <c r="L953" s="4"/>
      <c r="M953" s="4"/>
      <c r="N953" s="4"/>
      <c r="O953" s="4"/>
      <c r="P953" s="171"/>
      <c r="Q953" s="4"/>
      <c r="R953" s="4"/>
      <c r="S953" s="4"/>
      <c r="T953" s="4"/>
      <c r="U953" s="172"/>
      <c r="V953" s="4"/>
      <c r="W953" s="4"/>
      <c r="X953" s="4"/>
      <c r="Y953" s="4"/>
      <c r="Z953" s="171"/>
      <c r="AA953" s="4"/>
      <c r="AB953" s="4"/>
      <c r="AC953" s="4"/>
      <c r="AD953" s="4"/>
      <c r="AE953" s="170"/>
      <c r="AF953" s="170"/>
      <c r="AG953" s="170"/>
      <c r="AH953" s="56"/>
      <c r="AI953" s="56"/>
      <c r="AJ953" s="4"/>
      <c r="AK953" s="4"/>
      <c r="AL953" s="4"/>
      <c r="AM953" s="4"/>
      <c r="AN953" s="56"/>
      <c r="AO953" s="56"/>
      <c r="AP953" s="4"/>
      <c r="AQ953" s="4"/>
      <c r="AR953" s="4"/>
      <c r="AS953" s="4"/>
      <c r="AT953" s="56"/>
      <c r="AU953" s="56"/>
      <c r="AV953" s="4"/>
      <c r="AW953" s="4"/>
      <c r="AX953" s="4"/>
      <c r="AY953" s="4"/>
      <c r="AZ953" s="56"/>
      <c r="BA953" s="56"/>
      <c r="BB953" s="4"/>
      <c r="BC953" s="4"/>
      <c r="BD953" s="4"/>
      <c r="BE953" s="4"/>
      <c r="BF953" s="56"/>
      <c r="BG953" s="56"/>
      <c r="BH953" s="4"/>
      <c r="BI953" s="4"/>
      <c r="BJ953" s="4"/>
      <c r="BK953" s="4"/>
      <c r="BL953" s="56"/>
      <c r="BM953" s="56"/>
      <c r="BN953" s="4"/>
      <c r="BO953" s="4"/>
      <c r="BP953" s="4"/>
      <c r="BQ953" s="4"/>
      <c r="BR953" s="4"/>
      <c r="BS953" s="4"/>
    </row>
    <row r="954">
      <c r="A954" s="172"/>
      <c r="B954" s="4"/>
      <c r="C954" s="4"/>
      <c r="D954" s="4"/>
      <c r="E954" s="4"/>
      <c r="F954" s="171"/>
      <c r="G954" s="4"/>
      <c r="H954" s="4"/>
      <c r="I954" s="4"/>
      <c r="J954" s="4"/>
      <c r="K954" s="172"/>
      <c r="L954" s="4"/>
      <c r="M954" s="4"/>
      <c r="N954" s="4"/>
      <c r="O954" s="4"/>
      <c r="P954" s="171"/>
      <c r="Q954" s="4"/>
      <c r="R954" s="4"/>
      <c r="S954" s="4"/>
      <c r="T954" s="4"/>
      <c r="U954" s="172"/>
      <c r="V954" s="4"/>
      <c r="W954" s="4"/>
      <c r="X954" s="4"/>
      <c r="Y954" s="4"/>
      <c r="Z954" s="171"/>
      <c r="AA954" s="4"/>
      <c r="AB954" s="4"/>
      <c r="AC954" s="4"/>
      <c r="AD954" s="4"/>
      <c r="AE954" s="170"/>
      <c r="AF954" s="170"/>
      <c r="AG954" s="170"/>
      <c r="AH954" s="56"/>
      <c r="AI954" s="56"/>
      <c r="AJ954" s="4"/>
      <c r="AK954" s="4"/>
      <c r="AL954" s="4"/>
      <c r="AM954" s="4"/>
      <c r="AN954" s="56"/>
      <c r="AO954" s="56"/>
      <c r="AP954" s="4"/>
      <c r="AQ954" s="4"/>
      <c r="AR954" s="4"/>
      <c r="AS954" s="4"/>
      <c r="AT954" s="56"/>
      <c r="AU954" s="56"/>
      <c r="AV954" s="4"/>
      <c r="AW954" s="4"/>
      <c r="AX954" s="4"/>
      <c r="AY954" s="4"/>
      <c r="AZ954" s="56"/>
      <c r="BA954" s="56"/>
      <c r="BB954" s="4"/>
      <c r="BC954" s="4"/>
      <c r="BD954" s="4"/>
      <c r="BE954" s="4"/>
      <c r="BF954" s="56"/>
      <c r="BG954" s="56"/>
      <c r="BH954" s="4"/>
      <c r="BI954" s="4"/>
      <c r="BJ954" s="4"/>
      <c r="BK954" s="4"/>
      <c r="BL954" s="56"/>
      <c r="BM954" s="56"/>
      <c r="BN954" s="4"/>
      <c r="BO954" s="4"/>
      <c r="BP954" s="4"/>
      <c r="BQ954" s="4"/>
      <c r="BR954" s="4"/>
      <c r="BS954" s="4"/>
    </row>
    <row r="955">
      <c r="A955" s="172"/>
      <c r="B955" s="4"/>
      <c r="C955" s="4"/>
      <c r="D955" s="4"/>
      <c r="E955" s="4"/>
      <c r="F955" s="171"/>
      <c r="G955" s="4"/>
      <c r="H955" s="4"/>
      <c r="I955" s="4"/>
      <c r="J955" s="4"/>
      <c r="K955" s="172"/>
      <c r="L955" s="4"/>
      <c r="M955" s="4"/>
      <c r="N955" s="4"/>
      <c r="O955" s="4"/>
      <c r="P955" s="171"/>
      <c r="Q955" s="4"/>
      <c r="R955" s="4"/>
      <c r="S955" s="4"/>
      <c r="T955" s="4"/>
      <c r="U955" s="172"/>
      <c r="V955" s="4"/>
      <c r="W955" s="4"/>
      <c r="X955" s="4"/>
      <c r="Y955" s="4"/>
      <c r="Z955" s="171"/>
      <c r="AA955" s="4"/>
      <c r="AB955" s="4"/>
      <c r="AC955" s="4"/>
      <c r="AD955" s="4"/>
      <c r="AE955" s="170"/>
      <c r="AF955" s="170"/>
      <c r="AG955" s="170"/>
      <c r="AH955" s="56"/>
      <c r="AI955" s="56"/>
      <c r="AJ955" s="4"/>
      <c r="AK955" s="4"/>
      <c r="AL955" s="4"/>
      <c r="AM955" s="4"/>
      <c r="AN955" s="56"/>
      <c r="AO955" s="56"/>
      <c r="AP955" s="4"/>
      <c r="AQ955" s="4"/>
      <c r="AR955" s="4"/>
      <c r="AS955" s="4"/>
      <c r="AT955" s="56"/>
      <c r="AU955" s="56"/>
      <c r="AV955" s="4"/>
      <c r="AW955" s="4"/>
      <c r="AX955" s="4"/>
      <c r="AY955" s="4"/>
      <c r="AZ955" s="56"/>
      <c r="BA955" s="56"/>
      <c r="BB955" s="4"/>
      <c r="BC955" s="4"/>
      <c r="BD955" s="4"/>
      <c r="BE955" s="4"/>
      <c r="BF955" s="56"/>
      <c r="BG955" s="56"/>
      <c r="BH955" s="4"/>
      <c r="BI955" s="4"/>
      <c r="BJ955" s="4"/>
      <c r="BK955" s="4"/>
      <c r="BL955" s="56"/>
      <c r="BM955" s="56"/>
      <c r="BN955" s="4"/>
      <c r="BO955" s="4"/>
      <c r="BP955" s="4"/>
      <c r="BQ955" s="4"/>
      <c r="BR955" s="4"/>
      <c r="BS955" s="4"/>
    </row>
    <row r="956">
      <c r="A956" s="172"/>
      <c r="B956" s="4"/>
      <c r="C956" s="4"/>
      <c r="D956" s="4"/>
      <c r="E956" s="4"/>
      <c r="F956" s="171"/>
      <c r="G956" s="4"/>
      <c r="H956" s="4"/>
      <c r="I956" s="4"/>
      <c r="J956" s="4"/>
      <c r="K956" s="172"/>
      <c r="L956" s="4"/>
      <c r="M956" s="4"/>
      <c r="N956" s="4"/>
      <c r="O956" s="4"/>
      <c r="P956" s="171"/>
      <c r="Q956" s="4"/>
      <c r="R956" s="4"/>
      <c r="S956" s="4"/>
      <c r="T956" s="4"/>
      <c r="U956" s="172"/>
      <c r="V956" s="4"/>
      <c r="W956" s="4"/>
      <c r="X956" s="4"/>
      <c r="Y956" s="4"/>
      <c r="Z956" s="171"/>
      <c r="AA956" s="4"/>
      <c r="AB956" s="4"/>
      <c r="AC956" s="4"/>
      <c r="AD956" s="4"/>
      <c r="AE956" s="170"/>
      <c r="AF956" s="170"/>
      <c r="AG956" s="170"/>
      <c r="AH956" s="56"/>
      <c r="AI956" s="56"/>
      <c r="AJ956" s="4"/>
      <c r="AK956" s="4"/>
      <c r="AL956" s="4"/>
      <c r="AM956" s="4"/>
      <c r="AN956" s="56"/>
      <c r="AO956" s="56"/>
      <c r="AP956" s="4"/>
      <c r="AQ956" s="4"/>
      <c r="AR956" s="4"/>
      <c r="AS956" s="4"/>
      <c r="AT956" s="56"/>
      <c r="AU956" s="56"/>
      <c r="AV956" s="4"/>
      <c r="AW956" s="4"/>
      <c r="AX956" s="4"/>
      <c r="AY956" s="4"/>
      <c r="AZ956" s="56"/>
      <c r="BA956" s="56"/>
      <c r="BB956" s="4"/>
      <c r="BC956" s="4"/>
      <c r="BD956" s="4"/>
      <c r="BE956" s="4"/>
      <c r="BF956" s="56"/>
      <c r="BG956" s="56"/>
      <c r="BH956" s="4"/>
      <c r="BI956" s="4"/>
      <c r="BJ956" s="4"/>
      <c r="BK956" s="4"/>
      <c r="BL956" s="56"/>
      <c r="BM956" s="56"/>
      <c r="BN956" s="4"/>
      <c r="BO956" s="4"/>
      <c r="BP956" s="4"/>
      <c r="BQ956" s="4"/>
      <c r="BR956" s="4"/>
      <c r="BS956" s="4"/>
    </row>
    <row r="957">
      <c r="A957" s="172"/>
      <c r="B957" s="4"/>
      <c r="C957" s="4"/>
      <c r="D957" s="4"/>
      <c r="E957" s="4"/>
      <c r="F957" s="171"/>
      <c r="G957" s="4"/>
      <c r="H957" s="4"/>
      <c r="I957" s="4"/>
      <c r="J957" s="4"/>
      <c r="K957" s="172"/>
      <c r="L957" s="4"/>
      <c r="M957" s="4"/>
      <c r="N957" s="4"/>
      <c r="O957" s="4"/>
      <c r="P957" s="171"/>
      <c r="Q957" s="4"/>
      <c r="R957" s="4"/>
      <c r="S957" s="4"/>
      <c r="T957" s="4"/>
      <c r="U957" s="172"/>
      <c r="V957" s="4"/>
      <c r="W957" s="4"/>
      <c r="X957" s="4"/>
      <c r="Y957" s="4"/>
      <c r="Z957" s="171"/>
      <c r="AA957" s="4"/>
      <c r="AB957" s="4"/>
      <c r="AC957" s="4"/>
      <c r="AD957" s="4"/>
      <c r="AE957" s="170"/>
      <c r="AF957" s="170"/>
      <c r="AG957" s="170"/>
      <c r="AH957" s="56"/>
      <c r="AI957" s="56"/>
      <c r="AJ957" s="4"/>
      <c r="AK957" s="4"/>
      <c r="AL957" s="4"/>
      <c r="AM957" s="4"/>
      <c r="AN957" s="56"/>
      <c r="AO957" s="56"/>
      <c r="AP957" s="4"/>
      <c r="AQ957" s="4"/>
      <c r="AR957" s="4"/>
      <c r="AS957" s="4"/>
      <c r="AT957" s="56"/>
      <c r="AU957" s="56"/>
      <c r="AV957" s="4"/>
      <c r="AW957" s="4"/>
      <c r="AX957" s="4"/>
      <c r="AY957" s="4"/>
      <c r="AZ957" s="56"/>
      <c r="BA957" s="56"/>
      <c r="BB957" s="4"/>
      <c r="BC957" s="4"/>
      <c r="BD957" s="4"/>
      <c r="BE957" s="4"/>
      <c r="BF957" s="56"/>
      <c r="BG957" s="56"/>
      <c r="BH957" s="4"/>
      <c r="BI957" s="4"/>
      <c r="BJ957" s="4"/>
      <c r="BK957" s="4"/>
      <c r="BL957" s="56"/>
      <c r="BM957" s="56"/>
      <c r="BN957" s="4"/>
      <c r="BO957" s="4"/>
      <c r="BP957" s="4"/>
      <c r="BQ957" s="4"/>
      <c r="BR957" s="4"/>
      <c r="BS957" s="4"/>
    </row>
    <row r="958">
      <c r="A958" s="172"/>
      <c r="B958" s="4"/>
      <c r="C958" s="4"/>
      <c r="D958" s="4"/>
      <c r="E958" s="4"/>
      <c r="F958" s="171"/>
      <c r="G958" s="4"/>
      <c r="H958" s="4"/>
      <c r="I958" s="4"/>
      <c r="J958" s="4"/>
      <c r="K958" s="172"/>
      <c r="L958" s="4"/>
      <c r="M958" s="4"/>
      <c r="N958" s="4"/>
      <c r="O958" s="4"/>
      <c r="P958" s="171"/>
      <c r="Q958" s="4"/>
      <c r="R958" s="4"/>
      <c r="S958" s="4"/>
      <c r="T958" s="4"/>
      <c r="U958" s="172"/>
      <c r="V958" s="4"/>
      <c r="W958" s="4"/>
      <c r="X958" s="4"/>
      <c r="Y958" s="4"/>
      <c r="Z958" s="171"/>
      <c r="AA958" s="4"/>
      <c r="AB958" s="4"/>
      <c r="AC958" s="4"/>
      <c r="AD958" s="4"/>
      <c r="AE958" s="170"/>
      <c r="AF958" s="170"/>
      <c r="AG958" s="170"/>
      <c r="AH958" s="56"/>
      <c r="AI958" s="56"/>
      <c r="AJ958" s="4"/>
      <c r="AK958" s="4"/>
      <c r="AL958" s="4"/>
      <c r="AM958" s="4"/>
      <c r="AN958" s="56"/>
      <c r="AO958" s="56"/>
      <c r="AP958" s="4"/>
      <c r="AQ958" s="4"/>
      <c r="AR958" s="4"/>
      <c r="AS958" s="4"/>
      <c r="AT958" s="56"/>
      <c r="AU958" s="56"/>
      <c r="AV958" s="4"/>
      <c r="AW958" s="4"/>
      <c r="AX958" s="4"/>
      <c r="AY958" s="4"/>
      <c r="AZ958" s="56"/>
      <c r="BA958" s="56"/>
      <c r="BB958" s="4"/>
      <c r="BC958" s="4"/>
      <c r="BD958" s="4"/>
      <c r="BE958" s="4"/>
      <c r="BF958" s="56"/>
      <c r="BG958" s="56"/>
      <c r="BH958" s="4"/>
      <c r="BI958" s="4"/>
      <c r="BJ958" s="4"/>
      <c r="BK958" s="4"/>
      <c r="BL958" s="56"/>
      <c r="BM958" s="56"/>
      <c r="BN958" s="4"/>
      <c r="BO958" s="4"/>
      <c r="BP958" s="4"/>
      <c r="BQ958" s="4"/>
      <c r="BR958" s="4"/>
      <c r="BS958" s="4"/>
    </row>
    <row r="959">
      <c r="A959" s="172"/>
      <c r="B959" s="4"/>
      <c r="C959" s="4"/>
      <c r="D959" s="4"/>
      <c r="E959" s="4"/>
      <c r="F959" s="171"/>
      <c r="G959" s="4"/>
      <c r="H959" s="4"/>
      <c r="I959" s="4"/>
      <c r="J959" s="4"/>
      <c r="K959" s="172"/>
      <c r="L959" s="4"/>
      <c r="M959" s="4"/>
      <c r="N959" s="4"/>
      <c r="O959" s="4"/>
      <c r="P959" s="171"/>
      <c r="Q959" s="4"/>
      <c r="R959" s="4"/>
      <c r="S959" s="4"/>
      <c r="T959" s="4"/>
      <c r="U959" s="172"/>
      <c r="V959" s="4"/>
      <c r="W959" s="4"/>
      <c r="X959" s="4"/>
      <c r="Y959" s="4"/>
      <c r="Z959" s="171"/>
      <c r="AA959" s="4"/>
      <c r="AB959" s="4"/>
      <c r="AC959" s="4"/>
      <c r="AD959" s="4"/>
      <c r="AE959" s="170"/>
      <c r="AF959" s="170"/>
      <c r="AG959" s="170"/>
      <c r="AH959" s="56"/>
      <c r="AI959" s="56"/>
      <c r="AJ959" s="4"/>
      <c r="AK959" s="4"/>
      <c r="AL959" s="4"/>
      <c r="AM959" s="4"/>
      <c r="AN959" s="56"/>
      <c r="AO959" s="56"/>
      <c r="AP959" s="4"/>
      <c r="AQ959" s="4"/>
      <c r="AR959" s="4"/>
      <c r="AS959" s="4"/>
      <c r="AT959" s="56"/>
      <c r="AU959" s="56"/>
      <c r="AV959" s="4"/>
      <c r="AW959" s="4"/>
      <c r="AX959" s="4"/>
      <c r="AY959" s="4"/>
      <c r="AZ959" s="56"/>
      <c r="BA959" s="56"/>
      <c r="BB959" s="4"/>
      <c r="BC959" s="4"/>
      <c r="BD959" s="4"/>
      <c r="BE959" s="4"/>
      <c r="BF959" s="56"/>
      <c r="BG959" s="56"/>
      <c r="BH959" s="4"/>
      <c r="BI959" s="4"/>
      <c r="BJ959" s="4"/>
      <c r="BK959" s="4"/>
      <c r="BL959" s="56"/>
      <c r="BM959" s="56"/>
      <c r="BN959" s="4"/>
      <c r="BO959" s="4"/>
      <c r="BP959" s="4"/>
      <c r="BQ959" s="4"/>
      <c r="BR959" s="4"/>
      <c r="BS959" s="4"/>
    </row>
    <row r="960">
      <c r="A960" s="172"/>
      <c r="B960" s="4"/>
      <c r="C960" s="4"/>
      <c r="D960" s="4"/>
      <c r="E960" s="4"/>
      <c r="F960" s="171"/>
      <c r="G960" s="4"/>
      <c r="H960" s="4"/>
      <c r="I960" s="4"/>
      <c r="J960" s="4"/>
      <c r="K960" s="172"/>
      <c r="L960" s="4"/>
      <c r="M960" s="4"/>
      <c r="N960" s="4"/>
      <c r="O960" s="4"/>
      <c r="P960" s="171"/>
      <c r="Q960" s="4"/>
      <c r="R960" s="4"/>
      <c r="S960" s="4"/>
      <c r="T960" s="4"/>
      <c r="U960" s="172"/>
      <c r="V960" s="4"/>
      <c r="W960" s="4"/>
      <c r="X960" s="4"/>
      <c r="Y960" s="4"/>
      <c r="Z960" s="171"/>
      <c r="AA960" s="4"/>
      <c r="AB960" s="4"/>
      <c r="AC960" s="4"/>
      <c r="AD960" s="4"/>
      <c r="AE960" s="170"/>
      <c r="AF960" s="170"/>
      <c r="AG960" s="170"/>
      <c r="AH960" s="56"/>
      <c r="AI960" s="56"/>
      <c r="AJ960" s="4"/>
      <c r="AK960" s="4"/>
      <c r="AL960" s="4"/>
      <c r="AM960" s="4"/>
      <c r="AN960" s="56"/>
      <c r="AO960" s="56"/>
      <c r="AP960" s="4"/>
      <c r="AQ960" s="4"/>
      <c r="AR960" s="4"/>
      <c r="AS960" s="4"/>
      <c r="AT960" s="56"/>
      <c r="AU960" s="56"/>
      <c r="AV960" s="4"/>
      <c r="AW960" s="4"/>
      <c r="AX960" s="4"/>
      <c r="AY960" s="4"/>
      <c r="AZ960" s="56"/>
      <c r="BA960" s="56"/>
      <c r="BB960" s="4"/>
      <c r="BC960" s="4"/>
      <c r="BD960" s="4"/>
      <c r="BE960" s="4"/>
      <c r="BF960" s="56"/>
      <c r="BG960" s="56"/>
      <c r="BH960" s="4"/>
      <c r="BI960" s="4"/>
      <c r="BJ960" s="4"/>
      <c r="BK960" s="4"/>
      <c r="BL960" s="56"/>
      <c r="BM960" s="56"/>
      <c r="BN960" s="4"/>
      <c r="BO960" s="4"/>
      <c r="BP960" s="4"/>
      <c r="BQ960" s="4"/>
      <c r="BR960" s="4"/>
      <c r="BS960" s="4"/>
    </row>
    <row r="961">
      <c r="A961" s="172"/>
      <c r="B961" s="4"/>
      <c r="C961" s="4"/>
      <c r="D961" s="4"/>
      <c r="E961" s="4"/>
      <c r="F961" s="171"/>
      <c r="G961" s="4"/>
      <c r="H961" s="4"/>
      <c r="I961" s="4"/>
      <c r="J961" s="4"/>
      <c r="K961" s="172"/>
      <c r="L961" s="4"/>
      <c r="M961" s="4"/>
      <c r="N961" s="4"/>
      <c r="O961" s="4"/>
      <c r="P961" s="171"/>
      <c r="Q961" s="4"/>
      <c r="R961" s="4"/>
      <c r="S961" s="4"/>
      <c r="T961" s="4"/>
      <c r="U961" s="172"/>
      <c r="V961" s="4"/>
      <c r="W961" s="4"/>
      <c r="X961" s="4"/>
      <c r="Y961" s="4"/>
      <c r="Z961" s="171"/>
      <c r="AA961" s="4"/>
      <c r="AB961" s="4"/>
      <c r="AC961" s="4"/>
      <c r="AD961" s="4"/>
      <c r="AE961" s="170"/>
      <c r="AF961" s="170"/>
      <c r="AG961" s="170"/>
      <c r="AH961" s="56"/>
      <c r="AI961" s="56"/>
      <c r="AJ961" s="4"/>
      <c r="AK961" s="4"/>
      <c r="AL961" s="4"/>
      <c r="AM961" s="4"/>
      <c r="AN961" s="56"/>
      <c r="AO961" s="56"/>
      <c r="AP961" s="4"/>
      <c r="AQ961" s="4"/>
      <c r="AR961" s="4"/>
      <c r="AS961" s="4"/>
      <c r="AT961" s="56"/>
      <c r="AU961" s="56"/>
      <c r="AV961" s="4"/>
      <c r="AW961" s="4"/>
      <c r="AX961" s="4"/>
      <c r="AY961" s="4"/>
      <c r="AZ961" s="56"/>
      <c r="BA961" s="56"/>
      <c r="BB961" s="4"/>
      <c r="BC961" s="4"/>
      <c r="BD961" s="4"/>
      <c r="BE961" s="4"/>
      <c r="BF961" s="56"/>
      <c r="BG961" s="56"/>
      <c r="BH961" s="4"/>
      <c r="BI961" s="4"/>
      <c r="BJ961" s="4"/>
      <c r="BK961" s="4"/>
      <c r="BL961" s="56"/>
      <c r="BM961" s="56"/>
      <c r="BN961" s="4"/>
      <c r="BO961" s="4"/>
      <c r="BP961" s="4"/>
      <c r="BQ961" s="4"/>
      <c r="BR961" s="4"/>
      <c r="BS961" s="4"/>
    </row>
    <row r="962">
      <c r="A962" s="172"/>
      <c r="B962" s="4"/>
      <c r="C962" s="4"/>
      <c r="D962" s="4"/>
      <c r="E962" s="4"/>
      <c r="F962" s="171"/>
      <c r="G962" s="4"/>
      <c r="H962" s="4"/>
      <c r="I962" s="4"/>
      <c r="J962" s="4"/>
      <c r="K962" s="172"/>
      <c r="L962" s="4"/>
      <c r="M962" s="4"/>
      <c r="N962" s="4"/>
      <c r="O962" s="4"/>
      <c r="P962" s="171"/>
      <c r="Q962" s="4"/>
      <c r="R962" s="4"/>
      <c r="S962" s="4"/>
      <c r="T962" s="4"/>
      <c r="U962" s="172"/>
      <c r="V962" s="4"/>
      <c r="W962" s="4"/>
      <c r="X962" s="4"/>
      <c r="Y962" s="4"/>
      <c r="Z962" s="171"/>
      <c r="AA962" s="4"/>
      <c r="AB962" s="4"/>
      <c r="AC962" s="4"/>
      <c r="AD962" s="4"/>
      <c r="AE962" s="170"/>
      <c r="AF962" s="170"/>
      <c r="AG962" s="170"/>
      <c r="AH962" s="56"/>
      <c r="AI962" s="56"/>
      <c r="AJ962" s="4"/>
      <c r="AK962" s="4"/>
      <c r="AL962" s="4"/>
      <c r="AM962" s="4"/>
      <c r="AN962" s="56"/>
      <c r="AO962" s="56"/>
      <c r="AP962" s="4"/>
      <c r="AQ962" s="4"/>
      <c r="AR962" s="4"/>
      <c r="AS962" s="4"/>
      <c r="AT962" s="56"/>
      <c r="AU962" s="56"/>
      <c r="AV962" s="4"/>
      <c r="AW962" s="4"/>
      <c r="AX962" s="4"/>
      <c r="AY962" s="4"/>
      <c r="AZ962" s="56"/>
      <c r="BA962" s="56"/>
      <c r="BB962" s="4"/>
      <c r="BC962" s="4"/>
      <c r="BD962" s="4"/>
      <c r="BE962" s="4"/>
      <c r="BF962" s="56"/>
      <c r="BG962" s="56"/>
      <c r="BH962" s="4"/>
      <c r="BI962" s="4"/>
      <c r="BJ962" s="4"/>
      <c r="BK962" s="4"/>
      <c r="BL962" s="56"/>
      <c r="BM962" s="56"/>
      <c r="BN962" s="4"/>
      <c r="BO962" s="4"/>
      <c r="BP962" s="4"/>
      <c r="BQ962" s="4"/>
      <c r="BR962" s="4"/>
      <c r="BS962" s="4"/>
    </row>
    <row r="963">
      <c r="A963" s="172"/>
      <c r="B963" s="4"/>
      <c r="C963" s="4"/>
      <c r="D963" s="4"/>
      <c r="E963" s="4"/>
      <c r="F963" s="171"/>
      <c r="G963" s="4"/>
      <c r="H963" s="4"/>
      <c r="I963" s="4"/>
      <c r="J963" s="4"/>
      <c r="K963" s="172"/>
      <c r="L963" s="4"/>
      <c r="M963" s="4"/>
      <c r="N963" s="4"/>
      <c r="O963" s="4"/>
      <c r="P963" s="171"/>
      <c r="Q963" s="4"/>
      <c r="R963" s="4"/>
      <c r="S963" s="4"/>
      <c r="T963" s="4"/>
      <c r="U963" s="172"/>
      <c r="V963" s="4"/>
      <c r="W963" s="4"/>
      <c r="X963" s="4"/>
      <c r="Y963" s="4"/>
      <c r="Z963" s="171"/>
      <c r="AA963" s="4"/>
      <c r="AB963" s="4"/>
      <c r="AC963" s="4"/>
      <c r="AD963" s="4"/>
      <c r="AE963" s="170"/>
      <c r="AF963" s="170"/>
      <c r="AG963" s="170"/>
      <c r="AH963" s="56"/>
      <c r="AI963" s="56"/>
      <c r="AJ963" s="4"/>
      <c r="AK963" s="4"/>
      <c r="AL963" s="4"/>
      <c r="AM963" s="4"/>
      <c r="AN963" s="56"/>
      <c r="AO963" s="56"/>
      <c r="AP963" s="4"/>
      <c r="AQ963" s="4"/>
      <c r="AR963" s="4"/>
      <c r="AS963" s="4"/>
      <c r="AT963" s="56"/>
      <c r="AU963" s="56"/>
      <c r="AV963" s="4"/>
      <c r="AW963" s="4"/>
      <c r="AX963" s="4"/>
      <c r="AY963" s="4"/>
      <c r="AZ963" s="56"/>
      <c r="BA963" s="56"/>
      <c r="BB963" s="4"/>
      <c r="BC963" s="4"/>
      <c r="BD963" s="4"/>
      <c r="BE963" s="4"/>
      <c r="BF963" s="56"/>
      <c r="BG963" s="56"/>
      <c r="BH963" s="4"/>
      <c r="BI963" s="4"/>
      <c r="BJ963" s="4"/>
      <c r="BK963" s="4"/>
      <c r="BL963" s="56"/>
      <c r="BM963" s="56"/>
      <c r="BN963" s="4"/>
      <c r="BO963" s="4"/>
      <c r="BP963" s="4"/>
      <c r="BQ963" s="4"/>
      <c r="BR963" s="4"/>
      <c r="BS963" s="4"/>
    </row>
    <row r="964">
      <c r="A964" s="172"/>
      <c r="B964" s="4"/>
      <c r="C964" s="4"/>
      <c r="D964" s="4"/>
      <c r="E964" s="4"/>
      <c r="F964" s="171"/>
      <c r="G964" s="4"/>
      <c r="H964" s="4"/>
      <c r="I964" s="4"/>
      <c r="J964" s="4"/>
      <c r="K964" s="172"/>
      <c r="L964" s="4"/>
      <c r="M964" s="4"/>
      <c r="N964" s="4"/>
      <c r="O964" s="4"/>
      <c r="P964" s="171"/>
      <c r="Q964" s="4"/>
      <c r="R964" s="4"/>
      <c r="S964" s="4"/>
      <c r="T964" s="4"/>
      <c r="U964" s="172"/>
      <c r="V964" s="4"/>
      <c r="W964" s="4"/>
      <c r="X964" s="4"/>
      <c r="Y964" s="4"/>
      <c r="Z964" s="171"/>
      <c r="AA964" s="4"/>
      <c r="AB964" s="4"/>
      <c r="AC964" s="4"/>
      <c r="AD964" s="4"/>
      <c r="AE964" s="170"/>
      <c r="AF964" s="170"/>
      <c r="AG964" s="170"/>
      <c r="AH964" s="56"/>
      <c r="AI964" s="56"/>
      <c r="AJ964" s="4"/>
      <c r="AK964" s="4"/>
      <c r="AL964" s="4"/>
      <c r="AM964" s="4"/>
      <c r="AN964" s="56"/>
      <c r="AO964" s="56"/>
      <c r="AP964" s="4"/>
      <c r="AQ964" s="4"/>
      <c r="AR964" s="4"/>
      <c r="AS964" s="4"/>
      <c r="AT964" s="56"/>
      <c r="AU964" s="56"/>
      <c r="AV964" s="4"/>
      <c r="AW964" s="4"/>
      <c r="AX964" s="4"/>
      <c r="AY964" s="4"/>
      <c r="AZ964" s="56"/>
      <c r="BA964" s="56"/>
      <c r="BB964" s="4"/>
      <c r="BC964" s="4"/>
      <c r="BD964" s="4"/>
      <c r="BE964" s="4"/>
      <c r="BF964" s="56"/>
      <c r="BG964" s="56"/>
      <c r="BH964" s="4"/>
      <c r="BI964" s="4"/>
      <c r="BJ964" s="4"/>
      <c r="BK964" s="4"/>
      <c r="BL964" s="56"/>
      <c r="BM964" s="56"/>
      <c r="BN964" s="4"/>
      <c r="BO964" s="4"/>
      <c r="BP964" s="4"/>
      <c r="BQ964" s="4"/>
      <c r="BR964" s="4"/>
      <c r="BS964" s="4"/>
    </row>
    <row r="965">
      <c r="A965" s="172"/>
      <c r="B965" s="4"/>
      <c r="C965" s="4"/>
      <c r="D965" s="4"/>
      <c r="E965" s="4"/>
      <c r="F965" s="171"/>
      <c r="G965" s="4"/>
      <c r="H965" s="4"/>
      <c r="I965" s="4"/>
      <c r="J965" s="4"/>
      <c r="K965" s="172"/>
      <c r="L965" s="4"/>
      <c r="M965" s="4"/>
      <c r="N965" s="4"/>
      <c r="O965" s="4"/>
      <c r="P965" s="171"/>
      <c r="Q965" s="4"/>
      <c r="R965" s="4"/>
      <c r="S965" s="4"/>
      <c r="T965" s="4"/>
      <c r="U965" s="172"/>
      <c r="V965" s="4"/>
      <c r="W965" s="4"/>
      <c r="X965" s="4"/>
      <c r="Y965" s="4"/>
      <c r="Z965" s="171"/>
      <c r="AA965" s="4"/>
      <c r="AB965" s="4"/>
      <c r="AC965" s="4"/>
      <c r="AD965" s="4"/>
      <c r="AE965" s="170"/>
      <c r="AF965" s="170"/>
      <c r="AG965" s="170"/>
      <c r="AH965" s="56"/>
      <c r="AI965" s="56"/>
      <c r="AJ965" s="4"/>
      <c r="AK965" s="4"/>
      <c r="AL965" s="4"/>
      <c r="AM965" s="4"/>
      <c r="AN965" s="56"/>
      <c r="AO965" s="56"/>
      <c r="AP965" s="4"/>
      <c r="AQ965" s="4"/>
      <c r="AR965" s="4"/>
      <c r="AS965" s="4"/>
      <c r="AT965" s="56"/>
      <c r="AU965" s="56"/>
      <c r="AV965" s="4"/>
      <c r="AW965" s="4"/>
      <c r="AX965" s="4"/>
      <c r="AY965" s="4"/>
      <c r="AZ965" s="56"/>
      <c r="BA965" s="56"/>
      <c r="BB965" s="4"/>
      <c r="BC965" s="4"/>
      <c r="BD965" s="4"/>
      <c r="BE965" s="4"/>
      <c r="BF965" s="56"/>
      <c r="BG965" s="56"/>
      <c r="BH965" s="4"/>
      <c r="BI965" s="4"/>
      <c r="BJ965" s="4"/>
      <c r="BK965" s="4"/>
      <c r="BL965" s="56"/>
      <c r="BM965" s="56"/>
      <c r="BN965" s="4"/>
      <c r="BO965" s="4"/>
      <c r="BP965" s="4"/>
      <c r="BQ965" s="4"/>
      <c r="BR965" s="4"/>
      <c r="BS965" s="4"/>
    </row>
    <row r="966">
      <c r="A966" s="172"/>
      <c r="B966" s="4"/>
      <c r="C966" s="4"/>
      <c r="D966" s="4"/>
      <c r="E966" s="4"/>
      <c r="F966" s="171"/>
      <c r="G966" s="4"/>
      <c r="H966" s="4"/>
      <c r="I966" s="4"/>
      <c r="J966" s="4"/>
      <c r="K966" s="172"/>
      <c r="L966" s="4"/>
      <c r="M966" s="4"/>
      <c r="N966" s="4"/>
      <c r="O966" s="4"/>
      <c r="P966" s="171"/>
      <c r="Q966" s="4"/>
      <c r="R966" s="4"/>
      <c r="S966" s="4"/>
      <c r="T966" s="4"/>
      <c r="U966" s="172"/>
      <c r="V966" s="4"/>
      <c r="W966" s="4"/>
      <c r="X966" s="4"/>
      <c r="Y966" s="4"/>
      <c r="Z966" s="171"/>
      <c r="AA966" s="4"/>
      <c r="AB966" s="4"/>
      <c r="AC966" s="4"/>
      <c r="AD966" s="4"/>
      <c r="AE966" s="170"/>
      <c r="AF966" s="170"/>
      <c r="AG966" s="170"/>
      <c r="AH966" s="56"/>
      <c r="AI966" s="56"/>
      <c r="AJ966" s="4"/>
      <c r="AK966" s="4"/>
      <c r="AL966" s="4"/>
      <c r="AM966" s="4"/>
      <c r="AN966" s="56"/>
      <c r="AO966" s="56"/>
      <c r="AP966" s="4"/>
      <c r="AQ966" s="4"/>
      <c r="AR966" s="4"/>
      <c r="AS966" s="4"/>
      <c r="AT966" s="56"/>
      <c r="AU966" s="56"/>
      <c r="AV966" s="4"/>
      <c r="AW966" s="4"/>
      <c r="AX966" s="4"/>
      <c r="AY966" s="4"/>
      <c r="AZ966" s="56"/>
      <c r="BA966" s="56"/>
      <c r="BB966" s="4"/>
      <c r="BC966" s="4"/>
      <c r="BD966" s="4"/>
      <c r="BE966" s="4"/>
      <c r="BF966" s="56"/>
      <c r="BG966" s="56"/>
      <c r="BH966" s="4"/>
      <c r="BI966" s="4"/>
      <c r="BJ966" s="4"/>
      <c r="BK966" s="4"/>
      <c r="BL966" s="56"/>
      <c r="BM966" s="56"/>
      <c r="BN966" s="4"/>
      <c r="BO966" s="4"/>
      <c r="BP966" s="4"/>
      <c r="BQ966" s="4"/>
      <c r="BR966" s="4"/>
      <c r="BS966" s="4"/>
    </row>
    <row r="967">
      <c r="A967" s="172"/>
      <c r="B967" s="4"/>
      <c r="C967" s="4"/>
      <c r="D967" s="4"/>
      <c r="E967" s="4"/>
      <c r="F967" s="171"/>
      <c r="G967" s="4"/>
      <c r="H967" s="4"/>
      <c r="I967" s="4"/>
      <c r="J967" s="4"/>
      <c r="K967" s="172"/>
      <c r="L967" s="4"/>
      <c r="M967" s="4"/>
      <c r="N967" s="4"/>
      <c r="O967" s="4"/>
      <c r="P967" s="171"/>
      <c r="Q967" s="4"/>
      <c r="R967" s="4"/>
      <c r="S967" s="4"/>
      <c r="T967" s="4"/>
      <c r="U967" s="172"/>
      <c r="V967" s="4"/>
      <c r="W967" s="4"/>
      <c r="X967" s="4"/>
      <c r="Y967" s="4"/>
      <c r="Z967" s="171"/>
      <c r="AA967" s="4"/>
      <c r="AB967" s="4"/>
      <c r="AC967" s="4"/>
      <c r="AD967" s="4"/>
      <c r="AE967" s="170"/>
      <c r="AF967" s="170"/>
      <c r="AG967" s="170"/>
      <c r="AH967" s="56"/>
      <c r="AI967" s="56"/>
      <c r="AJ967" s="4"/>
      <c r="AK967" s="4"/>
      <c r="AL967" s="4"/>
      <c r="AM967" s="4"/>
      <c r="AN967" s="56"/>
      <c r="AO967" s="56"/>
      <c r="AP967" s="4"/>
      <c r="AQ967" s="4"/>
      <c r="AR967" s="4"/>
      <c r="AS967" s="4"/>
      <c r="AT967" s="56"/>
      <c r="AU967" s="56"/>
      <c r="AV967" s="4"/>
      <c r="AW967" s="4"/>
      <c r="AX967" s="4"/>
      <c r="AY967" s="4"/>
      <c r="AZ967" s="56"/>
      <c r="BA967" s="56"/>
      <c r="BB967" s="4"/>
      <c r="BC967" s="4"/>
      <c r="BD967" s="4"/>
      <c r="BE967" s="4"/>
      <c r="BF967" s="56"/>
      <c r="BG967" s="56"/>
      <c r="BH967" s="4"/>
      <c r="BI967" s="4"/>
      <c r="BJ967" s="4"/>
      <c r="BK967" s="4"/>
      <c r="BL967" s="56"/>
      <c r="BM967" s="56"/>
      <c r="BN967" s="4"/>
      <c r="BO967" s="4"/>
      <c r="BP967" s="4"/>
      <c r="BQ967" s="4"/>
      <c r="BR967" s="4"/>
      <c r="BS967" s="4"/>
    </row>
    <row r="968">
      <c r="A968" s="172"/>
      <c r="B968" s="4"/>
      <c r="C968" s="4"/>
      <c r="D968" s="4"/>
      <c r="E968" s="4"/>
      <c r="F968" s="171"/>
      <c r="G968" s="4"/>
      <c r="H968" s="4"/>
      <c r="I968" s="4"/>
      <c r="J968" s="4"/>
      <c r="K968" s="172"/>
      <c r="L968" s="4"/>
      <c r="M968" s="4"/>
      <c r="N968" s="4"/>
      <c r="O968" s="4"/>
      <c r="P968" s="171"/>
      <c r="Q968" s="4"/>
      <c r="R968" s="4"/>
      <c r="S968" s="4"/>
      <c r="T968" s="4"/>
      <c r="U968" s="172"/>
      <c r="V968" s="4"/>
      <c r="W968" s="4"/>
      <c r="X968" s="4"/>
      <c r="Y968" s="4"/>
      <c r="Z968" s="171"/>
      <c r="AA968" s="4"/>
      <c r="AB968" s="4"/>
      <c r="AC968" s="4"/>
      <c r="AD968" s="4"/>
      <c r="AE968" s="170"/>
      <c r="AF968" s="170"/>
      <c r="AG968" s="170"/>
      <c r="AH968" s="56"/>
      <c r="AI968" s="56"/>
      <c r="AJ968" s="4"/>
      <c r="AK968" s="4"/>
      <c r="AL968" s="4"/>
      <c r="AM968" s="4"/>
      <c r="AN968" s="56"/>
      <c r="AO968" s="56"/>
      <c r="AP968" s="4"/>
      <c r="AQ968" s="4"/>
      <c r="AR968" s="4"/>
      <c r="AS968" s="4"/>
      <c r="AT968" s="56"/>
      <c r="AU968" s="56"/>
      <c r="AV968" s="4"/>
      <c r="AW968" s="4"/>
      <c r="AX968" s="4"/>
      <c r="AY968" s="4"/>
      <c r="AZ968" s="56"/>
      <c r="BA968" s="56"/>
      <c r="BB968" s="4"/>
      <c r="BC968" s="4"/>
      <c r="BD968" s="4"/>
      <c r="BE968" s="4"/>
      <c r="BF968" s="56"/>
      <c r="BG968" s="56"/>
      <c r="BH968" s="4"/>
      <c r="BI968" s="4"/>
      <c r="BJ968" s="4"/>
      <c r="BK968" s="4"/>
      <c r="BL968" s="56"/>
      <c r="BM968" s="56"/>
      <c r="BN968" s="4"/>
      <c r="BO968" s="4"/>
      <c r="BP968" s="4"/>
      <c r="BQ968" s="4"/>
      <c r="BR968" s="4"/>
      <c r="BS968" s="4"/>
    </row>
    <row r="969">
      <c r="A969" s="172"/>
      <c r="B969" s="4"/>
      <c r="C969" s="4"/>
      <c r="D969" s="4"/>
      <c r="E969" s="4"/>
      <c r="F969" s="171"/>
      <c r="G969" s="4"/>
      <c r="H969" s="4"/>
      <c r="I969" s="4"/>
      <c r="J969" s="4"/>
      <c r="K969" s="172"/>
      <c r="L969" s="4"/>
      <c r="M969" s="4"/>
      <c r="N969" s="4"/>
      <c r="O969" s="4"/>
      <c r="P969" s="171"/>
      <c r="Q969" s="4"/>
      <c r="R969" s="4"/>
      <c r="S969" s="4"/>
      <c r="T969" s="4"/>
      <c r="U969" s="172"/>
      <c r="V969" s="4"/>
      <c r="W969" s="4"/>
      <c r="X969" s="4"/>
      <c r="Y969" s="4"/>
      <c r="Z969" s="171"/>
      <c r="AA969" s="4"/>
      <c r="AB969" s="4"/>
      <c r="AC969" s="4"/>
      <c r="AD969" s="4"/>
      <c r="AE969" s="170"/>
      <c r="AF969" s="170"/>
      <c r="AG969" s="170"/>
      <c r="AH969" s="56"/>
      <c r="AI969" s="56"/>
      <c r="AJ969" s="4"/>
      <c r="AK969" s="4"/>
      <c r="AL969" s="4"/>
      <c r="AM969" s="4"/>
      <c r="AN969" s="56"/>
      <c r="AO969" s="56"/>
      <c r="AP969" s="4"/>
      <c r="AQ969" s="4"/>
      <c r="AR969" s="4"/>
      <c r="AS969" s="4"/>
      <c r="AT969" s="56"/>
      <c r="AU969" s="56"/>
      <c r="AV969" s="4"/>
      <c r="AW969" s="4"/>
      <c r="AX969" s="4"/>
      <c r="AY969" s="4"/>
      <c r="AZ969" s="56"/>
      <c r="BA969" s="56"/>
      <c r="BB969" s="4"/>
      <c r="BC969" s="4"/>
      <c r="BD969" s="4"/>
      <c r="BE969" s="4"/>
      <c r="BF969" s="56"/>
      <c r="BG969" s="56"/>
      <c r="BH969" s="4"/>
      <c r="BI969" s="4"/>
      <c r="BJ969" s="4"/>
      <c r="BK969" s="4"/>
      <c r="BL969" s="56"/>
      <c r="BM969" s="56"/>
      <c r="BN969" s="4"/>
      <c r="BO969" s="4"/>
      <c r="BP969" s="4"/>
      <c r="BQ969" s="4"/>
      <c r="BR969" s="4"/>
      <c r="BS969" s="4"/>
    </row>
    <row r="970">
      <c r="A970" s="172"/>
      <c r="B970" s="4"/>
      <c r="C970" s="4"/>
      <c r="D970" s="4"/>
      <c r="E970" s="4"/>
      <c r="F970" s="171"/>
      <c r="G970" s="4"/>
      <c r="H970" s="4"/>
      <c r="I970" s="4"/>
      <c r="J970" s="4"/>
      <c r="K970" s="172"/>
      <c r="L970" s="4"/>
      <c r="M970" s="4"/>
      <c r="N970" s="4"/>
      <c r="O970" s="4"/>
      <c r="P970" s="171"/>
      <c r="Q970" s="4"/>
      <c r="R970" s="4"/>
      <c r="S970" s="4"/>
      <c r="T970" s="4"/>
      <c r="U970" s="172"/>
      <c r="V970" s="4"/>
      <c r="W970" s="4"/>
      <c r="X970" s="4"/>
      <c r="Y970" s="4"/>
      <c r="Z970" s="171"/>
      <c r="AA970" s="4"/>
      <c r="AB970" s="4"/>
      <c r="AC970" s="4"/>
      <c r="AD970" s="4"/>
      <c r="AE970" s="170"/>
      <c r="AF970" s="170"/>
      <c r="AG970" s="170"/>
      <c r="AH970" s="56"/>
      <c r="AI970" s="56"/>
      <c r="AJ970" s="4"/>
      <c r="AK970" s="4"/>
      <c r="AL970" s="4"/>
      <c r="AM970" s="4"/>
      <c r="AN970" s="56"/>
      <c r="AO970" s="56"/>
      <c r="AP970" s="4"/>
      <c r="AQ970" s="4"/>
      <c r="AR970" s="4"/>
      <c r="AS970" s="4"/>
      <c r="AT970" s="56"/>
      <c r="AU970" s="56"/>
      <c r="AV970" s="4"/>
      <c r="AW970" s="4"/>
      <c r="AX970" s="4"/>
      <c r="AY970" s="4"/>
      <c r="AZ970" s="56"/>
      <c r="BA970" s="56"/>
      <c r="BB970" s="4"/>
      <c r="BC970" s="4"/>
      <c r="BD970" s="4"/>
      <c r="BE970" s="4"/>
      <c r="BF970" s="56"/>
      <c r="BG970" s="56"/>
      <c r="BH970" s="4"/>
      <c r="BI970" s="4"/>
      <c r="BJ970" s="4"/>
      <c r="BK970" s="4"/>
      <c r="BL970" s="56"/>
      <c r="BM970" s="56"/>
      <c r="BN970" s="4"/>
      <c r="BO970" s="4"/>
      <c r="BP970" s="4"/>
      <c r="BQ970" s="4"/>
      <c r="BR970" s="4"/>
      <c r="BS970" s="4"/>
    </row>
    <row r="971">
      <c r="A971" s="172"/>
      <c r="B971" s="4"/>
      <c r="C971" s="4"/>
      <c r="D971" s="4"/>
      <c r="E971" s="4"/>
      <c r="F971" s="171"/>
      <c r="G971" s="4"/>
      <c r="H971" s="4"/>
      <c r="I971" s="4"/>
      <c r="J971" s="4"/>
      <c r="K971" s="172"/>
      <c r="L971" s="4"/>
      <c r="M971" s="4"/>
      <c r="N971" s="4"/>
      <c r="O971" s="4"/>
      <c r="P971" s="171"/>
      <c r="Q971" s="4"/>
      <c r="R971" s="4"/>
      <c r="S971" s="4"/>
      <c r="T971" s="4"/>
      <c r="U971" s="172"/>
      <c r="V971" s="4"/>
      <c r="W971" s="4"/>
      <c r="X971" s="4"/>
      <c r="Y971" s="4"/>
      <c r="Z971" s="171"/>
      <c r="AA971" s="4"/>
      <c r="AB971" s="4"/>
      <c r="AC971" s="4"/>
      <c r="AD971" s="4"/>
      <c r="AE971" s="170"/>
      <c r="AF971" s="170"/>
      <c r="AG971" s="170"/>
      <c r="AH971" s="56"/>
      <c r="AI971" s="56"/>
      <c r="AJ971" s="4"/>
      <c r="AK971" s="4"/>
      <c r="AL971" s="4"/>
      <c r="AM971" s="4"/>
      <c r="AN971" s="56"/>
      <c r="AO971" s="56"/>
      <c r="AP971" s="4"/>
      <c r="AQ971" s="4"/>
      <c r="AR971" s="4"/>
      <c r="AS971" s="4"/>
      <c r="AT971" s="56"/>
      <c r="AU971" s="56"/>
      <c r="AV971" s="4"/>
      <c r="AW971" s="4"/>
      <c r="AX971" s="4"/>
      <c r="AY971" s="4"/>
      <c r="AZ971" s="56"/>
      <c r="BA971" s="56"/>
      <c r="BB971" s="4"/>
      <c r="BC971" s="4"/>
      <c r="BD971" s="4"/>
      <c r="BE971" s="4"/>
      <c r="BF971" s="56"/>
      <c r="BG971" s="56"/>
      <c r="BH971" s="4"/>
      <c r="BI971" s="4"/>
      <c r="BJ971" s="4"/>
      <c r="BK971" s="4"/>
      <c r="BL971" s="56"/>
      <c r="BM971" s="56"/>
      <c r="BN971" s="4"/>
      <c r="BO971" s="4"/>
      <c r="BP971" s="4"/>
      <c r="BQ971" s="4"/>
      <c r="BR971" s="4"/>
      <c r="BS971" s="4"/>
    </row>
    <row r="972">
      <c r="A972" s="172"/>
      <c r="B972" s="4"/>
      <c r="C972" s="4"/>
      <c r="D972" s="4"/>
      <c r="E972" s="4"/>
      <c r="F972" s="171"/>
      <c r="G972" s="4"/>
      <c r="H972" s="4"/>
      <c r="I972" s="4"/>
      <c r="J972" s="4"/>
      <c r="K972" s="172"/>
      <c r="L972" s="4"/>
      <c r="M972" s="4"/>
      <c r="N972" s="4"/>
      <c r="O972" s="4"/>
      <c r="P972" s="171"/>
      <c r="Q972" s="4"/>
      <c r="R972" s="4"/>
      <c r="S972" s="4"/>
      <c r="T972" s="4"/>
      <c r="U972" s="172"/>
      <c r="V972" s="4"/>
      <c r="W972" s="4"/>
      <c r="X972" s="4"/>
      <c r="Y972" s="4"/>
      <c r="Z972" s="171"/>
      <c r="AA972" s="4"/>
      <c r="AB972" s="4"/>
      <c r="AC972" s="4"/>
      <c r="AD972" s="4"/>
      <c r="AE972" s="170"/>
      <c r="AF972" s="170"/>
      <c r="AG972" s="170"/>
      <c r="AH972" s="56"/>
      <c r="AI972" s="56"/>
      <c r="AJ972" s="4"/>
      <c r="AK972" s="4"/>
      <c r="AL972" s="4"/>
      <c r="AM972" s="4"/>
      <c r="AN972" s="56"/>
      <c r="AO972" s="56"/>
      <c r="AP972" s="4"/>
      <c r="AQ972" s="4"/>
      <c r="AR972" s="4"/>
      <c r="AS972" s="4"/>
      <c r="AT972" s="56"/>
      <c r="AU972" s="56"/>
      <c r="AV972" s="4"/>
      <c r="AW972" s="4"/>
      <c r="AX972" s="4"/>
      <c r="AY972" s="4"/>
      <c r="AZ972" s="56"/>
      <c r="BA972" s="56"/>
      <c r="BB972" s="4"/>
      <c r="BC972" s="4"/>
      <c r="BD972" s="4"/>
      <c r="BE972" s="4"/>
      <c r="BF972" s="56"/>
      <c r="BG972" s="56"/>
      <c r="BH972" s="4"/>
      <c r="BI972" s="4"/>
      <c r="BJ972" s="4"/>
      <c r="BK972" s="4"/>
      <c r="BL972" s="56"/>
      <c r="BM972" s="56"/>
      <c r="BN972" s="4"/>
      <c r="BO972" s="4"/>
      <c r="BP972" s="4"/>
      <c r="BQ972" s="4"/>
      <c r="BR972" s="4"/>
      <c r="BS972" s="4"/>
    </row>
    <row r="973">
      <c r="A973" s="172"/>
      <c r="B973" s="4"/>
      <c r="C973" s="4"/>
      <c r="D973" s="4"/>
      <c r="E973" s="4"/>
      <c r="F973" s="171"/>
      <c r="G973" s="4"/>
      <c r="H973" s="4"/>
      <c r="I973" s="4"/>
      <c r="J973" s="4"/>
      <c r="K973" s="172"/>
      <c r="L973" s="4"/>
      <c r="M973" s="4"/>
      <c r="N973" s="4"/>
      <c r="O973" s="4"/>
      <c r="P973" s="171"/>
      <c r="Q973" s="4"/>
      <c r="R973" s="4"/>
      <c r="S973" s="4"/>
      <c r="T973" s="4"/>
      <c r="U973" s="172"/>
      <c r="V973" s="4"/>
      <c r="W973" s="4"/>
      <c r="X973" s="4"/>
      <c r="Y973" s="4"/>
      <c r="Z973" s="171"/>
      <c r="AA973" s="4"/>
      <c r="AB973" s="4"/>
      <c r="AC973" s="4"/>
      <c r="AD973" s="4"/>
      <c r="AE973" s="170"/>
      <c r="AF973" s="170"/>
      <c r="AG973" s="170"/>
      <c r="AH973" s="56"/>
      <c r="AI973" s="56"/>
      <c r="AJ973" s="4"/>
      <c r="AK973" s="4"/>
      <c r="AL973" s="4"/>
      <c r="AM973" s="4"/>
      <c r="AN973" s="56"/>
      <c r="AO973" s="56"/>
      <c r="AP973" s="4"/>
      <c r="AQ973" s="4"/>
      <c r="AR973" s="4"/>
      <c r="AS973" s="4"/>
      <c r="AT973" s="56"/>
      <c r="AU973" s="56"/>
      <c r="AV973" s="4"/>
      <c r="AW973" s="4"/>
      <c r="AX973" s="4"/>
      <c r="AY973" s="4"/>
      <c r="AZ973" s="56"/>
      <c r="BA973" s="56"/>
      <c r="BB973" s="4"/>
      <c r="BC973" s="4"/>
      <c r="BD973" s="4"/>
      <c r="BE973" s="4"/>
      <c r="BF973" s="56"/>
      <c r="BG973" s="56"/>
      <c r="BH973" s="4"/>
      <c r="BI973" s="4"/>
      <c r="BJ973" s="4"/>
      <c r="BK973" s="4"/>
      <c r="BL973" s="56"/>
      <c r="BM973" s="56"/>
      <c r="BN973" s="4"/>
      <c r="BO973" s="4"/>
      <c r="BP973" s="4"/>
      <c r="BQ973" s="4"/>
      <c r="BR973" s="4"/>
      <c r="BS973" s="4"/>
    </row>
    <row r="974">
      <c r="A974" s="172"/>
      <c r="B974" s="4"/>
      <c r="C974" s="4"/>
      <c r="D974" s="4"/>
      <c r="E974" s="4"/>
      <c r="F974" s="171"/>
      <c r="G974" s="4"/>
      <c r="H974" s="4"/>
      <c r="I974" s="4"/>
      <c r="J974" s="4"/>
      <c r="K974" s="172"/>
      <c r="L974" s="4"/>
      <c r="M974" s="4"/>
      <c r="N974" s="4"/>
      <c r="O974" s="4"/>
      <c r="P974" s="171"/>
      <c r="Q974" s="4"/>
      <c r="R974" s="4"/>
      <c r="S974" s="4"/>
      <c r="T974" s="4"/>
      <c r="U974" s="172"/>
      <c r="V974" s="4"/>
      <c r="W974" s="4"/>
      <c r="X974" s="4"/>
      <c r="Y974" s="4"/>
      <c r="Z974" s="171"/>
      <c r="AA974" s="4"/>
      <c r="AB974" s="4"/>
      <c r="AC974" s="4"/>
      <c r="AD974" s="4"/>
      <c r="AE974" s="170"/>
      <c r="AF974" s="170"/>
      <c r="AG974" s="170"/>
      <c r="AH974" s="56"/>
      <c r="AI974" s="56"/>
      <c r="AJ974" s="4"/>
      <c r="AK974" s="4"/>
      <c r="AL974" s="4"/>
      <c r="AM974" s="4"/>
      <c r="AN974" s="56"/>
      <c r="AO974" s="56"/>
      <c r="AP974" s="4"/>
      <c r="AQ974" s="4"/>
      <c r="AR974" s="4"/>
      <c r="AS974" s="4"/>
      <c r="AT974" s="56"/>
      <c r="AU974" s="56"/>
      <c r="AV974" s="4"/>
      <c r="AW974" s="4"/>
      <c r="AX974" s="4"/>
      <c r="AY974" s="4"/>
      <c r="AZ974" s="56"/>
      <c r="BA974" s="56"/>
      <c r="BB974" s="4"/>
      <c r="BC974" s="4"/>
      <c r="BD974" s="4"/>
      <c r="BE974" s="4"/>
      <c r="BF974" s="56"/>
      <c r="BG974" s="56"/>
      <c r="BH974" s="4"/>
      <c r="BI974" s="4"/>
      <c r="BJ974" s="4"/>
      <c r="BK974" s="4"/>
      <c r="BL974" s="56"/>
      <c r="BM974" s="56"/>
      <c r="BN974" s="4"/>
      <c r="BO974" s="4"/>
      <c r="BP974" s="4"/>
      <c r="BQ974" s="4"/>
      <c r="BR974" s="4"/>
      <c r="BS974" s="4"/>
    </row>
    <row r="975">
      <c r="A975" s="172"/>
      <c r="B975" s="4"/>
      <c r="C975" s="4"/>
      <c r="D975" s="4"/>
      <c r="E975" s="4"/>
      <c r="F975" s="171"/>
      <c r="G975" s="4"/>
      <c r="H975" s="4"/>
      <c r="I975" s="4"/>
      <c r="J975" s="4"/>
      <c r="K975" s="172"/>
      <c r="L975" s="4"/>
      <c r="M975" s="4"/>
      <c r="N975" s="4"/>
      <c r="O975" s="4"/>
      <c r="P975" s="171"/>
      <c r="Q975" s="4"/>
      <c r="R975" s="4"/>
      <c r="S975" s="4"/>
      <c r="T975" s="4"/>
      <c r="U975" s="172"/>
      <c r="V975" s="4"/>
      <c r="W975" s="4"/>
      <c r="X975" s="4"/>
      <c r="Y975" s="4"/>
      <c r="Z975" s="171"/>
      <c r="AA975" s="4"/>
      <c r="AB975" s="4"/>
      <c r="AC975" s="4"/>
      <c r="AD975" s="4"/>
      <c r="AE975" s="170"/>
      <c r="AF975" s="170"/>
      <c r="AG975" s="170"/>
      <c r="AH975" s="56"/>
      <c r="AI975" s="56"/>
      <c r="AJ975" s="4"/>
      <c r="AK975" s="4"/>
      <c r="AL975" s="4"/>
      <c r="AM975" s="4"/>
      <c r="AN975" s="56"/>
      <c r="AO975" s="56"/>
      <c r="AP975" s="4"/>
      <c r="AQ975" s="4"/>
      <c r="AR975" s="4"/>
      <c r="AS975" s="4"/>
      <c r="AT975" s="56"/>
      <c r="AU975" s="56"/>
      <c r="AV975" s="4"/>
      <c r="AW975" s="4"/>
      <c r="AX975" s="4"/>
      <c r="AY975" s="4"/>
      <c r="AZ975" s="56"/>
      <c r="BA975" s="56"/>
      <c r="BB975" s="4"/>
      <c r="BC975" s="4"/>
      <c r="BD975" s="4"/>
      <c r="BE975" s="4"/>
      <c r="BF975" s="56"/>
      <c r="BG975" s="56"/>
      <c r="BH975" s="4"/>
      <c r="BI975" s="4"/>
      <c r="BJ975" s="4"/>
      <c r="BK975" s="4"/>
      <c r="BL975" s="56"/>
      <c r="BM975" s="56"/>
      <c r="BN975" s="4"/>
      <c r="BO975" s="4"/>
      <c r="BP975" s="4"/>
      <c r="BQ975" s="4"/>
      <c r="BR975" s="4"/>
      <c r="BS975" s="4"/>
    </row>
    <row r="976">
      <c r="A976" s="172"/>
      <c r="B976" s="4"/>
      <c r="C976" s="4"/>
      <c r="D976" s="4"/>
      <c r="E976" s="4"/>
      <c r="F976" s="171"/>
      <c r="G976" s="4"/>
      <c r="H976" s="4"/>
      <c r="I976" s="4"/>
      <c r="J976" s="4"/>
      <c r="K976" s="172"/>
      <c r="L976" s="4"/>
      <c r="M976" s="4"/>
      <c r="N976" s="4"/>
      <c r="O976" s="4"/>
      <c r="P976" s="171"/>
      <c r="Q976" s="4"/>
      <c r="R976" s="4"/>
      <c r="S976" s="4"/>
      <c r="T976" s="4"/>
      <c r="U976" s="172"/>
      <c r="V976" s="4"/>
      <c r="W976" s="4"/>
      <c r="X976" s="4"/>
      <c r="Y976" s="4"/>
      <c r="Z976" s="171"/>
      <c r="AA976" s="4"/>
      <c r="AB976" s="4"/>
      <c r="AC976" s="4"/>
      <c r="AD976" s="4"/>
      <c r="AE976" s="170"/>
      <c r="AF976" s="170"/>
      <c r="AG976" s="170"/>
      <c r="AH976" s="56"/>
      <c r="AI976" s="56"/>
      <c r="AJ976" s="4"/>
      <c r="AK976" s="4"/>
      <c r="AL976" s="4"/>
      <c r="AM976" s="4"/>
      <c r="AN976" s="56"/>
      <c r="AO976" s="56"/>
      <c r="AP976" s="4"/>
      <c r="AQ976" s="4"/>
      <c r="AR976" s="4"/>
      <c r="AS976" s="4"/>
      <c r="AT976" s="56"/>
      <c r="AU976" s="56"/>
      <c r="AV976" s="4"/>
      <c r="AW976" s="4"/>
      <c r="AX976" s="4"/>
      <c r="AY976" s="4"/>
      <c r="AZ976" s="56"/>
      <c r="BA976" s="56"/>
      <c r="BB976" s="4"/>
      <c r="BC976" s="4"/>
      <c r="BD976" s="4"/>
      <c r="BE976" s="4"/>
      <c r="BF976" s="56"/>
      <c r="BG976" s="56"/>
      <c r="BH976" s="4"/>
      <c r="BI976" s="4"/>
      <c r="BJ976" s="4"/>
      <c r="BK976" s="4"/>
      <c r="BL976" s="56"/>
      <c r="BM976" s="56"/>
      <c r="BN976" s="4"/>
      <c r="BO976" s="4"/>
      <c r="BP976" s="4"/>
      <c r="BQ976" s="4"/>
      <c r="BR976" s="4"/>
      <c r="BS976" s="4"/>
    </row>
    <row r="977">
      <c r="A977" s="172"/>
      <c r="B977" s="4"/>
      <c r="C977" s="4"/>
      <c r="D977" s="4"/>
      <c r="E977" s="4"/>
      <c r="F977" s="171"/>
      <c r="G977" s="4"/>
      <c r="H977" s="4"/>
      <c r="I977" s="4"/>
      <c r="J977" s="4"/>
      <c r="K977" s="172"/>
      <c r="L977" s="4"/>
      <c r="M977" s="4"/>
      <c r="N977" s="4"/>
      <c r="O977" s="4"/>
      <c r="P977" s="171"/>
      <c r="Q977" s="4"/>
      <c r="R977" s="4"/>
      <c r="S977" s="4"/>
      <c r="T977" s="4"/>
      <c r="U977" s="172"/>
      <c r="V977" s="4"/>
      <c r="W977" s="4"/>
      <c r="X977" s="4"/>
      <c r="Y977" s="4"/>
      <c r="Z977" s="171"/>
      <c r="AA977" s="4"/>
      <c r="AB977" s="4"/>
      <c r="AC977" s="4"/>
      <c r="AD977" s="4"/>
      <c r="AE977" s="170"/>
      <c r="AF977" s="170"/>
      <c r="AG977" s="170"/>
      <c r="AH977" s="56"/>
      <c r="AI977" s="56"/>
      <c r="AJ977" s="4"/>
      <c r="AK977" s="4"/>
      <c r="AL977" s="4"/>
      <c r="AM977" s="4"/>
      <c r="AN977" s="56"/>
      <c r="AO977" s="56"/>
      <c r="AP977" s="4"/>
      <c r="AQ977" s="4"/>
      <c r="AR977" s="4"/>
      <c r="AS977" s="4"/>
      <c r="AT977" s="56"/>
      <c r="AU977" s="56"/>
      <c r="AV977" s="4"/>
      <c r="AW977" s="4"/>
      <c r="AX977" s="4"/>
      <c r="AY977" s="4"/>
      <c r="AZ977" s="56"/>
      <c r="BA977" s="56"/>
      <c r="BB977" s="4"/>
      <c r="BC977" s="4"/>
      <c r="BD977" s="4"/>
      <c r="BE977" s="4"/>
      <c r="BF977" s="56"/>
      <c r="BG977" s="56"/>
      <c r="BH977" s="4"/>
      <c r="BI977" s="4"/>
      <c r="BJ977" s="4"/>
      <c r="BK977" s="4"/>
      <c r="BL977" s="56"/>
      <c r="BM977" s="56"/>
      <c r="BN977" s="4"/>
      <c r="BO977" s="4"/>
      <c r="BP977" s="4"/>
      <c r="BQ977" s="4"/>
      <c r="BR977" s="4"/>
      <c r="BS977" s="4"/>
    </row>
    <row r="978">
      <c r="A978" s="172"/>
      <c r="B978" s="4"/>
      <c r="C978" s="4"/>
      <c r="D978" s="4"/>
      <c r="E978" s="4"/>
      <c r="F978" s="171"/>
      <c r="G978" s="4"/>
      <c r="H978" s="4"/>
      <c r="I978" s="4"/>
      <c r="J978" s="4"/>
      <c r="K978" s="172"/>
      <c r="L978" s="4"/>
      <c r="M978" s="4"/>
      <c r="N978" s="4"/>
      <c r="O978" s="4"/>
      <c r="P978" s="171"/>
      <c r="Q978" s="4"/>
      <c r="R978" s="4"/>
      <c r="S978" s="4"/>
      <c r="T978" s="4"/>
      <c r="U978" s="172"/>
      <c r="V978" s="4"/>
      <c r="W978" s="4"/>
      <c r="X978" s="4"/>
      <c r="Y978" s="4"/>
      <c r="Z978" s="171"/>
      <c r="AA978" s="4"/>
      <c r="AB978" s="4"/>
      <c r="AC978" s="4"/>
      <c r="AD978" s="4"/>
      <c r="AE978" s="170"/>
      <c r="AF978" s="170"/>
      <c r="AG978" s="170"/>
      <c r="AH978" s="56"/>
      <c r="AI978" s="56"/>
      <c r="AJ978" s="4"/>
      <c r="AK978" s="4"/>
      <c r="AL978" s="4"/>
      <c r="AM978" s="4"/>
      <c r="AN978" s="56"/>
      <c r="AO978" s="56"/>
      <c r="AP978" s="4"/>
      <c r="AQ978" s="4"/>
      <c r="AR978" s="4"/>
      <c r="AS978" s="4"/>
      <c r="AT978" s="56"/>
      <c r="AU978" s="56"/>
      <c r="AV978" s="4"/>
      <c r="AW978" s="4"/>
      <c r="AX978" s="4"/>
      <c r="AY978" s="4"/>
      <c r="AZ978" s="56"/>
      <c r="BA978" s="56"/>
      <c r="BB978" s="4"/>
      <c r="BC978" s="4"/>
      <c r="BD978" s="4"/>
      <c r="BE978" s="4"/>
      <c r="BF978" s="56"/>
      <c r="BG978" s="56"/>
      <c r="BH978" s="4"/>
      <c r="BI978" s="4"/>
      <c r="BJ978" s="4"/>
      <c r="BK978" s="4"/>
      <c r="BL978" s="56"/>
      <c r="BM978" s="56"/>
      <c r="BN978" s="4"/>
      <c r="BO978" s="4"/>
      <c r="BP978" s="4"/>
      <c r="BQ978" s="4"/>
      <c r="BR978" s="4"/>
      <c r="BS978" s="4"/>
    </row>
    <row r="979">
      <c r="A979" s="172"/>
      <c r="B979" s="4"/>
      <c r="C979" s="4"/>
      <c r="D979" s="4"/>
      <c r="E979" s="4"/>
      <c r="F979" s="171"/>
      <c r="G979" s="4"/>
      <c r="H979" s="4"/>
      <c r="I979" s="4"/>
      <c r="J979" s="4"/>
      <c r="K979" s="172"/>
      <c r="L979" s="4"/>
      <c r="M979" s="4"/>
      <c r="N979" s="4"/>
      <c r="O979" s="4"/>
      <c r="P979" s="171"/>
      <c r="Q979" s="4"/>
      <c r="R979" s="4"/>
      <c r="S979" s="4"/>
      <c r="T979" s="4"/>
      <c r="U979" s="172"/>
      <c r="V979" s="4"/>
      <c r="W979" s="4"/>
      <c r="X979" s="4"/>
      <c r="Y979" s="4"/>
      <c r="Z979" s="171"/>
      <c r="AA979" s="4"/>
      <c r="AB979" s="4"/>
      <c r="AC979" s="4"/>
      <c r="AD979" s="4"/>
      <c r="AE979" s="170"/>
      <c r="AF979" s="170"/>
      <c r="AG979" s="170"/>
      <c r="AH979" s="56"/>
      <c r="AI979" s="56"/>
      <c r="AJ979" s="4"/>
      <c r="AK979" s="4"/>
      <c r="AL979" s="4"/>
      <c r="AM979" s="4"/>
      <c r="AN979" s="56"/>
      <c r="AO979" s="56"/>
      <c r="AP979" s="4"/>
      <c r="AQ979" s="4"/>
      <c r="AR979" s="4"/>
      <c r="AS979" s="4"/>
      <c r="AT979" s="56"/>
      <c r="AU979" s="56"/>
      <c r="AV979" s="4"/>
      <c r="AW979" s="4"/>
      <c r="AX979" s="4"/>
      <c r="AY979" s="4"/>
      <c r="AZ979" s="56"/>
      <c r="BA979" s="56"/>
      <c r="BB979" s="4"/>
      <c r="BC979" s="4"/>
      <c r="BD979" s="4"/>
      <c r="BE979" s="4"/>
      <c r="BF979" s="56"/>
      <c r="BG979" s="56"/>
      <c r="BH979" s="4"/>
      <c r="BI979" s="4"/>
      <c r="BJ979" s="4"/>
      <c r="BK979" s="4"/>
      <c r="BL979" s="56"/>
      <c r="BM979" s="56"/>
      <c r="BN979" s="4"/>
      <c r="BO979" s="4"/>
      <c r="BP979" s="4"/>
      <c r="BQ979" s="4"/>
      <c r="BR979" s="4"/>
      <c r="BS979" s="4"/>
    </row>
    <row r="980">
      <c r="A980" s="172"/>
      <c r="B980" s="4"/>
      <c r="C980" s="4"/>
      <c r="D980" s="4"/>
      <c r="E980" s="4"/>
      <c r="F980" s="171"/>
      <c r="G980" s="4"/>
      <c r="H980" s="4"/>
      <c r="I980" s="4"/>
      <c r="J980" s="4"/>
      <c r="K980" s="172"/>
      <c r="L980" s="4"/>
      <c r="M980" s="4"/>
      <c r="N980" s="4"/>
      <c r="O980" s="4"/>
      <c r="P980" s="171"/>
      <c r="Q980" s="4"/>
      <c r="R980" s="4"/>
      <c r="S980" s="4"/>
      <c r="T980" s="4"/>
      <c r="U980" s="172"/>
      <c r="V980" s="4"/>
      <c r="W980" s="4"/>
      <c r="X980" s="4"/>
      <c r="Y980" s="4"/>
      <c r="Z980" s="171"/>
      <c r="AA980" s="4"/>
      <c r="AB980" s="4"/>
      <c r="AC980" s="4"/>
      <c r="AD980" s="4"/>
      <c r="AE980" s="170"/>
      <c r="AF980" s="170"/>
      <c r="AG980" s="170"/>
      <c r="AH980" s="56"/>
      <c r="AI980" s="56"/>
      <c r="AJ980" s="4"/>
      <c r="AK980" s="4"/>
      <c r="AL980" s="4"/>
      <c r="AM980" s="4"/>
      <c r="AN980" s="56"/>
      <c r="AO980" s="56"/>
      <c r="AP980" s="4"/>
      <c r="AQ980" s="4"/>
      <c r="AR980" s="4"/>
      <c r="AS980" s="4"/>
      <c r="AT980" s="56"/>
      <c r="AU980" s="56"/>
      <c r="AV980" s="4"/>
      <c r="AW980" s="4"/>
      <c r="AX980" s="4"/>
      <c r="AY980" s="4"/>
      <c r="AZ980" s="56"/>
      <c r="BA980" s="56"/>
      <c r="BB980" s="4"/>
      <c r="BC980" s="4"/>
      <c r="BD980" s="4"/>
      <c r="BE980" s="4"/>
      <c r="BF980" s="56"/>
      <c r="BG980" s="56"/>
      <c r="BH980" s="4"/>
      <c r="BI980" s="4"/>
      <c r="BJ980" s="4"/>
      <c r="BK980" s="4"/>
      <c r="BL980" s="56"/>
      <c r="BM980" s="56"/>
      <c r="BN980" s="4"/>
      <c r="BO980" s="4"/>
      <c r="BP980" s="4"/>
      <c r="BQ980" s="4"/>
      <c r="BR980" s="4"/>
      <c r="BS980" s="4"/>
    </row>
    <row r="981">
      <c r="A981" s="172"/>
      <c r="B981" s="4"/>
      <c r="C981" s="4"/>
      <c r="D981" s="4"/>
      <c r="E981" s="4"/>
      <c r="F981" s="171"/>
      <c r="G981" s="4"/>
      <c r="H981" s="4"/>
      <c r="I981" s="4"/>
      <c r="J981" s="4"/>
      <c r="K981" s="172"/>
      <c r="L981" s="4"/>
      <c r="M981" s="4"/>
      <c r="N981" s="4"/>
      <c r="O981" s="4"/>
      <c r="P981" s="171"/>
      <c r="Q981" s="4"/>
      <c r="R981" s="4"/>
      <c r="S981" s="4"/>
      <c r="T981" s="4"/>
      <c r="U981" s="172"/>
      <c r="V981" s="4"/>
      <c r="W981" s="4"/>
      <c r="X981" s="4"/>
      <c r="Y981" s="4"/>
      <c r="Z981" s="171"/>
      <c r="AA981" s="4"/>
      <c r="AB981" s="4"/>
      <c r="AC981" s="4"/>
      <c r="AD981" s="4"/>
      <c r="AE981" s="170"/>
      <c r="AF981" s="170"/>
      <c r="AG981" s="170"/>
      <c r="AH981" s="56"/>
      <c r="AI981" s="56"/>
      <c r="AJ981" s="4"/>
      <c r="AK981" s="4"/>
      <c r="AL981" s="4"/>
      <c r="AM981" s="4"/>
      <c r="AN981" s="56"/>
      <c r="AO981" s="56"/>
      <c r="AP981" s="4"/>
      <c r="AQ981" s="4"/>
      <c r="AR981" s="4"/>
      <c r="AS981" s="4"/>
      <c r="AT981" s="56"/>
      <c r="AU981" s="56"/>
      <c r="AV981" s="4"/>
      <c r="AW981" s="4"/>
      <c r="AX981" s="4"/>
      <c r="AY981" s="4"/>
      <c r="AZ981" s="56"/>
      <c r="BA981" s="56"/>
      <c r="BB981" s="4"/>
      <c r="BC981" s="4"/>
      <c r="BD981" s="4"/>
      <c r="BE981" s="4"/>
      <c r="BF981" s="56"/>
      <c r="BG981" s="56"/>
      <c r="BH981" s="4"/>
      <c r="BI981" s="4"/>
      <c r="BJ981" s="4"/>
      <c r="BK981" s="4"/>
      <c r="BL981" s="56"/>
      <c r="BM981" s="56"/>
      <c r="BN981" s="4"/>
      <c r="BO981" s="4"/>
      <c r="BP981" s="4"/>
      <c r="BQ981" s="4"/>
      <c r="BR981" s="4"/>
      <c r="BS981" s="4"/>
    </row>
    <row r="982">
      <c r="A982" s="172"/>
      <c r="B982" s="4"/>
      <c r="C982" s="4"/>
      <c r="D982" s="4"/>
      <c r="E982" s="4"/>
      <c r="F982" s="171"/>
      <c r="G982" s="4"/>
      <c r="H982" s="4"/>
      <c r="I982" s="4"/>
      <c r="J982" s="4"/>
      <c r="K982" s="172"/>
      <c r="L982" s="4"/>
      <c r="M982" s="4"/>
      <c r="N982" s="4"/>
      <c r="O982" s="4"/>
      <c r="P982" s="171"/>
      <c r="Q982" s="4"/>
      <c r="R982" s="4"/>
      <c r="S982" s="4"/>
      <c r="T982" s="4"/>
      <c r="U982" s="172"/>
      <c r="V982" s="4"/>
      <c r="W982" s="4"/>
      <c r="X982" s="4"/>
      <c r="Y982" s="4"/>
      <c r="Z982" s="171"/>
      <c r="AA982" s="4"/>
      <c r="AB982" s="4"/>
      <c r="AC982" s="4"/>
      <c r="AD982" s="4"/>
      <c r="AE982" s="170"/>
      <c r="AF982" s="170"/>
      <c r="AG982" s="170"/>
      <c r="AH982" s="56"/>
      <c r="AI982" s="56"/>
      <c r="AJ982" s="4"/>
      <c r="AK982" s="4"/>
      <c r="AL982" s="4"/>
      <c r="AM982" s="4"/>
      <c r="AN982" s="56"/>
      <c r="AO982" s="56"/>
      <c r="AP982" s="4"/>
      <c r="AQ982" s="4"/>
      <c r="AR982" s="4"/>
      <c r="AS982" s="4"/>
      <c r="AT982" s="56"/>
      <c r="AU982" s="56"/>
      <c r="AV982" s="4"/>
      <c r="AW982" s="4"/>
      <c r="AX982" s="4"/>
      <c r="AY982" s="4"/>
      <c r="AZ982" s="56"/>
      <c r="BA982" s="56"/>
      <c r="BB982" s="4"/>
      <c r="BC982" s="4"/>
      <c r="BD982" s="4"/>
      <c r="BE982" s="4"/>
      <c r="BF982" s="56"/>
      <c r="BG982" s="56"/>
      <c r="BH982" s="4"/>
      <c r="BI982" s="4"/>
      <c r="BJ982" s="4"/>
      <c r="BK982" s="4"/>
      <c r="BL982" s="56"/>
      <c r="BM982" s="56"/>
      <c r="BN982" s="4"/>
      <c r="BO982" s="4"/>
      <c r="BP982" s="4"/>
      <c r="BQ982" s="4"/>
      <c r="BR982" s="4"/>
      <c r="BS982" s="4"/>
    </row>
    <row r="983">
      <c r="A983" s="172"/>
      <c r="B983" s="4"/>
      <c r="C983" s="4"/>
      <c r="D983" s="4"/>
      <c r="E983" s="4"/>
      <c r="F983" s="171"/>
      <c r="G983" s="4"/>
      <c r="H983" s="4"/>
      <c r="I983" s="4"/>
      <c r="J983" s="4"/>
      <c r="K983" s="172"/>
      <c r="L983" s="4"/>
      <c r="M983" s="4"/>
      <c r="N983" s="4"/>
      <c r="O983" s="4"/>
      <c r="P983" s="171"/>
      <c r="Q983" s="4"/>
      <c r="R983" s="4"/>
      <c r="S983" s="4"/>
      <c r="T983" s="4"/>
      <c r="U983" s="172"/>
      <c r="V983" s="4"/>
      <c r="W983" s="4"/>
      <c r="X983" s="4"/>
      <c r="Y983" s="4"/>
      <c r="Z983" s="171"/>
      <c r="AA983" s="4"/>
      <c r="AB983" s="4"/>
      <c r="AC983" s="4"/>
      <c r="AD983" s="4"/>
      <c r="AE983" s="170"/>
      <c r="AF983" s="170"/>
      <c r="AG983" s="170"/>
      <c r="AH983" s="56"/>
      <c r="AI983" s="56"/>
      <c r="AJ983" s="4"/>
      <c r="AK983" s="4"/>
      <c r="AL983" s="4"/>
      <c r="AM983" s="4"/>
      <c r="AN983" s="56"/>
      <c r="AO983" s="56"/>
      <c r="AP983" s="4"/>
      <c r="AQ983" s="4"/>
      <c r="AR983" s="4"/>
      <c r="AS983" s="4"/>
      <c r="AT983" s="56"/>
      <c r="AU983" s="56"/>
      <c r="AV983" s="4"/>
      <c r="AW983" s="4"/>
      <c r="AX983" s="4"/>
      <c r="AY983" s="4"/>
      <c r="AZ983" s="56"/>
      <c r="BA983" s="56"/>
      <c r="BB983" s="4"/>
      <c r="BC983" s="4"/>
      <c r="BD983" s="4"/>
      <c r="BE983" s="4"/>
      <c r="BF983" s="56"/>
      <c r="BG983" s="56"/>
      <c r="BH983" s="4"/>
      <c r="BI983" s="4"/>
      <c r="BJ983" s="4"/>
      <c r="BK983" s="4"/>
      <c r="BL983" s="56"/>
      <c r="BM983" s="56"/>
      <c r="BN983" s="4"/>
      <c r="BO983" s="4"/>
      <c r="BP983" s="4"/>
      <c r="BQ983" s="4"/>
      <c r="BR983" s="4"/>
      <c r="BS983" s="4"/>
    </row>
    <row r="984">
      <c r="A984" s="172"/>
      <c r="B984" s="4"/>
      <c r="C984" s="4"/>
      <c r="D984" s="4"/>
      <c r="E984" s="4"/>
      <c r="F984" s="171"/>
      <c r="G984" s="4"/>
      <c r="H984" s="4"/>
      <c r="I984" s="4"/>
      <c r="J984" s="4"/>
      <c r="K984" s="172"/>
      <c r="L984" s="4"/>
      <c r="M984" s="4"/>
      <c r="N984" s="4"/>
      <c r="O984" s="4"/>
      <c r="P984" s="171"/>
      <c r="Q984" s="4"/>
      <c r="R984" s="4"/>
      <c r="S984" s="4"/>
      <c r="T984" s="4"/>
      <c r="U984" s="172"/>
      <c r="V984" s="4"/>
      <c r="W984" s="4"/>
      <c r="X984" s="4"/>
      <c r="Y984" s="4"/>
      <c r="Z984" s="171"/>
      <c r="AA984" s="4"/>
      <c r="AB984" s="4"/>
      <c r="AC984" s="4"/>
      <c r="AD984" s="4"/>
      <c r="AE984" s="170"/>
      <c r="AF984" s="170"/>
      <c r="AG984" s="170"/>
      <c r="AH984" s="56"/>
      <c r="AI984" s="56"/>
      <c r="AJ984" s="4"/>
      <c r="AK984" s="4"/>
      <c r="AL984" s="4"/>
      <c r="AM984" s="4"/>
      <c r="AN984" s="56"/>
      <c r="AO984" s="56"/>
      <c r="AP984" s="4"/>
      <c r="AQ984" s="4"/>
      <c r="AR984" s="4"/>
      <c r="AS984" s="4"/>
      <c r="AT984" s="56"/>
      <c r="AU984" s="56"/>
      <c r="AV984" s="4"/>
      <c r="AW984" s="4"/>
      <c r="AX984" s="4"/>
      <c r="AY984" s="4"/>
      <c r="AZ984" s="56"/>
      <c r="BA984" s="56"/>
      <c r="BB984" s="4"/>
      <c r="BC984" s="4"/>
      <c r="BD984" s="4"/>
      <c r="BE984" s="4"/>
      <c r="BF984" s="56"/>
      <c r="BG984" s="56"/>
      <c r="BH984" s="4"/>
      <c r="BI984" s="4"/>
      <c r="BJ984" s="4"/>
      <c r="BK984" s="4"/>
      <c r="BL984" s="56"/>
      <c r="BM984" s="56"/>
      <c r="BN984" s="4"/>
      <c r="BO984" s="4"/>
      <c r="BP984" s="4"/>
      <c r="BQ984" s="4"/>
      <c r="BR984" s="4"/>
      <c r="BS984" s="4"/>
    </row>
    <row r="985">
      <c r="A985" s="172"/>
      <c r="B985" s="4"/>
      <c r="C985" s="4"/>
      <c r="D985" s="4"/>
      <c r="E985" s="4"/>
      <c r="F985" s="171"/>
      <c r="G985" s="4"/>
      <c r="H985" s="4"/>
      <c r="I985" s="4"/>
      <c r="J985" s="4"/>
      <c r="K985" s="172"/>
      <c r="L985" s="4"/>
      <c r="M985" s="4"/>
      <c r="N985" s="4"/>
      <c r="O985" s="4"/>
      <c r="P985" s="171"/>
      <c r="Q985" s="4"/>
      <c r="R985" s="4"/>
      <c r="S985" s="4"/>
      <c r="T985" s="4"/>
      <c r="U985" s="172"/>
      <c r="V985" s="4"/>
      <c r="W985" s="4"/>
      <c r="X985" s="4"/>
      <c r="Y985" s="4"/>
      <c r="Z985" s="171"/>
      <c r="AA985" s="4"/>
      <c r="AB985" s="4"/>
      <c r="AC985" s="4"/>
      <c r="AD985" s="4"/>
      <c r="AE985" s="170"/>
      <c r="AF985" s="170"/>
      <c r="AG985" s="170"/>
      <c r="AH985" s="56"/>
      <c r="AI985" s="56"/>
      <c r="AJ985" s="4"/>
      <c r="AK985" s="4"/>
      <c r="AL985" s="4"/>
      <c r="AM985" s="4"/>
      <c r="AN985" s="56"/>
      <c r="AO985" s="56"/>
      <c r="AP985" s="4"/>
      <c r="AQ985" s="4"/>
      <c r="AR985" s="4"/>
      <c r="AS985" s="4"/>
      <c r="AT985" s="56"/>
      <c r="AU985" s="56"/>
      <c r="AV985" s="4"/>
      <c r="AW985" s="4"/>
      <c r="AX985" s="4"/>
      <c r="AY985" s="4"/>
      <c r="AZ985" s="56"/>
      <c r="BA985" s="56"/>
      <c r="BB985" s="4"/>
      <c r="BC985" s="4"/>
      <c r="BD985" s="4"/>
      <c r="BE985" s="4"/>
      <c r="BF985" s="56"/>
      <c r="BG985" s="56"/>
      <c r="BH985" s="4"/>
      <c r="BI985" s="4"/>
      <c r="BJ985" s="4"/>
      <c r="BK985" s="4"/>
      <c r="BL985" s="56"/>
      <c r="BM985" s="56"/>
      <c r="BN985" s="4"/>
      <c r="BO985" s="4"/>
      <c r="BP985" s="4"/>
      <c r="BQ985" s="4"/>
      <c r="BR985" s="4"/>
      <c r="BS985" s="4"/>
    </row>
    <row r="986">
      <c r="A986" s="172"/>
      <c r="B986" s="4"/>
      <c r="C986" s="4"/>
      <c r="D986" s="4"/>
      <c r="E986" s="4"/>
      <c r="F986" s="171"/>
      <c r="G986" s="4"/>
      <c r="H986" s="4"/>
      <c r="I986" s="4"/>
      <c r="J986" s="4"/>
      <c r="K986" s="172"/>
      <c r="L986" s="4"/>
      <c r="M986" s="4"/>
      <c r="N986" s="4"/>
      <c r="O986" s="4"/>
      <c r="P986" s="171"/>
      <c r="Q986" s="4"/>
      <c r="R986" s="4"/>
      <c r="S986" s="4"/>
      <c r="T986" s="4"/>
      <c r="U986" s="172"/>
      <c r="V986" s="4"/>
      <c r="W986" s="4"/>
      <c r="X986" s="4"/>
      <c r="Y986" s="4"/>
      <c r="Z986" s="171"/>
      <c r="AA986" s="4"/>
      <c r="AB986" s="4"/>
      <c r="AC986" s="4"/>
      <c r="AD986" s="4"/>
      <c r="AE986" s="170"/>
      <c r="AF986" s="170"/>
      <c r="AG986" s="170"/>
      <c r="AH986" s="56"/>
      <c r="AI986" s="56"/>
      <c r="AJ986" s="4"/>
      <c r="AK986" s="4"/>
      <c r="AL986" s="4"/>
      <c r="AM986" s="4"/>
      <c r="AN986" s="56"/>
      <c r="AO986" s="56"/>
      <c r="AP986" s="4"/>
      <c r="AQ986" s="4"/>
      <c r="AR986" s="4"/>
      <c r="AS986" s="4"/>
      <c r="AT986" s="56"/>
      <c r="AU986" s="56"/>
      <c r="AV986" s="4"/>
      <c r="AW986" s="4"/>
      <c r="AX986" s="4"/>
      <c r="AY986" s="4"/>
      <c r="AZ986" s="56"/>
      <c r="BA986" s="56"/>
      <c r="BB986" s="4"/>
      <c r="BC986" s="4"/>
      <c r="BD986" s="4"/>
      <c r="BE986" s="4"/>
      <c r="BF986" s="56"/>
      <c r="BG986" s="56"/>
      <c r="BH986" s="4"/>
      <c r="BI986" s="4"/>
      <c r="BJ986" s="4"/>
      <c r="BK986" s="4"/>
      <c r="BL986" s="56"/>
      <c r="BM986" s="56"/>
      <c r="BN986" s="4"/>
      <c r="BO986" s="4"/>
      <c r="BP986" s="4"/>
      <c r="BQ986" s="4"/>
      <c r="BR986" s="4"/>
      <c r="BS986" s="4"/>
    </row>
    <row r="987">
      <c r="A987" s="172"/>
      <c r="B987" s="4"/>
      <c r="C987" s="4"/>
      <c r="D987" s="4"/>
      <c r="E987" s="4"/>
      <c r="F987" s="171"/>
      <c r="G987" s="4"/>
      <c r="H987" s="4"/>
      <c r="I987" s="4"/>
      <c r="J987" s="4"/>
      <c r="K987" s="172"/>
      <c r="L987" s="4"/>
      <c r="M987" s="4"/>
      <c r="N987" s="4"/>
      <c r="O987" s="4"/>
      <c r="P987" s="171"/>
      <c r="Q987" s="4"/>
      <c r="R987" s="4"/>
      <c r="S987" s="4"/>
      <c r="T987" s="4"/>
      <c r="U987" s="172"/>
      <c r="V987" s="4"/>
      <c r="W987" s="4"/>
      <c r="X987" s="4"/>
      <c r="Y987" s="4"/>
      <c r="Z987" s="171"/>
      <c r="AA987" s="4"/>
      <c r="AB987" s="4"/>
      <c r="AC987" s="4"/>
      <c r="AD987" s="4"/>
      <c r="AE987" s="170"/>
      <c r="AF987" s="170"/>
      <c r="AG987" s="170"/>
      <c r="AH987" s="56"/>
      <c r="AI987" s="56"/>
      <c r="AJ987" s="4"/>
      <c r="AK987" s="4"/>
      <c r="AL987" s="4"/>
      <c r="AM987" s="4"/>
      <c r="AN987" s="56"/>
      <c r="AO987" s="56"/>
      <c r="AP987" s="4"/>
      <c r="AQ987" s="4"/>
      <c r="AR987" s="4"/>
      <c r="AS987" s="4"/>
      <c r="AT987" s="56"/>
      <c r="AU987" s="56"/>
      <c r="AV987" s="4"/>
      <c r="AW987" s="4"/>
      <c r="AX987" s="4"/>
      <c r="AY987" s="4"/>
      <c r="AZ987" s="56"/>
      <c r="BA987" s="56"/>
      <c r="BB987" s="4"/>
      <c r="BC987" s="4"/>
      <c r="BD987" s="4"/>
      <c r="BE987" s="4"/>
      <c r="BF987" s="56"/>
      <c r="BG987" s="56"/>
      <c r="BH987" s="4"/>
      <c r="BI987" s="4"/>
      <c r="BJ987" s="4"/>
      <c r="BK987" s="4"/>
      <c r="BL987" s="56"/>
      <c r="BM987" s="56"/>
      <c r="BN987" s="4"/>
      <c r="BO987" s="4"/>
      <c r="BP987" s="4"/>
      <c r="BQ987" s="4"/>
      <c r="BR987" s="4"/>
      <c r="BS987" s="4"/>
    </row>
    <row r="988">
      <c r="A988" s="172"/>
      <c r="B988" s="4"/>
      <c r="C988" s="4"/>
      <c r="D988" s="4"/>
      <c r="E988" s="4"/>
      <c r="F988" s="171"/>
      <c r="G988" s="4"/>
      <c r="H988" s="4"/>
      <c r="I988" s="4"/>
      <c r="J988" s="4"/>
      <c r="K988" s="172"/>
      <c r="L988" s="4"/>
      <c r="M988" s="4"/>
      <c r="N988" s="4"/>
      <c r="O988" s="4"/>
      <c r="P988" s="171"/>
      <c r="Q988" s="4"/>
      <c r="R988" s="4"/>
      <c r="S988" s="4"/>
      <c r="T988" s="4"/>
      <c r="U988" s="172"/>
      <c r="V988" s="4"/>
      <c r="W988" s="4"/>
      <c r="X988" s="4"/>
      <c r="Y988" s="4"/>
      <c r="Z988" s="171"/>
      <c r="AA988" s="4"/>
      <c r="AB988" s="4"/>
      <c r="AC988" s="4"/>
      <c r="AD988" s="4"/>
      <c r="AE988" s="170"/>
      <c r="AF988" s="170"/>
      <c r="AG988" s="170"/>
      <c r="AH988" s="56"/>
      <c r="AI988" s="56"/>
      <c r="AJ988" s="4"/>
      <c r="AK988" s="4"/>
      <c r="AL988" s="4"/>
      <c r="AM988" s="4"/>
      <c r="AN988" s="56"/>
      <c r="AO988" s="56"/>
      <c r="AP988" s="4"/>
      <c r="AQ988" s="4"/>
      <c r="AR988" s="4"/>
      <c r="AS988" s="4"/>
      <c r="AT988" s="56"/>
      <c r="AU988" s="56"/>
      <c r="AV988" s="4"/>
      <c r="AW988" s="4"/>
      <c r="AX988" s="4"/>
      <c r="AY988" s="4"/>
      <c r="AZ988" s="56"/>
      <c r="BA988" s="56"/>
      <c r="BB988" s="4"/>
      <c r="BC988" s="4"/>
      <c r="BD988" s="4"/>
      <c r="BE988" s="4"/>
      <c r="BF988" s="56"/>
      <c r="BG988" s="56"/>
      <c r="BH988" s="4"/>
      <c r="BI988" s="4"/>
      <c r="BJ988" s="4"/>
      <c r="BK988" s="4"/>
      <c r="BL988" s="56"/>
      <c r="BM988" s="56"/>
      <c r="BN988" s="4"/>
      <c r="BO988" s="4"/>
      <c r="BP988" s="4"/>
      <c r="BQ988" s="4"/>
      <c r="BR988" s="4"/>
      <c r="BS988" s="4"/>
    </row>
    <row r="989">
      <c r="A989" s="172"/>
      <c r="B989" s="4"/>
      <c r="C989" s="4"/>
      <c r="D989" s="4"/>
      <c r="E989" s="4"/>
      <c r="F989" s="171"/>
      <c r="G989" s="4"/>
      <c r="H989" s="4"/>
      <c r="I989" s="4"/>
      <c r="J989" s="4"/>
      <c r="K989" s="172"/>
      <c r="L989" s="4"/>
      <c r="M989" s="4"/>
      <c r="N989" s="4"/>
      <c r="O989" s="4"/>
      <c r="P989" s="171"/>
      <c r="Q989" s="4"/>
      <c r="R989" s="4"/>
      <c r="S989" s="4"/>
      <c r="T989" s="4"/>
      <c r="U989" s="172"/>
      <c r="V989" s="4"/>
      <c r="W989" s="4"/>
      <c r="X989" s="4"/>
      <c r="Y989" s="4"/>
      <c r="Z989" s="171"/>
      <c r="AA989" s="4"/>
      <c r="AB989" s="4"/>
      <c r="AC989" s="4"/>
      <c r="AD989" s="4"/>
      <c r="AE989" s="170"/>
      <c r="AF989" s="170"/>
      <c r="AG989" s="170"/>
      <c r="AH989" s="56"/>
      <c r="AI989" s="56"/>
      <c r="AJ989" s="4"/>
      <c r="AK989" s="4"/>
      <c r="AL989" s="4"/>
      <c r="AM989" s="4"/>
      <c r="AN989" s="56"/>
      <c r="AO989" s="56"/>
      <c r="AP989" s="4"/>
      <c r="AQ989" s="4"/>
      <c r="AR989" s="4"/>
      <c r="AS989" s="4"/>
      <c r="AT989" s="56"/>
      <c r="AU989" s="56"/>
      <c r="AV989" s="4"/>
      <c r="AW989" s="4"/>
      <c r="AX989" s="4"/>
      <c r="AY989" s="4"/>
      <c r="AZ989" s="56"/>
      <c r="BA989" s="56"/>
      <c r="BB989" s="4"/>
      <c r="BC989" s="4"/>
      <c r="BD989" s="4"/>
      <c r="BE989" s="4"/>
      <c r="BF989" s="56"/>
      <c r="BG989" s="56"/>
      <c r="BH989" s="4"/>
      <c r="BI989" s="4"/>
      <c r="BJ989" s="4"/>
      <c r="BK989" s="4"/>
      <c r="BL989" s="56"/>
      <c r="BM989" s="56"/>
      <c r="BN989" s="4"/>
      <c r="BO989" s="4"/>
      <c r="BP989" s="4"/>
      <c r="BQ989" s="4"/>
      <c r="BR989" s="4"/>
      <c r="BS989" s="4"/>
    </row>
    <row r="990">
      <c r="A990" s="172"/>
      <c r="B990" s="4"/>
      <c r="C990" s="4"/>
      <c r="D990" s="4"/>
      <c r="E990" s="4"/>
      <c r="F990" s="171"/>
      <c r="G990" s="4"/>
      <c r="H990" s="4"/>
      <c r="I990" s="4"/>
      <c r="J990" s="4"/>
      <c r="K990" s="172"/>
      <c r="L990" s="4"/>
      <c r="M990" s="4"/>
      <c r="N990" s="4"/>
      <c r="O990" s="4"/>
      <c r="P990" s="171"/>
      <c r="Q990" s="4"/>
      <c r="R990" s="4"/>
      <c r="S990" s="4"/>
      <c r="T990" s="4"/>
      <c r="U990" s="172"/>
      <c r="V990" s="4"/>
      <c r="W990" s="4"/>
      <c r="X990" s="4"/>
      <c r="Y990" s="4"/>
      <c r="Z990" s="171"/>
      <c r="AA990" s="4"/>
      <c r="AB990" s="4"/>
      <c r="AC990" s="4"/>
      <c r="AD990" s="4"/>
      <c r="AE990" s="170"/>
      <c r="AF990" s="170"/>
      <c r="AG990" s="170"/>
      <c r="AH990" s="56"/>
      <c r="AI990" s="56"/>
      <c r="AJ990" s="4"/>
      <c r="AK990" s="4"/>
      <c r="AL990" s="4"/>
      <c r="AM990" s="4"/>
      <c r="AN990" s="56"/>
      <c r="AO990" s="56"/>
      <c r="AP990" s="4"/>
      <c r="AQ990" s="4"/>
      <c r="AR990" s="4"/>
      <c r="AS990" s="4"/>
      <c r="AT990" s="56"/>
      <c r="AU990" s="56"/>
      <c r="AV990" s="4"/>
      <c r="AW990" s="4"/>
      <c r="AX990" s="4"/>
      <c r="AY990" s="4"/>
      <c r="AZ990" s="56"/>
      <c r="BA990" s="56"/>
      <c r="BB990" s="4"/>
      <c r="BC990" s="4"/>
      <c r="BD990" s="4"/>
      <c r="BE990" s="4"/>
      <c r="BF990" s="56"/>
      <c r="BG990" s="56"/>
      <c r="BH990" s="4"/>
      <c r="BI990" s="4"/>
      <c r="BJ990" s="4"/>
      <c r="BK990" s="4"/>
      <c r="BL990" s="56"/>
      <c r="BM990" s="56"/>
      <c r="BN990" s="4"/>
      <c r="BO990" s="4"/>
      <c r="BP990" s="4"/>
      <c r="BQ990" s="4"/>
      <c r="BR990" s="4"/>
      <c r="BS990" s="4"/>
    </row>
    <row r="991">
      <c r="A991" s="172"/>
      <c r="B991" s="4"/>
      <c r="C991" s="4"/>
      <c r="D991" s="4"/>
      <c r="E991" s="4"/>
      <c r="F991" s="171"/>
      <c r="G991" s="4"/>
      <c r="H991" s="4"/>
      <c r="I991" s="4"/>
      <c r="J991" s="4"/>
      <c r="K991" s="172"/>
      <c r="L991" s="4"/>
      <c r="M991" s="4"/>
      <c r="N991" s="4"/>
      <c r="O991" s="4"/>
      <c r="P991" s="171"/>
      <c r="Q991" s="4"/>
      <c r="R991" s="4"/>
      <c r="S991" s="4"/>
      <c r="T991" s="4"/>
      <c r="U991" s="172"/>
      <c r="V991" s="4"/>
      <c r="W991" s="4"/>
      <c r="X991" s="4"/>
      <c r="Y991" s="4"/>
      <c r="Z991" s="171"/>
      <c r="AA991" s="4"/>
      <c r="AB991" s="4"/>
      <c r="AC991" s="4"/>
      <c r="AD991" s="4"/>
      <c r="AE991" s="170"/>
      <c r="AF991" s="170"/>
      <c r="AG991" s="170"/>
      <c r="AH991" s="56"/>
      <c r="AI991" s="56"/>
      <c r="AJ991" s="4"/>
      <c r="AK991" s="4"/>
      <c r="AL991" s="4"/>
      <c r="AM991" s="4"/>
      <c r="AN991" s="56"/>
      <c r="AO991" s="56"/>
      <c r="AP991" s="4"/>
      <c r="AQ991" s="4"/>
      <c r="AR991" s="4"/>
      <c r="AS991" s="4"/>
      <c r="AT991" s="56"/>
      <c r="AU991" s="56"/>
      <c r="AV991" s="4"/>
      <c r="AW991" s="4"/>
      <c r="AX991" s="4"/>
      <c r="AY991" s="4"/>
      <c r="AZ991" s="56"/>
      <c r="BA991" s="56"/>
      <c r="BB991" s="4"/>
      <c r="BC991" s="4"/>
      <c r="BD991" s="4"/>
      <c r="BE991" s="4"/>
      <c r="BF991" s="56"/>
      <c r="BG991" s="56"/>
      <c r="BH991" s="4"/>
      <c r="BI991" s="4"/>
      <c r="BJ991" s="4"/>
      <c r="BK991" s="4"/>
      <c r="BL991" s="56"/>
      <c r="BM991" s="56"/>
      <c r="BN991" s="4"/>
      <c r="BO991" s="4"/>
      <c r="BP991" s="4"/>
      <c r="BQ991" s="4"/>
      <c r="BR991" s="4"/>
      <c r="BS991" s="4"/>
    </row>
    <row r="992">
      <c r="A992" s="172"/>
      <c r="B992" s="4"/>
      <c r="C992" s="4"/>
      <c r="D992" s="4"/>
      <c r="E992" s="4"/>
      <c r="F992" s="171"/>
      <c r="G992" s="4"/>
      <c r="H992" s="4"/>
      <c r="I992" s="4"/>
      <c r="J992" s="4"/>
      <c r="K992" s="172"/>
      <c r="L992" s="4"/>
      <c r="M992" s="4"/>
      <c r="N992" s="4"/>
      <c r="O992" s="4"/>
      <c r="P992" s="171"/>
      <c r="Q992" s="4"/>
      <c r="R992" s="4"/>
      <c r="S992" s="4"/>
      <c r="T992" s="4"/>
      <c r="U992" s="172"/>
      <c r="V992" s="4"/>
      <c r="W992" s="4"/>
      <c r="X992" s="4"/>
      <c r="Y992" s="4"/>
      <c r="Z992" s="171"/>
      <c r="AA992" s="4"/>
      <c r="AB992" s="4"/>
      <c r="AC992" s="4"/>
      <c r="AD992" s="4"/>
      <c r="AE992" s="170"/>
      <c r="AF992" s="170"/>
      <c r="AG992" s="170"/>
      <c r="AH992" s="56"/>
      <c r="AI992" s="56"/>
      <c r="AJ992" s="4"/>
      <c r="AK992" s="4"/>
      <c r="AL992" s="4"/>
      <c r="AM992" s="4"/>
      <c r="AN992" s="56"/>
      <c r="AO992" s="56"/>
      <c r="AP992" s="4"/>
      <c r="AQ992" s="4"/>
      <c r="AR992" s="4"/>
      <c r="AS992" s="4"/>
      <c r="AT992" s="56"/>
      <c r="AU992" s="56"/>
      <c r="AV992" s="4"/>
      <c r="AW992" s="4"/>
      <c r="AX992" s="4"/>
      <c r="AY992" s="4"/>
      <c r="AZ992" s="56"/>
      <c r="BA992" s="56"/>
      <c r="BB992" s="4"/>
      <c r="BC992" s="4"/>
      <c r="BD992" s="4"/>
      <c r="BE992" s="4"/>
      <c r="BF992" s="56"/>
      <c r="BG992" s="56"/>
      <c r="BH992" s="4"/>
      <c r="BI992" s="4"/>
      <c r="BJ992" s="4"/>
      <c r="BK992" s="4"/>
      <c r="BL992" s="56"/>
      <c r="BM992" s="56"/>
      <c r="BN992" s="4"/>
      <c r="BO992" s="4"/>
      <c r="BP992" s="4"/>
      <c r="BQ992" s="4"/>
      <c r="BR992" s="4"/>
      <c r="BS992" s="4"/>
    </row>
    <row r="993">
      <c r="A993" s="172"/>
      <c r="B993" s="4"/>
      <c r="C993" s="4"/>
      <c r="D993" s="4"/>
      <c r="E993" s="4"/>
      <c r="F993" s="171"/>
      <c r="G993" s="4"/>
      <c r="H993" s="4"/>
      <c r="I993" s="4"/>
      <c r="J993" s="4"/>
      <c r="K993" s="172"/>
      <c r="L993" s="4"/>
      <c r="M993" s="4"/>
      <c r="N993" s="4"/>
      <c r="O993" s="4"/>
      <c r="P993" s="171"/>
      <c r="Q993" s="4"/>
      <c r="R993" s="4"/>
      <c r="S993" s="4"/>
      <c r="T993" s="4"/>
      <c r="U993" s="172"/>
      <c r="V993" s="4"/>
      <c r="W993" s="4"/>
      <c r="X993" s="4"/>
      <c r="Y993" s="4"/>
      <c r="Z993" s="171"/>
      <c r="AA993" s="4"/>
      <c r="AB993" s="4"/>
      <c r="AC993" s="4"/>
      <c r="AD993" s="4"/>
      <c r="AE993" s="170"/>
      <c r="AF993" s="170"/>
      <c r="AG993" s="170"/>
      <c r="AH993" s="56"/>
      <c r="AI993" s="56"/>
      <c r="AJ993" s="4"/>
      <c r="AK993" s="4"/>
      <c r="AL993" s="4"/>
      <c r="AM993" s="4"/>
      <c r="AN993" s="56"/>
      <c r="AO993" s="56"/>
      <c r="AP993" s="4"/>
      <c r="AQ993" s="4"/>
      <c r="AR993" s="4"/>
      <c r="AS993" s="4"/>
      <c r="AT993" s="56"/>
      <c r="AU993" s="56"/>
      <c r="AV993" s="4"/>
      <c r="AW993" s="4"/>
      <c r="AX993" s="4"/>
      <c r="AY993" s="4"/>
      <c r="AZ993" s="56"/>
      <c r="BA993" s="56"/>
      <c r="BB993" s="4"/>
      <c r="BC993" s="4"/>
      <c r="BD993" s="4"/>
      <c r="BE993" s="4"/>
      <c r="BF993" s="56"/>
      <c r="BG993" s="56"/>
      <c r="BH993" s="4"/>
      <c r="BI993" s="4"/>
      <c r="BJ993" s="4"/>
      <c r="BK993" s="4"/>
      <c r="BL993" s="56"/>
      <c r="BM993" s="56"/>
      <c r="BN993" s="4"/>
      <c r="BO993" s="4"/>
      <c r="BP993" s="4"/>
      <c r="BQ993" s="4"/>
      <c r="BR993" s="4"/>
      <c r="BS993" s="4"/>
    </row>
    <row r="994">
      <c r="A994" s="172"/>
      <c r="B994" s="4"/>
      <c r="C994" s="4"/>
      <c r="D994" s="4"/>
      <c r="E994" s="4"/>
      <c r="F994" s="171"/>
      <c r="G994" s="4"/>
      <c r="H994" s="4"/>
      <c r="I994" s="4"/>
      <c r="J994" s="4"/>
      <c r="K994" s="172"/>
      <c r="L994" s="4"/>
      <c r="M994" s="4"/>
      <c r="N994" s="4"/>
      <c r="O994" s="4"/>
      <c r="P994" s="171"/>
      <c r="Q994" s="4"/>
      <c r="R994" s="4"/>
      <c r="S994" s="4"/>
      <c r="T994" s="4"/>
      <c r="U994" s="172"/>
      <c r="V994" s="4"/>
      <c r="W994" s="4"/>
      <c r="X994" s="4"/>
      <c r="Y994" s="4"/>
      <c r="Z994" s="171"/>
      <c r="AA994" s="4"/>
      <c r="AB994" s="4"/>
      <c r="AC994" s="4"/>
      <c r="AD994" s="4"/>
      <c r="AE994" s="170"/>
      <c r="AF994" s="170"/>
      <c r="AG994" s="170"/>
      <c r="AH994" s="56"/>
      <c r="AI994" s="56"/>
      <c r="AJ994" s="4"/>
      <c r="AK994" s="4"/>
      <c r="AL994" s="4"/>
      <c r="AM994" s="4"/>
      <c r="AN994" s="56"/>
      <c r="AO994" s="56"/>
      <c r="AP994" s="4"/>
      <c r="AQ994" s="4"/>
      <c r="AR994" s="4"/>
      <c r="AS994" s="4"/>
      <c r="AT994" s="56"/>
      <c r="AU994" s="56"/>
      <c r="AV994" s="4"/>
      <c r="AW994" s="4"/>
      <c r="AX994" s="4"/>
      <c r="AY994" s="4"/>
      <c r="AZ994" s="56"/>
      <c r="BA994" s="56"/>
      <c r="BB994" s="4"/>
      <c r="BC994" s="4"/>
      <c r="BD994" s="4"/>
      <c r="BE994" s="4"/>
      <c r="BF994" s="56"/>
      <c r="BG994" s="56"/>
      <c r="BH994" s="4"/>
      <c r="BI994" s="4"/>
      <c r="BJ994" s="4"/>
      <c r="BK994" s="4"/>
      <c r="BL994" s="56"/>
      <c r="BM994" s="56"/>
      <c r="BN994" s="4"/>
      <c r="BO994" s="4"/>
      <c r="BP994" s="4"/>
      <c r="BQ994" s="4"/>
      <c r="BR994" s="4"/>
      <c r="BS994" s="4"/>
    </row>
    <row r="995">
      <c r="A995" s="172"/>
      <c r="B995" s="4"/>
      <c r="C995" s="4"/>
      <c r="D995" s="4"/>
      <c r="E995" s="4"/>
      <c r="F995" s="171"/>
      <c r="G995" s="4"/>
      <c r="H995" s="4"/>
      <c r="I995" s="4"/>
      <c r="J995" s="4"/>
      <c r="K995" s="172"/>
      <c r="L995" s="4"/>
      <c r="M995" s="4"/>
      <c r="N995" s="4"/>
      <c r="O995" s="4"/>
      <c r="P995" s="171"/>
      <c r="Q995" s="4"/>
      <c r="R995" s="4"/>
      <c r="S995" s="4"/>
      <c r="T995" s="4"/>
      <c r="U995" s="172"/>
      <c r="V995" s="4"/>
      <c r="W995" s="4"/>
      <c r="X995" s="4"/>
      <c r="Y995" s="4"/>
      <c r="Z995" s="171"/>
      <c r="AA995" s="4"/>
      <c r="AB995" s="4"/>
      <c r="AC995" s="4"/>
      <c r="AD995" s="4"/>
      <c r="AE995" s="170"/>
      <c r="AF995" s="170"/>
      <c r="AG995" s="170"/>
      <c r="AH995" s="56"/>
      <c r="AI995" s="56"/>
      <c r="AJ995" s="4"/>
      <c r="AK995" s="4"/>
      <c r="AL995" s="4"/>
      <c r="AM995" s="4"/>
      <c r="AN995" s="56"/>
      <c r="AO995" s="56"/>
      <c r="AP995" s="4"/>
      <c r="AQ995" s="4"/>
      <c r="AR995" s="4"/>
      <c r="AS995" s="4"/>
      <c r="AT995" s="56"/>
      <c r="AU995" s="56"/>
      <c r="AV995" s="4"/>
      <c r="AW995" s="4"/>
      <c r="AX995" s="4"/>
      <c r="AY995" s="4"/>
      <c r="AZ995" s="56"/>
      <c r="BA995" s="56"/>
      <c r="BB995" s="4"/>
      <c r="BC995" s="4"/>
      <c r="BD995" s="4"/>
      <c r="BE995" s="4"/>
      <c r="BF995" s="56"/>
      <c r="BG995" s="56"/>
      <c r="BH995" s="4"/>
      <c r="BI995" s="4"/>
      <c r="BJ995" s="4"/>
      <c r="BK995" s="4"/>
      <c r="BL995" s="56"/>
      <c r="BM995" s="56"/>
      <c r="BN995" s="4"/>
      <c r="BO995" s="4"/>
      <c r="BP995" s="4"/>
      <c r="BQ995" s="4"/>
      <c r="BR995" s="4"/>
      <c r="BS995" s="4"/>
    </row>
    <row r="996">
      <c r="A996" s="172"/>
      <c r="B996" s="4"/>
      <c r="C996" s="4"/>
      <c r="D996" s="4"/>
      <c r="E996" s="4"/>
      <c r="F996" s="171"/>
      <c r="G996" s="4"/>
      <c r="H996" s="4"/>
      <c r="I996" s="4"/>
      <c r="J996" s="4"/>
      <c r="K996" s="172"/>
      <c r="L996" s="4"/>
      <c r="M996" s="4"/>
      <c r="N996" s="4"/>
      <c r="O996" s="4"/>
      <c r="P996" s="171"/>
      <c r="Q996" s="4"/>
      <c r="R996" s="4"/>
      <c r="S996" s="4"/>
      <c r="T996" s="4"/>
      <c r="U996" s="172"/>
      <c r="V996" s="4"/>
      <c r="W996" s="4"/>
      <c r="X996" s="4"/>
      <c r="Y996" s="4"/>
      <c r="Z996" s="171"/>
      <c r="AA996" s="4"/>
      <c r="AB996" s="4"/>
      <c r="AC996" s="4"/>
      <c r="AD996" s="4"/>
      <c r="AE996" s="170"/>
      <c r="AF996" s="170"/>
      <c r="AG996" s="170"/>
      <c r="AH996" s="56"/>
      <c r="AI996" s="56"/>
      <c r="AJ996" s="4"/>
      <c r="AK996" s="4"/>
      <c r="AL996" s="4"/>
      <c r="AM996" s="4"/>
      <c r="AN996" s="56"/>
      <c r="AO996" s="56"/>
      <c r="AP996" s="4"/>
      <c r="AQ996" s="4"/>
      <c r="AR996" s="4"/>
      <c r="AS996" s="4"/>
      <c r="AT996" s="56"/>
      <c r="AU996" s="56"/>
      <c r="AV996" s="4"/>
      <c r="AW996" s="4"/>
      <c r="AX996" s="4"/>
      <c r="AY996" s="4"/>
      <c r="AZ996" s="56"/>
      <c r="BA996" s="56"/>
      <c r="BB996" s="4"/>
      <c r="BC996" s="4"/>
      <c r="BD996" s="4"/>
      <c r="BE996" s="4"/>
      <c r="BF996" s="56"/>
      <c r="BG996" s="56"/>
      <c r="BH996" s="4"/>
      <c r="BI996" s="4"/>
      <c r="BJ996" s="4"/>
      <c r="BK996" s="4"/>
      <c r="BL996" s="56"/>
      <c r="BM996" s="56"/>
      <c r="BN996" s="4"/>
      <c r="BO996" s="4"/>
      <c r="BP996" s="4"/>
      <c r="BQ996" s="4"/>
      <c r="BR996" s="4"/>
      <c r="BS996" s="4"/>
    </row>
    <row r="997">
      <c r="A997" s="172"/>
      <c r="B997" s="4"/>
      <c r="C997" s="4"/>
      <c r="D997" s="4"/>
      <c r="E997" s="4"/>
      <c r="F997" s="171"/>
      <c r="G997" s="4"/>
      <c r="H997" s="4"/>
      <c r="I997" s="4"/>
      <c r="J997" s="4"/>
      <c r="K997" s="172"/>
      <c r="L997" s="4"/>
      <c r="M997" s="4"/>
      <c r="N997" s="4"/>
      <c r="O997" s="4"/>
      <c r="P997" s="171"/>
      <c r="Q997" s="4"/>
      <c r="R997" s="4"/>
      <c r="S997" s="4"/>
      <c r="T997" s="4"/>
      <c r="U997" s="172"/>
      <c r="V997" s="4"/>
      <c r="W997" s="4"/>
      <c r="X997" s="4"/>
      <c r="Y997" s="4"/>
      <c r="Z997" s="171"/>
      <c r="AA997" s="4"/>
      <c r="AB997" s="4"/>
      <c r="AC997" s="4"/>
      <c r="AD997" s="4"/>
      <c r="AE997" s="170"/>
      <c r="AF997" s="170"/>
      <c r="AG997" s="170"/>
      <c r="AH997" s="56"/>
      <c r="AI997" s="56"/>
      <c r="AJ997" s="4"/>
      <c r="AK997" s="4"/>
      <c r="AL997" s="4"/>
      <c r="AM997" s="4"/>
      <c r="AN997" s="56"/>
      <c r="AO997" s="56"/>
      <c r="AP997" s="4"/>
      <c r="AQ997" s="4"/>
      <c r="AR997" s="4"/>
      <c r="AS997" s="4"/>
      <c r="AT997" s="56"/>
      <c r="AU997" s="56"/>
      <c r="AV997" s="4"/>
      <c r="AW997" s="4"/>
      <c r="AX997" s="4"/>
      <c r="AY997" s="4"/>
      <c r="AZ997" s="56"/>
      <c r="BA997" s="56"/>
      <c r="BB997" s="4"/>
      <c r="BC997" s="4"/>
      <c r="BD997" s="4"/>
      <c r="BE997" s="4"/>
      <c r="BF997" s="56"/>
      <c r="BG997" s="56"/>
      <c r="BH997" s="4"/>
      <c r="BI997" s="4"/>
      <c r="BJ997" s="4"/>
      <c r="BK997" s="4"/>
      <c r="BL997" s="56"/>
      <c r="BM997" s="56"/>
      <c r="BN997" s="4"/>
      <c r="BO997" s="4"/>
      <c r="BP997" s="4"/>
      <c r="BQ997" s="4"/>
      <c r="BR997" s="4"/>
      <c r="BS997" s="4"/>
    </row>
    <row r="998">
      <c r="A998" s="172"/>
      <c r="B998" s="4"/>
      <c r="C998" s="4"/>
      <c r="D998" s="4"/>
      <c r="E998" s="4"/>
      <c r="F998" s="171"/>
      <c r="G998" s="4"/>
      <c r="H998" s="4"/>
      <c r="I998" s="4"/>
      <c r="J998" s="4"/>
      <c r="K998" s="172"/>
      <c r="L998" s="4"/>
      <c r="M998" s="4"/>
      <c r="N998" s="4"/>
      <c r="O998" s="4"/>
      <c r="P998" s="171"/>
      <c r="Q998" s="4"/>
      <c r="R998" s="4"/>
      <c r="S998" s="4"/>
      <c r="T998" s="4"/>
      <c r="U998" s="172"/>
      <c r="V998" s="4"/>
      <c r="Z998" s="171"/>
      <c r="AA998" s="4"/>
      <c r="AB998" s="4"/>
      <c r="AC998" s="4"/>
      <c r="AD998" s="4"/>
      <c r="AE998" s="170"/>
      <c r="AF998" s="170"/>
      <c r="AG998" s="170"/>
      <c r="AH998" s="56"/>
      <c r="AI998" s="56"/>
      <c r="AJ998" s="4"/>
      <c r="AK998" s="4"/>
      <c r="AL998" s="4"/>
      <c r="AM998" s="4"/>
      <c r="AN998" s="56"/>
      <c r="AO998" s="56"/>
      <c r="AP998" s="4"/>
      <c r="AQ998" s="4"/>
      <c r="AR998" s="4"/>
      <c r="AS998" s="4"/>
      <c r="AT998" s="56"/>
      <c r="AU998" s="56"/>
      <c r="AV998" s="4"/>
      <c r="AW998" s="4"/>
      <c r="AX998" s="4"/>
      <c r="AY998" s="4"/>
      <c r="AZ998" s="56"/>
      <c r="BA998" s="56"/>
      <c r="BB998" s="4"/>
      <c r="BC998" s="4"/>
      <c r="BD998" s="4"/>
      <c r="BE998" s="4"/>
      <c r="BF998" s="56"/>
      <c r="BG998" s="56"/>
      <c r="BH998" s="4"/>
      <c r="BI998" s="4"/>
      <c r="BJ998" s="4"/>
      <c r="BK998" s="4"/>
      <c r="BL998" s="56"/>
      <c r="BM998" s="56"/>
      <c r="BN998" s="4"/>
      <c r="BO998" s="4"/>
      <c r="BP998" s="4"/>
      <c r="BQ998" s="4"/>
      <c r="BR998" s="4"/>
      <c r="BS998" s="4"/>
    </row>
    <row r="999">
      <c r="A999" s="172"/>
      <c r="B999" s="4"/>
      <c r="C999" s="4"/>
      <c r="D999" s="4"/>
      <c r="E999" s="4"/>
      <c r="F999" s="171"/>
      <c r="G999" s="4"/>
      <c r="H999" s="4"/>
      <c r="I999" s="4"/>
      <c r="J999" s="4"/>
      <c r="K999" s="172"/>
      <c r="L999" s="4"/>
      <c r="M999" s="4"/>
      <c r="N999" s="4"/>
      <c r="O999" s="4"/>
      <c r="P999" s="171"/>
      <c r="Q999" s="4"/>
      <c r="R999" s="4"/>
      <c r="S999" s="4"/>
      <c r="T999" s="4"/>
      <c r="U999" s="172"/>
      <c r="V999" s="4"/>
      <c r="Z999" s="171"/>
      <c r="AA999" s="4"/>
      <c r="AB999" s="4"/>
      <c r="AC999" s="4"/>
      <c r="AD999" s="4"/>
      <c r="AE999" s="170"/>
      <c r="AF999" s="170"/>
      <c r="AG999" s="170"/>
      <c r="AH999" s="56"/>
      <c r="AI999" s="56"/>
      <c r="AJ999" s="4"/>
      <c r="AK999" s="4"/>
      <c r="AL999" s="4"/>
      <c r="AM999" s="4"/>
      <c r="AN999" s="56"/>
      <c r="AO999" s="56"/>
      <c r="AP999" s="4"/>
      <c r="AQ999" s="4"/>
      <c r="AR999" s="4"/>
      <c r="AS999" s="4"/>
      <c r="AT999" s="56"/>
      <c r="AU999" s="56"/>
      <c r="AV999" s="4"/>
      <c r="AW999" s="4"/>
      <c r="AX999" s="4"/>
      <c r="AY999" s="4"/>
      <c r="AZ999" s="56"/>
      <c r="BA999" s="56"/>
      <c r="BB999" s="4"/>
      <c r="BC999" s="4"/>
      <c r="BD999" s="4"/>
      <c r="BE999" s="4"/>
      <c r="BF999" s="56"/>
      <c r="BG999" s="56"/>
      <c r="BH999" s="4"/>
      <c r="BI999" s="4"/>
      <c r="BJ999" s="4"/>
      <c r="BK999" s="4"/>
      <c r="BL999" s="56"/>
      <c r="BM999" s="56"/>
      <c r="BN999" s="4"/>
      <c r="BO999" s="4"/>
      <c r="BP999" s="4"/>
      <c r="BQ999" s="4"/>
      <c r="BR999" s="4"/>
      <c r="BS999" s="4"/>
    </row>
    <row r="1000">
      <c r="A1000" s="172"/>
      <c r="B1000" s="4"/>
      <c r="C1000" s="4"/>
      <c r="D1000" s="4"/>
      <c r="E1000" s="4"/>
      <c r="F1000" s="171"/>
      <c r="G1000" s="4"/>
      <c r="H1000" s="4"/>
      <c r="I1000" s="4"/>
      <c r="J1000" s="4"/>
      <c r="K1000" s="172"/>
      <c r="L1000" s="4"/>
      <c r="M1000" s="4"/>
      <c r="N1000" s="4"/>
      <c r="O1000" s="4"/>
      <c r="P1000" s="171"/>
      <c r="Q1000" s="4"/>
      <c r="R1000" s="4"/>
      <c r="S1000" s="4"/>
      <c r="T1000" s="4"/>
      <c r="U1000" s="172"/>
      <c r="V1000" s="4"/>
      <c r="Z1000" s="171"/>
      <c r="AA1000" s="4"/>
      <c r="AB1000" s="4"/>
      <c r="AC1000" s="4"/>
      <c r="AD1000" s="4"/>
      <c r="AE1000" s="170"/>
      <c r="AF1000" s="170"/>
      <c r="AG1000" s="170"/>
      <c r="AH1000" s="56"/>
      <c r="AI1000" s="56"/>
      <c r="AJ1000" s="4"/>
      <c r="AK1000" s="4"/>
      <c r="AL1000" s="4"/>
      <c r="AM1000" s="4"/>
      <c r="AN1000" s="56"/>
      <c r="AO1000" s="56"/>
      <c r="AP1000" s="4"/>
      <c r="AQ1000" s="4"/>
      <c r="AR1000" s="4"/>
      <c r="AS1000" s="4"/>
      <c r="AT1000" s="56"/>
      <c r="AU1000" s="56"/>
      <c r="AV1000" s="4"/>
      <c r="AW1000" s="4"/>
      <c r="AX1000" s="4"/>
      <c r="AY1000" s="4"/>
      <c r="AZ1000" s="56"/>
      <c r="BA1000" s="56"/>
      <c r="BB1000" s="4"/>
      <c r="BC1000" s="4"/>
      <c r="BD1000" s="4"/>
      <c r="BE1000" s="4"/>
      <c r="BF1000" s="56"/>
      <c r="BG1000" s="56"/>
      <c r="BH1000" s="4"/>
      <c r="BI1000" s="4"/>
      <c r="BJ1000" s="4"/>
      <c r="BK1000" s="4"/>
      <c r="BL1000" s="56"/>
      <c r="BM1000" s="56"/>
      <c r="BN1000" s="4"/>
      <c r="BO1000" s="4"/>
      <c r="BP1000" s="4"/>
      <c r="BQ1000" s="4"/>
      <c r="BR1000" s="4"/>
      <c r="BS1000" s="4"/>
    </row>
  </sheetData>
  <autoFilter ref="$A$1:$AD$284"/>
  <drawing r:id="rId7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59.63"/>
    <col customWidth="1" min="8" max="8" width="16.25"/>
    <col customWidth="1" min="17" max="17" width="23.5"/>
  </cols>
  <sheetData>
    <row r="1">
      <c r="A1" s="188" t="s">
        <v>23</v>
      </c>
      <c r="B1" s="189" t="s">
        <v>2341</v>
      </c>
      <c r="C1" s="190" t="s">
        <v>2342</v>
      </c>
      <c r="D1" s="190" t="s">
        <v>2343</v>
      </c>
      <c r="E1" s="190" t="s">
        <v>2344</v>
      </c>
      <c r="F1" s="190" t="s">
        <v>64</v>
      </c>
      <c r="G1" s="191" t="s">
        <v>2345</v>
      </c>
      <c r="H1" s="192" t="s">
        <v>2346</v>
      </c>
      <c r="I1" s="192" t="s">
        <v>2347</v>
      </c>
      <c r="J1" s="7" t="s">
        <v>2348</v>
      </c>
      <c r="K1" s="7" t="s">
        <v>2349</v>
      </c>
      <c r="L1" s="7" t="s">
        <v>896</v>
      </c>
      <c r="M1" s="193" t="s">
        <v>2350</v>
      </c>
      <c r="N1" s="8"/>
      <c r="O1" s="194" t="s">
        <v>2351</v>
      </c>
      <c r="P1" s="8"/>
      <c r="Q1" s="8" t="s">
        <v>25</v>
      </c>
      <c r="R1" s="8" t="s">
        <v>2</v>
      </c>
      <c r="S1" s="7" t="s">
        <v>2352</v>
      </c>
      <c r="T1" s="8" t="s">
        <v>1473</v>
      </c>
      <c r="U1" s="7" t="s">
        <v>2353</v>
      </c>
      <c r="V1" s="8"/>
      <c r="W1" s="8"/>
      <c r="X1" s="8"/>
      <c r="Y1" s="8"/>
      <c r="Z1" s="8"/>
      <c r="AA1" s="8"/>
    </row>
    <row r="2">
      <c r="A2" s="195">
        <v>1.0</v>
      </c>
      <c r="B2" s="196" t="s">
        <v>2354</v>
      </c>
      <c r="C2" s="197" t="s">
        <v>2355</v>
      </c>
      <c r="D2" s="198" t="s">
        <v>1221</v>
      </c>
      <c r="E2" s="196" t="s">
        <v>1220</v>
      </c>
      <c r="F2" s="196" t="s">
        <v>2356</v>
      </c>
      <c r="G2" s="199">
        <v>400.0</v>
      </c>
      <c r="H2" s="200"/>
      <c r="I2" s="200"/>
      <c r="L2" s="6">
        <f t="array" ref="L2">XLOOKUP(E2,INV!A:A,INV!K:K)</f>
        <v>25</v>
      </c>
      <c r="M2" s="127">
        <f t="shared" ref="M2:M1360" si="1">(L2-J2)/L2</f>
        <v>1</v>
      </c>
      <c r="Q2" s="6" t="s">
        <v>2357</v>
      </c>
      <c r="R2" s="6" t="s">
        <v>225</v>
      </c>
      <c r="T2" s="6" t="s">
        <v>226</v>
      </c>
      <c r="U2" s="6">
        <f t="array" ref="U2">XLOOKUP(R2,INV!A:A,INV!N:N)</f>
        <v>5.5</v>
      </c>
    </row>
    <row r="3">
      <c r="A3" s="195">
        <v>2.0</v>
      </c>
      <c r="B3" s="196" t="s">
        <v>2358</v>
      </c>
      <c r="C3" s="197" t="s">
        <v>2359</v>
      </c>
      <c r="D3" s="198" t="s">
        <v>2360</v>
      </c>
      <c r="E3" s="196" t="s">
        <v>2361</v>
      </c>
      <c r="F3" s="40" t="e">
        <v>#N/A</v>
      </c>
      <c r="G3" s="199">
        <v>375.0</v>
      </c>
      <c r="H3" s="200"/>
      <c r="I3" s="200"/>
      <c r="L3" s="6" t="str">
        <f t="array" ref="L3">XLOOKUP(E3,INV!A:A,INV!K:K)</f>
        <v>#N/A</v>
      </c>
      <c r="M3" s="127" t="str">
        <f t="shared" si="1"/>
        <v>#N/A</v>
      </c>
      <c r="Q3" s="6" t="s">
        <v>2362</v>
      </c>
      <c r="R3" s="6" t="s">
        <v>227</v>
      </c>
      <c r="T3" s="6" t="s">
        <v>226</v>
      </c>
      <c r="U3" s="6">
        <f t="array" ref="U3">XLOOKUP(R3,INV!A:A,INV!N:N)</f>
        <v>5.5</v>
      </c>
    </row>
    <row r="4">
      <c r="A4" s="195">
        <v>3.0</v>
      </c>
      <c r="B4" s="196" t="s">
        <v>2363</v>
      </c>
      <c r="C4" s="197" t="s">
        <v>2364</v>
      </c>
      <c r="D4" s="198" t="s">
        <v>2365</v>
      </c>
      <c r="E4" s="196" t="s">
        <v>2366</v>
      </c>
      <c r="F4" s="196"/>
      <c r="G4" s="199">
        <v>0.75</v>
      </c>
      <c r="H4" s="200"/>
      <c r="I4" s="200"/>
      <c r="L4" s="6" t="str">
        <f t="array" ref="L4">XLOOKUP(E4,INV!A:A,INV!K:K)</f>
        <v>#N/A</v>
      </c>
      <c r="M4" s="127" t="str">
        <f t="shared" si="1"/>
        <v>#N/A</v>
      </c>
      <c r="Q4" s="6" t="s">
        <v>2367</v>
      </c>
      <c r="R4" s="6" t="s">
        <v>228</v>
      </c>
      <c r="T4" s="6" t="s">
        <v>226</v>
      </c>
      <c r="U4" s="6">
        <f t="array" ref="U4">XLOOKUP(R4,INV!A:A,INV!N:N)</f>
        <v>5.5</v>
      </c>
    </row>
    <row r="5">
      <c r="A5" s="195">
        <v>4.0</v>
      </c>
      <c r="B5" s="196" t="s">
        <v>2368</v>
      </c>
      <c r="C5" s="197" t="s">
        <v>2369</v>
      </c>
      <c r="D5" s="198" t="s">
        <v>2370</v>
      </c>
      <c r="E5" s="196" t="s">
        <v>2371</v>
      </c>
      <c r="F5" s="110" t="s">
        <v>2372</v>
      </c>
      <c r="G5" s="199">
        <v>5000.0</v>
      </c>
      <c r="H5" s="200"/>
      <c r="I5" s="200"/>
      <c r="L5" s="6">
        <f t="array" ref="L5">XLOOKUP(E5,INV!A:A,INV!K:K)</f>
        <v>1</v>
      </c>
      <c r="M5" s="127">
        <f t="shared" si="1"/>
        <v>1</v>
      </c>
      <c r="Q5" s="6" t="s">
        <v>2373</v>
      </c>
      <c r="R5" s="6" t="s">
        <v>229</v>
      </c>
      <c r="T5" s="6" t="s">
        <v>226</v>
      </c>
      <c r="U5" s="6">
        <f t="array" ref="U5">XLOOKUP(R5,INV!A:A,INV!N:N)</f>
        <v>5.5</v>
      </c>
    </row>
    <row r="6">
      <c r="A6" s="195">
        <v>5.0</v>
      </c>
      <c r="B6" s="196" t="s">
        <v>2368</v>
      </c>
      <c r="C6" s="197" t="s">
        <v>2374</v>
      </c>
      <c r="D6" s="198" t="s">
        <v>2375</v>
      </c>
      <c r="E6" s="196" t="s">
        <v>2376</v>
      </c>
      <c r="F6" s="110"/>
      <c r="G6" s="199">
        <v>650.0</v>
      </c>
      <c r="H6" s="200"/>
      <c r="I6" s="200"/>
      <c r="L6" s="6" t="str">
        <f t="array" ref="L6">XLOOKUP(E6,INV!A:A,INV!K:K)</f>
        <v>#N/A</v>
      </c>
      <c r="M6" s="127" t="str">
        <f t="shared" si="1"/>
        <v>#N/A</v>
      </c>
      <c r="Q6" s="6" t="s">
        <v>2377</v>
      </c>
      <c r="R6" s="6" t="s">
        <v>564</v>
      </c>
      <c r="T6" s="6" t="s">
        <v>565</v>
      </c>
      <c r="U6" s="6">
        <f t="array" ref="U6">XLOOKUP(R6,INV!A:A,INV!N:N)</f>
        <v>25</v>
      </c>
    </row>
    <row r="7">
      <c r="A7" s="195">
        <v>6.0</v>
      </c>
      <c r="B7" s="196" t="s">
        <v>2368</v>
      </c>
      <c r="C7" s="197" t="s">
        <v>2378</v>
      </c>
      <c r="D7" s="198" t="s">
        <v>2379</v>
      </c>
      <c r="E7" s="196" t="s">
        <v>2380</v>
      </c>
      <c r="F7" s="110"/>
      <c r="G7" s="199">
        <v>150.0</v>
      </c>
      <c r="H7" s="200"/>
      <c r="I7" s="200"/>
      <c r="L7" s="6" t="str">
        <f t="array" ref="L7">XLOOKUP(E7,INV!A:A,INV!K:K)</f>
        <v>#N/A</v>
      </c>
      <c r="M7" s="127" t="str">
        <f t="shared" si="1"/>
        <v>#N/A</v>
      </c>
      <c r="Q7" s="6" t="s">
        <v>2381</v>
      </c>
      <c r="R7" s="6" t="s">
        <v>566</v>
      </c>
      <c r="T7" s="6" t="s">
        <v>565</v>
      </c>
      <c r="U7" s="6">
        <f t="array" ref="U7">XLOOKUP(R7,INV!A:A,INV!N:N)</f>
        <v>25</v>
      </c>
    </row>
    <row r="8">
      <c r="A8" s="195">
        <v>7.0</v>
      </c>
      <c r="B8" s="196" t="s">
        <v>2368</v>
      </c>
      <c r="C8" s="197" t="s">
        <v>2382</v>
      </c>
      <c r="D8" s="198" t="s">
        <v>2383</v>
      </c>
      <c r="E8" s="196" t="s">
        <v>2384</v>
      </c>
      <c r="F8" s="110"/>
      <c r="G8" s="199">
        <v>150.0</v>
      </c>
      <c r="H8" s="200"/>
      <c r="I8" s="200"/>
      <c r="L8" s="6" t="str">
        <f t="array" ref="L8">XLOOKUP(E8,INV!A:A,INV!K:K)</f>
        <v>#N/A</v>
      </c>
      <c r="M8" s="127" t="str">
        <f t="shared" si="1"/>
        <v>#N/A</v>
      </c>
      <c r="Q8" s="6" t="s">
        <v>2385</v>
      </c>
      <c r="R8" s="6" t="s">
        <v>567</v>
      </c>
      <c r="T8" s="6" t="s">
        <v>565</v>
      </c>
      <c r="U8" s="6">
        <f t="array" ref="U8">XLOOKUP(R8,INV!A:A,INV!N:N)</f>
        <v>25</v>
      </c>
    </row>
    <row r="9">
      <c r="A9" s="195">
        <v>8.0</v>
      </c>
      <c r="B9" s="196" t="s">
        <v>2368</v>
      </c>
      <c r="C9" s="197" t="s">
        <v>2386</v>
      </c>
      <c r="D9" s="198" t="s">
        <v>2387</v>
      </c>
      <c r="E9" s="196" t="s">
        <v>2388</v>
      </c>
      <c r="F9" s="196"/>
      <c r="G9" s="199">
        <v>150.0</v>
      </c>
      <c r="H9" s="200"/>
      <c r="I9" s="200"/>
      <c r="L9" s="6" t="str">
        <f t="array" ref="L9">XLOOKUP(E9,INV!A:A,INV!K:K)</f>
        <v>#N/A</v>
      </c>
      <c r="M9" s="127" t="str">
        <f t="shared" si="1"/>
        <v>#N/A</v>
      </c>
      <c r="Q9" s="6" t="s">
        <v>2389</v>
      </c>
      <c r="R9" s="6" t="s">
        <v>568</v>
      </c>
      <c r="T9" s="6" t="s">
        <v>565</v>
      </c>
      <c r="U9" s="6">
        <f t="array" ref="U9">XLOOKUP(R9,INV!A:A,INV!N:N)</f>
        <v>9.5</v>
      </c>
    </row>
    <row r="10">
      <c r="A10" s="195">
        <v>9.0</v>
      </c>
      <c r="B10" s="196" t="s">
        <v>2368</v>
      </c>
      <c r="C10" s="197" t="s">
        <v>2390</v>
      </c>
      <c r="D10" s="198" t="s">
        <v>2391</v>
      </c>
      <c r="E10" s="196" t="s">
        <v>2392</v>
      </c>
      <c r="F10" s="196"/>
      <c r="G10" s="199">
        <v>150.0</v>
      </c>
      <c r="H10" s="200"/>
      <c r="I10" s="200"/>
      <c r="L10" s="6" t="str">
        <f t="array" ref="L10">XLOOKUP(E10,INV!A:A,INV!K:K)</f>
        <v>#N/A</v>
      </c>
      <c r="M10" s="127" t="str">
        <f t="shared" si="1"/>
        <v>#N/A</v>
      </c>
      <c r="Q10" s="6" t="s">
        <v>2393</v>
      </c>
      <c r="R10" s="6" t="s">
        <v>569</v>
      </c>
      <c r="T10" s="6" t="s">
        <v>565</v>
      </c>
      <c r="U10" s="6">
        <f t="array" ref="U10">XLOOKUP(R10,INV!A:A,INV!N:N)</f>
        <v>9.5</v>
      </c>
    </row>
    <row r="11">
      <c r="A11" s="195">
        <v>10.0</v>
      </c>
      <c r="B11" s="196" t="s">
        <v>2368</v>
      </c>
      <c r="C11" s="197" t="s">
        <v>2394</v>
      </c>
      <c r="D11" s="198" t="s">
        <v>2395</v>
      </c>
      <c r="E11" s="196" t="s">
        <v>2396</v>
      </c>
      <c r="F11" s="110"/>
      <c r="G11" s="199">
        <v>150.0</v>
      </c>
      <c r="H11" s="200"/>
      <c r="I11" s="200"/>
      <c r="L11" s="6" t="str">
        <f t="array" ref="L11">XLOOKUP(E11,INV!A:A,INV!K:K)</f>
        <v>#N/A</v>
      </c>
      <c r="M11" s="127" t="str">
        <f t="shared" si="1"/>
        <v>#N/A</v>
      </c>
      <c r="Q11" s="6" t="s">
        <v>2397</v>
      </c>
      <c r="R11" s="6" t="s">
        <v>570</v>
      </c>
      <c r="T11" s="6" t="s">
        <v>565</v>
      </c>
      <c r="U11" s="6">
        <f t="array" ref="U11">XLOOKUP(R11,INV!A:A,INV!N:N)</f>
        <v>9.5</v>
      </c>
    </row>
    <row r="12">
      <c r="A12" s="195">
        <v>11.0</v>
      </c>
      <c r="B12" s="196" t="s">
        <v>2368</v>
      </c>
      <c r="C12" s="197" t="s">
        <v>2398</v>
      </c>
      <c r="D12" s="198" t="s">
        <v>2399</v>
      </c>
      <c r="E12" s="196" t="s">
        <v>2400</v>
      </c>
      <c r="F12" s="110"/>
      <c r="G12" s="199">
        <v>150.0</v>
      </c>
      <c r="H12" s="200"/>
      <c r="I12" s="200"/>
      <c r="L12" s="6" t="str">
        <f t="array" ref="L12">XLOOKUP(E12,INV!A:A,INV!K:K)</f>
        <v>#N/A</v>
      </c>
      <c r="M12" s="127" t="str">
        <f t="shared" si="1"/>
        <v>#N/A</v>
      </c>
      <c r="Q12" s="6" t="s">
        <v>2401</v>
      </c>
      <c r="R12" s="6" t="s">
        <v>571</v>
      </c>
      <c r="T12" s="6" t="s">
        <v>565</v>
      </c>
      <c r="U12" s="6">
        <f t="array" ref="U12">XLOOKUP(R12,INV!A:A,INV!N:N)</f>
        <v>75</v>
      </c>
    </row>
    <row r="13">
      <c r="A13" s="195">
        <v>12.0</v>
      </c>
      <c r="B13" s="196" t="s">
        <v>2368</v>
      </c>
      <c r="C13" s="197" t="s">
        <v>2402</v>
      </c>
      <c r="D13" s="198" t="s">
        <v>2403</v>
      </c>
      <c r="E13" s="196" t="s">
        <v>2404</v>
      </c>
      <c r="F13" s="110"/>
      <c r="G13" s="199">
        <v>150.0</v>
      </c>
      <c r="H13" s="200"/>
      <c r="I13" s="200"/>
      <c r="L13" s="6" t="str">
        <f t="array" ref="L13">XLOOKUP(E13,INV!A:A,INV!K:K)</f>
        <v>#N/A</v>
      </c>
      <c r="M13" s="127" t="str">
        <f t="shared" si="1"/>
        <v>#N/A</v>
      </c>
      <c r="Q13" s="6" t="s">
        <v>2405</v>
      </c>
      <c r="R13" s="6" t="s">
        <v>572</v>
      </c>
      <c r="T13" s="6" t="s">
        <v>565</v>
      </c>
      <c r="U13" s="6">
        <f t="array" ref="U13">XLOOKUP(R13,INV!A:A,INV!N:N)</f>
        <v>75</v>
      </c>
    </row>
    <row r="14">
      <c r="A14" s="195">
        <v>13.0</v>
      </c>
      <c r="B14" s="196" t="s">
        <v>2368</v>
      </c>
      <c r="C14" s="197" t="s">
        <v>2406</v>
      </c>
      <c r="D14" s="198" t="s">
        <v>2407</v>
      </c>
      <c r="E14" s="196" t="s">
        <v>2408</v>
      </c>
      <c r="F14" s="110"/>
      <c r="G14" s="199">
        <v>150.0</v>
      </c>
      <c r="H14" s="200"/>
      <c r="I14" s="200"/>
      <c r="L14" s="6" t="str">
        <f t="array" ref="L14">XLOOKUP(E14,INV!A:A,INV!K:K)</f>
        <v>#N/A</v>
      </c>
      <c r="M14" s="127" t="str">
        <f t="shared" si="1"/>
        <v>#N/A</v>
      </c>
      <c r="Q14" s="6" t="s">
        <v>2409</v>
      </c>
      <c r="R14" s="6" t="s">
        <v>453</v>
      </c>
      <c r="S14" s="66"/>
      <c r="T14" s="6" t="s">
        <v>454</v>
      </c>
      <c r="U14" s="6">
        <f t="array" ref="U14">XLOOKUP(R14,INV!A:A,INV!N:N)</f>
        <v>3</v>
      </c>
    </row>
    <row r="15">
      <c r="A15" s="195">
        <v>14.0</v>
      </c>
      <c r="B15" s="196" t="s">
        <v>2368</v>
      </c>
      <c r="C15" s="197" t="s">
        <v>2410</v>
      </c>
      <c r="D15" s="198" t="s">
        <v>2411</v>
      </c>
      <c r="E15" s="196" t="s">
        <v>2412</v>
      </c>
      <c r="F15" s="110"/>
      <c r="G15" s="199">
        <v>950.0</v>
      </c>
      <c r="H15" s="200"/>
      <c r="I15" s="200"/>
      <c r="L15" s="6" t="str">
        <f t="array" ref="L15">XLOOKUP(E15,INV!A:A,INV!K:K)</f>
        <v>#N/A</v>
      </c>
      <c r="M15" s="127" t="str">
        <f t="shared" si="1"/>
        <v>#N/A</v>
      </c>
      <c r="Q15" s="6" t="s">
        <v>2413</v>
      </c>
      <c r="R15" s="6" t="s">
        <v>455</v>
      </c>
      <c r="S15" s="66"/>
      <c r="T15" s="6" t="s">
        <v>454</v>
      </c>
      <c r="U15" s="6">
        <f t="array" ref="U15">XLOOKUP(R15,INV!A:A,INV!N:N)</f>
        <v>3</v>
      </c>
    </row>
    <row r="16">
      <c r="A16" s="195">
        <v>15.0</v>
      </c>
      <c r="B16" s="196" t="s">
        <v>2368</v>
      </c>
      <c r="C16" s="197" t="s">
        <v>2414</v>
      </c>
      <c r="D16" s="198" t="s">
        <v>2415</v>
      </c>
      <c r="E16" s="196" t="s">
        <v>2416</v>
      </c>
      <c r="F16" s="196"/>
      <c r="G16" s="199">
        <v>650.0</v>
      </c>
      <c r="H16" s="200"/>
      <c r="I16" s="200"/>
      <c r="L16" s="6" t="str">
        <f t="array" ref="L16">XLOOKUP(E16,INV!A:A,INV!K:K)</f>
        <v>#N/A</v>
      </c>
      <c r="M16" s="127" t="str">
        <f t="shared" si="1"/>
        <v>#N/A</v>
      </c>
      <c r="Q16" s="6" t="s">
        <v>2417</v>
      </c>
      <c r="R16" s="6" t="s">
        <v>456</v>
      </c>
      <c r="S16" s="66"/>
      <c r="T16" s="6" t="s">
        <v>454</v>
      </c>
      <c r="U16" s="6">
        <f t="array" ref="U16">XLOOKUP(R16,INV!A:A,INV!N:N)</f>
        <v>3</v>
      </c>
    </row>
    <row r="17">
      <c r="A17" s="195">
        <v>16.0</v>
      </c>
      <c r="B17" s="196" t="s">
        <v>2368</v>
      </c>
      <c r="C17" s="197" t="s">
        <v>2418</v>
      </c>
      <c r="D17" s="198" t="s">
        <v>2419</v>
      </c>
      <c r="E17" s="196" t="s">
        <v>2420</v>
      </c>
      <c r="F17" s="196"/>
      <c r="G17" s="199">
        <v>150.0</v>
      </c>
      <c r="H17" s="200"/>
      <c r="I17" s="200"/>
      <c r="L17" s="6" t="str">
        <f t="array" ref="L17">XLOOKUP(E17,INV!A:A,INV!K:K)</f>
        <v>#N/A</v>
      </c>
      <c r="M17" s="127" t="str">
        <f t="shared" si="1"/>
        <v>#N/A</v>
      </c>
      <c r="Q17" s="6" t="s">
        <v>2421</v>
      </c>
      <c r="R17" s="6" t="s">
        <v>457</v>
      </c>
      <c r="S17" s="66"/>
      <c r="T17" s="6" t="s">
        <v>454</v>
      </c>
      <c r="U17" s="6">
        <f t="array" ref="U17">XLOOKUP(R17,INV!A:A,INV!N:N)</f>
        <v>3</v>
      </c>
    </row>
    <row r="18">
      <c r="A18" s="195">
        <v>17.0</v>
      </c>
      <c r="B18" s="196" t="s">
        <v>2368</v>
      </c>
      <c r="C18" s="197" t="s">
        <v>2422</v>
      </c>
      <c r="D18" s="198" t="s">
        <v>2423</v>
      </c>
      <c r="E18" s="196" t="s">
        <v>2424</v>
      </c>
      <c r="F18" s="110"/>
      <c r="G18" s="199">
        <v>150.0</v>
      </c>
      <c r="H18" s="200"/>
      <c r="I18" s="200"/>
      <c r="L18" s="6" t="str">
        <f t="array" ref="L18">XLOOKUP(E18,INV!A:A,INV!K:K)</f>
        <v>#N/A</v>
      </c>
      <c r="M18" s="127" t="str">
        <f t="shared" si="1"/>
        <v>#N/A</v>
      </c>
      <c r="Q18" s="6" t="s">
        <v>2425</v>
      </c>
      <c r="R18" s="6" t="s">
        <v>81</v>
      </c>
      <c r="T18" s="6" t="s">
        <v>82</v>
      </c>
      <c r="U18" s="6">
        <f t="array" ref="U18">XLOOKUP(R18,INV!A:A,INV!N:N)</f>
        <v>15</v>
      </c>
    </row>
    <row r="19">
      <c r="A19" s="195">
        <v>18.0</v>
      </c>
      <c r="B19" s="196" t="s">
        <v>2368</v>
      </c>
      <c r="C19" s="197" t="s">
        <v>2426</v>
      </c>
      <c r="D19" s="198" t="s">
        <v>2427</v>
      </c>
      <c r="E19" s="196" t="s">
        <v>2428</v>
      </c>
      <c r="F19" s="196"/>
      <c r="G19" s="199">
        <v>150.0</v>
      </c>
      <c r="H19" s="200"/>
      <c r="I19" s="200"/>
      <c r="L19" s="6" t="str">
        <f t="array" ref="L19">XLOOKUP(E19,INV!A:A,INV!K:K)</f>
        <v>#N/A</v>
      </c>
      <c r="M19" s="127" t="str">
        <f t="shared" si="1"/>
        <v>#N/A</v>
      </c>
      <c r="Q19" s="6" t="s">
        <v>2429</v>
      </c>
      <c r="R19" s="6" t="s">
        <v>707</v>
      </c>
      <c r="T19" s="6" t="s">
        <v>708</v>
      </c>
      <c r="U19" s="6">
        <f t="array" ref="U19">XLOOKUP(R19,INV!A:A,INV!N:N)</f>
        <v>28</v>
      </c>
    </row>
    <row r="20">
      <c r="A20" s="195">
        <v>19.0</v>
      </c>
      <c r="B20" s="196" t="s">
        <v>2368</v>
      </c>
      <c r="C20" s="197" t="s">
        <v>2430</v>
      </c>
      <c r="D20" s="198" t="s">
        <v>2431</v>
      </c>
      <c r="E20" s="196" t="s">
        <v>2432</v>
      </c>
      <c r="F20" s="110"/>
      <c r="G20" s="199">
        <v>150.0</v>
      </c>
      <c r="H20" s="200"/>
      <c r="I20" s="200"/>
      <c r="L20" s="6" t="str">
        <f t="array" ref="L20">XLOOKUP(E20,INV!A:A,INV!K:K)</f>
        <v>#N/A</v>
      </c>
      <c r="M20" s="127" t="str">
        <f t="shared" si="1"/>
        <v>#N/A</v>
      </c>
      <c r="Q20" s="63" t="s">
        <v>2433</v>
      </c>
      <c r="R20" s="6" t="s">
        <v>709</v>
      </c>
      <c r="T20" s="6" t="s">
        <v>708</v>
      </c>
      <c r="U20" s="6">
        <f t="array" ref="U20">XLOOKUP(R20,INV!A:A,INV!N:N)</f>
        <v>30</v>
      </c>
    </row>
    <row r="21">
      <c r="A21" s="195">
        <v>20.0</v>
      </c>
      <c r="B21" s="196" t="s">
        <v>2368</v>
      </c>
      <c r="C21" s="197" t="s">
        <v>2434</v>
      </c>
      <c r="D21" s="198" t="s">
        <v>2435</v>
      </c>
      <c r="E21" s="196" t="s">
        <v>2436</v>
      </c>
      <c r="F21" s="110"/>
      <c r="G21" s="199">
        <v>1300.0</v>
      </c>
      <c r="H21" s="200"/>
      <c r="I21" s="200"/>
      <c r="L21" s="6" t="str">
        <f t="array" ref="L21">XLOOKUP(E21,INV!A:A,INV!K:K)</f>
        <v>#N/A</v>
      </c>
      <c r="M21" s="127" t="str">
        <f t="shared" si="1"/>
        <v>#N/A</v>
      </c>
      <c r="Q21" s="6" t="s">
        <v>993</v>
      </c>
      <c r="R21" s="6" t="s">
        <v>710</v>
      </c>
      <c r="T21" s="6" t="s">
        <v>708</v>
      </c>
      <c r="U21" s="6">
        <f t="array" ref="U21">XLOOKUP(R21,INV!A:A,INV!N:N)</f>
        <v>26.99</v>
      </c>
    </row>
    <row r="22">
      <c r="A22" s="195">
        <v>21.0</v>
      </c>
      <c r="B22" s="196" t="s">
        <v>2368</v>
      </c>
      <c r="C22" s="197" t="s">
        <v>2437</v>
      </c>
      <c r="D22" s="198" t="s">
        <v>2438</v>
      </c>
      <c r="E22" s="196" t="s">
        <v>2439</v>
      </c>
      <c r="F22" s="110" t="s">
        <v>2440</v>
      </c>
      <c r="G22" s="199">
        <v>150.0</v>
      </c>
      <c r="H22" s="200"/>
      <c r="I22" s="200"/>
      <c r="L22" s="6">
        <f t="array" ref="L22">XLOOKUP(E22,INV!A:A,INV!K:K)</f>
        <v>5</v>
      </c>
      <c r="M22" s="127">
        <f t="shared" si="1"/>
        <v>1</v>
      </c>
      <c r="Q22" s="6" t="s">
        <v>2441</v>
      </c>
      <c r="R22" s="6" t="s">
        <v>458</v>
      </c>
      <c r="T22" s="6" t="s">
        <v>459</v>
      </c>
      <c r="U22" s="6">
        <f t="array" ref="U22">XLOOKUP(R22,INV!A:A,INV!N:N)</f>
        <v>5</v>
      </c>
    </row>
    <row r="23">
      <c r="A23" s="195">
        <v>22.0</v>
      </c>
      <c r="B23" s="196" t="s">
        <v>2368</v>
      </c>
      <c r="C23" s="201" t="s">
        <v>2442</v>
      </c>
      <c r="D23" s="198" t="s">
        <v>2443</v>
      </c>
      <c r="E23" s="196" t="s">
        <v>2444</v>
      </c>
      <c r="F23" s="196"/>
      <c r="G23" s="199">
        <v>150.0</v>
      </c>
      <c r="H23" s="200"/>
      <c r="I23" s="200"/>
      <c r="L23" s="6" t="str">
        <f t="array" ref="L23">XLOOKUP(E23,INV!A:A,INV!K:K)</f>
        <v>#N/A</v>
      </c>
      <c r="M23" s="127" t="str">
        <f t="shared" si="1"/>
        <v>#N/A</v>
      </c>
      <c r="Q23" s="6" t="s">
        <v>2445</v>
      </c>
      <c r="R23" s="6" t="s">
        <v>460</v>
      </c>
      <c r="T23" s="6" t="s">
        <v>459</v>
      </c>
      <c r="U23" s="6">
        <f t="array" ref="U23">XLOOKUP(R23,INV!A:A,INV!N:N)</f>
        <v>5</v>
      </c>
    </row>
    <row r="24">
      <c r="A24" s="195">
        <v>23.0</v>
      </c>
      <c r="B24" s="196" t="s">
        <v>2368</v>
      </c>
      <c r="C24" s="197" t="s">
        <v>2446</v>
      </c>
      <c r="D24" s="198" t="s">
        <v>2447</v>
      </c>
      <c r="E24" s="196" t="s">
        <v>2448</v>
      </c>
      <c r="F24" s="110"/>
      <c r="G24" s="199">
        <v>1300.0</v>
      </c>
      <c r="H24" s="200"/>
      <c r="I24" s="200"/>
      <c r="L24" s="6" t="str">
        <f t="array" ref="L24">XLOOKUP(E24,INV!A:A,INV!K:K)</f>
        <v>#N/A</v>
      </c>
      <c r="M24" s="127" t="str">
        <f t="shared" si="1"/>
        <v>#N/A</v>
      </c>
      <c r="Q24" s="6" t="s">
        <v>2449</v>
      </c>
      <c r="R24" s="6" t="s">
        <v>461</v>
      </c>
      <c r="T24" s="6" t="s">
        <v>459</v>
      </c>
      <c r="U24" s="6">
        <f t="array" ref="U24">XLOOKUP(R24,INV!A:A,INV!N:N)</f>
        <v>5</v>
      </c>
    </row>
    <row r="25">
      <c r="A25" s="195">
        <v>24.0</v>
      </c>
      <c r="B25" s="196" t="s">
        <v>2368</v>
      </c>
      <c r="C25" s="197" t="s">
        <v>2450</v>
      </c>
      <c r="D25" s="198" t="s">
        <v>2451</v>
      </c>
      <c r="E25" s="196" t="s">
        <v>2452</v>
      </c>
      <c r="F25" s="110"/>
      <c r="G25" s="199">
        <v>150.0</v>
      </c>
      <c r="H25" s="200"/>
      <c r="I25" s="200"/>
      <c r="L25" s="6" t="str">
        <f t="array" ref="L25">XLOOKUP(E25,INV!A:A,INV!K:K)</f>
        <v>#N/A</v>
      </c>
      <c r="M25" s="127" t="str">
        <f t="shared" si="1"/>
        <v>#N/A</v>
      </c>
      <c r="Q25" s="6" t="s">
        <v>2453</v>
      </c>
      <c r="R25" s="6" t="s">
        <v>462</v>
      </c>
      <c r="T25" s="6" t="s">
        <v>459</v>
      </c>
      <c r="U25" s="6">
        <f t="array" ref="U25">XLOOKUP(R25,INV!A:A,INV!N:N)</f>
        <v>5</v>
      </c>
    </row>
    <row r="26">
      <c r="A26" s="195">
        <v>25.0</v>
      </c>
      <c r="B26" s="196" t="s">
        <v>2368</v>
      </c>
      <c r="C26" s="197" t="s">
        <v>2454</v>
      </c>
      <c r="D26" s="198" t="s">
        <v>2455</v>
      </c>
      <c r="E26" s="196" t="s">
        <v>2456</v>
      </c>
      <c r="F26" s="196"/>
      <c r="G26" s="199">
        <v>150.0</v>
      </c>
      <c r="H26" s="200"/>
      <c r="I26" s="200"/>
      <c r="L26" s="6" t="str">
        <f t="array" ref="L26">XLOOKUP(E26,INV!A:A,INV!K:K)</f>
        <v>#N/A</v>
      </c>
      <c r="M26" s="127" t="str">
        <f t="shared" si="1"/>
        <v>#N/A</v>
      </c>
      <c r="Q26" s="6" t="s">
        <v>2457</v>
      </c>
      <c r="R26" s="6" t="s">
        <v>463</v>
      </c>
      <c r="T26" s="6" t="s">
        <v>459</v>
      </c>
      <c r="U26" s="6">
        <f t="array" ref="U26">XLOOKUP(R26,INV!A:A,INV!N:N)</f>
        <v>5</v>
      </c>
    </row>
    <row r="27">
      <c r="A27" s="195">
        <v>26.0</v>
      </c>
      <c r="B27" s="196" t="s">
        <v>2368</v>
      </c>
      <c r="C27" s="197" t="s">
        <v>2458</v>
      </c>
      <c r="D27" s="198" t="s">
        <v>2459</v>
      </c>
      <c r="E27" s="196" t="s">
        <v>2460</v>
      </c>
      <c r="F27" s="110"/>
      <c r="G27" s="199">
        <v>150.0</v>
      </c>
      <c r="H27" s="200"/>
      <c r="I27" s="200"/>
      <c r="L27" s="6" t="str">
        <f t="array" ref="L27">XLOOKUP(E27,INV!A:A,INV!K:K)</f>
        <v>#N/A</v>
      </c>
      <c r="M27" s="127" t="str">
        <f t="shared" si="1"/>
        <v>#N/A</v>
      </c>
      <c r="Q27" s="6" t="s">
        <v>2461</v>
      </c>
      <c r="R27" s="6" t="s">
        <v>464</v>
      </c>
      <c r="T27" s="6" t="s">
        <v>459</v>
      </c>
      <c r="U27" s="6">
        <f t="array" ref="U27">XLOOKUP(R27,INV!A:A,INV!N:N)</f>
        <v>5</v>
      </c>
    </row>
    <row r="28">
      <c r="A28" s="195">
        <v>27.0</v>
      </c>
      <c r="B28" s="196" t="s">
        <v>2368</v>
      </c>
      <c r="C28" s="197" t="s">
        <v>2462</v>
      </c>
      <c r="D28" s="198" t="s">
        <v>2463</v>
      </c>
      <c r="E28" s="196" t="s">
        <v>2464</v>
      </c>
      <c r="F28" s="110"/>
      <c r="G28" s="199">
        <v>150.0</v>
      </c>
      <c r="H28" s="200"/>
      <c r="I28" s="200"/>
      <c r="L28" s="6" t="str">
        <f t="array" ref="L28">XLOOKUP(E28,INV!A:A,INV!K:K)</f>
        <v>#N/A</v>
      </c>
      <c r="M28" s="127" t="str">
        <f t="shared" si="1"/>
        <v>#N/A</v>
      </c>
      <c r="Q28" s="63" t="s">
        <v>2465</v>
      </c>
      <c r="R28" s="6" t="s">
        <v>530</v>
      </c>
      <c r="T28" s="6" t="s">
        <v>531</v>
      </c>
      <c r="U28" s="6">
        <f t="array" ref="U28">XLOOKUP(R28,INV!A:A,INV!N:N)</f>
        <v>0</v>
      </c>
    </row>
    <row r="29">
      <c r="A29" s="195">
        <v>28.0</v>
      </c>
      <c r="B29" s="196" t="s">
        <v>2368</v>
      </c>
      <c r="C29" s="197" t="s">
        <v>2466</v>
      </c>
      <c r="D29" s="198" t="s">
        <v>2467</v>
      </c>
      <c r="E29" s="196" t="s">
        <v>2468</v>
      </c>
      <c r="F29" s="110" t="s">
        <v>2469</v>
      </c>
      <c r="G29" s="199">
        <v>150.0</v>
      </c>
      <c r="H29" s="200"/>
      <c r="I29" s="200"/>
      <c r="L29" s="6" t="str">
        <f t="array" ref="L29">XLOOKUP(E29,INV!A:A,INV!K:K)</f>
        <v>#N/A</v>
      </c>
      <c r="M29" s="127" t="str">
        <f t="shared" si="1"/>
        <v>#N/A</v>
      </c>
      <c r="Q29" s="6" t="s">
        <v>442</v>
      </c>
      <c r="R29" s="6" t="s">
        <v>443</v>
      </c>
      <c r="T29" s="2" t="s">
        <v>444</v>
      </c>
      <c r="U29" s="6">
        <f t="array" ref="U29">XLOOKUP(R29,INV!A:A,INV!N:N)</f>
        <v>59</v>
      </c>
    </row>
    <row r="30">
      <c r="A30" s="195">
        <v>29.0</v>
      </c>
      <c r="B30" s="196" t="s">
        <v>2470</v>
      </c>
      <c r="C30" s="197" t="s">
        <v>2471</v>
      </c>
      <c r="D30" s="198" t="s">
        <v>2472</v>
      </c>
      <c r="E30" s="196" t="s">
        <v>2473</v>
      </c>
      <c r="F30" s="196" t="s">
        <v>2474</v>
      </c>
      <c r="G30" s="199">
        <v>890.0</v>
      </c>
      <c r="H30" s="200"/>
      <c r="I30" s="200"/>
      <c r="L30" s="6">
        <f t="array" ref="L30">XLOOKUP(E30,INV!A:A,INV!K:K)</f>
        <v>26</v>
      </c>
      <c r="M30" s="127">
        <f t="shared" si="1"/>
        <v>1</v>
      </c>
      <c r="Q30" s="6" t="s">
        <v>445</v>
      </c>
      <c r="R30" s="6" t="s">
        <v>446</v>
      </c>
      <c r="T30" s="2" t="s">
        <v>444</v>
      </c>
      <c r="U30" s="6">
        <f t="array" ref="U30">XLOOKUP(R30,INV!A:A,INV!N:N)</f>
        <v>49</v>
      </c>
    </row>
    <row r="31">
      <c r="A31" s="195">
        <v>30.0</v>
      </c>
      <c r="B31" s="196" t="s">
        <v>2470</v>
      </c>
      <c r="C31" s="197" t="s">
        <v>2475</v>
      </c>
      <c r="D31" s="198" t="s">
        <v>2472</v>
      </c>
      <c r="E31" s="196" t="s">
        <v>2476</v>
      </c>
      <c r="F31" s="110" t="s">
        <v>2477</v>
      </c>
      <c r="G31" s="199">
        <v>890.0</v>
      </c>
      <c r="H31" s="200"/>
      <c r="I31" s="200"/>
      <c r="L31" s="6">
        <f t="array" ref="L31">XLOOKUP(E31,INV!A:A,INV!K:K)</f>
        <v>26</v>
      </c>
      <c r="M31" s="127">
        <f t="shared" si="1"/>
        <v>1</v>
      </c>
      <c r="Q31" s="6" t="s">
        <v>447</v>
      </c>
      <c r="R31" s="6" t="s">
        <v>448</v>
      </c>
      <c r="T31" s="2" t="s">
        <v>444</v>
      </c>
      <c r="U31" s="6">
        <f t="array" ref="U31">XLOOKUP(R31,INV!A:A,INV!N:N)</f>
        <v>59</v>
      </c>
    </row>
    <row r="32">
      <c r="A32" s="195">
        <v>31.0</v>
      </c>
      <c r="B32" s="196" t="s">
        <v>2470</v>
      </c>
      <c r="C32" s="197" t="s">
        <v>2478</v>
      </c>
      <c r="D32" s="198" t="s">
        <v>2472</v>
      </c>
      <c r="E32" s="196" t="s">
        <v>2479</v>
      </c>
      <c r="F32" s="110" t="s">
        <v>2480</v>
      </c>
      <c r="G32" s="199">
        <v>890.0</v>
      </c>
      <c r="H32" s="200"/>
      <c r="I32" s="200"/>
      <c r="L32" s="6">
        <f t="array" ref="L32">XLOOKUP(E32,INV!A:A,INV!K:K)</f>
        <v>26</v>
      </c>
      <c r="M32" s="127">
        <f t="shared" si="1"/>
        <v>1</v>
      </c>
      <c r="Q32" s="6" t="s">
        <v>449</v>
      </c>
      <c r="R32" s="6" t="s">
        <v>450</v>
      </c>
      <c r="T32" s="2" t="s">
        <v>444</v>
      </c>
      <c r="U32" s="6">
        <f t="array" ref="U32">XLOOKUP(R32,INV!A:A,INV!N:N)</f>
        <v>49</v>
      </c>
    </row>
    <row r="33">
      <c r="A33" s="195">
        <v>32.0</v>
      </c>
      <c r="B33" s="196" t="s">
        <v>2470</v>
      </c>
      <c r="C33" s="197" t="s">
        <v>2481</v>
      </c>
      <c r="D33" s="198" t="s">
        <v>2472</v>
      </c>
      <c r="E33" s="196" t="s">
        <v>2482</v>
      </c>
      <c r="F33" s="110" t="s">
        <v>2483</v>
      </c>
      <c r="G33" s="199">
        <v>890.0</v>
      </c>
      <c r="H33" s="200"/>
      <c r="I33" s="200"/>
      <c r="L33" s="6">
        <f t="array" ref="L33">XLOOKUP(E33,INV!A:A,INV!K:K)</f>
        <v>26</v>
      </c>
      <c r="M33" s="127">
        <f t="shared" si="1"/>
        <v>1</v>
      </c>
      <c r="Q33" s="6" t="s">
        <v>451</v>
      </c>
      <c r="R33" s="6" t="s">
        <v>452</v>
      </c>
      <c r="T33" s="2" t="s">
        <v>444</v>
      </c>
      <c r="U33" s="6">
        <f t="array" ref="U33">XLOOKUP(R33,INV!A:A,INV!N:N)</f>
        <v>49</v>
      </c>
    </row>
    <row r="34">
      <c r="A34" s="195">
        <v>33.0</v>
      </c>
      <c r="B34" s="196" t="s">
        <v>2470</v>
      </c>
      <c r="C34" s="197" t="s">
        <v>2484</v>
      </c>
      <c r="D34" s="198" t="s">
        <v>2485</v>
      </c>
      <c r="E34" s="196" t="s">
        <v>2486</v>
      </c>
      <c r="F34" s="196"/>
      <c r="G34" s="199">
        <v>890.0</v>
      </c>
      <c r="H34" s="200"/>
      <c r="I34" s="200"/>
      <c r="L34" s="6" t="str">
        <f t="array" ref="L34">XLOOKUP(E34,INV!A:A,INV!K:K)</f>
        <v>#N/A</v>
      </c>
      <c r="M34" s="127" t="str">
        <f t="shared" si="1"/>
        <v>#N/A</v>
      </c>
      <c r="Q34" s="133" t="s">
        <v>573</v>
      </c>
      <c r="R34" s="132" t="s">
        <v>574</v>
      </c>
      <c r="S34" s="202"/>
      <c r="U34" s="6">
        <f t="array" ref="U34">XLOOKUP(R34,INV!A:A,INV!N:N)</f>
        <v>28.99</v>
      </c>
    </row>
    <row r="35">
      <c r="A35" s="195">
        <v>34.0</v>
      </c>
      <c r="B35" s="196" t="s">
        <v>2470</v>
      </c>
      <c r="C35" s="197" t="s">
        <v>2487</v>
      </c>
      <c r="D35" s="198" t="s">
        <v>2485</v>
      </c>
      <c r="E35" s="196" t="s">
        <v>2488</v>
      </c>
      <c r="F35" s="196"/>
      <c r="G35" s="199">
        <v>890.0</v>
      </c>
      <c r="H35" s="200"/>
      <c r="I35" s="200"/>
      <c r="L35" s="6" t="str">
        <f t="array" ref="L35">XLOOKUP(E35,INV!A:A,INV!K:K)</f>
        <v>#N/A</v>
      </c>
      <c r="M35" s="127" t="str">
        <f t="shared" si="1"/>
        <v>#N/A</v>
      </c>
      <c r="Q35" s="133" t="s">
        <v>576</v>
      </c>
      <c r="R35" s="132" t="s">
        <v>577</v>
      </c>
      <c r="S35" s="202"/>
      <c r="U35" s="6">
        <f t="array" ref="U35">XLOOKUP(R35,INV!A:A,INV!N:N)</f>
        <v>17.99</v>
      </c>
    </row>
    <row r="36">
      <c r="A36" s="195">
        <v>35.0</v>
      </c>
      <c r="B36" s="196" t="s">
        <v>2470</v>
      </c>
      <c r="C36" s="197" t="s">
        <v>2489</v>
      </c>
      <c r="D36" s="198" t="s">
        <v>2485</v>
      </c>
      <c r="E36" s="196" t="s">
        <v>2490</v>
      </c>
      <c r="F36" s="110"/>
      <c r="G36" s="199">
        <v>890.0</v>
      </c>
      <c r="H36" s="200"/>
      <c r="I36" s="200"/>
      <c r="L36" s="6" t="str">
        <f t="array" ref="L36">XLOOKUP(E36,INV!A:A,INV!K:K)</f>
        <v>#N/A</v>
      </c>
      <c r="M36" s="127" t="str">
        <f t="shared" si="1"/>
        <v>#N/A</v>
      </c>
      <c r="Q36" s="133" t="s">
        <v>578</v>
      </c>
      <c r="R36" s="132" t="s">
        <v>579</v>
      </c>
      <c r="S36" s="202"/>
      <c r="U36" s="6">
        <f t="array" ref="U36">XLOOKUP(R36,INV!A:A,INV!N:N)</f>
        <v>21.99</v>
      </c>
    </row>
    <row r="37">
      <c r="A37" s="195">
        <v>36.0</v>
      </c>
      <c r="B37" s="196" t="s">
        <v>2470</v>
      </c>
      <c r="C37" s="197" t="s">
        <v>2491</v>
      </c>
      <c r="D37" s="198" t="s">
        <v>2485</v>
      </c>
      <c r="E37" s="196" t="s">
        <v>2492</v>
      </c>
      <c r="F37" s="110"/>
      <c r="G37" s="199">
        <v>890.0</v>
      </c>
      <c r="H37" s="200"/>
      <c r="I37" s="200"/>
      <c r="L37" s="6" t="str">
        <f t="array" ref="L37">XLOOKUP(E37,INV!A:A,INV!K:K)</f>
        <v>#N/A</v>
      </c>
      <c r="M37" s="127" t="str">
        <f t="shared" si="1"/>
        <v>#N/A</v>
      </c>
      <c r="Q37" s="133" t="s">
        <v>580</v>
      </c>
      <c r="R37" s="132" t="s">
        <v>581</v>
      </c>
      <c r="S37" s="202"/>
      <c r="U37" s="6">
        <f t="array" ref="U37">XLOOKUP(R37,INV!A:A,INV!N:N)</f>
        <v>15.99</v>
      </c>
    </row>
    <row r="38">
      <c r="A38" s="195">
        <v>37.0</v>
      </c>
      <c r="B38" s="196" t="s">
        <v>2470</v>
      </c>
      <c r="C38" s="197" t="s">
        <v>2493</v>
      </c>
      <c r="D38" s="198" t="s">
        <v>2494</v>
      </c>
      <c r="E38" s="196" t="s">
        <v>2495</v>
      </c>
      <c r="F38" s="196" t="s">
        <v>2496</v>
      </c>
      <c r="G38" s="199">
        <v>890.0</v>
      </c>
      <c r="H38" s="200"/>
      <c r="I38" s="200"/>
      <c r="L38" s="6">
        <f t="array" ref="L38">XLOOKUP(E38,INV!A:A,INV!K:K)</f>
        <v>12</v>
      </c>
      <c r="M38" s="127">
        <f t="shared" si="1"/>
        <v>1</v>
      </c>
      <c r="Q38" s="133" t="s">
        <v>582</v>
      </c>
      <c r="R38" s="132" t="s">
        <v>583</v>
      </c>
      <c r="S38" s="202"/>
      <c r="U38" s="6">
        <f t="array" ref="U38">XLOOKUP(R38,INV!A:A,INV!N:N)</f>
        <v>10.99</v>
      </c>
    </row>
    <row r="39">
      <c r="A39" s="195">
        <v>38.0</v>
      </c>
      <c r="B39" s="196" t="s">
        <v>2470</v>
      </c>
      <c r="C39" s="197" t="s">
        <v>2497</v>
      </c>
      <c r="D39" s="198" t="s">
        <v>2494</v>
      </c>
      <c r="E39" s="196" t="s">
        <v>2498</v>
      </c>
      <c r="F39" s="196" t="s">
        <v>2499</v>
      </c>
      <c r="G39" s="199">
        <v>890.0</v>
      </c>
      <c r="H39" s="200"/>
      <c r="I39" s="200"/>
      <c r="L39" s="6">
        <f t="array" ref="L39">XLOOKUP(E39,INV!A:A,INV!K:K)</f>
        <v>12</v>
      </c>
      <c r="M39" s="127">
        <f t="shared" si="1"/>
        <v>1</v>
      </c>
      <c r="Q39" s="133" t="s">
        <v>584</v>
      </c>
      <c r="R39" s="132" t="s">
        <v>585</v>
      </c>
      <c r="S39" s="202"/>
      <c r="U39" s="6">
        <f t="array" ref="U39">XLOOKUP(R39,INV!A:A,INV!N:N)</f>
        <v>15.99</v>
      </c>
    </row>
    <row r="40">
      <c r="A40" s="195">
        <v>39.0</v>
      </c>
      <c r="B40" s="196" t="s">
        <v>2470</v>
      </c>
      <c r="C40" s="197" t="s">
        <v>2500</v>
      </c>
      <c r="D40" s="198" t="s">
        <v>2494</v>
      </c>
      <c r="E40" s="196" t="s">
        <v>2501</v>
      </c>
      <c r="F40" s="110" t="s">
        <v>2502</v>
      </c>
      <c r="G40" s="199">
        <v>890.0</v>
      </c>
      <c r="H40" s="200"/>
      <c r="I40" s="200"/>
      <c r="L40" s="6">
        <f t="array" ref="L40">XLOOKUP(E40,INV!A:A,INV!K:K)</f>
        <v>12</v>
      </c>
      <c r="M40" s="127">
        <f t="shared" si="1"/>
        <v>1</v>
      </c>
      <c r="Q40" s="133" t="s">
        <v>586</v>
      </c>
      <c r="R40" s="132" t="s">
        <v>587</v>
      </c>
      <c r="S40" s="202"/>
      <c r="U40" s="6">
        <f t="array" ref="U40">XLOOKUP(R40,INV!A:A,INV!N:N)</f>
        <v>15.99</v>
      </c>
    </row>
    <row r="41">
      <c r="A41" s="195">
        <v>40.0</v>
      </c>
      <c r="B41" s="196" t="s">
        <v>2470</v>
      </c>
      <c r="C41" s="197" t="s">
        <v>2503</v>
      </c>
      <c r="D41" s="198" t="s">
        <v>2494</v>
      </c>
      <c r="E41" s="196" t="s">
        <v>2504</v>
      </c>
      <c r="F41" s="110" t="s">
        <v>2505</v>
      </c>
      <c r="G41" s="199">
        <v>890.0</v>
      </c>
      <c r="H41" s="200"/>
      <c r="I41" s="200"/>
      <c r="L41" s="6">
        <f t="array" ref="L41">XLOOKUP(E41,INV!A:A,INV!K:K)</f>
        <v>12</v>
      </c>
      <c r="M41" s="127">
        <f t="shared" si="1"/>
        <v>1</v>
      </c>
      <c r="Q41" s="133" t="s">
        <v>588</v>
      </c>
      <c r="R41" s="132" t="s">
        <v>589</v>
      </c>
      <c r="S41" s="202"/>
      <c r="U41" s="6">
        <f t="array" ref="U41">XLOOKUP(R41,INV!A:A,INV!N:N)</f>
        <v>9.5</v>
      </c>
    </row>
    <row r="42">
      <c r="A42" s="195">
        <v>41.0</v>
      </c>
      <c r="B42" s="196" t="s">
        <v>2368</v>
      </c>
      <c r="C42" s="197" t="s">
        <v>2506</v>
      </c>
      <c r="D42" s="198" t="s">
        <v>2507</v>
      </c>
      <c r="E42" s="196" t="s">
        <v>2508</v>
      </c>
      <c r="F42" s="196"/>
      <c r="G42" s="199">
        <v>400.0</v>
      </c>
      <c r="H42" s="200"/>
      <c r="I42" s="200"/>
      <c r="L42" s="6" t="str">
        <f t="array" ref="L42">XLOOKUP(E42,INV!A:A,INV!K:K)</f>
        <v>#N/A</v>
      </c>
      <c r="M42" s="127" t="str">
        <f t="shared" si="1"/>
        <v>#N/A</v>
      </c>
      <c r="Q42" s="133" t="s">
        <v>590</v>
      </c>
      <c r="R42" s="132" t="s">
        <v>591</v>
      </c>
      <c r="S42" s="202"/>
      <c r="U42" s="6">
        <f t="array" ref="U42">XLOOKUP(R42,INV!A:A,INV!N:N)</f>
        <v>9.5</v>
      </c>
    </row>
    <row r="43">
      <c r="A43" s="195">
        <v>42.0</v>
      </c>
      <c r="B43" s="196" t="s">
        <v>2470</v>
      </c>
      <c r="C43" s="197" t="s">
        <v>2509</v>
      </c>
      <c r="D43" s="198" t="s">
        <v>2510</v>
      </c>
      <c r="E43" s="196" t="s">
        <v>2511</v>
      </c>
      <c r="F43" s="196" t="s">
        <v>2512</v>
      </c>
      <c r="G43" s="199">
        <v>750.0</v>
      </c>
      <c r="H43" s="200"/>
      <c r="I43" s="200"/>
      <c r="L43" s="6">
        <f t="array" ref="L43">XLOOKUP(E43,INV!A:A,INV!K:K)</f>
        <v>24</v>
      </c>
      <c r="M43" s="127">
        <f t="shared" si="1"/>
        <v>1</v>
      </c>
    </row>
    <row r="44">
      <c r="A44" s="195">
        <v>43.0</v>
      </c>
      <c r="B44" s="196" t="s">
        <v>2470</v>
      </c>
      <c r="C44" s="197" t="s">
        <v>2513</v>
      </c>
      <c r="D44" s="198" t="s">
        <v>2510</v>
      </c>
      <c r="E44" s="196" t="s">
        <v>2514</v>
      </c>
      <c r="F44" s="196" t="s">
        <v>2515</v>
      </c>
      <c r="G44" s="199">
        <v>750.0</v>
      </c>
      <c r="H44" s="200"/>
      <c r="I44" s="200"/>
      <c r="L44" s="6">
        <f t="array" ref="L44">XLOOKUP(E44,INV!A:A,INV!K:K)</f>
        <v>24</v>
      </c>
      <c r="M44" s="127">
        <f t="shared" si="1"/>
        <v>1</v>
      </c>
    </row>
    <row r="45">
      <c r="A45" s="195">
        <v>44.0</v>
      </c>
      <c r="B45" s="196" t="s">
        <v>2470</v>
      </c>
      <c r="C45" s="197" t="s">
        <v>2516</v>
      </c>
      <c r="D45" s="198" t="s">
        <v>2510</v>
      </c>
      <c r="E45" s="196" t="s">
        <v>2517</v>
      </c>
      <c r="F45" s="196" t="s">
        <v>2518</v>
      </c>
      <c r="G45" s="199">
        <v>750.0</v>
      </c>
      <c r="H45" s="200"/>
      <c r="I45" s="200"/>
      <c r="L45" s="6">
        <f t="array" ref="L45">XLOOKUP(E45,INV!A:A,INV!K:K)</f>
        <v>24</v>
      </c>
      <c r="M45" s="127">
        <f t="shared" si="1"/>
        <v>1</v>
      </c>
    </row>
    <row r="46">
      <c r="A46" s="195">
        <v>45.0</v>
      </c>
      <c r="B46" s="196" t="s">
        <v>2470</v>
      </c>
      <c r="C46" s="197" t="s">
        <v>2519</v>
      </c>
      <c r="D46" s="198" t="s">
        <v>2510</v>
      </c>
      <c r="E46" s="196" t="s">
        <v>2520</v>
      </c>
      <c r="F46" s="196" t="s">
        <v>2521</v>
      </c>
      <c r="G46" s="199">
        <v>750.0</v>
      </c>
      <c r="H46" s="200"/>
      <c r="I46" s="200"/>
      <c r="L46" s="6">
        <f t="array" ref="L46">XLOOKUP(E46,INV!A:A,INV!K:K)</f>
        <v>24</v>
      </c>
      <c r="M46" s="127">
        <f t="shared" si="1"/>
        <v>1</v>
      </c>
    </row>
    <row r="47">
      <c r="A47" s="195">
        <v>46.0</v>
      </c>
      <c r="B47" s="196" t="s">
        <v>2470</v>
      </c>
      <c r="C47" s="197" t="s">
        <v>2522</v>
      </c>
      <c r="D47" s="198" t="s">
        <v>2523</v>
      </c>
      <c r="E47" s="196" t="s">
        <v>2524</v>
      </c>
      <c r="F47" s="196" t="s">
        <v>2525</v>
      </c>
      <c r="G47" s="199">
        <v>990.0</v>
      </c>
      <c r="H47" s="200"/>
      <c r="I47" s="200"/>
      <c r="L47" s="6">
        <f t="array" ref="L47">XLOOKUP(E47,INV!A:A,INV!K:K)</f>
        <v>32</v>
      </c>
      <c r="M47" s="127">
        <f t="shared" si="1"/>
        <v>1</v>
      </c>
    </row>
    <row r="48">
      <c r="A48" s="195">
        <v>47.0</v>
      </c>
      <c r="B48" s="196" t="s">
        <v>2470</v>
      </c>
      <c r="C48" s="197" t="s">
        <v>2526</v>
      </c>
      <c r="D48" s="198" t="s">
        <v>2523</v>
      </c>
      <c r="E48" s="196" t="s">
        <v>2527</v>
      </c>
      <c r="F48" s="110" t="s">
        <v>2528</v>
      </c>
      <c r="G48" s="199">
        <v>990.0</v>
      </c>
      <c r="H48" s="200"/>
      <c r="I48" s="200"/>
      <c r="L48" s="6">
        <f t="array" ref="L48">XLOOKUP(E48,INV!A:A,INV!K:K)</f>
        <v>32</v>
      </c>
      <c r="M48" s="127">
        <f t="shared" si="1"/>
        <v>1</v>
      </c>
    </row>
    <row r="49">
      <c r="A49" s="195">
        <v>48.0</v>
      </c>
      <c r="B49" s="196" t="s">
        <v>2470</v>
      </c>
      <c r="C49" s="197" t="s">
        <v>2529</v>
      </c>
      <c r="D49" s="198" t="s">
        <v>2523</v>
      </c>
      <c r="E49" s="196" t="s">
        <v>2530</v>
      </c>
      <c r="F49" s="196" t="s">
        <v>2531</v>
      </c>
      <c r="G49" s="199">
        <v>990.0</v>
      </c>
      <c r="H49" s="200"/>
      <c r="I49" s="200"/>
      <c r="L49" s="6">
        <f t="array" ref="L49">XLOOKUP(E49,INV!A:A,INV!K:K)</f>
        <v>32</v>
      </c>
      <c r="M49" s="127">
        <f t="shared" si="1"/>
        <v>1</v>
      </c>
    </row>
    <row r="50">
      <c r="A50" s="195">
        <v>49.0</v>
      </c>
      <c r="B50" s="196" t="s">
        <v>2470</v>
      </c>
      <c r="C50" s="197" t="s">
        <v>2532</v>
      </c>
      <c r="D50" s="198" t="s">
        <v>2523</v>
      </c>
      <c r="E50" s="196" t="s">
        <v>2533</v>
      </c>
      <c r="F50" s="196" t="s">
        <v>2534</v>
      </c>
      <c r="G50" s="199">
        <v>990.0</v>
      </c>
      <c r="H50" s="200"/>
      <c r="I50" s="200"/>
      <c r="L50" s="6">
        <f t="array" ref="L50">XLOOKUP(E50,INV!A:A,INV!K:K)</f>
        <v>32</v>
      </c>
      <c r="M50" s="127">
        <f t="shared" si="1"/>
        <v>1</v>
      </c>
    </row>
    <row r="51">
      <c r="A51" s="195">
        <v>50.0</v>
      </c>
      <c r="B51" s="196" t="s">
        <v>2470</v>
      </c>
      <c r="C51" s="197" t="s">
        <v>2535</v>
      </c>
      <c r="D51" s="198" t="s">
        <v>2523</v>
      </c>
      <c r="E51" s="196" t="s">
        <v>2536</v>
      </c>
      <c r="F51" s="196" t="s">
        <v>2537</v>
      </c>
      <c r="G51" s="199">
        <v>990.0</v>
      </c>
      <c r="H51" s="200"/>
      <c r="I51" s="200"/>
      <c r="L51" s="6">
        <f t="array" ref="L51">XLOOKUP(E51,INV!A:A,INV!K:K)</f>
        <v>32</v>
      </c>
      <c r="M51" s="127">
        <f t="shared" si="1"/>
        <v>1</v>
      </c>
    </row>
    <row r="52">
      <c r="A52" s="195">
        <v>51.0</v>
      </c>
      <c r="B52" s="196" t="s">
        <v>2470</v>
      </c>
      <c r="C52" s="197" t="s">
        <v>2538</v>
      </c>
      <c r="D52" s="198" t="s">
        <v>2539</v>
      </c>
      <c r="E52" s="196" t="s">
        <v>2540</v>
      </c>
      <c r="F52" s="196" t="s">
        <v>2541</v>
      </c>
      <c r="G52" s="199">
        <v>1125.0</v>
      </c>
      <c r="H52" s="200"/>
      <c r="I52" s="200"/>
      <c r="L52" s="6">
        <f t="array" ref="L52">XLOOKUP(E52,INV!A:A,INV!K:K)</f>
        <v>32</v>
      </c>
      <c r="M52" s="127">
        <f t="shared" si="1"/>
        <v>1</v>
      </c>
    </row>
    <row r="53">
      <c r="A53" s="195">
        <v>52.0</v>
      </c>
      <c r="B53" s="196" t="s">
        <v>2470</v>
      </c>
      <c r="C53" s="197" t="s">
        <v>2542</v>
      </c>
      <c r="D53" s="198" t="s">
        <v>2539</v>
      </c>
      <c r="E53" s="196" t="s">
        <v>2543</v>
      </c>
      <c r="F53" s="110" t="s">
        <v>2544</v>
      </c>
      <c r="G53" s="199">
        <v>1125.0</v>
      </c>
      <c r="H53" s="200"/>
      <c r="I53" s="200"/>
      <c r="L53" s="6">
        <f t="array" ref="L53">XLOOKUP(E53,INV!A:A,INV!K:K)</f>
        <v>32</v>
      </c>
      <c r="M53" s="127">
        <f t="shared" si="1"/>
        <v>1</v>
      </c>
    </row>
    <row r="54">
      <c r="A54" s="195">
        <v>53.0</v>
      </c>
      <c r="B54" s="196" t="s">
        <v>2470</v>
      </c>
      <c r="C54" s="197" t="s">
        <v>2545</v>
      </c>
      <c r="D54" s="198" t="s">
        <v>2539</v>
      </c>
      <c r="E54" s="196" t="s">
        <v>2546</v>
      </c>
      <c r="F54" s="196" t="s">
        <v>2547</v>
      </c>
      <c r="G54" s="199">
        <v>1125.0</v>
      </c>
      <c r="H54" s="200"/>
      <c r="I54" s="200"/>
      <c r="L54" s="6">
        <f t="array" ref="L54">XLOOKUP(E54,INV!A:A,INV!K:K)</f>
        <v>32</v>
      </c>
      <c r="M54" s="127">
        <f t="shared" si="1"/>
        <v>1</v>
      </c>
    </row>
    <row r="55">
      <c r="A55" s="195">
        <v>54.0</v>
      </c>
      <c r="B55" s="196" t="s">
        <v>2470</v>
      </c>
      <c r="C55" s="197" t="s">
        <v>2548</v>
      </c>
      <c r="D55" s="198" t="s">
        <v>2539</v>
      </c>
      <c r="E55" s="196" t="s">
        <v>2549</v>
      </c>
      <c r="F55" s="196" t="s">
        <v>2550</v>
      </c>
      <c r="G55" s="199">
        <v>1125.0</v>
      </c>
      <c r="H55" s="200"/>
      <c r="I55" s="200"/>
      <c r="L55" s="6">
        <f t="array" ref="L55">XLOOKUP(E55,INV!A:A,INV!K:K)</f>
        <v>32</v>
      </c>
      <c r="M55" s="127">
        <f t="shared" si="1"/>
        <v>1</v>
      </c>
    </row>
    <row r="56">
      <c r="A56" s="195">
        <v>55.0</v>
      </c>
      <c r="B56" s="196" t="s">
        <v>2470</v>
      </c>
      <c r="C56" s="197" t="s">
        <v>2551</v>
      </c>
      <c r="D56" s="198" t="s">
        <v>2552</v>
      </c>
      <c r="E56" s="196" t="s">
        <v>2553</v>
      </c>
      <c r="F56" s="196" t="s">
        <v>2554</v>
      </c>
      <c r="G56" s="199">
        <v>1125.0</v>
      </c>
      <c r="H56" s="200"/>
      <c r="I56" s="200"/>
      <c r="L56" s="6">
        <f t="array" ref="L56">XLOOKUP(E56,INV!A:A,INV!K:K)</f>
        <v>32</v>
      </c>
      <c r="M56" s="127">
        <f t="shared" si="1"/>
        <v>1</v>
      </c>
    </row>
    <row r="57">
      <c r="A57" s="195">
        <v>56.0</v>
      </c>
      <c r="B57" s="196" t="s">
        <v>2470</v>
      </c>
      <c r="C57" s="197" t="s">
        <v>2555</v>
      </c>
      <c r="D57" s="198" t="s">
        <v>2552</v>
      </c>
      <c r="E57" s="196" t="s">
        <v>2556</v>
      </c>
      <c r="F57" s="196" t="s">
        <v>2557</v>
      </c>
      <c r="G57" s="199">
        <v>1125.0</v>
      </c>
      <c r="H57" s="200"/>
      <c r="I57" s="200"/>
      <c r="L57" s="6">
        <f t="array" ref="L57">XLOOKUP(E57,INV!A:A,INV!K:K)</f>
        <v>32</v>
      </c>
      <c r="M57" s="127">
        <f t="shared" si="1"/>
        <v>1</v>
      </c>
    </row>
    <row r="58">
      <c r="A58" s="195">
        <v>57.0</v>
      </c>
      <c r="B58" s="196" t="s">
        <v>2470</v>
      </c>
      <c r="C58" s="197" t="s">
        <v>2558</v>
      </c>
      <c r="D58" s="198" t="s">
        <v>2552</v>
      </c>
      <c r="E58" s="196" t="s">
        <v>2559</v>
      </c>
      <c r="F58" s="196" t="s">
        <v>2560</v>
      </c>
      <c r="G58" s="199">
        <v>1125.0</v>
      </c>
      <c r="H58" s="200"/>
      <c r="I58" s="200"/>
      <c r="L58" s="6">
        <f t="array" ref="L58">XLOOKUP(E58,INV!A:A,INV!K:K)</f>
        <v>32</v>
      </c>
      <c r="M58" s="127">
        <f t="shared" si="1"/>
        <v>1</v>
      </c>
    </row>
    <row r="59">
      <c r="A59" s="195">
        <v>58.0</v>
      </c>
      <c r="B59" s="196" t="s">
        <v>2470</v>
      </c>
      <c r="C59" s="197" t="s">
        <v>2561</v>
      </c>
      <c r="D59" s="198" t="s">
        <v>2552</v>
      </c>
      <c r="E59" s="196" t="s">
        <v>2562</v>
      </c>
      <c r="F59" s="196" t="s">
        <v>2563</v>
      </c>
      <c r="G59" s="199">
        <v>1125.0</v>
      </c>
      <c r="H59" s="200"/>
      <c r="I59" s="200"/>
      <c r="L59" s="6">
        <f t="array" ref="L59">XLOOKUP(E59,INV!A:A,INV!K:K)</f>
        <v>32</v>
      </c>
      <c r="M59" s="127">
        <f t="shared" si="1"/>
        <v>1</v>
      </c>
    </row>
    <row r="60">
      <c r="A60" s="195">
        <v>59.0</v>
      </c>
      <c r="B60" s="196" t="s">
        <v>2470</v>
      </c>
      <c r="C60" s="197" t="s">
        <v>2564</v>
      </c>
      <c r="D60" s="198" t="s">
        <v>2565</v>
      </c>
      <c r="E60" s="196" t="s">
        <v>1090</v>
      </c>
      <c r="F60" s="196" t="s">
        <v>2566</v>
      </c>
      <c r="G60" s="199">
        <v>950.0</v>
      </c>
      <c r="H60" s="200"/>
      <c r="I60" s="200"/>
      <c r="L60" s="6">
        <f t="array" ref="L60">XLOOKUP(E60,INV!A:A,INV!K:K)</f>
        <v>32</v>
      </c>
      <c r="M60" s="127">
        <f t="shared" si="1"/>
        <v>1</v>
      </c>
    </row>
    <row r="61">
      <c r="A61" s="195">
        <v>60.0</v>
      </c>
      <c r="B61" s="196" t="s">
        <v>2470</v>
      </c>
      <c r="C61" s="197" t="s">
        <v>2567</v>
      </c>
      <c r="D61" s="198" t="s">
        <v>2565</v>
      </c>
      <c r="E61" s="196" t="s">
        <v>1092</v>
      </c>
      <c r="F61" s="196" t="s">
        <v>2568</v>
      </c>
      <c r="G61" s="199">
        <v>950.0</v>
      </c>
      <c r="H61" s="200"/>
      <c r="I61" s="200"/>
      <c r="L61" s="6">
        <f t="array" ref="L61">XLOOKUP(E61,INV!A:A,INV!K:K)</f>
        <v>32</v>
      </c>
      <c r="M61" s="127">
        <f t="shared" si="1"/>
        <v>1</v>
      </c>
    </row>
    <row r="62">
      <c r="A62" s="195">
        <v>61.0</v>
      </c>
      <c r="B62" s="196" t="s">
        <v>2470</v>
      </c>
      <c r="C62" s="197" t="s">
        <v>2569</v>
      </c>
      <c r="D62" s="198" t="s">
        <v>2565</v>
      </c>
      <c r="E62" s="196" t="s">
        <v>1094</v>
      </c>
      <c r="F62" s="196" t="s">
        <v>2570</v>
      </c>
      <c r="G62" s="199">
        <v>950.0</v>
      </c>
      <c r="H62" s="200"/>
      <c r="I62" s="200"/>
      <c r="L62" s="6">
        <f t="array" ref="L62">XLOOKUP(E62,INV!A:A,INV!K:K)</f>
        <v>32</v>
      </c>
      <c r="M62" s="127">
        <f t="shared" si="1"/>
        <v>1</v>
      </c>
    </row>
    <row r="63">
      <c r="A63" s="195">
        <v>62.0</v>
      </c>
      <c r="B63" s="196" t="s">
        <v>2470</v>
      </c>
      <c r="C63" s="197" t="s">
        <v>2571</v>
      </c>
      <c r="D63" s="198" t="s">
        <v>2565</v>
      </c>
      <c r="E63" s="196" t="s">
        <v>1088</v>
      </c>
      <c r="F63" s="196" t="s">
        <v>2572</v>
      </c>
      <c r="G63" s="199">
        <v>950.0</v>
      </c>
      <c r="H63" s="200"/>
      <c r="I63" s="200"/>
      <c r="L63" s="6">
        <f t="array" ref="L63">XLOOKUP(E63,INV!A:A,INV!K:K)</f>
        <v>32</v>
      </c>
      <c r="M63" s="127">
        <f t="shared" si="1"/>
        <v>1</v>
      </c>
    </row>
    <row r="64">
      <c r="A64" s="195">
        <v>63.0</v>
      </c>
      <c r="B64" s="196" t="s">
        <v>2470</v>
      </c>
      <c r="C64" s="197" t="s">
        <v>2573</v>
      </c>
      <c r="D64" s="198" t="s">
        <v>2574</v>
      </c>
      <c r="E64" s="196" t="s">
        <v>1082</v>
      </c>
      <c r="F64" s="196" t="s">
        <v>2575</v>
      </c>
      <c r="G64" s="199">
        <v>950.0</v>
      </c>
      <c r="H64" s="200"/>
      <c r="I64" s="200"/>
      <c r="L64" s="6">
        <f t="array" ref="L64">XLOOKUP(E64,INV!A:A,INV!K:K)</f>
        <v>32</v>
      </c>
      <c r="M64" s="127">
        <f t="shared" si="1"/>
        <v>1</v>
      </c>
    </row>
    <row r="65">
      <c r="A65" s="195">
        <v>64.0</v>
      </c>
      <c r="B65" s="196" t="s">
        <v>2470</v>
      </c>
      <c r="C65" s="197" t="s">
        <v>2576</v>
      </c>
      <c r="D65" s="198" t="s">
        <v>2574</v>
      </c>
      <c r="E65" s="196" t="s">
        <v>1084</v>
      </c>
      <c r="F65" s="196" t="s">
        <v>2577</v>
      </c>
      <c r="G65" s="199">
        <v>950.0</v>
      </c>
      <c r="H65" s="200"/>
      <c r="I65" s="200"/>
      <c r="L65" s="6">
        <f t="array" ref="L65">XLOOKUP(E65,INV!A:A,INV!K:K)</f>
        <v>32</v>
      </c>
      <c r="M65" s="127">
        <f t="shared" si="1"/>
        <v>1</v>
      </c>
    </row>
    <row r="66">
      <c r="A66" s="195">
        <v>65.0</v>
      </c>
      <c r="B66" s="196" t="s">
        <v>2470</v>
      </c>
      <c r="C66" s="197" t="s">
        <v>2578</v>
      </c>
      <c r="D66" s="198" t="s">
        <v>2574</v>
      </c>
      <c r="E66" s="196" t="s">
        <v>1086</v>
      </c>
      <c r="F66" s="196" t="s">
        <v>2579</v>
      </c>
      <c r="G66" s="199">
        <v>950.0</v>
      </c>
      <c r="H66" s="200"/>
      <c r="I66" s="200"/>
      <c r="L66" s="6">
        <f t="array" ref="L66">XLOOKUP(E66,INV!A:A,INV!K:K)</f>
        <v>32</v>
      </c>
      <c r="M66" s="127">
        <f t="shared" si="1"/>
        <v>1</v>
      </c>
    </row>
    <row r="67">
      <c r="A67" s="195">
        <v>66.0</v>
      </c>
      <c r="B67" s="196" t="s">
        <v>2470</v>
      </c>
      <c r="C67" s="197" t="s">
        <v>2580</v>
      </c>
      <c r="D67" s="198" t="s">
        <v>2574</v>
      </c>
      <c r="E67" s="196" t="s">
        <v>1080</v>
      </c>
      <c r="F67" s="196" t="s">
        <v>2581</v>
      </c>
      <c r="G67" s="199">
        <v>950.0</v>
      </c>
      <c r="H67" s="200"/>
      <c r="I67" s="200"/>
      <c r="L67" s="6">
        <f t="array" ref="L67">XLOOKUP(E67,INV!A:A,INV!K:K)</f>
        <v>32</v>
      </c>
      <c r="M67" s="127">
        <f t="shared" si="1"/>
        <v>1</v>
      </c>
    </row>
    <row r="68">
      <c r="A68" s="195">
        <v>67.0</v>
      </c>
      <c r="B68" s="196" t="s">
        <v>2470</v>
      </c>
      <c r="C68" s="197" t="s">
        <v>2582</v>
      </c>
      <c r="D68" s="198" t="s">
        <v>2574</v>
      </c>
      <c r="E68" s="196" t="s">
        <v>1078</v>
      </c>
      <c r="F68" s="196" t="s">
        <v>2583</v>
      </c>
      <c r="G68" s="199">
        <v>950.0</v>
      </c>
      <c r="H68" s="200"/>
      <c r="I68" s="200"/>
      <c r="L68" s="6">
        <f t="array" ref="L68">XLOOKUP(E68,INV!A:A,INV!K:K)</f>
        <v>32</v>
      </c>
      <c r="M68" s="127">
        <f t="shared" si="1"/>
        <v>1</v>
      </c>
    </row>
    <row r="69">
      <c r="A69" s="195">
        <v>68.0</v>
      </c>
      <c r="B69" s="196" t="s">
        <v>2470</v>
      </c>
      <c r="C69" s="197" t="s">
        <v>2584</v>
      </c>
      <c r="D69" s="198" t="s">
        <v>2585</v>
      </c>
      <c r="E69" s="196" t="s">
        <v>1027</v>
      </c>
      <c r="F69" s="196" t="s">
        <v>2586</v>
      </c>
      <c r="G69" s="199">
        <v>1265.0</v>
      </c>
      <c r="H69" s="200"/>
      <c r="I69" s="200"/>
      <c r="L69" s="6">
        <f t="array" ref="L69">XLOOKUP(E69,INV!A:A,INV!K:K)</f>
        <v>32</v>
      </c>
      <c r="M69" s="127">
        <f t="shared" si="1"/>
        <v>1</v>
      </c>
    </row>
    <row r="70">
      <c r="A70" s="195">
        <v>69.0</v>
      </c>
      <c r="B70" s="196" t="s">
        <v>2470</v>
      </c>
      <c r="C70" s="197" t="s">
        <v>2587</v>
      </c>
      <c r="D70" s="198" t="s">
        <v>2585</v>
      </c>
      <c r="E70" s="196" t="s">
        <v>1029</v>
      </c>
      <c r="F70" s="196" t="s">
        <v>2588</v>
      </c>
      <c r="G70" s="199">
        <v>1265.0</v>
      </c>
      <c r="H70" s="200"/>
      <c r="I70" s="200"/>
      <c r="L70" s="6">
        <f t="array" ref="L70">XLOOKUP(E70,INV!A:A,INV!K:K)</f>
        <v>32</v>
      </c>
      <c r="M70" s="127">
        <f t="shared" si="1"/>
        <v>1</v>
      </c>
    </row>
    <row r="71">
      <c r="A71" s="195">
        <v>70.0</v>
      </c>
      <c r="B71" s="196" t="s">
        <v>2470</v>
      </c>
      <c r="C71" s="197" t="s">
        <v>2589</v>
      </c>
      <c r="D71" s="198" t="s">
        <v>2585</v>
      </c>
      <c r="E71" s="196" t="s">
        <v>1031</v>
      </c>
      <c r="F71" s="196" t="s">
        <v>2590</v>
      </c>
      <c r="G71" s="199">
        <v>1265.0</v>
      </c>
      <c r="H71" s="200"/>
      <c r="I71" s="200"/>
      <c r="L71" s="6">
        <f t="array" ref="L71">XLOOKUP(E71,INV!A:A,INV!K:K)</f>
        <v>32</v>
      </c>
      <c r="M71" s="127">
        <f t="shared" si="1"/>
        <v>1</v>
      </c>
    </row>
    <row r="72">
      <c r="A72" s="195">
        <v>71.0</v>
      </c>
      <c r="B72" s="196" t="s">
        <v>2470</v>
      </c>
      <c r="C72" s="197" t="s">
        <v>2591</v>
      </c>
      <c r="D72" s="198" t="s">
        <v>2585</v>
      </c>
      <c r="E72" s="196" t="s">
        <v>1025</v>
      </c>
      <c r="F72" s="196" t="s">
        <v>2592</v>
      </c>
      <c r="G72" s="199">
        <v>1265.0</v>
      </c>
      <c r="H72" s="200"/>
      <c r="I72" s="200"/>
      <c r="L72" s="6">
        <f t="array" ref="L72">XLOOKUP(E72,INV!A:A,INV!K:K)</f>
        <v>32</v>
      </c>
      <c r="M72" s="127">
        <f t="shared" si="1"/>
        <v>1</v>
      </c>
    </row>
    <row r="73">
      <c r="A73" s="195">
        <v>72.0</v>
      </c>
      <c r="B73" s="196" t="s">
        <v>2470</v>
      </c>
      <c r="C73" s="197" t="s">
        <v>2593</v>
      </c>
      <c r="D73" s="198" t="s">
        <v>2594</v>
      </c>
      <c r="E73" s="196" t="s">
        <v>1070</v>
      </c>
      <c r="F73" s="196" t="s">
        <v>2595</v>
      </c>
      <c r="G73" s="199">
        <v>1030.0</v>
      </c>
      <c r="H73" s="200"/>
      <c r="I73" s="200"/>
      <c r="L73" s="6">
        <f t="array" ref="L73">XLOOKUP(E73,INV!A:A,INV!K:K)</f>
        <v>28</v>
      </c>
      <c r="M73" s="127">
        <f t="shared" si="1"/>
        <v>1</v>
      </c>
    </row>
    <row r="74">
      <c r="A74" s="195">
        <v>73.0</v>
      </c>
      <c r="B74" s="196" t="s">
        <v>2470</v>
      </c>
      <c r="C74" s="197" t="s">
        <v>2596</v>
      </c>
      <c r="D74" s="198" t="s">
        <v>2594</v>
      </c>
      <c r="E74" s="196" t="s">
        <v>1072</v>
      </c>
      <c r="F74" s="110" t="s">
        <v>2597</v>
      </c>
      <c r="G74" s="199">
        <v>1030.0</v>
      </c>
      <c r="H74" s="200"/>
      <c r="I74" s="200"/>
      <c r="L74" s="6">
        <f t="array" ref="L74">XLOOKUP(E74,INV!A:A,INV!K:K)</f>
        <v>28</v>
      </c>
      <c r="M74" s="127">
        <f t="shared" si="1"/>
        <v>1</v>
      </c>
    </row>
    <row r="75">
      <c r="A75" s="195">
        <v>74.0</v>
      </c>
      <c r="B75" s="196" t="s">
        <v>2470</v>
      </c>
      <c r="C75" s="197" t="s">
        <v>2598</v>
      </c>
      <c r="D75" s="198" t="s">
        <v>2594</v>
      </c>
      <c r="E75" s="196" t="s">
        <v>1074</v>
      </c>
      <c r="F75" s="110" t="s">
        <v>2599</v>
      </c>
      <c r="G75" s="199">
        <v>1030.0</v>
      </c>
      <c r="H75" s="200"/>
      <c r="I75" s="200"/>
      <c r="L75" s="6">
        <f t="array" ref="L75">XLOOKUP(E75,INV!A:A,INV!K:K)</f>
        <v>28</v>
      </c>
      <c r="M75" s="127">
        <f t="shared" si="1"/>
        <v>1</v>
      </c>
    </row>
    <row r="76">
      <c r="A76" s="195">
        <v>75.0</v>
      </c>
      <c r="B76" s="196" t="s">
        <v>2470</v>
      </c>
      <c r="C76" s="197" t="s">
        <v>2600</v>
      </c>
      <c r="D76" s="198" t="s">
        <v>2594</v>
      </c>
      <c r="E76" s="196" t="s">
        <v>1068</v>
      </c>
      <c r="F76" s="196" t="s">
        <v>2601</v>
      </c>
      <c r="G76" s="199">
        <v>1030.0</v>
      </c>
      <c r="H76" s="200"/>
      <c r="I76" s="200"/>
      <c r="L76" s="6">
        <f t="array" ref="L76">XLOOKUP(E76,INV!A:A,INV!K:K)</f>
        <v>28</v>
      </c>
      <c r="M76" s="127">
        <f t="shared" si="1"/>
        <v>1</v>
      </c>
    </row>
    <row r="77">
      <c r="A77" s="195">
        <v>76.0</v>
      </c>
      <c r="B77" s="196" t="s">
        <v>2470</v>
      </c>
      <c r="C77" s="197" t="s">
        <v>2602</v>
      </c>
      <c r="D77" s="198" t="s">
        <v>2594</v>
      </c>
      <c r="E77" s="196" t="s">
        <v>1066</v>
      </c>
      <c r="F77" s="110" t="s">
        <v>2603</v>
      </c>
      <c r="G77" s="199">
        <v>1030.0</v>
      </c>
      <c r="H77" s="200"/>
      <c r="I77" s="200"/>
      <c r="L77" s="6">
        <f t="array" ref="L77">XLOOKUP(E77,INV!A:A,INV!K:K)</f>
        <v>28</v>
      </c>
      <c r="M77" s="127">
        <f t="shared" si="1"/>
        <v>1</v>
      </c>
    </row>
    <row r="78">
      <c r="A78" s="195">
        <v>77.0</v>
      </c>
      <c r="B78" s="196" t="s">
        <v>2470</v>
      </c>
      <c r="C78" s="197" t="s">
        <v>2604</v>
      </c>
      <c r="D78" s="198" t="s">
        <v>2605</v>
      </c>
      <c r="E78" s="196" t="s">
        <v>2606</v>
      </c>
      <c r="F78" s="110" t="s">
        <v>2607</v>
      </c>
      <c r="G78" s="199">
        <v>1030.0</v>
      </c>
      <c r="H78" s="200"/>
      <c r="I78" s="200"/>
      <c r="L78" s="6">
        <f t="array" ref="L78">XLOOKUP(E78,INV!A:A,INV!K:K)</f>
        <v>28</v>
      </c>
      <c r="M78" s="127">
        <f t="shared" si="1"/>
        <v>1</v>
      </c>
    </row>
    <row r="79">
      <c r="A79" s="195">
        <v>78.0</v>
      </c>
      <c r="B79" s="196" t="s">
        <v>2470</v>
      </c>
      <c r="C79" s="197" t="s">
        <v>2608</v>
      </c>
      <c r="D79" s="198" t="s">
        <v>2605</v>
      </c>
      <c r="E79" s="196" t="s">
        <v>2609</v>
      </c>
      <c r="F79" s="196" t="s">
        <v>2610</v>
      </c>
      <c r="G79" s="199">
        <v>1030.0</v>
      </c>
      <c r="H79" s="200"/>
      <c r="I79" s="200"/>
      <c r="L79" s="6">
        <f t="array" ref="L79">XLOOKUP(E79,INV!A:A,INV!K:K)</f>
        <v>28</v>
      </c>
      <c r="M79" s="127">
        <f t="shared" si="1"/>
        <v>1</v>
      </c>
    </row>
    <row r="80">
      <c r="A80" s="195">
        <v>79.0</v>
      </c>
      <c r="B80" s="196" t="s">
        <v>2470</v>
      </c>
      <c r="C80" s="197" t="s">
        <v>2611</v>
      </c>
      <c r="D80" s="198" t="s">
        <v>2605</v>
      </c>
      <c r="E80" s="196" t="s">
        <v>1064</v>
      </c>
      <c r="F80" s="196" t="s">
        <v>2612</v>
      </c>
      <c r="G80" s="199">
        <v>1030.0</v>
      </c>
      <c r="H80" s="200"/>
      <c r="I80" s="200"/>
      <c r="L80" s="6">
        <f t="array" ref="L80">XLOOKUP(E80,INV!A:A,INV!K:K)</f>
        <v>28</v>
      </c>
      <c r="M80" s="127">
        <f t="shared" si="1"/>
        <v>1</v>
      </c>
    </row>
    <row r="81">
      <c r="A81" s="195">
        <v>80.0</v>
      </c>
      <c r="B81" s="196" t="s">
        <v>2470</v>
      </c>
      <c r="C81" s="197" t="s">
        <v>2613</v>
      </c>
      <c r="D81" s="198" t="s">
        <v>2605</v>
      </c>
      <c r="E81" s="196" t="s">
        <v>2614</v>
      </c>
      <c r="F81" s="196" t="s">
        <v>2615</v>
      </c>
      <c r="G81" s="199">
        <v>1030.0</v>
      </c>
      <c r="H81" s="200"/>
      <c r="I81" s="200"/>
      <c r="L81" s="6">
        <f t="array" ref="L81">XLOOKUP(E81,INV!A:A,INV!K:K)</f>
        <v>28</v>
      </c>
      <c r="M81" s="127">
        <f t="shared" si="1"/>
        <v>1</v>
      </c>
    </row>
    <row r="82">
      <c r="A82" s="195">
        <v>81.0</v>
      </c>
      <c r="B82" s="196" t="s">
        <v>2470</v>
      </c>
      <c r="C82" s="197" t="s">
        <v>2616</v>
      </c>
      <c r="D82" s="198" t="s">
        <v>2605</v>
      </c>
      <c r="E82" s="196" t="s">
        <v>2617</v>
      </c>
      <c r="F82" s="110" t="s">
        <v>2618</v>
      </c>
      <c r="G82" s="199">
        <v>1030.0</v>
      </c>
      <c r="H82" s="200"/>
      <c r="I82" s="200"/>
      <c r="L82" s="6">
        <f t="array" ref="L82">XLOOKUP(E82,INV!A:A,INV!K:K)</f>
        <v>28</v>
      </c>
      <c r="M82" s="127">
        <f t="shared" si="1"/>
        <v>1</v>
      </c>
    </row>
    <row r="83">
      <c r="A83" s="195">
        <v>82.0</v>
      </c>
      <c r="B83" s="196" t="s">
        <v>2470</v>
      </c>
      <c r="C83" s="197" t="s">
        <v>2619</v>
      </c>
      <c r="D83" s="198" t="s">
        <v>2620</v>
      </c>
      <c r="E83" s="196" t="s">
        <v>2621</v>
      </c>
      <c r="F83" s="110"/>
      <c r="G83" s="199">
        <v>1030.0</v>
      </c>
      <c r="H83" s="200"/>
      <c r="I83" s="200"/>
      <c r="L83" s="6" t="str">
        <f t="array" ref="L83">XLOOKUP(E83,INV!A:A,INV!K:K)</f>
        <v>#N/A</v>
      </c>
      <c r="M83" s="127" t="str">
        <f t="shared" si="1"/>
        <v>#N/A</v>
      </c>
    </row>
    <row r="84">
      <c r="A84" s="195">
        <v>83.0</v>
      </c>
      <c r="B84" s="196" t="s">
        <v>2470</v>
      </c>
      <c r="C84" s="197" t="s">
        <v>2622</v>
      </c>
      <c r="D84" s="198" t="s">
        <v>2620</v>
      </c>
      <c r="E84" s="196" t="s">
        <v>2623</v>
      </c>
      <c r="F84" s="110"/>
      <c r="G84" s="199">
        <v>1030.0</v>
      </c>
      <c r="H84" s="200"/>
      <c r="I84" s="200"/>
      <c r="L84" s="6" t="str">
        <f t="array" ref="L84">XLOOKUP(E84,INV!A:A,INV!K:K)</f>
        <v>#N/A</v>
      </c>
      <c r="M84" s="127" t="str">
        <f t="shared" si="1"/>
        <v>#N/A</v>
      </c>
    </row>
    <row r="85">
      <c r="A85" s="195">
        <v>84.0</v>
      </c>
      <c r="B85" s="196" t="s">
        <v>2470</v>
      </c>
      <c r="C85" s="197" t="s">
        <v>2624</v>
      </c>
      <c r="D85" s="198" t="s">
        <v>2620</v>
      </c>
      <c r="E85" s="196" t="s">
        <v>2625</v>
      </c>
      <c r="F85" s="110"/>
      <c r="G85" s="199">
        <v>1030.0</v>
      </c>
      <c r="H85" s="200"/>
      <c r="I85" s="200"/>
      <c r="L85" s="6" t="str">
        <f t="array" ref="L85">XLOOKUP(E85,INV!A:A,INV!K:K)</f>
        <v>#N/A</v>
      </c>
      <c r="M85" s="127" t="str">
        <f t="shared" si="1"/>
        <v>#N/A</v>
      </c>
    </row>
    <row r="86">
      <c r="A86" s="195">
        <v>85.0</v>
      </c>
      <c r="B86" s="196" t="s">
        <v>2470</v>
      </c>
      <c r="C86" s="197" t="s">
        <v>2626</v>
      </c>
      <c r="D86" s="198" t="s">
        <v>2620</v>
      </c>
      <c r="E86" s="196" t="s">
        <v>2627</v>
      </c>
      <c r="F86" s="110"/>
      <c r="G86" s="199">
        <v>1030.0</v>
      </c>
      <c r="H86" s="200"/>
      <c r="I86" s="200"/>
      <c r="L86" s="6" t="str">
        <f t="array" ref="L86">XLOOKUP(E86,INV!A:A,INV!K:K)</f>
        <v>#N/A</v>
      </c>
      <c r="M86" s="127" t="str">
        <f t="shared" si="1"/>
        <v>#N/A</v>
      </c>
    </row>
    <row r="87">
      <c r="A87" s="195">
        <v>86.0</v>
      </c>
      <c r="B87" s="196" t="s">
        <v>2470</v>
      </c>
      <c r="C87" s="197" t="s">
        <v>2628</v>
      </c>
      <c r="D87" s="198" t="s">
        <v>2629</v>
      </c>
      <c r="E87" s="196" t="s">
        <v>2630</v>
      </c>
      <c r="F87" s="110" t="s">
        <v>2631</v>
      </c>
      <c r="G87" s="199">
        <v>890.0</v>
      </c>
      <c r="H87" s="200"/>
      <c r="I87" s="200"/>
      <c r="L87" s="6">
        <f t="array" ref="L87">XLOOKUP(E87,INV!A:A,INV!K:K)</f>
        <v>26</v>
      </c>
      <c r="M87" s="127">
        <f t="shared" si="1"/>
        <v>1</v>
      </c>
    </row>
    <row r="88">
      <c r="A88" s="195">
        <v>87.0</v>
      </c>
      <c r="B88" s="196" t="s">
        <v>2470</v>
      </c>
      <c r="C88" s="197" t="s">
        <v>2632</v>
      </c>
      <c r="D88" s="198" t="s">
        <v>2629</v>
      </c>
      <c r="E88" s="196" t="s">
        <v>2633</v>
      </c>
      <c r="F88" s="110" t="s">
        <v>2634</v>
      </c>
      <c r="G88" s="199">
        <v>890.0</v>
      </c>
      <c r="H88" s="200"/>
      <c r="I88" s="200"/>
      <c r="L88" s="6">
        <f t="array" ref="L88">XLOOKUP(E88,INV!A:A,INV!K:K)</f>
        <v>26</v>
      </c>
      <c r="M88" s="127">
        <f t="shared" si="1"/>
        <v>1</v>
      </c>
    </row>
    <row r="89">
      <c r="A89" s="195">
        <v>88.0</v>
      </c>
      <c r="B89" s="196" t="s">
        <v>2470</v>
      </c>
      <c r="C89" s="197" t="s">
        <v>2635</v>
      </c>
      <c r="D89" s="198" t="s">
        <v>2629</v>
      </c>
      <c r="E89" s="196" t="s">
        <v>2636</v>
      </c>
      <c r="F89" s="110" t="s">
        <v>2637</v>
      </c>
      <c r="G89" s="199">
        <v>890.0</v>
      </c>
      <c r="H89" s="200"/>
      <c r="I89" s="200"/>
      <c r="L89" s="6">
        <f t="array" ref="L89">XLOOKUP(E89,INV!A:A,INV!K:K)</f>
        <v>26</v>
      </c>
      <c r="M89" s="127">
        <f t="shared" si="1"/>
        <v>1</v>
      </c>
    </row>
    <row r="90">
      <c r="A90" s="195">
        <v>89.0</v>
      </c>
      <c r="B90" s="196" t="s">
        <v>2470</v>
      </c>
      <c r="C90" s="197" t="s">
        <v>2638</v>
      </c>
      <c r="D90" s="198" t="s">
        <v>2629</v>
      </c>
      <c r="E90" s="196" t="s">
        <v>2639</v>
      </c>
      <c r="F90" s="110" t="s">
        <v>2640</v>
      </c>
      <c r="G90" s="199">
        <v>890.0</v>
      </c>
      <c r="H90" s="200"/>
      <c r="I90" s="200"/>
      <c r="L90" s="6">
        <f t="array" ref="L90">XLOOKUP(E90,INV!A:A,INV!K:K)</f>
        <v>26</v>
      </c>
      <c r="M90" s="127">
        <f t="shared" si="1"/>
        <v>1</v>
      </c>
    </row>
    <row r="91">
      <c r="A91" s="195">
        <v>90.0</v>
      </c>
      <c r="B91" s="196" t="s">
        <v>2470</v>
      </c>
      <c r="C91" s="197" t="s">
        <v>2641</v>
      </c>
      <c r="D91" s="198" t="s">
        <v>2642</v>
      </c>
      <c r="E91" s="196" t="s">
        <v>1041</v>
      </c>
      <c r="F91" s="110" t="s">
        <v>2643</v>
      </c>
      <c r="G91" s="199">
        <v>1125.0</v>
      </c>
      <c r="H91" s="200"/>
      <c r="I91" s="200"/>
      <c r="L91" s="6">
        <f t="array" ref="L91">XLOOKUP(E91,INV!A:A,INV!K:K)</f>
        <v>32</v>
      </c>
      <c r="M91" s="127">
        <f t="shared" si="1"/>
        <v>1</v>
      </c>
    </row>
    <row r="92">
      <c r="A92" s="195">
        <v>91.0</v>
      </c>
      <c r="B92" s="196" t="s">
        <v>2470</v>
      </c>
      <c r="C92" s="197" t="s">
        <v>2644</v>
      </c>
      <c r="D92" s="198" t="s">
        <v>2642</v>
      </c>
      <c r="E92" s="196" t="s">
        <v>1043</v>
      </c>
      <c r="F92" s="110" t="s">
        <v>2645</v>
      </c>
      <c r="G92" s="199">
        <v>1125.0</v>
      </c>
      <c r="H92" s="200"/>
      <c r="I92" s="200"/>
      <c r="L92" s="6">
        <f t="array" ref="L92">XLOOKUP(E92,INV!A:A,INV!K:K)</f>
        <v>32</v>
      </c>
      <c r="M92" s="127">
        <f t="shared" si="1"/>
        <v>1</v>
      </c>
    </row>
    <row r="93">
      <c r="A93" s="195">
        <v>92.0</v>
      </c>
      <c r="B93" s="196" t="s">
        <v>2470</v>
      </c>
      <c r="C93" s="197" t="s">
        <v>2646</v>
      </c>
      <c r="D93" s="198" t="s">
        <v>2642</v>
      </c>
      <c r="E93" s="196" t="s">
        <v>1045</v>
      </c>
      <c r="F93" s="110" t="s">
        <v>2647</v>
      </c>
      <c r="G93" s="199">
        <v>1125.0</v>
      </c>
      <c r="H93" s="200"/>
      <c r="I93" s="200"/>
      <c r="L93" s="6">
        <f t="array" ref="L93">XLOOKUP(E93,INV!A:A,INV!K:K)</f>
        <v>32</v>
      </c>
      <c r="M93" s="127">
        <f t="shared" si="1"/>
        <v>1</v>
      </c>
    </row>
    <row r="94">
      <c r="A94" s="195">
        <v>93.0</v>
      </c>
      <c r="B94" s="196" t="s">
        <v>2470</v>
      </c>
      <c r="C94" s="197" t="s">
        <v>2648</v>
      </c>
      <c r="D94" s="198" t="s">
        <v>2642</v>
      </c>
      <c r="E94" s="196" t="s">
        <v>1039</v>
      </c>
      <c r="F94" s="110" t="s">
        <v>2649</v>
      </c>
      <c r="G94" s="199">
        <v>1125.0</v>
      </c>
      <c r="H94" s="200"/>
      <c r="I94" s="200"/>
      <c r="L94" s="6">
        <f t="array" ref="L94">XLOOKUP(E94,INV!A:A,INV!K:K)</f>
        <v>32</v>
      </c>
      <c r="M94" s="127">
        <f t="shared" si="1"/>
        <v>1</v>
      </c>
    </row>
    <row r="95">
      <c r="A95" s="195">
        <v>94.0</v>
      </c>
      <c r="B95" s="196" t="s">
        <v>2470</v>
      </c>
      <c r="C95" s="197" t="s">
        <v>2650</v>
      </c>
      <c r="D95" s="198" t="s">
        <v>2651</v>
      </c>
      <c r="E95" s="196" t="s">
        <v>2652</v>
      </c>
      <c r="F95" s="110" t="s">
        <v>2653</v>
      </c>
      <c r="G95" s="199">
        <v>890.0</v>
      </c>
      <c r="H95" s="200"/>
      <c r="I95" s="200"/>
      <c r="L95" s="6">
        <f t="array" ref="L95">XLOOKUP(E95,INV!A:A,INV!K:K)</f>
        <v>18</v>
      </c>
      <c r="M95" s="127">
        <f t="shared" si="1"/>
        <v>1</v>
      </c>
    </row>
    <row r="96">
      <c r="A96" s="195">
        <v>95.0</v>
      </c>
      <c r="B96" s="196" t="s">
        <v>2470</v>
      </c>
      <c r="C96" s="197" t="s">
        <v>2654</v>
      </c>
      <c r="D96" s="198" t="s">
        <v>2651</v>
      </c>
      <c r="E96" s="196" t="s">
        <v>2655</v>
      </c>
      <c r="F96" s="110" t="s">
        <v>2656</v>
      </c>
      <c r="G96" s="199">
        <v>890.0</v>
      </c>
      <c r="H96" s="200"/>
      <c r="I96" s="200"/>
      <c r="L96" s="6">
        <f t="array" ref="L96">XLOOKUP(E96,INV!A:A,INV!K:K)</f>
        <v>18</v>
      </c>
      <c r="M96" s="127">
        <f t="shared" si="1"/>
        <v>1</v>
      </c>
    </row>
    <row r="97">
      <c r="A97" s="195">
        <v>96.0</v>
      </c>
      <c r="B97" s="196" t="s">
        <v>2470</v>
      </c>
      <c r="C97" s="197" t="s">
        <v>2657</v>
      </c>
      <c r="D97" s="198" t="s">
        <v>2651</v>
      </c>
      <c r="E97" s="196" t="s">
        <v>2658</v>
      </c>
      <c r="F97" s="110" t="s">
        <v>2659</v>
      </c>
      <c r="G97" s="199">
        <v>890.0</v>
      </c>
      <c r="H97" s="200"/>
      <c r="I97" s="200"/>
      <c r="L97" s="6">
        <f t="array" ref="L97">XLOOKUP(E97,INV!A:A,INV!K:K)</f>
        <v>18</v>
      </c>
      <c r="M97" s="127">
        <f t="shared" si="1"/>
        <v>1</v>
      </c>
    </row>
    <row r="98">
      <c r="A98" s="195">
        <v>97.0</v>
      </c>
      <c r="B98" s="196" t="s">
        <v>2470</v>
      </c>
      <c r="C98" s="197" t="s">
        <v>2660</v>
      </c>
      <c r="D98" s="198" t="s">
        <v>2651</v>
      </c>
      <c r="E98" s="196" t="s">
        <v>2661</v>
      </c>
      <c r="F98" s="196" t="s">
        <v>2662</v>
      </c>
      <c r="G98" s="199">
        <v>890.0</v>
      </c>
      <c r="H98" s="200"/>
      <c r="I98" s="200"/>
      <c r="L98" s="6">
        <f t="array" ref="L98">XLOOKUP(E98,INV!A:A,INV!K:K)</f>
        <v>18</v>
      </c>
      <c r="M98" s="127">
        <f t="shared" si="1"/>
        <v>1</v>
      </c>
    </row>
    <row r="99">
      <c r="A99" s="195">
        <v>98.0</v>
      </c>
      <c r="B99" s="196" t="s">
        <v>2470</v>
      </c>
      <c r="C99" s="197" t="s">
        <v>2663</v>
      </c>
      <c r="D99" s="198" t="s">
        <v>2651</v>
      </c>
      <c r="E99" s="196" t="s">
        <v>2664</v>
      </c>
      <c r="F99" s="196" t="s">
        <v>2665</v>
      </c>
      <c r="G99" s="199">
        <v>890.0</v>
      </c>
      <c r="H99" s="200"/>
      <c r="I99" s="200"/>
      <c r="L99" s="6">
        <f t="array" ref="L99">XLOOKUP(E99,INV!A:A,INV!K:K)</f>
        <v>18</v>
      </c>
      <c r="M99" s="127">
        <f t="shared" si="1"/>
        <v>1</v>
      </c>
    </row>
    <row r="100">
      <c r="A100" s="195">
        <v>99.0</v>
      </c>
      <c r="B100" s="196" t="s">
        <v>2470</v>
      </c>
      <c r="C100" s="197" t="s">
        <v>2666</v>
      </c>
      <c r="D100" s="198" t="s">
        <v>2651</v>
      </c>
      <c r="E100" s="196" t="s">
        <v>2667</v>
      </c>
      <c r="F100" s="110" t="s">
        <v>2668</v>
      </c>
      <c r="G100" s="199">
        <v>890.0</v>
      </c>
      <c r="H100" s="200"/>
      <c r="I100" s="200"/>
      <c r="L100" s="6">
        <f t="array" ref="L100">XLOOKUP(E100,INV!A:A,INV!K:K)</f>
        <v>18</v>
      </c>
      <c r="M100" s="127">
        <f t="shared" si="1"/>
        <v>1</v>
      </c>
    </row>
    <row r="101">
      <c r="A101" s="195">
        <v>100.0</v>
      </c>
      <c r="B101" s="196" t="s">
        <v>2470</v>
      </c>
      <c r="C101" s="197" t="s">
        <v>2669</v>
      </c>
      <c r="D101" s="198" t="s">
        <v>2670</v>
      </c>
      <c r="E101" s="196" t="s">
        <v>1101</v>
      </c>
      <c r="F101" s="196" t="s">
        <v>2671</v>
      </c>
      <c r="G101" s="199">
        <v>890.0</v>
      </c>
      <c r="H101" s="200"/>
      <c r="I101" s="200"/>
      <c r="L101" s="6">
        <f t="array" ref="L101">XLOOKUP(E101,INV!A:A,INV!K:K)</f>
        <v>26</v>
      </c>
      <c r="M101" s="127">
        <f t="shared" si="1"/>
        <v>1</v>
      </c>
    </row>
    <row r="102">
      <c r="A102" s="195">
        <v>101.0</v>
      </c>
      <c r="B102" s="196" t="s">
        <v>2470</v>
      </c>
      <c r="C102" s="197" t="s">
        <v>2672</v>
      </c>
      <c r="D102" s="198" t="s">
        <v>2670</v>
      </c>
      <c r="E102" s="196" t="s">
        <v>1103</v>
      </c>
      <c r="F102" s="110" t="s">
        <v>2673</v>
      </c>
      <c r="G102" s="199">
        <v>890.0</v>
      </c>
      <c r="H102" s="200"/>
      <c r="I102" s="200"/>
      <c r="L102" s="6">
        <f t="array" ref="L102">XLOOKUP(E102,INV!A:A,INV!K:K)</f>
        <v>26</v>
      </c>
      <c r="M102" s="127">
        <f t="shared" si="1"/>
        <v>1</v>
      </c>
    </row>
    <row r="103">
      <c r="A103" s="195">
        <v>102.0</v>
      </c>
      <c r="B103" s="196" t="s">
        <v>2470</v>
      </c>
      <c r="C103" s="197" t="s">
        <v>2674</v>
      </c>
      <c r="D103" s="198" t="s">
        <v>2670</v>
      </c>
      <c r="E103" s="196" t="s">
        <v>1105</v>
      </c>
      <c r="F103" s="110" t="s">
        <v>2675</v>
      </c>
      <c r="G103" s="199">
        <v>890.0</v>
      </c>
      <c r="H103" s="200"/>
      <c r="I103" s="200"/>
      <c r="L103" s="6">
        <f t="array" ref="L103">XLOOKUP(E103,INV!A:A,INV!K:K)</f>
        <v>26</v>
      </c>
      <c r="M103" s="127">
        <f t="shared" si="1"/>
        <v>1</v>
      </c>
    </row>
    <row r="104">
      <c r="A104" s="195">
        <v>103.0</v>
      </c>
      <c r="B104" s="196" t="s">
        <v>2470</v>
      </c>
      <c r="C104" s="197" t="s">
        <v>2676</v>
      </c>
      <c r="D104" s="198" t="s">
        <v>2670</v>
      </c>
      <c r="E104" s="196" t="s">
        <v>1099</v>
      </c>
      <c r="F104" s="196" t="s">
        <v>2677</v>
      </c>
      <c r="G104" s="199">
        <v>890.0</v>
      </c>
      <c r="H104" s="200"/>
      <c r="I104" s="200"/>
      <c r="L104" s="6">
        <f t="array" ref="L104">XLOOKUP(E104,INV!A:A,INV!K:K)</f>
        <v>26</v>
      </c>
      <c r="M104" s="127">
        <f t="shared" si="1"/>
        <v>1</v>
      </c>
    </row>
    <row r="105">
      <c r="A105" s="195">
        <v>104.0</v>
      </c>
      <c r="B105" s="196" t="s">
        <v>2470</v>
      </c>
      <c r="C105" s="197" t="s">
        <v>2678</v>
      </c>
      <c r="D105" s="198" t="s">
        <v>2670</v>
      </c>
      <c r="E105" s="196" t="s">
        <v>2679</v>
      </c>
      <c r="F105" s="110" t="s">
        <v>2680</v>
      </c>
      <c r="G105" s="199">
        <v>890.0</v>
      </c>
      <c r="H105" s="200"/>
      <c r="I105" s="200"/>
      <c r="L105" s="6">
        <f t="array" ref="L105">XLOOKUP(E105,INV!A:A,INV!K:K)</f>
        <v>26</v>
      </c>
      <c r="M105" s="127">
        <f t="shared" si="1"/>
        <v>1</v>
      </c>
    </row>
    <row r="106">
      <c r="A106" s="195">
        <v>105.0</v>
      </c>
      <c r="B106" s="196" t="s">
        <v>2470</v>
      </c>
      <c r="C106" s="197" t="s">
        <v>2681</v>
      </c>
      <c r="D106" s="198" t="s">
        <v>2670</v>
      </c>
      <c r="E106" s="196" t="s">
        <v>2682</v>
      </c>
      <c r="F106" s="110" t="s">
        <v>2683</v>
      </c>
      <c r="G106" s="199">
        <v>890.0</v>
      </c>
      <c r="H106" s="200"/>
      <c r="I106" s="200"/>
      <c r="L106" s="6">
        <f t="array" ref="L106">XLOOKUP(E106,INV!A:A,INV!K:K)</f>
        <v>26</v>
      </c>
      <c r="M106" s="127">
        <f t="shared" si="1"/>
        <v>1</v>
      </c>
    </row>
    <row r="107">
      <c r="A107" s="195">
        <v>106.0</v>
      </c>
      <c r="B107" s="196" t="s">
        <v>2470</v>
      </c>
      <c r="C107" s="197" t="s">
        <v>2684</v>
      </c>
      <c r="D107" s="198" t="s">
        <v>2685</v>
      </c>
      <c r="E107" s="196" t="s">
        <v>2686</v>
      </c>
      <c r="F107" s="110" t="s">
        <v>2687</v>
      </c>
      <c r="G107" s="199">
        <v>890.0</v>
      </c>
      <c r="H107" s="200"/>
      <c r="I107" s="200"/>
      <c r="L107" s="6">
        <f t="array" ref="L107">XLOOKUP(E107,INV!A:A,INV!K:K)</f>
        <v>15</v>
      </c>
      <c r="M107" s="127">
        <f t="shared" si="1"/>
        <v>1</v>
      </c>
    </row>
    <row r="108">
      <c r="A108" s="195">
        <v>107.0</v>
      </c>
      <c r="B108" s="196" t="s">
        <v>2470</v>
      </c>
      <c r="C108" s="197" t="s">
        <v>2688</v>
      </c>
      <c r="D108" s="198" t="s">
        <v>2685</v>
      </c>
      <c r="E108" s="196" t="s">
        <v>2689</v>
      </c>
      <c r="F108" s="110" t="s">
        <v>2690</v>
      </c>
      <c r="G108" s="199">
        <v>890.0</v>
      </c>
      <c r="H108" s="200"/>
      <c r="I108" s="200"/>
      <c r="L108" s="6">
        <f t="array" ref="L108">XLOOKUP(E108,INV!A:A,INV!K:K)</f>
        <v>15</v>
      </c>
      <c r="M108" s="127">
        <f t="shared" si="1"/>
        <v>1</v>
      </c>
    </row>
    <row r="109">
      <c r="A109" s="195">
        <v>108.0</v>
      </c>
      <c r="B109" s="196" t="s">
        <v>2470</v>
      </c>
      <c r="C109" s="197" t="s">
        <v>2691</v>
      </c>
      <c r="D109" s="198" t="s">
        <v>2685</v>
      </c>
      <c r="E109" s="196" t="s">
        <v>2692</v>
      </c>
      <c r="F109" s="110" t="s">
        <v>2693</v>
      </c>
      <c r="G109" s="199">
        <v>890.0</v>
      </c>
      <c r="H109" s="200"/>
      <c r="I109" s="200"/>
      <c r="L109" s="6">
        <f t="array" ref="L109">XLOOKUP(E109,INV!A:A,INV!K:K)</f>
        <v>15</v>
      </c>
      <c r="M109" s="127">
        <f t="shared" si="1"/>
        <v>1</v>
      </c>
    </row>
    <row r="110">
      <c r="A110" s="195">
        <v>109.0</v>
      </c>
      <c r="B110" s="196" t="s">
        <v>2470</v>
      </c>
      <c r="C110" s="197" t="s">
        <v>2694</v>
      </c>
      <c r="D110" s="198" t="s">
        <v>2685</v>
      </c>
      <c r="E110" s="196" t="s">
        <v>2695</v>
      </c>
      <c r="F110" s="110" t="s">
        <v>2696</v>
      </c>
      <c r="G110" s="199">
        <v>890.0</v>
      </c>
      <c r="H110" s="200"/>
      <c r="I110" s="200"/>
      <c r="L110" s="6">
        <f t="array" ref="L110">XLOOKUP(E110,INV!A:A,INV!K:K)</f>
        <v>15</v>
      </c>
      <c r="M110" s="127">
        <f t="shared" si="1"/>
        <v>1</v>
      </c>
    </row>
    <row r="111">
      <c r="A111" s="195">
        <v>110.0</v>
      </c>
      <c r="B111" s="196" t="s">
        <v>2470</v>
      </c>
      <c r="C111" s="197" t="s">
        <v>2697</v>
      </c>
      <c r="D111" s="198" t="s">
        <v>2685</v>
      </c>
      <c r="E111" s="196" t="s">
        <v>2698</v>
      </c>
      <c r="F111" s="196" t="s">
        <v>2699</v>
      </c>
      <c r="G111" s="199">
        <v>890.0</v>
      </c>
      <c r="H111" s="200"/>
      <c r="I111" s="200"/>
      <c r="L111" s="6">
        <f t="array" ref="L111">XLOOKUP(E111,INV!A:A,INV!K:K)</f>
        <v>15</v>
      </c>
      <c r="M111" s="127">
        <f t="shared" si="1"/>
        <v>1</v>
      </c>
    </row>
    <row r="112">
      <c r="A112" s="195">
        <v>111.0</v>
      </c>
      <c r="B112" s="196" t="s">
        <v>2470</v>
      </c>
      <c r="C112" s="197" t="s">
        <v>2700</v>
      </c>
      <c r="D112" s="198" t="s">
        <v>2701</v>
      </c>
      <c r="E112" s="196" t="s">
        <v>2702</v>
      </c>
      <c r="F112" s="196" t="s">
        <v>2703</v>
      </c>
      <c r="G112" s="199">
        <v>890.0</v>
      </c>
      <c r="H112" s="200"/>
      <c r="I112" s="200"/>
      <c r="L112" s="6">
        <f t="array" ref="L112">XLOOKUP(E112,INV!A:A,INV!K:K)</f>
        <v>15</v>
      </c>
      <c r="M112" s="127">
        <f t="shared" si="1"/>
        <v>1</v>
      </c>
    </row>
    <row r="113">
      <c r="A113" s="195">
        <v>112.0</v>
      </c>
      <c r="B113" s="196" t="s">
        <v>2470</v>
      </c>
      <c r="C113" s="197" t="s">
        <v>2704</v>
      </c>
      <c r="D113" s="198" t="s">
        <v>2701</v>
      </c>
      <c r="E113" s="196" t="s">
        <v>2705</v>
      </c>
      <c r="F113" s="196" t="s">
        <v>2706</v>
      </c>
      <c r="G113" s="199">
        <v>890.0</v>
      </c>
      <c r="H113" s="200"/>
      <c r="I113" s="200"/>
      <c r="L113" s="6">
        <f t="array" ref="L113">XLOOKUP(E113,INV!A:A,INV!K:K)</f>
        <v>15</v>
      </c>
      <c r="M113" s="127">
        <f t="shared" si="1"/>
        <v>1</v>
      </c>
    </row>
    <row r="114">
      <c r="A114" s="195">
        <v>113.0</v>
      </c>
      <c r="B114" s="196" t="s">
        <v>2470</v>
      </c>
      <c r="C114" s="197" t="s">
        <v>2707</v>
      </c>
      <c r="D114" s="198" t="s">
        <v>2701</v>
      </c>
      <c r="E114" s="196" t="s">
        <v>2708</v>
      </c>
      <c r="F114" s="196" t="s">
        <v>2709</v>
      </c>
      <c r="G114" s="199">
        <v>890.0</v>
      </c>
      <c r="H114" s="200"/>
      <c r="I114" s="200"/>
      <c r="L114" s="6">
        <f t="array" ref="L114">XLOOKUP(E114,INV!A:A,INV!K:K)</f>
        <v>15</v>
      </c>
      <c r="M114" s="127">
        <f t="shared" si="1"/>
        <v>1</v>
      </c>
    </row>
    <row r="115">
      <c r="A115" s="195">
        <v>114.0</v>
      </c>
      <c r="B115" s="196" t="s">
        <v>2470</v>
      </c>
      <c r="C115" s="197" t="s">
        <v>2710</v>
      </c>
      <c r="D115" s="198" t="s">
        <v>2701</v>
      </c>
      <c r="E115" s="196" t="s">
        <v>2711</v>
      </c>
      <c r="F115" s="196" t="s">
        <v>2712</v>
      </c>
      <c r="G115" s="199">
        <v>890.0</v>
      </c>
      <c r="H115" s="200"/>
      <c r="I115" s="200"/>
      <c r="L115" s="6">
        <f t="array" ref="L115">XLOOKUP(E115,INV!A:A,INV!K:K)</f>
        <v>15</v>
      </c>
      <c r="M115" s="127">
        <f t="shared" si="1"/>
        <v>1</v>
      </c>
    </row>
    <row r="116">
      <c r="A116" s="195">
        <v>115.0</v>
      </c>
      <c r="B116" s="196" t="s">
        <v>2470</v>
      </c>
      <c r="C116" s="197" t="s">
        <v>2713</v>
      </c>
      <c r="D116" s="198" t="s">
        <v>2701</v>
      </c>
      <c r="E116" s="196" t="s">
        <v>2714</v>
      </c>
      <c r="F116" s="196" t="s">
        <v>2715</v>
      </c>
      <c r="G116" s="199">
        <v>890.0</v>
      </c>
      <c r="H116" s="200"/>
      <c r="I116" s="200"/>
      <c r="L116" s="6">
        <f t="array" ref="L116">XLOOKUP(E116,INV!A:A,INV!K:K)</f>
        <v>15</v>
      </c>
      <c r="M116" s="127">
        <f t="shared" si="1"/>
        <v>1</v>
      </c>
    </row>
    <row r="117">
      <c r="A117" s="195">
        <v>116.0</v>
      </c>
      <c r="B117" s="196" t="s">
        <v>2470</v>
      </c>
      <c r="C117" s="197" t="s">
        <v>2716</v>
      </c>
      <c r="D117" s="198" t="s">
        <v>2701</v>
      </c>
      <c r="E117" s="196" t="s">
        <v>2717</v>
      </c>
      <c r="F117" s="196" t="s">
        <v>2718</v>
      </c>
      <c r="G117" s="199">
        <v>890.0</v>
      </c>
      <c r="H117" s="200"/>
      <c r="I117" s="200"/>
      <c r="L117" s="6">
        <f t="array" ref="L117">XLOOKUP(E117,INV!A:A,INV!K:K)</f>
        <v>15</v>
      </c>
      <c r="M117" s="127">
        <f t="shared" si="1"/>
        <v>1</v>
      </c>
    </row>
    <row r="118">
      <c r="A118" s="195">
        <v>117.0</v>
      </c>
      <c r="B118" s="196" t="s">
        <v>2470</v>
      </c>
      <c r="C118" s="197" t="s">
        <v>2719</v>
      </c>
      <c r="D118" s="198" t="s">
        <v>2720</v>
      </c>
      <c r="E118" s="196" t="s">
        <v>2721</v>
      </c>
      <c r="F118" s="196" t="s">
        <v>2722</v>
      </c>
      <c r="G118" s="199">
        <v>1030.0</v>
      </c>
      <c r="H118" s="200"/>
      <c r="I118" s="200"/>
      <c r="L118" s="6">
        <f t="array" ref="L118">XLOOKUP(E118,INV!A:A,INV!K:K)</f>
        <v>29</v>
      </c>
      <c r="M118" s="127">
        <f t="shared" si="1"/>
        <v>1</v>
      </c>
    </row>
    <row r="119">
      <c r="A119" s="195">
        <v>118.0</v>
      </c>
      <c r="B119" s="196" t="s">
        <v>2470</v>
      </c>
      <c r="C119" s="197" t="s">
        <v>2723</v>
      </c>
      <c r="D119" s="198" t="s">
        <v>2720</v>
      </c>
      <c r="E119" s="196" t="s">
        <v>2724</v>
      </c>
      <c r="F119" s="196" t="s">
        <v>2725</v>
      </c>
      <c r="G119" s="199">
        <v>1030.0</v>
      </c>
      <c r="H119" s="200"/>
      <c r="I119" s="200"/>
      <c r="L119" s="6">
        <f t="array" ref="L119">XLOOKUP(E119,INV!A:A,INV!K:K)</f>
        <v>29</v>
      </c>
      <c r="M119" s="127">
        <f t="shared" si="1"/>
        <v>1</v>
      </c>
    </row>
    <row r="120">
      <c r="A120" s="195">
        <v>119.0</v>
      </c>
      <c r="B120" s="196" t="s">
        <v>2470</v>
      </c>
      <c r="C120" s="197" t="s">
        <v>2726</v>
      </c>
      <c r="D120" s="198" t="s">
        <v>2720</v>
      </c>
      <c r="E120" s="196" t="s">
        <v>2727</v>
      </c>
      <c r="F120" s="196" t="s">
        <v>2728</v>
      </c>
      <c r="G120" s="199">
        <v>1030.0</v>
      </c>
      <c r="H120" s="200"/>
      <c r="I120" s="200"/>
      <c r="L120" s="6">
        <f t="array" ref="L120">XLOOKUP(E120,INV!A:A,INV!K:K)</f>
        <v>29</v>
      </c>
      <c r="M120" s="127">
        <f t="shared" si="1"/>
        <v>1</v>
      </c>
    </row>
    <row r="121">
      <c r="A121" s="195">
        <v>120.0</v>
      </c>
      <c r="B121" s="196" t="s">
        <v>2470</v>
      </c>
      <c r="C121" s="197" t="s">
        <v>2729</v>
      </c>
      <c r="D121" s="198" t="s">
        <v>2720</v>
      </c>
      <c r="E121" s="196" t="s">
        <v>2730</v>
      </c>
      <c r="F121" s="196" t="s">
        <v>2731</v>
      </c>
      <c r="G121" s="199">
        <v>1030.0</v>
      </c>
      <c r="H121" s="200"/>
      <c r="I121" s="200"/>
      <c r="L121" s="6">
        <f t="array" ref="L121">XLOOKUP(E121,INV!A:A,INV!K:K)</f>
        <v>29</v>
      </c>
      <c r="M121" s="127">
        <f t="shared" si="1"/>
        <v>1</v>
      </c>
    </row>
    <row r="122">
      <c r="A122" s="195">
        <v>121.0</v>
      </c>
      <c r="B122" s="196" t="s">
        <v>2470</v>
      </c>
      <c r="C122" s="197" t="s">
        <v>2732</v>
      </c>
      <c r="D122" s="198" t="s">
        <v>2720</v>
      </c>
      <c r="E122" s="196" t="s">
        <v>2733</v>
      </c>
      <c r="F122" s="196" t="s">
        <v>2734</v>
      </c>
      <c r="G122" s="199">
        <v>1030.0</v>
      </c>
      <c r="H122" s="200"/>
      <c r="I122" s="200"/>
      <c r="L122" s="6">
        <f t="array" ref="L122">XLOOKUP(E122,INV!A:A,INV!K:K)</f>
        <v>29</v>
      </c>
      <c r="M122" s="127">
        <f t="shared" si="1"/>
        <v>1</v>
      </c>
    </row>
    <row r="123">
      <c r="A123" s="195">
        <v>122.0</v>
      </c>
      <c r="B123" s="196" t="s">
        <v>2470</v>
      </c>
      <c r="C123" s="197" t="s">
        <v>2735</v>
      </c>
      <c r="D123" s="198" t="s">
        <v>2720</v>
      </c>
      <c r="E123" s="196" t="s">
        <v>2736</v>
      </c>
      <c r="F123" s="196" t="s">
        <v>2737</v>
      </c>
      <c r="G123" s="199">
        <v>1030.0</v>
      </c>
      <c r="H123" s="200"/>
      <c r="I123" s="200"/>
      <c r="L123" s="6">
        <f t="array" ref="L123">XLOOKUP(E123,INV!A:A,INV!K:K)</f>
        <v>29</v>
      </c>
      <c r="M123" s="127">
        <f t="shared" si="1"/>
        <v>1</v>
      </c>
    </row>
    <row r="124">
      <c r="A124" s="195">
        <v>123.0</v>
      </c>
      <c r="B124" s="196" t="s">
        <v>2470</v>
      </c>
      <c r="C124" s="197" t="s">
        <v>2738</v>
      </c>
      <c r="D124" s="198" t="s">
        <v>2739</v>
      </c>
      <c r="E124" s="196" t="s">
        <v>2740</v>
      </c>
      <c r="F124" s="196" t="s">
        <v>2741</v>
      </c>
      <c r="G124" s="199">
        <v>1030.0</v>
      </c>
      <c r="H124" s="200"/>
      <c r="I124" s="200"/>
      <c r="L124" s="6">
        <f t="array" ref="L124">XLOOKUP(E124,INV!A:A,INV!K:K)</f>
        <v>29</v>
      </c>
      <c r="M124" s="127">
        <f t="shared" si="1"/>
        <v>1</v>
      </c>
    </row>
    <row r="125">
      <c r="A125" s="195">
        <v>124.0</v>
      </c>
      <c r="B125" s="196" t="s">
        <v>2470</v>
      </c>
      <c r="C125" s="197" t="s">
        <v>2742</v>
      </c>
      <c r="D125" s="198" t="s">
        <v>2739</v>
      </c>
      <c r="E125" s="196" t="s">
        <v>2743</v>
      </c>
      <c r="F125" s="196" t="s">
        <v>2744</v>
      </c>
      <c r="G125" s="199">
        <v>1030.0</v>
      </c>
      <c r="H125" s="200"/>
      <c r="I125" s="200"/>
      <c r="L125" s="6">
        <f t="array" ref="L125">XLOOKUP(E125,INV!A:A,INV!K:K)</f>
        <v>29</v>
      </c>
      <c r="M125" s="127">
        <f t="shared" si="1"/>
        <v>1</v>
      </c>
    </row>
    <row r="126">
      <c r="A126" s="195">
        <v>125.0</v>
      </c>
      <c r="B126" s="196" t="s">
        <v>2470</v>
      </c>
      <c r="C126" s="197" t="s">
        <v>2745</v>
      </c>
      <c r="D126" s="198" t="s">
        <v>2739</v>
      </c>
      <c r="E126" s="196" t="s">
        <v>2746</v>
      </c>
      <c r="F126" s="196" t="s">
        <v>2747</v>
      </c>
      <c r="G126" s="199">
        <v>1030.0</v>
      </c>
      <c r="H126" s="200"/>
      <c r="I126" s="200"/>
      <c r="L126" s="6">
        <f t="array" ref="L126">XLOOKUP(E126,INV!A:A,INV!K:K)</f>
        <v>29</v>
      </c>
      <c r="M126" s="127">
        <f t="shared" si="1"/>
        <v>1</v>
      </c>
    </row>
    <row r="127">
      <c r="A127" s="195">
        <v>126.0</v>
      </c>
      <c r="B127" s="196" t="s">
        <v>2470</v>
      </c>
      <c r="C127" s="197" t="s">
        <v>2748</v>
      </c>
      <c r="D127" s="198" t="s">
        <v>2739</v>
      </c>
      <c r="E127" s="196" t="s">
        <v>2749</v>
      </c>
      <c r="F127" s="196" t="s">
        <v>2750</v>
      </c>
      <c r="G127" s="199">
        <v>1030.0</v>
      </c>
      <c r="H127" s="200"/>
      <c r="I127" s="200"/>
      <c r="L127" s="6">
        <f t="array" ref="L127">XLOOKUP(E127,INV!A:A,INV!K:K)</f>
        <v>29</v>
      </c>
      <c r="M127" s="127">
        <f t="shared" si="1"/>
        <v>1</v>
      </c>
    </row>
    <row r="128">
      <c r="A128" s="195">
        <v>127.0</v>
      </c>
      <c r="B128" s="196" t="s">
        <v>2470</v>
      </c>
      <c r="C128" s="197" t="s">
        <v>2751</v>
      </c>
      <c r="D128" s="198" t="s">
        <v>2739</v>
      </c>
      <c r="E128" s="196" t="s">
        <v>2752</v>
      </c>
      <c r="F128" s="196" t="s">
        <v>2753</v>
      </c>
      <c r="G128" s="199">
        <v>1030.0</v>
      </c>
      <c r="H128" s="200"/>
      <c r="I128" s="200"/>
      <c r="L128" s="6">
        <f t="array" ref="L128">XLOOKUP(E128,INV!A:A,INV!K:K)</f>
        <v>29</v>
      </c>
      <c r="M128" s="127">
        <f t="shared" si="1"/>
        <v>1</v>
      </c>
    </row>
    <row r="129">
      <c r="A129" s="195">
        <v>128.0</v>
      </c>
      <c r="B129" s="196" t="s">
        <v>2470</v>
      </c>
      <c r="C129" s="197" t="s">
        <v>2754</v>
      </c>
      <c r="D129" s="198" t="s">
        <v>2739</v>
      </c>
      <c r="E129" s="196" t="s">
        <v>2755</v>
      </c>
      <c r="F129" s="196" t="s">
        <v>2756</v>
      </c>
      <c r="G129" s="199">
        <v>1030.0</v>
      </c>
      <c r="H129" s="200"/>
      <c r="I129" s="200"/>
      <c r="L129" s="6">
        <f t="array" ref="L129">XLOOKUP(E129,INV!A:A,INV!K:K)</f>
        <v>29</v>
      </c>
      <c r="M129" s="127">
        <f t="shared" si="1"/>
        <v>1</v>
      </c>
    </row>
    <row r="130">
      <c r="A130" s="195">
        <v>129.0</v>
      </c>
      <c r="B130" s="196" t="s">
        <v>2470</v>
      </c>
      <c r="C130" s="197" t="s">
        <v>2757</v>
      </c>
      <c r="D130" s="198" t="s">
        <v>2758</v>
      </c>
      <c r="E130" s="196" t="s">
        <v>2759</v>
      </c>
      <c r="F130" s="196" t="s">
        <v>2760</v>
      </c>
      <c r="G130" s="199">
        <v>1125.0</v>
      </c>
      <c r="H130" s="200"/>
      <c r="I130" s="200"/>
      <c r="L130" s="6">
        <f t="array" ref="L130">XLOOKUP(E130,INV!A:A,INV!K:K)</f>
        <v>22</v>
      </c>
      <c r="M130" s="127">
        <f t="shared" si="1"/>
        <v>1</v>
      </c>
    </row>
    <row r="131">
      <c r="A131" s="195">
        <v>130.0</v>
      </c>
      <c r="B131" s="196" t="s">
        <v>2470</v>
      </c>
      <c r="C131" s="197" t="s">
        <v>2761</v>
      </c>
      <c r="D131" s="198" t="s">
        <v>2758</v>
      </c>
      <c r="E131" s="196" t="s">
        <v>2762</v>
      </c>
      <c r="F131" s="196" t="s">
        <v>2763</v>
      </c>
      <c r="G131" s="199">
        <v>1125.0</v>
      </c>
      <c r="H131" s="200"/>
      <c r="I131" s="200"/>
      <c r="L131" s="6">
        <f t="array" ref="L131">XLOOKUP(E131,INV!A:A,INV!K:K)</f>
        <v>22</v>
      </c>
      <c r="M131" s="127">
        <f t="shared" si="1"/>
        <v>1</v>
      </c>
    </row>
    <row r="132">
      <c r="A132" s="195">
        <v>131.0</v>
      </c>
      <c r="B132" s="196" t="s">
        <v>2470</v>
      </c>
      <c r="C132" s="197" t="s">
        <v>2764</v>
      </c>
      <c r="D132" s="198" t="s">
        <v>2758</v>
      </c>
      <c r="E132" s="196" t="s">
        <v>2765</v>
      </c>
      <c r="F132" s="196" t="s">
        <v>2766</v>
      </c>
      <c r="G132" s="199">
        <v>1125.0</v>
      </c>
      <c r="H132" s="200"/>
      <c r="I132" s="200"/>
      <c r="L132" s="6">
        <f t="array" ref="L132">XLOOKUP(E132,INV!A:A,INV!K:K)</f>
        <v>22</v>
      </c>
      <c r="M132" s="127">
        <f t="shared" si="1"/>
        <v>1</v>
      </c>
    </row>
    <row r="133">
      <c r="A133" s="195">
        <v>132.0</v>
      </c>
      <c r="B133" s="196" t="s">
        <v>2470</v>
      </c>
      <c r="C133" s="197" t="s">
        <v>2767</v>
      </c>
      <c r="D133" s="198" t="s">
        <v>2758</v>
      </c>
      <c r="E133" s="196" t="s">
        <v>2768</v>
      </c>
      <c r="F133" s="196" t="s">
        <v>2769</v>
      </c>
      <c r="G133" s="199">
        <v>1125.0</v>
      </c>
      <c r="H133" s="200"/>
      <c r="I133" s="200"/>
      <c r="L133" s="6">
        <f t="array" ref="L133">XLOOKUP(E133,INV!A:A,INV!K:K)</f>
        <v>22</v>
      </c>
      <c r="M133" s="127">
        <f t="shared" si="1"/>
        <v>1</v>
      </c>
    </row>
    <row r="134">
      <c r="A134" s="195">
        <v>133.0</v>
      </c>
      <c r="B134" s="196" t="s">
        <v>2470</v>
      </c>
      <c r="C134" s="197" t="s">
        <v>2770</v>
      </c>
      <c r="D134" s="198" t="s">
        <v>2771</v>
      </c>
      <c r="E134" s="196" t="s">
        <v>2772</v>
      </c>
      <c r="F134" s="196" t="s">
        <v>2773</v>
      </c>
      <c r="G134" s="199">
        <v>1125.0</v>
      </c>
      <c r="H134" s="200"/>
      <c r="I134" s="200"/>
      <c r="L134" s="6">
        <f t="array" ref="L134">XLOOKUP(E134,INV!A:A,INV!K:K)</f>
        <v>32</v>
      </c>
      <c r="M134" s="127">
        <f t="shared" si="1"/>
        <v>1</v>
      </c>
    </row>
    <row r="135">
      <c r="A135" s="195">
        <v>134.0</v>
      </c>
      <c r="B135" s="196" t="s">
        <v>2470</v>
      </c>
      <c r="C135" s="197" t="s">
        <v>2774</v>
      </c>
      <c r="D135" s="198" t="s">
        <v>2771</v>
      </c>
      <c r="E135" s="196" t="s">
        <v>2775</v>
      </c>
      <c r="F135" s="196" t="s">
        <v>2776</v>
      </c>
      <c r="G135" s="199">
        <v>1125.0</v>
      </c>
      <c r="H135" s="200"/>
      <c r="I135" s="200"/>
      <c r="L135" s="6">
        <f t="array" ref="L135">XLOOKUP(E135,INV!A:A,INV!K:K)</f>
        <v>32</v>
      </c>
      <c r="M135" s="127">
        <f t="shared" si="1"/>
        <v>1</v>
      </c>
    </row>
    <row r="136">
      <c r="A136" s="195">
        <v>135.0</v>
      </c>
      <c r="B136" s="196" t="s">
        <v>2470</v>
      </c>
      <c r="C136" s="197" t="s">
        <v>2777</v>
      </c>
      <c r="D136" s="198" t="s">
        <v>2771</v>
      </c>
      <c r="E136" s="196" t="s">
        <v>2778</v>
      </c>
      <c r="F136" s="196" t="s">
        <v>2779</v>
      </c>
      <c r="G136" s="199">
        <v>1125.0</v>
      </c>
      <c r="H136" s="200"/>
      <c r="I136" s="200"/>
      <c r="L136" s="6">
        <f t="array" ref="L136">XLOOKUP(E136,INV!A:A,INV!K:K)</f>
        <v>32</v>
      </c>
      <c r="M136" s="127">
        <f t="shared" si="1"/>
        <v>1</v>
      </c>
    </row>
    <row r="137">
      <c r="A137" s="195">
        <v>136.0</v>
      </c>
      <c r="B137" s="196" t="s">
        <v>2470</v>
      </c>
      <c r="C137" s="197" t="s">
        <v>2780</v>
      </c>
      <c r="D137" s="198" t="s">
        <v>2771</v>
      </c>
      <c r="E137" s="196" t="s">
        <v>2781</v>
      </c>
      <c r="F137" s="196" t="s">
        <v>2782</v>
      </c>
      <c r="G137" s="199">
        <v>1125.0</v>
      </c>
      <c r="H137" s="200"/>
      <c r="I137" s="200"/>
      <c r="L137" s="6">
        <f t="array" ref="L137">XLOOKUP(E137,INV!A:A,INV!K:K)</f>
        <v>32</v>
      </c>
      <c r="M137" s="127">
        <f t="shared" si="1"/>
        <v>1</v>
      </c>
    </row>
    <row r="138">
      <c r="A138" s="195">
        <v>137.0</v>
      </c>
      <c r="B138" s="196" t="s">
        <v>2470</v>
      </c>
      <c r="C138" s="197" t="s">
        <v>2783</v>
      </c>
      <c r="D138" s="198" t="s">
        <v>2784</v>
      </c>
      <c r="E138" s="196" t="s">
        <v>2785</v>
      </c>
      <c r="F138" s="196" t="s">
        <v>2786</v>
      </c>
      <c r="G138" s="199">
        <v>1265.0</v>
      </c>
      <c r="H138" s="200"/>
      <c r="I138" s="200"/>
      <c r="L138" s="6">
        <f t="array" ref="L138">XLOOKUP(E138,INV!A:A,INV!K:K)</f>
        <v>32</v>
      </c>
      <c r="M138" s="127">
        <f t="shared" si="1"/>
        <v>1</v>
      </c>
    </row>
    <row r="139">
      <c r="A139" s="195">
        <v>138.0</v>
      </c>
      <c r="B139" s="196" t="s">
        <v>2470</v>
      </c>
      <c r="C139" s="197" t="s">
        <v>2787</v>
      </c>
      <c r="D139" s="198" t="s">
        <v>2784</v>
      </c>
      <c r="E139" s="196" t="s">
        <v>2788</v>
      </c>
      <c r="F139" s="196" t="s">
        <v>2789</v>
      </c>
      <c r="G139" s="199">
        <v>1265.0</v>
      </c>
      <c r="H139" s="200"/>
      <c r="I139" s="200"/>
      <c r="L139" s="6">
        <f t="array" ref="L139">XLOOKUP(E139,INV!A:A,INV!K:K)</f>
        <v>32</v>
      </c>
      <c r="M139" s="127">
        <f t="shared" si="1"/>
        <v>1</v>
      </c>
    </row>
    <row r="140">
      <c r="A140" s="195">
        <v>139.0</v>
      </c>
      <c r="B140" s="196" t="s">
        <v>2470</v>
      </c>
      <c r="C140" s="197" t="s">
        <v>2790</v>
      </c>
      <c r="D140" s="198" t="s">
        <v>2784</v>
      </c>
      <c r="E140" s="196" t="s">
        <v>2791</v>
      </c>
      <c r="F140" s="196" t="s">
        <v>2792</v>
      </c>
      <c r="G140" s="199">
        <v>1265.0</v>
      </c>
      <c r="H140" s="200"/>
      <c r="I140" s="200"/>
      <c r="L140" s="6">
        <f t="array" ref="L140">XLOOKUP(E140,INV!A:A,INV!K:K)</f>
        <v>32</v>
      </c>
      <c r="M140" s="127">
        <f t="shared" si="1"/>
        <v>1</v>
      </c>
    </row>
    <row r="141">
      <c r="A141" s="195">
        <v>140.0</v>
      </c>
      <c r="B141" s="196" t="s">
        <v>2470</v>
      </c>
      <c r="C141" s="197" t="s">
        <v>2793</v>
      </c>
      <c r="D141" s="198" t="s">
        <v>2784</v>
      </c>
      <c r="E141" s="196" t="s">
        <v>2794</v>
      </c>
      <c r="F141" s="196" t="s">
        <v>2795</v>
      </c>
      <c r="G141" s="199">
        <v>1265.0</v>
      </c>
      <c r="H141" s="200"/>
      <c r="I141" s="200"/>
      <c r="L141" s="6">
        <f t="array" ref="L141">XLOOKUP(E141,INV!A:A,INV!K:K)</f>
        <v>32</v>
      </c>
      <c r="M141" s="127">
        <f t="shared" si="1"/>
        <v>1</v>
      </c>
    </row>
    <row r="142">
      <c r="A142" s="195">
        <v>141.0</v>
      </c>
      <c r="B142" s="196" t="s">
        <v>2470</v>
      </c>
      <c r="C142" s="197" t="s">
        <v>2796</v>
      </c>
      <c r="D142" s="198" t="s">
        <v>2797</v>
      </c>
      <c r="E142" s="196" t="s">
        <v>2798</v>
      </c>
      <c r="F142" s="196" t="s">
        <v>2799</v>
      </c>
      <c r="G142" s="199">
        <v>1265.0</v>
      </c>
      <c r="H142" s="200"/>
      <c r="I142" s="200"/>
      <c r="L142" s="6">
        <f t="array" ref="L142">XLOOKUP(E142,INV!A:A,INV!K:K)</f>
        <v>20</v>
      </c>
      <c r="M142" s="127">
        <f t="shared" si="1"/>
        <v>1</v>
      </c>
    </row>
    <row r="143">
      <c r="A143" s="195">
        <v>142.0</v>
      </c>
      <c r="B143" s="196" t="s">
        <v>2470</v>
      </c>
      <c r="C143" s="197" t="s">
        <v>2800</v>
      </c>
      <c r="D143" s="198" t="s">
        <v>2797</v>
      </c>
      <c r="E143" s="196" t="s">
        <v>2801</v>
      </c>
      <c r="F143" s="110" t="s">
        <v>2802</v>
      </c>
      <c r="G143" s="199">
        <v>1265.0</v>
      </c>
      <c r="H143" s="200"/>
      <c r="I143" s="200"/>
      <c r="L143" s="6">
        <f t="array" ref="L143">XLOOKUP(E143,INV!A:A,INV!K:K)</f>
        <v>20</v>
      </c>
      <c r="M143" s="127">
        <f t="shared" si="1"/>
        <v>1</v>
      </c>
    </row>
    <row r="144">
      <c r="A144" s="195">
        <v>143.0</v>
      </c>
      <c r="B144" s="196" t="s">
        <v>2470</v>
      </c>
      <c r="C144" s="197" t="s">
        <v>2803</v>
      </c>
      <c r="D144" s="198" t="s">
        <v>2804</v>
      </c>
      <c r="E144" s="196" t="s">
        <v>2805</v>
      </c>
      <c r="F144" s="110" t="s">
        <v>2806</v>
      </c>
      <c r="G144" s="199">
        <v>890.0</v>
      </c>
      <c r="H144" s="200"/>
      <c r="I144" s="200"/>
      <c r="L144" s="6">
        <f t="array" ref="L144">XLOOKUP(E144,INV!A:A,INV!K:K)</f>
        <v>12</v>
      </c>
      <c r="M144" s="127">
        <f t="shared" si="1"/>
        <v>1</v>
      </c>
    </row>
    <row r="145">
      <c r="A145" s="195">
        <v>144.0</v>
      </c>
      <c r="B145" s="196" t="s">
        <v>2470</v>
      </c>
      <c r="C145" s="197" t="s">
        <v>2807</v>
      </c>
      <c r="D145" s="198" t="s">
        <v>2804</v>
      </c>
      <c r="E145" s="196" t="s">
        <v>2808</v>
      </c>
      <c r="F145" s="110" t="s">
        <v>2809</v>
      </c>
      <c r="G145" s="199">
        <v>890.0</v>
      </c>
      <c r="H145" s="200"/>
      <c r="I145" s="200"/>
      <c r="L145" s="6">
        <f t="array" ref="L145">XLOOKUP(E145,INV!A:A,INV!K:K)</f>
        <v>12</v>
      </c>
      <c r="M145" s="127">
        <f t="shared" si="1"/>
        <v>1</v>
      </c>
    </row>
    <row r="146">
      <c r="A146" s="195">
        <v>145.0</v>
      </c>
      <c r="B146" s="196" t="s">
        <v>2470</v>
      </c>
      <c r="C146" s="197" t="s">
        <v>2810</v>
      </c>
      <c r="D146" s="198" t="s">
        <v>2804</v>
      </c>
      <c r="E146" s="196" t="s">
        <v>2811</v>
      </c>
      <c r="F146" s="110" t="s">
        <v>2812</v>
      </c>
      <c r="G146" s="199">
        <v>890.0</v>
      </c>
      <c r="H146" s="200"/>
      <c r="I146" s="200"/>
      <c r="L146" s="6">
        <f t="array" ref="L146">XLOOKUP(E146,INV!A:A,INV!K:K)</f>
        <v>12</v>
      </c>
      <c r="M146" s="127">
        <f t="shared" si="1"/>
        <v>1</v>
      </c>
    </row>
    <row r="147">
      <c r="A147" s="195">
        <v>146.0</v>
      </c>
      <c r="B147" s="196" t="s">
        <v>2470</v>
      </c>
      <c r="C147" s="197" t="s">
        <v>2813</v>
      </c>
      <c r="D147" s="198" t="s">
        <v>2804</v>
      </c>
      <c r="E147" s="196" t="s">
        <v>2814</v>
      </c>
      <c r="F147" s="196" t="s">
        <v>2815</v>
      </c>
      <c r="G147" s="199">
        <v>890.0</v>
      </c>
      <c r="H147" s="200"/>
      <c r="I147" s="200"/>
      <c r="L147" s="6">
        <f t="array" ref="L147">XLOOKUP(E147,INV!A:A,INV!K:K)</f>
        <v>12</v>
      </c>
      <c r="M147" s="127">
        <f t="shared" si="1"/>
        <v>1</v>
      </c>
    </row>
    <row r="148">
      <c r="A148" s="195">
        <v>147.0</v>
      </c>
      <c r="B148" s="196" t="s">
        <v>2470</v>
      </c>
      <c r="C148" s="197" t="s">
        <v>2816</v>
      </c>
      <c r="D148" s="198" t="s">
        <v>2804</v>
      </c>
      <c r="E148" s="196" t="s">
        <v>2817</v>
      </c>
      <c r="F148" s="196" t="s">
        <v>2818</v>
      </c>
      <c r="G148" s="199">
        <v>890.0</v>
      </c>
      <c r="H148" s="200"/>
      <c r="I148" s="200"/>
      <c r="L148" s="6">
        <f t="array" ref="L148">XLOOKUP(E148,INV!A:A,INV!K:K)</f>
        <v>12</v>
      </c>
      <c r="M148" s="127">
        <f t="shared" si="1"/>
        <v>1</v>
      </c>
    </row>
    <row r="149">
      <c r="A149" s="195">
        <v>148.0</v>
      </c>
      <c r="B149" s="196" t="s">
        <v>2470</v>
      </c>
      <c r="C149" s="197" t="s">
        <v>2819</v>
      </c>
      <c r="D149" s="198" t="s">
        <v>2797</v>
      </c>
      <c r="E149" s="196" t="s">
        <v>2820</v>
      </c>
      <c r="F149" s="196" t="s">
        <v>2821</v>
      </c>
      <c r="G149" s="199">
        <v>1265.0</v>
      </c>
      <c r="H149" s="200"/>
      <c r="I149" s="200"/>
      <c r="L149" s="6">
        <f t="array" ref="L149">XLOOKUP(E149,INV!A:A,INV!K:K)</f>
        <v>20</v>
      </c>
      <c r="M149" s="127">
        <f t="shared" si="1"/>
        <v>1</v>
      </c>
    </row>
    <row r="150">
      <c r="A150" s="195">
        <v>149.0</v>
      </c>
      <c r="B150" s="196" t="s">
        <v>2470</v>
      </c>
      <c r="C150" s="197" t="s">
        <v>2822</v>
      </c>
      <c r="D150" s="198" t="s">
        <v>2797</v>
      </c>
      <c r="E150" s="196" t="s">
        <v>2823</v>
      </c>
      <c r="F150" s="196" t="s">
        <v>2824</v>
      </c>
      <c r="G150" s="199">
        <v>1265.0</v>
      </c>
      <c r="H150" s="200"/>
      <c r="I150" s="200"/>
      <c r="L150" s="6">
        <f t="array" ref="L150">XLOOKUP(E150,INV!A:A,INV!K:K)</f>
        <v>20</v>
      </c>
      <c r="M150" s="127">
        <f t="shared" si="1"/>
        <v>1</v>
      </c>
    </row>
    <row r="151">
      <c r="A151" s="195">
        <v>150.0</v>
      </c>
      <c r="B151" s="196" t="s">
        <v>2470</v>
      </c>
      <c r="C151" s="197" t="s">
        <v>2825</v>
      </c>
      <c r="D151" s="198" t="s">
        <v>2826</v>
      </c>
      <c r="E151" s="196" t="s">
        <v>2827</v>
      </c>
      <c r="F151" s="196" t="s">
        <v>2828</v>
      </c>
      <c r="G151" s="199">
        <v>1265.0</v>
      </c>
      <c r="H151" s="200"/>
      <c r="I151" s="200"/>
      <c r="L151" s="6">
        <f t="array" ref="L151">XLOOKUP(E151,INV!A:A,INV!K:K)</f>
        <v>32</v>
      </c>
      <c r="M151" s="127">
        <f t="shared" si="1"/>
        <v>1</v>
      </c>
    </row>
    <row r="152">
      <c r="A152" s="195">
        <v>151.0</v>
      </c>
      <c r="B152" s="196" t="s">
        <v>2470</v>
      </c>
      <c r="C152" s="197" t="s">
        <v>2829</v>
      </c>
      <c r="D152" s="198" t="s">
        <v>2826</v>
      </c>
      <c r="E152" s="196" t="s">
        <v>2830</v>
      </c>
      <c r="F152" s="196" t="s">
        <v>2831</v>
      </c>
      <c r="G152" s="199">
        <v>1265.0</v>
      </c>
      <c r="H152" s="200"/>
      <c r="I152" s="200"/>
      <c r="L152" s="6">
        <f t="array" ref="L152">XLOOKUP(E152,INV!A:A,INV!K:K)</f>
        <v>32</v>
      </c>
      <c r="M152" s="127">
        <f t="shared" si="1"/>
        <v>1</v>
      </c>
    </row>
    <row r="153">
      <c r="A153" s="195">
        <v>152.0</v>
      </c>
      <c r="B153" s="196" t="s">
        <v>2470</v>
      </c>
      <c r="C153" s="197" t="s">
        <v>2832</v>
      </c>
      <c r="D153" s="198" t="s">
        <v>2826</v>
      </c>
      <c r="E153" s="196" t="s">
        <v>2833</v>
      </c>
      <c r="F153" s="196" t="s">
        <v>2834</v>
      </c>
      <c r="G153" s="199">
        <v>1265.0</v>
      </c>
      <c r="H153" s="200"/>
      <c r="I153" s="200"/>
      <c r="L153" s="6">
        <f t="array" ref="L153">XLOOKUP(E153,INV!A:A,INV!K:K)</f>
        <v>32</v>
      </c>
      <c r="M153" s="127">
        <f t="shared" si="1"/>
        <v>1</v>
      </c>
    </row>
    <row r="154">
      <c r="A154" s="195">
        <v>153.0</v>
      </c>
      <c r="B154" s="196" t="s">
        <v>2470</v>
      </c>
      <c r="C154" s="197" t="s">
        <v>2835</v>
      </c>
      <c r="D154" s="198" t="s">
        <v>2826</v>
      </c>
      <c r="E154" s="196" t="s">
        <v>2836</v>
      </c>
      <c r="F154" s="196" t="s">
        <v>2837</v>
      </c>
      <c r="G154" s="199">
        <v>1265.0</v>
      </c>
      <c r="H154" s="200"/>
      <c r="I154" s="200"/>
      <c r="L154" s="6">
        <f t="array" ref="L154">XLOOKUP(E154,INV!A:A,INV!K:K)</f>
        <v>32</v>
      </c>
      <c r="M154" s="127">
        <f t="shared" si="1"/>
        <v>1</v>
      </c>
    </row>
    <row r="155">
      <c r="A155" s="195">
        <v>154.0</v>
      </c>
      <c r="B155" s="196" t="s">
        <v>2470</v>
      </c>
      <c r="C155" s="197" t="s">
        <v>2838</v>
      </c>
      <c r="D155" s="198" t="s">
        <v>2839</v>
      </c>
      <c r="E155" s="196" t="s">
        <v>2840</v>
      </c>
      <c r="F155" s="196" t="s">
        <v>2841</v>
      </c>
      <c r="G155" s="199">
        <v>1265.0</v>
      </c>
      <c r="H155" s="200"/>
      <c r="I155" s="200"/>
      <c r="L155" s="6">
        <f t="array" ref="L155">XLOOKUP(E155,INV!A:A,INV!K:K)</f>
        <v>32</v>
      </c>
      <c r="M155" s="127">
        <f t="shared" si="1"/>
        <v>1</v>
      </c>
    </row>
    <row r="156">
      <c r="A156" s="195">
        <v>155.0</v>
      </c>
      <c r="B156" s="196" t="s">
        <v>2470</v>
      </c>
      <c r="C156" s="197" t="s">
        <v>2842</v>
      </c>
      <c r="D156" s="198" t="s">
        <v>2839</v>
      </c>
      <c r="E156" s="196" t="s">
        <v>2843</v>
      </c>
      <c r="F156" s="196" t="s">
        <v>2844</v>
      </c>
      <c r="G156" s="199">
        <v>1265.0</v>
      </c>
      <c r="H156" s="200"/>
      <c r="I156" s="200"/>
      <c r="L156" s="6">
        <f t="array" ref="L156">XLOOKUP(E156,INV!A:A,INV!K:K)</f>
        <v>32</v>
      </c>
      <c r="M156" s="127">
        <f t="shared" si="1"/>
        <v>1</v>
      </c>
    </row>
    <row r="157">
      <c r="A157" s="195">
        <v>156.0</v>
      </c>
      <c r="B157" s="196" t="s">
        <v>2470</v>
      </c>
      <c r="C157" s="197" t="s">
        <v>2845</v>
      </c>
      <c r="D157" s="198" t="s">
        <v>2839</v>
      </c>
      <c r="E157" s="196" t="s">
        <v>2846</v>
      </c>
      <c r="F157" s="196" t="s">
        <v>2847</v>
      </c>
      <c r="G157" s="199">
        <v>1265.0</v>
      </c>
      <c r="H157" s="200"/>
      <c r="I157" s="200"/>
      <c r="L157" s="6">
        <f t="array" ref="L157">XLOOKUP(E157,INV!A:A,INV!K:K)</f>
        <v>32</v>
      </c>
      <c r="M157" s="127">
        <f t="shared" si="1"/>
        <v>1</v>
      </c>
    </row>
    <row r="158">
      <c r="A158" s="195">
        <v>157.0</v>
      </c>
      <c r="B158" s="196" t="s">
        <v>2470</v>
      </c>
      <c r="C158" s="197" t="s">
        <v>2848</v>
      </c>
      <c r="D158" s="198" t="s">
        <v>2839</v>
      </c>
      <c r="E158" s="196" t="s">
        <v>2849</v>
      </c>
      <c r="F158" s="196" t="s">
        <v>2850</v>
      </c>
      <c r="G158" s="199">
        <v>1265.0</v>
      </c>
      <c r="H158" s="200"/>
      <c r="I158" s="200"/>
      <c r="L158" s="6">
        <f t="array" ref="L158">XLOOKUP(E158,INV!A:A,INV!K:K)</f>
        <v>32</v>
      </c>
      <c r="M158" s="127">
        <f t="shared" si="1"/>
        <v>1</v>
      </c>
    </row>
    <row r="159">
      <c r="A159" s="195">
        <v>158.0</v>
      </c>
      <c r="B159" s="196" t="s">
        <v>2470</v>
      </c>
      <c r="C159" s="197" t="s">
        <v>2851</v>
      </c>
      <c r="D159" s="198" t="s">
        <v>2852</v>
      </c>
      <c r="E159" s="196" t="s">
        <v>2853</v>
      </c>
      <c r="F159" s="196" t="s">
        <v>2854</v>
      </c>
      <c r="G159" s="199">
        <v>890.0</v>
      </c>
      <c r="H159" s="200"/>
      <c r="I159" s="200"/>
      <c r="L159" s="6">
        <f t="array" ref="L159">XLOOKUP(E159,INV!A:A,INV!K:K)</f>
        <v>12</v>
      </c>
      <c r="M159" s="127">
        <f t="shared" si="1"/>
        <v>1</v>
      </c>
    </row>
    <row r="160">
      <c r="A160" s="195">
        <v>159.0</v>
      </c>
      <c r="B160" s="196" t="s">
        <v>2470</v>
      </c>
      <c r="C160" s="197" t="s">
        <v>2855</v>
      </c>
      <c r="D160" s="198" t="s">
        <v>2852</v>
      </c>
      <c r="E160" s="196" t="s">
        <v>2856</v>
      </c>
      <c r="F160" s="196" t="s">
        <v>2857</v>
      </c>
      <c r="G160" s="199">
        <v>890.0</v>
      </c>
      <c r="H160" s="200"/>
      <c r="I160" s="200"/>
      <c r="L160" s="6">
        <f t="array" ref="L160">XLOOKUP(E160,INV!A:A,INV!K:K)</f>
        <v>12</v>
      </c>
      <c r="M160" s="127">
        <f t="shared" si="1"/>
        <v>1</v>
      </c>
    </row>
    <row r="161">
      <c r="A161" s="195">
        <v>160.0</v>
      </c>
      <c r="B161" s="196" t="s">
        <v>2470</v>
      </c>
      <c r="C161" s="197" t="s">
        <v>2858</v>
      </c>
      <c r="D161" s="198" t="s">
        <v>2852</v>
      </c>
      <c r="E161" s="196" t="s">
        <v>2859</v>
      </c>
      <c r="F161" s="196" t="s">
        <v>2860</v>
      </c>
      <c r="G161" s="199">
        <v>890.0</v>
      </c>
      <c r="H161" s="200"/>
      <c r="I161" s="200"/>
      <c r="L161" s="6">
        <f t="array" ref="L161">XLOOKUP(E161,INV!A:A,INV!K:K)</f>
        <v>12</v>
      </c>
      <c r="M161" s="127">
        <f t="shared" si="1"/>
        <v>1</v>
      </c>
    </row>
    <row r="162">
      <c r="A162" s="195">
        <v>161.0</v>
      </c>
      <c r="B162" s="196" t="s">
        <v>2470</v>
      </c>
      <c r="C162" s="197" t="s">
        <v>2861</v>
      </c>
      <c r="D162" s="198" t="s">
        <v>2852</v>
      </c>
      <c r="E162" s="196" t="s">
        <v>2862</v>
      </c>
      <c r="F162" s="196" t="s">
        <v>2863</v>
      </c>
      <c r="G162" s="199">
        <v>890.0</v>
      </c>
      <c r="H162" s="200"/>
      <c r="I162" s="200"/>
      <c r="L162" s="6">
        <f t="array" ref="L162">XLOOKUP(E162,INV!A:A,INV!K:K)</f>
        <v>12</v>
      </c>
      <c r="M162" s="127">
        <f t="shared" si="1"/>
        <v>1</v>
      </c>
    </row>
    <row r="163">
      <c r="A163" s="195">
        <v>162.0</v>
      </c>
      <c r="B163" s="196" t="s">
        <v>2470</v>
      </c>
      <c r="C163" s="197" t="s">
        <v>2864</v>
      </c>
      <c r="D163" s="198" t="s">
        <v>2865</v>
      </c>
      <c r="E163" s="196" t="s">
        <v>2866</v>
      </c>
      <c r="F163" s="196" t="s">
        <v>2867</v>
      </c>
      <c r="G163" s="199">
        <v>890.0</v>
      </c>
      <c r="H163" s="200"/>
      <c r="I163" s="200"/>
      <c r="L163" s="6">
        <f t="array" ref="L163">XLOOKUP(E163,INV!A:A,INV!K:K)</f>
        <v>12</v>
      </c>
      <c r="M163" s="127">
        <f t="shared" si="1"/>
        <v>1</v>
      </c>
    </row>
    <row r="164">
      <c r="A164" s="195">
        <v>163.0</v>
      </c>
      <c r="B164" s="196" t="s">
        <v>2470</v>
      </c>
      <c r="C164" s="197" t="s">
        <v>2868</v>
      </c>
      <c r="D164" s="198" t="s">
        <v>2865</v>
      </c>
      <c r="E164" s="196" t="s">
        <v>2869</v>
      </c>
      <c r="F164" s="196" t="s">
        <v>2870</v>
      </c>
      <c r="G164" s="199">
        <v>890.0</v>
      </c>
      <c r="H164" s="200"/>
      <c r="I164" s="200"/>
      <c r="L164" s="6">
        <f t="array" ref="L164">XLOOKUP(E164,INV!A:A,INV!K:K)</f>
        <v>12</v>
      </c>
      <c r="M164" s="127">
        <f t="shared" si="1"/>
        <v>1</v>
      </c>
    </row>
    <row r="165">
      <c r="A165" s="195">
        <v>164.0</v>
      </c>
      <c r="B165" s="196" t="s">
        <v>2470</v>
      </c>
      <c r="C165" s="197" t="s">
        <v>2871</v>
      </c>
      <c r="D165" s="198" t="s">
        <v>2865</v>
      </c>
      <c r="E165" s="196" t="s">
        <v>2872</v>
      </c>
      <c r="F165" s="196" t="s">
        <v>2873</v>
      </c>
      <c r="G165" s="199">
        <v>890.0</v>
      </c>
      <c r="H165" s="200"/>
      <c r="I165" s="200"/>
      <c r="L165" s="6">
        <f t="array" ref="L165">XLOOKUP(E165,INV!A:A,INV!K:K)</f>
        <v>12</v>
      </c>
      <c r="M165" s="127">
        <f t="shared" si="1"/>
        <v>1</v>
      </c>
    </row>
    <row r="166">
      <c r="A166" s="195">
        <v>165.0</v>
      </c>
      <c r="B166" s="196" t="s">
        <v>2470</v>
      </c>
      <c r="C166" s="197" t="s">
        <v>2874</v>
      </c>
      <c r="D166" s="198" t="s">
        <v>2865</v>
      </c>
      <c r="E166" s="196" t="s">
        <v>2875</v>
      </c>
      <c r="F166" s="196" t="s">
        <v>2876</v>
      </c>
      <c r="G166" s="199">
        <v>890.0</v>
      </c>
      <c r="H166" s="200"/>
      <c r="I166" s="200"/>
      <c r="L166" s="6">
        <f t="array" ref="L166">XLOOKUP(E166,INV!A:A,INV!K:K)</f>
        <v>12</v>
      </c>
      <c r="M166" s="127">
        <f t="shared" si="1"/>
        <v>1</v>
      </c>
    </row>
    <row r="167">
      <c r="A167" s="195">
        <v>166.0</v>
      </c>
      <c r="B167" s="196" t="s">
        <v>2470</v>
      </c>
      <c r="C167" s="197" t="s">
        <v>2877</v>
      </c>
      <c r="D167" s="198" t="s">
        <v>2878</v>
      </c>
      <c r="E167" s="196" t="s">
        <v>2879</v>
      </c>
      <c r="F167" s="196" t="s">
        <v>2880</v>
      </c>
      <c r="G167" s="199">
        <v>1500.0</v>
      </c>
      <c r="H167" s="200"/>
      <c r="I167" s="200"/>
      <c r="L167" s="6">
        <f t="array" ref="L167">XLOOKUP(E167,INV!A:A,INV!K:K)</f>
        <v>20</v>
      </c>
      <c r="M167" s="127">
        <f t="shared" si="1"/>
        <v>1</v>
      </c>
    </row>
    <row r="168">
      <c r="A168" s="195">
        <v>167.0</v>
      </c>
      <c r="B168" s="196" t="s">
        <v>2470</v>
      </c>
      <c r="C168" s="197" t="s">
        <v>2881</v>
      </c>
      <c r="D168" s="198" t="s">
        <v>2878</v>
      </c>
      <c r="E168" s="196" t="s">
        <v>2882</v>
      </c>
      <c r="F168" s="196" t="s">
        <v>2883</v>
      </c>
      <c r="G168" s="199">
        <v>1500.0</v>
      </c>
      <c r="H168" s="200"/>
      <c r="I168" s="200"/>
      <c r="L168" s="6">
        <f t="array" ref="L168">XLOOKUP(E168,INV!A:A,INV!K:K)</f>
        <v>20</v>
      </c>
      <c r="M168" s="127">
        <f t="shared" si="1"/>
        <v>1</v>
      </c>
    </row>
    <row r="169">
      <c r="A169" s="195">
        <v>168.0</v>
      </c>
      <c r="B169" s="196" t="s">
        <v>2470</v>
      </c>
      <c r="C169" s="197" t="s">
        <v>2884</v>
      </c>
      <c r="D169" s="198" t="s">
        <v>2878</v>
      </c>
      <c r="E169" s="196" t="s">
        <v>2885</v>
      </c>
      <c r="F169" s="196" t="s">
        <v>2886</v>
      </c>
      <c r="G169" s="199">
        <v>1500.0</v>
      </c>
      <c r="H169" s="200"/>
      <c r="I169" s="200"/>
      <c r="L169" s="6">
        <f t="array" ref="L169">XLOOKUP(E169,INV!A:A,INV!K:K)</f>
        <v>20</v>
      </c>
      <c r="M169" s="127">
        <f t="shared" si="1"/>
        <v>1</v>
      </c>
    </row>
    <row r="170">
      <c r="A170" s="195">
        <v>169.0</v>
      </c>
      <c r="B170" s="196" t="s">
        <v>2470</v>
      </c>
      <c r="C170" s="197" t="s">
        <v>2887</v>
      </c>
      <c r="D170" s="198" t="s">
        <v>2878</v>
      </c>
      <c r="E170" s="196" t="s">
        <v>2888</v>
      </c>
      <c r="F170" s="196" t="s">
        <v>2889</v>
      </c>
      <c r="G170" s="199">
        <v>1500.0</v>
      </c>
      <c r="H170" s="200"/>
      <c r="I170" s="200"/>
      <c r="L170" s="6">
        <f t="array" ref="L170">XLOOKUP(E170,INV!A:A,INV!K:K)</f>
        <v>20</v>
      </c>
      <c r="M170" s="127">
        <f t="shared" si="1"/>
        <v>1</v>
      </c>
    </row>
    <row r="171">
      <c r="A171" s="195">
        <v>170.0</v>
      </c>
      <c r="B171" s="196" t="s">
        <v>2470</v>
      </c>
      <c r="C171" s="197" t="s">
        <v>2890</v>
      </c>
      <c r="D171" s="198" t="s">
        <v>2891</v>
      </c>
      <c r="E171" s="196" t="s">
        <v>2892</v>
      </c>
      <c r="F171" s="196" t="s">
        <v>2893</v>
      </c>
      <c r="G171" s="199">
        <v>1500.0</v>
      </c>
      <c r="H171" s="200"/>
      <c r="I171" s="200"/>
      <c r="L171" s="6">
        <f t="array" ref="L171">XLOOKUP(E171,INV!A:A,INV!K:K)</f>
        <v>25</v>
      </c>
      <c r="M171" s="127">
        <f t="shared" si="1"/>
        <v>1</v>
      </c>
    </row>
    <row r="172">
      <c r="A172" s="195">
        <v>171.0</v>
      </c>
      <c r="B172" s="196" t="s">
        <v>2470</v>
      </c>
      <c r="C172" s="197" t="s">
        <v>2894</v>
      </c>
      <c r="D172" s="198" t="s">
        <v>2891</v>
      </c>
      <c r="E172" s="196" t="s">
        <v>2895</v>
      </c>
      <c r="F172" s="196" t="s">
        <v>2896</v>
      </c>
      <c r="G172" s="199">
        <v>1500.0</v>
      </c>
      <c r="H172" s="200"/>
      <c r="I172" s="200"/>
      <c r="L172" s="6">
        <f t="array" ref="L172">XLOOKUP(E172,INV!A:A,INV!K:K)</f>
        <v>25</v>
      </c>
      <c r="M172" s="127">
        <f t="shared" si="1"/>
        <v>1</v>
      </c>
    </row>
    <row r="173">
      <c r="A173" s="195">
        <v>172.0</v>
      </c>
      <c r="B173" s="196" t="s">
        <v>2470</v>
      </c>
      <c r="C173" s="197" t="s">
        <v>2897</v>
      </c>
      <c r="D173" s="198" t="s">
        <v>2891</v>
      </c>
      <c r="E173" s="196" t="s">
        <v>2898</v>
      </c>
      <c r="F173" s="196" t="s">
        <v>2899</v>
      </c>
      <c r="G173" s="199">
        <v>1500.0</v>
      </c>
      <c r="H173" s="200"/>
      <c r="I173" s="200"/>
      <c r="L173" s="6">
        <f t="array" ref="L173">XLOOKUP(E173,INV!A:A,INV!K:K)</f>
        <v>25</v>
      </c>
      <c r="M173" s="127">
        <f t="shared" si="1"/>
        <v>1</v>
      </c>
    </row>
    <row r="174">
      <c r="A174" s="195">
        <v>173.0</v>
      </c>
      <c r="B174" s="196" t="s">
        <v>2470</v>
      </c>
      <c r="C174" s="197" t="s">
        <v>2900</v>
      </c>
      <c r="D174" s="198" t="s">
        <v>2891</v>
      </c>
      <c r="E174" s="196" t="s">
        <v>2901</v>
      </c>
      <c r="F174" s="196" t="s">
        <v>2902</v>
      </c>
      <c r="G174" s="199">
        <v>1500.0</v>
      </c>
      <c r="H174" s="200"/>
      <c r="I174" s="200"/>
      <c r="L174" s="6">
        <f t="array" ref="L174">XLOOKUP(E174,INV!A:A,INV!K:K)</f>
        <v>25</v>
      </c>
      <c r="M174" s="127">
        <f t="shared" si="1"/>
        <v>1</v>
      </c>
    </row>
    <row r="175">
      <c r="A175" s="195">
        <v>174.0</v>
      </c>
      <c r="B175" s="196" t="s">
        <v>2470</v>
      </c>
      <c r="C175" s="197" t="s">
        <v>2903</v>
      </c>
      <c r="D175" s="198" t="s">
        <v>2904</v>
      </c>
      <c r="E175" s="196" t="s">
        <v>2905</v>
      </c>
      <c r="F175" s="196" t="s">
        <v>2906</v>
      </c>
      <c r="G175" s="199">
        <v>1500.0</v>
      </c>
      <c r="H175" s="200"/>
      <c r="I175" s="200"/>
      <c r="L175" s="6">
        <f t="array" ref="L175">XLOOKUP(E175,INV!A:A,INV!K:K)</f>
        <v>20</v>
      </c>
      <c r="M175" s="127">
        <f t="shared" si="1"/>
        <v>1</v>
      </c>
    </row>
    <row r="176">
      <c r="A176" s="195">
        <v>175.0</v>
      </c>
      <c r="B176" s="196" t="s">
        <v>2470</v>
      </c>
      <c r="C176" s="197" t="s">
        <v>2907</v>
      </c>
      <c r="D176" s="198" t="s">
        <v>2904</v>
      </c>
      <c r="E176" s="196" t="s">
        <v>2908</v>
      </c>
      <c r="F176" s="196" t="s">
        <v>2909</v>
      </c>
      <c r="G176" s="199">
        <v>1500.0</v>
      </c>
      <c r="H176" s="200"/>
      <c r="I176" s="200"/>
      <c r="L176" s="6">
        <f t="array" ref="L176">XLOOKUP(E176,INV!A:A,INV!K:K)</f>
        <v>20</v>
      </c>
      <c r="M176" s="127">
        <f t="shared" si="1"/>
        <v>1</v>
      </c>
    </row>
    <row r="177">
      <c r="A177" s="195">
        <v>176.0</v>
      </c>
      <c r="B177" s="196" t="s">
        <v>2470</v>
      </c>
      <c r="C177" s="197" t="s">
        <v>2910</v>
      </c>
      <c r="D177" s="198" t="s">
        <v>2904</v>
      </c>
      <c r="E177" s="196" t="s">
        <v>2911</v>
      </c>
      <c r="F177" s="196" t="s">
        <v>2912</v>
      </c>
      <c r="G177" s="199">
        <v>1500.0</v>
      </c>
      <c r="H177" s="200"/>
      <c r="I177" s="200"/>
      <c r="L177" s="6">
        <f t="array" ref="L177">XLOOKUP(E177,INV!A:A,INV!K:K)</f>
        <v>20</v>
      </c>
      <c r="M177" s="127">
        <f t="shared" si="1"/>
        <v>1</v>
      </c>
    </row>
    <row r="178">
      <c r="A178" s="195">
        <v>177.0</v>
      </c>
      <c r="B178" s="196" t="s">
        <v>2470</v>
      </c>
      <c r="C178" s="197" t="s">
        <v>2913</v>
      </c>
      <c r="D178" s="198" t="s">
        <v>2904</v>
      </c>
      <c r="E178" s="196" t="s">
        <v>2914</v>
      </c>
      <c r="F178" s="196" t="s">
        <v>2915</v>
      </c>
      <c r="G178" s="199">
        <v>1500.0</v>
      </c>
      <c r="H178" s="200"/>
      <c r="I178" s="200"/>
      <c r="L178" s="6">
        <f t="array" ref="L178">XLOOKUP(E178,INV!A:A,INV!K:K)</f>
        <v>20</v>
      </c>
      <c r="M178" s="127">
        <f t="shared" si="1"/>
        <v>1</v>
      </c>
    </row>
    <row r="179">
      <c r="A179" s="195">
        <v>178.0</v>
      </c>
      <c r="B179" s="196" t="s">
        <v>2470</v>
      </c>
      <c r="C179" s="197" t="s">
        <v>2916</v>
      </c>
      <c r="D179" s="198" t="s">
        <v>2917</v>
      </c>
      <c r="E179" s="196" t="s">
        <v>2918</v>
      </c>
      <c r="F179" s="196" t="s">
        <v>2919</v>
      </c>
      <c r="G179" s="199">
        <v>890.0</v>
      </c>
      <c r="H179" s="200"/>
      <c r="I179" s="200"/>
      <c r="L179" s="6">
        <f t="array" ref="L179">XLOOKUP(E179,INV!A:A,INV!K:K)</f>
        <v>10</v>
      </c>
      <c r="M179" s="127">
        <f t="shared" si="1"/>
        <v>1</v>
      </c>
    </row>
    <row r="180">
      <c r="A180" s="195">
        <v>179.0</v>
      </c>
      <c r="B180" s="196" t="s">
        <v>2470</v>
      </c>
      <c r="C180" s="197" t="s">
        <v>2920</v>
      </c>
      <c r="D180" s="198" t="s">
        <v>2917</v>
      </c>
      <c r="E180" s="196" t="s">
        <v>2921</v>
      </c>
      <c r="F180" s="196" t="s">
        <v>2922</v>
      </c>
      <c r="G180" s="199">
        <v>890.0</v>
      </c>
      <c r="H180" s="200"/>
      <c r="I180" s="200"/>
      <c r="L180" s="6">
        <f t="array" ref="L180">XLOOKUP(E180,INV!A:A,INV!K:K)</f>
        <v>10</v>
      </c>
      <c r="M180" s="127">
        <f t="shared" si="1"/>
        <v>1</v>
      </c>
    </row>
    <row r="181">
      <c r="A181" s="195">
        <v>180.0</v>
      </c>
      <c r="B181" s="196" t="s">
        <v>2470</v>
      </c>
      <c r="C181" s="197" t="s">
        <v>2923</v>
      </c>
      <c r="D181" s="198" t="s">
        <v>2917</v>
      </c>
      <c r="E181" s="196" t="s">
        <v>2924</v>
      </c>
      <c r="F181" s="196" t="s">
        <v>2925</v>
      </c>
      <c r="G181" s="199">
        <v>890.0</v>
      </c>
      <c r="H181" s="200"/>
      <c r="I181" s="200"/>
      <c r="L181" s="6">
        <f t="array" ref="L181">XLOOKUP(E181,INV!A:A,INV!K:K)</f>
        <v>10</v>
      </c>
      <c r="M181" s="127">
        <f t="shared" si="1"/>
        <v>1</v>
      </c>
    </row>
    <row r="182">
      <c r="A182" s="195">
        <v>181.0</v>
      </c>
      <c r="B182" s="196" t="s">
        <v>2470</v>
      </c>
      <c r="C182" s="197" t="s">
        <v>2926</v>
      </c>
      <c r="D182" s="198" t="s">
        <v>2927</v>
      </c>
      <c r="E182" s="196" t="s">
        <v>2928</v>
      </c>
      <c r="F182" s="196" t="s">
        <v>2929</v>
      </c>
      <c r="G182" s="199">
        <v>1125.0</v>
      </c>
      <c r="H182" s="200"/>
      <c r="I182" s="200"/>
      <c r="L182" s="6">
        <f t="array" ref="L182">XLOOKUP(E182,INV!A:A,INV!K:K)</f>
        <v>12</v>
      </c>
      <c r="M182" s="127">
        <f t="shared" si="1"/>
        <v>1</v>
      </c>
    </row>
    <row r="183">
      <c r="A183" s="195">
        <v>182.0</v>
      </c>
      <c r="B183" s="196" t="s">
        <v>2470</v>
      </c>
      <c r="C183" s="197" t="s">
        <v>2930</v>
      </c>
      <c r="D183" s="198" t="s">
        <v>2927</v>
      </c>
      <c r="E183" s="196" t="s">
        <v>2931</v>
      </c>
      <c r="F183" s="196" t="s">
        <v>2932</v>
      </c>
      <c r="G183" s="199">
        <v>1125.0</v>
      </c>
      <c r="H183" s="200"/>
      <c r="I183" s="200"/>
      <c r="L183" s="6">
        <f t="array" ref="L183">XLOOKUP(E183,INV!A:A,INV!K:K)</f>
        <v>12</v>
      </c>
      <c r="M183" s="127">
        <f t="shared" si="1"/>
        <v>1</v>
      </c>
    </row>
    <row r="184">
      <c r="A184" s="195">
        <v>183.0</v>
      </c>
      <c r="B184" s="196" t="s">
        <v>2470</v>
      </c>
      <c r="C184" s="197" t="s">
        <v>2933</v>
      </c>
      <c r="D184" s="198" t="s">
        <v>2927</v>
      </c>
      <c r="E184" s="196" t="s">
        <v>2934</v>
      </c>
      <c r="F184" s="196" t="s">
        <v>2935</v>
      </c>
      <c r="G184" s="199">
        <v>1125.0</v>
      </c>
      <c r="H184" s="200"/>
      <c r="I184" s="200"/>
      <c r="L184" s="6">
        <f t="array" ref="L184">XLOOKUP(E184,INV!A:A,INV!K:K)</f>
        <v>12</v>
      </c>
      <c r="M184" s="127">
        <f t="shared" si="1"/>
        <v>1</v>
      </c>
    </row>
    <row r="185">
      <c r="A185" s="195">
        <v>184.0</v>
      </c>
      <c r="B185" s="196" t="s">
        <v>2470</v>
      </c>
      <c r="C185" s="197" t="s">
        <v>2936</v>
      </c>
      <c r="D185" s="198" t="s">
        <v>2927</v>
      </c>
      <c r="E185" s="196" t="s">
        <v>2937</v>
      </c>
      <c r="F185" s="196" t="s">
        <v>2938</v>
      </c>
      <c r="G185" s="199">
        <v>1125.0</v>
      </c>
      <c r="H185" s="200"/>
      <c r="I185" s="200"/>
      <c r="L185" s="6">
        <f t="array" ref="L185">XLOOKUP(E185,INV!A:A,INV!K:K)</f>
        <v>12</v>
      </c>
      <c r="M185" s="127">
        <f t="shared" si="1"/>
        <v>1</v>
      </c>
    </row>
    <row r="186">
      <c r="A186" s="195">
        <v>185.0</v>
      </c>
      <c r="B186" s="196" t="s">
        <v>2470</v>
      </c>
      <c r="C186" s="197" t="s">
        <v>2939</v>
      </c>
      <c r="D186" s="198" t="s">
        <v>2940</v>
      </c>
      <c r="E186" s="196" t="s">
        <v>2941</v>
      </c>
      <c r="F186" s="196" t="s">
        <v>2942</v>
      </c>
      <c r="G186" s="199">
        <v>890.0</v>
      </c>
      <c r="H186" s="200"/>
      <c r="I186" s="200"/>
      <c r="L186" s="6">
        <f t="array" ref="L186">XLOOKUP(E186,INV!A:A,INV!K:K)</f>
        <v>26</v>
      </c>
      <c r="M186" s="127">
        <f t="shared" si="1"/>
        <v>1</v>
      </c>
    </row>
    <row r="187">
      <c r="A187" s="195">
        <v>186.0</v>
      </c>
      <c r="B187" s="196" t="s">
        <v>2470</v>
      </c>
      <c r="C187" s="197" t="s">
        <v>2943</v>
      </c>
      <c r="D187" s="198" t="s">
        <v>2940</v>
      </c>
      <c r="E187" s="196" t="s">
        <v>1097</v>
      </c>
      <c r="F187" s="196" t="s">
        <v>2944</v>
      </c>
      <c r="G187" s="199">
        <v>890.0</v>
      </c>
      <c r="H187" s="200"/>
      <c r="I187" s="200"/>
      <c r="L187" s="6">
        <f t="array" ref="L187">XLOOKUP(E187,INV!A:A,INV!K:K)</f>
        <v>26</v>
      </c>
      <c r="M187" s="127">
        <f t="shared" si="1"/>
        <v>1</v>
      </c>
    </row>
    <row r="188">
      <c r="A188" s="195">
        <v>187.0</v>
      </c>
      <c r="B188" s="196" t="s">
        <v>2470</v>
      </c>
      <c r="C188" s="197" t="s">
        <v>2945</v>
      </c>
      <c r="D188" s="198" t="s">
        <v>2940</v>
      </c>
      <c r="E188" s="196" t="s">
        <v>2946</v>
      </c>
      <c r="F188" s="196" t="s">
        <v>2947</v>
      </c>
      <c r="G188" s="199">
        <v>890.0</v>
      </c>
      <c r="H188" s="200"/>
      <c r="I188" s="200"/>
      <c r="L188" s="6">
        <f t="array" ref="L188">XLOOKUP(E188,INV!A:A,INV!K:K)</f>
        <v>26</v>
      </c>
      <c r="M188" s="127">
        <f t="shared" si="1"/>
        <v>1</v>
      </c>
    </row>
    <row r="189">
      <c r="A189" s="195">
        <v>188.0</v>
      </c>
      <c r="B189" s="196" t="s">
        <v>2470</v>
      </c>
      <c r="C189" s="197" t="s">
        <v>2948</v>
      </c>
      <c r="D189" s="198" t="s">
        <v>2940</v>
      </c>
      <c r="E189" s="196" t="s">
        <v>2949</v>
      </c>
      <c r="F189" s="196" t="s">
        <v>2950</v>
      </c>
      <c r="G189" s="199">
        <v>890.0</v>
      </c>
      <c r="H189" s="200"/>
      <c r="I189" s="200"/>
      <c r="L189" s="6">
        <f t="array" ref="L189">XLOOKUP(E189,INV!A:A,INV!K:K)</f>
        <v>26</v>
      </c>
      <c r="M189" s="127">
        <f t="shared" si="1"/>
        <v>1</v>
      </c>
    </row>
    <row r="190">
      <c r="A190" s="195">
        <v>189.0</v>
      </c>
      <c r="B190" s="196" t="s">
        <v>2470</v>
      </c>
      <c r="C190" s="197" t="s">
        <v>2951</v>
      </c>
      <c r="D190" s="198" t="s">
        <v>2940</v>
      </c>
      <c r="E190" s="196" t="s">
        <v>2952</v>
      </c>
      <c r="F190" s="196" t="s">
        <v>2953</v>
      </c>
      <c r="G190" s="199">
        <v>890.0</v>
      </c>
      <c r="H190" s="200"/>
      <c r="I190" s="200"/>
      <c r="L190" s="6">
        <f t="array" ref="L190">XLOOKUP(E190,INV!A:A,INV!K:K)</f>
        <v>26</v>
      </c>
      <c r="M190" s="127">
        <f t="shared" si="1"/>
        <v>1</v>
      </c>
    </row>
    <row r="191">
      <c r="A191" s="195">
        <v>190.0</v>
      </c>
      <c r="B191" s="196" t="s">
        <v>2470</v>
      </c>
      <c r="C191" s="197" t="s">
        <v>2954</v>
      </c>
      <c r="D191" s="198" t="s">
        <v>2955</v>
      </c>
      <c r="E191" s="196" t="s">
        <v>2956</v>
      </c>
      <c r="F191" s="196" t="s">
        <v>2957</v>
      </c>
      <c r="G191" s="199">
        <v>990.0</v>
      </c>
      <c r="H191" s="200"/>
      <c r="I191" s="200"/>
      <c r="L191" s="6">
        <f t="array" ref="L191">XLOOKUP(E191,INV!A:A,INV!K:K)</f>
        <v>32</v>
      </c>
      <c r="M191" s="127">
        <f t="shared" si="1"/>
        <v>1</v>
      </c>
    </row>
    <row r="192">
      <c r="A192" s="195">
        <v>191.0</v>
      </c>
      <c r="B192" s="196" t="s">
        <v>2470</v>
      </c>
      <c r="C192" s="197" t="s">
        <v>2958</v>
      </c>
      <c r="D192" s="198" t="s">
        <v>2955</v>
      </c>
      <c r="E192" s="196" t="s">
        <v>2959</v>
      </c>
      <c r="F192" s="196" t="s">
        <v>2960</v>
      </c>
      <c r="G192" s="199">
        <v>990.0</v>
      </c>
      <c r="H192" s="200"/>
      <c r="I192" s="200"/>
      <c r="L192" s="6">
        <f t="array" ref="L192">XLOOKUP(E192,INV!A:A,INV!K:K)</f>
        <v>32</v>
      </c>
      <c r="M192" s="127">
        <f t="shared" si="1"/>
        <v>1</v>
      </c>
    </row>
    <row r="193">
      <c r="A193" s="195">
        <v>192.0</v>
      </c>
      <c r="B193" s="196" t="s">
        <v>2470</v>
      </c>
      <c r="C193" s="197" t="s">
        <v>2961</v>
      </c>
      <c r="D193" s="198" t="s">
        <v>2955</v>
      </c>
      <c r="E193" s="196" t="s">
        <v>2962</v>
      </c>
      <c r="F193" s="196" t="s">
        <v>2963</v>
      </c>
      <c r="G193" s="199">
        <v>990.0</v>
      </c>
      <c r="H193" s="200"/>
      <c r="I193" s="200"/>
      <c r="L193" s="6">
        <f t="array" ref="L193">XLOOKUP(E193,INV!A:A,INV!K:K)</f>
        <v>32</v>
      </c>
      <c r="M193" s="127">
        <f t="shared" si="1"/>
        <v>1</v>
      </c>
    </row>
    <row r="194">
      <c r="A194" s="195">
        <v>193.0</v>
      </c>
      <c r="B194" s="196" t="s">
        <v>2470</v>
      </c>
      <c r="C194" s="197" t="s">
        <v>2964</v>
      </c>
      <c r="D194" s="198" t="s">
        <v>2955</v>
      </c>
      <c r="E194" s="196" t="s">
        <v>2965</v>
      </c>
      <c r="F194" s="196" t="s">
        <v>2966</v>
      </c>
      <c r="G194" s="199">
        <v>990.0</v>
      </c>
      <c r="H194" s="200"/>
      <c r="I194" s="200"/>
      <c r="L194" s="6">
        <f t="array" ref="L194">XLOOKUP(E194,INV!A:A,INV!K:K)</f>
        <v>32</v>
      </c>
      <c r="M194" s="127">
        <f t="shared" si="1"/>
        <v>1</v>
      </c>
    </row>
    <row r="195">
      <c r="A195" s="195">
        <v>194.0</v>
      </c>
      <c r="B195" s="196" t="s">
        <v>2470</v>
      </c>
      <c r="C195" s="197" t="s">
        <v>2967</v>
      </c>
      <c r="D195" s="198" t="s">
        <v>2968</v>
      </c>
      <c r="E195" s="196" t="s">
        <v>2969</v>
      </c>
      <c r="F195" s="196" t="s">
        <v>2970</v>
      </c>
      <c r="G195" s="199">
        <v>1125.0</v>
      </c>
      <c r="H195" s="200"/>
      <c r="I195" s="200"/>
      <c r="L195" s="6" t="str">
        <f t="array" ref="L195">XLOOKUP(E195,INV!A:A,INV!K:K)</f>
        <v>#N/A</v>
      </c>
      <c r="M195" s="127" t="str">
        <f t="shared" si="1"/>
        <v>#N/A</v>
      </c>
    </row>
    <row r="196">
      <c r="A196" s="195">
        <v>195.0</v>
      </c>
      <c r="B196" s="196" t="s">
        <v>2470</v>
      </c>
      <c r="C196" s="197" t="s">
        <v>2971</v>
      </c>
      <c r="D196" s="198" t="s">
        <v>2968</v>
      </c>
      <c r="E196" s="196" t="s">
        <v>2972</v>
      </c>
      <c r="F196" s="196" t="s">
        <v>2973</v>
      </c>
      <c r="G196" s="199">
        <v>1125.0</v>
      </c>
      <c r="H196" s="200"/>
      <c r="I196" s="200"/>
      <c r="L196" s="6" t="str">
        <f t="array" ref="L196">XLOOKUP(E196,INV!A:A,INV!K:K)</f>
        <v>#N/A</v>
      </c>
      <c r="M196" s="127" t="str">
        <f t="shared" si="1"/>
        <v>#N/A</v>
      </c>
    </row>
    <row r="197">
      <c r="A197" s="195">
        <v>196.0</v>
      </c>
      <c r="B197" s="196" t="s">
        <v>2470</v>
      </c>
      <c r="C197" s="197" t="s">
        <v>2974</v>
      </c>
      <c r="D197" s="198" t="s">
        <v>2968</v>
      </c>
      <c r="E197" s="196" t="s">
        <v>2975</v>
      </c>
      <c r="F197" s="196" t="s">
        <v>2976</v>
      </c>
      <c r="G197" s="199">
        <v>1125.0</v>
      </c>
      <c r="H197" s="200"/>
      <c r="I197" s="200"/>
      <c r="L197" s="6" t="str">
        <f t="array" ref="L197">XLOOKUP(E197,INV!A:A,INV!K:K)</f>
        <v>#N/A</v>
      </c>
      <c r="M197" s="127" t="str">
        <f t="shared" si="1"/>
        <v>#N/A</v>
      </c>
    </row>
    <row r="198">
      <c r="A198" s="195">
        <v>197.0</v>
      </c>
      <c r="B198" s="196" t="s">
        <v>2470</v>
      </c>
      <c r="C198" s="197" t="s">
        <v>2977</v>
      </c>
      <c r="D198" s="198" t="s">
        <v>2968</v>
      </c>
      <c r="E198" s="196" t="s">
        <v>2978</v>
      </c>
      <c r="F198" s="196"/>
      <c r="G198" s="199">
        <v>1125.0</v>
      </c>
      <c r="H198" s="200"/>
      <c r="I198" s="200"/>
      <c r="L198" s="6" t="str">
        <f t="array" ref="L198">XLOOKUP(E198,INV!A:A,INV!K:K)</f>
        <v>#N/A</v>
      </c>
      <c r="M198" s="127" t="str">
        <f t="shared" si="1"/>
        <v>#N/A</v>
      </c>
    </row>
    <row r="199">
      <c r="A199" s="195">
        <v>198.0</v>
      </c>
      <c r="B199" s="196" t="s">
        <v>2470</v>
      </c>
      <c r="C199" s="197" t="s">
        <v>2979</v>
      </c>
      <c r="D199" s="198" t="s">
        <v>2980</v>
      </c>
      <c r="E199" s="196" t="s">
        <v>2981</v>
      </c>
      <c r="F199" s="196" t="s">
        <v>2982</v>
      </c>
      <c r="G199" s="199">
        <v>1125.0</v>
      </c>
      <c r="H199" s="200"/>
      <c r="I199" s="200"/>
      <c r="L199" s="6" t="str">
        <f t="array" ref="L199">XLOOKUP(E199,INV!A:A,INV!K:K)</f>
        <v>#N/A</v>
      </c>
      <c r="M199" s="127" t="str">
        <f t="shared" si="1"/>
        <v>#N/A</v>
      </c>
    </row>
    <row r="200">
      <c r="A200" s="195">
        <v>199.0</v>
      </c>
      <c r="B200" s="196" t="s">
        <v>2470</v>
      </c>
      <c r="C200" s="197" t="s">
        <v>2983</v>
      </c>
      <c r="D200" s="198" t="s">
        <v>2980</v>
      </c>
      <c r="E200" s="196" t="s">
        <v>2984</v>
      </c>
      <c r="F200" s="196" t="s">
        <v>2985</v>
      </c>
      <c r="G200" s="199">
        <v>1125.0</v>
      </c>
      <c r="H200" s="200"/>
      <c r="I200" s="200"/>
      <c r="L200" s="6">
        <f t="array" ref="L200">XLOOKUP(E200,INV!A:A,INV!K:K)</f>
        <v>22</v>
      </c>
      <c r="M200" s="127">
        <f t="shared" si="1"/>
        <v>1</v>
      </c>
    </row>
    <row r="201">
      <c r="A201" s="195">
        <v>200.0</v>
      </c>
      <c r="B201" s="196" t="s">
        <v>2470</v>
      </c>
      <c r="C201" s="197" t="s">
        <v>2986</v>
      </c>
      <c r="D201" s="198" t="s">
        <v>2980</v>
      </c>
      <c r="E201" s="196" t="s">
        <v>2987</v>
      </c>
      <c r="F201" s="196" t="s">
        <v>2988</v>
      </c>
      <c r="G201" s="199">
        <v>1125.0</v>
      </c>
      <c r="H201" s="200"/>
      <c r="I201" s="200"/>
      <c r="L201" s="6" t="str">
        <f t="array" ref="L201">XLOOKUP(E201,INV!A:A,INV!K:K)</f>
        <v>#N/A</v>
      </c>
      <c r="M201" s="127" t="str">
        <f t="shared" si="1"/>
        <v>#N/A</v>
      </c>
    </row>
    <row r="202">
      <c r="A202" s="195">
        <v>201.0</v>
      </c>
      <c r="B202" s="196" t="s">
        <v>2470</v>
      </c>
      <c r="C202" s="197" t="s">
        <v>2989</v>
      </c>
      <c r="D202" s="198" t="s">
        <v>2980</v>
      </c>
      <c r="E202" s="196" t="s">
        <v>2990</v>
      </c>
      <c r="F202" s="196" t="s">
        <v>2991</v>
      </c>
      <c r="G202" s="199">
        <v>1125.0</v>
      </c>
      <c r="H202" s="200"/>
      <c r="I202" s="200"/>
      <c r="L202" s="6" t="str">
        <f t="array" ref="L202">XLOOKUP(E202,INV!A:A,INV!K:K)</f>
        <v>#N/A</v>
      </c>
      <c r="M202" s="127" t="str">
        <f t="shared" si="1"/>
        <v>#N/A</v>
      </c>
    </row>
    <row r="203">
      <c r="A203" s="195">
        <v>202.0</v>
      </c>
      <c r="B203" s="196" t="s">
        <v>2470</v>
      </c>
      <c r="C203" s="197" t="s">
        <v>2992</v>
      </c>
      <c r="D203" s="198" t="s">
        <v>2980</v>
      </c>
      <c r="E203" s="196" t="s">
        <v>2993</v>
      </c>
      <c r="F203" s="196" t="s">
        <v>2994</v>
      </c>
      <c r="G203" s="199">
        <v>1125.0</v>
      </c>
      <c r="H203" s="200"/>
      <c r="I203" s="200"/>
      <c r="L203" s="6" t="str">
        <f t="array" ref="L203">XLOOKUP(E203,INV!A:A,INV!K:K)</f>
        <v>#N/A</v>
      </c>
      <c r="M203" s="127" t="str">
        <f t="shared" si="1"/>
        <v>#N/A</v>
      </c>
    </row>
    <row r="204">
      <c r="A204" s="195">
        <v>203.0</v>
      </c>
      <c r="B204" s="196" t="s">
        <v>2470</v>
      </c>
      <c r="C204" s="197" t="s">
        <v>2995</v>
      </c>
      <c r="D204" s="198" t="s">
        <v>2996</v>
      </c>
      <c r="E204" s="196" t="s">
        <v>1058</v>
      </c>
      <c r="F204" s="196" t="s">
        <v>2997</v>
      </c>
      <c r="G204" s="199">
        <v>1030.0</v>
      </c>
      <c r="H204" s="200"/>
      <c r="I204" s="200"/>
      <c r="L204" s="6">
        <f t="array" ref="L204">XLOOKUP(E204,INV!A:A,INV!K:K)</f>
        <v>28</v>
      </c>
      <c r="M204" s="127">
        <f t="shared" si="1"/>
        <v>1</v>
      </c>
    </row>
    <row r="205">
      <c r="A205" s="195">
        <v>204.0</v>
      </c>
      <c r="B205" s="196" t="s">
        <v>2470</v>
      </c>
      <c r="C205" s="197" t="s">
        <v>2998</v>
      </c>
      <c r="D205" s="198" t="s">
        <v>2999</v>
      </c>
      <c r="E205" s="196" t="s">
        <v>3000</v>
      </c>
      <c r="F205" s="196"/>
      <c r="G205" s="199">
        <v>1180.0</v>
      </c>
      <c r="H205" s="200"/>
      <c r="I205" s="200"/>
      <c r="L205" s="6" t="str">
        <f t="array" ref="L205">XLOOKUP(E205,INV!A:A,INV!K:K)</f>
        <v>#N/A</v>
      </c>
      <c r="M205" s="127" t="str">
        <f t="shared" si="1"/>
        <v>#N/A</v>
      </c>
    </row>
    <row r="206">
      <c r="A206" s="195">
        <v>205.0</v>
      </c>
      <c r="B206" s="196" t="s">
        <v>2470</v>
      </c>
      <c r="C206" s="197" t="s">
        <v>3001</v>
      </c>
      <c r="D206" s="198" t="s">
        <v>2999</v>
      </c>
      <c r="E206" s="196" t="s">
        <v>3002</v>
      </c>
      <c r="F206" s="196"/>
      <c r="G206" s="199">
        <v>1180.0</v>
      </c>
      <c r="H206" s="200"/>
      <c r="I206" s="200"/>
      <c r="L206" s="6" t="str">
        <f t="array" ref="L206">XLOOKUP(E206,INV!A:A,INV!K:K)</f>
        <v>#N/A</v>
      </c>
      <c r="M206" s="127" t="str">
        <f t="shared" si="1"/>
        <v>#N/A</v>
      </c>
    </row>
    <row r="207">
      <c r="A207" s="195">
        <v>206.0</v>
      </c>
      <c r="B207" s="196" t="s">
        <v>2470</v>
      </c>
      <c r="C207" s="197" t="s">
        <v>3003</v>
      </c>
      <c r="D207" s="198" t="s">
        <v>2999</v>
      </c>
      <c r="E207" s="196" t="s">
        <v>3004</v>
      </c>
      <c r="F207" s="196"/>
      <c r="G207" s="199">
        <v>1180.0</v>
      </c>
      <c r="H207" s="200"/>
      <c r="I207" s="200"/>
      <c r="L207" s="6" t="str">
        <f t="array" ref="L207">XLOOKUP(E207,INV!A:A,INV!K:K)</f>
        <v>#N/A</v>
      </c>
      <c r="M207" s="127" t="str">
        <f t="shared" si="1"/>
        <v>#N/A</v>
      </c>
    </row>
    <row r="208">
      <c r="A208" s="195">
        <v>207.0</v>
      </c>
      <c r="B208" s="196" t="s">
        <v>2470</v>
      </c>
      <c r="C208" s="197" t="s">
        <v>3005</v>
      </c>
      <c r="D208" s="198" t="s">
        <v>2999</v>
      </c>
      <c r="E208" s="196" t="s">
        <v>3006</v>
      </c>
      <c r="F208" s="196"/>
      <c r="G208" s="199">
        <v>1180.0</v>
      </c>
      <c r="H208" s="200"/>
      <c r="I208" s="200"/>
      <c r="L208" s="6" t="str">
        <f t="array" ref="L208">XLOOKUP(E208,INV!A:A,INV!K:K)</f>
        <v>#N/A</v>
      </c>
      <c r="M208" s="127" t="str">
        <f t="shared" si="1"/>
        <v>#N/A</v>
      </c>
    </row>
    <row r="209">
      <c r="A209" s="195">
        <v>208.0</v>
      </c>
      <c r="B209" s="196" t="s">
        <v>2470</v>
      </c>
      <c r="C209" s="197" t="s">
        <v>3007</v>
      </c>
      <c r="D209" s="198" t="s">
        <v>3008</v>
      </c>
      <c r="E209" s="196" t="s">
        <v>3009</v>
      </c>
      <c r="F209" s="196"/>
      <c r="G209" s="199">
        <v>2055.0</v>
      </c>
      <c r="H209" s="200"/>
      <c r="I209" s="200"/>
      <c r="L209" s="6" t="str">
        <f t="array" ref="L209">XLOOKUP(E209,INV!A:A,INV!K:K)</f>
        <v>#N/A</v>
      </c>
      <c r="M209" s="127" t="str">
        <f t="shared" si="1"/>
        <v>#N/A</v>
      </c>
    </row>
    <row r="210">
      <c r="A210" s="195">
        <v>209.0</v>
      </c>
      <c r="B210" s="196" t="s">
        <v>2470</v>
      </c>
      <c r="C210" s="197" t="s">
        <v>3010</v>
      </c>
      <c r="D210" s="198" t="s">
        <v>3008</v>
      </c>
      <c r="E210" s="196" t="s">
        <v>3011</v>
      </c>
      <c r="F210" s="110"/>
      <c r="G210" s="199">
        <v>2055.0</v>
      </c>
      <c r="H210" s="200"/>
      <c r="I210" s="200"/>
      <c r="L210" s="6" t="str">
        <f t="array" ref="L210">XLOOKUP(E210,INV!A:A,INV!K:K)</f>
        <v>#N/A</v>
      </c>
      <c r="M210" s="127" t="str">
        <f t="shared" si="1"/>
        <v>#N/A</v>
      </c>
    </row>
    <row r="211">
      <c r="A211" s="195">
        <v>210.0</v>
      </c>
      <c r="B211" s="196" t="s">
        <v>2470</v>
      </c>
      <c r="C211" s="197" t="s">
        <v>3012</v>
      </c>
      <c r="D211" s="198" t="s">
        <v>3008</v>
      </c>
      <c r="E211" s="196" t="s">
        <v>3013</v>
      </c>
      <c r="F211" s="110"/>
      <c r="G211" s="199">
        <v>2055.0</v>
      </c>
      <c r="H211" s="200"/>
      <c r="I211" s="200"/>
      <c r="L211" s="6" t="str">
        <f t="array" ref="L211">XLOOKUP(E211,INV!A:A,INV!K:K)</f>
        <v>#N/A</v>
      </c>
      <c r="M211" s="127" t="str">
        <f t="shared" si="1"/>
        <v>#N/A</v>
      </c>
    </row>
    <row r="212">
      <c r="A212" s="195">
        <v>211.0</v>
      </c>
      <c r="B212" s="196" t="s">
        <v>2470</v>
      </c>
      <c r="C212" s="197" t="s">
        <v>3014</v>
      </c>
      <c r="D212" s="198" t="s">
        <v>3008</v>
      </c>
      <c r="E212" s="196" t="s">
        <v>3015</v>
      </c>
      <c r="F212" s="110"/>
      <c r="G212" s="199">
        <v>2055.0</v>
      </c>
      <c r="H212" s="200"/>
      <c r="I212" s="200"/>
      <c r="L212" s="6" t="str">
        <f t="array" ref="L212">XLOOKUP(E212,INV!A:A,INV!K:K)</f>
        <v>#N/A</v>
      </c>
      <c r="M212" s="127" t="str">
        <f t="shared" si="1"/>
        <v>#N/A</v>
      </c>
    </row>
    <row r="213">
      <c r="A213" s="195">
        <v>212.0</v>
      </c>
      <c r="B213" s="196" t="s">
        <v>2470</v>
      </c>
      <c r="C213" s="197" t="s">
        <v>3016</v>
      </c>
      <c r="D213" s="198" t="s">
        <v>2996</v>
      </c>
      <c r="E213" s="196" t="s">
        <v>1060</v>
      </c>
      <c r="F213" s="110" t="s">
        <v>3017</v>
      </c>
      <c r="G213" s="199">
        <v>1030.0</v>
      </c>
      <c r="H213" s="200"/>
      <c r="I213" s="200"/>
      <c r="L213" s="6">
        <f t="array" ref="L213">XLOOKUP(E213,INV!A:A,INV!K:K)</f>
        <v>28</v>
      </c>
      <c r="M213" s="127">
        <f t="shared" si="1"/>
        <v>1</v>
      </c>
    </row>
    <row r="214">
      <c r="A214" s="195">
        <v>213.0</v>
      </c>
      <c r="B214" s="196" t="s">
        <v>2470</v>
      </c>
      <c r="C214" s="197" t="s">
        <v>3018</v>
      </c>
      <c r="D214" s="198" t="s">
        <v>2996</v>
      </c>
      <c r="E214" s="196" t="s">
        <v>1062</v>
      </c>
      <c r="F214" s="196" t="s">
        <v>3019</v>
      </c>
      <c r="G214" s="199">
        <v>1030.0</v>
      </c>
      <c r="H214" s="200"/>
      <c r="I214" s="200"/>
      <c r="L214" s="6">
        <f t="array" ref="L214">XLOOKUP(E214,INV!A:A,INV!K:K)</f>
        <v>28</v>
      </c>
      <c r="M214" s="127">
        <f t="shared" si="1"/>
        <v>1</v>
      </c>
    </row>
    <row r="215">
      <c r="A215" s="195">
        <v>214.0</v>
      </c>
      <c r="B215" s="196" t="s">
        <v>2470</v>
      </c>
      <c r="C215" s="197" t="s">
        <v>3020</v>
      </c>
      <c r="D215" s="198" t="s">
        <v>2996</v>
      </c>
      <c r="E215" s="196" t="s">
        <v>1056</v>
      </c>
      <c r="F215" s="196" t="s">
        <v>3021</v>
      </c>
      <c r="G215" s="199">
        <v>1030.0</v>
      </c>
      <c r="H215" s="200"/>
      <c r="I215" s="200"/>
      <c r="L215" s="6">
        <f t="array" ref="L215">XLOOKUP(E215,INV!A:A,INV!K:K)</f>
        <v>28</v>
      </c>
      <c r="M215" s="127">
        <f t="shared" si="1"/>
        <v>1</v>
      </c>
    </row>
    <row r="216">
      <c r="A216" s="195">
        <v>215.0</v>
      </c>
      <c r="B216" s="196" t="s">
        <v>2470</v>
      </c>
      <c r="C216" s="197" t="s">
        <v>3022</v>
      </c>
      <c r="D216" s="198" t="s">
        <v>2996</v>
      </c>
      <c r="E216" s="196" t="s">
        <v>1054</v>
      </c>
      <c r="F216" s="196" t="s">
        <v>3023</v>
      </c>
      <c r="G216" s="199">
        <v>1030.0</v>
      </c>
      <c r="H216" s="200"/>
      <c r="I216" s="200"/>
      <c r="L216" s="6">
        <f t="array" ref="L216">XLOOKUP(E216,INV!A:A,INV!K:K)</f>
        <v>28</v>
      </c>
      <c r="M216" s="127">
        <f t="shared" si="1"/>
        <v>1</v>
      </c>
    </row>
    <row r="217">
      <c r="A217" s="195">
        <v>216.0</v>
      </c>
      <c r="B217" s="196" t="s">
        <v>2470</v>
      </c>
      <c r="C217" s="197" t="s">
        <v>3024</v>
      </c>
      <c r="D217" s="198" t="s">
        <v>3025</v>
      </c>
      <c r="E217" s="196" t="s">
        <v>3026</v>
      </c>
      <c r="F217" s="196" t="s">
        <v>3027</v>
      </c>
      <c r="G217" s="199">
        <v>1030.0</v>
      </c>
      <c r="H217" s="200"/>
      <c r="I217" s="200"/>
      <c r="L217" s="6">
        <f t="array" ref="L217">XLOOKUP(E217,INV!A:A,INV!K:K)</f>
        <v>28</v>
      </c>
      <c r="M217" s="127">
        <f t="shared" si="1"/>
        <v>1</v>
      </c>
    </row>
    <row r="218">
      <c r="A218" s="195">
        <v>217.0</v>
      </c>
      <c r="B218" s="196" t="s">
        <v>2470</v>
      </c>
      <c r="C218" s="197" t="s">
        <v>3028</v>
      </c>
      <c r="D218" s="198" t="s">
        <v>3025</v>
      </c>
      <c r="E218" s="196" t="s">
        <v>3029</v>
      </c>
      <c r="F218" s="196" t="s">
        <v>3030</v>
      </c>
      <c r="G218" s="199">
        <v>1030.0</v>
      </c>
      <c r="H218" s="200"/>
      <c r="I218" s="200"/>
      <c r="L218" s="6">
        <f t="array" ref="L218">XLOOKUP(E218,INV!A:A,INV!K:K)</f>
        <v>28</v>
      </c>
      <c r="M218" s="127">
        <f t="shared" si="1"/>
        <v>1</v>
      </c>
    </row>
    <row r="219">
      <c r="A219" s="195">
        <v>218.0</v>
      </c>
      <c r="B219" s="196" t="s">
        <v>2470</v>
      </c>
      <c r="C219" s="197" t="s">
        <v>3031</v>
      </c>
      <c r="D219" s="198" t="s">
        <v>3025</v>
      </c>
      <c r="E219" s="196" t="s">
        <v>3032</v>
      </c>
      <c r="F219" s="196" t="s">
        <v>3033</v>
      </c>
      <c r="G219" s="199">
        <v>1030.0</v>
      </c>
      <c r="H219" s="200"/>
      <c r="I219" s="200"/>
      <c r="L219" s="6">
        <f t="array" ref="L219">XLOOKUP(E219,INV!A:A,INV!K:K)</f>
        <v>28</v>
      </c>
      <c r="M219" s="127">
        <f t="shared" si="1"/>
        <v>1</v>
      </c>
    </row>
    <row r="220">
      <c r="A220" s="195">
        <v>219.0</v>
      </c>
      <c r="B220" s="196" t="s">
        <v>2470</v>
      </c>
      <c r="C220" s="197" t="s">
        <v>3034</v>
      </c>
      <c r="D220" s="198" t="s">
        <v>3025</v>
      </c>
      <c r="E220" s="196" t="s">
        <v>3035</v>
      </c>
      <c r="F220" s="196" t="s">
        <v>3036</v>
      </c>
      <c r="G220" s="199">
        <v>1030.0</v>
      </c>
      <c r="H220" s="200"/>
      <c r="I220" s="200"/>
      <c r="L220" s="6">
        <f t="array" ref="L220">XLOOKUP(E220,INV!A:A,INV!K:K)</f>
        <v>28</v>
      </c>
      <c r="M220" s="127">
        <f t="shared" si="1"/>
        <v>1</v>
      </c>
    </row>
    <row r="221">
      <c r="A221" s="195">
        <v>220.0</v>
      </c>
      <c r="B221" s="196" t="s">
        <v>2470</v>
      </c>
      <c r="C221" s="197" t="s">
        <v>3037</v>
      </c>
      <c r="D221" s="198" t="s">
        <v>3025</v>
      </c>
      <c r="E221" s="196" t="s">
        <v>3038</v>
      </c>
      <c r="F221" s="196" t="s">
        <v>3039</v>
      </c>
      <c r="G221" s="199">
        <v>1030.0</v>
      </c>
      <c r="H221" s="200"/>
      <c r="I221" s="200"/>
      <c r="L221" s="6">
        <f t="array" ref="L221">XLOOKUP(E221,INV!A:A,INV!K:K)</f>
        <v>28</v>
      </c>
      <c r="M221" s="127">
        <f t="shared" si="1"/>
        <v>1</v>
      </c>
    </row>
    <row r="222">
      <c r="A222" s="195">
        <v>221.0</v>
      </c>
      <c r="B222" s="196" t="s">
        <v>2470</v>
      </c>
      <c r="C222" s="197" t="s">
        <v>3040</v>
      </c>
      <c r="D222" s="198" t="s">
        <v>3041</v>
      </c>
      <c r="E222" s="196" t="s">
        <v>3042</v>
      </c>
      <c r="F222" s="196"/>
      <c r="G222" s="199">
        <v>1125.0</v>
      </c>
      <c r="H222" s="200"/>
      <c r="I222" s="200"/>
      <c r="L222" s="6" t="str">
        <f t="array" ref="L222">XLOOKUP(E222,INV!A:A,INV!K:K)</f>
        <v>#N/A</v>
      </c>
      <c r="M222" s="127" t="str">
        <f t="shared" si="1"/>
        <v>#N/A</v>
      </c>
    </row>
    <row r="223">
      <c r="A223" s="195">
        <v>222.0</v>
      </c>
      <c r="B223" s="196" t="s">
        <v>2470</v>
      </c>
      <c r="C223" s="197" t="s">
        <v>3043</v>
      </c>
      <c r="D223" s="198" t="s">
        <v>3041</v>
      </c>
      <c r="E223" s="196" t="s">
        <v>3044</v>
      </c>
      <c r="F223" s="196"/>
      <c r="G223" s="199">
        <v>1125.0</v>
      </c>
      <c r="H223" s="200"/>
      <c r="I223" s="200"/>
      <c r="L223" s="6" t="str">
        <f t="array" ref="L223">XLOOKUP(E223,INV!A:A,INV!K:K)</f>
        <v>#N/A</v>
      </c>
      <c r="M223" s="127" t="str">
        <f t="shared" si="1"/>
        <v>#N/A</v>
      </c>
    </row>
    <row r="224">
      <c r="A224" s="195">
        <v>223.0</v>
      </c>
      <c r="B224" s="196" t="s">
        <v>2470</v>
      </c>
      <c r="C224" s="197" t="s">
        <v>3045</v>
      </c>
      <c r="D224" s="198" t="s">
        <v>3041</v>
      </c>
      <c r="E224" s="196" t="s">
        <v>3046</v>
      </c>
      <c r="F224" s="196"/>
      <c r="G224" s="199">
        <v>1125.0</v>
      </c>
      <c r="H224" s="200"/>
      <c r="I224" s="200"/>
      <c r="L224" s="6" t="str">
        <f t="array" ref="L224">XLOOKUP(E224,INV!A:A,INV!K:K)</f>
        <v>#N/A</v>
      </c>
      <c r="M224" s="127" t="str">
        <f t="shared" si="1"/>
        <v>#N/A</v>
      </c>
    </row>
    <row r="225">
      <c r="A225" s="195">
        <v>224.0</v>
      </c>
      <c r="B225" s="196" t="s">
        <v>2470</v>
      </c>
      <c r="C225" s="197" t="s">
        <v>3047</v>
      </c>
      <c r="D225" s="198" t="s">
        <v>3041</v>
      </c>
      <c r="E225" s="196" t="s">
        <v>3048</v>
      </c>
      <c r="F225" s="196"/>
      <c r="G225" s="199">
        <v>1125.0</v>
      </c>
      <c r="H225" s="200"/>
      <c r="I225" s="200"/>
      <c r="L225" s="6" t="str">
        <f t="array" ref="L225">XLOOKUP(E225,INV!A:A,INV!K:K)</f>
        <v>#N/A</v>
      </c>
      <c r="M225" s="127" t="str">
        <f t="shared" si="1"/>
        <v>#N/A</v>
      </c>
    </row>
    <row r="226">
      <c r="A226" s="195">
        <v>225.0</v>
      </c>
      <c r="B226" s="196" t="s">
        <v>2470</v>
      </c>
      <c r="C226" s="197" t="s">
        <v>3049</v>
      </c>
      <c r="D226" s="198" t="s">
        <v>3050</v>
      </c>
      <c r="E226" s="196" t="s">
        <v>3051</v>
      </c>
      <c r="F226" s="196" t="s">
        <v>3052</v>
      </c>
      <c r="G226" s="199">
        <v>890.0</v>
      </c>
      <c r="H226" s="200"/>
      <c r="I226" s="200"/>
      <c r="L226" s="6">
        <f t="array" ref="L226">XLOOKUP(E226,INV!A:A,INV!K:K)</f>
        <v>12</v>
      </c>
      <c r="M226" s="127">
        <f t="shared" si="1"/>
        <v>1</v>
      </c>
    </row>
    <row r="227">
      <c r="A227" s="195">
        <v>226.0</v>
      </c>
      <c r="B227" s="196" t="s">
        <v>2470</v>
      </c>
      <c r="C227" s="197" t="s">
        <v>3053</v>
      </c>
      <c r="D227" s="198" t="s">
        <v>3050</v>
      </c>
      <c r="E227" s="196" t="s">
        <v>3054</v>
      </c>
      <c r="F227" s="196" t="s">
        <v>3055</v>
      </c>
      <c r="G227" s="199">
        <v>890.0</v>
      </c>
      <c r="H227" s="200"/>
      <c r="I227" s="200"/>
      <c r="L227" s="6">
        <f t="array" ref="L227">XLOOKUP(E227,INV!A:A,INV!K:K)</f>
        <v>12</v>
      </c>
      <c r="M227" s="127">
        <f t="shared" si="1"/>
        <v>1</v>
      </c>
    </row>
    <row r="228">
      <c r="A228" s="195">
        <v>227.0</v>
      </c>
      <c r="B228" s="196" t="s">
        <v>3056</v>
      </c>
      <c r="C228" s="197" t="s">
        <v>3057</v>
      </c>
      <c r="D228" s="198" t="s">
        <v>3058</v>
      </c>
      <c r="E228" s="196" t="s">
        <v>100</v>
      </c>
      <c r="F228" s="196" t="s">
        <v>3059</v>
      </c>
      <c r="G228" s="199">
        <v>755.0</v>
      </c>
      <c r="H228" s="200"/>
      <c r="I228" s="200"/>
      <c r="L228" s="6">
        <f t="array" ref="L228">XLOOKUP(E228,INV!A:A,INV!K:K)</f>
        <v>19</v>
      </c>
      <c r="M228" s="127">
        <f t="shared" si="1"/>
        <v>1</v>
      </c>
    </row>
    <row r="229">
      <c r="A229" s="195">
        <v>228.0</v>
      </c>
      <c r="B229" s="196" t="s">
        <v>3060</v>
      </c>
      <c r="C229" s="197" t="s">
        <v>3061</v>
      </c>
      <c r="D229" s="198" t="s">
        <v>3062</v>
      </c>
      <c r="E229" s="196" t="s">
        <v>3063</v>
      </c>
      <c r="F229" s="196"/>
      <c r="G229" s="199">
        <v>890.0</v>
      </c>
      <c r="H229" s="200"/>
      <c r="I229" s="200"/>
      <c r="L229" s="6" t="str">
        <f t="array" ref="L229">XLOOKUP(E229,INV!A:A,INV!K:K)</f>
        <v>#N/A</v>
      </c>
      <c r="M229" s="127" t="str">
        <f t="shared" si="1"/>
        <v>#N/A</v>
      </c>
    </row>
    <row r="230">
      <c r="A230" s="195">
        <v>229.0</v>
      </c>
      <c r="B230" s="196" t="s">
        <v>3060</v>
      </c>
      <c r="C230" s="197" t="s">
        <v>3064</v>
      </c>
      <c r="D230" s="198" t="s">
        <v>3065</v>
      </c>
      <c r="E230" s="196" t="s">
        <v>3066</v>
      </c>
      <c r="F230" s="196"/>
      <c r="G230" s="199">
        <v>890.0</v>
      </c>
      <c r="H230" s="200"/>
      <c r="I230" s="200"/>
      <c r="L230" s="6" t="str">
        <f t="array" ref="L230">XLOOKUP(E230,INV!A:A,INV!K:K)</f>
        <v>#N/A</v>
      </c>
      <c r="M230" s="127" t="str">
        <f t="shared" si="1"/>
        <v>#N/A</v>
      </c>
    </row>
    <row r="231">
      <c r="A231" s="195">
        <v>230.0</v>
      </c>
      <c r="B231" s="196" t="s">
        <v>3067</v>
      </c>
      <c r="C231" s="197" t="s">
        <v>3068</v>
      </c>
      <c r="D231" s="198" t="s">
        <v>3069</v>
      </c>
      <c r="E231" s="196" t="s">
        <v>3070</v>
      </c>
      <c r="F231" s="110" t="s">
        <v>3071</v>
      </c>
      <c r="G231" s="199">
        <v>340.0</v>
      </c>
      <c r="H231" s="200"/>
      <c r="I231" s="200"/>
      <c r="L231" s="6">
        <f t="array" ref="L231">XLOOKUP(E231,INV!A:A,INV!K:K)</f>
        <v>5</v>
      </c>
      <c r="M231" s="127">
        <f t="shared" si="1"/>
        <v>1</v>
      </c>
    </row>
    <row r="232">
      <c r="A232" s="195">
        <v>231.0</v>
      </c>
      <c r="B232" s="196" t="s">
        <v>3072</v>
      </c>
      <c r="C232" s="197" t="s">
        <v>3073</v>
      </c>
      <c r="D232" s="198" t="s">
        <v>3074</v>
      </c>
      <c r="E232" s="196" t="s">
        <v>3075</v>
      </c>
      <c r="F232" s="110"/>
      <c r="G232" s="199">
        <v>525.0</v>
      </c>
      <c r="H232" s="200"/>
      <c r="I232" s="200"/>
      <c r="L232" s="6" t="str">
        <f t="array" ref="L232">XLOOKUP(E232,INV!A:A,INV!K:K)</f>
        <v>#N/A</v>
      </c>
      <c r="M232" s="127" t="str">
        <f t="shared" si="1"/>
        <v>#N/A</v>
      </c>
    </row>
    <row r="233">
      <c r="A233" s="195">
        <v>232.0</v>
      </c>
      <c r="B233" s="196" t="s">
        <v>3056</v>
      </c>
      <c r="C233" s="197" t="s">
        <v>3076</v>
      </c>
      <c r="D233" s="198" t="s">
        <v>109</v>
      </c>
      <c r="E233" s="196" t="s">
        <v>110</v>
      </c>
      <c r="F233" s="196" t="s">
        <v>3077</v>
      </c>
      <c r="G233" s="199">
        <v>490.0</v>
      </c>
      <c r="H233" s="200"/>
      <c r="I233" s="200"/>
      <c r="L233" s="6">
        <f t="array" ref="L233">XLOOKUP(E233,INV!A:A,INV!K:K)</f>
        <v>10</v>
      </c>
      <c r="M233" s="127">
        <f t="shared" si="1"/>
        <v>1</v>
      </c>
    </row>
    <row r="234">
      <c r="A234" s="195">
        <v>233.0</v>
      </c>
      <c r="B234" s="196" t="s">
        <v>3072</v>
      </c>
      <c r="C234" s="197" t="s">
        <v>3078</v>
      </c>
      <c r="D234" s="198" t="s">
        <v>3079</v>
      </c>
      <c r="E234" s="196" t="s">
        <v>3080</v>
      </c>
      <c r="F234" s="196" t="s">
        <v>3081</v>
      </c>
      <c r="G234" s="199">
        <v>300.0</v>
      </c>
      <c r="H234" s="200"/>
      <c r="I234" s="200"/>
      <c r="L234" s="6">
        <f t="array" ref="L234">XLOOKUP(E234,INV!A:A,INV!K:K)</f>
        <v>5</v>
      </c>
      <c r="M234" s="127">
        <f t="shared" si="1"/>
        <v>1</v>
      </c>
    </row>
    <row r="235">
      <c r="A235" s="195">
        <v>234.0</v>
      </c>
      <c r="B235" s="196" t="s">
        <v>3072</v>
      </c>
      <c r="C235" s="197" t="s">
        <v>3082</v>
      </c>
      <c r="D235" s="198" t="s">
        <v>3083</v>
      </c>
      <c r="E235" s="196" t="s">
        <v>3084</v>
      </c>
      <c r="F235" s="196"/>
      <c r="G235" s="199">
        <v>345.0</v>
      </c>
      <c r="H235" s="200"/>
      <c r="I235" s="200"/>
      <c r="L235" s="6" t="str">
        <f t="array" ref="L235">XLOOKUP(E235,INV!A:A,INV!K:K)</f>
        <v>#N/A</v>
      </c>
      <c r="M235" s="127" t="str">
        <f t="shared" si="1"/>
        <v>#N/A</v>
      </c>
    </row>
    <row r="236">
      <c r="A236" s="195">
        <v>235.0</v>
      </c>
      <c r="B236" s="196" t="s">
        <v>3060</v>
      </c>
      <c r="C236" s="197" t="s">
        <v>3085</v>
      </c>
      <c r="D236" s="198" t="s">
        <v>3086</v>
      </c>
      <c r="E236" s="196" t="s">
        <v>3087</v>
      </c>
      <c r="F236" s="196"/>
      <c r="G236" s="199">
        <v>490.0</v>
      </c>
      <c r="H236" s="200"/>
      <c r="I236" s="200"/>
      <c r="L236" s="6" t="str">
        <f t="array" ref="L236">XLOOKUP(E236,INV!A:A,INV!K:K)</f>
        <v>#N/A</v>
      </c>
      <c r="M236" s="127" t="str">
        <f t="shared" si="1"/>
        <v>#N/A</v>
      </c>
    </row>
    <row r="237">
      <c r="A237" s="195">
        <v>236.0</v>
      </c>
      <c r="B237" s="196" t="s">
        <v>3072</v>
      </c>
      <c r="C237" s="197" t="s">
        <v>3088</v>
      </c>
      <c r="D237" s="198" t="s">
        <v>3089</v>
      </c>
      <c r="E237" s="196" t="s">
        <v>3090</v>
      </c>
      <c r="F237" s="196" t="s">
        <v>3091</v>
      </c>
      <c r="G237" s="199">
        <v>205.0</v>
      </c>
      <c r="H237" s="200"/>
      <c r="I237" s="200"/>
      <c r="L237" s="6">
        <f t="array" ref="L237">XLOOKUP(E237,INV!A:A,INV!K:K)</f>
        <v>5</v>
      </c>
      <c r="M237" s="127">
        <f t="shared" si="1"/>
        <v>1</v>
      </c>
    </row>
    <row r="238">
      <c r="A238" s="195">
        <v>237.0</v>
      </c>
      <c r="B238" s="196" t="s">
        <v>3072</v>
      </c>
      <c r="C238" s="197" t="s">
        <v>3092</v>
      </c>
      <c r="D238" s="198" t="s">
        <v>3093</v>
      </c>
      <c r="E238" s="196" t="s">
        <v>3094</v>
      </c>
      <c r="F238" s="196" t="s">
        <v>3095</v>
      </c>
      <c r="G238" s="199">
        <v>205.0</v>
      </c>
      <c r="H238" s="200"/>
      <c r="I238" s="200"/>
      <c r="L238" s="6">
        <f t="array" ref="L238">XLOOKUP(E238,INV!A:A,INV!K:K)</f>
        <v>5</v>
      </c>
      <c r="M238" s="127">
        <f t="shared" si="1"/>
        <v>1</v>
      </c>
    </row>
    <row r="239">
      <c r="A239" s="195">
        <v>238.0</v>
      </c>
      <c r="B239" s="196" t="s">
        <v>3072</v>
      </c>
      <c r="C239" s="197" t="s">
        <v>3096</v>
      </c>
      <c r="D239" s="198" t="s">
        <v>3097</v>
      </c>
      <c r="E239" s="196" t="s">
        <v>3098</v>
      </c>
      <c r="F239" s="196" t="s">
        <v>3099</v>
      </c>
      <c r="G239" s="199">
        <v>205.0</v>
      </c>
      <c r="H239" s="200"/>
      <c r="I239" s="200"/>
      <c r="L239" s="6">
        <f t="array" ref="L239">XLOOKUP(E239,INV!A:A,INV!K:K)</f>
        <v>5</v>
      </c>
      <c r="M239" s="127">
        <f t="shared" si="1"/>
        <v>1</v>
      </c>
    </row>
    <row r="240">
      <c r="A240" s="195">
        <v>239.0</v>
      </c>
      <c r="B240" s="196" t="s">
        <v>3072</v>
      </c>
      <c r="C240" s="197" t="s">
        <v>3100</v>
      </c>
      <c r="D240" s="198" t="s">
        <v>3101</v>
      </c>
      <c r="E240" s="196" t="s">
        <v>3102</v>
      </c>
      <c r="F240" s="196" t="s">
        <v>3103</v>
      </c>
      <c r="G240" s="199">
        <v>205.0</v>
      </c>
      <c r="H240" s="200"/>
      <c r="I240" s="200"/>
      <c r="L240" s="6">
        <f t="array" ref="L240">XLOOKUP(E240,INV!A:A,INV!K:K)</f>
        <v>5</v>
      </c>
      <c r="M240" s="127">
        <f t="shared" si="1"/>
        <v>1</v>
      </c>
    </row>
    <row r="241">
      <c r="A241" s="195">
        <v>240.0</v>
      </c>
      <c r="B241" s="196" t="s">
        <v>3072</v>
      </c>
      <c r="C241" s="197" t="s">
        <v>3104</v>
      </c>
      <c r="D241" s="198" t="s">
        <v>3105</v>
      </c>
      <c r="E241" s="196" t="s">
        <v>3106</v>
      </c>
      <c r="F241" s="110" t="s">
        <v>3107</v>
      </c>
      <c r="G241" s="199">
        <v>205.0</v>
      </c>
      <c r="H241" s="200"/>
      <c r="I241" s="200"/>
      <c r="L241" s="6">
        <f t="array" ref="L241">XLOOKUP(E241,INV!A:A,INV!K:K)</f>
        <v>5</v>
      </c>
      <c r="M241" s="127">
        <f t="shared" si="1"/>
        <v>1</v>
      </c>
    </row>
    <row r="242">
      <c r="A242" s="195">
        <v>241.0</v>
      </c>
      <c r="B242" s="196" t="s">
        <v>3072</v>
      </c>
      <c r="C242" s="197" t="s">
        <v>3108</v>
      </c>
      <c r="D242" s="198" t="s">
        <v>3109</v>
      </c>
      <c r="E242" s="196" t="s">
        <v>3110</v>
      </c>
      <c r="F242" s="110" t="s">
        <v>3111</v>
      </c>
      <c r="G242" s="199">
        <v>205.0</v>
      </c>
      <c r="H242" s="200"/>
      <c r="I242" s="200"/>
      <c r="L242" s="6" t="str">
        <f t="array" ref="L242">XLOOKUP(E242,INV!A:A,INV!K:K)</f>
        <v>#N/A</v>
      </c>
      <c r="M242" s="127" t="str">
        <f t="shared" si="1"/>
        <v>#N/A</v>
      </c>
    </row>
    <row r="243">
      <c r="A243" s="195">
        <v>242.0</v>
      </c>
      <c r="B243" s="196" t="s">
        <v>3072</v>
      </c>
      <c r="C243" s="197" t="s">
        <v>3112</v>
      </c>
      <c r="D243" s="198" t="s">
        <v>3113</v>
      </c>
      <c r="E243" s="196" t="s">
        <v>3114</v>
      </c>
      <c r="F243" s="110"/>
      <c r="G243" s="199">
        <v>365.0</v>
      </c>
      <c r="H243" s="200"/>
      <c r="I243" s="200"/>
      <c r="L243" s="6" t="str">
        <f t="array" ref="L243">XLOOKUP(E243,INV!A:A,INV!K:K)</f>
        <v>#N/A</v>
      </c>
      <c r="M243" s="127" t="str">
        <f t="shared" si="1"/>
        <v>#N/A</v>
      </c>
    </row>
    <row r="244">
      <c r="A244" s="195">
        <v>243.0</v>
      </c>
      <c r="B244" s="196" t="s">
        <v>3072</v>
      </c>
      <c r="C244" s="197" t="s">
        <v>3115</v>
      </c>
      <c r="D244" s="198" t="s">
        <v>3116</v>
      </c>
      <c r="E244" s="196" t="s">
        <v>3117</v>
      </c>
      <c r="F244" s="110"/>
      <c r="G244" s="199">
        <v>385.0</v>
      </c>
      <c r="H244" s="200"/>
      <c r="I244" s="200"/>
      <c r="L244" s="6" t="str">
        <f t="array" ref="L244">XLOOKUP(E244,INV!A:A,INV!K:K)</f>
        <v>#N/A</v>
      </c>
      <c r="M244" s="127" t="str">
        <f t="shared" si="1"/>
        <v>#N/A</v>
      </c>
    </row>
    <row r="245">
      <c r="A245" s="195">
        <v>244.0</v>
      </c>
      <c r="B245" s="196" t="s">
        <v>3118</v>
      </c>
      <c r="C245" s="197" t="s">
        <v>3119</v>
      </c>
      <c r="D245" s="198" t="s">
        <v>3120</v>
      </c>
      <c r="E245" s="196" t="s">
        <v>3121</v>
      </c>
      <c r="F245" s="196" t="s">
        <v>3122</v>
      </c>
      <c r="G245" s="199">
        <v>270.0</v>
      </c>
      <c r="H245" s="200"/>
      <c r="I245" s="200"/>
      <c r="L245" s="6">
        <f t="array" ref="L245">XLOOKUP(E245,INV!A:A,INV!K:K)</f>
        <v>1</v>
      </c>
      <c r="M245" s="127">
        <f t="shared" si="1"/>
        <v>1</v>
      </c>
    </row>
    <row r="246">
      <c r="A246" s="195">
        <v>245.0</v>
      </c>
      <c r="B246" s="196" t="s">
        <v>3118</v>
      </c>
      <c r="C246" s="197" t="s">
        <v>3123</v>
      </c>
      <c r="D246" s="198" t="s">
        <v>3124</v>
      </c>
      <c r="E246" s="196" t="s">
        <v>3125</v>
      </c>
      <c r="F246" s="196" t="s">
        <v>3126</v>
      </c>
      <c r="G246" s="199">
        <v>270.0</v>
      </c>
      <c r="H246" s="200"/>
      <c r="I246" s="200"/>
      <c r="L246" s="6">
        <f t="array" ref="L246">XLOOKUP(E246,INV!A:A,INV!K:K)</f>
        <v>1</v>
      </c>
      <c r="M246" s="127">
        <f t="shared" si="1"/>
        <v>1</v>
      </c>
    </row>
    <row r="247">
      <c r="A247" s="195">
        <v>246.0</v>
      </c>
      <c r="B247" s="196" t="s">
        <v>3060</v>
      </c>
      <c r="C247" s="197" t="s">
        <v>3127</v>
      </c>
      <c r="D247" s="198" t="s">
        <v>3128</v>
      </c>
      <c r="E247" s="196" t="s">
        <v>3129</v>
      </c>
      <c r="F247" s="196" t="s">
        <v>3130</v>
      </c>
      <c r="G247" s="199">
        <v>235.0</v>
      </c>
      <c r="H247" s="200"/>
      <c r="I247" s="200"/>
      <c r="L247" s="6">
        <f t="array" ref="L247">XLOOKUP(E247,INV!A:A,INV!K:K)</f>
        <v>5</v>
      </c>
      <c r="M247" s="127">
        <f t="shared" si="1"/>
        <v>1</v>
      </c>
    </row>
    <row r="248">
      <c r="A248" s="195">
        <v>247.0</v>
      </c>
      <c r="B248" s="196" t="s">
        <v>3118</v>
      </c>
      <c r="C248" s="197" t="s">
        <v>3131</v>
      </c>
      <c r="D248" s="198" t="s">
        <v>3132</v>
      </c>
      <c r="E248" s="196" t="s">
        <v>3133</v>
      </c>
      <c r="F248" s="196" t="s">
        <v>3134</v>
      </c>
      <c r="G248" s="199">
        <v>300.0</v>
      </c>
      <c r="H248" s="200"/>
      <c r="I248" s="200"/>
      <c r="L248" s="6">
        <f t="array" ref="L248">XLOOKUP(E248,INV!A:A,INV!K:K)</f>
        <v>5</v>
      </c>
      <c r="M248" s="127">
        <f t="shared" si="1"/>
        <v>1</v>
      </c>
    </row>
    <row r="249">
      <c r="A249" s="195">
        <v>248.0</v>
      </c>
      <c r="B249" s="196" t="s">
        <v>3135</v>
      </c>
      <c r="C249" s="197" t="s">
        <v>3136</v>
      </c>
      <c r="D249" s="198" t="s">
        <v>3137</v>
      </c>
      <c r="E249" s="196" t="s">
        <v>475</v>
      </c>
      <c r="F249" s="196" t="s">
        <v>3138</v>
      </c>
      <c r="G249" s="199">
        <v>415.0</v>
      </c>
      <c r="H249" s="200"/>
      <c r="I249" s="200"/>
      <c r="L249" s="6">
        <f t="array" ref="L249">XLOOKUP(E249,INV!A:A,INV!K:K)</f>
        <v>12</v>
      </c>
      <c r="M249" s="127">
        <f t="shared" si="1"/>
        <v>1</v>
      </c>
    </row>
    <row r="250">
      <c r="A250" s="195">
        <v>249.0</v>
      </c>
      <c r="B250" s="196" t="s">
        <v>3135</v>
      </c>
      <c r="C250" s="203" t="s">
        <v>3139</v>
      </c>
      <c r="D250" s="198" t="s">
        <v>3140</v>
      </c>
      <c r="E250" s="196" t="s">
        <v>3141</v>
      </c>
      <c r="F250" s="196"/>
      <c r="G250" s="199">
        <v>460.0</v>
      </c>
      <c r="H250" s="200"/>
      <c r="I250" s="200"/>
      <c r="L250" s="6" t="str">
        <f t="array" ref="L250">XLOOKUP(E250,INV!A:A,INV!K:K)</f>
        <v>#N/A</v>
      </c>
      <c r="M250" s="127" t="str">
        <f t="shared" si="1"/>
        <v>#N/A</v>
      </c>
    </row>
    <row r="251">
      <c r="A251" s="195">
        <v>250.0</v>
      </c>
      <c r="B251" s="196" t="s">
        <v>3142</v>
      </c>
      <c r="C251" s="197" t="s">
        <v>3143</v>
      </c>
      <c r="D251" s="198" t="s">
        <v>3144</v>
      </c>
      <c r="E251" s="196" t="s">
        <v>3145</v>
      </c>
      <c r="F251" s="196" t="s">
        <v>3146</v>
      </c>
      <c r="G251" s="199">
        <v>37500.0</v>
      </c>
      <c r="H251" s="200"/>
      <c r="I251" s="200"/>
      <c r="L251" s="6">
        <f t="array" ref="L251">XLOOKUP(E251,INV!A:A,INV!K:K)</f>
        <v>450</v>
      </c>
      <c r="M251" s="127">
        <f t="shared" si="1"/>
        <v>1</v>
      </c>
    </row>
    <row r="252">
      <c r="A252" s="195">
        <v>251.0</v>
      </c>
      <c r="B252" s="196" t="s">
        <v>3142</v>
      </c>
      <c r="C252" s="197" t="s">
        <v>3147</v>
      </c>
      <c r="D252" s="198" t="s">
        <v>3144</v>
      </c>
      <c r="E252" s="196" t="s">
        <v>3148</v>
      </c>
      <c r="F252" s="196" t="s">
        <v>3149</v>
      </c>
      <c r="G252" s="199">
        <v>14060.0</v>
      </c>
      <c r="H252" s="200"/>
      <c r="I252" s="200"/>
      <c r="L252" s="6">
        <f t="array" ref="L252">XLOOKUP(E252,INV!A:A,INV!K:K)</f>
        <v>250</v>
      </c>
      <c r="M252" s="127">
        <f t="shared" si="1"/>
        <v>1</v>
      </c>
    </row>
    <row r="253">
      <c r="A253" s="195">
        <v>252.0</v>
      </c>
      <c r="B253" s="196" t="s">
        <v>3142</v>
      </c>
      <c r="C253" s="197" t="s">
        <v>3150</v>
      </c>
      <c r="D253" s="198" t="s">
        <v>3144</v>
      </c>
      <c r="E253" s="196" t="s">
        <v>3151</v>
      </c>
      <c r="F253" s="196" t="s">
        <v>3152</v>
      </c>
      <c r="G253" s="199">
        <v>10310.0</v>
      </c>
      <c r="H253" s="200"/>
      <c r="I253" s="200"/>
      <c r="L253" s="6">
        <f t="array" ref="L253">XLOOKUP(E253,INV!A:A,INV!K:K)</f>
        <v>150</v>
      </c>
      <c r="M253" s="127">
        <f t="shared" si="1"/>
        <v>1</v>
      </c>
    </row>
    <row r="254">
      <c r="A254" s="195">
        <v>253.0</v>
      </c>
      <c r="B254" s="196" t="s">
        <v>3153</v>
      </c>
      <c r="C254" s="197" t="s">
        <v>3154</v>
      </c>
      <c r="D254" s="198" t="s">
        <v>3155</v>
      </c>
      <c r="E254" s="196" t="s">
        <v>398</v>
      </c>
      <c r="F254" s="196" t="s">
        <v>3156</v>
      </c>
      <c r="G254" s="199">
        <v>290.0</v>
      </c>
      <c r="H254" s="200"/>
      <c r="I254" s="200"/>
      <c r="L254" s="6">
        <f t="array" ref="L254">XLOOKUP(E254,INV!A:A,INV!K:K)</f>
        <v>9</v>
      </c>
      <c r="M254" s="127">
        <f t="shared" si="1"/>
        <v>1</v>
      </c>
    </row>
    <row r="255">
      <c r="A255" s="195">
        <v>254.0</v>
      </c>
      <c r="B255" s="196" t="s">
        <v>3157</v>
      </c>
      <c r="C255" s="197" t="s">
        <v>3158</v>
      </c>
      <c r="D255" s="198" t="s">
        <v>3159</v>
      </c>
      <c r="E255" s="196" t="s">
        <v>754</v>
      </c>
      <c r="F255" s="196" t="s">
        <v>3160</v>
      </c>
      <c r="G255" s="199">
        <v>330.0</v>
      </c>
      <c r="H255" s="200"/>
      <c r="I255" s="200"/>
      <c r="L255" s="6">
        <f t="array" ref="L255">XLOOKUP(E255,INV!A:A,INV!K:K)</f>
        <v>11</v>
      </c>
      <c r="M255" s="127">
        <f t="shared" si="1"/>
        <v>1</v>
      </c>
    </row>
    <row r="256">
      <c r="A256" s="195">
        <v>255.0</v>
      </c>
      <c r="B256" s="196" t="s">
        <v>3157</v>
      </c>
      <c r="C256" s="197" t="s">
        <v>3161</v>
      </c>
      <c r="D256" s="198" t="s">
        <v>3162</v>
      </c>
      <c r="E256" s="196" t="s">
        <v>784</v>
      </c>
      <c r="F256" s="196" t="s">
        <v>3163</v>
      </c>
      <c r="G256" s="199">
        <v>270.0</v>
      </c>
      <c r="H256" s="200"/>
      <c r="I256" s="200"/>
      <c r="L256" s="6">
        <f t="array" ref="L256">XLOOKUP(E256,INV!A:A,INV!K:K)</f>
        <v>8</v>
      </c>
      <c r="M256" s="127">
        <f t="shared" si="1"/>
        <v>1</v>
      </c>
    </row>
    <row r="257">
      <c r="A257" s="195">
        <v>256.0</v>
      </c>
      <c r="B257" s="196" t="s">
        <v>3135</v>
      </c>
      <c r="C257" s="197" t="s">
        <v>3164</v>
      </c>
      <c r="D257" s="198" t="s">
        <v>3165</v>
      </c>
      <c r="E257" s="196" t="s">
        <v>3166</v>
      </c>
      <c r="F257" s="196"/>
      <c r="G257" s="199">
        <v>420.0</v>
      </c>
      <c r="H257" s="200"/>
      <c r="I257" s="200"/>
      <c r="L257" s="6" t="str">
        <f t="array" ref="L257">XLOOKUP(E257,INV!A:A,INV!K:K)</f>
        <v>#N/A</v>
      </c>
      <c r="M257" s="127" t="str">
        <f t="shared" si="1"/>
        <v>#N/A</v>
      </c>
    </row>
    <row r="258">
      <c r="A258" s="195">
        <v>257.0</v>
      </c>
      <c r="B258" s="196" t="s">
        <v>3157</v>
      </c>
      <c r="C258" s="197" t="s">
        <v>3167</v>
      </c>
      <c r="D258" s="198" t="s">
        <v>3168</v>
      </c>
      <c r="E258" s="196" t="s">
        <v>762</v>
      </c>
      <c r="F258" s="196" t="s">
        <v>3169</v>
      </c>
      <c r="G258" s="199">
        <v>425.0</v>
      </c>
      <c r="H258" s="200"/>
      <c r="I258" s="200"/>
      <c r="L258" s="6">
        <f t="array" ref="L258">XLOOKUP(E258,INV!A:A,INV!K:K)</f>
        <v>18</v>
      </c>
      <c r="M258" s="127">
        <f t="shared" si="1"/>
        <v>1</v>
      </c>
    </row>
    <row r="259">
      <c r="A259" s="195">
        <v>258.0</v>
      </c>
      <c r="B259" s="196" t="s">
        <v>3157</v>
      </c>
      <c r="C259" s="197" t="s">
        <v>3170</v>
      </c>
      <c r="D259" s="198" t="s">
        <v>3171</v>
      </c>
      <c r="E259" s="196" t="s">
        <v>2122</v>
      </c>
      <c r="F259" s="196" t="s">
        <v>3172</v>
      </c>
      <c r="G259" s="199">
        <v>420.0</v>
      </c>
      <c r="H259" s="200"/>
      <c r="I259" s="200"/>
      <c r="L259" s="6">
        <f t="array" ref="L259">XLOOKUP(E259,INV!A:A,INV!K:K)</f>
        <v>0.05</v>
      </c>
      <c r="M259" s="127">
        <f t="shared" si="1"/>
        <v>1</v>
      </c>
    </row>
    <row r="260">
      <c r="A260" s="195">
        <v>259.0</v>
      </c>
      <c r="B260" s="196" t="s">
        <v>3157</v>
      </c>
      <c r="C260" s="197" t="s">
        <v>3173</v>
      </c>
      <c r="D260" s="198" t="s">
        <v>1050</v>
      </c>
      <c r="E260" s="196" t="s">
        <v>437</v>
      </c>
      <c r="F260" s="196" t="s">
        <v>3174</v>
      </c>
      <c r="G260" s="199">
        <v>1200.0</v>
      </c>
      <c r="H260" s="200"/>
      <c r="I260" s="200"/>
      <c r="L260" s="6">
        <f t="array" ref="L260">XLOOKUP(E260,INV!A:A,INV!K:K)</f>
        <v>30</v>
      </c>
      <c r="M260" s="127">
        <f t="shared" si="1"/>
        <v>1</v>
      </c>
    </row>
    <row r="261">
      <c r="A261" s="195">
        <v>260.0</v>
      </c>
      <c r="B261" s="196" t="s">
        <v>3142</v>
      </c>
      <c r="C261" s="197" t="s">
        <v>3175</v>
      </c>
      <c r="D261" s="198" t="s">
        <v>1049</v>
      </c>
      <c r="E261" s="196" t="s">
        <v>439</v>
      </c>
      <c r="F261" s="196" t="s">
        <v>3176</v>
      </c>
      <c r="G261" s="199">
        <v>1200.0</v>
      </c>
      <c r="H261" s="200"/>
      <c r="I261" s="200"/>
      <c r="L261" s="6">
        <f t="array" ref="L261">XLOOKUP(E261,INV!A:A,INV!K:K)</f>
        <v>30</v>
      </c>
      <c r="M261" s="127">
        <f t="shared" si="1"/>
        <v>1</v>
      </c>
    </row>
    <row r="262">
      <c r="A262" s="195">
        <v>261.0</v>
      </c>
      <c r="B262" s="196" t="s">
        <v>3177</v>
      </c>
      <c r="C262" s="197" t="s">
        <v>3178</v>
      </c>
      <c r="D262" s="198" t="s">
        <v>3179</v>
      </c>
      <c r="E262" s="196" t="s">
        <v>780</v>
      </c>
      <c r="F262" s="196" t="s">
        <v>3180</v>
      </c>
      <c r="G262" s="199">
        <v>460.0</v>
      </c>
      <c r="H262" s="200"/>
      <c r="I262" s="200"/>
      <c r="L262" s="6">
        <f t="array" ref="L262">XLOOKUP(E262,INV!A:A,INV!K:K)</f>
        <v>18</v>
      </c>
      <c r="M262" s="127">
        <f t="shared" si="1"/>
        <v>1</v>
      </c>
    </row>
    <row r="263">
      <c r="A263" s="195">
        <v>262.0</v>
      </c>
      <c r="B263" s="196" t="s">
        <v>3142</v>
      </c>
      <c r="C263" s="197" t="s">
        <v>3181</v>
      </c>
      <c r="D263" s="198" t="s">
        <v>434</v>
      </c>
      <c r="E263" s="196" t="s">
        <v>435</v>
      </c>
      <c r="F263" s="196" t="s">
        <v>3182</v>
      </c>
      <c r="G263" s="199">
        <v>1950.0</v>
      </c>
      <c r="H263" s="200"/>
      <c r="I263" s="200"/>
      <c r="L263" s="6">
        <f t="array" ref="L263">XLOOKUP(E263,INV!A:A,INV!K:K)</f>
        <v>50</v>
      </c>
      <c r="M263" s="127">
        <f t="shared" si="1"/>
        <v>1</v>
      </c>
    </row>
    <row r="264">
      <c r="A264" s="195">
        <v>263.0</v>
      </c>
      <c r="B264" s="196" t="s">
        <v>3142</v>
      </c>
      <c r="C264" s="197" t="s">
        <v>3183</v>
      </c>
      <c r="D264" s="198" t="s">
        <v>3184</v>
      </c>
      <c r="E264" s="196" t="s">
        <v>433</v>
      </c>
      <c r="F264" s="196" t="s">
        <v>3185</v>
      </c>
      <c r="G264" s="199">
        <v>1750.0</v>
      </c>
      <c r="H264" s="200"/>
      <c r="I264" s="200"/>
      <c r="L264" s="6">
        <f t="array" ref="L264">XLOOKUP(E264,INV!A:A,INV!K:K)</f>
        <v>40</v>
      </c>
      <c r="M264" s="127">
        <f t="shared" si="1"/>
        <v>1</v>
      </c>
    </row>
    <row r="265">
      <c r="A265" s="195">
        <v>264.0</v>
      </c>
      <c r="B265" s="196" t="s">
        <v>3186</v>
      </c>
      <c r="C265" s="197" t="s">
        <v>3187</v>
      </c>
      <c r="D265" s="198" t="s">
        <v>3188</v>
      </c>
      <c r="E265" s="196" t="s">
        <v>1112</v>
      </c>
      <c r="F265" s="196" t="s">
        <v>3189</v>
      </c>
      <c r="G265" s="199">
        <v>830.0</v>
      </c>
      <c r="H265" s="200"/>
      <c r="I265" s="200"/>
      <c r="L265" s="6">
        <f t="array" ref="L265">XLOOKUP(E265,INV!A:A,INV!K:K)</f>
        <v>15</v>
      </c>
      <c r="M265" s="127">
        <f t="shared" si="1"/>
        <v>1</v>
      </c>
    </row>
    <row r="266">
      <c r="A266" s="195">
        <v>265.0</v>
      </c>
      <c r="B266" s="196" t="s">
        <v>3186</v>
      </c>
      <c r="C266" s="197" t="s">
        <v>3190</v>
      </c>
      <c r="D266" s="198" t="s">
        <v>3191</v>
      </c>
      <c r="E266" s="196" t="s">
        <v>1110</v>
      </c>
      <c r="F266" s="196" t="s">
        <v>3192</v>
      </c>
      <c r="G266" s="199">
        <v>830.0</v>
      </c>
      <c r="H266" s="200"/>
      <c r="I266" s="200"/>
      <c r="L266" s="6">
        <f t="array" ref="L266">XLOOKUP(E266,INV!A:A,INV!K:K)</f>
        <v>15</v>
      </c>
      <c r="M266" s="127">
        <f t="shared" si="1"/>
        <v>1</v>
      </c>
    </row>
    <row r="267">
      <c r="A267" s="195">
        <v>266.0</v>
      </c>
      <c r="B267" s="196" t="s">
        <v>3186</v>
      </c>
      <c r="C267" s="197" t="s">
        <v>3193</v>
      </c>
      <c r="D267" s="198" t="s">
        <v>3194</v>
      </c>
      <c r="E267" s="196" t="s">
        <v>1108</v>
      </c>
      <c r="F267" s="196" t="s">
        <v>3195</v>
      </c>
      <c r="G267" s="199">
        <v>830.0</v>
      </c>
      <c r="H267" s="200"/>
      <c r="I267" s="200"/>
      <c r="L267" s="6">
        <f t="array" ref="L267">XLOOKUP(E267,INV!A:A,INV!K:K)</f>
        <v>15</v>
      </c>
      <c r="M267" s="127">
        <f t="shared" si="1"/>
        <v>1</v>
      </c>
    </row>
    <row r="268">
      <c r="A268" s="195">
        <v>267.0</v>
      </c>
      <c r="B268" s="196" t="s">
        <v>3196</v>
      </c>
      <c r="C268" s="197" t="s">
        <v>3197</v>
      </c>
      <c r="D268" s="198" t="s">
        <v>429</v>
      </c>
      <c r="E268" s="196" t="s">
        <v>430</v>
      </c>
      <c r="F268" s="196" t="s">
        <v>3198</v>
      </c>
      <c r="G268" s="199">
        <v>2350.0</v>
      </c>
      <c r="H268" s="200"/>
      <c r="I268" s="200"/>
      <c r="L268" s="6">
        <f t="array" ref="L268">XLOOKUP(E268,INV!A:A,INV!K:K)</f>
        <v>50</v>
      </c>
      <c r="M268" s="127">
        <f t="shared" si="1"/>
        <v>1</v>
      </c>
    </row>
    <row r="269">
      <c r="A269" s="195">
        <v>268.0</v>
      </c>
      <c r="B269" s="196" t="s">
        <v>3135</v>
      </c>
      <c r="C269" s="197" t="s">
        <v>3199</v>
      </c>
      <c r="D269" s="198" t="s">
        <v>3200</v>
      </c>
      <c r="E269" s="196" t="s">
        <v>3201</v>
      </c>
      <c r="F269" s="196"/>
      <c r="G269" s="199">
        <v>650.0</v>
      </c>
      <c r="H269" s="200"/>
      <c r="I269" s="200"/>
      <c r="L269" s="6" t="str">
        <f t="array" ref="L269">XLOOKUP(E269,INV!A:A,INV!K:K)</f>
        <v>#N/A</v>
      </c>
      <c r="M269" s="127" t="str">
        <f t="shared" si="1"/>
        <v>#N/A</v>
      </c>
    </row>
    <row r="270">
      <c r="A270" s="195">
        <v>269.0</v>
      </c>
      <c r="B270" s="196" t="s">
        <v>3153</v>
      </c>
      <c r="C270" s="197" t="s">
        <v>3202</v>
      </c>
      <c r="D270" s="198" t="s">
        <v>3203</v>
      </c>
      <c r="E270" s="196" t="s">
        <v>3204</v>
      </c>
      <c r="F270" s="196"/>
      <c r="G270" s="199">
        <v>2350.0</v>
      </c>
      <c r="H270" s="200"/>
      <c r="I270" s="200"/>
      <c r="L270" s="6" t="str">
        <f t="array" ref="L270">XLOOKUP(E270,INV!A:A,INV!K:K)</f>
        <v>#N/A</v>
      </c>
      <c r="M270" s="127" t="str">
        <f t="shared" si="1"/>
        <v>#N/A</v>
      </c>
    </row>
    <row r="271">
      <c r="A271" s="195">
        <v>270.0</v>
      </c>
      <c r="B271" s="196" t="s">
        <v>3153</v>
      </c>
      <c r="C271" s="197" t="s">
        <v>3205</v>
      </c>
      <c r="D271" s="198" t="s">
        <v>940</v>
      </c>
      <c r="E271" s="196" t="s">
        <v>408</v>
      </c>
      <c r="F271" s="196" t="s">
        <v>3206</v>
      </c>
      <c r="G271" s="199">
        <v>6900.0</v>
      </c>
      <c r="H271" s="200"/>
      <c r="I271" s="200"/>
      <c r="L271" s="6">
        <f t="array" ref="L271">XLOOKUP(E271,INV!A:A,INV!K:K)</f>
        <v>122</v>
      </c>
      <c r="M271" s="127">
        <f t="shared" si="1"/>
        <v>1</v>
      </c>
    </row>
    <row r="272">
      <c r="A272" s="195">
        <v>271.0</v>
      </c>
      <c r="B272" s="196" t="s">
        <v>3153</v>
      </c>
      <c r="C272" s="197" t="s">
        <v>3207</v>
      </c>
      <c r="D272" s="198" t="s">
        <v>3208</v>
      </c>
      <c r="E272" s="196" t="s">
        <v>3209</v>
      </c>
      <c r="F272" s="110"/>
      <c r="G272" s="199">
        <v>4500.0</v>
      </c>
      <c r="H272" s="200"/>
      <c r="I272" s="200"/>
      <c r="L272" s="6" t="str">
        <f t="array" ref="L272">XLOOKUP(E272,INV!A:A,INV!K:K)</f>
        <v>#N/A</v>
      </c>
      <c r="M272" s="127" t="str">
        <f t="shared" si="1"/>
        <v>#N/A</v>
      </c>
    </row>
    <row r="273">
      <c r="A273" s="195">
        <v>272.0</v>
      </c>
      <c r="B273" s="196" t="s">
        <v>3153</v>
      </c>
      <c r="C273" s="197" t="s">
        <v>3210</v>
      </c>
      <c r="D273" s="198" t="s">
        <v>3211</v>
      </c>
      <c r="E273" s="196" t="s">
        <v>3212</v>
      </c>
      <c r="F273" s="196" t="s">
        <v>3213</v>
      </c>
      <c r="G273" s="199">
        <v>3280.0</v>
      </c>
      <c r="H273" s="200"/>
      <c r="I273" s="200"/>
      <c r="L273" s="6">
        <f t="array" ref="L273">XLOOKUP(E273,INV!A:A,INV!K:K)</f>
        <v>52</v>
      </c>
      <c r="M273" s="127">
        <f t="shared" si="1"/>
        <v>1</v>
      </c>
    </row>
    <row r="274">
      <c r="A274" s="195">
        <v>273.0</v>
      </c>
      <c r="B274" s="196" t="s">
        <v>3153</v>
      </c>
      <c r="C274" s="197" t="s">
        <v>3214</v>
      </c>
      <c r="D274" s="198" t="s">
        <v>3215</v>
      </c>
      <c r="E274" s="196" t="s">
        <v>3216</v>
      </c>
      <c r="F274" s="196"/>
      <c r="G274" s="199">
        <v>6095.0</v>
      </c>
      <c r="H274" s="200"/>
      <c r="I274" s="200"/>
      <c r="L274" s="6" t="str">
        <f t="array" ref="L274">XLOOKUP(E274,INV!A:A,INV!K:K)</f>
        <v>#N/A</v>
      </c>
      <c r="M274" s="127" t="str">
        <f t="shared" si="1"/>
        <v>#N/A</v>
      </c>
    </row>
    <row r="275">
      <c r="A275" s="195">
        <v>274.0</v>
      </c>
      <c r="B275" s="196" t="s">
        <v>3153</v>
      </c>
      <c r="C275" s="197" t="s">
        <v>3217</v>
      </c>
      <c r="D275" s="198" t="s">
        <v>2169</v>
      </c>
      <c r="E275" s="196" t="s">
        <v>750</v>
      </c>
      <c r="F275" s="196" t="s">
        <v>3218</v>
      </c>
      <c r="G275" s="199">
        <v>115.0</v>
      </c>
      <c r="H275" s="200"/>
      <c r="I275" s="200"/>
      <c r="L275" s="6">
        <f t="array" ref="L275">XLOOKUP(E275,INV!A:A,INV!K:K)</f>
        <v>5</v>
      </c>
      <c r="M275" s="127">
        <f t="shared" si="1"/>
        <v>1</v>
      </c>
    </row>
    <row r="276">
      <c r="A276" s="195">
        <v>275.0</v>
      </c>
      <c r="B276" s="196" t="s">
        <v>3196</v>
      </c>
      <c r="C276" s="197" t="s">
        <v>3219</v>
      </c>
      <c r="D276" s="198" t="s">
        <v>440</v>
      </c>
      <c r="E276" s="196" t="s">
        <v>441</v>
      </c>
      <c r="F276" s="110" t="s">
        <v>3220</v>
      </c>
      <c r="G276" s="199">
        <v>480.0</v>
      </c>
      <c r="H276" s="200"/>
      <c r="I276" s="200"/>
      <c r="L276" s="6">
        <f t="array" ref="L276">XLOOKUP(E276,INV!A:A,INV!K:K)</f>
        <v>15</v>
      </c>
      <c r="M276" s="127">
        <f t="shared" si="1"/>
        <v>1</v>
      </c>
    </row>
    <row r="277">
      <c r="A277" s="195">
        <v>276.0</v>
      </c>
      <c r="B277" s="196" t="s">
        <v>3186</v>
      </c>
      <c r="C277" s="197" t="s">
        <v>3221</v>
      </c>
      <c r="D277" s="198" t="s">
        <v>3222</v>
      </c>
      <c r="E277" s="196" t="s">
        <v>3223</v>
      </c>
      <c r="F277" s="110" t="s">
        <v>3224</v>
      </c>
      <c r="G277" s="199">
        <v>990.0</v>
      </c>
      <c r="H277" s="200"/>
      <c r="I277" s="200"/>
      <c r="L277" s="6">
        <f t="array" ref="L277">XLOOKUP(E277,INV!A:A,INV!K:K)</f>
        <v>25</v>
      </c>
      <c r="M277" s="127">
        <f t="shared" si="1"/>
        <v>1</v>
      </c>
    </row>
    <row r="278">
      <c r="A278" s="195">
        <v>277.0</v>
      </c>
      <c r="B278" s="196" t="s">
        <v>3186</v>
      </c>
      <c r="C278" s="197" t="s">
        <v>3225</v>
      </c>
      <c r="D278" s="198" t="s">
        <v>3226</v>
      </c>
      <c r="E278" s="196" t="s">
        <v>3227</v>
      </c>
      <c r="F278" s="110" t="s">
        <v>3228</v>
      </c>
      <c r="G278" s="199">
        <v>650.0</v>
      </c>
      <c r="H278" s="200"/>
      <c r="I278" s="200"/>
      <c r="L278" s="6">
        <f t="array" ref="L278">XLOOKUP(E278,INV!A:A,INV!K:K)</f>
        <v>15</v>
      </c>
      <c r="M278" s="127">
        <f t="shared" si="1"/>
        <v>1</v>
      </c>
    </row>
    <row r="279">
      <c r="A279" s="195">
        <v>278.0</v>
      </c>
      <c r="B279" s="196" t="s">
        <v>3229</v>
      </c>
      <c r="C279" s="197" t="s">
        <v>3230</v>
      </c>
      <c r="D279" s="198" t="s">
        <v>3231</v>
      </c>
      <c r="E279" s="196" t="s">
        <v>812</v>
      </c>
      <c r="F279" s="196" t="s">
        <v>3232</v>
      </c>
      <c r="G279" s="199">
        <v>50.0</v>
      </c>
      <c r="H279" s="200"/>
      <c r="I279" s="200"/>
      <c r="L279" s="6">
        <f t="array" ref="L279">XLOOKUP(E279,INV!A:A,INV!K:K)</f>
        <v>3</v>
      </c>
      <c r="M279" s="127">
        <f t="shared" si="1"/>
        <v>1</v>
      </c>
    </row>
    <row r="280">
      <c r="A280" s="195">
        <v>279.0</v>
      </c>
      <c r="B280" s="196" t="s">
        <v>3233</v>
      </c>
      <c r="C280" s="197" t="s">
        <v>3234</v>
      </c>
      <c r="D280" s="198" t="s">
        <v>3235</v>
      </c>
      <c r="E280" s="196" t="s">
        <v>3236</v>
      </c>
      <c r="F280" s="196" t="s">
        <v>3237</v>
      </c>
      <c r="G280" s="199">
        <v>460.0</v>
      </c>
      <c r="H280" s="200"/>
      <c r="I280" s="200"/>
      <c r="L280" s="6">
        <f t="array" ref="L280">XLOOKUP(E280,INV!A:A,INV!K:K)</f>
        <v>11</v>
      </c>
      <c r="M280" s="127">
        <f t="shared" si="1"/>
        <v>1</v>
      </c>
    </row>
    <row r="281">
      <c r="A281" s="195">
        <v>280.0</v>
      </c>
      <c r="B281" s="196" t="s">
        <v>3238</v>
      </c>
      <c r="C281" s="197" t="s">
        <v>3239</v>
      </c>
      <c r="D281" s="198" t="s">
        <v>3240</v>
      </c>
      <c r="E281" s="196" t="s">
        <v>3241</v>
      </c>
      <c r="F281" s="196" t="s">
        <v>3242</v>
      </c>
      <c r="G281" s="199">
        <v>45.0</v>
      </c>
      <c r="H281" s="200"/>
      <c r="I281" s="200"/>
      <c r="L281" s="6">
        <f t="array" ref="L281">XLOOKUP(E281,INV!A:A,INV!K:K)</f>
        <v>3</v>
      </c>
      <c r="M281" s="127">
        <f t="shared" si="1"/>
        <v>1</v>
      </c>
    </row>
    <row r="282">
      <c r="A282" s="195">
        <v>281.0</v>
      </c>
      <c r="B282" s="196" t="s">
        <v>3153</v>
      </c>
      <c r="C282" s="197" t="s">
        <v>3243</v>
      </c>
      <c r="D282" s="198" t="s">
        <v>3244</v>
      </c>
      <c r="E282" s="196" t="s">
        <v>3245</v>
      </c>
      <c r="F282" s="110"/>
      <c r="G282" s="199">
        <v>2060.0</v>
      </c>
      <c r="H282" s="200"/>
      <c r="I282" s="200"/>
      <c r="L282" s="6" t="str">
        <f t="array" ref="L282">XLOOKUP(E282,INV!A:A,INV!K:K)</f>
        <v>#N/A</v>
      </c>
      <c r="M282" s="127" t="str">
        <f t="shared" si="1"/>
        <v>#N/A</v>
      </c>
    </row>
    <row r="283">
      <c r="A283" s="195">
        <v>282.0</v>
      </c>
      <c r="B283" s="196" t="s">
        <v>3246</v>
      </c>
      <c r="C283" s="197" t="s">
        <v>3247</v>
      </c>
      <c r="D283" s="198" t="s">
        <v>3248</v>
      </c>
      <c r="E283" s="196" t="s">
        <v>791</v>
      </c>
      <c r="F283" s="110" t="s">
        <v>3249</v>
      </c>
      <c r="G283" s="199">
        <v>3490.0</v>
      </c>
      <c r="H283" s="200"/>
      <c r="I283" s="200"/>
      <c r="L283" s="63">
        <f t="array" ref="L283">XLOOKUP(E283,INV!A:A,INV!K:K)</f>
        <v>75</v>
      </c>
      <c r="M283" s="127">
        <f t="shared" si="1"/>
        <v>1</v>
      </c>
    </row>
    <row r="284">
      <c r="A284" s="195">
        <v>283.0</v>
      </c>
      <c r="B284" s="196" t="s">
        <v>3250</v>
      </c>
      <c r="C284" s="197" t="s">
        <v>3251</v>
      </c>
      <c r="D284" s="198" t="s">
        <v>3252</v>
      </c>
      <c r="E284" s="196" t="s">
        <v>3253</v>
      </c>
      <c r="F284" s="110" t="s">
        <v>3254</v>
      </c>
      <c r="G284" s="199">
        <v>180.0</v>
      </c>
      <c r="H284" s="200"/>
      <c r="I284" s="200"/>
      <c r="L284" s="6">
        <f t="array" ref="L284">XLOOKUP(E284,INV!A:A,INV!K:K)</f>
        <v>5</v>
      </c>
      <c r="M284" s="127">
        <f t="shared" si="1"/>
        <v>1</v>
      </c>
    </row>
    <row r="285">
      <c r="A285" s="195">
        <v>284.0</v>
      </c>
      <c r="B285" s="196" t="s">
        <v>3250</v>
      </c>
      <c r="C285" s="197" t="s">
        <v>3255</v>
      </c>
      <c r="D285" s="198" t="s">
        <v>3256</v>
      </c>
      <c r="E285" s="196" t="s">
        <v>163</v>
      </c>
      <c r="F285" s="196" t="s">
        <v>3257</v>
      </c>
      <c r="G285" s="199">
        <v>180.0</v>
      </c>
      <c r="H285" s="200"/>
      <c r="I285" s="200"/>
      <c r="L285" s="6">
        <f t="array" ref="L285">XLOOKUP(E285,INV!A:A,INV!K:K)</f>
        <v>7</v>
      </c>
      <c r="M285" s="127">
        <f t="shared" si="1"/>
        <v>1</v>
      </c>
    </row>
    <row r="286">
      <c r="A286" s="195">
        <v>285.0</v>
      </c>
      <c r="B286" s="196" t="s">
        <v>3250</v>
      </c>
      <c r="C286" s="197" t="s">
        <v>3258</v>
      </c>
      <c r="D286" s="198" t="s">
        <v>3259</v>
      </c>
      <c r="E286" s="196" t="s">
        <v>3260</v>
      </c>
      <c r="F286" s="196" t="s">
        <v>3261</v>
      </c>
      <c r="G286" s="199">
        <v>180.0</v>
      </c>
      <c r="H286" s="200"/>
      <c r="I286" s="200"/>
      <c r="L286" s="6">
        <f t="array" ref="L286">XLOOKUP(E286,INV!A:A,INV!K:K)</f>
        <v>5</v>
      </c>
      <c r="M286" s="127">
        <f t="shared" si="1"/>
        <v>1</v>
      </c>
    </row>
    <row r="287">
      <c r="A287" s="195">
        <v>286.0</v>
      </c>
      <c r="B287" s="196" t="s">
        <v>3250</v>
      </c>
      <c r="C287" s="197" t="s">
        <v>3262</v>
      </c>
      <c r="D287" s="198" t="s">
        <v>3263</v>
      </c>
      <c r="E287" s="196" t="s">
        <v>3264</v>
      </c>
      <c r="F287" s="196" t="s">
        <v>3265</v>
      </c>
      <c r="G287" s="199">
        <v>205.0</v>
      </c>
      <c r="H287" s="200"/>
      <c r="I287" s="200"/>
      <c r="L287" s="6">
        <f t="array" ref="L287">XLOOKUP(E287,INV!A:A,INV!K:K)</f>
        <v>7</v>
      </c>
      <c r="M287" s="127">
        <f t="shared" si="1"/>
        <v>1</v>
      </c>
    </row>
    <row r="288">
      <c r="A288" s="195">
        <v>287.0</v>
      </c>
      <c r="B288" s="196" t="s">
        <v>3266</v>
      </c>
      <c r="C288" s="197" t="s">
        <v>3267</v>
      </c>
      <c r="D288" s="198" t="s">
        <v>3268</v>
      </c>
      <c r="E288" s="196" t="s">
        <v>3269</v>
      </c>
      <c r="F288" s="110" t="s">
        <v>3270</v>
      </c>
      <c r="G288" s="199">
        <v>115.0</v>
      </c>
      <c r="H288" s="200"/>
      <c r="I288" s="200"/>
      <c r="L288" s="6" t="str">
        <f t="array" ref="L288">XLOOKUP(E288,INV!A:A,INV!K:K)</f>
        <v>#N/A</v>
      </c>
      <c r="M288" s="127" t="str">
        <f t="shared" si="1"/>
        <v>#N/A</v>
      </c>
    </row>
    <row r="289">
      <c r="A289" s="195">
        <v>288.0</v>
      </c>
      <c r="B289" s="196" t="s">
        <v>3266</v>
      </c>
      <c r="C289" s="197" t="s">
        <v>3271</v>
      </c>
      <c r="D289" s="198" t="s">
        <v>3272</v>
      </c>
      <c r="E289" s="196" t="s">
        <v>3273</v>
      </c>
      <c r="F289" s="196" t="s">
        <v>3274</v>
      </c>
      <c r="G289" s="199">
        <v>100.0</v>
      </c>
      <c r="H289" s="200"/>
      <c r="I289" s="200"/>
      <c r="L289" s="6">
        <f t="array" ref="L289">XLOOKUP(E289,INV!A:A,INV!K:K)</f>
        <v>5</v>
      </c>
      <c r="M289" s="127">
        <f t="shared" si="1"/>
        <v>1</v>
      </c>
    </row>
    <row r="290">
      <c r="A290" s="195">
        <v>289.0</v>
      </c>
      <c r="B290" s="196" t="s">
        <v>3275</v>
      </c>
      <c r="C290" s="204" t="s">
        <v>3276</v>
      </c>
      <c r="D290" s="205" t="s">
        <v>3277</v>
      </c>
      <c r="E290" s="206" t="s">
        <v>126</v>
      </c>
      <c r="F290" s="206" t="s">
        <v>3278</v>
      </c>
      <c r="G290" s="199">
        <v>100.0</v>
      </c>
      <c r="H290" s="200"/>
      <c r="I290" s="200"/>
      <c r="L290" s="6">
        <f t="array" ref="L290">XLOOKUP(E290,INV!A:A,INV!K:K)</f>
        <v>4</v>
      </c>
      <c r="M290" s="127">
        <f t="shared" si="1"/>
        <v>1</v>
      </c>
    </row>
    <row r="291">
      <c r="A291" s="195">
        <v>290.0</v>
      </c>
      <c r="B291" s="196" t="s">
        <v>3275</v>
      </c>
      <c r="C291" s="204" t="s">
        <v>3279</v>
      </c>
      <c r="D291" s="205" t="s">
        <v>3277</v>
      </c>
      <c r="E291" s="206" t="s">
        <v>114</v>
      </c>
      <c r="F291" s="206" t="s">
        <v>3280</v>
      </c>
      <c r="G291" s="199">
        <v>190.0</v>
      </c>
      <c r="H291" s="200"/>
      <c r="I291" s="200"/>
      <c r="L291" s="6">
        <f t="array" ref="L291">XLOOKUP(E291,INV!A:A,INV!K:K)</f>
        <v>8</v>
      </c>
      <c r="M291" s="127">
        <f t="shared" si="1"/>
        <v>1</v>
      </c>
    </row>
    <row r="292">
      <c r="A292" s="195">
        <v>291.0</v>
      </c>
      <c r="B292" s="196" t="s">
        <v>3281</v>
      </c>
      <c r="C292" s="197" t="s">
        <v>3282</v>
      </c>
      <c r="D292" s="198" t="s">
        <v>3283</v>
      </c>
      <c r="E292" s="196" t="s">
        <v>3284</v>
      </c>
      <c r="F292" s="196" t="s">
        <v>3285</v>
      </c>
      <c r="G292" s="199">
        <v>190.0</v>
      </c>
      <c r="H292" s="200"/>
      <c r="I292" s="200"/>
      <c r="L292" s="6">
        <f t="array" ref="L292">XLOOKUP(E292,INV!A:A,INV!K:K)</f>
        <v>3</v>
      </c>
      <c r="M292" s="127">
        <f t="shared" si="1"/>
        <v>1</v>
      </c>
    </row>
    <row r="293">
      <c r="A293" s="195">
        <v>292.0</v>
      </c>
      <c r="B293" s="196" t="s">
        <v>3286</v>
      </c>
      <c r="C293" s="197" t="s">
        <v>3287</v>
      </c>
      <c r="D293" s="198" t="s">
        <v>2135</v>
      </c>
      <c r="E293" s="196" t="s">
        <v>10</v>
      </c>
      <c r="F293" s="196" t="s">
        <v>3288</v>
      </c>
      <c r="G293" s="199">
        <v>250.0</v>
      </c>
      <c r="H293" s="200"/>
      <c r="I293" s="200"/>
      <c r="L293" s="6">
        <f t="array" ref="L293">XLOOKUP(E293,INV!A:A,INV!K:K)</f>
        <v>10</v>
      </c>
      <c r="M293" s="127">
        <f t="shared" si="1"/>
        <v>1</v>
      </c>
    </row>
    <row r="294">
      <c r="A294" s="195">
        <v>293.0</v>
      </c>
      <c r="B294" s="196" t="s">
        <v>3289</v>
      </c>
      <c r="C294" s="197" t="s">
        <v>3290</v>
      </c>
      <c r="D294" s="198" t="s">
        <v>3291</v>
      </c>
      <c r="E294" s="196" t="s">
        <v>3292</v>
      </c>
      <c r="F294" s="196"/>
      <c r="G294" s="199">
        <v>1380.0</v>
      </c>
      <c r="H294" s="200"/>
      <c r="I294" s="200"/>
      <c r="L294" s="6" t="str">
        <f t="array" ref="L294">XLOOKUP(E294,INV!A:A,INV!K:K)</f>
        <v>#N/A</v>
      </c>
      <c r="M294" s="127" t="str">
        <f t="shared" si="1"/>
        <v>#N/A</v>
      </c>
    </row>
    <row r="295">
      <c r="A295" s="195">
        <v>294.0</v>
      </c>
      <c r="B295" s="196" t="s">
        <v>3293</v>
      </c>
      <c r="C295" s="197" t="s">
        <v>3294</v>
      </c>
      <c r="D295" s="198" t="s">
        <v>3295</v>
      </c>
      <c r="E295" s="196" t="s">
        <v>3296</v>
      </c>
      <c r="F295" s="196"/>
      <c r="G295" s="199">
        <v>31500.0</v>
      </c>
      <c r="H295" s="200"/>
      <c r="I295" s="200"/>
      <c r="L295" s="6" t="str">
        <f t="array" ref="L295">XLOOKUP(E295,INV!A:A,INV!K:K)</f>
        <v>#N/A</v>
      </c>
      <c r="M295" s="127" t="str">
        <f t="shared" si="1"/>
        <v>#N/A</v>
      </c>
    </row>
    <row r="296">
      <c r="A296" s="195">
        <v>295.0</v>
      </c>
      <c r="B296" s="196" t="s">
        <v>3153</v>
      </c>
      <c r="C296" s="197" t="s">
        <v>3297</v>
      </c>
      <c r="D296" s="198" t="s">
        <v>3298</v>
      </c>
      <c r="E296" s="196" t="s">
        <v>3299</v>
      </c>
      <c r="F296" s="196" t="s">
        <v>3300</v>
      </c>
      <c r="G296" s="199">
        <v>320.0</v>
      </c>
      <c r="H296" s="200"/>
      <c r="I296" s="200"/>
      <c r="L296" s="6">
        <f t="array" ref="L296">XLOOKUP(E296,INV!A:A,INV!K:K)</f>
        <v>11</v>
      </c>
      <c r="M296" s="127">
        <f t="shared" si="1"/>
        <v>1</v>
      </c>
    </row>
    <row r="297">
      <c r="A297" s="195">
        <v>296.0</v>
      </c>
      <c r="B297" s="196" t="s">
        <v>3301</v>
      </c>
      <c r="C297" s="197" t="s">
        <v>3302</v>
      </c>
      <c r="D297" s="198" t="s">
        <v>3303</v>
      </c>
      <c r="E297" s="196" t="s">
        <v>326</v>
      </c>
      <c r="F297" s="196" t="s">
        <v>3304</v>
      </c>
      <c r="G297" s="199">
        <v>515.0</v>
      </c>
      <c r="H297" s="200"/>
      <c r="I297" s="200"/>
      <c r="L297" s="6">
        <f t="array" ref="L297">XLOOKUP(E297,INV!A:A,INV!K:K)</f>
        <v>15</v>
      </c>
      <c r="M297" s="127">
        <f t="shared" si="1"/>
        <v>1</v>
      </c>
    </row>
    <row r="298">
      <c r="A298" s="195">
        <v>297.0</v>
      </c>
      <c r="B298" s="196" t="s">
        <v>3301</v>
      </c>
      <c r="C298" s="197" t="s">
        <v>3305</v>
      </c>
      <c r="D298" s="198" t="s">
        <v>1232</v>
      </c>
      <c r="E298" s="196" t="s">
        <v>328</v>
      </c>
      <c r="F298" s="196" t="s">
        <v>3306</v>
      </c>
      <c r="G298" s="199">
        <v>310.0</v>
      </c>
      <c r="H298" s="200"/>
      <c r="I298" s="200"/>
      <c r="L298" s="6">
        <f t="array" ref="L298">XLOOKUP(E298,INV!A:A,INV!K:K)</f>
        <v>15</v>
      </c>
      <c r="M298" s="127">
        <f t="shared" si="1"/>
        <v>1</v>
      </c>
    </row>
    <row r="299">
      <c r="A299" s="195">
        <v>298.0</v>
      </c>
      <c r="B299" s="196" t="s">
        <v>3307</v>
      </c>
      <c r="C299" s="197" t="s">
        <v>3308</v>
      </c>
      <c r="D299" s="198" t="s">
        <v>3309</v>
      </c>
      <c r="E299" s="196" t="s">
        <v>311</v>
      </c>
      <c r="F299" s="110" t="s">
        <v>3310</v>
      </c>
      <c r="G299" s="199">
        <v>250.0</v>
      </c>
      <c r="H299" s="200"/>
      <c r="I299" s="200"/>
      <c r="L299" s="6">
        <f t="array" ref="L299">XLOOKUP(E299,INV!A:A,INV!K:K)</f>
        <v>35</v>
      </c>
      <c r="M299" s="127">
        <f t="shared" si="1"/>
        <v>1</v>
      </c>
    </row>
    <row r="300">
      <c r="A300" s="195">
        <v>299.0</v>
      </c>
      <c r="B300" s="196" t="s">
        <v>3311</v>
      </c>
      <c r="C300" s="197" t="s">
        <v>3312</v>
      </c>
      <c r="D300" s="198" t="s">
        <v>3313</v>
      </c>
      <c r="E300" s="196" t="s">
        <v>3314</v>
      </c>
      <c r="F300" s="110" t="s">
        <v>3315</v>
      </c>
      <c r="G300" s="199">
        <v>8900.0</v>
      </c>
      <c r="H300" s="200"/>
      <c r="I300" s="200"/>
      <c r="L300" s="6">
        <f t="array" ref="L300">XLOOKUP(E300,INV!A:A,INV!K:K)</f>
        <v>99</v>
      </c>
      <c r="M300" s="127">
        <f t="shared" si="1"/>
        <v>1</v>
      </c>
    </row>
    <row r="301">
      <c r="A301" s="195">
        <v>300.0</v>
      </c>
      <c r="B301" s="196" t="s">
        <v>3311</v>
      </c>
      <c r="C301" s="197" t="s">
        <v>3316</v>
      </c>
      <c r="D301" s="198" t="s">
        <v>3317</v>
      </c>
      <c r="E301" s="196" t="s">
        <v>3318</v>
      </c>
      <c r="F301" s="110" t="s">
        <v>3319</v>
      </c>
      <c r="G301" s="199">
        <v>7500.0</v>
      </c>
      <c r="H301" s="200"/>
      <c r="I301" s="200"/>
      <c r="L301" s="6">
        <f t="array" ref="L301">XLOOKUP(E301,INV!A:A,INV!K:K)</f>
        <v>79</v>
      </c>
      <c r="M301" s="127">
        <f t="shared" si="1"/>
        <v>1</v>
      </c>
    </row>
    <row r="302">
      <c r="A302" s="195">
        <v>301.0</v>
      </c>
      <c r="B302" s="196" t="s">
        <v>3311</v>
      </c>
      <c r="C302" s="197" t="s">
        <v>3320</v>
      </c>
      <c r="D302" s="198" t="s">
        <v>3321</v>
      </c>
      <c r="E302" s="196" t="s">
        <v>3322</v>
      </c>
      <c r="F302" s="110" t="s">
        <v>3323</v>
      </c>
      <c r="G302" s="199">
        <v>8900.0</v>
      </c>
      <c r="H302" s="200"/>
      <c r="I302" s="200"/>
      <c r="L302" s="6">
        <f t="array" ref="L302">XLOOKUP(E302,INV!A:A,INV!K:K)</f>
        <v>99</v>
      </c>
      <c r="M302" s="127">
        <f t="shared" si="1"/>
        <v>1</v>
      </c>
    </row>
    <row r="303">
      <c r="A303" s="195">
        <v>302.0</v>
      </c>
      <c r="B303" s="196" t="s">
        <v>3311</v>
      </c>
      <c r="C303" s="197" t="s">
        <v>3324</v>
      </c>
      <c r="D303" s="198" t="s">
        <v>3325</v>
      </c>
      <c r="E303" s="196" t="s">
        <v>3326</v>
      </c>
      <c r="F303" s="110" t="s">
        <v>3327</v>
      </c>
      <c r="G303" s="199">
        <v>7500.0</v>
      </c>
      <c r="H303" s="200"/>
      <c r="I303" s="200"/>
      <c r="L303" s="6">
        <f t="array" ref="L303">XLOOKUP(E303,INV!A:A,INV!K:K)</f>
        <v>79</v>
      </c>
      <c r="M303" s="127">
        <f t="shared" si="1"/>
        <v>1</v>
      </c>
    </row>
    <row r="304">
      <c r="A304" s="195">
        <v>303.0</v>
      </c>
      <c r="B304" s="196" t="s">
        <v>3311</v>
      </c>
      <c r="C304" s="197" t="s">
        <v>3328</v>
      </c>
      <c r="D304" s="198" t="s">
        <v>3329</v>
      </c>
      <c r="E304" s="196" t="s">
        <v>747</v>
      </c>
      <c r="F304" s="110" t="s">
        <v>3330</v>
      </c>
      <c r="G304" s="199">
        <v>8900.0</v>
      </c>
      <c r="H304" s="200"/>
      <c r="I304" s="200"/>
      <c r="L304" s="6">
        <f t="array" ref="L304">XLOOKUP(E304,INV!A:A,INV!K:K)</f>
        <v>99</v>
      </c>
      <c r="M304" s="127">
        <f t="shared" si="1"/>
        <v>1</v>
      </c>
    </row>
    <row r="305">
      <c r="A305" s="195">
        <v>304.0</v>
      </c>
      <c r="B305" s="196" t="s">
        <v>3311</v>
      </c>
      <c r="C305" s="197" t="s">
        <v>3331</v>
      </c>
      <c r="D305" s="198" t="s">
        <v>3332</v>
      </c>
      <c r="E305" s="196" t="s">
        <v>777</v>
      </c>
      <c r="F305" s="110" t="s">
        <v>3333</v>
      </c>
      <c r="G305" s="199">
        <v>7500.0</v>
      </c>
      <c r="H305" s="200"/>
      <c r="I305" s="200"/>
      <c r="L305" s="6">
        <f t="array" ref="L305">XLOOKUP(E305,INV!A:A,INV!K:K)</f>
        <v>79</v>
      </c>
      <c r="M305" s="127">
        <f t="shared" si="1"/>
        <v>1</v>
      </c>
    </row>
    <row r="306">
      <c r="A306" s="195">
        <v>305.0</v>
      </c>
      <c r="B306" s="196" t="s">
        <v>3311</v>
      </c>
      <c r="C306" s="197" t="s">
        <v>3334</v>
      </c>
      <c r="D306" s="198" t="s">
        <v>3335</v>
      </c>
      <c r="E306" s="196" t="s">
        <v>775</v>
      </c>
      <c r="F306" s="110" t="s">
        <v>3336</v>
      </c>
      <c r="G306" s="199">
        <v>15000.0</v>
      </c>
      <c r="H306" s="200"/>
      <c r="I306" s="200"/>
      <c r="L306" s="6">
        <f t="array" ref="L306">XLOOKUP(E306,INV!A:A,INV!K:K)</f>
        <v>350</v>
      </c>
      <c r="M306" s="127">
        <f t="shared" si="1"/>
        <v>1</v>
      </c>
    </row>
    <row r="307">
      <c r="A307" s="195">
        <v>306.0</v>
      </c>
      <c r="B307" s="196" t="s">
        <v>3337</v>
      </c>
      <c r="C307" s="197" t="s">
        <v>3338</v>
      </c>
      <c r="D307" s="198" t="s">
        <v>3339</v>
      </c>
      <c r="E307" s="196" t="s">
        <v>473</v>
      </c>
      <c r="F307" s="196" t="s">
        <v>3340</v>
      </c>
      <c r="G307" s="199">
        <v>180.0</v>
      </c>
      <c r="H307" s="200"/>
      <c r="I307" s="200"/>
      <c r="L307" s="6">
        <f t="array" ref="L307">XLOOKUP(E307,INV!A:A,INV!K:K)</f>
        <v>9</v>
      </c>
      <c r="M307" s="127">
        <f t="shared" si="1"/>
        <v>1</v>
      </c>
    </row>
    <row r="308">
      <c r="A308" s="195">
        <v>307.0</v>
      </c>
      <c r="B308" s="196" t="s">
        <v>3301</v>
      </c>
      <c r="C308" s="197" t="s">
        <v>3341</v>
      </c>
      <c r="D308" s="198" t="s">
        <v>1341</v>
      </c>
      <c r="E308" s="196" t="s">
        <v>330</v>
      </c>
      <c r="F308" s="196" t="s">
        <v>3342</v>
      </c>
      <c r="G308" s="199">
        <v>45.0</v>
      </c>
      <c r="H308" s="200"/>
      <c r="I308" s="200"/>
      <c r="L308" s="6">
        <f t="array" ref="L308">XLOOKUP(E308,INV!A:A,INV!K:K)</f>
        <v>10</v>
      </c>
      <c r="M308" s="127">
        <f t="shared" si="1"/>
        <v>1</v>
      </c>
    </row>
    <row r="309">
      <c r="A309" s="195">
        <v>308.0</v>
      </c>
      <c r="B309" s="196" t="s">
        <v>3337</v>
      </c>
      <c r="C309" s="197" t="s">
        <v>3343</v>
      </c>
      <c r="D309" s="198" t="s">
        <v>3344</v>
      </c>
      <c r="E309" s="196" t="s">
        <v>471</v>
      </c>
      <c r="F309" s="196" t="s">
        <v>3345</v>
      </c>
      <c r="G309" s="199">
        <v>180.0</v>
      </c>
      <c r="H309" s="200"/>
      <c r="I309" s="200"/>
      <c r="L309" s="6">
        <f t="array" ref="L309">XLOOKUP(E309,INV!A:A,INV!K:K)</f>
        <v>9</v>
      </c>
      <c r="M309" s="127">
        <f t="shared" si="1"/>
        <v>1</v>
      </c>
    </row>
    <row r="310">
      <c r="A310" s="195">
        <v>309.0</v>
      </c>
      <c r="B310" s="196" t="s">
        <v>3337</v>
      </c>
      <c r="C310" s="197" t="s">
        <v>3346</v>
      </c>
      <c r="D310" s="198" t="s">
        <v>3347</v>
      </c>
      <c r="E310" s="196" t="s">
        <v>507</v>
      </c>
      <c r="F310" s="110" t="s">
        <v>3348</v>
      </c>
      <c r="G310" s="199">
        <v>50.0</v>
      </c>
      <c r="H310" s="200"/>
      <c r="I310" s="200"/>
      <c r="L310" s="6">
        <f t="array" ref="L310">XLOOKUP(E310,INV!A:A,INV!K:K)</f>
        <v>3</v>
      </c>
      <c r="M310" s="127">
        <f t="shared" si="1"/>
        <v>1</v>
      </c>
    </row>
    <row r="311">
      <c r="A311" s="195">
        <v>310.0</v>
      </c>
      <c r="B311" s="196" t="s">
        <v>3337</v>
      </c>
      <c r="C311" s="197" t="s">
        <v>3349</v>
      </c>
      <c r="D311" s="198" t="s">
        <v>3350</v>
      </c>
      <c r="E311" s="196" t="s">
        <v>491</v>
      </c>
      <c r="F311" s="196" t="s">
        <v>3351</v>
      </c>
      <c r="G311" s="199">
        <v>50.0</v>
      </c>
      <c r="H311" s="200"/>
      <c r="I311" s="200"/>
      <c r="L311" s="6">
        <f t="array" ref="L311">XLOOKUP(E311,INV!A:A,INV!K:K)</f>
        <v>3</v>
      </c>
      <c r="M311" s="127">
        <f t="shared" si="1"/>
        <v>1</v>
      </c>
    </row>
    <row r="312">
      <c r="A312" s="195">
        <v>311.0</v>
      </c>
      <c r="B312" s="196" t="s">
        <v>3337</v>
      </c>
      <c r="C312" s="197" t="s">
        <v>3352</v>
      </c>
      <c r="D312" s="198" t="s">
        <v>3353</v>
      </c>
      <c r="E312" s="196" t="s">
        <v>497</v>
      </c>
      <c r="F312" s="196" t="s">
        <v>3354</v>
      </c>
      <c r="G312" s="199">
        <v>50.0</v>
      </c>
      <c r="H312" s="200"/>
      <c r="I312" s="200"/>
      <c r="L312" s="6">
        <f t="array" ref="L312">XLOOKUP(E312,INV!A:A,INV!K:K)</f>
        <v>3</v>
      </c>
      <c r="M312" s="127">
        <f t="shared" si="1"/>
        <v>1</v>
      </c>
    </row>
    <row r="313">
      <c r="A313" s="195">
        <v>312.0</v>
      </c>
      <c r="B313" s="196" t="s">
        <v>3337</v>
      </c>
      <c r="C313" s="197" t="s">
        <v>3355</v>
      </c>
      <c r="D313" s="198" t="s">
        <v>3356</v>
      </c>
      <c r="E313" s="196" t="s">
        <v>3357</v>
      </c>
      <c r="F313" s="196" t="s">
        <v>3358</v>
      </c>
      <c r="G313" s="199">
        <v>50.0</v>
      </c>
      <c r="H313" s="200"/>
      <c r="I313" s="200"/>
      <c r="L313" s="6">
        <f t="array" ref="L313">XLOOKUP(E313,INV!A:A,INV!K:K)</f>
        <v>3</v>
      </c>
      <c r="M313" s="127">
        <f t="shared" si="1"/>
        <v>1</v>
      </c>
    </row>
    <row r="314">
      <c r="A314" s="195">
        <v>313.0</v>
      </c>
      <c r="B314" s="196" t="s">
        <v>3337</v>
      </c>
      <c r="C314" s="197" t="s">
        <v>3359</v>
      </c>
      <c r="D314" s="198" t="s">
        <v>3360</v>
      </c>
      <c r="E314" s="196" t="s">
        <v>495</v>
      </c>
      <c r="F314" s="110" t="s">
        <v>3361</v>
      </c>
      <c r="G314" s="199">
        <v>50.0</v>
      </c>
      <c r="H314" s="200"/>
      <c r="I314" s="200"/>
      <c r="L314" s="6">
        <f t="array" ref="L314">XLOOKUP(E314,INV!A:A,INV!K:K)</f>
        <v>3</v>
      </c>
      <c r="M314" s="127">
        <f t="shared" si="1"/>
        <v>1</v>
      </c>
    </row>
    <row r="315">
      <c r="A315" s="195">
        <v>314.0</v>
      </c>
      <c r="B315" s="196" t="s">
        <v>3337</v>
      </c>
      <c r="C315" s="197" t="s">
        <v>3362</v>
      </c>
      <c r="D315" s="198" t="s">
        <v>3363</v>
      </c>
      <c r="E315" s="196" t="s">
        <v>525</v>
      </c>
      <c r="F315" s="110" t="s">
        <v>3364</v>
      </c>
      <c r="G315" s="199">
        <v>50.0</v>
      </c>
      <c r="H315" s="200"/>
      <c r="I315" s="200"/>
      <c r="L315" s="6">
        <f t="array" ref="L315">XLOOKUP(E315,INV!A:A,INV!K:K)</f>
        <v>3</v>
      </c>
      <c r="M315" s="127">
        <f t="shared" si="1"/>
        <v>1</v>
      </c>
    </row>
    <row r="316">
      <c r="A316" s="195">
        <v>315.0</v>
      </c>
      <c r="B316" s="196" t="s">
        <v>3337</v>
      </c>
      <c r="C316" s="197" t="s">
        <v>3365</v>
      </c>
      <c r="D316" s="198" t="s">
        <v>3366</v>
      </c>
      <c r="E316" s="196" t="s">
        <v>3367</v>
      </c>
      <c r="F316" s="110" t="s">
        <v>3368</v>
      </c>
      <c r="G316" s="199">
        <v>50.0</v>
      </c>
      <c r="H316" s="200"/>
      <c r="I316" s="200"/>
      <c r="L316" s="6">
        <f t="array" ref="L316">XLOOKUP(E316,INV!A:A,INV!K:K)</f>
        <v>3</v>
      </c>
      <c r="M316" s="127">
        <f t="shared" si="1"/>
        <v>1</v>
      </c>
    </row>
    <row r="317">
      <c r="A317" s="195">
        <v>316.0</v>
      </c>
      <c r="B317" s="196" t="s">
        <v>3337</v>
      </c>
      <c r="C317" s="197" t="s">
        <v>3369</v>
      </c>
      <c r="D317" s="198" t="s">
        <v>3370</v>
      </c>
      <c r="E317" s="196" t="s">
        <v>501</v>
      </c>
      <c r="F317" s="110" t="s">
        <v>3371</v>
      </c>
      <c r="G317" s="199">
        <v>50.0</v>
      </c>
      <c r="H317" s="200"/>
      <c r="I317" s="200"/>
      <c r="L317" s="6">
        <f t="array" ref="L317">XLOOKUP(E317,INV!A:A,INV!K:K)</f>
        <v>3</v>
      </c>
      <c r="M317" s="127">
        <f t="shared" si="1"/>
        <v>1</v>
      </c>
    </row>
    <row r="318">
      <c r="A318" s="195">
        <v>317.0</v>
      </c>
      <c r="B318" s="196" t="s">
        <v>3337</v>
      </c>
      <c r="C318" s="197" t="s">
        <v>3372</v>
      </c>
      <c r="D318" s="198" t="s">
        <v>3373</v>
      </c>
      <c r="E318" s="196" t="s">
        <v>3374</v>
      </c>
      <c r="F318" s="196" t="s">
        <v>3375</v>
      </c>
      <c r="G318" s="199">
        <v>50.0</v>
      </c>
      <c r="H318" s="200"/>
      <c r="I318" s="200"/>
      <c r="L318" s="6">
        <f t="array" ref="L318">XLOOKUP(E318,INV!A:A,INV!K:K)</f>
        <v>3</v>
      </c>
      <c r="M318" s="127">
        <f t="shared" si="1"/>
        <v>1</v>
      </c>
    </row>
    <row r="319">
      <c r="A319" s="195">
        <v>318.0</v>
      </c>
      <c r="B319" s="196" t="s">
        <v>3337</v>
      </c>
      <c r="C319" s="197" t="s">
        <v>3376</v>
      </c>
      <c r="D319" s="198" t="s">
        <v>3377</v>
      </c>
      <c r="E319" s="196" t="s">
        <v>3378</v>
      </c>
      <c r="F319" s="196" t="s">
        <v>3379</v>
      </c>
      <c r="G319" s="199">
        <v>50.0</v>
      </c>
      <c r="H319" s="200"/>
      <c r="I319" s="200"/>
      <c r="L319" s="6">
        <f t="array" ref="L319">XLOOKUP(E319,INV!A:A,INV!K:K)</f>
        <v>3</v>
      </c>
      <c r="M319" s="127">
        <f t="shared" si="1"/>
        <v>1</v>
      </c>
    </row>
    <row r="320">
      <c r="A320" s="195">
        <v>319.0</v>
      </c>
      <c r="B320" s="196" t="s">
        <v>3337</v>
      </c>
      <c r="C320" s="197" t="s">
        <v>3380</v>
      </c>
      <c r="D320" s="198" t="s">
        <v>3381</v>
      </c>
      <c r="E320" s="196" t="s">
        <v>527</v>
      </c>
      <c r="F320" s="196" t="s">
        <v>3382</v>
      </c>
      <c r="G320" s="199">
        <v>50.0</v>
      </c>
      <c r="H320" s="200"/>
      <c r="I320" s="200"/>
      <c r="L320" s="6">
        <f t="array" ref="L320">XLOOKUP(E320,INV!A:A,INV!K:K)</f>
        <v>3</v>
      </c>
      <c r="M320" s="127">
        <f t="shared" si="1"/>
        <v>1</v>
      </c>
    </row>
    <row r="321">
      <c r="A321" s="195">
        <v>320.0</v>
      </c>
      <c r="B321" s="196" t="s">
        <v>3337</v>
      </c>
      <c r="C321" s="197" t="s">
        <v>3383</v>
      </c>
      <c r="D321" s="198" t="s">
        <v>3384</v>
      </c>
      <c r="E321" s="196" t="s">
        <v>499</v>
      </c>
      <c r="F321" s="196" t="s">
        <v>3385</v>
      </c>
      <c r="G321" s="199">
        <v>50.0</v>
      </c>
      <c r="H321" s="200"/>
      <c r="I321" s="200"/>
      <c r="L321" s="6">
        <f t="array" ref="L321">XLOOKUP(E321,INV!A:A,INV!K:K)</f>
        <v>3</v>
      </c>
      <c r="M321" s="127">
        <f t="shared" si="1"/>
        <v>1</v>
      </c>
    </row>
    <row r="322">
      <c r="A322" s="195">
        <v>321.0</v>
      </c>
      <c r="B322" s="196" t="s">
        <v>3337</v>
      </c>
      <c r="C322" s="197" t="s">
        <v>3386</v>
      </c>
      <c r="D322" s="198" t="s">
        <v>3387</v>
      </c>
      <c r="E322" s="196" t="s">
        <v>511</v>
      </c>
      <c r="F322" s="196" t="s">
        <v>3388</v>
      </c>
      <c r="G322" s="199">
        <v>50.0</v>
      </c>
      <c r="H322" s="200"/>
      <c r="I322" s="200"/>
      <c r="L322" s="6">
        <f t="array" ref="L322">XLOOKUP(E322,INV!A:A,INV!K:K)</f>
        <v>3</v>
      </c>
      <c r="M322" s="127">
        <f t="shared" si="1"/>
        <v>1</v>
      </c>
    </row>
    <row r="323">
      <c r="A323" s="195">
        <v>322.0</v>
      </c>
      <c r="B323" s="196" t="s">
        <v>3337</v>
      </c>
      <c r="C323" s="197" t="s">
        <v>3389</v>
      </c>
      <c r="D323" s="198" t="s">
        <v>3390</v>
      </c>
      <c r="E323" s="196" t="s">
        <v>503</v>
      </c>
      <c r="F323" s="110" t="s">
        <v>3391</v>
      </c>
      <c r="G323" s="199">
        <v>50.0</v>
      </c>
      <c r="H323" s="200"/>
      <c r="I323" s="200"/>
      <c r="L323" s="6">
        <f t="array" ref="L323">XLOOKUP(E323,INV!A:A,INV!K:K)</f>
        <v>3</v>
      </c>
      <c r="M323" s="127">
        <f t="shared" si="1"/>
        <v>1</v>
      </c>
    </row>
    <row r="324">
      <c r="A324" s="195">
        <v>323.0</v>
      </c>
      <c r="B324" s="196" t="s">
        <v>3337</v>
      </c>
      <c r="C324" s="197" t="s">
        <v>3392</v>
      </c>
      <c r="D324" s="198" t="s">
        <v>3393</v>
      </c>
      <c r="E324" s="196" t="s">
        <v>1345</v>
      </c>
      <c r="F324" s="110" t="s">
        <v>3394</v>
      </c>
      <c r="G324" s="199">
        <v>50.0</v>
      </c>
      <c r="H324" s="200"/>
      <c r="I324" s="200"/>
      <c r="L324" s="6">
        <f t="array" ref="L324">XLOOKUP(E324,INV!A:A,INV!K:K)</f>
        <v>3</v>
      </c>
      <c r="M324" s="127">
        <f t="shared" si="1"/>
        <v>1</v>
      </c>
    </row>
    <row r="325">
      <c r="A325" s="195">
        <v>324.0</v>
      </c>
      <c r="B325" s="196" t="s">
        <v>3337</v>
      </c>
      <c r="C325" s="197" t="s">
        <v>3395</v>
      </c>
      <c r="D325" s="198" t="s">
        <v>3396</v>
      </c>
      <c r="E325" s="196" t="s">
        <v>529</v>
      </c>
      <c r="F325" s="110" t="s">
        <v>3397</v>
      </c>
      <c r="G325" s="199">
        <v>50.0</v>
      </c>
      <c r="H325" s="200"/>
      <c r="I325" s="200"/>
      <c r="L325" s="6">
        <f t="array" ref="L325">XLOOKUP(E325,INV!A:A,INV!K:K)</f>
        <v>3</v>
      </c>
      <c r="M325" s="127">
        <f t="shared" si="1"/>
        <v>1</v>
      </c>
    </row>
    <row r="326">
      <c r="A326" s="195">
        <v>325.0</v>
      </c>
      <c r="B326" s="196" t="s">
        <v>3337</v>
      </c>
      <c r="C326" s="197" t="s">
        <v>3398</v>
      </c>
      <c r="D326" s="198" t="s">
        <v>3399</v>
      </c>
      <c r="E326" s="196" t="s">
        <v>505</v>
      </c>
      <c r="F326" s="196" t="s">
        <v>3400</v>
      </c>
      <c r="G326" s="199">
        <v>50.0</v>
      </c>
      <c r="H326" s="200"/>
      <c r="I326" s="200"/>
      <c r="L326" s="6">
        <f t="array" ref="L326">XLOOKUP(E326,INV!A:A,INV!K:K)</f>
        <v>3</v>
      </c>
      <c r="M326" s="127">
        <f t="shared" si="1"/>
        <v>1</v>
      </c>
    </row>
    <row r="327">
      <c r="A327" s="195">
        <v>326.0</v>
      </c>
      <c r="B327" s="196" t="s">
        <v>3337</v>
      </c>
      <c r="C327" s="197" t="s">
        <v>3401</v>
      </c>
      <c r="D327" s="198" t="s">
        <v>3402</v>
      </c>
      <c r="E327" s="196" t="s">
        <v>2203</v>
      </c>
      <c r="F327" s="196" t="s">
        <v>3403</v>
      </c>
      <c r="G327" s="199">
        <v>50.0</v>
      </c>
      <c r="H327" s="200"/>
      <c r="I327" s="200"/>
      <c r="L327" s="6">
        <f t="array" ref="L327">XLOOKUP(E327,INV!A:A,INV!K:K)</f>
        <v>3</v>
      </c>
      <c r="M327" s="127">
        <f t="shared" si="1"/>
        <v>1</v>
      </c>
    </row>
    <row r="328">
      <c r="A328" s="195">
        <v>327.0</v>
      </c>
      <c r="B328" s="196" t="s">
        <v>3337</v>
      </c>
      <c r="C328" s="197" t="s">
        <v>3404</v>
      </c>
      <c r="D328" s="198" t="s">
        <v>3405</v>
      </c>
      <c r="E328" s="196" t="s">
        <v>3406</v>
      </c>
      <c r="F328" s="196" t="s">
        <v>3407</v>
      </c>
      <c r="G328" s="199">
        <v>50.0</v>
      </c>
      <c r="H328" s="200"/>
      <c r="I328" s="200"/>
      <c r="L328" s="6">
        <f t="array" ref="L328">XLOOKUP(E328,INV!A:A,INV!K:K)</f>
        <v>3</v>
      </c>
      <c r="M328" s="127">
        <f t="shared" si="1"/>
        <v>1</v>
      </c>
    </row>
    <row r="329">
      <c r="A329" s="195">
        <v>328.0</v>
      </c>
      <c r="B329" s="196" t="s">
        <v>3337</v>
      </c>
      <c r="C329" s="197" t="s">
        <v>3408</v>
      </c>
      <c r="D329" s="198" t="s">
        <v>3409</v>
      </c>
      <c r="E329" s="196" t="s">
        <v>3410</v>
      </c>
      <c r="F329" s="196" t="s">
        <v>3411</v>
      </c>
      <c r="G329" s="199">
        <v>50.0</v>
      </c>
      <c r="H329" s="200"/>
      <c r="I329" s="200"/>
      <c r="L329" s="6">
        <f t="array" ref="L329">XLOOKUP(E329,INV!A:A,INV!K:K)</f>
        <v>3</v>
      </c>
      <c r="M329" s="127">
        <f t="shared" si="1"/>
        <v>1</v>
      </c>
    </row>
    <row r="330">
      <c r="A330" s="195">
        <v>329.0</v>
      </c>
      <c r="B330" s="196" t="s">
        <v>3337</v>
      </c>
      <c r="C330" s="197" t="s">
        <v>3412</v>
      </c>
      <c r="D330" s="198" t="s">
        <v>3413</v>
      </c>
      <c r="E330" s="196" t="s">
        <v>3414</v>
      </c>
      <c r="F330" s="196" t="s">
        <v>3415</v>
      </c>
      <c r="G330" s="199">
        <v>50.0</v>
      </c>
      <c r="H330" s="200"/>
      <c r="I330" s="200"/>
      <c r="L330" s="6">
        <f t="array" ref="L330">XLOOKUP(E330,INV!A:A,INV!K:K)</f>
        <v>3</v>
      </c>
      <c r="M330" s="127">
        <f t="shared" si="1"/>
        <v>1</v>
      </c>
    </row>
    <row r="331">
      <c r="A331" s="195">
        <v>330.0</v>
      </c>
      <c r="B331" s="196" t="s">
        <v>3337</v>
      </c>
      <c r="C331" s="197" t="s">
        <v>3416</v>
      </c>
      <c r="D331" s="198" t="s">
        <v>3417</v>
      </c>
      <c r="E331" s="196" t="s">
        <v>2207</v>
      </c>
      <c r="F331" s="196" t="s">
        <v>3418</v>
      </c>
      <c r="G331" s="199">
        <v>50.0</v>
      </c>
      <c r="H331" s="200"/>
      <c r="I331" s="200"/>
      <c r="L331" s="6">
        <f t="array" ref="L331">XLOOKUP(E331,INV!A:A,INV!K:K)</f>
        <v>3</v>
      </c>
      <c r="M331" s="127">
        <f t="shared" si="1"/>
        <v>1</v>
      </c>
    </row>
    <row r="332">
      <c r="A332" s="195">
        <v>331.0</v>
      </c>
      <c r="B332" s="196" t="s">
        <v>3337</v>
      </c>
      <c r="C332" s="197" t="s">
        <v>3419</v>
      </c>
      <c r="D332" s="198" t="s">
        <v>3420</v>
      </c>
      <c r="E332" s="196" t="s">
        <v>1331</v>
      </c>
      <c r="F332" s="196" t="s">
        <v>3421</v>
      </c>
      <c r="G332" s="199">
        <v>100.0</v>
      </c>
      <c r="H332" s="200"/>
      <c r="I332" s="200"/>
      <c r="L332" s="6">
        <f t="array" ref="L332">XLOOKUP(E332,INV!A:A,INV!K:K)</f>
        <v>5</v>
      </c>
      <c r="M332" s="127">
        <f t="shared" si="1"/>
        <v>1</v>
      </c>
    </row>
    <row r="333">
      <c r="A333" s="195">
        <v>332.0</v>
      </c>
      <c r="B333" s="196" t="s">
        <v>3337</v>
      </c>
      <c r="C333" s="197" t="s">
        <v>3422</v>
      </c>
      <c r="D333" s="198" t="s">
        <v>2243</v>
      </c>
      <c r="E333" s="196" t="s">
        <v>487</v>
      </c>
      <c r="F333" s="196" t="s">
        <v>3423</v>
      </c>
      <c r="G333" s="199">
        <v>100.0</v>
      </c>
      <c r="H333" s="200"/>
      <c r="I333" s="200"/>
      <c r="L333" s="6">
        <f t="array" ref="L333">XLOOKUP(E333,INV!A:A,INV!K:K)</f>
        <v>5</v>
      </c>
      <c r="M333" s="127">
        <f t="shared" si="1"/>
        <v>1</v>
      </c>
    </row>
    <row r="334">
      <c r="A334" s="195">
        <v>333.0</v>
      </c>
      <c r="B334" s="196" t="s">
        <v>3337</v>
      </c>
      <c r="C334" s="197" t="s">
        <v>3424</v>
      </c>
      <c r="D334" s="198" t="s">
        <v>2323</v>
      </c>
      <c r="E334" s="196" t="s">
        <v>513</v>
      </c>
      <c r="F334" s="196" t="s">
        <v>3425</v>
      </c>
      <c r="G334" s="199">
        <v>100.0</v>
      </c>
      <c r="H334" s="200"/>
      <c r="I334" s="200"/>
      <c r="L334" s="6">
        <f t="array" ref="L334">XLOOKUP(E334,INV!A:A,INV!K:K)</f>
        <v>5</v>
      </c>
      <c r="M334" s="127">
        <f t="shared" si="1"/>
        <v>1</v>
      </c>
    </row>
    <row r="335">
      <c r="A335" s="195">
        <v>334.0</v>
      </c>
      <c r="B335" s="196" t="s">
        <v>3337</v>
      </c>
      <c r="C335" s="197" t="s">
        <v>3426</v>
      </c>
      <c r="D335" s="198" t="s">
        <v>2247</v>
      </c>
      <c r="E335" s="196" t="s">
        <v>519</v>
      </c>
      <c r="F335" s="196" t="s">
        <v>3427</v>
      </c>
      <c r="G335" s="199">
        <v>100.0</v>
      </c>
      <c r="H335" s="200"/>
      <c r="I335" s="200"/>
      <c r="L335" s="6">
        <f t="array" ref="L335">XLOOKUP(E335,INV!A:A,INV!K:K)</f>
        <v>5</v>
      </c>
      <c r="M335" s="127">
        <f t="shared" si="1"/>
        <v>1</v>
      </c>
    </row>
    <row r="336">
      <c r="A336" s="195">
        <v>335.0</v>
      </c>
      <c r="B336" s="196" t="s">
        <v>3337</v>
      </c>
      <c r="C336" s="197" t="s">
        <v>3428</v>
      </c>
      <c r="D336" s="198" t="s">
        <v>3429</v>
      </c>
      <c r="E336" s="196" t="s">
        <v>3430</v>
      </c>
      <c r="F336" s="196" t="s">
        <v>3431</v>
      </c>
      <c r="G336" s="199">
        <v>100.0</v>
      </c>
      <c r="H336" s="200"/>
      <c r="I336" s="200"/>
      <c r="L336" s="6">
        <f t="array" ref="L336">XLOOKUP(E336,INV!A:A,INV!K:K)</f>
        <v>5</v>
      </c>
      <c r="M336" s="127">
        <f t="shared" si="1"/>
        <v>1</v>
      </c>
    </row>
    <row r="337">
      <c r="A337" s="195">
        <v>336.0</v>
      </c>
      <c r="B337" s="196" t="s">
        <v>3337</v>
      </c>
      <c r="C337" s="197" t="s">
        <v>3432</v>
      </c>
      <c r="D337" s="198" t="s">
        <v>3433</v>
      </c>
      <c r="E337" s="196" t="s">
        <v>3434</v>
      </c>
      <c r="F337" s="196" t="s">
        <v>3435</v>
      </c>
      <c r="G337" s="199">
        <v>100.0</v>
      </c>
      <c r="H337" s="200"/>
      <c r="I337" s="200"/>
      <c r="L337" s="6">
        <f t="array" ref="L337">XLOOKUP(E337,INV!A:A,INV!K:K)</f>
        <v>5</v>
      </c>
      <c r="M337" s="127">
        <f t="shared" si="1"/>
        <v>1</v>
      </c>
    </row>
    <row r="338">
      <c r="A338" s="195">
        <v>337.0</v>
      </c>
      <c r="B338" s="196" t="s">
        <v>3337</v>
      </c>
      <c r="C338" s="197" t="s">
        <v>3436</v>
      </c>
      <c r="D338" s="198" t="s">
        <v>3437</v>
      </c>
      <c r="E338" s="196" t="s">
        <v>3438</v>
      </c>
      <c r="F338" s="196" t="s">
        <v>3439</v>
      </c>
      <c r="G338" s="199">
        <v>100.0</v>
      </c>
      <c r="H338" s="200"/>
      <c r="I338" s="200"/>
      <c r="L338" s="6">
        <f t="array" ref="L338">XLOOKUP(E338,INV!A:A,INV!K:K)</f>
        <v>5</v>
      </c>
      <c r="M338" s="127">
        <f t="shared" si="1"/>
        <v>1</v>
      </c>
    </row>
    <row r="339">
      <c r="A339" s="195">
        <v>338.0</v>
      </c>
      <c r="B339" s="196" t="s">
        <v>3337</v>
      </c>
      <c r="C339" s="197" t="s">
        <v>3440</v>
      </c>
      <c r="D339" s="198" t="s">
        <v>3441</v>
      </c>
      <c r="E339" s="196" t="s">
        <v>3442</v>
      </c>
      <c r="F339" s="196" t="s">
        <v>3443</v>
      </c>
      <c r="G339" s="199">
        <v>100.0</v>
      </c>
      <c r="H339" s="200"/>
      <c r="I339" s="200"/>
      <c r="L339" s="6">
        <f t="array" ref="L339">XLOOKUP(E339,INV!A:A,INV!K:K)</f>
        <v>5</v>
      </c>
      <c r="M339" s="127">
        <f t="shared" si="1"/>
        <v>1</v>
      </c>
    </row>
    <row r="340">
      <c r="A340" s="195">
        <v>339.0</v>
      </c>
      <c r="B340" s="196" t="s">
        <v>3337</v>
      </c>
      <c r="C340" s="197" t="s">
        <v>3444</v>
      </c>
      <c r="D340" s="198" t="s">
        <v>2249</v>
      </c>
      <c r="E340" s="196" t="s">
        <v>489</v>
      </c>
      <c r="F340" s="196" t="s">
        <v>3445</v>
      </c>
      <c r="G340" s="199">
        <v>100.0</v>
      </c>
      <c r="H340" s="200"/>
      <c r="I340" s="200"/>
      <c r="L340" s="6">
        <f t="array" ref="L340">XLOOKUP(E340,INV!A:A,INV!K:K)</f>
        <v>5</v>
      </c>
      <c r="M340" s="127">
        <f t="shared" si="1"/>
        <v>1</v>
      </c>
    </row>
    <row r="341">
      <c r="A341" s="195">
        <v>340.0</v>
      </c>
      <c r="B341" s="196" t="s">
        <v>3337</v>
      </c>
      <c r="C341" s="197" t="s">
        <v>3446</v>
      </c>
      <c r="D341" s="198" t="s">
        <v>3447</v>
      </c>
      <c r="E341" s="196" t="s">
        <v>3448</v>
      </c>
      <c r="F341" s="196" t="s">
        <v>3449</v>
      </c>
      <c r="G341" s="199">
        <v>190.0</v>
      </c>
      <c r="H341" s="200"/>
      <c r="I341" s="200"/>
      <c r="L341" s="6">
        <f t="array" ref="L341">XLOOKUP(E341,INV!A:A,INV!K:K)</f>
        <v>6</v>
      </c>
      <c r="M341" s="127">
        <f t="shared" si="1"/>
        <v>1</v>
      </c>
    </row>
    <row r="342">
      <c r="A342" s="195">
        <v>341.0</v>
      </c>
      <c r="B342" s="196" t="s">
        <v>3337</v>
      </c>
      <c r="C342" s="197" t="s">
        <v>3450</v>
      </c>
      <c r="D342" s="198" t="s">
        <v>3451</v>
      </c>
      <c r="E342" s="196" t="s">
        <v>3452</v>
      </c>
      <c r="F342" s="196" t="s">
        <v>3453</v>
      </c>
      <c r="G342" s="199">
        <v>190.0</v>
      </c>
      <c r="H342" s="200"/>
      <c r="I342" s="200"/>
      <c r="L342" s="6">
        <f t="array" ref="L342">XLOOKUP(E342,INV!A:A,INV!K:K)</f>
        <v>6</v>
      </c>
      <c r="M342" s="127">
        <f t="shared" si="1"/>
        <v>1</v>
      </c>
    </row>
    <row r="343">
      <c r="A343" s="195">
        <v>342.0</v>
      </c>
      <c r="B343" s="196" t="s">
        <v>3454</v>
      </c>
      <c r="C343" s="197" t="s">
        <v>3455</v>
      </c>
      <c r="D343" s="198" t="s">
        <v>3456</v>
      </c>
      <c r="E343" s="196" t="s">
        <v>3457</v>
      </c>
      <c r="F343" s="196" t="s">
        <v>3458</v>
      </c>
      <c r="G343" s="199">
        <v>10.0</v>
      </c>
      <c r="H343" s="200"/>
      <c r="I343" s="200"/>
      <c r="L343" s="6">
        <f t="array" ref="L343">XLOOKUP(E343,INV!A:A,INV!K:K)</f>
        <v>3</v>
      </c>
      <c r="M343" s="127">
        <f t="shared" si="1"/>
        <v>1</v>
      </c>
    </row>
    <row r="344">
      <c r="A344" s="195">
        <v>343.0</v>
      </c>
      <c r="B344" s="196" t="s">
        <v>3135</v>
      </c>
      <c r="C344" s="197" t="s">
        <v>3459</v>
      </c>
      <c r="D344" s="198" t="s">
        <v>3460</v>
      </c>
      <c r="E344" s="196" t="s">
        <v>3461</v>
      </c>
      <c r="F344" s="196"/>
      <c r="G344" s="199">
        <v>170.0</v>
      </c>
      <c r="H344" s="200"/>
      <c r="I344" s="200"/>
      <c r="L344" s="6" t="str">
        <f t="array" ref="L344">XLOOKUP(E344,INV!A:A,INV!K:K)</f>
        <v>#N/A</v>
      </c>
      <c r="M344" s="127" t="str">
        <f t="shared" si="1"/>
        <v>#N/A</v>
      </c>
    </row>
    <row r="345">
      <c r="A345" s="195">
        <v>344.0</v>
      </c>
      <c r="B345" s="196" t="s">
        <v>3462</v>
      </c>
      <c r="C345" s="197" t="s">
        <v>3463</v>
      </c>
      <c r="D345" s="198" t="s">
        <v>3464</v>
      </c>
      <c r="E345" s="196" t="s">
        <v>152</v>
      </c>
      <c r="F345" s="110" t="s">
        <v>3465</v>
      </c>
      <c r="G345" s="199">
        <v>495.0</v>
      </c>
      <c r="H345" s="200"/>
      <c r="I345" s="200"/>
      <c r="L345" s="6">
        <f t="array" ref="L345">XLOOKUP(E345,INV!A:A,INV!K:K)</f>
        <v>15</v>
      </c>
      <c r="M345" s="127">
        <f t="shared" si="1"/>
        <v>1</v>
      </c>
    </row>
    <row r="346">
      <c r="A346" s="195">
        <v>345.0</v>
      </c>
      <c r="B346" s="196" t="s">
        <v>3462</v>
      </c>
      <c r="C346" s="197" t="s">
        <v>3466</v>
      </c>
      <c r="D346" s="198" t="s">
        <v>3467</v>
      </c>
      <c r="E346" s="196" t="s">
        <v>3468</v>
      </c>
      <c r="F346" s="110" t="s">
        <v>3469</v>
      </c>
      <c r="G346" s="199">
        <v>495.0</v>
      </c>
      <c r="H346" s="200"/>
      <c r="I346" s="200"/>
      <c r="L346" s="6">
        <f t="array" ref="L346">XLOOKUP(E346,INV!A:A,INV!K:K)</f>
        <v>14</v>
      </c>
      <c r="M346" s="127">
        <f t="shared" si="1"/>
        <v>1</v>
      </c>
    </row>
    <row r="347">
      <c r="A347" s="195">
        <v>346.0</v>
      </c>
      <c r="B347" s="196" t="s">
        <v>3462</v>
      </c>
      <c r="C347" s="197" t="s">
        <v>3470</v>
      </c>
      <c r="D347" s="198" t="s">
        <v>3471</v>
      </c>
      <c r="E347" s="196" t="s">
        <v>159</v>
      </c>
      <c r="F347" s="110" t="s">
        <v>3472</v>
      </c>
      <c r="G347" s="199">
        <v>495.0</v>
      </c>
      <c r="H347" s="200"/>
      <c r="I347" s="200"/>
      <c r="L347" s="6">
        <f t="array" ref="L347">XLOOKUP(E347,INV!A:A,INV!K:K)</f>
        <v>15</v>
      </c>
      <c r="M347" s="127">
        <f t="shared" si="1"/>
        <v>1</v>
      </c>
    </row>
    <row r="348">
      <c r="A348" s="195">
        <v>347.0</v>
      </c>
      <c r="B348" s="196" t="s">
        <v>3462</v>
      </c>
      <c r="C348" s="197" t="s">
        <v>3473</v>
      </c>
      <c r="D348" s="198" t="s">
        <v>3474</v>
      </c>
      <c r="E348" s="196" t="s">
        <v>161</v>
      </c>
      <c r="F348" s="110" t="s">
        <v>3475</v>
      </c>
      <c r="G348" s="199">
        <v>495.0</v>
      </c>
      <c r="H348" s="200"/>
      <c r="I348" s="200"/>
      <c r="L348" s="6">
        <f t="array" ref="L348">XLOOKUP(E348,INV!A:A,INV!K:K)</f>
        <v>15</v>
      </c>
      <c r="M348" s="127">
        <f t="shared" si="1"/>
        <v>1</v>
      </c>
    </row>
    <row r="349">
      <c r="A349" s="195">
        <v>348.0</v>
      </c>
      <c r="B349" s="196" t="s">
        <v>3462</v>
      </c>
      <c r="C349" s="197" t="s">
        <v>3476</v>
      </c>
      <c r="D349" s="198" t="s">
        <v>3477</v>
      </c>
      <c r="E349" s="196" t="s">
        <v>171</v>
      </c>
      <c r="F349" s="110" t="s">
        <v>3478</v>
      </c>
      <c r="G349" s="199">
        <v>495.0</v>
      </c>
      <c r="H349" s="200"/>
      <c r="I349" s="200"/>
      <c r="L349" s="6">
        <f t="array" ref="L349">XLOOKUP(E349,INV!A:A,INV!K:K)</f>
        <v>15</v>
      </c>
      <c r="M349" s="127">
        <f t="shared" si="1"/>
        <v>1</v>
      </c>
    </row>
    <row r="350">
      <c r="A350" s="195">
        <v>349.0</v>
      </c>
      <c r="B350" s="196" t="s">
        <v>3462</v>
      </c>
      <c r="C350" s="197" t="s">
        <v>3479</v>
      </c>
      <c r="D350" s="198" t="s">
        <v>3480</v>
      </c>
      <c r="E350" s="196" t="s">
        <v>3481</v>
      </c>
      <c r="F350" s="110" t="s">
        <v>3482</v>
      </c>
      <c r="G350" s="199">
        <v>495.0</v>
      </c>
      <c r="H350" s="200"/>
      <c r="I350" s="200"/>
      <c r="L350" s="6">
        <f t="array" ref="L350">XLOOKUP(E350,INV!A:A,INV!K:K)</f>
        <v>14</v>
      </c>
      <c r="M350" s="127">
        <f t="shared" si="1"/>
        <v>1</v>
      </c>
    </row>
    <row r="351">
      <c r="A351" s="195">
        <v>350.0</v>
      </c>
      <c r="B351" s="196" t="s">
        <v>3153</v>
      </c>
      <c r="C351" s="197" t="s">
        <v>3483</v>
      </c>
      <c r="D351" s="198" t="s">
        <v>3484</v>
      </c>
      <c r="E351" s="196" t="s">
        <v>410</v>
      </c>
      <c r="F351" s="110" t="s">
        <v>3485</v>
      </c>
      <c r="G351" s="199">
        <v>1125.0</v>
      </c>
      <c r="H351" s="200"/>
      <c r="I351" s="200"/>
      <c r="L351" s="6">
        <f t="array" ref="L351">XLOOKUP(E351,INV!A:A,INV!K:K)</f>
        <v>45</v>
      </c>
      <c r="M351" s="127">
        <f t="shared" si="1"/>
        <v>1</v>
      </c>
    </row>
    <row r="352">
      <c r="A352" s="195">
        <v>351.0</v>
      </c>
      <c r="B352" s="196" t="s">
        <v>3486</v>
      </c>
      <c r="C352" s="197" t="s">
        <v>3487</v>
      </c>
      <c r="D352" s="198" t="s">
        <v>3488</v>
      </c>
      <c r="E352" s="196" t="s">
        <v>3489</v>
      </c>
      <c r="F352" s="110" t="s">
        <v>3490</v>
      </c>
      <c r="G352" s="199">
        <v>300.0</v>
      </c>
      <c r="H352" s="200"/>
      <c r="I352" s="200"/>
      <c r="L352" s="6">
        <f t="array" ref="L352">XLOOKUP(E352,INV!A:A,INV!K:K)</f>
        <v>0.75</v>
      </c>
      <c r="M352" s="127">
        <f t="shared" si="1"/>
        <v>1</v>
      </c>
    </row>
    <row r="353">
      <c r="A353" s="195">
        <v>352.0</v>
      </c>
      <c r="B353" s="196" t="s">
        <v>3486</v>
      </c>
      <c r="C353" s="197" t="s">
        <v>3491</v>
      </c>
      <c r="D353" s="198" t="s">
        <v>3488</v>
      </c>
      <c r="E353" s="196" t="s">
        <v>301</v>
      </c>
      <c r="F353" s="196" t="s">
        <v>3492</v>
      </c>
      <c r="G353" s="199">
        <v>500.0</v>
      </c>
      <c r="H353" s="200"/>
      <c r="I353" s="200"/>
      <c r="L353" s="6">
        <f t="array" ref="L353">XLOOKUP(E353,INV!A:A,INV!K:K)</f>
        <v>90</v>
      </c>
      <c r="M353" s="127">
        <f t="shared" si="1"/>
        <v>1</v>
      </c>
    </row>
    <row r="354">
      <c r="A354" s="195">
        <v>353.0</v>
      </c>
      <c r="B354" s="196" t="s">
        <v>3486</v>
      </c>
      <c r="C354" s="197" t="s">
        <v>3493</v>
      </c>
      <c r="D354" s="198" t="s">
        <v>3488</v>
      </c>
      <c r="E354" s="196" t="s">
        <v>300</v>
      </c>
      <c r="F354" s="196" t="s">
        <v>3494</v>
      </c>
      <c r="G354" s="199">
        <v>750.0</v>
      </c>
      <c r="H354" s="200"/>
      <c r="I354" s="200"/>
      <c r="L354" s="6">
        <f t="array" ref="L354">XLOOKUP(E354,INV!A:A,INV!K:K)</f>
        <v>100</v>
      </c>
      <c r="M354" s="127">
        <f t="shared" si="1"/>
        <v>1</v>
      </c>
    </row>
    <row r="355">
      <c r="A355" s="195">
        <v>354.0</v>
      </c>
      <c r="B355" s="196" t="s">
        <v>3486</v>
      </c>
      <c r="C355" s="197" t="s">
        <v>3495</v>
      </c>
      <c r="D355" s="198" t="s">
        <v>3488</v>
      </c>
      <c r="E355" s="196" t="s">
        <v>299</v>
      </c>
      <c r="F355" s="196" t="s">
        <v>3496</v>
      </c>
      <c r="G355" s="199">
        <v>1000.0</v>
      </c>
      <c r="H355" s="200"/>
      <c r="I355" s="200"/>
      <c r="L355" s="6">
        <f t="array" ref="L355">XLOOKUP(E355,INV!A:A,INV!K:K)</f>
        <v>115</v>
      </c>
      <c r="M355" s="127">
        <f t="shared" si="1"/>
        <v>1</v>
      </c>
    </row>
    <row r="356">
      <c r="A356" s="195">
        <v>355.0</v>
      </c>
      <c r="B356" s="196" t="s">
        <v>3486</v>
      </c>
      <c r="C356" s="197" t="s">
        <v>3497</v>
      </c>
      <c r="D356" s="198" t="s">
        <v>3488</v>
      </c>
      <c r="E356" s="196" t="s">
        <v>298</v>
      </c>
      <c r="F356" s="196" t="s">
        <v>3498</v>
      </c>
      <c r="G356" s="199">
        <v>1200.0</v>
      </c>
      <c r="H356" s="200"/>
      <c r="I356" s="200"/>
      <c r="L356" s="6">
        <f t="array" ref="L356">XLOOKUP(E356,INV!A:A,INV!K:K)</f>
        <v>125</v>
      </c>
      <c r="M356" s="127">
        <f t="shared" si="1"/>
        <v>1</v>
      </c>
    </row>
    <row r="357">
      <c r="A357" s="195">
        <v>356.0</v>
      </c>
      <c r="B357" s="196" t="s">
        <v>3486</v>
      </c>
      <c r="C357" s="197" t="s">
        <v>3499</v>
      </c>
      <c r="D357" s="198" t="s">
        <v>3488</v>
      </c>
      <c r="E357" s="196" t="s">
        <v>295</v>
      </c>
      <c r="F357" s="110" t="s">
        <v>3500</v>
      </c>
      <c r="G357" s="199">
        <v>2000.0</v>
      </c>
      <c r="H357" s="200"/>
      <c r="I357" s="200"/>
      <c r="L357" s="6">
        <f t="array" ref="L357">XLOOKUP(E357,INV!A:A,INV!K:K)</f>
        <v>140</v>
      </c>
      <c r="M357" s="127">
        <f t="shared" si="1"/>
        <v>1</v>
      </c>
    </row>
    <row r="358">
      <c r="A358" s="195">
        <v>357.0</v>
      </c>
      <c r="B358" s="196" t="s">
        <v>3486</v>
      </c>
      <c r="C358" s="197" t="s">
        <v>3501</v>
      </c>
      <c r="D358" s="198" t="s">
        <v>3488</v>
      </c>
      <c r="E358" s="196" t="s">
        <v>294</v>
      </c>
      <c r="F358" s="196" t="s">
        <v>3502</v>
      </c>
      <c r="G358" s="199">
        <v>2500.0</v>
      </c>
      <c r="H358" s="200"/>
      <c r="I358" s="200"/>
      <c r="L358" s="6">
        <f t="array" ref="L358">XLOOKUP(E358,INV!A:A,INV!K:K)</f>
        <v>150</v>
      </c>
      <c r="M358" s="127">
        <f t="shared" si="1"/>
        <v>1</v>
      </c>
    </row>
    <row r="359">
      <c r="A359" s="195">
        <v>358.0</v>
      </c>
      <c r="B359" s="196" t="s">
        <v>3486</v>
      </c>
      <c r="C359" s="197" t="s">
        <v>3503</v>
      </c>
      <c r="D359" s="198" t="s">
        <v>3504</v>
      </c>
      <c r="E359" s="196" t="s">
        <v>304</v>
      </c>
      <c r="F359" s="110" t="s">
        <v>3505</v>
      </c>
      <c r="G359" s="199">
        <v>200.0</v>
      </c>
      <c r="H359" s="200"/>
      <c r="I359" s="200"/>
      <c r="L359" s="6">
        <f t="array" ref="L359">XLOOKUP(E359,INV!A:A,INV!K:K)</f>
        <v>50</v>
      </c>
      <c r="M359" s="127">
        <f t="shared" si="1"/>
        <v>1</v>
      </c>
    </row>
    <row r="360">
      <c r="A360" s="195">
        <v>359.0</v>
      </c>
      <c r="B360" s="196" t="s">
        <v>3486</v>
      </c>
      <c r="C360" s="197" t="s">
        <v>3506</v>
      </c>
      <c r="D360" s="198" t="s">
        <v>3507</v>
      </c>
      <c r="E360" s="196" t="s">
        <v>290</v>
      </c>
      <c r="F360" s="110" t="s">
        <v>3508</v>
      </c>
      <c r="G360" s="199">
        <v>10500.0</v>
      </c>
      <c r="H360" s="200"/>
      <c r="I360" s="200"/>
      <c r="L360" s="6">
        <f t="array" ref="L360">XLOOKUP(E360,INV!A:A,INV!K:K)</f>
        <v>395</v>
      </c>
      <c r="M360" s="127">
        <f t="shared" si="1"/>
        <v>1</v>
      </c>
    </row>
    <row r="361">
      <c r="A361" s="195">
        <v>360.0</v>
      </c>
      <c r="B361" s="196" t="s">
        <v>3486</v>
      </c>
      <c r="C361" s="197" t="s">
        <v>3509</v>
      </c>
      <c r="D361" s="198" t="s">
        <v>3510</v>
      </c>
      <c r="E361" s="196" t="s">
        <v>322</v>
      </c>
      <c r="F361" s="110" t="s">
        <v>3511</v>
      </c>
      <c r="G361" s="199">
        <v>100.0</v>
      </c>
      <c r="H361" s="200"/>
      <c r="I361" s="200"/>
      <c r="L361" s="6">
        <f t="array" ref="L361">XLOOKUP(E361,INV!A:A,INV!K:K)</f>
        <v>25</v>
      </c>
      <c r="M361" s="127">
        <f t="shared" si="1"/>
        <v>1</v>
      </c>
    </row>
    <row r="362">
      <c r="A362" s="195">
        <v>361.0</v>
      </c>
      <c r="B362" s="196" t="s">
        <v>3142</v>
      </c>
      <c r="C362" s="197" t="s">
        <v>3512</v>
      </c>
      <c r="D362" s="198" t="s">
        <v>3513</v>
      </c>
      <c r="E362" s="196" t="s">
        <v>251</v>
      </c>
      <c r="F362" s="110" t="s">
        <v>3514</v>
      </c>
      <c r="G362" s="199">
        <v>2300.0</v>
      </c>
      <c r="H362" s="200"/>
      <c r="I362" s="200"/>
      <c r="L362" s="6">
        <f t="array" ref="L362">XLOOKUP(E362,INV!A:A,INV!K:K)</f>
        <v>65</v>
      </c>
      <c r="M362" s="127">
        <f t="shared" si="1"/>
        <v>1</v>
      </c>
    </row>
    <row r="363">
      <c r="A363" s="195">
        <v>362.0</v>
      </c>
      <c r="B363" s="196" t="s">
        <v>3515</v>
      </c>
      <c r="C363" s="197" t="s">
        <v>3516</v>
      </c>
      <c r="D363" s="198" t="s">
        <v>3517</v>
      </c>
      <c r="E363" s="196" t="s">
        <v>249</v>
      </c>
      <c r="F363" s="110" t="s">
        <v>3518</v>
      </c>
      <c r="G363" s="199">
        <v>55.0</v>
      </c>
      <c r="H363" s="200"/>
      <c r="I363" s="200"/>
      <c r="L363" s="6">
        <f t="array" ref="L363">XLOOKUP(E363,INV!A:A,INV!K:K)</f>
        <v>11</v>
      </c>
      <c r="M363" s="127">
        <f t="shared" si="1"/>
        <v>1</v>
      </c>
    </row>
    <row r="364">
      <c r="A364" s="195">
        <v>363.0</v>
      </c>
      <c r="B364" s="196" t="s">
        <v>3519</v>
      </c>
      <c r="C364" s="197" t="s">
        <v>3520</v>
      </c>
      <c r="D364" s="198" t="s">
        <v>3521</v>
      </c>
      <c r="E364" s="196" t="s">
        <v>314</v>
      </c>
      <c r="F364" s="196" t="s">
        <v>3522</v>
      </c>
      <c r="G364" s="199">
        <v>50.0</v>
      </c>
      <c r="H364" s="200"/>
      <c r="I364" s="200"/>
      <c r="L364" s="6">
        <f t="array" ref="L364">XLOOKUP(E364,INV!A:A,INV!K:K)</f>
        <v>25</v>
      </c>
      <c r="M364" s="127">
        <f t="shared" si="1"/>
        <v>1</v>
      </c>
    </row>
    <row r="365">
      <c r="A365" s="195">
        <v>364.0</v>
      </c>
      <c r="B365" s="196" t="s">
        <v>3519</v>
      </c>
      <c r="C365" s="197" t="s">
        <v>3523</v>
      </c>
      <c r="D365" s="198" t="s">
        <v>3521</v>
      </c>
      <c r="E365" s="196" t="s">
        <v>316</v>
      </c>
      <c r="F365" s="110" t="s">
        <v>3524</v>
      </c>
      <c r="G365" s="199">
        <v>50.0</v>
      </c>
      <c r="H365" s="200"/>
      <c r="I365" s="200"/>
      <c r="L365" s="6">
        <f t="array" ref="L365">XLOOKUP(E365,INV!A:A,INV!K:K)</f>
        <v>25</v>
      </c>
      <c r="M365" s="127">
        <f t="shared" si="1"/>
        <v>1</v>
      </c>
    </row>
    <row r="366">
      <c r="A366" s="195">
        <v>365.0</v>
      </c>
      <c r="B366" s="196" t="s">
        <v>3519</v>
      </c>
      <c r="C366" s="197" t="s">
        <v>3525</v>
      </c>
      <c r="D366" s="198" t="s">
        <v>3521</v>
      </c>
      <c r="E366" s="196" t="s">
        <v>318</v>
      </c>
      <c r="F366" s="110" t="s">
        <v>3526</v>
      </c>
      <c r="G366" s="199">
        <v>50.0</v>
      </c>
      <c r="H366" s="200"/>
      <c r="I366" s="200"/>
      <c r="L366" s="6">
        <f t="array" ref="L366">XLOOKUP(E366,INV!A:A,INV!K:K)</f>
        <v>25</v>
      </c>
      <c r="M366" s="127">
        <f t="shared" si="1"/>
        <v>1</v>
      </c>
    </row>
    <row r="367">
      <c r="A367" s="195">
        <v>366.0</v>
      </c>
      <c r="B367" s="196" t="s">
        <v>3519</v>
      </c>
      <c r="C367" s="197" t="s">
        <v>3527</v>
      </c>
      <c r="D367" s="198" t="s">
        <v>3528</v>
      </c>
      <c r="E367" s="196" t="s">
        <v>255</v>
      </c>
      <c r="F367" s="110" t="s">
        <v>3529</v>
      </c>
      <c r="G367" s="199">
        <v>200.0</v>
      </c>
      <c r="H367" s="200"/>
      <c r="I367" s="200"/>
      <c r="L367" s="6">
        <f t="array" ref="L367">XLOOKUP(E367,INV!A:A,INV!K:K)</f>
        <v>45</v>
      </c>
      <c r="M367" s="127">
        <f t="shared" si="1"/>
        <v>1</v>
      </c>
    </row>
    <row r="368">
      <c r="A368" s="195">
        <v>367.0</v>
      </c>
      <c r="B368" s="196" t="s">
        <v>3142</v>
      </c>
      <c r="C368" s="197" t="s">
        <v>3530</v>
      </c>
      <c r="D368" s="198" t="s">
        <v>3531</v>
      </c>
      <c r="E368" s="196" t="s">
        <v>3532</v>
      </c>
      <c r="F368" s="110"/>
      <c r="G368" s="199">
        <v>2500.0</v>
      </c>
      <c r="H368" s="200"/>
      <c r="I368" s="200"/>
      <c r="L368" s="6" t="str">
        <f t="array" ref="L368">XLOOKUP(E368,INV!A:A,INV!K:K)</f>
        <v>#N/A</v>
      </c>
      <c r="M368" s="127" t="str">
        <f t="shared" si="1"/>
        <v>#N/A</v>
      </c>
    </row>
    <row r="369">
      <c r="A369" s="195">
        <v>368.0</v>
      </c>
      <c r="B369" s="196" t="s">
        <v>3177</v>
      </c>
      <c r="C369" s="197" t="s">
        <v>3533</v>
      </c>
      <c r="D369" s="198" t="s">
        <v>242</v>
      </c>
      <c r="E369" s="196" t="s">
        <v>243</v>
      </c>
      <c r="F369" s="110" t="s">
        <v>3534</v>
      </c>
      <c r="G369" s="199">
        <v>4500.0</v>
      </c>
      <c r="H369" s="200"/>
      <c r="I369" s="200"/>
      <c r="L369" s="6">
        <f t="array" ref="L369">XLOOKUP(E369,INV!A:A,INV!K:K)</f>
        <v>125</v>
      </c>
      <c r="M369" s="127">
        <f t="shared" si="1"/>
        <v>1</v>
      </c>
    </row>
    <row r="370">
      <c r="A370" s="195">
        <v>369.0</v>
      </c>
      <c r="B370" s="196" t="s">
        <v>3535</v>
      </c>
      <c r="C370" s="197" t="s">
        <v>3536</v>
      </c>
      <c r="D370" s="198" t="s">
        <v>3537</v>
      </c>
      <c r="E370" s="196" t="s">
        <v>386</v>
      </c>
      <c r="F370" s="110" t="s">
        <v>3538</v>
      </c>
      <c r="G370" s="199">
        <v>4950.0</v>
      </c>
      <c r="H370" s="200"/>
      <c r="I370" s="200"/>
      <c r="L370" s="6">
        <f t="array" ref="L370">XLOOKUP(E370,INV!A:A,INV!K:K)</f>
        <v>111</v>
      </c>
      <c r="M370" s="127">
        <f t="shared" si="1"/>
        <v>1</v>
      </c>
    </row>
    <row r="371">
      <c r="A371" s="195">
        <v>370.0</v>
      </c>
      <c r="B371" s="196" t="s">
        <v>3535</v>
      </c>
      <c r="C371" s="197" t="s">
        <v>3539</v>
      </c>
      <c r="D371" s="198" t="s">
        <v>3537</v>
      </c>
      <c r="E371" s="196" t="s">
        <v>382</v>
      </c>
      <c r="F371" s="110" t="s">
        <v>3540</v>
      </c>
      <c r="G371" s="199">
        <v>9500.0</v>
      </c>
      <c r="H371" s="200"/>
      <c r="I371" s="200"/>
      <c r="L371" s="6">
        <f t="array" ref="L371">XLOOKUP(E371,INV!A:A,INV!K:K)</f>
        <v>122</v>
      </c>
      <c r="M371" s="127">
        <f t="shared" si="1"/>
        <v>1</v>
      </c>
    </row>
    <row r="372">
      <c r="A372" s="195">
        <v>371.0</v>
      </c>
      <c r="B372" s="196" t="s">
        <v>3535</v>
      </c>
      <c r="C372" s="197" t="s">
        <v>3541</v>
      </c>
      <c r="D372" s="198" t="s">
        <v>3542</v>
      </c>
      <c r="E372" s="196" t="s">
        <v>380</v>
      </c>
      <c r="F372" s="110" t="s">
        <v>3543</v>
      </c>
      <c r="G372" s="199">
        <v>18900.0</v>
      </c>
      <c r="H372" s="200"/>
      <c r="I372" s="200"/>
      <c r="L372" s="6">
        <f t="array" ref="L372">XLOOKUP(E372,INV!A:A,INV!K:K)</f>
        <v>199</v>
      </c>
      <c r="M372" s="127">
        <f t="shared" si="1"/>
        <v>1</v>
      </c>
    </row>
    <row r="373">
      <c r="A373" s="195">
        <v>372.0</v>
      </c>
      <c r="B373" s="196" t="s">
        <v>3293</v>
      </c>
      <c r="C373" s="197" t="s">
        <v>3544</v>
      </c>
      <c r="D373" s="198" t="s">
        <v>3545</v>
      </c>
      <c r="E373" s="196" t="s">
        <v>284</v>
      </c>
      <c r="F373" s="110" t="s">
        <v>3546</v>
      </c>
      <c r="G373" s="199">
        <v>35000.0</v>
      </c>
      <c r="H373" s="200"/>
      <c r="I373" s="200"/>
      <c r="L373" s="6">
        <f t="array" ref="L373">XLOOKUP(E373,INV!A:A,INV!K:K)</f>
        <v>750</v>
      </c>
      <c r="M373" s="127">
        <f t="shared" si="1"/>
        <v>1</v>
      </c>
    </row>
    <row r="374">
      <c r="A374" s="195">
        <v>373.0</v>
      </c>
      <c r="B374" s="196" t="s">
        <v>3547</v>
      </c>
      <c r="C374" s="197" t="s">
        <v>3548</v>
      </c>
      <c r="D374" s="198" t="s">
        <v>335</v>
      </c>
      <c r="E374" s="196" t="s">
        <v>336</v>
      </c>
      <c r="F374" s="110" t="s">
        <v>3549</v>
      </c>
      <c r="G374" s="199">
        <v>40.0</v>
      </c>
      <c r="H374" s="200"/>
      <c r="I374" s="200"/>
      <c r="L374" s="6">
        <f t="array" ref="L374">XLOOKUP(E374,INV!A:A,INV!K:K)</f>
        <v>9</v>
      </c>
      <c r="M374" s="127">
        <f t="shared" si="1"/>
        <v>1</v>
      </c>
    </row>
    <row r="375">
      <c r="A375" s="195">
        <v>374.0</v>
      </c>
      <c r="B375" s="196" t="s">
        <v>3550</v>
      </c>
      <c r="C375" s="197" t="s">
        <v>3551</v>
      </c>
      <c r="D375" s="198" t="s">
        <v>265</v>
      </c>
      <c r="E375" s="196" t="s">
        <v>267</v>
      </c>
      <c r="F375" s="110" t="s">
        <v>3552</v>
      </c>
      <c r="G375" s="199">
        <v>20.0</v>
      </c>
      <c r="H375" s="200"/>
      <c r="I375" s="200"/>
      <c r="L375" s="6">
        <f t="array" ref="L375">XLOOKUP(E375,INV!A:A,INV!K:K)</f>
        <v>3</v>
      </c>
      <c r="M375" s="127">
        <f t="shared" si="1"/>
        <v>1</v>
      </c>
    </row>
    <row r="376">
      <c r="A376" s="195">
        <v>375.0</v>
      </c>
      <c r="B376" s="196" t="s">
        <v>2470</v>
      </c>
      <c r="C376" s="197" t="s">
        <v>3553</v>
      </c>
      <c r="D376" s="198" t="s">
        <v>3050</v>
      </c>
      <c r="E376" s="196" t="s">
        <v>3554</v>
      </c>
      <c r="F376" s="196" t="s">
        <v>3555</v>
      </c>
      <c r="G376" s="199">
        <v>890.0</v>
      </c>
      <c r="H376" s="200"/>
      <c r="I376" s="200"/>
      <c r="L376" s="6">
        <f t="array" ref="L376">XLOOKUP(E376,INV!A:A,INV!K:K)</f>
        <v>12</v>
      </c>
      <c r="M376" s="127">
        <f t="shared" si="1"/>
        <v>1</v>
      </c>
    </row>
    <row r="377">
      <c r="A377" s="195">
        <v>376.0</v>
      </c>
      <c r="B377" s="196" t="s">
        <v>2358</v>
      </c>
      <c r="C377" s="197" t="s">
        <v>3556</v>
      </c>
      <c r="D377" s="198" t="s">
        <v>260</v>
      </c>
      <c r="E377" s="196" t="s">
        <v>261</v>
      </c>
      <c r="F377" s="196" t="s">
        <v>3557</v>
      </c>
      <c r="G377" s="199">
        <v>50.0</v>
      </c>
      <c r="H377" s="200"/>
      <c r="I377" s="200"/>
      <c r="L377" s="6">
        <f t="array" ref="L377">XLOOKUP(E377,INV!A:A,INV!K:K)</f>
        <v>5</v>
      </c>
      <c r="M377" s="127">
        <f t="shared" si="1"/>
        <v>1</v>
      </c>
    </row>
    <row r="378">
      <c r="A378" s="195">
        <v>377.0</v>
      </c>
      <c r="B378" s="196" t="s">
        <v>3550</v>
      </c>
      <c r="C378" s="197" t="s">
        <v>3558</v>
      </c>
      <c r="D378" s="198" t="s">
        <v>265</v>
      </c>
      <c r="E378" s="196" t="s">
        <v>266</v>
      </c>
      <c r="F378" s="196" t="s">
        <v>3559</v>
      </c>
      <c r="G378" s="199">
        <v>50.0</v>
      </c>
      <c r="H378" s="200"/>
      <c r="I378" s="200"/>
      <c r="L378" s="6">
        <f t="array" ref="L378">XLOOKUP(E378,INV!A:A,INV!K:K)</f>
        <v>5</v>
      </c>
      <c r="M378" s="127">
        <f t="shared" si="1"/>
        <v>1</v>
      </c>
    </row>
    <row r="379">
      <c r="A379" s="195">
        <v>378.0</v>
      </c>
      <c r="B379" s="196" t="s">
        <v>3153</v>
      </c>
      <c r="C379" s="197" t="s">
        <v>3560</v>
      </c>
      <c r="D379" s="198" t="s">
        <v>3561</v>
      </c>
      <c r="E379" s="196" t="s">
        <v>737</v>
      </c>
      <c r="F379" s="196" t="s">
        <v>3562</v>
      </c>
      <c r="G379" s="199">
        <v>490.0</v>
      </c>
      <c r="H379" s="200"/>
      <c r="I379" s="200"/>
      <c r="L379" s="6">
        <f t="array" ref="L379">XLOOKUP(E379,INV!A:A,INV!K:K)</f>
        <v>15</v>
      </c>
      <c r="M379" s="127">
        <f t="shared" si="1"/>
        <v>1</v>
      </c>
    </row>
    <row r="380">
      <c r="A380" s="195">
        <v>379.0</v>
      </c>
      <c r="B380" s="196" t="s">
        <v>3563</v>
      </c>
      <c r="C380" s="197" t="s">
        <v>3564</v>
      </c>
      <c r="D380" s="198" t="s">
        <v>3565</v>
      </c>
      <c r="E380" s="196" t="s">
        <v>794</v>
      </c>
      <c r="F380" s="196" t="s">
        <v>3566</v>
      </c>
      <c r="G380" s="199">
        <v>160.0</v>
      </c>
      <c r="H380" s="200"/>
      <c r="I380" s="200"/>
      <c r="L380" s="6">
        <f t="array" ref="L380">XLOOKUP(E380,INV!A:A,INV!K:K)</f>
        <v>20</v>
      </c>
      <c r="M380" s="127">
        <f t="shared" si="1"/>
        <v>1</v>
      </c>
    </row>
    <row r="381">
      <c r="A381" s="195">
        <v>380.0</v>
      </c>
      <c r="B381" s="196" t="s">
        <v>2368</v>
      </c>
      <c r="C381" s="197" t="s">
        <v>3567</v>
      </c>
      <c r="D381" s="198" t="s">
        <v>3568</v>
      </c>
      <c r="E381" s="196" t="s">
        <v>90</v>
      </c>
      <c r="F381" s="196" t="s">
        <v>3569</v>
      </c>
      <c r="G381" s="199">
        <v>100.0</v>
      </c>
      <c r="H381" s="200"/>
      <c r="I381" s="200"/>
      <c r="L381" s="6">
        <f t="array" ref="L381">XLOOKUP(E381,INV!A:A,INV!K:K)</f>
        <v>5</v>
      </c>
      <c r="M381" s="127">
        <f t="shared" si="1"/>
        <v>1</v>
      </c>
    </row>
    <row r="382">
      <c r="A382" s="195">
        <v>381.0</v>
      </c>
      <c r="B382" s="196" t="s">
        <v>3570</v>
      </c>
      <c r="C382" s="197" t="s">
        <v>3571</v>
      </c>
      <c r="D382" s="198" t="s">
        <v>3572</v>
      </c>
      <c r="E382" s="196" t="s">
        <v>3573</v>
      </c>
      <c r="F382" s="196"/>
      <c r="G382" s="199">
        <v>180.0</v>
      </c>
      <c r="H382" s="200"/>
      <c r="I382" s="200"/>
      <c r="L382" s="6" t="str">
        <f t="array" ref="L382">XLOOKUP(E382,INV!A:A,INV!K:K)</f>
        <v>#N/A</v>
      </c>
      <c r="M382" s="127" t="str">
        <f t="shared" si="1"/>
        <v>#N/A</v>
      </c>
    </row>
    <row r="383">
      <c r="A383" s="195">
        <v>382.0</v>
      </c>
      <c r="B383" s="196" t="s">
        <v>3157</v>
      </c>
      <c r="C383" s="197" t="s">
        <v>3574</v>
      </c>
      <c r="D383" s="198" t="s">
        <v>1020</v>
      </c>
      <c r="E383" s="196" t="s">
        <v>731</v>
      </c>
      <c r="F383" s="196" t="s">
        <v>3575</v>
      </c>
      <c r="G383" s="199">
        <v>1220.0</v>
      </c>
      <c r="H383" s="200"/>
      <c r="I383" s="200"/>
      <c r="L383" s="6">
        <f t="array" ref="L383">XLOOKUP(E383,INV!A:A,INV!K:K)</f>
        <v>33</v>
      </c>
      <c r="M383" s="127">
        <f t="shared" si="1"/>
        <v>1</v>
      </c>
    </row>
    <row r="384">
      <c r="A384" s="195">
        <v>383.0</v>
      </c>
      <c r="B384" s="196" t="s">
        <v>3142</v>
      </c>
      <c r="C384" s="197" t="s">
        <v>3576</v>
      </c>
      <c r="D384" s="198" t="s">
        <v>3577</v>
      </c>
      <c r="E384" s="196" t="s">
        <v>523</v>
      </c>
      <c r="F384" s="196" t="s">
        <v>3578</v>
      </c>
      <c r="G384" s="199">
        <v>1690.0</v>
      </c>
      <c r="H384" s="200"/>
      <c r="I384" s="200"/>
      <c r="L384" s="6">
        <f t="array" ref="L384">XLOOKUP(E384,INV!A:A,INV!K:K)</f>
        <v>35</v>
      </c>
      <c r="M384" s="127">
        <f t="shared" si="1"/>
        <v>1</v>
      </c>
    </row>
    <row r="385">
      <c r="A385" s="195">
        <v>384.0</v>
      </c>
      <c r="B385" s="196" t="s">
        <v>3153</v>
      </c>
      <c r="C385" s="197" t="s">
        <v>3579</v>
      </c>
      <c r="D385" s="198" t="s">
        <v>3580</v>
      </c>
      <c r="E385" s="196" t="s">
        <v>404</v>
      </c>
      <c r="F385" s="196" t="s">
        <v>3581</v>
      </c>
      <c r="G385" s="199">
        <v>6750.0</v>
      </c>
      <c r="H385" s="200"/>
      <c r="I385" s="200"/>
      <c r="L385" s="6">
        <f t="array" ref="L385">XLOOKUP(E385,INV!A:A,INV!K:K)</f>
        <v>195</v>
      </c>
      <c r="M385" s="127">
        <f t="shared" si="1"/>
        <v>1</v>
      </c>
    </row>
    <row r="386">
      <c r="A386" s="195">
        <v>385.0</v>
      </c>
      <c r="B386" s="196" t="s">
        <v>3153</v>
      </c>
      <c r="C386" s="197" t="s">
        <v>3582</v>
      </c>
      <c r="D386" s="198" t="s">
        <v>3583</v>
      </c>
      <c r="E386" s="196" t="s">
        <v>418</v>
      </c>
      <c r="F386" s="110" t="s">
        <v>3584</v>
      </c>
      <c r="G386" s="199">
        <v>675.0</v>
      </c>
      <c r="H386" s="200"/>
      <c r="I386" s="200"/>
      <c r="L386" s="6">
        <f t="array" ref="L386">XLOOKUP(E386,INV!A:A,INV!K:K)</f>
        <v>25</v>
      </c>
      <c r="M386" s="127">
        <f t="shared" si="1"/>
        <v>1</v>
      </c>
    </row>
    <row r="387">
      <c r="A387" s="195">
        <v>386.0</v>
      </c>
      <c r="B387" s="196" t="s">
        <v>3153</v>
      </c>
      <c r="C387" s="197" t="s">
        <v>3585</v>
      </c>
      <c r="D387" s="198" t="s">
        <v>3586</v>
      </c>
      <c r="E387" s="196" t="s">
        <v>406</v>
      </c>
      <c r="F387" s="110" t="s">
        <v>3587</v>
      </c>
      <c r="G387" s="199">
        <v>5150.0</v>
      </c>
      <c r="H387" s="200"/>
      <c r="I387" s="200"/>
      <c r="L387" s="6">
        <f t="array" ref="L387">XLOOKUP(E387,INV!A:A,INV!K:K)</f>
        <v>133</v>
      </c>
      <c r="M387" s="127">
        <f t="shared" si="1"/>
        <v>1</v>
      </c>
    </row>
    <row r="388">
      <c r="A388" s="195">
        <v>387.0</v>
      </c>
      <c r="B388" s="196" t="s">
        <v>3153</v>
      </c>
      <c r="C388" s="197" t="s">
        <v>3588</v>
      </c>
      <c r="D388" s="198" t="s">
        <v>3583</v>
      </c>
      <c r="E388" s="196" t="s">
        <v>420</v>
      </c>
      <c r="F388" s="110" t="s">
        <v>3589</v>
      </c>
      <c r="G388" s="199">
        <v>450.0</v>
      </c>
      <c r="H388" s="200"/>
      <c r="I388" s="200"/>
      <c r="L388" s="6">
        <f t="array" ref="L388">XLOOKUP(E388,INV!A:A,INV!K:K)</f>
        <v>20</v>
      </c>
      <c r="M388" s="127">
        <f t="shared" si="1"/>
        <v>1</v>
      </c>
    </row>
    <row r="389">
      <c r="A389" s="195">
        <v>388.0</v>
      </c>
      <c r="B389" s="196" t="s">
        <v>3142</v>
      </c>
      <c r="C389" s="197" t="s">
        <v>3590</v>
      </c>
      <c r="D389" s="198" t="s">
        <v>3591</v>
      </c>
      <c r="E389" s="196" t="s">
        <v>768</v>
      </c>
      <c r="F389" s="110" t="s">
        <v>3592</v>
      </c>
      <c r="G389" s="199">
        <v>845.0</v>
      </c>
      <c r="H389" s="200"/>
      <c r="I389" s="200"/>
      <c r="L389" s="6">
        <f t="array" ref="L389">XLOOKUP(E389,INV!A:A,INV!K:K)</f>
        <v>25</v>
      </c>
      <c r="M389" s="127">
        <f t="shared" si="1"/>
        <v>1</v>
      </c>
    </row>
    <row r="390">
      <c r="A390" s="195">
        <v>389.0</v>
      </c>
      <c r="B390" s="196" t="s">
        <v>3153</v>
      </c>
      <c r="C390" s="197" t="s">
        <v>3593</v>
      </c>
      <c r="D390" s="198" t="s">
        <v>3594</v>
      </c>
      <c r="E390" s="196" t="s">
        <v>798</v>
      </c>
      <c r="F390" s="110" t="s">
        <v>3595</v>
      </c>
      <c r="G390" s="199">
        <v>1100.0</v>
      </c>
      <c r="H390" s="200"/>
      <c r="I390" s="200"/>
      <c r="L390" s="6">
        <f t="array" ref="L390">XLOOKUP(E390,INV!A:A,INV!K:K)</f>
        <v>30</v>
      </c>
      <c r="M390" s="127">
        <f t="shared" si="1"/>
        <v>1</v>
      </c>
    </row>
    <row r="391">
      <c r="A391" s="195">
        <v>390.0</v>
      </c>
      <c r="B391" s="196" t="s">
        <v>3153</v>
      </c>
      <c r="C391" s="197" t="s">
        <v>3596</v>
      </c>
      <c r="D391" s="198" t="s">
        <v>3597</v>
      </c>
      <c r="E391" s="196" t="s">
        <v>3598</v>
      </c>
      <c r="F391" s="196" t="s">
        <v>3599</v>
      </c>
      <c r="G391" s="199">
        <v>1545.0</v>
      </c>
      <c r="H391" s="200"/>
      <c r="I391" s="200"/>
      <c r="L391" s="6" t="str">
        <f t="array" ref="L391">XLOOKUP(E391,INV!A:A,INV!K:K)</f>
        <v>#N/A</v>
      </c>
      <c r="M391" s="127" t="str">
        <f t="shared" si="1"/>
        <v>#N/A</v>
      </c>
    </row>
    <row r="392">
      <c r="A392" s="195">
        <v>391.0</v>
      </c>
      <c r="B392" s="196" t="s">
        <v>3301</v>
      </c>
      <c r="C392" s="197" t="s">
        <v>3600</v>
      </c>
      <c r="D392" s="198" t="s">
        <v>3601</v>
      </c>
      <c r="E392" s="196" t="s">
        <v>257</v>
      </c>
      <c r="F392" s="196" t="s">
        <v>3602</v>
      </c>
      <c r="G392" s="199">
        <v>10.0</v>
      </c>
      <c r="H392" s="200"/>
      <c r="I392" s="200"/>
      <c r="L392" s="6">
        <f t="array" ref="L392">XLOOKUP(E392,INV!A:A,INV!K:K)</f>
        <v>5</v>
      </c>
      <c r="M392" s="127">
        <f t="shared" si="1"/>
        <v>1</v>
      </c>
    </row>
    <row r="393">
      <c r="A393" s="195">
        <v>392.0</v>
      </c>
      <c r="B393" s="196" t="s">
        <v>3454</v>
      </c>
      <c r="C393" s="197" t="s">
        <v>3603</v>
      </c>
      <c r="D393" s="198" t="s">
        <v>3456</v>
      </c>
      <c r="E393" s="196" t="s">
        <v>3604</v>
      </c>
      <c r="F393" s="196" t="s">
        <v>3605</v>
      </c>
      <c r="G393" s="199">
        <v>10.0</v>
      </c>
      <c r="H393" s="200"/>
      <c r="I393" s="200"/>
      <c r="L393" s="6">
        <f t="array" ref="L393">XLOOKUP(E393,INV!A:A,INV!K:K)</f>
        <v>3</v>
      </c>
      <c r="M393" s="127">
        <f t="shared" si="1"/>
        <v>1</v>
      </c>
    </row>
    <row r="394">
      <c r="A394" s="195">
        <v>393.0</v>
      </c>
      <c r="B394" s="196" t="s">
        <v>3519</v>
      </c>
      <c r="C394" s="197" t="s">
        <v>3606</v>
      </c>
      <c r="D394" s="198" t="s">
        <v>3528</v>
      </c>
      <c r="E394" s="196" t="s">
        <v>312</v>
      </c>
      <c r="F394" s="196" t="s">
        <v>3607</v>
      </c>
      <c r="G394" s="199">
        <v>100.0</v>
      </c>
      <c r="H394" s="200"/>
      <c r="I394" s="200"/>
      <c r="L394" s="6">
        <f t="array" ref="L394">XLOOKUP(E394,INV!A:A,INV!K:K)</f>
        <v>30</v>
      </c>
      <c r="M394" s="127">
        <f t="shared" si="1"/>
        <v>1</v>
      </c>
    </row>
    <row r="395">
      <c r="A395" s="195">
        <v>394.0</v>
      </c>
      <c r="B395" s="196" t="s">
        <v>3563</v>
      </c>
      <c r="C395" s="197" t="s">
        <v>3608</v>
      </c>
      <c r="D395" s="198" t="s">
        <v>3609</v>
      </c>
      <c r="E395" s="196" t="s">
        <v>725</v>
      </c>
      <c r="F395" s="196" t="s">
        <v>3610</v>
      </c>
      <c r="G395" s="199">
        <v>150.0</v>
      </c>
      <c r="H395" s="200"/>
      <c r="I395" s="200"/>
      <c r="L395" s="6">
        <f t="array" ref="L395">XLOOKUP(E395,INV!A:A,INV!K:K)</f>
        <v>7</v>
      </c>
      <c r="M395" s="127">
        <f t="shared" si="1"/>
        <v>1</v>
      </c>
    </row>
    <row r="396">
      <c r="A396" s="195">
        <v>395.0</v>
      </c>
      <c r="B396" s="196" t="s">
        <v>3611</v>
      </c>
      <c r="C396" s="197" t="s">
        <v>3612</v>
      </c>
      <c r="D396" s="198" t="s">
        <v>965</v>
      </c>
      <c r="E396" s="196" t="s">
        <v>770</v>
      </c>
      <c r="F396" s="110" t="s">
        <v>3613</v>
      </c>
      <c r="G396" s="199">
        <v>1900.0</v>
      </c>
      <c r="H396" s="200"/>
      <c r="I396" s="200"/>
      <c r="L396" s="6">
        <f t="array" ref="L396">XLOOKUP(E396,INV!A:A,INV!K:K)</f>
        <v>45</v>
      </c>
      <c r="M396" s="127">
        <f t="shared" si="1"/>
        <v>1</v>
      </c>
    </row>
    <row r="397">
      <c r="A397" s="195">
        <v>396.0</v>
      </c>
      <c r="B397" s="196" t="s">
        <v>3157</v>
      </c>
      <c r="C397" s="197" t="s">
        <v>3614</v>
      </c>
      <c r="D397" s="198" t="s">
        <v>964</v>
      </c>
      <c r="E397" s="196" t="s">
        <v>729</v>
      </c>
      <c r="F397" s="110" t="s">
        <v>3615</v>
      </c>
      <c r="G397" s="199">
        <v>2100.0</v>
      </c>
      <c r="H397" s="200"/>
      <c r="I397" s="200"/>
      <c r="L397" s="6">
        <f t="array" ref="L397">XLOOKUP(E397,INV!A:A,INV!K:K)</f>
        <v>50</v>
      </c>
      <c r="M397" s="127">
        <f t="shared" si="1"/>
        <v>1</v>
      </c>
    </row>
    <row r="398">
      <c r="A398" s="195">
        <v>397.0</v>
      </c>
      <c r="B398" s="196" t="s">
        <v>3186</v>
      </c>
      <c r="C398" s="197" t="s">
        <v>3616</v>
      </c>
      <c r="D398" s="198" t="s">
        <v>3617</v>
      </c>
      <c r="E398" s="196" t="s">
        <v>3618</v>
      </c>
      <c r="F398" s="110" t="s">
        <v>3619</v>
      </c>
      <c r="G398" s="199">
        <v>4500.0</v>
      </c>
      <c r="H398" s="200"/>
      <c r="I398" s="200"/>
      <c r="L398" s="6">
        <f t="array" ref="L398">XLOOKUP(E398,INV!A:A,INV!K:K)</f>
        <v>55</v>
      </c>
      <c r="M398" s="127">
        <f t="shared" si="1"/>
        <v>1</v>
      </c>
    </row>
    <row r="399">
      <c r="A399" s="195">
        <v>398.0</v>
      </c>
      <c r="B399" s="196" t="s">
        <v>3620</v>
      </c>
      <c r="C399" s="197" t="s">
        <v>3621</v>
      </c>
      <c r="D399" s="198" t="s">
        <v>3622</v>
      </c>
      <c r="E399" s="196" t="s">
        <v>941</v>
      </c>
      <c r="F399" s="196" t="s">
        <v>3623</v>
      </c>
      <c r="G399" s="199">
        <v>4640.0</v>
      </c>
      <c r="H399" s="200"/>
      <c r="I399" s="200"/>
      <c r="L399" s="6">
        <f t="array" ref="L399">XLOOKUP(E399,INV!A:A,INV!K:K)</f>
        <v>170</v>
      </c>
      <c r="M399" s="127">
        <f t="shared" si="1"/>
        <v>1</v>
      </c>
    </row>
    <row r="400">
      <c r="A400" s="195">
        <v>399.0</v>
      </c>
      <c r="B400" s="196" t="s">
        <v>3620</v>
      </c>
      <c r="C400" s="197" t="s">
        <v>3624</v>
      </c>
      <c r="D400" s="198" t="s">
        <v>3625</v>
      </c>
      <c r="E400" s="196" t="s">
        <v>278</v>
      </c>
      <c r="F400" s="196" t="s">
        <v>3626</v>
      </c>
      <c r="G400" s="199">
        <v>12900.0</v>
      </c>
      <c r="H400" s="200"/>
      <c r="I400" s="200"/>
      <c r="L400" s="63">
        <f t="array" ref="L400">XLOOKUP(E400,INV!A:A,INV!K:K)</f>
        <v>1800</v>
      </c>
      <c r="M400" s="127">
        <f t="shared" si="1"/>
        <v>1</v>
      </c>
    </row>
    <row r="401">
      <c r="A401" s="195">
        <v>400.0</v>
      </c>
      <c r="B401" s="196" t="s">
        <v>3289</v>
      </c>
      <c r="C401" s="197" t="s">
        <v>3627</v>
      </c>
      <c r="D401" s="198" t="s">
        <v>3628</v>
      </c>
      <c r="E401" s="196" t="s">
        <v>752</v>
      </c>
      <c r="F401" s="196" t="s">
        <v>3629</v>
      </c>
      <c r="G401" s="199">
        <v>250.0</v>
      </c>
      <c r="H401" s="200"/>
      <c r="I401" s="200"/>
      <c r="L401" s="6">
        <f t="array" ref="L401">XLOOKUP(E401,INV!A:A,INV!K:K)</f>
        <v>27</v>
      </c>
      <c r="M401" s="127">
        <f t="shared" si="1"/>
        <v>1</v>
      </c>
    </row>
    <row r="402">
      <c r="A402" s="195">
        <v>401.0</v>
      </c>
      <c r="B402" s="196" t="s">
        <v>3301</v>
      </c>
      <c r="C402" s="197" t="s">
        <v>3630</v>
      </c>
      <c r="D402" s="198" t="s">
        <v>3631</v>
      </c>
      <c r="E402" s="196" t="s">
        <v>338</v>
      </c>
      <c r="F402" s="196" t="s">
        <v>3632</v>
      </c>
      <c r="G402" s="199">
        <v>10.0</v>
      </c>
      <c r="H402" s="200"/>
      <c r="I402" s="200"/>
      <c r="L402" s="6">
        <f t="array" ref="L402">XLOOKUP(E402,INV!A:A,INV!K:K)</f>
        <v>5</v>
      </c>
      <c r="M402" s="127">
        <f t="shared" si="1"/>
        <v>1</v>
      </c>
    </row>
    <row r="403">
      <c r="A403" s="195">
        <v>402.0</v>
      </c>
      <c r="B403" s="196" t="s">
        <v>3142</v>
      </c>
      <c r="C403" s="197" t="s">
        <v>3633</v>
      </c>
      <c r="D403" s="198" t="s">
        <v>872</v>
      </c>
      <c r="E403" s="196" t="s">
        <v>873</v>
      </c>
      <c r="F403" s="196" t="s">
        <v>3634</v>
      </c>
      <c r="G403" s="199">
        <v>1030.0</v>
      </c>
      <c r="H403" s="200"/>
      <c r="I403" s="200"/>
      <c r="L403" s="63">
        <f t="array" ref="L403">XLOOKUP(E403,INV!A:A,INV!K:K)</f>
        <v>30</v>
      </c>
      <c r="M403" s="127">
        <f t="shared" si="1"/>
        <v>1</v>
      </c>
    </row>
    <row r="404">
      <c r="A404" s="195">
        <v>403.0</v>
      </c>
      <c r="B404" s="196" t="s">
        <v>3635</v>
      </c>
      <c r="C404" s="197" t="s">
        <v>3636</v>
      </c>
      <c r="D404" s="198" t="s">
        <v>3637</v>
      </c>
      <c r="E404" s="196" t="s">
        <v>745</v>
      </c>
      <c r="F404" s="196" t="s">
        <v>3638</v>
      </c>
      <c r="G404" s="199">
        <v>470.0</v>
      </c>
      <c r="H404" s="200"/>
      <c r="I404" s="200"/>
      <c r="L404" s="6">
        <f t="array" ref="L404">XLOOKUP(E404,INV!A:A,INV!K:K)</f>
        <v>25</v>
      </c>
      <c r="M404" s="127">
        <f t="shared" si="1"/>
        <v>1</v>
      </c>
    </row>
    <row r="405">
      <c r="A405" s="195">
        <v>404.0</v>
      </c>
      <c r="B405" s="196" t="s">
        <v>3620</v>
      </c>
      <c r="C405" s="197" t="s">
        <v>3639</v>
      </c>
      <c r="D405" s="198" t="s">
        <v>3640</v>
      </c>
      <c r="E405" s="196" t="s">
        <v>733</v>
      </c>
      <c r="F405" s="196" t="s">
        <v>3641</v>
      </c>
      <c r="G405" s="199">
        <v>1600.0</v>
      </c>
      <c r="H405" s="200"/>
      <c r="I405" s="200"/>
      <c r="L405" s="6">
        <f t="array" ref="L405">XLOOKUP(E405,INV!A:A,INV!K:K)</f>
        <v>39</v>
      </c>
      <c r="M405" s="127">
        <f t="shared" si="1"/>
        <v>1</v>
      </c>
    </row>
    <row r="406">
      <c r="A406" s="195">
        <v>405.0</v>
      </c>
      <c r="B406" s="196" t="s">
        <v>3642</v>
      </c>
      <c r="C406" s="197" t="s">
        <v>3643</v>
      </c>
      <c r="D406" s="198" t="s">
        <v>3644</v>
      </c>
      <c r="E406" s="196" t="s">
        <v>271</v>
      </c>
      <c r="F406" s="196" t="s">
        <v>3645</v>
      </c>
      <c r="G406" s="199">
        <v>100.0</v>
      </c>
      <c r="H406" s="200"/>
      <c r="I406" s="200"/>
      <c r="L406" s="6">
        <f t="array" ref="L406">XLOOKUP(E406,INV!A:A,INV!K:K)</f>
        <v>20</v>
      </c>
      <c r="M406" s="127">
        <f t="shared" si="1"/>
        <v>1</v>
      </c>
    </row>
    <row r="407">
      <c r="A407" s="195">
        <v>406.0</v>
      </c>
      <c r="B407" s="196" t="s">
        <v>3142</v>
      </c>
      <c r="C407" s="197" t="s">
        <v>3646</v>
      </c>
      <c r="D407" s="198" t="s">
        <v>3647</v>
      </c>
      <c r="E407" s="196" t="s">
        <v>3648</v>
      </c>
      <c r="F407" s="196"/>
      <c r="G407" s="199">
        <v>10700.0</v>
      </c>
      <c r="H407" s="200"/>
      <c r="I407" s="200"/>
      <c r="L407" s="6" t="str">
        <f t="array" ref="L407">XLOOKUP(E407,INV!A:A,INV!K:K)</f>
        <v>#N/A</v>
      </c>
      <c r="M407" s="127" t="str">
        <f t="shared" si="1"/>
        <v>#N/A</v>
      </c>
    </row>
    <row r="408">
      <c r="A408" s="195">
        <v>407.0</v>
      </c>
      <c r="B408" s="196" t="s">
        <v>3142</v>
      </c>
      <c r="C408" s="197" t="s">
        <v>3649</v>
      </c>
      <c r="D408" s="198" t="s">
        <v>3650</v>
      </c>
      <c r="E408" s="196" t="s">
        <v>3651</v>
      </c>
      <c r="F408" s="196"/>
      <c r="G408" s="199">
        <v>11600.0</v>
      </c>
      <c r="H408" s="200"/>
      <c r="I408" s="200"/>
      <c r="L408" s="6" t="str">
        <f t="array" ref="L408">XLOOKUP(E408,INV!A:A,INV!K:K)</f>
        <v>#N/A</v>
      </c>
      <c r="M408" s="127" t="str">
        <f t="shared" si="1"/>
        <v>#N/A</v>
      </c>
    </row>
    <row r="409">
      <c r="A409" s="195">
        <v>408.0</v>
      </c>
      <c r="B409" s="196" t="s">
        <v>3142</v>
      </c>
      <c r="C409" s="197" t="s">
        <v>3652</v>
      </c>
      <c r="D409" s="198" t="s">
        <v>3653</v>
      </c>
      <c r="E409" s="196" t="s">
        <v>288</v>
      </c>
      <c r="F409" s="196" t="s">
        <v>3654</v>
      </c>
      <c r="G409" s="199">
        <v>12450.0</v>
      </c>
      <c r="H409" s="200"/>
      <c r="I409" s="200"/>
      <c r="L409" s="6">
        <f t="array" ref="L409">XLOOKUP(E409,INV!A:A,INV!K:K)</f>
        <v>491</v>
      </c>
      <c r="M409" s="127">
        <f t="shared" si="1"/>
        <v>1</v>
      </c>
    </row>
    <row r="410">
      <c r="A410" s="195">
        <v>409.0</v>
      </c>
      <c r="B410" s="196" t="s">
        <v>3519</v>
      </c>
      <c r="C410" s="197" t="s">
        <v>3655</v>
      </c>
      <c r="D410" s="198" t="s">
        <v>3656</v>
      </c>
      <c r="E410" s="196" t="s">
        <v>247</v>
      </c>
      <c r="F410" s="196" t="s">
        <v>3657</v>
      </c>
      <c r="G410" s="199">
        <v>180.0</v>
      </c>
      <c r="H410" s="200"/>
      <c r="I410" s="200"/>
      <c r="L410" s="6">
        <f t="array" ref="L410">XLOOKUP(E410,INV!A:A,INV!K:K)</f>
        <v>40</v>
      </c>
      <c r="M410" s="127">
        <f t="shared" si="1"/>
        <v>1</v>
      </c>
    </row>
    <row r="411">
      <c r="A411" s="195">
        <v>410.0</v>
      </c>
      <c r="B411" s="196" t="s">
        <v>3658</v>
      </c>
      <c r="C411" s="197" t="s">
        <v>3659</v>
      </c>
      <c r="D411" s="198" t="s">
        <v>3660</v>
      </c>
      <c r="E411" s="196" t="s">
        <v>766</v>
      </c>
      <c r="F411" s="196" t="s">
        <v>3661</v>
      </c>
      <c r="G411" s="199">
        <v>40.0</v>
      </c>
      <c r="H411" s="200"/>
      <c r="I411" s="200"/>
      <c r="L411" s="6">
        <f t="array" ref="L411">XLOOKUP(E411,INV!A:A,INV!K:K)</f>
        <v>7</v>
      </c>
      <c r="M411" s="127">
        <f t="shared" si="1"/>
        <v>1</v>
      </c>
    </row>
    <row r="412">
      <c r="A412" s="195">
        <v>411.0</v>
      </c>
      <c r="B412" s="196" t="s">
        <v>3662</v>
      </c>
      <c r="C412" s="197" t="s">
        <v>3663</v>
      </c>
      <c r="D412" s="198" t="s">
        <v>3664</v>
      </c>
      <c r="E412" s="196" t="s">
        <v>3665</v>
      </c>
      <c r="F412" s="196" t="s">
        <v>3666</v>
      </c>
      <c r="G412" s="199">
        <v>145.0</v>
      </c>
      <c r="H412" s="200"/>
      <c r="I412" s="200"/>
      <c r="L412" s="6">
        <f t="array" ref="L412">XLOOKUP(E412,INV!A:A,INV!K:K)</f>
        <v>3</v>
      </c>
      <c r="M412" s="127">
        <f t="shared" si="1"/>
        <v>1</v>
      </c>
    </row>
    <row r="413">
      <c r="A413" s="195">
        <v>412.0</v>
      </c>
      <c r="B413" s="196" t="s">
        <v>3662</v>
      </c>
      <c r="C413" s="197" t="s">
        <v>3667</v>
      </c>
      <c r="D413" s="198" t="s">
        <v>3668</v>
      </c>
      <c r="E413" s="196" t="s">
        <v>3669</v>
      </c>
      <c r="F413" s="196" t="s">
        <v>3670</v>
      </c>
      <c r="G413" s="199">
        <v>225.0</v>
      </c>
      <c r="H413" s="200"/>
      <c r="I413" s="200"/>
      <c r="L413" s="6">
        <f t="array" ref="L413">XLOOKUP(E413,INV!A:A,INV!K:K)</f>
        <v>5</v>
      </c>
      <c r="M413" s="127">
        <f t="shared" si="1"/>
        <v>1</v>
      </c>
    </row>
    <row r="414">
      <c r="A414" s="195">
        <v>413.0</v>
      </c>
      <c r="B414" s="196" t="s">
        <v>3515</v>
      </c>
      <c r="C414" s="197" t="s">
        <v>782</v>
      </c>
      <c r="D414" s="198" t="s">
        <v>3671</v>
      </c>
      <c r="E414" s="196" t="s">
        <v>782</v>
      </c>
      <c r="F414" s="196" t="s">
        <v>3672</v>
      </c>
      <c r="G414" s="199">
        <v>500.0</v>
      </c>
      <c r="H414" s="200"/>
      <c r="I414" s="200"/>
      <c r="L414" s="6">
        <f t="array" ref="L414">XLOOKUP(E414,INV!A:A,INV!K:K)</f>
        <v>14</v>
      </c>
      <c r="M414" s="127">
        <f t="shared" si="1"/>
        <v>1</v>
      </c>
    </row>
    <row r="415">
      <c r="A415" s="195">
        <v>414.0</v>
      </c>
      <c r="B415" s="196" t="s">
        <v>3547</v>
      </c>
      <c r="C415" s="197" t="s">
        <v>3673</v>
      </c>
      <c r="D415" s="198" t="s">
        <v>262</v>
      </c>
      <c r="E415" s="196" t="s">
        <v>263</v>
      </c>
      <c r="F415" s="196" t="s">
        <v>3674</v>
      </c>
      <c r="G415" s="199">
        <v>350.0</v>
      </c>
      <c r="H415" s="200"/>
      <c r="I415" s="200"/>
      <c r="L415" s="6">
        <f t="array" ref="L415">XLOOKUP(E415,INV!A:A,INV!K:K)</f>
        <v>25</v>
      </c>
      <c r="M415" s="127">
        <f t="shared" si="1"/>
        <v>1</v>
      </c>
    </row>
    <row r="416">
      <c r="A416" s="195">
        <v>415.0</v>
      </c>
      <c r="B416" s="196" t="s">
        <v>3547</v>
      </c>
      <c r="C416" s="197" t="s">
        <v>3675</v>
      </c>
      <c r="D416" s="198" t="s">
        <v>262</v>
      </c>
      <c r="E416" s="196" t="s">
        <v>3676</v>
      </c>
      <c r="F416" s="196"/>
      <c r="G416" s="199">
        <v>350.0</v>
      </c>
      <c r="H416" s="200"/>
      <c r="I416" s="200"/>
      <c r="L416" s="6" t="str">
        <f t="array" ref="L416">XLOOKUP(E416,INV!A:A,INV!K:K)</f>
        <v>#N/A</v>
      </c>
      <c r="M416" s="127" t="str">
        <f t="shared" si="1"/>
        <v>#N/A</v>
      </c>
    </row>
    <row r="417">
      <c r="A417" s="195">
        <v>416.0</v>
      </c>
      <c r="B417" s="196" t="s">
        <v>3535</v>
      </c>
      <c r="C417" s="197" t="s">
        <v>3677</v>
      </c>
      <c r="D417" s="198" t="s">
        <v>3678</v>
      </c>
      <c r="E417" s="196" t="s">
        <v>3679</v>
      </c>
      <c r="F417" s="196"/>
      <c r="G417" s="199">
        <v>1850.0</v>
      </c>
      <c r="H417" s="200"/>
      <c r="I417" s="200"/>
      <c r="L417" s="6" t="str">
        <f t="array" ref="L417">XLOOKUP(E417,INV!A:A,INV!K:K)</f>
        <v>#N/A</v>
      </c>
      <c r="M417" s="127" t="str">
        <f t="shared" si="1"/>
        <v>#N/A</v>
      </c>
    </row>
    <row r="418">
      <c r="A418" s="195">
        <v>417.0</v>
      </c>
      <c r="B418" s="196" t="s">
        <v>3142</v>
      </c>
      <c r="C418" s="197" t="s">
        <v>3680</v>
      </c>
      <c r="D418" s="198" t="s">
        <v>3681</v>
      </c>
      <c r="E418" s="196" t="s">
        <v>3682</v>
      </c>
      <c r="F418" s="196"/>
      <c r="G418" s="199">
        <v>160.0</v>
      </c>
      <c r="H418" s="200"/>
      <c r="I418" s="200"/>
      <c r="L418" s="6" t="str">
        <f t="array" ref="L418">XLOOKUP(E418,INV!A:A,INV!K:K)</f>
        <v>#N/A</v>
      </c>
      <c r="M418" s="127" t="str">
        <f t="shared" si="1"/>
        <v>#N/A</v>
      </c>
    </row>
    <row r="419">
      <c r="A419" s="195">
        <v>418.0</v>
      </c>
      <c r="B419" s="196" t="s">
        <v>3683</v>
      </c>
      <c r="C419" s="197" t="s">
        <v>3684</v>
      </c>
      <c r="D419" s="198" t="s">
        <v>3685</v>
      </c>
      <c r="E419" s="196" t="s">
        <v>3686</v>
      </c>
      <c r="F419" s="196"/>
      <c r="G419" s="199">
        <v>45.0</v>
      </c>
      <c r="H419" s="200"/>
      <c r="I419" s="200"/>
      <c r="L419" s="6" t="str">
        <f t="array" ref="L419">XLOOKUP(E419,INV!A:A,INV!K:K)</f>
        <v>#N/A</v>
      </c>
      <c r="M419" s="127" t="str">
        <f t="shared" si="1"/>
        <v>#N/A</v>
      </c>
    </row>
    <row r="420">
      <c r="A420" s="195">
        <v>419.0</v>
      </c>
      <c r="B420" s="196" t="s">
        <v>3683</v>
      </c>
      <c r="C420" s="197" t="s">
        <v>3687</v>
      </c>
      <c r="D420" s="198" t="s">
        <v>3688</v>
      </c>
      <c r="E420" s="196" t="s">
        <v>3689</v>
      </c>
      <c r="F420" s="196"/>
      <c r="G420" s="199">
        <v>45.0</v>
      </c>
      <c r="H420" s="200"/>
      <c r="I420" s="200"/>
      <c r="L420" s="6" t="str">
        <f t="array" ref="L420">XLOOKUP(E420,INV!A:A,INV!K:K)</f>
        <v>#N/A</v>
      </c>
      <c r="M420" s="127" t="str">
        <f t="shared" si="1"/>
        <v>#N/A</v>
      </c>
    </row>
    <row r="421">
      <c r="A421" s="195">
        <v>420.0</v>
      </c>
      <c r="B421" s="196" t="s">
        <v>3683</v>
      </c>
      <c r="C421" s="197" t="s">
        <v>3690</v>
      </c>
      <c r="D421" s="198" t="s">
        <v>3691</v>
      </c>
      <c r="E421" s="196" t="s">
        <v>3692</v>
      </c>
      <c r="F421" s="196"/>
      <c r="G421" s="199">
        <v>40.0</v>
      </c>
      <c r="H421" s="200"/>
      <c r="I421" s="200"/>
      <c r="L421" s="6" t="str">
        <f t="array" ref="L421">XLOOKUP(E421,INV!A:A,INV!K:K)</f>
        <v>#N/A</v>
      </c>
      <c r="M421" s="127" t="str">
        <f t="shared" si="1"/>
        <v>#N/A</v>
      </c>
    </row>
    <row r="422">
      <c r="A422" s="195">
        <v>421.0</v>
      </c>
      <c r="B422" s="196" t="s">
        <v>3683</v>
      </c>
      <c r="C422" s="197" t="s">
        <v>3693</v>
      </c>
      <c r="D422" s="198" t="s">
        <v>3694</v>
      </c>
      <c r="E422" s="196" t="s">
        <v>3695</v>
      </c>
      <c r="F422" s="196"/>
      <c r="G422" s="199">
        <v>45.0</v>
      </c>
      <c r="H422" s="200"/>
      <c r="I422" s="200"/>
      <c r="L422" s="6" t="str">
        <f t="array" ref="L422">XLOOKUP(E422,INV!A:A,INV!K:K)</f>
        <v>#N/A</v>
      </c>
      <c r="M422" s="127" t="str">
        <f t="shared" si="1"/>
        <v>#N/A</v>
      </c>
    </row>
    <row r="423">
      <c r="A423" s="195">
        <v>422.0</v>
      </c>
      <c r="B423" s="196" t="s">
        <v>3662</v>
      </c>
      <c r="C423" s="197" t="s">
        <v>3696</v>
      </c>
      <c r="D423" s="198" t="s">
        <v>3697</v>
      </c>
      <c r="E423" s="196" t="s">
        <v>3698</v>
      </c>
      <c r="F423" s="196"/>
      <c r="G423" s="199">
        <v>65.0</v>
      </c>
      <c r="H423" s="200"/>
      <c r="I423" s="200"/>
      <c r="L423" s="6" t="str">
        <f t="array" ref="L423">XLOOKUP(E423,INV!A:A,INV!K:K)</f>
        <v>#N/A</v>
      </c>
      <c r="M423" s="127" t="str">
        <f t="shared" si="1"/>
        <v>#N/A</v>
      </c>
    </row>
    <row r="424">
      <c r="A424" s="195">
        <v>423.0</v>
      </c>
      <c r="B424" s="196" t="s">
        <v>3293</v>
      </c>
      <c r="C424" s="197" t="s">
        <v>3699</v>
      </c>
      <c r="D424" s="198" t="s">
        <v>3700</v>
      </c>
      <c r="E424" s="196" t="s">
        <v>3701</v>
      </c>
      <c r="F424" s="196" t="s">
        <v>3702</v>
      </c>
      <c r="G424" s="199">
        <v>1300.0</v>
      </c>
      <c r="H424" s="200"/>
      <c r="I424" s="200"/>
      <c r="L424" s="6">
        <f t="array" ref="L424">XLOOKUP(E424,INV!A:A,INV!K:K)</f>
        <v>45</v>
      </c>
      <c r="M424" s="127">
        <f t="shared" si="1"/>
        <v>1</v>
      </c>
    </row>
    <row r="425">
      <c r="A425" s="195">
        <v>424.0</v>
      </c>
      <c r="B425" s="196" t="s">
        <v>3293</v>
      </c>
      <c r="C425" s="197" t="s">
        <v>3703</v>
      </c>
      <c r="D425" s="198" t="s">
        <v>399</v>
      </c>
      <c r="E425" s="196" t="s">
        <v>3704</v>
      </c>
      <c r="F425" s="196"/>
      <c r="G425" s="199">
        <v>980.0</v>
      </c>
      <c r="H425" s="200"/>
      <c r="I425" s="200"/>
      <c r="L425" s="6" t="str">
        <f t="array" ref="L425">XLOOKUP(E425,INV!A:A,INV!K:K)</f>
        <v>#N/A</v>
      </c>
      <c r="M425" s="127" t="str">
        <f t="shared" si="1"/>
        <v>#N/A</v>
      </c>
    </row>
    <row r="426">
      <c r="A426" s="195">
        <v>425.0</v>
      </c>
      <c r="B426" s="196" t="s">
        <v>3293</v>
      </c>
      <c r="C426" s="197" t="s">
        <v>3705</v>
      </c>
      <c r="D426" s="198" t="s">
        <v>3700</v>
      </c>
      <c r="E426" s="196" t="s">
        <v>3706</v>
      </c>
      <c r="F426" s="196" t="s">
        <v>3707</v>
      </c>
      <c r="G426" s="199">
        <v>950.0</v>
      </c>
      <c r="H426" s="200"/>
      <c r="I426" s="200"/>
      <c r="L426" s="6">
        <f t="array" ref="L426">XLOOKUP(E426,INV!A:A,INV!K:K)</f>
        <v>37</v>
      </c>
      <c r="M426" s="127">
        <f t="shared" si="1"/>
        <v>1</v>
      </c>
    </row>
    <row r="427">
      <c r="A427" s="195">
        <v>426.0</v>
      </c>
      <c r="B427" s="196" t="s">
        <v>3293</v>
      </c>
      <c r="C427" s="197" t="s">
        <v>3708</v>
      </c>
      <c r="D427" s="198" t="s">
        <v>399</v>
      </c>
      <c r="E427" s="196" t="s">
        <v>400</v>
      </c>
      <c r="F427" s="196" t="s">
        <v>3709</v>
      </c>
      <c r="G427" s="199">
        <v>625.0</v>
      </c>
      <c r="H427" s="200"/>
      <c r="I427" s="200"/>
      <c r="L427" s="6">
        <f t="array" ref="L427">XLOOKUP(E427,INV!A:A,INV!K:K)</f>
        <v>30</v>
      </c>
      <c r="M427" s="127">
        <f t="shared" si="1"/>
        <v>1</v>
      </c>
    </row>
    <row r="428">
      <c r="A428" s="195">
        <v>427.0</v>
      </c>
      <c r="B428" s="196" t="s">
        <v>3710</v>
      </c>
      <c r="C428" s="197" t="s">
        <v>3711</v>
      </c>
      <c r="D428" s="198" t="s">
        <v>3712</v>
      </c>
      <c r="E428" s="196" t="s">
        <v>3713</v>
      </c>
      <c r="F428" s="196"/>
      <c r="G428" s="199">
        <v>20.0</v>
      </c>
      <c r="H428" s="200"/>
      <c r="I428" s="200"/>
      <c r="L428" s="6" t="str">
        <f t="array" ref="L428">XLOOKUP(E428,INV!A:A,INV!K:K)</f>
        <v>#N/A</v>
      </c>
      <c r="M428" s="127" t="str">
        <f t="shared" si="1"/>
        <v>#N/A</v>
      </c>
    </row>
    <row r="429">
      <c r="A429" s="195">
        <v>428.0</v>
      </c>
      <c r="B429" s="196" t="s">
        <v>3683</v>
      </c>
      <c r="C429" s="197" t="s">
        <v>3714</v>
      </c>
      <c r="D429" s="198" t="s">
        <v>3715</v>
      </c>
      <c r="E429" s="196" t="s">
        <v>3716</v>
      </c>
      <c r="F429" s="196"/>
      <c r="G429" s="199">
        <v>40.0</v>
      </c>
      <c r="H429" s="200"/>
      <c r="I429" s="200"/>
      <c r="L429" s="6" t="str">
        <f t="array" ref="L429">XLOOKUP(E429,INV!A:A,INV!K:K)</f>
        <v>#N/A</v>
      </c>
      <c r="M429" s="127" t="str">
        <f t="shared" si="1"/>
        <v>#N/A</v>
      </c>
    </row>
    <row r="430">
      <c r="A430" s="195">
        <v>429.0</v>
      </c>
      <c r="B430" s="196" t="s">
        <v>3717</v>
      </c>
      <c r="C430" s="197" t="s">
        <v>3718</v>
      </c>
      <c r="D430" s="198" t="s">
        <v>3719</v>
      </c>
      <c r="E430" s="196" t="s">
        <v>3720</v>
      </c>
      <c r="F430" s="196"/>
      <c r="G430" s="199">
        <v>80.0</v>
      </c>
      <c r="H430" s="200"/>
      <c r="I430" s="200"/>
      <c r="L430" s="6" t="str">
        <f t="array" ref="L430">XLOOKUP(E430,INV!A:A,INV!K:K)</f>
        <v>#N/A</v>
      </c>
      <c r="M430" s="127" t="str">
        <f t="shared" si="1"/>
        <v>#N/A</v>
      </c>
    </row>
    <row r="431">
      <c r="A431" s="195">
        <v>430.0</v>
      </c>
      <c r="B431" s="196" t="s">
        <v>3153</v>
      </c>
      <c r="C431" s="197" t="s">
        <v>3721</v>
      </c>
      <c r="D431" s="198" t="s">
        <v>3722</v>
      </c>
      <c r="E431" s="196" t="s">
        <v>3723</v>
      </c>
      <c r="F431" s="196"/>
      <c r="G431" s="199">
        <v>340.0</v>
      </c>
      <c r="H431" s="200"/>
      <c r="I431" s="200"/>
      <c r="L431" s="6" t="str">
        <f t="array" ref="L431">XLOOKUP(E431,INV!A:A,INV!K:K)</f>
        <v>#N/A</v>
      </c>
      <c r="M431" s="127" t="str">
        <f t="shared" si="1"/>
        <v>#N/A</v>
      </c>
    </row>
    <row r="432">
      <c r="A432" s="195">
        <v>431.0</v>
      </c>
      <c r="B432" s="196" t="s">
        <v>3683</v>
      </c>
      <c r="C432" s="197" t="s">
        <v>3724</v>
      </c>
      <c r="D432" s="198" t="s">
        <v>3725</v>
      </c>
      <c r="E432" s="196" t="s">
        <v>3726</v>
      </c>
      <c r="F432" s="196"/>
      <c r="G432" s="199">
        <v>40.0</v>
      </c>
      <c r="H432" s="200"/>
      <c r="I432" s="200"/>
      <c r="L432" s="6" t="str">
        <f t="array" ref="L432">XLOOKUP(E432,INV!A:A,INV!K:K)</f>
        <v>#N/A</v>
      </c>
      <c r="M432" s="127" t="str">
        <f t="shared" si="1"/>
        <v>#N/A</v>
      </c>
    </row>
    <row r="433">
      <c r="A433" s="195">
        <v>432.0</v>
      </c>
      <c r="B433" s="196" t="s">
        <v>3727</v>
      </c>
      <c r="C433" s="197" t="s">
        <v>3728</v>
      </c>
      <c r="D433" s="198" t="s">
        <v>3729</v>
      </c>
      <c r="E433" s="196" t="s">
        <v>2274</v>
      </c>
      <c r="F433" s="196" t="s">
        <v>3730</v>
      </c>
      <c r="G433" s="199">
        <v>3000.0</v>
      </c>
      <c r="H433" s="200"/>
      <c r="I433" s="200"/>
      <c r="L433" s="6">
        <f t="array" ref="L433">XLOOKUP(E433,INV!A:A,INV!K:K)</f>
        <v>185</v>
      </c>
      <c r="M433" s="127">
        <f t="shared" si="1"/>
        <v>1</v>
      </c>
    </row>
    <row r="434">
      <c r="A434" s="195">
        <v>433.0</v>
      </c>
      <c r="B434" s="196" t="s">
        <v>3731</v>
      </c>
      <c r="C434" s="197" t="s">
        <v>3732</v>
      </c>
      <c r="D434" s="198" t="s">
        <v>3733</v>
      </c>
      <c r="E434" s="196" t="s">
        <v>332</v>
      </c>
      <c r="F434" s="196" t="s">
        <v>3734</v>
      </c>
      <c r="G434" s="199">
        <v>95.0</v>
      </c>
      <c r="H434" s="200"/>
      <c r="I434" s="200"/>
      <c r="L434" s="6">
        <f t="array" ref="L434">XLOOKUP(E434,INV!A:A,INV!K:K)</f>
        <v>10</v>
      </c>
      <c r="M434" s="127">
        <f t="shared" si="1"/>
        <v>1</v>
      </c>
    </row>
    <row r="435">
      <c r="A435" s="195">
        <v>434.0</v>
      </c>
      <c r="B435" s="196" t="s">
        <v>3153</v>
      </c>
      <c r="C435" s="197" t="s">
        <v>3735</v>
      </c>
      <c r="D435" s="198" t="s">
        <v>3736</v>
      </c>
      <c r="E435" s="196" t="s">
        <v>3737</v>
      </c>
      <c r="F435" s="196"/>
      <c r="G435" s="199">
        <v>490.0</v>
      </c>
      <c r="H435" s="200"/>
      <c r="I435" s="200"/>
      <c r="L435" s="6" t="str">
        <f t="array" ref="L435">XLOOKUP(E435,INV!A:A,INV!K:K)</f>
        <v>#N/A</v>
      </c>
      <c r="M435" s="127" t="str">
        <f t="shared" si="1"/>
        <v>#N/A</v>
      </c>
    </row>
    <row r="436">
      <c r="A436" s="195">
        <v>435.0</v>
      </c>
      <c r="B436" s="196" t="s">
        <v>3142</v>
      </c>
      <c r="C436" s="197" t="s">
        <v>3738</v>
      </c>
      <c r="D436" s="198" t="s">
        <v>3739</v>
      </c>
      <c r="E436" s="196" t="s">
        <v>3740</v>
      </c>
      <c r="F436" s="196"/>
      <c r="G436" s="199">
        <v>475.0</v>
      </c>
      <c r="H436" s="200"/>
      <c r="I436" s="200"/>
      <c r="L436" s="6" t="str">
        <f t="array" ref="L436">XLOOKUP(E436,INV!A:A,INV!K:K)</f>
        <v>#N/A</v>
      </c>
      <c r="M436" s="127" t="str">
        <f t="shared" si="1"/>
        <v>#N/A</v>
      </c>
    </row>
    <row r="437">
      <c r="A437" s="195">
        <v>436.0</v>
      </c>
      <c r="B437" s="196" t="s">
        <v>3611</v>
      </c>
      <c r="C437" s="197" t="s">
        <v>3741</v>
      </c>
      <c r="D437" s="198" t="s">
        <v>3742</v>
      </c>
      <c r="E437" s="196" t="s">
        <v>743</v>
      </c>
      <c r="F437" s="196" t="s">
        <v>3743</v>
      </c>
      <c r="G437" s="199">
        <v>270.0</v>
      </c>
      <c r="H437" s="200"/>
      <c r="I437" s="200"/>
      <c r="L437" s="6">
        <f t="array" ref="L437">XLOOKUP(E437,INV!A:A,INV!K:K)</f>
        <v>11</v>
      </c>
      <c r="M437" s="127">
        <f t="shared" si="1"/>
        <v>1</v>
      </c>
    </row>
    <row r="438">
      <c r="A438" s="195">
        <v>437.0</v>
      </c>
      <c r="B438" s="196" t="s">
        <v>3142</v>
      </c>
      <c r="C438" s="197" t="s">
        <v>3744</v>
      </c>
      <c r="D438" s="198" t="s">
        <v>3745</v>
      </c>
      <c r="E438" s="196" t="s">
        <v>3746</v>
      </c>
      <c r="F438" s="196"/>
      <c r="G438" s="199">
        <v>200.0</v>
      </c>
      <c r="H438" s="200"/>
      <c r="I438" s="200"/>
      <c r="L438" s="6" t="str">
        <f t="array" ref="L438">XLOOKUP(E438,INV!A:A,INV!K:K)</f>
        <v>#N/A</v>
      </c>
      <c r="M438" s="127" t="str">
        <f t="shared" si="1"/>
        <v>#N/A</v>
      </c>
    </row>
    <row r="439">
      <c r="A439" s="195">
        <v>438.0</v>
      </c>
      <c r="B439" s="196" t="s">
        <v>3570</v>
      </c>
      <c r="C439" s="197" t="s">
        <v>3747</v>
      </c>
      <c r="D439" s="198" t="s">
        <v>3748</v>
      </c>
      <c r="E439" s="196" t="s">
        <v>3749</v>
      </c>
      <c r="F439" s="110"/>
      <c r="G439" s="199">
        <v>180.0</v>
      </c>
      <c r="H439" s="200"/>
      <c r="I439" s="200"/>
      <c r="L439" s="6" t="str">
        <f t="array" ref="L439">XLOOKUP(E439,INV!A:A,INV!K:K)</f>
        <v>#N/A</v>
      </c>
      <c r="M439" s="127" t="str">
        <f t="shared" si="1"/>
        <v>#N/A</v>
      </c>
    </row>
    <row r="440">
      <c r="A440" s="195">
        <v>439.0</v>
      </c>
      <c r="B440" s="196" t="s">
        <v>3570</v>
      </c>
      <c r="C440" s="197" t="s">
        <v>3750</v>
      </c>
      <c r="D440" s="198" t="s">
        <v>3572</v>
      </c>
      <c r="E440" s="196" t="s">
        <v>3751</v>
      </c>
      <c r="F440" s="196"/>
      <c r="G440" s="199">
        <v>480.0</v>
      </c>
      <c r="H440" s="200"/>
      <c r="I440" s="200"/>
      <c r="L440" s="6" t="str">
        <f t="array" ref="L440">XLOOKUP(E440,INV!A:A,INV!K:K)</f>
        <v>#N/A</v>
      </c>
      <c r="M440" s="127" t="str">
        <f t="shared" si="1"/>
        <v>#N/A</v>
      </c>
    </row>
    <row r="441">
      <c r="A441" s="195">
        <v>440.0</v>
      </c>
      <c r="B441" s="196" t="s">
        <v>3535</v>
      </c>
      <c r="C441" s="197" t="s">
        <v>3752</v>
      </c>
      <c r="D441" s="198" t="s">
        <v>3753</v>
      </c>
      <c r="E441" s="196" t="s">
        <v>789</v>
      </c>
      <c r="F441" s="196" t="s">
        <v>3754</v>
      </c>
      <c r="G441" s="199">
        <v>9950.0</v>
      </c>
      <c r="H441" s="200"/>
      <c r="I441" s="200"/>
      <c r="L441" s="6">
        <f t="array" ref="L441">XLOOKUP(E441,INV!A:A,INV!K:K)</f>
        <v>91</v>
      </c>
      <c r="M441" s="127">
        <f t="shared" si="1"/>
        <v>1</v>
      </c>
    </row>
    <row r="442">
      <c r="A442" s="195">
        <v>441.0</v>
      </c>
      <c r="B442" s="196" t="s">
        <v>3142</v>
      </c>
      <c r="C442" s="197" t="s">
        <v>3755</v>
      </c>
      <c r="D442" s="198" t="s">
        <v>3756</v>
      </c>
      <c r="E442" s="196" t="s">
        <v>3757</v>
      </c>
      <c r="F442" s="110"/>
      <c r="G442" s="199">
        <v>130.0</v>
      </c>
      <c r="H442" s="200"/>
      <c r="I442" s="200"/>
      <c r="L442" s="6" t="str">
        <f t="array" ref="L442">XLOOKUP(E442,INV!A:A,INV!K:K)</f>
        <v>#N/A</v>
      </c>
      <c r="M442" s="127" t="str">
        <f t="shared" si="1"/>
        <v>#N/A</v>
      </c>
    </row>
    <row r="443">
      <c r="A443" s="195">
        <v>442.0</v>
      </c>
      <c r="B443" s="196" t="s">
        <v>3683</v>
      </c>
      <c r="C443" s="197" t="s">
        <v>3758</v>
      </c>
      <c r="D443" s="198" t="s">
        <v>3759</v>
      </c>
      <c r="E443" s="196" t="s">
        <v>3760</v>
      </c>
      <c r="F443" s="110"/>
      <c r="G443" s="199">
        <v>150.0</v>
      </c>
      <c r="H443" s="200"/>
      <c r="I443" s="200"/>
      <c r="L443" s="6" t="str">
        <f t="array" ref="L443">XLOOKUP(E443,INV!A:A,INV!K:K)</f>
        <v>#N/A</v>
      </c>
      <c r="M443" s="127" t="str">
        <f t="shared" si="1"/>
        <v>#N/A</v>
      </c>
    </row>
    <row r="444">
      <c r="A444" s="195">
        <v>443.0</v>
      </c>
      <c r="B444" s="196" t="s">
        <v>3683</v>
      </c>
      <c r="C444" s="197" t="s">
        <v>3761</v>
      </c>
      <c r="D444" s="198" t="s">
        <v>3759</v>
      </c>
      <c r="E444" s="196" t="s">
        <v>3762</v>
      </c>
      <c r="F444" s="110" t="s">
        <v>3763</v>
      </c>
      <c r="G444" s="199">
        <v>80.0</v>
      </c>
      <c r="H444" s="200"/>
      <c r="I444" s="200"/>
      <c r="L444" s="6">
        <f t="array" ref="L444">XLOOKUP(E444,INV!A:A,INV!K:K)</f>
        <v>5</v>
      </c>
      <c r="M444" s="127">
        <f t="shared" si="1"/>
        <v>1</v>
      </c>
    </row>
    <row r="445">
      <c r="A445" s="195">
        <v>444.0</v>
      </c>
      <c r="B445" s="196" t="s">
        <v>3764</v>
      </c>
      <c r="C445" s="197" t="s">
        <v>3765</v>
      </c>
      <c r="D445" s="198" t="s">
        <v>3766</v>
      </c>
      <c r="E445" s="196" t="s">
        <v>810</v>
      </c>
      <c r="F445" s="110" t="s">
        <v>3767</v>
      </c>
      <c r="G445" s="199">
        <v>100.0</v>
      </c>
      <c r="H445" s="200"/>
      <c r="I445" s="200"/>
      <c r="L445" s="6">
        <f t="array" ref="L445">XLOOKUP(E445,INV!A:A,INV!K:K)</f>
        <v>15</v>
      </c>
      <c r="M445" s="127">
        <f t="shared" si="1"/>
        <v>1</v>
      </c>
    </row>
    <row r="446">
      <c r="A446" s="195">
        <v>445.0</v>
      </c>
      <c r="B446" s="196" t="s">
        <v>3547</v>
      </c>
      <c r="C446" s="197" t="s">
        <v>3768</v>
      </c>
      <c r="D446" s="198" t="s">
        <v>3769</v>
      </c>
      <c r="E446" s="196" t="s">
        <v>42</v>
      </c>
      <c r="F446" s="110" t="s">
        <v>3770</v>
      </c>
      <c r="G446" s="199">
        <v>550.0</v>
      </c>
      <c r="H446" s="200"/>
      <c r="I446" s="200"/>
      <c r="L446" s="6">
        <f t="array" ref="L446">XLOOKUP(E446,INV!A:A,INV!K:K)</f>
        <v>45</v>
      </c>
      <c r="M446" s="127">
        <f t="shared" si="1"/>
        <v>1</v>
      </c>
    </row>
    <row r="447">
      <c r="A447" s="195">
        <v>446.0</v>
      </c>
      <c r="B447" s="196" t="s">
        <v>3547</v>
      </c>
      <c r="C447" s="197" t="s">
        <v>3771</v>
      </c>
      <c r="D447" s="198" t="s">
        <v>3772</v>
      </c>
      <c r="E447" s="196" t="s">
        <v>253</v>
      </c>
      <c r="F447" s="110" t="s">
        <v>3773</v>
      </c>
      <c r="G447" s="199">
        <v>300.0</v>
      </c>
      <c r="H447" s="200"/>
      <c r="I447" s="200"/>
      <c r="L447" s="6">
        <f t="array" ref="L447">XLOOKUP(E447,INV!A:A,INV!K:K)</f>
        <v>25</v>
      </c>
      <c r="M447" s="127">
        <f t="shared" si="1"/>
        <v>1</v>
      </c>
    </row>
    <row r="448">
      <c r="A448" s="195">
        <v>447.0</v>
      </c>
      <c r="B448" s="196" t="s">
        <v>3547</v>
      </c>
      <c r="C448" s="197" t="s">
        <v>40</v>
      </c>
      <c r="D448" s="198" t="s">
        <v>2327</v>
      </c>
      <c r="E448" s="196" t="s">
        <v>40</v>
      </c>
      <c r="F448" s="196" t="s">
        <v>3770</v>
      </c>
      <c r="G448" s="199">
        <v>550.0</v>
      </c>
      <c r="H448" s="200"/>
      <c r="I448" s="200"/>
      <c r="L448" s="6">
        <f t="array" ref="L448">XLOOKUP(E448,INV!A:A,INV!K:K)</f>
        <v>45</v>
      </c>
      <c r="M448" s="127">
        <f t="shared" si="1"/>
        <v>1</v>
      </c>
    </row>
    <row r="449">
      <c r="A449" s="195">
        <v>448.0</v>
      </c>
      <c r="B449" s="196" t="s">
        <v>3774</v>
      </c>
      <c r="C449" s="197" t="s">
        <v>3775</v>
      </c>
      <c r="D449" s="198" t="s">
        <v>3776</v>
      </c>
      <c r="E449" s="196" t="s">
        <v>3777</v>
      </c>
      <c r="F449" s="196"/>
      <c r="G449" s="199">
        <v>160.0</v>
      </c>
      <c r="H449" s="200"/>
      <c r="I449" s="200"/>
      <c r="L449" s="6" t="str">
        <f t="array" ref="L449">XLOOKUP(E449,INV!A:A,INV!K:K)</f>
        <v>#N/A</v>
      </c>
      <c r="M449" s="127" t="str">
        <f t="shared" si="1"/>
        <v>#N/A</v>
      </c>
    </row>
    <row r="450">
      <c r="A450" s="195">
        <v>449.0</v>
      </c>
      <c r="B450" s="196" t="s">
        <v>3774</v>
      </c>
      <c r="C450" s="197" t="s">
        <v>3778</v>
      </c>
      <c r="D450" s="198" t="s">
        <v>3776</v>
      </c>
      <c r="E450" s="196" t="s">
        <v>3779</v>
      </c>
      <c r="F450" s="196"/>
      <c r="G450" s="199">
        <v>80.0</v>
      </c>
      <c r="H450" s="200"/>
      <c r="I450" s="200"/>
      <c r="L450" s="6" t="str">
        <f t="array" ref="L450">XLOOKUP(E450,INV!A:A,INV!K:K)</f>
        <v>#N/A</v>
      </c>
      <c r="M450" s="127" t="str">
        <f t="shared" si="1"/>
        <v>#N/A</v>
      </c>
    </row>
    <row r="451">
      <c r="A451" s="195">
        <v>450.0</v>
      </c>
      <c r="B451" s="196" t="s">
        <v>3774</v>
      </c>
      <c r="C451" s="197" t="s">
        <v>3780</v>
      </c>
      <c r="D451" s="198" t="s">
        <v>3781</v>
      </c>
      <c r="E451" s="196" t="s">
        <v>3782</v>
      </c>
      <c r="F451" s="196"/>
      <c r="G451" s="199">
        <v>150.0</v>
      </c>
      <c r="H451" s="200"/>
      <c r="I451" s="200"/>
      <c r="L451" s="6" t="str">
        <f t="array" ref="L451">XLOOKUP(E451,INV!A:A,INV!K:K)</f>
        <v>#N/A</v>
      </c>
      <c r="M451" s="127" t="str">
        <f t="shared" si="1"/>
        <v>#N/A</v>
      </c>
    </row>
    <row r="452">
      <c r="A452" s="195">
        <v>451.0</v>
      </c>
      <c r="B452" s="196" t="s">
        <v>3774</v>
      </c>
      <c r="C452" s="197" t="s">
        <v>3783</v>
      </c>
      <c r="D452" s="198" t="s">
        <v>3781</v>
      </c>
      <c r="E452" s="196" t="s">
        <v>3784</v>
      </c>
      <c r="F452" s="110"/>
      <c r="G452" s="199">
        <v>80.0</v>
      </c>
      <c r="H452" s="200"/>
      <c r="I452" s="200"/>
      <c r="L452" s="6" t="str">
        <f t="array" ref="L452">XLOOKUP(E452,INV!A:A,INV!K:K)</f>
        <v>#N/A</v>
      </c>
      <c r="M452" s="127" t="str">
        <f t="shared" si="1"/>
        <v>#N/A</v>
      </c>
    </row>
    <row r="453">
      <c r="A453" s="195">
        <v>452.0</v>
      </c>
      <c r="B453" s="196" t="s">
        <v>3293</v>
      </c>
      <c r="C453" s="197" t="s">
        <v>3785</v>
      </c>
      <c r="D453" s="198" t="s">
        <v>3786</v>
      </c>
      <c r="E453" s="196" t="s">
        <v>3787</v>
      </c>
      <c r="F453" s="196" t="s">
        <v>3788</v>
      </c>
      <c r="G453" s="199">
        <v>1390.0</v>
      </c>
      <c r="H453" s="200"/>
      <c r="I453" s="200"/>
      <c r="L453" s="6">
        <f t="array" ref="L453">XLOOKUP(E453,INV!A:A,INV!K:K)</f>
        <v>45</v>
      </c>
      <c r="M453" s="127">
        <f t="shared" si="1"/>
        <v>1</v>
      </c>
    </row>
    <row r="454">
      <c r="A454" s="195">
        <v>453.0</v>
      </c>
      <c r="B454" s="196" t="s">
        <v>3789</v>
      </c>
      <c r="C454" s="197" t="s">
        <v>3790</v>
      </c>
      <c r="D454" s="198" t="s">
        <v>3791</v>
      </c>
      <c r="E454" s="196" t="s">
        <v>376</v>
      </c>
      <c r="F454" s="196" t="s">
        <v>3792</v>
      </c>
      <c r="G454" s="199">
        <v>192000.0</v>
      </c>
      <c r="H454" s="200"/>
      <c r="I454" s="200"/>
      <c r="L454" s="63">
        <f t="array" ref="L454">XLOOKUP(E454,INV!A:A,INV!K:K)</f>
        <v>2333</v>
      </c>
      <c r="M454" s="127">
        <f t="shared" si="1"/>
        <v>1</v>
      </c>
    </row>
    <row r="455">
      <c r="A455" s="195">
        <v>454.0</v>
      </c>
      <c r="B455" s="196" t="s">
        <v>3789</v>
      </c>
      <c r="C455" s="197" t="s">
        <v>3793</v>
      </c>
      <c r="D455" s="198" t="s">
        <v>3794</v>
      </c>
      <c r="E455" s="196" t="s">
        <v>351</v>
      </c>
      <c r="F455" s="196" t="s">
        <v>3795</v>
      </c>
      <c r="G455" s="199">
        <v>190000.0</v>
      </c>
      <c r="H455" s="200"/>
      <c r="I455" s="200"/>
      <c r="L455" s="63">
        <f t="array" ref="L455">XLOOKUP(E455,INV!A:A,INV!K:K)</f>
        <v>2333</v>
      </c>
      <c r="M455" s="127">
        <f t="shared" si="1"/>
        <v>1</v>
      </c>
    </row>
    <row r="456">
      <c r="A456" s="195">
        <v>455.0</v>
      </c>
      <c r="B456" s="196" t="s">
        <v>3789</v>
      </c>
      <c r="C456" s="197" t="s">
        <v>3796</v>
      </c>
      <c r="D456" s="198" t="s">
        <v>3791</v>
      </c>
      <c r="E456" s="196" t="s">
        <v>353</v>
      </c>
      <c r="F456" s="196" t="s">
        <v>3797</v>
      </c>
      <c r="G456" s="199">
        <v>96000.0</v>
      </c>
      <c r="H456" s="200"/>
      <c r="I456" s="200"/>
      <c r="L456" s="63">
        <f t="array" ref="L456">XLOOKUP(E456,INV!A:A,INV!K:K)</f>
        <v>1333</v>
      </c>
      <c r="M456" s="127">
        <f t="shared" si="1"/>
        <v>1</v>
      </c>
    </row>
    <row r="457">
      <c r="A457" s="195">
        <v>456.0</v>
      </c>
      <c r="B457" s="196" t="s">
        <v>3789</v>
      </c>
      <c r="C457" s="197" t="s">
        <v>3798</v>
      </c>
      <c r="D457" s="198" t="s">
        <v>3799</v>
      </c>
      <c r="E457" s="196" t="s">
        <v>344</v>
      </c>
      <c r="F457" s="110" t="s">
        <v>3800</v>
      </c>
      <c r="G457" s="199">
        <v>96000.0</v>
      </c>
      <c r="H457" s="200"/>
      <c r="I457" s="200"/>
      <c r="L457" s="63">
        <f t="array" ref="L457">XLOOKUP(E457,INV!A:A,INV!K:K)</f>
        <v>1333</v>
      </c>
      <c r="M457" s="127">
        <f t="shared" si="1"/>
        <v>1</v>
      </c>
    </row>
    <row r="458">
      <c r="A458" s="195">
        <v>457.0</v>
      </c>
      <c r="B458" s="196" t="s">
        <v>3789</v>
      </c>
      <c r="C458" s="197" t="s">
        <v>3801</v>
      </c>
      <c r="D458" s="198" t="s">
        <v>3802</v>
      </c>
      <c r="E458" s="196" t="s">
        <v>347</v>
      </c>
      <c r="F458" s="110" t="s">
        <v>3803</v>
      </c>
      <c r="G458" s="199">
        <v>96000.0</v>
      </c>
      <c r="H458" s="200"/>
      <c r="I458" s="200"/>
      <c r="L458" s="63">
        <f t="array" ref="L458">XLOOKUP(E458,INV!A:A,INV!K:K)</f>
        <v>1333</v>
      </c>
      <c r="M458" s="127">
        <f t="shared" si="1"/>
        <v>1</v>
      </c>
    </row>
    <row r="459">
      <c r="A459" s="195">
        <v>458.0</v>
      </c>
      <c r="B459" s="196" t="s">
        <v>3789</v>
      </c>
      <c r="C459" s="197" t="s">
        <v>3804</v>
      </c>
      <c r="D459" s="198" t="s">
        <v>3799</v>
      </c>
      <c r="E459" s="196" t="s">
        <v>357</v>
      </c>
      <c r="F459" s="110" t="s">
        <v>3805</v>
      </c>
      <c r="G459" s="199">
        <v>192000.0</v>
      </c>
      <c r="H459" s="200"/>
      <c r="I459" s="200"/>
      <c r="L459" s="63">
        <f t="array" ref="L459">XLOOKUP(E459,INV!A:A,INV!K:K)</f>
        <v>2333</v>
      </c>
      <c r="M459" s="127">
        <f t="shared" si="1"/>
        <v>1</v>
      </c>
    </row>
    <row r="460">
      <c r="A460" s="195">
        <v>459.0</v>
      </c>
      <c r="B460" s="196" t="s">
        <v>3789</v>
      </c>
      <c r="C460" s="197" t="s">
        <v>3806</v>
      </c>
      <c r="D460" s="198" t="s">
        <v>3802</v>
      </c>
      <c r="E460" s="196" t="s">
        <v>359</v>
      </c>
      <c r="F460" s="110" t="s">
        <v>3807</v>
      </c>
      <c r="G460" s="199">
        <v>192000.0</v>
      </c>
      <c r="H460" s="200"/>
      <c r="I460" s="200"/>
      <c r="L460" s="63">
        <f t="array" ref="L460">XLOOKUP(E460,INV!A:A,INV!K:K)</f>
        <v>2333</v>
      </c>
      <c r="M460" s="127">
        <f t="shared" si="1"/>
        <v>1</v>
      </c>
    </row>
    <row r="461">
      <c r="A461" s="195">
        <v>460.0</v>
      </c>
      <c r="B461" s="196" t="s">
        <v>3789</v>
      </c>
      <c r="C461" s="197" t="s">
        <v>3808</v>
      </c>
      <c r="D461" s="198" t="s">
        <v>3791</v>
      </c>
      <c r="E461" s="196" t="s">
        <v>372</v>
      </c>
      <c r="F461" s="110" t="s">
        <v>3809</v>
      </c>
      <c r="G461" s="199">
        <v>384000.0</v>
      </c>
      <c r="H461" s="200"/>
      <c r="I461" s="200"/>
      <c r="L461" s="63">
        <f t="array" ref="L461">XLOOKUP(E461,INV!A:A,INV!K:K)</f>
        <v>4666</v>
      </c>
      <c r="M461" s="127">
        <f t="shared" si="1"/>
        <v>1</v>
      </c>
    </row>
    <row r="462">
      <c r="A462" s="195">
        <v>461.0</v>
      </c>
      <c r="B462" s="196" t="s">
        <v>3789</v>
      </c>
      <c r="C462" s="197" t="s">
        <v>3810</v>
      </c>
      <c r="D462" s="198" t="s">
        <v>3799</v>
      </c>
      <c r="E462" s="196" t="s">
        <v>361</v>
      </c>
      <c r="F462" s="110" t="s">
        <v>3811</v>
      </c>
      <c r="G462" s="199">
        <v>384000.0</v>
      </c>
      <c r="H462" s="200"/>
      <c r="I462" s="200"/>
      <c r="L462" s="63">
        <f t="array" ref="L462">XLOOKUP(E462,INV!A:A,INV!K:K)</f>
        <v>4666</v>
      </c>
      <c r="M462" s="127">
        <f t="shared" si="1"/>
        <v>1</v>
      </c>
    </row>
    <row r="463">
      <c r="A463" s="195">
        <v>462.0</v>
      </c>
      <c r="B463" s="196" t="s">
        <v>3789</v>
      </c>
      <c r="C463" s="197" t="s">
        <v>3812</v>
      </c>
      <c r="D463" s="198" t="s">
        <v>3802</v>
      </c>
      <c r="E463" s="196" t="s">
        <v>374</v>
      </c>
      <c r="F463" s="110" t="s">
        <v>3813</v>
      </c>
      <c r="G463" s="199">
        <v>384000.0</v>
      </c>
      <c r="H463" s="200"/>
      <c r="I463" s="200"/>
      <c r="L463" s="63">
        <f t="array" ref="L463">XLOOKUP(E463,INV!A:A,INV!K:K)</f>
        <v>4666</v>
      </c>
      <c r="M463" s="127">
        <f t="shared" si="1"/>
        <v>1</v>
      </c>
    </row>
    <row r="464">
      <c r="A464" s="195">
        <v>463.0</v>
      </c>
      <c r="B464" s="196" t="s">
        <v>3789</v>
      </c>
      <c r="C464" s="197" t="s">
        <v>3814</v>
      </c>
      <c r="D464" s="198" t="s">
        <v>3791</v>
      </c>
      <c r="E464" s="196" t="s">
        <v>3815</v>
      </c>
      <c r="F464" s="110"/>
      <c r="G464" s="199">
        <v>576000.0</v>
      </c>
      <c r="H464" s="200"/>
      <c r="I464" s="200"/>
      <c r="L464" s="6" t="str">
        <f t="array" ref="L464">XLOOKUP(E464,INV!A:A,INV!K:K)</f>
        <v>#N/A</v>
      </c>
      <c r="M464" s="127" t="str">
        <f t="shared" si="1"/>
        <v>#N/A</v>
      </c>
    </row>
    <row r="465">
      <c r="A465" s="195">
        <v>464.0</v>
      </c>
      <c r="B465" s="196" t="s">
        <v>3789</v>
      </c>
      <c r="C465" s="197" t="s">
        <v>3816</v>
      </c>
      <c r="D465" s="198" t="s">
        <v>3799</v>
      </c>
      <c r="E465" s="196" t="s">
        <v>363</v>
      </c>
      <c r="F465" s="110" t="s">
        <v>3817</v>
      </c>
      <c r="G465" s="199">
        <v>576000.0</v>
      </c>
      <c r="H465" s="200"/>
      <c r="I465" s="200"/>
      <c r="L465" s="63">
        <f t="array" ref="L465">XLOOKUP(E465,INV!A:A,INV!K:K)</f>
        <v>6999</v>
      </c>
      <c r="M465" s="127">
        <f t="shared" si="1"/>
        <v>1</v>
      </c>
    </row>
    <row r="466">
      <c r="A466" s="195">
        <v>465.0</v>
      </c>
      <c r="B466" s="196" t="s">
        <v>3789</v>
      </c>
      <c r="C466" s="197" t="s">
        <v>3818</v>
      </c>
      <c r="D466" s="198" t="s">
        <v>3802</v>
      </c>
      <c r="E466" s="196" t="s">
        <v>365</v>
      </c>
      <c r="F466" s="196" t="s">
        <v>3819</v>
      </c>
      <c r="G466" s="199">
        <v>576000.0</v>
      </c>
      <c r="H466" s="200"/>
      <c r="I466" s="200"/>
      <c r="L466" s="63">
        <f t="array" ref="L466">XLOOKUP(E466,INV!A:A,INV!K:K)</f>
        <v>6999</v>
      </c>
      <c r="M466" s="127">
        <f t="shared" si="1"/>
        <v>1</v>
      </c>
    </row>
    <row r="467">
      <c r="A467" s="195">
        <v>466.0</v>
      </c>
      <c r="B467" s="196" t="s">
        <v>3731</v>
      </c>
      <c r="C467" s="197" t="s">
        <v>3820</v>
      </c>
      <c r="D467" s="198" t="s">
        <v>3821</v>
      </c>
      <c r="E467" s="196" t="s">
        <v>274</v>
      </c>
      <c r="F467" s="110" t="s">
        <v>3822</v>
      </c>
      <c r="G467" s="199">
        <v>95.0</v>
      </c>
      <c r="H467" s="200"/>
      <c r="I467" s="200"/>
      <c r="L467" s="6">
        <f t="array" ref="L467">XLOOKUP(E467,INV!A:A,INV!K:K)</f>
        <v>10</v>
      </c>
      <c r="M467" s="127">
        <f t="shared" si="1"/>
        <v>1</v>
      </c>
    </row>
    <row r="468">
      <c r="A468" s="195">
        <v>467.0</v>
      </c>
      <c r="B468" s="196" t="s">
        <v>3293</v>
      </c>
      <c r="C468" s="197" t="s">
        <v>3823</v>
      </c>
      <c r="D468" s="198" t="s">
        <v>3824</v>
      </c>
      <c r="E468" s="196" t="s">
        <v>307</v>
      </c>
      <c r="F468" s="110" t="s">
        <v>3825</v>
      </c>
      <c r="G468" s="199">
        <v>1250.0</v>
      </c>
      <c r="H468" s="200"/>
      <c r="I468" s="200"/>
      <c r="L468" s="6">
        <f t="array" ref="L468">XLOOKUP(E468,INV!A:A,INV!K:K)</f>
        <v>40</v>
      </c>
      <c r="M468" s="127">
        <f t="shared" si="1"/>
        <v>1</v>
      </c>
    </row>
    <row r="469">
      <c r="A469" s="195">
        <v>468.0</v>
      </c>
      <c r="B469" s="196" t="s">
        <v>3293</v>
      </c>
      <c r="C469" s="197" t="s">
        <v>3826</v>
      </c>
      <c r="D469" s="198" t="s">
        <v>3824</v>
      </c>
      <c r="E469" s="196" t="s">
        <v>308</v>
      </c>
      <c r="F469" s="110" t="s">
        <v>3827</v>
      </c>
      <c r="G469" s="199">
        <v>1430.0</v>
      </c>
      <c r="H469" s="200"/>
      <c r="I469" s="200"/>
      <c r="L469" s="6">
        <f t="array" ref="L469">XLOOKUP(E469,INV!A:A,INV!K:K)</f>
        <v>40</v>
      </c>
      <c r="M469" s="127">
        <f t="shared" si="1"/>
        <v>1</v>
      </c>
    </row>
    <row r="470">
      <c r="A470" s="195">
        <v>469.0</v>
      </c>
      <c r="B470" s="196" t="s">
        <v>3293</v>
      </c>
      <c r="C470" s="197" t="s">
        <v>3828</v>
      </c>
      <c r="D470" s="198" t="s">
        <v>3824</v>
      </c>
      <c r="E470" s="196" t="s">
        <v>245</v>
      </c>
      <c r="F470" s="110" t="s">
        <v>3829</v>
      </c>
      <c r="G470" s="199">
        <v>1600.0</v>
      </c>
      <c r="H470" s="200"/>
      <c r="I470" s="200"/>
      <c r="L470" s="6">
        <f t="array" ref="L470">XLOOKUP(E470,INV!A:A,INV!K:K)</f>
        <v>45</v>
      </c>
      <c r="M470" s="127">
        <f t="shared" si="1"/>
        <v>1</v>
      </c>
    </row>
    <row r="471">
      <c r="A471" s="195">
        <v>470.0</v>
      </c>
      <c r="B471" s="196" t="s">
        <v>3293</v>
      </c>
      <c r="C471" s="197" t="s">
        <v>3830</v>
      </c>
      <c r="D471" s="198" t="s">
        <v>3824</v>
      </c>
      <c r="E471" s="196" t="s">
        <v>305</v>
      </c>
      <c r="F471" s="110" t="s">
        <v>3831</v>
      </c>
      <c r="G471" s="199">
        <v>1780.0</v>
      </c>
      <c r="H471" s="200"/>
      <c r="I471" s="200"/>
      <c r="L471" s="6">
        <f t="array" ref="L471">XLOOKUP(E471,INV!A:A,INV!K:K)</f>
        <v>45</v>
      </c>
      <c r="M471" s="127">
        <f t="shared" si="1"/>
        <v>1</v>
      </c>
    </row>
    <row r="472">
      <c r="A472" s="195">
        <v>471.0</v>
      </c>
      <c r="B472" s="196" t="s">
        <v>3832</v>
      </c>
      <c r="C472" s="197" t="s">
        <v>3833</v>
      </c>
      <c r="D472" s="198" t="s">
        <v>3834</v>
      </c>
      <c r="E472" s="196" t="s">
        <v>36</v>
      </c>
      <c r="F472" s="110" t="s">
        <v>3835</v>
      </c>
      <c r="G472" s="199">
        <v>465.0</v>
      </c>
      <c r="H472" s="200"/>
      <c r="I472" s="200"/>
      <c r="L472" s="63">
        <f t="array" ref="L472">XLOOKUP(E472,INV!A:A,INV!K:K)</f>
        <v>25</v>
      </c>
      <c r="M472" s="127">
        <f t="shared" si="1"/>
        <v>1</v>
      </c>
    </row>
    <row r="473">
      <c r="A473" s="195">
        <v>472.0</v>
      </c>
      <c r="B473" s="196" t="s">
        <v>3832</v>
      </c>
      <c r="C473" s="197" t="s">
        <v>3836</v>
      </c>
      <c r="D473" s="198" t="s">
        <v>3837</v>
      </c>
      <c r="E473" s="196" t="s">
        <v>324</v>
      </c>
      <c r="F473" s="110" t="s">
        <v>3838</v>
      </c>
      <c r="G473" s="199">
        <v>220.0</v>
      </c>
      <c r="H473" s="200"/>
      <c r="I473" s="200"/>
      <c r="L473" s="63">
        <f t="array" ref="L473">XLOOKUP(E473,INV!A:A,INV!K:K)</f>
        <v>20</v>
      </c>
      <c r="M473" s="127">
        <f t="shared" si="1"/>
        <v>1</v>
      </c>
    </row>
    <row r="474">
      <c r="A474" s="195">
        <v>473.0</v>
      </c>
      <c r="B474" s="196" t="s">
        <v>3293</v>
      </c>
      <c r="C474" s="197" t="s">
        <v>3839</v>
      </c>
      <c r="D474" s="198" t="s">
        <v>3840</v>
      </c>
      <c r="E474" s="196" t="s">
        <v>1051</v>
      </c>
      <c r="F474" s="110" t="s">
        <v>3841</v>
      </c>
      <c r="G474" s="199">
        <v>950.0</v>
      </c>
      <c r="H474" s="200"/>
      <c r="I474" s="200"/>
      <c r="L474" s="6">
        <f t="array" ref="L474">XLOOKUP(E474,INV!A:A,INV!K:K)</f>
        <v>37</v>
      </c>
      <c r="M474" s="127">
        <f t="shared" si="1"/>
        <v>1</v>
      </c>
    </row>
    <row r="475">
      <c r="A475" s="195">
        <v>474.0</v>
      </c>
      <c r="B475" s="196" t="s">
        <v>3842</v>
      </c>
      <c r="C475" s="197" t="s">
        <v>3843</v>
      </c>
      <c r="D475" s="198" t="s">
        <v>3844</v>
      </c>
      <c r="E475" s="196" t="s">
        <v>3845</v>
      </c>
      <c r="F475" s="110" t="s">
        <v>3846</v>
      </c>
      <c r="G475" s="199">
        <v>130.0</v>
      </c>
      <c r="H475" s="200"/>
      <c r="I475" s="200"/>
      <c r="L475" s="6">
        <f t="array" ref="L475">XLOOKUP(E475,INV!A:A,INV!K:K)</f>
        <v>3</v>
      </c>
      <c r="M475" s="127">
        <f t="shared" si="1"/>
        <v>1</v>
      </c>
    </row>
    <row r="476">
      <c r="A476" s="195">
        <v>475.0</v>
      </c>
      <c r="B476" s="196" t="s">
        <v>3662</v>
      </c>
      <c r="C476" s="197" t="s">
        <v>3847</v>
      </c>
      <c r="D476" s="198" t="s">
        <v>3848</v>
      </c>
      <c r="E476" s="196" t="s">
        <v>3849</v>
      </c>
      <c r="F476" s="196"/>
      <c r="G476" s="199">
        <v>225.0</v>
      </c>
      <c r="H476" s="200"/>
      <c r="I476" s="200"/>
      <c r="L476" s="6" t="str">
        <f t="array" ref="L476">XLOOKUP(E476,INV!A:A,INV!K:K)</f>
        <v>#N/A</v>
      </c>
      <c r="M476" s="127" t="str">
        <f t="shared" si="1"/>
        <v>#N/A</v>
      </c>
    </row>
    <row r="477">
      <c r="A477" s="195">
        <v>476.0</v>
      </c>
      <c r="B477" s="196" t="s">
        <v>3547</v>
      </c>
      <c r="C477" s="197" t="s">
        <v>3850</v>
      </c>
      <c r="D477" s="198" t="s">
        <v>3851</v>
      </c>
      <c r="E477" s="196" t="s">
        <v>3852</v>
      </c>
      <c r="F477" s="196"/>
      <c r="G477" s="199">
        <v>500.0</v>
      </c>
      <c r="H477" s="200"/>
      <c r="I477" s="200"/>
      <c r="L477" s="6" t="str">
        <f t="array" ref="L477">XLOOKUP(E477,INV!A:A,INV!K:K)</f>
        <v>#N/A</v>
      </c>
      <c r="M477" s="127" t="str">
        <f t="shared" si="1"/>
        <v>#N/A</v>
      </c>
    </row>
    <row r="478">
      <c r="A478" s="195">
        <v>477.0</v>
      </c>
      <c r="B478" s="196" t="s">
        <v>3307</v>
      </c>
      <c r="C478" s="197" t="s">
        <v>3853</v>
      </c>
      <c r="D478" s="198" t="s">
        <v>3854</v>
      </c>
      <c r="E478" s="196" t="s">
        <v>1150</v>
      </c>
      <c r="F478" s="196" t="s">
        <v>3855</v>
      </c>
      <c r="G478" s="199">
        <v>725.0</v>
      </c>
      <c r="H478" s="200"/>
      <c r="I478" s="200"/>
      <c r="L478" s="6">
        <f t="array" ref="L478">XLOOKUP(E478,INV!A:A,INV!K:K)</f>
        <v>20</v>
      </c>
      <c r="M478" s="127">
        <f t="shared" si="1"/>
        <v>1</v>
      </c>
    </row>
    <row r="479">
      <c r="A479" s="195">
        <v>478.0</v>
      </c>
      <c r="B479" s="196" t="s">
        <v>3307</v>
      </c>
      <c r="C479" s="197" t="s">
        <v>3856</v>
      </c>
      <c r="D479" s="198" t="s">
        <v>3857</v>
      </c>
      <c r="E479" s="196" t="s">
        <v>1188</v>
      </c>
      <c r="F479" s="196" t="s">
        <v>3858</v>
      </c>
      <c r="G479" s="199">
        <v>620.0</v>
      </c>
      <c r="H479" s="200"/>
      <c r="I479" s="200"/>
      <c r="L479" s="6">
        <f t="array" ref="L479">XLOOKUP(E479,INV!A:A,INV!K:K)</f>
        <v>25</v>
      </c>
      <c r="M479" s="127">
        <f t="shared" si="1"/>
        <v>1</v>
      </c>
    </row>
    <row r="480">
      <c r="A480" s="195">
        <v>479.0</v>
      </c>
      <c r="B480" s="196" t="s">
        <v>3307</v>
      </c>
      <c r="C480" s="197" t="s">
        <v>3859</v>
      </c>
      <c r="D480" s="198" t="s">
        <v>3860</v>
      </c>
      <c r="E480" s="196" t="s">
        <v>1270</v>
      </c>
      <c r="F480" s="196" t="s">
        <v>3861</v>
      </c>
      <c r="G480" s="199">
        <v>270.0</v>
      </c>
      <c r="H480" s="200"/>
      <c r="I480" s="200"/>
      <c r="L480" s="6">
        <f t="array" ref="L480">XLOOKUP(E480,INV!A:A,INV!K:K)</f>
        <v>3</v>
      </c>
      <c r="M480" s="127">
        <f t="shared" si="1"/>
        <v>1</v>
      </c>
    </row>
    <row r="481">
      <c r="A481" s="195">
        <v>480.0</v>
      </c>
      <c r="B481" s="196" t="s">
        <v>3307</v>
      </c>
      <c r="C481" s="197" t="s">
        <v>3862</v>
      </c>
      <c r="D481" s="198" t="s">
        <v>3863</v>
      </c>
      <c r="E481" s="196" t="s">
        <v>3864</v>
      </c>
      <c r="F481" s="110" t="s">
        <v>3865</v>
      </c>
      <c r="G481" s="199">
        <v>200.0</v>
      </c>
      <c r="H481" s="200"/>
      <c r="I481" s="200"/>
      <c r="L481" s="6">
        <f t="array" ref="L481">XLOOKUP(E481,INV!A:A,INV!K:K)</f>
        <v>3</v>
      </c>
      <c r="M481" s="127">
        <f t="shared" si="1"/>
        <v>1</v>
      </c>
    </row>
    <row r="482">
      <c r="A482" s="195">
        <v>481.0</v>
      </c>
      <c r="B482" s="196" t="s">
        <v>3307</v>
      </c>
      <c r="C482" s="197" t="s">
        <v>3866</v>
      </c>
      <c r="D482" s="198" t="s">
        <v>3867</v>
      </c>
      <c r="E482" s="196" t="s">
        <v>1268</v>
      </c>
      <c r="F482" s="196" t="s">
        <v>3868</v>
      </c>
      <c r="G482" s="199">
        <v>270.0</v>
      </c>
      <c r="H482" s="200"/>
      <c r="I482" s="200"/>
      <c r="L482" s="6">
        <f t="array" ref="L482">XLOOKUP(E482,INV!A:A,INV!K:K)</f>
        <v>9</v>
      </c>
      <c r="M482" s="127">
        <f t="shared" si="1"/>
        <v>1</v>
      </c>
    </row>
    <row r="483">
      <c r="A483" s="195">
        <v>482.0</v>
      </c>
      <c r="B483" s="196" t="s">
        <v>3307</v>
      </c>
      <c r="C483" s="197" t="s">
        <v>3869</v>
      </c>
      <c r="D483" s="198" t="s">
        <v>3870</v>
      </c>
      <c r="E483" s="196" t="s">
        <v>3871</v>
      </c>
      <c r="F483" s="196" t="s">
        <v>3872</v>
      </c>
      <c r="G483" s="199">
        <v>450.0</v>
      </c>
      <c r="H483" s="200"/>
      <c r="I483" s="200"/>
      <c r="L483" s="6">
        <f t="array" ref="L483">XLOOKUP(E483,INV!A:A,INV!K:K)</f>
        <v>15</v>
      </c>
      <c r="M483" s="127">
        <f t="shared" si="1"/>
        <v>1</v>
      </c>
    </row>
    <row r="484">
      <c r="A484" s="195">
        <v>483.0</v>
      </c>
      <c r="B484" s="196" t="s">
        <v>3519</v>
      </c>
      <c r="C484" s="197" t="s">
        <v>3873</v>
      </c>
      <c r="D484" s="198" t="s">
        <v>3521</v>
      </c>
      <c r="E484" s="196" t="s">
        <v>320</v>
      </c>
      <c r="F484" s="196" t="s">
        <v>3874</v>
      </c>
      <c r="G484" s="199">
        <v>50.0</v>
      </c>
      <c r="H484" s="200"/>
      <c r="I484" s="200"/>
      <c r="L484" s="6">
        <f t="array" ref="L484">XLOOKUP(E484,INV!A:A,INV!K:K)</f>
        <v>25</v>
      </c>
      <c r="M484" s="127">
        <f t="shared" si="1"/>
        <v>1</v>
      </c>
    </row>
    <row r="485">
      <c r="A485" s="195">
        <v>484.0</v>
      </c>
      <c r="B485" s="196" t="s">
        <v>3307</v>
      </c>
      <c r="C485" s="197" t="s">
        <v>3875</v>
      </c>
      <c r="D485" s="198" t="s">
        <v>3876</v>
      </c>
      <c r="E485" s="196" t="s">
        <v>1254</v>
      </c>
      <c r="F485" s="196" t="s">
        <v>3877</v>
      </c>
      <c r="G485" s="199">
        <v>290.0</v>
      </c>
      <c r="H485" s="200"/>
      <c r="I485" s="200"/>
      <c r="L485" s="6">
        <f t="array" ref="L485">XLOOKUP(E485,INV!A:A,INV!K:K)</f>
        <v>14</v>
      </c>
      <c r="M485" s="127">
        <f t="shared" si="1"/>
        <v>1</v>
      </c>
    </row>
    <row r="486">
      <c r="A486" s="195">
        <v>485.0</v>
      </c>
      <c r="B486" s="196" t="s">
        <v>3535</v>
      </c>
      <c r="C486" s="197" t="s">
        <v>3878</v>
      </c>
      <c r="D486" s="198" t="s">
        <v>946</v>
      </c>
      <c r="E486" s="196" t="s">
        <v>563</v>
      </c>
      <c r="F486" s="196" t="s">
        <v>3879</v>
      </c>
      <c r="G486" s="199">
        <v>3200.0</v>
      </c>
      <c r="H486" s="200"/>
      <c r="I486" s="200"/>
      <c r="L486" s="6">
        <f t="array" ref="L486">XLOOKUP(E486,INV!A:A,INV!K:K)</f>
        <v>65</v>
      </c>
      <c r="M486" s="127">
        <f t="shared" si="1"/>
        <v>1</v>
      </c>
    </row>
    <row r="487">
      <c r="A487" s="195">
        <v>486.0</v>
      </c>
      <c r="B487" s="196" t="s">
        <v>3880</v>
      </c>
      <c r="C487" s="197" t="s">
        <v>3881</v>
      </c>
      <c r="D487" s="198" t="s">
        <v>3882</v>
      </c>
      <c r="E487" s="196" t="s">
        <v>551</v>
      </c>
      <c r="F487" s="196" t="s">
        <v>3883</v>
      </c>
      <c r="G487" s="199">
        <v>350.0</v>
      </c>
      <c r="H487" s="200"/>
      <c r="I487" s="200"/>
      <c r="L487" s="6">
        <f t="array" ref="L487">XLOOKUP(E487,INV!A:A,INV!K:K)</f>
        <v>14</v>
      </c>
      <c r="M487" s="127">
        <f t="shared" si="1"/>
        <v>1</v>
      </c>
    </row>
    <row r="488">
      <c r="A488" s="195">
        <v>487.0</v>
      </c>
      <c r="B488" s="196" t="s">
        <v>3519</v>
      </c>
      <c r="C488" s="197" t="s">
        <v>3884</v>
      </c>
      <c r="D488" s="198" t="s">
        <v>3885</v>
      </c>
      <c r="E488" s="196" t="s">
        <v>3886</v>
      </c>
      <c r="F488" s="196"/>
      <c r="G488" s="199">
        <v>290.0</v>
      </c>
      <c r="H488" s="200"/>
      <c r="I488" s="200"/>
      <c r="L488" s="6" t="str">
        <f t="array" ref="L488">XLOOKUP(E488,INV!A:A,INV!K:K)</f>
        <v>#N/A</v>
      </c>
      <c r="M488" s="127" t="str">
        <f t="shared" si="1"/>
        <v>#N/A</v>
      </c>
    </row>
    <row r="489">
      <c r="A489" s="195">
        <v>488.0</v>
      </c>
      <c r="B489" s="196" t="s">
        <v>3519</v>
      </c>
      <c r="C489" s="197" t="s">
        <v>3887</v>
      </c>
      <c r="D489" s="198" t="s">
        <v>1191</v>
      </c>
      <c r="E489" s="196" t="s">
        <v>546</v>
      </c>
      <c r="F489" s="196" t="s">
        <v>3888</v>
      </c>
      <c r="G489" s="199">
        <v>590.0</v>
      </c>
      <c r="H489" s="200"/>
      <c r="I489" s="200"/>
      <c r="L489" s="6">
        <f t="array" ref="L489">XLOOKUP(E489,INV!A:A,INV!K:K)</f>
        <v>25</v>
      </c>
      <c r="M489" s="127">
        <f t="shared" si="1"/>
        <v>1</v>
      </c>
    </row>
    <row r="490">
      <c r="A490" s="195">
        <v>489.0</v>
      </c>
      <c r="B490" s="196" t="s">
        <v>3519</v>
      </c>
      <c r="C490" s="197" t="s">
        <v>3889</v>
      </c>
      <c r="D490" s="198" t="s">
        <v>3890</v>
      </c>
      <c r="E490" s="196" t="s">
        <v>3891</v>
      </c>
      <c r="F490" s="196"/>
      <c r="G490" s="199">
        <v>490.0</v>
      </c>
      <c r="H490" s="200"/>
      <c r="I490" s="200"/>
      <c r="L490" s="6" t="str">
        <f t="array" ref="L490">XLOOKUP(E490,INV!A:A,INV!K:K)</f>
        <v>#N/A</v>
      </c>
      <c r="M490" s="127" t="str">
        <f t="shared" si="1"/>
        <v>#N/A</v>
      </c>
    </row>
    <row r="491">
      <c r="A491" s="195">
        <v>490.0</v>
      </c>
      <c r="B491" s="196" t="s">
        <v>3307</v>
      </c>
      <c r="C491" s="197" t="s">
        <v>3892</v>
      </c>
      <c r="D491" s="198" t="s">
        <v>548</v>
      </c>
      <c r="E491" s="196" t="s">
        <v>549</v>
      </c>
      <c r="F491" s="196" t="s">
        <v>3893</v>
      </c>
      <c r="G491" s="199">
        <v>380.0</v>
      </c>
      <c r="H491" s="200"/>
      <c r="I491" s="200"/>
      <c r="L491" s="6">
        <f t="array" ref="L491">XLOOKUP(E491,INV!A:A,INV!K:K)</f>
        <v>15</v>
      </c>
      <c r="M491" s="127">
        <f t="shared" si="1"/>
        <v>1</v>
      </c>
    </row>
    <row r="492">
      <c r="A492" s="195">
        <v>491.0</v>
      </c>
      <c r="B492" s="196" t="s">
        <v>3307</v>
      </c>
      <c r="C492" s="197" t="s">
        <v>3894</v>
      </c>
      <c r="D492" s="198" t="s">
        <v>2167</v>
      </c>
      <c r="E492" s="196" t="s">
        <v>1289</v>
      </c>
      <c r="F492" s="196" t="s">
        <v>3895</v>
      </c>
      <c r="G492" s="199">
        <v>190.0</v>
      </c>
      <c r="H492" s="200"/>
      <c r="I492" s="200"/>
      <c r="L492" s="6">
        <f t="array" ref="L492">XLOOKUP(E492,INV!A:A,INV!K:K)</f>
        <v>9</v>
      </c>
      <c r="M492" s="127">
        <f t="shared" si="1"/>
        <v>1</v>
      </c>
    </row>
    <row r="493">
      <c r="A493" s="195">
        <v>492.0</v>
      </c>
      <c r="B493" s="196" t="s">
        <v>3307</v>
      </c>
      <c r="C493" s="197" t="s">
        <v>3896</v>
      </c>
      <c r="D493" s="198" t="s">
        <v>3897</v>
      </c>
      <c r="E493" s="196" t="s">
        <v>3898</v>
      </c>
      <c r="F493" s="196" t="s">
        <v>3899</v>
      </c>
      <c r="G493" s="199">
        <v>380.0</v>
      </c>
      <c r="H493" s="200"/>
      <c r="I493" s="200"/>
      <c r="L493" s="6">
        <f t="array" ref="L493">XLOOKUP(E493,INV!A:A,INV!K:K)</f>
        <v>11</v>
      </c>
      <c r="M493" s="127">
        <f t="shared" si="1"/>
        <v>1</v>
      </c>
    </row>
    <row r="494">
      <c r="A494" s="195">
        <v>493.0</v>
      </c>
      <c r="B494" s="196" t="s">
        <v>3307</v>
      </c>
      <c r="C494" s="197" t="s">
        <v>3900</v>
      </c>
      <c r="D494" s="198" t="s">
        <v>1247</v>
      </c>
      <c r="E494" s="196" t="s">
        <v>1246</v>
      </c>
      <c r="F494" s="196" t="s">
        <v>3901</v>
      </c>
      <c r="G494" s="199">
        <v>320.0</v>
      </c>
      <c r="H494" s="200"/>
      <c r="I494" s="200"/>
      <c r="L494" s="6">
        <f t="array" ref="L494">XLOOKUP(E494,INV!A:A,INV!K:K)</f>
        <v>5</v>
      </c>
      <c r="M494" s="127">
        <f t="shared" si="1"/>
        <v>1</v>
      </c>
    </row>
    <row r="495">
      <c r="A495" s="195">
        <v>494.0</v>
      </c>
      <c r="B495" s="196" t="s">
        <v>3307</v>
      </c>
      <c r="C495" s="197" t="s">
        <v>3902</v>
      </c>
      <c r="D495" s="198" t="s">
        <v>3903</v>
      </c>
      <c r="E495" s="196" t="s">
        <v>1228</v>
      </c>
      <c r="F495" s="196" t="s">
        <v>3904</v>
      </c>
      <c r="G495" s="199">
        <v>380.0</v>
      </c>
      <c r="H495" s="200"/>
      <c r="I495" s="200"/>
      <c r="L495" s="6">
        <f t="array" ref="L495">XLOOKUP(E495,INV!A:A,INV!K:K)</f>
        <v>11</v>
      </c>
      <c r="M495" s="127">
        <f t="shared" si="1"/>
        <v>1</v>
      </c>
    </row>
    <row r="496">
      <c r="A496" s="195">
        <v>495.0</v>
      </c>
      <c r="B496" s="196" t="s">
        <v>3153</v>
      </c>
      <c r="C496" s="197" t="s">
        <v>3905</v>
      </c>
      <c r="D496" s="198" t="s">
        <v>3906</v>
      </c>
      <c r="E496" s="196" t="s">
        <v>412</v>
      </c>
      <c r="F496" s="196" t="s">
        <v>3907</v>
      </c>
      <c r="G496" s="199">
        <v>2065.0</v>
      </c>
      <c r="H496" s="200"/>
      <c r="I496" s="200"/>
      <c r="L496" s="6">
        <f t="array" ref="L496">XLOOKUP(E496,INV!A:A,INV!K:K)</f>
        <v>45</v>
      </c>
      <c r="M496" s="127">
        <f t="shared" si="1"/>
        <v>1</v>
      </c>
    </row>
    <row r="497">
      <c r="A497" s="195">
        <v>496.0</v>
      </c>
      <c r="B497" s="196" t="s">
        <v>3535</v>
      </c>
      <c r="C497" s="197" t="s">
        <v>3908</v>
      </c>
      <c r="D497" s="198" t="s">
        <v>3909</v>
      </c>
      <c r="E497" s="196" t="s">
        <v>788</v>
      </c>
      <c r="F497" s="196" t="s">
        <v>3910</v>
      </c>
      <c r="G497" s="199">
        <v>12950.0</v>
      </c>
      <c r="H497" s="200"/>
      <c r="I497" s="200"/>
      <c r="L497" s="6">
        <f t="array" ref="L497">XLOOKUP(E497,INV!A:A,INV!K:K)</f>
        <v>99</v>
      </c>
      <c r="M497" s="127">
        <f t="shared" si="1"/>
        <v>1</v>
      </c>
    </row>
    <row r="498">
      <c r="A498" s="195">
        <v>497.0</v>
      </c>
      <c r="B498" s="196" t="s">
        <v>3515</v>
      </c>
      <c r="C498" s="197" t="s">
        <v>3911</v>
      </c>
      <c r="D498" s="198" t="s">
        <v>3912</v>
      </c>
      <c r="E498" s="196" t="s">
        <v>3913</v>
      </c>
      <c r="F498" s="196"/>
      <c r="G498" s="199">
        <v>170.0</v>
      </c>
      <c r="H498" s="200"/>
      <c r="I498" s="200"/>
      <c r="L498" s="6" t="str">
        <f t="array" ref="L498">XLOOKUP(E498,INV!A:A,INV!K:K)</f>
        <v>#N/A</v>
      </c>
      <c r="M498" s="127" t="str">
        <f t="shared" si="1"/>
        <v>#N/A</v>
      </c>
    </row>
    <row r="499">
      <c r="A499" s="195">
        <v>498.0</v>
      </c>
      <c r="B499" s="196" t="s">
        <v>3519</v>
      </c>
      <c r="C499" s="197" t="s">
        <v>3914</v>
      </c>
      <c r="D499" s="198" t="s">
        <v>3915</v>
      </c>
      <c r="E499" s="196" t="s">
        <v>3916</v>
      </c>
      <c r="F499" s="196" t="s">
        <v>3917</v>
      </c>
      <c r="G499" s="199">
        <v>140.0</v>
      </c>
      <c r="H499" s="200"/>
      <c r="I499" s="200"/>
      <c r="L499" s="6">
        <f t="array" ref="L499">XLOOKUP(E499,INV!A:A,INV!K:K)</f>
        <v>15</v>
      </c>
      <c r="M499" s="127">
        <f t="shared" si="1"/>
        <v>1</v>
      </c>
    </row>
    <row r="500">
      <c r="A500" s="195">
        <v>499.0</v>
      </c>
      <c r="B500" s="196" t="s">
        <v>3519</v>
      </c>
      <c r="C500" s="197" t="s">
        <v>3918</v>
      </c>
      <c r="D500" s="198" t="s">
        <v>3915</v>
      </c>
      <c r="E500" s="196" t="s">
        <v>3919</v>
      </c>
      <c r="F500" s="196" t="s">
        <v>3920</v>
      </c>
      <c r="G500" s="199">
        <v>140.0</v>
      </c>
      <c r="H500" s="200"/>
      <c r="I500" s="200"/>
      <c r="L500" s="6">
        <f t="array" ref="L500">XLOOKUP(E500,INV!A:A,INV!K:K)</f>
        <v>15</v>
      </c>
      <c r="M500" s="127">
        <f t="shared" si="1"/>
        <v>1</v>
      </c>
    </row>
    <row r="501">
      <c r="A501" s="195">
        <v>500.0</v>
      </c>
      <c r="B501" s="196" t="s">
        <v>3519</v>
      </c>
      <c r="C501" s="197" t="s">
        <v>3921</v>
      </c>
      <c r="D501" s="198" t="s">
        <v>3915</v>
      </c>
      <c r="E501" s="196" t="s">
        <v>3922</v>
      </c>
      <c r="F501" s="196" t="s">
        <v>3923</v>
      </c>
      <c r="G501" s="199">
        <v>140.0</v>
      </c>
      <c r="H501" s="200"/>
      <c r="I501" s="200"/>
      <c r="L501" s="6">
        <f t="array" ref="L501">XLOOKUP(E501,INV!A:A,INV!K:K)</f>
        <v>15</v>
      </c>
      <c r="M501" s="127">
        <f t="shared" si="1"/>
        <v>1</v>
      </c>
    </row>
    <row r="502">
      <c r="A502" s="195">
        <v>501.0</v>
      </c>
      <c r="B502" s="196" t="s">
        <v>3924</v>
      </c>
      <c r="C502" s="197" t="s">
        <v>3925</v>
      </c>
      <c r="D502" s="198" t="s">
        <v>3926</v>
      </c>
      <c r="E502" s="196" t="s">
        <v>292</v>
      </c>
      <c r="F502" s="196" t="s">
        <v>3927</v>
      </c>
      <c r="G502" s="199">
        <v>11250.0</v>
      </c>
      <c r="H502" s="200"/>
      <c r="I502" s="200"/>
      <c r="L502" s="6">
        <f t="array" ref="L502">XLOOKUP(E502,INV!A:A,INV!K:K)</f>
        <v>250</v>
      </c>
      <c r="M502" s="127">
        <f t="shared" si="1"/>
        <v>1</v>
      </c>
    </row>
    <row r="503">
      <c r="A503" s="195">
        <v>502.0</v>
      </c>
      <c r="B503" s="196" t="s">
        <v>3928</v>
      </c>
      <c r="C503" s="197" t="s">
        <v>3929</v>
      </c>
      <c r="D503" s="198" t="s">
        <v>2315</v>
      </c>
      <c r="E503" s="196" t="s">
        <v>286</v>
      </c>
      <c r="F503" s="196" t="s">
        <v>3930</v>
      </c>
      <c r="G503" s="199">
        <v>19600.0</v>
      </c>
      <c r="H503" s="200"/>
      <c r="I503" s="200"/>
      <c r="L503" s="6">
        <f t="array" ref="L503">XLOOKUP(E503,INV!A:A,INV!K:K)</f>
        <v>450</v>
      </c>
      <c r="M503" s="127">
        <f t="shared" si="1"/>
        <v>1</v>
      </c>
    </row>
    <row r="504">
      <c r="A504" s="195">
        <v>503.0</v>
      </c>
      <c r="B504" s="196" t="s">
        <v>3535</v>
      </c>
      <c r="C504" s="197" t="s">
        <v>3931</v>
      </c>
      <c r="D504" s="198" t="s">
        <v>3932</v>
      </c>
      <c r="E504" s="196" t="s">
        <v>392</v>
      </c>
      <c r="F504" s="196" t="s">
        <v>3933</v>
      </c>
      <c r="G504" s="199">
        <v>4950.0</v>
      </c>
      <c r="H504" s="200"/>
      <c r="I504" s="200"/>
      <c r="L504" s="6">
        <f t="array" ref="L504">XLOOKUP(E504,INV!A:A,INV!K:K)</f>
        <v>65</v>
      </c>
      <c r="M504" s="127">
        <f t="shared" si="1"/>
        <v>1</v>
      </c>
    </row>
    <row r="505">
      <c r="A505" s="195">
        <v>504.0</v>
      </c>
      <c r="B505" s="196" t="s">
        <v>3535</v>
      </c>
      <c r="C505" s="197" t="s">
        <v>3934</v>
      </c>
      <c r="D505" s="198" t="s">
        <v>3932</v>
      </c>
      <c r="E505" s="196" t="s">
        <v>390</v>
      </c>
      <c r="F505" s="196" t="s">
        <v>3935</v>
      </c>
      <c r="G505" s="199">
        <v>4200.0</v>
      </c>
      <c r="H505" s="200"/>
      <c r="I505" s="200"/>
      <c r="L505" s="6">
        <f t="array" ref="L505">XLOOKUP(E505,INV!A:A,INV!K:K)</f>
        <v>65</v>
      </c>
      <c r="M505" s="127">
        <f t="shared" si="1"/>
        <v>1</v>
      </c>
    </row>
    <row r="506">
      <c r="A506" s="195">
        <v>505.0</v>
      </c>
      <c r="B506" s="196" t="s">
        <v>3535</v>
      </c>
      <c r="C506" s="197" t="s">
        <v>3936</v>
      </c>
      <c r="D506" s="198" t="s">
        <v>3932</v>
      </c>
      <c r="E506" s="196" t="s">
        <v>388</v>
      </c>
      <c r="F506" s="196" t="s">
        <v>3937</v>
      </c>
      <c r="G506" s="199">
        <v>4200.0</v>
      </c>
      <c r="H506" s="200"/>
      <c r="I506" s="200"/>
      <c r="L506" s="6">
        <f t="array" ref="L506">XLOOKUP(E506,INV!A:A,INV!K:K)</f>
        <v>65</v>
      </c>
      <c r="M506" s="127">
        <f t="shared" si="1"/>
        <v>1</v>
      </c>
    </row>
    <row r="507">
      <c r="A507" s="195">
        <v>506.0</v>
      </c>
      <c r="B507" s="196" t="s">
        <v>3307</v>
      </c>
      <c r="C507" s="197" t="s">
        <v>3938</v>
      </c>
      <c r="D507" s="198" t="s">
        <v>3939</v>
      </c>
      <c r="E507" s="196" t="s">
        <v>3940</v>
      </c>
      <c r="F507" s="196"/>
      <c r="G507" s="199">
        <v>170.0</v>
      </c>
      <c r="H507" s="200"/>
      <c r="I507" s="200"/>
      <c r="L507" s="6" t="str">
        <f t="array" ref="L507">XLOOKUP(E507,INV!A:A,INV!K:K)</f>
        <v>#N/A</v>
      </c>
      <c r="M507" s="127" t="str">
        <f t="shared" si="1"/>
        <v>#N/A</v>
      </c>
    </row>
    <row r="508">
      <c r="A508" s="195">
        <v>507.0</v>
      </c>
      <c r="B508" s="196" t="s">
        <v>3142</v>
      </c>
      <c r="C508" s="197" t="s">
        <v>3941</v>
      </c>
      <c r="D508" s="198" t="s">
        <v>3942</v>
      </c>
      <c r="E508" s="196" t="s">
        <v>3943</v>
      </c>
      <c r="F508" s="196"/>
      <c r="G508" s="199">
        <v>1400.0</v>
      </c>
      <c r="H508" s="200"/>
      <c r="I508" s="200"/>
      <c r="L508" s="6" t="str">
        <f t="array" ref="L508">XLOOKUP(E508,INV!A:A,INV!K:K)</f>
        <v>#N/A</v>
      </c>
      <c r="M508" s="127" t="str">
        <f t="shared" si="1"/>
        <v>#N/A</v>
      </c>
    </row>
    <row r="509">
      <c r="A509" s="195">
        <v>508.0</v>
      </c>
      <c r="B509" s="196" t="s">
        <v>3944</v>
      </c>
      <c r="C509" s="197" t="s">
        <v>3945</v>
      </c>
      <c r="D509" s="198" t="s">
        <v>1316</v>
      </c>
      <c r="E509" s="196" t="s">
        <v>1315</v>
      </c>
      <c r="F509" s="196" t="s">
        <v>3946</v>
      </c>
      <c r="G509" s="199">
        <v>100.0</v>
      </c>
      <c r="H509" s="200"/>
      <c r="I509" s="200"/>
      <c r="L509" s="6">
        <f t="array" ref="L509">XLOOKUP(E509,INV!A:A,INV!K:K)</f>
        <v>5</v>
      </c>
      <c r="M509" s="127">
        <f t="shared" si="1"/>
        <v>1</v>
      </c>
    </row>
    <row r="510">
      <c r="A510" s="195">
        <v>509.0</v>
      </c>
      <c r="B510" s="196" t="s">
        <v>3307</v>
      </c>
      <c r="C510" s="197" t="s">
        <v>3947</v>
      </c>
      <c r="D510" s="198" t="s">
        <v>3948</v>
      </c>
      <c r="E510" s="196" t="s">
        <v>3949</v>
      </c>
      <c r="F510" s="196" t="s">
        <v>3950</v>
      </c>
      <c r="G510" s="199">
        <v>360.0</v>
      </c>
      <c r="H510" s="200"/>
      <c r="I510" s="200"/>
      <c r="L510" s="6">
        <f t="array" ref="L510">XLOOKUP(E510,INV!A:A,INV!K:K)</f>
        <v>5</v>
      </c>
      <c r="M510" s="127">
        <f t="shared" si="1"/>
        <v>1</v>
      </c>
    </row>
    <row r="511">
      <c r="A511" s="195">
        <v>510.0</v>
      </c>
      <c r="B511" s="196" t="s">
        <v>3307</v>
      </c>
      <c r="C511" s="197" t="s">
        <v>3951</v>
      </c>
      <c r="D511" s="198" t="s">
        <v>3952</v>
      </c>
      <c r="E511" s="196" t="s">
        <v>3953</v>
      </c>
      <c r="F511" s="196" t="s">
        <v>3954</v>
      </c>
      <c r="G511" s="199">
        <v>340.0</v>
      </c>
      <c r="H511" s="200"/>
      <c r="I511" s="200"/>
      <c r="L511" s="6">
        <f t="array" ref="L511">XLOOKUP(E511,INV!A:A,INV!K:K)</f>
        <v>5</v>
      </c>
      <c r="M511" s="127">
        <f t="shared" si="1"/>
        <v>1</v>
      </c>
    </row>
    <row r="512">
      <c r="A512" s="195">
        <v>511.0</v>
      </c>
      <c r="B512" s="196" t="s">
        <v>3307</v>
      </c>
      <c r="C512" s="197" t="s">
        <v>3955</v>
      </c>
      <c r="D512" s="198" t="s">
        <v>3956</v>
      </c>
      <c r="E512" s="196" t="s">
        <v>3957</v>
      </c>
      <c r="F512" s="196" t="s">
        <v>3958</v>
      </c>
      <c r="G512" s="199">
        <v>360.0</v>
      </c>
      <c r="H512" s="200"/>
      <c r="I512" s="200"/>
      <c r="L512" s="6">
        <f t="array" ref="L512">XLOOKUP(E512,INV!A:A,INV!K:K)</f>
        <v>5</v>
      </c>
      <c r="M512" s="127">
        <f t="shared" si="1"/>
        <v>1</v>
      </c>
    </row>
    <row r="513">
      <c r="A513" s="195">
        <v>512.0</v>
      </c>
      <c r="B513" s="196" t="s">
        <v>3307</v>
      </c>
      <c r="C513" s="197" t="s">
        <v>3959</v>
      </c>
      <c r="D513" s="198" t="s">
        <v>3960</v>
      </c>
      <c r="E513" s="196" t="s">
        <v>3961</v>
      </c>
      <c r="F513" s="196" t="s">
        <v>3962</v>
      </c>
      <c r="G513" s="199">
        <v>230.0</v>
      </c>
      <c r="H513" s="200"/>
      <c r="I513" s="200"/>
      <c r="L513" s="6">
        <f t="array" ref="L513">XLOOKUP(E513,INV!A:A,INV!K:K)</f>
        <v>3</v>
      </c>
      <c r="M513" s="127">
        <f t="shared" si="1"/>
        <v>1</v>
      </c>
    </row>
    <row r="514">
      <c r="A514" s="195">
        <v>513.0</v>
      </c>
      <c r="B514" s="196" t="s">
        <v>3307</v>
      </c>
      <c r="C514" s="197" t="s">
        <v>3963</v>
      </c>
      <c r="D514" s="198" t="s">
        <v>3960</v>
      </c>
      <c r="E514" s="196" t="s">
        <v>3964</v>
      </c>
      <c r="F514" s="196" t="s">
        <v>3965</v>
      </c>
      <c r="G514" s="199">
        <v>280.0</v>
      </c>
      <c r="H514" s="200"/>
      <c r="I514" s="200"/>
      <c r="L514" s="6">
        <f t="array" ref="L514">XLOOKUP(E514,INV!A:A,INV!K:K)</f>
        <v>3</v>
      </c>
      <c r="M514" s="127">
        <f t="shared" si="1"/>
        <v>1</v>
      </c>
    </row>
    <row r="515">
      <c r="A515" s="195">
        <v>514.0</v>
      </c>
      <c r="B515" s="196" t="s">
        <v>2368</v>
      </c>
      <c r="C515" s="197" t="s">
        <v>3966</v>
      </c>
      <c r="D515" s="198" t="s">
        <v>1334</v>
      </c>
      <c r="E515" s="196" t="s">
        <v>334</v>
      </c>
      <c r="F515" s="196" t="s">
        <v>3967</v>
      </c>
      <c r="G515" s="199">
        <v>70.0</v>
      </c>
      <c r="H515" s="200"/>
      <c r="I515" s="200"/>
      <c r="L515" s="6">
        <f t="array" ref="L515">XLOOKUP(E515,INV!A:A,INV!K:K)</f>
        <v>10</v>
      </c>
      <c r="M515" s="127">
        <f t="shared" si="1"/>
        <v>1</v>
      </c>
    </row>
    <row r="516">
      <c r="A516" s="195">
        <v>515.0</v>
      </c>
      <c r="B516" s="196" t="s">
        <v>3153</v>
      </c>
      <c r="C516" s="197" t="s">
        <v>3968</v>
      </c>
      <c r="D516" s="198" t="s">
        <v>3969</v>
      </c>
      <c r="E516" s="196" t="s">
        <v>3970</v>
      </c>
      <c r="F516" s="196"/>
      <c r="G516" s="199">
        <v>7400.0</v>
      </c>
      <c r="H516" s="200"/>
      <c r="I516" s="200"/>
      <c r="L516" s="6" t="str">
        <f t="array" ref="L516">XLOOKUP(E516,INV!A:A,INV!K:K)</f>
        <v>#N/A</v>
      </c>
      <c r="M516" s="127" t="str">
        <f t="shared" si="1"/>
        <v>#N/A</v>
      </c>
    </row>
    <row r="517">
      <c r="A517" s="195">
        <v>516.0</v>
      </c>
      <c r="B517" s="196" t="s">
        <v>3971</v>
      </c>
      <c r="C517" s="203" t="s">
        <v>3972</v>
      </c>
      <c r="D517" s="198" t="s">
        <v>3973</v>
      </c>
      <c r="E517" s="196" t="s">
        <v>3974</v>
      </c>
      <c r="F517" s="196"/>
      <c r="G517" s="199">
        <v>350.0</v>
      </c>
      <c r="H517" s="200"/>
      <c r="I517" s="200"/>
      <c r="L517" s="6" t="str">
        <f t="array" ref="L517">XLOOKUP(E517,INV!A:A,INV!K:K)</f>
        <v>#N/A</v>
      </c>
      <c r="M517" s="127" t="str">
        <f t="shared" si="1"/>
        <v>#N/A</v>
      </c>
    </row>
    <row r="518">
      <c r="A518" s="195">
        <v>517.0</v>
      </c>
      <c r="B518" s="196" t="s">
        <v>3975</v>
      </c>
      <c r="C518" s="197" t="s">
        <v>3976</v>
      </c>
      <c r="D518" s="198" t="s">
        <v>3977</v>
      </c>
      <c r="E518" s="196" t="s">
        <v>3978</v>
      </c>
      <c r="F518" s="196"/>
      <c r="G518" s="199">
        <v>470.0</v>
      </c>
      <c r="H518" s="200"/>
      <c r="I518" s="200"/>
      <c r="L518" s="6" t="str">
        <f t="array" ref="L518">XLOOKUP(E518,INV!A:A,INV!K:K)</f>
        <v>#N/A</v>
      </c>
      <c r="M518" s="127" t="str">
        <f t="shared" si="1"/>
        <v>#N/A</v>
      </c>
    </row>
    <row r="519">
      <c r="A519" s="195">
        <v>518.0</v>
      </c>
      <c r="B519" s="196" t="s">
        <v>3067</v>
      </c>
      <c r="C519" s="197" t="s">
        <v>3979</v>
      </c>
      <c r="D519" s="198" t="s">
        <v>3980</v>
      </c>
      <c r="E519" s="196" t="s">
        <v>3981</v>
      </c>
      <c r="F519" s="196"/>
      <c r="G519" s="199">
        <v>280.0</v>
      </c>
      <c r="H519" s="200"/>
      <c r="I519" s="200"/>
      <c r="L519" s="6" t="str">
        <f t="array" ref="L519">XLOOKUP(E519,INV!A:A,INV!K:K)</f>
        <v>#N/A</v>
      </c>
      <c r="M519" s="127" t="str">
        <f t="shared" si="1"/>
        <v>#N/A</v>
      </c>
    </row>
    <row r="520">
      <c r="A520" s="195">
        <v>519.0</v>
      </c>
      <c r="B520" s="196" t="s">
        <v>3067</v>
      </c>
      <c r="C520" s="197" t="s">
        <v>3982</v>
      </c>
      <c r="D520" s="198" t="s">
        <v>3983</v>
      </c>
      <c r="E520" s="196" t="s">
        <v>3984</v>
      </c>
      <c r="F520" s="196"/>
      <c r="G520" s="199">
        <v>300.0</v>
      </c>
      <c r="H520" s="200"/>
      <c r="I520" s="200"/>
      <c r="L520" s="6" t="str">
        <f t="array" ref="L520">XLOOKUP(E520,INV!A:A,INV!K:K)</f>
        <v>#N/A</v>
      </c>
      <c r="M520" s="127" t="str">
        <f t="shared" si="1"/>
        <v>#N/A</v>
      </c>
    </row>
    <row r="521">
      <c r="A521" s="195">
        <v>520.0</v>
      </c>
      <c r="B521" s="196" t="s">
        <v>3985</v>
      </c>
      <c r="C521" s="197" t="s">
        <v>3986</v>
      </c>
      <c r="D521" s="198" t="s">
        <v>3987</v>
      </c>
      <c r="E521" s="196" t="s">
        <v>3988</v>
      </c>
      <c r="F521" s="196"/>
      <c r="G521" s="199">
        <v>1220.0</v>
      </c>
      <c r="H521" s="200"/>
      <c r="I521" s="200"/>
      <c r="L521" s="6" t="str">
        <f t="array" ref="L521">XLOOKUP(E521,INV!A:A,INV!K:K)</f>
        <v>#N/A</v>
      </c>
      <c r="M521" s="127" t="str">
        <f t="shared" si="1"/>
        <v>#N/A</v>
      </c>
    </row>
    <row r="522">
      <c r="A522" s="195">
        <v>521.0</v>
      </c>
      <c r="B522" s="196" t="s">
        <v>3985</v>
      </c>
      <c r="C522" s="197" t="s">
        <v>3989</v>
      </c>
      <c r="D522" s="198" t="s">
        <v>3987</v>
      </c>
      <c r="E522" s="196" t="s">
        <v>3990</v>
      </c>
      <c r="F522" s="196"/>
      <c r="G522" s="199">
        <v>1220.0</v>
      </c>
      <c r="H522" s="200"/>
      <c r="I522" s="200"/>
      <c r="L522" s="6" t="str">
        <f t="array" ref="L522">XLOOKUP(E522,INV!A:A,INV!K:K)</f>
        <v>#N/A</v>
      </c>
      <c r="M522" s="127" t="str">
        <f t="shared" si="1"/>
        <v>#N/A</v>
      </c>
    </row>
    <row r="523">
      <c r="A523" s="195">
        <v>522.0</v>
      </c>
      <c r="B523" s="196" t="s">
        <v>3985</v>
      </c>
      <c r="C523" s="197" t="s">
        <v>3991</v>
      </c>
      <c r="D523" s="198" t="s">
        <v>3987</v>
      </c>
      <c r="E523" s="196" t="s">
        <v>3992</v>
      </c>
      <c r="F523" s="196"/>
      <c r="G523" s="199">
        <v>1220.0</v>
      </c>
      <c r="H523" s="200"/>
      <c r="I523" s="200"/>
      <c r="L523" s="6" t="str">
        <f t="array" ref="L523">XLOOKUP(E523,INV!A:A,INV!K:K)</f>
        <v>#N/A</v>
      </c>
      <c r="M523" s="127" t="str">
        <f t="shared" si="1"/>
        <v>#N/A</v>
      </c>
    </row>
    <row r="524">
      <c r="A524" s="195">
        <v>523.0</v>
      </c>
      <c r="B524" s="196" t="s">
        <v>3985</v>
      </c>
      <c r="C524" s="197" t="s">
        <v>3993</v>
      </c>
      <c r="D524" s="198" t="s">
        <v>3987</v>
      </c>
      <c r="E524" s="196" t="s">
        <v>3994</v>
      </c>
      <c r="F524" s="196"/>
      <c r="G524" s="199">
        <v>1220.0</v>
      </c>
      <c r="H524" s="200"/>
      <c r="I524" s="200"/>
      <c r="L524" s="6" t="str">
        <f t="array" ref="L524">XLOOKUP(E524,INV!A:A,INV!K:K)</f>
        <v>#N/A</v>
      </c>
      <c r="M524" s="127" t="str">
        <f t="shared" si="1"/>
        <v>#N/A</v>
      </c>
    </row>
    <row r="525">
      <c r="A525" s="195">
        <v>524.0</v>
      </c>
      <c r="B525" s="196" t="s">
        <v>3985</v>
      </c>
      <c r="C525" s="197" t="s">
        <v>3995</v>
      </c>
      <c r="D525" s="198" t="s">
        <v>3987</v>
      </c>
      <c r="E525" s="196" t="s">
        <v>3996</v>
      </c>
      <c r="F525" s="196"/>
      <c r="G525" s="199">
        <v>1220.0</v>
      </c>
      <c r="H525" s="200"/>
      <c r="I525" s="200"/>
      <c r="L525" s="6" t="str">
        <f t="array" ref="L525">XLOOKUP(E525,INV!A:A,INV!K:K)</f>
        <v>#N/A</v>
      </c>
      <c r="M525" s="127" t="str">
        <f t="shared" si="1"/>
        <v>#N/A</v>
      </c>
    </row>
    <row r="526">
      <c r="A526" s="195">
        <v>525.0</v>
      </c>
      <c r="B526" s="196" t="s">
        <v>3985</v>
      </c>
      <c r="C526" s="197" t="s">
        <v>3997</v>
      </c>
      <c r="D526" s="198" t="s">
        <v>3998</v>
      </c>
      <c r="E526" s="196" t="s">
        <v>3999</v>
      </c>
      <c r="F526" s="196"/>
      <c r="G526" s="199">
        <v>1220.0</v>
      </c>
      <c r="H526" s="200"/>
      <c r="I526" s="200"/>
      <c r="L526" s="6" t="str">
        <f t="array" ref="L526">XLOOKUP(E526,INV!A:A,INV!K:K)</f>
        <v>#N/A</v>
      </c>
      <c r="M526" s="127" t="str">
        <f t="shared" si="1"/>
        <v>#N/A</v>
      </c>
    </row>
    <row r="527">
      <c r="A527" s="195">
        <v>526.0</v>
      </c>
      <c r="B527" s="196" t="s">
        <v>3985</v>
      </c>
      <c r="C527" s="197" t="s">
        <v>4000</v>
      </c>
      <c r="D527" s="198" t="s">
        <v>3998</v>
      </c>
      <c r="E527" s="196" t="s">
        <v>4001</v>
      </c>
      <c r="F527" s="196"/>
      <c r="G527" s="199">
        <v>1220.0</v>
      </c>
      <c r="H527" s="200"/>
      <c r="I527" s="200"/>
      <c r="L527" s="6" t="str">
        <f t="array" ref="L527">XLOOKUP(E527,INV!A:A,INV!K:K)</f>
        <v>#N/A</v>
      </c>
      <c r="M527" s="127" t="str">
        <f t="shared" si="1"/>
        <v>#N/A</v>
      </c>
    </row>
    <row r="528">
      <c r="A528" s="195">
        <v>527.0</v>
      </c>
      <c r="B528" s="196" t="s">
        <v>3985</v>
      </c>
      <c r="C528" s="197" t="s">
        <v>4002</v>
      </c>
      <c r="D528" s="198" t="s">
        <v>3998</v>
      </c>
      <c r="E528" s="196" t="s">
        <v>4003</v>
      </c>
      <c r="F528" s="196"/>
      <c r="G528" s="199">
        <v>1220.0</v>
      </c>
      <c r="H528" s="200"/>
      <c r="I528" s="200"/>
      <c r="L528" s="6" t="str">
        <f t="array" ref="L528">XLOOKUP(E528,INV!A:A,INV!K:K)</f>
        <v>#N/A</v>
      </c>
      <c r="M528" s="127" t="str">
        <f t="shared" si="1"/>
        <v>#N/A</v>
      </c>
    </row>
    <row r="529">
      <c r="A529" s="195">
        <v>528.0</v>
      </c>
      <c r="B529" s="196" t="s">
        <v>3985</v>
      </c>
      <c r="C529" s="197" t="s">
        <v>4004</v>
      </c>
      <c r="D529" s="198" t="s">
        <v>3998</v>
      </c>
      <c r="E529" s="196" t="s">
        <v>4005</v>
      </c>
      <c r="F529" s="196"/>
      <c r="G529" s="199">
        <v>1220.0</v>
      </c>
      <c r="H529" s="200"/>
      <c r="I529" s="200"/>
      <c r="L529" s="6" t="str">
        <f t="array" ref="L529">XLOOKUP(E529,INV!A:A,INV!K:K)</f>
        <v>#N/A</v>
      </c>
      <c r="M529" s="127" t="str">
        <f t="shared" si="1"/>
        <v>#N/A</v>
      </c>
    </row>
    <row r="530">
      <c r="A530" s="195">
        <v>529.0</v>
      </c>
      <c r="B530" s="196" t="s">
        <v>4006</v>
      </c>
      <c r="C530" s="197" t="s">
        <v>4007</v>
      </c>
      <c r="D530" s="198" t="s">
        <v>4008</v>
      </c>
      <c r="E530" s="196" t="s">
        <v>4009</v>
      </c>
      <c r="F530" s="196"/>
      <c r="G530" s="199">
        <v>19000.0</v>
      </c>
      <c r="H530" s="200"/>
      <c r="I530" s="200"/>
      <c r="L530" s="6" t="str">
        <f t="array" ref="L530">XLOOKUP(E530,INV!A:A,INV!K:K)</f>
        <v>#N/A</v>
      </c>
      <c r="M530" s="127" t="str">
        <f t="shared" si="1"/>
        <v>#N/A</v>
      </c>
    </row>
    <row r="531">
      <c r="A531" s="195">
        <v>530.0</v>
      </c>
      <c r="B531" s="196" t="s">
        <v>4006</v>
      </c>
      <c r="C531" s="197" t="s">
        <v>4010</v>
      </c>
      <c r="D531" s="198" t="s">
        <v>4008</v>
      </c>
      <c r="E531" s="196" t="s">
        <v>4011</v>
      </c>
      <c r="F531" s="196"/>
      <c r="G531" s="199">
        <v>12000.0</v>
      </c>
      <c r="H531" s="200"/>
      <c r="I531" s="200"/>
      <c r="L531" s="6" t="str">
        <f t="array" ref="L531">XLOOKUP(E531,INV!A:A,INV!K:K)</f>
        <v>#N/A</v>
      </c>
      <c r="M531" s="127" t="str">
        <f t="shared" si="1"/>
        <v>#N/A</v>
      </c>
    </row>
    <row r="532">
      <c r="A532" s="195">
        <v>531.0</v>
      </c>
      <c r="B532" s="196" t="s">
        <v>4006</v>
      </c>
      <c r="C532" s="197" t="s">
        <v>4012</v>
      </c>
      <c r="D532" s="198" t="s">
        <v>4008</v>
      </c>
      <c r="E532" s="196" t="s">
        <v>4013</v>
      </c>
      <c r="F532" s="196"/>
      <c r="G532" s="199">
        <v>7500.0</v>
      </c>
      <c r="H532" s="200"/>
      <c r="I532" s="200"/>
      <c r="L532" s="6" t="str">
        <f t="array" ref="L532">XLOOKUP(E532,INV!A:A,INV!K:K)</f>
        <v>#N/A</v>
      </c>
      <c r="M532" s="127" t="str">
        <f t="shared" si="1"/>
        <v>#N/A</v>
      </c>
    </row>
    <row r="533">
      <c r="A533" s="195">
        <v>532.0</v>
      </c>
      <c r="B533" s="196" t="s">
        <v>3153</v>
      </c>
      <c r="C533" s="197" t="s">
        <v>4014</v>
      </c>
      <c r="D533" s="198" t="s">
        <v>2169</v>
      </c>
      <c r="E533" s="196" t="s">
        <v>749</v>
      </c>
      <c r="F533" s="196" t="s">
        <v>4015</v>
      </c>
      <c r="G533" s="199">
        <v>180.0</v>
      </c>
      <c r="H533" s="200"/>
      <c r="I533" s="200"/>
      <c r="L533" s="6">
        <f t="array" ref="L533">XLOOKUP(E533,INV!A:A,INV!K:K)</f>
        <v>9</v>
      </c>
      <c r="M533" s="127">
        <f t="shared" si="1"/>
        <v>1</v>
      </c>
    </row>
    <row r="534">
      <c r="A534" s="195">
        <v>533.0</v>
      </c>
      <c r="B534" s="196" t="s">
        <v>3515</v>
      </c>
      <c r="C534" s="197" t="s">
        <v>4016</v>
      </c>
      <c r="D534" s="198" t="s">
        <v>4017</v>
      </c>
      <c r="E534" s="196" t="s">
        <v>259</v>
      </c>
      <c r="F534" s="196" t="s">
        <v>4018</v>
      </c>
      <c r="G534" s="199">
        <v>570.0</v>
      </c>
      <c r="H534" s="200"/>
      <c r="I534" s="200"/>
      <c r="L534" s="6">
        <f t="array" ref="L534">XLOOKUP(E534,INV!A:A,INV!K:K)</f>
        <v>30</v>
      </c>
      <c r="M534" s="127">
        <f t="shared" si="1"/>
        <v>1</v>
      </c>
    </row>
    <row r="535">
      <c r="A535" s="195">
        <v>534.0</v>
      </c>
      <c r="B535" s="196" t="s">
        <v>3301</v>
      </c>
      <c r="C535" s="197" t="s">
        <v>4019</v>
      </c>
      <c r="D535" s="198" t="s">
        <v>4020</v>
      </c>
      <c r="E535" s="196" t="s">
        <v>4021</v>
      </c>
      <c r="F535" s="196"/>
      <c r="G535" s="199">
        <v>95.0</v>
      </c>
      <c r="H535" s="200"/>
      <c r="I535" s="200"/>
      <c r="L535" s="6" t="str">
        <f t="array" ref="L535">XLOOKUP(E535,INV!A:A,INV!K:K)</f>
        <v>#N/A</v>
      </c>
      <c r="M535" s="127" t="str">
        <f t="shared" si="1"/>
        <v>#N/A</v>
      </c>
    </row>
    <row r="536">
      <c r="A536" s="195">
        <v>535.0</v>
      </c>
      <c r="B536" s="196" t="s">
        <v>4022</v>
      </c>
      <c r="C536" s="197" t="s">
        <v>4023</v>
      </c>
      <c r="D536" s="198" t="s">
        <v>4024</v>
      </c>
      <c r="E536" s="196" t="s">
        <v>4025</v>
      </c>
      <c r="F536" s="196"/>
      <c r="G536" s="199">
        <v>164000.0</v>
      </c>
      <c r="H536" s="200"/>
      <c r="I536" s="200"/>
      <c r="L536" s="6" t="str">
        <f t="array" ref="L536">XLOOKUP(E536,INV!A:A,INV!K:K)</f>
        <v>#N/A</v>
      </c>
      <c r="M536" s="127" t="str">
        <f t="shared" si="1"/>
        <v>#N/A</v>
      </c>
    </row>
    <row r="537">
      <c r="A537" s="195">
        <v>536.0</v>
      </c>
      <c r="B537" s="196" t="s">
        <v>4026</v>
      </c>
      <c r="C537" s="197" t="s">
        <v>4027</v>
      </c>
      <c r="D537" s="198" t="s">
        <v>4028</v>
      </c>
      <c r="E537" s="196" t="s">
        <v>276</v>
      </c>
      <c r="F537" s="196" t="s">
        <v>4029</v>
      </c>
      <c r="G537" s="199">
        <v>468700.0</v>
      </c>
      <c r="H537" s="200"/>
      <c r="I537" s="200"/>
      <c r="L537" s="63">
        <f t="array" ref="L537">XLOOKUP(E537,INV!A:A,INV!K:K)</f>
        <v>10000</v>
      </c>
      <c r="M537" s="127">
        <f t="shared" si="1"/>
        <v>1</v>
      </c>
    </row>
    <row r="538">
      <c r="A538" s="195">
        <v>537.0</v>
      </c>
      <c r="B538" s="196" t="s">
        <v>3563</v>
      </c>
      <c r="C538" s="197" t="s">
        <v>4030</v>
      </c>
      <c r="D538" s="198" t="s">
        <v>4031</v>
      </c>
      <c r="E538" s="196" t="s">
        <v>4032</v>
      </c>
      <c r="F538" s="196"/>
      <c r="G538" s="199">
        <v>1686.0</v>
      </c>
      <c r="H538" s="200"/>
      <c r="I538" s="200"/>
      <c r="L538" s="6" t="str">
        <f t="array" ref="L538">XLOOKUP(E538,INV!A:A,INV!K:K)</f>
        <v>#N/A</v>
      </c>
      <c r="M538" s="127" t="str">
        <f t="shared" si="1"/>
        <v>#N/A</v>
      </c>
    </row>
    <row r="539">
      <c r="A539" s="195">
        <v>538.0</v>
      </c>
      <c r="B539" s="196" t="s">
        <v>3611</v>
      </c>
      <c r="C539" s="197" t="s">
        <v>4033</v>
      </c>
      <c r="D539" s="198" t="s">
        <v>478</v>
      </c>
      <c r="E539" s="196" t="s">
        <v>479</v>
      </c>
      <c r="F539" s="196" t="s">
        <v>4034</v>
      </c>
      <c r="G539" s="199">
        <v>2100.0</v>
      </c>
      <c r="H539" s="200"/>
      <c r="I539" s="200"/>
      <c r="L539" s="6">
        <f t="array" ref="L539">XLOOKUP(E539,INV!A:A,INV!K:K)</f>
        <v>50</v>
      </c>
      <c r="M539" s="127">
        <f t="shared" si="1"/>
        <v>1</v>
      </c>
    </row>
    <row r="540">
      <c r="A540" s="195">
        <v>539.0</v>
      </c>
      <c r="B540" s="196" t="s">
        <v>3293</v>
      </c>
      <c r="C540" s="197" t="s">
        <v>4035</v>
      </c>
      <c r="D540" s="198" t="s">
        <v>174</v>
      </c>
      <c r="E540" s="196" t="s">
        <v>175</v>
      </c>
      <c r="F540" s="196" t="s">
        <v>4036</v>
      </c>
      <c r="G540" s="199">
        <v>200.0</v>
      </c>
      <c r="H540" s="200"/>
      <c r="I540" s="200"/>
      <c r="L540" s="6">
        <f t="array" ref="L540">XLOOKUP(E540,INV!A:A,INV!K:K)</f>
        <v>9</v>
      </c>
      <c r="M540" s="127">
        <f t="shared" si="1"/>
        <v>1</v>
      </c>
    </row>
    <row r="541">
      <c r="A541" s="195">
        <v>540.0</v>
      </c>
      <c r="B541" s="196" t="s">
        <v>3683</v>
      </c>
      <c r="C541" s="197" t="s">
        <v>4037</v>
      </c>
      <c r="D541" s="198" t="s">
        <v>4038</v>
      </c>
      <c r="E541" s="196" t="s">
        <v>4039</v>
      </c>
      <c r="F541" s="196"/>
      <c r="G541" s="199">
        <v>45.0</v>
      </c>
      <c r="H541" s="200"/>
      <c r="I541" s="200"/>
      <c r="L541" s="6" t="str">
        <f t="array" ref="L541">XLOOKUP(E541,INV!A:A,INV!K:K)</f>
        <v>#N/A</v>
      </c>
      <c r="M541" s="127" t="str">
        <f t="shared" si="1"/>
        <v>#N/A</v>
      </c>
    </row>
    <row r="542">
      <c r="A542" s="195">
        <v>541.0</v>
      </c>
      <c r="B542" s="196" t="s">
        <v>3683</v>
      </c>
      <c r="C542" s="197" t="s">
        <v>4040</v>
      </c>
      <c r="D542" s="198" t="s">
        <v>4041</v>
      </c>
      <c r="E542" s="196" t="s">
        <v>4042</v>
      </c>
      <c r="F542" s="196"/>
      <c r="G542" s="199">
        <v>45.0</v>
      </c>
      <c r="H542" s="200"/>
      <c r="I542" s="200"/>
      <c r="L542" s="6" t="str">
        <f t="array" ref="L542">XLOOKUP(E542,INV!A:A,INV!K:K)</f>
        <v>#N/A</v>
      </c>
      <c r="M542" s="127" t="str">
        <f t="shared" si="1"/>
        <v>#N/A</v>
      </c>
    </row>
    <row r="543">
      <c r="A543" s="195">
        <v>542.0</v>
      </c>
      <c r="B543" s="196" t="s">
        <v>3683</v>
      </c>
      <c r="C543" s="197" t="s">
        <v>4043</v>
      </c>
      <c r="D543" s="198" t="s">
        <v>4044</v>
      </c>
      <c r="E543" s="196" t="s">
        <v>4045</v>
      </c>
      <c r="F543" s="196" t="s">
        <v>4046</v>
      </c>
      <c r="G543" s="199">
        <v>45.0</v>
      </c>
      <c r="H543" s="200"/>
      <c r="I543" s="200"/>
      <c r="L543" s="6">
        <f t="array" ref="L543">XLOOKUP(E543,INV!A:A,INV!K:K)</f>
        <v>3</v>
      </c>
      <c r="M543" s="127">
        <f t="shared" si="1"/>
        <v>1</v>
      </c>
    </row>
    <row r="544">
      <c r="A544" s="195">
        <v>543.0</v>
      </c>
      <c r="B544" s="196" t="s">
        <v>3727</v>
      </c>
      <c r="C544" s="197" t="s">
        <v>4047</v>
      </c>
      <c r="D544" s="198" t="s">
        <v>4048</v>
      </c>
      <c r="E544" s="196" t="s">
        <v>269</v>
      </c>
      <c r="F544" s="196" t="s">
        <v>4049</v>
      </c>
      <c r="G544" s="199">
        <v>3000.0</v>
      </c>
      <c r="H544" s="200"/>
      <c r="I544" s="200"/>
      <c r="L544" s="6">
        <f t="array" ref="L544">XLOOKUP(E544,INV!A:A,INV!K:K)</f>
        <v>185</v>
      </c>
      <c r="M544" s="127">
        <f t="shared" si="1"/>
        <v>1</v>
      </c>
    </row>
    <row r="545">
      <c r="A545" s="195">
        <v>544.0</v>
      </c>
      <c r="B545" s="196" t="s">
        <v>4050</v>
      </c>
      <c r="C545" s="197" t="s">
        <v>4051</v>
      </c>
      <c r="D545" s="198" t="s">
        <v>4052</v>
      </c>
      <c r="E545" s="196" t="s">
        <v>4053</v>
      </c>
      <c r="F545" s="196"/>
      <c r="G545" s="199">
        <v>340.0</v>
      </c>
      <c r="H545" s="200"/>
      <c r="I545" s="200"/>
      <c r="L545" s="6" t="str">
        <f t="array" ref="L545">XLOOKUP(E545,INV!A:A,INV!K:K)</f>
        <v>#N/A</v>
      </c>
      <c r="M545" s="127" t="str">
        <f t="shared" si="1"/>
        <v>#N/A</v>
      </c>
    </row>
    <row r="546">
      <c r="A546" s="195">
        <v>545.0</v>
      </c>
      <c r="B546" s="196" t="s">
        <v>4054</v>
      </c>
      <c r="C546" s="197" t="s">
        <v>4055</v>
      </c>
      <c r="D546" s="198" t="s">
        <v>4056</v>
      </c>
      <c r="E546" s="196" t="s">
        <v>13</v>
      </c>
      <c r="F546" s="196" t="s">
        <v>4057</v>
      </c>
      <c r="G546" s="199">
        <v>1200.0</v>
      </c>
      <c r="H546" s="200"/>
      <c r="I546" s="200"/>
      <c r="L546" s="6">
        <f t="array" ref="L546">XLOOKUP(E546,INV!A:A,INV!K:K)</f>
        <v>35</v>
      </c>
      <c r="M546" s="127">
        <f t="shared" si="1"/>
        <v>1</v>
      </c>
    </row>
    <row r="547">
      <c r="A547" s="195">
        <v>546.0</v>
      </c>
      <c r="B547" s="196" t="s">
        <v>4054</v>
      </c>
      <c r="C547" s="197" t="s">
        <v>4058</v>
      </c>
      <c r="D547" s="198" t="s">
        <v>4056</v>
      </c>
      <c r="E547" s="196" t="s">
        <v>309</v>
      </c>
      <c r="F547" s="196" t="s">
        <v>4059</v>
      </c>
      <c r="G547" s="199">
        <v>1200.0</v>
      </c>
      <c r="H547" s="200"/>
      <c r="I547" s="200"/>
      <c r="L547" s="6">
        <f t="array" ref="L547">XLOOKUP(E547,INV!A:A,INV!K:K)</f>
        <v>40</v>
      </c>
      <c r="M547" s="127">
        <f t="shared" si="1"/>
        <v>1</v>
      </c>
    </row>
    <row r="548">
      <c r="A548" s="195">
        <v>547.0</v>
      </c>
      <c r="B548" s="196" t="s">
        <v>4054</v>
      </c>
      <c r="C548" s="197" t="s">
        <v>4060</v>
      </c>
      <c r="D548" s="198" t="s">
        <v>4056</v>
      </c>
      <c r="E548" s="196" t="s">
        <v>306</v>
      </c>
      <c r="F548" s="196" t="s">
        <v>4061</v>
      </c>
      <c r="G548" s="199">
        <v>1200.0</v>
      </c>
      <c r="H548" s="200"/>
      <c r="I548" s="200"/>
      <c r="L548" s="6">
        <f t="array" ref="L548">XLOOKUP(E548,INV!A:A,INV!K:K)</f>
        <v>45</v>
      </c>
      <c r="M548" s="127">
        <f t="shared" si="1"/>
        <v>1</v>
      </c>
    </row>
    <row r="549">
      <c r="A549" s="195">
        <v>548.0</v>
      </c>
      <c r="B549" s="196" t="s">
        <v>4054</v>
      </c>
      <c r="C549" s="197" t="s">
        <v>4062</v>
      </c>
      <c r="D549" s="198" t="s">
        <v>4056</v>
      </c>
      <c r="E549" s="196" t="s">
        <v>302</v>
      </c>
      <c r="F549" s="196" t="s">
        <v>4063</v>
      </c>
      <c r="G549" s="199">
        <v>1500.0</v>
      </c>
      <c r="H549" s="200"/>
      <c r="I549" s="200"/>
      <c r="L549" s="6">
        <f t="array" ref="L549">XLOOKUP(E549,INV!A:A,INV!K:K)</f>
        <v>50</v>
      </c>
      <c r="M549" s="127">
        <f t="shared" si="1"/>
        <v>1</v>
      </c>
    </row>
    <row r="550">
      <c r="A550" s="195">
        <v>549.0</v>
      </c>
      <c r="B550" s="196" t="s">
        <v>4064</v>
      </c>
      <c r="C550" s="197" t="s">
        <v>4065</v>
      </c>
      <c r="D550" s="198" t="s">
        <v>4066</v>
      </c>
      <c r="E550" s="196" t="s">
        <v>4067</v>
      </c>
      <c r="F550" s="196" t="s">
        <v>4068</v>
      </c>
      <c r="G550" s="199">
        <v>1455.0</v>
      </c>
      <c r="H550" s="200"/>
      <c r="I550" s="200"/>
      <c r="L550" s="6">
        <f t="array" ref="L550">XLOOKUP(E550,INV!A:A,INV!K:K)</f>
        <v>25</v>
      </c>
      <c r="M550" s="127">
        <f t="shared" si="1"/>
        <v>1</v>
      </c>
    </row>
    <row r="551">
      <c r="A551" s="195">
        <v>550.0</v>
      </c>
      <c r="B551" s="196" t="s">
        <v>4064</v>
      </c>
      <c r="C551" s="197" t="s">
        <v>4069</v>
      </c>
      <c r="D551" s="198" t="s">
        <v>4070</v>
      </c>
      <c r="E551" s="196" t="s">
        <v>4071</v>
      </c>
      <c r="F551" s="196" t="s">
        <v>4072</v>
      </c>
      <c r="G551" s="199">
        <v>1455.0</v>
      </c>
      <c r="H551" s="200"/>
      <c r="I551" s="200"/>
      <c r="L551" s="6">
        <f t="array" ref="L551">XLOOKUP(E551,INV!A:A,INV!K:K)</f>
        <v>25</v>
      </c>
      <c r="M551" s="127">
        <f t="shared" si="1"/>
        <v>1</v>
      </c>
    </row>
    <row r="552">
      <c r="A552" s="195">
        <v>551.0</v>
      </c>
      <c r="B552" s="196" t="s">
        <v>3547</v>
      </c>
      <c r="C552" s="197" t="s">
        <v>4073</v>
      </c>
      <c r="D552" s="198" t="s">
        <v>4074</v>
      </c>
      <c r="E552" s="196" t="s">
        <v>4075</v>
      </c>
      <c r="F552" s="196" t="s">
        <v>4076</v>
      </c>
      <c r="G552" s="199">
        <v>290.0</v>
      </c>
      <c r="H552" s="200"/>
      <c r="I552" s="200"/>
      <c r="L552" s="6">
        <f t="array" ref="L552">XLOOKUP(E552,INV!A:A,INV!K:K)</f>
        <v>8</v>
      </c>
      <c r="M552" s="127">
        <f t="shared" si="1"/>
        <v>1</v>
      </c>
    </row>
    <row r="553">
      <c r="A553" s="195">
        <v>552.0</v>
      </c>
      <c r="B553" s="196" t="s">
        <v>4077</v>
      </c>
      <c r="C553" s="197" t="s">
        <v>4078</v>
      </c>
      <c r="D553" s="198" t="s">
        <v>4079</v>
      </c>
      <c r="E553" s="196" t="s">
        <v>1132</v>
      </c>
      <c r="F553" s="196" t="s">
        <v>4080</v>
      </c>
      <c r="G553" s="199">
        <v>800.0</v>
      </c>
      <c r="H553" s="200"/>
      <c r="I553" s="200"/>
      <c r="L553" s="6">
        <f t="array" ref="L553">XLOOKUP(E553,INV!A:A,INV!K:K)</f>
        <v>26</v>
      </c>
      <c r="M553" s="127">
        <f t="shared" si="1"/>
        <v>1</v>
      </c>
    </row>
    <row r="554">
      <c r="A554" s="195">
        <v>553.0</v>
      </c>
      <c r="B554" s="196" t="s">
        <v>4077</v>
      </c>
      <c r="C554" s="197" t="s">
        <v>4081</v>
      </c>
      <c r="D554" s="198" t="s">
        <v>4079</v>
      </c>
      <c r="E554" s="196" t="s">
        <v>1134</v>
      </c>
      <c r="F554" s="196" t="s">
        <v>4082</v>
      </c>
      <c r="G554" s="199">
        <v>800.0</v>
      </c>
      <c r="H554" s="200"/>
      <c r="I554" s="200"/>
      <c r="L554" s="6">
        <f t="array" ref="L554">XLOOKUP(E554,INV!A:A,INV!K:K)</f>
        <v>26</v>
      </c>
      <c r="M554" s="127">
        <f t="shared" si="1"/>
        <v>1</v>
      </c>
    </row>
    <row r="555">
      <c r="A555" s="195">
        <v>554.0</v>
      </c>
      <c r="B555" s="196" t="s">
        <v>4077</v>
      </c>
      <c r="C555" s="197" t="s">
        <v>4083</v>
      </c>
      <c r="D555" s="198" t="s">
        <v>4079</v>
      </c>
      <c r="E555" s="196" t="s">
        <v>1136</v>
      </c>
      <c r="F555" s="196" t="s">
        <v>4084</v>
      </c>
      <c r="G555" s="199">
        <v>800.0</v>
      </c>
      <c r="H555" s="200"/>
      <c r="I555" s="200"/>
      <c r="L555" s="6">
        <f t="array" ref="L555">XLOOKUP(E555,INV!A:A,INV!K:K)</f>
        <v>26</v>
      </c>
      <c r="M555" s="127">
        <f t="shared" si="1"/>
        <v>1</v>
      </c>
    </row>
    <row r="556">
      <c r="A556" s="195">
        <v>555.0</v>
      </c>
      <c r="B556" s="196" t="s">
        <v>4077</v>
      </c>
      <c r="C556" s="197" t="s">
        <v>4085</v>
      </c>
      <c r="D556" s="198" t="s">
        <v>4079</v>
      </c>
      <c r="E556" s="196" t="s">
        <v>1130</v>
      </c>
      <c r="F556" s="196" t="s">
        <v>4086</v>
      </c>
      <c r="G556" s="199">
        <v>800.0</v>
      </c>
      <c r="H556" s="200"/>
      <c r="I556" s="200"/>
      <c r="L556" s="6">
        <f t="array" ref="L556">XLOOKUP(E556,INV!A:A,INV!K:K)</f>
        <v>26</v>
      </c>
      <c r="M556" s="127">
        <f t="shared" si="1"/>
        <v>1</v>
      </c>
    </row>
    <row r="557">
      <c r="A557" s="195">
        <v>556.0</v>
      </c>
      <c r="B557" s="196" t="s">
        <v>4077</v>
      </c>
      <c r="C557" s="197" t="s">
        <v>4087</v>
      </c>
      <c r="D557" s="198" t="s">
        <v>4079</v>
      </c>
      <c r="E557" s="196" t="s">
        <v>4088</v>
      </c>
      <c r="F557" s="196" t="s">
        <v>4089</v>
      </c>
      <c r="G557" s="199">
        <v>800.0</v>
      </c>
      <c r="H557" s="200"/>
      <c r="I557" s="200"/>
      <c r="L557" s="6">
        <f t="array" ref="L557">XLOOKUP(E557,INV!A:A,INV!K:K)</f>
        <v>26</v>
      </c>
      <c r="M557" s="127">
        <f t="shared" si="1"/>
        <v>1</v>
      </c>
    </row>
    <row r="558">
      <c r="A558" s="195">
        <v>557.0</v>
      </c>
      <c r="B558" s="196" t="s">
        <v>3535</v>
      </c>
      <c r="C558" s="197" t="s">
        <v>4090</v>
      </c>
      <c r="D558" s="198" t="s">
        <v>3932</v>
      </c>
      <c r="E558" s="196" t="s">
        <v>394</v>
      </c>
      <c r="F558" s="196" t="s">
        <v>4091</v>
      </c>
      <c r="G558" s="199">
        <v>4950.0</v>
      </c>
      <c r="H558" s="200"/>
      <c r="I558" s="200"/>
      <c r="L558" s="6">
        <f t="array" ref="L558">XLOOKUP(E558,INV!A:A,INV!K:K)</f>
        <v>65</v>
      </c>
      <c r="M558" s="127">
        <f t="shared" si="1"/>
        <v>1</v>
      </c>
    </row>
    <row r="559">
      <c r="A559" s="195">
        <v>558.0</v>
      </c>
      <c r="B559" s="196" t="s">
        <v>3535</v>
      </c>
      <c r="C559" s="197" t="s">
        <v>4092</v>
      </c>
      <c r="D559" s="198" t="s">
        <v>3932</v>
      </c>
      <c r="E559" s="196" t="s">
        <v>396</v>
      </c>
      <c r="F559" s="196" t="s">
        <v>4093</v>
      </c>
      <c r="G559" s="199">
        <v>5200.0</v>
      </c>
      <c r="H559" s="200"/>
      <c r="I559" s="200"/>
      <c r="L559" s="6">
        <f t="array" ref="L559">XLOOKUP(E559,INV!A:A,INV!K:K)</f>
        <v>65</v>
      </c>
      <c r="M559" s="127">
        <f t="shared" si="1"/>
        <v>1</v>
      </c>
    </row>
    <row r="560">
      <c r="A560" s="195">
        <v>559.0</v>
      </c>
      <c r="B560" s="196" t="s">
        <v>4077</v>
      </c>
      <c r="C560" s="197" t="s">
        <v>4094</v>
      </c>
      <c r="D560" s="198" t="s">
        <v>4095</v>
      </c>
      <c r="E560" s="196" t="s">
        <v>4096</v>
      </c>
      <c r="F560" s="196"/>
      <c r="G560" s="199">
        <v>600.0</v>
      </c>
      <c r="H560" s="200"/>
      <c r="I560" s="200"/>
      <c r="L560" s="6" t="str">
        <f t="array" ref="L560">XLOOKUP(E560,INV!A:A,INV!K:K)</f>
        <v>#N/A</v>
      </c>
      <c r="M560" s="127" t="str">
        <f t="shared" si="1"/>
        <v>#N/A</v>
      </c>
    </row>
    <row r="561">
      <c r="A561" s="195">
        <v>560.0</v>
      </c>
      <c r="B561" s="196" t="s">
        <v>4077</v>
      </c>
      <c r="C561" s="197" t="s">
        <v>4097</v>
      </c>
      <c r="D561" s="198" t="s">
        <v>4098</v>
      </c>
      <c r="E561" s="196" t="s">
        <v>4099</v>
      </c>
      <c r="F561" s="196"/>
      <c r="G561" s="199">
        <v>600.0</v>
      </c>
      <c r="H561" s="200"/>
      <c r="I561" s="200"/>
      <c r="L561" s="6" t="str">
        <f t="array" ref="L561">XLOOKUP(E561,INV!A:A,INV!K:K)</f>
        <v>#N/A</v>
      </c>
      <c r="M561" s="127" t="str">
        <f t="shared" si="1"/>
        <v>#N/A</v>
      </c>
    </row>
    <row r="562">
      <c r="A562" s="195">
        <v>561.0</v>
      </c>
      <c r="B562" s="196" t="s">
        <v>4077</v>
      </c>
      <c r="C562" s="197" t="s">
        <v>4100</v>
      </c>
      <c r="D562" s="198" t="s">
        <v>4101</v>
      </c>
      <c r="E562" s="196" t="s">
        <v>4102</v>
      </c>
      <c r="F562" s="196"/>
      <c r="G562" s="199">
        <v>600.0</v>
      </c>
      <c r="H562" s="200"/>
      <c r="I562" s="200"/>
      <c r="L562" s="6" t="str">
        <f t="array" ref="L562">XLOOKUP(E562,INV!A:A,INV!K:K)</f>
        <v>#N/A</v>
      </c>
      <c r="M562" s="127" t="str">
        <f t="shared" si="1"/>
        <v>#N/A</v>
      </c>
    </row>
    <row r="563">
      <c r="A563" s="195">
        <v>562.0</v>
      </c>
      <c r="B563" s="196" t="s">
        <v>4103</v>
      </c>
      <c r="C563" s="197" t="s">
        <v>4104</v>
      </c>
      <c r="D563" s="198" t="s">
        <v>4105</v>
      </c>
      <c r="E563" s="196" t="s">
        <v>806</v>
      </c>
      <c r="F563" s="196" t="s">
        <v>4106</v>
      </c>
      <c r="G563" s="199">
        <v>1100.0</v>
      </c>
      <c r="H563" s="200"/>
      <c r="I563" s="200"/>
      <c r="L563" s="63">
        <f t="array" ref="L563">XLOOKUP(E563,INV!A:A,INV!K:K)</f>
        <v>49</v>
      </c>
      <c r="M563" s="127">
        <f t="shared" si="1"/>
        <v>1</v>
      </c>
    </row>
    <row r="564">
      <c r="A564" s="195">
        <v>563.0</v>
      </c>
      <c r="B564" s="196" t="s">
        <v>4103</v>
      </c>
      <c r="C564" s="197" t="s">
        <v>4107</v>
      </c>
      <c r="D564" s="198" t="s">
        <v>4108</v>
      </c>
      <c r="E564" s="196" t="s">
        <v>4109</v>
      </c>
      <c r="F564" s="196"/>
      <c r="G564" s="199">
        <v>1250.0</v>
      </c>
      <c r="H564" s="200"/>
      <c r="I564" s="200"/>
      <c r="L564" s="6" t="str">
        <f t="array" ref="L564">XLOOKUP(E564,INV!A:A,INV!K:K)</f>
        <v>#N/A</v>
      </c>
      <c r="M564" s="127" t="str">
        <f t="shared" si="1"/>
        <v>#N/A</v>
      </c>
    </row>
    <row r="565">
      <c r="A565" s="195">
        <v>564.0</v>
      </c>
      <c r="B565" s="196" t="s">
        <v>4110</v>
      </c>
      <c r="C565" s="197" t="s">
        <v>4111</v>
      </c>
      <c r="D565" s="198" t="s">
        <v>4112</v>
      </c>
      <c r="E565" s="196" t="s">
        <v>4113</v>
      </c>
      <c r="F565" s="196"/>
      <c r="G565" s="199">
        <v>2030.0</v>
      </c>
      <c r="H565" s="200"/>
      <c r="I565" s="200"/>
      <c r="L565" s="6" t="str">
        <f t="array" ref="L565">XLOOKUP(E565,INV!A:A,INV!K:K)</f>
        <v>#N/A</v>
      </c>
      <c r="M565" s="127" t="str">
        <f t="shared" si="1"/>
        <v>#N/A</v>
      </c>
    </row>
    <row r="566">
      <c r="A566" s="195">
        <v>565.0</v>
      </c>
      <c r="B566" s="196" t="s">
        <v>4114</v>
      </c>
      <c r="C566" s="197" t="s">
        <v>4115</v>
      </c>
      <c r="D566" s="198" t="s">
        <v>4116</v>
      </c>
      <c r="E566" s="196" t="s">
        <v>4117</v>
      </c>
      <c r="F566" s="196"/>
      <c r="G566" s="199">
        <v>50.0</v>
      </c>
      <c r="H566" s="200"/>
      <c r="I566" s="200"/>
      <c r="L566" s="6" t="str">
        <f t="array" ref="L566">XLOOKUP(E566,INV!A:A,INV!K:K)</f>
        <v>#N/A</v>
      </c>
      <c r="M566" s="127" t="str">
        <f t="shared" si="1"/>
        <v>#N/A</v>
      </c>
    </row>
    <row r="567">
      <c r="A567" s="195">
        <v>566.0</v>
      </c>
      <c r="B567" s="196" t="s">
        <v>4103</v>
      </c>
      <c r="C567" s="197" t="s">
        <v>4118</v>
      </c>
      <c r="D567" s="198" t="s">
        <v>4119</v>
      </c>
      <c r="E567" s="196" t="s">
        <v>808</v>
      </c>
      <c r="F567" s="196" t="s">
        <v>4120</v>
      </c>
      <c r="G567" s="199">
        <v>2065.0</v>
      </c>
      <c r="H567" s="200"/>
      <c r="I567" s="200"/>
      <c r="L567" s="6">
        <f t="array" ref="L567">XLOOKUP(E567,INV!A:A,INV!K:K)</f>
        <v>49</v>
      </c>
      <c r="M567" s="127">
        <f t="shared" si="1"/>
        <v>1</v>
      </c>
    </row>
    <row r="568">
      <c r="A568" s="195">
        <v>567.0</v>
      </c>
      <c r="B568" s="196" t="s">
        <v>4121</v>
      </c>
      <c r="C568" s="197" t="s">
        <v>4122</v>
      </c>
      <c r="D568" s="198" t="s">
        <v>4123</v>
      </c>
      <c r="E568" s="196" t="s">
        <v>796</v>
      </c>
      <c r="F568" s="196" t="s">
        <v>4124</v>
      </c>
      <c r="G568" s="199">
        <v>325.0</v>
      </c>
      <c r="H568" s="200"/>
      <c r="I568" s="200"/>
      <c r="L568" s="63">
        <f t="array" ref="L568">XLOOKUP(E568,INV!A:A,INV!K:K)</f>
        <v>17</v>
      </c>
      <c r="M568" s="127">
        <f t="shared" si="1"/>
        <v>1</v>
      </c>
    </row>
    <row r="569">
      <c r="A569" s="195">
        <v>568.0</v>
      </c>
      <c r="B569" s="196" t="s">
        <v>4125</v>
      </c>
      <c r="C569" s="197" t="s">
        <v>4126</v>
      </c>
      <c r="D569" s="198" t="s">
        <v>4127</v>
      </c>
      <c r="E569" s="196" t="s">
        <v>800</v>
      </c>
      <c r="F569" s="196" t="s">
        <v>4128</v>
      </c>
      <c r="G569" s="199">
        <v>1850.0</v>
      </c>
      <c r="H569" s="200"/>
      <c r="I569" s="200"/>
      <c r="L569" s="6">
        <f t="array" ref="L569">XLOOKUP(E569,INV!A:A,INV!K:K)</f>
        <v>55</v>
      </c>
      <c r="M569" s="127">
        <f t="shared" si="1"/>
        <v>1</v>
      </c>
    </row>
    <row r="570">
      <c r="A570" s="195">
        <v>569.0</v>
      </c>
      <c r="B570" s="196" t="s">
        <v>4129</v>
      </c>
      <c r="C570" s="197" t="s">
        <v>4130</v>
      </c>
      <c r="D570" s="198" t="s">
        <v>4131</v>
      </c>
      <c r="E570" s="196" t="s">
        <v>1264</v>
      </c>
      <c r="F570" s="196" t="s">
        <v>4132</v>
      </c>
      <c r="G570" s="199">
        <v>275.0</v>
      </c>
      <c r="H570" s="200"/>
      <c r="I570" s="200"/>
      <c r="L570" s="63">
        <f t="array" ref="L570">XLOOKUP(E570,INV!A:A,INV!K:K)</f>
        <v>9</v>
      </c>
      <c r="M570" s="127">
        <f t="shared" si="1"/>
        <v>1</v>
      </c>
    </row>
    <row r="571">
      <c r="A571" s="195">
        <v>570.0</v>
      </c>
      <c r="B571" s="196" t="s">
        <v>4103</v>
      </c>
      <c r="C571" s="197" t="s">
        <v>4133</v>
      </c>
      <c r="D571" s="198" t="s">
        <v>4134</v>
      </c>
      <c r="E571" s="196" t="s">
        <v>4135</v>
      </c>
      <c r="F571" s="196" t="s">
        <v>4120</v>
      </c>
      <c r="G571" s="199">
        <v>990.0</v>
      </c>
      <c r="H571" s="200"/>
      <c r="I571" s="200"/>
      <c r="L571" s="6" t="str">
        <f t="array" ref="L571">XLOOKUP(E571,INV!A:A,INV!K:K)</f>
        <v>#N/A</v>
      </c>
      <c r="M571" s="127" t="str">
        <f t="shared" si="1"/>
        <v>#N/A</v>
      </c>
    </row>
    <row r="572">
      <c r="A572" s="195">
        <v>571.0</v>
      </c>
      <c r="B572" s="196" t="s">
        <v>3971</v>
      </c>
      <c r="C572" s="197" t="s">
        <v>4136</v>
      </c>
      <c r="D572" s="198" t="s">
        <v>4137</v>
      </c>
      <c r="E572" s="196" t="s">
        <v>177</v>
      </c>
      <c r="F572" s="196" t="s">
        <v>4138</v>
      </c>
      <c r="G572" s="199">
        <v>450.0</v>
      </c>
      <c r="H572" s="200"/>
      <c r="I572" s="200"/>
      <c r="L572" s="6">
        <f t="array" ref="L572">XLOOKUP(E572,INV!A:A,INV!K:K)</f>
        <v>9</v>
      </c>
      <c r="M572" s="127">
        <f t="shared" si="1"/>
        <v>1</v>
      </c>
    </row>
    <row r="573">
      <c r="A573" s="195">
        <v>572.0</v>
      </c>
      <c r="B573" s="196" t="s">
        <v>3971</v>
      </c>
      <c r="C573" s="197" t="s">
        <v>4139</v>
      </c>
      <c r="D573" s="198" t="s">
        <v>4137</v>
      </c>
      <c r="E573" s="196" t="s">
        <v>165</v>
      </c>
      <c r="F573" s="196" t="s">
        <v>4140</v>
      </c>
      <c r="G573" s="199">
        <v>140.0</v>
      </c>
      <c r="H573" s="200"/>
      <c r="I573" s="200"/>
      <c r="L573" s="6">
        <f t="array" ref="L573">XLOOKUP(E573,INV!A:A,INV!K:K)</f>
        <v>5</v>
      </c>
      <c r="M573" s="127">
        <f t="shared" si="1"/>
        <v>1</v>
      </c>
    </row>
    <row r="574">
      <c r="A574" s="195">
        <v>573.0</v>
      </c>
      <c r="B574" s="196" t="s">
        <v>3971</v>
      </c>
      <c r="C574" s="197" t="s">
        <v>4141</v>
      </c>
      <c r="D574" s="198" t="s">
        <v>4142</v>
      </c>
      <c r="E574" s="196" t="s">
        <v>4143</v>
      </c>
      <c r="F574" s="196" t="s">
        <v>4144</v>
      </c>
      <c r="G574" s="199">
        <v>320.0</v>
      </c>
      <c r="H574" s="200"/>
      <c r="I574" s="200"/>
      <c r="L574" s="6">
        <f t="array" ref="L574">XLOOKUP(E574,INV!A:A,INV!K:K)</f>
        <v>5</v>
      </c>
      <c r="M574" s="127">
        <f t="shared" si="1"/>
        <v>1</v>
      </c>
    </row>
    <row r="575">
      <c r="A575" s="195">
        <v>574.0</v>
      </c>
      <c r="B575" s="196" t="s">
        <v>3971</v>
      </c>
      <c r="C575" s="197" t="s">
        <v>4145</v>
      </c>
      <c r="D575" s="198" t="s">
        <v>4142</v>
      </c>
      <c r="E575" s="196" t="s">
        <v>2143</v>
      </c>
      <c r="F575" s="110" t="s">
        <v>4146</v>
      </c>
      <c r="G575" s="199">
        <v>110.0</v>
      </c>
      <c r="H575" s="200"/>
      <c r="I575" s="200"/>
      <c r="L575" s="6">
        <f t="array" ref="L575">XLOOKUP(E575,INV!A:A,INV!K:K)</f>
        <v>3</v>
      </c>
      <c r="M575" s="127">
        <f t="shared" si="1"/>
        <v>1</v>
      </c>
    </row>
    <row r="576">
      <c r="A576" s="195">
        <v>575.0</v>
      </c>
      <c r="B576" s="196" t="s">
        <v>3971</v>
      </c>
      <c r="C576" s="197" t="s">
        <v>4147</v>
      </c>
      <c r="D576" s="198" t="s">
        <v>4148</v>
      </c>
      <c r="E576" s="196" t="s">
        <v>4149</v>
      </c>
      <c r="F576" s="110"/>
      <c r="G576" s="199">
        <v>250.0</v>
      </c>
      <c r="H576" s="200"/>
      <c r="I576" s="200"/>
      <c r="L576" s="6" t="str">
        <f t="array" ref="L576">XLOOKUP(E576,INV!A:A,INV!K:K)</f>
        <v>#N/A</v>
      </c>
      <c r="M576" s="127" t="str">
        <f t="shared" si="1"/>
        <v>#N/A</v>
      </c>
    </row>
    <row r="577">
      <c r="A577" s="195">
        <v>576.0</v>
      </c>
      <c r="B577" s="196" t="s">
        <v>4125</v>
      </c>
      <c r="C577" s="197" t="s">
        <v>4150</v>
      </c>
      <c r="D577" s="198" t="s">
        <v>4151</v>
      </c>
      <c r="E577" s="196" t="s">
        <v>4152</v>
      </c>
      <c r="F577" s="196" t="s">
        <v>4153</v>
      </c>
      <c r="G577" s="199">
        <v>1950.0</v>
      </c>
      <c r="H577" s="200"/>
      <c r="I577" s="200"/>
      <c r="L577" s="6">
        <f t="array" ref="L577">XLOOKUP(E577,INV!A:A,INV!K:K)</f>
        <v>50</v>
      </c>
      <c r="M577" s="127">
        <f t="shared" si="1"/>
        <v>1</v>
      </c>
    </row>
    <row r="578">
      <c r="A578" s="195">
        <v>577.0</v>
      </c>
      <c r="B578" s="196" t="s">
        <v>4121</v>
      </c>
      <c r="C578" s="197" t="s">
        <v>4154</v>
      </c>
      <c r="D578" s="198" t="s">
        <v>4155</v>
      </c>
      <c r="E578" s="196" t="s">
        <v>4156</v>
      </c>
      <c r="F578" s="110" t="s">
        <v>4157</v>
      </c>
      <c r="G578" s="199">
        <v>350.0</v>
      </c>
      <c r="H578" s="200"/>
      <c r="I578" s="200"/>
      <c r="L578" s="63">
        <f t="array" ref="L578">XLOOKUP(E578,INV!A:A,INV!K:K)</f>
        <v>17</v>
      </c>
      <c r="M578" s="127">
        <f t="shared" si="1"/>
        <v>1</v>
      </c>
    </row>
    <row r="579">
      <c r="A579" s="195">
        <v>578.0</v>
      </c>
      <c r="B579" s="196" t="s">
        <v>4121</v>
      </c>
      <c r="C579" s="197" t="s">
        <v>4158</v>
      </c>
      <c r="D579" s="198" t="s">
        <v>4159</v>
      </c>
      <c r="E579" s="196" t="s">
        <v>4160</v>
      </c>
      <c r="F579" s="196" t="s">
        <v>4161</v>
      </c>
      <c r="G579" s="199">
        <v>290.0</v>
      </c>
      <c r="H579" s="200"/>
      <c r="I579" s="200"/>
      <c r="L579" s="6">
        <f t="array" ref="L579">XLOOKUP(E579,INV!A:A,INV!K:K)</f>
        <v>9</v>
      </c>
      <c r="M579" s="127">
        <f t="shared" si="1"/>
        <v>1</v>
      </c>
    </row>
    <row r="580">
      <c r="A580" s="195">
        <v>579.0</v>
      </c>
      <c r="B580" s="196" t="s">
        <v>4125</v>
      </c>
      <c r="C580" s="197" t="s">
        <v>4162</v>
      </c>
      <c r="D580" s="198" t="s">
        <v>4163</v>
      </c>
      <c r="E580" s="196" t="s">
        <v>4164</v>
      </c>
      <c r="F580" s="110"/>
      <c r="G580" s="199">
        <v>1050.0</v>
      </c>
      <c r="H580" s="200"/>
      <c r="I580" s="200"/>
      <c r="L580" s="6" t="str">
        <f t="array" ref="L580">XLOOKUP(E580,INV!A:A,INV!K:K)</f>
        <v>#N/A</v>
      </c>
      <c r="M580" s="127" t="str">
        <f t="shared" si="1"/>
        <v>#N/A</v>
      </c>
    </row>
    <row r="581">
      <c r="A581" s="195">
        <v>580.0</v>
      </c>
      <c r="B581" s="196" t="s">
        <v>4121</v>
      </c>
      <c r="C581" s="197" t="s">
        <v>4165</v>
      </c>
      <c r="D581" s="198" t="s">
        <v>4166</v>
      </c>
      <c r="E581" s="196" t="s">
        <v>4167</v>
      </c>
      <c r="F581" s="110" t="s">
        <v>4168</v>
      </c>
      <c r="G581" s="199">
        <v>315.0</v>
      </c>
      <c r="H581" s="200"/>
      <c r="I581" s="200"/>
      <c r="L581" s="6">
        <f t="array" ref="L581">XLOOKUP(E581,INV!A:A,INV!K:K)</f>
        <v>17</v>
      </c>
      <c r="M581" s="127">
        <f t="shared" si="1"/>
        <v>1</v>
      </c>
    </row>
    <row r="582">
      <c r="A582" s="195">
        <v>581.0</v>
      </c>
      <c r="B582" s="196" t="s">
        <v>4103</v>
      </c>
      <c r="C582" s="197" t="s">
        <v>4169</v>
      </c>
      <c r="D582" s="198" t="s">
        <v>4170</v>
      </c>
      <c r="E582" s="196" t="s">
        <v>4171</v>
      </c>
      <c r="F582" s="110"/>
      <c r="G582" s="199">
        <v>990.0</v>
      </c>
      <c r="H582" s="200"/>
      <c r="I582" s="200"/>
      <c r="L582" s="6" t="str">
        <f t="array" ref="L582">XLOOKUP(E582,INV!A:A,INV!K:K)</f>
        <v>#N/A</v>
      </c>
      <c r="M582" s="127" t="str">
        <f t="shared" si="1"/>
        <v>#N/A</v>
      </c>
    </row>
    <row r="583">
      <c r="A583" s="195">
        <v>582.0</v>
      </c>
      <c r="B583" s="196" t="s">
        <v>2470</v>
      </c>
      <c r="C583" s="197" t="s">
        <v>4172</v>
      </c>
      <c r="D583" s="198" t="s">
        <v>4173</v>
      </c>
      <c r="E583" s="196" t="s">
        <v>4174</v>
      </c>
      <c r="F583" s="110" t="s">
        <v>4175</v>
      </c>
      <c r="G583" s="199">
        <v>1330.0</v>
      </c>
      <c r="H583" s="200"/>
      <c r="I583" s="200"/>
      <c r="L583" s="6">
        <f t="array" ref="L583">XLOOKUP(E583,INV!A:A,INV!K:K)</f>
        <v>29</v>
      </c>
      <c r="M583" s="127">
        <f t="shared" si="1"/>
        <v>1</v>
      </c>
    </row>
    <row r="584">
      <c r="A584" s="195">
        <v>583.0</v>
      </c>
      <c r="B584" s="196" t="s">
        <v>2470</v>
      </c>
      <c r="C584" s="197" t="s">
        <v>4176</v>
      </c>
      <c r="D584" s="198" t="s">
        <v>4173</v>
      </c>
      <c r="E584" s="196" t="s">
        <v>4177</v>
      </c>
      <c r="F584" s="110" t="s">
        <v>4178</v>
      </c>
      <c r="G584" s="199">
        <v>1330.0</v>
      </c>
      <c r="H584" s="200"/>
      <c r="I584" s="200"/>
      <c r="L584" s="6">
        <f t="array" ref="L584">XLOOKUP(E584,INV!A:A,INV!K:K)</f>
        <v>32</v>
      </c>
      <c r="M584" s="127">
        <f t="shared" si="1"/>
        <v>1</v>
      </c>
    </row>
    <row r="585">
      <c r="A585" s="195">
        <v>584.0</v>
      </c>
      <c r="B585" s="196" t="s">
        <v>2470</v>
      </c>
      <c r="C585" s="197" t="s">
        <v>4179</v>
      </c>
      <c r="D585" s="198" t="s">
        <v>4173</v>
      </c>
      <c r="E585" s="196" t="s">
        <v>4180</v>
      </c>
      <c r="F585" s="196" t="s">
        <v>4181</v>
      </c>
      <c r="G585" s="199">
        <v>1330.0</v>
      </c>
      <c r="H585" s="200"/>
      <c r="I585" s="200"/>
      <c r="L585" s="6">
        <f t="array" ref="L585">XLOOKUP(E585,INV!A:A,INV!K:K)</f>
        <v>32</v>
      </c>
      <c r="M585" s="127">
        <f t="shared" si="1"/>
        <v>1</v>
      </c>
    </row>
    <row r="586">
      <c r="A586" s="195">
        <v>585.0</v>
      </c>
      <c r="B586" s="196" t="s">
        <v>2470</v>
      </c>
      <c r="C586" s="197" t="s">
        <v>4182</v>
      </c>
      <c r="D586" s="198" t="s">
        <v>4173</v>
      </c>
      <c r="E586" s="196" t="s">
        <v>4183</v>
      </c>
      <c r="F586" s="196" t="s">
        <v>4184</v>
      </c>
      <c r="G586" s="199">
        <v>1330.0</v>
      </c>
      <c r="H586" s="200"/>
      <c r="I586" s="200"/>
      <c r="L586" s="6">
        <f t="array" ref="L586">XLOOKUP(E586,INV!A:A,INV!K:K)</f>
        <v>32</v>
      </c>
      <c r="M586" s="127">
        <f t="shared" si="1"/>
        <v>1</v>
      </c>
    </row>
    <row r="587">
      <c r="A587" s="195">
        <v>586.0</v>
      </c>
      <c r="B587" s="196" t="s">
        <v>4064</v>
      </c>
      <c r="C587" s="197" t="s">
        <v>4185</v>
      </c>
      <c r="D587" s="198" t="s">
        <v>4186</v>
      </c>
      <c r="E587" s="196" t="s">
        <v>4187</v>
      </c>
      <c r="F587" s="196" t="s">
        <v>4188</v>
      </c>
      <c r="G587" s="199">
        <v>1455.0</v>
      </c>
      <c r="H587" s="200"/>
      <c r="I587" s="200"/>
      <c r="L587" s="6">
        <f t="array" ref="L587">XLOOKUP(E587,INV!A:A,INV!K:K)</f>
        <v>25</v>
      </c>
      <c r="M587" s="127">
        <f t="shared" si="1"/>
        <v>1</v>
      </c>
    </row>
    <row r="588">
      <c r="A588" s="195">
        <v>587.0</v>
      </c>
      <c r="B588" s="196" t="s">
        <v>4064</v>
      </c>
      <c r="C588" s="197" t="s">
        <v>4189</v>
      </c>
      <c r="D588" s="198" t="s">
        <v>4190</v>
      </c>
      <c r="E588" s="196" t="s">
        <v>4191</v>
      </c>
      <c r="F588" s="196" t="s">
        <v>4192</v>
      </c>
      <c r="G588" s="199">
        <v>1455.0</v>
      </c>
      <c r="H588" s="200"/>
      <c r="I588" s="200"/>
      <c r="L588" s="6">
        <f t="array" ref="L588">XLOOKUP(E588,INV!A:A,INV!K:K)</f>
        <v>25</v>
      </c>
      <c r="M588" s="127">
        <f t="shared" si="1"/>
        <v>1</v>
      </c>
    </row>
    <row r="589">
      <c r="A589" s="195">
        <v>588.0</v>
      </c>
      <c r="B589" s="196" t="s">
        <v>4121</v>
      </c>
      <c r="C589" s="197" t="s">
        <v>4193</v>
      </c>
      <c r="D589" s="198" t="s">
        <v>4194</v>
      </c>
      <c r="E589" s="196" t="s">
        <v>1250</v>
      </c>
      <c r="F589" s="196" t="s">
        <v>4195</v>
      </c>
      <c r="G589" s="199">
        <v>315.0</v>
      </c>
      <c r="H589" s="200"/>
      <c r="I589" s="200"/>
      <c r="L589" s="63">
        <f t="array" ref="L589">XLOOKUP(E589,INV!A:A,INV!K:K)</f>
        <v>17</v>
      </c>
      <c r="M589" s="127">
        <f t="shared" si="1"/>
        <v>1</v>
      </c>
    </row>
    <row r="590">
      <c r="A590" s="195">
        <v>589.0</v>
      </c>
      <c r="B590" s="196" t="s">
        <v>4129</v>
      </c>
      <c r="C590" s="197" t="s">
        <v>4196</v>
      </c>
      <c r="D590" s="198" t="s">
        <v>4197</v>
      </c>
      <c r="E590" s="196" t="s">
        <v>1281</v>
      </c>
      <c r="F590" s="196" t="s">
        <v>4198</v>
      </c>
      <c r="G590" s="199">
        <v>225.0</v>
      </c>
      <c r="H590" s="200"/>
      <c r="I590" s="200"/>
      <c r="L590" s="63">
        <f t="array" ref="L590">XLOOKUP(E590,INV!A:A,INV!K:K)</f>
        <v>9</v>
      </c>
      <c r="M590" s="127">
        <f t="shared" si="1"/>
        <v>1</v>
      </c>
    </row>
    <row r="591">
      <c r="A591" s="195">
        <v>590.0</v>
      </c>
      <c r="B591" s="196" t="s">
        <v>3971</v>
      </c>
      <c r="C591" s="197" t="s">
        <v>4199</v>
      </c>
      <c r="D591" s="198" t="s">
        <v>4148</v>
      </c>
      <c r="E591" s="196" t="s">
        <v>4200</v>
      </c>
      <c r="F591" s="196"/>
      <c r="G591" s="199">
        <v>120.0</v>
      </c>
      <c r="H591" s="200"/>
      <c r="I591" s="200"/>
      <c r="L591" s="6" t="str">
        <f t="array" ref="L591">XLOOKUP(E591,INV!A:A,INV!K:K)</f>
        <v>#N/A</v>
      </c>
      <c r="M591" s="127" t="str">
        <f t="shared" si="1"/>
        <v>#N/A</v>
      </c>
    </row>
    <row r="592">
      <c r="A592" s="195">
        <v>591.0</v>
      </c>
      <c r="B592" s="196" t="s">
        <v>4121</v>
      </c>
      <c r="C592" s="197" t="s">
        <v>4201</v>
      </c>
      <c r="D592" s="198" t="s">
        <v>4202</v>
      </c>
      <c r="E592" s="196" t="s">
        <v>869</v>
      </c>
      <c r="F592" s="196" t="s">
        <v>4203</v>
      </c>
      <c r="G592" s="199">
        <v>295.0</v>
      </c>
      <c r="H592" s="200"/>
      <c r="I592" s="200"/>
      <c r="L592" s="63">
        <f t="array" ref="L592">XLOOKUP(E592,INV!A:A,INV!K:K)</f>
        <v>17</v>
      </c>
      <c r="M592" s="127">
        <f t="shared" si="1"/>
        <v>1</v>
      </c>
    </row>
    <row r="593">
      <c r="A593" s="195">
        <v>592.0</v>
      </c>
      <c r="B593" s="196" t="s">
        <v>4129</v>
      </c>
      <c r="C593" s="197" t="s">
        <v>4204</v>
      </c>
      <c r="D593" s="198" t="s">
        <v>4205</v>
      </c>
      <c r="E593" s="196" t="s">
        <v>4206</v>
      </c>
      <c r="F593" s="196" t="s">
        <v>4207</v>
      </c>
      <c r="G593" s="199">
        <v>200.0</v>
      </c>
      <c r="H593" s="200"/>
      <c r="I593" s="200"/>
      <c r="L593" s="6">
        <f t="array" ref="L593">XLOOKUP(E593,INV!A:A,INV!K:K)</f>
        <v>9</v>
      </c>
      <c r="M593" s="127">
        <f t="shared" si="1"/>
        <v>1</v>
      </c>
    </row>
    <row r="594">
      <c r="A594" s="195">
        <v>593.0</v>
      </c>
      <c r="B594" s="196" t="s">
        <v>4110</v>
      </c>
      <c r="C594" s="197" t="s">
        <v>4208</v>
      </c>
      <c r="D594" s="198" t="s">
        <v>4209</v>
      </c>
      <c r="E594" s="196" t="s">
        <v>4210</v>
      </c>
      <c r="F594" s="110" t="s">
        <v>4211</v>
      </c>
      <c r="G594" s="199">
        <v>1495.0</v>
      </c>
      <c r="H594" s="200"/>
      <c r="I594" s="200"/>
      <c r="L594" s="6">
        <f t="array" ref="L594">XLOOKUP(E594,INV!A:A,INV!K:K)</f>
        <v>45</v>
      </c>
      <c r="M594" s="127">
        <f t="shared" si="1"/>
        <v>1</v>
      </c>
    </row>
    <row r="595">
      <c r="A595" s="195">
        <v>594.0</v>
      </c>
      <c r="B595" s="196" t="s">
        <v>4110</v>
      </c>
      <c r="C595" s="197" t="s">
        <v>4212</v>
      </c>
      <c r="D595" s="198" t="s">
        <v>4213</v>
      </c>
      <c r="E595" s="196" t="s">
        <v>4214</v>
      </c>
      <c r="F595" s="110"/>
      <c r="G595" s="199">
        <v>1495.0</v>
      </c>
      <c r="H595" s="200"/>
      <c r="I595" s="200"/>
      <c r="L595" s="6" t="str">
        <f t="array" ref="L595">XLOOKUP(E595,INV!A:A,INV!K:K)</f>
        <v>#N/A</v>
      </c>
      <c r="M595" s="127" t="str">
        <f t="shared" si="1"/>
        <v>#N/A</v>
      </c>
    </row>
    <row r="596">
      <c r="A596" s="195">
        <v>595.0</v>
      </c>
      <c r="B596" s="196" t="s">
        <v>4103</v>
      </c>
      <c r="C596" s="197" t="s">
        <v>4215</v>
      </c>
      <c r="D596" s="198" t="s">
        <v>4216</v>
      </c>
      <c r="E596" s="196" t="s">
        <v>947</v>
      </c>
      <c r="F596" s="196" t="s">
        <v>4217</v>
      </c>
      <c r="G596" s="199">
        <v>3490.0</v>
      </c>
      <c r="H596" s="200"/>
      <c r="I596" s="200"/>
      <c r="L596" s="6">
        <f t="array" ref="L596">XLOOKUP(E596,INV!A:A,INV!K:K)</f>
        <v>55</v>
      </c>
      <c r="M596" s="127">
        <f t="shared" si="1"/>
        <v>1</v>
      </c>
    </row>
    <row r="597">
      <c r="A597" s="195">
        <v>596.0</v>
      </c>
      <c r="B597" s="196" t="s">
        <v>3971</v>
      </c>
      <c r="C597" s="197" t="s">
        <v>4218</v>
      </c>
      <c r="D597" s="198" t="s">
        <v>4219</v>
      </c>
      <c r="E597" s="196" t="s">
        <v>4220</v>
      </c>
      <c r="F597" s="110"/>
      <c r="G597" s="199">
        <v>570.0</v>
      </c>
      <c r="H597" s="200"/>
      <c r="I597" s="200"/>
      <c r="L597" s="6" t="str">
        <f t="array" ref="L597">XLOOKUP(E597,INV!A:A,INV!K:K)</f>
        <v>#N/A</v>
      </c>
      <c r="M597" s="127" t="str">
        <f t="shared" si="1"/>
        <v>#N/A</v>
      </c>
    </row>
    <row r="598">
      <c r="A598" s="195">
        <v>597.0</v>
      </c>
      <c r="B598" s="196" t="s">
        <v>3153</v>
      </c>
      <c r="C598" s="197" t="s">
        <v>4221</v>
      </c>
      <c r="D598" s="198" t="s">
        <v>4222</v>
      </c>
      <c r="E598" s="196" t="s">
        <v>4223</v>
      </c>
      <c r="F598" s="196"/>
      <c r="G598" s="199">
        <v>100.0</v>
      </c>
      <c r="H598" s="200"/>
      <c r="I598" s="200"/>
      <c r="L598" s="6" t="str">
        <f t="array" ref="L598">XLOOKUP(E598,INV!A:A,INV!K:K)</f>
        <v>#N/A</v>
      </c>
      <c r="M598" s="127" t="str">
        <f t="shared" si="1"/>
        <v>#N/A</v>
      </c>
    </row>
    <row r="599">
      <c r="A599" s="195">
        <v>598.0</v>
      </c>
      <c r="B599" s="196" t="s">
        <v>4224</v>
      </c>
      <c r="C599" s="197" t="s">
        <v>4225</v>
      </c>
      <c r="D599" s="198" t="s">
        <v>4226</v>
      </c>
      <c r="E599" s="196" t="s">
        <v>4227</v>
      </c>
      <c r="F599" s="196" t="s">
        <v>4228</v>
      </c>
      <c r="G599" s="199">
        <v>2305.0</v>
      </c>
      <c r="H599" s="200"/>
      <c r="I599" s="200"/>
      <c r="L599" s="6" t="str">
        <f t="array" ref="L599">XLOOKUP(E599,INV!A:A,INV!K:K)</f>
        <v>#N/A</v>
      </c>
      <c r="M599" s="127" t="str">
        <f t="shared" si="1"/>
        <v>#N/A</v>
      </c>
    </row>
    <row r="600">
      <c r="A600" s="195">
        <v>599.0</v>
      </c>
      <c r="B600" s="196" t="s">
        <v>3547</v>
      </c>
      <c r="C600" s="197" t="s">
        <v>4229</v>
      </c>
      <c r="D600" s="198" t="s">
        <v>4230</v>
      </c>
      <c r="E600" s="196" t="s">
        <v>4231</v>
      </c>
      <c r="F600" s="110" t="s">
        <v>4232</v>
      </c>
      <c r="G600" s="199">
        <v>650.0</v>
      </c>
      <c r="H600" s="200"/>
      <c r="I600" s="200"/>
      <c r="L600" s="6">
        <f t="array" ref="L600">XLOOKUP(E600,INV!A:A,INV!K:K)</f>
        <v>19</v>
      </c>
      <c r="M600" s="127">
        <f t="shared" si="1"/>
        <v>1</v>
      </c>
    </row>
    <row r="601">
      <c r="A601" s="195">
        <v>600.0</v>
      </c>
      <c r="B601" s="196" t="s">
        <v>4233</v>
      </c>
      <c r="C601" s="197" t="s">
        <v>4234</v>
      </c>
      <c r="D601" s="198" t="s">
        <v>4235</v>
      </c>
      <c r="E601" s="196" t="s">
        <v>4236</v>
      </c>
      <c r="F601" s="110" t="s">
        <v>4237</v>
      </c>
      <c r="G601" s="199">
        <v>1740.0</v>
      </c>
      <c r="H601" s="200"/>
      <c r="I601" s="200"/>
      <c r="L601" s="6">
        <f t="array" ref="L601">XLOOKUP(E601,INV!A:A,INV!K:K)</f>
        <v>38</v>
      </c>
      <c r="M601" s="127">
        <f t="shared" si="1"/>
        <v>1</v>
      </c>
    </row>
    <row r="602">
      <c r="A602" s="195">
        <v>601.0</v>
      </c>
      <c r="B602" s="196" t="s">
        <v>4233</v>
      </c>
      <c r="C602" s="197" t="s">
        <v>4238</v>
      </c>
      <c r="D602" s="198" t="s">
        <v>4239</v>
      </c>
      <c r="E602" s="196" t="s">
        <v>4240</v>
      </c>
      <c r="F602" s="110" t="s">
        <v>4241</v>
      </c>
      <c r="G602" s="199">
        <v>595.0</v>
      </c>
      <c r="H602" s="200"/>
      <c r="I602" s="200"/>
      <c r="L602" s="6">
        <f t="array" ref="L602">XLOOKUP(E602,INV!A:A,INV!K:K)</f>
        <v>19</v>
      </c>
      <c r="M602" s="127">
        <f t="shared" si="1"/>
        <v>1</v>
      </c>
    </row>
    <row r="603">
      <c r="A603" s="195">
        <v>602.0</v>
      </c>
      <c r="B603" s="196" t="s">
        <v>3250</v>
      </c>
      <c r="C603" s="197" t="s">
        <v>163</v>
      </c>
      <c r="D603" s="198" t="s">
        <v>4242</v>
      </c>
      <c r="E603" s="196" t="s">
        <v>163</v>
      </c>
      <c r="F603" s="196" t="s">
        <v>3257</v>
      </c>
      <c r="G603" s="199">
        <v>180.0</v>
      </c>
      <c r="H603" s="200"/>
      <c r="I603" s="200"/>
      <c r="L603" s="6">
        <f t="array" ref="L603">XLOOKUP(E603,INV!A:A,INV!K:K)</f>
        <v>7</v>
      </c>
      <c r="M603" s="127">
        <f t="shared" si="1"/>
        <v>1</v>
      </c>
    </row>
    <row r="604">
      <c r="A604" s="195">
        <v>603.0</v>
      </c>
      <c r="B604" s="196" t="s">
        <v>4233</v>
      </c>
      <c r="C604" s="197" t="s">
        <v>4243</v>
      </c>
      <c r="D604" s="198" t="s">
        <v>4244</v>
      </c>
      <c r="E604" s="196" t="s">
        <v>4245</v>
      </c>
      <c r="F604" s="196"/>
      <c r="G604" s="199">
        <v>845.0</v>
      </c>
      <c r="H604" s="200"/>
      <c r="I604" s="200"/>
      <c r="L604" s="6" t="str">
        <f t="array" ref="L604">XLOOKUP(E604,INV!A:A,INV!K:K)</f>
        <v>#N/A</v>
      </c>
      <c r="M604" s="127" t="str">
        <f t="shared" si="1"/>
        <v>#N/A</v>
      </c>
    </row>
    <row r="605">
      <c r="A605" s="195">
        <v>604.0</v>
      </c>
      <c r="B605" s="196" t="s">
        <v>4246</v>
      </c>
      <c r="C605" s="197" t="s">
        <v>4247</v>
      </c>
      <c r="D605" s="198" t="s">
        <v>4248</v>
      </c>
      <c r="E605" s="196" t="s">
        <v>4249</v>
      </c>
      <c r="F605" s="196" t="s">
        <v>4250</v>
      </c>
      <c r="G605" s="199">
        <v>1480.0</v>
      </c>
      <c r="H605" s="200"/>
      <c r="I605" s="200"/>
      <c r="L605" s="6" t="str">
        <f t="array" ref="L605">XLOOKUP(E605,INV!A:A,INV!K:K)</f>
        <v>#N/A</v>
      </c>
      <c r="M605" s="127" t="str">
        <f t="shared" si="1"/>
        <v>#N/A</v>
      </c>
    </row>
    <row r="606">
      <c r="A606" s="195">
        <v>605.0</v>
      </c>
      <c r="B606" s="196" t="s">
        <v>4246</v>
      </c>
      <c r="C606" s="197" t="s">
        <v>4251</v>
      </c>
      <c r="D606" s="198" t="s">
        <v>4248</v>
      </c>
      <c r="E606" s="196" t="s">
        <v>4252</v>
      </c>
      <c r="F606" s="196" t="s">
        <v>4253</v>
      </c>
      <c r="G606" s="199">
        <v>1480.0</v>
      </c>
      <c r="H606" s="200"/>
      <c r="I606" s="200"/>
      <c r="L606" s="6" t="str">
        <f t="array" ref="L606">XLOOKUP(E606,INV!A:A,INV!K:K)</f>
        <v>#N/A</v>
      </c>
      <c r="M606" s="127" t="str">
        <f t="shared" si="1"/>
        <v>#N/A</v>
      </c>
    </row>
    <row r="607">
      <c r="A607" s="195">
        <v>606.0</v>
      </c>
      <c r="B607" s="196" t="s">
        <v>4246</v>
      </c>
      <c r="C607" s="197" t="s">
        <v>4254</v>
      </c>
      <c r="D607" s="198" t="s">
        <v>4248</v>
      </c>
      <c r="E607" s="196" t="s">
        <v>4255</v>
      </c>
      <c r="F607" s="196" t="s">
        <v>4256</v>
      </c>
      <c r="G607" s="199">
        <v>1480.0</v>
      </c>
      <c r="H607" s="200"/>
      <c r="I607" s="200"/>
      <c r="L607" s="6" t="str">
        <f t="array" ref="L607">XLOOKUP(E607,INV!A:A,INV!K:K)</f>
        <v>#N/A</v>
      </c>
      <c r="M607" s="127" t="str">
        <f t="shared" si="1"/>
        <v>#N/A</v>
      </c>
    </row>
    <row r="608">
      <c r="A608" s="195">
        <v>607.0</v>
      </c>
      <c r="B608" s="196" t="s">
        <v>4246</v>
      </c>
      <c r="C608" s="197" t="s">
        <v>4257</v>
      </c>
      <c r="D608" s="198" t="s">
        <v>4248</v>
      </c>
      <c r="E608" s="196" t="s">
        <v>4258</v>
      </c>
      <c r="F608" s="196" t="s">
        <v>4259</v>
      </c>
      <c r="G608" s="199">
        <v>1480.0</v>
      </c>
      <c r="H608" s="200"/>
      <c r="I608" s="200"/>
      <c r="L608" s="6">
        <f t="array" ref="L608">XLOOKUP(E608,INV!A:A,INV!K:K)</f>
        <v>38</v>
      </c>
      <c r="M608" s="127">
        <f t="shared" si="1"/>
        <v>1</v>
      </c>
    </row>
    <row r="609">
      <c r="A609" s="195">
        <v>608.0</v>
      </c>
      <c r="B609" s="196" t="s">
        <v>4246</v>
      </c>
      <c r="C609" s="197" t="s">
        <v>4260</v>
      </c>
      <c r="D609" s="198" t="s">
        <v>4248</v>
      </c>
      <c r="E609" s="196" t="s">
        <v>4261</v>
      </c>
      <c r="F609" s="196" t="s">
        <v>4262</v>
      </c>
      <c r="G609" s="199">
        <v>1480.0</v>
      </c>
      <c r="H609" s="200"/>
      <c r="I609" s="200"/>
      <c r="L609" s="6">
        <f t="array" ref="L609">XLOOKUP(E609,INV!A:A,INV!K:K)</f>
        <v>38</v>
      </c>
      <c r="M609" s="127">
        <f t="shared" si="1"/>
        <v>1</v>
      </c>
    </row>
    <row r="610">
      <c r="A610" s="195">
        <v>609.0</v>
      </c>
      <c r="B610" s="196" t="s">
        <v>4246</v>
      </c>
      <c r="C610" s="197" t="s">
        <v>4263</v>
      </c>
      <c r="D610" s="198" t="s">
        <v>4248</v>
      </c>
      <c r="E610" s="196" t="s">
        <v>4264</v>
      </c>
      <c r="F610" s="196" t="s">
        <v>4265</v>
      </c>
      <c r="G610" s="199">
        <v>1480.0</v>
      </c>
      <c r="H610" s="200"/>
      <c r="I610" s="200"/>
      <c r="L610" s="6">
        <f t="array" ref="L610">XLOOKUP(E610,INV!A:A,INV!K:K)</f>
        <v>38</v>
      </c>
      <c r="M610" s="127">
        <f t="shared" si="1"/>
        <v>1</v>
      </c>
    </row>
    <row r="611">
      <c r="A611" s="195">
        <v>610.0</v>
      </c>
      <c r="B611" s="196" t="s">
        <v>4246</v>
      </c>
      <c r="C611" s="197" t="s">
        <v>4266</v>
      </c>
      <c r="D611" s="198" t="s">
        <v>4248</v>
      </c>
      <c r="E611" s="196" t="s">
        <v>4267</v>
      </c>
      <c r="F611" s="196" t="s">
        <v>4268</v>
      </c>
      <c r="G611" s="199">
        <v>1480.0</v>
      </c>
      <c r="H611" s="200"/>
      <c r="I611" s="200"/>
      <c r="L611" s="6">
        <f t="array" ref="L611">XLOOKUP(E611,INV!A:A,INV!K:K)</f>
        <v>38</v>
      </c>
      <c r="M611" s="127">
        <f t="shared" si="1"/>
        <v>1</v>
      </c>
    </row>
    <row r="612">
      <c r="A612" s="195">
        <v>611.0</v>
      </c>
      <c r="B612" s="196" t="s">
        <v>4246</v>
      </c>
      <c r="C612" s="197" t="s">
        <v>4269</v>
      </c>
      <c r="D612" s="198" t="s">
        <v>4248</v>
      </c>
      <c r="E612" s="196" t="s">
        <v>4270</v>
      </c>
      <c r="F612" s="196" t="s">
        <v>4271</v>
      </c>
      <c r="G612" s="199">
        <v>1480.0</v>
      </c>
      <c r="H612" s="200"/>
      <c r="I612" s="200"/>
      <c r="L612" s="6" t="str">
        <f t="array" ref="L612">XLOOKUP(E612,INV!A:A,INV!K:K)</f>
        <v>#N/A</v>
      </c>
      <c r="M612" s="127" t="str">
        <f t="shared" si="1"/>
        <v>#N/A</v>
      </c>
    </row>
    <row r="613">
      <c r="A613" s="195">
        <v>612.0</v>
      </c>
      <c r="B613" s="196" t="s">
        <v>4246</v>
      </c>
      <c r="C613" s="197" t="s">
        <v>4272</v>
      </c>
      <c r="D613" s="198" t="s">
        <v>4248</v>
      </c>
      <c r="E613" s="196" t="s">
        <v>4273</v>
      </c>
      <c r="F613" s="196" t="s">
        <v>4274</v>
      </c>
      <c r="G613" s="199">
        <v>1480.0</v>
      </c>
      <c r="H613" s="200"/>
      <c r="I613" s="200"/>
      <c r="L613" s="6">
        <f t="array" ref="L613">XLOOKUP(E613,INV!A:A,INV!K:K)</f>
        <v>38</v>
      </c>
      <c r="M613" s="127">
        <f t="shared" si="1"/>
        <v>1</v>
      </c>
    </row>
    <row r="614">
      <c r="A614" s="195">
        <v>613.0</v>
      </c>
      <c r="B614" s="196" t="s">
        <v>4246</v>
      </c>
      <c r="C614" s="197" t="s">
        <v>4275</v>
      </c>
      <c r="D614" s="198" t="s">
        <v>4248</v>
      </c>
      <c r="E614" s="196" t="s">
        <v>4276</v>
      </c>
      <c r="F614" s="196" t="s">
        <v>4277</v>
      </c>
      <c r="G614" s="199">
        <v>1480.0</v>
      </c>
      <c r="H614" s="200"/>
      <c r="I614" s="200"/>
      <c r="L614" s="6" t="str">
        <f t="array" ref="L614">XLOOKUP(E614,INV!A:A,INV!K:K)</f>
        <v>#N/A</v>
      </c>
      <c r="M614" s="127" t="str">
        <f t="shared" si="1"/>
        <v>#N/A</v>
      </c>
    </row>
    <row r="615">
      <c r="A615" s="195">
        <v>614.0</v>
      </c>
      <c r="B615" s="196" t="s">
        <v>4246</v>
      </c>
      <c r="C615" s="197" t="s">
        <v>4278</v>
      </c>
      <c r="D615" s="198" t="s">
        <v>4248</v>
      </c>
      <c r="E615" s="196" t="s">
        <v>4279</v>
      </c>
      <c r="F615" s="196" t="s">
        <v>4280</v>
      </c>
      <c r="G615" s="199">
        <v>1480.0</v>
      </c>
      <c r="H615" s="200"/>
      <c r="I615" s="200"/>
      <c r="L615" s="6">
        <f t="array" ref="L615">XLOOKUP(E615,INV!A:A,INV!K:K)</f>
        <v>38</v>
      </c>
      <c r="M615" s="127">
        <f t="shared" si="1"/>
        <v>1</v>
      </c>
    </row>
    <row r="616">
      <c r="A616" s="195">
        <v>615.0</v>
      </c>
      <c r="B616" s="196" t="s">
        <v>4077</v>
      </c>
      <c r="C616" s="197" t="s">
        <v>4281</v>
      </c>
      <c r="D616" s="198" t="s">
        <v>4282</v>
      </c>
      <c r="E616" s="196" t="s">
        <v>4283</v>
      </c>
      <c r="F616" s="196" t="s">
        <v>4284</v>
      </c>
      <c r="G616" s="199">
        <v>750.0</v>
      </c>
      <c r="H616" s="200"/>
      <c r="I616" s="200"/>
      <c r="L616" s="6">
        <f t="array" ref="L616">XLOOKUP(E616,INV!A:A,INV!K:K)</f>
        <v>10</v>
      </c>
      <c r="M616" s="127">
        <f t="shared" si="1"/>
        <v>1</v>
      </c>
    </row>
    <row r="617">
      <c r="A617" s="195">
        <v>616.0</v>
      </c>
      <c r="B617" s="196" t="s">
        <v>4077</v>
      </c>
      <c r="C617" s="197" t="s">
        <v>4285</v>
      </c>
      <c r="D617" s="198" t="s">
        <v>4282</v>
      </c>
      <c r="E617" s="196" t="s">
        <v>4286</v>
      </c>
      <c r="F617" s="196" t="s">
        <v>4287</v>
      </c>
      <c r="G617" s="199">
        <v>750.0</v>
      </c>
      <c r="H617" s="200"/>
      <c r="I617" s="200"/>
      <c r="L617" s="6">
        <f t="array" ref="L617">XLOOKUP(E617,INV!A:A,INV!K:K)</f>
        <v>10</v>
      </c>
      <c r="M617" s="127">
        <f t="shared" si="1"/>
        <v>1</v>
      </c>
    </row>
    <row r="618">
      <c r="A618" s="195">
        <v>617.0</v>
      </c>
      <c r="B618" s="196" t="s">
        <v>4077</v>
      </c>
      <c r="C618" s="197" t="s">
        <v>4288</v>
      </c>
      <c r="D618" s="198" t="s">
        <v>4282</v>
      </c>
      <c r="E618" s="196" t="s">
        <v>4289</v>
      </c>
      <c r="F618" s="196" t="s">
        <v>4290</v>
      </c>
      <c r="G618" s="199">
        <v>750.0</v>
      </c>
      <c r="H618" s="200"/>
      <c r="I618" s="200"/>
      <c r="L618" s="6">
        <f t="array" ref="L618">XLOOKUP(E618,INV!A:A,INV!K:K)</f>
        <v>10</v>
      </c>
      <c r="M618" s="127">
        <f t="shared" si="1"/>
        <v>1</v>
      </c>
    </row>
    <row r="619">
      <c r="A619" s="195">
        <v>618.0</v>
      </c>
      <c r="B619" s="196" t="s">
        <v>4077</v>
      </c>
      <c r="C619" s="197" t="s">
        <v>4291</v>
      </c>
      <c r="D619" s="198" t="s">
        <v>4292</v>
      </c>
      <c r="E619" s="196" t="s">
        <v>4293</v>
      </c>
      <c r="F619" s="196" t="s">
        <v>4294</v>
      </c>
      <c r="G619" s="199">
        <v>750.0</v>
      </c>
      <c r="H619" s="200"/>
      <c r="I619" s="200"/>
      <c r="L619" s="6">
        <f t="array" ref="L619">XLOOKUP(E619,INV!A:A,INV!K:K)</f>
        <v>20</v>
      </c>
      <c r="M619" s="127">
        <f t="shared" si="1"/>
        <v>1</v>
      </c>
    </row>
    <row r="620">
      <c r="A620" s="195">
        <v>619.0</v>
      </c>
      <c r="B620" s="196" t="s">
        <v>4077</v>
      </c>
      <c r="C620" s="197" t="s">
        <v>4295</v>
      </c>
      <c r="D620" s="198" t="s">
        <v>4292</v>
      </c>
      <c r="E620" s="196" t="s">
        <v>4296</v>
      </c>
      <c r="F620" s="196" t="s">
        <v>4297</v>
      </c>
      <c r="G620" s="199">
        <v>750.0</v>
      </c>
      <c r="H620" s="200"/>
      <c r="I620" s="200"/>
      <c r="L620" s="6">
        <f t="array" ref="L620">XLOOKUP(E620,INV!A:A,INV!K:K)</f>
        <v>20</v>
      </c>
      <c r="M620" s="127">
        <f t="shared" si="1"/>
        <v>1</v>
      </c>
    </row>
    <row r="621">
      <c r="A621" s="195">
        <v>620.0</v>
      </c>
      <c r="B621" s="196" t="s">
        <v>4077</v>
      </c>
      <c r="C621" s="197" t="s">
        <v>4298</v>
      </c>
      <c r="D621" s="198" t="s">
        <v>4292</v>
      </c>
      <c r="E621" s="196" t="s">
        <v>4299</v>
      </c>
      <c r="F621" s="196" t="s">
        <v>4300</v>
      </c>
      <c r="G621" s="199">
        <v>750.0</v>
      </c>
      <c r="H621" s="200"/>
      <c r="I621" s="200"/>
      <c r="L621" s="6">
        <f t="array" ref="L621">XLOOKUP(E621,INV!A:A,INV!K:K)</f>
        <v>20</v>
      </c>
      <c r="M621" s="127">
        <f t="shared" si="1"/>
        <v>1</v>
      </c>
    </row>
    <row r="622">
      <c r="A622" s="195">
        <v>621.0</v>
      </c>
      <c r="B622" s="196" t="s">
        <v>4077</v>
      </c>
      <c r="C622" s="197" t="s">
        <v>4301</v>
      </c>
      <c r="D622" s="198" t="s">
        <v>4292</v>
      </c>
      <c r="E622" s="196" t="s">
        <v>4302</v>
      </c>
      <c r="F622" s="196" t="s">
        <v>4303</v>
      </c>
      <c r="G622" s="199">
        <v>750.0</v>
      </c>
      <c r="H622" s="200"/>
      <c r="I622" s="200"/>
      <c r="L622" s="6">
        <f t="array" ref="L622">XLOOKUP(E622,INV!A:A,INV!K:K)</f>
        <v>20</v>
      </c>
      <c r="M622" s="127">
        <f t="shared" si="1"/>
        <v>1</v>
      </c>
    </row>
    <row r="623">
      <c r="A623" s="195">
        <v>622.0</v>
      </c>
      <c r="B623" s="196" t="s">
        <v>4304</v>
      </c>
      <c r="C623" s="197" t="s">
        <v>4305</v>
      </c>
      <c r="D623" s="198" t="s">
        <v>4306</v>
      </c>
      <c r="E623" s="196" t="s">
        <v>4307</v>
      </c>
      <c r="F623" s="196" t="s">
        <v>4308</v>
      </c>
      <c r="G623" s="199">
        <v>850.0</v>
      </c>
      <c r="H623" s="200"/>
      <c r="I623" s="200"/>
      <c r="L623" s="6">
        <f t="array" ref="L623">XLOOKUP(E623,INV!A:A,INV!K:K)</f>
        <v>12</v>
      </c>
      <c r="M623" s="127">
        <f t="shared" si="1"/>
        <v>1</v>
      </c>
    </row>
    <row r="624">
      <c r="A624" s="195">
        <v>623.0</v>
      </c>
      <c r="B624" s="196" t="s">
        <v>4304</v>
      </c>
      <c r="C624" s="197" t="s">
        <v>4309</v>
      </c>
      <c r="D624" s="198" t="s">
        <v>4306</v>
      </c>
      <c r="E624" s="196" t="s">
        <v>4310</v>
      </c>
      <c r="F624" s="196" t="s">
        <v>4311</v>
      </c>
      <c r="G624" s="199">
        <v>850.0</v>
      </c>
      <c r="H624" s="200"/>
      <c r="I624" s="200"/>
      <c r="L624" s="6">
        <f t="array" ref="L624">XLOOKUP(E624,INV!A:A,INV!K:K)</f>
        <v>12</v>
      </c>
      <c r="M624" s="127">
        <f t="shared" si="1"/>
        <v>1</v>
      </c>
    </row>
    <row r="625">
      <c r="A625" s="195">
        <v>624.0</v>
      </c>
      <c r="B625" s="196" t="s">
        <v>4304</v>
      </c>
      <c r="C625" s="197" t="s">
        <v>4312</v>
      </c>
      <c r="D625" s="198" t="s">
        <v>4306</v>
      </c>
      <c r="E625" s="196" t="s">
        <v>4313</v>
      </c>
      <c r="F625" s="196" t="s">
        <v>4314</v>
      </c>
      <c r="G625" s="199">
        <v>850.0</v>
      </c>
      <c r="H625" s="200"/>
      <c r="I625" s="200"/>
      <c r="L625" s="6">
        <f t="array" ref="L625">XLOOKUP(E625,INV!A:A,INV!K:K)</f>
        <v>12</v>
      </c>
      <c r="M625" s="127">
        <f t="shared" si="1"/>
        <v>1</v>
      </c>
    </row>
    <row r="626">
      <c r="A626" s="195">
        <v>625.0</v>
      </c>
      <c r="B626" s="196" t="s">
        <v>4304</v>
      </c>
      <c r="C626" s="197" t="s">
        <v>4315</v>
      </c>
      <c r="D626" s="198" t="s">
        <v>4306</v>
      </c>
      <c r="E626" s="196" t="s">
        <v>4316</v>
      </c>
      <c r="F626" s="196" t="s">
        <v>4317</v>
      </c>
      <c r="G626" s="199">
        <v>850.0</v>
      </c>
      <c r="H626" s="200"/>
      <c r="I626" s="200"/>
      <c r="L626" s="6">
        <f t="array" ref="L626">XLOOKUP(E626,INV!A:A,INV!K:K)</f>
        <v>12</v>
      </c>
      <c r="M626" s="127">
        <f t="shared" si="1"/>
        <v>1</v>
      </c>
    </row>
    <row r="627">
      <c r="A627" s="195">
        <v>626.0</v>
      </c>
      <c r="B627" s="196" t="s">
        <v>4304</v>
      </c>
      <c r="C627" s="197" t="s">
        <v>4318</v>
      </c>
      <c r="D627" s="198" t="s">
        <v>4319</v>
      </c>
      <c r="E627" s="196" t="s">
        <v>4320</v>
      </c>
      <c r="F627" s="196" t="s">
        <v>4321</v>
      </c>
      <c r="G627" s="199">
        <v>850.0</v>
      </c>
      <c r="H627" s="200"/>
      <c r="I627" s="200"/>
      <c r="L627" s="6">
        <f t="array" ref="L627">XLOOKUP(E627,INV!A:A,INV!K:K)</f>
        <v>12</v>
      </c>
      <c r="M627" s="127">
        <f t="shared" si="1"/>
        <v>1</v>
      </c>
    </row>
    <row r="628">
      <c r="A628" s="195">
        <v>627.0</v>
      </c>
      <c r="B628" s="196" t="s">
        <v>4304</v>
      </c>
      <c r="C628" s="197" t="s">
        <v>4322</v>
      </c>
      <c r="D628" s="198" t="s">
        <v>4319</v>
      </c>
      <c r="E628" s="196" t="s">
        <v>4323</v>
      </c>
      <c r="F628" s="196" t="s">
        <v>4324</v>
      </c>
      <c r="G628" s="199">
        <v>850.0</v>
      </c>
      <c r="H628" s="200"/>
      <c r="I628" s="200"/>
      <c r="L628" s="6">
        <f t="array" ref="L628">XLOOKUP(E628,INV!A:A,INV!K:K)</f>
        <v>12</v>
      </c>
      <c r="M628" s="127">
        <f t="shared" si="1"/>
        <v>1</v>
      </c>
    </row>
    <row r="629">
      <c r="A629" s="195">
        <v>628.0</v>
      </c>
      <c r="B629" s="196" t="s">
        <v>4304</v>
      </c>
      <c r="C629" s="197" t="s">
        <v>4325</v>
      </c>
      <c r="D629" s="198" t="s">
        <v>4319</v>
      </c>
      <c r="E629" s="196" t="s">
        <v>4326</v>
      </c>
      <c r="F629" s="196" t="s">
        <v>4327</v>
      </c>
      <c r="G629" s="199">
        <v>850.0</v>
      </c>
      <c r="H629" s="200"/>
      <c r="I629" s="200"/>
      <c r="L629" s="6">
        <f t="array" ref="L629">XLOOKUP(E629,INV!A:A,INV!K:K)</f>
        <v>12</v>
      </c>
      <c r="M629" s="127">
        <f t="shared" si="1"/>
        <v>1</v>
      </c>
    </row>
    <row r="630">
      <c r="A630" s="195">
        <v>629.0</v>
      </c>
      <c r="B630" s="196" t="s">
        <v>4304</v>
      </c>
      <c r="C630" s="197" t="s">
        <v>4328</v>
      </c>
      <c r="D630" s="198" t="s">
        <v>4319</v>
      </c>
      <c r="E630" s="196" t="s">
        <v>4329</v>
      </c>
      <c r="F630" s="196" t="s">
        <v>4330</v>
      </c>
      <c r="G630" s="199">
        <v>850.0</v>
      </c>
      <c r="H630" s="200"/>
      <c r="I630" s="200"/>
      <c r="L630" s="6">
        <f t="array" ref="L630">XLOOKUP(E630,INV!A:A,INV!K:K)</f>
        <v>12</v>
      </c>
      <c r="M630" s="127">
        <f t="shared" si="1"/>
        <v>1</v>
      </c>
    </row>
    <row r="631">
      <c r="A631" s="195">
        <v>630.0</v>
      </c>
      <c r="B631" s="196" t="s">
        <v>4077</v>
      </c>
      <c r="C631" s="197" t="s">
        <v>4331</v>
      </c>
      <c r="D631" s="198" t="s">
        <v>4332</v>
      </c>
      <c r="E631" s="196" t="s">
        <v>4333</v>
      </c>
      <c r="F631" s="196" t="s">
        <v>4334</v>
      </c>
      <c r="G631" s="199">
        <v>650.0</v>
      </c>
      <c r="H631" s="200"/>
      <c r="I631" s="200"/>
      <c r="L631" s="6">
        <f t="array" ref="L631">XLOOKUP(E631,INV!A:A,INV!K:K)</f>
        <v>10</v>
      </c>
      <c r="M631" s="127">
        <f t="shared" si="1"/>
        <v>1</v>
      </c>
    </row>
    <row r="632">
      <c r="A632" s="195">
        <v>631.0</v>
      </c>
      <c r="B632" s="196" t="s">
        <v>4077</v>
      </c>
      <c r="C632" s="197" t="s">
        <v>4335</v>
      </c>
      <c r="D632" s="198" t="s">
        <v>4332</v>
      </c>
      <c r="E632" s="196" t="s">
        <v>4336</v>
      </c>
      <c r="F632" s="196" t="s">
        <v>4337</v>
      </c>
      <c r="G632" s="199">
        <v>650.0</v>
      </c>
      <c r="H632" s="200"/>
      <c r="I632" s="200"/>
      <c r="L632" s="6">
        <f t="array" ref="L632">XLOOKUP(E632,INV!A:A,INV!K:K)</f>
        <v>10</v>
      </c>
      <c r="M632" s="127">
        <f t="shared" si="1"/>
        <v>1</v>
      </c>
    </row>
    <row r="633">
      <c r="A633" s="195">
        <v>632.0</v>
      </c>
      <c r="B633" s="196" t="s">
        <v>4077</v>
      </c>
      <c r="C633" s="197" t="s">
        <v>4338</v>
      </c>
      <c r="D633" s="198" t="s">
        <v>4332</v>
      </c>
      <c r="E633" s="196" t="s">
        <v>4339</v>
      </c>
      <c r="F633" s="196" t="s">
        <v>4340</v>
      </c>
      <c r="G633" s="199">
        <v>650.0</v>
      </c>
      <c r="H633" s="200"/>
      <c r="I633" s="200"/>
      <c r="L633" s="6">
        <f t="array" ref="L633">XLOOKUP(E633,INV!A:A,INV!K:K)</f>
        <v>10</v>
      </c>
      <c r="M633" s="127">
        <f t="shared" si="1"/>
        <v>1</v>
      </c>
    </row>
    <row r="634">
      <c r="A634" s="195">
        <v>633.0</v>
      </c>
      <c r="B634" s="196" t="s">
        <v>4077</v>
      </c>
      <c r="C634" s="197" t="s">
        <v>4341</v>
      </c>
      <c r="D634" s="198" t="s">
        <v>4332</v>
      </c>
      <c r="E634" s="196" t="s">
        <v>4342</v>
      </c>
      <c r="F634" s="196" t="s">
        <v>4343</v>
      </c>
      <c r="G634" s="199">
        <v>650.0</v>
      </c>
      <c r="H634" s="200"/>
      <c r="I634" s="200"/>
      <c r="L634" s="6">
        <f t="array" ref="L634">XLOOKUP(E634,INV!A:A,INV!K:K)</f>
        <v>10</v>
      </c>
      <c r="M634" s="127">
        <f t="shared" si="1"/>
        <v>1</v>
      </c>
    </row>
    <row r="635">
      <c r="A635" s="195">
        <v>634.0</v>
      </c>
      <c r="B635" s="196" t="s">
        <v>4077</v>
      </c>
      <c r="C635" s="197" t="s">
        <v>4344</v>
      </c>
      <c r="D635" s="198" t="s">
        <v>4332</v>
      </c>
      <c r="E635" s="196" t="s">
        <v>4345</v>
      </c>
      <c r="F635" s="196" t="s">
        <v>4346</v>
      </c>
      <c r="G635" s="199">
        <v>650.0</v>
      </c>
      <c r="H635" s="200"/>
      <c r="I635" s="200"/>
      <c r="L635" s="6">
        <f t="array" ref="L635">XLOOKUP(E635,INV!A:A,INV!K:K)</f>
        <v>10</v>
      </c>
      <c r="M635" s="127">
        <f t="shared" si="1"/>
        <v>1</v>
      </c>
    </row>
    <row r="636">
      <c r="A636" s="195">
        <v>635.0</v>
      </c>
      <c r="B636" s="196" t="s">
        <v>4077</v>
      </c>
      <c r="C636" s="197" t="s">
        <v>4347</v>
      </c>
      <c r="D636" s="198" t="s">
        <v>4348</v>
      </c>
      <c r="E636" s="196" t="s">
        <v>4349</v>
      </c>
      <c r="F636" s="196" t="s">
        <v>4350</v>
      </c>
      <c r="G636" s="199">
        <v>650.0</v>
      </c>
      <c r="H636" s="200"/>
      <c r="I636" s="200"/>
      <c r="L636" s="6" t="str">
        <f t="array" ref="L636">XLOOKUP(E636,INV!A:A,INV!K:K)</f>
        <v>#N/A</v>
      </c>
      <c r="M636" s="127" t="str">
        <f t="shared" si="1"/>
        <v>#N/A</v>
      </c>
    </row>
    <row r="637">
      <c r="A637" s="195">
        <v>636.0</v>
      </c>
      <c r="B637" s="196" t="s">
        <v>4077</v>
      </c>
      <c r="C637" s="197" t="s">
        <v>4351</v>
      </c>
      <c r="D637" s="198" t="s">
        <v>4348</v>
      </c>
      <c r="E637" s="196" t="s">
        <v>4352</v>
      </c>
      <c r="F637" s="196" t="s">
        <v>4353</v>
      </c>
      <c r="G637" s="199">
        <v>650.0</v>
      </c>
      <c r="H637" s="200"/>
      <c r="I637" s="200"/>
      <c r="L637" s="6" t="str">
        <f t="array" ref="L637">XLOOKUP(E637,INV!A:A,INV!K:K)</f>
        <v>#N/A</v>
      </c>
      <c r="M637" s="127" t="str">
        <f t="shared" si="1"/>
        <v>#N/A</v>
      </c>
    </row>
    <row r="638">
      <c r="A638" s="195">
        <v>637.0</v>
      </c>
      <c r="B638" s="196" t="s">
        <v>4077</v>
      </c>
      <c r="C638" s="197" t="s">
        <v>4354</v>
      </c>
      <c r="D638" s="198" t="s">
        <v>4348</v>
      </c>
      <c r="E638" s="196" t="s">
        <v>4355</v>
      </c>
      <c r="F638" s="196" t="s">
        <v>4356</v>
      </c>
      <c r="G638" s="199">
        <v>650.0</v>
      </c>
      <c r="H638" s="200"/>
      <c r="I638" s="200"/>
      <c r="L638" s="6" t="str">
        <f t="array" ref="L638">XLOOKUP(E638,INV!A:A,INV!K:K)</f>
        <v>#N/A</v>
      </c>
      <c r="M638" s="127" t="str">
        <f t="shared" si="1"/>
        <v>#N/A</v>
      </c>
    </row>
    <row r="639">
      <c r="A639" s="195">
        <v>638.0</v>
      </c>
      <c r="B639" s="196" t="s">
        <v>4077</v>
      </c>
      <c r="C639" s="197" t="s">
        <v>4357</v>
      </c>
      <c r="D639" s="198" t="s">
        <v>4348</v>
      </c>
      <c r="E639" s="196" t="s">
        <v>4358</v>
      </c>
      <c r="F639" s="196" t="s">
        <v>4359</v>
      </c>
      <c r="G639" s="199">
        <v>650.0</v>
      </c>
      <c r="H639" s="200"/>
      <c r="I639" s="200"/>
      <c r="L639" s="6" t="str">
        <f t="array" ref="L639">XLOOKUP(E639,INV!A:A,INV!K:K)</f>
        <v>#N/A</v>
      </c>
      <c r="M639" s="127" t="str">
        <f t="shared" si="1"/>
        <v>#N/A</v>
      </c>
    </row>
    <row r="640">
      <c r="A640" s="195">
        <v>639.0</v>
      </c>
      <c r="B640" s="196" t="s">
        <v>4077</v>
      </c>
      <c r="C640" s="197" t="s">
        <v>4360</v>
      </c>
      <c r="D640" s="198" t="s">
        <v>4348</v>
      </c>
      <c r="E640" s="196" t="s">
        <v>4361</v>
      </c>
      <c r="F640" s="196" t="s">
        <v>4362</v>
      </c>
      <c r="G640" s="199">
        <v>650.0</v>
      </c>
      <c r="H640" s="200"/>
      <c r="I640" s="200"/>
      <c r="L640" s="6" t="str">
        <f t="array" ref="L640">XLOOKUP(E640,INV!A:A,INV!K:K)</f>
        <v>#N/A</v>
      </c>
      <c r="M640" s="127" t="str">
        <f t="shared" si="1"/>
        <v>#N/A</v>
      </c>
    </row>
    <row r="641">
      <c r="A641" s="195">
        <v>640.0</v>
      </c>
      <c r="B641" s="196" t="s">
        <v>4077</v>
      </c>
      <c r="C641" s="197" t="s">
        <v>4363</v>
      </c>
      <c r="D641" s="198" t="s">
        <v>4364</v>
      </c>
      <c r="E641" s="196" t="s">
        <v>4365</v>
      </c>
      <c r="F641" s="196" t="s">
        <v>4366</v>
      </c>
      <c r="G641" s="199">
        <v>650.0</v>
      </c>
      <c r="H641" s="200"/>
      <c r="I641" s="200"/>
      <c r="L641" s="6">
        <f t="array" ref="L641">XLOOKUP(E641,INV!A:A,INV!K:K)</f>
        <v>10</v>
      </c>
      <c r="M641" s="127">
        <f t="shared" si="1"/>
        <v>1</v>
      </c>
    </row>
    <row r="642">
      <c r="A642" s="195">
        <v>641.0</v>
      </c>
      <c r="B642" s="196" t="s">
        <v>4077</v>
      </c>
      <c r="C642" s="197" t="s">
        <v>4367</v>
      </c>
      <c r="D642" s="198" t="s">
        <v>4364</v>
      </c>
      <c r="E642" s="196" t="s">
        <v>4368</v>
      </c>
      <c r="F642" s="196" t="s">
        <v>4369</v>
      </c>
      <c r="G642" s="199">
        <v>650.0</v>
      </c>
      <c r="H642" s="200"/>
      <c r="I642" s="200"/>
      <c r="L642" s="6">
        <f t="array" ref="L642">XLOOKUP(E642,INV!A:A,INV!K:K)</f>
        <v>10</v>
      </c>
      <c r="M642" s="127">
        <f t="shared" si="1"/>
        <v>1</v>
      </c>
    </row>
    <row r="643">
      <c r="A643" s="195">
        <v>642.0</v>
      </c>
      <c r="B643" s="196" t="s">
        <v>4077</v>
      </c>
      <c r="C643" s="197" t="s">
        <v>4370</v>
      </c>
      <c r="D643" s="198" t="s">
        <v>4364</v>
      </c>
      <c r="E643" s="196" t="s">
        <v>4371</v>
      </c>
      <c r="F643" s="196" t="s">
        <v>4372</v>
      </c>
      <c r="G643" s="199">
        <v>650.0</v>
      </c>
      <c r="H643" s="200"/>
      <c r="I643" s="200"/>
      <c r="L643" s="6">
        <f t="array" ref="L643">XLOOKUP(E643,INV!A:A,INV!K:K)</f>
        <v>10</v>
      </c>
      <c r="M643" s="127">
        <f t="shared" si="1"/>
        <v>1</v>
      </c>
    </row>
    <row r="644">
      <c r="A644" s="195">
        <v>643.0</v>
      </c>
      <c r="B644" s="196" t="s">
        <v>4077</v>
      </c>
      <c r="C644" s="197" t="s">
        <v>4373</v>
      </c>
      <c r="D644" s="198" t="s">
        <v>4364</v>
      </c>
      <c r="E644" s="196" t="s">
        <v>4374</v>
      </c>
      <c r="F644" s="196" t="s">
        <v>4375</v>
      </c>
      <c r="G644" s="199">
        <v>650.0</v>
      </c>
      <c r="H644" s="200"/>
      <c r="I644" s="200"/>
      <c r="L644" s="6">
        <f t="array" ref="L644">XLOOKUP(E644,INV!A:A,INV!K:K)</f>
        <v>10</v>
      </c>
      <c r="M644" s="127">
        <f t="shared" si="1"/>
        <v>1</v>
      </c>
    </row>
    <row r="645">
      <c r="A645" s="195">
        <v>644.0</v>
      </c>
      <c r="B645" s="196" t="s">
        <v>4077</v>
      </c>
      <c r="C645" s="197" t="s">
        <v>4376</v>
      </c>
      <c r="D645" s="198" t="s">
        <v>4364</v>
      </c>
      <c r="E645" s="196" t="s">
        <v>4377</v>
      </c>
      <c r="F645" s="196" t="s">
        <v>4378</v>
      </c>
      <c r="G645" s="199">
        <v>650.0</v>
      </c>
      <c r="H645" s="200"/>
      <c r="I645" s="200"/>
      <c r="L645" s="6">
        <f t="array" ref="L645">XLOOKUP(E645,INV!A:A,INV!K:K)</f>
        <v>10</v>
      </c>
      <c r="M645" s="127">
        <f t="shared" si="1"/>
        <v>1</v>
      </c>
    </row>
    <row r="646">
      <c r="A646" s="195">
        <v>645.0</v>
      </c>
      <c r="B646" s="196" t="s">
        <v>4077</v>
      </c>
      <c r="C646" s="197" t="s">
        <v>4379</v>
      </c>
      <c r="D646" s="198" t="s">
        <v>4380</v>
      </c>
      <c r="E646" s="196" t="s">
        <v>4381</v>
      </c>
      <c r="F646" s="196" t="s">
        <v>4382</v>
      </c>
      <c r="G646" s="199">
        <v>750.0</v>
      </c>
      <c r="H646" s="200"/>
      <c r="I646" s="200"/>
      <c r="L646" s="6">
        <f t="array" ref="L646">XLOOKUP(E646,INV!A:A,INV!K:K)</f>
        <v>10</v>
      </c>
      <c r="M646" s="127">
        <f t="shared" si="1"/>
        <v>1</v>
      </c>
    </row>
    <row r="647">
      <c r="A647" s="195">
        <v>646.0</v>
      </c>
      <c r="B647" s="196" t="s">
        <v>4077</v>
      </c>
      <c r="C647" s="197" t="s">
        <v>4383</v>
      </c>
      <c r="D647" s="198" t="s">
        <v>4380</v>
      </c>
      <c r="E647" s="196" t="s">
        <v>1147</v>
      </c>
      <c r="F647" s="196" t="s">
        <v>4384</v>
      </c>
      <c r="G647" s="199">
        <v>750.0</v>
      </c>
      <c r="H647" s="200"/>
      <c r="I647" s="200"/>
      <c r="L647" s="6">
        <f t="array" ref="L647">XLOOKUP(E647,INV!A:A,INV!K:K)</f>
        <v>10</v>
      </c>
      <c r="M647" s="127">
        <f t="shared" si="1"/>
        <v>1</v>
      </c>
    </row>
    <row r="648">
      <c r="A648" s="195">
        <v>647.0</v>
      </c>
      <c r="B648" s="196" t="s">
        <v>4077</v>
      </c>
      <c r="C648" s="197" t="s">
        <v>4385</v>
      </c>
      <c r="D648" s="198" t="s">
        <v>4380</v>
      </c>
      <c r="E648" s="196" t="s">
        <v>4386</v>
      </c>
      <c r="F648" s="110" t="s">
        <v>4387</v>
      </c>
      <c r="G648" s="199">
        <v>750.0</v>
      </c>
      <c r="H648" s="200"/>
      <c r="I648" s="200"/>
      <c r="L648" s="6">
        <f t="array" ref="L648">XLOOKUP(E648,INV!A:A,INV!K:K)</f>
        <v>10</v>
      </c>
      <c r="M648" s="127">
        <f t="shared" si="1"/>
        <v>1</v>
      </c>
    </row>
    <row r="649">
      <c r="A649" s="195">
        <v>648.0</v>
      </c>
      <c r="B649" s="196" t="s">
        <v>4077</v>
      </c>
      <c r="C649" s="197" t="s">
        <v>4388</v>
      </c>
      <c r="D649" s="198" t="s">
        <v>4380</v>
      </c>
      <c r="E649" s="196" t="s">
        <v>1145</v>
      </c>
      <c r="F649" s="196" t="s">
        <v>4389</v>
      </c>
      <c r="G649" s="199">
        <v>750.0</v>
      </c>
      <c r="H649" s="200"/>
      <c r="I649" s="200"/>
      <c r="L649" s="6">
        <f t="array" ref="L649">XLOOKUP(E649,INV!A:A,INV!K:K)</f>
        <v>10</v>
      </c>
      <c r="M649" s="127">
        <f t="shared" si="1"/>
        <v>1</v>
      </c>
    </row>
    <row r="650">
      <c r="A650" s="195">
        <v>649.0</v>
      </c>
      <c r="B650" s="196" t="s">
        <v>4077</v>
      </c>
      <c r="C650" s="197" t="s">
        <v>4390</v>
      </c>
      <c r="D650" s="198" t="s">
        <v>4380</v>
      </c>
      <c r="E650" s="196" t="s">
        <v>4391</v>
      </c>
      <c r="F650" s="196"/>
      <c r="G650" s="199">
        <v>750.0</v>
      </c>
      <c r="H650" s="200"/>
      <c r="I650" s="200"/>
      <c r="L650" s="6" t="str">
        <f t="array" ref="L650">XLOOKUP(E650,INV!A:A,INV!K:K)</f>
        <v>#N/A</v>
      </c>
      <c r="M650" s="127" t="str">
        <f t="shared" si="1"/>
        <v>#N/A</v>
      </c>
    </row>
    <row r="651">
      <c r="A651" s="195">
        <v>650.0</v>
      </c>
      <c r="B651" s="196" t="s">
        <v>4077</v>
      </c>
      <c r="C651" s="197" t="s">
        <v>4392</v>
      </c>
      <c r="D651" s="198" t="s">
        <v>4380</v>
      </c>
      <c r="E651" s="196" t="s">
        <v>4393</v>
      </c>
      <c r="F651" s="110"/>
      <c r="G651" s="199">
        <v>750.0</v>
      </c>
      <c r="H651" s="200"/>
      <c r="I651" s="200"/>
      <c r="L651" s="6" t="str">
        <f t="array" ref="L651">XLOOKUP(E651,INV!A:A,INV!K:K)</f>
        <v>#N/A</v>
      </c>
      <c r="M651" s="127" t="str">
        <f t="shared" si="1"/>
        <v>#N/A</v>
      </c>
    </row>
    <row r="652">
      <c r="A652" s="195">
        <v>651.0</v>
      </c>
      <c r="B652" s="196" t="s">
        <v>4077</v>
      </c>
      <c r="C652" s="197" t="s">
        <v>4394</v>
      </c>
      <c r="D652" s="198" t="s">
        <v>4395</v>
      </c>
      <c r="E652" s="196" t="s">
        <v>4396</v>
      </c>
      <c r="F652" s="110" t="s">
        <v>4397</v>
      </c>
      <c r="G652" s="199">
        <v>750.0</v>
      </c>
      <c r="H652" s="200"/>
      <c r="I652" s="200"/>
      <c r="L652" s="6" t="str">
        <f t="array" ref="L652">XLOOKUP(E652,INV!A:A,INV!K:K)</f>
        <v>#N/A</v>
      </c>
      <c r="M652" s="127" t="str">
        <f t="shared" si="1"/>
        <v>#N/A</v>
      </c>
    </row>
    <row r="653">
      <c r="A653" s="195">
        <v>652.0</v>
      </c>
      <c r="B653" s="196" t="s">
        <v>4077</v>
      </c>
      <c r="C653" s="197" t="s">
        <v>4398</v>
      </c>
      <c r="D653" s="198" t="s">
        <v>4395</v>
      </c>
      <c r="E653" s="110" t="s">
        <v>4399</v>
      </c>
      <c r="F653" s="196"/>
      <c r="G653" s="199">
        <v>750.0</v>
      </c>
      <c r="H653" s="200"/>
      <c r="I653" s="200"/>
      <c r="L653" s="6" t="str">
        <f t="array" ref="L653">XLOOKUP(E653,INV!A:A,INV!K:K)</f>
        <v>#N/A</v>
      </c>
      <c r="M653" s="127" t="str">
        <f t="shared" si="1"/>
        <v>#N/A</v>
      </c>
    </row>
    <row r="654">
      <c r="A654" s="195">
        <v>653.0</v>
      </c>
      <c r="B654" s="196" t="s">
        <v>4077</v>
      </c>
      <c r="C654" s="197" t="s">
        <v>4400</v>
      </c>
      <c r="D654" s="198" t="s">
        <v>4395</v>
      </c>
      <c r="E654" s="196" t="s">
        <v>4401</v>
      </c>
      <c r="F654" s="110"/>
      <c r="G654" s="199">
        <v>750.0</v>
      </c>
      <c r="H654" s="200"/>
      <c r="I654" s="200"/>
      <c r="L654" s="6" t="str">
        <f t="array" ref="L654">XLOOKUP(E654,INV!A:A,INV!K:K)</f>
        <v>#N/A</v>
      </c>
      <c r="M654" s="127" t="str">
        <f t="shared" si="1"/>
        <v>#N/A</v>
      </c>
    </row>
    <row r="655">
      <c r="A655" s="195">
        <v>654.0</v>
      </c>
      <c r="B655" s="196" t="s">
        <v>4077</v>
      </c>
      <c r="C655" s="197" t="s">
        <v>4402</v>
      </c>
      <c r="D655" s="198" t="s">
        <v>4395</v>
      </c>
      <c r="E655" s="196" t="s">
        <v>4403</v>
      </c>
      <c r="F655" s="110"/>
      <c r="G655" s="199">
        <v>750.0</v>
      </c>
      <c r="H655" s="200"/>
      <c r="I655" s="200"/>
      <c r="L655" s="6" t="str">
        <f t="array" ref="L655">XLOOKUP(E655,INV!A:A,INV!K:K)</f>
        <v>#N/A</v>
      </c>
      <c r="M655" s="127" t="str">
        <f t="shared" si="1"/>
        <v>#N/A</v>
      </c>
    </row>
    <row r="656">
      <c r="A656" s="195">
        <v>655.0</v>
      </c>
      <c r="B656" s="196" t="s">
        <v>4077</v>
      </c>
      <c r="C656" s="197" t="s">
        <v>4404</v>
      </c>
      <c r="D656" s="198" t="s">
        <v>4395</v>
      </c>
      <c r="E656" s="196" t="s">
        <v>4405</v>
      </c>
      <c r="F656" s="110"/>
      <c r="G656" s="199">
        <v>750.0</v>
      </c>
      <c r="H656" s="200"/>
      <c r="I656" s="200"/>
      <c r="L656" s="6" t="str">
        <f t="array" ref="L656">XLOOKUP(E656,INV!A:A,INV!K:K)</f>
        <v>#N/A</v>
      </c>
      <c r="M656" s="127" t="str">
        <f t="shared" si="1"/>
        <v>#N/A</v>
      </c>
    </row>
    <row r="657">
      <c r="A657" s="195">
        <v>656.0</v>
      </c>
      <c r="B657" s="196" t="s">
        <v>4077</v>
      </c>
      <c r="C657" s="197" t="s">
        <v>4406</v>
      </c>
      <c r="D657" s="198" t="s">
        <v>4407</v>
      </c>
      <c r="E657" s="196" t="s">
        <v>4408</v>
      </c>
      <c r="F657" s="110" t="s">
        <v>4409</v>
      </c>
      <c r="G657" s="199">
        <v>750.0</v>
      </c>
      <c r="H657" s="200"/>
      <c r="I657" s="200"/>
      <c r="L657" s="6">
        <f t="array" ref="L657">XLOOKUP(E657,INV!A:A,INV!K:K)</f>
        <v>10</v>
      </c>
      <c r="M657" s="127">
        <f t="shared" si="1"/>
        <v>1</v>
      </c>
    </row>
    <row r="658">
      <c r="A658" s="195">
        <v>657.0</v>
      </c>
      <c r="B658" s="196" t="s">
        <v>4077</v>
      </c>
      <c r="C658" s="197" t="s">
        <v>4410</v>
      </c>
      <c r="D658" s="198" t="s">
        <v>4407</v>
      </c>
      <c r="E658" s="196" t="s">
        <v>4411</v>
      </c>
      <c r="F658" s="196" t="s">
        <v>4412</v>
      </c>
      <c r="G658" s="199">
        <v>750.0</v>
      </c>
      <c r="H658" s="200"/>
      <c r="I658" s="200"/>
      <c r="L658" s="6">
        <f t="array" ref="L658">XLOOKUP(E658,INV!A:A,INV!K:K)</f>
        <v>10</v>
      </c>
      <c r="M658" s="127">
        <f t="shared" si="1"/>
        <v>1</v>
      </c>
    </row>
    <row r="659">
      <c r="A659" s="195">
        <v>658.0</v>
      </c>
      <c r="B659" s="196" t="s">
        <v>4077</v>
      </c>
      <c r="C659" s="197" t="s">
        <v>4413</v>
      </c>
      <c r="D659" s="198" t="s">
        <v>4407</v>
      </c>
      <c r="E659" s="196" t="s">
        <v>4414</v>
      </c>
      <c r="F659" s="196" t="s">
        <v>4415</v>
      </c>
      <c r="G659" s="199">
        <v>750.0</v>
      </c>
      <c r="H659" s="200"/>
      <c r="I659" s="200"/>
      <c r="L659" s="6">
        <f t="array" ref="L659">XLOOKUP(E659,INV!A:A,INV!K:K)</f>
        <v>10</v>
      </c>
      <c r="M659" s="127">
        <f t="shared" si="1"/>
        <v>1</v>
      </c>
    </row>
    <row r="660">
      <c r="A660" s="195">
        <v>659.0</v>
      </c>
      <c r="B660" s="196" t="s">
        <v>4077</v>
      </c>
      <c r="C660" s="197" t="s">
        <v>4416</v>
      </c>
      <c r="D660" s="198" t="s">
        <v>4407</v>
      </c>
      <c r="E660" s="196" t="s">
        <v>4417</v>
      </c>
      <c r="F660" s="196" t="s">
        <v>4418</v>
      </c>
      <c r="G660" s="199">
        <v>750.0</v>
      </c>
      <c r="H660" s="200"/>
      <c r="I660" s="200"/>
      <c r="L660" s="6">
        <f t="array" ref="L660">XLOOKUP(E660,INV!A:A,INV!K:K)</f>
        <v>10</v>
      </c>
      <c r="M660" s="127">
        <f t="shared" si="1"/>
        <v>1</v>
      </c>
    </row>
    <row r="661">
      <c r="A661" s="195">
        <v>660.0</v>
      </c>
      <c r="B661" s="196" t="s">
        <v>4077</v>
      </c>
      <c r="C661" s="197" t="s">
        <v>4419</v>
      </c>
      <c r="D661" s="198" t="s">
        <v>4407</v>
      </c>
      <c r="E661" s="196" t="s">
        <v>4420</v>
      </c>
      <c r="F661" s="196"/>
      <c r="G661" s="199">
        <v>750.0</v>
      </c>
      <c r="H661" s="200"/>
      <c r="I661" s="200"/>
      <c r="L661" s="6" t="str">
        <f t="array" ref="L661">XLOOKUP(E661,INV!A:A,INV!K:K)</f>
        <v>#N/A</v>
      </c>
      <c r="M661" s="127" t="str">
        <f t="shared" si="1"/>
        <v>#N/A</v>
      </c>
    </row>
    <row r="662">
      <c r="A662" s="195">
        <v>661.0</v>
      </c>
      <c r="B662" s="196" t="s">
        <v>4077</v>
      </c>
      <c r="C662" s="197" t="s">
        <v>4421</v>
      </c>
      <c r="D662" s="198" t="s">
        <v>1495</v>
      </c>
      <c r="E662" s="196" t="s">
        <v>1503</v>
      </c>
      <c r="F662" s="196" t="s">
        <v>1504</v>
      </c>
      <c r="G662" s="199">
        <v>750.0</v>
      </c>
      <c r="H662" s="200"/>
      <c r="I662" s="200"/>
      <c r="L662" s="6">
        <f t="array" ref="L662">XLOOKUP(E662,INV!A:A,INV!K:K)</f>
        <v>20</v>
      </c>
      <c r="M662" s="127">
        <f t="shared" si="1"/>
        <v>1</v>
      </c>
    </row>
    <row r="663">
      <c r="A663" s="195">
        <v>662.0</v>
      </c>
      <c r="B663" s="196" t="s">
        <v>4077</v>
      </c>
      <c r="C663" s="197" t="s">
        <v>4422</v>
      </c>
      <c r="D663" s="198" t="s">
        <v>1495</v>
      </c>
      <c r="E663" s="196" t="s">
        <v>1500</v>
      </c>
      <c r="F663" s="196" t="s">
        <v>1501</v>
      </c>
      <c r="G663" s="199">
        <v>750.0</v>
      </c>
      <c r="H663" s="200"/>
      <c r="I663" s="200"/>
      <c r="L663" s="6">
        <f t="array" ref="L663">XLOOKUP(E663,INV!A:A,INV!K:K)</f>
        <v>20</v>
      </c>
      <c r="M663" s="127">
        <f t="shared" si="1"/>
        <v>1</v>
      </c>
    </row>
    <row r="664">
      <c r="A664" s="195">
        <v>663.0</v>
      </c>
      <c r="B664" s="196" t="s">
        <v>4077</v>
      </c>
      <c r="C664" s="197" t="s">
        <v>4423</v>
      </c>
      <c r="D664" s="198" t="s">
        <v>1495</v>
      </c>
      <c r="E664" s="196" t="s">
        <v>1496</v>
      </c>
      <c r="F664" s="110" t="s">
        <v>1497</v>
      </c>
      <c r="G664" s="199">
        <v>750.0</v>
      </c>
      <c r="H664" s="200"/>
      <c r="I664" s="200"/>
      <c r="L664" s="6">
        <f t="array" ref="L664">XLOOKUP(E664,INV!A:A,INV!K:K)</f>
        <v>20</v>
      </c>
      <c r="M664" s="127">
        <f t="shared" si="1"/>
        <v>1</v>
      </c>
    </row>
    <row r="665">
      <c r="A665" s="195">
        <v>664.0</v>
      </c>
      <c r="B665" s="196" t="s">
        <v>4077</v>
      </c>
      <c r="C665" s="197" t="s">
        <v>4424</v>
      </c>
      <c r="D665" s="198" t="s">
        <v>1495</v>
      </c>
      <c r="E665" s="196" t="s">
        <v>1506</v>
      </c>
      <c r="F665" s="110" t="s">
        <v>1507</v>
      </c>
      <c r="G665" s="199">
        <v>750.0</v>
      </c>
      <c r="H665" s="200"/>
      <c r="I665" s="200"/>
      <c r="L665" s="6">
        <f t="array" ref="L665">XLOOKUP(E665,INV!A:A,INV!K:K)</f>
        <v>20</v>
      </c>
      <c r="M665" s="127">
        <f t="shared" si="1"/>
        <v>1</v>
      </c>
    </row>
    <row r="666">
      <c r="A666" s="195">
        <v>665.0</v>
      </c>
      <c r="B666" s="196" t="s">
        <v>4304</v>
      </c>
      <c r="C666" s="197" t="s">
        <v>4425</v>
      </c>
      <c r="D666" s="198" t="s">
        <v>4426</v>
      </c>
      <c r="E666" s="196" t="s">
        <v>4427</v>
      </c>
      <c r="F666" s="110" t="s">
        <v>4428</v>
      </c>
      <c r="G666" s="199">
        <v>850.0</v>
      </c>
      <c r="H666" s="200"/>
      <c r="I666" s="200"/>
      <c r="L666" s="6">
        <f t="array" ref="L666">XLOOKUP(E666,INV!A:A,INV!K:K)</f>
        <v>12</v>
      </c>
      <c r="M666" s="127">
        <f t="shared" si="1"/>
        <v>1</v>
      </c>
    </row>
    <row r="667">
      <c r="A667" s="195">
        <v>666.0</v>
      </c>
      <c r="B667" s="196" t="s">
        <v>4304</v>
      </c>
      <c r="C667" s="197" t="s">
        <v>4429</v>
      </c>
      <c r="D667" s="198" t="s">
        <v>4426</v>
      </c>
      <c r="E667" s="196" t="s">
        <v>4430</v>
      </c>
      <c r="F667" s="196" t="s">
        <v>4431</v>
      </c>
      <c r="G667" s="199">
        <v>850.0</v>
      </c>
      <c r="H667" s="200"/>
      <c r="I667" s="200"/>
      <c r="L667" s="6">
        <f t="array" ref="L667">XLOOKUP(E667,INV!A:A,INV!K:K)</f>
        <v>12</v>
      </c>
      <c r="M667" s="127">
        <f t="shared" si="1"/>
        <v>1</v>
      </c>
    </row>
    <row r="668">
      <c r="A668" s="195">
        <v>667.0</v>
      </c>
      <c r="B668" s="196" t="s">
        <v>4304</v>
      </c>
      <c r="C668" s="197" t="s">
        <v>4432</v>
      </c>
      <c r="D668" s="198" t="s">
        <v>4426</v>
      </c>
      <c r="E668" s="196" t="s">
        <v>4433</v>
      </c>
      <c r="F668" s="196" t="s">
        <v>4434</v>
      </c>
      <c r="G668" s="199">
        <v>850.0</v>
      </c>
      <c r="H668" s="200"/>
      <c r="I668" s="200"/>
      <c r="L668" s="6">
        <f t="array" ref="L668">XLOOKUP(E668,INV!A:A,INV!K:K)</f>
        <v>12</v>
      </c>
      <c r="M668" s="127">
        <f t="shared" si="1"/>
        <v>1</v>
      </c>
    </row>
    <row r="669">
      <c r="A669" s="195">
        <v>668.0</v>
      </c>
      <c r="B669" s="196" t="s">
        <v>4304</v>
      </c>
      <c r="C669" s="197" t="s">
        <v>4435</v>
      </c>
      <c r="D669" s="198" t="s">
        <v>4426</v>
      </c>
      <c r="E669" s="110" t="s">
        <v>4436</v>
      </c>
      <c r="F669" s="196" t="s">
        <v>4437</v>
      </c>
      <c r="G669" s="199">
        <v>850.0</v>
      </c>
      <c r="H669" s="200"/>
      <c r="I669" s="200"/>
      <c r="L669" s="6">
        <f t="array" ref="L669">XLOOKUP(E669,INV!A:A,INV!K:K)</f>
        <v>12</v>
      </c>
      <c r="M669" s="127">
        <f t="shared" si="1"/>
        <v>1</v>
      </c>
    </row>
    <row r="670">
      <c r="A670" s="195">
        <v>669.0</v>
      </c>
      <c r="B670" s="196" t="s">
        <v>4304</v>
      </c>
      <c r="C670" s="197" t="s">
        <v>4438</v>
      </c>
      <c r="D670" s="198" t="s">
        <v>4426</v>
      </c>
      <c r="E670" s="110" t="s">
        <v>4439</v>
      </c>
      <c r="F670" s="196" t="s">
        <v>4440</v>
      </c>
      <c r="G670" s="199">
        <v>850.0</v>
      </c>
      <c r="H670" s="200"/>
      <c r="I670" s="200"/>
      <c r="L670" s="6">
        <f t="array" ref="L670">XLOOKUP(E670,INV!A:A,INV!K:K)</f>
        <v>12</v>
      </c>
      <c r="M670" s="127">
        <f t="shared" si="1"/>
        <v>1</v>
      </c>
    </row>
    <row r="671">
      <c r="A671" s="195">
        <v>670.0</v>
      </c>
      <c r="B671" s="196" t="s">
        <v>3250</v>
      </c>
      <c r="C671" s="197" t="s">
        <v>3260</v>
      </c>
      <c r="D671" s="198" t="s">
        <v>4441</v>
      </c>
      <c r="E671" s="110" t="s">
        <v>3260</v>
      </c>
      <c r="F671" s="196" t="s">
        <v>3261</v>
      </c>
      <c r="G671" s="199">
        <v>180.0</v>
      </c>
      <c r="H671" s="200"/>
      <c r="I671" s="200"/>
      <c r="L671" s="6">
        <f t="array" ref="L671">XLOOKUP(E671,INV!A:A,INV!K:K)</f>
        <v>5</v>
      </c>
      <c r="M671" s="127">
        <f t="shared" si="1"/>
        <v>1</v>
      </c>
    </row>
    <row r="672">
      <c r="A672" s="195">
        <v>671.0</v>
      </c>
      <c r="B672" s="196" t="s">
        <v>4077</v>
      </c>
      <c r="C672" s="197" t="s">
        <v>4442</v>
      </c>
      <c r="D672" s="198" t="s">
        <v>4443</v>
      </c>
      <c r="E672" s="110" t="s">
        <v>1162</v>
      </c>
      <c r="F672" s="196" t="s">
        <v>4444</v>
      </c>
      <c r="G672" s="199">
        <v>690.0</v>
      </c>
      <c r="H672" s="200"/>
      <c r="I672" s="200"/>
      <c r="L672" s="6">
        <f t="array" ref="L672">XLOOKUP(E672,INV!A:A,INV!K:K)</f>
        <v>18</v>
      </c>
      <c r="M672" s="127">
        <f t="shared" si="1"/>
        <v>1</v>
      </c>
    </row>
    <row r="673">
      <c r="A673" s="195">
        <v>672.0</v>
      </c>
      <c r="B673" s="196" t="s">
        <v>4077</v>
      </c>
      <c r="C673" s="197" t="s">
        <v>4445</v>
      </c>
      <c r="D673" s="198" t="s">
        <v>4443</v>
      </c>
      <c r="E673" s="110" t="s">
        <v>1164</v>
      </c>
      <c r="F673" s="196" t="s">
        <v>4446</v>
      </c>
      <c r="G673" s="199">
        <v>690.0</v>
      </c>
      <c r="H673" s="200"/>
      <c r="I673" s="200"/>
      <c r="L673" s="6">
        <f t="array" ref="L673">XLOOKUP(E673,INV!A:A,INV!K:K)</f>
        <v>18</v>
      </c>
      <c r="M673" s="127">
        <f t="shared" si="1"/>
        <v>1</v>
      </c>
    </row>
    <row r="674">
      <c r="A674" s="195">
        <v>673.0</v>
      </c>
      <c r="B674" s="196" t="s">
        <v>4077</v>
      </c>
      <c r="C674" s="197" t="s">
        <v>4447</v>
      </c>
      <c r="D674" s="198" t="s">
        <v>4443</v>
      </c>
      <c r="E674" s="110" t="s">
        <v>1166</v>
      </c>
      <c r="F674" s="196" t="s">
        <v>4448</v>
      </c>
      <c r="G674" s="199">
        <v>690.0</v>
      </c>
      <c r="H674" s="200"/>
      <c r="I674" s="200"/>
      <c r="L674" s="6">
        <f t="array" ref="L674">XLOOKUP(E674,INV!A:A,INV!K:K)</f>
        <v>18</v>
      </c>
      <c r="M674" s="127">
        <f t="shared" si="1"/>
        <v>1</v>
      </c>
    </row>
    <row r="675">
      <c r="A675" s="195">
        <v>674.0</v>
      </c>
      <c r="B675" s="196" t="s">
        <v>4077</v>
      </c>
      <c r="C675" s="197" t="s">
        <v>4449</v>
      </c>
      <c r="D675" s="198" t="s">
        <v>4443</v>
      </c>
      <c r="E675" s="110" t="s">
        <v>1160</v>
      </c>
      <c r="F675" s="196" t="s">
        <v>4450</v>
      </c>
      <c r="G675" s="199">
        <v>690.0</v>
      </c>
      <c r="H675" s="200"/>
      <c r="I675" s="200"/>
      <c r="L675" s="6">
        <f t="array" ref="L675">XLOOKUP(E675,INV!A:A,INV!K:K)</f>
        <v>18</v>
      </c>
      <c r="M675" s="127">
        <f t="shared" si="1"/>
        <v>1</v>
      </c>
    </row>
    <row r="676">
      <c r="A676" s="195">
        <v>675.0</v>
      </c>
      <c r="B676" s="196" t="s">
        <v>4077</v>
      </c>
      <c r="C676" s="197" t="s">
        <v>4451</v>
      </c>
      <c r="D676" s="198" t="s">
        <v>4443</v>
      </c>
      <c r="E676" s="110" t="s">
        <v>4452</v>
      </c>
      <c r="F676" s="196" t="s">
        <v>4453</v>
      </c>
      <c r="G676" s="199">
        <v>690.0</v>
      </c>
      <c r="H676" s="200"/>
      <c r="I676" s="200"/>
      <c r="L676" s="6">
        <f t="array" ref="L676">XLOOKUP(E676,INV!A:A,INV!K:K)</f>
        <v>18</v>
      </c>
      <c r="M676" s="127">
        <f t="shared" si="1"/>
        <v>1</v>
      </c>
    </row>
    <row r="677">
      <c r="A677" s="195">
        <v>676.0</v>
      </c>
      <c r="B677" s="196" t="s">
        <v>4077</v>
      </c>
      <c r="C677" s="197" t="s">
        <v>4454</v>
      </c>
      <c r="D677" s="198" t="s">
        <v>4455</v>
      </c>
      <c r="E677" s="110" t="s">
        <v>1181</v>
      </c>
      <c r="F677" s="196" t="s">
        <v>4456</v>
      </c>
      <c r="G677" s="199">
        <v>650.0</v>
      </c>
      <c r="H677" s="200"/>
      <c r="I677" s="200"/>
      <c r="L677" s="6">
        <f t="array" ref="L677">XLOOKUP(E677,INV!A:A,INV!K:K)</f>
        <v>15</v>
      </c>
      <c r="M677" s="127">
        <f t="shared" si="1"/>
        <v>1</v>
      </c>
    </row>
    <row r="678">
      <c r="A678" s="195">
        <v>677.0</v>
      </c>
      <c r="B678" s="196" t="s">
        <v>4077</v>
      </c>
      <c r="C678" s="197" t="s">
        <v>4457</v>
      </c>
      <c r="D678" s="198" t="s">
        <v>4455</v>
      </c>
      <c r="E678" s="110" t="s">
        <v>1183</v>
      </c>
      <c r="F678" s="196" t="s">
        <v>4458</v>
      </c>
      <c r="G678" s="199">
        <v>650.0</v>
      </c>
      <c r="H678" s="200"/>
      <c r="I678" s="200"/>
      <c r="L678" s="6">
        <f t="array" ref="L678">XLOOKUP(E678,INV!A:A,INV!K:K)</f>
        <v>15</v>
      </c>
      <c r="M678" s="127">
        <f t="shared" si="1"/>
        <v>1</v>
      </c>
    </row>
    <row r="679">
      <c r="A679" s="195">
        <v>678.0</v>
      </c>
      <c r="B679" s="196" t="s">
        <v>4077</v>
      </c>
      <c r="C679" s="197" t="s">
        <v>4459</v>
      </c>
      <c r="D679" s="198" t="s">
        <v>4455</v>
      </c>
      <c r="E679" s="110" t="s">
        <v>1185</v>
      </c>
      <c r="F679" s="196" t="s">
        <v>4460</v>
      </c>
      <c r="G679" s="199">
        <v>650.0</v>
      </c>
      <c r="H679" s="200"/>
      <c r="I679" s="200"/>
      <c r="L679" s="6">
        <f t="array" ref="L679">XLOOKUP(E679,INV!A:A,INV!K:K)</f>
        <v>15</v>
      </c>
      <c r="M679" s="127">
        <f t="shared" si="1"/>
        <v>1</v>
      </c>
    </row>
    <row r="680">
      <c r="A680" s="195">
        <v>679.0</v>
      </c>
      <c r="B680" s="196" t="s">
        <v>4077</v>
      </c>
      <c r="C680" s="197" t="s">
        <v>4461</v>
      </c>
      <c r="D680" s="198" t="s">
        <v>4455</v>
      </c>
      <c r="E680" s="110" t="s">
        <v>1179</v>
      </c>
      <c r="F680" s="196" t="s">
        <v>4462</v>
      </c>
      <c r="G680" s="199">
        <v>650.0</v>
      </c>
      <c r="H680" s="200"/>
      <c r="I680" s="200"/>
      <c r="L680" s="6">
        <f t="array" ref="L680">XLOOKUP(E680,INV!A:A,INV!K:K)</f>
        <v>15</v>
      </c>
      <c r="M680" s="127">
        <f t="shared" si="1"/>
        <v>1</v>
      </c>
    </row>
    <row r="681">
      <c r="A681" s="195">
        <v>680.0</v>
      </c>
      <c r="B681" s="196" t="s">
        <v>4077</v>
      </c>
      <c r="C681" s="197" t="s">
        <v>4463</v>
      </c>
      <c r="D681" s="198" t="s">
        <v>4455</v>
      </c>
      <c r="E681" s="110" t="s">
        <v>4464</v>
      </c>
      <c r="F681" s="196" t="s">
        <v>4465</v>
      </c>
      <c r="G681" s="199">
        <v>650.0</v>
      </c>
      <c r="H681" s="200"/>
      <c r="I681" s="200"/>
      <c r="L681" s="6">
        <f t="array" ref="L681">XLOOKUP(E681,INV!A:A,INV!K:K)</f>
        <v>15</v>
      </c>
      <c r="M681" s="127">
        <f t="shared" si="1"/>
        <v>1</v>
      </c>
    </row>
    <row r="682">
      <c r="A682" s="195">
        <v>681.0</v>
      </c>
      <c r="B682" s="196" t="s">
        <v>4077</v>
      </c>
      <c r="C682" s="197" t="s">
        <v>4466</v>
      </c>
      <c r="D682" s="198" t="s">
        <v>4467</v>
      </c>
      <c r="E682" s="110" t="s">
        <v>1173</v>
      </c>
      <c r="F682" s="196" t="s">
        <v>4468</v>
      </c>
      <c r="G682" s="199">
        <v>650.0</v>
      </c>
      <c r="H682" s="200"/>
      <c r="I682" s="200"/>
      <c r="L682" s="6">
        <f t="array" ref="L682">XLOOKUP(E682,INV!A:A,INV!K:K)</f>
        <v>15</v>
      </c>
      <c r="M682" s="127">
        <f t="shared" si="1"/>
        <v>1</v>
      </c>
    </row>
    <row r="683">
      <c r="A683" s="195">
        <v>682.0</v>
      </c>
      <c r="B683" s="196" t="s">
        <v>4077</v>
      </c>
      <c r="C683" s="197" t="s">
        <v>4469</v>
      </c>
      <c r="D683" s="198" t="s">
        <v>4467</v>
      </c>
      <c r="E683" s="110" t="s">
        <v>1175</v>
      </c>
      <c r="F683" s="196" t="s">
        <v>4470</v>
      </c>
      <c r="G683" s="199">
        <v>650.0</v>
      </c>
      <c r="H683" s="200"/>
      <c r="I683" s="200"/>
      <c r="L683" s="6">
        <f t="array" ref="L683">XLOOKUP(E683,INV!A:A,INV!K:K)</f>
        <v>15</v>
      </c>
      <c r="M683" s="127">
        <f t="shared" si="1"/>
        <v>1</v>
      </c>
    </row>
    <row r="684">
      <c r="A684" s="195">
        <v>683.0</v>
      </c>
      <c r="B684" s="196" t="s">
        <v>4077</v>
      </c>
      <c r="C684" s="197" t="s">
        <v>4471</v>
      </c>
      <c r="D684" s="198" t="s">
        <v>4467</v>
      </c>
      <c r="E684" s="110" t="s">
        <v>1177</v>
      </c>
      <c r="F684" s="196" t="s">
        <v>4472</v>
      </c>
      <c r="G684" s="199">
        <v>650.0</v>
      </c>
      <c r="H684" s="200"/>
      <c r="I684" s="200"/>
      <c r="L684" s="6">
        <f t="array" ref="L684">XLOOKUP(E684,INV!A:A,INV!K:K)</f>
        <v>15</v>
      </c>
      <c r="M684" s="127">
        <f t="shared" si="1"/>
        <v>1</v>
      </c>
    </row>
    <row r="685">
      <c r="A685" s="195">
        <v>684.0</v>
      </c>
      <c r="B685" s="196" t="s">
        <v>4077</v>
      </c>
      <c r="C685" s="197" t="s">
        <v>4473</v>
      </c>
      <c r="D685" s="198" t="s">
        <v>4467</v>
      </c>
      <c r="E685" s="110" t="s">
        <v>1171</v>
      </c>
      <c r="F685" s="196" t="s">
        <v>4474</v>
      </c>
      <c r="G685" s="199">
        <v>650.0</v>
      </c>
      <c r="H685" s="200"/>
      <c r="I685" s="200"/>
      <c r="L685" s="6">
        <f t="array" ref="L685">XLOOKUP(E685,INV!A:A,INV!K:K)</f>
        <v>15</v>
      </c>
      <c r="M685" s="127">
        <f t="shared" si="1"/>
        <v>1</v>
      </c>
    </row>
    <row r="686">
      <c r="A686" s="195">
        <v>685.0</v>
      </c>
      <c r="B686" s="196" t="s">
        <v>4077</v>
      </c>
      <c r="C686" s="197" t="s">
        <v>4475</v>
      </c>
      <c r="D686" s="198" t="s">
        <v>4467</v>
      </c>
      <c r="E686" s="110" t="s">
        <v>4476</v>
      </c>
      <c r="F686" s="196" t="s">
        <v>4477</v>
      </c>
      <c r="G686" s="199">
        <v>650.0</v>
      </c>
      <c r="H686" s="200"/>
      <c r="I686" s="200"/>
      <c r="L686" s="6">
        <f t="array" ref="L686">XLOOKUP(E686,INV!A:A,INV!K:K)</f>
        <v>15</v>
      </c>
      <c r="M686" s="127">
        <f t="shared" si="1"/>
        <v>1</v>
      </c>
    </row>
    <row r="687">
      <c r="A687" s="195">
        <v>686.0</v>
      </c>
      <c r="B687" s="196" t="s">
        <v>4077</v>
      </c>
      <c r="C687" s="197" t="s">
        <v>4478</v>
      </c>
      <c r="D687" s="198" t="s">
        <v>4479</v>
      </c>
      <c r="E687" s="110" t="s">
        <v>1154</v>
      </c>
      <c r="F687" s="196" t="s">
        <v>4480</v>
      </c>
      <c r="G687" s="199">
        <v>690.0</v>
      </c>
      <c r="H687" s="200"/>
      <c r="I687" s="200"/>
      <c r="L687" s="6">
        <f t="array" ref="L687">XLOOKUP(E687,INV!A:A,INV!K:K)</f>
        <v>18</v>
      </c>
      <c r="M687" s="127">
        <f t="shared" si="1"/>
        <v>1</v>
      </c>
    </row>
    <row r="688">
      <c r="A688" s="195">
        <v>687.0</v>
      </c>
      <c r="B688" s="196" t="s">
        <v>4077</v>
      </c>
      <c r="C688" s="197" t="s">
        <v>4481</v>
      </c>
      <c r="D688" s="198" t="s">
        <v>4479</v>
      </c>
      <c r="E688" s="110" t="s">
        <v>1156</v>
      </c>
      <c r="F688" s="196" t="s">
        <v>4482</v>
      </c>
      <c r="G688" s="199">
        <v>690.0</v>
      </c>
      <c r="H688" s="200"/>
      <c r="I688" s="200"/>
      <c r="L688" s="6">
        <f t="array" ref="L688">XLOOKUP(E688,INV!A:A,INV!K:K)</f>
        <v>18</v>
      </c>
      <c r="M688" s="127">
        <f t="shared" si="1"/>
        <v>1</v>
      </c>
    </row>
    <row r="689">
      <c r="A689" s="195">
        <v>688.0</v>
      </c>
      <c r="B689" s="196" t="s">
        <v>4077</v>
      </c>
      <c r="C689" s="197" t="s">
        <v>4483</v>
      </c>
      <c r="D689" s="198" t="s">
        <v>4479</v>
      </c>
      <c r="E689" s="110" t="s">
        <v>1158</v>
      </c>
      <c r="F689" s="196" t="s">
        <v>4484</v>
      </c>
      <c r="G689" s="199">
        <v>690.0</v>
      </c>
      <c r="H689" s="200"/>
      <c r="I689" s="200"/>
      <c r="L689" s="6">
        <f t="array" ref="L689">XLOOKUP(E689,INV!A:A,INV!K:K)</f>
        <v>18</v>
      </c>
      <c r="M689" s="127">
        <f t="shared" si="1"/>
        <v>1</v>
      </c>
    </row>
    <row r="690">
      <c r="A690" s="195">
        <v>689.0</v>
      </c>
      <c r="B690" s="196" t="s">
        <v>4077</v>
      </c>
      <c r="C690" s="197" t="s">
        <v>4485</v>
      </c>
      <c r="D690" s="198" t="s">
        <v>4479</v>
      </c>
      <c r="E690" s="110" t="s">
        <v>1152</v>
      </c>
      <c r="F690" s="196" t="s">
        <v>4486</v>
      </c>
      <c r="G690" s="199">
        <v>690.0</v>
      </c>
      <c r="H690" s="200"/>
      <c r="I690" s="200"/>
      <c r="L690" s="6">
        <f t="array" ref="L690">XLOOKUP(E690,INV!A:A,INV!K:K)</f>
        <v>18</v>
      </c>
      <c r="M690" s="127">
        <f t="shared" si="1"/>
        <v>1</v>
      </c>
    </row>
    <row r="691">
      <c r="A691" s="195">
        <v>690.0</v>
      </c>
      <c r="B691" s="196" t="s">
        <v>4077</v>
      </c>
      <c r="C691" s="197" t="s">
        <v>4487</v>
      </c>
      <c r="D691" s="198" t="s">
        <v>4479</v>
      </c>
      <c r="E691" s="110" t="s">
        <v>4488</v>
      </c>
      <c r="F691" s="196" t="s">
        <v>4489</v>
      </c>
      <c r="G691" s="199">
        <v>690.0</v>
      </c>
      <c r="H691" s="200"/>
      <c r="I691" s="200"/>
      <c r="L691" s="6">
        <f t="array" ref="L691">XLOOKUP(E691,INV!A:A,INV!K:K)</f>
        <v>18</v>
      </c>
      <c r="M691" s="127">
        <f t="shared" si="1"/>
        <v>1</v>
      </c>
    </row>
    <row r="692">
      <c r="A692" s="195">
        <v>691.0</v>
      </c>
      <c r="B692" s="196" t="s">
        <v>3250</v>
      </c>
      <c r="C692" s="197" t="s">
        <v>157</v>
      </c>
      <c r="D692" s="198" t="s">
        <v>4490</v>
      </c>
      <c r="E692" s="110" t="s">
        <v>157</v>
      </c>
      <c r="F692" s="196" t="s">
        <v>4491</v>
      </c>
      <c r="G692" s="199">
        <v>205.0</v>
      </c>
      <c r="H692" s="200"/>
      <c r="I692" s="200"/>
      <c r="L692" s="6">
        <f t="array" ref="L692">XLOOKUP(E692,INV!A:A,INV!K:K)</f>
        <v>7</v>
      </c>
      <c r="M692" s="127">
        <f t="shared" si="1"/>
        <v>1</v>
      </c>
    </row>
    <row r="693">
      <c r="A693" s="195">
        <v>692.0</v>
      </c>
      <c r="B693" s="196" t="s">
        <v>3250</v>
      </c>
      <c r="C693" s="197" t="s">
        <v>3264</v>
      </c>
      <c r="D693" s="198" t="s">
        <v>4492</v>
      </c>
      <c r="E693" s="110" t="s">
        <v>3264</v>
      </c>
      <c r="F693" s="196" t="s">
        <v>3265</v>
      </c>
      <c r="G693" s="199">
        <v>205.0</v>
      </c>
      <c r="H693" s="200"/>
      <c r="I693" s="200"/>
      <c r="L693" s="6">
        <f t="array" ref="L693">XLOOKUP(E693,INV!A:A,INV!K:K)</f>
        <v>7</v>
      </c>
      <c r="M693" s="127">
        <f t="shared" si="1"/>
        <v>1</v>
      </c>
    </row>
    <row r="694">
      <c r="A694" s="195">
        <v>693.0</v>
      </c>
      <c r="B694" s="196" t="s">
        <v>4077</v>
      </c>
      <c r="C694" s="197" t="s">
        <v>4493</v>
      </c>
      <c r="D694" s="198" t="s">
        <v>4494</v>
      </c>
      <c r="E694" s="110" t="s">
        <v>1126</v>
      </c>
      <c r="F694" s="196" t="s">
        <v>4495</v>
      </c>
      <c r="G694" s="199">
        <v>800.0</v>
      </c>
      <c r="H694" s="200"/>
      <c r="I694" s="200"/>
      <c r="L694" s="6">
        <f t="array" ref="L694">XLOOKUP(E694,INV!A:A,INV!K:K)</f>
        <v>10</v>
      </c>
      <c r="M694" s="127">
        <f t="shared" si="1"/>
        <v>1</v>
      </c>
    </row>
    <row r="695">
      <c r="A695" s="195">
        <v>694.0</v>
      </c>
      <c r="B695" s="196" t="s">
        <v>4077</v>
      </c>
      <c r="C695" s="197" t="s">
        <v>4496</v>
      </c>
      <c r="D695" s="198" t="s">
        <v>4494</v>
      </c>
      <c r="E695" s="110" t="s">
        <v>4497</v>
      </c>
      <c r="F695" s="196" t="s">
        <v>4498</v>
      </c>
      <c r="G695" s="199">
        <v>800.0</v>
      </c>
      <c r="H695" s="200"/>
      <c r="I695" s="200"/>
      <c r="L695" s="6">
        <f t="array" ref="L695">XLOOKUP(E695,INV!A:A,INV!K:K)</f>
        <v>10</v>
      </c>
      <c r="M695" s="127">
        <f t="shared" si="1"/>
        <v>1</v>
      </c>
    </row>
    <row r="696">
      <c r="A696" s="195">
        <v>695.0</v>
      </c>
      <c r="B696" s="196" t="s">
        <v>4077</v>
      </c>
      <c r="C696" s="197" t="s">
        <v>4499</v>
      </c>
      <c r="D696" s="198" t="s">
        <v>4494</v>
      </c>
      <c r="E696" s="110" t="s">
        <v>1128</v>
      </c>
      <c r="F696" s="196" t="s">
        <v>4500</v>
      </c>
      <c r="G696" s="199">
        <v>800.0</v>
      </c>
      <c r="H696" s="200"/>
      <c r="I696" s="200"/>
      <c r="L696" s="6">
        <f t="array" ref="L696">XLOOKUP(E696,INV!A:A,INV!K:K)</f>
        <v>10</v>
      </c>
      <c r="M696" s="127">
        <f t="shared" si="1"/>
        <v>1</v>
      </c>
    </row>
    <row r="697">
      <c r="A697" s="195">
        <v>696.0</v>
      </c>
      <c r="B697" s="196" t="s">
        <v>4077</v>
      </c>
      <c r="C697" s="197" t="s">
        <v>4501</v>
      </c>
      <c r="D697" s="198" t="s">
        <v>4494</v>
      </c>
      <c r="E697" s="110" t="s">
        <v>4502</v>
      </c>
      <c r="F697" s="196" t="s">
        <v>4503</v>
      </c>
      <c r="G697" s="199">
        <v>800.0</v>
      </c>
      <c r="H697" s="200"/>
      <c r="I697" s="200"/>
      <c r="L697" s="6">
        <f t="array" ref="L697">XLOOKUP(E697,INV!A:A,INV!K:K)</f>
        <v>10</v>
      </c>
      <c r="M697" s="127">
        <f t="shared" si="1"/>
        <v>1</v>
      </c>
    </row>
    <row r="698">
      <c r="A698" s="195">
        <v>697.0</v>
      </c>
      <c r="B698" s="196" t="s">
        <v>4077</v>
      </c>
      <c r="C698" s="197" t="s">
        <v>4504</v>
      </c>
      <c r="D698" s="198" t="s">
        <v>4505</v>
      </c>
      <c r="E698" s="110" t="s">
        <v>4506</v>
      </c>
      <c r="F698" s="196" t="s">
        <v>4507</v>
      </c>
      <c r="G698" s="199">
        <v>800.0</v>
      </c>
      <c r="H698" s="200"/>
      <c r="I698" s="200"/>
      <c r="L698" s="6">
        <f t="array" ref="L698">XLOOKUP(E698,INV!A:A,INV!K:K)</f>
        <v>10</v>
      </c>
      <c r="M698" s="127">
        <f t="shared" si="1"/>
        <v>1</v>
      </c>
    </row>
    <row r="699">
      <c r="A699" s="195">
        <v>698.0</v>
      </c>
      <c r="B699" s="196" t="s">
        <v>4077</v>
      </c>
      <c r="C699" s="197" t="s">
        <v>4508</v>
      </c>
      <c r="D699" s="198" t="s">
        <v>4505</v>
      </c>
      <c r="E699" s="110" t="s">
        <v>4509</v>
      </c>
      <c r="F699" s="196" t="s">
        <v>4510</v>
      </c>
      <c r="G699" s="199">
        <v>800.0</v>
      </c>
      <c r="H699" s="200"/>
      <c r="I699" s="200"/>
      <c r="L699" s="6" t="str">
        <f t="array" ref="L699">XLOOKUP(E699,INV!A:A,INV!K:K)</f>
        <v>#N/A</v>
      </c>
      <c r="M699" s="127" t="str">
        <f t="shared" si="1"/>
        <v>#N/A</v>
      </c>
    </row>
    <row r="700">
      <c r="A700" s="195">
        <v>699.0</v>
      </c>
      <c r="B700" s="196" t="s">
        <v>4077</v>
      </c>
      <c r="C700" s="197" t="s">
        <v>4511</v>
      </c>
      <c r="D700" s="198" t="s">
        <v>4505</v>
      </c>
      <c r="E700" s="110" t="s">
        <v>4512</v>
      </c>
      <c r="F700" s="196" t="s">
        <v>4513</v>
      </c>
      <c r="G700" s="199">
        <v>800.0</v>
      </c>
      <c r="H700" s="200"/>
      <c r="I700" s="200"/>
      <c r="L700" s="6">
        <f t="array" ref="L700">XLOOKUP(E700,INV!A:A,INV!K:K)</f>
        <v>10</v>
      </c>
      <c r="M700" s="127">
        <f t="shared" si="1"/>
        <v>1</v>
      </c>
    </row>
    <row r="701">
      <c r="A701" s="195">
        <v>700.0</v>
      </c>
      <c r="B701" s="196" t="s">
        <v>4077</v>
      </c>
      <c r="C701" s="197" t="s">
        <v>4514</v>
      </c>
      <c r="D701" s="198" t="s">
        <v>4505</v>
      </c>
      <c r="E701" s="110" t="s">
        <v>4515</v>
      </c>
      <c r="F701" s="196" t="s">
        <v>4516</v>
      </c>
      <c r="G701" s="199">
        <v>800.0</v>
      </c>
      <c r="H701" s="200"/>
      <c r="I701" s="200"/>
      <c r="L701" s="6">
        <f t="array" ref="L701">XLOOKUP(E701,INV!A:A,INV!K:K)</f>
        <v>10</v>
      </c>
      <c r="M701" s="127">
        <f t="shared" si="1"/>
        <v>1</v>
      </c>
    </row>
    <row r="702">
      <c r="A702" s="195">
        <v>701.0</v>
      </c>
      <c r="B702" s="196" t="s">
        <v>4077</v>
      </c>
      <c r="C702" s="197" t="s">
        <v>4517</v>
      </c>
      <c r="D702" s="198" t="s">
        <v>4518</v>
      </c>
      <c r="E702" s="110" t="s">
        <v>4519</v>
      </c>
      <c r="F702" s="196" t="s">
        <v>4520</v>
      </c>
      <c r="G702" s="199">
        <v>800.0</v>
      </c>
      <c r="H702" s="200"/>
      <c r="I702" s="200"/>
      <c r="L702" s="6">
        <f t="array" ref="L702">XLOOKUP(E702,INV!A:A,INV!K:K)</f>
        <v>20</v>
      </c>
      <c r="M702" s="127">
        <f t="shared" si="1"/>
        <v>1</v>
      </c>
    </row>
    <row r="703">
      <c r="A703" s="195">
        <v>702.0</v>
      </c>
      <c r="B703" s="196" t="s">
        <v>4077</v>
      </c>
      <c r="C703" s="197" t="s">
        <v>4521</v>
      </c>
      <c r="D703" s="198" t="s">
        <v>4518</v>
      </c>
      <c r="E703" s="110" t="s">
        <v>4522</v>
      </c>
      <c r="F703" s="196" t="s">
        <v>4523</v>
      </c>
      <c r="G703" s="199">
        <v>800.0</v>
      </c>
      <c r="H703" s="200"/>
      <c r="I703" s="200"/>
      <c r="L703" s="6">
        <f t="array" ref="L703">XLOOKUP(E703,INV!A:A,INV!K:K)</f>
        <v>20</v>
      </c>
      <c r="M703" s="127">
        <f t="shared" si="1"/>
        <v>1</v>
      </c>
    </row>
    <row r="704">
      <c r="A704" s="195">
        <v>703.0</v>
      </c>
      <c r="B704" s="196" t="s">
        <v>4077</v>
      </c>
      <c r="C704" s="197" t="s">
        <v>4524</v>
      </c>
      <c r="D704" s="198" t="s">
        <v>4518</v>
      </c>
      <c r="E704" s="110" t="s">
        <v>4525</v>
      </c>
      <c r="F704" s="196" t="s">
        <v>4526</v>
      </c>
      <c r="G704" s="199">
        <v>800.0</v>
      </c>
      <c r="H704" s="200"/>
      <c r="I704" s="200"/>
      <c r="L704" s="6">
        <f t="array" ref="L704">XLOOKUP(E704,INV!A:A,INV!K:K)</f>
        <v>20</v>
      </c>
      <c r="M704" s="127">
        <f t="shared" si="1"/>
        <v>1</v>
      </c>
    </row>
    <row r="705">
      <c r="A705" s="195">
        <v>704.0</v>
      </c>
      <c r="B705" s="196" t="s">
        <v>4077</v>
      </c>
      <c r="C705" s="197" t="s">
        <v>4527</v>
      </c>
      <c r="D705" s="198" t="s">
        <v>4518</v>
      </c>
      <c r="E705" s="110" t="s">
        <v>4528</v>
      </c>
      <c r="F705" s="196" t="s">
        <v>4529</v>
      </c>
      <c r="G705" s="199">
        <v>800.0</v>
      </c>
      <c r="H705" s="200"/>
      <c r="I705" s="200"/>
      <c r="L705" s="6">
        <f t="array" ref="L705">XLOOKUP(E705,INV!A:A,INV!K:K)</f>
        <v>20</v>
      </c>
      <c r="M705" s="127">
        <f t="shared" si="1"/>
        <v>1</v>
      </c>
    </row>
    <row r="706">
      <c r="A706" s="195">
        <v>705.0</v>
      </c>
      <c r="B706" s="196" t="s">
        <v>4077</v>
      </c>
      <c r="C706" s="197" t="s">
        <v>4530</v>
      </c>
      <c r="D706" s="198" t="s">
        <v>4531</v>
      </c>
      <c r="E706" s="110" t="s">
        <v>1122</v>
      </c>
      <c r="F706" s="196" t="s">
        <v>4532</v>
      </c>
      <c r="G706" s="199">
        <v>800.0</v>
      </c>
      <c r="H706" s="200"/>
      <c r="I706" s="200"/>
      <c r="L706" s="6">
        <f t="array" ref="L706">XLOOKUP(E706,INV!A:A,INV!K:K)</f>
        <v>20</v>
      </c>
      <c r="M706" s="127">
        <f t="shared" si="1"/>
        <v>1</v>
      </c>
    </row>
    <row r="707">
      <c r="A707" s="195">
        <v>706.0</v>
      </c>
      <c r="B707" s="196" t="s">
        <v>4077</v>
      </c>
      <c r="C707" s="197" t="s">
        <v>4533</v>
      </c>
      <c r="D707" s="198" t="s">
        <v>4531</v>
      </c>
      <c r="E707" s="110" t="s">
        <v>4534</v>
      </c>
      <c r="F707" s="196" t="s">
        <v>4535</v>
      </c>
      <c r="G707" s="199">
        <v>800.0</v>
      </c>
      <c r="H707" s="200"/>
      <c r="I707" s="200"/>
      <c r="L707" s="6">
        <f t="array" ref="L707">XLOOKUP(E707,INV!A:A,INV!K:K)</f>
        <v>20</v>
      </c>
      <c r="M707" s="127">
        <f t="shared" si="1"/>
        <v>1</v>
      </c>
    </row>
    <row r="708">
      <c r="A708" s="195">
        <v>707.0</v>
      </c>
      <c r="B708" s="196" t="s">
        <v>4077</v>
      </c>
      <c r="C708" s="197" t="s">
        <v>4536</v>
      </c>
      <c r="D708" s="198" t="s">
        <v>4531</v>
      </c>
      <c r="E708" s="110" t="s">
        <v>1124</v>
      </c>
      <c r="F708" s="196" t="s">
        <v>4537</v>
      </c>
      <c r="G708" s="199">
        <v>800.0</v>
      </c>
      <c r="H708" s="200"/>
      <c r="I708" s="200"/>
      <c r="L708" s="6">
        <f t="array" ref="L708">XLOOKUP(E708,INV!A:A,INV!K:K)</f>
        <v>20</v>
      </c>
      <c r="M708" s="127">
        <f t="shared" si="1"/>
        <v>1</v>
      </c>
    </row>
    <row r="709">
      <c r="A709" s="195">
        <v>708.0</v>
      </c>
      <c r="B709" s="196" t="s">
        <v>4077</v>
      </c>
      <c r="C709" s="197" t="s">
        <v>4538</v>
      </c>
      <c r="D709" s="198" t="s">
        <v>4531</v>
      </c>
      <c r="E709" s="110" t="s">
        <v>1120</v>
      </c>
      <c r="F709" s="196" t="s">
        <v>4539</v>
      </c>
      <c r="G709" s="199">
        <v>800.0</v>
      </c>
      <c r="H709" s="200"/>
      <c r="I709" s="200"/>
      <c r="L709" s="6">
        <f t="array" ref="L709">XLOOKUP(E709,INV!A:A,INV!K:K)</f>
        <v>20</v>
      </c>
      <c r="M709" s="127">
        <f t="shared" si="1"/>
        <v>1</v>
      </c>
    </row>
    <row r="710">
      <c r="A710" s="195">
        <v>709.0</v>
      </c>
      <c r="B710" s="196" t="s">
        <v>4077</v>
      </c>
      <c r="C710" s="197" t="s">
        <v>4540</v>
      </c>
      <c r="D710" s="198" t="s">
        <v>4541</v>
      </c>
      <c r="E710" s="110" t="s">
        <v>4542</v>
      </c>
      <c r="F710" s="196"/>
      <c r="G710" s="199">
        <v>800.0</v>
      </c>
      <c r="H710" s="200"/>
      <c r="I710" s="200"/>
      <c r="L710" s="6" t="str">
        <f t="array" ref="L710">XLOOKUP(E710,INV!A:A,INV!K:K)</f>
        <v>#N/A</v>
      </c>
      <c r="M710" s="127" t="str">
        <f t="shared" si="1"/>
        <v>#N/A</v>
      </c>
    </row>
    <row r="711">
      <c r="A711" s="195">
        <v>710.0</v>
      </c>
      <c r="B711" s="196" t="s">
        <v>4077</v>
      </c>
      <c r="C711" s="197" t="s">
        <v>4543</v>
      </c>
      <c r="D711" s="198" t="s">
        <v>4541</v>
      </c>
      <c r="E711" s="110" t="s">
        <v>4544</v>
      </c>
      <c r="F711" s="196"/>
      <c r="G711" s="199">
        <v>800.0</v>
      </c>
      <c r="H711" s="200"/>
      <c r="I711" s="200"/>
      <c r="L711" s="6" t="str">
        <f t="array" ref="L711">XLOOKUP(E711,INV!A:A,INV!K:K)</f>
        <v>#N/A</v>
      </c>
      <c r="M711" s="127" t="str">
        <f t="shared" si="1"/>
        <v>#N/A</v>
      </c>
    </row>
    <row r="712">
      <c r="A712" s="195">
        <v>711.0</v>
      </c>
      <c r="B712" s="196" t="s">
        <v>4077</v>
      </c>
      <c r="C712" s="197" t="s">
        <v>4545</v>
      </c>
      <c r="D712" s="198" t="s">
        <v>4541</v>
      </c>
      <c r="E712" s="110" t="s">
        <v>4546</v>
      </c>
      <c r="F712" s="196"/>
      <c r="G712" s="199">
        <v>800.0</v>
      </c>
      <c r="H712" s="200"/>
      <c r="I712" s="200"/>
      <c r="L712" s="6" t="str">
        <f t="array" ref="L712">XLOOKUP(E712,INV!A:A,INV!K:K)</f>
        <v>#N/A</v>
      </c>
      <c r="M712" s="127" t="str">
        <f t="shared" si="1"/>
        <v>#N/A</v>
      </c>
    </row>
    <row r="713">
      <c r="A713" s="195">
        <v>712.0</v>
      </c>
      <c r="B713" s="196" t="s">
        <v>4077</v>
      </c>
      <c r="C713" s="197" t="s">
        <v>4547</v>
      </c>
      <c r="D713" s="198" t="s">
        <v>4541</v>
      </c>
      <c r="E713" s="110" t="s">
        <v>4548</v>
      </c>
      <c r="F713" s="196"/>
      <c r="G713" s="199">
        <v>800.0</v>
      </c>
      <c r="H713" s="200"/>
      <c r="I713" s="200"/>
      <c r="L713" s="6" t="str">
        <f t="array" ref="L713">XLOOKUP(E713,INV!A:A,INV!K:K)</f>
        <v>#N/A</v>
      </c>
      <c r="M713" s="127" t="str">
        <f t="shared" si="1"/>
        <v>#N/A</v>
      </c>
    </row>
    <row r="714">
      <c r="A714" s="195">
        <v>713.0</v>
      </c>
      <c r="B714" s="196" t="s">
        <v>4077</v>
      </c>
      <c r="C714" s="197" t="s">
        <v>4549</v>
      </c>
      <c r="D714" s="198" t="s">
        <v>4541</v>
      </c>
      <c r="E714" s="110" t="s">
        <v>4550</v>
      </c>
      <c r="F714" s="196"/>
      <c r="G714" s="199">
        <v>800.0</v>
      </c>
      <c r="H714" s="200"/>
      <c r="I714" s="200"/>
      <c r="L714" s="6" t="str">
        <f t="array" ref="L714">XLOOKUP(E714,INV!A:A,INV!K:K)</f>
        <v>#N/A</v>
      </c>
      <c r="M714" s="127" t="str">
        <f t="shared" si="1"/>
        <v>#N/A</v>
      </c>
    </row>
    <row r="715">
      <c r="A715" s="195">
        <v>714.0</v>
      </c>
      <c r="B715" s="196" t="s">
        <v>4077</v>
      </c>
      <c r="C715" s="197" t="s">
        <v>4551</v>
      </c>
      <c r="D715" s="198" t="s">
        <v>4552</v>
      </c>
      <c r="E715" s="110" t="s">
        <v>4553</v>
      </c>
      <c r="F715" s="196" t="s">
        <v>4554</v>
      </c>
      <c r="G715" s="199">
        <v>800.0</v>
      </c>
      <c r="H715" s="200"/>
      <c r="I715" s="200"/>
      <c r="L715" s="6">
        <f t="array" ref="L715">XLOOKUP(E715,INV!A:A,INV!K:K)</f>
        <v>10</v>
      </c>
      <c r="M715" s="127">
        <f t="shared" si="1"/>
        <v>1</v>
      </c>
    </row>
    <row r="716">
      <c r="A716" s="195">
        <v>715.0</v>
      </c>
      <c r="B716" s="196" t="s">
        <v>4077</v>
      </c>
      <c r="C716" s="197" t="s">
        <v>4555</v>
      </c>
      <c r="D716" s="198" t="s">
        <v>4552</v>
      </c>
      <c r="E716" s="110" t="s">
        <v>4556</v>
      </c>
      <c r="F716" s="196" t="s">
        <v>4557</v>
      </c>
      <c r="G716" s="199">
        <v>800.0</v>
      </c>
      <c r="H716" s="200"/>
      <c r="I716" s="200"/>
      <c r="L716" s="6">
        <f t="array" ref="L716">XLOOKUP(E716,INV!A:A,INV!K:K)</f>
        <v>10</v>
      </c>
      <c r="M716" s="127">
        <f t="shared" si="1"/>
        <v>1</v>
      </c>
    </row>
    <row r="717">
      <c r="A717" s="195">
        <v>716.0</v>
      </c>
      <c r="B717" s="196" t="s">
        <v>4077</v>
      </c>
      <c r="C717" s="197" t="s">
        <v>4558</v>
      </c>
      <c r="D717" s="198" t="s">
        <v>4552</v>
      </c>
      <c r="E717" s="110" t="s">
        <v>4559</v>
      </c>
      <c r="F717" s="196" t="s">
        <v>4560</v>
      </c>
      <c r="G717" s="199">
        <v>800.0</v>
      </c>
      <c r="H717" s="200"/>
      <c r="I717" s="200"/>
      <c r="L717" s="6">
        <f t="array" ref="L717">XLOOKUP(E717,INV!A:A,INV!K:K)</f>
        <v>10</v>
      </c>
      <c r="M717" s="127">
        <f t="shared" si="1"/>
        <v>1</v>
      </c>
    </row>
    <row r="718">
      <c r="A718" s="195">
        <v>717.0</v>
      </c>
      <c r="B718" s="196" t="s">
        <v>4077</v>
      </c>
      <c r="C718" s="197" t="s">
        <v>4561</v>
      </c>
      <c r="D718" s="198" t="s">
        <v>4552</v>
      </c>
      <c r="E718" s="110" t="s">
        <v>4562</v>
      </c>
      <c r="F718" s="196" t="s">
        <v>4563</v>
      </c>
      <c r="G718" s="199">
        <v>800.0</v>
      </c>
      <c r="H718" s="200"/>
      <c r="I718" s="200"/>
      <c r="L718" s="6">
        <f t="array" ref="L718">XLOOKUP(E718,INV!A:A,INV!K:K)</f>
        <v>10</v>
      </c>
      <c r="M718" s="127">
        <f t="shared" si="1"/>
        <v>1</v>
      </c>
    </row>
    <row r="719">
      <c r="A719" s="195">
        <v>718.0</v>
      </c>
      <c r="B719" s="196" t="s">
        <v>4077</v>
      </c>
      <c r="C719" s="197" t="s">
        <v>4564</v>
      </c>
      <c r="D719" s="198" t="s">
        <v>4552</v>
      </c>
      <c r="E719" s="110" t="s">
        <v>4565</v>
      </c>
      <c r="F719" s="196" t="s">
        <v>4566</v>
      </c>
      <c r="G719" s="199">
        <v>800.0</v>
      </c>
      <c r="H719" s="200"/>
      <c r="I719" s="200"/>
      <c r="L719" s="6" t="str">
        <f t="array" ref="L719">XLOOKUP(E719,INV!A:A,INV!K:K)</f>
        <v>#N/A</v>
      </c>
      <c r="M719" s="127" t="str">
        <f t="shared" si="1"/>
        <v>#N/A</v>
      </c>
    </row>
    <row r="720">
      <c r="A720" s="195">
        <v>719.0</v>
      </c>
      <c r="B720" s="196" t="s">
        <v>4077</v>
      </c>
      <c r="C720" s="197" t="s">
        <v>4567</v>
      </c>
      <c r="D720" s="198" t="s">
        <v>4568</v>
      </c>
      <c r="E720" s="110" t="s">
        <v>4569</v>
      </c>
      <c r="F720" s="196"/>
      <c r="G720" s="199">
        <v>800.0</v>
      </c>
      <c r="H720" s="200"/>
      <c r="I720" s="200"/>
      <c r="L720" s="6" t="str">
        <f t="array" ref="L720">XLOOKUP(E720,INV!A:A,INV!K:K)</f>
        <v>#N/A</v>
      </c>
      <c r="M720" s="127" t="str">
        <f t="shared" si="1"/>
        <v>#N/A</v>
      </c>
    </row>
    <row r="721">
      <c r="A721" s="195">
        <v>720.0</v>
      </c>
      <c r="B721" s="196" t="s">
        <v>4077</v>
      </c>
      <c r="C721" s="197" t="s">
        <v>4570</v>
      </c>
      <c r="D721" s="198" t="s">
        <v>4568</v>
      </c>
      <c r="E721" s="110" t="s">
        <v>4571</v>
      </c>
      <c r="F721" s="196"/>
      <c r="G721" s="199">
        <v>800.0</v>
      </c>
      <c r="H721" s="200"/>
      <c r="I721" s="200"/>
      <c r="L721" s="6" t="str">
        <f t="array" ref="L721">XLOOKUP(E721,INV!A:A,INV!K:K)</f>
        <v>#N/A</v>
      </c>
      <c r="M721" s="127" t="str">
        <f t="shared" si="1"/>
        <v>#N/A</v>
      </c>
    </row>
    <row r="722">
      <c r="A722" s="195">
        <v>721.0</v>
      </c>
      <c r="B722" s="196" t="s">
        <v>4077</v>
      </c>
      <c r="C722" s="197" t="s">
        <v>4572</v>
      </c>
      <c r="D722" s="198" t="s">
        <v>4568</v>
      </c>
      <c r="E722" s="110" t="s">
        <v>4573</v>
      </c>
      <c r="F722" s="196"/>
      <c r="G722" s="199">
        <v>800.0</v>
      </c>
      <c r="H722" s="200"/>
      <c r="I722" s="200"/>
      <c r="L722" s="6" t="str">
        <f t="array" ref="L722">XLOOKUP(E722,INV!A:A,INV!K:K)</f>
        <v>#N/A</v>
      </c>
      <c r="M722" s="127" t="str">
        <f t="shared" si="1"/>
        <v>#N/A</v>
      </c>
    </row>
    <row r="723">
      <c r="A723" s="195">
        <v>722.0</v>
      </c>
      <c r="B723" s="196" t="s">
        <v>4077</v>
      </c>
      <c r="C723" s="197" t="s">
        <v>4574</v>
      </c>
      <c r="D723" s="198" t="s">
        <v>4568</v>
      </c>
      <c r="E723" s="110" t="s">
        <v>4575</v>
      </c>
      <c r="F723" s="196"/>
      <c r="G723" s="199">
        <v>800.0</v>
      </c>
      <c r="H723" s="200"/>
      <c r="I723" s="200"/>
      <c r="L723" s="6" t="str">
        <f t="array" ref="L723">XLOOKUP(E723,INV!A:A,INV!K:K)</f>
        <v>#N/A</v>
      </c>
      <c r="M723" s="127" t="str">
        <f t="shared" si="1"/>
        <v>#N/A</v>
      </c>
    </row>
    <row r="724">
      <c r="A724" s="195">
        <v>723.0</v>
      </c>
      <c r="B724" s="196" t="s">
        <v>4077</v>
      </c>
      <c r="C724" s="197" t="s">
        <v>4576</v>
      </c>
      <c r="D724" s="198" t="s">
        <v>4568</v>
      </c>
      <c r="E724" s="110" t="s">
        <v>4577</v>
      </c>
      <c r="F724" s="196"/>
      <c r="G724" s="199">
        <v>800.0</v>
      </c>
      <c r="H724" s="200"/>
      <c r="I724" s="200"/>
      <c r="L724" s="6" t="str">
        <f t="array" ref="L724">XLOOKUP(E724,INV!A:A,INV!K:K)</f>
        <v>#N/A</v>
      </c>
      <c r="M724" s="127" t="str">
        <f t="shared" si="1"/>
        <v>#N/A</v>
      </c>
    </row>
    <row r="725">
      <c r="A725" s="195">
        <v>724.0</v>
      </c>
      <c r="B725" s="196" t="s">
        <v>4077</v>
      </c>
      <c r="C725" s="197" t="s">
        <v>4578</v>
      </c>
      <c r="D725" s="198" t="s">
        <v>4579</v>
      </c>
      <c r="E725" s="110" t="s">
        <v>4580</v>
      </c>
      <c r="F725" s="196"/>
      <c r="G725" s="199">
        <v>800.0</v>
      </c>
      <c r="H725" s="200"/>
      <c r="I725" s="200"/>
      <c r="L725" s="6" t="str">
        <f t="array" ref="L725">XLOOKUP(E725,INV!A:A,INV!K:K)</f>
        <v>#N/A</v>
      </c>
      <c r="M725" s="127" t="str">
        <f t="shared" si="1"/>
        <v>#N/A</v>
      </c>
    </row>
    <row r="726">
      <c r="A726" s="195">
        <v>725.0</v>
      </c>
      <c r="B726" s="196" t="s">
        <v>4077</v>
      </c>
      <c r="C726" s="197" t="s">
        <v>4581</v>
      </c>
      <c r="D726" s="198" t="s">
        <v>4579</v>
      </c>
      <c r="E726" s="110" t="s">
        <v>4582</v>
      </c>
      <c r="F726" s="196"/>
      <c r="G726" s="199">
        <v>800.0</v>
      </c>
      <c r="H726" s="200"/>
      <c r="I726" s="200"/>
      <c r="L726" s="6" t="str">
        <f t="array" ref="L726">XLOOKUP(E726,INV!A:A,INV!K:K)</f>
        <v>#N/A</v>
      </c>
      <c r="M726" s="127" t="str">
        <f t="shared" si="1"/>
        <v>#N/A</v>
      </c>
    </row>
    <row r="727">
      <c r="A727" s="195">
        <v>726.0</v>
      </c>
      <c r="B727" s="196" t="s">
        <v>4077</v>
      </c>
      <c r="C727" s="197" t="s">
        <v>4583</v>
      </c>
      <c r="D727" s="198" t="s">
        <v>4579</v>
      </c>
      <c r="E727" s="110" t="s">
        <v>4584</v>
      </c>
      <c r="F727" s="196"/>
      <c r="G727" s="199">
        <v>800.0</v>
      </c>
      <c r="H727" s="200"/>
      <c r="I727" s="200"/>
      <c r="L727" s="6" t="str">
        <f t="array" ref="L727">XLOOKUP(E727,INV!A:A,INV!K:K)</f>
        <v>#N/A</v>
      </c>
      <c r="M727" s="127" t="str">
        <f t="shared" si="1"/>
        <v>#N/A</v>
      </c>
    </row>
    <row r="728">
      <c r="A728" s="195">
        <v>727.0</v>
      </c>
      <c r="B728" s="196" t="s">
        <v>4077</v>
      </c>
      <c r="C728" s="197" t="s">
        <v>4585</v>
      </c>
      <c r="D728" s="198" t="s">
        <v>4579</v>
      </c>
      <c r="E728" s="110" t="s">
        <v>4586</v>
      </c>
      <c r="F728" s="196"/>
      <c r="G728" s="199">
        <v>800.0</v>
      </c>
      <c r="H728" s="200"/>
      <c r="I728" s="200"/>
      <c r="L728" s="6" t="str">
        <f t="array" ref="L728">XLOOKUP(E728,INV!A:A,INV!K:K)</f>
        <v>#N/A</v>
      </c>
      <c r="M728" s="127" t="str">
        <f t="shared" si="1"/>
        <v>#N/A</v>
      </c>
    </row>
    <row r="729">
      <c r="A729" s="195">
        <v>728.0</v>
      </c>
      <c r="B729" s="196" t="s">
        <v>4077</v>
      </c>
      <c r="C729" s="197" t="s">
        <v>4587</v>
      </c>
      <c r="D729" s="198" t="s">
        <v>4579</v>
      </c>
      <c r="E729" s="110" t="s">
        <v>4588</v>
      </c>
      <c r="F729" s="196"/>
      <c r="G729" s="199">
        <v>800.0</v>
      </c>
      <c r="H729" s="200"/>
      <c r="I729" s="200"/>
      <c r="L729" s="6" t="str">
        <f t="array" ref="L729">XLOOKUP(E729,INV!A:A,INV!K:K)</f>
        <v>#N/A</v>
      </c>
      <c r="M729" s="127" t="str">
        <f t="shared" si="1"/>
        <v>#N/A</v>
      </c>
    </row>
    <row r="730">
      <c r="A730" s="195">
        <v>729.0</v>
      </c>
      <c r="B730" s="196" t="s">
        <v>4077</v>
      </c>
      <c r="C730" s="197" t="s">
        <v>4589</v>
      </c>
      <c r="D730" s="198" t="s">
        <v>4590</v>
      </c>
      <c r="E730" s="110" t="s">
        <v>4591</v>
      </c>
      <c r="F730" s="196"/>
      <c r="G730" s="199">
        <v>800.0</v>
      </c>
      <c r="H730" s="200"/>
      <c r="I730" s="200"/>
      <c r="L730" s="6" t="str">
        <f t="array" ref="L730">XLOOKUP(E730,INV!A:A,INV!K:K)</f>
        <v>#N/A</v>
      </c>
      <c r="M730" s="127" t="str">
        <f t="shared" si="1"/>
        <v>#N/A</v>
      </c>
    </row>
    <row r="731">
      <c r="A731" s="195">
        <v>730.0</v>
      </c>
      <c r="B731" s="196" t="s">
        <v>4077</v>
      </c>
      <c r="C731" s="197" t="s">
        <v>4592</v>
      </c>
      <c r="D731" s="198" t="s">
        <v>4590</v>
      </c>
      <c r="E731" s="110" t="s">
        <v>4593</v>
      </c>
      <c r="F731" s="196"/>
      <c r="G731" s="199">
        <v>800.0</v>
      </c>
      <c r="H731" s="200"/>
      <c r="I731" s="200"/>
      <c r="L731" s="6" t="str">
        <f t="array" ref="L731">XLOOKUP(E731,INV!A:A,INV!K:K)</f>
        <v>#N/A</v>
      </c>
      <c r="M731" s="127" t="str">
        <f t="shared" si="1"/>
        <v>#N/A</v>
      </c>
    </row>
    <row r="732">
      <c r="A732" s="195">
        <v>731.0</v>
      </c>
      <c r="B732" s="196" t="s">
        <v>4077</v>
      </c>
      <c r="C732" s="197" t="s">
        <v>4594</v>
      </c>
      <c r="D732" s="198" t="s">
        <v>4590</v>
      </c>
      <c r="E732" s="110" t="s">
        <v>4595</v>
      </c>
      <c r="F732" s="196"/>
      <c r="G732" s="199">
        <v>800.0</v>
      </c>
      <c r="H732" s="200"/>
      <c r="I732" s="200"/>
      <c r="L732" s="6" t="str">
        <f t="array" ref="L732">XLOOKUP(E732,INV!A:A,INV!K:K)</f>
        <v>#N/A</v>
      </c>
      <c r="M732" s="127" t="str">
        <f t="shared" si="1"/>
        <v>#N/A</v>
      </c>
    </row>
    <row r="733">
      <c r="A733" s="195">
        <v>732.0</v>
      </c>
      <c r="B733" s="196" t="s">
        <v>4077</v>
      </c>
      <c r="C733" s="197" t="s">
        <v>4596</v>
      </c>
      <c r="D733" s="198" t="s">
        <v>4590</v>
      </c>
      <c r="E733" s="110" t="s">
        <v>4597</v>
      </c>
      <c r="F733" s="196"/>
      <c r="G733" s="199">
        <v>800.0</v>
      </c>
      <c r="H733" s="200"/>
      <c r="I733" s="200"/>
      <c r="L733" s="6" t="str">
        <f t="array" ref="L733">XLOOKUP(E733,INV!A:A,INV!K:K)</f>
        <v>#N/A</v>
      </c>
      <c r="M733" s="127" t="str">
        <f t="shared" si="1"/>
        <v>#N/A</v>
      </c>
    </row>
    <row r="734">
      <c r="A734" s="195">
        <v>733.0</v>
      </c>
      <c r="B734" s="196" t="s">
        <v>4077</v>
      </c>
      <c r="C734" s="197" t="s">
        <v>4598</v>
      </c>
      <c r="D734" s="198" t="s">
        <v>4590</v>
      </c>
      <c r="E734" s="110" t="s">
        <v>4599</v>
      </c>
      <c r="F734" s="196"/>
      <c r="G734" s="199">
        <v>800.0</v>
      </c>
      <c r="H734" s="200"/>
      <c r="I734" s="200"/>
      <c r="L734" s="6" t="str">
        <f t="array" ref="L734">XLOOKUP(E734,INV!A:A,INV!K:K)</f>
        <v>#N/A</v>
      </c>
      <c r="M734" s="127" t="str">
        <f t="shared" si="1"/>
        <v>#N/A</v>
      </c>
    </row>
    <row r="735">
      <c r="A735" s="195">
        <v>734.0</v>
      </c>
      <c r="B735" s="196" t="s">
        <v>4077</v>
      </c>
      <c r="C735" s="197" t="s">
        <v>4600</v>
      </c>
      <c r="D735" s="198" t="s">
        <v>4601</v>
      </c>
      <c r="E735" s="110" t="s">
        <v>4602</v>
      </c>
      <c r="F735" s="196"/>
      <c r="G735" s="199">
        <v>800.0</v>
      </c>
      <c r="H735" s="200"/>
      <c r="I735" s="200"/>
      <c r="L735" s="6" t="str">
        <f t="array" ref="L735">XLOOKUP(E735,INV!A:A,INV!K:K)</f>
        <v>#N/A</v>
      </c>
      <c r="M735" s="127" t="str">
        <f t="shared" si="1"/>
        <v>#N/A</v>
      </c>
    </row>
    <row r="736">
      <c r="A736" s="195">
        <v>735.0</v>
      </c>
      <c r="B736" s="196" t="s">
        <v>4077</v>
      </c>
      <c r="C736" s="197" t="s">
        <v>4603</v>
      </c>
      <c r="D736" s="198" t="s">
        <v>4601</v>
      </c>
      <c r="E736" s="110" t="s">
        <v>4604</v>
      </c>
      <c r="F736" s="196"/>
      <c r="G736" s="199">
        <v>800.0</v>
      </c>
      <c r="H736" s="200"/>
      <c r="I736" s="200"/>
      <c r="L736" s="6" t="str">
        <f t="array" ref="L736">XLOOKUP(E736,INV!A:A,INV!K:K)</f>
        <v>#N/A</v>
      </c>
      <c r="M736" s="127" t="str">
        <f t="shared" si="1"/>
        <v>#N/A</v>
      </c>
    </row>
    <row r="737">
      <c r="A737" s="195">
        <v>736.0</v>
      </c>
      <c r="B737" s="196" t="s">
        <v>4077</v>
      </c>
      <c r="C737" s="197" t="s">
        <v>4605</v>
      </c>
      <c r="D737" s="198" t="s">
        <v>4601</v>
      </c>
      <c r="E737" s="110" t="s">
        <v>4606</v>
      </c>
      <c r="F737" s="196"/>
      <c r="G737" s="199">
        <v>800.0</v>
      </c>
      <c r="H737" s="200"/>
      <c r="I737" s="200"/>
      <c r="L737" s="6" t="str">
        <f t="array" ref="L737">XLOOKUP(E737,INV!A:A,INV!K:K)</f>
        <v>#N/A</v>
      </c>
      <c r="M737" s="127" t="str">
        <f t="shared" si="1"/>
        <v>#N/A</v>
      </c>
    </row>
    <row r="738">
      <c r="A738" s="195">
        <v>737.0</v>
      </c>
      <c r="B738" s="196" t="s">
        <v>4077</v>
      </c>
      <c r="C738" s="197" t="s">
        <v>4607</v>
      </c>
      <c r="D738" s="198" t="s">
        <v>4601</v>
      </c>
      <c r="E738" s="110" t="s">
        <v>4608</v>
      </c>
      <c r="F738" s="196"/>
      <c r="G738" s="199">
        <v>800.0</v>
      </c>
      <c r="H738" s="200"/>
      <c r="I738" s="200"/>
      <c r="L738" s="6" t="str">
        <f t="array" ref="L738">XLOOKUP(E738,INV!A:A,INV!K:K)</f>
        <v>#N/A</v>
      </c>
      <c r="M738" s="127" t="str">
        <f t="shared" si="1"/>
        <v>#N/A</v>
      </c>
    </row>
    <row r="739">
      <c r="A739" s="195">
        <v>738.0</v>
      </c>
      <c r="B739" s="196" t="s">
        <v>4077</v>
      </c>
      <c r="C739" s="197" t="s">
        <v>4609</v>
      </c>
      <c r="D739" s="198" t="s">
        <v>4601</v>
      </c>
      <c r="E739" s="110" t="s">
        <v>4610</v>
      </c>
      <c r="F739" s="196"/>
      <c r="G739" s="199">
        <v>800.0</v>
      </c>
      <c r="H739" s="200"/>
      <c r="I739" s="200"/>
      <c r="L739" s="6" t="str">
        <f t="array" ref="L739">XLOOKUP(E739,INV!A:A,INV!K:K)</f>
        <v>#N/A</v>
      </c>
      <c r="M739" s="127" t="str">
        <f t="shared" si="1"/>
        <v>#N/A</v>
      </c>
    </row>
    <row r="740">
      <c r="A740" s="195">
        <v>739.0</v>
      </c>
      <c r="B740" s="196" t="s">
        <v>4077</v>
      </c>
      <c r="C740" s="197" t="s">
        <v>4611</v>
      </c>
      <c r="D740" s="198" t="s">
        <v>4612</v>
      </c>
      <c r="E740" s="110" t="s">
        <v>4613</v>
      </c>
      <c r="F740" s="196" t="s">
        <v>4614</v>
      </c>
      <c r="G740" s="199">
        <v>800.0</v>
      </c>
      <c r="H740" s="200"/>
      <c r="I740" s="200"/>
      <c r="L740" s="6">
        <f t="array" ref="L740">XLOOKUP(E740,INV!A:A,INV!K:K)</f>
        <v>10</v>
      </c>
      <c r="M740" s="127">
        <f t="shared" si="1"/>
        <v>1</v>
      </c>
    </row>
    <row r="741">
      <c r="A741" s="195">
        <v>740.0</v>
      </c>
      <c r="B741" s="196" t="s">
        <v>4077</v>
      </c>
      <c r="C741" s="197" t="s">
        <v>4615</v>
      </c>
      <c r="D741" s="198" t="s">
        <v>4612</v>
      </c>
      <c r="E741" s="110" t="s">
        <v>4616</v>
      </c>
      <c r="F741" s="196" t="s">
        <v>4617</v>
      </c>
      <c r="G741" s="199">
        <v>800.0</v>
      </c>
      <c r="H741" s="200"/>
      <c r="I741" s="200"/>
      <c r="L741" s="6">
        <f t="array" ref="L741">XLOOKUP(E741,INV!A:A,INV!K:K)</f>
        <v>10</v>
      </c>
      <c r="M741" s="127">
        <f t="shared" si="1"/>
        <v>1</v>
      </c>
    </row>
    <row r="742">
      <c r="A742" s="195">
        <v>741.0</v>
      </c>
      <c r="B742" s="196" t="s">
        <v>4077</v>
      </c>
      <c r="C742" s="197" t="s">
        <v>4618</v>
      </c>
      <c r="D742" s="198" t="s">
        <v>4612</v>
      </c>
      <c r="E742" s="110" t="s">
        <v>4619</v>
      </c>
      <c r="F742" s="196" t="s">
        <v>4620</v>
      </c>
      <c r="G742" s="199">
        <v>800.0</v>
      </c>
      <c r="H742" s="200"/>
      <c r="I742" s="200"/>
      <c r="L742" s="6">
        <f t="array" ref="L742">XLOOKUP(E742,INV!A:A,INV!K:K)</f>
        <v>10</v>
      </c>
      <c r="M742" s="127">
        <f t="shared" si="1"/>
        <v>1</v>
      </c>
    </row>
    <row r="743">
      <c r="A743" s="195">
        <v>742.0</v>
      </c>
      <c r="B743" s="196" t="s">
        <v>4077</v>
      </c>
      <c r="C743" s="197" t="s">
        <v>4621</v>
      </c>
      <c r="D743" s="198" t="s">
        <v>4612</v>
      </c>
      <c r="E743" s="110" t="s">
        <v>4622</v>
      </c>
      <c r="F743" s="196" t="s">
        <v>4623</v>
      </c>
      <c r="G743" s="199">
        <v>800.0</v>
      </c>
      <c r="H743" s="200"/>
      <c r="I743" s="200"/>
      <c r="L743" s="6">
        <f t="array" ref="L743">XLOOKUP(E743,INV!A:A,INV!K:K)</f>
        <v>10</v>
      </c>
      <c r="M743" s="127">
        <f t="shared" si="1"/>
        <v>1</v>
      </c>
    </row>
    <row r="744">
      <c r="A744" s="195">
        <v>743.0</v>
      </c>
      <c r="B744" s="196" t="s">
        <v>4077</v>
      </c>
      <c r="C744" s="197" t="s">
        <v>4624</v>
      </c>
      <c r="D744" s="198" t="s">
        <v>4612</v>
      </c>
      <c r="E744" s="110" t="s">
        <v>4625</v>
      </c>
      <c r="F744" s="196" t="s">
        <v>4626</v>
      </c>
      <c r="G744" s="199">
        <v>800.0</v>
      </c>
      <c r="H744" s="200"/>
      <c r="I744" s="200"/>
      <c r="L744" s="6" t="str">
        <f t="array" ref="L744">XLOOKUP(E744,INV!A:A,INV!K:K)</f>
        <v>#N/A</v>
      </c>
      <c r="M744" s="127" t="str">
        <f t="shared" si="1"/>
        <v>#N/A</v>
      </c>
    </row>
    <row r="745">
      <c r="A745" s="195">
        <v>744.0</v>
      </c>
      <c r="B745" s="196" t="s">
        <v>4077</v>
      </c>
      <c r="C745" s="197" t="s">
        <v>4627</v>
      </c>
      <c r="D745" s="198" t="s">
        <v>4628</v>
      </c>
      <c r="E745" s="110" t="s">
        <v>4629</v>
      </c>
      <c r="F745" s="196" t="s">
        <v>4630</v>
      </c>
      <c r="G745" s="199">
        <v>690.0</v>
      </c>
      <c r="H745" s="200"/>
      <c r="I745" s="200"/>
      <c r="L745" s="6">
        <f t="array" ref="L745">XLOOKUP(E745,INV!A:A,INV!K:K)</f>
        <v>15</v>
      </c>
      <c r="M745" s="127">
        <f t="shared" si="1"/>
        <v>1</v>
      </c>
    </row>
    <row r="746">
      <c r="A746" s="195">
        <v>745.0</v>
      </c>
      <c r="B746" s="196" t="s">
        <v>4077</v>
      </c>
      <c r="C746" s="197" t="s">
        <v>4631</v>
      </c>
      <c r="D746" s="198" t="s">
        <v>4628</v>
      </c>
      <c r="E746" s="110" t="s">
        <v>4632</v>
      </c>
      <c r="F746" s="196" t="s">
        <v>4633</v>
      </c>
      <c r="G746" s="199">
        <v>690.0</v>
      </c>
      <c r="H746" s="200"/>
      <c r="I746" s="200"/>
      <c r="L746" s="6">
        <f t="array" ref="L746">XLOOKUP(E746,INV!A:A,INV!K:K)</f>
        <v>15</v>
      </c>
      <c r="M746" s="127">
        <f t="shared" si="1"/>
        <v>1</v>
      </c>
    </row>
    <row r="747">
      <c r="A747" s="195">
        <v>746.0</v>
      </c>
      <c r="B747" s="196" t="s">
        <v>4077</v>
      </c>
      <c r="C747" s="197" t="s">
        <v>4634</v>
      </c>
      <c r="D747" s="198" t="s">
        <v>4628</v>
      </c>
      <c r="E747" s="110" t="s">
        <v>4635</v>
      </c>
      <c r="F747" s="196" t="s">
        <v>4636</v>
      </c>
      <c r="G747" s="199">
        <v>690.0</v>
      </c>
      <c r="H747" s="200"/>
      <c r="I747" s="200"/>
      <c r="L747" s="6">
        <f t="array" ref="L747">XLOOKUP(E747,INV!A:A,INV!K:K)</f>
        <v>15</v>
      </c>
      <c r="M747" s="127">
        <f t="shared" si="1"/>
        <v>1</v>
      </c>
    </row>
    <row r="748">
      <c r="A748" s="195">
        <v>747.0</v>
      </c>
      <c r="B748" s="196" t="s">
        <v>4077</v>
      </c>
      <c r="C748" s="197" t="s">
        <v>4637</v>
      </c>
      <c r="D748" s="198" t="s">
        <v>4628</v>
      </c>
      <c r="E748" s="110" t="s">
        <v>4638</v>
      </c>
      <c r="F748" s="196" t="s">
        <v>4639</v>
      </c>
      <c r="G748" s="199">
        <v>690.0</v>
      </c>
      <c r="H748" s="200"/>
      <c r="I748" s="200"/>
      <c r="L748" s="6">
        <f t="array" ref="L748">XLOOKUP(E748,INV!A:A,INV!K:K)</f>
        <v>20</v>
      </c>
      <c r="M748" s="127">
        <f t="shared" si="1"/>
        <v>1</v>
      </c>
    </row>
    <row r="749">
      <c r="A749" s="195">
        <v>748.0</v>
      </c>
      <c r="B749" s="196" t="s">
        <v>4077</v>
      </c>
      <c r="C749" s="197" t="s">
        <v>4640</v>
      </c>
      <c r="D749" s="198" t="s">
        <v>4641</v>
      </c>
      <c r="E749" s="110" t="s">
        <v>4642</v>
      </c>
      <c r="F749" s="196"/>
      <c r="G749" s="199">
        <v>690.0</v>
      </c>
      <c r="H749" s="200"/>
      <c r="I749" s="200"/>
      <c r="L749" s="6" t="str">
        <f t="array" ref="L749">XLOOKUP(E749,INV!A:A,INV!K:K)</f>
        <v>#N/A</v>
      </c>
      <c r="M749" s="127" t="str">
        <f t="shared" si="1"/>
        <v>#N/A</v>
      </c>
    </row>
    <row r="750">
      <c r="A750" s="195">
        <v>749.0</v>
      </c>
      <c r="B750" s="196" t="s">
        <v>4077</v>
      </c>
      <c r="C750" s="197" t="s">
        <v>4643</v>
      </c>
      <c r="D750" s="198" t="s">
        <v>4641</v>
      </c>
      <c r="E750" s="110" t="s">
        <v>4644</v>
      </c>
      <c r="F750" s="196"/>
      <c r="G750" s="199">
        <v>690.0</v>
      </c>
      <c r="H750" s="200"/>
      <c r="I750" s="200"/>
      <c r="L750" s="6" t="str">
        <f t="array" ref="L750">XLOOKUP(E750,INV!A:A,INV!K:K)</f>
        <v>#N/A</v>
      </c>
      <c r="M750" s="127" t="str">
        <f t="shared" si="1"/>
        <v>#N/A</v>
      </c>
    </row>
    <row r="751">
      <c r="A751" s="195">
        <v>750.0</v>
      </c>
      <c r="B751" s="196" t="s">
        <v>4077</v>
      </c>
      <c r="C751" s="197" t="s">
        <v>4645</v>
      </c>
      <c r="D751" s="198" t="s">
        <v>4641</v>
      </c>
      <c r="E751" s="110" t="s">
        <v>4646</v>
      </c>
      <c r="F751" s="196"/>
      <c r="G751" s="199">
        <v>690.0</v>
      </c>
      <c r="H751" s="200"/>
      <c r="I751" s="200"/>
      <c r="L751" s="6" t="str">
        <f t="array" ref="L751">XLOOKUP(E751,INV!A:A,INV!K:K)</f>
        <v>#N/A</v>
      </c>
      <c r="M751" s="127" t="str">
        <f t="shared" si="1"/>
        <v>#N/A</v>
      </c>
    </row>
    <row r="752">
      <c r="A752" s="195">
        <v>751.0</v>
      </c>
      <c r="B752" s="196" t="s">
        <v>4077</v>
      </c>
      <c r="C752" s="197" t="s">
        <v>4647</v>
      </c>
      <c r="D752" s="198" t="s">
        <v>4641</v>
      </c>
      <c r="E752" s="110" t="s">
        <v>4648</v>
      </c>
      <c r="F752" s="196"/>
      <c r="G752" s="199">
        <v>690.0</v>
      </c>
      <c r="H752" s="200"/>
      <c r="I752" s="200"/>
      <c r="L752" s="6" t="str">
        <f t="array" ref="L752">XLOOKUP(E752,INV!A:A,INV!K:K)</f>
        <v>#N/A</v>
      </c>
      <c r="M752" s="127" t="str">
        <f t="shared" si="1"/>
        <v>#N/A</v>
      </c>
    </row>
    <row r="753">
      <c r="A753" s="195">
        <v>752.0</v>
      </c>
      <c r="B753" s="196" t="s">
        <v>4077</v>
      </c>
      <c r="C753" s="197" t="s">
        <v>4649</v>
      </c>
      <c r="D753" s="198" t="s">
        <v>4650</v>
      </c>
      <c r="E753" s="110" t="s">
        <v>4651</v>
      </c>
      <c r="F753" s="196" t="s">
        <v>4652</v>
      </c>
      <c r="G753" s="199">
        <v>690.0</v>
      </c>
      <c r="H753" s="200"/>
      <c r="I753" s="200"/>
      <c r="L753" s="6" t="str">
        <f t="array" ref="L753">XLOOKUP(E753,INV!A:A,INV!K:K)</f>
        <v>#N/A</v>
      </c>
      <c r="M753" s="127" t="str">
        <f t="shared" si="1"/>
        <v>#N/A</v>
      </c>
    </row>
    <row r="754">
      <c r="A754" s="195">
        <v>753.0</v>
      </c>
      <c r="B754" s="196" t="s">
        <v>4077</v>
      </c>
      <c r="C754" s="197" t="s">
        <v>4653</v>
      </c>
      <c r="D754" s="198" t="s">
        <v>4650</v>
      </c>
      <c r="E754" s="110" t="s">
        <v>4654</v>
      </c>
      <c r="F754" s="196" t="s">
        <v>4655</v>
      </c>
      <c r="G754" s="199">
        <v>690.0</v>
      </c>
      <c r="H754" s="200"/>
      <c r="I754" s="200"/>
      <c r="L754" s="6" t="str">
        <f t="array" ref="L754">XLOOKUP(E754,INV!A:A,INV!K:K)</f>
        <v>#N/A</v>
      </c>
      <c r="M754" s="127" t="str">
        <f t="shared" si="1"/>
        <v>#N/A</v>
      </c>
    </row>
    <row r="755">
      <c r="A755" s="195">
        <v>754.0</v>
      </c>
      <c r="B755" s="196" t="s">
        <v>4077</v>
      </c>
      <c r="C755" s="197" t="s">
        <v>4656</v>
      </c>
      <c r="D755" s="198" t="s">
        <v>4650</v>
      </c>
      <c r="E755" s="110" t="s">
        <v>4657</v>
      </c>
      <c r="F755" s="196" t="s">
        <v>4658</v>
      </c>
      <c r="G755" s="199">
        <v>690.0</v>
      </c>
      <c r="H755" s="200"/>
      <c r="I755" s="200"/>
      <c r="L755" s="6" t="str">
        <f t="array" ref="L755">XLOOKUP(E755,INV!A:A,INV!K:K)</f>
        <v>#N/A</v>
      </c>
      <c r="M755" s="127" t="str">
        <f t="shared" si="1"/>
        <v>#N/A</v>
      </c>
    </row>
    <row r="756">
      <c r="A756" s="195">
        <v>755.0</v>
      </c>
      <c r="B756" s="196" t="s">
        <v>4077</v>
      </c>
      <c r="C756" s="197" t="s">
        <v>4659</v>
      </c>
      <c r="D756" s="198" t="s">
        <v>4650</v>
      </c>
      <c r="E756" s="110" t="s">
        <v>4660</v>
      </c>
      <c r="F756" s="196" t="s">
        <v>4661</v>
      </c>
      <c r="G756" s="199">
        <v>690.0</v>
      </c>
      <c r="H756" s="200"/>
      <c r="I756" s="200"/>
      <c r="L756" s="6" t="str">
        <f t="array" ref="L756">XLOOKUP(E756,INV!A:A,INV!K:K)</f>
        <v>#N/A</v>
      </c>
      <c r="M756" s="127" t="str">
        <f t="shared" si="1"/>
        <v>#N/A</v>
      </c>
    </row>
    <row r="757">
      <c r="A757" s="195">
        <v>756.0</v>
      </c>
      <c r="B757" s="196" t="s">
        <v>4077</v>
      </c>
      <c r="C757" s="197" t="s">
        <v>4662</v>
      </c>
      <c r="D757" s="198" t="s">
        <v>4663</v>
      </c>
      <c r="E757" s="110" t="s">
        <v>4664</v>
      </c>
      <c r="F757" s="196" t="s">
        <v>4665</v>
      </c>
      <c r="G757" s="199">
        <v>690.0</v>
      </c>
      <c r="H757" s="200"/>
      <c r="I757" s="200"/>
      <c r="L757" s="6" t="str">
        <f t="array" ref="L757">XLOOKUP(E757,INV!A:A,INV!K:K)</f>
        <v>#N/A</v>
      </c>
      <c r="M757" s="127" t="str">
        <f t="shared" si="1"/>
        <v>#N/A</v>
      </c>
    </row>
    <row r="758">
      <c r="A758" s="195">
        <v>757.0</v>
      </c>
      <c r="B758" s="196" t="s">
        <v>4077</v>
      </c>
      <c r="C758" s="197" t="s">
        <v>4666</v>
      </c>
      <c r="D758" s="198" t="s">
        <v>4663</v>
      </c>
      <c r="E758" s="110" t="s">
        <v>4667</v>
      </c>
      <c r="F758" s="196" t="s">
        <v>4668</v>
      </c>
      <c r="G758" s="199">
        <v>690.0</v>
      </c>
      <c r="H758" s="200"/>
      <c r="I758" s="200"/>
      <c r="L758" s="6">
        <f t="array" ref="L758">XLOOKUP(E758,INV!A:A,INV!K:K)</f>
        <v>10</v>
      </c>
      <c r="M758" s="127">
        <f t="shared" si="1"/>
        <v>1</v>
      </c>
    </row>
    <row r="759">
      <c r="A759" s="195">
        <v>758.0</v>
      </c>
      <c r="B759" s="196" t="s">
        <v>4077</v>
      </c>
      <c r="C759" s="197" t="s">
        <v>4669</v>
      </c>
      <c r="D759" s="198" t="s">
        <v>4663</v>
      </c>
      <c r="E759" s="110" t="s">
        <v>4670</v>
      </c>
      <c r="F759" s="196" t="s">
        <v>4671</v>
      </c>
      <c r="G759" s="199">
        <v>690.0</v>
      </c>
      <c r="H759" s="200"/>
      <c r="I759" s="200"/>
      <c r="L759" s="6">
        <f t="array" ref="L759">XLOOKUP(E759,INV!A:A,INV!K:K)</f>
        <v>10</v>
      </c>
      <c r="M759" s="127">
        <f t="shared" si="1"/>
        <v>1</v>
      </c>
    </row>
    <row r="760">
      <c r="A760" s="195">
        <v>759.0</v>
      </c>
      <c r="B760" s="196" t="s">
        <v>4077</v>
      </c>
      <c r="C760" s="197" t="s">
        <v>4672</v>
      </c>
      <c r="D760" s="198" t="s">
        <v>4663</v>
      </c>
      <c r="E760" s="196" t="s">
        <v>4673</v>
      </c>
      <c r="F760" s="196" t="s">
        <v>4674</v>
      </c>
      <c r="G760" s="199">
        <v>690.0</v>
      </c>
      <c r="H760" s="200"/>
      <c r="I760" s="200"/>
      <c r="L760" s="6" t="str">
        <f t="array" ref="L760">XLOOKUP(E760,INV!A:A,INV!K:K)</f>
        <v>#N/A</v>
      </c>
      <c r="M760" s="127" t="str">
        <f t="shared" si="1"/>
        <v>#N/A</v>
      </c>
    </row>
    <row r="761">
      <c r="A761" s="195">
        <v>760.0</v>
      </c>
      <c r="B761" s="196" t="s">
        <v>4077</v>
      </c>
      <c r="C761" s="197" t="s">
        <v>4675</v>
      </c>
      <c r="D761" s="198" t="s">
        <v>4676</v>
      </c>
      <c r="E761" s="196" t="s">
        <v>4677</v>
      </c>
      <c r="F761" s="196"/>
      <c r="G761" s="199">
        <v>690.0</v>
      </c>
      <c r="H761" s="200"/>
      <c r="I761" s="200"/>
      <c r="L761" s="6" t="str">
        <f t="array" ref="L761">XLOOKUP(E761,INV!A:A,INV!K:K)</f>
        <v>#N/A</v>
      </c>
      <c r="M761" s="127" t="str">
        <f t="shared" si="1"/>
        <v>#N/A</v>
      </c>
    </row>
    <row r="762">
      <c r="A762" s="195">
        <v>761.0</v>
      </c>
      <c r="B762" s="196" t="s">
        <v>4077</v>
      </c>
      <c r="C762" s="197" t="s">
        <v>4678</v>
      </c>
      <c r="D762" s="198" t="s">
        <v>4676</v>
      </c>
      <c r="E762" s="196" t="s">
        <v>4679</v>
      </c>
      <c r="F762" s="196"/>
      <c r="G762" s="199">
        <v>690.0</v>
      </c>
      <c r="H762" s="200"/>
      <c r="I762" s="200"/>
      <c r="L762" s="6" t="str">
        <f t="array" ref="L762">XLOOKUP(E762,INV!A:A,INV!K:K)</f>
        <v>#N/A</v>
      </c>
      <c r="M762" s="127" t="str">
        <f t="shared" si="1"/>
        <v>#N/A</v>
      </c>
    </row>
    <row r="763">
      <c r="A763" s="195">
        <v>762.0</v>
      </c>
      <c r="B763" s="196" t="s">
        <v>4077</v>
      </c>
      <c r="C763" s="197" t="s">
        <v>4680</v>
      </c>
      <c r="D763" s="198" t="s">
        <v>4676</v>
      </c>
      <c r="E763" s="196" t="s">
        <v>4681</v>
      </c>
      <c r="F763" s="110"/>
      <c r="G763" s="199">
        <v>690.0</v>
      </c>
      <c r="H763" s="200"/>
      <c r="I763" s="200"/>
      <c r="L763" s="6" t="str">
        <f t="array" ref="L763">XLOOKUP(E763,INV!A:A,INV!K:K)</f>
        <v>#N/A</v>
      </c>
      <c r="M763" s="127" t="str">
        <f t="shared" si="1"/>
        <v>#N/A</v>
      </c>
    </row>
    <row r="764">
      <c r="A764" s="195">
        <v>763.0</v>
      </c>
      <c r="B764" s="196" t="s">
        <v>4077</v>
      </c>
      <c r="C764" s="197" t="s">
        <v>4682</v>
      </c>
      <c r="D764" s="198" t="s">
        <v>4676</v>
      </c>
      <c r="E764" s="196" t="s">
        <v>4683</v>
      </c>
      <c r="F764" s="110"/>
      <c r="G764" s="199">
        <v>690.0</v>
      </c>
      <c r="H764" s="200"/>
      <c r="I764" s="200"/>
      <c r="L764" s="6" t="str">
        <f t="array" ref="L764">XLOOKUP(E764,INV!A:A,INV!K:K)</f>
        <v>#N/A</v>
      </c>
      <c r="M764" s="127" t="str">
        <f t="shared" si="1"/>
        <v>#N/A</v>
      </c>
    </row>
    <row r="765">
      <c r="A765" s="195">
        <v>764.0</v>
      </c>
      <c r="B765" s="196" t="s">
        <v>4077</v>
      </c>
      <c r="C765" s="197" t="s">
        <v>4684</v>
      </c>
      <c r="D765" s="198" t="s">
        <v>4685</v>
      </c>
      <c r="E765" s="196" t="s">
        <v>4686</v>
      </c>
      <c r="F765" s="110" t="s">
        <v>4687</v>
      </c>
      <c r="G765" s="199">
        <v>690.0</v>
      </c>
      <c r="H765" s="200"/>
      <c r="I765" s="200"/>
      <c r="L765" s="6" t="str">
        <f t="array" ref="L765">XLOOKUP(E765,INV!A:A,INV!K:K)</f>
        <v>#N/A</v>
      </c>
      <c r="M765" s="127" t="str">
        <f t="shared" si="1"/>
        <v>#N/A</v>
      </c>
    </row>
    <row r="766">
      <c r="A766" s="195">
        <v>765.0</v>
      </c>
      <c r="B766" s="196" t="s">
        <v>4077</v>
      </c>
      <c r="C766" s="197" t="s">
        <v>4688</v>
      </c>
      <c r="D766" s="198" t="s">
        <v>4685</v>
      </c>
      <c r="E766" s="196" t="s">
        <v>4689</v>
      </c>
      <c r="F766" s="110" t="s">
        <v>4690</v>
      </c>
      <c r="G766" s="199">
        <v>690.0</v>
      </c>
      <c r="H766" s="200"/>
      <c r="I766" s="200"/>
      <c r="L766" s="6">
        <f t="array" ref="L766">XLOOKUP(E766,INV!A:A,INV!K:K)</f>
        <v>10</v>
      </c>
      <c r="M766" s="127">
        <f t="shared" si="1"/>
        <v>1</v>
      </c>
    </row>
    <row r="767">
      <c r="A767" s="195">
        <v>766.0</v>
      </c>
      <c r="B767" s="196" t="s">
        <v>4077</v>
      </c>
      <c r="C767" s="197" t="s">
        <v>4691</v>
      </c>
      <c r="D767" s="198" t="s">
        <v>4685</v>
      </c>
      <c r="E767" s="196" t="s">
        <v>4692</v>
      </c>
      <c r="F767" s="110" t="s">
        <v>4693</v>
      </c>
      <c r="G767" s="199">
        <v>690.0</v>
      </c>
      <c r="H767" s="200"/>
      <c r="I767" s="200"/>
      <c r="L767" s="6">
        <f t="array" ref="L767">XLOOKUP(E767,INV!A:A,INV!K:K)</f>
        <v>10</v>
      </c>
      <c r="M767" s="127">
        <f t="shared" si="1"/>
        <v>1</v>
      </c>
    </row>
    <row r="768">
      <c r="A768" s="195">
        <v>767.0</v>
      </c>
      <c r="B768" s="196" t="s">
        <v>4077</v>
      </c>
      <c r="C768" s="197" t="s">
        <v>4694</v>
      </c>
      <c r="D768" s="198" t="s">
        <v>4685</v>
      </c>
      <c r="E768" s="196" t="s">
        <v>4695</v>
      </c>
      <c r="F768" s="110" t="s">
        <v>4696</v>
      </c>
      <c r="G768" s="199">
        <v>690.0</v>
      </c>
      <c r="H768" s="200"/>
      <c r="I768" s="200"/>
      <c r="L768" s="6" t="str">
        <f t="array" ref="L768">XLOOKUP(E768,INV!A:A,INV!K:K)</f>
        <v>#N/A</v>
      </c>
      <c r="M768" s="127" t="str">
        <f t="shared" si="1"/>
        <v>#N/A</v>
      </c>
    </row>
    <row r="769">
      <c r="A769" s="195">
        <v>768.0</v>
      </c>
      <c r="B769" s="196" t="s">
        <v>4077</v>
      </c>
      <c r="C769" s="197" t="s">
        <v>4697</v>
      </c>
      <c r="D769" s="198" t="s">
        <v>4698</v>
      </c>
      <c r="E769" s="196" t="s">
        <v>4699</v>
      </c>
      <c r="F769" s="110"/>
      <c r="G769" s="199">
        <v>2240.0</v>
      </c>
      <c r="H769" s="200"/>
      <c r="I769" s="200"/>
      <c r="L769" s="6" t="str">
        <f t="array" ref="L769">XLOOKUP(E769,INV!A:A,INV!K:K)</f>
        <v>#N/A</v>
      </c>
      <c r="M769" s="127" t="str">
        <f t="shared" si="1"/>
        <v>#N/A</v>
      </c>
    </row>
    <row r="770">
      <c r="A770" s="195">
        <v>769.0</v>
      </c>
      <c r="B770" s="196" t="s">
        <v>4077</v>
      </c>
      <c r="C770" s="197" t="s">
        <v>4700</v>
      </c>
      <c r="D770" s="198" t="s">
        <v>4698</v>
      </c>
      <c r="E770" s="196" t="s">
        <v>4701</v>
      </c>
      <c r="F770" s="110"/>
      <c r="G770" s="199">
        <v>2240.0</v>
      </c>
      <c r="H770" s="200"/>
      <c r="I770" s="200"/>
      <c r="L770" s="6" t="str">
        <f t="array" ref="L770">XLOOKUP(E770,INV!A:A,INV!K:K)</f>
        <v>#N/A</v>
      </c>
      <c r="M770" s="127" t="str">
        <f t="shared" si="1"/>
        <v>#N/A</v>
      </c>
    </row>
    <row r="771">
      <c r="A771" s="195">
        <v>770.0</v>
      </c>
      <c r="B771" s="196" t="s">
        <v>4077</v>
      </c>
      <c r="C771" s="197" t="s">
        <v>4702</v>
      </c>
      <c r="D771" s="198" t="s">
        <v>4698</v>
      </c>
      <c r="E771" s="196" t="s">
        <v>4703</v>
      </c>
      <c r="F771" s="110"/>
      <c r="G771" s="199">
        <v>2240.0</v>
      </c>
      <c r="H771" s="200"/>
      <c r="I771" s="200"/>
      <c r="L771" s="6" t="str">
        <f t="array" ref="L771">XLOOKUP(E771,INV!A:A,INV!K:K)</f>
        <v>#N/A</v>
      </c>
      <c r="M771" s="127" t="str">
        <f t="shared" si="1"/>
        <v>#N/A</v>
      </c>
    </row>
    <row r="772">
      <c r="A772" s="195">
        <v>771.0</v>
      </c>
      <c r="B772" s="196" t="s">
        <v>4077</v>
      </c>
      <c r="C772" s="197" t="s">
        <v>4704</v>
      </c>
      <c r="D772" s="198" t="s">
        <v>4705</v>
      </c>
      <c r="E772" s="196" t="s">
        <v>4706</v>
      </c>
      <c r="F772" s="110"/>
      <c r="G772" s="199">
        <v>2240.0</v>
      </c>
      <c r="H772" s="200"/>
      <c r="I772" s="200"/>
      <c r="L772" s="6" t="str">
        <f t="array" ref="L772">XLOOKUP(E772,INV!A:A,INV!K:K)</f>
        <v>#N/A</v>
      </c>
      <c r="M772" s="127" t="str">
        <f t="shared" si="1"/>
        <v>#N/A</v>
      </c>
    </row>
    <row r="773">
      <c r="A773" s="195">
        <v>772.0</v>
      </c>
      <c r="B773" s="196" t="s">
        <v>4077</v>
      </c>
      <c r="C773" s="197" t="s">
        <v>4707</v>
      </c>
      <c r="D773" s="198" t="s">
        <v>4705</v>
      </c>
      <c r="E773" s="196" t="s">
        <v>4708</v>
      </c>
      <c r="F773" s="110"/>
      <c r="G773" s="199">
        <v>2240.0</v>
      </c>
      <c r="H773" s="200"/>
      <c r="I773" s="200"/>
      <c r="L773" s="6" t="str">
        <f t="array" ref="L773">XLOOKUP(E773,INV!A:A,INV!K:K)</f>
        <v>#N/A</v>
      </c>
      <c r="M773" s="127" t="str">
        <f t="shared" si="1"/>
        <v>#N/A</v>
      </c>
    </row>
    <row r="774">
      <c r="A774" s="195">
        <v>773.0</v>
      </c>
      <c r="B774" s="196" t="s">
        <v>4077</v>
      </c>
      <c r="C774" s="197" t="s">
        <v>4709</v>
      </c>
      <c r="D774" s="198" t="s">
        <v>4705</v>
      </c>
      <c r="E774" s="196" t="s">
        <v>4710</v>
      </c>
      <c r="F774" s="110"/>
      <c r="G774" s="199">
        <v>2240.0</v>
      </c>
      <c r="H774" s="200"/>
      <c r="I774" s="200"/>
      <c r="L774" s="6" t="str">
        <f t="array" ref="L774">XLOOKUP(E774,INV!A:A,INV!K:K)</f>
        <v>#N/A</v>
      </c>
      <c r="M774" s="127" t="str">
        <f t="shared" si="1"/>
        <v>#N/A</v>
      </c>
    </row>
    <row r="775">
      <c r="A775" s="195">
        <v>774.0</v>
      </c>
      <c r="B775" s="196" t="s">
        <v>4077</v>
      </c>
      <c r="C775" s="197" t="s">
        <v>4711</v>
      </c>
      <c r="D775" s="198" t="s">
        <v>4712</v>
      </c>
      <c r="E775" s="196" t="s">
        <v>4713</v>
      </c>
      <c r="F775" s="196"/>
      <c r="G775" s="199">
        <v>2240.0</v>
      </c>
      <c r="H775" s="200"/>
      <c r="I775" s="200"/>
      <c r="L775" s="6" t="str">
        <f t="array" ref="L775">XLOOKUP(E775,INV!A:A,INV!K:K)</f>
        <v>#N/A</v>
      </c>
      <c r="M775" s="127" t="str">
        <f t="shared" si="1"/>
        <v>#N/A</v>
      </c>
    </row>
    <row r="776">
      <c r="A776" s="195">
        <v>775.0</v>
      </c>
      <c r="B776" s="196" t="s">
        <v>4077</v>
      </c>
      <c r="C776" s="197" t="s">
        <v>4714</v>
      </c>
      <c r="D776" s="198" t="s">
        <v>4712</v>
      </c>
      <c r="E776" s="196" t="s">
        <v>4715</v>
      </c>
      <c r="F776" s="196"/>
      <c r="G776" s="199">
        <v>2240.0</v>
      </c>
      <c r="H776" s="200"/>
      <c r="I776" s="200"/>
      <c r="L776" s="6" t="str">
        <f t="array" ref="L776">XLOOKUP(E776,INV!A:A,INV!K:K)</f>
        <v>#N/A</v>
      </c>
      <c r="M776" s="127" t="str">
        <f t="shared" si="1"/>
        <v>#N/A</v>
      </c>
    </row>
    <row r="777">
      <c r="A777" s="195">
        <v>776.0</v>
      </c>
      <c r="B777" s="196" t="s">
        <v>4077</v>
      </c>
      <c r="C777" s="197" t="s">
        <v>4716</v>
      </c>
      <c r="D777" s="198" t="s">
        <v>4717</v>
      </c>
      <c r="E777" s="196" t="s">
        <v>4718</v>
      </c>
      <c r="F777" s="196"/>
      <c r="G777" s="199">
        <v>2240.0</v>
      </c>
      <c r="H777" s="200"/>
      <c r="I777" s="200"/>
      <c r="L777" s="6" t="str">
        <f t="array" ref="L777">XLOOKUP(E777,INV!A:A,INV!K:K)</f>
        <v>#N/A</v>
      </c>
      <c r="M777" s="127" t="str">
        <f t="shared" si="1"/>
        <v>#N/A</v>
      </c>
    </row>
    <row r="778">
      <c r="A778" s="195">
        <v>777.0</v>
      </c>
      <c r="B778" s="196" t="s">
        <v>4077</v>
      </c>
      <c r="C778" s="197" t="s">
        <v>4719</v>
      </c>
      <c r="D778" s="198" t="s">
        <v>4717</v>
      </c>
      <c r="E778" s="196" t="s">
        <v>4720</v>
      </c>
      <c r="F778" s="196"/>
      <c r="G778" s="199">
        <v>2240.0</v>
      </c>
      <c r="H778" s="200"/>
      <c r="I778" s="200"/>
      <c r="L778" s="6" t="str">
        <f t="array" ref="L778">XLOOKUP(E778,INV!A:A,INV!K:K)</f>
        <v>#N/A</v>
      </c>
      <c r="M778" s="127" t="str">
        <f t="shared" si="1"/>
        <v>#N/A</v>
      </c>
    </row>
    <row r="779">
      <c r="A779" s="195">
        <v>778.0</v>
      </c>
      <c r="B779" s="196" t="s">
        <v>4077</v>
      </c>
      <c r="C779" s="197" t="s">
        <v>4721</v>
      </c>
      <c r="D779" s="198" t="s">
        <v>4717</v>
      </c>
      <c r="E779" s="196" t="s">
        <v>4722</v>
      </c>
      <c r="F779" s="196"/>
      <c r="G779" s="199">
        <v>2240.0</v>
      </c>
      <c r="H779" s="200"/>
      <c r="I779" s="200"/>
      <c r="L779" s="6" t="str">
        <f t="array" ref="L779">XLOOKUP(E779,INV!A:A,INV!K:K)</f>
        <v>#N/A</v>
      </c>
      <c r="M779" s="127" t="str">
        <f t="shared" si="1"/>
        <v>#N/A</v>
      </c>
    </row>
    <row r="780">
      <c r="A780" s="195">
        <v>779.0</v>
      </c>
      <c r="B780" s="196" t="s">
        <v>4077</v>
      </c>
      <c r="C780" s="197" t="s">
        <v>4723</v>
      </c>
      <c r="D780" s="198" t="s">
        <v>4724</v>
      </c>
      <c r="E780" s="196" t="s">
        <v>4725</v>
      </c>
      <c r="F780" s="196"/>
      <c r="G780" s="199">
        <v>2240.0</v>
      </c>
      <c r="H780" s="200"/>
      <c r="I780" s="200"/>
      <c r="L780" s="6" t="str">
        <f t="array" ref="L780">XLOOKUP(E780,INV!A:A,INV!K:K)</f>
        <v>#N/A</v>
      </c>
      <c r="M780" s="127" t="str">
        <f t="shared" si="1"/>
        <v>#N/A</v>
      </c>
    </row>
    <row r="781">
      <c r="A781" s="195">
        <v>780.0</v>
      </c>
      <c r="B781" s="196" t="s">
        <v>4077</v>
      </c>
      <c r="C781" s="197" t="s">
        <v>4726</v>
      </c>
      <c r="D781" s="198" t="s">
        <v>4727</v>
      </c>
      <c r="E781" s="196" t="s">
        <v>4728</v>
      </c>
      <c r="F781" s="196"/>
      <c r="G781" s="199">
        <v>2240.0</v>
      </c>
      <c r="H781" s="200"/>
      <c r="I781" s="200"/>
      <c r="L781" s="6" t="str">
        <f t="array" ref="L781">XLOOKUP(E781,INV!A:A,INV!K:K)</f>
        <v>#N/A</v>
      </c>
      <c r="M781" s="127" t="str">
        <f t="shared" si="1"/>
        <v>#N/A</v>
      </c>
    </row>
    <row r="782">
      <c r="A782" s="195">
        <v>781.0</v>
      </c>
      <c r="B782" s="196" t="s">
        <v>4077</v>
      </c>
      <c r="C782" s="197" t="s">
        <v>4729</v>
      </c>
      <c r="D782" s="198" t="s">
        <v>4727</v>
      </c>
      <c r="E782" s="196" t="s">
        <v>4730</v>
      </c>
      <c r="F782" s="196"/>
      <c r="G782" s="199">
        <v>2240.0</v>
      </c>
      <c r="H782" s="200"/>
      <c r="I782" s="200"/>
      <c r="L782" s="6" t="str">
        <f t="array" ref="L782">XLOOKUP(E782,INV!A:A,INV!K:K)</f>
        <v>#N/A</v>
      </c>
      <c r="M782" s="127" t="str">
        <f t="shared" si="1"/>
        <v>#N/A</v>
      </c>
    </row>
    <row r="783">
      <c r="A783" s="195">
        <v>782.0</v>
      </c>
      <c r="B783" s="196" t="s">
        <v>4077</v>
      </c>
      <c r="C783" s="197" t="s">
        <v>4731</v>
      </c>
      <c r="D783" s="198" t="s">
        <v>4732</v>
      </c>
      <c r="E783" s="196" t="s">
        <v>4733</v>
      </c>
      <c r="F783" s="196"/>
      <c r="G783" s="199">
        <v>2240.0</v>
      </c>
      <c r="H783" s="200"/>
      <c r="I783" s="200"/>
      <c r="L783" s="6" t="str">
        <f t="array" ref="L783">XLOOKUP(E783,INV!A:A,INV!K:K)</f>
        <v>#N/A</v>
      </c>
      <c r="M783" s="127" t="str">
        <f t="shared" si="1"/>
        <v>#N/A</v>
      </c>
    </row>
    <row r="784">
      <c r="A784" s="195">
        <v>783.0</v>
      </c>
      <c r="B784" s="196" t="s">
        <v>4077</v>
      </c>
      <c r="C784" s="197" t="s">
        <v>4734</v>
      </c>
      <c r="D784" s="198" t="s">
        <v>4732</v>
      </c>
      <c r="E784" s="196" t="s">
        <v>4735</v>
      </c>
      <c r="F784" s="110"/>
      <c r="G784" s="199">
        <v>2240.0</v>
      </c>
      <c r="H784" s="200"/>
      <c r="I784" s="200"/>
      <c r="L784" s="6" t="str">
        <f t="array" ref="L784">XLOOKUP(E784,INV!A:A,INV!K:K)</f>
        <v>#N/A</v>
      </c>
      <c r="M784" s="127" t="str">
        <f t="shared" si="1"/>
        <v>#N/A</v>
      </c>
    </row>
    <row r="785">
      <c r="A785" s="195">
        <v>784.0</v>
      </c>
      <c r="B785" s="196" t="s">
        <v>4077</v>
      </c>
      <c r="C785" s="197" t="s">
        <v>4736</v>
      </c>
      <c r="D785" s="198" t="s">
        <v>4732</v>
      </c>
      <c r="E785" s="196" t="s">
        <v>4737</v>
      </c>
      <c r="F785" s="196"/>
      <c r="G785" s="199">
        <v>2240.0</v>
      </c>
      <c r="H785" s="200"/>
      <c r="I785" s="200"/>
      <c r="L785" s="6" t="str">
        <f t="array" ref="L785">XLOOKUP(E785,INV!A:A,INV!K:K)</f>
        <v>#N/A</v>
      </c>
      <c r="M785" s="127" t="str">
        <f t="shared" si="1"/>
        <v>#N/A</v>
      </c>
    </row>
    <row r="786">
      <c r="A786" s="195">
        <v>785.0</v>
      </c>
      <c r="B786" s="196" t="s">
        <v>4077</v>
      </c>
      <c r="C786" s="197" t="s">
        <v>4738</v>
      </c>
      <c r="D786" s="198" t="s">
        <v>4739</v>
      </c>
      <c r="E786" s="196" t="s">
        <v>4740</v>
      </c>
      <c r="F786" s="196"/>
      <c r="G786" s="199">
        <v>2240.0</v>
      </c>
      <c r="H786" s="200"/>
      <c r="I786" s="200"/>
      <c r="L786" s="6" t="str">
        <f t="array" ref="L786">XLOOKUP(E786,INV!A:A,INV!K:K)</f>
        <v>#N/A</v>
      </c>
      <c r="M786" s="127" t="str">
        <f t="shared" si="1"/>
        <v>#N/A</v>
      </c>
    </row>
    <row r="787">
      <c r="A787" s="195">
        <v>786.0</v>
      </c>
      <c r="B787" s="196" t="s">
        <v>4077</v>
      </c>
      <c r="C787" s="197" t="s">
        <v>4741</v>
      </c>
      <c r="D787" s="198" t="s">
        <v>4739</v>
      </c>
      <c r="E787" s="196" t="s">
        <v>4742</v>
      </c>
      <c r="F787" s="196"/>
      <c r="G787" s="199">
        <v>2240.0</v>
      </c>
      <c r="H787" s="200"/>
      <c r="I787" s="200"/>
      <c r="L787" s="6" t="str">
        <f t="array" ref="L787">XLOOKUP(E787,INV!A:A,INV!K:K)</f>
        <v>#N/A</v>
      </c>
      <c r="M787" s="127" t="str">
        <f t="shared" si="1"/>
        <v>#N/A</v>
      </c>
    </row>
    <row r="788">
      <c r="A788" s="195">
        <v>787.0</v>
      </c>
      <c r="B788" s="196" t="s">
        <v>4077</v>
      </c>
      <c r="C788" s="197" t="s">
        <v>4743</v>
      </c>
      <c r="D788" s="198" t="s">
        <v>4739</v>
      </c>
      <c r="E788" s="196" t="s">
        <v>4744</v>
      </c>
      <c r="F788" s="196"/>
      <c r="G788" s="199">
        <v>2240.0</v>
      </c>
      <c r="H788" s="200"/>
      <c r="I788" s="200"/>
      <c r="L788" s="6" t="str">
        <f t="array" ref="L788">XLOOKUP(E788,INV!A:A,INV!K:K)</f>
        <v>#N/A</v>
      </c>
      <c r="M788" s="127" t="str">
        <f t="shared" si="1"/>
        <v>#N/A</v>
      </c>
    </row>
    <row r="789">
      <c r="A789" s="195">
        <v>788.0</v>
      </c>
      <c r="B789" s="196" t="s">
        <v>4077</v>
      </c>
      <c r="C789" s="197" t="s">
        <v>4745</v>
      </c>
      <c r="D789" s="198" t="s">
        <v>4746</v>
      </c>
      <c r="E789" s="196" t="s">
        <v>4747</v>
      </c>
      <c r="F789" s="196"/>
      <c r="G789" s="199">
        <v>2240.0</v>
      </c>
      <c r="H789" s="200"/>
      <c r="I789" s="200"/>
      <c r="L789" s="6" t="str">
        <f t="array" ref="L789">XLOOKUP(E789,INV!A:A,INV!K:K)</f>
        <v>#N/A</v>
      </c>
      <c r="M789" s="127" t="str">
        <f t="shared" si="1"/>
        <v>#N/A</v>
      </c>
    </row>
    <row r="790">
      <c r="A790" s="195">
        <v>789.0</v>
      </c>
      <c r="B790" s="196" t="s">
        <v>4077</v>
      </c>
      <c r="C790" s="197" t="s">
        <v>4748</v>
      </c>
      <c r="D790" s="198" t="s">
        <v>4746</v>
      </c>
      <c r="E790" s="196" t="s">
        <v>4749</v>
      </c>
      <c r="F790" s="196"/>
      <c r="G790" s="199">
        <v>2240.0</v>
      </c>
      <c r="H790" s="200"/>
      <c r="I790" s="200"/>
      <c r="L790" s="6" t="str">
        <f t="array" ref="L790">XLOOKUP(E790,INV!A:A,INV!K:K)</f>
        <v>#N/A</v>
      </c>
      <c r="M790" s="127" t="str">
        <f t="shared" si="1"/>
        <v>#N/A</v>
      </c>
    </row>
    <row r="791">
      <c r="A791" s="195">
        <v>790.0</v>
      </c>
      <c r="B791" s="196" t="s">
        <v>4077</v>
      </c>
      <c r="C791" s="197" t="s">
        <v>4750</v>
      </c>
      <c r="D791" s="198" t="s">
        <v>4751</v>
      </c>
      <c r="E791" s="196" t="s">
        <v>4752</v>
      </c>
      <c r="F791" s="196"/>
      <c r="G791" s="199">
        <v>2240.0</v>
      </c>
      <c r="H791" s="200"/>
      <c r="I791" s="200"/>
      <c r="L791" s="6" t="str">
        <f t="array" ref="L791">XLOOKUP(E791,INV!A:A,INV!K:K)</f>
        <v>#N/A</v>
      </c>
      <c r="M791" s="127" t="str">
        <f t="shared" si="1"/>
        <v>#N/A</v>
      </c>
    </row>
    <row r="792">
      <c r="A792" s="195">
        <v>791.0</v>
      </c>
      <c r="B792" s="196" t="s">
        <v>4077</v>
      </c>
      <c r="C792" s="197" t="s">
        <v>4753</v>
      </c>
      <c r="D792" s="198" t="s">
        <v>4751</v>
      </c>
      <c r="E792" s="196" t="s">
        <v>4754</v>
      </c>
      <c r="F792" s="196"/>
      <c r="G792" s="199">
        <v>2240.0</v>
      </c>
      <c r="H792" s="200"/>
      <c r="I792" s="200"/>
      <c r="L792" s="6" t="str">
        <f t="array" ref="L792">XLOOKUP(E792,INV!A:A,INV!K:K)</f>
        <v>#N/A</v>
      </c>
      <c r="M792" s="127" t="str">
        <f t="shared" si="1"/>
        <v>#N/A</v>
      </c>
    </row>
    <row r="793">
      <c r="A793" s="195">
        <v>792.0</v>
      </c>
      <c r="B793" s="196" t="s">
        <v>4304</v>
      </c>
      <c r="C793" s="197" t="s">
        <v>4755</v>
      </c>
      <c r="D793" s="198" t="s">
        <v>4756</v>
      </c>
      <c r="E793" s="196" t="s">
        <v>4757</v>
      </c>
      <c r="F793" s="196"/>
      <c r="G793" s="199">
        <v>950.0</v>
      </c>
      <c r="H793" s="200"/>
      <c r="I793" s="200"/>
      <c r="L793" s="6" t="str">
        <f t="array" ref="L793">XLOOKUP(E793,INV!A:A,INV!K:K)</f>
        <v>#N/A</v>
      </c>
      <c r="M793" s="127" t="str">
        <f t="shared" si="1"/>
        <v>#N/A</v>
      </c>
    </row>
    <row r="794">
      <c r="A794" s="195">
        <v>793.0</v>
      </c>
      <c r="B794" s="196" t="s">
        <v>4304</v>
      </c>
      <c r="C794" s="197" t="s">
        <v>4758</v>
      </c>
      <c r="D794" s="198" t="s">
        <v>4756</v>
      </c>
      <c r="E794" s="196" t="s">
        <v>4759</v>
      </c>
      <c r="F794" s="196"/>
      <c r="G794" s="199">
        <v>950.0</v>
      </c>
      <c r="H794" s="200"/>
      <c r="I794" s="200"/>
      <c r="L794" s="6" t="str">
        <f t="array" ref="L794">XLOOKUP(E794,INV!A:A,INV!K:K)</f>
        <v>#N/A</v>
      </c>
      <c r="M794" s="127" t="str">
        <f t="shared" si="1"/>
        <v>#N/A</v>
      </c>
    </row>
    <row r="795">
      <c r="A795" s="195">
        <v>794.0</v>
      </c>
      <c r="B795" s="196" t="s">
        <v>4304</v>
      </c>
      <c r="C795" s="197" t="s">
        <v>4760</v>
      </c>
      <c r="D795" s="198" t="s">
        <v>4756</v>
      </c>
      <c r="E795" s="196" t="s">
        <v>4761</v>
      </c>
      <c r="F795" s="196"/>
      <c r="G795" s="199">
        <v>950.0</v>
      </c>
      <c r="H795" s="200"/>
      <c r="I795" s="200"/>
      <c r="L795" s="6" t="str">
        <f t="array" ref="L795">XLOOKUP(E795,INV!A:A,INV!K:K)</f>
        <v>#N/A</v>
      </c>
      <c r="M795" s="127" t="str">
        <f t="shared" si="1"/>
        <v>#N/A</v>
      </c>
    </row>
    <row r="796">
      <c r="A796" s="195">
        <v>795.0</v>
      </c>
      <c r="B796" s="196" t="s">
        <v>4304</v>
      </c>
      <c r="C796" s="197" t="s">
        <v>4762</v>
      </c>
      <c r="D796" s="198" t="s">
        <v>4756</v>
      </c>
      <c r="E796" s="196" t="s">
        <v>4763</v>
      </c>
      <c r="F796" s="196"/>
      <c r="G796" s="199">
        <v>950.0</v>
      </c>
      <c r="H796" s="200"/>
      <c r="I796" s="200"/>
      <c r="L796" s="6" t="str">
        <f t="array" ref="L796">XLOOKUP(E796,INV!A:A,INV!K:K)</f>
        <v>#N/A</v>
      </c>
      <c r="M796" s="127" t="str">
        <f t="shared" si="1"/>
        <v>#N/A</v>
      </c>
    </row>
    <row r="797">
      <c r="A797" s="195">
        <v>796.0</v>
      </c>
      <c r="B797" s="196" t="s">
        <v>3153</v>
      </c>
      <c r="C797" s="197" t="s">
        <v>4764</v>
      </c>
      <c r="D797" s="198" t="s">
        <v>4765</v>
      </c>
      <c r="E797" s="196" t="s">
        <v>1033</v>
      </c>
      <c r="F797" s="196" t="s">
        <v>4766</v>
      </c>
      <c r="G797" s="199">
        <v>1220.0</v>
      </c>
      <c r="H797" s="200"/>
      <c r="I797" s="200"/>
      <c r="L797" s="6">
        <f t="array" ref="L797">XLOOKUP(E797,INV!A:A,INV!K:K)</f>
        <v>45</v>
      </c>
      <c r="M797" s="127">
        <f t="shared" si="1"/>
        <v>1</v>
      </c>
    </row>
    <row r="798">
      <c r="A798" s="195">
        <v>797.0</v>
      </c>
      <c r="B798" s="196" t="s">
        <v>3153</v>
      </c>
      <c r="C798" s="197" t="s">
        <v>4767</v>
      </c>
      <c r="D798" s="198" t="s">
        <v>4768</v>
      </c>
      <c r="E798" s="196" t="s">
        <v>4769</v>
      </c>
      <c r="F798" s="110" t="s">
        <v>4770</v>
      </c>
      <c r="G798" s="199">
        <v>1220.0</v>
      </c>
      <c r="H798" s="200"/>
      <c r="I798" s="200"/>
      <c r="L798" s="6">
        <f t="array" ref="L798">XLOOKUP(E798,INV!A:A,INV!K:K)</f>
        <v>45</v>
      </c>
      <c r="M798" s="127">
        <f t="shared" si="1"/>
        <v>1</v>
      </c>
    </row>
    <row r="799">
      <c r="A799" s="195">
        <v>798.0</v>
      </c>
      <c r="B799" s="196" t="s">
        <v>3153</v>
      </c>
      <c r="C799" s="197" t="s">
        <v>4771</v>
      </c>
      <c r="D799" s="198" t="s">
        <v>4772</v>
      </c>
      <c r="E799" s="196" t="s">
        <v>1018</v>
      </c>
      <c r="F799" s="196" t="s">
        <v>4773</v>
      </c>
      <c r="G799" s="199">
        <v>1395.0</v>
      </c>
      <c r="H799" s="200"/>
      <c r="I799" s="200"/>
      <c r="L799" s="6">
        <f t="array" ref="L799">XLOOKUP(E799,INV!A:A,INV!K:K)</f>
        <v>45</v>
      </c>
      <c r="M799" s="127">
        <f t="shared" si="1"/>
        <v>1</v>
      </c>
    </row>
    <row r="800">
      <c r="A800" s="195">
        <v>799.0</v>
      </c>
      <c r="B800" s="196" t="s">
        <v>3153</v>
      </c>
      <c r="C800" s="197" t="s">
        <v>4774</v>
      </c>
      <c r="D800" s="198" t="s">
        <v>4775</v>
      </c>
      <c r="E800" s="196" t="s">
        <v>4776</v>
      </c>
      <c r="F800" s="196" t="s">
        <v>4777</v>
      </c>
      <c r="G800" s="199">
        <v>1395.0</v>
      </c>
      <c r="H800" s="200"/>
      <c r="I800" s="200"/>
      <c r="L800" s="6">
        <f t="array" ref="L800">XLOOKUP(E800,INV!A:A,INV!K:K)</f>
        <v>45</v>
      </c>
      <c r="M800" s="127">
        <f t="shared" si="1"/>
        <v>1</v>
      </c>
    </row>
    <row r="801">
      <c r="A801" s="195">
        <v>800.0</v>
      </c>
      <c r="B801" s="196" t="s">
        <v>3153</v>
      </c>
      <c r="C801" s="197" t="s">
        <v>4778</v>
      </c>
      <c r="D801" s="198" t="s">
        <v>4779</v>
      </c>
      <c r="E801" s="196" t="s">
        <v>4780</v>
      </c>
      <c r="F801" s="196"/>
      <c r="G801" s="199">
        <v>1770.0</v>
      </c>
      <c r="H801" s="200"/>
      <c r="I801" s="200"/>
      <c r="L801" s="6" t="str">
        <f t="array" ref="L801">XLOOKUP(E801,INV!A:A,INV!K:K)</f>
        <v>#N/A</v>
      </c>
      <c r="M801" s="127" t="str">
        <f t="shared" si="1"/>
        <v>#N/A</v>
      </c>
    </row>
    <row r="802">
      <c r="A802" s="195">
        <v>801.0</v>
      </c>
      <c r="B802" s="196" t="s">
        <v>3153</v>
      </c>
      <c r="C802" s="197" t="s">
        <v>4781</v>
      </c>
      <c r="D802" s="198" t="s">
        <v>4782</v>
      </c>
      <c r="E802" s="196" t="s">
        <v>4783</v>
      </c>
      <c r="F802" s="196"/>
      <c r="G802" s="199">
        <v>1990.0</v>
      </c>
      <c r="H802" s="200"/>
      <c r="I802" s="200"/>
      <c r="L802" s="6" t="str">
        <f t="array" ref="L802">XLOOKUP(E802,INV!A:A,INV!K:K)</f>
        <v>#N/A</v>
      </c>
      <c r="M802" s="127" t="str">
        <f t="shared" si="1"/>
        <v>#N/A</v>
      </c>
    </row>
    <row r="803">
      <c r="A803" s="195">
        <v>802.0</v>
      </c>
      <c r="B803" s="196" t="s">
        <v>3153</v>
      </c>
      <c r="C803" s="197" t="s">
        <v>4784</v>
      </c>
      <c r="D803" s="198" t="s">
        <v>4785</v>
      </c>
      <c r="E803" s="196" t="s">
        <v>4786</v>
      </c>
      <c r="F803" s="110"/>
      <c r="G803" s="199">
        <v>700.0</v>
      </c>
      <c r="H803" s="200"/>
      <c r="I803" s="200"/>
      <c r="L803" s="6" t="str">
        <f t="array" ref="L803">XLOOKUP(E803,INV!A:A,INV!K:K)</f>
        <v>#N/A</v>
      </c>
      <c r="M803" s="127" t="str">
        <f t="shared" si="1"/>
        <v>#N/A</v>
      </c>
    </row>
    <row r="804">
      <c r="A804" s="195">
        <v>803.0</v>
      </c>
      <c r="B804" s="196" t="s">
        <v>3153</v>
      </c>
      <c r="C804" s="197" t="s">
        <v>4787</v>
      </c>
      <c r="D804" s="198" t="s">
        <v>4788</v>
      </c>
      <c r="E804" s="196" t="s">
        <v>5</v>
      </c>
      <c r="F804" s="196" t="s">
        <v>4789</v>
      </c>
      <c r="G804" s="199">
        <v>420.0</v>
      </c>
      <c r="H804" s="200"/>
      <c r="I804" s="200"/>
      <c r="L804" s="6">
        <f t="array" ref="L804">XLOOKUP(E804,INV!A:A,INV!K:K)</f>
        <v>10.5</v>
      </c>
      <c r="M804" s="127">
        <f t="shared" si="1"/>
        <v>1</v>
      </c>
    </row>
    <row r="805">
      <c r="A805" s="195">
        <v>804.0</v>
      </c>
      <c r="B805" s="196" t="s">
        <v>3153</v>
      </c>
      <c r="C805" s="197" t="s">
        <v>4790</v>
      </c>
      <c r="D805" s="198" t="s">
        <v>4791</v>
      </c>
      <c r="E805" s="196" t="s">
        <v>4792</v>
      </c>
      <c r="F805" s="196" t="s">
        <v>4793</v>
      </c>
      <c r="G805" s="199">
        <v>675.0</v>
      </c>
      <c r="H805" s="200"/>
      <c r="I805" s="200"/>
      <c r="L805" s="6">
        <f t="array" ref="L805">XLOOKUP(E805,INV!A:A,INV!K:K)</f>
        <v>20</v>
      </c>
      <c r="M805" s="127">
        <f t="shared" si="1"/>
        <v>1</v>
      </c>
    </row>
    <row r="806">
      <c r="A806" s="195">
        <v>805.0</v>
      </c>
      <c r="B806" s="196" t="s">
        <v>4794</v>
      </c>
      <c r="C806" s="197" t="s">
        <v>4795</v>
      </c>
      <c r="D806" s="198" t="s">
        <v>4796</v>
      </c>
      <c r="E806" s="196" t="s">
        <v>4797</v>
      </c>
      <c r="F806" s="196"/>
      <c r="G806" s="199">
        <v>800.0</v>
      </c>
      <c r="H806" s="200"/>
      <c r="I806" s="200"/>
      <c r="L806" s="6" t="str">
        <f t="array" ref="L806">XLOOKUP(E806,INV!A:A,INV!K:K)</f>
        <v>#N/A</v>
      </c>
      <c r="M806" s="127" t="str">
        <f t="shared" si="1"/>
        <v>#N/A</v>
      </c>
    </row>
    <row r="807">
      <c r="A807" s="195">
        <v>806.0</v>
      </c>
      <c r="B807" s="196" t="s">
        <v>4794</v>
      </c>
      <c r="C807" s="197" t="s">
        <v>4798</v>
      </c>
      <c r="D807" s="198" t="s">
        <v>4796</v>
      </c>
      <c r="E807" s="196" t="s">
        <v>4799</v>
      </c>
      <c r="F807" s="110"/>
      <c r="G807" s="199">
        <v>430.0</v>
      </c>
      <c r="H807" s="200"/>
      <c r="I807" s="200"/>
      <c r="L807" s="6" t="str">
        <f t="array" ref="L807">XLOOKUP(E807,INV!A:A,INV!K:K)</f>
        <v>#N/A</v>
      </c>
      <c r="M807" s="127" t="str">
        <f t="shared" si="1"/>
        <v>#N/A</v>
      </c>
    </row>
    <row r="808">
      <c r="A808" s="195">
        <v>807.0</v>
      </c>
      <c r="B808" s="196" t="s">
        <v>4800</v>
      </c>
      <c r="C808" s="197" t="s">
        <v>4801</v>
      </c>
      <c r="D808" s="198" t="s">
        <v>4802</v>
      </c>
      <c r="E808" s="196" t="s">
        <v>4803</v>
      </c>
      <c r="F808" s="110"/>
      <c r="G808" s="199">
        <v>300.0</v>
      </c>
      <c r="H808" s="200"/>
      <c r="I808" s="200"/>
      <c r="L808" s="6" t="str">
        <f t="array" ref="L808">XLOOKUP(E808,INV!A:A,INV!K:K)</f>
        <v>#N/A</v>
      </c>
      <c r="M808" s="127" t="str">
        <f t="shared" si="1"/>
        <v>#N/A</v>
      </c>
    </row>
    <row r="809">
      <c r="A809" s="195">
        <v>808.0</v>
      </c>
      <c r="B809" s="196" t="s">
        <v>4800</v>
      </c>
      <c r="C809" s="197" t="s">
        <v>4804</v>
      </c>
      <c r="D809" s="198" t="s">
        <v>4805</v>
      </c>
      <c r="E809" s="196" t="s">
        <v>4806</v>
      </c>
      <c r="F809" s="196"/>
      <c r="G809" s="199">
        <v>590.0</v>
      </c>
      <c r="H809" s="200"/>
      <c r="I809" s="200"/>
      <c r="L809" s="6" t="str">
        <f t="array" ref="L809">XLOOKUP(E809,INV!A:A,INV!K:K)</f>
        <v>#N/A</v>
      </c>
      <c r="M809" s="127" t="str">
        <f t="shared" si="1"/>
        <v>#N/A</v>
      </c>
    </row>
    <row r="810">
      <c r="A810" s="195">
        <v>809.0</v>
      </c>
      <c r="B810" s="196" t="s">
        <v>4807</v>
      </c>
      <c r="C810" s="197" t="s">
        <v>4808</v>
      </c>
      <c r="D810" s="198" t="s">
        <v>4809</v>
      </c>
      <c r="E810" s="196" t="s">
        <v>4810</v>
      </c>
      <c r="F810" s="196"/>
      <c r="G810" s="199">
        <v>350.0</v>
      </c>
      <c r="H810" s="200"/>
      <c r="I810" s="200"/>
      <c r="L810" s="6" t="str">
        <f t="array" ref="L810">XLOOKUP(E810,INV!A:A,INV!K:K)</f>
        <v>#N/A</v>
      </c>
      <c r="M810" s="127" t="str">
        <f t="shared" si="1"/>
        <v>#N/A</v>
      </c>
    </row>
    <row r="811">
      <c r="A811" s="195">
        <v>810.0</v>
      </c>
      <c r="B811" s="196" t="s">
        <v>3157</v>
      </c>
      <c r="C811" s="197" t="s">
        <v>4811</v>
      </c>
      <c r="D811" s="198" t="s">
        <v>4812</v>
      </c>
      <c r="E811" s="196" t="s">
        <v>4813</v>
      </c>
      <c r="F811" s="110"/>
      <c r="G811" s="199">
        <v>190.0</v>
      </c>
      <c r="H811" s="200"/>
      <c r="I811" s="200"/>
      <c r="L811" s="6" t="str">
        <f t="array" ref="L811">XLOOKUP(E811,INV!A:A,INV!K:K)</f>
        <v>#N/A</v>
      </c>
      <c r="M811" s="127" t="str">
        <f t="shared" si="1"/>
        <v>#N/A</v>
      </c>
    </row>
    <row r="812">
      <c r="A812" s="195">
        <v>811.0</v>
      </c>
      <c r="B812" s="196" t="s">
        <v>3157</v>
      </c>
      <c r="C812" s="197" t="s">
        <v>4814</v>
      </c>
      <c r="D812" s="198" t="s">
        <v>4812</v>
      </c>
      <c r="E812" s="196" t="s">
        <v>4815</v>
      </c>
      <c r="F812" s="196"/>
      <c r="G812" s="199">
        <v>190.0</v>
      </c>
      <c r="H812" s="200"/>
      <c r="I812" s="200"/>
      <c r="L812" s="6" t="str">
        <f t="array" ref="L812">XLOOKUP(E812,INV!A:A,INV!K:K)</f>
        <v>#N/A</v>
      </c>
      <c r="M812" s="127" t="str">
        <f t="shared" si="1"/>
        <v>#N/A</v>
      </c>
    </row>
    <row r="813">
      <c r="A813" s="195">
        <v>812.0</v>
      </c>
      <c r="B813" s="196" t="s">
        <v>3157</v>
      </c>
      <c r="C813" s="197" t="s">
        <v>4816</v>
      </c>
      <c r="D813" s="198" t="s">
        <v>4812</v>
      </c>
      <c r="E813" s="196" t="s">
        <v>4817</v>
      </c>
      <c r="F813" s="196"/>
      <c r="G813" s="199">
        <v>190.0</v>
      </c>
      <c r="H813" s="200"/>
      <c r="I813" s="200"/>
      <c r="L813" s="6" t="str">
        <f t="array" ref="L813">XLOOKUP(E813,INV!A:A,INV!K:K)</f>
        <v>#N/A</v>
      </c>
      <c r="M813" s="127" t="str">
        <f t="shared" si="1"/>
        <v>#N/A</v>
      </c>
    </row>
    <row r="814">
      <c r="A814" s="195">
        <v>813.0</v>
      </c>
      <c r="B814" s="196" t="s">
        <v>4807</v>
      </c>
      <c r="C814" s="197" t="s">
        <v>4818</v>
      </c>
      <c r="D814" s="198" t="s">
        <v>4819</v>
      </c>
      <c r="E814" s="196" t="s">
        <v>4820</v>
      </c>
      <c r="F814" s="196"/>
      <c r="G814" s="199">
        <v>540.0</v>
      </c>
      <c r="H814" s="200"/>
      <c r="I814" s="200"/>
      <c r="L814" s="6" t="str">
        <f t="array" ref="L814">XLOOKUP(E814,INV!A:A,INV!K:K)</f>
        <v>#N/A</v>
      </c>
      <c r="M814" s="127" t="str">
        <f t="shared" si="1"/>
        <v>#N/A</v>
      </c>
    </row>
    <row r="815">
      <c r="A815" s="195">
        <v>814.0</v>
      </c>
      <c r="B815" s="196" t="s">
        <v>4807</v>
      </c>
      <c r="C815" s="197" t="s">
        <v>4821</v>
      </c>
      <c r="D815" s="198" t="s">
        <v>4819</v>
      </c>
      <c r="E815" s="196" t="s">
        <v>4822</v>
      </c>
      <c r="F815" s="196"/>
      <c r="G815" s="199">
        <v>240.0</v>
      </c>
      <c r="H815" s="200"/>
      <c r="I815" s="200"/>
      <c r="L815" s="6" t="str">
        <f t="array" ref="L815">XLOOKUP(E815,INV!A:A,INV!K:K)</f>
        <v>#N/A</v>
      </c>
      <c r="M815" s="127" t="str">
        <f t="shared" si="1"/>
        <v>#N/A</v>
      </c>
    </row>
    <row r="816">
      <c r="A816" s="195">
        <v>815.0</v>
      </c>
      <c r="B816" s="196" t="s">
        <v>4823</v>
      </c>
      <c r="C816" s="197" t="s">
        <v>4824</v>
      </c>
      <c r="D816" s="198" t="s">
        <v>4825</v>
      </c>
      <c r="E816" s="196" t="s">
        <v>4826</v>
      </c>
      <c r="F816" s="196"/>
      <c r="G816" s="199">
        <v>60.0</v>
      </c>
      <c r="H816" s="200"/>
      <c r="I816" s="200"/>
      <c r="L816" s="6" t="str">
        <f t="array" ref="L816">XLOOKUP(E816,INV!A:A,INV!K:K)</f>
        <v>#N/A</v>
      </c>
      <c r="M816" s="127" t="str">
        <f t="shared" si="1"/>
        <v>#N/A</v>
      </c>
    </row>
    <row r="817">
      <c r="A817" s="195">
        <v>816.0</v>
      </c>
      <c r="B817" s="196" t="s">
        <v>4823</v>
      </c>
      <c r="C817" s="197" t="s">
        <v>4827</v>
      </c>
      <c r="D817" s="198" t="s">
        <v>4828</v>
      </c>
      <c r="E817" s="196" t="s">
        <v>4829</v>
      </c>
      <c r="F817" s="196"/>
      <c r="G817" s="199">
        <v>70.0</v>
      </c>
      <c r="H817" s="200"/>
      <c r="I817" s="200"/>
      <c r="L817" s="6" t="str">
        <f t="array" ref="L817">XLOOKUP(E817,INV!A:A,INV!K:K)</f>
        <v>#N/A</v>
      </c>
      <c r="M817" s="127" t="str">
        <f t="shared" si="1"/>
        <v>#N/A</v>
      </c>
    </row>
    <row r="818">
      <c r="A818" s="195">
        <v>817.0</v>
      </c>
      <c r="B818" s="196" t="s">
        <v>4830</v>
      </c>
      <c r="C818" s="197" t="s">
        <v>4831</v>
      </c>
      <c r="D818" s="198" t="s">
        <v>4832</v>
      </c>
      <c r="E818" s="196" t="s">
        <v>4833</v>
      </c>
      <c r="F818" s="196"/>
      <c r="G818" s="199">
        <v>140.0</v>
      </c>
      <c r="H818" s="200"/>
      <c r="I818" s="200"/>
      <c r="L818" s="6" t="str">
        <f t="array" ref="L818">XLOOKUP(E818,INV!A:A,INV!K:K)</f>
        <v>#N/A</v>
      </c>
      <c r="M818" s="127" t="str">
        <f t="shared" si="1"/>
        <v>#N/A</v>
      </c>
    </row>
    <row r="819">
      <c r="A819" s="195">
        <v>818.0</v>
      </c>
      <c r="B819" s="196" t="s">
        <v>4830</v>
      </c>
      <c r="C819" s="197" t="s">
        <v>4834</v>
      </c>
      <c r="D819" s="198" t="s">
        <v>4835</v>
      </c>
      <c r="E819" s="196" t="s">
        <v>4836</v>
      </c>
      <c r="F819" s="196"/>
      <c r="G819" s="199">
        <v>140.0</v>
      </c>
      <c r="H819" s="200"/>
      <c r="I819" s="200"/>
      <c r="L819" s="6" t="str">
        <f t="array" ref="L819">XLOOKUP(E819,INV!A:A,INV!K:K)</f>
        <v>#N/A</v>
      </c>
      <c r="M819" s="127" t="str">
        <f t="shared" si="1"/>
        <v>#N/A</v>
      </c>
    </row>
    <row r="820">
      <c r="A820" s="195">
        <v>819.0</v>
      </c>
      <c r="B820" s="196" t="s">
        <v>4830</v>
      </c>
      <c r="C820" s="197" t="s">
        <v>4837</v>
      </c>
      <c r="D820" s="198" t="s">
        <v>4838</v>
      </c>
      <c r="E820" s="196" t="s">
        <v>4839</v>
      </c>
      <c r="F820" s="196"/>
      <c r="G820" s="199">
        <v>140.0</v>
      </c>
      <c r="H820" s="200"/>
      <c r="I820" s="200"/>
      <c r="L820" s="6" t="str">
        <f t="array" ref="L820">XLOOKUP(E820,INV!A:A,INV!K:K)</f>
        <v>#N/A</v>
      </c>
      <c r="M820" s="127" t="str">
        <f t="shared" si="1"/>
        <v>#N/A</v>
      </c>
    </row>
    <row r="821">
      <c r="A821" s="195">
        <v>820.0</v>
      </c>
      <c r="B821" s="196" t="s">
        <v>4830</v>
      </c>
      <c r="C821" s="197" t="s">
        <v>4840</v>
      </c>
      <c r="D821" s="198" t="s">
        <v>4841</v>
      </c>
      <c r="E821" s="196" t="s">
        <v>4842</v>
      </c>
      <c r="F821" s="196"/>
      <c r="G821" s="199">
        <v>150.0</v>
      </c>
      <c r="H821" s="200"/>
      <c r="I821" s="200"/>
      <c r="L821" s="6" t="str">
        <f t="array" ref="L821">XLOOKUP(E821,INV!A:A,INV!K:K)</f>
        <v>#N/A</v>
      </c>
      <c r="M821" s="127" t="str">
        <f t="shared" si="1"/>
        <v>#N/A</v>
      </c>
    </row>
    <row r="822">
      <c r="A822" s="195">
        <v>821.0</v>
      </c>
      <c r="B822" s="196" t="s">
        <v>4843</v>
      </c>
      <c r="C822" s="197" t="s">
        <v>4844</v>
      </c>
      <c r="D822" s="198" t="s">
        <v>4845</v>
      </c>
      <c r="E822" s="196" t="s">
        <v>4846</v>
      </c>
      <c r="F822" s="196"/>
      <c r="G822" s="199">
        <v>750.0</v>
      </c>
      <c r="H822" s="200"/>
      <c r="I822" s="200"/>
      <c r="L822" s="6" t="str">
        <f t="array" ref="L822">XLOOKUP(E822,INV!A:A,INV!K:K)</f>
        <v>#N/A</v>
      </c>
      <c r="M822" s="127" t="str">
        <f t="shared" si="1"/>
        <v>#N/A</v>
      </c>
    </row>
    <row r="823">
      <c r="A823" s="195">
        <v>822.0</v>
      </c>
      <c r="B823" s="196" t="s">
        <v>4847</v>
      </c>
      <c r="C823" s="197" t="s">
        <v>4848</v>
      </c>
      <c r="D823" s="198" t="s">
        <v>4849</v>
      </c>
      <c r="E823" s="196" t="s">
        <v>4850</v>
      </c>
      <c r="F823" s="196"/>
      <c r="G823" s="199">
        <v>230.0</v>
      </c>
      <c r="H823" s="200"/>
      <c r="I823" s="200"/>
      <c r="L823" s="6" t="str">
        <f t="array" ref="L823">XLOOKUP(E823,INV!A:A,INV!K:K)</f>
        <v>#N/A</v>
      </c>
      <c r="M823" s="127" t="str">
        <f t="shared" si="1"/>
        <v>#N/A</v>
      </c>
    </row>
    <row r="824">
      <c r="A824" s="195">
        <v>823.0</v>
      </c>
      <c r="B824" s="196" t="s">
        <v>4851</v>
      </c>
      <c r="C824" s="197" t="s">
        <v>4852</v>
      </c>
      <c r="D824" s="198" t="s">
        <v>4853</v>
      </c>
      <c r="E824" s="196" t="s">
        <v>602</v>
      </c>
      <c r="F824" s="196" t="s">
        <v>4854</v>
      </c>
      <c r="G824" s="199">
        <v>85.0</v>
      </c>
      <c r="H824" s="200"/>
      <c r="I824" s="200"/>
      <c r="L824" s="6">
        <f t="array" ref="L824">XLOOKUP(E824,INV!A:A,INV!K:K)</f>
        <v>6.5</v>
      </c>
      <c r="M824" s="127">
        <f t="shared" si="1"/>
        <v>1</v>
      </c>
    </row>
    <row r="825">
      <c r="A825" s="195">
        <v>824.0</v>
      </c>
      <c r="B825" s="196" t="s">
        <v>4855</v>
      </c>
      <c r="C825" s="197" t="s">
        <v>4856</v>
      </c>
      <c r="D825" s="198" t="s">
        <v>4857</v>
      </c>
      <c r="E825" s="196" t="s">
        <v>4858</v>
      </c>
      <c r="F825" s="196"/>
      <c r="G825" s="199">
        <v>90.0</v>
      </c>
      <c r="H825" s="200"/>
      <c r="I825" s="200"/>
      <c r="L825" s="6" t="str">
        <f t="array" ref="L825">XLOOKUP(E825,INV!A:A,INV!K:K)</f>
        <v>#N/A</v>
      </c>
      <c r="M825" s="127" t="str">
        <f t="shared" si="1"/>
        <v>#N/A</v>
      </c>
    </row>
    <row r="826">
      <c r="A826" s="195">
        <v>825.0</v>
      </c>
      <c r="B826" s="196" t="s">
        <v>4859</v>
      </c>
      <c r="C826" s="197" t="s">
        <v>4860</v>
      </c>
      <c r="D826" s="198" t="s">
        <v>4861</v>
      </c>
      <c r="E826" s="196" t="s">
        <v>4862</v>
      </c>
      <c r="F826" s="196" t="s">
        <v>4863</v>
      </c>
      <c r="G826" s="199">
        <v>730.0</v>
      </c>
      <c r="H826" s="200"/>
      <c r="I826" s="200"/>
      <c r="L826" s="6">
        <f t="array" ref="L826">XLOOKUP(E826,INV!A:A,INV!K:K)</f>
        <v>20</v>
      </c>
      <c r="M826" s="127">
        <f t="shared" si="1"/>
        <v>1</v>
      </c>
    </row>
    <row r="827">
      <c r="A827" s="195">
        <v>826.0</v>
      </c>
      <c r="B827" s="196" t="s">
        <v>4859</v>
      </c>
      <c r="C827" s="197" t="s">
        <v>4864</v>
      </c>
      <c r="D827" s="198" t="s">
        <v>4865</v>
      </c>
      <c r="E827" s="196" t="s">
        <v>4866</v>
      </c>
      <c r="F827" s="196"/>
      <c r="G827" s="199">
        <v>630.0</v>
      </c>
      <c r="H827" s="200"/>
      <c r="I827" s="200"/>
      <c r="L827" s="6" t="str">
        <f t="array" ref="L827">XLOOKUP(E827,INV!A:A,INV!K:K)</f>
        <v>#N/A</v>
      </c>
      <c r="M827" s="127" t="str">
        <f t="shared" si="1"/>
        <v>#N/A</v>
      </c>
    </row>
    <row r="828">
      <c r="A828" s="195">
        <v>827.0</v>
      </c>
      <c r="B828" s="196" t="s">
        <v>4867</v>
      </c>
      <c r="C828" s="197" t="s">
        <v>4868</v>
      </c>
      <c r="D828" s="198" t="s">
        <v>4869</v>
      </c>
      <c r="E828" s="196" t="s">
        <v>4870</v>
      </c>
      <c r="F828" s="196"/>
      <c r="G828" s="199">
        <v>100.0</v>
      </c>
      <c r="H828" s="200"/>
      <c r="I828" s="200"/>
      <c r="L828" s="6" t="str">
        <f t="array" ref="L828">XLOOKUP(E828,INV!A:A,INV!K:K)</f>
        <v>#N/A</v>
      </c>
      <c r="M828" s="127" t="str">
        <f t="shared" si="1"/>
        <v>#N/A</v>
      </c>
    </row>
    <row r="829">
      <c r="A829" s="195">
        <v>828.0</v>
      </c>
      <c r="B829" s="196" t="s">
        <v>4867</v>
      </c>
      <c r="C829" s="197" t="s">
        <v>4871</v>
      </c>
      <c r="D829" s="198" t="s">
        <v>4872</v>
      </c>
      <c r="E829" s="196" t="s">
        <v>4873</v>
      </c>
      <c r="F829" s="110"/>
      <c r="G829" s="199">
        <v>190.0</v>
      </c>
      <c r="H829" s="200"/>
      <c r="I829" s="200"/>
      <c r="L829" s="6" t="str">
        <f t="array" ref="L829">XLOOKUP(E829,INV!A:A,INV!K:K)</f>
        <v>#N/A</v>
      </c>
      <c r="M829" s="127" t="str">
        <f t="shared" si="1"/>
        <v>#N/A</v>
      </c>
    </row>
    <row r="830">
      <c r="A830" s="195">
        <v>829.0</v>
      </c>
      <c r="B830" s="196" t="s">
        <v>4874</v>
      </c>
      <c r="C830" s="197" t="s">
        <v>4875</v>
      </c>
      <c r="D830" s="198" t="s">
        <v>4876</v>
      </c>
      <c r="E830" s="196" t="s">
        <v>4877</v>
      </c>
      <c r="F830" s="196"/>
      <c r="G830" s="199">
        <v>480.0</v>
      </c>
      <c r="H830" s="200"/>
      <c r="I830" s="200"/>
      <c r="L830" s="6" t="str">
        <f t="array" ref="L830">XLOOKUP(E830,INV!A:A,INV!K:K)</f>
        <v>#N/A</v>
      </c>
      <c r="M830" s="127" t="str">
        <f t="shared" si="1"/>
        <v>#N/A</v>
      </c>
    </row>
    <row r="831">
      <c r="A831" s="195">
        <v>830.0</v>
      </c>
      <c r="B831" s="196" t="s">
        <v>4878</v>
      </c>
      <c r="C831" s="197" t="s">
        <v>4879</v>
      </c>
      <c r="D831" s="198" t="s">
        <v>4880</v>
      </c>
      <c r="E831" s="196" t="s">
        <v>118</v>
      </c>
      <c r="F831" s="110" t="s">
        <v>4881</v>
      </c>
      <c r="G831" s="199">
        <v>885.0</v>
      </c>
      <c r="H831" s="200"/>
      <c r="I831" s="200"/>
      <c r="L831" s="6">
        <f t="array" ref="L831">XLOOKUP(E831,INV!A:A,INV!K:K)</f>
        <v>21</v>
      </c>
      <c r="M831" s="127">
        <f t="shared" si="1"/>
        <v>1</v>
      </c>
    </row>
    <row r="832">
      <c r="A832" s="195">
        <v>831.0</v>
      </c>
      <c r="B832" s="196" t="s">
        <v>4878</v>
      </c>
      <c r="C832" s="197" t="s">
        <v>4882</v>
      </c>
      <c r="D832" s="198" t="s">
        <v>4883</v>
      </c>
      <c r="E832" s="196" t="s">
        <v>179</v>
      </c>
      <c r="F832" s="196" t="s">
        <v>4884</v>
      </c>
      <c r="G832" s="199">
        <v>850.0</v>
      </c>
      <c r="H832" s="200"/>
      <c r="I832" s="200"/>
      <c r="L832" s="6">
        <f t="array" ref="L832">XLOOKUP(E832,INV!A:A,INV!K:K)</f>
        <v>21</v>
      </c>
      <c r="M832" s="127">
        <f t="shared" si="1"/>
        <v>1</v>
      </c>
    </row>
    <row r="833">
      <c r="A833" s="195">
        <v>832.0</v>
      </c>
      <c r="B833" s="196" t="s">
        <v>4885</v>
      </c>
      <c r="C833" s="197" t="s">
        <v>4886</v>
      </c>
      <c r="D833" s="198" t="s">
        <v>4887</v>
      </c>
      <c r="E833" s="196" t="s">
        <v>134</v>
      </c>
      <c r="F833" s="196" t="s">
        <v>4888</v>
      </c>
      <c r="G833" s="199">
        <v>575.0</v>
      </c>
      <c r="H833" s="200"/>
      <c r="I833" s="200"/>
      <c r="L833" s="6">
        <f t="array" ref="L833">XLOOKUP(E833,INV!A:A,INV!K:K)</f>
        <v>15</v>
      </c>
      <c r="M833" s="127">
        <f t="shared" si="1"/>
        <v>1</v>
      </c>
    </row>
    <row r="834">
      <c r="A834" s="195">
        <v>833.0</v>
      </c>
      <c r="B834" s="196" t="s">
        <v>4889</v>
      </c>
      <c r="C834" s="197" t="s">
        <v>4890</v>
      </c>
      <c r="D834" s="198" t="s">
        <v>4891</v>
      </c>
      <c r="E834" s="196" t="s">
        <v>130</v>
      </c>
      <c r="F834" s="196" t="s">
        <v>4892</v>
      </c>
      <c r="G834" s="199">
        <v>525.0</v>
      </c>
      <c r="H834" s="200"/>
      <c r="I834" s="200"/>
      <c r="L834" s="6">
        <f t="array" ref="L834">XLOOKUP(E834,INV!A:A,INV!K:K)</f>
        <v>14</v>
      </c>
      <c r="M834" s="127">
        <f t="shared" si="1"/>
        <v>1</v>
      </c>
    </row>
    <row r="835">
      <c r="A835" s="195">
        <v>834.0</v>
      </c>
      <c r="B835" s="196" t="s">
        <v>4889</v>
      </c>
      <c r="C835" s="197" t="s">
        <v>4893</v>
      </c>
      <c r="D835" s="198" t="s">
        <v>4894</v>
      </c>
      <c r="E835" s="196" t="s">
        <v>128</v>
      </c>
      <c r="F835" s="196" t="s">
        <v>4895</v>
      </c>
      <c r="G835" s="199">
        <v>645.0</v>
      </c>
      <c r="H835" s="200"/>
      <c r="I835" s="200"/>
      <c r="L835" s="6">
        <f t="array" ref="L835">XLOOKUP(E835,INV!A:A,INV!K:K)</f>
        <v>14</v>
      </c>
      <c r="M835" s="127">
        <f t="shared" si="1"/>
        <v>1</v>
      </c>
    </row>
    <row r="836">
      <c r="A836" s="195">
        <v>835.0</v>
      </c>
      <c r="B836" s="196" t="s">
        <v>4889</v>
      </c>
      <c r="C836" s="197" t="s">
        <v>4896</v>
      </c>
      <c r="D836" s="198" t="s">
        <v>4897</v>
      </c>
      <c r="E836" s="196" t="s">
        <v>4898</v>
      </c>
      <c r="F836" s="196" t="s">
        <v>4899</v>
      </c>
      <c r="G836" s="199">
        <v>645.0</v>
      </c>
      <c r="H836" s="200"/>
      <c r="I836" s="200"/>
      <c r="L836" s="6" t="str">
        <f t="array" ref="L836">XLOOKUP(E836,INV!A:A,INV!K:K)</f>
        <v>#N/A</v>
      </c>
      <c r="M836" s="127" t="str">
        <f t="shared" si="1"/>
        <v>#N/A</v>
      </c>
    </row>
    <row r="837">
      <c r="A837" s="195">
        <v>836.0</v>
      </c>
      <c r="B837" s="196" t="s">
        <v>4889</v>
      </c>
      <c r="C837" s="197" t="s">
        <v>4900</v>
      </c>
      <c r="D837" s="198" t="s">
        <v>4901</v>
      </c>
      <c r="E837" s="196" t="s">
        <v>4902</v>
      </c>
      <c r="F837" s="196" t="s">
        <v>4903</v>
      </c>
      <c r="G837" s="199">
        <v>695.0</v>
      </c>
      <c r="H837" s="200"/>
      <c r="I837" s="200"/>
      <c r="L837" s="6" t="str">
        <f t="array" ref="L837">XLOOKUP(E837,INV!A:A,INV!K:K)</f>
        <v>#N/A</v>
      </c>
      <c r="M837" s="127" t="str">
        <f t="shared" si="1"/>
        <v>#N/A</v>
      </c>
    </row>
    <row r="838">
      <c r="A838" s="195">
        <v>837.0</v>
      </c>
      <c r="B838" s="196" t="s">
        <v>4904</v>
      </c>
      <c r="C838" s="197" t="s">
        <v>4905</v>
      </c>
      <c r="D838" s="198" t="s">
        <v>4906</v>
      </c>
      <c r="E838" s="196" t="s">
        <v>4907</v>
      </c>
      <c r="F838" s="110" t="s">
        <v>4908</v>
      </c>
      <c r="G838" s="199">
        <v>1595.0</v>
      </c>
      <c r="H838" s="200"/>
      <c r="I838" s="200"/>
      <c r="L838" s="6">
        <f t="array" ref="L838">XLOOKUP(E838,INV!A:A,INV!K:K)</f>
        <v>1</v>
      </c>
      <c r="M838" s="127">
        <f t="shared" si="1"/>
        <v>1</v>
      </c>
    </row>
    <row r="839">
      <c r="A839" s="195">
        <v>838.0</v>
      </c>
      <c r="B839" s="196" t="s">
        <v>3515</v>
      </c>
      <c r="C839" s="197" t="s">
        <v>4909</v>
      </c>
      <c r="D839" s="198" t="s">
        <v>4910</v>
      </c>
      <c r="E839" s="196" t="s">
        <v>136</v>
      </c>
      <c r="F839" s="110" t="s">
        <v>4911</v>
      </c>
      <c r="G839" s="199">
        <v>1100.0</v>
      </c>
      <c r="H839" s="200"/>
      <c r="I839" s="200"/>
      <c r="L839" s="6">
        <f t="array" ref="L839">XLOOKUP(E839,INV!A:A,INV!K:K)</f>
        <v>21</v>
      </c>
      <c r="M839" s="127">
        <f t="shared" si="1"/>
        <v>1</v>
      </c>
    </row>
    <row r="840">
      <c r="A840" s="195">
        <v>839.0</v>
      </c>
      <c r="B840" s="196" t="s">
        <v>3515</v>
      </c>
      <c r="C840" s="197" t="s">
        <v>4912</v>
      </c>
      <c r="D840" s="198" t="s">
        <v>4913</v>
      </c>
      <c r="E840" s="196" t="s">
        <v>121</v>
      </c>
      <c r="F840" s="110" t="s">
        <v>4914</v>
      </c>
      <c r="G840" s="199">
        <v>995.0</v>
      </c>
      <c r="H840" s="200"/>
      <c r="I840" s="200"/>
      <c r="L840" s="6">
        <f t="array" ref="L840">XLOOKUP(E840,INV!A:A,INV!K:K)</f>
        <v>21</v>
      </c>
      <c r="M840" s="127">
        <f t="shared" si="1"/>
        <v>1</v>
      </c>
    </row>
    <row r="841">
      <c r="A841" s="195">
        <v>840.0</v>
      </c>
      <c r="B841" s="196" t="s">
        <v>4915</v>
      </c>
      <c r="C841" s="197" t="s">
        <v>4916</v>
      </c>
      <c r="D841" s="198" t="s">
        <v>4917</v>
      </c>
      <c r="E841" s="196" t="s">
        <v>125</v>
      </c>
      <c r="F841" s="196" t="s">
        <v>4918</v>
      </c>
      <c r="G841" s="199">
        <v>750.0</v>
      </c>
      <c r="H841" s="200"/>
      <c r="I841" s="200"/>
      <c r="L841" s="6">
        <f t="array" ref="L841">XLOOKUP(E841,INV!A:A,INV!K:K)</f>
        <v>15</v>
      </c>
      <c r="M841" s="127">
        <f t="shared" si="1"/>
        <v>1</v>
      </c>
    </row>
    <row r="842">
      <c r="A842" s="195">
        <v>841.0</v>
      </c>
      <c r="B842" s="196" t="s">
        <v>4915</v>
      </c>
      <c r="C842" s="197" t="s">
        <v>4919</v>
      </c>
      <c r="D842" s="198" t="s">
        <v>4920</v>
      </c>
      <c r="E842" s="196" t="s">
        <v>132</v>
      </c>
      <c r="F842" s="196" t="s">
        <v>4921</v>
      </c>
      <c r="G842" s="199">
        <v>750.0</v>
      </c>
      <c r="H842" s="200"/>
      <c r="I842" s="200"/>
      <c r="L842" s="6">
        <f t="array" ref="L842">XLOOKUP(E842,INV!A:A,INV!K:K)</f>
        <v>15</v>
      </c>
      <c r="M842" s="127">
        <f t="shared" si="1"/>
        <v>1</v>
      </c>
    </row>
    <row r="843">
      <c r="A843" s="195">
        <v>842.0</v>
      </c>
      <c r="B843" s="196" t="s">
        <v>4922</v>
      </c>
      <c r="C843" s="197" t="s">
        <v>4923</v>
      </c>
      <c r="D843" s="198" t="s">
        <v>4924</v>
      </c>
      <c r="E843" s="196" t="s">
        <v>4925</v>
      </c>
      <c r="F843" s="196"/>
      <c r="G843" s="199">
        <v>150.0</v>
      </c>
      <c r="H843" s="200"/>
      <c r="I843" s="200"/>
      <c r="L843" s="6" t="str">
        <f t="array" ref="L843">XLOOKUP(E843,INV!A:A,INV!K:K)</f>
        <v>#N/A</v>
      </c>
      <c r="M843" s="127" t="str">
        <f t="shared" si="1"/>
        <v>#N/A</v>
      </c>
    </row>
    <row r="844">
      <c r="A844" s="195">
        <v>843.0</v>
      </c>
      <c r="B844" s="196" t="s">
        <v>4926</v>
      </c>
      <c r="C844" s="197" t="s">
        <v>4927</v>
      </c>
      <c r="D844" s="198" t="s">
        <v>4928</v>
      </c>
      <c r="E844" s="196" t="s">
        <v>4929</v>
      </c>
      <c r="F844" s="196"/>
      <c r="G844" s="199">
        <v>295.0</v>
      </c>
      <c r="H844" s="200"/>
      <c r="I844" s="200"/>
      <c r="L844" s="6" t="str">
        <f t="array" ref="L844">XLOOKUP(E844,INV!A:A,INV!K:K)</f>
        <v>#N/A</v>
      </c>
      <c r="M844" s="127" t="str">
        <f t="shared" si="1"/>
        <v>#N/A</v>
      </c>
    </row>
    <row r="845">
      <c r="A845" s="195">
        <v>844.0</v>
      </c>
      <c r="B845" s="196" t="s">
        <v>4930</v>
      </c>
      <c r="C845" s="197" t="s">
        <v>4931</v>
      </c>
      <c r="D845" s="198" t="s">
        <v>4932</v>
      </c>
      <c r="E845" s="196" t="s">
        <v>1319</v>
      </c>
      <c r="F845" s="196" t="s">
        <v>4933</v>
      </c>
      <c r="G845" s="199">
        <v>110.0</v>
      </c>
      <c r="H845" s="200"/>
      <c r="I845" s="200"/>
      <c r="L845" s="6">
        <f t="array" ref="L845">XLOOKUP(E845,INV!A:A,INV!K:K)</f>
        <v>9</v>
      </c>
      <c r="M845" s="127">
        <f t="shared" si="1"/>
        <v>1</v>
      </c>
    </row>
    <row r="846">
      <c r="A846" s="195">
        <v>845.0</v>
      </c>
      <c r="B846" s="196" t="s">
        <v>4930</v>
      </c>
      <c r="C846" s="197" t="s">
        <v>4934</v>
      </c>
      <c r="D846" s="198" t="s">
        <v>4935</v>
      </c>
      <c r="E846" s="196" t="s">
        <v>4936</v>
      </c>
      <c r="F846" s="196"/>
      <c r="G846" s="199">
        <v>130.0</v>
      </c>
      <c r="H846" s="200"/>
      <c r="I846" s="200"/>
      <c r="L846" s="6" t="str">
        <f t="array" ref="L846">XLOOKUP(E846,INV!A:A,INV!K:K)</f>
        <v>#N/A</v>
      </c>
      <c r="M846" s="127" t="str">
        <f t="shared" si="1"/>
        <v>#N/A</v>
      </c>
    </row>
    <row r="847">
      <c r="A847" s="195">
        <v>846.0</v>
      </c>
      <c r="B847" s="196" t="s">
        <v>4937</v>
      </c>
      <c r="C847" s="197" t="s">
        <v>4938</v>
      </c>
      <c r="D847" s="198" t="s">
        <v>4939</v>
      </c>
      <c r="E847" s="196" t="s">
        <v>4940</v>
      </c>
      <c r="F847" s="196"/>
      <c r="G847" s="199">
        <v>130.0</v>
      </c>
      <c r="H847" s="200"/>
      <c r="I847" s="200"/>
      <c r="L847" s="6" t="str">
        <f t="array" ref="L847">XLOOKUP(E847,INV!A:A,INV!K:K)</f>
        <v>#N/A</v>
      </c>
      <c r="M847" s="127" t="str">
        <f t="shared" si="1"/>
        <v>#N/A</v>
      </c>
    </row>
    <row r="848">
      <c r="A848" s="195">
        <v>847.0</v>
      </c>
      <c r="B848" s="196" t="s">
        <v>4937</v>
      </c>
      <c r="C848" s="197" t="s">
        <v>4941</v>
      </c>
      <c r="D848" s="198" t="s">
        <v>4942</v>
      </c>
      <c r="E848" s="196" t="s">
        <v>4943</v>
      </c>
      <c r="F848" s="196"/>
      <c r="G848" s="199">
        <v>395.0</v>
      </c>
      <c r="H848" s="200"/>
      <c r="I848" s="200"/>
      <c r="L848" s="6" t="str">
        <f t="array" ref="L848">XLOOKUP(E848,INV!A:A,INV!K:K)</f>
        <v>#N/A</v>
      </c>
      <c r="M848" s="127" t="str">
        <f t="shared" si="1"/>
        <v>#N/A</v>
      </c>
    </row>
    <row r="849">
      <c r="A849" s="195">
        <v>848.0</v>
      </c>
      <c r="B849" s="196" t="s">
        <v>4937</v>
      </c>
      <c r="C849" s="197" t="s">
        <v>4944</v>
      </c>
      <c r="D849" s="198" t="s">
        <v>4945</v>
      </c>
      <c r="E849" s="196" t="s">
        <v>4946</v>
      </c>
      <c r="F849" s="110"/>
      <c r="G849" s="199">
        <v>300.0</v>
      </c>
      <c r="H849" s="200"/>
      <c r="I849" s="200"/>
      <c r="L849" s="6" t="str">
        <f t="array" ref="L849">XLOOKUP(E849,INV!A:A,INV!K:K)</f>
        <v>#N/A</v>
      </c>
      <c r="M849" s="127" t="str">
        <f t="shared" si="1"/>
        <v>#N/A</v>
      </c>
    </row>
    <row r="850">
      <c r="A850" s="195">
        <v>849.0</v>
      </c>
      <c r="B850" s="196" t="s">
        <v>4937</v>
      </c>
      <c r="C850" s="197" t="s">
        <v>4947</v>
      </c>
      <c r="D850" s="198" t="s">
        <v>4948</v>
      </c>
      <c r="E850" s="196" t="s">
        <v>4949</v>
      </c>
      <c r="F850" s="110"/>
      <c r="G850" s="199">
        <v>195.0</v>
      </c>
      <c r="H850" s="200"/>
      <c r="I850" s="200"/>
      <c r="L850" s="6" t="str">
        <f t="array" ref="L850">XLOOKUP(E850,INV!A:A,INV!K:K)</f>
        <v>#N/A</v>
      </c>
      <c r="M850" s="127" t="str">
        <f t="shared" si="1"/>
        <v>#N/A</v>
      </c>
    </row>
    <row r="851">
      <c r="A851" s="195">
        <v>850.0</v>
      </c>
      <c r="B851" s="196" t="s">
        <v>4950</v>
      </c>
      <c r="C851" s="197" t="s">
        <v>4951</v>
      </c>
      <c r="D851" s="198" t="s">
        <v>4952</v>
      </c>
      <c r="E851" s="196" t="s">
        <v>598</v>
      </c>
      <c r="F851" s="110" t="s">
        <v>4953</v>
      </c>
      <c r="G851" s="199">
        <v>270.0</v>
      </c>
      <c r="H851" s="200"/>
      <c r="I851" s="200"/>
      <c r="L851" s="6">
        <f t="array" ref="L851">XLOOKUP(E851,INV!A:A,INV!K:K)</f>
        <v>14</v>
      </c>
      <c r="M851" s="127">
        <f t="shared" si="1"/>
        <v>1</v>
      </c>
    </row>
    <row r="852">
      <c r="A852" s="195">
        <v>851.0</v>
      </c>
      <c r="B852" s="196" t="s">
        <v>4930</v>
      </c>
      <c r="C852" s="197" t="s">
        <v>4954</v>
      </c>
      <c r="D852" s="198" t="s">
        <v>4955</v>
      </c>
      <c r="E852" s="196" t="s">
        <v>4956</v>
      </c>
      <c r="F852" s="196"/>
      <c r="G852" s="199">
        <v>140.0</v>
      </c>
      <c r="H852" s="200"/>
      <c r="I852" s="200"/>
      <c r="L852" s="6" t="str">
        <f t="array" ref="L852">XLOOKUP(E852,INV!A:A,INV!K:K)</f>
        <v>#N/A</v>
      </c>
      <c r="M852" s="127" t="str">
        <f t="shared" si="1"/>
        <v>#N/A</v>
      </c>
    </row>
    <row r="853">
      <c r="A853" s="195">
        <v>852.0</v>
      </c>
      <c r="B853" s="196" t="s">
        <v>4950</v>
      </c>
      <c r="C853" s="197" t="s">
        <v>4957</v>
      </c>
      <c r="D853" s="198" t="s">
        <v>4958</v>
      </c>
      <c r="E853" s="196" t="s">
        <v>595</v>
      </c>
      <c r="F853" s="110" t="s">
        <v>4959</v>
      </c>
      <c r="G853" s="199">
        <v>535.0</v>
      </c>
      <c r="H853" s="200"/>
      <c r="I853" s="200"/>
      <c r="L853" s="6">
        <f t="array" ref="L853">XLOOKUP(E853,INV!A:A,INV!K:K)</f>
        <v>19.99</v>
      </c>
      <c r="M853" s="127">
        <f t="shared" si="1"/>
        <v>1</v>
      </c>
    </row>
    <row r="854">
      <c r="A854" s="195">
        <v>853.0</v>
      </c>
      <c r="B854" s="196" t="s">
        <v>4950</v>
      </c>
      <c r="C854" s="197" t="s">
        <v>4960</v>
      </c>
      <c r="D854" s="198" t="s">
        <v>4958</v>
      </c>
      <c r="E854" s="196" t="s">
        <v>4961</v>
      </c>
      <c r="F854" s="110"/>
      <c r="G854" s="199">
        <v>370.0</v>
      </c>
      <c r="H854" s="200"/>
      <c r="I854" s="200"/>
      <c r="L854" s="6" t="str">
        <f t="array" ref="L854">XLOOKUP(E854,INV!A:A,INV!K:K)</f>
        <v>#N/A</v>
      </c>
      <c r="M854" s="127" t="str">
        <f t="shared" si="1"/>
        <v>#N/A</v>
      </c>
    </row>
    <row r="855">
      <c r="A855" s="195">
        <v>854.0</v>
      </c>
      <c r="B855" s="196" t="s">
        <v>4950</v>
      </c>
      <c r="C855" s="197" t="s">
        <v>4962</v>
      </c>
      <c r="D855" s="198" t="s">
        <v>4958</v>
      </c>
      <c r="E855" s="196" t="s">
        <v>4963</v>
      </c>
      <c r="F855" s="110"/>
      <c r="G855" s="199">
        <v>220.0</v>
      </c>
      <c r="H855" s="200"/>
      <c r="I855" s="200"/>
      <c r="L855" s="6" t="str">
        <f t="array" ref="L855">XLOOKUP(E855,INV!A:A,INV!K:K)</f>
        <v>#N/A</v>
      </c>
      <c r="M855" s="127" t="str">
        <f t="shared" si="1"/>
        <v>#N/A</v>
      </c>
    </row>
    <row r="856">
      <c r="A856" s="195">
        <v>855.0</v>
      </c>
      <c r="B856" s="196" t="s">
        <v>4964</v>
      </c>
      <c r="C856" s="197" t="s">
        <v>4965</v>
      </c>
      <c r="D856" s="198" t="s">
        <v>4966</v>
      </c>
      <c r="E856" s="196" t="s">
        <v>4967</v>
      </c>
      <c r="F856" s="196"/>
      <c r="G856" s="199">
        <v>300.0</v>
      </c>
      <c r="H856" s="200"/>
      <c r="I856" s="200"/>
      <c r="L856" s="6" t="str">
        <f t="array" ref="L856">XLOOKUP(E856,INV!A:A,INV!K:K)</f>
        <v>#N/A</v>
      </c>
      <c r="M856" s="127" t="str">
        <f t="shared" si="1"/>
        <v>#N/A</v>
      </c>
    </row>
    <row r="857">
      <c r="A857" s="195">
        <v>856.0</v>
      </c>
      <c r="B857" s="196" t="s">
        <v>4964</v>
      </c>
      <c r="C857" s="204" t="s">
        <v>4968</v>
      </c>
      <c r="D857" s="205" t="s">
        <v>4969</v>
      </c>
      <c r="E857" s="206" t="s">
        <v>593</v>
      </c>
      <c r="F857" s="207" t="s">
        <v>4970</v>
      </c>
      <c r="G857" s="199">
        <v>90.0</v>
      </c>
      <c r="H857" s="200"/>
      <c r="I857" s="200"/>
      <c r="L857" s="6">
        <f t="array" ref="L857">XLOOKUP(E857,INV!A:A,INV!K:K)</f>
        <v>6.5</v>
      </c>
      <c r="M857" s="127">
        <f t="shared" si="1"/>
        <v>1</v>
      </c>
    </row>
    <row r="858">
      <c r="A858" s="195">
        <v>857.0</v>
      </c>
      <c r="B858" s="196" t="s">
        <v>4937</v>
      </c>
      <c r="C858" s="197" t="s">
        <v>4971</v>
      </c>
      <c r="D858" s="198" t="s">
        <v>4972</v>
      </c>
      <c r="E858" s="196" t="s">
        <v>4973</v>
      </c>
      <c r="F858" s="196"/>
      <c r="G858" s="199">
        <v>480.0</v>
      </c>
      <c r="H858" s="200"/>
      <c r="I858" s="200"/>
      <c r="L858" s="6" t="str">
        <f t="array" ref="L858">XLOOKUP(E858,INV!A:A,INV!K:K)</f>
        <v>#N/A</v>
      </c>
      <c r="M858" s="127" t="str">
        <f t="shared" si="1"/>
        <v>#N/A</v>
      </c>
    </row>
    <row r="859">
      <c r="A859" s="195">
        <v>858.0</v>
      </c>
      <c r="B859" s="196" t="s">
        <v>4930</v>
      </c>
      <c r="C859" s="197" t="s">
        <v>4974</v>
      </c>
      <c r="D859" s="198" t="s">
        <v>4975</v>
      </c>
      <c r="E859" s="196" t="s">
        <v>4976</v>
      </c>
      <c r="F859" s="110"/>
      <c r="G859" s="199">
        <v>110.0</v>
      </c>
      <c r="H859" s="200"/>
      <c r="I859" s="200"/>
      <c r="L859" s="6" t="str">
        <f t="array" ref="L859">XLOOKUP(E859,INV!A:A,INV!K:K)</f>
        <v>#N/A</v>
      </c>
      <c r="M859" s="127" t="str">
        <f t="shared" si="1"/>
        <v>#N/A</v>
      </c>
    </row>
    <row r="860">
      <c r="A860" s="195">
        <v>859.0</v>
      </c>
      <c r="B860" s="196" t="s">
        <v>4930</v>
      </c>
      <c r="C860" s="197" t="s">
        <v>4977</v>
      </c>
      <c r="D860" s="198" t="s">
        <v>4978</v>
      </c>
      <c r="E860" s="196" t="s">
        <v>4979</v>
      </c>
      <c r="F860" s="110"/>
      <c r="G860" s="199">
        <v>310.0</v>
      </c>
      <c r="H860" s="200"/>
      <c r="I860" s="200"/>
      <c r="L860" s="6" t="str">
        <f t="array" ref="L860">XLOOKUP(E860,INV!A:A,INV!K:K)</f>
        <v>#N/A</v>
      </c>
      <c r="M860" s="127" t="str">
        <f t="shared" si="1"/>
        <v>#N/A</v>
      </c>
    </row>
    <row r="861">
      <c r="A861" s="195">
        <v>860.0</v>
      </c>
      <c r="B861" s="196" t="s">
        <v>4878</v>
      </c>
      <c r="C861" s="197" t="s">
        <v>4980</v>
      </c>
      <c r="D861" s="198" t="s">
        <v>4981</v>
      </c>
      <c r="E861" s="196" t="s">
        <v>169</v>
      </c>
      <c r="F861" s="110" t="s">
        <v>4982</v>
      </c>
      <c r="G861" s="199">
        <v>150.0</v>
      </c>
      <c r="H861" s="200"/>
      <c r="I861" s="200"/>
      <c r="L861" s="6">
        <f t="array" ref="L861">XLOOKUP(E861,INV!A:A,INV!K:K)</f>
        <v>8</v>
      </c>
      <c r="M861" s="127">
        <f t="shared" si="1"/>
        <v>1</v>
      </c>
    </row>
    <row r="862">
      <c r="A862" s="195">
        <v>861.0</v>
      </c>
      <c r="B862" s="196" t="s">
        <v>4983</v>
      </c>
      <c r="C862" s="197" t="s">
        <v>4984</v>
      </c>
      <c r="D862" s="198" t="s">
        <v>4985</v>
      </c>
      <c r="E862" s="196" t="s">
        <v>173</v>
      </c>
      <c r="F862" s="196" t="s">
        <v>4986</v>
      </c>
      <c r="G862" s="199">
        <v>450.0</v>
      </c>
      <c r="H862" s="200"/>
      <c r="I862" s="200"/>
      <c r="L862" s="6">
        <f t="array" ref="L862">XLOOKUP(E862,INV!A:A,INV!K:K)</f>
        <v>25</v>
      </c>
      <c r="M862" s="127">
        <f t="shared" si="1"/>
        <v>1</v>
      </c>
    </row>
    <row r="863">
      <c r="A863" s="195">
        <v>862.0</v>
      </c>
      <c r="B863" s="196" t="s">
        <v>4983</v>
      </c>
      <c r="C863" s="197" t="s">
        <v>4987</v>
      </c>
      <c r="D863" s="198" t="s">
        <v>4985</v>
      </c>
      <c r="E863" s="196" t="s">
        <v>154</v>
      </c>
      <c r="F863" s="110" t="s">
        <v>4988</v>
      </c>
      <c r="G863" s="199">
        <v>160.0</v>
      </c>
      <c r="H863" s="200"/>
      <c r="I863" s="200"/>
      <c r="L863" s="6">
        <f t="array" ref="L863">XLOOKUP(E863,INV!A:A,INV!K:K)</f>
        <v>8</v>
      </c>
      <c r="M863" s="127">
        <f t="shared" si="1"/>
        <v>1</v>
      </c>
    </row>
    <row r="864">
      <c r="A864" s="195">
        <v>863.0</v>
      </c>
      <c r="B864" s="196" t="s">
        <v>4989</v>
      </c>
      <c r="C864" s="197" t="s">
        <v>4990</v>
      </c>
      <c r="D864" s="198" t="s">
        <v>4991</v>
      </c>
      <c r="E864" s="196" t="s">
        <v>4992</v>
      </c>
      <c r="F864" s="110"/>
      <c r="G864" s="199">
        <v>170.0</v>
      </c>
      <c r="H864" s="200"/>
      <c r="I864" s="200"/>
      <c r="L864" s="6" t="str">
        <f t="array" ref="L864">XLOOKUP(E864,INV!A:A,INV!K:K)</f>
        <v>#N/A</v>
      </c>
      <c r="M864" s="127" t="str">
        <f t="shared" si="1"/>
        <v>#N/A</v>
      </c>
    </row>
    <row r="865">
      <c r="A865" s="195">
        <v>864.0</v>
      </c>
      <c r="B865" s="196" t="s">
        <v>3337</v>
      </c>
      <c r="C865" s="197" t="s">
        <v>4993</v>
      </c>
      <c r="D865" s="198" t="s">
        <v>34</v>
      </c>
      <c r="E865" s="196" t="s">
        <v>33</v>
      </c>
      <c r="F865" s="196"/>
      <c r="G865" s="199">
        <v>50.0</v>
      </c>
      <c r="H865" s="200"/>
      <c r="I865" s="200"/>
      <c r="L865" s="6" t="str">
        <f t="array" ref="L865">XLOOKUP(E865,INV!A:A,INV!K:K)</f>
        <v>#N/A</v>
      </c>
      <c r="M865" s="127" t="str">
        <f t="shared" si="1"/>
        <v>#N/A</v>
      </c>
    </row>
    <row r="866">
      <c r="A866" s="195">
        <v>865.0</v>
      </c>
      <c r="B866" s="196" t="s">
        <v>4851</v>
      </c>
      <c r="C866" s="197" t="s">
        <v>4994</v>
      </c>
      <c r="D866" s="198" t="s">
        <v>4995</v>
      </c>
      <c r="E866" s="196" t="s">
        <v>600</v>
      </c>
      <c r="F866" s="196" t="s">
        <v>4996</v>
      </c>
      <c r="G866" s="199">
        <v>110.0</v>
      </c>
      <c r="H866" s="200"/>
      <c r="I866" s="200"/>
      <c r="L866" s="6">
        <f t="array" ref="L866">XLOOKUP(E866,INV!A:A,INV!K:K)</f>
        <v>6.5</v>
      </c>
      <c r="M866" s="127">
        <f t="shared" si="1"/>
        <v>1</v>
      </c>
    </row>
    <row r="867">
      <c r="A867" s="195">
        <v>866.0</v>
      </c>
      <c r="B867" s="196" t="s">
        <v>4922</v>
      </c>
      <c r="C867" s="197" t="s">
        <v>4997</v>
      </c>
      <c r="D867" s="198" t="s">
        <v>4998</v>
      </c>
      <c r="E867" s="196" t="s">
        <v>814</v>
      </c>
      <c r="F867" s="196" t="s">
        <v>4999</v>
      </c>
      <c r="G867" s="199">
        <v>400.0</v>
      </c>
      <c r="H867" s="200"/>
      <c r="I867" s="200"/>
      <c r="L867" s="63">
        <f t="array" ref="L867">XLOOKUP(E867,INV!A:A,INV!K:K)</f>
        <v>30</v>
      </c>
      <c r="M867" s="127">
        <f t="shared" si="1"/>
        <v>1</v>
      </c>
    </row>
    <row r="868">
      <c r="A868" s="195">
        <v>867.0</v>
      </c>
      <c r="B868" s="196" t="s">
        <v>5000</v>
      </c>
      <c r="C868" s="197" t="s">
        <v>5001</v>
      </c>
      <c r="D868" s="198" t="s">
        <v>5002</v>
      </c>
      <c r="E868" s="196" t="s">
        <v>5003</v>
      </c>
      <c r="F868" s="196"/>
      <c r="G868" s="199">
        <v>299.0</v>
      </c>
      <c r="H868" s="200"/>
      <c r="I868" s="200"/>
      <c r="L868" s="6" t="str">
        <f t="array" ref="L868">XLOOKUP(E868,INV!A:A,INV!K:K)</f>
        <v>#N/A</v>
      </c>
      <c r="M868" s="127" t="str">
        <f t="shared" si="1"/>
        <v>#N/A</v>
      </c>
    </row>
    <row r="869">
      <c r="A869" s="195">
        <v>868.0</v>
      </c>
      <c r="B869" s="196" t="s">
        <v>5000</v>
      </c>
      <c r="C869" s="197" t="s">
        <v>5004</v>
      </c>
      <c r="D869" s="198" t="s">
        <v>5005</v>
      </c>
      <c r="E869" s="196" t="s">
        <v>204</v>
      </c>
      <c r="F869" s="196" t="s">
        <v>5006</v>
      </c>
      <c r="G869" s="199">
        <v>699.0</v>
      </c>
      <c r="H869" s="200"/>
      <c r="I869" s="200"/>
      <c r="L869" s="6">
        <f t="array" ref="L869">XLOOKUP(E869,INV!A:A,INV!K:K)</f>
        <v>25</v>
      </c>
      <c r="M869" s="127">
        <f t="shared" si="1"/>
        <v>1</v>
      </c>
    </row>
    <row r="870">
      <c r="A870" s="195">
        <v>869.0</v>
      </c>
      <c r="B870" s="196" t="s">
        <v>5000</v>
      </c>
      <c r="C870" s="197" t="s">
        <v>5007</v>
      </c>
      <c r="D870" s="198" t="s">
        <v>5008</v>
      </c>
      <c r="E870" s="196" t="s">
        <v>206</v>
      </c>
      <c r="F870" s="110" t="s">
        <v>5009</v>
      </c>
      <c r="G870" s="199">
        <v>130.0</v>
      </c>
      <c r="H870" s="200"/>
      <c r="I870" s="200"/>
      <c r="L870" s="6">
        <f t="array" ref="L870">XLOOKUP(E870,INV!A:A,INV!K:K)</f>
        <v>7</v>
      </c>
      <c r="M870" s="127">
        <f t="shared" si="1"/>
        <v>1</v>
      </c>
    </row>
    <row r="871">
      <c r="A871" s="195">
        <v>870.0</v>
      </c>
      <c r="B871" s="196" t="s">
        <v>5000</v>
      </c>
      <c r="C871" s="197" t="s">
        <v>5010</v>
      </c>
      <c r="D871" s="198" t="s">
        <v>5011</v>
      </c>
      <c r="E871" s="196" t="s">
        <v>5012</v>
      </c>
      <c r="F871" s="110"/>
      <c r="G871" s="199">
        <v>400.0</v>
      </c>
      <c r="H871" s="200"/>
      <c r="I871" s="200"/>
      <c r="L871" s="6" t="str">
        <f t="array" ref="L871">XLOOKUP(E871,INV!A:A,INV!K:K)</f>
        <v>#N/A</v>
      </c>
      <c r="M871" s="127" t="str">
        <f t="shared" si="1"/>
        <v>#N/A</v>
      </c>
    </row>
    <row r="872">
      <c r="A872" s="195">
        <v>871.0</v>
      </c>
      <c r="B872" s="196" t="s">
        <v>5000</v>
      </c>
      <c r="C872" s="197" t="s">
        <v>5013</v>
      </c>
      <c r="D872" s="198" t="s">
        <v>5014</v>
      </c>
      <c r="E872" s="196" t="s">
        <v>222</v>
      </c>
      <c r="F872" s="196" t="s">
        <v>5015</v>
      </c>
      <c r="G872" s="199">
        <v>199.0</v>
      </c>
      <c r="H872" s="200"/>
      <c r="I872" s="200"/>
      <c r="L872" s="6">
        <f t="array" ref="L872">XLOOKUP(E872,INV!A:A,INV!K:K)</f>
        <v>7</v>
      </c>
      <c r="M872" s="127">
        <f t="shared" si="1"/>
        <v>1</v>
      </c>
    </row>
    <row r="873">
      <c r="A873" s="195">
        <v>872.0</v>
      </c>
      <c r="B873" s="196" t="s">
        <v>5000</v>
      </c>
      <c r="C873" s="197" t="s">
        <v>5016</v>
      </c>
      <c r="D873" s="198" t="s">
        <v>5017</v>
      </c>
      <c r="E873" s="196" t="s">
        <v>5018</v>
      </c>
      <c r="F873" s="110"/>
      <c r="G873" s="199">
        <v>1099.0</v>
      </c>
      <c r="H873" s="200"/>
      <c r="I873" s="200"/>
      <c r="L873" s="6" t="str">
        <f t="array" ref="L873">XLOOKUP(E873,INV!A:A,INV!K:K)</f>
        <v>#N/A</v>
      </c>
      <c r="M873" s="127" t="str">
        <f t="shared" si="1"/>
        <v>#N/A</v>
      </c>
    </row>
    <row r="874">
      <c r="A874" s="195">
        <v>873.0</v>
      </c>
      <c r="B874" s="196" t="s">
        <v>4878</v>
      </c>
      <c r="C874" s="197" t="s">
        <v>169</v>
      </c>
      <c r="D874" s="198" t="s">
        <v>5019</v>
      </c>
      <c r="E874" s="196" t="s">
        <v>169</v>
      </c>
      <c r="F874" s="110" t="s">
        <v>4982</v>
      </c>
      <c r="G874" s="199">
        <v>150.0</v>
      </c>
      <c r="H874" s="200"/>
      <c r="I874" s="200"/>
      <c r="L874" s="6">
        <f t="array" ref="L874">XLOOKUP(E874,INV!A:A,INV!K:K)</f>
        <v>8</v>
      </c>
      <c r="M874" s="127">
        <f t="shared" si="1"/>
        <v>1</v>
      </c>
    </row>
    <row r="875">
      <c r="A875" s="195">
        <v>874.0</v>
      </c>
      <c r="B875" s="196" t="s">
        <v>4878</v>
      </c>
      <c r="C875" s="201" t="s">
        <v>167</v>
      </c>
      <c r="D875" s="198" t="s">
        <v>5019</v>
      </c>
      <c r="E875" s="196" t="s">
        <v>167</v>
      </c>
      <c r="F875" s="110" t="s">
        <v>5020</v>
      </c>
      <c r="G875" s="199">
        <v>520.0</v>
      </c>
      <c r="H875" s="200"/>
      <c r="I875" s="200"/>
      <c r="L875" s="6">
        <f t="array" ref="L875">XLOOKUP(E875,INV!A:A,INV!K:K)</f>
        <v>25</v>
      </c>
      <c r="M875" s="127">
        <f t="shared" si="1"/>
        <v>1</v>
      </c>
    </row>
    <row r="876">
      <c r="A876" s="195">
        <v>875.0</v>
      </c>
      <c r="B876" s="196" t="s">
        <v>4983</v>
      </c>
      <c r="C876" s="197" t="s">
        <v>154</v>
      </c>
      <c r="D876" s="198" t="s">
        <v>5021</v>
      </c>
      <c r="E876" s="196" t="s">
        <v>154</v>
      </c>
      <c r="F876" s="110" t="s">
        <v>4988</v>
      </c>
      <c r="G876" s="199">
        <v>160.0</v>
      </c>
      <c r="H876" s="200"/>
      <c r="I876" s="200"/>
      <c r="L876" s="6">
        <f t="array" ref="L876">XLOOKUP(E876,INV!A:A,INV!K:K)</f>
        <v>8</v>
      </c>
      <c r="M876" s="127">
        <f t="shared" si="1"/>
        <v>1</v>
      </c>
    </row>
    <row r="877">
      <c r="A877" s="195">
        <v>876.0</v>
      </c>
      <c r="B877" s="196" t="s">
        <v>4983</v>
      </c>
      <c r="C877" s="197" t="s">
        <v>173</v>
      </c>
      <c r="D877" s="198" t="s">
        <v>5022</v>
      </c>
      <c r="E877" s="196" t="s">
        <v>173</v>
      </c>
      <c r="F877" s="196" t="s">
        <v>4986</v>
      </c>
      <c r="G877" s="199">
        <v>450.0</v>
      </c>
      <c r="H877" s="200"/>
      <c r="I877" s="200"/>
      <c r="L877" s="6">
        <f t="array" ref="L877">XLOOKUP(E877,INV!A:A,INV!K:K)</f>
        <v>25</v>
      </c>
      <c r="M877" s="127">
        <f t="shared" si="1"/>
        <v>1</v>
      </c>
    </row>
    <row r="878">
      <c r="A878" s="195">
        <v>877.0</v>
      </c>
      <c r="B878" s="196" t="s">
        <v>5000</v>
      </c>
      <c r="C878" s="197" t="s">
        <v>5023</v>
      </c>
      <c r="D878" s="198" t="s">
        <v>5024</v>
      </c>
      <c r="E878" s="196" t="s">
        <v>5025</v>
      </c>
      <c r="F878" s="196" t="s">
        <v>5026</v>
      </c>
      <c r="G878" s="199">
        <v>25.0</v>
      </c>
      <c r="H878" s="200"/>
      <c r="I878" s="200"/>
      <c r="L878" s="6">
        <f t="array" ref="L878">XLOOKUP(E878,INV!A:A,INV!K:K)</f>
        <v>5</v>
      </c>
      <c r="M878" s="127">
        <f t="shared" si="1"/>
        <v>1</v>
      </c>
    </row>
    <row r="879">
      <c r="A879" s="195">
        <v>878.0</v>
      </c>
      <c r="B879" s="196" t="s">
        <v>3535</v>
      </c>
      <c r="C879" s="197" t="s">
        <v>384</v>
      </c>
      <c r="D879" s="198" t="s">
        <v>5027</v>
      </c>
      <c r="E879" s="196" t="s">
        <v>384</v>
      </c>
      <c r="F879" s="196" t="s">
        <v>5028</v>
      </c>
      <c r="G879" s="199">
        <v>11500.0</v>
      </c>
      <c r="H879" s="200"/>
      <c r="I879" s="200"/>
      <c r="L879" s="6">
        <f t="array" ref="L879">XLOOKUP(E879,INV!A:A,INV!K:K)</f>
        <v>112</v>
      </c>
      <c r="M879" s="127">
        <f t="shared" si="1"/>
        <v>1</v>
      </c>
    </row>
    <row r="880">
      <c r="A880" s="195">
        <v>879.0</v>
      </c>
      <c r="B880" s="196" t="s">
        <v>3535</v>
      </c>
      <c r="C880" s="197" t="s">
        <v>557</v>
      </c>
      <c r="D880" s="198" t="s">
        <v>5029</v>
      </c>
      <c r="E880" s="196" t="s">
        <v>557</v>
      </c>
      <c r="F880" s="196" t="s">
        <v>5030</v>
      </c>
      <c r="G880" s="199">
        <v>8200.0</v>
      </c>
      <c r="H880" s="200"/>
      <c r="I880" s="200"/>
      <c r="L880" s="6">
        <f t="array" ref="L880">XLOOKUP(E880,INV!A:A,INV!K:K)</f>
        <v>199</v>
      </c>
      <c r="M880" s="127">
        <f t="shared" si="1"/>
        <v>1</v>
      </c>
    </row>
    <row r="881">
      <c r="A881" s="195">
        <v>880.0</v>
      </c>
      <c r="B881" s="196" t="s">
        <v>3535</v>
      </c>
      <c r="C881" s="197" t="s">
        <v>5031</v>
      </c>
      <c r="D881" s="198" t="s">
        <v>5032</v>
      </c>
      <c r="E881" s="196" t="s">
        <v>5031</v>
      </c>
      <c r="F881" s="196"/>
      <c r="G881" s="199">
        <v>7200.0</v>
      </c>
      <c r="H881" s="200"/>
      <c r="I881" s="200"/>
      <c r="L881" s="6" t="str">
        <f t="array" ref="L881">XLOOKUP(E881,INV!A:A,INV!K:K)</f>
        <v>#N/A</v>
      </c>
      <c r="M881" s="127" t="str">
        <f t="shared" si="1"/>
        <v>#N/A</v>
      </c>
    </row>
    <row r="882">
      <c r="A882" s="195">
        <v>881.0</v>
      </c>
      <c r="B882" s="196" t="s">
        <v>3535</v>
      </c>
      <c r="C882" s="197" t="s">
        <v>559</v>
      </c>
      <c r="D882" s="198" t="s">
        <v>5033</v>
      </c>
      <c r="E882" s="196" t="s">
        <v>559</v>
      </c>
      <c r="F882" s="110" t="s">
        <v>5034</v>
      </c>
      <c r="G882" s="199">
        <v>7900.0</v>
      </c>
      <c r="H882" s="200"/>
      <c r="I882" s="200"/>
      <c r="L882" s="6">
        <f t="array" ref="L882">XLOOKUP(E882,INV!A:A,INV!K:K)</f>
        <v>177</v>
      </c>
      <c r="M882" s="127">
        <f t="shared" si="1"/>
        <v>1</v>
      </c>
    </row>
    <row r="883">
      <c r="A883" s="195">
        <v>882.0</v>
      </c>
      <c r="B883" s="196" t="s">
        <v>3535</v>
      </c>
      <c r="C883" s="197" t="s">
        <v>5035</v>
      </c>
      <c r="D883" s="198" t="s">
        <v>5036</v>
      </c>
      <c r="E883" s="196" t="s">
        <v>5035</v>
      </c>
      <c r="F883" s="196"/>
      <c r="G883" s="199">
        <v>4600.0</v>
      </c>
      <c r="H883" s="200"/>
      <c r="I883" s="200"/>
      <c r="L883" s="6" t="str">
        <f t="array" ref="L883">XLOOKUP(E883,INV!A:A,INV!K:K)</f>
        <v>#N/A</v>
      </c>
      <c r="M883" s="127" t="str">
        <f t="shared" si="1"/>
        <v>#N/A</v>
      </c>
    </row>
    <row r="884">
      <c r="A884" s="195">
        <v>883.0</v>
      </c>
      <c r="B884" s="196" t="s">
        <v>3307</v>
      </c>
      <c r="C884" s="197" t="s">
        <v>5037</v>
      </c>
      <c r="D884" s="198" t="s">
        <v>5038</v>
      </c>
      <c r="E884" s="196" t="s">
        <v>5037</v>
      </c>
      <c r="F884" s="196"/>
      <c r="G884" s="199">
        <v>390.0</v>
      </c>
      <c r="H884" s="200"/>
      <c r="I884" s="200"/>
      <c r="L884" s="6" t="str">
        <f t="array" ref="L884">XLOOKUP(E884,INV!A:A,INV!K:K)</f>
        <v>#N/A</v>
      </c>
      <c r="M884" s="127" t="str">
        <f t="shared" si="1"/>
        <v>#N/A</v>
      </c>
    </row>
    <row r="885">
      <c r="A885" s="195">
        <v>884.0</v>
      </c>
      <c r="B885" s="196" t="s">
        <v>3307</v>
      </c>
      <c r="C885" s="197" t="s">
        <v>5039</v>
      </c>
      <c r="D885" s="198" t="s">
        <v>5040</v>
      </c>
      <c r="E885" s="196" t="s">
        <v>5039</v>
      </c>
      <c r="F885" s="110"/>
      <c r="G885" s="199">
        <v>280.0</v>
      </c>
      <c r="H885" s="200"/>
      <c r="I885" s="200"/>
      <c r="L885" s="6" t="str">
        <f t="array" ref="L885">XLOOKUP(E885,INV!A:A,INV!K:K)</f>
        <v>#N/A</v>
      </c>
      <c r="M885" s="127" t="str">
        <f t="shared" si="1"/>
        <v>#N/A</v>
      </c>
    </row>
    <row r="886">
      <c r="A886" s="195">
        <v>885.0</v>
      </c>
      <c r="B886" s="196" t="s">
        <v>3307</v>
      </c>
      <c r="C886" s="197" t="s">
        <v>5041</v>
      </c>
      <c r="D886" s="198" t="s">
        <v>5042</v>
      </c>
      <c r="E886" s="196" t="s">
        <v>5041</v>
      </c>
      <c r="F886" s="110"/>
      <c r="G886" s="199">
        <v>390.0</v>
      </c>
      <c r="H886" s="200"/>
      <c r="I886" s="200"/>
      <c r="L886" s="6" t="str">
        <f t="array" ref="L886">XLOOKUP(E886,INV!A:A,INV!K:K)</f>
        <v>#N/A</v>
      </c>
      <c r="M886" s="127" t="str">
        <f t="shared" si="1"/>
        <v>#N/A</v>
      </c>
    </row>
    <row r="887">
      <c r="A887" s="195">
        <v>886.0</v>
      </c>
      <c r="B887" s="196" t="s">
        <v>3307</v>
      </c>
      <c r="C887" s="197" t="s">
        <v>553</v>
      </c>
      <c r="D887" s="198" t="s">
        <v>1231</v>
      </c>
      <c r="E887" s="196" t="s">
        <v>553</v>
      </c>
      <c r="F887" s="110" t="s">
        <v>5043</v>
      </c>
      <c r="G887" s="199">
        <v>370.0</v>
      </c>
      <c r="H887" s="200"/>
      <c r="I887" s="200"/>
      <c r="L887" s="6">
        <f t="array" ref="L887">XLOOKUP(E887,INV!A:A,INV!K:K)</f>
        <v>20</v>
      </c>
      <c r="M887" s="127">
        <f t="shared" si="1"/>
        <v>1</v>
      </c>
    </row>
    <row r="888">
      <c r="A888" s="195">
        <v>887.0</v>
      </c>
      <c r="B888" s="196" t="s">
        <v>3307</v>
      </c>
      <c r="C888" s="197" t="s">
        <v>5044</v>
      </c>
      <c r="D888" s="198" t="s">
        <v>5045</v>
      </c>
      <c r="E888" s="196" t="s">
        <v>5044</v>
      </c>
      <c r="F888" s="110" t="s">
        <v>5046</v>
      </c>
      <c r="G888" s="199">
        <v>450.0</v>
      </c>
      <c r="H888" s="200"/>
      <c r="I888" s="200"/>
      <c r="L888" s="6">
        <f t="array" ref="L888">XLOOKUP(E888,INV!A:A,INV!K:K)</f>
        <v>18</v>
      </c>
      <c r="M888" s="127">
        <f t="shared" si="1"/>
        <v>1</v>
      </c>
    </row>
    <row r="889">
      <c r="A889" s="195">
        <v>888.0</v>
      </c>
      <c r="B889" s="196" t="s">
        <v>3307</v>
      </c>
      <c r="C889" s="197" t="s">
        <v>5047</v>
      </c>
      <c r="D889" s="198" t="s">
        <v>5048</v>
      </c>
      <c r="E889" s="196" t="s">
        <v>5047</v>
      </c>
      <c r="F889" s="196"/>
      <c r="G889" s="199">
        <v>390.0</v>
      </c>
      <c r="H889" s="200"/>
      <c r="I889" s="200"/>
      <c r="L889" s="6" t="str">
        <f t="array" ref="L889">XLOOKUP(E889,INV!A:A,INV!K:K)</f>
        <v>#N/A</v>
      </c>
      <c r="M889" s="127" t="str">
        <f t="shared" si="1"/>
        <v>#N/A</v>
      </c>
    </row>
    <row r="890">
      <c r="A890" s="195">
        <v>889.0</v>
      </c>
      <c r="B890" s="196" t="s">
        <v>3547</v>
      </c>
      <c r="C890" s="197" t="s">
        <v>5049</v>
      </c>
      <c r="D890" s="198" t="s">
        <v>5050</v>
      </c>
      <c r="E890" s="196" t="s">
        <v>5049</v>
      </c>
      <c r="F890" s="196" t="s">
        <v>5049</v>
      </c>
      <c r="G890" s="199">
        <v>400.0</v>
      </c>
      <c r="H890" s="200"/>
      <c r="I890" s="200"/>
      <c r="L890" s="6" t="str">
        <f t="array" ref="L890">XLOOKUP(E890,INV!A:A,INV!K:K)</f>
        <v>#N/A</v>
      </c>
      <c r="M890" s="127" t="str">
        <f t="shared" si="1"/>
        <v>#N/A</v>
      </c>
    </row>
    <row r="891">
      <c r="A891" s="195">
        <v>890.0</v>
      </c>
      <c r="B891" s="196" t="s">
        <v>3519</v>
      </c>
      <c r="C891" s="197" t="s">
        <v>5051</v>
      </c>
      <c r="D891" s="198" t="s">
        <v>5052</v>
      </c>
      <c r="E891" s="196" t="s">
        <v>5051</v>
      </c>
      <c r="F891" s="110"/>
      <c r="G891" s="199">
        <v>1850.0</v>
      </c>
      <c r="H891" s="200"/>
      <c r="I891" s="200"/>
      <c r="L891" s="6" t="str">
        <f t="array" ref="L891">XLOOKUP(E891,INV!A:A,INV!K:K)</f>
        <v>#N/A</v>
      </c>
      <c r="M891" s="127" t="str">
        <f t="shared" si="1"/>
        <v>#N/A</v>
      </c>
    </row>
    <row r="892">
      <c r="A892" s="195">
        <v>891.0</v>
      </c>
      <c r="B892" s="196" t="s">
        <v>5000</v>
      </c>
      <c r="C892" s="197" t="s">
        <v>5053</v>
      </c>
      <c r="D892" s="198" t="s">
        <v>5054</v>
      </c>
      <c r="E892" s="196" t="s">
        <v>192</v>
      </c>
      <c r="F892" s="196" t="s">
        <v>5055</v>
      </c>
      <c r="G892" s="199">
        <v>350.0</v>
      </c>
      <c r="H892" s="200"/>
      <c r="I892" s="200"/>
      <c r="L892" s="6">
        <f t="array" ref="L892">XLOOKUP(E892,INV!A:A,INV!K:K)</f>
        <v>15</v>
      </c>
      <c r="M892" s="127">
        <f t="shared" si="1"/>
        <v>1</v>
      </c>
    </row>
    <row r="893">
      <c r="A893" s="195">
        <v>892.0</v>
      </c>
      <c r="B893" s="196" t="s">
        <v>5000</v>
      </c>
      <c r="C893" s="197" t="s">
        <v>5056</v>
      </c>
      <c r="D893" s="198" t="s">
        <v>5057</v>
      </c>
      <c r="E893" s="196" t="s">
        <v>5058</v>
      </c>
      <c r="F893" s="196"/>
      <c r="G893" s="199">
        <v>499.0</v>
      </c>
      <c r="H893" s="200"/>
      <c r="I893" s="200"/>
      <c r="L893" s="6" t="str">
        <f t="array" ref="L893">XLOOKUP(E893,INV!A:A,INV!K:K)</f>
        <v>#N/A</v>
      </c>
      <c r="M893" s="127" t="str">
        <f t="shared" si="1"/>
        <v>#N/A</v>
      </c>
    </row>
    <row r="894">
      <c r="A894" s="195">
        <v>893.0</v>
      </c>
      <c r="B894" s="196" t="s">
        <v>5000</v>
      </c>
      <c r="C894" s="197" t="s">
        <v>5059</v>
      </c>
      <c r="D894" s="198" t="s">
        <v>5060</v>
      </c>
      <c r="E894" s="196" t="s">
        <v>5061</v>
      </c>
      <c r="F894" s="196"/>
      <c r="G894" s="199">
        <v>350.0</v>
      </c>
      <c r="H894" s="200"/>
      <c r="I894" s="200"/>
      <c r="L894" s="6" t="str">
        <f t="array" ref="L894">XLOOKUP(E894,INV!A:A,INV!K:K)</f>
        <v>#N/A</v>
      </c>
      <c r="M894" s="127" t="str">
        <f t="shared" si="1"/>
        <v>#N/A</v>
      </c>
    </row>
    <row r="895">
      <c r="A895" s="195">
        <v>894.0</v>
      </c>
      <c r="B895" s="196" t="s">
        <v>5000</v>
      </c>
      <c r="C895" s="197" t="s">
        <v>5062</v>
      </c>
      <c r="D895" s="198" t="s">
        <v>5063</v>
      </c>
      <c r="E895" s="196" t="s">
        <v>218</v>
      </c>
      <c r="F895" s="196" t="s">
        <v>5064</v>
      </c>
      <c r="G895" s="199">
        <v>175.0</v>
      </c>
      <c r="H895" s="200"/>
      <c r="I895" s="200"/>
      <c r="L895" s="6">
        <f t="array" ref="L895">XLOOKUP(E895,INV!A:A,INV!K:K)</f>
        <v>7</v>
      </c>
      <c r="M895" s="127">
        <f t="shared" si="1"/>
        <v>1</v>
      </c>
    </row>
    <row r="896">
      <c r="A896" s="195">
        <v>895.0</v>
      </c>
      <c r="B896" s="196" t="s">
        <v>5065</v>
      </c>
      <c r="C896" s="197" t="s">
        <v>5066</v>
      </c>
      <c r="D896" s="198" t="s">
        <v>5067</v>
      </c>
      <c r="E896" s="196" t="s">
        <v>5066</v>
      </c>
      <c r="F896" s="110"/>
      <c r="G896" s="199">
        <v>15.0</v>
      </c>
      <c r="H896" s="200"/>
      <c r="I896" s="200"/>
      <c r="L896" s="6" t="str">
        <f t="array" ref="L896">XLOOKUP(E896,INV!A:A,INV!K:K)</f>
        <v>#N/A</v>
      </c>
      <c r="M896" s="127" t="str">
        <f t="shared" si="1"/>
        <v>#N/A</v>
      </c>
    </row>
    <row r="897">
      <c r="A897" s="195">
        <v>896.0</v>
      </c>
      <c r="B897" s="196" t="s">
        <v>5068</v>
      </c>
      <c r="C897" s="197" t="s">
        <v>5069</v>
      </c>
      <c r="D897" s="198" t="s">
        <v>5070</v>
      </c>
      <c r="E897" s="196" t="s">
        <v>5069</v>
      </c>
      <c r="F897" s="196"/>
      <c r="G897" s="199">
        <v>10.0</v>
      </c>
      <c r="H897" s="200"/>
      <c r="I897" s="200"/>
      <c r="L897" s="6" t="str">
        <f t="array" ref="L897">XLOOKUP(E897,INV!A:A,INV!K:K)</f>
        <v>#N/A</v>
      </c>
      <c r="M897" s="127" t="str">
        <f t="shared" si="1"/>
        <v>#N/A</v>
      </c>
    </row>
    <row r="898">
      <c r="A898" s="195">
        <v>897.0</v>
      </c>
      <c r="B898" s="196" t="s">
        <v>5000</v>
      </c>
      <c r="C898" s="197" t="s">
        <v>5071</v>
      </c>
      <c r="D898" s="198" t="s">
        <v>5072</v>
      </c>
      <c r="E898" s="196" t="s">
        <v>5073</v>
      </c>
      <c r="F898" s="196"/>
      <c r="G898" s="199">
        <v>1000.0</v>
      </c>
      <c r="H898" s="200"/>
      <c r="I898" s="200"/>
      <c r="L898" s="6" t="str">
        <f t="array" ref="L898">XLOOKUP(E898,INV!A:A,INV!K:K)</f>
        <v>#N/A</v>
      </c>
      <c r="M898" s="127" t="str">
        <f t="shared" si="1"/>
        <v>#N/A</v>
      </c>
    </row>
    <row r="899">
      <c r="A899" s="195">
        <v>898.0</v>
      </c>
      <c r="B899" s="196" t="s">
        <v>5000</v>
      </c>
      <c r="C899" s="197" t="s">
        <v>5074</v>
      </c>
      <c r="D899" s="198" t="s">
        <v>5075</v>
      </c>
      <c r="E899" s="196" t="s">
        <v>5076</v>
      </c>
      <c r="F899" s="110"/>
      <c r="G899" s="199">
        <v>199.0</v>
      </c>
      <c r="H899" s="200"/>
      <c r="I899" s="200"/>
      <c r="L899" s="6" t="str">
        <f t="array" ref="L899">XLOOKUP(E899,INV!A:A,INV!K:K)</f>
        <v>#N/A</v>
      </c>
      <c r="M899" s="127" t="str">
        <f t="shared" si="1"/>
        <v>#N/A</v>
      </c>
    </row>
    <row r="900">
      <c r="A900" s="195">
        <v>899.0</v>
      </c>
      <c r="B900" s="196" t="s">
        <v>5000</v>
      </c>
      <c r="C900" s="197" t="s">
        <v>5077</v>
      </c>
      <c r="D900" s="198" t="s">
        <v>5078</v>
      </c>
      <c r="E900" s="196" t="s">
        <v>5079</v>
      </c>
      <c r="F900" s="196"/>
      <c r="G900" s="199">
        <v>299.0</v>
      </c>
      <c r="H900" s="200"/>
      <c r="I900" s="200"/>
      <c r="L900" s="6" t="str">
        <f t="array" ref="L900">XLOOKUP(E900,INV!A:A,INV!K:K)</f>
        <v>#N/A</v>
      </c>
      <c r="M900" s="127" t="str">
        <f t="shared" si="1"/>
        <v>#N/A</v>
      </c>
    </row>
    <row r="901">
      <c r="A901" s="195">
        <v>900.0</v>
      </c>
      <c r="B901" s="196" t="s">
        <v>5000</v>
      </c>
      <c r="C901" s="197" t="s">
        <v>5080</v>
      </c>
      <c r="D901" s="198" t="s">
        <v>5081</v>
      </c>
      <c r="E901" s="196" t="s">
        <v>5082</v>
      </c>
      <c r="F901" s="196"/>
      <c r="G901" s="199">
        <v>299.0</v>
      </c>
      <c r="H901" s="200"/>
      <c r="I901" s="200"/>
      <c r="L901" s="6" t="str">
        <f t="array" ref="L901">XLOOKUP(E901,INV!A:A,INV!K:K)</f>
        <v>#N/A</v>
      </c>
      <c r="M901" s="127" t="str">
        <f t="shared" si="1"/>
        <v>#N/A</v>
      </c>
    </row>
    <row r="902">
      <c r="A902" s="195">
        <v>901.0</v>
      </c>
      <c r="B902" s="196" t="s">
        <v>5000</v>
      </c>
      <c r="C902" s="197" t="s">
        <v>5083</v>
      </c>
      <c r="D902" s="198" t="s">
        <v>5084</v>
      </c>
      <c r="E902" s="110" t="s">
        <v>5085</v>
      </c>
      <c r="F902" s="196"/>
      <c r="G902" s="199">
        <v>1000.0</v>
      </c>
      <c r="H902" s="200"/>
      <c r="I902" s="200"/>
      <c r="L902" s="6" t="str">
        <f t="array" ref="L902">XLOOKUP(E902,INV!A:A,INV!K:K)</f>
        <v>#N/A</v>
      </c>
      <c r="M902" s="127" t="str">
        <f t="shared" si="1"/>
        <v>#N/A</v>
      </c>
    </row>
    <row r="903">
      <c r="A903" s="195">
        <v>902.0</v>
      </c>
      <c r="B903" s="196" t="s">
        <v>5000</v>
      </c>
      <c r="C903" s="197" t="s">
        <v>5086</v>
      </c>
      <c r="D903" s="198" t="s">
        <v>5087</v>
      </c>
      <c r="E903" s="110" t="s">
        <v>5088</v>
      </c>
      <c r="F903" s="196"/>
      <c r="G903" s="199">
        <v>1000.0</v>
      </c>
      <c r="H903" s="200"/>
      <c r="I903" s="200"/>
      <c r="L903" s="6" t="str">
        <f t="array" ref="L903">XLOOKUP(E903,INV!A:A,INV!K:K)</f>
        <v>#N/A</v>
      </c>
      <c r="M903" s="127" t="str">
        <f t="shared" si="1"/>
        <v>#N/A</v>
      </c>
    </row>
    <row r="904">
      <c r="A904" s="195">
        <v>903.0</v>
      </c>
      <c r="B904" s="196" t="s">
        <v>5000</v>
      </c>
      <c r="C904" s="197" t="s">
        <v>5089</v>
      </c>
      <c r="D904" s="198" t="s">
        <v>5090</v>
      </c>
      <c r="E904" s="196" t="s">
        <v>188</v>
      </c>
      <c r="F904" s="110" t="s">
        <v>5091</v>
      </c>
      <c r="G904" s="199">
        <v>225.0</v>
      </c>
      <c r="H904" s="200"/>
      <c r="I904" s="200"/>
      <c r="L904" s="6">
        <f t="array" ref="L904">XLOOKUP(E904,INV!A:A,INV!K:K)</f>
        <v>7</v>
      </c>
      <c r="M904" s="127">
        <f t="shared" si="1"/>
        <v>1</v>
      </c>
    </row>
    <row r="905">
      <c r="A905" s="195">
        <v>904.0</v>
      </c>
      <c r="B905" s="196" t="s">
        <v>5000</v>
      </c>
      <c r="C905" s="197" t="s">
        <v>5092</v>
      </c>
      <c r="D905" s="198" t="s">
        <v>5093</v>
      </c>
      <c r="E905" s="196" t="s">
        <v>220</v>
      </c>
      <c r="F905" s="110" t="s">
        <v>5094</v>
      </c>
      <c r="G905" s="199">
        <v>160.0</v>
      </c>
      <c r="H905" s="200"/>
      <c r="I905" s="200"/>
      <c r="L905" s="6">
        <f t="array" ref="L905">XLOOKUP(E905,INV!A:A,INV!K:K)</f>
        <v>7</v>
      </c>
      <c r="M905" s="127">
        <f t="shared" si="1"/>
        <v>1</v>
      </c>
    </row>
    <row r="906">
      <c r="A906" s="195">
        <v>905.0</v>
      </c>
      <c r="B906" s="196" t="s">
        <v>5000</v>
      </c>
      <c r="C906" s="197" t="s">
        <v>5095</v>
      </c>
      <c r="D906" s="198" t="s">
        <v>5096</v>
      </c>
      <c r="E906" s="196" t="s">
        <v>200</v>
      </c>
      <c r="F906" s="110" t="s">
        <v>5097</v>
      </c>
      <c r="G906" s="199">
        <v>299.0</v>
      </c>
      <c r="H906" s="200"/>
      <c r="I906" s="200"/>
      <c r="L906" s="6">
        <f t="array" ref="L906">XLOOKUP(E906,INV!A:A,INV!K:K)</f>
        <v>15</v>
      </c>
      <c r="M906" s="127">
        <f t="shared" si="1"/>
        <v>1</v>
      </c>
    </row>
    <row r="907">
      <c r="A907" s="195">
        <v>906.0</v>
      </c>
      <c r="B907" s="196" t="s">
        <v>5000</v>
      </c>
      <c r="C907" s="197" t="s">
        <v>5098</v>
      </c>
      <c r="D907" s="198" t="s">
        <v>5099</v>
      </c>
      <c r="E907" s="196" t="s">
        <v>210</v>
      </c>
      <c r="F907" s="110" t="s">
        <v>5100</v>
      </c>
      <c r="G907" s="199">
        <v>299.0</v>
      </c>
      <c r="H907" s="200"/>
      <c r="I907" s="200"/>
      <c r="L907" s="6">
        <f t="array" ref="L907">XLOOKUP(E907,INV!A:A,INV!K:K)</f>
        <v>15</v>
      </c>
      <c r="M907" s="127">
        <f t="shared" si="1"/>
        <v>1</v>
      </c>
    </row>
    <row r="908">
      <c r="A908" s="195">
        <v>907.0</v>
      </c>
      <c r="B908" s="196" t="s">
        <v>5000</v>
      </c>
      <c r="C908" s="197" t="s">
        <v>5101</v>
      </c>
      <c r="D908" s="198" t="s">
        <v>5102</v>
      </c>
      <c r="E908" s="196" t="s">
        <v>190</v>
      </c>
      <c r="F908" s="196" t="s">
        <v>5103</v>
      </c>
      <c r="G908" s="199">
        <v>299.0</v>
      </c>
      <c r="H908" s="200"/>
      <c r="I908" s="200"/>
      <c r="L908" s="6">
        <f t="array" ref="L908">XLOOKUP(E908,INV!A:A,INV!K:K)</f>
        <v>15</v>
      </c>
      <c r="M908" s="127">
        <f t="shared" si="1"/>
        <v>1</v>
      </c>
    </row>
    <row r="909">
      <c r="A909" s="195">
        <v>908.0</v>
      </c>
      <c r="B909" s="196" t="s">
        <v>5000</v>
      </c>
      <c r="C909" s="197" t="s">
        <v>5104</v>
      </c>
      <c r="D909" s="198" t="s">
        <v>5105</v>
      </c>
      <c r="E909" s="196" t="s">
        <v>196</v>
      </c>
      <c r="F909" s="196" t="s">
        <v>5106</v>
      </c>
      <c r="G909" s="199">
        <v>299.0</v>
      </c>
      <c r="H909" s="200"/>
      <c r="I909" s="200"/>
      <c r="L909" s="6">
        <f t="array" ref="L909">XLOOKUP(E909,INV!A:A,INV!K:K)</f>
        <v>15</v>
      </c>
      <c r="M909" s="127">
        <f t="shared" si="1"/>
        <v>1</v>
      </c>
    </row>
    <row r="910">
      <c r="A910" s="195">
        <v>909.0</v>
      </c>
      <c r="B910" s="196" t="s">
        <v>5000</v>
      </c>
      <c r="C910" s="197" t="s">
        <v>5107</v>
      </c>
      <c r="D910" s="198" t="s">
        <v>5108</v>
      </c>
      <c r="E910" s="196" t="s">
        <v>212</v>
      </c>
      <c r="F910" s="196" t="s">
        <v>5109</v>
      </c>
      <c r="G910" s="199">
        <v>299.0</v>
      </c>
      <c r="H910" s="200"/>
      <c r="I910" s="200"/>
      <c r="L910" s="6">
        <f t="array" ref="L910">XLOOKUP(E910,INV!A:A,INV!K:K)</f>
        <v>15</v>
      </c>
      <c r="M910" s="127">
        <f t="shared" si="1"/>
        <v>1</v>
      </c>
    </row>
    <row r="911">
      <c r="A911" s="195">
        <v>910.0</v>
      </c>
      <c r="B911" s="196" t="s">
        <v>5000</v>
      </c>
      <c r="C911" s="197" t="s">
        <v>5110</v>
      </c>
      <c r="D911" s="198" t="s">
        <v>5111</v>
      </c>
      <c r="E911" s="196" t="s">
        <v>186</v>
      </c>
      <c r="F911" s="196" t="s">
        <v>5112</v>
      </c>
      <c r="G911" s="199">
        <v>225.0</v>
      </c>
      <c r="H911" s="200"/>
      <c r="I911" s="200"/>
      <c r="L911" s="6">
        <f t="array" ref="L911">XLOOKUP(E911,INV!A:A,INV!K:K)</f>
        <v>7</v>
      </c>
      <c r="M911" s="127">
        <f t="shared" si="1"/>
        <v>1</v>
      </c>
    </row>
    <row r="912">
      <c r="A912" s="195">
        <v>911.0</v>
      </c>
      <c r="B912" s="196" t="s">
        <v>5000</v>
      </c>
      <c r="C912" s="197" t="s">
        <v>5113</v>
      </c>
      <c r="D912" s="198" t="s">
        <v>5114</v>
      </c>
      <c r="E912" s="196" t="s">
        <v>184</v>
      </c>
      <c r="F912" s="196" t="s">
        <v>5115</v>
      </c>
      <c r="G912" s="199">
        <v>499.0</v>
      </c>
      <c r="H912" s="200"/>
      <c r="I912" s="200"/>
      <c r="L912" s="6">
        <f t="array" ref="L912">XLOOKUP(E912,INV!A:A,INV!K:K)</f>
        <v>20</v>
      </c>
      <c r="M912" s="127">
        <f t="shared" si="1"/>
        <v>1</v>
      </c>
    </row>
    <row r="913">
      <c r="A913" s="195">
        <v>912.0</v>
      </c>
      <c r="B913" s="196" t="s">
        <v>5000</v>
      </c>
      <c r="C913" s="197" t="s">
        <v>5116</v>
      </c>
      <c r="D913" s="198" t="s">
        <v>5117</v>
      </c>
      <c r="E913" s="196" t="s">
        <v>216</v>
      </c>
      <c r="F913" s="196" t="s">
        <v>5118</v>
      </c>
      <c r="G913" s="199">
        <v>200.0</v>
      </c>
      <c r="H913" s="200"/>
      <c r="I913" s="200"/>
      <c r="L913" s="6">
        <f t="array" ref="L913">XLOOKUP(E913,INV!A:A,INV!K:K)</f>
        <v>10</v>
      </c>
      <c r="M913" s="127">
        <f t="shared" si="1"/>
        <v>1</v>
      </c>
    </row>
    <row r="914">
      <c r="A914" s="195">
        <v>913.0</v>
      </c>
      <c r="B914" s="196" t="s">
        <v>5000</v>
      </c>
      <c r="C914" s="197" t="s">
        <v>5119</v>
      </c>
      <c r="D914" s="198" t="s">
        <v>5120</v>
      </c>
      <c r="E914" s="196" t="s">
        <v>5121</v>
      </c>
      <c r="F914" s="196" t="s">
        <v>5122</v>
      </c>
      <c r="G914" s="199">
        <v>25.0</v>
      </c>
      <c r="H914" s="200"/>
      <c r="I914" s="200"/>
      <c r="L914" s="6">
        <f t="array" ref="L914">XLOOKUP(E914,INV!A:A,INV!K:K)</f>
        <v>3</v>
      </c>
      <c r="M914" s="127">
        <f t="shared" si="1"/>
        <v>1</v>
      </c>
    </row>
    <row r="915">
      <c r="A915" s="195">
        <v>914.0</v>
      </c>
      <c r="B915" s="196" t="s">
        <v>5000</v>
      </c>
      <c r="C915" s="197" t="s">
        <v>5123</v>
      </c>
      <c r="D915" s="198" t="s">
        <v>5124</v>
      </c>
      <c r="E915" s="196" t="s">
        <v>202</v>
      </c>
      <c r="F915" s="196" t="s">
        <v>5125</v>
      </c>
      <c r="G915" s="199">
        <v>150.0</v>
      </c>
      <c r="H915" s="200"/>
      <c r="I915" s="200"/>
      <c r="L915" s="6">
        <f t="array" ref="L915">XLOOKUP(E915,INV!A:A,INV!K:K)</f>
        <v>7</v>
      </c>
      <c r="M915" s="127">
        <f t="shared" si="1"/>
        <v>1</v>
      </c>
    </row>
    <row r="916">
      <c r="A916" s="195">
        <v>915.0</v>
      </c>
      <c r="B916" s="196" t="s">
        <v>5000</v>
      </c>
      <c r="C916" s="197" t="s">
        <v>5126</v>
      </c>
      <c r="D916" s="198" t="s">
        <v>5127</v>
      </c>
      <c r="E916" s="196" t="s">
        <v>2217</v>
      </c>
      <c r="F916" s="110" t="s">
        <v>5128</v>
      </c>
      <c r="G916" s="199">
        <v>60.0</v>
      </c>
      <c r="H916" s="200"/>
      <c r="I916" s="200"/>
      <c r="L916" s="6">
        <f t="array" ref="L916">XLOOKUP(E916,INV!A:A,INV!K:K)</f>
        <v>5</v>
      </c>
      <c r="M916" s="127">
        <f t="shared" si="1"/>
        <v>1</v>
      </c>
    </row>
    <row r="917">
      <c r="A917" s="195">
        <v>916.0</v>
      </c>
      <c r="B917" s="196" t="s">
        <v>5000</v>
      </c>
      <c r="C917" s="197" t="s">
        <v>5129</v>
      </c>
      <c r="D917" s="198" t="s">
        <v>5130</v>
      </c>
      <c r="E917" s="196" t="s">
        <v>5131</v>
      </c>
      <c r="F917" s="110" t="s">
        <v>5132</v>
      </c>
      <c r="G917" s="199">
        <v>60.0</v>
      </c>
      <c r="H917" s="200"/>
      <c r="I917" s="200"/>
      <c r="L917" s="6">
        <f t="array" ref="L917">XLOOKUP(E917,INV!A:A,INV!K:K)</f>
        <v>3</v>
      </c>
      <c r="M917" s="127">
        <f t="shared" si="1"/>
        <v>1</v>
      </c>
    </row>
    <row r="918">
      <c r="A918" s="195">
        <v>917.0</v>
      </c>
      <c r="B918" s="196" t="s">
        <v>5000</v>
      </c>
      <c r="C918" s="197" t="s">
        <v>5133</v>
      </c>
      <c r="D918" s="198" t="s">
        <v>5134</v>
      </c>
      <c r="E918" s="110" t="s">
        <v>5135</v>
      </c>
      <c r="F918" s="196" t="s">
        <v>5136</v>
      </c>
      <c r="G918" s="199">
        <v>3500.0</v>
      </c>
      <c r="H918" s="200"/>
      <c r="I918" s="200"/>
      <c r="L918" s="6">
        <f t="array" ref="L918">XLOOKUP(E918,INV!A:A,INV!K:K)</f>
        <v>85</v>
      </c>
      <c r="M918" s="127">
        <f t="shared" si="1"/>
        <v>1</v>
      </c>
    </row>
    <row r="919">
      <c r="A919" s="195">
        <v>918.0</v>
      </c>
      <c r="B919" s="196" t="s">
        <v>5000</v>
      </c>
      <c r="C919" s="197" t="s">
        <v>5137</v>
      </c>
      <c r="D919" s="198" t="s">
        <v>5138</v>
      </c>
      <c r="E919" s="196" t="s">
        <v>5139</v>
      </c>
      <c r="F919" s="196"/>
      <c r="G919" s="199">
        <v>360.0</v>
      </c>
      <c r="H919" s="200"/>
      <c r="I919" s="200"/>
      <c r="L919" s="6" t="str">
        <f t="array" ref="L919">XLOOKUP(E919,INV!A:A,INV!K:K)</f>
        <v>#N/A</v>
      </c>
      <c r="M919" s="127" t="str">
        <f t="shared" si="1"/>
        <v>#N/A</v>
      </c>
    </row>
    <row r="920">
      <c r="A920" s="195">
        <v>919.0</v>
      </c>
      <c r="B920" s="196" t="s">
        <v>5000</v>
      </c>
      <c r="C920" s="197" t="s">
        <v>5140</v>
      </c>
      <c r="D920" s="198" t="s">
        <v>5141</v>
      </c>
      <c r="E920" s="196" t="s">
        <v>5142</v>
      </c>
      <c r="F920" s="196"/>
      <c r="G920" s="199">
        <v>60.0</v>
      </c>
      <c r="H920" s="200"/>
      <c r="I920" s="200"/>
      <c r="L920" s="6" t="str">
        <f t="array" ref="L920">XLOOKUP(E920,INV!A:A,INV!K:K)</f>
        <v>#N/A</v>
      </c>
      <c r="M920" s="127" t="str">
        <f t="shared" si="1"/>
        <v>#N/A</v>
      </c>
    </row>
    <row r="921">
      <c r="A921" s="195">
        <v>920.0</v>
      </c>
      <c r="B921" s="196" t="s">
        <v>5000</v>
      </c>
      <c r="C921" s="197" t="s">
        <v>5143</v>
      </c>
      <c r="D921" s="198" t="s">
        <v>885</v>
      </c>
      <c r="E921" s="196" t="s">
        <v>5144</v>
      </c>
      <c r="F921" s="196"/>
      <c r="G921" s="199">
        <v>140.0</v>
      </c>
      <c r="H921" s="200"/>
      <c r="I921" s="200"/>
      <c r="L921" s="6" t="str">
        <f t="array" ref="L921">XLOOKUP(E921,INV!A:A,INV!K:K)</f>
        <v>#N/A</v>
      </c>
      <c r="M921" s="127" t="str">
        <f t="shared" si="1"/>
        <v>#N/A</v>
      </c>
    </row>
    <row r="922">
      <c r="A922" s="195">
        <v>921.0</v>
      </c>
      <c r="B922" s="196" t="s">
        <v>5000</v>
      </c>
      <c r="C922" s="197" t="s">
        <v>5145</v>
      </c>
      <c r="D922" s="198" t="s">
        <v>874</v>
      </c>
      <c r="E922" s="196" t="s">
        <v>5146</v>
      </c>
      <c r="F922" s="196"/>
      <c r="G922" s="199">
        <v>300.0</v>
      </c>
      <c r="H922" s="200"/>
      <c r="I922" s="200"/>
      <c r="L922" s="6" t="str">
        <f t="array" ref="L922">XLOOKUP(E922,INV!A:A,INV!K:K)</f>
        <v>#N/A</v>
      </c>
      <c r="M922" s="127" t="str">
        <f t="shared" si="1"/>
        <v>#N/A</v>
      </c>
    </row>
    <row r="923">
      <c r="A923" s="195">
        <v>923.0</v>
      </c>
      <c r="B923" s="196" t="s">
        <v>5000</v>
      </c>
      <c r="C923" s="197" t="s">
        <v>5147</v>
      </c>
      <c r="D923" s="198" t="s">
        <v>5148</v>
      </c>
      <c r="E923" s="196" t="s">
        <v>5149</v>
      </c>
      <c r="F923" s="196"/>
      <c r="G923" s="199">
        <v>225.0</v>
      </c>
      <c r="H923" s="200"/>
      <c r="I923" s="200"/>
      <c r="L923" s="6" t="str">
        <f t="array" ref="L923">XLOOKUP(E923,INV!A:A,INV!K:K)</f>
        <v>#N/A</v>
      </c>
      <c r="M923" s="127" t="str">
        <f t="shared" si="1"/>
        <v>#N/A</v>
      </c>
    </row>
    <row r="924">
      <c r="A924" s="195">
        <v>924.0</v>
      </c>
      <c r="B924" s="196" t="s">
        <v>5000</v>
      </c>
      <c r="C924" s="197" t="s">
        <v>5150</v>
      </c>
      <c r="D924" s="198" t="s">
        <v>5151</v>
      </c>
      <c r="E924" s="196" t="s">
        <v>214</v>
      </c>
      <c r="F924" s="196" t="s">
        <v>5152</v>
      </c>
      <c r="G924" s="199">
        <v>299.0</v>
      </c>
      <c r="H924" s="200"/>
      <c r="I924" s="200"/>
      <c r="L924" s="6">
        <f t="array" ref="L924">XLOOKUP(E924,INV!A:A,INV!K:K)</f>
        <v>15</v>
      </c>
      <c r="M924" s="127">
        <f t="shared" si="1"/>
        <v>1</v>
      </c>
    </row>
    <row r="925">
      <c r="A925" s="195">
        <v>925.0</v>
      </c>
      <c r="B925" s="196" t="s">
        <v>5000</v>
      </c>
      <c r="C925" s="197" t="s">
        <v>5153</v>
      </c>
      <c r="D925" s="198" t="s">
        <v>5154</v>
      </c>
      <c r="E925" s="196" t="s">
        <v>5155</v>
      </c>
      <c r="F925" s="196"/>
      <c r="G925" s="199">
        <v>299.0</v>
      </c>
      <c r="H925" s="200"/>
      <c r="I925" s="200"/>
      <c r="L925" s="6" t="str">
        <f t="array" ref="L925">XLOOKUP(E925,INV!A:A,INV!K:K)</f>
        <v>#N/A</v>
      </c>
      <c r="M925" s="127" t="str">
        <f t="shared" si="1"/>
        <v>#N/A</v>
      </c>
    </row>
    <row r="926">
      <c r="A926" s="195">
        <v>926.0</v>
      </c>
      <c r="B926" s="196" t="s">
        <v>3337</v>
      </c>
      <c r="C926" s="197" t="s">
        <v>3448</v>
      </c>
      <c r="D926" s="198" t="s">
        <v>5156</v>
      </c>
      <c r="E926" s="196" t="s">
        <v>3448</v>
      </c>
      <c r="F926" s="110" t="s">
        <v>3449</v>
      </c>
      <c r="G926" s="199">
        <v>190.0</v>
      </c>
      <c r="H926" s="200"/>
      <c r="I926" s="200"/>
      <c r="L926" s="6">
        <f t="array" ref="L926">XLOOKUP(E926,INV!A:A,INV!K:K)</f>
        <v>6</v>
      </c>
      <c r="M926" s="127">
        <f t="shared" si="1"/>
        <v>1</v>
      </c>
    </row>
    <row r="927">
      <c r="A927" s="195">
        <v>927.0</v>
      </c>
      <c r="B927" s="196" t="s">
        <v>3337</v>
      </c>
      <c r="C927" s="197" t="s">
        <v>3452</v>
      </c>
      <c r="D927" s="198" t="s">
        <v>5157</v>
      </c>
      <c r="E927" s="196" t="s">
        <v>3452</v>
      </c>
      <c r="F927" s="196" t="s">
        <v>3453</v>
      </c>
      <c r="G927" s="199">
        <v>190.0</v>
      </c>
      <c r="H927" s="200"/>
      <c r="I927" s="200"/>
      <c r="L927" s="6">
        <f t="array" ref="L927">XLOOKUP(E927,INV!A:A,INV!K:K)</f>
        <v>6</v>
      </c>
      <c r="M927" s="127">
        <f t="shared" si="1"/>
        <v>1</v>
      </c>
    </row>
    <row r="928">
      <c r="A928" s="195">
        <v>928.0</v>
      </c>
      <c r="B928" s="196" t="s">
        <v>5000</v>
      </c>
      <c r="C928" s="197" t="s">
        <v>5158</v>
      </c>
      <c r="D928" s="198" t="s">
        <v>5159</v>
      </c>
      <c r="E928" s="196" t="s">
        <v>198</v>
      </c>
      <c r="F928" s="110" t="s">
        <v>5160</v>
      </c>
      <c r="G928" s="199">
        <v>275.0</v>
      </c>
      <c r="H928" s="200"/>
      <c r="I928" s="200"/>
      <c r="L928" s="6">
        <f t="array" ref="L928">XLOOKUP(E928,INV!A:A,INV!K:K)</f>
        <v>15</v>
      </c>
      <c r="M928" s="127">
        <f t="shared" si="1"/>
        <v>1</v>
      </c>
    </row>
    <row r="929">
      <c r="A929" s="195">
        <v>929.0</v>
      </c>
      <c r="B929" s="196" t="s">
        <v>3153</v>
      </c>
      <c r="C929" s="197" t="s">
        <v>5161</v>
      </c>
      <c r="D929" s="198" t="s">
        <v>5162</v>
      </c>
      <c r="E929" s="196" t="s">
        <v>5161</v>
      </c>
      <c r="F929" s="110" t="s">
        <v>5163</v>
      </c>
      <c r="G929" s="199">
        <v>890.0</v>
      </c>
      <c r="H929" s="200"/>
      <c r="I929" s="200"/>
      <c r="L929" s="6">
        <f t="array" ref="L929">XLOOKUP(E929,INV!A:A,INV!K:K)</f>
        <v>35</v>
      </c>
      <c r="M929" s="127">
        <f t="shared" si="1"/>
        <v>1</v>
      </c>
    </row>
    <row r="930">
      <c r="A930" s="195">
        <v>930.0</v>
      </c>
      <c r="B930" s="196" t="s">
        <v>5164</v>
      </c>
      <c r="C930" s="197" t="s">
        <v>5165</v>
      </c>
      <c r="D930" s="198" t="s">
        <v>5166</v>
      </c>
      <c r="E930" s="196" t="s">
        <v>5165</v>
      </c>
      <c r="F930" s="110"/>
      <c r="G930" s="199">
        <v>215.0</v>
      </c>
      <c r="H930" s="200"/>
      <c r="I930" s="200"/>
      <c r="L930" s="6" t="str">
        <f t="array" ref="L930">XLOOKUP(E930,INV!A:A,INV!K:K)</f>
        <v>#N/A</v>
      </c>
      <c r="M930" s="127" t="str">
        <f t="shared" si="1"/>
        <v>#N/A</v>
      </c>
    </row>
    <row r="931">
      <c r="A931" s="195">
        <v>931.0</v>
      </c>
      <c r="B931" s="196" t="s">
        <v>5000</v>
      </c>
      <c r="C931" s="197" t="s">
        <v>5167</v>
      </c>
      <c r="D931" s="198" t="s">
        <v>5096</v>
      </c>
      <c r="E931" s="196" t="s">
        <v>5168</v>
      </c>
      <c r="F931" s="196"/>
      <c r="G931" s="199">
        <v>150.0</v>
      </c>
      <c r="H931" s="200"/>
      <c r="I931" s="200"/>
      <c r="L931" s="6" t="str">
        <f t="array" ref="L931">XLOOKUP(E931,INV!A:A,INV!K:K)</f>
        <v>#N/A</v>
      </c>
      <c r="M931" s="127" t="str">
        <f t="shared" si="1"/>
        <v>#N/A</v>
      </c>
    </row>
    <row r="932">
      <c r="A932" s="195">
        <v>932.0</v>
      </c>
      <c r="B932" s="196" t="s">
        <v>5164</v>
      </c>
      <c r="C932" s="197" t="s">
        <v>5169</v>
      </c>
      <c r="D932" s="198" t="s">
        <v>5170</v>
      </c>
      <c r="E932" s="196" t="s">
        <v>5169</v>
      </c>
      <c r="F932" s="196"/>
      <c r="G932" s="199">
        <v>420.0</v>
      </c>
      <c r="H932" s="200"/>
      <c r="I932" s="200"/>
      <c r="L932" s="6">
        <f t="array" ref="L932">XLOOKUP(E932,INV!A:A,INV!K:K)</f>
        <v>18</v>
      </c>
      <c r="M932" s="127">
        <f t="shared" si="1"/>
        <v>1</v>
      </c>
    </row>
    <row r="933">
      <c r="A933" s="195">
        <v>933.0</v>
      </c>
      <c r="B933" s="196" t="s">
        <v>5000</v>
      </c>
      <c r="C933" s="197" t="s">
        <v>5171</v>
      </c>
      <c r="D933" s="198" t="s">
        <v>5154</v>
      </c>
      <c r="E933" s="196" t="s">
        <v>5172</v>
      </c>
      <c r="F933" s="110"/>
      <c r="G933" s="199">
        <v>225.0</v>
      </c>
      <c r="H933" s="200"/>
      <c r="I933" s="200"/>
      <c r="L933" s="6" t="str">
        <f t="array" ref="L933">XLOOKUP(E933,INV!A:A,INV!K:K)</f>
        <v>#N/A</v>
      </c>
      <c r="M933" s="127" t="str">
        <f t="shared" si="1"/>
        <v>#N/A</v>
      </c>
    </row>
    <row r="934">
      <c r="A934" s="195">
        <v>934.0</v>
      </c>
      <c r="B934" s="196" t="s">
        <v>5164</v>
      </c>
      <c r="C934" s="197" t="s">
        <v>5173</v>
      </c>
      <c r="D934" s="198" t="s">
        <v>5174</v>
      </c>
      <c r="E934" s="196" t="s">
        <v>5173</v>
      </c>
      <c r="F934" s="110"/>
      <c r="G934" s="199">
        <v>740.0</v>
      </c>
      <c r="H934" s="200"/>
      <c r="I934" s="200"/>
      <c r="L934" s="6" t="str">
        <f t="array" ref="L934">XLOOKUP(E934,INV!A:A,INV!K:K)</f>
        <v>#N/A</v>
      </c>
      <c r="M934" s="127" t="str">
        <f t="shared" si="1"/>
        <v>#N/A</v>
      </c>
    </row>
    <row r="935">
      <c r="A935" s="195">
        <v>935.0</v>
      </c>
      <c r="B935" s="196" t="s">
        <v>5175</v>
      </c>
      <c r="C935" s="197" t="s">
        <v>5176</v>
      </c>
      <c r="D935" s="198" t="s">
        <v>5177</v>
      </c>
      <c r="E935" s="196" t="s">
        <v>5176</v>
      </c>
      <c r="F935" s="110"/>
      <c r="G935" s="199">
        <v>480.0</v>
      </c>
      <c r="H935" s="200"/>
      <c r="I935" s="200"/>
      <c r="L935" s="6" t="str">
        <f t="array" ref="L935">XLOOKUP(E935,INV!A:A,INV!K:K)</f>
        <v>#N/A</v>
      </c>
      <c r="M935" s="127" t="str">
        <f t="shared" si="1"/>
        <v>#N/A</v>
      </c>
    </row>
    <row r="936">
      <c r="A936" s="195">
        <v>936.0</v>
      </c>
      <c r="B936" s="196" t="s">
        <v>5175</v>
      </c>
      <c r="C936" s="197" t="s">
        <v>5178</v>
      </c>
      <c r="D936" s="198" t="s">
        <v>5179</v>
      </c>
      <c r="E936" s="196" t="s">
        <v>5178</v>
      </c>
      <c r="F936" s="110"/>
      <c r="G936" s="199">
        <v>880.0</v>
      </c>
      <c r="H936" s="200"/>
      <c r="I936" s="200"/>
      <c r="L936" s="6" t="str">
        <f t="array" ref="L936">XLOOKUP(E936,INV!A:A,INV!K:K)</f>
        <v>#N/A</v>
      </c>
      <c r="M936" s="127" t="str">
        <f t="shared" si="1"/>
        <v>#N/A</v>
      </c>
    </row>
    <row r="937">
      <c r="A937" s="195">
        <v>937.0</v>
      </c>
      <c r="B937" s="196" t="s">
        <v>5175</v>
      </c>
      <c r="C937" s="197" t="s">
        <v>5180</v>
      </c>
      <c r="D937" s="198" t="s">
        <v>5181</v>
      </c>
      <c r="E937" s="196" t="s">
        <v>5180</v>
      </c>
      <c r="F937" s="196"/>
      <c r="G937" s="199">
        <v>230.0</v>
      </c>
      <c r="H937" s="200"/>
      <c r="I937" s="200"/>
      <c r="L937" s="6" t="str">
        <f t="array" ref="L937">XLOOKUP(E937,INV!A:A,INV!K:K)</f>
        <v>#N/A</v>
      </c>
      <c r="M937" s="127" t="str">
        <f t="shared" si="1"/>
        <v>#N/A</v>
      </c>
    </row>
    <row r="938">
      <c r="A938" s="195">
        <v>938.0</v>
      </c>
      <c r="B938" s="196" t="s">
        <v>5175</v>
      </c>
      <c r="C938" s="197" t="s">
        <v>5182</v>
      </c>
      <c r="D938" s="198" t="s">
        <v>5181</v>
      </c>
      <c r="E938" s="196" t="s">
        <v>5182</v>
      </c>
      <c r="F938" s="110"/>
      <c r="G938" s="199">
        <v>370.0</v>
      </c>
      <c r="H938" s="200"/>
      <c r="I938" s="200"/>
      <c r="L938" s="6" t="str">
        <f t="array" ref="L938">XLOOKUP(E938,INV!A:A,INV!K:K)</f>
        <v>#N/A</v>
      </c>
      <c r="M938" s="127" t="str">
        <f t="shared" si="1"/>
        <v>#N/A</v>
      </c>
    </row>
    <row r="939">
      <c r="A939" s="195">
        <v>939.0</v>
      </c>
      <c r="B939" s="196" t="s">
        <v>5175</v>
      </c>
      <c r="C939" s="197" t="s">
        <v>5183</v>
      </c>
      <c r="D939" s="198" t="s">
        <v>5184</v>
      </c>
      <c r="E939" s="196" t="s">
        <v>5183</v>
      </c>
      <c r="F939" s="110"/>
      <c r="G939" s="199">
        <v>280.0</v>
      </c>
      <c r="H939" s="200"/>
      <c r="I939" s="200"/>
      <c r="L939" s="6" t="str">
        <f t="array" ref="L939">XLOOKUP(E939,INV!A:A,INV!K:K)</f>
        <v>#N/A</v>
      </c>
      <c r="M939" s="127" t="str">
        <f t="shared" si="1"/>
        <v>#N/A</v>
      </c>
    </row>
    <row r="940">
      <c r="A940" s="195">
        <v>940.0</v>
      </c>
      <c r="B940" s="196" t="s">
        <v>5175</v>
      </c>
      <c r="C940" s="197" t="s">
        <v>20</v>
      </c>
      <c r="D940" s="198" t="s">
        <v>19</v>
      </c>
      <c r="E940" s="196" t="s">
        <v>20</v>
      </c>
      <c r="F940" s="110" t="s">
        <v>5185</v>
      </c>
      <c r="G940" s="199">
        <v>180.0</v>
      </c>
      <c r="H940" s="200"/>
      <c r="I940" s="200"/>
      <c r="L940" s="6">
        <f t="array" ref="L940">XLOOKUP(E940,INV!A:A,INV!K:K)</f>
        <v>5</v>
      </c>
      <c r="M940" s="127">
        <f t="shared" si="1"/>
        <v>1</v>
      </c>
    </row>
    <row r="941">
      <c r="A941" s="195">
        <v>941.0</v>
      </c>
      <c r="B941" s="196" t="s">
        <v>5000</v>
      </c>
      <c r="C941" s="197" t="s">
        <v>5186</v>
      </c>
      <c r="D941" s="198" t="s">
        <v>5187</v>
      </c>
      <c r="E941" s="196" t="s">
        <v>5188</v>
      </c>
      <c r="F941" s="110"/>
      <c r="G941" s="199">
        <v>25.0</v>
      </c>
      <c r="H941" s="200"/>
      <c r="I941" s="200"/>
      <c r="L941" s="6" t="str">
        <f t="array" ref="L941">XLOOKUP(E941,INV!A:A,INV!K:K)</f>
        <v>#N/A</v>
      </c>
      <c r="M941" s="127" t="str">
        <f t="shared" si="1"/>
        <v>#N/A</v>
      </c>
    </row>
    <row r="942">
      <c r="A942" s="195">
        <v>942.0</v>
      </c>
      <c r="B942" s="196" t="s">
        <v>5000</v>
      </c>
      <c r="C942" s="197" t="s">
        <v>5189</v>
      </c>
      <c r="D942" s="198" t="s">
        <v>5190</v>
      </c>
      <c r="E942" s="196" t="s">
        <v>5191</v>
      </c>
      <c r="F942" s="110" t="s">
        <v>5192</v>
      </c>
      <c r="G942" s="199">
        <v>25.0</v>
      </c>
      <c r="H942" s="200"/>
      <c r="I942" s="200"/>
      <c r="L942" s="6">
        <f t="array" ref="L942">XLOOKUP(E942,INV!A:A,INV!K:K)</f>
        <v>3</v>
      </c>
      <c r="M942" s="127">
        <f t="shared" si="1"/>
        <v>1</v>
      </c>
    </row>
    <row r="943">
      <c r="A943" s="195">
        <v>943.0</v>
      </c>
      <c r="B943" s="196" t="s">
        <v>5000</v>
      </c>
      <c r="C943" s="197" t="s">
        <v>5193</v>
      </c>
      <c r="D943" s="198" t="s">
        <v>5194</v>
      </c>
      <c r="E943" s="196" t="s">
        <v>5195</v>
      </c>
      <c r="F943" s="110"/>
      <c r="G943" s="199">
        <v>100.0</v>
      </c>
      <c r="H943" s="200"/>
      <c r="I943" s="200"/>
      <c r="L943" s="6" t="str">
        <f t="array" ref="L943">XLOOKUP(E943,INV!A:A,INV!K:K)</f>
        <v>#N/A</v>
      </c>
      <c r="M943" s="127" t="str">
        <f t="shared" si="1"/>
        <v>#N/A</v>
      </c>
    </row>
    <row r="944">
      <c r="A944" s="195">
        <v>944.0</v>
      </c>
      <c r="B944" s="196" t="s">
        <v>5000</v>
      </c>
      <c r="C944" s="197" t="s">
        <v>5196</v>
      </c>
      <c r="D944" s="198" t="s">
        <v>5197</v>
      </c>
      <c r="E944" s="196" t="s">
        <v>5198</v>
      </c>
      <c r="F944" s="110"/>
      <c r="G944" s="199">
        <v>499.0</v>
      </c>
      <c r="H944" s="200"/>
      <c r="I944" s="200"/>
      <c r="L944" s="6" t="str">
        <f t="array" ref="L944">XLOOKUP(E944,INV!A:A,INV!K:K)</f>
        <v>#N/A</v>
      </c>
      <c r="M944" s="127" t="str">
        <f t="shared" si="1"/>
        <v>#N/A</v>
      </c>
    </row>
    <row r="945">
      <c r="A945" s="195">
        <v>945.0</v>
      </c>
      <c r="B945" s="196" t="s">
        <v>5000</v>
      </c>
      <c r="C945" s="197" t="s">
        <v>5199</v>
      </c>
      <c r="D945" s="198" t="s">
        <v>5200</v>
      </c>
      <c r="E945" s="196" t="s">
        <v>5201</v>
      </c>
      <c r="F945" s="110"/>
      <c r="G945" s="199">
        <v>25.0</v>
      </c>
      <c r="H945" s="200"/>
      <c r="I945" s="200"/>
      <c r="L945" s="6" t="str">
        <f t="array" ref="L945">XLOOKUP(E945,INV!A:A,INV!K:K)</f>
        <v>#N/A</v>
      </c>
      <c r="M945" s="127" t="str">
        <f t="shared" si="1"/>
        <v>#N/A</v>
      </c>
    </row>
    <row r="946">
      <c r="A946" s="195">
        <v>946.0</v>
      </c>
      <c r="B946" s="196" t="s">
        <v>5000</v>
      </c>
      <c r="C946" s="197" t="s">
        <v>5202</v>
      </c>
      <c r="D946" s="198" t="s">
        <v>5203</v>
      </c>
      <c r="E946" s="196" t="s">
        <v>5204</v>
      </c>
      <c r="F946" s="196"/>
      <c r="G946" s="199">
        <v>299.0</v>
      </c>
      <c r="H946" s="200"/>
      <c r="I946" s="200"/>
      <c r="L946" s="6" t="str">
        <f t="array" ref="L946">XLOOKUP(E946,INV!A:A,INV!K:K)</f>
        <v>#N/A</v>
      </c>
      <c r="M946" s="127" t="str">
        <f t="shared" si="1"/>
        <v>#N/A</v>
      </c>
    </row>
    <row r="947">
      <c r="A947" s="195">
        <v>947.0</v>
      </c>
      <c r="B947" s="196" t="s">
        <v>5000</v>
      </c>
      <c r="C947" s="197" t="s">
        <v>5205</v>
      </c>
      <c r="D947" s="198" t="s">
        <v>5206</v>
      </c>
      <c r="E947" s="196" t="s">
        <v>5207</v>
      </c>
      <c r="F947" s="110" t="s">
        <v>5208</v>
      </c>
      <c r="G947" s="199">
        <v>25.0</v>
      </c>
      <c r="H947" s="200"/>
      <c r="I947" s="200"/>
      <c r="L947" s="6">
        <f t="array" ref="L947">XLOOKUP(E947,INV!A:A,INV!K:K)</f>
        <v>3</v>
      </c>
      <c r="M947" s="127">
        <f t="shared" si="1"/>
        <v>1</v>
      </c>
    </row>
    <row r="948">
      <c r="A948" s="195">
        <v>948.0</v>
      </c>
      <c r="B948" s="196" t="s">
        <v>5000</v>
      </c>
      <c r="C948" s="197" t="s">
        <v>5209</v>
      </c>
      <c r="D948" s="198" t="s">
        <v>5210</v>
      </c>
      <c r="E948" s="196" t="s">
        <v>5211</v>
      </c>
      <c r="F948" s="196" t="s">
        <v>5212</v>
      </c>
      <c r="G948" s="199">
        <v>60.0</v>
      </c>
      <c r="H948" s="200"/>
      <c r="I948" s="200"/>
      <c r="L948" s="6">
        <f t="array" ref="L948">XLOOKUP(E948,INV!A:A,INV!K:K)</f>
        <v>3</v>
      </c>
      <c r="M948" s="127">
        <f t="shared" si="1"/>
        <v>1</v>
      </c>
    </row>
    <row r="949">
      <c r="A949" s="195">
        <v>949.0</v>
      </c>
      <c r="B949" s="196" t="s">
        <v>5000</v>
      </c>
      <c r="C949" s="197" t="s">
        <v>5213</v>
      </c>
      <c r="D949" s="198" t="s">
        <v>5214</v>
      </c>
      <c r="E949" s="196" t="s">
        <v>5215</v>
      </c>
      <c r="F949" s="110" t="s">
        <v>5216</v>
      </c>
      <c r="G949" s="199">
        <v>25.0</v>
      </c>
      <c r="H949" s="200"/>
      <c r="I949" s="200"/>
      <c r="L949" s="6">
        <f t="array" ref="L949">XLOOKUP(E949,INV!A:A,INV!K:K)</f>
        <v>3</v>
      </c>
      <c r="M949" s="127">
        <f t="shared" si="1"/>
        <v>1</v>
      </c>
    </row>
    <row r="950">
      <c r="A950" s="195">
        <v>950.0</v>
      </c>
      <c r="B950" s="196" t="s">
        <v>5000</v>
      </c>
      <c r="C950" s="197" t="s">
        <v>5217</v>
      </c>
      <c r="D950" s="198" t="s">
        <v>5218</v>
      </c>
      <c r="E950" s="196" t="s">
        <v>5219</v>
      </c>
      <c r="F950" s="110" t="s">
        <v>5220</v>
      </c>
      <c r="G950" s="199">
        <v>60.0</v>
      </c>
      <c r="H950" s="200"/>
      <c r="I950" s="200"/>
      <c r="L950" s="6">
        <f t="array" ref="L950">XLOOKUP(E950,INV!A:A,INV!K:K)</f>
        <v>5</v>
      </c>
      <c r="M950" s="127">
        <f t="shared" si="1"/>
        <v>1</v>
      </c>
    </row>
    <row r="951">
      <c r="A951" s="195">
        <v>951.0</v>
      </c>
      <c r="B951" s="196" t="s">
        <v>5000</v>
      </c>
      <c r="C951" s="197" t="s">
        <v>5221</v>
      </c>
      <c r="D951" s="198" t="s">
        <v>5222</v>
      </c>
      <c r="E951" s="196" t="s">
        <v>5223</v>
      </c>
      <c r="F951" s="196" t="s">
        <v>5224</v>
      </c>
      <c r="G951" s="199">
        <v>60.0</v>
      </c>
      <c r="H951" s="200"/>
      <c r="I951" s="200"/>
      <c r="L951" s="6">
        <f t="array" ref="L951">XLOOKUP(E951,INV!A:A,INV!K:K)</f>
        <v>3</v>
      </c>
      <c r="M951" s="127">
        <f t="shared" si="1"/>
        <v>1</v>
      </c>
    </row>
    <row r="952">
      <c r="A952" s="195">
        <v>952.0</v>
      </c>
      <c r="B952" s="196" t="s">
        <v>5000</v>
      </c>
      <c r="C952" s="197" t="s">
        <v>5225</v>
      </c>
      <c r="D952" s="198" t="s">
        <v>5226</v>
      </c>
      <c r="E952" s="196" t="s">
        <v>2163</v>
      </c>
      <c r="F952" s="110" t="s">
        <v>5227</v>
      </c>
      <c r="G952" s="199">
        <v>60.0</v>
      </c>
      <c r="H952" s="200"/>
      <c r="I952" s="200"/>
      <c r="L952" s="6">
        <f t="array" ref="L952">XLOOKUP(E952,INV!A:A,INV!K:K)</f>
        <v>3</v>
      </c>
      <c r="M952" s="127">
        <f t="shared" si="1"/>
        <v>1</v>
      </c>
    </row>
    <row r="953">
      <c r="A953" s="195">
        <v>953.0</v>
      </c>
      <c r="B953" s="196" t="s">
        <v>5000</v>
      </c>
      <c r="C953" s="197" t="s">
        <v>5228</v>
      </c>
      <c r="D953" s="198" t="s">
        <v>5229</v>
      </c>
      <c r="E953" s="196" t="s">
        <v>5230</v>
      </c>
      <c r="F953" s="110"/>
      <c r="G953" s="199">
        <v>130.0</v>
      </c>
      <c r="H953" s="200"/>
      <c r="I953" s="200"/>
      <c r="L953" s="6" t="str">
        <f t="array" ref="L953">XLOOKUP(E953,INV!A:A,INV!K:K)</f>
        <v>#N/A</v>
      </c>
      <c r="M953" s="127" t="str">
        <f t="shared" si="1"/>
        <v>#N/A</v>
      </c>
    </row>
    <row r="954">
      <c r="A954" s="195">
        <v>954.0</v>
      </c>
      <c r="B954" s="196" t="s">
        <v>3563</v>
      </c>
      <c r="C954" s="197" t="s">
        <v>5231</v>
      </c>
      <c r="D954" s="198" t="s">
        <v>5232</v>
      </c>
      <c r="E954" s="196" t="s">
        <v>5231</v>
      </c>
      <c r="F954" s="110"/>
      <c r="G954" s="199">
        <v>3200.0</v>
      </c>
      <c r="H954" s="200"/>
      <c r="I954" s="200"/>
      <c r="L954" s="6" t="str">
        <f t="array" ref="L954">XLOOKUP(E954,INV!A:A,INV!K:K)</f>
        <v>#N/A</v>
      </c>
      <c r="M954" s="127" t="str">
        <f t="shared" si="1"/>
        <v>#N/A</v>
      </c>
    </row>
    <row r="955">
      <c r="A955" s="195">
        <v>955.0</v>
      </c>
      <c r="B955" s="196" t="s">
        <v>3286</v>
      </c>
      <c r="C955" s="197" t="s">
        <v>102</v>
      </c>
      <c r="D955" s="198" t="s">
        <v>5233</v>
      </c>
      <c r="E955" s="196" t="s">
        <v>102</v>
      </c>
      <c r="F955" s="110" t="s">
        <v>5234</v>
      </c>
      <c r="G955" s="199">
        <v>250.0</v>
      </c>
      <c r="H955" s="200"/>
      <c r="I955" s="200"/>
      <c r="L955" s="6">
        <f t="array" ref="L955">XLOOKUP(E955,INV!A:A,INV!K:K)</f>
        <v>10</v>
      </c>
      <c r="M955" s="127">
        <f t="shared" si="1"/>
        <v>1</v>
      </c>
    </row>
    <row r="956">
      <c r="A956" s="195">
        <v>956.0</v>
      </c>
      <c r="B956" s="196" t="s">
        <v>3286</v>
      </c>
      <c r="C956" s="197" t="s">
        <v>5235</v>
      </c>
      <c r="D956" s="198" t="s">
        <v>5236</v>
      </c>
      <c r="E956" s="196" t="s">
        <v>5235</v>
      </c>
      <c r="F956" s="110"/>
      <c r="G956" s="199">
        <v>250.0</v>
      </c>
      <c r="H956" s="200"/>
      <c r="I956" s="200"/>
      <c r="L956" s="6" t="str">
        <f t="array" ref="L956">XLOOKUP(E956,INV!A:A,INV!K:K)</f>
        <v>#N/A</v>
      </c>
      <c r="M956" s="127" t="str">
        <f t="shared" si="1"/>
        <v>#N/A</v>
      </c>
    </row>
    <row r="957">
      <c r="A957" s="195">
        <v>957.0</v>
      </c>
      <c r="B957" s="196" t="s">
        <v>3286</v>
      </c>
      <c r="C957" s="197" t="s">
        <v>5237</v>
      </c>
      <c r="D957" s="198" t="s">
        <v>5238</v>
      </c>
      <c r="E957" s="196" t="s">
        <v>5237</v>
      </c>
      <c r="F957" s="110"/>
      <c r="G957" s="199">
        <v>250.0</v>
      </c>
      <c r="H957" s="200"/>
      <c r="I957" s="200"/>
      <c r="L957" s="6" t="str">
        <f t="array" ref="L957">XLOOKUP(E957,INV!A:A,INV!K:K)</f>
        <v>#N/A</v>
      </c>
      <c r="M957" s="127" t="str">
        <f t="shared" si="1"/>
        <v>#N/A</v>
      </c>
    </row>
    <row r="958">
      <c r="A958" s="195">
        <v>958.0</v>
      </c>
      <c r="B958" s="196" t="s">
        <v>3286</v>
      </c>
      <c r="C958" s="197" t="s">
        <v>94</v>
      </c>
      <c r="D958" s="198" t="s">
        <v>93</v>
      </c>
      <c r="E958" s="196" t="s">
        <v>94</v>
      </c>
      <c r="F958" s="110" t="s">
        <v>5239</v>
      </c>
      <c r="G958" s="199">
        <v>250.0</v>
      </c>
      <c r="H958" s="200"/>
      <c r="I958" s="200"/>
      <c r="L958" s="6">
        <f t="array" ref="L958">XLOOKUP(E958,INV!A:A,INV!K:K)</f>
        <v>5</v>
      </c>
      <c r="M958" s="127">
        <f t="shared" si="1"/>
        <v>1</v>
      </c>
    </row>
    <row r="959">
      <c r="A959" s="195">
        <v>959.0</v>
      </c>
      <c r="B959" s="196" t="s">
        <v>3286</v>
      </c>
      <c r="C959" s="197" t="s">
        <v>5240</v>
      </c>
      <c r="D959" s="198" t="s">
        <v>5241</v>
      </c>
      <c r="E959" s="196" t="s">
        <v>5240</v>
      </c>
      <c r="F959" s="196"/>
      <c r="G959" s="199">
        <v>250.0</v>
      </c>
      <c r="H959" s="200"/>
      <c r="I959" s="200"/>
      <c r="L959" s="6" t="str">
        <f t="array" ref="L959">XLOOKUP(E959,INV!A:A,INV!K:K)</f>
        <v>#N/A</v>
      </c>
      <c r="M959" s="127" t="str">
        <f t="shared" si="1"/>
        <v>#N/A</v>
      </c>
    </row>
    <row r="960">
      <c r="A960" s="195">
        <v>960.0</v>
      </c>
      <c r="B960" s="196" t="s">
        <v>3550</v>
      </c>
      <c r="C960" s="197" t="s">
        <v>5242</v>
      </c>
      <c r="D960" s="198" t="s">
        <v>1333</v>
      </c>
      <c r="E960" s="196" t="s">
        <v>5242</v>
      </c>
      <c r="F960" s="196"/>
      <c r="G960" s="199">
        <v>350.0</v>
      </c>
      <c r="H960" s="200"/>
      <c r="I960" s="200"/>
      <c r="L960" s="6" t="str">
        <f t="array" ref="L960">XLOOKUP(E960,INV!A:A,INV!K:K)</f>
        <v>#N/A</v>
      </c>
      <c r="M960" s="127" t="str">
        <f t="shared" si="1"/>
        <v>#N/A</v>
      </c>
    </row>
    <row r="961">
      <c r="A961" s="195">
        <v>961.0</v>
      </c>
      <c r="B961" s="196" t="s">
        <v>5243</v>
      </c>
      <c r="C961" s="197" t="s">
        <v>5244</v>
      </c>
      <c r="D961" s="198" t="s">
        <v>5245</v>
      </c>
      <c r="E961" s="196" t="s">
        <v>5244</v>
      </c>
      <c r="F961" s="110"/>
      <c r="G961" s="199">
        <v>125.0</v>
      </c>
      <c r="H961" s="200"/>
      <c r="I961" s="200"/>
      <c r="L961" s="6" t="str">
        <f t="array" ref="L961">XLOOKUP(E961,INV!A:A,INV!K:K)</f>
        <v>#N/A</v>
      </c>
      <c r="M961" s="127" t="str">
        <f t="shared" si="1"/>
        <v>#N/A</v>
      </c>
    </row>
    <row r="962">
      <c r="A962" s="195">
        <v>962.0</v>
      </c>
      <c r="B962" s="196" t="s">
        <v>4851</v>
      </c>
      <c r="C962" s="197" t="s">
        <v>602</v>
      </c>
      <c r="D962" s="198" t="s">
        <v>5246</v>
      </c>
      <c r="E962" s="196" t="s">
        <v>602</v>
      </c>
      <c r="F962" s="196" t="s">
        <v>4854</v>
      </c>
      <c r="G962" s="199">
        <v>85.0</v>
      </c>
      <c r="H962" s="200"/>
      <c r="I962" s="200"/>
      <c r="L962" s="6">
        <f t="array" ref="L962">XLOOKUP(E962,INV!A:A,INV!K:K)</f>
        <v>6.5</v>
      </c>
      <c r="M962" s="127">
        <f t="shared" si="1"/>
        <v>1</v>
      </c>
    </row>
    <row r="963">
      <c r="A963" s="195">
        <v>963.0</v>
      </c>
      <c r="B963" s="196" t="s">
        <v>4937</v>
      </c>
      <c r="C963" s="197" t="s">
        <v>604</v>
      </c>
      <c r="D963" s="198" t="s">
        <v>5247</v>
      </c>
      <c r="E963" s="196" t="s">
        <v>604</v>
      </c>
      <c r="F963" s="110" t="s">
        <v>5248</v>
      </c>
      <c r="G963" s="199">
        <v>240.0</v>
      </c>
      <c r="H963" s="200"/>
      <c r="I963" s="200"/>
      <c r="L963" s="6">
        <f t="array" ref="L963">XLOOKUP(E963,INV!A:A,INV!K:K)</f>
        <v>11</v>
      </c>
      <c r="M963" s="127">
        <f t="shared" si="1"/>
        <v>1</v>
      </c>
    </row>
    <row r="964">
      <c r="A964" s="195">
        <v>964.0</v>
      </c>
      <c r="B964" s="196" t="s">
        <v>4964</v>
      </c>
      <c r="C964" s="197" t="s">
        <v>593</v>
      </c>
      <c r="D964" s="198" t="s">
        <v>5249</v>
      </c>
      <c r="E964" s="196" t="s">
        <v>593</v>
      </c>
      <c r="F964" s="110" t="s">
        <v>4970</v>
      </c>
      <c r="G964" s="199">
        <v>90.0</v>
      </c>
      <c r="H964" s="200"/>
      <c r="I964" s="200"/>
      <c r="L964" s="6">
        <f t="array" ref="L964">XLOOKUP(E964,INV!A:A,INV!K:K)</f>
        <v>6.5</v>
      </c>
      <c r="M964" s="127">
        <f t="shared" si="1"/>
        <v>1</v>
      </c>
    </row>
    <row r="965">
      <c r="A965" s="195">
        <v>965.0</v>
      </c>
      <c r="B965" s="196" t="s">
        <v>4930</v>
      </c>
      <c r="C965" s="197" t="s">
        <v>1319</v>
      </c>
      <c r="D965" s="198" t="s">
        <v>5250</v>
      </c>
      <c r="E965" s="196" t="s">
        <v>1319</v>
      </c>
      <c r="F965" s="110" t="s">
        <v>4933</v>
      </c>
      <c r="G965" s="199">
        <v>110.0</v>
      </c>
      <c r="H965" s="200"/>
      <c r="I965" s="200"/>
      <c r="L965" s="6">
        <f t="array" ref="L965">XLOOKUP(E965,INV!A:A,INV!K:K)</f>
        <v>9</v>
      </c>
      <c r="M965" s="127">
        <f t="shared" si="1"/>
        <v>1</v>
      </c>
    </row>
    <row r="966">
      <c r="A966" s="195">
        <v>966.0</v>
      </c>
      <c r="B966" s="196" t="s">
        <v>5251</v>
      </c>
      <c r="C966" s="197" t="s">
        <v>5252</v>
      </c>
      <c r="D966" s="198" t="s">
        <v>5253</v>
      </c>
      <c r="E966" s="196" t="s">
        <v>5252</v>
      </c>
      <c r="F966" s="110"/>
      <c r="G966" s="199">
        <v>1640.0</v>
      </c>
      <c r="H966" s="200"/>
      <c r="I966" s="200"/>
      <c r="L966" s="6" t="str">
        <f t="array" ref="L966">XLOOKUP(E966,INV!A:A,INV!K:K)</f>
        <v>#N/A</v>
      </c>
      <c r="M966" s="127" t="str">
        <f t="shared" si="1"/>
        <v>#N/A</v>
      </c>
    </row>
    <row r="967">
      <c r="A967" s="195">
        <v>967.0</v>
      </c>
      <c r="B967" s="196" t="s">
        <v>5251</v>
      </c>
      <c r="C967" s="201" t="s">
        <v>5254</v>
      </c>
      <c r="D967" s="198" t="s">
        <v>5253</v>
      </c>
      <c r="E967" s="196" t="s">
        <v>5254</v>
      </c>
      <c r="F967" s="110"/>
      <c r="G967" s="199">
        <v>1640.0</v>
      </c>
      <c r="H967" s="200"/>
      <c r="I967" s="200"/>
      <c r="L967" s="6" t="str">
        <f t="array" ref="L967">XLOOKUP(E967,INV!A:A,INV!K:K)</f>
        <v>#N/A</v>
      </c>
      <c r="M967" s="127" t="str">
        <f t="shared" si="1"/>
        <v>#N/A</v>
      </c>
    </row>
    <row r="968">
      <c r="A968" s="195">
        <v>968.0</v>
      </c>
      <c r="B968" s="196" t="s">
        <v>5251</v>
      </c>
      <c r="C968" s="197" t="s">
        <v>5255</v>
      </c>
      <c r="D968" s="198" t="s">
        <v>5253</v>
      </c>
      <c r="E968" s="196" t="s">
        <v>5255</v>
      </c>
      <c r="F968" s="110"/>
      <c r="G968" s="199">
        <v>1640.0</v>
      </c>
      <c r="H968" s="200"/>
      <c r="I968" s="200"/>
      <c r="L968" s="6" t="str">
        <f t="array" ref="L968">XLOOKUP(E968,INV!A:A,INV!K:K)</f>
        <v>#N/A</v>
      </c>
      <c r="M968" s="127" t="str">
        <f t="shared" si="1"/>
        <v>#N/A</v>
      </c>
    </row>
    <row r="969">
      <c r="A969" s="195">
        <v>969.0</v>
      </c>
      <c r="B969" s="196" t="s">
        <v>5251</v>
      </c>
      <c r="C969" s="197" t="s">
        <v>5256</v>
      </c>
      <c r="D969" s="198" t="s">
        <v>5253</v>
      </c>
      <c r="E969" s="196" t="s">
        <v>5256</v>
      </c>
      <c r="F969" s="196"/>
      <c r="G969" s="199">
        <v>1640.0</v>
      </c>
      <c r="H969" s="200"/>
      <c r="I969" s="200"/>
      <c r="L969" s="6" t="str">
        <f t="array" ref="L969">XLOOKUP(E969,INV!A:A,INV!K:K)</f>
        <v>#N/A</v>
      </c>
      <c r="M969" s="127" t="str">
        <f t="shared" si="1"/>
        <v>#N/A</v>
      </c>
    </row>
    <row r="970">
      <c r="A970" s="195">
        <v>970.0</v>
      </c>
      <c r="B970" s="196" t="s">
        <v>5251</v>
      </c>
      <c r="C970" s="197" t="s">
        <v>5257</v>
      </c>
      <c r="D970" s="198" t="s">
        <v>5253</v>
      </c>
      <c r="E970" s="196" t="s">
        <v>5257</v>
      </c>
      <c r="F970" s="110"/>
      <c r="G970" s="199">
        <v>1640.0</v>
      </c>
      <c r="H970" s="200"/>
      <c r="I970" s="200"/>
      <c r="L970" s="6" t="str">
        <f t="array" ref="L970">XLOOKUP(E970,INV!A:A,INV!K:K)</f>
        <v>#N/A</v>
      </c>
      <c r="M970" s="127" t="str">
        <f t="shared" si="1"/>
        <v>#N/A</v>
      </c>
    </row>
    <row r="971">
      <c r="A971" s="195">
        <v>971.0</v>
      </c>
      <c r="B971" s="196" t="s">
        <v>4304</v>
      </c>
      <c r="C971" s="197" t="s">
        <v>5258</v>
      </c>
      <c r="D971" s="198" t="s">
        <v>5259</v>
      </c>
      <c r="E971" s="196" t="s">
        <v>5258</v>
      </c>
      <c r="F971" s="110"/>
      <c r="G971" s="199">
        <v>2110.0</v>
      </c>
      <c r="H971" s="200"/>
      <c r="I971" s="200"/>
      <c r="L971" s="6" t="str">
        <f t="array" ref="L971">XLOOKUP(E971,INV!A:A,INV!K:K)</f>
        <v>#N/A</v>
      </c>
      <c r="M971" s="127" t="str">
        <f t="shared" si="1"/>
        <v>#N/A</v>
      </c>
    </row>
    <row r="972">
      <c r="A972" s="195">
        <v>972.0</v>
      </c>
      <c r="B972" s="196" t="s">
        <v>4304</v>
      </c>
      <c r="C972" s="197" t="s">
        <v>5260</v>
      </c>
      <c r="D972" s="198" t="s">
        <v>5259</v>
      </c>
      <c r="E972" s="196" t="s">
        <v>5260</v>
      </c>
      <c r="F972" s="110"/>
      <c r="G972" s="199">
        <v>2110.0</v>
      </c>
      <c r="H972" s="200"/>
      <c r="I972" s="200"/>
      <c r="L972" s="6" t="str">
        <f t="array" ref="L972">XLOOKUP(E972,INV!A:A,INV!K:K)</f>
        <v>#N/A</v>
      </c>
      <c r="M972" s="127" t="str">
        <f t="shared" si="1"/>
        <v>#N/A</v>
      </c>
    </row>
    <row r="973">
      <c r="A973" s="195">
        <v>973.0</v>
      </c>
      <c r="B973" s="196" t="s">
        <v>4304</v>
      </c>
      <c r="C973" s="197" t="s">
        <v>5261</v>
      </c>
      <c r="D973" s="198" t="s">
        <v>5259</v>
      </c>
      <c r="E973" s="196" t="s">
        <v>5261</v>
      </c>
      <c r="F973" s="110"/>
      <c r="G973" s="199">
        <v>2110.0</v>
      </c>
      <c r="H973" s="200"/>
      <c r="I973" s="200"/>
      <c r="L973" s="6" t="str">
        <f t="array" ref="L973">XLOOKUP(E973,INV!A:A,INV!K:K)</f>
        <v>#N/A</v>
      </c>
      <c r="M973" s="127" t="str">
        <f t="shared" si="1"/>
        <v>#N/A</v>
      </c>
    </row>
    <row r="974">
      <c r="A974" s="195">
        <v>974.0</v>
      </c>
      <c r="B974" s="196" t="s">
        <v>4304</v>
      </c>
      <c r="C974" s="197" t="s">
        <v>5262</v>
      </c>
      <c r="D974" s="198" t="s">
        <v>5259</v>
      </c>
      <c r="E974" s="196" t="s">
        <v>5262</v>
      </c>
      <c r="F974" s="196"/>
      <c r="G974" s="199">
        <v>2110.0</v>
      </c>
      <c r="H974" s="200"/>
      <c r="I974" s="200"/>
      <c r="L974" s="6" t="str">
        <f t="array" ref="L974">XLOOKUP(E974,INV!A:A,INV!K:K)</f>
        <v>#N/A</v>
      </c>
      <c r="M974" s="127" t="str">
        <f t="shared" si="1"/>
        <v>#N/A</v>
      </c>
    </row>
    <row r="975">
      <c r="A975" s="195">
        <v>975.0</v>
      </c>
      <c r="B975" s="196" t="s">
        <v>5263</v>
      </c>
      <c r="C975" s="197" t="s">
        <v>5264</v>
      </c>
      <c r="D975" s="198" t="s">
        <v>5265</v>
      </c>
      <c r="E975" s="196" t="s">
        <v>5264</v>
      </c>
      <c r="F975" s="110"/>
      <c r="G975" s="199">
        <v>610.0</v>
      </c>
      <c r="H975" s="200"/>
      <c r="I975" s="200"/>
      <c r="L975" s="6" t="str">
        <f t="array" ref="L975">XLOOKUP(E975,INV!A:A,INV!K:K)</f>
        <v>#N/A</v>
      </c>
      <c r="M975" s="127" t="str">
        <f t="shared" si="1"/>
        <v>#N/A</v>
      </c>
    </row>
    <row r="976">
      <c r="A976" s="195">
        <v>976.0</v>
      </c>
      <c r="B976" s="196" t="s">
        <v>4077</v>
      </c>
      <c r="C976" s="197" t="s">
        <v>5266</v>
      </c>
      <c r="D976" s="198" t="s">
        <v>5267</v>
      </c>
      <c r="E976" s="196" t="s">
        <v>5266</v>
      </c>
      <c r="F976" s="196"/>
      <c r="G976" s="199">
        <v>800.0</v>
      </c>
      <c r="H976" s="200"/>
      <c r="I976" s="200"/>
      <c r="L976" s="6" t="str">
        <f t="array" ref="L976">XLOOKUP(E976,INV!A:A,INV!K:K)</f>
        <v>#N/A</v>
      </c>
      <c r="M976" s="127" t="str">
        <f t="shared" si="1"/>
        <v>#N/A</v>
      </c>
    </row>
    <row r="977">
      <c r="A977" s="195">
        <v>977.0</v>
      </c>
      <c r="B977" s="196" t="s">
        <v>4077</v>
      </c>
      <c r="C977" s="197" t="s">
        <v>5268</v>
      </c>
      <c r="D977" s="198" t="s">
        <v>5267</v>
      </c>
      <c r="E977" s="196" t="s">
        <v>5268</v>
      </c>
      <c r="F977" s="196"/>
      <c r="G977" s="199">
        <v>800.0</v>
      </c>
      <c r="H977" s="200"/>
      <c r="I977" s="200"/>
      <c r="L977" s="6" t="str">
        <f t="array" ref="L977">XLOOKUP(E977,INV!A:A,INV!K:K)</f>
        <v>#N/A</v>
      </c>
      <c r="M977" s="127" t="str">
        <f t="shared" si="1"/>
        <v>#N/A</v>
      </c>
    </row>
    <row r="978">
      <c r="A978" s="195">
        <v>978.0</v>
      </c>
      <c r="B978" s="196" t="s">
        <v>4077</v>
      </c>
      <c r="C978" s="197" t="s">
        <v>5269</v>
      </c>
      <c r="D978" s="198" t="s">
        <v>5267</v>
      </c>
      <c r="E978" s="196" t="s">
        <v>5269</v>
      </c>
      <c r="F978" s="110"/>
      <c r="G978" s="199">
        <v>800.0</v>
      </c>
      <c r="H978" s="200"/>
      <c r="I978" s="200"/>
      <c r="L978" s="6" t="str">
        <f t="array" ref="L978">XLOOKUP(E978,INV!A:A,INV!K:K)</f>
        <v>#N/A</v>
      </c>
      <c r="M978" s="127" t="str">
        <f t="shared" si="1"/>
        <v>#N/A</v>
      </c>
    </row>
    <row r="979">
      <c r="A979" s="195">
        <v>979.0</v>
      </c>
      <c r="B979" s="196" t="s">
        <v>4077</v>
      </c>
      <c r="C979" s="197" t="s">
        <v>5270</v>
      </c>
      <c r="D979" s="198" t="s">
        <v>5267</v>
      </c>
      <c r="E979" s="196" t="s">
        <v>5270</v>
      </c>
      <c r="F979" s="110"/>
      <c r="G979" s="199">
        <v>800.0</v>
      </c>
      <c r="H979" s="200"/>
      <c r="I979" s="200"/>
      <c r="L979" s="6" t="str">
        <f t="array" ref="L979">XLOOKUP(E979,INV!A:A,INV!K:K)</f>
        <v>#N/A</v>
      </c>
      <c r="M979" s="127" t="str">
        <f t="shared" si="1"/>
        <v>#N/A</v>
      </c>
    </row>
    <row r="980">
      <c r="A980" s="195">
        <v>980.0</v>
      </c>
      <c r="B980" s="196" t="s">
        <v>4077</v>
      </c>
      <c r="C980" s="197" t="s">
        <v>5271</v>
      </c>
      <c r="D980" s="198" t="s">
        <v>5267</v>
      </c>
      <c r="E980" s="196" t="s">
        <v>5271</v>
      </c>
      <c r="F980" s="110"/>
      <c r="G980" s="199">
        <v>800.0</v>
      </c>
      <c r="H980" s="200"/>
      <c r="I980" s="200"/>
      <c r="L980" s="6" t="str">
        <f t="array" ref="L980">XLOOKUP(E980,INV!A:A,INV!K:K)</f>
        <v>#N/A</v>
      </c>
      <c r="M980" s="127" t="str">
        <f t="shared" si="1"/>
        <v>#N/A</v>
      </c>
    </row>
    <row r="981">
      <c r="A981" s="195">
        <v>981.0</v>
      </c>
      <c r="B981" s="196" t="s">
        <v>4077</v>
      </c>
      <c r="C981" s="197" t="s">
        <v>5272</v>
      </c>
      <c r="D981" s="198" t="s">
        <v>5273</v>
      </c>
      <c r="E981" s="196" t="s">
        <v>5272</v>
      </c>
      <c r="F981" s="196"/>
      <c r="G981" s="199">
        <v>950.0</v>
      </c>
      <c r="H981" s="200"/>
      <c r="I981" s="200"/>
      <c r="L981" s="6" t="str">
        <f t="array" ref="L981">XLOOKUP(E981,INV!A:A,INV!K:K)</f>
        <v>#N/A</v>
      </c>
      <c r="M981" s="127" t="str">
        <f t="shared" si="1"/>
        <v>#N/A</v>
      </c>
    </row>
    <row r="982">
      <c r="A982" s="195">
        <v>982.0</v>
      </c>
      <c r="B982" s="196" t="s">
        <v>4077</v>
      </c>
      <c r="C982" s="197" t="s">
        <v>5274</v>
      </c>
      <c r="D982" s="198" t="s">
        <v>5273</v>
      </c>
      <c r="E982" s="196" t="s">
        <v>5274</v>
      </c>
      <c r="F982" s="196"/>
      <c r="G982" s="199">
        <v>950.0</v>
      </c>
      <c r="H982" s="200"/>
      <c r="I982" s="200"/>
      <c r="L982" s="6" t="str">
        <f t="array" ref="L982">XLOOKUP(E982,INV!A:A,INV!K:K)</f>
        <v>#N/A</v>
      </c>
      <c r="M982" s="127" t="str">
        <f t="shared" si="1"/>
        <v>#N/A</v>
      </c>
    </row>
    <row r="983">
      <c r="A983" s="195">
        <v>983.0</v>
      </c>
      <c r="B983" s="196" t="s">
        <v>4077</v>
      </c>
      <c r="C983" s="197" t="s">
        <v>5275</v>
      </c>
      <c r="D983" s="198" t="s">
        <v>5273</v>
      </c>
      <c r="E983" s="196" t="s">
        <v>5275</v>
      </c>
      <c r="F983" s="196"/>
      <c r="G983" s="199">
        <v>950.0</v>
      </c>
      <c r="H983" s="200"/>
      <c r="I983" s="200"/>
      <c r="L983" s="6" t="str">
        <f t="array" ref="L983">XLOOKUP(E983,INV!A:A,INV!K:K)</f>
        <v>#N/A</v>
      </c>
      <c r="M983" s="127" t="str">
        <f t="shared" si="1"/>
        <v>#N/A</v>
      </c>
    </row>
    <row r="984">
      <c r="A984" s="195">
        <v>984.0</v>
      </c>
      <c r="B984" s="196" t="s">
        <v>4077</v>
      </c>
      <c r="C984" s="197" t="s">
        <v>5276</v>
      </c>
      <c r="D984" s="198" t="s">
        <v>5273</v>
      </c>
      <c r="E984" s="196" t="s">
        <v>5276</v>
      </c>
      <c r="F984" s="110"/>
      <c r="G984" s="199">
        <v>950.0</v>
      </c>
      <c r="H984" s="200"/>
      <c r="I984" s="200"/>
      <c r="L984" s="6" t="str">
        <f t="array" ref="L984">XLOOKUP(E984,INV!A:A,INV!K:K)</f>
        <v>#N/A</v>
      </c>
      <c r="M984" s="127" t="str">
        <f t="shared" si="1"/>
        <v>#N/A</v>
      </c>
    </row>
    <row r="985">
      <c r="A985" s="195">
        <v>985.0</v>
      </c>
      <c r="B985" s="196" t="s">
        <v>4077</v>
      </c>
      <c r="C985" s="197" t="s">
        <v>5277</v>
      </c>
      <c r="D985" s="198" t="s">
        <v>5273</v>
      </c>
      <c r="E985" s="196" t="s">
        <v>5277</v>
      </c>
      <c r="F985" s="110"/>
      <c r="G985" s="199">
        <v>950.0</v>
      </c>
      <c r="H985" s="200"/>
      <c r="I985" s="200"/>
      <c r="L985" s="6" t="str">
        <f t="array" ref="L985">XLOOKUP(E985,INV!A:A,INV!K:K)</f>
        <v>#N/A</v>
      </c>
      <c r="M985" s="127" t="str">
        <f t="shared" si="1"/>
        <v>#N/A</v>
      </c>
    </row>
    <row r="986">
      <c r="A986" s="195">
        <v>986.0</v>
      </c>
      <c r="B986" s="196" t="s">
        <v>4077</v>
      </c>
      <c r="C986" s="197" t="s">
        <v>5278</v>
      </c>
      <c r="D986" s="198" t="s">
        <v>5279</v>
      </c>
      <c r="E986" s="196" t="s">
        <v>5278</v>
      </c>
      <c r="F986" s="196"/>
      <c r="G986" s="199">
        <v>950.0</v>
      </c>
      <c r="H986" s="200"/>
      <c r="I986" s="200"/>
      <c r="L986" s="6" t="str">
        <f t="array" ref="L986">XLOOKUP(E986,INV!A:A,INV!K:K)</f>
        <v>#N/A</v>
      </c>
      <c r="M986" s="127" t="str">
        <f t="shared" si="1"/>
        <v>#N/A</v>
      </c>
    </row>
    <row r="987">
      <c r="A987" s="195">
        <v>987.0</v>
      </c>
      <c r="B987" s="196" t="s">
        <v>4077</v>
      </c>
      <c r="C987" s="197" t="s">
        <v>5280</v>
      </c>
      <c r="D987" s="198" t="s">
        <v>5279</v>
      </c>
      <c r="E987" s="196" t="s">
        <v>5280</v>
      </c>
      <c r="F987" s="196"/>
      <c r="G987" s="199">
        <v>950.0</v>
      </c>
      <c r="H987" s="200"/>
      <c r="I987" s="200"/>
      <c r="L987" s="6" t="str">
        <f t="array" ref="L987">XLOOKUP(E987,INV!A:A,INV!K:K)</f>
        <v>#N/A</v>
      </c>
      <c r="M987" s="127" t="str">
        <f t="shared" si="1"/>
        <v>#N/A</v>
      </c>
    </row>
    <row r="988">
      <c r="A988" s="195">
        <v>988.0</v>
      </c>
      <c r="B988" s="196" t="s">
        <v>4077</v>
      </c>
      <c r="C988" s="197" t="s">
        <v>5281</v>
      </c>
      <c r="D988" s="198" t="s">
        <v>5279</v>
      </c>
      <c r="E988" s="196" t="s">
        <v>5281</v>
      </c>
      <c r="F988" s="196"/>
      <c r="G988" s="199">
        <v>950.0</v>
      </c>
      <c r="H988" s="200"/>
      <c r="I988" s="200"/>
      <c r="L988" s="6" t="str">
        <f t="array" ref="L988">XLOOKUP(E988,INV!A:A,INV!K:K)</f>
        <v>#N/A</v>
      </c>
      <c r="M988" s="127" t="str">
        <f t="shared" si="1"/>
        <v>#N/A</v>
      </c>
    </row>
    <row r="989">
      <c r="A989" s="195">
        <v>989.0</v>
      </c>
      <c r="B989" s="196" t="s">
        <v>4077</v>
      </c>
      <c r="C989" s="197" t="s">
        <v>5282</v>
      </c>
      <c r="D989" s="198" t="s">
        <v>5279</v>
      </c>
      <c r="E989" s="196" t="s">
        <v>5282</v>
      </c>
      <c r="F989" s="196"/>
      <c r="G989" s="199">
        <v>950.0</v>
      </c>
      <c r="H989" s="200"/>
      <c r="I989" s="200"/>
      <c r="L989" s="6" t="str">
        <f t="array" ref="L989">XLOOKUP(E989,INV!A:A,INV!K:K)</f>
        <v>#N/A</v>
      </c>
      <c r="M989" s="127" t="str">
        <f t="shared" si="1"/>
        <v>#N/A</v>
      </c>
    </row>
    <row r="990">
      <c r="A990" s="195">
        <v>990.0</v>
      </c>
      <c r="B990" s="196" t="s">
        <v>4077</v>
      </c>
      <c r="C990" s="197" t="s">
        <v>5283</v>
      </c>
      <c r="D990" s="198" t="s">
        <v>5279</v>
      </c>
      <c r="E990" s="196" t="s">
        <v>5283</v>
      </c>
      <c r="F990" s="196"/>
      <c r="G990" s="199">
        <v>950.0</v>
      </c>
      <c r="H990" s="200"/>
      <c r="I990" s="200"/>
      <c r="L990" s="6" t="str">
        <f t="array" ref="L990">XLOOKUP(E990,INV!A:A,INV!K:K)</f>
        <v>#N/A</v>
      </c>
      <c r="M990" s="127" t="str">
        <f t="shared" si="1"/>
        <v>#N/A</v>
      </c>
    </row>
    <row r="991">
      <c r="A991" s="195">
        <v>991.0</v>
      </c>
      <c r="B991" s="196" t="s">
        <v>4077</v>
      </c>
      <c r="C991" s="197" t="s">
        <v>5284</v>
      </c>
      <c r="D991" s="198" t="s">
        <v>5285</v>
      </c>
      <c r="E991" s="196" t="s">
        <v>5284</v>
      </c>
      <c r="F991" s="196"/>
      <c r="G991" s="199">
        <v>950.0</v>
      </c>
      <c r="H991" s="200"/>
      <c r="I991" s="200"/>
      <c r="L991" s="6" t="str">
        <f t="array" ref="L991">XLOOKUP(E991,INV!A:A,INV!K:K)</f>
        <v>#N/A</v>
      </c>
      <c r="M991" s="127" t="str">
        <f t="shared" si="1"/>
        <v>#N/A</v>
      </c>
    </row>
    <row r="992">
      <c r="A992" s="195">
        <v>992.0</v>
      </c>
      <c r="B992" s="196" t="s">
        <v>4077</v>
      </c>
      <c r="C992" s="197" t="s">
        <v>5286</v>
      </c>
      <c r="D992" s="198" t="s">
        <v>5285</v>
      </c>
      <c r="E992" s="196" t="s">
        <v>5286</v>
      </c>
      <c r="F992" s="196"/>
      <c r="G992" s="199">
        <v>950.0</v>
      </c>
      <c r="H992" s="200"/>
      <c r="I992" s="200"/>
      <c r="L992" s="6" t="str">
        <f t="array" ref="L992">XLOOKUP(E992,INV!A:A,INV!K:K)</f>
        <v>#N/A</v>
      </c>
      <c r="M992" s="127" t="str">
        <f t="shared" si="1"/>
        <v>#N/A</v>
      </c>
    </row>
    <row r="993">
      <c r="A993" s="195">
        <v>993.0</v>
      </c>
      <c r="B993" s="196" t="s">
        <v>4077</v>
      </c>
      <c r="C993" s="197" t="s">
        <v>5287</v>
      </c>
      <c r="D993" s="198" t="s">
        <v>5285</v>
      </c>
      <c r="E993" s="196" t="s">
        <v>5287</v>
      </c>
      <c r="F993" s="196"/>
      <c r="G993" s="199">
        <v>950.0</v>
      </c>
      <c r="H993" s="200"/>
      <c r="I993" s="200"/>
      <c r="L993" s="6" t="str">
        <f t="array" ref="L993">XLOOKUP(E993,INV!A:A,INV!K:K)</f>
        <v>#N/A</v>
      </c>
      <c r="M993" s="127" t="str">
        <f t="shared" si="1"/>
        <v>#N/A</v>
      </c>
    </row>
    <row r="994">
      <c r="A994" s="195">
        <v>994.0</v>
      </c>
      <c r="B994" s="196" t="s">
        <v>4077</v>
      </c>
      <c r="C994" s="197" t="s">
        <v>5288</v>
      </c>
      <c r="D994" s="198" t="s">
        <v>5285</v>
      </c>
      <c r="E994" s="196" t="s">
        <v>5288</v>
      </c>
      <c r="F994" s="196"/>
      <c r="G994" s="199">
        <v>950.0</v>
      </c>
      <c r="H994" s="200"/>
      <c r="I994" s="200"/>
      <c r="L994" s="6" t="str">
        <f t="array" ref="L994">XLOOKUP(E994,INV!A:A,INV!K:K)</f>
        <v>#N/A</v>
      </c>
      <c r="M994" s="127" t="str">
        <f t="shared" si="1"/>
        <v>#N/A</v>
      </c>
    </row>
    <row r="995">
      <c r="A995" s="195">
        <v>995.0</v>
      </c>
      <c r="B995" s="196" t="s">
        <v>4077</v>
      </c>
      <c r="C995" s="197" t="s">
        <v>5289</v>
      </c>
      <c r="D995" s="198" t="s">
        <v>5285</v>
      </c>
      <c r="E995" s="196" t="s">
        <v>5289</v>
      </c>
      <c r="F995" s="196"/>
      <c r="G995" s="199">
        <v>950.0</v>
      </c>
      <c r="H995" s="200"/>
      <c r="I995" s="200"/>
      <c r="L995" s="6" t="str">
        <f t="array" ref="L995">XLOOKUP(E995,INV!A:A,INV!K:K)</f>
        <v>#N/A</v>
      </c>
      <c r="M995" s="127" t="str">
        <f t="shared" si="1"/>
        <v>#N/A</v>
      </c>
    </row>
    <row r="996">
      <c r="A996" s="195">
        <v>996.0</v>
      </c>
      <c r="B996" s="196" t="s">
        <v>4077</v>
      </c>
      <c r="C996" s="197" t="s">
        <v>5290</v>
      </c>
      <c r="D996" s="198" t="s">
        <v>5291</v>
      </c>
      <c r="E996" s="196" t="s">
        <v>5290</v>
      </c>
      <c r="F996" s="196"/>
      <c r="G996" s="199">
        <v>850.0</v>
      </c>
      <c r="H996" s="200"/>
      <c r="I996" s="200"/>
      <c r="L996" s="6" t="str">
        <f t="array" ref="L996">XLOOKUP(E996,INV!A:A,INV!K:K)</f>
        <v>#N/A</v>
      </c>
      <c r="M996" s="127" t="str">
        <f t="shared" si="1"/>
        <v>#N/A</v>
      </c>
    </row>
    <row r="997">
      <c r="A997" s="195">
        <v>997.0</v>
      </c>
      <c r="B997" s="196" t="s">
        <v>4077</v>
      </c>
      <c r="C997" s="197" t="s">
        <v>5292</v>
      </c>
      <c r="D997" s="198" t="s">
        <v>5291</v>
      </c>
      <c r="E997" s="196" t="s">
        <v>5292</v>
      </c>
      <c r="F997" s="196"/>
      <c r="G997" s="199">
        <v>850.0</v>
      </c>
      <c r="H997" s="200"/>
      <c r="I997" s="200"/>
      <c r="L997" s="6" t="str">
        <f t="array" ref="L997">XLOOKUP(E997,INV!A:A,INV!K:K)</f>
        <v>#N/A</v>
      </c>
      <c r="M997" s="127" t="str">
        <f t="shared" si="1"/>
        <v>#N/A</v>
      </c>
    </row>
    <row r="998">
      <c r="A998" s="195">
        <v>998.0</v>
      </c>
      <c r="B998" s="196" t="s">
        <v>4077</v>
      </c>
      <c r="C998" s="197" t="s">
        <v>5293</v>
      </c>
      <c r="D998" s="198" t="s">
        <v>5291</v>
      </c>
      <c r="E998" s="196" t="s">
        <v>5293</v>
      </c>
      <c r="F998" s="110"/>
      <c r="G998" s="199">
        <v>850.0</v>
      </c>
      <c r="H998" s="200"/>
      <c r="I998" s="200"/>
      <c r="L998" s="6" t="str">
        <f t="array" ref="L998">XLOOKUP(E998,INV!A:A,INV!K:K)</f>
        <v>#N/A</v>
      </c>
      <c r="M998" s="127" t="str">
        <f t="shared" si="1"/>
        <v>#N/A</v>
      </c>
    </row>
    <row r="999">
      <c r="A999" s="195">
        <v>999.0</v>
      </c>
      <c r="B999" s="196" t="s">
        <v>4077</v>
      </c>
      <c r="C999" s="197" t="s">
        <v>5294</v>
      </c>
      <c r="D999" s="198" t="s">
        <v>5291</v>
      </c>
      <c r="E999" s="196" t="s">
        <v>5294</v>
      </c>
      <c r="F999" s="196"/>
      <c r="G999" s="199">
        <v>850.0</v>
      </c>
      <c r="H999" s="200"/>
      <c r="I999" s="200"/>
      <c r="L999" s="6" t="str">
        <f t="array" ref="L999">XLOOKUP(E999,INV!A:A,INV!K:K)</f>
        <v>#N/A</v>
      </c>
      <c r="M999" s="127" t="str">
        <f t="shared" si="1"/>
        <v>#N/A</v>
      </c>
    </row>
    <row r="1000">
      <c r="A1000" s="195">
        <v>1000.0</v>
      </c>
      <c r="B1000" s="196" t="s">
        <v>4077</v>
      </c>
      <c r="C1000" s="197" t="s">
        <v>5295</v>
      </c>
      <c r="D1000" s="198" t="s">
        <v>5291</v>
      </c>
      <c r="E1000" s="196" t="s">
        <v>5295</v>
      </c>
      <c r="F1000" s="196"/>
      <c r="G1000" s="199">
        <v>850.0</v>
      </c>
      <c r="H1000" s="200"/>
      <c r="I1000" s="200"/>
      <c r="L1000" s="6" t="str">
        <f t="array" ref="L1000">XLOOKUP(E1000,INV!A:A,INV!K:K)</f>
        <v>#N/A</v>
      </c>
      <c r="M1000" s="127" t="str">
        <f t="shared" si="1"/>
        <v>#N/A</v>
      </c>
    </row>
    <row r="1001">
      <c r="A1001" s="195">
        <v>1001.0</v>
      </c>
      <c r="B1001" s="196" t="s">
        <v>4077</v>
      </c>
      <c r="C1001" s="197" t="s">
        <v>5296</v>
      </c>
      <c r="D1001" s="198" t="s">
        <v>5297</v>
      </c>
      <c r="E1001" s="196" t="s">
        <v>5296</v>
      </c>
      <c r="F1001" s="110"/>
      <c r="G1001" s="199">
        <v>850.0</v>
      </c>
      <c r="H1001" s="200"/>
      <c r="I1001" s="200"/>
      <c r="L1001" s="6" t="str">
        <f t="array" ref="L1001">XLOOKUP(E1001,INV!A:A,INV!K:K)</f>
        <v>#N/A</v>
      </c>
      <c r="M1001" s="127" t="str">
        <f t="shared" si="1"/>
        <v>#N/A</v>
      </c>
    </row>
    <row r="1002">
      <c r="A1002" s="195">
        <v>1002.0</v>
      </c>
      <c r="B1002" s="196" t="s">
        <v>4077</v>
      </c>
      <c r="C1002" s="197" t="s">
        <v>5298</v>
      </c>
      <c r="D1002" s="198" t="s">
        <v>5297</v>
      </c>
      <c r="E1002" s="196" t="s">
        <v>5298</v>
      </c>
      <c r="F1002" s="196"/>
      <c r="G1002" s="199">
        <v>850.0</v>
      </c>
      <c r="H1002" s="200"/>
      <c r="I1002" s="200"/>
      <c r="L1002" s="6" t="str">
        <f t="array" ref="L1002">XLOOKUP(E1002,INV!A:A,INV!K:K)</f>
        <v>#N/A</v>
      </c>
      <c r="M1002" s="127" t="str">
        <f t="shared" si="1"/>
        <v>#N/A</v>
      </c>
    </row>
    <row r="1003">
      <c r="A1003" s="195">
        <v>1003.0</v>
      </c>
      <c r="B1003" s="196" t="s">
        <v>4077</v>
      </c>
      <c r="C1003" s="197" t="s">
        <v>5299</v>
      </c>
      <c r="D1003" s="198" t="s">
        <v>5297</v>
      </c>
      <c r="E1003" s="196" t="s">
        <v>5299</v>
      </c>
      <c r="F1003" s="196"/>
      <c r="G1003" s="199">
        <v>850.0</v>
      </c>
      <c r="H1003" s="200"/>
      <c r="I1003" s="200"/>
      <c r="L1003" s="6" t="str">
        <f t="array" ref="L1003">XLOOKUP(E1003,INV!A:A,INV!K:K)</f>
        <v>#N/A</v>
      </c>
      <c r="M1003" s="127" t="str">
        <f t="shared" si="1"/>
        <v>#N/A</v>
      </c>
    </row>
    <row r="1004">
      <c r="A1004" s="195">
        <v>1004.0</v>
      </c>
      <c r="B1004" s="196" t="s">
        <v>4077</v>
      </c>
      <c r="C1004" s="197" t="s">
        <v>5300</v>
      </c>
      <c r="D1004" s="198" t="s">
        <v>5297</v>
      </c>
      <c r="E1004" s="196" t="s">
        <v>5300</v>
      </c>
      <c r="F1004" s="196"/>
      <c r="G1004" s="199">
        <v>850.0</v>
      </c>
      <c r="H1004" s="200"/>
      <c r="I1004" s="200"/>
      <c r="L1004" s="6" t="str">
        <f t="array" ref="L1004">XLOOKUP(E1004,INV!A:A,INV!K:K)</f>
        <v>#N/A</v>
      </c>
      <c r="M1004" s="127" t="str">
        <f t="shared" si="1"/>
        <v>#N/A</v>
      </c>
    </row>
    <row r="1005">
      <c r="A1005" s="195">
        <v>1005.0</v>
      </c>
      <c r="B1005" s="196" t="s">
        <v>4077</v>
      </c>
      <c r="C1005" s="197" t="s">
        <v>5301</v>
      </c>
      <c r="D1005" s="198" t="s">
        <v>5297</v>
      </c>
      <c r="E1005" s="196" t="s">
        <v>5301</v>
      </c>
      <c r="F1005" s="196"/>
      <c r="G1005" s="199">
        <v>850.0</v>
      </c>
      <c r="H1005" s="200"/>
      <c r="I1005" s="200"/>
      <c r="L1005" s="6" t="str">
        <f t="array" ref="L1005">XLOOKUP(E1005,INV!A:A,INV!K:K)</f>
        <v>#N/A</v>
      </c>
      <c r="M1005" s="127" t="str">
        <f t="shared" si="1"/>
        <v>#N/A</v>
      </c>
    </row>
    <row r="1006">
      <c r="A1006" s="195">
        <v>1006.0</v>
      </c>
      <c r="B1006" s="196" t="s">
        <v>4077</v>
      </c>
      <c r="C1006" s="197" t="s">
        <v>5302</v>
      </c>
      <c r="D1006" s="198" t="s">
        <v>5303</v>
      </c>
      <c r="E1006" s="196" t="s">
        <v>5302</v>
      </c>
      <c r="F1006" s="196"/>
      <c r="G1006" s="199">
        <v>800.0</v>
      </c>
      <c r="H1006" s="200"/>
      <c r="I1006" s="200"/>
      <c r="L1006" s="6" t="str">
        <f t="array" ref="L1006">XLOOKUP(E1006,INV!A:A,INV!K:K)</f>
        <v>#N/A</v>
      </c>
      <c r="M1006" s="127" t="str">
        <f t="shared" si="1"/>
        <v>#N/A</v>
      </c>
    </row>
    <row r="1007">
      <c r="A1007" s="195">
        <v>1007.0</v>
      </c>
      <c r="B1007" s="196" t="s">
        <v>4077</v>
      </c>
      <c r="C1007" s="197" t="s">
        <v>5304</v>
      </c>
      <c r="D1007" s="198" t="s">
        <v>5303</v>
      </c>
      <c r="E1007" s="196" t="s">
        <v>5304</v>
      </c>
      <c r="F1007" s="196"/>
      <c r="G1007" s="199">
        <v>800.0</v>
      </c>
      <c r="H1007" s="200"/>
      <c r="I1007" s="200"/>
      <c r="L1007" s="6" t="str">
        <f t="array" ref="L1007">XLOOKUP(E1007,INV!A:A,INV!K:K)</f>
        <v>#N/A</v>
      </c>
      <c r="M1007" s="127" t="str">
        <f t="shared" si="1"/>
        <v>#N/A</v>
      </c>
    </row>
    <row r="1008">
      <c r="A1008" s="195">
        <v>1008.0</v>
      </c>
      <c r="B1008" s="196" t="s">
        <v>4077</v>
      </c>
      <c r="C1008" s="197" t="s">
        <v>5305</v>
      </c>
      <c r="D1008" s="198" t="s">
        <v>5303</v>
      </c>
      <c r="E1008" s="196" t="s">
        <v>5305</v>
      </c>
      <c r="F1008" s="196"/>
      <c r="G1008" s="199">
        <v>800.0</v>
      </c>
      <c r="H1008" s="200"/>
      <c r="I1008" s="200"/>
      <c r="L1008" s="6" t="str">
        <f t="array" ref="L1008">XLOOKUP(E1008,INV!A:A,INV!K:K)</f>
        <v>#N/A</v>
      </c>
      <c r="M1008" s="127" t="str">
        <f t="shared" si="1"/>
        <v>#N/A</v>
      </c>
    </row>
    <row r="1009">
      <c r="A1009" s="195">
        <v>1009.0</v>
      </c>
      <c r="B1009" s="196" t="s">
        <v>4077</v>
      </c>
      <c r="C1009" s="197" t="s">
        <v>5306</v>
      </c>
      <c r="D1009" s="198" t="s">
        <v>5303</v>
      </c>
      <c r="E1009" s="196" t="s">
        <v>5306</v>
      </c>
      <c r="F1009" s="196"/>
      <c r="G1009" s="199">
        <v>800.0</v>
      </c>
      <c r="H1009" s="200"/>
      <c r="I1009" s="200"/>
      <c r="L1009" s="6" t="str">
        <f t="array" ref="L1009">XLOOKUP(E1009,INV!A:A,INV!K:K)</f>
        <v>#N/A</v>
      </c>
      <c r="M1009" s="127" t="str">
        <f t="shared" si="1"/>
        <v>#N/A</v>
      </c>
    </row>
    <row r="1010">
      <c r="A1010" s="195">
        <v>1010.0</v>
      </c>
      <c r="B1010" s="196" t="s">
        <v>4077</v>
      </c>
      <c r="C1010" s="197" t="s">
        <v>5307</v>
      </c>
      <c r="D1010" s="198" t="s">
        <v>5303</v>
      </c>
      <c r="E1010" s="196" t="s">
        <v>5307</v>
      </c>
      <c r="F1010" s="196"/>
      <c r="G1010" s="199">
        <v>800.0</v>
      </c>
      <c r="H1010" s="200"/>
      <c r="I1010" s="200"/>
      <c r="L1010" s="6" t="str">
        <f t="array" ref="L1010">XLOOKUP(E1010,INV!A:A,INV!K:K)</f>
        <v>#N/A</v>
      </c>
      <c r="M1010" s="127" t="str">
        <f t="shared" si="1"/>
        <v>#N/A</v>
      </c>
    </row>
    <row r="1011">
      <c r="A1011" s="195">
        <v>1011.0</v>
      </c>
      <c r="B1011" s="196" t="s">
        <v>4077</v>
      </c>
      <c r="C1011" s="197" t="s">
        <v>5308</v>
      </c>
      <c r="D1011" s="198" t="s">
        <v>5309</v>
      </c>
      <c r="E1011" s="196" t="s">
        <v>5308</v>
      </c>
      <c r="F1011" s="110"/>
      <c r="G1011" s="199">
        <v>750.0</v>
      </c>
      <c r="H1011" s="200"/>
      <c r="I1011" s="200"/>
      <c r="L1011" s="6" t="str">
        <f t="array" ref="L1011">XLOOKUP(E1011,INV!A:A,INV!K:K)</f>
        <v>#N/A</v>
      </c>
      <c r="M1011" s="127" t="str">
        <f t="shared" si="1"/>
        <v>#N/A</v>
      </c>
    </row>
    <row r="1012">
      <c r="A1012" s="195">
        <v>1012.0</v>
      </c>
      <c r="B1012" s="196" t="s">
        <v>4077</v>
      </c>
      <c r="C1012" s="197" t="s">
        <v>5310</v>
      </c>
      <c r="D1012" s="198" t="s">
        <v>5309</v>
      </c>
      <c r="E1012" s="196" t="s">
        <v>5310</v>
      </c>
      <c r="F1012" s="196"/>
      <c r="G1012" s="199">
        <v>750.0</v>
      </c>
      <c r="H1012" s="200"/>
      <c r="I1012" s="200"/>
      <c r="L1012" s="6" t="str">
        <f t="array" ref="L1012">XLOOKUP(E1012,INV!A:A,INV!K:K)</f>
        <v>#N/A</v>
      </c>
      <c r="M1012" s="127" t="str">
        <f t="shared" si="1"/>
        <v>#N/A</v>
      </c>
    </row>
    <row r="1013">
      <c r="A1013" s="195">
        <v>1013.0</v>
      </c>
      <c r="B1013" s="196" t="s">
        <v>4077</v>
      </c>
      <c r="C1013" s="197" t="s">
        <v>5311</v>
      </c>
      <c r="D1013" s="198" t="s">
        <v>5309</v>
      </c>
      <c r="E1013" s="196" t="s">
        <v>5311</v>
      </c>
      <c r="F1013" s="196"/>
      <c r="G1013" s="199">
        <v>750.0</v>
      </c>
      <c r="H1013" s="200"/>
      <c r="I1013" s="200"/>
      <c r="L1013" s="6" t="str">
        <f t="array" ref="L1013">XLOOKUP(E1013,INV!A:A,INV!K:K)</f>
        <v>#N/A</v>
      </c>
      <c r="M1013" s="127" t="str">
        <f t="shared" si="1"/>
        <v>#N/A</v>
      </c>
    </row>
    <row r="1014">
      <c r="A1014" s="195">
        <v>1014.0</v>
      </c>
      <c r="B1014" s="196" t="s">
        <v>4077</v>
      </c>
      <c r="C1014" s="197" t="s">
        <v>5312</v>
      </c>
      <c r="D1014" s="198" t="s">
        <v>5309</v>
      </c>
      <c r="E1014" s="196" t="s">
        <v>5312</v>
      </c>
      <c r="F1014" s="196"/>
      <c r="G1014" s="199">
        <v>750.0</v>
      </c>
      <c r="H1014" s="200"/>
      <c r="I1014" s="200"/>
      <c r="L1014" s="6" t="str">
        <f t="array" ref="L1014">XLOOKUP(E1014,INV!A:A,INV!K:K)</f>
        <v>#N/A</v>
      </c>
      <c r="M1014" s="127" t="str">
        <f t="shared" si="1"/>
        <v>#N/A</v>
      </c>
    </row>
    <row r="1015">
      <c r="A1015" s="195">
        <v>1015.0</v>
      </c>
      <c r="B1015" s="196" t="s">
        <v>4077</v>
      </c>
      <c r="C1015" s="197" t="s">
        <v>5313</v>
      </c>
      <c r="D1015" s="198" t="s">
        <v>5309</v>
      </c>
      <c r="E1015" s="196" t="s">
        <v>5313</v>
      </c>
      <c r="F1015" s="110"/>
      <c r="G1015" s="199">
        <v>750.0</v>
      </c>
      <c r="H1015" s="200"/>
      <c r="I1015" s="200"/>
      <c r="L1015" s="6" t="str">
        <f t="array" ref="L1015">XLOOKUP(E1015,INV!A:A,INV!K:K)</f>
        <v>#N/A</v>
      </c>
      <c r="M1015" s="127" t="str">
        <f t="shared" si="1"/>
        <v>#N/A</v>
      </c>
    </row>
    <row r="1016">
      <c r="A1016" s="195">
        <v>1016.0</v>
      </c>
      <c r="B1016" s="196" t="s">
        <v>4077</v>
      </c>
      <c r="C1016" s="197" t="s">
        <v>5314</v>
      </c>
      <c r="D1016" s="198" t="s">
        <v>5315</v>
      </c>
      <c r="E1016" s="196" t="s">
        <v>5314</v>
      </c>
      <c r="F1016" s="110"/>
      <c r="G1016" s="199">
        <v>800.0</v>
      </c>
      <c r="H1016" s="200"/>
      <c r="I1016" s="200"/>
      <c r="L1016" s="6" t="str">
        <f t="array" ref="L1016">XLOOKUP(E1016,INV!A:A,INV!K:K)</f>
        <v>#N/A</v>
      </c>
      <c r="M1016" s="127" t="str">
        <f t="shared" si="1"/>
        <v>#N/A</v>
      </c>
    </row>
    <row r="1017">
      <c r="A1017" s="195">
        <v>1017.0</v>
      </c>
      <c r="B1017" s="196" t="s">
        <v>4077</v>
      </c>
      <c r="C1017" s="197" t="s">
        <v>5316</v>
      </c>
      <c r="D1017" s="198" t="s">
        <v>5315</v>
      </c>
      <c r="E1017" s="196" t="s">
        <v>5316</v>
      </c>
      <c r="F1017" s="196"/>
      <c r="G1017" s="199">
        <v>800.0</v>
      </c>
      <c r="H1017" s="200"/>
      <c r="I1017" s="200"/>
      <c r="L1017" s="6" t="str">
        <f t="array" ref="L1017">XLOOKUP(E1017,INV!A:A,INV!K:K)</f>
        <v>#N/A</v>
      </c>
      <c r="M1017" s="127" t="str">
        <f t="shared" si="1"/>
        <v>#N/A</v>
      </c>
    </row>
    <row r="1018">
      <c r="A1018" s="195">
        <v>1018.0</v>
      </c>
      <c r="B1018" s="196" t="s">
        <v>4077</v>
      </c>
      <c r="C1018" s="197" t="s">
        <v>5317</v>
      </c>
      <c r="D1018" s="198" t="s">
        <v>5315</v>
      </c>
      <c r="E1018" s="196" t="s">
        <v>5317</v>
      </c>
      <c r="F1018" s="196"/>
      <c r="G1018" s="199">
        <v>800.0</v>
      </c>
      <c r="H1018" s="200"/>
      <c r="I1018" s="200"/>
      <c r="L1018" s="6" t="str">
        <f t="array" ref="L1018">XLOOKUP(E1018,INV!A:A,INV!K:K)</f>
        <v>#N/A</v>
      </c>
      <c r="M1018" s="127" t="str">
        <f t="shared" si="1"/>
        <v>#N/A</v>
      </c>
    </row>
    <row r="1019">
      <c r="A1019" s="195">
        <v>1019.0</v>
      </c>
      <c r="B1019" s="196" t="s">
        <v>4077</v>
      </c>
      <c r="C1019" s="197" t="s">
        <v>5318</v>
      </c>
      <c r="D1019" s="198" t="s">
        <v>5315</v>
      </c>
      <c r="E1019" s="196" t="s">
        <v>5318</v>
      </c>
      <c r="F1019" s="196"/>
      <c r="G1019" s="199">
        <v>800.0</v>
      </c>
      <c r="H1019" s="200"/>
      <c r="I1019" s="200"/>
      <c r="L1019" s="6" t="str">
        <f t="array" ref="L1019">XLOOKUP(E1019,INV!A:A,INV!K:K)</f>
        <v>#N/A</v>
      </c>
      <c r="M1019" s="127" t="str">
        <f t="shared" si="1"/>
        <v>#N/A</v>
      </c>
    </row>
    <row r="1020">
      <c r="A1020" s="195">
        <v>1020.0</v>
      </c>
      <c r="B1020" s="196" t="s">
        <v>4077</v>
      </c>
      <c r="C1020" s="197" t="s">
        <v>5319</v>
      </c>
      <c r="D1020" s="198" t="s">
        <v>5315</v>
      </c>
      <c r="E1020" s="196" t="s">
        <v>5319</v>
      </c>
      <c r="F1020" s="196"/>
      <c r="G1020" s="199">
        <v>800.0</v>
      </c>
      <c r="H1020" s="200"/>
      <c r="I1020" s="200"/>
      <c r="L1020" s="6" t="str">
        <f t="array" ref="L1020">XLOOKUP(E1020,INV!A:A,INV!K:K)</f>
        <v>#N/A</v>
      </c>
      <c r="M1020" s="127" t="str">
        <f t="shared" si="1"/>
        <v>#N/A</v>
      </c>
    </row>
    <row r="1021">
      <c r="A1021" s="195">
        <v>1021.0</v>
      </c>
      <c r="B1021" s="196" t="s">
        <v>5320</v>
      </c>
      <c r="C1021" s="197" t="s">
        <v>5321</v>
      </c>
      <c r="D1021" s="198" t="s">
        <v>5322</v>
      </c>
      <c r="E1021" s="196" t="s">
        <v>5321</v>
      </c>
      <c r="F1021" s="196"/>
      <c r="G1021" s="199">
        <v>90.0</v>
      </c>
      <c r="H1021" s="200"/>
      <c r="I1021" s="200"/>
      <c r="L1021" s="6">
        <f t="array" ref="L1021">XLOOKUP(E1021,INV!A:A,INV!K:K)</f>
        <v>3</v>
      </c>
      <c r="M1021" s="127">
        <f t="shared" si="1"/>
        <v>1</v>
      </c>
    </row>
    <row r="1022">
      <c r="A1022" s="195">
        <v>1022.0</v>
      </c>
      <c r="B1022" s="196" t="s">
        <v>5320</v>
      </c>
      <c r="C1022" s="197" t="s">
        <v>1325</v>
      </c>
      <c r="D1022" s="198" t="s">
        <v>5323</v>
      </c>
      <c r="E1022" s="196" t="s">
        <v>1325</v>
      </c>
      <c r="F1022" s="196"/>
      <c r="G1022" s="199">
        <v>90.0</v>
      </c>
      <c r="H1022" s="200"/>
      <c r="I1022" s="200"/>
      <c r="L1022" s="6">
        <f t="array" ref="L1022">XLOOKUP(E1022,INV!A:A,INV!K:K)</f>
        <v>3</v>
      </c>
      <c r="M1022" s="127">
        <f t="shared" si="1"/>
        <v>1</v>
      </c>
    </row>
    <row r="1023">
      <c r="A1023" s="195">
        <v>1023.0</v>
      </c>
      <c r="B1023" s="196" t="s">
        <v>5324</v>
      </c>
      <c r="C1023" s="197" t="s">
        <v>991</v>
      </c>
      <c r="D1023" s="198" t="s">
        <v>5325</v>
      </c>
      <c r="E1023" s="196" t="s">
        <v>991</v>
      </c>
      <c r="F1023" s="110" t="s">
        <v>5326</v>
      </c>
      <c r="G1023" s="199">
        <v>1690.0</v>
      </c>
      <c r="H1023" s="200"/>
      <c r="I1023" s="200"/>
      <c r="L1023" s="6">
        <f t="array" ref="L1023">XLOOKUP(E1023,INV!A:A,INV!K:K)</f>
        <v>65</v>
      </c>
      <c r="M1023" s="127">
        <f t="shared" si="1"/>
        <v>1</v>
      </c>
    </row>
    <row r="1024">
      <c r="A1024" s="195">
        <v>1024.0</v>
      </c>
      <c r="B1024" s="196" t="s">
        <v>5324</v>
      </c>
      <c r="C1024" s="197" t="s">
        <v>989</v>
      </c>
      <c r="D1024" s="198" t="s">
        <v>5325</v>
      </c>
      <c r="E1024" s="196" t="s">
        <v>989</v>
      </c>
      <c r="F1024" s="196" t="s">
        <v>5327</v>
      </c>
      <c r="G1024" s="199">
        <v>1690.0</v>
      </c>
      <c r="H1024" s="200"/>
      <c r="I1024" s="200"/>
      <c r="L1024" s="6">
        <f t="array" ref="L1024">XLOOKUP(E1024,INV!A:A,INV!K:K)</f>
        <v>65</v>
      </c>
      <c r="M1024" s="127">
        <f t="shared" si="1"/>
        <v>1</v>
      </c>
    </row>
    <row r="1025">
      <c r="A1025" s="195">
        <v>1025.0</v>
      </c>
      <c r="B1025" s="196" t="s">
        <v>5324</v>
      </c>
      <c r="C1025" s="197" t="s">
        <v>987</v>
      </c>
      <c r="D1025" s="198" t="s">
        <v>5325</v>
      </c>
      <c r="E1025" s="196" t="s">
        <v>987</v>
      </c>
      <c r="F1025" s="110" t="s">
        <v>5328</v>
      </c>
      <c r="G1025" s="199">
        <v>1690.0</v>
      </c>
      <c r="H1025" s="200"/>
      <c r="I1025" s="200"/>
      <c r="L1025" s="6">
        <f t="array" ref="L1025">XLOOKUP(E1025,INV!A:A,INV!K:K)</f>
        <v>65</v>
      </c>
      <c r="M1025" s="127">
        <f t="shared" si="1"/>
        <v>1</v>
      </c>
    </row>
    <row r="1026">
      <c r="A1026" s="195">
        <v>1026.0</v>
      </c>
      <c r="B1026" s="196" t="s">
        <v>5324</v>
      </c>
      <c r="C1026" s="197" t="s">
        <v>985</v>
      </c>
      <c r="D1026" s="198" t="s">
        <v>5325</v>
      </c>
      <c r="E1026" s="196" t="s">
        <v>985</v>
      </c>
      <c r="F1026" s="196" t="s">
        <v>5329</v>
      </c>
      <c r="G1026" s="199">
        <v>1690.0</v>
      </c>
      <c r="H1026" s="200"/>
      <c r="I1026" s="200"/>
      <c r="L1026" s="6">
        <f t="array" ref="L1026">XLOOKUP(E1026,INV!A:A,INV!K:K)</f>
        <v>65</v>
      </c>
      <c r="M1026" s="127">
        <f t="shared" si="1"/>
        <v>1</v>
      </c>
    </row>
    <row r="1027">
      <c r="A1027" s="195">
        <v>1027.0</v>
      </c>
      <c r="B1027" s="196" t="s">
        <v>5324</v>
      </c>
      <c r="C1027" s="197" t="s">
        <v>5330</v>
      </c>
      <c r="D1027" s="198" t="s">
        <v>5325</v>
      </c>
      <c r="E1027" s="196" t="s">
        <v>5330</v>
      </c>
      <c r="F1027" s="110" t="s">
        <v>5331</v>
      </c>
      <c r="G1027" s="199">
        <v>1690.0</v>
      </c>
      <c r="H1027" s="200"/>
      <c r="I1027" s="200"/>
      <c r="L1027" s="6">
        <f t="array" ref="L1027">XLOOKUP(E1027,INV!A:A,INV!K:K)</f>
        <v>49</v>
      </c>
      <c r="M1027" s="127">
        <f t="shared" si="1"/>
        <v>1</v>
      </c>
    </row>
    <row r="1028">
      <c r="A1028" s="195">
        <v>1028.0</v>
      </c>
      <c r="B1028" s="196" t="s">
        <v>5324</v>
      </c>
      <c r="C1028" s="197" t="s">
        <v>5332</v>
      </c>
      <c r="D1028" s="198" t="s">
        <v>5333</v>
      </c>
      <c r="E1028" s="196" t="s">
        <v>5332</v>
      </c>
      <c r="F1028" s="196"/>
      <c r="G1028" s="199">
        <v>1690.0</v>
      </c>
      <c r="H1028" s="200"/>
      <c r="I1028" s="200"/>
      <c r="L1028" s="6" t="str">
        <f t="array" ref="L1028">XLOOKUP(E1028,INV!A:A,INV!K:K)</f>
        <v>#N/A</v>
      </c>
      <c r="M1028" s="127" t="str">
        <f t="shared" si="1"/>
        <v>#N/A</v>
      </c>
    </row>
    <row r="1029">
      <c r="A1029" s="195">
        <v>1029.0</v>
      </c>
      <c r="B1029" s="196" t="s">
        <v>5324</v>
      </c>
      <c r="C1029" s="197" t="s">
        <v>5334</v>
      </c>
      <c r="D1029" s="198" t="s">
        <v>5333</v>
      </c>
      <c r="E1029" s="196" t="s">
        <v>5334</v>
      </c>
      <c r="F1029" s="196"/>
      <c r="G1029" s="199">
        <v>1690.0</v>
      </c>
      <c r="H1029" s="200"/>
      <c r="I1029" s="200"/>
      <c r="L1029" s="6" t="str">
        <f t="array" ref="L1029">XLOOKUP(E1029,INV!A:A,INV!K:K)</f>
        <v>#N/A</v>
      </c>
      <c r="M1029" s="127" t="str">
        <f t="shared" si="1"/>
        <v>#N/A</v>
      </c>
    </row>
    <row r="1030">
      <c r="A1030" s="195">
        <v>1030.0</v>
      </c>
      <c r="B1030" s="196" t="s">
        <v>5324</v>
      </c>
      <c r="C1030" s="197" t="s">
        <v>5335</v>
      </c>
      <c r="D1030" s="198" t="s">
        <v>5333</v>
      </c>
      <c r="E1030" s="196" t="s">
        <v>5335</v>
      </c>
      <c r="F1030" s="196"/>
      <c r="G1030" s="199">
        <v>1690.0</v>
      </c>
      <c r="H1030" s="200"/>
      <c r="I1030" s="200"/>
      <c r="L1030" s="6" t="str">
        <f t="array" ref="L1030">XLOOKUP(E1030,INV!A:A,INV!K:K)</f>
        <v>#N/A</v>
      </c>
      <c r="M1030" s="127" t="str">
        <f t="shared" si="1"/>
        <v>#N/A</v>
      </c>
    </row>
    <row r="1031">
      <c r="A1031" s="195">
        <v>1031.0</v>
      </c>
      <c r="B1031" s="196" t="s">
        <v>5324</v>
      </c>
      <c r="C1031" s="197" t="s">
        <v>5336</v>
      </c>
      <c r="D1031" s="198" t="s">
        <v>5333</v>
      </c>
      <c r="E1031" s="196" t="s">
        <v>5336</v>
      </c>
      <c r="F1031" s="110"/>
      <c r="G1031" s="199">
        <v>1690.0</v>
      </c>
      <c r="H1031" s="200"/>
      <c r="I1031" s="200"/>
      <c r="L1031" s="6" t="str">
        <f t="array" ref="L1031">XLOOKUP(E1031,INV!A:A,INV!K:K)</f>
        <v>#N/A</v>
      </c>
      <c r="M1031" s="127" t="str">
        <f t="shared" si="1"/>
        <v>#N/A</v>
      </c>
    </row>
    <row r="1032">
      <c r="A1032" s="195">
        <v>1032.0</v>
      </c>
      <c r="B1032" s="196" t="s">
        <v>5324</v>
      </c>
      <c r="C1032" s="197" t="s">
        <v>5337</v>
      </c>
      <c r="D1032" s="198" t="s">
        <v>5333</v>
      </c>
      <c r="E1032" s="196" t="s">
        <v>5337</v>
      </c>
      <c r="F1032" s="196"/>
      <c r="G1032" s="199">
        <v>1690.0</v>
      </c>
      <c r="H1032" s="200"/>
      <c r="I1032" s="200"/>
      <c r="L1032" s="6" t="str">
        <f t="array" ref="L1032">XLOOKUP(E1032,INV!A:A,INV!K:K)</f>
        <v>#N/A</v>
      </c>
      <c r="M1032" s="127" t="str">
        <f t="shared" si="1"/>
        <v>#N/A</v>
      </c>
    </row>
    <row r="1033">
      <c r="A1033" s="195">
        <v>1033.0</v>
      </c>
      <c r="B1033" s="196" t="s">
        <v>5320</v>
      </c>
      <c r="C1033" s="197" t="s">
        <v>1323</v>
      </c>
      <c r="D1033" s="198" t="s">
        <v>5338</v>
      </c>
      <c r="E1033" s="196" t="s">
        <v>1323</v>
      </c>
      <c r="F1033" s="196"/>
      <c r="G1033" s="199">
        <v>90.0</v>
      </c>
      <c r="H1033" s="200"/>
      <c r="I1033" s="200"/>
      <c r="L1033" s="6">
        <f t="array" ref="L1033">XLOOKUP(E1033,INV!A:A,INV!K:K)</f>
        <v>3</v>
      </c>
      <c r="M1033" s="127">
        <f t="shared" si="1"/>
        <v>1</v>
      </c>
    </row>
    <row r="1034">
      <c r="A1034" s="195">
        <v>1034.0</v>
      </c>
      <c r="B1034" s="196" t="s">
        <v>5320</v>
      </c>
      <c r="C1034" s="197" t="s">
        <v>5339</v>
      </c>
      <c r="D1034" s="198" t="s">
        <v>5340</v>
      </c>
      <c r="E1034" s="196" t="s">
        <v>5339</v>
      </c>
      <c r="F1034" s="196"/>
      <c r="G1034" s="199">
        <v>90.0</v>
      </c>
      <c r="H1034" s="200"/>
      <c r="I1034" s="200"/>
      <c r="L1034" s="6" t="str">
        <f t="array" ref="L1034">XLOOKUP(E1034,INV!A:A,INV!K:K)</f>
        <v>#N/A</v>
      </c>
      <c r="M1034" s="127" t="str">
        <f t="shared" si="1"/>
        <v>#N/A</v>
      </c>
    </row>
    <row r="1035">
      <c r="A1035" s="195">
        <v>1035.0</v>
      </c>
      <c r="B1035" s="196" t="s">
        <v>5341</v>
      </c>
      <c r="C1035" s="197" t="s">
        <v>88</v>
      </c>
      <c r="D1035" s="198" t="s">
        <v>5342</v>
      </c>
      <c r="E1035" s="196" t="s">
        <v>88</v>
      </c>
      <c r="F1035" s="196" t="s">
        <v>5343</v>
      </c>
      <c r="G1035" s="199">
        <v>460.0</v>
      </c>
      <c r="H1035" s="200"/>
      <c r="I1035" s="200"/>
      <c r="L1035" s="6">
        <f t="array" ref="L1035">XLOOKUP(E1035,INV!A:A,INV!K:K)</f>
        <v>15</v>
      </c>
      <c r="M1035" s="127">
        <f t="shared" si="1"/>
        <v>1</v>
      </c>
    </row>
    <row r="1036">
      <c r="A1036" s="195">
        <v>1036.0</v>
      </c>
      <c r="B1036" s="196" t="s">
        <v>5344</v>
      </c>
      <c r="C1036" s="197" t="s">
        <v>5345</v>
      </c>
      <c r="D1036" s="198" t="s">
        <v>5346</v>
      </c>
      <c r="E1036" s="196" t="s">
        <v>5347</v>
      </c>
      <c r="F1036" s="196"/>
      <c r="G1036" s="199">
        <v>35.0</v>
      </c>
      <c r="H1036" s="200"/>
      <c r="I1036" s="200"/>
      <c r="L1036" s="6" t="str">
        <f t="array" ref="L1036">XLOOKUP(E1036,INV!A:A,INV!K:K)</f>
        <v>#N/A</v>
      </c>
      <c r="M1036" s="127" t="str">
        <f t="shared" si="1"/>
        <v>#N/A</v>
      </c>
    </row>
    <row r="1037">
      <c r="A1037" s="195">
        <v>1037.0</v>
      </c>
      <c r="B1037" s="196" t="s">
        <v>5348</v>
      </c>
      <c r="C1037" s="197" t="s">
        <v>5349</v>
      </c>
      <c r="D1037" s="198" t="s">
        <v>5350</v>
      </c>
      <c r="E1037" s="196" t="s">
        <v>5351</v>
      </c>
      <c r="F1037" s="196"/>
      <c r="G1037" s="199">
        <v>65.0</v>
      </c>
      <c r="H1037" s="200"/>
      <c r="I1037" s="200"/>
      <c r="L1037" s="6" t="str">
        <f t="array" ref="L1037">XLOOKUP(E1037,INV!A:A,INV!K:K)</f>
        <v>#N/A</v>
      </c>
      <c r="M1037" s="127" t="str">
        <f t="shared" si="1"/>
        <v>#N/A</v>
      </c>
    </row>
    <row r="1038">
      <c r="A1038" s="195">
        <v>1038.0</v>
      </c>
      <c r="B1038" s="196" t="s">
        <v>5348</v>
      </c>
      <c r="C1038" s="197" t="s">
        <v>5352</v>
      </c>
      <c r="D1038" s="198" t="s">
        <v>5350</v>
      </c>
      <c r="E1038" s="196" t="s">
        <v>5353</v>
      </c>
      <c r="F1038" s="110"/>
      <c r="G1038" s="199">
        <v>30.0</v>
      </c>
      <c r="H1038" s="200"/>
      <c r="I1038" s="200"/>
      <c r="L1038" s="6" t="str">
        <f t="array" ref="L1038">XLOOKUP(E1038,INV!A:A,INV!K:K)</f>
        <v>#N/A</v>
      </c>
      <c r="M1038" s="127" t="str">
        <f t="shared" si="1"/>
        <v>#N/A</v>
      </c>
    </row>
    <row r="1039">
      <c r="A1039" s="195">
        <v>1039.0</v>
      </c>
      <c r="B1039" s="196" t="s">
        <v>5348</v>
      </c>
      <c r="C1039" s="197" t="s">
        <v>5354</v>
      </c>
      <c r="D1039" s="198" t="s">
        <v>5350</v>
      </c>
      <c r="E1039" s="196" t="s">
        <v>5355</v>
      </c>
      <c r="F1039" s="110"/>
      <c r="G1039" s="199">
        <v>20.0</v>
      </c>
      <c r="H1039" s="200"/>
      <c r="I1039" s="200"/>
      <c r="L1039" s="6" t="str">
        <f t="array" ref="L1039">XLOOKUP(E1039,INV!A:A,INV!K:K)</f>
        <v>#N/A</v>
      </c>
      <c r="M1039" s="127" t="str">
        <f t="shared" si="1"/>
        <v>#N/A</v>
      </c>
    </row>
    <row r="1040">
      <c r="A1040" s="195">
        <v>1040.0</v>
      </c>
      <c r="B1040" s="196" t="s">
        <v>5356</v>
      </c>
      <c r="C1040" s="197" t="s">
        <v>5357</v>
      </c>
      <c r="D1040" s="198" t="s">
        <v>5358</v>
      </c>
      <c r="E1040" s="196" t="s">
        <v>224</v>
      </c>
      <c r="F1040" s="196" t="s">
        <v>5359</v>
      </c>
      <c r="G1040" s="199">
        <v>275.0</v>
      </c>
      <c r="H1040" s="200"/>
      <c r="I1040" s="200"/>
      <c r="L1040" s="6">
        <f t="array" ref="L1040">XLOOKUP(E1040,INV!A:A,INV!K:K)</f>
        <v>5</v>
      </c>
      <c r="M1040" s="127">
        <f t="shared" si="1"/>
        <v>1</v>
      </c>
    </row>
    <row r="1041">
      <c r="A1041" s="195">
        <v>1041.0</v>
      </c>
      <c r="B1041" s="196" t="s">
        <v>5360</v>
      </c>
      <c r="C1041" s="197" t="s">
        <v>5361</v>
      </c>
      <c r="D1041" s="198" t="s">
        <v>5362</v>
      </c>
      <c r="E1041" s="196" t="s">
        <v>5363</v>
      </c>
      <c r="F1041" s="196"/>
      <c r="G1041" s="199">
        <v>850.0</v>
      </c>
      <c r="H1041" s="200"/>
      <c r="I1041" s="200"/>
      <c r="L1041" s="6" t="str">
        <f t="array" ref="L1041">XLOOKUP(E1041,INV!A:A,INV!K:K)</f>
        <v>#N/A</v>
      </c>
      <c r="M1041" s="127" t="str">
        <f t="shared" si="1"/>
        <v>#N/A</v>
      </c>
    </row>
    <row r="1042">
      <c r="A1042" s="195">
        <v>1042.0</v>
      </c>
      <c r="B1042" s="196" t="s">
        <v>3337</v>
      </c>
      <c r="C1042" s="197" t="s">
        <v>487</v>
      </c>
      <c r="D1042" s="198" t="s">
        <v>5364</v>
      </c>
      <c r="E1042" s="196" t="s">
        <v>487</v>
      </c>
      <c r="F1042" s="196" t="s">
        <v>3423</v>
      </c>
      <c r="G1042" s="199">
        <v>100.0</v>
      </c>
      <c r="H1042" s="200"/>
      <c r="I1042" s="200"/>
      <c r="L1042" s="6">
        <f t="array" ref="L1042">XLOOKUP(E1042,INV!A:A,INV!K:K)</f>
        <v>5</v>
      </c>
      <c r="M1042" s="127">
        <f t="shared" si="1"/>
        <v>1</v>
      </c>
    </row>
    <row r="1043">
      <c r="A1043" s="195">
        <v>1043.0</v>
      </c>
      <c r="B1043" s="196" t="s">
        <v>3337</v>
      </c>
      <c r="C1043" s="197" t="s">
        <v>513</v>
      </c>
      <c r="D1043" s="198" t="s">
        <v>5365</v>
      </c>
      <c r="E1043" s="196" t="s">
        <v>513</v>
      </c>
      <c r="F1043" s="196" t="s">
        <v>3425</v>
      </c>
      <c r="G1043" s="199">
        <v>100.0</v>
      </c>
      <c r="H1043" s="200"/>
      <c r="I1043" s="200"/>
      <c r="L1043" s="6">
        <f t="array" ref="L1043">XLOOKUP(E1043,INV!A:A,INV!K:K)</f>
        <v>5</v>
      </c>
      <c r="M1043" s="127">
        <f t="shared" si="1"/>
        <v>1</v>
      </c>
    </row>
    <row r="1044">
      <c r="A1044" s="195">
        <v>1044.0</v>
      </c>
      <c r="B1044" s="196" t="s">
        <v>3337</v>
      </c>
      <c r="C1044" s="197" t="s">
        <v>519</v>
      </c>
      <c r="D1044" s="198" t="s">
        <v>5366</v>
      </c>
      <c r="E1044" s="196" t="s">
        <v>519</v>
      </c>
      <c r="F1044" s="196" t="s">
        <v>3427</v>
      </c>
      <c r="G1044" s="199">
        <v>100.0</v>
      </c>
      <c r="H1044" s="200"/>
      <c r="I1044" s="200"/>
      <c r="L1044" s="6">
        <f t="array" ref="L1044">XLOOKUP(E1044,INV!A:A,INV!K:K)</f>
        <v>5</v>
      </c>
      <c r="M1044" s="127">
        <f t="shared" si="1"/>
        <v>1</v>
      </c>
    </row>
    <row r="1045">
      <c r="A1045" s="195">
        <v>1045.0</v>
      </c>
      <c r="B1045" s="196" t="s">
        <v>3337</v>
      </c>
      <c r="C1045" s="197" t="s">
        <v>3430</v>
      </c>
      <c r="D1045" s="198" t="s">
        <v>5367</v>
      </c>
      <c r="E1045" s="196" t="s">
        <v>3430</v>
      </c>
      <c r="F1045" s="196" t="s">
        <v>3431</v>
      </c>
      <c r="G1045" s="199">
        <v>100.0</v>
      </c>
      <c r="H1045" s="200"/>
      <c r="I1045" s="200"/>
      <c r="L1045" s="6">
        <f t="array" ref="L1045">XLOOKUP(E1045,INV!A:A,INV!K:K)</f>
        <v>5</v>
      </c>
      <c r="M1045" s="127">
        <f t="shared" si="1"/>
        <v>1</v>
      </c>
    </row>
    <row r="1046">
      <c r="A1046" s="195">
        <v>1046.0</v>
      </c>
      <c r="B1046" s="196" t="s">
        <v>3337</v>
      </c>
      <c r="C1046" s="197" t="s">
        <v>3434</v>
      </c>
      <c r="D1046" s="198" t="s">
        <v>5368</v>
      </c>
      <c r="E1046" s="196" t="s">
        <v>3434</v>
      </c>
      <c r="F1046" s="196" t="s">
        <v>3435</v>
      </c>
      <c r="G1046" s="199">
        <v>100.0</v>
      </c>
      <c r="H1046" s="200"/>
      <c r="I1046" s="200"/>
      <c r="L1046" s="6">
        <f t="array" ref="L1046">XLOOKUP(E1046,INV!A:A,INV!K:K)</f>
        <v>5</v>
      </c>
      <c r="M1046" s="127">
        <f t="shared" si="1"/>
        <v>1</v>
      </c>
    </row>
    <row r="1047">
      <c r="A1047" s="195">
        <v>1047.0</v>
      </c>
      <c r="B1047" s="196" t="s">
        <v>3337</v>
      </c>
      <c r="C1047" s="197" t="s">
        <v>3438</v>
      </c>
      <c r="D1047" s="198" t="s">
        <v>5369</v>
      </c>
      <c r="E1047" s="196" t="s">
        <v>3438</v>
      </c>
      <c r="F1047" s="196" t="s">
        <v>3439</v>
      </c>
      <c r="G1047" s="199">
        <v>100.0</v>
      </c>
      <c r="H1047" s="200"/>
      <c r="I1047" s="200"/>
      <c r="L1047" s="6">
        <f t="array" ref="L1047">XLOOKUP(E1047,INV!A:A,INV!K:K)</f>
        <v>5</v>
      </c>
      <c r="M1047" s="127">
        <f t="shared" si="1"/>
        <v>1</v>
      </c>
    </row>
    <row r="1048">
      <c r="A1048" s="195">
        <v>1048.0</v>
      </c>
      <c r="B1048" s="196" t="s">
        <v>3337</v>
      </c>
      <c r="C1048" s="197" t="s">
        <v>3442</v>
      </c>
      <c r="D1048" s="198" t="s">
        <v>5370</v>
      </c>
      <c r="E1048" s="196" t="s">
        <v>3442</v>
      </c>
      <c r="F1048" s="196" t="s">
        <v>3443</v>
      </c>
      <c r="G1048" s="199">
        <v>100.0</v>
      </c>
      <c r="H1048" s="200"/>
      <c r="I1048" s="200"/>
      <c r="L1048" s="6">
        <f t="array" ref="L1048">XLOOKUP(E1048,INV!A:A,INV!K:K)</f>
        <v>5</v>
      </c>
      <c r="M1048" s="127">
        <f t="shared" si="1"/>
        <v>1</v>
      </c>
    </row>
    <row r="1049">
      <c r="A1049" s="195">
        <v>1049.0</v>
      </c>
      <c r="B1049" s="196" t="s">
        <v>3337</v>
      </c>
      <c r="C1049" s="197" t="s">
        <v>489</v>
      </c>
      <c r="D1049" s="198" t="s">
        <v>5371</v>
      </c>
      <c r="E1049" s="196" t="s">
        <v>489</v>
      </c>
      <c r="F1049" s="196" t="s">
        <v>3445</v>
      </c>
      <c r="G1049" s="199">
        <v>100.0</v>
      </c>
      <c r="H1049" s="200"/>
      <c r="I1049" s="200"/>
      <c r="L1049" s="6">
        <f t="array" ref="L1049">XLOOKUP(E1049,INV!A:A,INV!K:K)</f>
        <v>5</v>
      </c>
      <c r="M1049" s="127">
        <f t="shared" si="1"/>
        <v>1</v>
      </c>
    </row>
    <row r="1050">
      <c r="A1050" s="195">
        <v>1050.0</v>
      </c>
      <c r="B1050" s="196" t="s">
        <v>3337</v>
      </c>
      <c r="C1050" s="197" t="s">
        <v>507</v>
      </c>
      <c r="D1050" s="198" t="s">
        <v>5372</v>
      </c>
      <c r="E1050" s="196" t="s">
        <v>507</v>
      </c>
      <c r="F1050" s="196" t="s">
        <v>3348</v>
      </c>
      <c r="G1050" s="199">
        <v>50.0</v>
      </c>
      <c r="H1050" s="200"/>
      <c r="I1050" s="200"/>
      <c r="L1050" s="6">
        <f t="array" ref="L1050">XLOOKUP(E1050,INV!A:A,INV!K:K)</f>
        <v>3</v>
      </c>
      <c r="M1050" s="127">
        <f t="shared" si="1"/>
        <v>1</v>
      </c>
    </row>
    <row r="1051">
      <c r="A1051" s="195">
        <v>1051.0</v>
      </c>
      <c r="B1051" s="196" t="s">
        <v>3337</v>
      </c>
      <c r="C1051" s="197" t="s">
        <v>473</v>
      </c>
      <c r="D1051" s="198" t="s">
        <v>5373</v>
      </c>
      <c r="E1051" s="196" t="s">
        <v>473</v>
      </c>
      <c r="F1051" s="196" t="s">
        <v>3340</v>
      </c>
      <c r="G1051" s="199">
        <v>180.0</v>
      </c>
      <c r="H1051" s="200"/>
      <c r="I1051" s="200"/>
      <c r="L1051" s="6">
        <f t="array" ref="L1051">XLOOKUP(E1051,INV!A:A,INV!K:K)</f>
        <v>9</v>
      </c>
      <c r="M1051" s="127">
        <f t="shared" si="1"/>
        <v>1</v>
      </c>
    </row>
    <row r="1052">
      <c r="A1052" s="195">
        <v>1052.0</v>
      </c>
      <c r="B1052" s="196" t="s">
        <v>3337</v>
      </c>
      <c r="C1052" s="197" t="s">
        <v>491</v>
      </c>
      <c r="D1052" s="198" t="s">
        <v>5374</v>
      </c>
      <c r="E1052" s="196" t="s">
        <v>491</v>
      </c>
      <c r="F1052" s="196" t="s">
        <v>3351</v>
      </c>
      <c r="G1052" s="199">
        <v>50.0</v>
      </c>
      <c r="H1052" s="200"/>
      <c r="I1052" s="200"/>
      <c r="L1052" s="6">
        <f t="array" ref="L1052">XLOOKUP(E1052,INV!A:A,INV!K:K)</f>
        <v>3</v>
      </c>
      <c r="M1052" s="127">
        <f t="shared" si="1"/>
        <v>1</v>
      </c>
    </row>
    <row r="1053">
      <c r="A1053" s="195">
        <v>1053.0</v>
      </c>
      <c r="B1053" s="196" t="s">
        <v>3337</v>
      </c>
      <c r="C1053" s="197" t="s">
        <v>471</v>
      </c>
      <c r="D1053" s="198" t="s">
        <v>5375</v>
      </c>
      <c r="E1053" s="196" t="s">
        <v>471</v>
      </c>
      <c r="F1053" s="196" t="s">
        <v>3345</v>
      </c>
      <c r="G1053" s="199">
        <v>180.0</v>
      </c>
      <c r="H1053" s="200"/>
      <c r="I1053" s="200"/>
      <c r="L1053" s="6">
        <f t="array" ref="L1053">XLOOKUP(E1053,INV!A:A,INV!K:K)</f>
        <v>9</v>
      </c>
      <c r="M1053" s="127">
        <f t="shared" si="1"/>
        <v>1</v>
      </c>
    </row>
    <row r="1054">
      <c r="A1054" s="195">
        <v>1054.0</v>
      </c>
      <c r="B1054" s="196" t="s">
        <v>3337</v>
      </c>
      <c r="C1054" s="197" t="s">
        <v>497</v>
      </c>
      <c r="D1054" s="198" t="s">
        <v>5376</v>
      </c>
      <c r="E1054" s="196" t="s">
        <v>497</v>
      </c>
      <c r="F1054" s="196" t="s">
        <v>3354</v>
      </c>
      <c r="G1054" s="199">
        <v>50.0</v>
      </c>
      <c r="H1054" s="200"/>
      <c r="I1054" s="200"/>
      <c r="L1054" s="6">
        <f t="array" ref="L1054">XLOOKUP(E1054,INV!A:A,INV!K:K)</f>
        <v>3</v>
      </c>
      <c r="M1054" s="127">
        <f t="shared" si="1"/>
        <v>1</v>
      </c>
    </row>
    <row r="1055">
      <c r="A1055" s="195">
        <v>1055.0</v>
      </c>
      <c r="B1055" s="196" t="s">
        <v>3337</v>
      </c>
      <c r="C1055" s="197" t="s">
        <v>3357</v>
      </c>
      <c r="D1055" s="198" t="s">
        <v>5377</v>
      </c>
      <c r="E1055" s="196" t="s">
        <v>3357</v>
      </c>
      <c r="F1055" s="196" t="s">
        <v>3358</v>
      </c>
      <c r="G1055" s="199">
        <v>50.0</v>
      </c>
      <c r="H1055" s="200"/>
      <c r="I1055" s="200"/>
      <c r="L1055" s="6">
        <f t="array" ref="L1055">XLOOKUP(E1055,INV!A:A,INV!K:K)</f>
        <v>3</v>
      </c>
      <c r="M1055" s="127">
        <f t="shared" si="1"/>
        <v>1</v>
      </c>
    </row>
    <row r="1056">
      <c r="A1056" s="195">
        <v>1056.0</v>
      </c>
      <c r="B1056" s="196" t="s">
        <v>3337</v>
      </c>
      <c r="C1056" s="197" t="s">
        <v>495</v>
      </c>
      <c r="D1056" s="198" t="s">
        <v>5378</v>
      </c>
      <c r="E1056" s="196" t="s">
        <v>495</v>
      </c>
      <c r="F1056" s="196" t="s">
        <v>3361</v>
      </c>
      <c r="G1056" s="199">
        <v>50.0</v>
      </c>
      <c r="H1056" s="200"/>
      <c r="I1056" s="200"/>
      <c r="L1056" s="6">
        <f t="array" ref="L1056">XLOOKUP(E1056,INV!A:A,INV!K:K)</f>
        <v>3</v>
      </c>
      <c r="M1056" s="127">
        <f t="shared" si="1"/>
        <v>1</v>
      </c>
    </row>
    <row r="1057">
      <c r="A1057" s="195">
        <v>1057.0</v>
      </c>
      <c r="B1057" s="196" t="s">
        <v>3337</v>
      </c>
      <c r="C1057" s="197" t="s">
        <v>525</v>
      </c>
      <c r="D1057" s="198" t="s">
        <v>5379</v>
      </c>
      <c r="E1057" s="196" t="s">
        <v>525</v>
      </c>
      <c r="F1057" s="196" t="s">
        <v>3364</v>
      </c>
      <c r="G1057" s="199">
        <v>50.0</v>
      </c>
      <c r="H1057" s="200"/>
      <c r="I1057" s="200"/>
      <c r="L1057" s="6">
        <f t="array" ref="L1057">XLOOKUP(E1057,INV!A:A,INV!K:K)</f>
        <v>3</v>
      </c>
      <c r="M1057" s="127">
        <f t="shared" si="1"/>
        <v>1</v>
      </c>
    </row>
    <row r="1058">
      <c r="A1058" s="195">
        <v>1058.0</v>
      </c>
      <c r="B1058" s="196" t="s">
        <v>3337</v>
      </c>
      <c r="C1058" s="197" t="s">
        <v>3367</v>
      </c>
      <c r="D1058" s="198" t="s">
        <v>5380</v>
      </c>
      <c r="E1058" s="196" t="s">
        <v>3367</v>
      </c>
      <c r="F1058" s="110" t="s">
        <v>3368</v>
      </c>
      <c r="G1058" s="199">
        <v>50.0</v>
      </c>
      <c r="H1058" s="200"/>
      <c r="I1058" s="200"/>
      <c r="L1058" s="6">
        <f t="array" ref="L1058">XLOOKUP(E1058,INV!A:A,INV!K:K)</f>
        <v>3</v>
      </c>
      <c r="M1058" s="127">
        <f t="shared" si="1"/>
        <v>1</v>
      </c>
    </row>
    <row r="1059">
      <c r="A1059" s="195">
        <v>1059.0</v>
      </c>
      <c r="B1059" s="196" t="s">
        <v>3337</v>
      </c>
      <c r="C1059" s="197" t="s">
        <v>501</v>
      </c>
      <c r="D1059" s="198" t="s">
        <v>5381</v>
      </c>
      <c r="E1059" s="196" t="s">
        <v>501</v>
      </c>
      <c r="F1059" s="110" t="s">
        <v>3371</v>
      </c>
      <c r="G1059" s="199">
        <v>50.0</v>
      </c>
      <c r="H1059" s="200"/>
      <c r="I1059" s="200"/>
      <c r="L1059" s="6">
        <f t="array" ref="L1059">XLOOKUP(E1059,INV!A:A,INV!K:K)</f>
        <v>3</v>
      </c>
      <c r="M1059" s="127">
        <f t="shared" si="1"/>
        <v>1</v>
      </c>
    </row>
    <row r="1060">
      <c r="A1060" s="195">
        <v>1060.0</v>
      </c>
      <c r="B1060" s="196" t="s">
        <v>3337</v>
      </c>
      <c r="C1060" s="197" t="s">
        <v>3374</v>
      </c>
      <c r="D1060" s="198" t="s">
        <v>5382</v>
      </c>
      <c r="E1060" s="196" t="s">
        <v>3374</v>
      </c>
      <c r="F1060" s="110" t="s">
        <v>3375</v>
      </c>
      <c r="G1060" s="199">
        <v>50.0</v>
      </c>
      <c r="H1060" s="200"/>
      <c r="I1060" s="200"/>
      <c r="L1060" s="6">
        <f t="array" ref="L1060">XLOOKUP(E1060,INV!A:A,INV!K:K)</f>
        <v>3</v>
      </c>
      <c r="M1060" s="127">
        <f t="shared" si="1"/>
        <v>1</v>
      </c>
    </row>
    <row r="1061">
      <c r="A1061" s="195">
        <v>1061.0</v>
      </c>
      <c r="B1061" s="196" t="s">
        <v>3337</v>
      </c>
      <c r="C1061" s="197" t="s">
        <v>527</v>
      </c>
      <c r="D1061" s="198" t="s">
        <v>5383</v>
      </c>
      <c r="E1061" s="196" t="s">
        <v>527</v>
      </c>
      <c r="F1061" s="110" t="s">
        <v>3382</v>
      </c>
      <c r="G1061" s="199">
        <v>50.0</v>
      </c>
      <c r="H1061" s="200"/>
      <c r="I1061" s="200"/>
      <c r="L1061" s="6">
        <f t="array" ref="L1061">XLOOKUP(E1061,INV!A:A,INV!K:K)</f>
        <v>3</v>
      </c>
      <c r="M1061" s="127">
        <f t="shared" si="1"/>
        <v>1</v>
      </c>
    </row>
    <row r="1062">
      <c r="A1062" s="195">
        <v>1062.0</v>
      </c>
      <c r="B1062" s="196" t="s">
        <v>3337</v>
      </c>
      <c r="C1062" s="197" t="s">
        <v>499</v>
      </c>
      <c r="D1062" s="198" t="s">
        <v>5384</v>
      </c>
      <c r="E1062" s="196" t="s">
        <v>499</v>
      </c>
      <c r="F1062" s="110" t="s">
        <v>3385</v>
      </c>
      <c r="G1062" s="199">
        <v>50.0</v>
      </c>
      <c r="H1062" s="200"/>
      <c r="I1062" s="200"/>
      <c r="L1062" s="6">
        <f t="array" ref="L1062">XLOOKUP(E1062,INV!A:A,INV!K:K)</f>
        <v>3</v>
      </c>
      <c r="M1062" s="127">
        <f t="shared" si="1"/>
        <v>1</v>
      </c>
    </row>
    <row r="1063">
      <c r="A1063" s="195">
        <v>1063.0</v>
      </c>
      <c r="B1063" s="196" t="s">
        <v>3337</v>
      </c>
      <c r="C1063" s="197" t="s">
        <v>503</v>
      </c>
      <c r="D1063" s="198" t="s">
        <v>5385</v>
      </c>
      <c r="E1063" s="196" t="s">
        <v>503</v>
      </c>
      <c r="F1063" s="110" t="s">
        <v>3391</v>
      </c>
      <c r="G1063" s="199">
        <v>50.0</v>
      </c>
      <c r="H1063" s="200"/>
      <c r="I1063" s="200"/>
      <c r="L1063" s="6">
        <f t="array" ref="L1063">XLOOKUP(E1063,INV!A:A,INV!K:K)</f>
        <v>3</v>
      </c>
      <c r="M1063" s="127">
        <f t="shared" si="1"/>
        <v>1</v>
      </c>
    </row>
    <row r="1064">
      <c r="A1064" s="195">
        <v>1064.0</v>
      </c>
      <c r="B1064" s="196" t="s">
        <v>3337</v>
      </c>
      <c r="C1064" s="197" t="s">
        <v>1345</v>
      </c>
      <c r="D1064" s="198" t="s">
        <v>5386</v>
      </c>
      <c r="E1064" s="196" t="s">
        <v>1345</v>
      </c>
      <c r="F1064" s="110" t="s">
        <v>3394</v>
      </c>
      <c r="G1064" s="199">
        <v>50.0</v>
      </c>
      <c r="H1064" s="200"/>
      <c r="I1064" s="200"/>
      <c r="L1064" s="6">
        <f t="array" ref="L1064">XLOOKUP(E1064,INV!A:A,INV!K:K)</f>
        <v>3</v>
      </c>
      <c r="M1064" s="127">
        <f t="shared" si="1"/>
        <v>1</v>
      </c>
    </row>
    <row r="1065">
      <c r="A1065" s="195">
        <v>1065.0</v>
      </c>
      <c r="B1065" s="196" t="s">
        <v>3337</v>
      </c>
      <c r="C1065" s="197" t="s">
        <v>493</v>
      </c>
      <c r="D1065" s="198" t="s">
        <v>5387</v>
      </c>
      <c r="E1065" s="196" t="s">
        <v>493</v>
      </c>
      <c r="F1065" s="110" t="s">
        <v>5388</v>
      </c>
      <c r="G1065" s="199">
        <v>50.0</v>
      </c>
      <c r="H1065" s="200"/>
      <c r="I1065" s="200"/>
      <c r="L1065" s="6">
        <f t="array" ref="L1065">XLOOKUP(E1065,INV!A:A,INV!K:K)</f>
        <v>3</v>
      </c>
      <c r="M1065" s="127">
        <f t="shared" si="1"/>
        <v>1</v>
      </c>
    </row>
    <row r="1066">
      <c r="A1066" s="195">
        <v>1066.0</v>
      </c>
      <c r="B1066" s="196" t="s">
        <v>3337</v>
      </c>
      <c r="C1066" s="197" t="s">
        <v>529</v>
      </c>
      <c r="D1066" s="198" t="s">
        <v>5389</v>
      </c>
      <c r="E1066" s="196" t="s">
        <v>529</v>
      </c>
      <c r="F1066" s="196" t="s">
        <v>3397</v>
      </c>
      <c r="G1066" s="199">
        <v>50.0</v>
      </c>
      <c r="H1066" s="200"/>
      <c r="I1066" s="200"/>
      <c r="L1066" s="6">
        <f t="array" ref="L1066">XLOOKUP(E1066,INV!A:A,INV!K:K)</f>
        <v>3</v>
      </c>
      <c r="M1066" s="127">
        <f t="shared" si="1"/>
        <v>1</v>
      </c>
    </row>
    <row r="1067">
      <c r="A1067" s="195">
        <v>1067.0</v>
      </c>
      <c r="B1067" s="196" t="s">
        <v>3337</v>
      </c>
      <c r="C1067" s="197" t="s">
        <v>505</v>
      </c>
      <c r="D1067" s="198" t="s">
        <v>5390</v>
      </c>
      <c r="E1067" s="196" t="s">
        <v>505</v>
      </c>
      <c r="F1067" s="196" t="s">
        <v>3400</v>
      </c>
      <c r="G1067" s="199">
        <v>50.0</v>
      </c>
      <c r="H1067" s="200"/>
      <c r="I1067" s="200"/>
      <c r="L1067" s="6">
        <f t="array" ref="L1067">XLOOKUP(E1067,INV!A:A,INV!K:K)</f>
        <v>3</v>
      </c>
      <c r="M1067" s="127">
        <f t="shared" si="1"/>
        <v>1</v>
      </c>
    </row>
    <row r="1068">
      <c r="A1068" s="195">
        <v>1068.0</v>
      </c>
      <c r="B1068" s="196" t="s">
        <v>3337</v>
      </c>
      <c r="C1068" s="197" t="s">
        <v>2207</v>
      </c>
      <c r="D1068" s="198" t="s">
        <v>5391</v>
      </c>
      <c r="E1068" s="196" t="s">
        <v>2207</v>
      </c>
      <c r="F1068" s="196" t="s">
        <v>3418</v>
      </c>
      <c r="G1068" s="199">
        <v>50.0</v>
      </c>
      <c r="H1068" s="200"/>
      <c r="I1068" s="200"/>
      <c r="L1068" s="6">
        <f t="array" ref="L1068">XLOOKUP(E1068,INV!A:A,INV!K:K)</f>
        <v>3</v>
      </c>
      <c r="M1068" s="127">
        <f t="shared" si="1"/>
        <v>1</v>
      </c>
    </row>
    <row r="1069">
      <c r="A1069" s="195">
        <v>1069.0</v>
      </c>
      <c r="B1069" s="196" t="s">
        <v>3337</v>
      </c>
      <c r="C1069" s="197" t="s">
        <v>466</v>
      </c>
      <c r="D1069" s="198" t="s">
        <v>5392</v>
      </c>
      <c r="E1069" s="196" t="s">
        <v>466</v>
      </c>
      <c r="F1069" s="196" t="s">
        <v>5393</v>
      </c>
      <c r="G1069" s="199">
        <v>500.0</v>
      </c>
      <c r="H1069" s="200"/>
      <c r="I1069" s="200"/>
      <c r="L1069" s="6">
        <f t="array" ref="L1069">XLOOKUP(E1069,INV!A:A,INV!K:K)</f>
        <v>18</v>
      </c>
      <c r="M1069" s="127">
        <f t="shared" si="1"/>
        <v>1</v>
      </c>
    </row>
    <row r="1070">
      <c r="A1070" s="195">
        <v>1070.0</v>
      </c>
      <c r="B1070" s="196" t="s">
        <v>3337</v>
      </c>
      <c r="C1070" s="197" t="s">
        <v>485</v>
      </c>
      <c r="D1070" s="198" t="s">
        <v>5394</v>
      </c>
      <c r="E1070" s="110" t="s">
        <v>485</v>
      </c>
      <c r="F1070" s="196" t="s">
        <v>5395</v>
      </c>
      <c r="G1070" s="199">
        <v>250.0</v>
      </c>
      <c r="H1070" s="200"/>
      <c r="I1070" s="200"/>
      <c r="L1070" s="6">
        <f t="array" ref="L1070">XLOOKUP(E1070,INV!A:A,INV!K:K)</f>
        <v>9</v>
      </c>
      <c r="M1070" s="127">
        <f t="shared" si="1"/>
        <v>1</v>
      </c>
    </row>
    <row r="1071">
      <c r="A1071" s="195">
        <v>1071.0</v>
      </c>
      <c r="B1071" s="196" t="s">
        <v>4022</v>
      </c>
      <c r="C1071" s="197" t="s">
        <v>735</v>
      </c>
      <c r="D1071" s="198" t="s">
        <v>5396</v>
      </c>
      <c r="E1071" s="196" t="s">
        <v>735</v>
      </c>
      <c r="F1071" s="196" t="s">
        <v>5397</v>
      </c>
      <c r="G1071" s="199">
        <v>1690.0</v>
      </c>
      <c r="H1071" s="200"/>
      <c r="I1071" s="200"/>
      <c r="L1071" s="6">
        <f t="array" ref="L1071">XLOOKUP(E1071,INV!A:A,INV!K:K)</f>
        <v>35</v>
      </c>
      <c r="M1071" s="127">
        <f t="shared" si="1"/>
        <v>1</v>
      </c>
    </row>
    <row r="1072">
      <c r="A1072" s="195">
        <v>1072.0</v>
      </c>
      <c r="B1072" s="196" t="s">
        <v>4022</v>
      </c>
      <c r="C1072" s="197" t="s">
        <v>5398</v>
      </c>
      <c r="D1072" s="198" t="s">
        <v>5399</v>
      </c>
      <c r="E1072" s="196" t="s">
        <v>5398</v>
      </c>
      <c r="F1072" s="110"/>
      <c r="G1072" s="199">
        <v>1690.0</v>
      </c>
      <c r="H1072" s="200"/>
      <c r="I1072" s="200"/>
      <c r="L1072" s="6" t="str">
        <f t="array" ref="L1072">XLOOKUP(E1072,INV!A:A,INV!K:K)</f>
        <v>#N/A</v>
      </c>
      <c r="M1072" s="127" t="str">
        <f t="shared" si="1"/>
        <v>#N/A</v>
      </c>
    </row>
    <row r="1073">
      <c r="A1073" s="195">
        <v>1073.0</v>
      </c>
      <c r="B1073" s="196" t="s">
        <v>3153</v>
      </c>
      <c r="C1073" s="197" t="s">
        <v>410</v>
      </c>
      <c r="D1073" s="198" t="s">
        <v>5400</v>
      </c>
      <c r="E1073" s="196" t="s">
        <v>410</v>
      </c>
      <c r="F1073" s="196" t="s">
        <v>3485</v>
      </c>
      <c r="G1073" s="199">
        <v>1125.0</v>
      </c>
      <c r="H1073" s="200"/>
      <c r="I1073" s="200"/>
      <c r="L1073" s="6">
        <f t="array" ref="L1073">XLOOKUP(E1073,INV!A:A,INV!K:K)</f>
        <v>45</v>
      </c>
      <c r="M1073" s="127">
        <f t="shared" si="1"/>
        <v>1</v>
      </c>
    </row>
    <row r="1074">
      <c r="A1074" s="195">
        <v>1074.0</v>
      </c>
      <c r="B1074" s="196" t="s">
        <v>3153</v>
      </c>
      <c r="C1074" s="197" t="s">
        <v>3299</v>
      </c>
      <c r="D1074" s="198" t="s">
        <v>5401</v>
      </c>
      <c r="E1074" s="196" t="s">
        <v>3299</v>
      </c>
      <c r="F1074" s="110" t="s">
        <v>3300</v>
      </c>
      <c r="G1074" s="199">
        <v>320.0</v>
      </c>
      <c r="H1074" s="200"/>
      <c r="I1074" s="200"/>
      <c r="L1074" s="6">
        <f t="array" ref="L1074">XLOOKUP(E1074,INV!A:A,INV!K:K)</f>
        <v>11</v>
      </c>
      <c r="M1074" s="127">
        <f t="shared" si="1"/>
        <v>1</v>
      </c>
    </row>
    <row r="1075">
      <c r="A1075" s="195">
        <v>1075.0</v>
      </c>
      <c r="B1075" s="196" t="s">
        <v>3153</v>
      </c>
      <c r="C1075" s="197" t="s">
        <v>408</v>
      </c>
      <c r="D1075" s="198" t="s">
        <v>5402</v>
      </c>
      <c r="E1075" s="196" t="s">
        <v>408</v>
      </c>
      <c r="F1075" s="110" t="s">
        <v>3206</v>
      </c>
      <c r="G1075" s="199">
        <v>6900.0</v>
      </c>
      <c r="H1075" s="200"/>
      <c r="I1075" s="200"/>
      <c r="L1075" s="6">
        <f t="array" ref="L1075">XLOOKUP(E1075,INV!A:A,INV!K:K)</f>
        <v>122</v>
      </c>
      <c r="M1075" s="127">
        <f t="shared" si="1"/>
        <v>1</v>
      </c>
    </row>
    <row r="1076">
      <c r="A1076" s="195">
        <v>1076.0</v>
      </c>
      <c r="B1076" s="196" t="s">
        <v>5175</v>
      </c>
      <c r="C1076" s="197" t="s">
        <v>5403</v>
      </c>
      <c r="D1076" s="198" t="s">
        <v>5404</v>
      </c>
      <c r="E1076" s="196" t="s">
        <v>5403</v>
      </c>
      <c r="F1076" s="110"/>
      <c r="G1076" s="199">
        <v>60.0</v>
      </c>
      <c r="H1076" s="200"/>
      <c r="I1076" s="200"/>
      <c r="L1076" s="6" t="str">
        <f t="array" ref="L1076">XLOOKUP(E1076,INV!A:A,INV!K:K)</f>
        <v>#N/A</v>
      </c>
      <c r="M1076" s="127" t="str">
        <f t="shared" si="1"/>
        <v>#N/A</v>
      </c>
    </row>
    <row r="1077">
      <c r="A1077" s="195">
        <v>1077.0</v>
      </c>
      <c r="B1077" s="196" t="s">
        <v>5175</v>
      </c>
      <c r="C1077" s="197" t="s">
        <v>108</v>
      </c>
      <c r="D1077" s="198" t="s">
        <v>1317</v>
      </c>
      <c r="E1077" s="196" t="s">
        <v>108</v>
      </c>
      <c r="F1077" s="196" t="s">
        <v>5405</v>
      </c>
      <c r="G1077" s="199">
        <v>100.0</v>
      </c>
      <c r="H1077" s="200"/>
      <c r="I1077" s="200"/>
      <c r="L1077" s="6">
        <f t="array" ref="L1077">XLOOKUP(E1077,INV!A:A,INV!K:K)</f>
        <v>3</v>
      </c>
      <c r="M1077" s="127">
        <f t="shared" si="1"/>
        <v>1</v>
      </c>
    </row>
    <row r="1078">
      <c r="A1078" s="195">
        <v>1078.0</v>
      </c>
      <c r="B1078" s="196" t="s">
        <v>5406</v>
      </c>
      <c r="C1078" s="197" t="s">
        <v>5407</v>
      </c>
      <c r="D1078" s="198" t="s">
        <v>5408</v>
      </c>
      <c r="E1078" s="196" t="s">
        <v>5407</v>
      </c>
      <c r="F1078" s="196"/>
      <c r="G1078" s="199">
        <v>60.0</v>
      </c>
      <c r="H1078" s="200"/>
      <c r="I1078" s="200"/>
      <c r="L1078" s="6" t="str">
        <f t="array" ref="L1078">XLOOKUP(E1078,INV!A:A,INV!K:K)</f>
        <v>#N/A</v>
      </c>
      <c r="M1078" s="127" t="str">
        <f t="shared" si="1"/>
        <v>#N/A</v>
      </c>
    </row>
    <row r="1079">
      <c r="A1079" s="195">
        <v>1079.0</v>
      </c>
      <c r="B1079" s="196" t="s">
        <v>5406</v>
      </c>
      <c r="C1079" s="197" t="s">
        <v>5409</v>
      </c>
      <c r="D1079" s="198" t="s">
        <v>5410</v>
      </c>
      <c r="E1079" s="196" t="s">
        <v>5409</v>
      </c>
      <c r="F1079" s="196"/>
      <c r="G1079" s="199">
        <v>60.0</v>
      </c>
      <c r="H1079" s="200"/>
      <c r="I1079" s="200"/>
      <c r="L1079" s="6" t="str">
        <f t="array" ref="L1079">XLOOKUP(E1079,INV!A:A,INV!K:K)</f>
        <v>#N/A</v>
      </c>
      <c r="M1079" s="127" t="str">
        <f t="shared" si="1"/>
        <v>#N/A</v>
      </c>
    </row>
    <row r="1080">
      <c r="A1080" s="195">
        <v>1080.0</v>
      </c>
      <c r="B1080" s="196" t="s">
        <v>5406</v>
      </c>
      <c r="C1080" s="197" t="s">
        <v>5411</v>
      </c>
      <c r="D1080" s="198" t="s">
        <v>5412</v>
      </c>
      <c r="E1080" s="196" t="s">
        <v>5411</v>
      </c>
      <c r="F1080" s="110"/>
      <c r="G1080" s="199">
        <v>60.0</v>
      </c>
      <c r="H1080" s="200"/>
      <c r="I1080" s="200"/>
      <c r="L1080" s="6" t="str">
        <f t="array" ref="L1080">XLOOKUP(E1080,INV!A:A,INV!K:K)</f>
        <v>#N/A</v>
      </c>
      <c r="M1080" s="127" t="str">
        <f t="shared" si="1"/>
        <v>#N/A</v>
      </c>
    </row>
    <row r="1081">
      <c r="A1081" s="195">
        <v>1081.0</v>
      </c>
      <c r="B1081" s="196" t="s">
        <v>3153</v>
      </c>
      <c r="C1081" s="197" t="s">
        <v>412</v>
      </c>
      <c r="D1081" s="198" t="s">
        <v>5413</v>
      </c>
      <c r="E1081" s="196" t="s">
        <v>412</v>
      </c>
      <c r="F1081" s="110" t="s">
        <v>3907</v>
      </c>
      <c r="G1081" s="199">
        <v>2065.0</v>
      </c>
      <c r="H1081" s="200"/>
      <c r="I1081" s="200"/>
      <c r="L1081" s="6">
        <f t="array" ref="L1081">XLOOKUP(E1081,INV!A:A,INV!K:K)</f>
        <v>45</v>
      </c>
      <c r="M1081" s="127">
        <f t="shared" si="1"/>
        <v>1</v>
      </c>
    </row>
    <row r="1082">
      <c r="A1082" s="195">
        <v>1082.0</v>
      </c>
      <c r="B1082" s="196" t="s">
        <v>3153</v>
      </c>
      <c r="C1082" s="197" t="s">
        <v>5414</v>
      </c>
      <c r="D1082" s="198" t="s">
        <v>5415</v>
      </c>
      <c r="E1082" s="196" t="s">
        <v>5414</v>
      </c>
      <c r="F1082" s="110"/>
      <c r="G1082" s="199">
        <v>2530.0</v>
      </c>
      <c r="H1082" s="200"/>
      <c r="I1082" s="200"/>
      <c r="L1082" s="6" t="str">
        <f t="array" ref="L1082">XLOOKUP(E1082,INV!A:A,INV!K:K)</f>
        <v>#N/A</v>
      </c>
      <c r="M1082" s="127" t="str">
        <f t="shared" si="1"/>
        <v>#N/A</v>
      </c>
    </row>
    <row r="1083">
      <c r="A1083" s="195">
        <v>1083.0</v>
      </c>
      <c r="B1083" s="196" t="s">
        <v>2470</v>
      </c>
      <c r="C1083" s="197" t="s">
        <v>5416</v>
      </c>
      <c r="D1083" s="198" t="s">
        <v>3050</v>
      </c>
      <c r="E1083" s="196" t="s">
        <v>5417</v>
      </c>
      <c r="F1083" s="110" t="s">
        <v>5418</v>
      </c>
      <c r="G1083" s="199">
        <v>890.0</v>
      </c>
      <c r="H1083" s="200"/>
      <c r="I1083" s="200"/>
      <c r="L1083" s="6">
        <f t="array" ref="L1083">XLOOKUP(E1083,INV!A:A,INV!K:K)</f>
        <v>20</v>
      </c>
      <c r="M1083" s="127">
        <f t="shared" si="1"/>
        <v>1</v>
      </c>
    </row>
    <row r="1084">
      <c r="A1084" s="195">
        <v>1084.0</v>
      </c>
      <c r="B1084" s="196" t="s">
        <v>5419</v>
      </c>
      <c r="C1084" s="197" t="s">
        <v>5420</v>
      </c>
      <c r="D1084" s="198" t="s">
        <v>5421</v>
      </c>
      <c r="E1084" s="196" t="s">
        <v>5422</v>
      </c>
      <c r="F1084" s="110" t="s">
        <v>5423</v>
      </c>
      <c r="G1084" s="199">
        <v>390.0</v>
      </c>
      <c r="H1084" s="200"/>
      <c r="I1084" s="200"/>
      <c r="L1084" s="6">
        <f t="array" ref="L1084">XLOOKUP(E1084,INV!A:A,INV!K:K)</f>
        <v>20</v>
      </c>
      <c r="M1084" s="127">
        <f t="shared" si="1"/>
        <v>1</v>
      </c>
    </row>
    <row r="1085">
      <c r="A1085" s="195">
        <v>1085.0</v>
      </c>
      <c r="B1085" s="196" t="s">
        <v>5356</v>
      </c>
      <c r="C1085" s="197" t="s">
        <v>5424</v>
      </c>
      <c r="D1085" s="198" t="s">
        <v>5425</v>
      </c>
      <c r="E1085" s="196" t="s">
        <v>5426</v>
      </c>
      <c r="F1085" s="110" t="s">
        <v>5427</v>
      </c>
      <c r="G1085" s="199">
        <v>150.0</v>
      </c>
      <c r="H1085" s="200"/>
      <c r="I1085" s="200"/>
      <c r="L1085" s="6">
        <f t="array" ref="L1085">XLOOKUP(E1085,INV!A:A,INV!K:K)</f>
        <v>10</v>
      </c>
      <c r="M1085" s="127">
        <f t="shared" si="1"/>
        <v>1</v>
      </c>
    </row>
    <row r="1086">
      <c r="A1086" s="195">
        <v>1086.0</v>
      </c>
      <c r="B1086" s="196" t="s">
        <v>3301</v>
      </c>
      <c r="C1086" s="197" t="s">
        <v>5428</v>
      </c>
      <c r="D1086" s="198" t="s">
        <v>5429</v>
      </c>
      <c r="E1086" s="196" t="s">
        <v>5430</v>
      </c>
      <c r="F1086" s="110"/>
      <c r="G1086" s="199">
        <v>10.0</v>
      </c>
      <c r="H1086" s="200"/>
      <c r="I1086" s="200"/>
      <c r="L1086" s="6" t="str">
        <f t="array" ref="L1086">XLOOKUP(E1086,INV!A:A,INV!K:K)</f>
        <v>#N/A</v>
      </c>
      <c r="M1086" s="127" t="str">
        <f t="shared" si="1"/>
        <v>#N/A</v>
      </c>
    </row>
    <row r="1087">
      <c r="A1087" s="195">
        <v>1087.0</v>
      </c>
      <c r="B1087" s="196" t="s">
        <v>5356</v>
      </c>
      <c r="C1087" s="197" t="s">
        <v>5431</v>
      </c>
      <c r="D1087" s="198" t="s">
        <v>5358</v>
      </c>
      <c r="E1087" s="196" t="s">
        <v>5432</v>
      </c>
      <c r="F1087" s="196"/>
      <c r="G1087" s="199">
        <v>200.0</v>
      </c>
      <c r="H1087" s="200"/>
      <c r="I1087" s="200"/>
      <c r="L1087" s="6" t="str">
        <f t="array" ref="L1087">XLOOKUP(E1087,INV!A:A,INV!K:K)</f>
        <v>#N/A</v>
      </c>
      <c r="M1087" s="127" t="str">
        <f t="shared" si="1"/>
        <v>#N/A</v>
      </c>
    </row>
    <row r="1088">
      <c r="A1088" s="195">
        <v>1088.0</v>
      </c>
      <c r="B1088" s="196" t="s">
        <v>5348</v>
      </c>
      <c r="C1088" s="197" t="s">
        <v>5433</v>
      </c>
      <c r="D1088" s="198" t="s">
        <v>5434</v>
      </c>
      <c r="E1088" s="196" t="s">
        <v>5435</v>
      </c>
      <c r="F1088" s="110"/>
      <c r="G1088" s="199">
        <v>275.0</v>
      </c>
      <c r="H1088" s="200"/>
      <c r="I1088" s="200"/>
      <c r="L1088" s="6" t="str">
        <f t="array" ref="L1088">XLOOKUP(E1088,INV!A:A,INV!K:K)</f>
        <v>#N/A</v>
      </c>
      <c r="M1088" s="127" t="str">
        <f t="shared" si="1"/>
        <v>#N/A</v>
      </c>
    </row>
    <row r="1089">
      <c r="A1089" s="195">
        <v>1089.0</v>
      </c>
      <c r="B1089" s="196" t="s">
        <v>5348</v>
      </c>
      <c r="C1089" s="197" t="s">
        <v>5436</v>
      </c>
      <c r="D1089" s="198" t="s">
        <v>5437</v>
      </c>
      <c r="E1089" s="196" t="s">
        <v>5438</v>
      </c>
      <c r="F1089" s="196"/>
      <c r="G1089" s="199">
        <v>250.0</v>
      </c>
      <c r="H1089" s="200"/>
      <c r="I1089" s="200"/>
      <c r="L1089" s="6" t="str">
        <f t="array" ref="L1089">XLOOKUP(E1089,INV!A:A,INV!K:K)</f>
        <v>#N/A</v>
      </c>
      <c r="M1089" s="127" t="str">
        <f t="shared" si="1"/>
        <v>#N/A</v>
      </c>
    </row>
    <row r="1090">
      <c r="A1090" s="195">
        <v>1090.0</v>
      </c>
      <c r="B1090" s="196" t="s">
        <v>3842</v>
      </c>
      <c r="C1090" s="197" t="s">
        <v>5439</v>
      </c>
      <c r="D1090" s="198" t="s">
        <v>5440</v>
      </c>
      <c r="E1090" s="196" t="s">
        <v>5441</v>
      </c>
      <c r="F1090" s="110"/>
      <c r="G1090" s="199">
        <v>50.0</v>
      </c>
      <c r="H1090" s="200"/>
      <c r="I1090" s="200"/>
      <c r="L1090" s="6" t="str">
        <f t="array" ref="L1090">XLOOKUP(E1090,INV!A:A,INV!K:K)</f>
        <v>#N/A</v>
      </c>
      <c r="M1090" s="127" t="str">
        <f t="shared" si="1"/>
        <v>#N/A</v>
      </c>
    </row>
    <row r="1091">
      <c r="A1091" s="195">
        <v>1091.0</v>
      </c>
      <c r="B1091" s="196" t="s">
        <v>3842</v>
      </c>
      <c r="C1091" s="197" t="s">
        <v>5442</v>
      </c>
      <c r="D1091" s="198" t="s">
        <v>5440</v>
      </c>
      <c r="E1091" s="196" t="s">
        <v>5443</v>
      </c>
      <c r="F1091" s="196"/>
      <c r="G1091" s="199">
        <v>50.0</v>
      </c>
      <c r="H1091" s="200"/>
      <c r="I1091" s="200"/>
      <c r="L1091" s="6" t="str">
        <f t="array" ref="L1091">XLOOKUP(E1091,INV!A:A,INV!K:K)</f>
        <v>#N/A</v>
      </c>
      <c r="M1091" s="127" t="str">
        <f t="shared" si="1"/>
        <v>#N/A</v>
      </c>
    </row>
    <row r="1092">
      <c r="A1092" s="195">
        <v>1092.0</v>
      </c>
      <c r="B1092" s="196" t="s">
        <v>3842</v>
      </c>
      <c r="C1092" s="197" t="s">
        <v>5444</v>
      </c>
      <c r="D1092" s="198" t="s">
        <v>5445</v>
      </c>
      <c r="E1092" s="196" t="s">
        <v>5446</v>
      </c>
      <c r="F1092" s="196"/>
      <c r="G1092" s="199">
        <v>50.0</v>
      </c>
      <c r="H1092" s="200"/>
      <c r="I1092" s="200"/>
      <c r="L1092" s="6" t="str">
        <f t="array" ref="L1092">XLOOKUP(E1092,INV!A:A,INV!K:K)</f>
        <v>#N/A</v>
      </c>
      <c r="M1092" s="127" t="str">
        <f t="shared" si="1"/>
        <v>#N/A</v>
      </c>
    </row>
    <row r="1093">
      <c r="A1093" s="195">
        <v>1093.0</v>
      </c>
      <c r="B1093" s="196" t="s">
        <v>3842</v>
      </c>
      <c r="C1093" s="197" t="s">
        <v>5447</v>
      </c>
      <c r="D1093" s="198" t="s">
        <v>5448</v>
      </c>
      <c r="E1093" s="196" t="s">
        <v>5449</v>
      </c>
      <c r="F1093" s="196"/>
      <c r="G1093" s="199">
        <v>50.0</v>
      </c>
      <c r="H1093" s="200"/>
      <c r="I1093" s="200"/>
      <c r="L1093" s="6" t="str">
        <f t="array" ref="L1093">XLOOKUP(E1093,INV!A:A,INV!K:K)</f>
        <v>#N/A</v>
      </c>
      <c r="M1093" s="127" t="str">
        <f t="shared" si="1"/>
        <v>#N/A</v>
      </c>
    </row>
    <row r="1094">
      <c r="A1094" s="195">
        <v>1094.0</v>
      </c>
      <c r="B1094" s="196" t="s">
        <v>2470</v>
      </c>
      <c r="C1094" s="197" t="s">
        <v>5450</v>
      </c>
      <c r="D1094" s="198" t="s">
        <v>5451</v>
      </c>
      <c r="E1094" s="196" t="s">
        <v>5452</v>
      </c>
      <c r="F1094" s="196" t="s">
        <v>5453</v>
      </c>
      <c r="G1094" s="199">
        <v>1125.0</v>
      </c>
      <c r="H1094" s="200"/>
      <c r="I1094" s="200"/>
      <c r="L1094" s="6">
        <f t="array" ref="L1094">XLOOKUP(E1094,INV!A:A,INV!K:K)</f>
        <v>32</v>
      </c>
      <c r="M1094" s="127">
        <f t="shared" si="1"/>
        <v>1</v>
      </c>
    </row>
    <row r="1095">
      <c r="A1095" s="195">
        <v>1095.0</v>
      </c>
      <c r="B1095" s="196" t="s">
        <v>5454</v>
      </c>
      <c r="C1095" s="197" t="s">
        <v>5455</v>
      </c>
      <c r="D1095" s="198" t="s">
        <v>5456</v>
      </c>
      <c r="E1095" s="196" t="s">
        <v>5457</v>
      </c>
      <c r="F1095" s="196"/>
      <c r="G1095" s="199">
        <v>700.0</v>
      </c>
      <c r="H1095" s="200"/>
      <c r="I1095" s="200"/>
      <c r="L1095" s="6" t="str">
        <f t="array" ref="L1095">XLOOKUP(E1095,INV!A:A,INV!K:K)</f>
        <v>#N/A</v>
      </c>
      <c r="M1095" s="127" t="str">
        <f t="shared" si="1"/>
        <v>#N/A</v>
      </c>
    </row>
    <row r="1096">
      <c r="A1096" s="195">
        <v>1096.0</v>
      </c>
      <c r="B1096" s="196" t="s">
        <v>4851</v>
      </c>
      <c r="C1096" s="197" t="s">
        <v>600</v>
      </c>
      <c r="D1096" s="198" t="s">
        <v>5458</v>
      </c>
      <c r="E1096" s="196" t="s">
        <v>600</v>
      </c>
      <c r="F1096" s="196" t="s">
        <v>4996</v>
      </c>
      <c r="G1096" s="199">
        <v>110.0</v>
      </c>
      <c r="H1096" s="200"/>
      <c r="I1096" s="200"/>
      <c r="L1096" s="6">
        <f t="array" ref="L1096">XLOOKUP(E1096,INV!A:A,INV!K:K)</f>
        <v>6.5</v>
      </c>
      <c r="M1096" s="127">
        <f t="shared" si="1"/>
        <v>1</v>
      </c>
    </row>
    <row r="1097">
      <c r="A1097" s="195">
        <v>1097.0</v>
      </c>
      <c r="B1097" s="196" t="s">
        <v>2470</v>
      </c>
      <c r="C1097" s="197" t="s">
        <v>5459</v>
      </c>
      <c r="D1097" s="198" t="s">
        <v>5451</v>
      </c>
      <c r="E1097" s="196" t="s">
        <v>5460</v>
      </c>
      <c r="F1097" s="196" t="s">
        <v>5461</v>
      </c>
      <c r="G1097" s="199">
        <v>1125.0</v>
      </c>
      <c r="H1097" s="200"/>
      <c r="I1097" s="200"/>
      <c r="L1097" s="6">
        <f t="array" ref="L1097">XLOOKUP(E1097,INV!A:A,INV!K:K)</f>
        <v>32</v>
      </c>
      <c r="M1097" s="127">
        <f t="shared" si="1"/>
        <v>1</v>
      </c>
    </row>
    <row r="1098">
      <c r="A1098" s="195">
        <v>1098.0</v>
      </c>
      <c r="B1098" s="196" t="s">
        <v>3293</v>
      </c>
      <c r="C1098" s="197" t="s">
        <v>5462</v>
      </c>
      <c r="D1098" s="198" t="s">
        <v>5463</v>
      </c>
      <c r="E1098" s="196" t="s">
        <v>5464</v>
      </c>
      <c r="F1098" s="196"/>
      <c r="G1098" s="199">
        <v>530.0</v>
      </c>
      <c r="H1098" s="200"/>
      <c r="I1098" s="200"/>
      <c r="L1098" s="6" t="str">
        <f t="array" ref="L1098">XLOOKUP(E1098,INV!A:A,INV!K:K)</f>
        <v>#N/A</v>
      </c>
      <c r="M1098" s="127" t="str">
        <f t="shared" si="1"/>
        <v>#N/A</v>
      </c>
    </row>
    <row r="1099">
      <c r="A1099" s="195">
        <v>1099.0</v>
      </c>
      <c r="B1099" s="196" t="s">
        <v>5465</v>
      </c>
      <c r="C1099" s="197" t="s">
        <v>5466</v>
      </c>
      <c r="D1099" s="198" t="s">
        <v>5467</v>
      </c>
      <c r="E1099" s="196" t="s">
        <v>758</v>
      </c>
      <c r="F1099" s="196" t="s">
        <v>5468</v>
      </c>
      <c r="G1099" s="199">
        <v>10.0</v>
      </c>
      <c r="H1099" s="200"/>
      <c r="I1099" s="200"/>
      <c r="L1099" s="6">
        <f t="array" ref="L1099">XLOOKUP(E1099,INV!A:A,INV!K:K)</f>
        <v>3</v>
      </c>
      <c r="M1099" s="127">
        <f t="shared" si="1"/>
        <v>1</v>
      </c>
    </row>
    <row r="1100">
      <c r="A1100" s="195">
        <v>1100.0</v>
      </c>
      <c r="B1100" s="196" t="s">
        <v>3462</v>
      </c>
      <c r="C1100" s="197" t="s">
        <v>5469</v>
      </c>
      <c r="D1100" s="198" t="s">
        <v>5470</v>
      </c>
      <c r="E1100" s="196" t="s">
        <v>5471</v>
      </c>
      <c r="F1100" s="110"/>
      <c r="G1100" s="199">
        <v>800.0</v>
      </c>
      <c r="H1100" s="200"/>
      <c r="I1100" s="200"/>
      <c r="L1100" s="6" t="str">
        <f t="array" ref="L1100">XLOOKUP(E1100,INV!A:A,INV!K:K)</f>
        <v>#N/A</v>
      </c>
      <c r="M1100" s="127" t="str">
        <f t="shared" si="1"/>
        <v>#N/A</v>
      </c>
    </row>
    <row r="1101">
      <c r="A1101" s="195">
        <v>1101.0</v>
      </c>
      <c r="B1101" s="196" t="s">
        <v>3337</v>
      </c>
      <c r="C1101" s="197" t="s">
        <v>5472</v>
      </c>
      <c r="D1101" s="198" t="s">
        <v>5473</v>
      </c>
      <c r="E1101" s="196" t="s">
        <v>485</v>
      </c>
      <c r="F1101" s="196" t="s">
        <v>5395</v>
      </c>
      <c r="G1101" s="199">
        <v>250.0</v>
      </c>
      <c r="H1101" s="200"/>
      <c r="I1101" s="200"/>
      <c r="L1101" s="6">
        <f t="array" ref="L1101">XLOOKUP(E1101,INV!A:A,INV!K:K)</f>
        <v>9</v>
      </c>
      <c r="M1101" s="127">
        <f t="shared" si="1"/>
        <v>1</v>
      </c>
    </row>
    <row r="1102">
      <c r="A1102" s="195">
        <v>1102.0</v>
      </c>
      <c r="B1102" s="196" t="s">
        <v>3535</v>
      </c>
      <c r="C1102" s="197" t="s">
        <v>5474</v>
      </c>
      <c r="D1102" s="198" t="s">
        <v>5475</v>
      </c>
      <c r="E1102" s="196" t="s">
        <v>5476</v>
      </c>
      <c r="F1102" s="196"/>
      <c r="G1102" s="199">
        <v>2100.0</v>
      </c>
      <c r="H1102" s="200"/>
      <c r="I1102" s="200"/>
      <c r="L1102" s="6">
        <f t="array" ref="L1102">XLOOKUP(E1102,INV!A:A,INV!K:K)</f>
        <v>1</v>
      </c>
      <c r="M1102" s="127">
        <f t="shared" si="1"/>
        <v>1</v>
      </c>
    </row>
    <row r="1103">
      <c r="A1103" s="195">
        <v>1103.0</v>
      </c>
      <c r="B1103" s="196" t="s">
        <v>3519</v>
      </c>
      <c r="C1103" s="197" t="s">
        <v>5477</v>
      </c>
      <c r="D1103" s="198" t="s">
        <v>5478</v>
      </c>
      <c r="E1103" s="196" t="s">
        <v>5479</v>
      </c>
      <c r="F1103" s="110"/>
      <c r="G1103" s="199">
        <v>330.0</v>
      </c>
      <c r="H1103" s="200"/>
      <c r="I1103" s="200"/>
      <c r="L1103" s="6">
        <f t="array" ref="L1103">XLOOKUP(E1103,INV!A:A,INV!K:K)</f>
        <v>1</v>
      </c>
      <c r="M1103" s="127">
        <f t="shared" si="1"/>
        <v>1</v>
      </c>
    </row>
    <row r="1104">
      <c r="A1104" s="195">
        <v>1104.0</v>
      </c>
      <c r="B1104" s="196" t="s">
        <v>3153</v>
      </c>
      <c r="C1104" s="197" t="s">
        <v>5480</v>
      </c>
      <c r="D1104" s="198" t="s">
        <v>5481</v>
      </c>
      <c r="E1104" s="196" t="s">
        <v>802</v>
      </c>
      <c r="F1104" s="110" t="s">
        <v>3599</v>
      </c>
      <c r="G1104" s="199">
        <v>1455.0</v>
      </c>
      <c r="H1104" s="200"/>
      <c r="I1104" s="200"/>
      <c r="L1104" s="6">
        <f t="array" ref="L1104">XLOOKUP(E1104,INV!A:A,INV!K:K)</f>
        <v>50</v>
      </c>
      <c r="M1104" s="127">
        <f t="shared" si="1"/>
        <v>1</v>
      </c>
    </row>
    <row r="1105">
      <c r="A1105" s="195">
        <v>1105.0</v>
      </c>
      <c r="B1105" s="196" t="s">
        <v>5482</v>
      </c>
      <c r="C1105" s="197" t="s">
        <v>5483</v>
      </c>
      <c r="D1105" s="198" t="s">
        <v>5484</v>
      </c>
      <c r="E1105" s="196" t="s">
        <v>5485</v>
      </c>
      <c r="F1105" s="110" t="s">
        <v>5486</v>
      </c>
      <c r="G1105" s="199">
        <v>950.0</v>
      </c>
      <c r="H1105" s="200"/>
      <c r="I1105" s="200"/>
      <c r="L1105" s="6">
        <f t="array" ref="L1105">XLOOKUP(E1105,INV!A:A,INV!K:K)</f>
        <v>23</v>
      </c>
      <c r="M1105" s="127">
        <f t="shared" si="1"/>
        <v>1</v>
      </c>
    </row>
    <row r="1106">
      <c r="A1106" s="195">
        <v>1106.0</v>
      </c>
      <c r="B1106" s="196" t="s">
        <v>5482</v>
      </c>
      <c r="C1106" s="197" t="s">
        <v>5487</v>
      </c>
      <c r="D1106" s="198" t="s">
        <v>5484</v>
      </c>
      <c r="E1106" s="196" t="s">
        <v>5488</v>
      </c>
      <c r="F1106" s="110" t="s">
        <v>5489</v>
      </c>
      <c r="G1106" s="199">
        <v>950.0</v>
      </c>
      <c r="H1106" s="200"/>
      <c r="I1106" s="200"/>
      <c r="L1106" s="6">
        <f t="array" ref="L1106">XLOOKUP(E1106,INV!A:A,INV!K:K)</f>
        <v>23</v>
      </c>
      <c r="M1106" s="127">
        <f t="shared" si="1"/>
        <v>1</v>
      </c>
    </row>
    <row r="1107">
      <c r="A1107" s="195">
        <v>1107.0</v>
      </c>
      <c r="B1107" s="196" t="s">
        <v>5482</v>
      </c>
      <c r="C1107" s="197" t="s">
        <v>5490</v>
      </c>
      <c r="D1107" s="198" t="s">
        <v>5484</v>
      </c>
      <c r="E1107" s="196" t="s">
        <v>5491</v>
      </c>
      <c r="F1107" s="110" t="s">
        <v>5492</v>
      </c>
      <c r="G1107" s="199">
        <v>950.0</v>
      </c>
      <c r="H1107" s="200"/>
      <c r="I1107" s="200"/>
      <c r="L1107" s="6">
        <f t="array" ref="L1107">XLOOKUP(E1107,INV!A:A,INV!K:K)</f>
        <v>23</v>
      </c>
      <c r="M1107" s="127">
        <f t="shared" si="1"/>
        <v>1</v>
      </c>
    </row>
    <row r="1108">
      <c r="A1108" s="195">
        <v>1108.0</v>
      </c>
      <c r="B1108" s="196" t="s">
        <v>4950</v>
      </c>
      <c r="C1108" s="197" t="s">
        <v>598</v>
      </c>
      <c r="D1108" s="198" t="s">
        <v>5493</v>
      </c>
      <c r="E1108" s="196" t="s">
        <v>598</v>
      </c>
      <c r="F1108" s="196" t="s">
        <v>4953</v>
      </c>
      <c r="G1108" s="199">
        <v>270.0</v>
      </c>
      <c r="H1108" s="200"/>
      <c r="I1108" s="200"/>
      <c r="L1108" s="6">
        <f t="array" ref="L1108">XLOOKUP(E1108,INV!A:A,INV!K:K)</f>
        <v>14</v>
      </c>
      <c r="M1108" s="127">
        <f t="shared" si="1"/>
        <v>1</v>
      </c>
    </row>
    <row r="1109">
      <c r="A1109" s="195">
        <v>1109.0</v>
      </c>
      <c r="B1109" s="196" t="s">
        <v>4950</v>
      </c>
      <c r="C1109" s="197" t="s">
        <v>595</v>
      </c>
      <c r="D1109" s="198" t="s">
        <v>5494</v>
      </c>
      <c r="E1109" s="196" t="s">
        <v>595</v>
      </c>
      <c r="F1109" s="196" t="s">
        <v>4959</v>
      </c>
      <c r="G1109" s="199">
        <v>535.0</v>
      </c>
      <c r="H1109" s="200"/>
      <c r="I1109" s="200"/>
      <c r="L1109" s="6">
        <f t="array" ref="L1109">XLOOKUP(E1109,INV!A:A,INV!K:K)</f>
        <v>19.99</v>
      </c>
      <c r="M1109" s="127">
        <f t="shared" si="1"/>
        <v>1</v>
      </c>
    </row>
    <row r="1110">
      <c r="A1110" s="195">
        <v>1110.0</v>
      </c>
      <c r="B1110" s="196" t="s">
        <v>5482</v>
      </c>
      <c r="C1110" s="197" t="s">
        <v>5495</v>
      </c>
      <c r="D1110" s="198" t="s">
        <v>5484</v>
      </c>
      <c r="E1110" s="196" t="s">
        <v>5496</v>
      </c>
      <c r="F1110" s="196"/>
      <c r="G1110" s="199">
        <v>950.0</v>
      </c>
      <c r="H1110" s="200"/>
      <c r="I1110" s="200"/>
      <c r="L1110" s="6" t="str">
        <f t="array" ref="L1110">XLOOKUP(E1110,INV!A:A,INV!K:K)</f>
        <v>#N/A</v>
      </c>
      <c r="M1110" s="127" t="str">
        <f t="shared" si="1"/>
        <v>#N/A</v>
      </c>
    </row>
    <row r="1111">
      <c r="A1111" s="195">
        <v>1111.0</v>
      </c>
      <c r="B1111" s="196" t="s">
        <v>5482</v>
      </c>
      <c r="C1111" s="197" t="s">
        <v>5497</v>
      </c>
      <c r="D1111" s="198" t="s">
        <v>5484</v>
      </c>
      <c r="E1111" s="196" t="s">
        <v>5498</v>
      </c>
      <c r="F1111" s="196"/>
      <c r="G1111" s="199">
        <v>950.0</v>
      </c>
      <c r="H1111" s="200"/>
      <c r="I1111" s="200"/>
      <c r="L1111" s="6" t="str">
        <f t="array" ref="L1111">XLOOKUP(E1111,INV!A:A,INV!K:K)</f>
        <v>#N/A</v>
      </c>
      <c r="M1111" s="127" t="str">
        <f t="shared" si="1"/>
        <v>#N/A</v>
      </c>
    </row>
    <row r="1112">
      <c r="A1112" s="195">
        <v>1112.0</v>
      </c>
      <c r="B1112" s="196" t="s">
        <v>5482</v>
      </c>
      <c r="C1112" s="197" t="s">
        <v>5499</v>
      </c>
      <c r="D1112" s="198" t="s">
        <v>5500</v>
      </c>
      <c r="E1112" s="196" t="s">
        <v>5501</v>
      </c>
      <c r="F1112" s="196" t="s">
        <v>5502</v>
      </c>
      <c r="G1112" s="199">
        <v>1145.0</v>
      </c>
      <c r="H1112" s="200"/>
      <c r="I1112" s="200"/>
      <c r="L1112" s="6">
        <f t="array" ref="L1112">XLOOKUP(E1112,INV!A:A,INV!K:K)</f>
        <v>22</v>
      </c>
      <c r="M1112" s="127">
        <f t="shared" si="1"/>
        <v>1</v>
      </c>
    </row>
    <row r="1113">
      <c r="A1113" s="195">
        <v>1113.0</v>
      </c>
      <c r="B1113" s="196" t="s">
        <v>5482</v>
      </c>
      <c r="C1113" s="197" t="s">
        <v>5503</v>
      </c>
      <c r="D1113" s="198" t="s">
        <v>5500</v>
      </c>
      <c r="E1113" s="196" t="s">
        <v>5504</v>
      </c>
      <c r="F1113" s="196" t="s">
        <v>5505</v>
      </c>
      <c r="G1113" s="199">
        <v>1145.0</v>
      </c>
      <c r="H1113" s="200"/>
      <c r="I1113" s="200"/>
      <c r="L1113" s="6">
        <f t="array" ref="L1113">XLOOKUP(E1113,INV!A:A,INV!K:K)</f>
        <v>22</v>
      </c>
      <c r="M1113" s="127">
        <f t="shared" si="1"/>
        <v>1</v>
      </c>
    </row>
    <row r="1114">
      <c r="A1114" s="195">
        <v>1114.0</v>
      </c>
      <c r="B1114" s="196" t="s">
        <v>5482</v>
      </c>
      <c r="C1114" s="197" t="s">
        <v>5506</v>
      </c>
      <c r="D1114" s="198" t="s">
        <v>5500</v>
      </c>
      <c r="E1114" s="196" t="s">
        <v>5507</v>
      </c>
      <c r="F1114" s="110" t="s">
        <v>5508</v>
      </c>
      <c r="G1114" s="199">
        <v>1145.0</v>
      </c>
      <c r="H1114" s="200"/>
      <c r="I1114" s="200"/>
      <c r="L1114" s="6">
        <f t="array" ref="L1114">XLOOKUP(E1114,INV!A:A,INV!K:K)</f>
        <v>18</v>
      </c>
      <c r="M1114" s="127">
        <f t="shared" si="1"/>
        <v>1</v>
      </c>
    </row>
    <row r="1115">
      <c r="A1115" s="195">
        <v>1115.0</v>
      </c>
      <c r="B1115" s="196" t="s">
        <v>5482</v>
      </c>
      <c r="C1115" s="197" t="s">
        <v>5509</v>
      </c>
      <c r="D1115" s="198" t="s">
        <v>5500</v>
      </c>
      <c r="E1115" s="196" t="s">
        <v>5510</v>
      </c>
      <c r="F1115" s="196"/>
      <c r="G1115" s="199">
        <v>1145.0</v>
      </c>
      <c r="H1115" s="200"/>
      <c r="I1115" s="200"/>
      <c r="L1115" s="6" t="str">
        <f t="array" ref="L1115">XLOOKUP(E1115,INV!A:A,INV!K:K)</f>
        <v>#N/A</v>
      </c>
      <c r="M1115" s="127" t="str">
        <f t="shared" si="1"/>
        <v>#N/A</v>
      </c>
    </row>
    <row r="1116">
      <c r="A1116" s="195">
        <v>1116.0</v>
      </c>
      <c r="B1116" s="196" t="s">
        <v>5482</v>
      </c>
      <c r="C1116" s="197" t="s">
        <v>5511</v>
      </c>
      <c r="D1116" s="198" t="s">
        <v>5500</v>
      </c>
      <c r="E1116" s="196" t="s">
        <v>5512</v>
      </c>
      <c r="F1116" s="196"/>
      <c r="G1116" s="199">
        <v>1145.0</v>
      </c>
      <c r="H1116" s="200"/>
      <c r="I1116" s="200"/>
      <c r="L1116" s="6" t="str">
        <f t="array" ref="L1116">XLOOKUP(E1116,INV!A:A,INV!K:K)</f>
        <v>#N/A</v>
      </c>
      <c r="M1116" s="127" t="str">
        <f t="shared" si="1"/>
        <v>#N/A</v>
      </c>
    </row>
    <row r="1117">
      <c r="A1117" s="195">
        <v>1117.0</v>
      </c>
      <c r="B1117" s="196" t="s">
        <v>2470</v>
      </c>
      <c r="C1117" s="197" t="s">
        <v>5513</v>
      </c>
      <c r="D1117" s="198" t="s">
        <v>5514</v>
      </c>
      <c r="E1117" s="196" t="s">
        <v>5515</v>
      </c>
      <c r="F1117" s="196"/>
      <c r="G1117" s="199">
        <v>1640.0</v>
      </c>
      <c r="H1117" s="200"/>
      <c r="I1117" s="200"/>
      <c r="L1117" s="6" t="str">
        <f t="array" ref="L1117">XLOOKUP(E1117,INV!A:A,INV!K:K)</f>
        <v>#N/A</v>
      </c>
      <c r="M1117" s="127" t="str">
        <f t="shared" si="1"/>
        <v>#N/A</v>
      </c>
    </row>
    <row r="1118">
      <c r="A1118" s="195">
        <v>1118.0</v>
      </c>
      <c r="B1118" s="196" t="s">
        <v>5516</v>
      </c>
      <c r="C1118" s="197" t="s">
        <v>5517</v>
      </c>
      <c r="D1118" s="198" t="s">
        <v>5518</v>
      </c>
      <c r="E1118" s="196" t="s">
        <v>5517</v>
      </c>
      <c r="F1118" s="196"/>
      <c r="G1118" s="199">
        <v>2490.0</v>
      </c>
      <c r="H1118" s="200"/>
      <c r="I1118" s="200"/>
      <c r="L1118" s="6" t="str">
        <f t="array" ref="L1118">XLOOKUP(E1118,INV!A:A,INV!K:K)</f>
        <v>#N/A</v>
      </c>
      <c r="M1118" s="127" t="str">
        <f t="shared" si="1"/>
        <v>#N/A</v>
      </c>
    </row>
    <row r="1119">
      <c r="A1119" s="195">
        <v>1119.0</v>
      </c>
      <c r="B1119" s="196" t="s">
        <v>3177</v>
      </c>
      <c r="C1119" s="197" t="s">
        <v>739</v>
      </c>
      <c r="D1119" s="198" t="s">
        <v>5519</v>
      </c>
      <c r="E1119" s="196" t="s">
        <v>739</v>
      </c>
      <c r="F1119" s="196" t="s">
        <v>5520</v>
      </c>
      <c r="G1119" s="199">
        <v>2490.0</v>
      </c>
      <c r="H1119" s="200"/>
      <c r="I1119" s="200"/>
      <c r="L1119" s="6">
        <f t="array" ref="L1119">XLOOKUP(E1119,INV!A:A,INV!K:K)</f>
        <v>65</v>
      </c>
      <c r="M1119" s="127">
        <f t="shared" si="1"/>
        <v>1</v>
      </c>
    </row>
    <row r="1120">
      <c r="A1120" s="195">
        <v>1120.0</v>
      </c>
      <c r="B1120" s="196" t="s">
        <v>4859</v>
      </c>
      <c r="C1120" s="197" t="s">
        <v>741</v>
      </c>
      <c r="D1120" s="198" t="s">
        <v>5521</v>
      </c>
      <c r="E1120" s="196" t="s">
        <v>741</v>
      </c>
      <c r="F1120" s="196" t="s">
        <v>5522</v>
      </c>
      <c r="G1120" s="199">
        <v>2490.0</v>
      </c>
      <c r="H1120" s="200"/>
      <c r="I1120" s="200"/>
      <c r="L1120" s="6">
        <f t="array" ref="L1120">XLOOKUP(E1120,INV!A:A,INV!K:K)</f>
        <v>65</v>
      </c>
      <c r="M1120" s="127">
        <f t="shared" si="1"/>
        <v>1</v>
      </c>
    </row>
    <row r="1121">
      <c r="A1121" s="195">
        <v>1121.0</v>
      </c>
      <c r="B1121" s="196" t="s">
        <v>2470</v>
      </c>
      <c r="C1121" s="197" t="s">
        <v>5523</v>
      </c>
      <c r="D1121" s="198" t="s">
        <v>5514</v>
      </c>
      <c r="E1121" s="196" t="s">
        <v>5524</v>
      </c>
      <c r="F1121" s="196"/>
      <c r="G1121" s="199">
        <v>1640.0</v>
      </c>
      <c r="H1121" s="200"/>
      <c r="I1121" s="200"/>
      <c r="L1121" s="6" t="str">
        <f t="array" ref="L1121">XLOOKUP(E1121,INV!A:A,INV!K:K)</f>
        <v>#N/A</v>
      </c>
      <c r="M1121" s="127" t="str">
        <f t="shared" si="1"/>
        <v>#N/A</v>
      </c>
    </row>
    <row r="1122">
      <c r="A1122" s="195">
        <v>1122.0</v>
      </c>
      <c r="B1122" s="196" t="s">
        <v>2470</v>
      </c>
      <c r="C1122" s="197" t="s">
        <v>5525</v>
      </c>
      <c r="D1122" s="198" t="s">
        <v>5514</v>
      </c>
      <c r="E1122" s="196" t="s">
        <v>5526</v>
      </c>
      <c r="F1122" s="196"/>
      <c r="G1122" s="199">
        <v>1640.0</v>
      </c>
      <c r="H1122" s="200"/>
      <c r="I1122" s="200"/>
      <c r="L1122" s="6" t="str">
        <f t="array" ref="L1122">XLOOKUP(E1122,INV!A:A,INV!K:K)</f>
        <v>#N/A</v>
      </c>
      <c r="M1122" s="127" t="str">
        <f t="shared" si="1"/>
        <v>#N/A</v>
      </c>
    </row>
    <row r="1123">
      <c r="A1123" s="195">
        <v>1123.0</v>
      </c>
      <c r="B1123" s="196" t="s">
        <v>5527</v>
      </c>
      <c r="C1123" s="197" t="s">
        <v>5528</v>
      </c>
      <c r="D1123" s="198" t="s">
        <v>5529</v>
      </c>
      <c r="E1123" s="196" t="s">
        <v>5528</v>
      </c>
      <c r="F1123" s="196"/>
      <c r="G1123" s="199">
        <v>4500.0</v>
      </c>
      <c r="H1123" s="200"/>
      <c r="I1123" s="200"/>
      <c r="L1123" s="6" t="str">
        <f t="array" ref="L1123">XLOOKUP(E1123,INV!A:A,INV!K:K)</f>
        <v>#N/A</v>
      </c>
      <c r="M1123" s="127" t="str">
        <f t="shared" si="1"/>
        <v>#N/A</v>
      </c>
    </row>
    <row r="1124">
      <c r="A1124" s="195">
        <v>1124.0</v>
      </c>
      <c r="B1124" s="196" t="s">
        <v>5527</v>
      </c>
      <c r="C1124" s="197" t="s">
        <v>5530</v>
      </c>
      <c r="D1124" s="198" t="s">
        <v>5531</v>
      </c>
      <c r="E1124" s="196" t="s">
        <v>5530</v>
      </c>
      <c r="F1124" s="196"/>
      <c r="G1124" s="199">
        <v>14900.0</v>
      </c>
      <c r="H1124" s="200"/>
      <c r="I1124" s="200"/>
      <c r="L1124" s="6" t="str">
        <f t="array" ref="L1124">XLOOKUP(E1124,INV!A:A,INV!K:K)</f>
        <v>#N/A</v>
      </c>
      <c r="M1124" s="127" t="str">
        <f t="shared" si="1"/>
        <v>#N/A</v>
      </c>
    </row>
    <row r="1125">
      <c r="A1125" s="195">
        <v>1125.0</v>
      </c>
      <c r="B1125" s="196" t="s">
        <v>3789</v>
      </c>
      <c r="C1125" s="197" t="s">
        <v>349</v>
      </c>
      <c r="D1125" s="198" t="s">
        <v>5532</v>
      </c>
      <c r="E1125" s="196" t="s">
        <v>349</v>
      </c>
      <c r="F1125" s="196" t="s">
        <v>5533</v>
      </c>
      <c r="G1125" s="199">
        <v>144000.0</v>
      </c>
      <c r="H1125" s="200"/>
      <c r="I1125" s="200"/>
      <c r="L1125" s="63">
        <f t="array" ref="L1125">XLOOKUP(E1125,INV!A:A,INV!K:K)</f>
        <v>1777</v>
      </c>
      <c r="M1125" s="127">
        <f t="shared" si="1"/>
        <v>1</v>
      </c>
    </row>
    <row r="1126">
      <c r="A1126" s="195">
        <v>1126.0</v>
      </c>
      <c r="B1126" s="196" t="s">
        <v>3789</v>
      </c>
      <c r="C1126" s="197" t="s">
        <v>355</v>
      </c>
      <c r="D1126" s="198" t="s">
        <v>5532</v>
      </c>
      <c r="E1126" s="196" t="s">
        <v>355</v>
      </c>
      <c r="F1126" s="196" t="s">
        <v>5534</v>
      </c>
      <c r="G1126" s="199">
        <v>168000.0</v>
      </c>
      <c r="H1126" s="200"/>
      <c r="I1126" s="200"/>
      <c r="L1126" s="63">
        <f t="array" ref="L1126">XLOOKUP(E1126,INV!A:A,INV!K:K)</f>
        <v>2033</v>
      </c>
      <c r="M1126" s="127">
        <f t="shared" si="1"/>
        <v>1</v>
      </c>
    </row>
    <row r="1127">
      <c r="A1127" s="195">
        <v>1127.0</v>
      </c>
      <c r="B1127" s="196" t="s">
        <v>3789</v>
      </c>
      <c r="C1127" s="197" t="s">
        <v>378</v>
      </c>
      <c r="D1127" s="198" t="s">
        <v>5532</v>
      </c>
      <c r="E1127" s="196" t="s">
        <v>378</v>
      </c>
      <c r="F1127" s="110" t="s">
        <v>5535</v>
      </c>
      <c r="G1127" s="199">
        <v>192000.0</v>
      </c>
      <c r="H1127" s="200"/>
      <c r="I1127" s="200"/>
      <c r="L1127" s="63">
        <f t="array" ref="L1127">XLOOKUP(E1127,INV!A:A,INV!K:K)</f>
        <v>2333</v>
      </c>
      <c r="M1127" s="127">
        <f t="shared" si="1"/>
        <v>1</v>
      </c>
    </row>
    <row r="1128">
      <c r="A1128" s="195">
        <v>1128.0</v>
      </c>
      <c r="B1128" s="196" t="s">
        <v>3293</v>
      </c>
      <c r="C1128" s="197" t="s">
        <v>5536</v>
      </c>
      <c r="D1128" s="198" t="s">
        <v>5537</v>
      </c>
      <c r="E1128" s="196" t="s">
        <v>5536</v>
      </c>
      <c r="F1128" s="110"/>
      <c r="G1128" s="199">
        <v>1100.0</v>
      </c>
      <c r="H1128" s="200"/>
      <c r="I1128" s="200"/>
      <c r="L1128" s="6" t="str">
        <f t="array" ref="L1128">XLOOKUP(E1128,INV!A:A,INV!K:K)</f>
        <v>#N/A</v>
      </c>
      <c r="M1128" s="127" t="str">
        <f t="shared" si="1"/>
        <v>#N/A</v>
      </c>
    </row>
    <row r="1129">
      <c r="A1129" s="195">
        <v>1129.0</v>
      </c>
      <c r="B1129" s="196" t="s">
        <v>2470</v>
      </c>
      <c r="C1129" s="197" t="s">
        <v>5538</v>
      </c>
      <c r="D1129" s="198" t="s">
        <v>5514</v>
      </c>
      <c r="E1129" s="196" t="s">
        <v>5539</v>
      </c>
      <c r="F1129" s="110"/>
      <c r="G1129" s="199">
        <v>1640.0</v>
      </c>
      <c r="H1129" s="200"/>
      <c r="I1129" s="200"/>
      <c r="L1129" s="6" t="str">
        <f t="array" ref="L1129">XLOOKUP(E1129,INV!A:A,INV!K:K)</f>
        <v>#N/A</v>
      </c>
      <c r="M1129" s="127" t="str">
        <f t="shared" si="1"/>
        <v>#N/A</v>
      </c>
    </row>
    <row r="1130">
      <c r="A1130" s="195">
        <v>1130.0</v>
      </c>
      <c r="B1130" s="196" t="s">
        <v>2470</v>
      </c>
      <c r="C1130" s="197" t="s">
        <v>5540</v>
      </c>
      <c r="D1130" s="198" t="s">
        <v>5514</v>
      </c>
      <c r="E1130" s="196" t="s">
        <v>5541</v>
      </c>
      <c r="F1130" s="110"/>
      <c r="G1130" s="199">
        <v>1640.0</v>
      </c>
      <c r="H1130" s="200"/>
      <c r="I1130" s="200"/>
      <c r="L1130" s="6" t="str">
        <f t="array" ref="L1130">XLOOKUP(E1130,INV!A:A,INV!K:K)</f>
        <v>#N/A</v>
      </c>
      <c r="M1130" s="127" t="str">
        <f t="shared" si="1"/>
        <v>#N/A</v>
      </c>
    </row>
    <row r="1131">
      <c r="A1131" s="195">
        <v>1131.0</v>
      </c>
      <c r="B1131" s="196" t="s">
        <v>4006</v>
      </c>
      <c r="C1131" s="197" t="s">
        <v>5542</v>
      </c>
      <c r="D1131" s="198" t="s">
        <v>5543</v>
      </c>
      <c r="E1131" s="196" t="s">
        <v>5542</v>
      </c>
      <c r="F1131" s="196"/>
      <c r="G1131" s="199">
        <v>350.0</v>
      </c>
      <c r="H1131" s="200"/>
      <c r="I1131" s="200"/>
      <c r="L1131" s="6" t="str">
        <f t="array" ref="L1131">XLOOKUP(E1131,INV!A:A,INV!K:K)</f>
        <v>#N/A</v>
      </c>
      <c r="M1131" s="127" t="str">
        <f t="shared" si="1"/>
        <v>#N/A</v>
      </c>
    </row>
    <row r="1132">
      <c r="A1132" s="195">
        <v>1132.0</v>
      </c>
      <c r="B1132" s="196" t="s">
        <v>4006</v>
      </c>
      <c r="C1132" s="197" t="s">
        <v>5544</v>
      </c>
      <c r="D1132" s="198" t="s">
        <v>5543</v>
      </c>
      <c r="E1132" s="196" t="s">
        <v>5544</v>
      </c>
      <c r="F1132" s="110"/>
      <c r="G1132" s="199">
        <v>550.0</v>
      </c>
      <c r="H1132" s="200"/>
      <c r="I1132" s="200"/>
      <c r="L1132" s="6" t="str">
        <f t="array" ref="L1132">XLOOKUP(E1132,INV!A:A,INV!K:K)</f>
        <v>#N/A</v>
      </c>
      <c r="M1132" s="127" t="str">
        <f t="shared" si="1"/>
        <v>#N/A</v>
      </c>
    </row>
    <row r="1133">
      <c r="A1133" s="195">
        <v>1133.0</v>
      </c>
      <c r="B1133" s="196" t="s">
        <v>2470</v>
      </c>
      <c r="C1133" s="197" t="s">
        <v>5545</v>
      </c>
      <c r="D1133" s="198" t="s">
        <v>5514</v>
      </c>
      <c r="E1133" s="196" t="s">
        <v>5546</v>
      </c>
      <c r="F1133" s="196"/>
      <c r="G1133" s="199">
        <v>1640.0</v>
      </c>
      <c r="H1133" s="200"/>
      <c r="I1133" s="200"/>
      <c r="L1133" s="6" t="str">
        <f t="array" ref="L1133">XLOOKUP(E1133,INV!A:A,INV!K:K)</f>
        <v>#N/A</v>
      </c>
      <c r="M1133" s="127" t="str">
        <f t="shared" si="1"/>
        <v>#N/A</v>
      </c>
    </row>
    <row r="1134">
      <c r="A1134" s="195">
        <v>1134.0</v>
      </c>
      <c r="B1134" s="196" t="s">
        <v>4006</v>
      </c>
      <c r="C1134" s="197" t="s">
        <v>5547</v>
      </c>
      <c r="D1134" s="198" t="s">
        <v>5548</v>
      </c>
      <c r="E1134" s="196" t="s">
        <v>5547</v>
      </c>
      <c r="F1134" s="196"/>
      <c r="G1134" s="199">
        <v>120.0</v>
      </c>
      <c r="H1134" s="200"/>
      <c r="I1134" s="200"/>
      <c r="L1134" s="6" t="str">
        <f t="array" ref="L1134">XLOOKUP(E1134,INV!A:A,INV!K:K)</f>
        <v>#N/A</v>
      </c>
      <c r="M1134" s="127" t="str">
        <f t="shared" si="1"/>
        <v>#N/A</v>
      </c>
    </row>
    <row r="1135">
      <c r="A1135" s="195">
        <v>1135.0</v>
      </c>
      <c r="B1135" s="196" t="s">
        <v>5549</v>
      </c>
      <c r="C1135" s="197" t="s">
        <v>5550</v>
      </c>
      <c r="D1135" s="198" t="s">
        <v>5551</v>
      </c>
      <c r="E1135" s="196" t="s">
        <v>5550</v>
      </c>
      <c r="F1135" s="196"/>
      <c r="G1135" s="199">
        <v>375.0</v>
      </c>
      <c r="H1135" s="200"/>
      <c r="I1135" s="200"/>
      <c r="L1135" s="6" t="str">
        <f t="array" ref="L1135">XLOOKUP(E1135,INV!A:A,INV!K:K)</f>
        <v>#N/A</v>
      </c>
      <c r="M1135" s="127" t="str">
        <f t="shared" si="1"/>
        <v>#N/A</v>
      </c>
    </row>
    <row r="1136">
      <c r="A1136" s="195">
        <v>1136.0</v>
      </c>
      <c r="B1136" s="196" t="s">
        <v>2470</v>
      </c>
      <c r="C1136" s="197" t="s">
        <v>5552</v>
      </c>
      <c r="D1136" s="198" t="s">
        <v>5553</v>
      </c>
      <c r="E1136" s="196" t="s">
        <v>5554</v>
      </c>
      <c r="F1136" s="110"/>
      <c r="G1136" s="199">
        <v>1145.0</v>
      </c>
      <c r="H1136" s="200"/>
      <c r="I1136" s="200"/>
      <c r="L1136" s="6" t="str">
        <f t="array" ref="L1136">XLOOKUP(E1136,INV!A:A,INV!K:K)</f>
        <v>#N/A</v>
      </c>
      <c r="M1136" s="127" t="str">
        <f t="shared" si="1"/>
        <v>#N/A</v>
      </c>
    </row>
    <row r="1137">
      <c r="A1137" s="195">
        <v>1137.0</v>
      </c>
      <c r="B1137" s="196" t="s">
        <v>5555</v>
      </c>
      <c r="C1137" s="197" t="s">
        <v>5556</v>
      </c>
      <c r="D1137" s="198" t="s">
        <v>5557</v>
      </c>
      <c r="E1137" s="196" t="s">
        <v>5558</v>
      </c>
      <c r="F1137" s="110" t="s">
        <v>5559</v>
      </c>
      <c r="G1137" s="199">
        <v>799.0</v>
      </c>
      <c r="H1137" s="200"/>
      <c r="I1137" s="200"/>
      <c r="L1137" s="6">
        <f t="array" ref="L1137">XLOOKUP(E1137,INV!A:A,INV!K:K)</f>
        <v>9.99</v>
      </c>
      <c r="M1137" s="127">
        <f t="shared" si="1"/>
        <v>1</v>
      </c>
    </row>
    <row r="1138">
      <c r="A1138" s="195">
        <v>1138.0</v>
      </c>
      <c r="B1138" s="196" t="s">
        <v>5555</v>
      </c>
      <c r="C1138" s="197" t="s">
        <v>5560</v>
      </c>
      <c r="D1138" s="198" t="s">
        <v>5561</v>
      </c>
      <c r="E1138" s="196" t="s">
        <v>5562</v>
      </c>
      <c r="F1138" s="110"/>
      <c r="G1138" s="199">
        <v>799.0</v>
      </c>
      <c r="H1138" s="200"/>
      <c r="I1138" s="200"/>
      <c r="L1138" s="6" t="str">
        <f t="array" ref="L1138">XLOOKUP(E1138,INV!A:A,INV!K:K)</f>
        <v>#N/A</v>
      </c>
      <c r="M1138" s="127" t="str">
        <f t="shared" si="1"/>
        <v>#N/A</v>
      </c>
    </row>
    <row r="1139">
      <c r="A1139" s="195">
        <v>1139.0</v>
      </c>
      <c r="B1139" s="196" t="s">
        <v>5555</v>
      </c>
      <c r="C1139" s="197" t="s">
        <v>5563</v>
      </c>
      <c r="D1139" s="198" t="s">
        <v>5564</v>
      </c>
      <c r="E1139" s="196" t="s">
        <v>5565</v>
      </c>
      <c r="F1139" s="196" t="s">
        <v>5566</v>
      </c>
      <c r="G1139" s="199">
        <v>750.0</v>
      </c>
      <c r="H1139" s="200"/>
      <c r="I1139" s="200"/>
      <c r="L1139" s="6">
        <f t="array" ref="L1139">XLOOKUP(E1139,INV!A:A,INV!K:K)</f>
        <v>9.99</v>
      </c>
      <c r="M1139" s="127">
        <f t="shared" si="1"/>
        <v>1</v>
      </c>
    </row>
    <row r="1140">
      <c r="A1140" s="195">
        <v>1140.0</v>
      </c>
      <c r="B1140" s="196" t="s">
        <v>5555</v>
      </c>
      <c r="C1140" s="197" t="s">
        <v>5567</v>
      </c>
      <c r="D1140" s="198" t="s">
        <v>5568</v>
      </c>
      <c r="E1140" s="196" t="s">
        <v>5569</v>
      </c>
      <c r="F1140" s="196" t="s">
        <v>5570</v>
      </c>
      <c r="G1140" s="199">
        <v>750.0</v>
      </c>
      <c r="H1140" s="200"/>
      <c r="I1140" s="200"/>
      <c r="L1140" s="6">
        <f t="array" ref="L1140">XLOOKUP(E1140,INV!A:A,INV!K:K)</f>
        <v>9.99</v>
      </c>
      <c r="M1140" s="127">
        <f t="shared" si="1"/>
        <v>1</v>
      </c>
    </row>
    <row r="1141">
      <c r="A1141" s="195">
        <v>1141.0</v>
      </c>
      <c r="B1141" s="196" t="s">
        <v>5555</v>
      </c>
      <c r="C1141" s="197" t="s">
        <v>5571</v>
      </c>
      <c r="D1141" s="198" t="s">
        <v>5572</v>
      </c>
      <c r="E1141" s="196" t="s">
        <v>962</v>
      </c>
      <c r="F1141" s="110" t="s">
        <v>5573</v>
      </c>
      <c r="G1141" s="199">
        <v>2250.0</v>
      </c>
      <c r="H1141" s="200"/>
      <c r="I1141" s="200"/>
      <c r="L1141" s="6">
        <f t="array" ref="L1141">XLOOKUP(E1141,INV!A:A,INV!K:K)</f>
        <v>50</v>
      </c>
      <c r="M1141" s="127">
        <f t="shared" si="1"/>
        <v>1</v>
      </c>
    </row>
    <row r="1142">
      <c r="A1142" s="195">
        <v>1142.0</v>
      </c>
      <c r="B1142" s="196" t="s">
        <v>5555</v>
      </c>
      <c r="C1142" s="197" t="s">
        <v>5574</v>
      </c>
      <c r="D1142" s="198" t="s">
        <v>5575</v>
      </c>
      <c r="E1142" s="196" t="s">
        <v>5576</v>
      </c>
      <c r="F1142" s="110" t="s">
        <v>5577</v>
      </c>
      <c r="G1142" s="199">
        <v>1750.0</v>
      </c>
      <c r="H1142" s="200"/>
      <c r="I1142" s="200"/>
      <c r="L1142" s="6">
        <f t="array" ref="L1142">XLOOKUP(E1142,INV!A:A,INV!K:K)</f>
        <v>19.99</v>
      </c>
      <c r="M1142" s="127">
        <f t="shared" si="1"/>
        <v>1</v>
      </c>
    </row>
    <row r="1143">
      <c r="A1143" s="195">
        <v>1143.0</v>
      </c>
      <c r="B1143" s="196" t="s">
        <v>5555</v>
      </c>
      <c r="C1143" s="197" t="s">
        <v>5578</v>
      </c>
      <c r="D1143" s="198" t="s">
        <v>5579</v>
      </c>
      <c r="E1143" s="196" t="s">
        <v>5580</v>
      </c>
      <c r="F1143" s="110" t="s">
        <v>5581</v>
      </c>
      <c r="G1143" s="199">
        <v>1200.0</v>
      </c>
      <c r="H1143" s="200"/>
      <c r="I1143" s="200"/>
      <c r="L1143" s="6">
        <f t="array" ref="L1143">XLOOKUP(E1143,INV!A:A,INV!K:K)</f>
        <v>19.99</v>
      </c>
      <c r="M1143" s="127">
        <f t="shared" si="1"/>
        <v>1</v>
      </c>
    </row>
    <row r="1144">
      <c r="A1144" s="195">
        <v>1144.0</v>
      </c>
      <c r="B1144" s="196" t="s">
        <v>5555</v>
      </c>
      <c r="C1144" s="197" t="s">
        <v>5582</v>
      </c>
      <c r="D1144" s="198" t="s">
        <v>5583</v>
      </c>
      <c r="E1144" s="196" t="s">
        <v>5584</v>
      </c>
      <c r="F1144" s="196" t="s">
        <v>5585</v>
      </c>
      <c r="G1144" s="199">
        <v>650.0</v>
      </c>
      <c r="H1144" s="200"/>
      <c r="I1144" s="200"/>
      <c r="L1144" s="6">
        <f t="array" ref="L1144">XLOOKUP(E1144,INV!A:A,INV!K:K)</f>
        <v>9.99</v>
      </c>
      <c r="M1144" s="127">
        <f t="shared" si="1"/>
        <v>1</v>
      </c>
    </row>
    <row r="1145">
      <c r="A1145" s="195">
        <v>1145.0</v>
      </c>
      <c r="B1145" s="196" t="s">
        <v>5555</v>
      </c>
      <c r="C1145" s="197" t="s">
        <v>5586</v>
      </c>
      <c r="D1145" s="198" t="s">
        <v>5587</v>
      </c>
      <c r="E1145" s="196" t="s">
        <v>5588</v>
      </c>
      <c r="F1145" s="196" t="s">
        <v>5589</v>
      </c>
      <c r="G1145" s="199">
        <v>650.0</v>
      </c>
      <c r="H1145" s="200"/>
      <c r="I1145" s="200"/>
      <c r="L1145" s="6">
        <f t="array" ref="L1145">XLOOKUP(E1145,INV!A:A,INV!K:K)</f>
        <v>9.99</v>
      </c>
      <c r="M1145" s="127">
        <f t="shared" si="1"/>
        <v>1</v>
      </c>
    </row>
    <row r="1146">
      <c r="A1146" s="195">
        <v>1146.0</v>
      </c>
      <c r="B1146" s="196" t="s">
        <v>5555</v>
      </c>
      <c r="C1146" s="197" t="s">
        <v>5590</v>
      </c>
      <c r="D1146" s="198" t="s">
        <v>5591</v>
      </c>
      <c r="E1146" s="196" t="s">
        <v>5592</v>
      </c>
      <c r="F1146" s="110" t="s">
        <v>5593</v>
      </c>
      <c r="G1146" s="199">
        <v>650.0</v>
      </c>
      <c r="H1146" s="200"/>
      <c r="I1146" s="200"/>
      <c r="L1146" s="6">
        <f t="array" ref="L1146">XLOOKUP(E1146,INV!A:A,INV!K:K)</f>
        <v>9.99</v>
      </c>
      <c r="M1146" s="127">
        <f t="shared" si="1"/>
        <v>1</v>
      </c>
    </row>
    <row r="1147">
      <c r="A1147" s="195">
        <v>1147.0</v>
      </c>
      <c r="B1147" s="196" t="s">
        <v>5555</v>
      </c>
      <c r="C1147" s="201" t="s">
        <v>5594</v>
      </c>
      <c r="D1147" s="198" t="s">
        <v>5595</v>
      </c>
      <c r="E1147" s="196" t="s">
        <v>5596</v>
      </c>
      <c r="F1147" s="110"/>
      <c r="G1147" s="199">
        <v>700.0</v>
      </c>
      <c r="H1147" s="200"/>
      <c r="I1147" s="200"/>
      <c r="L1147" s="6" t="str">
        <f t="array" ref="L1147">XLOOKUP(E1147,INV!A:A,INV!K:K)</f>
        <v>#N/A</v>
      </c>
      <c r="M1147" s="127" t="str">
        <f t="shared" si="1"/>
        <v>#N/A</v>
      </c>
    </row>
    <row r="1148">
      <c r="A1148" s="195">
        <v>1148.0</v>
      </c>
      <c r="B1148" s="196" t="s">
        <v>2470</v>
      </c>
      <c r="C1148" s="197" t="s">
        <v>5597</v>
      </c>
      <c r="D1148" s="198" t="s">
        <v>5553</v>
      </c>
      <c r="E1148" s="196" t="s">
        <v>5598</v>
      </c>
      <c r="F1148" s="196"/>
      <c r="G1148" s="199">
        <v>1145.0</v>
      </c>
      <c r="H1148" s="200"/>
      <c r="I1148" s="200"/>
      <c r="L1148" s="6" t="str">
        <f t="array" ref="L1148">XLOOKUP(E1148,INV!A:A,INV!K:K)</f>
        <v>#N/A</v>
      </c>
      <c r="M1148" s="127" t="str">
        <f t="shared" si="1"/>
        <v>#N/A</v>
      </c>
    </row>
    <row r="1149">
      <c r="A1149" s="195">
        <v>1149.0</v>
      </c>
      <c r="B1149" s="196" t="s">
        <v>2470</v>
      </c>
      <c r="C1149" s="197" t="s">
        <v>5599</v>
      </c>
      <c r="D1149" s="198" t="s">
        <v>5553</v>
      </c>
      <c r="E1149" s="196" t="s">
        <v>5600</v>
      </c>
      <c r="F1149" s="110"/>
      <c r="G1149" s="199">
        <v>1145.0</v>
      </c>
      <c r="H1149" s="200"/>
      <c r="I1149" s="200"/>
      <c r="L1149" s="6" t="str">
        <f t="array" ref="L1149">XLOOKUP(E1149,INV!A:A,INV!K:K)</f>
        <v>#N/A</v>
      </c>
      <c r="M1149" s="127" t="str">
        <f t="shared" si="1"/>
        <v>#N/A</v>
      </c>
    </row>
    <row r="1150">
      <c r="A1150" s="195">
        <v>1150.0</v>
      </c>
      <c r="B1150" s="196" t="s">
        <v>2470</v>
      </c>
      <c r="C1150" s="197" t="s">
        <v>5601</v>
      </c>
      <c r="D1150" s="198" t="s">
        <v>5553</v>
      </c>
      <c r="E1150" s="196" t="s">
        <v>5602</v>
      </c>
      <c r="F1150" s="110"/>
      <c r="G1150" s="199">
        <v>1145.0</v>
      </c>
      <c r="H1150" s="200"/>
      <c r="I1150" s="200"/>
      <c r="L1150" s="6" t="str">
        <f t="array" ref="L1150">XLOOKUP(E1150,INV!A:A,INV!K:K)</f>
        <v>#N/A</v>
      </c>
      <c r="M1150" s="127" t="str">
        <f t="shared" si="1"/>
        <v>#N/A</v>
      </c>
    </row>
    <row r="1151">
      <c r="A1151" s="195">
        <v>1151.0</v>
      </c>
      <c r="B1151" s="196" t="s">
        <v>2470</v>
      </c>
      <c r="C1151" s="197" t="s">
        <v>5603</v>
      </c>
      <c r="D1151" s="198" t="s">
        <v>5553</v>
      </c>
      <c r="E1151" s="196" t="s">
        <v>5604</v>
      </c>
      <c r="F1151" s="110"/>
      <c r="G1151" s="199">
        <v>1145.0</v>
      </c>
      <c r="H1151" s="200"/>
      <c r="I1151" s="200"/>
      <c r="L1151" s="6" t="str">
        <f t="array" ref="L1151">XLOOKUP(E1151,INV!A:A,INV!K:K)</f>
        <v>#N/A</v>
      </c>
      <c r="M1151" s="127" t="str">
        <f t="shared" si="1"/>
        <v>#N/A</v>
      </c>
    </row>
    <row r="1152">
      <c r="A1152" s="195">
        <v>1152.0</v>
      </c>
      <c r="B1152" s="196" t="s">
        <v>2470</v>
      </c>
      <c r="C1152" s="197" t="s">
        <v>5605</v>
      </c>
      <c r="D1152" s="198" t="s">
        <v>5553</v>
      </c>
      <c r="E1152" s="196" t="s">
        <v>5606</v>
      </c>
      <c r="F1152" s="110"/>
      <c r="G1152" s="199">
        <v>1145.0</v>
      </c>
      <c r="H1152" s="200"/>
      <c r="I1152" s="200"/>
      <c r="L1152" s="6" t="str">
        <f t="array" ref="L1152">XLOOKUP(E1152,INV!A:A,INV!K:K)</f>
        <v>#N/A</v>
      </c>
      <c r="M1152" s="127" t="str">
        <f t="shared" si="1"/>
        <v>#N/A</v>
      </c>
    </row>
    <row r="1153">
      <c r="A1153" s="195">
        <v>1153.0</v>
      </c>
      <c r="B1153" s="196" t="s">
        <v>3547</v>
      </c>
      <c r="C1153" s="197" t="s">
        <v>5607</v>
      </c>
      <c r="D1153" s="198" t="s">
        <v>5608</v>
      </c>
      <c r="E1153" s="196" t="s">
        <v>5609</v>
      </c>
      <c r="F1153" s="110" t="s">
        <v>5610</v>
      </c>
      <c r="G1153" s="199">
        <v>830.0</v>
      </c>
      <c r="H1153" s="200"/>
      <c r="I1153" s="200"/>
      <c r="L1153" s="6">
        <f t="array" ref="L1153">XLOOKUP(E1153,INV!A:A,INV!K:K)</f>
        <v>15</v>
      </c>
      <c r="M1153" s="127">
        <f t="shared" si="1"/>
        <v>1</v>
      </c>
    </row>
    <row r="1154">
      <c r="A1154" s="195">
        <v>1154.0</v>
      </c>
      <c r="B1154" s="196" t="s">
        <v>3281</v>
      </c>
      <c r="C1154" s="197" t="s">
        <v>5611</v>
      </c>
      <c r="D1154" s="198" t="s">
        <v>5612</v>
      </c>
      <c r="E1154" s="196" t="s">
        <v>5611</v>
      </c>
      <c r="F1154" s="110"/>
      <c r="G1154" s="199">
        <v>8.0</v>
      </c>
      <c r="H1154" s="200"/>
      <c r="I1154" s="200"/>
      <c r="L1154" s="6" t="str">
        <f t="array" ref="L1154">XLOOKUP(E1154,INV!A:A,INV!K:K)</f>
        <v>#N/A</v>
      </c>
      <c r="M1154" s="127" t="str">
        <f t="shared" si="1"/>
        <v>#N/A</v>
      </c>
    </row>
    <row r="1155">
      <c r="A1155" s="195">
        <v>1155.0</v>
      </c>
      <c r="B1155" s="196" t="s">
        <v>3301</v>
      </c>
      <c r="C1155" s="197" t="s">
        <v>5613</v>
      </c>
      <c r="D1155" s="198" t="s">
        <v>5614</v>
      </c>
      <c r="E1155" s="196" t="s">
        <v>5613</v>
      </c>
      <c r="F1155" s="110" t="s">
        <v>5613</v>
      </c>
      <c r="G1155" s="199">
        <v>45.0</v>
      </c>
      <c r="H1155" s="200"/>
      <c r="I1155" s="200"/>
      <c r="L1155" s="6" t="str">
        <f t="array" ref="L1155">XLOOKUP(E1155,INV!A:A,INV!K:K)</f>
        <v>#N/A</v>
      </c>
      <c r="M1155" s="127" t="str">
        <f t="shared" si="1"/>
        <v>#N/A</v>
      </c>
    </row>
    <row r="1156">
      <c r="A1156" s="195">
        <v>1156.0</v>
      </c>
      <c r="B1156" s="196" t="s">
        <v>3177</v>
      </c>
      <c r="C1156" s="197" t="s">
        <v>5615</v>
      </c>
      <c r="D1156" s="198" t="s">
        <v>5616</v>
      </c>
      <c r="E1156" s="196" t="s">
        <v>5615</v>
      </c>
      <c r="F1156" s="196"/>
      <c r="G1156" s="199">
        <v>3470.0</v>
      </c>
      <c r="H1156" s="200"/>
      <c r="I1156" s="200"/>
      <c r="L1156" s="6" t="str">
        <f t="array" ref="L1156">XLOOKUP(E1156,INV!A:A,INV!K:K)</f>
        <v>#N/A</v>
      </c>
      <c r="M1156" s="127" t="str">
        <f t="shared" si="1"/>
        <v>#N/A</v>
      </c>
    </row>
    <row r="1157">
      <c r="A1157" s="195">
        <v>1157.0</v>
      </c>
      <c r="B1157" s="196" t="s">
        <v>5360</v>
      </c>
      <c r="C1157" s="197" t="s">
        <v>5617</v>
      </c>
      <c r="D1157" s="198" t="s">
        <v>5618</v>
      </c>
      <c r="E1157" s="197" t="s">
        <v>5617</v>
      </c>
      <c r="F1157" s="110"/>
      <c r="G1157" s="199">
        <v>1700.0</v>
      </c>
      <c r="H1157" s="200"/>
      <c r="I1157" s="200"/>
      <c r="L1157" s="6" t="str">
        <f t="array" ref="L1157">XLOOKUP(E1157,INV!A:A,INV!K:K)</f>
        <v>#N/A</v>
      </c>
      <c r="M1157" s="127" t="str">
        <f t="shared" si="1"/>
        <v>#N/A</v>
      </c>
    </row>
    <row r="1158">
      <c r="A1158" s="195">
        <v>1158.0</v>
      </c>
      <c r="B1158" s="196" t="s">
        <v>4922</v>
      </c>
      <c r="C1158" s="197" t="s">
        <v>814</v>
      </c>
      <c r="D1158" s="198" t="s">
        <v>5619</v>
      </c>
      <c r="E1158" s="196" t="s">
        <v>814</v>
      </c>
      <c r="F1158" s="196" t="s">
        <v>4999</v>
      </c>
      <c r="G1158" s="199">
        <v>400.0</v>
      </c>
      <c r="H1158" s="200"/>
      <c r="I1158" s="200"/>
      <c r="L1158" s="63">
        <f t="array" ref="L1158">XLOOKUP(E1158,INV!A:A,INV!K:K)</f>
        <v>30</v>
      </c>
      <c r="M1158" s="127">
        <f t="shared" si="1"/>
        <v>1</v>
      </c>
    </row>
    <row r="1159">
      <c r="A1159" s="195">
        <v>1159.0</v>
      </c>
      <c r="B1159" s="196" t="s">
        <v>2368</v>
      </c>
      <c r="C1159" s="197" t="s">
        <v>5620</v>
      </c>
      <c r="D1159" s="198" t="s">
        <v>5621</v>
      </c>
      <c r="E1159" s="196" t="s">
        <v>5622</v>
      </c>
      <c r="F1159" s="196" t="s">
        <v>5623</v>
      </c>
      <c r="G1159" s="199">
        <v>150.0</v>
      </c>
      <c r="H1159" s="200"/>
      <c r="I1159" s="200"/>
      <c r="L1159" s="6" t="str">
        <f t="array" ref="L1159">XLOOKUP(E1159,INV!A:A,INV!K:K)</f>
        <v>#N/A</v>
      </c>
      <c r="M1159" s="127" t="str">
        <f t="shared" si="1"/>
        <v>#N/A</v>
      </c>
    </row>
    <row r="1160">
      <c r="A1160" s="195">
        <v>1160.0</v>
      </c>
      <c r="B1160" s="196" t="s">
        <v>2368</v>
      </c>
      <c r="C1160" s="197" t="s">
        <v>5624</v>
      </c>
      <c r="D1160" s="198" t="s">
        <v>5625</v>
      </c>
      <c r="E1160" s="196" t="s">
        <v>5626</v>
      </c>
      <c r="F1160" s="196"/>
      <c r="G1160" s="199">
        <v>150.0</v>
      </c>
      <c r="H1160" s="200"/>
      <c r="I1160" s="200"/>
      <c r="L1160" s="6" t="str">
        <f t="array" ref="L1160">XLOOKUP(E1160,INV!A:A,INV!K:K)</f>
        <v>#N/A</v>
      </c>
      <c r="M1160" s="127" t="str">
        <f t="shared" si="1"/>
        <v>#N/A</v>
      </c>
    </row>
    <row r="1161">
      <c r="A1161" s="195">
        <v>1161.0</v>
      </c>
      <c r="B1161" s="196" t="s">
        <v>2368</v>
      </c>
      <c r="C1161" s="197" t="s">
        <v>5627</v>
      </c>
      <c r="D1161" s="198" t="s">
        <v>5628</v>
      </c>
      <c r="E1161" s="196" t="s">
        <v>5629</v>
      </c>
      <c r="F1161" s="196" t="s">
        <v>5630</v>
      </c>
      <c r="G1161" s="199">
        <v>150.0</v>
      </c>
      <c r="H1161" s="200"/>
      <c r="I1161" s="200"/>
      <c r="L1161" s="6">
        <f t="array" ref="L1161">XLOOKUP(E1161,INV!A:A,INV!K:K)</f>
        <v>15</v>
      </c>
      <c r="M1161" s="127">
        <f t="shared" si="1"/>
        <v>1</v>
      </c>
    </row>
    <row r="1162">
      <c r="A1162" s="195">
        <v>1162.0</v>
      </c>
      <c r="B1162" s="196" t="s">
        <v>2368</v>
      </c>
      <c r="C1162" s="197" t="s">
        <v>5631</v>
      </c>
      <c r="D1162" s="198" t="s">
        <v>5632</v>
      </c>
      <c r="E1162" s="196" t="s">
        <v>647</v>
      </c>
      <c r="F1162" s="110" t="s">
        <v>5633</v>
      </c>
      <c r="G1162" s="199">
        <v>150.0</v>
      </c>
      <c r="H1162" s="200"/>
      <c r="I1162" s="200"/>
      <c r="L1162" s="6">
        <f t="array" ref="L1162">XLOOKUP(E1162,INV!A:A,INV!K:K)</f>
        <v>10</v>
      </c>
      <c r="M1162" s="127">
        <f t="shared" si="1"/>
        <v>1</v>
      </c>
    </row>
    <row r="1163">
      <c r="A1163" s="195">
        <v>1163.0</v>
      </c>
      <c r="B1163" s="196" t="s">
        <v>2368</v>
      </c>
      <c r="C1163" s="197" t="s">
        <v>5634</v>
      </c>
      <c r="D1163" s="198" t="s">
        <v>5635</v>
      </c>
      <c r="E1163" s="196" t="s">
        <v>5636</v>
      </c>
      <c r="F1163" s="110" t="s">
        <v>5637</v>
      </c>
      <c r="G1163" s="199">
        <v>280.0</v>
      </c>
      <c r="H1163" s="200"/>
      <c r="I1163" s="200"/>
      <c r="L1163" s="6">
        <f t="array" ref="L1163">XLOOKUP(E1163,INV!A:A,INV!K:K)</f>
        <v>15</v>
      </c>
      <c r="M1163" s="127">
        <f t="shared" si="1"/>
        <v>1</v>
      </c>
    </row>
    <row r="1164">
      <c r="A1164" s="195">
        <v>1164.0</v>
      </c>
      <c r="B1164" s="196" t="s">
        <v>2368</v>
      </c>
      <c r="C1164" s="197" t="s">
        <v>5638</v>
      </c>
      <c r="D1164" s="198" t="s">
        <v>5639</v>
      </c>
      <c r="E1164" s="196" t="s">
        <v>688</v>
      </c>
      <c r="F1164" s="110" t="s">
        <v>5640</v>
      </c>
      <c r="G1164" s="199">
        <v>430.0</v>
      </c>
      <c r="H1164" s="200"/>
      <c r="I1164" s="200"/>
      <c r="L1164" s="6">
        <f t="array" ref="L1164">XLOOKUP(E1164,INV!A:A,INV!K:K)</f>
        <v>20</v>
      </c>
      <c r="M1164" s="127">
        <f t="shared" si="1"/>
        <v>1</v>
      </c>
    </row>
    <row r="1165">
      <c r="A1165" s="195">
        <v>1165.0</v>
      </c>
      <c r="B1165" s="196" t="s">
        <v>2368</v>
      </c>
      <c r="C1165" s="197" t="s">
        <v>5641</v>
      </c>
      <c r="D1165" s="198" t="s">
        <v>5642</v>
      </c>
      <c r="E1165" s="196" t="s">
        <v>694</v>
      </c>
      <c r="F1165" s="110" t="s">
        <v>5643</v>
      </c>
      <c r="G1165" s="199">
        <v>150.0</v>
      </c>
      <c r="H1165" s="200"/>
      <c r="I1165" s="200"/>
      <c r="L1165" s="6">
        <f t="array" ref="L1165">XLOOKUP(E1165,INV!A:A,INV!K:K)</f>
        <v>10</v>
      </c>
      <c r="M1165" s="127">
        <f t="shared" si="1"/>
        <v>1</v>
      </c>
    </row>
    <row r="1166">
      <c r="A1166" s="195">
        <v>1166.0</v>
      </c>
      <c r="B1166" s="196" t="s">
        <v>2368</v>
      </c>
      <c r="C1166" s="197" t="s">
        <v>5644</v>
      </c>
      <c r="D1166" s="198" t="s">
        <v>5645</v>
      </c>
      <c r="E1166" s="196" t="s">
        <v>5646</v>
      </c>
      <c r="F1166" s="196" t="s">
        <v>5647</v>
      </c>
      <c r="G1166" s="199">
        <v>280.0</v>
      </c>
      <c r="H1166" s="200"/>
      <c r="I1166" s="200"/>
      <c r="L1166" s="6">
        <f t="array" ref="L1166">XLOOKUP(E1166,INV!A:A,INV!K:K)</f>
        <v>15</v>
      </c>
      <c r="M1166" s="127">
        <f t="shared" si="1"/>
        <v>1</v>
      </c>
    </row>
    <row r="1167">
      <c r="A1167" s="195">
        <v>1167.0</v>
      </c>
      <c r="B1167" s="196" t="s">
        <v>2368</v>
      </c>
      <c r="C1167" s="197" t="s">
        <v>5648</v>
      </c>
      <c r="D1167" s="198" t="s">
        <v>5649</v>
      </c>
      <c r="E1167" s="196" t="s">
        <v>619</v>
      </c>
      <c r="F1167" s="196" t="s">
        <v>5650</v>
      </c>
      <c r="G1167" s="199">
        <v>430.0</v>
      </c>
      <c r="H1167" s="200"/>
      <c r="I1167" s="200"/>
      <c r="L1167" s="6">
        <f t="array" ref="L1167">XLOOKUP(E1167,INV!A:A,INV!K:K)</f>
        <v>20</v>
      </c>
      <c r="M1167" s="127">
        <f t="shared" si="1"/>
        <v>1</v>
      </c>
    </row>
    <row r="1168">
      <c r="A1168" s="195">
        <v>1168.0</v>
      </c>
      <c r="B1168" s="196" t="s">
        <v>2368</v>
      </c>
      <c r="C1168" s="197" t="s">
        <v>5651</v>
      </c>
      <c r="D1168" s="198" t="s">
        <v>5652</v>
      </c>
      <c r="E1168" s="196" t="s">
        <v>649</v>
      </c>
      <c r="F1168" s="110" t="s">
        <v>5653</v>
      </c>
      <c r="G1168" s="199">
        <v>150.0</v>
      </c>
      <c r="H1168" s="200"/>
      <c r="I1168" s="200"/>
      <c r="L1168" s="6">
        <f t="array" ref="L1168">XLOOKUP(E1168,INV!A:A,INV!K:K)</f>
        <v>10</v>
      </c>
      <c r="M1168" s="127">
        <f t="shared" si="1"/>
        <v>1</v>
      </c>
    </row>
    <row r="1169">
      <c r="A1169" s="195">
        <v>1169.0</v>
      </c>
      <c r="B1169" s="196" t="s">
        <v>2368</v>
      </c>
      <c r="C1169" s="197" t="s">
        <v>5654</v>
      </c>
      <c r="D1169" s="198" t="s">
        <v>5655</v>
      </c>
      <c r="E1169" s="196" t="s">
        <v>5656</v>
      </c>
      <c r="F1169" s="110" t="s">
        <v>5657</v>
      </c>
      <c r="G1169" s="199">
        <v>280.0</v>
      </c>
      <c r="H1169" s="200"/>
      <c r="I1169" s="200"/>
      <c r="L1169" s="6">
        <f t="array" ref="L1169">XLOOKUP(E1169,INV!A:A,INV!K:K)</f>
        <v>15</v>
      </c>
      <c r="M1169" s="127">
        <f t="shared" si="1"/>
        <v>1</v>
      </c>
    </row>
    <row r="1170">
      <c r="A1170" s="195">
        <v>1170.0</v>
      </c>
      <c r="B1170" s="196" t="s">
        <v>2368</v>
      </c>
      <c r="C1170" s="197" t="s">
        <v>5658</v>
      </c>
      <c r="D1170" s="198" t="s">
        <v>5659</v>
      </c>
      <c r="E1170" s="196" t="s">
        <v>657</v>
      </c>
      <c r="F1170" s="196" t="s">
        <v>5660</v>
      </c>
      <c r="G1170" s="199">
        <v>430.0</v>
      </c>
      <c r="H1170" s="200"/>
      <c r="I1170" s="200"/>
      <c r="L1170" s="6">
        <f t="array" ref="L1170">XLOOKUP(E1170,INV!A:A,INV!K:K)</f>
        <v>20</v>
      </c>
      <c r="M1170" s="127">
        <f t="shared" si="1"/>
        <v>1</v>
      </c>
    </row>
    <row r="1171">
      <c r="A1171" s="195">
        <v>1171.0</v>
      </c>
      <c r="B1171" s="196" t="s">
        <v>2368</v>
      </c>
      <c r="C1171" s="197" t="s">
        <v>5661</v>
      </c>
      <c r="D1171" s="198" t="s">
        <v>5662</v>
      </c>
      <c r="E1171" s="196" t="s">
        <v>681</v>
      </c>
      <c r="F1171" s="196" t="s">
        <v>5663</v>
      </c>
      <c r="G1171" s="199">
        <v>1000.0</v>
      </c>
      <c r="H1171" s="200"/>
      <c r="I1171" s="200"/>
      <c r="L1171" s="6">
        <f t="array" ref="L1171">XLOOKUP(E1171,INV!A:A,INV!K:K)</f>
        <v>30</v>
      </c>
      <c r="M1171" s="127">
        <f t="shared" si="1"/>
        <v>1</v>
      </c>
    </row>
    <row r="1172">
      <c r="A1172" s="195">
        <v>1172.0</v>
      </c>
      <c r="B1172" s="196" t="s">
        <v>2368</v>
      </c>
      <c r="C1172" s="197" t="s">
        <v>5664</v>
      </c>
      <c r="D1172" s="198" t="s">
        <v>5665</v>
      </c>
      <c r="E1172" s="196" t="s">
        <v>5666</v>
      </c>
      <c r="F1172" s="110"/>
      <c r="G1172" s="199">
        <v>590.0</v>
      </c>
      <c r="H1172" s="200"/>
      <c r="I1172" s="200"/>
      <c r="L1172" s="6" t="str">
        <f t="array" ref="L1172">XLOOKUP(E1172,INV!A:A,INV!K:K)</f>
        <v>#N/A</v>
      </c>
      <c r="M1172" s="127" t="str">
        <f t="shared" si="1"/>
        <v>#N/A</v>
      </c>
    </row>
    <row r="1173">
      <c r="A1173" s="195">
        <v>1173.0</v>
      </c>
      <c r="B1173" s="196" t="s">
        <v>2368</v>
      </c>
      <c r="C1173" s="197" t="s">
        <v>5667</v>
      </c>
      <c r="D1173" s="198" t="s">
        <v>5668</v>
      </c>
      <c r="E1173" s="196" t="s">
        <v>5669</v>
      </c>
      <c r="F1173" s="110"/>
      <c r="G1173" s="199">
        <v>590.0</v>
      </c>
      <c r="H1173" s="200"/>
      <c r="I1173" s="200"/>
      <c r="L1173" s="6" t="str">
        <f t="array" ref="L1173">XLOOKUP(E1173,INV!A:A,INV!K:K)</f>
        <v>#N/A</v>
      </c>
      <c r="M1173" s="127" t="str">
        <f t="shared" si="1"/>
        <v>#N/A</v>
      </c>
    </row>
    <row r="1174">
      <c r="A1174" s="195">
        <v>1174.0</v>
      </c>
      <c r="B1174" s="196" t="s">
        <v>2368</v>
      </c>
      <c r="C1174" s="197" t="s">
        <v>5670</v>
      </c>
      <c r="D1174" s="198" t="s">
        <v>634</v>
      </c>
      <c r="E1174" s="196" t="s">
        <v>635</v>
      </c>
      <c r="F1174" s="110" t="s">
        <v>5671</v>
      </c>
      <c r="G1174" s="199">
        <v>430.0</v>
      </c>
      <c r="H1174" s="200"/>
      <c r="I1174" s="200"/>
      <c r="L1174" s="6">
        <f t="array" ref="L1174">XLOOKUP(E1174,INV!A:A,INV!K:K)</f>
        <v>0.05</v>
      </c>
      <c r="M1174" s="127">
        <f t="shared" si="1"/>
        <v>1</v>
      </c>
    </row>
    <row r="1175">
      <c r="A1175" s="195">
        <v>1175.0</v>
      </c>
      <c r="B1175" s="196" t="s">
        <v>2368</v>
      </c>
      <c r="C1175" s="197" t="s">
        <v>5672</v>
      </c>
      <c r="D1175" s="198" t="s">
        <v>5673</v>
      </c>
      <c r="E1175" s="196" t="s">
        <v>5674</v>
      </c>
      <c r="F1175" s="196"/>
      <c r="G1175" s="199">
        <v>590.0</v>
      </c>
      <c r="H1175" s="200"/>
      <c r="I1175" s="200"/>
      <c r="L1175" s="6" t="str">
        <f t="array" ref="L1175">XLOOKUP(E1175,INV!A:A,INV!K:K)</f>
        <v>#N/A</v>
      </c>
      <c r="M1175" s="127" t="str">
        <f t="shared" si="1"/>
        <v>#N/A</v>
      </c>
    </row>
    <row r="1176">
      <c r="A1176" s="195">
        <v>1176.0</v>
      </c>
      <c r="B1176" s="196" t="s">
        <v>2368</v>
      </c>
      <c r="C1176" s="197" t="s">
        <v>5675</v>
      </c>
      <c r="D1176" s="198" t="s">
        <v>5676</v>
      </c>
      <c r="E1176" s="196" t="s">
        <v>5677</v>
      </c>
      <c r="F1176" s="110"/>
      <c r="G1176" s="199">
        <v>590.0</v>
      </c>
      <c r="H1176" s="200"/>
      <c r="I1176" s="200"/>
      <c r="L1176" s="6" t="str">
        <f t="array" ref="L1176">XLOOKUP(E1176,INV!A:A,INV!K:K)</f>
        <v>#N/A</v>
      </c>
      <c r="M1176" s="127" t="str">
        <f t="shared" si="1"/>
        <v>#N/A</v>
      </c>
    </row>
    <row r="1177">
      <c r="A1177" s="195">
        <v>1177.0</v>
      </c>
      <c r="B1177" s="196" t="s">
        <v>2368</v>
      </c>
      <c r="C1177" s="197" t="s">
        <v>5678</v>
      </c>
      <c r="D1177" s="198" t="s">
        <v>5679</v>
      </c>
      <c r="E1177" s="196" t="s">
        <v>5680</v>
      </c>
      <c r="F1177" s="110"/>
      <c r="G1177" s="199">
        <v>280.0</v>
      </c>
      <c r="H1177" s="200"/>
      <c r="I1177" s="200"/>
      <c r="L1177" s="6" t="str">
        <f t="array" ref="L1177">XLOOKUP(E1177,INV!A:A,INV!K:K)</f>
        <v>#N/A</v>
      </c>
      <c r="M1177" s="127" t="str">
        <f t="shared" si="1"/>
        <v>#N/A</v>
      </c>
    </row>
    <row r="1178">
      <c r="A1178" s="195">
        <v>1178.0</v>
      </c>
      <c r="B1178" s="196" t="s">
        <v>2368</v>
      </c>
      <c r="C1178" s="197" t="s">
        <v>5681</v>
      </c>
      <c r="D1178" s="198" t="s">
        <v>5682</v>
      </c>
      <c r="E1178" s="196" t="s">
        <v>5683</v>
      </c>
      <c r="F1178" s="196"/>
      <c r="G1178" s="199">
        <v>430.0</v>
      </c>
      <c r="H1178" s="200"/>
      <c r="I1178" s="200"/>
      <c r="L1178" s="6" t="str">
        <f t="array" ref="L1178">XLOOKUP(E1178,INV!A:A,INV!K:K)</f>
        <v>#N/A</v>
      </c>
      <c r="M1178" s="127" t="str">
        <f t="shared" si="1"/>
        <v>#N/A</v>
      </c>
    </row>
    <row r="1179">
      <c r="A1179" s="195">
        <v>1179.0</v>
      </c>
      <c r="B1179" s="196" t="s">
        <v>2368</v>
      </c>
      <c r="C1179" s="197" t="s">
        <v>5684</v>
      </c>
      <c r="D1179" s="198" t="s">
        <v>5685</v>
      </c>
      <c r="E1179" s="196" t="s">
        <v>5686</v>
      </c>
      <c r="F1179" s="110"/>
      <c r="G1179" s="199">
        <v>430.0</v>
      </c>
      <c r="H1179" s="200"/>
      <c r="I1179" s="200"/>
      <c r="L1179" s="6" t="str">
        <f t="array" ref="L1179">XLOOKUP(E1179,INV!A:A,INV!K:K)</f>
        <v>#N/A</v>
      </c>
      <c r="M1179" s="127" t="str">
        <f t="shared" si="1"/>
        <v>#N/A</v>
      </c>
    </row>
    <row r="1180">
      <c r="A1180" s="195">
        <v>1180.0</v>
      </c>
      <c r="B1180" s="196" t="s">
        <v>2368</v>
      </c>
      <c r="C1180" s="197" t="s">
        <v>5687</v>
      </c>
      <c r="D1180" s="198" t="s">
        <v>5688</v>
      </c>
      <c r="E1180" s="196" t="s">
        <v>5689</v>
      </c>
      <c r="F1180" s="110"/>
      <c r="G1180" s="199">
        <v>590.0</v>
      </c>
      <c r="H1180" s="200"/>
      <c r="I1180" s="200"/>
      <c r="L1180" s="6" t="str">
        <f t="array" ref="L1180">XLOOKUP(E1180,INV!A:A,INV!K:K)</f>
        <v>#N/A</v>
      </c>
      <c r="M1180" s="127" t="str">
        <f t="shared" si="1"/>
        <v>#N/A</v>
      </c>
    </row>
    <row r="1181">
      <c r="A1181" s="195">
        <v>1181.0</v>
      </c>
      <c r="B1181" s="196" t="s">
        <v>2368</v>
      </c>
      <c r="C1181" s="197" t="s">
        <v>5690</v>
      </c>
      <c r="D1181" s="198" t="s">
        <v>5691</v>
      </c>
      <c r="E1181" s="196" t="s">
        <v>5692</v>
      </c>
      <c r="F1181" s="110"/>
      <c r="G1181" s="199">
        <v>280.0</v>
      </c>
      <c r="H1181" s="200"/>
      <c r="I1181" s="200"/>
      <c r="L1181" s="6" t="str">
        <f t="array" ref="L1181">XLOOKUP(E1181,INV!A:A,INV!K:K)</f>
        <v>#N/A</v>
      </c>
      <c r="M1181" s="127" t="str">
        <f t="shared" si="1"/>
        <v>#N/A</v>
      </c>
    </row>
    <row r="1182">
      <c r="A1182" s="195">
        <v>1182.0</v>
      </c>
      <c r="B1182" s="196" t="s">
        <v>2368</v>
      </c>
      <c r="C1182" s="197" t="s">
        <v>5693</v>
      </c>
      <c r="D1182" s="198" t="s">
        <v>658</v>
      </c>
      <c r="E1182" s="196" t="s">
        <v>659</v>
      </c>
      <c r="F1182" s="196" t="s">
        <v>5694</v>
      </c>
      <c r="G1182" s="199">
        <v>430.0</v>
      </c>
      <c r="H1182" s="200"/>
      <c r="I1182" s="200"/>
      <c r="L1182" s="6">
        <f t="array" ref="L1182">XLOOKUP(E1182,INV!A:A,INV!K:K)</f>
        <v>0.05</v>
      </c>
      <c r="M1182" s="127">
        <f t="shared" si="1"/>
        <v>1</v>
      </c>
    </row>
    <row r="1183">
      <c r="A1183" s="195">
        <v>1183.0</v>
      </c>
      <c r="B1183" s="196" t="s">
        <v>2368</v>
      </c>
      <c r="C1183" s="197" t="s">
        <v>5695</v>
      </c>
      <c r="D1183" s="198" t="s">
        <v>5696</v>
      </c>
      <c r="E1183" s="196" t="s">
        <v>5697</v>
      </c>
      <c r="F1183" s="196"/>
      <c r="G1183" s="199">
        <v>590.0</v>
      </c>
      <c r="H1183" s="200"/>
      <c r="I1183" s="200"/>
      <c r="L1183" s="6" t="str">
        <f t="array" ref="L1183">XLOOKUP(E1183,INV!A:A,INV!K:K)</f>
        <v>#N/A</v>
      </c>
      <c r="M1183" s="127" t="str">
        <f t="shared" si="1"/>
        <v>#N/A</v>
      </c>
    </row>
    <row r="1184">
      <c r="A1184" s="195">
        <v>1184.0</v>
      </c>
      <c r="B1184" s="196" t="s">
        <v>2368</v>
      </c>
      <c r="C1184" s="197" t="s">
        <v>5698</v>
      </c>
      <c r="D1184" s="198" t="s">
        <v>5699</v>
      </c>
      <c r="E1184" s="196" t="s">
        <v>5700</v>
      </c>
      <c r="F1184" s="110"/>
      <c r="G1184" s="199">
        <v>430.0</v>
      </c>
      <c r="H1184" s="200"/>
      <c r="I1184" s="200"/>
      <c r="L1184" s="6" t="str">
        <f t="array" ref="L1184">XLOOKUP(E1184,INV!A:A,INV!K:K)</f>
        <v>#N/A</v>
      </c>
      <c r="M1184" s="127" t="str">
        <f t="shared" si="1"/>
        <v>#N/A</v>
      </c>
    </row>
    <row r="1185">
      <c r="A1185" s="195">
        <v>1185.0</v>
      </c>
      <c r="B1185" s="196" t="s">
        <v>2368</v>
      </c>
      <c r="C1185" s="197" t="s">
        <v>5701</v>
      </c>
      <c r="D1185" s="198" t="s">
        <v>5702</v>
      </c>
      <c r="E1185" s="196" t="s">
        <v>5703</v>
      </c>
      <c r="F1185" s="110"/>
      <c r="G1185" s="199">
        <v>430.0</v>
      </c>
      <c r="H1185" s="200"/>
      <c r="I1185" s="200"/>
      <c r="L1185" s="6" t="str">
        <f t="array" ref="L1185">XLOOKUP(E1185,INV!A:A,INV!K:K)</f>
        <v>#N/A</v>
      </c>
      <c r="M1185" s="127" t="str">
        <f t="shared" si="1"/>
        <v>#N/A</v>
      </c>
    </row>
    <row r="1186">
      <c r="A1186" s="195">
        <v>1186.0</v>
      </c>
      <c r="B1186" s="196" t="s">
        <v>2368</v>
      </c>
      <c r="C1186" s="197" t="s">
        <v>5704</v>
      </c>
      <c r="D1186" s="198" t="s">
        <v>5705</v>
      </c>
      <c r="E1186" s="196" t="s">
        <v>5706</v>
      </c>
      <c r="F1186" s="110"/>
      <c r="G1186" s="199">
        <v>430.0</v>
      </c>
      <c r="H1186" s="200"/>
      <c r="I1186" s="200"/>
      <c r="L1186" s="6" t="str">
        <f t="array" ref="L1186">XLOOKUP(E1186,INV!A:A,INV!K:K)</f>
        <v>#N/A</v>
      </c>
      <c r="M1186" s="127" t="str">
        <f t="shared" si="1"/>
        <v>#N/A</v>
      </c>
    </row>
    <row r="1187">
      <c r="A1187" s="195">
        <v>1187.0</v>
      </c>
      <c r="B1187" s="196" t="s">
        <v>2368</v>
      </c>
      <c r="C1187" s="197" t="s">
        <v>5707</v>
      </c>
      <c r="D1187" s="198" t="s">
        <v>5708</v>
      </c>
      <c r="E1187" s="196" t="s">
        <v>5709</v>
      </c>
      <c r="F1187" s="196"/>
      <c r="G1187" s="199">
        <v>7700.0</v>
      </c>
      <c r="H1187" s="200"/>
      <c r="I1187" s="200"/>
      <c r="L1187" s="6" t="str">
        <f t="array" ref="L1187">XLOOKUP(E1187,INV!A:A,INV!K:K)</f>
        <v>#N/A</v>
      </c>
      <c r="M1187" s="127" t="str">
        <f t="shared" si="1"/>
        <v>#N/A</v>
      </c>
    </row>
    <row r="1188">
      <c r="A1188" s="195">
        <v>1188.0</v>
      </c>
      <c r="B1188" s="196" t="s">
        <v>2368</v>
      </c>
      <c r="C1188" s="197" t="s">
        <v>5710</v>
      </c>
      <c r="D1188" s="198" t="s">
        <v>5711</v>
      </c>
      <c r="E1188" s="196" t="s">
        <v>5712</v>
      </c>
      <c r="F1188" s="110"/>
      <c r="G1188" s="199">
        <v>10100.0</v>
      </c>
      <c r="H1188" s="200"/>
      <c r="I1188" s="200"/>
      <c r="L1188" s="6" t="str">
        <f t="array" ref="L1188">XLOOKUP(E1188,INV!A:A,INV!K:K)</f>
        <v>#N/A</v>
      </c>
      <c r="M1188" s="127" t="str">
        <f t="shared" si="1"/>
        <v>#N/A</v>
      </c>
    </row>
    <row r="1189">
      <c r="A1189" s="195">
        <v>1189.0</v>
      </c>
      <c r="B1189" s="196" t="s">
        <v>2368</v>
      </c>
      <c r="C1189" s="197" t="s">
        <v>5713</v>
      </c>
      <c r="D1189" s="198" t="s">
        <v>5714</v>
      </c>
      <c r="E1189" s="196" t="s">
        <v>704</v>
      </c>
      <c r="F1189" s="196" t="s">
        <v>5715</v>
      </c>
      <c r="G1189" s="199">
        <v>4100.0</v>
      </c>
      <c r="H1189" s="200"/>
      <c r="I1189" s="200"/>
      <c r="L1189" s="6">
        <f t="array" ref="L1189">XLOOKUP(E1189,INV!A:A,INV!K:K)</f>
        <v>0</v>
      </c>
      <c r="M1189" s="127" t="str">
        <f t="shared" si="1"/>
        <v>#DIV/0!</v>
      </c>
    </row>
    <row r="1190">
      <c r="A1190" s="195">
        <v>1190.0</v>
      </c>
      <c r="B1190" s="196" t="s">
        <v>2368</v>
      </c>
      <c r="C1190" s="197" t="s">
        <v>5716</v>
      </c>
      <c r="D1190" s="198" t="s">
        <v>5717</v>
      </c>
      <c r="E1190" s="196" t="s">
        <v>637</v>
      </c>
      <c r="F1190" s="196" t="s">
        <v>5718</v>
      </c>
      <c r="G1190" s="199">
        <v>1000.0</v>
      </c>
      <c r="H1190" s="200"/>
      <c r="I1190" s="200"/>
      <c r="L1190" s="6">
        <f t="array" ref="L1190">XLOOKUP(E1190,INV!A:A,INV!K:K)</f>
        <v>30</v>
      </c>
      <c r="M1190" s="127">
        <f t="shared" si="1"/>
        <v>1</v>
      </c>
    </row>
    <row r="1191">
      <c r="A1191" s="195">
        <v>1191.0</v>
      </c>
      <c r="B1191" s="196" t="s">
        <v>2368</v>
      </c>
      <c r="C1191" s="197" t="s">
        <v>5719</v>
      </c>
      <c r="D1191" s="198" t="s">
        <v>5720</v>
      </c>
      <c r="E1191" s="196" t="s">
        <v>5721</v>
      </c>
      <c r="F1191" s="196"/>
      <c r="G1191" s="199">
        <v>590.0</v>
      </c>
      <c r="H1191" s="200"/>
      <c r="I1191" s="200"/>
      <c r="L1191" s="6" t="str">
        <f t="array" ref="L1191">XLOOKUP(E1191,INV!A:A,INV!K:K)</f>
        <v>#N/A</v>
      </c>
      <c r="M1191" s="127" t="str">
        <f t="shared" si="1"/>
        <v>#N/A</v>
      </c>
    </row>
    <row r="1192">
      <c r="A1192" s="195">
        <v>1192.0</v>
      </c>
      <c r="B1192" s="196" t="s">
        <v>2368</v>
      </c>
      <c r="C1192" s="197" t="s">
        <v>5722</v>
      </c>
      <c r="D1192" s="198" t="s">
        <v>5723</v>
      </c>
      <c r="E1192" s="196" t="s">
        <v>5724</v>
      </c>
      <c r="F1192" s="110"/>
      <c r="G1192" s="199">
        <v>590.0</v>
      </c>
      <c r="H1192" s="200"/>
      <c r="I1192" s="200"/>
      <c r="L1192" s="6" t="str">
        <f t="array" ref="L1192">XLOOKUP(E1192,INV!A:A,INV!K:K)</f>
        <v>#N/A</v>
      </c>
      <c r="M1192" s="127" t="str">
        <f t="shared" si="1"/>
        <v>#N/A</v>
      </c>
    </row>
    <row r="1193">
      <c r="A1193" s="195">
        <v>1193.0</v>
      </c>
      <c r="B1193" s="196" t="s">
        <v>2368</v>
      </c>
      <c r="C1193" s="197" t="s">
        <v>5725</v>
      </c>
      <c r="D1193" s="198" t="s">
        <v>5726</v>
      </c>
      <c r="E1193" s="196" t="s">
        <v>609</v>
      </c>
      <c r="F1193" s="110" t="s">
        <v>5727</v>
      </c>
      <c r="G1193" s="199">
        <v>4100.0</v>
      </c>
      <c r="H1193" s="200"/>
      <c r="I1193" s="200"/>
      <c r="L1193" s="6">
        <f t="array" ref="L1193">XLOOKUP(E1193,INV!A:A,INV!K:K)</f>
        <v>133</v>
      </c>
      <c r="M1193" s="127">
        <f t="shared" si="1"/>
        <v>1</v>
      </c>
    </row>
    <row r="1194">
      <c r="A1194" s="195">
        <v>1194.0</v>
      </c>
      <c r="B1194" s="196" t="s">
        <v>2368</v>
      </c>
      <c r="C1194" s="197" t="s">
        <v>5728</v>
      </c>
      <c r="D1194" s="198" t="s">
        <v>5729</v>
      </c>
      <c r="E1194" s="196" t="s">
        <v>622</v>
      </c>
      <c r="F1194" s="110" t="s">
        <v>5730</v>
      </c>
      <c r="G1194" s="199">
        <v>1000.0</v>
      </c>
      <c r="H1194" s="200"/>
      <c r="I1194" s="200"/>
      <c r="L1194" s="6">
        <f t="array" ref="L1194">XLOOKUP(E1194,INV!A:A,INV!K:K)</f>
        <v>30</v>
      </c>
      <c r="M1194" s="127">
        <f t="shared" si="1"/>
        <v>1</v>
      </c>
    </row>
    <row r="1195">
      <c r="A1195" s="195">
        <v>1195.0</v>
      </c>
      <c r="B1195" s="196" t="s">
        <v>2368</v>
      </c>
      <c r="C1195" s="197" t="s">
        <v>5731</v>
      </c>
      <c r="D1195" s="198" t="s">
        <v>5732</v>
      </c>
      <c r="E1195" s="196" t="s">
        <v>692</v>
      </c>
      <c r="F1195" s="110" t="s">
        <v>5733</v>
      </c>
      <c r="G1195" s="199">
        <v>150.0</v>
      </c>
      <c r="H1195" s="200"/>
      <c r="I1195" s="200"/>
      <c r="L1195" s="6">
        <f t="array" ref="L1195">XLOOKUP(E1195,INV!A:A,INV!K:K)</f>
        <v>10</v>
      </c>
      <c r="M1195" s="127">
        <f t="shared" si="1"/>
        <v>1</v>
      </c>
    </row>
    <row r="1196">
      <c r="A1196" s="195">
        <v>1196.0</v>
      </c>
      <c r="B1196" s="196" t="s">
        <v>2368</v>
      </c>
      <c r="C1196" s="197" t="s">
        <v>5734</v>
      </c>
      <c r="D1196" s="198" t="s">
        <v>5735</v>
      </c>
      <c r="E1196" s="196" t="s">
        <v>683</v>
      </c>
      <c r="F1196" s="196" t="s">
        <v>5736</v>
      </c>
      <c r="G1196" s="199">
        <v>430.0</v>
      </c>
      <c r="H1196" s="200"/>
      <c r="I1196" s="200"/>
      <c r="L1196" s="6">
        <f t="array" ref="L1196">XLOOKUP(E1196,INV!A:A,INV!K:K)</f>
        <v>20</v>
      </c>
      <c r="M1196" s="127">
        <f t="shared" si="1"/>
        <v>1</v>
      </c>
    </row>
    <row r="1197">
      <c r="A1197" s="195">
        <v>1197.0</v>
      </c>
      <c r="B1197" s="196" t="s">
        <v>2368</v>
      </c>
      <c r="C1197" s="197" t="s">
        <v>5737</v>
      </c>
      <c r="D1197" s="198" t="s">
        <v>5738</v>
      </c>
      <c r="E1197" s="196" t="s">
        <v>673</v>
      </c>
      <c r="F1197" s="196" t="s">
        <v>5739</v>
      </c>
      <c r="G1197" s="199">
        <v>1000.0</v>
      </c>
      <c r="H1197" s="200"/>
      <c r="I1197" s="200"/>
      <c r="L1197" s="6">
        <f t="array" ref="L1197">XLOOKUP(E1197,INV!A:A,INV!K:K)</f>
        <v>30</v>
      </c>
      <c r="M1197" s="127">
        <f t="shared" si="1"/>
        <v>1</v>
      </c>
    </row>
    <row r="1198">
      <c r="A1198" s="195">
        <v>1198.0</v>
      </c>
      <c r="B1198" s="196" t="s">
        <v>2368</v>
      </c>
      <c r="C1198" s="197" t="s">
        <v>5740</v>
      </c>
      <c r="D1198" s="198" t="s">
        <v>5741</v>
      </c>
      <c r="E1198" s="196" t="s">
        <v>5742</v>
      </c>
      <c r="F1198" s="196" t="s">
        <v>5743</v>
      </c>
      <c r="G1198" s="199">
        <v>430.0</v>
      </c>
      <c r="H1198" s="200"/>
      <c r="I1198" s="200"/>
      <c r="L1198" s="6" t="str">
        <f t="array" ref="L1198">XLOOKUP(E1198,INV!A:A,INV!K:K)</f>
        <v>#N/A</v>
      </c>
      <c r="M1198" s="127" t="str">
        <f t="shared" si="1"/>
        <v>#N/A</v>
      </c>
    </row>
    <row r="1199">
      <c r="A1199" s="195">
        <v>1199.0</v>
      </c>
      <c r="B1199" s="196" t="s">
        <v>2368</v>
      </c>
      <c r="C1199" s="197" t="s">
        <v>5744</v>
      </c>
      <c r="D1199" s="198" t="s">
        <v>5745</v>
      </c>
      <c r="E1199" s="196" t="s">
        <v>633</v>
      </c>
      <c r="F1199" s="110" t="s">
        <v>5746</v>
      </c>
      <c r="G1199" s="199">
        <v>150.0</v>
      </c>
      <c r="H1199" s="200"/>
      <c r="I1199" s="200"/>
      <c r="L1199" s="6">
        <f t="array" ref="L1199">XLOOKUP(E1199,INV!A:A,INV!K:K)</f>
        <v>10</v>
      </c>
      <c r="M1199" s="127">
        <f t="shared" si="1"/>
        <v>1</v>
      </c>
    </row>
    <row r="1200">
      <c r="A1200" s="195">
        <v>1200.0</v>
      </c>
      <c r="B1200" s="196" t="s">
        <v>2368</v>
      </c>
      <c r="C1200" s="197" t="s">
        <v>5747</v>
      </c>
      <c r="D1200" s="198" t="s">
        <v>5748</v>
      </c>
      <c r="E1200" s="196" t="s">
        <v>628</v>
      </c>
      <c r="F1200" s="110" t="s">
        <v>5749</v>
      </c>
      <c r="G1200" s="199">
        <v>430.0</v>
      </c>
      <c r="H1200" s="200"/>
      <c r="I1200" s="200"/>
      <c r="L1200" s="6">
        <f t="array" ref="L1200">XLOOKUP(E1200,INV!A:A,INV!K:K)</f>
        <v>20</v>
      </c>
      <c r="M1200" s="127">
        <f t="shared" si="1"/>
        <v>1</v>
      </c>
    </row>
    <row r="1201">
      <c r="A1201" s="195">
        <v>1201.0</v>
      </c>
      <c r="B1201" s="196" t="s">
        <v>2368</v>
      </c>
      <c r="C1201" s="197" t="s">
        <v>5750</v>
      </c>
      <c r="D1201" s="198" t="s">
        <v>5751</v>
      </c>
      <c r="E1201" s="196" t="s">
        <v>650</v>
      </c>
      <c r="F1201" s="110" t="s">
        <v>5752</v>
      </c>
      <c r="G1201" s="199">
        <v>1000.0</v>
      </c>
      <c r="H1201" s="200"/>
      <c r="I1201" s="200"/>
      <c r="L1201" s="6">
        <f t="array" ref="L1201">XLOOKUP(E1201,INV!A:A,INV!K:K)</f>
        <v>30</v>
      </c>
      <c r="M1201" s="127">
        <f t="shared" si="1"/>
        <v>1</v>
      </c>
    </row>
    <row r="1202">
      <c r="A1202" s="195">
        <v>1202.0</v>
      </c>
      <c r="B1202" s="196" t="s">
        <v>2368</v>
      </c>
      <c r="C1202" s="197" t="s">
        <v>5753</v>
      </c>
      <c r="D1202" s="198" t="s">
        <v>5754</v>
      </c>
      <c r="E1202" s="196" t="s">
        <v>666</v>
      </c>
      <c r="F1202" s="110" t="s">
        <v>5755</v>
      </c>
      <c r="G1202" s="199">
        <v>4100.0</v>
      </c>
      <c r="H1202" s="200"/>
      <c r="I1202" s="200"/>
      <c r="L1202" s="6">
        <f t="array" ref="L1202">XLOOKUP(E1202,INV!A:A,INV!K:K)</f>
        <v>133</v>
      </c>
      <c r="M1202" s="127">
        <f t="shared" si="1"/>
        <v>1</v>
      </c>
    </row>
    <row r="1203">
      <c r="A1203" s="195">
        <v>1203.0</v>
      </c>
      <c r="B1203" s="196" t="s">
        <v>2368</v>
      </c>
      <c r="C1203" s="197" t="s">
        <v>5756</v>
      </c>
      <c r="D1203" s="198" t="s">
        <v>5757</v>
      </c>
      <c r="E1203" s="196" t="s">
        <v>5758</v>
      </c>
      <c r="F1203" s="110" t="s">
        <v>5759</v>
      </c>
      <c r="G1203" s="199">
        <v>150.0</v>
      </c>
      <c r="H1203" s="200"/>
      <c r="I1203" s="200"/>
      <c r="L1203" s="6">
        <f t="array" ref="L1203">XLOOKUP(E1203,INV!A:A,INV!K:K)</f>
        <v>5</v>
      </c>
      <c r="M1203" s="127">
        <f t="shared" si="1"/>
        <v>1</v>
      </c>
    </row>
    <row r="1204">
      <c r="A1204" s="195">
        <v>1204.0</v>
      </c>
      <c r="B1204" s="196" t="s">
        <v>2368</v>
      </c>
      <c r="C1204" s="197" t="s">
        <v>5760</v>
      </c>
      <c r="D1204" s="198" t="s">
        <v>5761</v>
      </c>
      <c r="E1204" s="196" t="s">
        <v>5762</v>
      </c>
      <c r="F1204" s="110" t="s">
        <v>5763</v>
      </c>
      <c r="G1204" s="199">
        <v>430.0</v>
      </c>
      <c r="H1204" s="200"/>
      <c r="I1204" s="200"/>
      <c r="L1204" s="6">
        <f t="array" ref="L1204">XLOOKUP(E1204,INV!A:A,INV!K:K)</f>
        <v>15</v>
      </c>
      <c r="M1204" s="127">
        <f t="shared" si="1"/>
        <v>1</v>
      </c>
    </row>
    <row r="1205">
      <c r="A1205" s="195">
        <v>1205.0</v>
      </c>
      <c r="B1205" s="196" t="s">
        <v>2368</v>
      </c>
      <c r="C1205" s="197" t="s">
        <v>5764</v>
      </c>
      <c r="D1205" s="198" t="s">
        <v>5765</v>
      </c>
      <c r="E1205" s="196" t="s">
        <v>5766</v>
      </c>
      <c r="F1205" s="110" t="s">
        <v>5767</v>
      </c>
      <c r="G1205" s="199">
        <v>150.0</v>
      </c>
      <c r="H1205" s="200"/>
      <c r="I1205" s="200"/>
      <c r="L1205" s="6" t="str">
        <f t="array" ref="L1205">XLOOKUP(E1205,INV!A:A,INV!K:K)</f>
        <v>#N/A</v>
      </c>
      <c r="M1205" s="127" t="str">
        <f t="shared" si="1"/>
        <v>#N/A</v>
      </c>
    </row>
    <row r="1206">
      <c r="A1206" s="195">
        <v>1206.0</v>
      </c>
      <c r="B1206" s="196" t="s">
        <v>2368</v>
      </c>
      <c r="C1206" s="197" t="s">
        <v>5768</v>
      </c>
      <c r="D1206" s="198" t="s">
        <v>5769</v>
      </c>
      <c r="E1206" s="196" t="s">
        <v>5770</v>
      </c>
      <c r="F1206" s="110" t="s">
        <v>5771</v>
      </c>
      <c r="G1206" s="199">
        <v>430.0</v>
      </c>
      <c r="H1206" s="200"/>
      <c r="I1206" s="200"/>
      <c r="L1206" s="6">
        <f t="array" ref="L1206">XLOOKUP(E1206,INV!A:A,INV!K:K)</f>
        <v>15</v>
      </c>
      <c r="M1206" s="127">
        <f t="shared" si="1"/>
        <v>1</v>
      </c>
    </row>
    <row r="1207">
      <c r="A1207" s="195">
        <v>1207.0</v>
      </c>
      <c r="B1207" s="196" t="s">
        <v>2368</v>
      </c>
      <c r="C1207" s="197" t="s">
        <v>5772</v>
      </c>
      <c r="D1207" s="198" t="s">
        <v>5773</v>
      </c>
      <c r="E1207" s="196" t="s">
        <v>697</v>
      </c>
      <c r="F1207" s="110" t="s">
        <v>5774</v>
      </c>
      <c r="G1207" s="199">
        <v>150.0</v>
      </c>
      <c r="H1207" s="200"/>
      <c r="I1207" s="200"/>
      <c r="L1207" s="6">
        <f t="array" ref="L1207">XLOOKUP(E1207,INV!A:A,INV!K:K)</f>
        <v>10</v>
      </c>
      <c r="M1207" s="127">
        <f t="shared" si="1"/>
        <v>1</v>
      </c>
    </row>
    <row r="1208">
      <c r="A1208" s="195">
        <v>1208.0</v>
      </c>
      <c r="B1208" s="196" t="s">
        <v>2368</v>
      </c>
      <c r="C1208" s="197" t="s">
        <v>5775</v>
      </c>
      <c r="D1208" s="198" t="s">
        <v>5776</v>
      </c>
      <c r="E1208" s="196" t="s">
        <v>687</v>
      </c>
      <c r="F1208" s="110" t="s">
        <v>5777</v>
      </c>
      <c r="G1208" s="199">
        <v>430.0</v>
      </c>
      <c r="H1208" s="200"/>
      <c r="I1208" s="200"/>
      <c r="L1208" s="6">
        <f t="array" ref="L1208">XLOOKUP(E1208,INV!A:A,INV!K:K)</f>
        <v>20</v>
      </c>
      <c r="M1208" s="127">
        <f t="shared" si="1"/>
        <v>1</v>
      </c>
    </row>
    <row r="1209">
      <c r="A1209" s="195">
        <v>1209.0</v>
      </c>
      <c r="B1209" s="196" t="s">
        <v>2368</v>
      </c>
      <c r="C1209" s="197" t="s">
        <v>5778</v>
      </c>
      <c r="D1209" s="198" t="s">
        <v>5779</v>
      </c>
      <c r="E1209" s="196" t="s">
        <v>678</v>
      </c>
      <c r="F1209" s="110" t="s">
        <v>5780</v>
      </c>
      <c r="G1209" s="199">
        <v>1000.0</v>
      </c>
      <c r="H1209" s="200"/>
      <c r="I1209" s="200"/>
      <c r="L1209" s="6">
        <f t="array" ref="L1209">XLOOKUP(E1209,INV!A:A,INV!K:K)</f>
        <v>30</v>
      </c>
      <c r="M1209" s="127">
        <f t="shared" si="1"/>
        <v>1</v>
      </c>
    </row>
    <row r="1210">
      <c r="A1210" s="195">
        <v>1210.0</v>
      </c>
      <c r="B1210" s="196" t="s">
        <v>2368</v>
      </c>
      <c r="C1210" s="197" t="s">
        <v>5781</v>
      </c>
      <c r="D1210" s="198" t="s">
        <v>5782</v>
      </c>
      <c r="E1210" s="196" t="s">
        <v>5783</v>
      </c>
      <c r="F1210" s="110" t="s">
        <v>5784</v>
      </c>
      <c r="G1210" s="199">
        <v>430.0</v>
      </c>
      <c r="H1210" s="200"/>
      <c r="I1210" s="200"/>
      <c r="L1210" s="6">
        <f t="array" ref="L1210">XLOOKUP(E1210,INV!A:A,INV!K:K)</f>
        <v>10</v>
      </c>
      <c r="M1210" s="127">
        <f t="shared" si="1"/>
        <v>1</v>
      </c>
    </row>
    <row r="1211">
      <c r="A1211" s="195">
        <v>1211.0</v>
      </c>
      <c r="B1211" s="196" t="s">
        <v>2368</v>
      </c>
      <c r="C1211" s="197" t="s">
        <v>5785</v>
      </c>
      <c r="D1211" s="198" t="s">
        <v>5786</v>
      </c>
      <c r="E1211" s="196" t="s">
        <v>5787</v>
      </c>
      <c r="F1211" s="110" t="s">
        <v>5788</v>
      </c>
      <c r="G1211" s="199">
        <v>850.0</v>
      </c>
      <c r="H1211" s="200"/>
      <c r="I1211" s="200"/>
      <c r="L1211" s="6">
        <f t="array" ref="L1211">XLOOKUP(E1211,INV!A:A,INV!K:K)</f>
        <v>25</v>
      </c>
      <c r="M1211" s="127">
        <f t="shared" si="1"/>
        <v>1</v>
      </c>
    </row>
    <row r="1212">
      <c r="A1212" s="195">
        <v>1212.0</v>
      </c>
      <c r="B1212" s="196" t="s">
        <v>2368</v>
      </c>
      <c r="C1212" s="197" t="s">
        <v>5789</v>
      </c>
      <c r="D1212" s="198" t="s">
        <v>5790</v>
      </c>
      <c r="E1212" s="196" t="s">
        <v>5791</v>
      </c>
      <c r="F1212" s="110" t="s">
        <v>5792</v>
      </c>
      <c r="G1212" s="199">
        <v>900.0</v>
      </c>
      <c r="H1212" s="200"/>
      <c r="I1212" s="200"/>
      <c r="L1212" s="6" t="str">
        <f t="array" ref="L1212">XLOOKUP(E1212,INV!A:A,INV!K:K)</f>
        <v>#N/A</v>
      </c>
      <c r="M1212" s="127" t="str">
        <f t="shared" si="1"/>
        <v>#N/A</v>
      </c>
    </row>
    <row r="1213">
      <c r="A1213" s="195">
        <v>1213.0</v>
      </c>
      <c r="B1213" s="196" t="s">
        <v>2368</v>
      </c>
      <c r="C1213" s="197" t="s">
        <v>5793</v>
      </c>
      <c r="D1213" s="198" t="s">
        <v>5794</v>
      </c>
      <c r="E1213" s="196" t="s">
        <v>5795</v>
      </c>
      <c r="F1213" s="110" t="s">
        <v>5796</v>
      </c>
      <c r="G1213" s="199">
        <v>850.0</v>
      </c>
      <c r="H1213" s="200"/>
      <c r="I1213" s="200"/>
      <c r="L1213" s="6">
        <f t="array" ref="L1213">XLOOKUP(E1213,INV!A:A,INV!K:K)</f>
        <v>30</v>
      </c>
      <c r="M1213" s="127">
        <f t="shared" si="1"/>
        <v>1</v>
      </c>
    </row>
    <row r="1214">
      <c r="A1214" s="195">
        <v>1214.0</v>
      </c>
      <c r="B1214" s="196" t="s">
        <v>2368</v>
      </c>
      <c r="C1214" s="197" t="s">
        <v>5797</v>
      </c>
      <c r="D1214" s="198" t="s">
        <v>5798</v>
      </c>
      <c r="E1214" s="196" t="s">
        <v>5799</v>
      </c>
      <c r="F1214" s="110" t="s">
        <v>5800</v>
      </c>
      <c r="G1214" s="199">
        <v>1000.0</v>
      </c>
      <c r="H1214" s="200"/>
      <c r="I1214" s="200"/>
      <c r="L1214" s="6">
        <f t="array" ref="L1214">XLOOKUP(E1214,INV!A:A,INV!K:K)</f>
        <v>25</v>
      </c>
      <c r="M1214" s="127">
        <f t="shared" si="1"/>
        <v>1</v>
      </c>
    </row>
    <row r="1215">
      <c r="A1215" s="195">
        <v>1215.0</v>
      </c>
      <c r="B1215" s="196" t="s">
        <v>2470</v>
      </c>
      <c r="C1215" s="197" t="s">
        <v>5801</v>
      </c>
      <c r="D1215" s="198" t="s">
        <v>5451</v>
      </c>
      <c r="E1215" s="196" t="s">
        <v>5802</v>
      </c>
      <c r="F1215" s="110" t="s">
        <v>5803</v>
      </c>
      <c r="G1215" s="199">
        <v>1125.0</v>
      </c>
      <c r="H1215" s="200"/>
      <c r="I1215" s="200"/>
      <c r="L1215" s="6">
        <f t="array" ref="L1215">XLOOKUP(E1215,INV!A:A,INV!K:K)</f>
        <v>32</v>
      </c>
      <c r="M1215" s="127">
        <f t="shared" si="1"/>
        <v>1</v>
      </c>
    </row>
    <row r="1216">
      <c r="A1216" s="195">
        <v>1216.0</v>
      </c>
      <c r="B1216" s="196" t="s">
        <v>2368</v>
      </c>
      <c r="C1216" s="197" t="s">
        <v>5804</v>
      </c>
      <c r="D1216" s="198" t="s">
        <v>5805</v>
      </c>
      <c r="E1216" s="196" t="s">
        <v>5806</v>
      </c>
      <c r="F1216" s="196"/>
      <c r="G1216" s="199">
        <v>280.0</v>
      </c>
      <c r="H1216" s="200"/>
      <c r="I1216" s="200"/>
      <c r="L1216" s="6" t="str">
        <f t="array" ref="L1216">XLOOKUP(E1216,INV!A:A,INV!K:K)</f>
        <v>#N/A</v>
      </c>
      <c r="M1216" s="127" t="str">
        <f t="shared" si="1"/>
        <v>#N/A</v>
      </c>
    </row>
    <row r="1217">
      <c r="A1217" s="195">
        <v>1217.0</v>
      </c>
      <c r="B1217" s="196" t="s">
        <v>2368</v>
      </c>
      <c r="C1217" s="197" t="s">
        <v>5807</v>
      </c>
      <c r="D1217" s="198" t="s">
        <v>5808</v>
      </c>
      <c r="E1217" s="196" t="s">
        <v>5809</v>
      </c>
      <c r="F1217" s="110"/>
      <c r="G1217" s="199">
        <v>280.0</v>
      </c>
      <c r="H1217" s="200"/>
      <c r="I1217" s="200"/>
      <c r="L1217" s="6" t="str">
        <f t="array" ref="L1217">XLOOKUP(E1217,INV!A:A,INV!K:K)</f>
        <v>#N/A</v>
      </c>
      <c r="M1217" s="127" t="str">
        <f t="shared" si="1"/>
        <v>#N/A</v>
      </c>
    </row>
    <row r="1218">
      <c r="A1218" s="195">
        <v>1218.0</v>
      </c>
      <c r="B1218" s="196" t="s">
        <v>2368</v>
      </c>
      <c r="C1218" s="197" t="s">
        <v>5810</v>
      </c>
      <c r="D1218" s="198" t="s">
        <v>5811</v>
      </c>
      <c r="E1218" s="196" t="s">
        <v>5812</v>
      </c>
      <c r="F1218" s="110"/>
      <c r="G1218" s="199">
        <v>590.0</v>
      </c>
      <c r="H1218" s="200"/>
      <c r="I1218" s="200"/>
      <c r="L1218" s="6" t="str">
        <f t="array" ref="L1218">XLOOKUP(E1218,INV!A:A,INV!K:K)</f>
        <v>#N/A</v>
      </c>
      <c r="M1218" s="127" t="str">
        <f t="shared" si="1"/>
        <v>#N/A</v>
      </c>
    </row>
    <row r="1219">
      <c r="A1219" s="195">
        <v>1219.0</v>
      </c>
      <c r="B1219" s="196" t="s">
        <v>2368</v>
      </c>
      <c r="C1219" s="197" t="s">
        <v>5813</v>
      </c>
      <c r="D1219" s="198" t="s">
        <v>5814</v>
      </c>
      <c r="E1219" s="196" t="s">
        <v>5815</v>
      </c>
      <c r="F1219" s="110"/>
      <c r="G1219" s="199">
        <v>590.0</v>
      </c>
      <c r="H1219" s="200"/>
      <c r="I1219" s="200"/>
      <c r="L1219" s="6" t="str">
        <f t="array" ref="L1219">XLOOKUP(E1219,INV!A:A,INV!K:K)</f>
        <v>#N/A</v>
      </c>
      <c r="M1219" s="127" t="str">
        <f t="shared" si="1"/>
        <v>#N/A</v>
      </c>
    </row>
    <row r="1220">
      <c r="A1220" s="195">
        <v>1220.0</v>
      </c>
      <c r="B1220" s="196" t="s">
        <v>2368</v>
      </c>
      <c r="C1220" s="197" t="s">
        <v>5816</v>
      </c>
      <c r="D1220" s="198" t="s">
        <v>5817</v>
      </c>
      <c r="E1220" s="196" t="s">
        <v>5818</v>
      </c>
      <c r="F1220" s="196"/>
      <c r="G1220" s="199">
        <v>590.0</v>
      </c>
      <c r="H1220" s="200"/>
      <c r="I1220" s="200"/>
      <c r="L1220" s="6" t="str">
        <f t="array" ref="L1220">XLOOKUP(E1220,INV!A:A,INV!K:K)</f>
        <v>#N/A</v>
      </c>
      <c r="M1220" s="127" t="str">
        <f t="shared" si="1"/>
        <v>#N/A</v>
      </c>
    </row>
    <row r="1221">
      <c r="A1221" s="195">
        <v>1221.0</v>
      </c>
      <c r="B1221" s="196" t="s">
        <v>2368</v>
      </c>
      <c r="C1221" s="197" t="s">
        <v>5819</v>
      </c>
      <c r="D1221" s="198" t="s">
        <v>5820</v>
      </c>
      <c r="E1221" s="196" t="s">
        <v>5821</v>
      </c>
      <c r="F1221" s="110"/>
      <c r="G1221" s="199">
        <v>2400.0</v>
      </c>
      <c r="H1221" s="200"/>
      <c r="I1221" s="200"/>
      <c r="L1221" s="6" t="str">
        <f t="array" ref="L1221">XLOOKUP(E1221,INV!A:A,INV!K:K)</f>
        <v>#N/A</v>
      </c>
      <c r="M1221" s="127" t="str">
        <f t="shared" si="1"/>
        <v>#N/A</v>
      </c>
    </row>
    <row r="1222">
      <c r="A1222" s="195">
        <v>1222.0</v>
      </c>
      <c r="B1222" s="196" t="s">
        <v>2368</v>
      </c>
      <c r="C1222" s="197" t="s">
        <v>5822</v>
      </c>
      <c r="D1222" s="198" t="s">
        <v>5823</v>
      </c>
      <c r="E1222" s="196" t="s">
        <v>5824</v>
      </c>
      <c r="F1222" s="110"/>
      <c r="G1222" s="199">
        <v>280.0</v>
      </c>
      <c r="H1222" s="200"/>
      <c r="I1222" s="200"/>
      <c r="L1222" s="6" t="str">
        <f t="array" ref="L1222">XLOOKUP(E1222,INV!A:A,INV!K:K)</f>
        <v>#N/A</v>
      </c>
      <c r="M1222" s="127" t="str">
        <f t="shared" si="1"/>
        <v>#N/A</v>
      </c>
    </row>
    <row r="1223">
      <c r="A1223" s="195">
        <v>1223.0</v>
      </c>
      <c r="B1223" s="196" t="s">
        <v>2368</v>
      </c>
      <c r="C1223" s="197" t="s">
        <v>5825</v>
      </c>
      <c r="D1223" s="198" t="s">
        <v>5826</v>
      </c>
      <c r="E1223" s="196" t="s">
        <v>5827</v>
      </c>
      <c r="F1223" s="196"/>
      <c r="G1223" s="199">
        <v>280.0</v>
      </c>
      <c r="H1223" s="200"/>
      <c r="I1223" s="200"/>
      <c r="L1223" s="6" t="str">
        <f t="array" ref="L1223">XLOOKUP(E1223,INV!A:A,INV!K:K)</f>
        <v>#N/A</v>
      </c>
      <c r="M1223" s="127" t="str">
        <f t="shared" si="1"/>
        <v>#N/A</v>
      </c>
    </row>
    <row r="1224">
      <c r="A1224" s="195">
        <v>1224.0</v>
      </c>
      <c r="B1224" s="196" t="s">
        <v>2368</v>
      </c>
      <c r="C1224" s="197" t="s">
        <v>5828</v>
      </c>
      <c r="D1224" s="198" t="s">
        <v>5829</v>
      </c>
      <c r="E1224" s="196" t="s">
        <v>5830</v>
      </c>
      <c r="F1224" s="196"/>
      <c r="G1224" s="199">
        <v>250.0</v>
      </c>
      <c r="H1224" s="200"/>
      <c r="I1224" s="200"/>
      <c r="L1224" s="6" t="str">
        <f t="array" ref="L1224">XLOOKUP(E1224,INV!A:A,INV!K:K)</f>
        <v>#N/A</v>
      </c>
      <c r="M1224" s="127" t="str">
        <f t="shared" si="1"/>
        <v>#N/A</v>
      </c>
    </row>
    <row r="1225">
      <c r="A1225" s="195">
        <v>1225.0</v>
      </c>
      <c r="B1225" s="196" t="s">
        <v>2368</v>
      </c>
      <c r="C1225" s="197" t="s">
        <v>5831</v>
      </c>
      <c r="D1225" s="198" t="s">
        <v>5832</v>
      </c>
      <c r="E1225" s="196" t="s">
        <v>5833</v>
      </c>
      <c r="F1225" s="196"/>
      <c r="G1225" s="199">
        <v>1000.0</v>
      </c>
      <c r="H1225" s="200"/>
      <c r="I1225" s="200"/>
      <c r="L1225" s="6" t="str">
        <f t="array" ref="L1225">XLOOKUP(E1225,INV!A:A,INV!K:K)</f>
        <v>#N/A</v>
      </c>
      <c r="M1225" s="127" t="str">
        <f t="shared" si="1"/>
        <v>#N/A</v>
      </c>
    </row>
    <row r="1226">
      <c r="A1226" s="195">
        <v>1226.0</v>
      </c>
      <c r="B1226" s="196" t="s">
        <v>2368</v>
      </c>
      <c r="C1226" s="197" t="s">
        <v>5834</v>
      </c>
      <c r="D1226" s="198" t="s">
        <v>5835</v>
      </c>
      <c r="E1226" s="196" t="s">
        <v>5836</v>
      </c>
      <c r="F1226" s="110"/>
      <c r="G1226" s="199">
        <v>150.0</v>
      </c>
      <c r="H1226" s="200"/>
      <c r="I1226" s="200"/>
      <c r="L1226" s="6" t="str">
        <f t="array" ref="L1226">XLOOKUP(E1226,INV!A:A,INV!K:K)</f>
        <v>#N/A</v>
      </c>
      <c r="M1226" s="127" t="str">
        <f t="shared" si="1"/>
        <v>#N/A</v>
      </c>
    </row>
    <row r="1227">
      <c r="A1227" s="195">
        <v>1227.0</v>
      </c>
      <c r="B1227" s="196" t="s">
        <v>2368</v>
      </c>
      <c r="C1227" s="197" t="s">
        <v>5837</v>
      </c>
      <c r="D1227" s="198" t="s">
        <v>645</v>
      </c>
      <c r="E1227" s="196" t="s">
        <v>646</v>
      </c>
      <c r="F1227" s="110" t="s">
        <v>5838</v>
      </c>
      <c r="G1227" s="199">
        <v>150.0</v>
      </c>
      <c r="H1227" s="200"/>
      <c r="I1227" s="200"/>
      <c r="L1227" s="6">
        <f t="array" ref="L1227">XLOOKUP(E1227,INV!A:A,INV!K:K)</f>
        <v>10</v>
      </c>
      <c r="M1227" s="127">
        <f t="shared" si="1"/>
        <v>1</v>
      </c>
    </row>
    <row r="1228">
      <c r="A1228" s="195">
        <v>1228.0</v>
      </c>
      <c r="B1228" s="196" t="s">
        <v>2368</v>
      </c>
      <c r="C1228" s="197" t="s">
        <v>5839</v>
      </c>
      <c r="D1228" s="198" t="s">
        <v>653</v>
      </c>
      <c r="E1228" s="196" t="s">
        <v>654</v>
      </c>
      <c r="F1228" s="110" t="s">
        <v>5840</v>
      </c>
      <c r="G1228" s="199">
        <v>430.0</v>
      </c>
      <c r="H1228" s="200"/>
      <c r="I1228" s="200"/>
      <c r="L1228" s="6">
        <f t="array" ref="L1228">XLOOKUP(E1228,INV!A:A,INV!K:K)</f>
        <v>20</v>
      </c>
      <c r="M1228" s="127">
        <f t="shared" si="1"/>
        <v>1</v>
      </c>
    </row>
    <row r="1229">
      <c r="A1229" s="195">
        <v>1229.0</v>
      </c>
      <c r="B1229" s="196" t="s">
        <v>2368</v>
      </c>
      <c r="C1229" s="197" t="s">
        <v>5841</v>
      </c>
      <c r="D1229" s="198" t="s">
        <v>5842</v>
      </c>
      <c r="E1229" s="196" t="s">
        <v>5843</v>
      </c>
      <c r="F1229" s="110"/>
      <c r="G1229" s="199">
        <v>1750.0</v>
      </c>
      <c r="H1229" s="200"/>
      <c r="I1229" s="200"/>
      <c r="L1229" s="6" t="str">
        <f t="array" ref="L1229">XLOOKUP(E1229,INV!A:A,INV!K:K)</f>
        <v>#N/A</v>
      </c>
      <c r="M1229" s="127" t="str">
        <f t="shared" si="1"/>
        <v>#N/A</v>
      </c>
    </row>
    <row r="1230">
      <c r="A1230" s="195">
        <v>1230.0</v>
      </c>
      <c r="B1230" s="196" t="s">
        <v>2368</v>
      </c>
      <c r="C1230" s="197" t="s">
        <v>5844</v>
      </c>
      <c r="D1230" s="198" t="s">
        <v>5845</v>
      </c>
      <c r="E1230" s="196" t="s">
        <v>5846</v>
      </c>
      <c r="F1230" s="110"/>
      <c r="G1230" s="199">
        <v>2400.0</v>
      </c>
      <c r="H1230" s="200"/>
      <c r="I1230" s="200"/>
      <c r="L1230" s="6" t="str">
        <f t="array" ref="L1230">XLOOKUP(E1230,INV!A:A,INV!K:K)</f>
        <v>#N/A</v>
      </c>
      <c r="M1230" s="127" t="str">
        <f t="shared" si="1"/>
        <v>#N/A</v>
      </c>
    </row>
    <row r="1231">
      <c r="A1231" s="195">
        <v>1231.0</v>
      </c>
      <c r="B1231" s="196" t="s">
        <v>2368</v>
      </c>
      <c r="C1231" s="197" t="s">
        <v>5847</v>
      </c>
      <c r="D1231" s="198" t="s">
        <v>5848</v>
      </c>
      <c r="E1231" s="196" t="s">
        <v>5849</v>
      </c>
      <c r="F1231" s="196"/>
      <c r="G1231" s="199">
        <v>1750.0</v>
      </c>
      <c r="H1231" s="200"/>
      <c r="I1231" s="200"/>
      <c r="L1231" s="6" t="str">
        <f t="array" ref="L1231">XLOOKUP(E1231,INV!A:A,INV!K:K)</f>
        <v>#N/A</v>
      </c>
      <c r="M1231" s="127" t="str">
        <f t="shared" si="1"/>
        <v>#N/A</v>
      </c>
    </row>
    <row r="1232">
      <c r="A1232" s="195">
        <v>1232.0</v>
      </c>
      <c r="B1232" s="196" t="s">
        <v>2368</v>
      </c>
      <c r="C1232" s="197" t="s">
        <v>5850</v>
      </c>
      <c r="D1232" s="198" t="s">
        <v>5851</v>
      </c>
      <c r="E1232" s="196" t="s">
        <v>5852</v>
      </c>
      <c r="F1232" s="196"/>
      <c r="G1232" s="199">
        <v>2400.0</v>
      </c>
      <c r="H1232" s="200"/>
      <c r="I1232" s="200"/>
      <c r="L1232" s="6" t="str">
        <f t="array" ref="L1232">XLOOKUP(E1232,INV!A:A,INV!K:K)</f>
        <v>#N/A</v>
      </c>
      <c r="M1232" s="127" t="str">
        <f t="shared" si="1"/>
        <v>#N/A</v>
      </c>
    </row>
    <row r="1233">
      <c r="A1233" s="195">
        <v>1233.0</v>
      </c>
      <c r="B1233" s="196" t="s">
        <v>2368</v>
      </c>
      <c r="C1233" s="197" t="s">
        <v>5853</v>
      </c>
      <c r="D1233" s="198" t="s">
        <v>5854</v>
      </c>
      <c r="E1233" s="196" t="s">
        <v>5855</v>
      </c>
      <c r="F1233" s="196"/>
      <c r="G1233" s="199">
        <v>1750.0</v>
      </c>
      <c r="H1233" s="200"/>
      <c r="I1233" s="200"/>
      <c r="L1233" s="6" t="str">
        <f t="array" ref="L1233">XLOOKUP(E1233,INV!A:A,INV!K:K)</f>
        <v>#N/A</v>
      </c>
      <c r="M1233" s="127" t="str">
        <f t="shared" si="1"/>
        <v>#N/A</v>
      </c>
    </row>
    <row r="1234">
      <c r="A1234" s="195">
        <v>1234.0</v>
      </c>
      <c r="B1234" s="196" t="s">
        <v>2368</v>
      </c>
      <c r="C1234" s="197" t="s">
        <v>5856</v>
      </c>
      <c r="D1234" s="198" t="s">
        <v>5857</v>
      </c>
      <c r="E1234" s="196" t="s">
        <v>5858</v>
      </c>
      <c r="F1234" s="196"/>
      <c r="G1234" s="199">
        <v>280.0</v>
      </c>
      <c r="H1234" s="200"/>
      <c r="I1234" s="200"/>
      <c r="L1234" s="6" t="str">
        <f t="array" ref="L1234">XLOOKUP(E1234,INV!A:A,INV!K:K)</f>
        <v>#N/A</v>
      </c>
      <c r="M1234" s="127" t="str">
        <f t="shared" si="1"/>
        <v>#N/A</v>
      </c>
    </row>
    <row r="1235">
      <c r="A1235" s="195">
        <v>1235.0</v>
      </c>
      <c r="B1235" s="196" t="s">
        <v>2470</v>
      </c>
      <c r="C1235" s="197" t="s">
        <v>5859</v>
      </c>
      <c r="D1235" s="198" t="s">
        <v>5451</v>
      </c>
      <c r="E1235" s="196" t="s">
        <v>1037</v>
      </c>
      <c r="F1235" s="110" t="s">
        <v>5860</v>
      </c>
      <c r="G1235" s="199">
        <v>1125.0</v>
      </c>
      <c r="H1235" s="200"/>
      <c r="I1235" s="200"/>
      <c r="L1235" s="6">
        <f t="array" ref="L1235">XLOOKUP(E1235,INV!A:A,INV!K:K)</f>
        <v>32</v>
      </c>
      <c r="M1235" s="127">
        <f t="shared" si="1"/>
        <v>1</v>
      </c>
    </row>
    <row r="1236">
      <c r="A1236" s="195">
        <v>1236.0</v>
      </c>
      <c r="B1236" s="196" t="s">
        <v>2368</v>
      </c>
      <c r="C1236" s="197" t="s">
        <v>5861</v>
      </c>
      <c r="D1236" s="198" t="s">
        <v>5862</v>
      </c>
      <c r="E1236" s="196" t="s">
        <v>5863</v>
      </c>
      <c r="F1236" s="110"/>
      <c r="G1236" s="199">
        <v>430.0</v>
      </c>
      <c r="H1236" s="200"/>
      <c r="I1236" s="200"/>
      <c r="L1236" s="6" t="str">
        <f t="array" ref="L1236">XLOOKUP(E1236,INV!A:A,INV!K:K)</f>
        <v>#N/A</v>
      </c>
      <c r="M1236" s="127" t="str">
        <f t="shared" si="1"/>
        <v>#N/A</v>
      </c>
    </row>
    <row r="1237">
      <c r="A1237" s="195">
        <v>1237.0</v>
      </c>
      <c r="B1237" s="196" t="s">
        <v>2368</v>
      </c>
      <c r="C1237" s="197" t="s">
        <v>5864</v>
      </c>
      <c r="D1237" s="198" t="s">
        <v>5865</v>
      </c>
      <c r="E1237" s="196" t="s">
        <v>5866</v>
      </c>
      <c r="F1237" s="110"/>
      <c r="G1237" s="199">
        <v>280.0</v>
      </c>
      <c r="H1237" s="200"/>
      <c r="I1237" s="200"/>
      <c r="L1237" s="6" t="str">
        <f t="array" ref="L1237">XLOOKUP(E1237,INV!A:A,INV!K:K)</f>
        <v>#N/A</v>
      </c>
      <c r="M1237" s="127" t="str">
        <f t="shared" si="1"/>
        <v>#N/A</v>
      </c>
    </row>
    <row r="1238">
      <c r="A1238" s="195">
        <v>1238.0</v>
      </c>
      <c r="B1238" s="196" t="s">
        <v>2368</v>
      </c>
      <c r="C1238" s="197" t="s">
        <v>5867</v>
      </c>
      <c r="D1238" s="198" t="s">
        <v>5868</v>
      </c>
      <c r="E1238" s="196" t="s">
        <v>5869</v>
      </c>
      <c r="F1238" s="110"/>
      <c r="G1238" s="199">
        <v>530.0</v>
      </c>
      <c r="H1238" s="200"/>
      <c r="I1238" s="200"/>
      <c r="L1238" s="6" t="str">
        <f t="array" ref="L1238">XLOOKUP(E1238,INV!A:A,INV!K:K)</f>
        <v>#N/A</v>
      </c>
      <c r="M1238" s="127" t="str">
        <f t="shared" si="1"/>
        <v>#N/A</v>
      </c>
    </row>
    <row r="1239">
      <c r="A1239" s="195">
        <v>1239.0</v>
      </c>
      <c r="B1239" s="196" t="s">
        <v>2368</v>
      </c>
      <c r="C1239" s="197" t="s">
        <v>5870</v>
      </c>
      <c r="D1239" s="198" t="s">
        <v>5871</v>
      </c>
      <c r="E1239" s="196" t="s">
        <v>5872</v>
      </c>
      <c r="F1239" s="110"/>
      <c r="G1239" s="199">
        <v>280.0</v>
      </c>
      <c r="H1239" s="200"/>
      <c r="I1239" s="200"/>
      <c r="L1239" s="6" t="str">
        <f t="array" ref="L1239">XLOOKUP(E1239,INV!A:A,INV!K:K)</f>
        <v>#N/A</v>
      </c>
      <c r="M1239" s="127" t="str">
        <f t="shared" si="1"/>
        <v>#N/A</v>
      </c>
    </row>
    <row r="1240">
      <c r="A1240" s="195">
        <v>1240.0</v>
      </c>
      <c r="B1240" s="196" t="s">
        <v>2368</v>
      </c>
      <c r="C1240" s="197" t="s">
        <v>5873</v>
      </c>
      <c r="D1240" s="198" t="s">
        <v>5874</v>
      </c>
      <c r="E1240" s="196" t="s">
        <v>5875</v>
      </c>
      <c r="F1240" s="196"/>
      <c r="G1240" s="199">
        <v>2400.0</v>
      </c>
      <c r="H1240" s="200"/>
      <c r="I1240" s="200"/>
      <c r="L1240" s="6" t="str">
        <f t="array" ref="L1240">XLOOKUP(E1240,INV!A:A,INV!K:K)</f>
        <v>#N/A</v>
      </c>
      <c r="M1240" s="127" t="str">
        <f t="shared" si="1"/>
        <v>#N/A</v>
      </c>
    </row>
    <row r="1241">
      <c r="A1241" s="195">
        <v>1241.0</v>
      </c>
      <c r="B1241" s="196" t="s">
        <v>2470</v>
      </c>
      <c r="C1241" s="197" t="s">
        <v>5876</v>
      </c>
      <c r="D1241" s="198" t="s">
        <v>5877</v>
      </c>
      <c r="E1241" s="196" t="s">
        <v>5878</v>
      </c>
      <c r="F1241" s="196"/>
      <c r="G1241" s="199">
        <v>990.0</v>
      </c>
      <c r="H1241" s="200"/>
      <c r="I1241" s="200"/>
      <c r="L1241" s="6" t="str">
        <f t="array" ref="L1241">XLOOKUP(E1241,INV!A:A,INV!K:K)</f>
        <v>#N/A</v>
      </c>
      <c r="M1241" s="127" t="str">
        <f t="shared" si="1"/>
        <v>#N/A</v>
      </c>
    </row>
    <row r="1242">
      <c r="A1242" s="195">
        <v>1242.0</v>
      </c>
      <c r="B1242" s="196" t="s">
        <v>2368</v>
      </c>
      <c r="C1242" s="197" t="s">
        <v>5879</v>
      </c>
      <c r="D1242" s="198" t="s">
        <v>5880</v>
      </c>
      <c r="E1242" s="196" t="s">
        <v>5881</v>
      </c>
      <c r="F1242" s="196"/>
      <c r="G1242" s="199">
        <v>430.0</v>
      </c>
      <c r="H1242" s="200"/>
      <c r="I1242" s="200"/>
      <c r="L1242" s="6" t="str">
        <f t="array" ref="L1242">XLOOKUP(E1242,INV!A:A,INV!K:K)</f>
        <v>#N/A</v>
      </c>
      <c r="M1242" s="127" t="str">
        <f t="shared" si="1"/>
        <v>#N/A</v>
      </c>
    </row>
    <row r="1243">
      <c r="A1243" s="195">
        <v>1243.0</v>
      </c>
      <c r="B1243" s="196" t="s">
        <v>2368</v>
      </c>
      <c r="C1243" s="197" t="s">
        <v>5882</v>
      </c>
      <c r="D1243" s="198" t="s">
        <v>5883</v>
      </c>
      <c r="E1243" s="196" t="s">
        <v>5884</v>
      </c>
      <c r="F1243" s="196"/>
      <c r="G1243" s="199">
        <v>590.0</v>
      </c>
      <c r="H1243" s="200"/>
      <c r="I1243" s="200"/>
      <c r="L1243" s="6" t="str">
        <f t="array" ref="L1243">XLOOKUP(E1243,INV!A:A,INV!K:K)</f>
        <v>#N/A</v>
      </c>
      <c r="M1243" s="127" t="str">
        <f t="shared" si="1"/>
        <v>#N/A</v>
      </c>
    </row>
    <row r="1244">
      <c r="A1244" s="195">
        <v>1244.0</v>
      </c>
      <c r="B1244" s="196" t="s">
        <v>2368</v>
      </c>
      <c r="C1244" s="197" t="s">
        <v>5885</v>
      </c>
      <c r="D1244" s="198" t="s">
        <v>5886</v>
      </c>
      <c r="E1244" s="196" t="s">
        <v>5887</v>
      </c>
      <c r="F1244" s="110"/>
      <c r="G1244" s="199">
        <v>430.0</v>
      </c>
      <c r="H1244" s="200"/>
      <c r="I1244" s="200"/>
      <c r="L1244" s="6" t="str">
        <f t="array" ref="L1244">XLOOKUP(E1244,INV!A:A,INV!K:K)</f>
        <v>#N/A</v>
      </c>
      <c r="M1244" s="127" t="str">
        <f t="shared" si="1"/>
        <v>#N/A</v>
      </c>
    </row>
    <row r="1245">
      <c r="A1245" s="195">
        <v>1245.0</v>
      </c>
      <c r="B1245" s="196" t="s">
        <v>2470</v>
      </c>
      <c r="C1245" s="197" t="s">
        <v>5888</v>
      </c>
      <c r="D1245" s="198" t="s">
        <v>5877</v>
      </c>
      <c r="E1245" s="196" t="s">
        <v>5889</v>
      </c>
      <c r="F1245" s="196"/>
      <c r="G1245" s="199">
        <v>990.0</v>
      </c>
      <c r="H1245" s="200"/>
      <c r="I1245" s="200"/>
      <c r="L1245" s="6" t="str">
        <f t="array" ref="L1245">XLOOKUP(E1245,INV!A:A,INV!K:K)</f>
        <v>#N/A</v>
      </c>
      <c r="M1245" s="127" t="str">
        <f t="shared" si="1"/>
        <v>#N/A</v>
      </c>
    </row>
    <row r="1246">
      <c r="A1246" s="195">
        <v>1246.0</v>
      </c>
      <c r="B1246" s="196" t="s">
        <v>2368</v>
      </c>
      <c r="C1246" s="197" t="s">
        <v>5890</v>
      </c>
      <c r="D1246" s="198" t="s">
        <v>5891</v>
      </c>
      <c r="E1246" s="196" t="s">
        <v>5892</v>
      </c>
      <c r="F1246" s="110"/>
      <c r="G1246" s="199">
        <v>430.0</v>
      </c>
      <c r="H1246" s="200"/>
      <c r="I1246" s="200"/>
      <c r="L1246" s="6" t="str">
        <f t="array" ref="L1246">XLOOKUP(E1246,INV!A:A,INV!K:K)</f>
        <v>#N/A</v>
      </c>
      <c r="M1246" s="127" t="str">
        <f t="shared" si="1"/>
        <v>#N/A</v>
      </c>
    </row>
    <row r="1247">
      <c r="A1247" s="195">
        <v>1247.0</v>
      </c>
      <c r="B1247" s="196" t="s">
        <v>2368</v>
      </c>
      <c r="C1247" s="197" t="s">
        <v>5893</v>
      </c>
      <c r="D1247" s="198" t="s">
        <v>5894</v>
      </c>
      <c r="E1247" s="196" t="s">
        <v>5895</v>
      </c>
      <c r="F1247" s="110" t="s">
        <v>5896</v>
      </c>
      <c r="G1247" s="199">
        <v>280.0</v>
      </c>
      <c r="H1247" s="200"/>
      <c r="I1247" s="200"/>
      <c r="L1247" s="6" t="str">
        <f t="array" ref="L1247">XLOOKUP(E1247,INV!A:A,INV!K:K)</f>
        <v>#N/A</v>
      </c>
      <c r="M1247" s="127" t="str">
        <f t="shared" si="1"/>
        <v>#N/A</v>
      </c>
    </row>
    <row r="1248">
      <c r="A1248" s="195">
        <v>1248.0</v>
      </c>
      <c r="B1248" s="196" t="s">
        <v>2368</v>
      </c>
      <c r="C1248" s="197" t="s">
        <v>5897</v>
      </c>
      <c r="D1248" s="198" t="s">
        <v>5898</v>
      </c>
      <c r="E1248" s="196" t="s">
        <v>2171</v>
      </c>
      <c r="F1248" s="110" t="s">
        <v>5899</v>
      </c>
      <c r="G1248" s="199">
        <v>1750.0</v>
      </c>
      <c r="H1248" s="200"/>
      <c r="I1248" s="200"/>
      <c r="L1248" s="6">
        <f t="array" ref="L1248">XLOOKUP(E1248,INV!A:A,INV!K:K)</f>
        <v>0</v>
      </c>
      <c r="M1248" s="127" t="str">
        <f t="shared" si="1"/>
        <v>#DIV/0!</v>
      </c>
    </row>
    <row r="1249">
      <c r="A1249" s="195">
        <v>1249.0</v>
      </c>
      <c r="B1249" s="196" t="s">
        <v>2470</v>
      </c>
      <c r="C1249" s="197" t="s">
        <v>5900</v>
      </c>
      <c r="D1249" s="198" t="s">
        <v>5877</v>
      </c>
      <c r="E1249" s="196" t="s">
        <v>5901</v>
      </c>
      <c r="F1249" s="196"/>
      <c r="G1249" s="199">
        <v>990.0</v>
      </c>
      <c r="H1249" s="200"/>
      <c r="I1249" s="200"/>
      <c r="L1249" s="6" t="str">
        <f t="array" ref="L1249">XLOOKUP(E1249,INV!A:A,INV!K:K)</f>
        <v>#N/A</v>
      </c>
      <c r="M1249" s="127" t="str">
        <f t="shared" si="1"/>
        <v>#N/A</v>
      </c>
    </row>
    <row r="1250">
      <c r="A1250" s="195">
        <v>1250.0</v>
      </c>
      <c r="B1250" s="196" t="s">
        <v>2470</v>
      </c>
      <c r="C1250" s="197" t="s">
        <v>5902</v>
      </c>
      <c r="D1250" s="198" t="s">
        <v>5877</v>
      </c>
      <c r="E1250" s="196" t="s">
        <v>5903</v>
      </c>
      <c r="F1250" s="110"/>
      <c r="G1250" s="199">
        <v>990.0</v>
      </c>
      <c r="H1250" s="200"/>
      <c r="I1250" s="200"/>
      <c r="L1250" s="6" t="str">
        <f t="array" ref="L1250">XLOOKUP(E1250,INV!A:A,INV!K:K)</f>
        <v>#N/A</v>
      </c>
      <c r="M1250" s="127" t="str">
        <f t="shared" si="1"/>
        <v>#N/A</v>
      </c>
    </row>
    <row r="1251">
      <c r="A1251" s="195">
        <v>1251.0</v>
      </c>
      <c r="B1251" s="196" t="s">
        <v>2470</v>
      </c>
      <c r="C1251" s="197" t="s">
        <v>5904</v>
      </c>
      <c r="D1251" s="198" t="s">
        <v>5905</v>
      </c>
      <c r="E1251" s="196" t="s">
        <v>5906</v>
      </c>
      <c r="F1251" s="196"/>
      <c r="G1251" s="199">
        <v>990.0</v>
      </c>
      <c r="H1251" s="200"/>
      <c r="I1251" s="200"/>
      <c r="L1251" s="6" t="str">
        <f t="array" ref="L1251">XLOOKUP(E1251,INV!A:A,INV!K:K)</f>
        <v>#N/A</v>
      </c>
      <c r="M1251" s="127" t="str">
        <f t="shared" si="1"/>
        <v>#N/A</v>
      </c>
    </row>
    <row r="1252">
      <c r="A1252" s="195">
        <v>1252.0</v>
      </c>
      <c r="B1252" s="196" t="s">
        <v>2470</v>
      </c>
      <c r="C1252" s="197" t="s">
        <v>5907</v>
      </c>
      <c r="D1252" s="198" t="s">
        <v>5905</v>
      </c>
      <c r="E1252" s="196" t="s">
        <v>5908</v>
      </c>
      <c r="F1252" s="196"/>
      <c r="G1252" s="199">
        <v>990.0</v>
      </c>
      <c r="H1252" s="200"/>
      <c r="I1252" s="200"/>
      <c r="L1252" s="6" t="str">
        <f t="array" ref="L1252">XLOOKUP(E1252,INV!A:A,INV!K:K)</f>
        <v>#N/A</v>
      </c>
      <c r="M1252" s="127" t="str">
        <f t="shared" si="1"/>
        <v>#N/A</v>
      </c>
    </row>
    <row r="1253">
      <c r="A1253" s="195">
        <v>1253.0</v>
      </c>
      <c r="B1253" s="196" t="s">
        <v>2470</v>
      </c>
      <c r="C1253" s="197" t="s">
        <v>5909</v>
      </c>
      <c r="D1253" s="198" t="s">
        <v>5905</v>
      </c>
      <c r="E1253" s="196" t="s">
        <v>5910</v>
      </c>
      <c r="F1253" s="196"/>
      <c r="G1253" s="199">
        <v>990.0</v>
      </c>
      <c r="H1253" s="200"/>
      <c r="I1253" s="200"/>
      <c r="L1253" s="6" t="str">
        <f t="array" ref="L1253">XLOOKUP(E1253,INV!A:A,INV!K:K)</f>
        <v>#N/A</v>
      </c>
      <c r="M1253" s="127" t="str">
        <f t="shared" si="1"/>
        <v>#N/A</v>
      </c>
    </row>
    <row r="1254">
      <c r="A1254" s="195">
        <v>1254.0</v>
      </c>
      <c r="B1254" s="196" t="s">
        <v>2470</v>
      </c>
      <c r="C1254" s="197" t="s">
        <v>5911</v>
      </c>
      <c r="D1254" s="198" t="s">
        <v>5905</v>
      </c>
      <c r="E1254" s="196" t="s">
        <v>5912</v>
      </c>
      <c r="F1254" s="110"/>
      <c r="G1254" s="199">
        <v>990.0</v>
      </c>
      <c r="H1254" s="200"/>
      <c r="I1254" s="200"/>
      <c r="L1254" s="6" t="str">
        <f t="array" ref="L1254">XLOOKUP(E1254,INV!A:A,INV!K:K)</f>
        <v>#N/A</v>
      </c>
      <c r="M1254" s="127" t="str">
        <f t="shared" si="1"/>
        <v>#N/A</v>
      </c>
    </row>
    <row r="1255">
      <c r="A1255" s="195">
        <v>1255.0</v>
      </c>
      <c r="B1255" s="196" t="s">
        <v>2368</v>
      </c>
      <c r="C1255" s="197" t="s">
        <v>5913</v>
      </c>
      <c r="D1255" s="198" t="s">
        <v>5914</v>
      </c>
      <c r="E1255" s="196" t="s">
        <v>5915</v>
      </c>
      <c r="F1255" s="110"/>
      <c r="G1255" s="199">
        <v>590.0</v>
      </c>
      <c r="H1255" s="200"/>
      <c r="I1255" s="200"/>
      <c r="L1255" s="6" t="str">
        <f t="array" ref="L1255">XLOOKUP(E1255,INV!A:A,INV!K:K)</f>
        <v>#N/A</v>
      </c>
      <c r="M1255" s="127" t="str">
        <f t="shared" si="1"/>
        <v>#N/A</v>
      </c>
    </row>
    <row r="1256">
      <c r="A1256" s="195">
        <v>1256.0</v>
      </c>
      <c r="B1256" s="196" t="s">
        <v>2368</v>
      </c>
      <c r="C1256" s="197" t="s">
        <v>5916</v>
      </c>
      <c r="D1256" s="198" t="s">
        <v>5917</v>
      </c>
      <c r="E1256" s="196" t="s">
        <v>5918</v>
      </c>
      <c r="F1256" s="110"/>
      <c r="G1256" s="199">
        <v>590.0</v>
      </c>
      <c r="H1256" s="200"/>
      <c r="I1256" s="200"/>
      <c r="L1256" s="6" t="str">
        <f t="array" ref="L1256">XLOOKUP(E1256,INV!A:A,INV!K:K)</f>
        <v>#N/A</v>
      </c>
      <c r="M1256" s="127" t="str">
        <f t="shared" si="1"/>
        <v>#N/A</v>
      </c>
    </row>
    <row r="1257">
      <c r="A1257" s="195">
        <v>1257.0</v>
      </c>
      <c r="B1257" s="196" t="s">
        <v>2368</v>
      </c>
      <c r="C1257" s="197" t="s">
        <v>5919</v>
      </c>
      <c r="D1257" s="198" t="s">
        <v>5920</v>
      </c>
      <c r="E1257" s="196" t="s">
        <v>5921</v>
      </c>
      <c r="F1257" s="110"/>
      <c r="G1257" s="199">
        <v>1000.0</v>
      </c>
      <c r="H1257" s="200"/>
      <c r="I1257" s="200"/>
      <c r="L1257" s="6" t="str">
        <f t="array" ref="L1257">XLOOKUP(E1257,INV!A:A,INV!K:K)</f>
        <v>#N/A</v>
      </c>
      <c r="M1257" s="127" t="str">
        <f t="shared" si="1"/>
        <v>#N/A</v>
      </c>
    </row>
    <row r="1258">
      <c r="A1258" s="195">
        <v>1258.0</v>
      </c>
      <c r="B1258" s="196" t="s">
        <v>2368</v>
      </c>
      <c r="C1258" s="197" t="s">
        <v>5922</v>
      </c>
      <c r="D1258" s="198" t="s">
        <v>5923</v>
      </c>
      <c r="E1258" s="196" t="s">
        <v>5924</v>
      </c>
      <c r="F1258" s="196"/>
      <c r="G1258" s="199">
        <v>1000.0</v>
      </c>
      <c r="H1258" s="200"/>
      <c r="I1258" s="200"/>
      <c r="L1258" s="6" t="str">
        <f t="array" ref="L1258">XLOOKUP(E1258,INV!A:A,INV!K:K)</f>
        <v>#N/A</v>
      </c>
      <c r="M1258" s="127" t="str">
        <f t="shared" si="1"/>
        <v>#N/A</v>
      </c>
    </row>
    <row r="1259">
      <c r="A1259" s="195">
        <v>1259.0</v>
      </c>
      <c r="B1259" s="196" t="s">
        <v>2368</v>
      </c>
      <c r="C1259" s="197" t="s">
        <v>5925</v>
      </c>
      <c r="D1259" s="198" t="s">
        <v>5926</v>
      </c>
      <c r="E1259" s="196" t="s">
        <v>5927</v>
      </c>
      <c r="F1259" s="110"/>
      <c r="G1259" s="199">
        <v>280.0</v>
      </c>
      <c r="H1259" s="200"/>
      <c r="I1259" s="200"/>
      <c r="L1259" s="6" t="str">
        <f t="array" ref="L1259">XLOOKUP(E1259,INV!A:A,INV!K:K)</f>
        <v>#N/A</v>
      </c>
      <c r="M1259" s="127" t="str">
        <f t="shared" si="1"/>
        <v>#N/A</v>
      </c>
    </row>
    <row r="1260">
      <c r="A1260" s="195">
        <v>1260.0</v>
      </c>
      <c r="B1260" s="196" t="s">
        <v>2368</v>
      </c>
      <c r="C1260" s="197" t="s">
        <v>5928</v>
      </c>
      <c r="D1260" s="198" t="s">
        <v>5929</v>
      </c>
      <c r="E1260" s="196" t="s">
        <v>5930</v>
      </c>
      <c r="F1260" s="110"/>
      <c r="G1260" s="199">
        <v>430.0</v>
      </c>
      <c r="H1260" s="200"/>
      <c r="I1260" s="200"/>
      <c r="L1260" s="6" t="str">
        <f t="array" ref="L1260">XLOOKUP(E1260,INV!A:A,INV!K:K)</f>
        <v>#N/A</v>
      </c>
      <c r="M1260" s="127" t="str">
        <f t="shared" si="1"/>
        <v>#N/A</v>
      </c>
    </row>
    <row r="1261">
      <c r="A1261" s="195">
        <v>1261.0</v>
      </c>
      <c r="B1261" s="196" t="s">
        <v>2368</v>
      </c>
      <c r="C1261" s="197" t="s">
        <v>5931</v>
      </c>
      <c r="D1261" s="198" t="s">
        <v>5932</v>
      </c>
      <c r="E1261" s="196" t="s">
        <v>5933</v>
      </c>
      <c r="F1261" s="196"/>
      <c r="G1261" s="199">
        <v>2400.0</v>
      </c>
      <c r="H1261" s="200"/>
      <c r="I1261" s="200"/>
      <c r="L1261" s="6" t="str">
        <f t="array" ref="L1261">XLOOKUP(E1261,INV!A:A,INV!K:K)</f>
        <v>#N/A</v>
      </c>
      <c r="M1261" s="127" t="str">
        <f t="shared" si="1"/>
        <v>#N/A</v>
      </c>
    </row>
    <row r="1262">
      <c r="A1262" s="195">
        <v>1262.0</v>
      </c>
      <c r="B1262" s="196" t="s">
        <v>2368</v>
      </c>
      <c r="C1262" s="197" t="s">
        <v>5934</v>
      </c>
      <c r="D1262" s="198" t="s">
        <v>5935</v>
      </c>
      <c r="E1262" s="196" t="s">
        <v>665</v>
      </c>
      <c r="F1262" s="196" t="s">
        <v>5936</v>
      </c>
      <c r="G1262" s="199">
        <v>4100.0</v>
      </c>
      <c r="H1262" s="200"/>
      <c r="I1262" s="200"/>
      <c r="L1262" s="6">
        <f t="array" ref="L1262">XLOOKUP(E1262,INV!A:A,INV!K:K)</f>
        <v>133</v>
      </c>
      <c r="M1262" s="127">
        <f t="shared" si="1"/>
        <v>1</v>
      </c>
    </row>
    <row r="1263">
      <c r="A1263" s="195">
        <v>1263.0</v>
      </c>
      <c r="B1263" s="196" t="s">
        <v>2470</v>
      </c>
      <c r="C1263" s="197" t="s">
        <v>5937</v>
      </c>
      <c r="D1263" s="198" t="s">
        <v>5938</v>
      </c>
      <c r="E1263" s="196" t="s">
        <v>5939</v>
      </c>
      <c r="F1263" s="196"/>
      <c r="G1263" s="199">
        <v>990.0</v>
      </c>
      <c r="H1263" s="200"/>
      <c r="I1263" s="200"/>
      <c r="L1263" s="6" t="str">
        <f t="array" ref="L1263">XLOOKUP(E1263,INV!A:A,INV!K:K)</f>
        <v>#N/A</v>
      </c>
      <c r="M1263" s="127" t="str">
        <f t="shared" si="1"/>
        <v>#N/A</v>
      </c>
    </row>
    <row r="1264">
      <c r="A1264" s="195">
        <v>1264.0</v>
      </c>
      <c r="B1264" s="196" t="s">
        <v>2368</v>
      </c>
      <c r="C1264" s="197" t="s">
        <v>5940</v>
      </c>
      <c r="D1264" s="198" t="s">
        <v>5941</v>
      </c>
      <c r="E1264" s="196" t="s">
        <v>5942</v>
      </c>
      <c r="F1264" s="110"/>
      <c r="G1264" s="199">
        <v>590.0</v>
      </c>
      <c r="H1264" s="200"/>
      <c r="I1264" s="200"/>
      <c r="L1264" s="6" t="str">
        <f t="array" ref="L1264">XLOOKUP(E1264,INV!A:A,INV!K:K)</f>
        <v>#N/A</v>
      </c>
      <c r="M1264" s="127" t="str">
        <f t="shared" si="1"/>
        <v>#N/A</v>
      </c>
    </row>
    <row r="1265">
      <c r="A1265" s="195">
        <v>1265.0</v>
      </c>
      <c r="B1265" s="196" t="s">
        <v>2368</v>
      </c>
      <c r="C1265" s="197" t="s">
        <v>5943</v>
      </c>
      <c r="D1265" s="198" t="s">
        <v>5944</v>
      </c>
      <c r="E1265" s="196" t="s">
        <v>5945</v>
      </c>
      <c r="F1265" s="196"/>
      <c r="G1265" s="199">
        <v>590.0</v>
      </c>
      <c r="H1265" s="200"/>
      <c r="I1265" s="200"/>
      <c r="L1265" s="6" t="str">
        <f t="array" ref="L1265">XLOOKUP(E1265,INV!A:A,INV!K:K)</f>
        <v>#N/A</v>
      </c>
      <c r="M1265" s="127" t="str">
        <f t="shared" si="1"/>
        <v>#N/A</v>
      </c>
    </row>
    <row r="1266">
      <c r="A1266" s="195">
        <v>1266.0</v>
      </c>
      <c r="B1266" s="196" t="s">
        <v>2368</v>
      </c>
      <c r="C1266" s="197" t="s">
        <v>5946</v>
      </c>
      <c r="D1266" s="198" t="s">
        <v>5947</v>
      </c>
      <c r="E1266" s="196" t="s">
        <v>5948</v>
      </c>
      <c r="F1266" s="196"/>
      <c r="G1266" s="199">
        <v>590.0</v>
      </c>
      <c r="H1266" s="200"/>
      <c r="I1266" s="200"/>
      <c r="L1266" s="6" t="str">
        <f t="array" ref="L1266">XLOOKUP(E1266,INV!A:A,INV!K:K)</f>
        <v>#N/A</v>
      </c>
      <c r="M1266" s="127" t="str">
        <f t="shared" si="1"/>
        <v>#N/A</v>
      </c>
    </row>
    <row r="1267">
      <c r="A1267" s="195">
        <v>1267.0</v>
      </c>
      <c r="B1267" s="196" t="s">
        <v>2368</v>
      </c>
      <c r="C1267" s="197" t="s">
        <v>5949</v>
      </c>
      <c r="D1267" s="198" t="s">
        <v>5950</v>
      </c>
      <c r="E1267" s="196" t="s">
        <v>5951</v>
      </c>
      <c r="F1267" s="196"/>
      <c r="G1267" s="199">
        <v>1000.0</v>
      </c>
      <c r="H1267" s="200"/>
      <c r="I1267" s="200"/>
      <c r="L1267" s="6" t="str">
        <f t="array" ref="L1267">XLOOKUP(E1267,INV!A:A,INV!K:K)</f>
        <v>#N/A</v>
      </c>
      <c r="M1267" s="127" t="str">
        <f t="shared" si="1"/>
        <v>#N/A</v>
      </c>
    </row>
    <row r="1268">
      <c r="A1268" s="195">
        <v>1268.0</v>
      </c>
      <c r="B1268" s="196" t="s">
        <v>2368</v>
      </c>
      <c r="C1268" s="197" t="s">
        <v>5952</v>
      </c>
      <c r="D1268" s="198" t="s">
        <v>5953</v>
      </c>
      <c r="E1268" s="196" t="s">
        <v>5954</v>
      </c>
      <c r="F1268" s="196"/>
      <c r="G1268" s="199">
        <v>1000.0</v>
      </c>
      <c r="H1268" s="200"/>
      <c r="I1268" s="200"/>
      <c r="L1268" s="6" t="str">
        <f t="array" ref="L1268">XLOOKUP(E1268,INV!A:A,INV!K:K)</f>
        <v>#N/A</v>
      </c>
      <c r="M1268" s="127" t="str">
        <f t="shared" si="1"/>
        <v>#N/A</v>
      </c>
    </row>
    <row r="1269">
      <c r="A1269" s="195">
        <v>1269.0</v>
      </c>
      <c r="B1269" s="196" t="s">
        <v>2368</v>
      </c>
      <c r="C1269" s="197" t="s">
        <v>5955</v>
      </c>
      <c r="D1269" s="198" t="s">
        <v>5956</v>
      </c>
      <c r="E1269" s="196" t="s">
        <v>5957</v>
      </c>
      <c r="F1269" s="196"/>
      <c r="G1269" s="199">
        <v>2400.0</v>
      </c>
      <c r="H1269" s="200"/>
      <c r="I1269" s="200"/>
      <c r="L1269" s="6" t="str">
        <f t="array" ref="L1269">XLOOKUP(E1269,INV!A:A,INV!K:K)</f>
        <v>#N/A</v>
      </c>
      <c r="M1269" s="127" t="str">
        <f t="shared" si="1"/>
        <v>#N/A</v>
      </c>
    </row>
    <row r="1270">
      <c r="A1270" s="195">
        <v>1270.0</v>
      </c>
      <c r="B1270" s="196" t="s">
        <v>2368</v>
      </c>
      <c r="C1270" s="197" t="s">
        <v>5958</v>
      </c>
      <c r="D1270" s="198" t="s">
        <v>5959</v>
      </c>
      <c r="E1270" s="196" t="s">
        <v>5960</v>
      </c>
      <c r="F1270" s="196"/>
      <c r="G1270" s="199">
        <v>280.0</v>
      </c>
      <c r="H1270" s="200"/>
      <c r="I1270" s="200"/>
      <c r="L1270" s="6" t="str">
        <f t="array" ref="L1270">XLOOKUP(E1270,INV!A:A,INV!K:K)</f>
        <v>#N/A</v>
      </c>
      <c r="M1270" s="127" t="str">
        <f t="shared" si="1"/>
        <v>#N/A</v>
      </c>
    </row>
    <row r="1271">
      <c r="A1271" s="195">
        <v>1271.0</v>
      </c>
      <c r="B1271" s="196" t="s">
        <v>2368</v>
      </c>
      <c r="C1271" s="197" t="s">
        <v>5961</v>
      </c>
      <c r="D1271" s="198" t="s">
        <v>5962</v>
      </c>
      <c r="E1271" s="196" t="s">
        <v>5963</v>
      </c>
      <c r="F1271" s="110"/>
      <c r="G1271" s="199">
        <v>280.0</v>
      </c>
      <c r="H1271" s="200"/>
      <c r="I1271" s="200"/>
      <c r="L1271" s="6" t="str">
        <f t="array" ref="L1271">XLOOKUP(E1271,INV!A:A,INV!K:K)</f>
        <v>#N/A</v>
      </c>
      <c r="M1271" s="127" t="str">
        <f t="shared" si="1"/>
        <v>#N/A</v>
      </c>
    </row>
    <row r="1272">
      <c r="A1272" s="195">
        <v>1272.0</v>
      </c>
      <c r="B1272" s="196" t="s">
        <v>2368</v>
      </c>
      <c r="C1272" s="197" t="s">
        <v>5964</v>
      </c>
      <c r="D1272" s="198" t="s">
        <v>5965</v>
      </c>
      <c r="E1272" s="196" t="s">
        <v>5966</v>
      </c>
      <c r="F1272" s="110"/>
      <c r="G1272" s="199">
        <v>280.0</v>
      </c>
      <c r="H1272" s="200"/>
      <c r="I1272" s="200"/>
      <c r="L1272" s="6" t="str">
        <f t="array" ref="L1272">XLOOKUP(E1272,INV!A:A,INV!K:K)</f>
        <v>#N/A</v>
      </c>
      <c r="M1272" s="127" t="str">
        <f t="shared" si="1"/>
        <v>#N/A</v>
      </c>
    </row>
    <row r="1273">
      <c r="A1273" s="195">
        <v>1273.0</v>
      </c>
      <c r="B1273" s="196" t="s">
        <v>2368</v>
      </c>
      <c r="C1273" s="197" t="s">
        <v>5967</v>
      </c>
      <c r="D1273" s="198" t="s">
        <v>5968</v>
      </c>
      <c r="E1273" s="196" t="s">
        <v>5969</v>
      </c>
      <c r="F1273" s="110"/>
      <c r="G1273" s="199">
        <v>280.0</v>
      </c>
      <c r="H1273" s="200"/>
      <c r="I1273" s="200"/>
      <c r="L1273" s="6" t="str">
        <f t="array" ref="L1273">XLOOKUP(E1273,INV!A:A,INV!K:K)</f>
        <v>#N/A</v>
      </c>
      <c r="M1273" s="127" t="str">
        <f t="shared" si="1"/>
        <v>#N/A</v>
      </c>
    </row>
    <row r="1274">
      <c r="A1274" s="195">
        <v>1274.0</v>
      </c>
      <c r="B1274" s="196" t="s">
        <v>2368</v>
      </c>
      <c r="C1274" s="197" t="s">
        <v>5970</v>
      </c>
      <c r="D1274" s="198" t="s">
        <v>5971</v>
      </c>
      <c r="E1274" s="196" t="s">
        <v>5972</v>
      </c>
      <c r="F1274" s="110"/>
      <c r="G1274" s="199">
        <v>280.0</v>
      </c>
      <c r="H1274" s="200"/>
      <c r="I1274" s="200"/>
      <c r="L1274" s="6" t="str">
        <f t="array" ref="L1274">XLOOKUP(E1274,INV!A:A,INV!K:K)</f>
        <v>#N/A</v>
      </c>
      <c r="M1274" s="127" t="str">
        <f t="shared" si="1"/>
        <v>#N/A</v>
      </c>
    </row>
    <row r="1275">
      <c r="A1275" s="195">
        <v>1275.0</v>
      </c>
      <c r="B1275" s="196" t="s">
        <v>2368</v>
      </c>
      <c r="C1275" s="197" t="s">
        <v>5973</v>
      </c>
      <c r="D1275" s="198" t="s">
        <v>5974</v>
      </c>
      <c r="E1275" s="196" t="s">
        <v>5975</v>
      </c>
      <c r="F1275" s="110"/>
      <c r="G1275" s="199">
        <v>280.0</v>
      </c>
      <c r="H1275" s="200"/>
      <c r="I1275" s="200"/>
      <c r="L1275" s="6" t="str">
        <f t="array" ref="L1275">XLOOKUP(E1275,INV!A:A,INV!K:K)</f>
        <v>#N/A</v>
      </c>
      <c r="M1275" s="127" t="str">
        <f t="shared" si="1"/>
        <v>#N/A</v>
      </c>
    </row>
    <row r="1276">
      <c r="A1276" s="195">
        <v>1276.0</v>
      </c>
      <c r="B1276" s="196" t="s">
        <v>2470</v>
      </c>
      <c r="C1276" s="197" t="s">
        <v>5976</v>
      </c>
      <c r="D1276" s="198" t="s">
        <v>5938</v>
      </c>
      <c r="E1276" s="196" t="s">
        <v>5977</v>
      </c>
      <c r="F1276" s="110"/>
      <c r="G1276" s="199">
        <v>990.0</v>
      </c>
      <c r="H1276" s="200"/>
      <c r="I1276" s="200"/>
      <c r="L1276" s="6" t="str">
        <f t="array" ref="L1276">XLOOKUP(E1276,INV!A:A,INV!K:K)</f>
        <v>#N/A</v>
      </c>
      <c r="M1276" s="127" t="str">
        <f t="shared" si="1"/>
        <v>#N/A</v>
      </c>
    </row>
    <row r="1277">
      <c r="A1277" s="195">
        <v>1277.0</v>
      </c>
      <c r="B1277" s="196" t="s">
        <v>2368</v>
      </c>
      <c r="C1277" s="197" t="s">
        <v>5978</v>
      </c>
      <c r="D1277" s="198" t="s">
        <v>5979</v>
      </c>
      <c r="E1277" s="196" t="s">
        <v>5980</v>
      </c>
      <c r="F1277" s="110" t="s">
        <v>5981</v>
      </c>
      <c r="G1277" s="199">
        <v>430.0</v>
      </c>
      <c r="H1277" s="200"/>
      <c r="I1277" s="200"/>
      <c r="L1277" s="6">
        <f t="array" ref="L1277">XLOOKUP(E1277,INV!A:A,INV!K:K)</f>
        <v>15</v>
      </c>
      <c r="M1277" s="127">
        <f t="shared" si="1"/>
        <v>1</v>
      </c>
    </row>
    <row r="1278">
      <c r="A1278" s="195">
        <v>1278.0</v>
      </c>
      <c r="B1278" s="196" t="s">
        <v>2368</v>
      </c>
      <c r="C1278" s="197" t="s">
        <v>5982</v>
      </c>
      <c r="D1278" s="198" t="s">
        <v>5983</v>
      </c>
      <c r="E1278" s="196" t="s">
        <v>5984</v>
      </c>
      <c r="F1278" s="196"/>
      <c r="G1278" s="199">
        <v>430.0</v>
      </c>
      <c r="H1278" s="200"/>
      <c r="I1278" s="200"/>
      <c r="L1278" s="6" t="str">
        <f t="array" ref="L1278">XLOOKUP(E1278,INV!A:A,INV!K:K)</f>
        <v>#N/A</v>
      </c>
      <c r="M1278" s="127" t="str">
        <f t="shared" si="1"/>
        <v>#N/A</v>
      </c>
    </row>
    <row r="1279">
      <c r="A1279" s="195">
        <v>1279.0</v>
      </c>
      <c r="B1279" s="196" t="s">
        <v>2368</v>
      </c>
      <c r="C1279" s="197" t="s">
        <v>5985</v>
      </c>
      <c r="D1279" s="198" t="s">
        <v>5986</v>
      </c>
      <c r="E1279" s="196" t="s">
        <v>5987</v>
      </c>
      <c r="F1279" s="110"/>
      <c r="G1279" s="199">
        <v>430.0</v>
      </c>
      <c r="H1279" s="200"/>
      <c r="I1279" s="200"/>
      <c r="L1279" s="6" t="str">
        <f t="array" ref="L1279">XLOOKUP(E1279,INV!A:A,INV!K:K)</f>
        <v>#N/A</v>
      </c>
      <c r="M1279" s="127" t="str">
        <f t="shared" si="1"/>
        <v>#N/A</v>
      </c>
    </row>
    <row r="1280">
      <c r="A1280" s="195">
        <v>1280.0</v>
      </c>
      <c r="B1280" s="196" t="s">
        <v>2368</v>
      </c>
      <c r="C1280" s="197" t="s">
        <v>5988</v>
      </c>
      <c r="D1280" s="198" t="s">
        <v>5989</v>
      </c>
      <c r="E1280" s="196" t="s">
        <v>5990</v>
      </c>
      <c r="F1280" s="110"/>
      <c r="G1280" s="199">
        <v>430.0</v>
      </c>
      <c r="H1280" s="200"/>
      <c r="I1280" s="200"/>
      <c r="L1280" s="6" t="str">
        <f t="array" ref="L1280">XLOOKUP(E1280,INV!A:A,INV!K:K)</f>
        <v>#N/A</v>
      </c>
      <c r="M1280" s="127" t="str">
        <f t="shared" si="1"/>
        <v>#N/A</v>
      </c>
    </row>
    <row r="1281">
      <c r="A1281" s="195">
        <v>1281.0</v>
      </c>
      <c r="B1281" s="196" t="s">
        <v>2368</v>
      </c>
      <c r="C1281" s="197" t="s">
        <v>5991</v>
      </c>
      <c r="D1281" s="198" t="s">
        <v>5992</v>
      </c>
      <c r="E1281" s="196" t="s">
        <v>5993</v>
      </c>
      <c r="F1281" s="110"/>
      <c r="G1281" s="199">
        <v>1600.0</v>
      </c>
      <c r="H1281" s="200"/>
      <c r="I1281" s="200"/>
      <c r="L1281" s="6" t="str">
        <f t="array" ref="L1281">XLOOKUP(E1281,INV!A:A,INV!K:K)</f>
        <v>#N/A</v>
      </c>
      <c r="M1281" s="127" t="str">
        <f t="shared" si="1"/>
        <v>#N/A</v>
      </c>
    </row>
    <row r="1282">
      <c r="A1282" s="195">
        <v>1282.0</v>
      </c>
      <c r="B1282" s="196" t="s">
        <v>2368</v>
      </c>
      <c r="C1282" s="197" t="s">
        <v>5994</v>
      </c>
      <c r="D1282" s="198" t="s">
        <v>5995</v>
      </c>
      <c r="E1282" s="196" t="s">
        <v>5996</v>
      </c>
      <c r="F1282" s="196"/>
      <c r="G1282" s="199">
        <v>590.0</v>
      </c>
      <c r="H1282" s="200"/>
      <c r="I1282" s="200"/>
      <c r="L1282" s="6" t="str">
        <f t="array" ref="L1282">XLOOKUP(E1282,INV!A:A,INV!K:K)</f>
        <v>#N/A</v>
      </c>
      <c r="M1282" s="127" t="str">
        <f t="shared" si="1"/>
        <v>#N/A</v>
      </c>
    </row>
    <row r="1283">
      <c r="A1283" s="195">
        <v>1283.0</v>
      </c>
      <c r="B1283" s="196" t="s">
        <v>2368</v>
      </c>
      <c r="C1283" s="197" t="s">
        <v>5997</v>
      </c>
      <c r="D1283" s="198" t="s">
        <v>705</v>
      </c>
      <c r="E1283" s="196" t="s">
        <v>706</v>
      </c>
      <c r="F1283" s="110" t="s">
        <v>5998</v>
      </c>
      <c r="G1283" s="199">
        <v>430.0</v>
      </c>
      <c r="H1283" s="200"/>
      <c r="I1283" s="200"/>
      <c r="L1283" s="6">
        <f t="array" ref="L1283">XLOOKUP(E1283,INV!A:A,INV!K:K)</f>
        <v>20</v>
      </c>
      <c r="M1283" s="127">
        <f t="shared" si="1"/>
        <v>1</v>
      </c>
    </row>
    <row r="1284">
      <c r="A1284" s="195">
        <v>1284.0</v>
      </c>
      <c r="B1284" s="196" t="s">
        <v>2368</v>
      </c>
      <c r="C1284" s="197" t="s">
        <v>5999</v>
      </c>
      <c r="D1284" s="198" t="s">
        <v>6000</v>
      </c>
      <c r="E1284" s="196" t="s">
        <v>6001</v>
      </c>
      <c r="F1284" s="110" t="s">
        <v>6002</v>
      </c>
      <c r="G1284" s="199">
        <v>1000.0</v>
      </c>
      <c r="H1284" s="200"/>
      <c r="I1284" s="200"/>
      <c r="L1284" s="6">
        <f t="array" ref="L1284">XLOOKUP(E1284,INV!A:A,INV!K:K)</f>
        <v>25</v>
      </c>
      <c r="M1284" s="127">
        <f t="shared" si="1"/>
        <v>1</v>
      </c>
    </row>
    <row r="1285">
      <c r="A1285" s="195">
        <v>1285.0</v>
      </c>
      <c r="B1285" s="196" t="s">
        <v>2368</v>
      </c>
      <c r="C1285" s="197" t="s">
        <v>6003</v>
      </c>
      <c r="D1285" s="198" t="s">
        <v>6004</v>
      </c>
      <c r="E1285" s="196" t="s">
        <v>6005</v>
      </c>
      <c r="F1285" s="196"/>
      <c r="G1285" s="199">
        <v>1750.0</v>
      </c>
      <c r="H1285" s="200"/>
      <c r="I1285" s="200"/>
      <c r="L1285" s="6" t="str">
        <f t="array" ref="L1285">XLOOKUP(E1285,INV!A:A,INV!K:K)</f>
        <v>#N/A</v>
      </c>
      <c r="M1285" s="127" t="str">
        <f t="shared" si="1"/>
        <v>#N/A</v>
      </c>
    </row>
    <row r="1286">
      <c r="A1286" s="195">
        <v>1286.0</v>
      </c>
      <c r="B1286" s="196" t="s">
        <v>2368</v>
      </c>
      <c r="C1286" s="197" t="s">
        <v>6006</v>
      </c>
      <c r="D1286" s="198" t="s">
        <v>6007</v>
      </c>
      <c r="E1286" s="196" t="s">
        <v>6008</v>
      </c>
      <c r="F1286" s="110"/>
      <c r="G1286" s="199">
        <v>590.0</v>
      </c>
      <c r="H1286" s="200"/>
      <c r="I1286" s="200"/>
      <c r="L1286" s="6" t="str">
        <f t="array" ref="L1286">XLOOKUP(E1286,INV!A:A,INV!K:K)</f>
        <v>#N/A</v>
      </c>
      <c r="M1286" s="127" t="str">
        <f t="shared" si="1"/>
        <v>#N/A</v>
      </c>
    </row>
    <row r="1287">
      <c r="A1287" s="195">
        <v>1287.0</v>
      </c>
      <c r="B1287" s="196" t="s">
        <v>2368</v>
      </c>
      <c r="C1287" s="197" t="s">
        <v>6009</v>
      </c>
      <c r="D1287" s="198" t="s">
        <v>6010</v>
      </c>
      <c r="E1287" s="196" t="s">
        <v>6011</v>
      </c>
      <c r="F1287" s="110"/>
      <c r="G1287" s="199">
        <v>2400.0</v>
      </c>
      <c r="H1287" s="200"/>
      <c r="I1287" s="200"/>
      <c r="L1287" s="6" t="str">
        <f t="array" ref="L1287">XLOOKUP(E1287,INV!A:A,INV!K:K)</f>
        <v>#N/A</v>
      </c>
      <c r="M1287" s="127" t="str">
        <f t="shared" si="1"/>
        <v>#N/A</v>
      </c>
    </row>
    <row r="1288">
      <c r="A1288" s="195">
        <v>1288.0</v>
      </c>
      <c r="B1288" s="196" t="s">
        <v>2368</v>
      </c>
      <c r="C1288" s="197" t="s">
        <v>6012</v>
      </c>
      <c r="D1288" s="198" t="s">
        <v>6013</v>
      </c>
      <c r="E1288" s="196" t="s">
        <v>6014</v>
      </c>
      <c r="F1288" s="196" t="s">
        <v>6015</v>
      </c>
      <c r="G1288" s="199">
        <v>430.0</v>
      </c>
      <c r="H1288" s="200"/>
      <c r="I1288" s="200"/>
      <c r="L1288" s="2">
        <v>79.0</v>
      </c>
      <c r="M1288" s="127">
        <f t="shared" si="1"/>
        <v>1</v>
      </c>
    </row>
    <row r="1289">
      <c r="A1289" s="195">
        <v>1289.0</v>
      </c>
      <c r="B1289" s="196" t="s">
        <v>2368</v>
      </c>
      <c r="C1289" s="197" t="s">
        <v>6016</v>
      </c>
      <c r="D1289" s="198" t="s">
        <v>6017</v>
      </c>
      <c r="E1289" s="196" t="s">
        <v>6018</v>
      </c>
      <c r="F1289" s="196"/>
      <c r="G1289" s="199">
        <v>590.0</v>
      </c>
      <c r="H1289" s="200"/>
      <c r="I1289" s="200"/>
      <c r="L1289" s="2">
        <v>99.0</v>
      </c>
      <c r="M1289" s="127">
        <f t="shared" si="1"/>
        <v>1</v>
      </c>
    </row>
    <row r="1290">
      <c r="A1290" s="195">
        <v>1290.0</v>
      </c>
      <c r="B1290" s="196" t="s">
        <v>2368</v>
      </c>
      <c r="C1290" s="197" t="s">
        <v>6019</v>
      </c>
      <c r="D1290" s="198" t="s">
        <v>6020</v>
      </c>
      <c r="E1290" s="196" t="s">
        <v>6021</v>
      </c>
      <c r="F1290" s="196"/>
      <c r="G1290" s="199">
        <v>590.0</v>
      </c>
      <c r="H1290" s="200"/>
      <c r="I1290" s="200"/>
      <c r="L1290" s="2">
        <v>79.0</v>
      </c>
      <c r="M1290" s="127">
        <f t="shared" si="1"/>
        <v>1</v>
      </c>
    </row>
    <row r="1291">
      <c r="A1291" s="195">
        <v>1291.0</v>
      </c>
      <c r="B1291" s="196" t="s">
        <v>2368</v>
      </c>
      <c r="C1291" s="197" t="s">
        <v>6022</v>
      </c>
      <c r="D1291" s="198" t="s">
        <v>6023</v>
      </c>
      <c r="E1291" s="196" t="s">
        <v>6024</v>
      </c>
      <c r="F1291" s="196" t="s">
        <v>6025</v>
      </c>
      <c r="G1291" s="199">
        <v>1000.0</v>
      </c>
      <c r="H1291" s="200"/>
      <c r="I1291" s="200"/>
      <c r="L1291" s="2">
        <v>99.0</v>
      </c>
      <c r="M1291" s="127">
        <f t="shared" si="1"/>
        <v>1</v>
      </c>
    </row>
    <row r="1292">
      <c r="A1292" s="195">
        <v>1292.0</v>
      </c>
      <c r="B1292" s="196" t="s">
        <v>2368</v>
      </c>
      <c r="C1292" s="197" t="s">
        <v>6026</v>
      </c>
      <c r="D1292" s="198" t="s">
        <v>6027</v>
      </c>
      <c r="E1292" s="196" t="s">
        <v>6028</v>
      </c>
      <c r="F1292" s="196"/>
      <c r="G1292" s="199">
        <v>1750.0</v>
      </c>
      <c r="H1292" s="200"/>
      <c r="I1292" s="200"/>
      <c r="L1292" s="2">
        <v>79.0</v>
      </c>
      <c r="M1292" s="127">
        <f t="shared" si="1"/>
        <v>1</v>
      </c>
    </row>
    <row r="1293">
      <c r="A1293" s="195">
        <v>1293.0</v>
      </c>
      <c r="B1293" s="196" t="s">
        <v>2470</v>
      </c>
      <c r="C1293" s="197" t="s">
        <v>6029</v>
      </c>
      <c r="D1293" s="198" t="s">
        <v>5938</v>
      </c>
      <c r="E1293" s="196" t="s">
        <v>6030</v>
      </c>
      <c r="F1293" s="196"/>
      <c r="G1293" s="199">
        <v>990.0</v>
      </c>
      <c r="H1293" s="200"/>
      <c r="I1293" s="200"/>
      <c r="L1293" s="2">
        <v>99.0</v>
      </c>
      <c r="M1293" s="127">
        <f t="shared" si="1"/>
        <v>1</v>
      </c>
    </row>
    <row r="1294">
      <c r="A1294" s="195">
        <v>1294.0</v>
      </c>
      <c r="B1294" s="196" t="s">
        <v>2368</v>
      </c>
      <c r="C1294" s="197" t="s">
        <v>6031</v>
      </c>
      <c r="D1294" s="198" t="s">
        <v>6032</v>
      </c>
      <c r="E1294" s="196" t="s">
        <v>6033</v>
      </c>
      <c r="F1294" s="196"/>
      <c r="G1294" s="199">
        <v>280.0</v>
      </c>
      <c r="H1294" s="200"/>
      <c r="I1294" s="200"/>
      <c r="L1294" s="6" t="str">
        <f t="array" ref="L1294">XLOOKUP(E1294,INV!A:A,INV!K:K)</f>
        <v>#N/A</v>
      </c>
      <c r="M1294" s="127" t="str">
        <f t="shared" si="1"/>
        <v>#N/A</v>
      </c>
    </row>
    <row r="1295">
      <c r="A1295" s="195">
        <v>1295.0</v>
      </c>
      <c r="B1295" s="196" t="s">
        <v>2368</v>
      </c>
      <c r="C1295" s="197" t="s">
        <v>6034</v>
      </c>
      <c r="D1295" s="198" t="s">
        <v>6035</v>
      </c>
      <c r="E1295" s="196" t="s">
        <v>6036</v>
      </c>
      <c r="F1295" s="196"/>
      <c r="G1295" s="199">
        <v>430.0</v>
      </c>
      <c r="H1295" s="200"/>
      <c r="I1295" s="200"/>
      <c r="L1295" s="6" t="str">
        <f t="array" ref="L1295">XLOOKUP(E1295,INV!A:A,INV!K:K)</f>
        <v>#N/A</v>
      </c>
      <c r="M1295" s="127" t="str">
        <f t="shared" si="1"/>
        <v>#N/A</v>
      </c>
    </row>
    <row r="1296">
      <c r="A1296" s="195">
        <v>1296.0</v>
      </c>
      <c r="B1296" s="196" t="s">
        <v>2368</v>
      </c>
      <c r="C1296" s="197" t="s">
        <v>6037</v>
      </c>
      <c r="D1296" s="198" t="s">
        <v>6038</v>
      </c>
      <c r="E1296" s="196" t="s">
        <v>6039</v>
      </c>
      <c r="F1296" s="196"/>
      <c r="G1296" s="199">
        <v>590.0</v>
      </c>
      <c r="H1296" s="200"/>
      <c r="I1296" s="200"/>
      <c r="L1296" s="6" t="str">
        <f t="array" ref="L1296">XLOOKUP(E1296,INV!A:A,INV!K:K)</f>
        <v>#N/A</v>
      </c>
      <c r="M1296" s="127" t="str">
        <f t="shared" si="1"/>
        <v>#N/A</v>
      </c>
    </row>
    <row r="1297">
      <c r="A1297" s="195">
        <v>1297.0</v>
      </c>
      <c r="B1297" s="196" t="s">
        <v>2368</v>
      </c>
      <c r="C1297" s="197" t="s">
        <v>6040</v>
      </c>
      <c r="D1297" s="198" t="s">
        <v>6041</v>
      </c>
      <c r="E1297" s="196" t="s">
        <v>6042</v>
      </c>
      <c r="F1297" s="196"/>
      <c r="G1297" s="199">
        <v>1000.0</v>
      </c>
      <c r="H1297" s="200"/>
      <c r="I1297" s="200"/>
      <c r="L1297" s="6" t="str">
        <f t="array" ref="L1297">XLOOKUP(E1297,INV!A:A,INV!K:K)</f>
        <v>#N/A</v>
      </c>
      <c r="M1297" s="127" t="str">
        <f t="shared" si="1"/>
        <v>#N/A</v>
      </c>
    </row>
    <row r="1298">
      <c r="A1298" s="195">
        <v>1298.0</v>
      </c>
      <c r="B1298" s="196" t="s">
        <v>2368</v>
      </c>
      <c r="C1298" s="197" t="s">
        <v>6043</v>
      </c>
      <c r="D1298" s="198" t="s">
        <v>6044</v>
      </c>
      <c r="E1298" s="196" t="s">
        <v>6045</v>
      </c>
      <c r="F1298" s="196"/>
      <c r="G1298" s="199">
        <v>280.0</v>
      </c>
      <c r="H1298" s="200"/>
      <c r="I1298" s="200"/>
      <c r="L1298" s="6" t="str">
        <f t="array" ref="L1298">XLOOKUP(E1298,INV!A:A,INV!K:K)</f>
        <v>#N/A</v>
      </c>
      <c r="M1298" s="127" t="str">
        <f t="shared" si="1"/>
        <v>#N/A</v>
      </c>
    </row>
    <row r="1299">
      <c r="A1299" s="195">
        <v>1299.0</v>
      </c>
      <c r="B1299" s="196" t="s">
        <v>2368</v>
      </c>
      <c r="C1299" s="197" t="s">
        <v>6046</v>
      </c>
      <c r="D1299" s="198" t="s">
        <v>6047</v>
      </c>
      <c r="E1299" s="196" t="s">
        <v>6048</v>
      </c>
      <c r="F1299" s="196"/>
      <c r="G1299" s="199">
        <v>590.0</v>
      </c>
      <c r="H1299" s="200"/>
      <c r="I1299" s="200"/>
      <c r="L1299" s="6" t="str">
        <f t="array" ref="L1299">XLOOKUP(E1299,INV!A:A,INV!K:K)</f>
        <v>#N/A</v>
      </c>
      <c r="M1299" s="127" t="str">
        <f t="shared" si="1"/>
        <v>#N/A</v>
      </c>
    </row>
    <row r="1300">
      <c r="A1300" s="195">
        <v>1300.0</v>
      </c>
      <c r="B1300" s="196" t="s">
        <v>2368</v>
      </c>
      <c r="C1300" s="197" t="s">
        <v>6049</v>
      </c>
      <c r="D1300" s="198" t="s">
        <v>6050</v>
      </c>
      <c r="E1300" s="196" t="s">
        <v>6051</v>
      </c>
      <c r="F1300" s="110"/>
      <c r="G1300" s="199">
        <v>590.0</v>
      </c>
      <c r="H1300" s="200"/>
      <c r="I1300" s="200"/>
      <c r="L1300" s="6" t="str">
        <f t="array" ref="L1300">XLOOKUP(E1300,INV!A:A,INV!K:K)</f>
        <v>#N/A</v>
      </c>
      <c r="M1300" s="127" t="str">
        <f t="shared" si="1"/>
        <v>#N/A</v>
      </c>
    </row>
    <row r="1301">
      <c r="A1301" s="195">
        <v>1301.0</v>
      </c>
      <c r="B1301" s="196" t="s">
        <v>2368</v>
      </c>
      <c r="C1301" s="197" t="s">
        <v>6052</v>
      </c>
      <c r="D1301" s="198" t="s">
        <v>625</v>
      </c>
      <c r="E1301" s="196" t="s">
        <v>626</v>
      </c>
      <c r="F1301" s="196" t="s">
        <v>6053</v>
      </c>
      <c r="G1301" s="199">
        <v>1000.0</v>
      </c>
      <c r="H1301" s="200"/>
      <c r="I1301" s="200"/>
      <c r="L1301" s="6">
        <f t="array" ref="L1301">XLOOKUP(E1301,INV!A:A,INV!K:K)</f>
        <v>30</v>
      </c>
      <c r="M1301" s="127">
        <f t="shared" si="1"/>
        <v>1</v>
      </c>
    </row>
    <row r="1302">
      <c r="A1302" s="195">
        <v>1302.0</v>
      </c>
      <c r="B1302" s="196" t="s">
        <v>2368</v>
      </c>
      <c r="C1302" s="197" t="s">
        <v>6054</v>
      </c>
      <c r="D1302" s="198" t="s">
        <v>6055</v>
      </c>
      <c r="E1302" s="196" t="s">
        <v>6056</v>
      </c>
      <c r="F1302" s="196" t="s">
        <v>6057</v>
      </c>
      <c r="G1302" s="199">
        <v>430.0</v>
      </c>
      <c r="H1302" s="200"/>
      <c r="I1302" s="200"/>
      <c r="L1302" s="6">
        <f t="array" ref="L1302">XLOOKUP(E1302,INV!A:A,INV!K:K)</f>
        <v>15</v>
      </c>
      <c r="M1302" s="127">
        <f t="shared" si="1"/>
        <v>1</v>
      </c>
    </row>
    <row r="1303">
      <c r="A1303" s="195">
        <v>1303.0</v>
      </c>
      <c r="B1303" s="196" t="s">
        <v>2368</v>
      </c>
      <c r="C1303" s="197" t="s">
        <v>6058</v>
      </c>
      <c r="D1303" s="198" t="s">
        <v>6059</v>
      </c>
      <c r="E1303" s="196" t="s">
        <v>6060</v>
      </c>
      <c r="F1303" s="110"/>
      <c r="G1303" s="199">
        <v>590.0</v>
      </c>
      <c r="H1303" s="200"/>
      <c r="I1303" s="200"/>
      <c r="L1303" s="6" t="str">
        <f t="array" ref="L1303">XLOOKUP(E1303,INV!A:A,INV!K:K)</f>
        <v>#N/A</v>
      </c>
      <c r="M1303" s="127" t="str">
        <f t="shared" si="1"/>
        <v>#N/A</v>
      </c>
    </row>
    <row r="1304">
      <c r="A1304" s="195">
        <v>1304.0</v>
      </c>
      <c r="B1304" s="196" t="s">
        <v>2368</v>
      </c>
      <c r="C1304" s="197" t="s">
        <v>6061</v>
      </c>
      <c r="D1304" s="198" t="s">
        <v>6062</v>
      </c>
      <c r="E1304" s="196" t="s">
        <v>6063</v>
      </c>
      <c r="F1304" s="196"/>
      <c r="G1304" s="199">
        <v>430.0</v>
      </c>
      <c r="H1304" s="200"/>
      <c r="I1304" s="200"/>
      <c r="L1304" s="6" t="str">
        <f t="array" ref="L1304">XLOOKUP(E1304,INV!A:A,INV!K:K)</f>
        <v>#N/A</v>
      </c>
      <c r="M1304" s="127" t="str">
        <f t="shared" si="1"/>
        <v>#N/A</v>
      </c>
    </row>
    <row r="1305">
      <c r="A1305" s="195">
        <v>1305.0</v>
      </c>
      <c r="B1305" s="196" t="s">
        <v>2368</v>
      </c>
      <c r="C1305" s="197" t="s">
        <v>6064</v>
      </c>
      <c r="D1305" s="198" t="s">
        <v>6065</v>
      </c>
      <c r="E1305" s="196" t="s">
        <v>6066</v>
      </c>
      <c r="F1305" s="196"/>
      <c r="G1305" s="199">
        <v>590.0</v>
      </c>
      <c r="H1305" s="200"/>
      <c r="I1305" s="200"/>
      <c r="L1305" s="6" t="str">
        <f t="array" ref="L1305">XLOOKUP(E1305,INV!A:A,INV!K:K)</f>
        <v>#N/A</v>
      </c>
      <c r="M1305" s="127" t="str">
        <f t="shared" si="1"/>
        <v>#N/A</v>
      </c>
    </row>
    <row r="1306">
      <c r="A1306" s="195">
        <v>1306.0</v>
      </c>
      <c r="B1306" s="196" t="s">
        <v>2368</v>
      </c>
      <c r="C1306" s="197" t="s">
        <v>6067</v>
      </c>
      <c r="D1306" s="198" t="s">
        <v>6068</v>
      </c>
      <c r="E1306" s="196" t="s">
        <v>6069</v>
      </c>
      <c r="F1306" s="196"/>
      <c r="G1306" s="199">
        <v>430.0</v>
      </c>
      <c r="H1306" s="200"/>
      <c r="I1306" s="200"/>
      <c r="L1306" s="6" t="str">
        <f t="array" ref="L1306">XLOOKUP(E1306,INV!A:A,INV!K:K)</f>
        <v>#N/A</v>
      </c>
      <c r="M1306" s="127" t="str">
        <f t="shared" si="1"/>
        <v>#N/A</v>
      </c>
    </row>
    <row r="1307">
      <c r="A1307" s="195">
        <v>1307.0</v>
      </c>
      <c r="B1307" s="196" t="s">
        <v>2368</v>
      </c>
      <c r="C1307" s="197" t="s">
        <v>6070</v>
      </c>
      <c r="D1307" s="198" t="s">
        <v>6071</v>
      </c>
      <c r="E1307" s="196" t="s">
        <v>6072</v>
      </c>
      <c r="F1307" s="196"/>
      <c r="G1307" s="199">
        <v>1000.0</v>
      </c>
      <c r="H1307" s="200"/>
      <c r="I1307" s="200"/>
      <c r="L1307" s="6" t="str">
        <f t="array" ref="L1307">XLOOKUP(E1307,INV!A:A,INV!K:K)</f>
        <v>#N/A</v>
      </c>
      <c r="M1307" s="127" t="str">
        <f t="shared" si="1"/>
        <v>#N/A</v>
      </c>
    </row>
    <row r="1308">
      <c r="A1308" s="195">
        <v>1308.0</v>
      </c>
      <c r="B1308" s="196" t="s">
        <v>2368</v>
      </c>
      <c r="C1308" s="197" t="s">
        <v>6073</v>
      </c>
      <c r="D1308" s="198" t="s">
        <v>6074</v>
      </c>
      <c r="E1308" s="196" t="s">
        <v>6075</v>
      </c>
      <c r="F1308" s="196"/>
      <c r="G1308" s="199">
        <v>590.0</v>
      </c>
      <c r="H1308" s="200"/>
      <c r="I1308" s="200"/>
      <c r="L1308" s="6" t="str">
        <f t="array" ref="L1308">XLOOKUP(E1308,INV!A:A,INV!K:K)</f>
        <v>#N/A</v>
      </c>
      <c r="M1308" s="127" t="str">
        <f t="shared" si="1"/>
        <v>#N/A</v>
      </c>
    </row>
    <row r="1309">
      <c r="A1309" s="195">
        <v>1309.0</v>
      </c>
      <c r="B1309" s="196" t="s">
        <v>2368</v>
      </c>
      <c r="C1309" s="197" t="s">
        <v>6076</v>
      </c>
      <c r="D1309" s="198" t="s">
        <v>6077</v>
      </c>
      <c r="E1309" s="196" t="s">
        <v>6078</v>
      </c>
      <c r="F1309" s="196"/>
      <c r="G1309" s="199">
        <v>1000.0</v>
      </c>
      <c r="H1309" s="200"/>
      <c r="I1309" s="200"/>
      <c r="L1309" s="6" t="str">
        <f t="array" ref="L1309">XLOOKUP(E1309,INV!A:A,INV!K:K)</f>
        <v>#N/A</v>
      </c>
      <c r="M1309" s="127" t="str">
        <f t="shared" si="1"/>
        <v>#N/A</v>
      </c>
    </row>
    <row r="1310">
      <c r="A1310" s="195">
        <v>1310.0</v>
      </c>
      <c r="B1310" s="196" t="s">
        <v>2368</v>
      </c>
      <c r="C1310" s="197" t="s">
        <v>6079</v>
      </c>
      <c r="D1310" s="198" t="s">
        <v>6080</v>
      </c>
      <c r="E1310" s="196" t="s">
        <v>6081</v>
      </c>
      <c r="F1310" s="196"/>
      <c r="G1310" s="199">
        <v>1750.0</v>
      </c>
      <c r="H1310" s="200"/>
      <c r="I1310" s="200"/>
      <c r="L1310" s="6" t="str">
        <f t="array" ref="L1310">XLOOKUP(E1310,INV!A:A,INV!K:K)</f>
        <v>#N/A</v>
      </c>
      <c r="M1310" s="127" t="str">
        <f t="shared" si="1"/>
        <v>#N/A</v>
      </c>
    </row>
    <row r="1311">
      <c r="A1311" s="195">
        <v>1311.0</v>
      </c>
      <c r="B1311" s="196" t="s">
        <v>2470</v>
      </c>
      <c r="C1311" s="197" t="s">
        <v>6082</v>
      </c>
      <c r="D1311" s="198" t="s">
        <v>5938</v>
      </c>
      <c r="E1311" s="196" t="s">
        <v>6083</v>
      </c>
      <c r="F1311" s="196"/>
      <c r="G1311" s="199">
        <v>990.0</v>
      </c>
      <c r="H1311" s="200"/>
      <c r="I1311" s="200"/>
      <c r="L1311" s="6" t="str">
        <f t="array" ref="L1311">XLOOKUP(E1311,INV!A:A,INV!K:K)</f>
        <v>#N/A</v>
      </c>
      <c r="M1311" s="127" t="str">
        <f t="shared" si="1"/>
        <v>#N/A</v>
      </c>
    </row>
    <row r="1312">
      <c r="A1312" s="195">
        <v>1312.0</v>
      </c>
      <c r="B1312" s="196" t="s">
        <v>2368</v>
      </c>
      <c r="C1312" s="197" t="s">
        <v>6084</v>
      </c>
      <c r="D1312" s="198" t="s">
        <v>6085</v>
      </c>
      <c r="E1312" s="196" t="s">
        <v>6086</v>
      </c>
      <c r="F1312" s="196"/>
      <c r="G1312" s="199">
        <v>590.0</v>
      </c>
      <c r="H1312" s="200"/>
      <c r="I1312" s="200"/>
      <c r="L1312" s="6" t="str">
        <f t="array" ref="L1312">XLOOKUP(E1312,INV!A:A,INV!K:K)</f>
        <v>#N/A</v>
      </c>
      <c r="M1312" s="127" t="str">
        <f t="shared" si="1"/>
        <v>#N/A</v>
      </c>
    </row>
    <row r="1313">
      <c r="A1313" s="195">
        <v>1313.0</v>
      </c>
      <c r="B1313" s="196" t="s">
        <v>2368</v>
      </c>
      <c r="C1313" s="197" t="s">
        <v>6087</v>
      </c>
      <c r="D1313" s="198" t="s">
        <v>6088</v>
      </c>
      <c r="E1313" s="196" t="s">
        <v>6089</v>
      </c>
      <c r="F1313" s="196"/>
      <c r="G1313" s="199">
        <v>1000.0</v>
      </c>
      <c r="H1313" s="200"/>
      <c r="I1313" s="200"/>
      <c r="L1313" s="6" t="str">
        <f t="array" ref="L1313">XLOOKUP(E1313,INV!A:A,INV!K:K)</f>
        <v>#N/A</v>
      </c>
      <c r="M1313" s="127" t="str">
        <f t="shared" si="1"/>
        <v>#N/A</v>
      </c>
    </row>
    <row r="1314">
      <c r="A1314" s="195">
        <v>1314.0</v>
      </c>
      <c r="B1314" s="196" t="s">
        <v>2368</v>
      </c>
      <c r="C1314" s="197" t="s">
        <v>6090</v>
      </c>
      <c r="D1314" s="198" t="s">
        <v>6091</v>
      </c>
      <c r="E1314" s="196" t="s">
        <v>6092</v>
      </c>
      <c r="F1314" s="110"/>
      <c r="G1314" s="199">
        <v>1750.0</v>
      </c>
      <c r="H1314" s="200"/>
      <c r="I1314" s="200"/>
      <c r="L1314" s="6" t="str">
        <f t="array" ref="L1314">XLOOKUP(E1314,INV!A:A,INV!K:K)</f>
        <v>#N/A</v>
      </c>
      <c r="M1314" s="127" t="str">
        <f t="shared" si="1"/>
        <v>#N/A</v>
      </c>
    </row>
    <row r="1315">
      <c r="A1315" s="195">
        <v>1315.0</v>
      </c>
      <c r="B1315" s="196" t="s">
        <v>2470</v>
      </c>
      <c r="C1315" s="197" t="s">
        <v>6093</v>
      </c>
      <c r="D1315" s="198" t="s">
        <v>5938</v>
      </c>
      <c r="E1315" s="196" t="s">
        <v>6094</v>
      </c>
      <c r="F1315" s="110"/>
      <c r="G1315" s="199">
        <v>990.0</v>
      </c>
      <c r="H1315" s="200"/>
      <c r="I1315" s="200"/>
      <c r="L1315" s="6" t="str">
        <f t="array" ref="L1315">XLOOKUP(E1315,INV!A:A,INV!K:K)</f>
        <v>#N/A</v>
      </c>
      <c r="M1315" s="127" t="str">
        <f t="shared" si="1"/>
        <v>#N/A</v>
      </c>
    </row>
    <row r="1316">
      <c r="A1316" s="195">
        <v>1316.0</v>
      </c>
      <c r="B1316" s="196" t="s">
        <v>2368</v>
      </c>
      <c r="C1316" s="197" t="s">
        <v>6095</v>
      </c>
      <c r="D1316" s="198" t="s">
        <v>6096</v>
      </c>
      <c r="E1316" s="196" t="s">
        <v>6097</v>
      </c>
      <c r="F1316" s="196"/>
      <c r="G1316" s="199">
        <v>590.0</v>
      </c>
      <c r="H1316" s="200"/>
      <c r="I1316" s="200"/>
      <c r="L1316" s="6" t="str">
        <f t="array" ref="L1316">XLOOKUP(E1316,INV!A:A,INV!K:K)</f>
        <v>#N/A</v>
      </c>
      <c r="M1316" s="127" t="str">
        <f t="shared" si="1"/>
        <v>#N/A</v>
      </c>
    </row>
    <row r="1317">
      <c r="A1317" s="195">
        <v>1317.0</v>
      </c>
      <c r="B1317" s="196" t="s">
        <v>2470</v>
      </c>
      <c r="C1317" s="197" t="s">
        <v>6098</v>
      </c>
      <c r="D1317" s="198" t="s">
        <v>6099</v>
      </c>
      <c r="E1317" s="196" t="s">
        <v>6100</v>
      </c>
      <c r="F1317" s="196"/>
      <c r="G1317" s="199">
        <v>990.0</v>
      </c>
      <c r="H1317" s="200"/>
      <c r="I1317" s="200"/>
      <c r="L1317" s="6" t="str">
        <f t="array" ref="L1317">XLOOKUP(E1317,INV!A:A,INV!K:K)</f>
        <v>#N/A</v>
      </c>
      <c r="M1317" s="127" t="str">
        <f t="shared" si="1"/>
        <v>#N/A</v>
      </c>
    </row>
    <row r="1318">
      <c r="A1318" s="195">
        <v>1318.0</v>
      </c>
      <c r="B1318" s="196" t="s">
        <v>2368</v>
      </c>
      <c r="C1318" s="197" t="s">
        <v>6101</v>
      </c>
      <c r="D1318" s="198" t="s">
        <v>6102</v>
      </c>
      <c r="E1318" s="196" t="s">
        <v>6103</v>
      </c>
      <c r="F1318" s="110"/>
      <c r="G1318" s="199">
        <v>590.0</v>
      </c>
      <c r="H1318" s="200"/>
      <c r="I1318" s="200"/>
      <c r="L1318" s="6" t="str">
        <f t="array" ref="L1318">XLOOKUP(E1318,INV!A:A,INV!K:K)</f>
        <v>#N/A</v>
      </c>
      <c r="M1318" s="127" t="str">
        <f t="shared" si="1"/>
        <v>#N/A</v>
      </c>
    </row>
    <row r="1319">
      <c r="A1319" s="195">
        <v>1319.0</v>
      </c>
      <c r="B1319" s="196" t="s">
        <v>2368</v>
      </c>
      <c r="C1319" s="197" t="s">
        <v>6104</v>
      </c>
      <c r="D1319" s="198" t="s">
        <v>6105</v>
      </c>
      <c r="E1319" s="196" t="s">
        <v>6106</v>
      </c>
      <c r="F1319" s="196"/>
      <c r="G1319" s="199">
        <v>1000.0</v>
      </c>
      <c r="H1319" s="200"/>
      <c r="I1319" s="200"/>
      <c r="L1319" s="6" t="str">
        <f t="array" ref="L1319">XLOOKUP(E1319,INV!A:A,INV!K:K)</f>
        <v>#N/A</v>
      </c>
      <c r="M1319" s="127" t="str">
        <f t="shared" si="1"/>
        <v>#N/A</v>
      </c>
    </row>
    <row r="1320">
      <c r="A1320" s="195">
        <v>1320.0</v>
      </c>
      <c r="B1320" s="196" t="s">
        <v>2368</v>
      </c>
      <c r="C1320" s="197" t="s">
        <v>6107</v>
      </c>
      <c r="D1320" s="198" t="s">
        <v>6108</v>
      </c>
      <c r="E1320" s="196" t="s">
        <v>6109</v>
      </c>
      <c r="F1320" s="196"/>
      <c r="G1320" s="199">
        <v>1750.0</v>
      </c>
      <c r="H1320" s="200"/>
      <c r="I1320" s="200"/>
      <c r="L1320" s="6" t="str">
        <f t="array" ref="L1320">XLOOKUP(E1320,INV!A:A,INV!K:K)</f>
        <v>#N/A</v>
      </c>
      <c r="M1320" s="127" t="str">
        <f t="shared" si="1"/>
        <v>#N/A</v>
      </c>
    </row>
    <row r="1321">
      <c r="A1321" s="195">
        <v>1321.0</v>
      </c>
      <c r="B1321" s="196" t="s">
        <v>2368</v>
      </c>
      <c r="C1321" s="197" t="s">
        <v>6110</v>
      </c>
      <c r="D1321" s="198" t="s">
        <v>6111</v>
      </c>
      <c r="E1321" s="196" t="s">
        <v>6112</v>
      </c>
      <c r="F1321" s="110"/>
      <c r="G1321" s="199">
        <v>430.0</v>
      </c>
      <c r="H1321" s="200"/>
      <c r="I1321" s="200"/>
      <c r="L1321" s="6" t="str">
        <f t="array" ref="L1321">XLOOKUP(E1321,INV!A:A,INV!K:K)</f>
        <v>#N/A</v>
      </c>
      <c r="M1321" s="127" t="str">
        <f t="shared" si="1"/>
        <v>#N/A</v>
      </c>
    </row>
    <row r="1322">
      <c r="A1322" s="195">
        <v>1322.0</v>
      </c>
      <c r="B1322" s="196" t="s">
        <v>2368</v>
      </c>
      <c r="C1322" s="197" t="s">
        <v>6113</v>
      </c>
      <c r="D1322" s="198" t="s">
        <v>6114</v>
      </c>
      <c r="E1322" s="196" t="s">
        <v>6115</v>
      </c>
      <c r="F1322" s="196"/>
      <c r="G1322" s="199">
        <v>590.0</v>
      </c>
      <c r="H1322" s="200"/>
      <c r="I1322" s="200"/>
      <c r="L1322" s="6" t="str">
        <f t="array" ref="L1322">XLOOKUP(E1322,INV!A:A,INV!K:K)</f>
        <v>#N/A</v>
      </c>
      <c r="M1322" s="127" t="str">
        <f t="shared" si="1"/>
        <v>#N/A</v>
      </c>
    </row>
    <row r="1323">
      <c r="A1323" s="195">
        <v>1323.0</v>
      </c>
      <c r="B1323" s="196" t="s">
        <v>2368</v>
      </c>
      <c r="C1323" s="197" t="s">
        <v>6116</v>
      </c>
      <c r="D1323" s="198" t="s">
        <v>6117</v>
      </c>
      <c r="E1323" s="196" t="s">
        <v>6118</v>
      </c>
      <c r="F1323" s="110"/>
      <c r="G1323" s="199">
        <v>1000.0</v>
      </c>
      <c r="H1323" s="200"/>
      <c r="I1323" s="200"/>
      <c r="L1323" s="6" t="str">
        <f t="array" ref="L1323">XLOOKUP(E1323,INV!A:A,INV!K:K)</f>
        <v>#N/A</v>
      </c>
      <c r="M1323" s="127" t="str">
        <f t="shared" si="1"/>
        <v>#N/A</v>
      </c>
    </row>
    <row r="1324">
      <c r="A1324" s="195">
        <v>1324.0</v>
      </c>
      <c r="B1324" s="196" t="s">
        <v>2368</v>
      </c>
      <c r="C1324" s="197" t="s">
        <v>6119</v>
      </c>
      <c r="D1324" s="198" t="s">
        <v>6120</v>
      </c>
      <c r="E1324" s="196" t="s">
        <v>6121</v>
      </c>
      <c r="F1324" s="196"/>
      <c r="G1324" s="199">
        <v>4100.0</v>
      </c>
      <c r="H1324" s="200"/>
      <c r="I1324" s="200"/>
      <c r="L1324" s="6" t="str">
        <f t="array" ref="L1324">XLOOKUP(E1324,INV!A:A,INV!K:K)</f>
        <v>#N/A</v>
      </c>
      <c r="M1324" s="127" t="str">
        <f t="shared" si="1"/>
        <v>#N/A</v>
      </c>
    </row>
    <row r="1325">
      <c r="A1325" s="195">
        <v>1325.0</v>
      </c>
      <c r="B1325" s="196" t="s">
        <v>2368</v>
      </c>
      <c r="C1325" s="197" t="s">
        <v>6122</v>
      </c>
      <c r="D1325" s="198" t="s">
        <v>6123</v>
      </c>
      <c r="E1325" s="196" t="s">
        <v>6124</v>
      </c>
      <c r="F1325" s="110"/>
      <c r="G1325" s="199">
        <v>2400.0</v>
      </c>
      <c r="H1325" s="200"/>
      <c r="I1325" s="200"/>
      <c r="L1325" s="6" t="str">
        <f t="array" ref="L1325">XLOOKUP(E1325,INV!A:A,INV!K:K)</f>
        <v>#N/A</v>
      </c>
      <c r="M1325" s="127" t="str">
        <f t="shared" si="1"/>
        <v>#N/A</v>
      </c>
    </row>
    <row r="1326">
      <c r="A1326" s="195">
        <v>1326.0</v>
      </c>
      <c r="B1326" s="196" t="s">
        <v>2368</v>
      </c>
      <c r="C1326" s="197" t="s">
        <v>6125</v>
      </c>
      <c r="D1326" s="198" t="s">
        <v>6126</v>
      </c>
      <c r="E1326" s="196" t="s">
        <v>6127</v>
      </c>
      <c r="F1326" s="196"/>
      <c r="G1326" s="199">
        <v>4100.0</v>
      </c>
      <c r="H1326" s="200"/>
      <c r="I1326" s="200"/>
      <c r="L1326" s="6" t="str">
        <f t="array" ref="L1326">XLOOKUP(E1326,INV!A:A,INV!K:K)</f>
        <v>#N/A</v>
      </c>
      <c r="M1326" s="127" t="str">
        <f t="shared" si="1"/>
        <v>#N/A</v>
      </c>
    </row>
    <row r="1327">
      <c r="A1327" s="195">
        <v>1327.0</v>
      </c>
      <c r="B1327" s="196" t="s">
        <v>2368</v>
      </c>
      <c r="C1327" s="197" t="s">
        <v>6128</v>
      </c>
      <c r="D1327" s="198" t="s">
        <v>6129</v>
      </c>
      <c r="E1327" s="196" t="s">
        <v>6130</v>
      </c>
      <c r="F1327" s="196"/>
      <c r="G1327" s="199">
        <v>590.0</v>
      </c>
      <c r="H1327" s="200"/>
      <c r="I1327" s="200"/>
      <c r="L1327" s="6" t="str">
        <f t="array" ref="L1327">XLOOKUP(E1327,INV!A:A,INV!K:K)</f>
        <v>#N/A</v>
      </c>
      <c r="M1327" s="127" t="str">
        <f t="shared" si="1"/>
        <v>#N/A</v>
      </c>
    </row>
    <row r="1328">
      <c r="A1328" s="195">
        <v>1328.0</v>
      </c>
      <c r="B1328" s="196" t="s">
        <v>2368</v>
      </c>
      <c r="C1328" s="197" t="s">
        <v>6131</v>
      </c>
      <c r="D1328" s="198" t="s">
        <v>6132</v>
      </c>
      <c r="E1328" s="196" t="s">
        <v>6133</v>
      </c>
      <c r="F1328" s="196"/>
      <c r="G1328" s="199">
        <v>1000.0</v>
      </c>
      <c r="H1328" s="200"/>
      <c r="I1328" s="200"/>
      <c r="L1328" s="6" t="str">
        <f t="array" ref="L1328">XLOOKUP(E1328,INV!A:A,INV!K:K)</f>
        <v>#N/A</v>
      </c>
      <c r="M1328" s="127" t="str">
        <f t="shared" si="1"/>
        <v>#N/A</v>
      </c>
    </row>
    <row r="1329">
      <c r="A1329" s="195">
        <v>1329.0</v>
      </c>
      <c r="B1329" s="196" t="s">
        <v>2368</v>
      </c>
      <c r="C1329" s="197" t="s">
        <v>6134</v>
      </c>
      <c r="D1329" s="198" t="s">
        <v>6135</v>
      </c>
      <c r="E1329" s="196" t="s">
        <v>6136</v>
      </c>
      <c r="F1329" s="196"/>
      <c r="G1329" s="199">
        <v>1000.0</v>
      </c>
      <c r="H1329" s="200"/>
      <c r="I1329" s="200"/>
      <c r="L1329" s="6" t="str">
        <f t="array" ref="L1329">XLOOKUP(E1329,INV!A:A,INV!K:K)</f>
        <v>#N/A</v>
      </c>
      <c r="M1329" s="127" t="str">
        <f t="shared" si="1"/>
        <v>#N/A</v>
      </c>
    </row>
    <row r="1330">
      <c r="A1330" s="195">
        <v>1330.0</v>
      </c>
      <c r="B1330" s="196" t="s">
        <v>2368</v>
      </c>
      <c r="C1330" s="197" t="s">
        <v>6137</v>
      </c>
      <c r="D1330" s="198" t="s">
        <v>6138</v>
      </c>
      <c r="E1330" s="196" t="s">
        <v>6139</v>
      </c>
      <c r="F1330" s="110"/>
      <c r="G1330" s="199">
        <v>2400.0</v>
      </c>
      <c r="H1330" s="200"/>
      <c r="I1330" s="200"/>
      <c r="L1330" s="6" t="str">
        <f t="array" ref="L1330">XLOOKUP(E1330,INV!A:A,INV!K:K)</f>
        <v>#N/A</v>
      </c>
      <c r="M1330" s="127" t="str">
        <f t="shared" si="1"/>
        <v>#N/A</v>
      </c>
    </row>
    <row r="1331">
      <c r="A1331" s="195">
        <v>1331.0</v>
      </c>
      <c r="B1331" s="196" t="s">
        <v>2368</v>
      </c>
      <c r="C1331" s="197" t="s">
        <v>6140</v>
      </c>
      <c r="D1331" s="198" t="s">
        <v>6141</v>
      </c>
      <c r="E1331" s="196" t="s">
        <v>6142</v>
      </c>
      <c r="F1331" s="110"/>
      <c r="G1331" s="199">
        <v>4100.0</v>
      </c>
      <c r="H1331" s="200"/>
      <c r="I1331" s="200"/>
      <c r="L1331" s="6" t="str">
        <f t="array" ref="L1331">XLOOKUP(E1331,INV!A:A,INV!K:K)</f>
        <v>#N/A</v>
      </c>
      <c r="M1331" s="127" t="str">
        <f t="shared" si="1"/>
        <v>#N/A</v>
      </c>
    </row>
    <row r="1332">
      <c r="A1332" s="195">
        <v>1332.0</v>
      </c>
      <c r="B1332" s="196" t="s">
        <v>2368</v>
      </c>
      <c r="C1332" s="197" t="s">
        <v>6143</v>
      </c>
      <c r="D1332" s="198" t="s">
        <v>6144</v>
      </c>
      <c r="E1332" s="196" t="s">
        <v>6145</v>
      </c>
      <c r="F1332" s="196"/>
      <c r="G1332" s="199">
        <v>590.0</v>
      </c>
      <c r="H1332" s="200"/>
      <c r="I1332" s="200"/>
      <c r="L1332" s="6" t="str">
        <f t="array" ref="L1332">XLOOKUP(E1332,INV!A:A,INV!K:K)</f>
        <v>#N/A</v>
      </c>
      <c r="M1332" s="127" t="str">
        <f t="shared" si="1"/>
        <v>#N/A</v>
      </c>
    </row>
    <row r="1333">
      <c r="A1333" s="195">
        <v>1333.0</v>
      </c>
      <c r="B1333" s="196" t="s">
        <v>2368</v>
      </c>
      <c r="C1333" s="197" t="s">
        <v>6146</v>
      </c>
      <c r="D1333" s="198" t="s">
        <v>6147</v>
      </c>
      <c r="E1333" s="196" t="s">
        <v>6148</v>
      </c>
      <c r="F1333" s="196"/>
      <c r="G1333" s="199">
        <v>590.0</v>
      </c>
      <c r="H1333" s="200"/>
      <c r="I1333" s="200"/>
      <c r="L1333" s="6" t="str">
        <f t="array" ref="L1333">XLOOKUP(E1333,INV!A:A,INV!K:K)</f>
        <v>#N/A</v>
      </c>
      <c r="M1333" s="127" t="str">
        <f t="shared" si="1"/>
        <v>#N/A</v>
      </c>
    </row>
    <row r="1334">
      <c r="A1334" s="195">
        <v>1334.0</v>
      </c>
      <c r="B1334" s="196" t="s">
        <v>2470</v>
      </c>
      <c r="C1334" s="197" t="s">
        <v>6149</v>
      </c>
      <c r="D1334" s="198" t="s">
        <v>6099</v>
      </c>
      <c r="E1334" s="196" t="s">
        <v>6150</v>
      </c>
      <c r="F1334" s="110"/>
      <c r="G1334" s="199">
        <v>990.0</v>
      </c>
      <c r="H1334" s="200"/>
      <c r="I1334" s="200"/>
      <c r="L1334" s="6" t="str">
        <f t="array" ref="L1334">XLOOKUP(E1334,INV!A:A,INV!K:K)</f>
        <v>#N/A</v>
      </c>
      <c r="M1334" s="127" t="str">
        <f t="shared" si="1"/>
        <v>#N/A</v>
      </c>
    </row>
    <row r="1335">
      <c r="A1335" s="195">
        <v>1335.0</v>
      </c>
      <c r="B1335" s="196" t="s">
        <v>2368</v>
      </c>
      <c r="C1335" s="197" t="s">
        <v>6151</v>
      </c>
      <c r="D1335" s="198" t="s">
        <v>6152</v>
      </c>
      <c r="E1335" s="196" t="s">
        <v>6153</v>
      </c>
      <c r="F1335" s="196"/>
      <c r="G1335" s="199">
        <v>1000.0</v>
      </c>
      <c r="H1335" s="200"/>
      <c r="I1335" s="200"/>
      <c r="L1335" s="6" t="str">
        <f t="array" ref="L1335">XLOOKUP(E1335,INV!A:A,INV!K:K)</f>
        <v>#N/A</v>
      </c>
      <c r="M1335" s="127" t="str">
        <f t="shared" si="1"/>
        <v>#N/A</v>
      </c>
    </row>
    <row r="1336">
      <c r="A1336" s="195">
        <v>1336.0</v>
      </c>
      <c r="B1336" s="196" t="s">
        <v>2470</v>
      </c>
      <c r="C1336" s="197" t="s">
        <v>6154</v>
      </c>
      <c r="D1336" s="198" t="s">
        <v>6099</v>
      </c>
      <c r="E1336" s="196" t="s">
        <v>6155</v>
      </c>
      <c r="F1336" s="110"/>
      <c r="G1336" s="199">
        <v>990.0</v>
      </c>
      <c r="H1336" s="200"/>
      <c r="I1336" s="200"/>
      <c r="L1336" s="6" t="str">
        <f t="array" ref="L1336">XLOOKUP(E1336,INV!A:A,INV!K:K)</f>
        <v>#N/A</v>
      </c>
      <c r="M1336" s="127" t="str">
        <f t="shared" si="1"/>
        <v>#N/A</v>
      </c>
    </row>
    <row r="1337">
      <c r="A1337" s="195">
        <v>1337.0</v>
      </c>
      <c r="B1337" s="196" t="s">
        <v>2368</v>
      </c>
      <c r="C1337" s="197" t="s">
        <v>6156</v>
      </c>
      <c r="D1337" s="198" t="s">
        <v>6157</v>
      </c>
      <c r="E1337" s="196" t="s">
        <v>6158</v>
      </c>
      <c r="F1337" s="110"/>
      <c r="G1337" s="199">
        <v>2400.0</v>
      </c>
      <c r="H1337" s="200"/>
      <c r="I1337" s="200"/>
      <c r="L1337" s="6" t="str">
        <f t="array" ref="L1337">XLOOKUP(E1337,INV!A:A,INV!K:K)</f>
        <v>#N/A</v>
      </c>
      <c r="M1337" s="127" t="str">
        <f t="shared" si="1"/>
        <v>#N/A</v>
      </c>
    </row>
    <row r="1338">
      <c r="A1338" s="195">
        <v>1338.0</v>
      </c>
      <c r="B1338" s="196" t="s">
        <v>2368</v>
      </c>
      <c r="C1338" s="197" t="s">
        <v>6159</v>
      </c>
      <c r="D1338" s="198" t="s">
        <v>6160</v>
      </c>
      <c r="E1338" s="196" t="s">
        <v>6161</v>
      </c>
      <c r="F1338" s="196"/>
      <c r="G1338" s="199">
        <v>280.0</v>
      </c>
      <c r="H1338" s="200"/>
      <c r="I1338" s="200"/>
      <c r="L1338" s="6" t="str">
        <f t="array" ref="L1338">XLOOKUP(E1338,INV!A:A,INV!K:K)</f>
        <v>#N/A</v>
      </c>
      <c r="M1338" s="127" t="str">
        <f t="shared" si="1"/>
        <v>#N/A</v>
      </c>
    </row>
    <row r="1339">
      <c r="A1339" s="195">
        <v>1339.0</v>
      </c>
      <c r="B1339" s="196" t="s">
        <v>2368</v>
      </c>
      <c r="C1339" s="197" t="s">
        <v>6162</v>
      </c>
      <c r="D1339" s="198" t="s">
        <v>623</v>
      </c>
      <c r="E1339" s="196" t="s">
        <v>624</v>
      </c>
      <c r="F1339" s="110" t="s">
        <v>6163</v>
      </c>
      <c r="G1339" s="199">
        <v>1000.0</v>
      </c>
      <c r="H1339" s="200"/>
      <c r="I1339" s="200"/>
      <c r="L1339" s="6">
        <f t="array" ref="L1339">XLOOKUP(E1339,INV!A:A,INV!K:K)</f>
        <v>30</v>
      </c>
      <c r="M1339" s="127">
        <f t="shared" si="1"/>
        <v>1</v>
      </c>
    </row>
    <row r="1340">
      <c r="A1340" s="195">
        <v>1340.0</v>
      </c>
      <c r="B1340" s="196" t="s">
        <v>2368</v>
      </c>
      <c r="C1340" s="197" t="s">
        <v>6164</v>
      </c>
      <c r="D1340" s="198" t="s">
        <v>6165</v>
      </c>
      <c r="E1340" s="196" t="s">
        <v>6166</v>
      </c>
      <c r="F1340" s="110"/>
      <c r="G1340" s="199">
        <v>1100.0</v>
      </c>
      <c r="H1340" s="200"/>
      <c r="I1340" s="200"/>
      <c r="L1340" s="6" t="str">
        <f t="array" ref="L1340">XLOOKUP(E1340,INV!A:A,INV!K:K)</f>
        <v>#N/A</v>
      </c>
      <c r="M1340" s="127" t="str">
        <f t="shared" si="1"/>
        <v>#N/A</v>
      </c>
    </row>
    <row r="1341">
      <c r="A1341" s="195">
        <v>1341.0</v>
      </c>
      <c r="B1341" s="196" t="s">
        <v>2368</v>
      </c>
      <c r="C1341" s="197" t="s">
        <v>6167</v>
      </c>
      <c r="D1341" s="198" t="s">
        <v>6168</v>
      </c>
      <c r="E1341" s="196" t="s">
        <v>667</v>
      </c>
      <c r="F1341" s="196" t="s">
        <v>6169</v>
      </c>
      <c r="G1341" s="199">
        <v>2400.0</v>
      </c>
      <c r="H1341" s="200"/>
      <c r="I1341" s="200"/>
      <c r="L1341" s="6">
        <f t="array" ref="L1341">XLOOKUP(E1341,INV!A:A,INV!K:K)</f>
        <v>70</v>
      </c>
      <c r="M1341" s="127">
        <f t="shared" si="1"/>
        <v>1</v>
      </c>
    </row>
    <row r="1342">
      <c r="A1342" s="195">
        <v>1342.0</v>
      </c>
      <c r="B1342" s="196" t="s">
        <v>2368</v>
      </c>
      <c r="C1342" s="197" t="s">
        <v>6170</v>
      </c>
      <c r="D1342" s="198" t="s">
        <v>605</v>
      </c>
      <c r="E1342" s="196" t="s">
        <v>606</v>
      </c>
      <c r="F1342" s="196" t="s">
        <v>6171</v>
      </c>
      <c r="G1342" s="199">
        <v>2400.0</v>
      </c>
      <c r="H1342" s="200"/>
      <c r="I1342" s="200"/>
      <c r="L1342" s="6">
        <f t="array" ref="L1342">XLOOKUP(E1342,INV!A:A,INV!K:K)</f>
        <v>0.05</v>
      </c>
      <c r="M1342" s="127">
        <f t="shared" si="1"/>
        <v>1</v>
      </c>
    </row>
    <row r="1343">
      <c r="A1343" s="195">
        <v>1343.0</v>
      </c>
      <c r="B1343" s="196" t="s">
        <v>2368</v>
      </c>
      <c r="C1343" s="197" t="s">
        <v>6172</v>
      </c>
      <c r="D1343" s="198" t="s">
        <v>6173</v>
      </c>
      <c r="E1343" s="196" t="s">
        <v>6174</v>
      </c>
      <c r="F1343" s="196"/>
      <c r="G1343" s="199">
        <v>430.0</v>
      </c>
      <c r="H1343" s="200"/>
      <c r="I1343" s="200"/>
      <c r="L1343" s="6" t="str">
        <f t="array" ref="L1343">XLOOKUP(E1343,INV!A:A,INV!K:K)</f>
        <v>#N/A</v>
      </c>
      <c r="M1343" s="127" t="str">
        <f t="shared" si="1"/>
        <v>#N/A</v>
      </c>
    </row>
    <row r="1344">
      <c r="A1344" s="195">
        <v>1344.0</v>
      </c>
      <c r="B1344" s="196" t="s">
        <v>2368</v>
      </c>
      <c r="C1344" s="197" t="s">
        <v>6175</v>
      </c>
      <c r="D1344" s="198" t="s">
        <v>6176</v>
      </c>
      <c r="E1344" s="196" t="s">
        <v>6177</v>
      </c>
      <c r="F1344" s="110"/>
      <c r="G1344" s="199">
        <v>590.0</v>
      </c>
      <c r="H1344" s="200"/>
      <c r="I1344" s="200"/>
      <c r="L1344" s="6" t="str">
        <f t="array" ref="L1344">XLOOKUP(E1344,INV!A:A,INV!K:K)</f>
        <v>#N/A</v>
      </c>
      <c r="M1344" s="127" t="str">
        <f t="shared" si="1"/>
        <v>#N/A</v>
      </c>
    </row>
    <row r="1345">
      <c r="A1345" s="195">
        <v>1345.0</v>
      </c>
      <c r="B1345" s="196" t="s">
        <v>2368</v>
      </c>
      <c r="C1345" s="197" t="s">
        <v>6178</v>
      </c>
      <c r="D1345" s="198" t="s">
        <v>6179</v>
      </c>
      <c r="E1345" s="196" t="s">
        <v>6180</v>
      </c>
      <c r="F1345" s="110"/>
      <c r="G1345" s="199">
        <v>580.0</v>
      </c>
      <c r="H1345" s="200"/>
      <c r="I1345" s="200"/>
      <c r="L1345" s="6" t="str">
        <f t="array" ref="L1345">XLOOKUP(E1345,INV!A:A,INV!K:K)</f>
        <v>#N/A</v>
      </c>
      <c r="M1345" s="127" t="str">
        <f t="shared" si="1"/>
        <v>#N/A</v>
      </c>
    </row>
    <row r="1346">
      <c r="A1346" s="195">
        <v>1346.0</v>
      </c>
      <c r="B1346" s="196" t="s">
        <v>2470</v>
      </c>
      <c r="C1346" s="197" t="s">
        <v>6181</v>
      </c>
      <c r="D1346" s="198" t="s">
        <v>6099</v>
      </c>
      <c r="E1346" s="196" t="s">
        <v>6182</v>
      </c>
      <c r="F1346" s="196"/>
      <c r="G1346" s="199">
        <v>990.0</v>
      </c>
      <c r="H1346" s="200"/>
      <c r="I1346" s="200"/>
      <c r="L1346" s="6" t="str">
        <f t="array" ref="L1346">XLOOKUP(E1346,INV!A:A,INV!K:K)</f>
        <v>#N/A</v>
      </c>
      <c r="M1346" s="127" t="str">
        <f t="shared" si="1"/>
        <v>#N/A</v>
      </c>
    </row>
    <row r="1347">
      <c r="A1347" s="195">
        <v>1347.0</v>
      </c>
      <c r="B1347" s="196" t="s">
        <v>2368</v>
      </c>
      <c r="C1347" s="197" t="s">
        <v>6183</v>
      </c>
      <c r="D1347" s="198" t="s">
        <v>6184</v>
      </c>
      <c r="E1347" s="196" t="s">
        <v>6185</v>
      </c>
      <c r="F1347" s="110"/>
      <c r="G1347" s="199">
        <v>850.0</v>
      </c>
      <c r="H1347" s="200"/>
      <c r="I1347" s="200"/>
      <c r="L1347" s="6" t="str">
        <f t="array" ref="L1347">XLOOKUP(E1347,INV!A:A,INV!K:K)</f>
        <v>#N/A</v>
      </c>
      <c r="M1347" s="127" t="str">
        <f t="shared" si="1"/>
        <v>#N/A</v>
      </c>
    </row>
    <row r="1348">
      <c r="A1348" s="195">
        <v>1348.0</v>
      </c>
      <c r="B1348" s="196" t="s">
        <v>2368</v>
      </c>
      <c r="C1348" s="197" t="s">
        <v>6186</v>
      </c>
      <c r="D1348" s="198" t="s">
        <v>6187</v>
      </c>
      <c r="E1348" s="196" t="s">
        <v>6188</v>
      </c>
      <c r="F1348" s="196"/>
      <c r="G1348" s="199">
        <v>1500.0</v>
      </c>
      <c r="H1348" s="200"/>
      <c r="I1348" s="200"/>
      <c r="L1348" s="6" t="str">
        <f t="array" ref="L1348">XLOOKUP(E1348,INV!A:A,INV!K:K)</f>
        <v>#N/A</v>
      </c>
      <c r="M1348" s="127" t="str">
        <f t="shared" si="1"/>
        <v>#N/A</v>
      </c>
    </row>
    <row r="1349">
      <c r="A1349" s="195">
        <v>1349.0</v>
      </c>
      <c r="B1349" s="196" t="s">
        <v>2368</v>
      </c>
      <c r="C1349" s="197" t="s">
        <v>6189</v>
      </c>
      <c r="D1349" s="198" t="s">
        <v>6190</v>
      </c>
      <c r="E1349" s="196" t="s">
        <v>6191</v>
      </c>
      <c r="F1349" s="110"/>
      <c r="G1349" s="199">
        <v>1000.0</v>
      </c>
      <c r="H1349" s="200"/>
      <c r="I1349" s="200"/>
      <c r="L1349" s="6" t="str">
        <f t="array" ref="L1349">XLOOKUP(E1349,INV!A:A,INV!K:K)</f>
        <v>#N/A</v>
      </c>
      <c r="M1349" s="127" t="str">
        <f t="shared" si="1"/>
        <v>#N/A</v>
      </c>
    </row>
    <row r="1350">
      <c r="A1350" s="195">
        <v>1350.0</v>
      </c>
      <c r="B1350" s="196" t="s">
        <v>2368</v>
      </c>
      <c r="C1350" s="197" t="s">
        <v>6192</v>
      </c>
      <c r="D1350" s="198" t="s">
        <v>6193</v>
      </c>
      <c r="E1350" s="196" t="s">
        <v>6194</v>
      </c>
      <c r="F1350" s="110"/>
      <c r="G1350" s="199">
        <v>80.0</v>
      </c>
      <c r="H1350" s="200"/>
      <c r="I1350" s="200"/>
      <c r="L1350" s="6" t="str">
        <f t="array" ref="L1350">XLOOKUP(E1350,INV!A:A,INV!K:K)</f>
        <v>#N/A</v>
      </c>
      <c r="M1350" s="127" t="str">
        <f t="shared" si="1"/>
        <v>#N/A</v>
      </c>
    </row>
    <row r="1351">
      <c r="A1351" s="195">
        <v>1351.0</v>
      </c>
      <c r="B1351" s="196" t="s">
        <v>2368</v>
      </c>
      <c r="C1351" s="197" t="s">
        <v>6195</v>
      </c>
      <c r="D1351" s="198" t="s">
        <v>6196</v>
      </c>
      <c r="E1351" s="196" t="s">
        <v>6197</v>
      </c>
      <c r="F1351" s="110"/>
      <c r="G1351" s="199">
        <v>280.0</v>
      </c>
      <c r="H1351" s="200"/>
      <c r="I1351" s="200"/>
      <c r="L1351" s="6" t="str">
        <f t="array" ref="L1351">XLOOKUP(E1351,INV!A:A,INV!K:K)</f>
        <v>#N/A</v>
      </c>
      <c r="M1351" s="127" t="str">
        <f t="shared" si="1"/>
        <v>#N/A</v>
      </c>
    </row>
    <row r="1352">
      <c r="A1352" s="195">
        <v>1352.0</v>
      </c>
      <c r="B1352" s="196" t="s">
        <v>2368</v>
      </c>
      <c r="C1352" s="197" t="s">
        <v>6198</v>
      </c>
      <c r="D1352" s="198" t="s">
        <v>6199</v>
      </c>
      <c r="E1352" s="196" t="s">
        <v>6200</v>
      </c>
      <c r="F1352" s="196"/>
      <c r="G1352" s="199">
        <v>430.0</v>
      </c>
      <c r="H1352" s="200"/>
      <c r="I1352" s="200"/>
      <c r="L1352" s="6" t="str">
        <f t="array" ref="L1352">XLOOKUP(E1352,INV!A:A,INV!K:K)</f>
        <v>#N/A</v>
      </c>
      <c r="M1352" s="127" t="str">
        <f t="shared" si="1"/>
        <v>#N/A</v>
      </c>
    </row>
    <row r="1353">
      <c r="A1353" s="195">
        <v>1353.0</v>
      </c>
      <c r="B1353" s="196" t="s">
        <v>2368</v>
      </c>
      <c r="C1353" s="197" t="s">
        <v>6201</v>
      </c>
      <c r="D1353" s="198" t="s">
        <v>6202</v>
      </c>
      <c r="E1353" s="196" t="s">
        <v>6203</v>
      </c>
      <c r="F1353" s="110"/>
      <c r="G1353" s="199">
        <v>590.0</v>
      </c>
      <c r="H1353" s="200"/>
      <c r="I1353" s="200"/>
      <c r="L1353" s="6" t="str">
        <f t="array" ref="L1353">XLOOKUP(E1353,INV!A:A,INV!K:K)</f>
        <v>#N/A</v>
      </c>
      <c r="M1353" s="127" t="str">
        <f t="shared" si="1"/>
        <v>#N/A</v>
      </c>
    </row>
    <row r="1354">
      <c r="A1354" s="195">
        <v>1354.0</v>
      </c>
      <c r="B1354" s="196" t="s">
        <v>2368</v>
      </c>
      <c r="C1354" s="197" t="s">
        <v>6204</v>
      </c>
      <c r="D1354" s="198" t="s">
        <v>6205</v>
      </c>
      <c r="E1354" s="196" t="s">
        <v>6206</v>
      </c>
      <c r="F1354" s="110"/>
      <c r="G1354" s="199">
        <v>1000.0</v>
      </c>
      <c r="H1354" s="200"/>
      <c r="I1354" s="200"/>
      <c r="L1354" s="6" t="str">
        <f t="array" ref="L1354">XLOOKUP(E1354,INV!A:A,INV!K:K)</f>
        <v>#N/A</v>
      </c>
      <c r="M1354" s="127" t="str">
        <f t="shared" si="1"/>
        <v>#N/A</v>
      </c>
    </row>
    <row r="1355">
      <c r="A1355" s="195">
        <v>1355.0</v>
      </c>
      <c r="B1355" s="196" t="s">
        <v>2368</v>
      </c>
      <c r="C1355" s="197" t="s">
        <v>6207</v>
      </c>
      <c r="D1355" s="198" t="s">
        <v>6208</v>
      </c>
      <c r="E1355" s="196" t="s">
        <v>6209</v>
      </c>
      <c r="F1355" s="110"/>
      <c r="G1355" s="199">
        <v>1750.0</v>
      </c>
      <c r="H1355" s="200"/>
      <c r="I1355" s="200"/>
      <c r="L1355" s="6" t="str">
        <f t="array" ref="L1355">XLOOKUP(E1355,INV!A:A,INV!K:K)</f>
        <v>#N/A</v>
      </c>
      <c r="M1355" s="127" t="str">
        <f t="shared" si="1"/>
        <v>#N/A</v>
      </c>
    </row>
    <row r="1356">
      <c r="A1356" s="195">
        <v>1356.0</v>
      </c>
      <c r="B1356" s="196" t="s">
        <v>2368</v>
      </c>
      <c r="C1356" s="197" t="s">
        <v>6210</v>
      </c>
      <c r="D1356" s="198" t="s">
        <v>6211</v>
      </c>
      <c r="E1356" s="196" t="s">
        <v>6212</v>
      </c>
      <c r="F1356" s="110"/>
      <c r="G1356" s="199">
        <v>2400.0</v>
      </c>
      <c r="H1356" s="200"/>
      <c r="I1356" s="200"/>
      <c r="L1356" s="6" t="str">
        <f t="array" ref="L1356">XLOOKUP(E1356,INV!A:A,INV!K:K)</f>
        <v>#N/A</v>
      </c>
      <c r="M1356" s="127" t="str">
        <f t="shared" si="1"/>
        <v>#N/A</v>
      </c>
    </row>
    <row r="1357">
      <c r="A1357" s="195">
        <v>1357.0</v>
      </c>
      <c r="B1357" s="196" t="s">
        <v>2368</v>
      </c>
      <c r="C1357" s="197" t="s">
        <v>6213</v>
      </c>
      <c r="D1357" s="198" t="s">
        <v>6214</v>
      </c>
      <c r="E1357" s="196" t="s">
        <v>6215</v>
      </c>
      <c r="F1357" s="110"/>
      <c r="G1357" s="199">
        <v>590.0</v>
      </c>
      <c r="H1357" s="200"/>
      <c r="I1357" s="200"/>
      <c r="L1357" s="6" t="str">
        <f t="array" ref="L1357">XLOOKUP(E1357,INV!A:A,INV!K:K)</f>
        <v>#N/A</v>
      </c>
      <c r="M1357" s="127" t="str">
        <f t="shared" si="1"/>
        <v>#N/A</v>
      </c>
    </row>
    <row r="1358">
      <c r="A1358" s="195">
        <v>1358.0</v>
      </c>
      <c r="B1358" s="196" t="s">
        <v>2368</v>
      </c>
      <c r="C1358" s="197" t="s">
        <v>6216</v>
      </c>
      <c r="D1358" s="198" t="s">
        <v>6217</v>
      </c>
      <c r="E1358" s="196" t="s">
        <v>6218</v>
      </c>
      <c r="F1358" s="110"/>
      <c r="G1358" s="199">
        <v>1000.0</v>
      </c>
      <c r="H1358" s="200"/>
      <c r="I1358" s="200"/>
      <c r="L1358" s="6" t="str">
        <f t="array" ref="L1358">XLOOKUP(E1358,INV!A:A,INV!K:K)</f>
        <v>#N/A</v>
      </c>
      <c r="M1358" s="127" t="str">
        <f t="shared" si="1"/>
        <v>#N/A</v>
      </c>
    </row>
    <row r="1359">
      <c r="A1359" s="195">
        <v>1359.0</v>
      </c>
      <c r="B1359" s="196" t="s">
        <v>2368</v>
      </c>
      <c r="C1359" s="197" t="s">
        <v>6219</v>
      </c>
      <c r="D1359" s="198" t="s">
        <v>6220</v>
      </c>
      <c r="E1359" s="196" t="s">
        <v>6221</v>
      </c>
      <c r="F1359" s="110"/>
      <c r="G1359" s="199">
        <v>590.0</v>
      </c>
      <c r="H1359" s="200"/>
      <c r="I1359" s="200"/>
      <c r="L1359" s="6" t="str">
        <f t="array" ref="L1359">XLOOKUP(E1359,INV!A:A,INV!K:K)</f>
        <v>#N/A</v>
      </c>
      <c r="M1359" s="127" t="str">
        <f t="shared" si="1"/>
        <v>#N/A</v>
      </c>
    </row>
    <row r="1360">
      <c r="A1360" s="195">
        <v>1360.0</v>
      </c>
      <c r="B1360" s="196" t="s">
        <v>2368</v>
      </c>
      <c r="C1360" s="197" t="s">
        <v>6222</v>
      </c>
      <c r="D1360" s="198" t="s">
        <v>610</v>
      </c>
      <c r="E1360" s="196" t="s">
        <v>611</v>
      </c>
      <c r="F1360" s="110" t="s">
        <v>6223</v>
      </c>
      <c r="G1360" s="199">
        <v>1750.0</v>
      </c>
      <c r="H1360" s="200"/>
      <c r="I1360" s="200"/>
      <c r="L1360" s="6">
        <f t="array" ref="L1360">XLOOKUP(E1360,INV!A:A,INV!K:K)</f>
        <v>0.05</v>
      </c>
      <c r="M1360" s="127">
        <f t="shared" si="1"/>
        <v>1</v>
      </c>
    </row>
    <row r="1361">
      <c r="A1361" s="195">
        <v>1361.0</v>
      </c>
      <c r="B1361" s="196" t="s">
        <v>2368</v>
      </c>
      <c r="C1361" s="197" t="s">
        <v>6224</v>
      </c>
      <c r="D1361" s="198" t="s">
        <v>6225</v>
      </c>
      <c r="E1361" s="196" t="s">
        <v>6226</v>
      </c>
      <c r="F1361" s="110"/>
      <c r="G1361" s="199">
        <v>1000.0</v>
      </c>
      <c r="H1361" s="200"/>
      <c r="I1361" s="200"/>
      <c r="M1361" s="127"/>
    </row>
    <row r="1362">
      <c r="A1362" s="195">
        <v>1362.0</v>
      </c>
      <c r="B1362" s="196" t="s">
        <v>2470</v>
      </c>
      <c r="C1362" s="197" t="s">
        <v>6227</v>
      </c>
      <c r="D1362" s="198" t="s">
        <v>6099</v>
      </c>
      <c r="E1362" s="196" t="s">
        <v>6228</v>
      </c>
      <c r="F1362" s="110"/>
      <c r="G1362" s="199">
        <v>990.0</v>
      </c>
      <c r="H1362" s="200"/>
      <c r="I1362" s="200"/>
      <c r="J1362" s="6">
        <f t="shared" ref="J1362:J2215" si="2">H1362*1.4</f>
        <v>0</v>
      </c>
      <c r="K1362" s="6">
        <f t="shared" ref="K1362:K2215" si="3">I1362*1.25</f>
        <v>0</v>
      </c>
      <c r="L1362" s="6" t="str">
        <f t="array" ref="L1362">XLOOKUP(E1362,INV!A:A,INV!K:K)</f>
        <v>#N/A</v>
      </c>
      <c r="M1362" s="127" t="str">
        <f t="shared" ref="M1362:M2215" si="4">(L1362-J1362)/L1362</f>
        <v>#N/A</v>
      </c>
    </row>
    <row r="1363">
      <c r="A1363" s="195">
        <v>1363.0</v>
      </c>
      <c r="B1363" s="196" t="s">
        <v>2368</v>
      </c>
      <c r="C1363" s="197" t="s">
        <v>6229</v>
      </c>
      <c r="D1363" s="198" t="s">
        <v>6230</v>
      </c>
      <c r="E1363" s="196" t="s">
        <v>6231</v>
      </c>
      <c r="F1363" s="110"/>
      <c r="G1363" s="199">
        <v>1500.0</v>
      </c>
      <c r="H1363" s="200"/>
      <c r="I1363" s="200"/>
      <c r="J1363" s="6">
        <f t="shared" si="2"/>
        <v>0</v>
      </c>
      <c r="K1363" s="6">
        <f t="shared" si="3"/>
        <v>0</v>
      </c>
      <c r="L1363" s="6" t="str">
        <f t="array" ref="L1363">XLOOKUP(E1363,INV!A:A,INV!K:K)</f>
        <v>#N/A</v>
      </c>
      <c r="M1363" s="127" t="str">
        <f t="shared" si="4"/>
        <v>#N/A</v>
      </c>
    </row>
    <row r="1364">
      <c r="A1364" s="195">
        <v>1364.0</v>
      </c>
      <c r="B1364" s="196" t="s">
        <v>2470</v>
      </c>
      <c r="C1364" s="197" t="s">
        <v>6232</v>
      </c>
      <c r="D1364" s="198" t="s">
        <v>6233</v>
      </c>
      <c r="E1364" s="196" t="s">
        <v>6234</v>
      </c>
      <c r="F1364" s="110"/>
      <c r="G1364" s="199">
        <v>990.0</v>
      </c>
      <c r="H1364" s="200"/>
      <c r="I1364" s="200"/>
      <c r="J1364" s="6">
        <f t="shared" si="2"/>
        <v>0</v>
      </c>
      <c r="K1364" s="6">
        <f t="shared" si="3"/>
        <v>0</v>
      </c>
      <c r="L1364" s="6" t="str">
        <f t="array" ref="L1364">XLOOKUP(E1364,INV!A:A,INV!K:K)</f>
        <v>#N/A</v>
      </c>
      <c r="M1364" s="127" t="str">
        <f t="shared" si="4"/>
        <v>#N/A</v>
      </c>
    </row>
    <row r="1365">
      <c r="A1365" s="195">
        <v>1365.0</v>
      </c>
      <c r="B1365" s="196" t="s">
        <v>2368</v>
      </c>
      <c r="C1365" s="197" t="s">
        <v>6235</v>
      </c>
      <c r="D1365" s="198" t="s">
        <v>6236</v>
      </c>
      <c r="E1365" s="196" t="s">
        <v>6237</v>
      </c>
      <c r="F1365" s="110"/>
      <c r="G1365" s="199">
        <v>430.0</v>
      </c>
      <c r="H1365" s="200"/>
      <c r="I1365" s="200"/>
      <c r="J1365" s="6">
        <f t="shared" si="2"/>
        <v>0</v>
      </c>
      <c r="K1365" s="6">
        <f t="shared" si="3"/>
        <v>0</v>
      </c>
      <c r="L1365" s="6" t="str">
        <f t="array" ref="L1365">XLOOKUP(E1365,INV!A:A,INV!K:K)</f>
        <v>#N/A</v>
      </c>
      <c r="M1365" s="127" t="str">
        <f t="shared" si="4"/>
        <v>#N/A</v>
      </c>
    </row>
    <row r="1366">
      <c r="A1366" s="195">
        <v>1366.0</v>
      </c>
      <c r="B1366" s="196" t="s">
        <v>2368</v>
      </c>
      <c r="C1366" s="197" t="s">
        <v>6238</v>
      </c>
      <c r="D1366" s="198" t="s">
        <v>6239</v>
      </c>
      <c r="E1366" s="196" t="s">
        <v>6240</v>
      </c>
      <c r="F1366" s="110"/>
      <c r="G1366" s="199">
        <v>590.0</v>
      </c>
      <c r="H1366" s="200"/>
      <c r="I1366" s="200"/>
      <c r="J1366" s="6">
        <f t="shared" si="2"/>
        <v>0</v>
      </c>
      <c r="K1366" s="6">
        <f t="shared" si="3"/>
        <v>0</v>
      </c>
      <c r="L1366" s="6" t="str">
        <f t="array" ref="L1366">XLOOKUP(E1366,INV!A:A,INV!K:K)</f>
        <v>#N/A</v>
      </c>
      <c r="M1366" s="127" t="str">
        <f t="shared" si="4"/>
        <v>#N/A</v>
      </c>
    </row>
    <row r="1367">
      <c r="A1367" s="195">
        <v>1367.0</v>
      </c>
      <c r="B1367" s="196" t="s">
        <v>2368</v>
      </c>
      <c r="C1367" s="197" t="s">
        <v>6241</v>
      </c>
      <c r="D1367" s="198" t="s">
        <v>6242</v>
      </c>
      <c r="E1367" s="196" t="s">
        <v>6243</v>
      </c>
      <c r="F1367" s="110"/>
      <c r="G1367" s="199">
        <v>1000.0</v>
      </c>
      <c r="H1367" s="200"/>
      <c r="I1367" s="200"/>
      <c r="J1367" s="6">
        <f t="shared" si="2"/>
        <v>0</v>
      </c>
      <c r="K1367" s="6">
        <f t="shared" si="3"/>
        <v>0</v>
      </c>
      <c r="L1367" s="6" t="str">
        <f t="array" ref="L1367">XLOOKUP(E1367,INV!A:A,INV!K:K)</f>
        <v>#N/A</v>
      </c>
      <c r="M1367" s="127" t="str">
        <f t="shared" si="4"/>
        <v>#N/A</v>
      </c>
    </row>
    <row r="1368">
      <c r="A1368" s="195">
        <v>1368.0</v>
      </c>
      <c r="B1368" s="196" t="s">
        <v>2368</v>
      </c>
      <c r="C1368" s="197" t="s">
        <v>6244</v>
      </c>
      <c r="D1368" s="198" t="s">
        <v>6245</v>
      </c>
      <c r="E1368" s="196" t="s">
        <v>6246</v>
      </c>
      <c r="F1368" s="110"/>
      <c r="G1368" s="199">
        <v>1000.0</v>
      </c>
      <c r="H1368" s="200"/>
      <c r="I1368" s="200"/>
      <c r="J1368" s="6">
        <f t="shared" si="2"/>
        <v>0</v>
      </c>
      <c r="K1368" s="6">
        <f t="shared" si="3"/>
        <v>0</v>
      </c>
      <c r="L1368" s="6" t="str">
        <f t="array" ref="L1368">XLOOKUP(E1368,INV!A:A,INV!K:K)</f>
        <v>#N/A</v>
      </c>
      <c r="M1368" s="127" t="str">
        <f t="shared" si="4"/>
        <v>#N/A</v>
      </c>
    </row>
    <row r="1369">
      <c r="A1369" s="195">
        <v>1369.0</v>
      </c>
      <c r="B1369" s="196" t="s">
        <v>2368</v>
      </c>
      <c r="C1369" s="197" t="s">
        <v>6247</v>
      </c>
      <c r="D1369" s="198" t="s">
        <v>6248</v>
      </c>
      <c r="E1369" s="196" t="s">
        <v>693</v>
      </c>
      <c r="F1369" s="110" t="s">
        <v>6249</v>
      </c>
      <c r="G1369" s="199">
        <v>150.0</v>
      </c>
      <c r="H1369" s="200"/>
      <c r="I1369" s="200"/>
      <c r="J1369" s="6">
        <f t="shared" si="2"/>
        <v>0</v>
      </c>
      <c r="K1369" s="6">
        <f t="shared" si="3"/>
        <v>0</v>
      </c>
      <c r="L1369" s="6">
        <f t="array" ref="L1369">XLOOKUP(E1369,INV!A:A,INV!K:K)</f>
        <v>10</v>
      </c>
      <c r="M1369" s="127">
        <f t="shared" si="4"/>
        <v>1</v>
      </c>
    </row>
    <row r="1370">
      <c r="A1370" s="195">
        <v>1370.0</v>
      </c>
      <c r="B1370" s="196" t="s">
        <v>2368</v>
      </c>
      <c r="C1370" s="197" t="s">
        <v>6250</v>
      </c>
      <c r="D1370" s="198" t="s">
        <v>6251</v>
      </c>
      <c r="E1370" s="196" t="s">
        <v>6252</v>
      </c>
      <c r="F1370" s="110" t="s">
        <v>6253</v>
      </c>
      <c r="G1370" s="199">
        <v>280.0</v>
      </c>
      <c r="H1370" s="200"/>
      <c r="I1370" s="200"/>
      <c r="J1370" s="6">
        <f t="shared" si="2"/>
        <v>0</v>
      </c>
      <c r="K1370" s="6">
        <f t="shared" si="3"/>
        <v>0</v>
      </c>
      <c r="L1370" s="6">
        <f t="array" ref="L1370">XLOOKUP(E1370,INV!A:A,INV!K:K)</f>
        <v>15</v>
      </c>
      <c r="M1370" s="127">
        <f t="shared" si="4"/>
        <v>1</v>
      </c>
    </row>
    <row r="1371">
      <c r="A1371" s="195">
        <v>1371.0</v>
      </c>
      <c r="B1371" s="196" t="s">
        <v>2368</v>
      </c>
      <c r="C1371" s="197" t="s">
        <v>6254</v>
      </c>
      <c r="D1371" s="198" t="s">
        <v>6255</v>
      </c>
      <c r="E1371" s="110" t="s">
        <v>617</v>
      </c>
      <c r="F1371" s="196" t="s">
        <v>6256</v>
      </c>
      <c r="G1371" s="199">
        <v>430.0</v>
      </c>
      <c r="H1371" s="200"/>
      <c r="I1371" s="200"/>
      <c r="J1371" s="6">
        <f t="shared" si="2"/>
        <v>0</v>
      </c>
      <c r="K1371" s="6">
        <f t="shared" si="3"/>
        <v>0</v>
      </c>
      <c r="L1371" s="6">
        <f t="array" ref="L1371">XLOOKUP(E1371,INV!A:A,INV!K:K)</f>
        <v>15</v>
      </c>
      <c r="M1371" s="127">
        <f t="shared" si="4"/>
        <v>1</v>
      </c>
    </row>
    <row r="1372">
      <c r="A1372" s="195">
        <v>1372.0</v>
      </c>
      <c r="B1372" s="196" t="s">
        <v>2368</v>
      </c>
      <c r="C1372" s="197" t="s">
        <v>6257</v>
      </c>
      <c r="D1372" s="198" t="s">
        <v>6258</v>
      </c>
      <c r="E1372" s="196" t="s">
        <v>6259</v>
      </c>
      <c r="F1372" s="110"/>
      <c r="G1372" s="199">
        <v>590.0</v>
      </c>
      <c r="H1372" s="200"/>
      <c r="I1372" s="200"/>
      <c r="J1372" s="6">
        <f t="shared" si="2"/>
        <v>0</v>
      </c>
      <c r="K1372" s="6">
        <f t="shared" si="3"/>
        <v>0</v>
      </c>
      <c r="L1372" s="6" t="str">
        <f t="array" ref="L1372">XLOOKUP(E1372,INV!A:A,INV!K:K)</f>
        <v>#N/A</v>
      </c>
      <c r="M1372" s="127" t="str">
        <f t="shared" si="4"/>
        <v>#N/A</v>
      </c>
    </row>
    <row r="1373">
      <c r="A1373" s="195">
        <v>1373.0</v>
      </c>
      <c r="B1373" s="196" t="s">
        <v>2368</v>
      </c>
      <c r="C1373" s="197" t="s">
        <v>6260</v>
      </c>
      <c r="D1373" s="198" t="s">
        <v>6261</v>
      </c>
      <c r="E1373" s="196" t="s">
        <v>615</v>
      </c>
      <c r="F1373" s="196" t="s">
        <v>6262</v>
      </c>
      <c r="G1373" s="199">
        <v>1000.0</v>
      </c>
      <c r="H1373" s="200"/>
      <c r="I1373" s="200"/>
      <c r="J1373" s="6">
        <f t="shared" si="2"/>
        <v>0</v>
      </c>
      <c r="K1373" s="6">
        <f t="shared" si="3"/>
        <v>0</v>
      </c>
      <c r="L1373" s="6">
        <f t="array" ref="L1373">XLOOKUP(E1373,INV!A:A,INV!K:K)</f>
        <v>35</v>
      </c>
      <c r="M1373" s="127">
        <f t="shared" si="4"/>
        <v>1</v>
      </c>
    </row>
    <row r="1374">
      <c r="A1374" s="195">
        <v>1374.0</v>
      </c>
      <c r="B1374" s="196" t="s">
        <v>2368</v>
      </c>
      <c r="C1374" s="197" t="s">
        <v>6263</v>
      </c>
      <c r="D1374" s="198" t="s">
        <v>6264</v>
      </c>
      <c r="E1374" s="196" t="s">
        <v>6265</v>
      </c>
      <c r="F1374" s="110"/>
      <c r="G1374" s="199">
        <v>1750.0</v>
      </c>
      <c r="H1374" s="200"/>
      <c r="I1374" s="200"/>
      <c r="J1374" s="6">
        <f t="shared" si="2"/>
        <v>0</v>
      </c>
      <c r="K1374" s="6">
        <f t="shared" si="3"/>
        <v>0</v>
      </c>
      <c r="L1374" s="6" t="str">
        <f t="array" ref="L1374">XLOOKUP(E1374,INV!A:A,INV!K:K)</f>
        <v>#N/A</v>
      </c>
      <c r="M1374" s="127" t="str">
        <f t="shared" si="4"/>
        <v>#N/A</v>
      </c>
    </row>
    <row r="1375">
      <c r="A1375" s="195">
        <v>1375.0</v>
      </c>
      <c r="B1375" s="196" t="s">
        <v>2368</v>
      </c>
      <c r="C1375" s="197" t="s">
        <v>6266</v>
      </c>
      <c r="D1375" s="198" t="s">
        <v>6267</v>
      </c>
      <c r="E1375" s="196" t="s">
        <v>6268</v>
      </c>
      <c r="F1375" s="110"/>
      <c r="G1375" s="199">
        <v>2400.0</v>
      </c>
      <c r="H1375" s="200"/>
      <c r="I1375" s="200"/>
      <c r="J1375" s="6">
        <f t="shared" si="2"/>
        <v>0</v>
      </c>
      <c r="K1375" s="6">
        <f t="shared" si="3"/>
        <v>0</v>
      </c>
      <c r="L1375" s="6" t="str">
        <f t="array" ref="L1375">XLOOKUP(E1375,INV!A:A,INV!K:K)</f>
        <v>#N/A</v>
      </c>
      <c r="M1375" s="127" t="str">
        <f t="shared" si="4"/>
        <v>#N/A</v>
      </c>
    </row>
    <row r="1376">
      <c r="A1376" s="195">
        <v>1376.0</v>
      </c>
      <c r="B1376" s="196" t="s">
        <v>2368</v>
      </c>
      <c r="C1376" s="197" t="s">
        <v>6269</v>
      </c>
      <c r="D1376" s="198" t="s">
        <v>6270</v>
      </c>
      <c r="E1376" s="196" t="s">
        <v>2195</v>
      </c>
      <c r="F1376" s="196" t="s">
        <v>6271</v>
      </c>
      <c r="G1376" s="199">
        <v>4100.0</v>
      </c>
      <c r="H1376" s="200"/>
      <c r="I1376" s="200"/>
      <c r="J1376" s="6">
        <f t="shared" si="2"/>
        <v>0</v>
      </c>
      <c r="K1376" s="6">
        <f t="shared" si="3"/>
        <v>0</v>
      </c>
      <c r="L1376" s="6">
        <f t="array" ref="L1376">XLOOKUP(E1376,INV!A:A,INV!K:K)</f>
        <v>133</v>
      </c>
      <c r="M1376" s="127">
        <f t="shared" si="4"/>
        <v>1</v>
      </c>
    </row>
    <row r="1377">
      <c r="A1377" s="195">
        <v>1377.0</v>
      </c>
      <c r="B1377" s="196" t="s">
        <v>2368</v>
      </c>
      <c r="C1377" s="197" t="s">
        <v>6272</v>
      </c>
      <c r="D1377" s="198" t="s">
        <v>6273</v>
      </c>
      <c r="E1377" s="196" t="s">
        <v>652</v>
      </c>
      <c r="F1377" s="110" t="s">
        <v>6274</v>
      </c>
      <c r="G1377" s="199">
        <v>150.0</v>
      </c>
      <c r="H1377" s="200"/>
      <c r="I1377" s="200"/>
      <c r="J1377" s="6">
        <f t="shared" si="2"/>
        <v>0</v>
      </c>
      <c r="K1377" s="6">
        <f t="shared" si="3"/>
        <v>0</v>
      </c>
      <c r="L1377" s="6">
        <f t="array" ref="L1377">XLOOKUP(E1377,INV!A:A,INV!K:K)</f>
        <v>10</v>
      </c>
      <c r="M1377" s="127">
        <f t="shared" si="4"/>
        <v>1</v>
      </c>
    </row>
    <row r="1378">
      <c r="A1378" s="195">
        <v>1378.0</v>
      </c>
      <c r="B1378" s="196" t="s">
        <v>2368</v>
      </c>
      <c r="C1378" s="197" t="s">
        <v>6275</v>
      </c>
      <c r="D1378" s="198" t="s">
        <v>6276</v>
      </c>
      <c r="E1378" s="196" t="s">
        <v>6277</v>
      </c>
      <c r="F1378" s="110" t="s">
        <v>6278</v>
      </c>
      <c r="G1378" s="199">
        <v>280.0</v>
      </c>
      <c r="H1378" s="200"/>
      <c r="I1378" s="200"/>
      <c r="J1378" s="6">
        <f t="shared" si="2"/>
        <v>0</v>
      </c>
      <c r="K1378" s="6">
        <f t="shared" si="3"/>
        <v>0</v>
      </c>
      <c r="L1378" s="6">
        <f t="array" ref="L1378">XLOOKUP(E1378,INV!A:A,INV!K:K)</f>
        <v>15</v>
      </c>
      <c r="M1378" s="127">
        <f t="shared" si="4"/>
        <v>1</v>
      </c>
    </row>
    <row r="1379">
      <c r="A1379" s="195">
        <v>1379.0</v>
      </c>
      <c r="B1379" s="196" t="s">
        <v>2368</v>
      </c>
      <c r="C1379" s="197" t="s">
        <v>6279</v>
      </c>
      <c r="D1379" s="198" t="s">
        <v>6280</v>
      </c>
      <c r="E1379" s="196" t="s">
        <v>689</v>
      </c>
      <c r="F1379" s="110" t="s">
        <v>6281</v>
      </c>
      <c r="G1379" s="199">
        <v>430.0</v>
      </c>
      <c r="H1379" s="200"/>
      <c r="I1379" s="200"/>
      <c r="J1379" s="6">
        <f t="shared" si="2"/>
        <v>0</v>
      </c>
      <c r="K1379" s="6">
        <f t="shared" si="3"/>
        <v>0</v>
      </c>
      <c r="L1379" s="6">
        <f t="array" ref="L1379">XLOOKUP(E1379,INV!A:A,INV!K:K)</f>
        <v>15</v>
      </c>
      <c r="M1379" s="127">
        <f t="shared" si="4"/>
        <v>1</v>
      </c>
    </row>
    <row r="1380">
      <c r="A1380" s="195">
        <v>1380.0</v>
      </c>
      <c r="B1380" s="196" t="s">
        <v>2368</v>
      </c>
      <c r="C1380" s="197" t="s">
        <v>6282</v>
      </c>
      <c r="D1380" s="198" t="s">
        <v>6283</v>
      </c>
      <c r="E1380" s="196" t="s">
        <v>6284</v>
      </c>
      <c r="F1380" s="110"/>
      <c r="G1380" s="199">
        <v>590.0</v>
      </c>
      <c r="H1380" s="200"/>
      <c r="I1380" s="200"/>
      <c r="J1380" s="6">
        <f t="shared" si="2"/>
        <v>0</v>
      </c>
      <c r="K1380" s="6">
        <f t="shared" si="3"/>
        <v>0</v>
      </c>
      <c r="L1380" s="6" t="str">
        <f t="array" ref="L1380">XLOOKUP(E1380,INV!A:A,INV!K:K)</f>
        <v>#N/A</v>
      </c>
      <c r="M1380" s="127" t="str">
        <f t="shared" si="4"/>
        <v>#N/A</v>
      </c>
    </row>
    <row r="1381">
      <c r="A1381" s="195">
        <v>1381.0</v>
      </c>
      <c r="B1381" s="196" t="s">
        <v>2368</v>
      </c>
      <c r="C1381" s="197" t="s">
        <v>6285</v>
      </c>
      <c r="D1381" s="198" t="s">
        <v>6286</v>
      </c>
      <c r="E1381" s="196" t="s">
        <v>679</v>
      </c>
      <c r="F1381" s="110" t="s">
        <v>6287</v>
      </c>
      <c r="G1381" s="199">
        <v>1000.0</v>
      </c>
      <c r="H1381" s="200"/>
      <c r="I1381" s="200"/>
      <c r="J1381" s="6">
        <f t="shared" si="2"/>
        <v>0</v>
      </c>
      <c r="K1381" s="6">
        <f t="shared" si="3"/>
        <v>0</v>
      </c>
      <c r="L1381" s="6">
        <f t="array" ref="L1381">XLOOKUP(E1381,INV!A:A,INV!K:K)</f>
        <v>25</v>
      </c>
      <c r="M1381" s="127">
        <f t="shared" si="4"/>
        <v>1</v>
      </c>
    </row>
    <row r="1382">
      <c r="A1382" s="195">
        <v>1382.0</v>
      </c>
      <c r="B1382" s="196" t="s">
        <v>2368</v>
      </c>
      <c r="C1382" s="197" t="s">
        <v>6288</v>
      </c>
      <c r="D1382" s="198" t="s">
        <v>6289</v>
      </c>
      <c r="E1382" s="196" t="s">
        <v>6290</v>
      </c>
      <c r="F1382" s="110"/>
      <c r="G1382" s="199">
        <v>1750.0</v>
      </c>
      <c r="H1382" s="200"/>
      <c r="I1382" s="200"/>
      <c r="J1382" s="6">
        <f t="shared" si="2"/>
        <v>0</v>
      </c>
      <c r="K1382" s="6">
        <f t="shared" si="3"/>
        <v>0</v>
      </c>
      <c r="L1382" s="6" t="str">
        <f t="array" ref="L1382">XLOOKUP(E1382,INV!A:A,INV!K:K)</f>
        <v>#N/A</v>
      </c>
      <c r="M1382" s="127" t="str">
        <f t="shared" si="4"/>
        <v>#N/A</v>
      </c>
    </row>
    <row r="1383">
      <c r="A1383" s="195">
        <v>1383.0</v>
      </c>
      <c r="B1383" s="196" t="s">
        <v>2368</v>
      </c>
      <c r="C1383" s="197" t="s">
        <v>6291</v>
      </c>
      <c r="D1383" s="198" t="s">
        <v>6292</v>
      </c>
      <c r="E1383" s="196" t="s">
        <v>6293</v>
      </c>
      <c r="F1383" s="110"/>
      <c r="G1383" s="199">
        <v>2400.0</v>
      </c>
      <c r="H1383" s="200"/>
      <c r="I1383" s="200"/>
      <c r="J1383" s="6">
        <f t="shared" si="2"/>
        <v>0</v>
      </c>
      <c r="K1383" s="6">
        <f t="shared" si="3"/>
        <v>0</v>
      </c>
      <c r="L1383" s="6" t="str">
        <f t="array" ref="L1383">XLOOKUP(E1383,INV!A:A,INV!K:K)</f>
        <v>#N/A</v>
      </c>
      <c r="M1383" s="127" t="str">
        <f t="shared" si="4"/>
        <v>#N/A</v>
      </c>
    </row>
    <row r="1384">
      <c r="A1384" s="195">
        <v>1384.0</v>
      </c>
      <c r="B1384" s="196" t="s">
        <v>2368</v>
      </c>
      <c r="C1384" s="197" t="s">
        <v>6294</v>
      </c>
      <c r="D1384" s="198" t="s">
        <v>6295</v>
      </c>
      <c r="E1384" s="196" t="s">
        <v>6296</v>
      </c>
      <c r="F1384" s="110" t="s">
        <v>6297</v>
      </c>
      <c r="G1384" s="199">
        <v>4100.0</v>
      </c>
      <c r="H1384" s="200"/>
      <c r="I1384" s="200"/>
      <c r="J1384" s="6">
        <f t="shared" si="2"/>
        <v>0</v>
      </c>
      <c r="K1384" s="6">
        <f t="shared" si="3"/>
        <v>0</v>
      </c>
      <c r="L1384" s="6">
        <f t="array" ref="L1384">XLOOKUP(E1384,INV!A:A,INV!K:K)</f>
        <v>133</v>
      </c>
      <c r="M1384" s="127">
        <f t="shared" si="4"/>
        <v>1</v>
      </c>
    </row>
    <row r="1385">
      <c r="A1385" s="195">
        <v>1385.0</v>
      </c>
      <c r="B1385" s="196" t="s">
        <v>2368</v>
      </c>
      <c r="C1385" s="197" t="s">
        <v>6298</v>
      </c>
      <c r="D1385" s="198" t="s">
        <v>6299</v>
      </c>
      <c r="E1385" s="196" t="s">
        <v>640</v>
      </c>
      <c r="F1385" s="110" t="s">
        <v>6300</v>
      </c>
      <c r="G1385" s="199">
        <v>150.0</v>
      </c>
      <c r="H1385" s="200"/>
      <c r="I1385" s="200"/>
      <c r="J1385" s="6">
        <f t="shared" si="2"/>
        <v>0</v>
      </c>
      <c r="K1385" s="6">
        <f t="shared" si="3"/>
        <v>0</v>
      </c>
      <c r="L1385" s="6">
        <f t="array" ref="L1385">XLOOKUP(E1385,INV!A:A,INV!K:K)</f>
        <v>10</v>
      </c>
      <c r="M1385" s="127">
        <f t="shared" si="4"/>
        <v>1</v>
      </c>
    </row>
    <row r="1386">
      <c r="A1386" s="195">
        <v>1386.0</v>
      </c>
      <c r="B1386" s="196" t="s">
        <v>2368</v>
      </c>
      <c r="C1386" s="197" t="s">
        <v>6301</v>
      </c>
      <c r="D1386" s="198" t="s">
        <v>6302</v>
      </c>
      <c r="E1386" s="196" t="s">
        <v>6303</v>
      </c>
      <c r="F1386" s="110" t="s">
        <v>6304</v>
      </c>
      <c r="G1386" s="199">
        <v>280.0</v>
      </c>
      <c r="H1386" s="200"/>
      <c r="I1386" s="200"/>
      <c r="J1386" s="6">
        <f t="shared" si="2"/>
        <v>0</v>
      </c>
      <c r="K1386" s="6">
        <f t="shared" si="3"/>
        <v>0</v>
      </c>
      <c r="L1386" s="6">
        <f t="array" ref="L1386">XLOOKUP(E1386,INV!A:A,INV!K:K)</f>
        <v>15</v>
      </c>
      <c r="M1386" s="127">
        <f t="shared" si="4"/>
        <v>1</v>
      </c>
    </row>
    <row r="1387">
      <c r="A1387" s="195">
        <v>1387.0</v>
      </c>
      <c r="B1387" s="196" t="s">
        <v>2368</v>
      </c>
      <c r="C1387" s="197" t="s">
        <v>6305</v>
      </c>
      <c r="D1387" s="198" t="s">
        <v>6306</v>
      </c>
      <c r="E1387" s="196" t="s">
        <v>690</v>
      </c>
      <c r="F1387" s="196" t="s">
        <v>6307</v>
      </c>
      <c r="G1387" s="199">
        <v>430.0</v>
      </c>
      <c r="H1387" s="200"/>
      <c r="I1387" s="200"/>
      <c r="J1387" s="6">
        <f t="shared" si="2"/>
        <v>0</v>
      </c>
      <c r="K1387" s="6">
        <f t="shared" si="3"/>
        <v>0</v>
      </c>
      <c r="L1387" s="6">
        <f t="array" ref="L1387">XLOOKUP(E1387,INV!A:A,INV!K:K)</f>
        <v>20</v>
      </c>
      <c r="M1387" s="127">
        <f t="shared" si="4"/>
        <v>1</v>
      </c>
    </row>
    <row r="1388">
      <c r="A1388" s="195">
        <v>1388.0</v>
      </c>
      <c r="B1388" s="196" t="s">
        <v>2368</v>
      </c>
      <c r="C1388" s="197" t="s">
        <v>6308</v>
      </c>
      <c r="D1388" s="198" t="s">
        <v>6309</v>
      </c>
      <c r="E1388" s="196" t="s">
        <v>6310</v>
      </c>
      <c r="F1388" s="196"/>
      <c r="G1388" s="199">
        <v>590.0</v>
      </c>
      <c r="H1388" s="200"/>
      <c r="I1388" s="200"/>
      <c r="J1388" s="6">
        <f t="shared" si="2"/>
        <v>0</v>
      </c>
      <c r="K1388" s="6">
        <f t="shared" si="3"/>
        <v>0</v>
      </c>
      <c r="L1388" s="6" t="str">
        <f t="array" ref="L1388">XLOOKUP(E1388,INV!A:A,INV!K:K)</f>
        <v>#N/A</v>
      </c>
      <c r="M1388" s="127" t="str">
        <f t="shared" si="4"/>
        <v>#N/A</v>
      </c>
    </row>
    <row r="1389">
      <c r="A1389" s="195">
        <v>1389.0</v>
      </c>
      <c r="B1389" s="196" t="s">
        <v>2368</v>
      </c>
      <c r="C1389" s="197" t="s">
        <v>6311</v>
      </c>
      <c r="D1389" s="198" t="s">
        <v>6312</v>
      </c>
      <c r="E1389" s="196" t="s">
        <v>680</v>
      </c>
      <c r="F1389" s="110" t="s">
        <v>6313</v>
      </c>
      <c r="G1389" s="199">
        <v>1000.0</v>
      </c>
      <c r="H1389" s="200"/>
      <c r="I1389" s="200"/>
      <c r="J1389" s="6">
        <f t="shared" si="2"/>
        <v>0</v>
      </c>
      <c r="K1389" s="6">
        <f t="shared" si="3"/>
        <v>0</v>
      </c>
      <c r="L1389" s="6">
        <f t="array" ref="L1389">XLOOKUP(E1389,INV!A:A,INV!K:K)</f>
        <v>30</v>
      </c>
      <c r="M1389" s="127">
        <f t="shared" si="4"/>
        <v>1</v>
      </c>
    </row>
    <row r="1390">
      <c r="A1390" s="195">
        <v>1390.0</v>
      </c>
      <c r="B1390" s="196" t="s">
        <v>2368</v>
      </c>
      <c r="C1390" s="197" t="s">
        <v>6314</v>
      </c>
      <c r="D1390" s="198" t="s">
        <v>6315</v>
      </c>
      <c r="E1390" s="196" t="s">
        <v>6316</v>
      </c>
      <c r="F1390" s="196"/>
      <c r="G1390" s="199">
        <v>1750.0</v>
      </c>
      <c r="H1390" s="200"/>
      <c r="I1390" s="200"/>
      <c r="J1390" s="6">
        <f t="shared" si="2"/>
        <v>0</v>
      </c>
      <c r="K1390" s="6">
        <f t="shared" si="3"/>
        <v>0</v>
      </c>
      <c r="L1390" s="6" t="str">
        <f t="array" ref="L1390">XLOOKUP(E1390,INV!A:A,INV!K:K)</f>
        <v>#N/A</v>
      </c>
      <c r="M1390" s="127" t="str">
        <f t="shared" si="4"/>
        <v>#N/A</v>
      </c>
    </row>
    <row r="1391">
      <c r="A1391" s="195">
        <v>1391.0</v>
      </c>
      <c r="B1391" s="196" t="s">
        <v>2368</v>
      </c>
      <c r="C1391" s="197" t="s">
        <v>6317</v>
      </c>
      <c r="D1391" s="198" t="s">
        <v>6318</v>
      </c>
      <c r="E1391" s="196" t="s">
        <v>6319</v>
      </c>
      <c r="F1391" s="196"/>
      <c r="G1391" s="199">
        <v>2400.0</v>
      </c>
      <c r="H1391" s="200"/>
      <c r="I1391" s="200"/>
      <c r="J1391" s="6">
        <f t="shared" si="2"/>
        <v>0</v>
      </c>
      <c r="K1391" s="6">
        <f t="shared" si="3"/>
        <v>0</v>
      </c>
      <c r="L1391" s="6" t="str">
        <f t="array" ref="L1391">XLOOKUP(E1391,INV!A:A,INV!K:K)</f>
        <v>#N/A</v>
      </c>
      <c r="M1391" s="127" t="str">
        <f t="shared" si="4"/>
        <v>#N/A</v>
      </c>
    </row>
    <row r="1392">
      <c r="A1392" s="195">
        <v>1392.0</v>
      </c>
      <c r="B1392" s="196" t="s">
        <v>2368</v>
      </c>
      <c r="C1392" s="197" t="s">
        <v>6320</v>
      </c>
      <c r="D1392" s="198" t="s">
        <v>6321</v>
      </c>
      <c r="E1392" s="196" t="s">
        <v>2198</v>
      </c>
      <c r="F1392" s="196" t="s">
        <v>6322</v>
      </c>
      <c r="G1392" s="199">
        <v>4100.0</v>
      </c>
      <c r="H1392" s="200"/>
      <c r="I1392" s="200"/>
      <c r="J1392" s="6">
        <f t="shared" si="2"/>
        <v>0</v>
      </c>
      <c r="K1392" s="6">
        <f t="shared" si="3"/>
        <v>0</v>
      </c>
      <c r="L1392" s="6">
        <f t="array" ref="L1392">XLOOKUP(E1392,INV!A:A,INV!K:K)</f>
        <v>133</v>
      </c>
      <c r="M1392" s="127">
        <f t="shared" si="4"/>
        <v>1</v>
      </c>
    </row>
    <row r="1393">
      <c r="A1393" s="195">
        <v>1393.0</v>
      </c>
      <c r="B1393" s="196" t="s">
        <v>2368</v>
      </c>
      <c r="C1393" s="197" t="s">
        <v>6323</v>
      </c>
      <c r="D1393" s="198" t="s">
        <v>6324</v>
      </c>
      <c r="E1393" s="196" t="s">
        <v>691</v>
      </c>
      <c r="F1393" s="110" t="s">
        <v>6325</v>
      </c>
      <c r="G1393" s="199">
        <v>150.0</v>
      </c>
      <c r="H1393" s="200"/>
      <c r="I1393" s="200"/>
      <c r="J1393" s="6">
        <f t="shared" si="2"/>
        <v>0</v>
      </c>
      <c r="K1393" s="6">
        <f t="shared" si="3"/>
        <v>0</v>
      </c>
      <c r="L1393" s="6">
        <f t="array" ref="L1393">XLOOKUP(E1393,INV!A:A,INV!K:K)</f>
        <v>15</v>
      </c>
      <c r="M1393" s="127">
        <f t="shared" si="4"/>
        <v>1</v>
      </c>
    </row>
    <row r="1394">
      <c r="A1394" s="195">
        <v>1394.0</v>
      </c>
      <c r="B1394" s="196" t="s">
        <v>2368</v>
      </c>
      <c r="C1394" s="197" t="s">
        <v>6326</v>
      </c>
      <c r="D1394" s="198" t="s">
        <v>6327</v>
      </c>
      <c r="E1394" s="196" t="s">
        <v>6328</v>
      </c>
      <c r="F1394" s="110" t="s">
        <v>6329</v>
      </c>
      <c r="G1394" s="199">
        <v>280.0</v>
      </c>
      <c r="H1394" s="200"/>
      <c r="I1394" s="200"/>
      <c r="J1394" s="6">
        <f t="shared" si="2"/>
        <v>0</v>
      </c>
      <c r="K1394" s="6">
        <f t="shared" si="3"/>
        <v>0</v>
      </c>
      <c r="L1394" s="6" t="str">
        <f t="array" ref="L1394">XLOOKUP(E1394,INV!A:A,INV!K:K)</f>
        <v>#N/A</v>
      </c>
      <c r="M1394" s="127" t="str">
        <f t="shared" si="4"/>
        <v>#N/A</v>
      </c>
    </row>
    <row r="1395">
      <c r="A1395" s="195">
        <v>1395.0</v>
      </c>
      <c r="B1395" s="196" t="s">
        <v>2368</v>
      </c>
      <c r="C1395" s="197" t="s">
        <v>6330</v>
      </c>
      <c r="D1395" s="198" t="s">
        <v>6331</v>
      </c>
      <c r="E1395" s="196" t="s">
        <v>675</v>
      </c>
      <c r="F1395" s="196" t="s">
        <v>6332</v>
      </c>
      <c r="G1395" s="199">
        <v>430.0</v>
      </c>
      <c r="H1395" s="200"/>
      <c r="I1395" s="200"/>
      <c r="J1395" s="6">
        <f t="shared" si="2"/>
        <v>0</v>
      </c>
      <c r="K1395" s="6">
        <f t="shared" si="3"/>
        <v>0</v>
      </c>
      <c r="L1395" s="6">
        <f t="array" ref="L1395">XLOOKUP(E1395,INV!A:A,INV!K:K)</f>
        <v>30</v>
      </c>
      <c r="M1395" s="127">
        <f t="shared" si="4"/>
        <v>1</v>
      </c>
    </row>
    <row r="1396">
      <c r="A1396" s="195">
        <v>1396.0</v>
      </c>
      <c r="B1396" s="196" t="s">
        <v>2368</v>
      </c>
      <c r="C1396" s="197" t="s">
        <v>6333</v>
      </c>
      <c r="D1396" s="198" t="s">
        <v>6334</v>
      </c>
      <c r="E1396" s="196" t="s">
        <v>6335</v>
      </c>
      <c r="F1396" s="196"/>
      <c r="G1396" s="199">
        <v>590.0</v>
      </c>
      <c r="H1396" s="200"/>
      <c r="I1396" s="200"/>
      <c r="J1396" s="6">
        <f t="shared" si="2"/>
        <v>0</v>
      </c>
      <c r="K1396" s="6">
        <f t="shared" si="3"/>
        <v>0</v>
      </c>
      <c r="L1396" s="6" t="str">
        <f t="array" ref="L1396">XLOOKUP(E1396,INV!A:A,INV!K:K)</f>
        <v>#N/A</v>
      </c>
      <c r="M1396" s="127" t="str">
        <f t="shared" si="4"/>
        <v>#N/A</v>
      </c>
    </row>
    <row r="1397">
      <c r="A1397" s="195">
        <v>1397.0</v>
      </c>
      <c r="B1397" s="196" t="s">
        <v>2368</v>
      </c>
      <c r="C1397" s="197" t="s">
        <v>6336</v>
      </c>
      <c r="D1397" s="198" t="s">
        <v>620</v>
      </c>
      <c r="E1397" s="196" t="s">
        <v>621</v>
      </c>
      <c r="F1397" s="110" t="s">
        <v>6337</v>
      </c>
      <c r="G1397" s="199">
        <v>1000.0</v>
      </c>
      <c r="H1397" s="200"/>
      <c r="I1397" s="200"/>
      <c r="J1397" s="6">
        <f t="shared" si="2"/>
        <v>0</v>
      </c>
      <c r="K1397" s="6">
        <f t="shared" si="3"/>
        <v>0</v>
      </c>
      <c r="L1397" s="6">
        <f t="array" ref="L1397">XLOOKUP(E1397,INV!A:A,INV!K:K)</f>
        <v>0.05</v>
      </c>
      <c r="M1397" s="127">
        <f t="shared" si="4"/>
        <v>1</v>
      </c>
    </row>
    <row r="1398">
      <c r="A1398" s="195">
        <v>1398.0</v>
      </c>
      <c r="B1398" s="196" t="s">
        <v>2368</v>
      </c>
      <c r="C1398" s="197" t="s">
        <v>6338</v>
      </c>
      <c r="D1398" s="198" t="s">
        <v>6339</v>
      </c>
      <c r="E1398" s="196" t="s">
        <v>2201</v>
      </c>
      <c r="F1398" s="196" t="s">
        <v>6340</v>
      </c>
      <c r="G1398" s="199">
        <v>1750.0</v>
      </c>
      <c r="H1398" s="200"/>
      <c r="I1398" s="200"/>
      <c r="J1398" s="6">
        <f t="shared" si="2"/>
        <v>0</v>
      </c>
      <c r="K1398" s="6">
        <f t="shared" si="3"/>
        <v>0</v>
      </c>
      <c r="L1398" s="6">
        <f t="array" ref="L1398">XLOOKUP(E1398,INV!A:A,INV!K:K)</f>
        <v>0</v>
      </c>
      <c r="M1398" s="127" t="str">
        <f t="shared" si="4"/>
        <v>#DIV/0!</v>
      </c>
    </row>
    <row r="1399">
      <c r="A1399" s="195">
        <v>1399.0</v>
      </c>
      <c r="B1399" s="196" t="s">
        <v>2368</v>
      </c>
      <c r="C1399" s="197" t="s">
        <v>6341</v>
      </c>
      <c r="D1399" s="198" t="s">
        <v>6342</v>
      </c>
      <c r="E1399" s="196" t="s">
        <v>6343</v>
      </c>
      <c r="F1399" s="196"/>
      <c r="G1399" s="199">
        <v>2400.0</v>
      </c>
      <c r="H1399" s="200"/>
      <c r="I1399" s="200"/>
      <c r="J1399" s="6">
        <f t="shared" si="2"/>
        <v>0</v>
      </c>
      <c r="K1399" s="6">
        <f t="shared" si="3"/>
        <v>0</v>
      </c>
      <c r="L1399" s="6" t="str">
        <f t="array" ref="L1399">XLOOKUP(E1399,INV!A:A,INV!K:K)</f>
        <v>#N/A</v>
      </c>
      <c r="M1399" s="127" t="str">
        <f t="shared" si="4"/>
        <v>#N/A</v>
      </c>
    </row>
    <row r="1400">
      <c r="A1400" s="195">
        <v>1400.0</v>
      </c>
      <c r="B1400" s="196" t="s">
        <v>2368</v>
      </c>
      <c r="C1400" s="197" t="s">
        <v>6344</v>
      </c>
      <c r="D1400" s="198" t="s">
        <v>6345</v>
      </c>
      <c r="E1400" s="196" t="s">
        <v>6346</v>
      </c>
      <c r="F1400" s="196" t="s">
        <v>6347</v>
      </c>
      <c r="G1400" s="199">
        <v>4100.0</v>
      </c>
      <c r="H1400" s="200"/>
      <c r="I1400" s="200"/>
      <c r="J1400" s="6">
        <f t="shared" si="2"/>
        <v>0</v>
      </c>
      <c r="K1400" s="6">
        <f t="shared" si="3"/>
        <v>0</v>
      </c>
      <c r="L1400" s="6">
        <f t="array" ref="L1400">XLOOKUP(E1400,INV!A:A,INV!K:K)</f>
        <v>133</v>
      </c>
      <c r="M1400" s="127">
        <f t="shared" si="4"/>
        <v>1</v>
      </c>
    </row>
    <row r="1401">
      <c r="A1401" s="195">
        <v>1401.0</v>
      </c>
      <c r="B1401" s="196" t="s">
        <v>2368</v>
      </c>
      <c r="C1401" s="197" t="s">
        <v>6348</v>
      </c>
      <c r="D1401" s="198" t="s">
        <v>6349</v>
      </c>
      <c r="E1401" s="196" t="s">
        <v>6350</v>
      </c>
      <c r="F1401" s="196" t="s">
        <v>6351</v>
      </c>
      <c r="G1401" s="199">
        <v>430.0</v>
      </c>
      <c r="H1401" s="200"/>
      <c r="I1401" s="200"/>
      <c r="J1401" s="6">
        <f t="shared" si="2"/>
        <v>0</v>
      </c>
      <c r="K1401" s="6">
        <f t="shared" si="3"/>
        <v>0</v>
      </c>
      <c r="L1401" s="6">
        <f t="array" ref="L1401">XLOOKUP(E1401,INV!A:A,INV!K:K)</f>
        <v>15</v>
      </c>
      <c r="M1401" s="127">
        <f t="shared" si="4"/>
        <v>1</v>
      </c>
    </row>
    <row r="1402">
      <c r="A1402" s="195">
        <v>1402.0</v>
      </c>
      <c r="B1402" s="196" t="s">
        <v>2368</v>
      </c>
      <c r="C1402" s="197" t="s">
        <v>6352</v>
      </c>
      <c r="D1402" s="198" t="s">
        <v>6353</v>
      </c>
      <c r="E1402" s="196" t="s">
        <v>6354</v>
      </c>
      <c r="F1402" s="110" t="s">
        <v>6355</v>
      </c>
      <c r="G1402" s="199">
        <v>150.0</v>
      </c>
      <c r="H1402" s="200"/>
      <c r="I1402" s="200"/>
      <c r="J1402" s="6">
        <f t="shared" si="2"/>
        <v>0</v>
      </c>
      <c r="K1402" s="6">
        <f t="shared" si="3"/>
        <v>0</v>
      </c>
      <c r="L1402" s="6" t="str">
        <f t="array" ref="L1402">XLOOKUP(E1402,INV!A:A,INV!K:K)</f>
        <v>#N/A</v>
      </c>
      <c r="M1402" s="127" t="str">
        <f t="shared" si="4"/>
        <v>#N/A</v>
      </c>
    </row>
    <row r="1403">
      <c r="A1403" s="195">
        <v>1403.0</v>
      </c>
      <c r="B1403" s="196" t="s">
        <v>2368</v>
      </c>
      <c r="C1403" s="197" t="s">
        <v>6356</v>
      </c>
      <c r="D1403" s="198" t="s">
        <v>6357</v>
      </c>
      <c r="E1403" s="196" t="s">
        <v>6358</v>
      </c>
      <c r="F1403" s="196" t="s">
        <v>6359</v>
      </c>
      <c r="G1403" s="199">
        <v>150.0</v>
      </c>
      <c r="H1403" s="200"/>
      <c r="I1403" s="200"/>
      <c r="J1403" s="6">
        <f t="shared" si="2"/>
        <v>0</v>
      </c>
      <c r="K1403" s="6">
        <f t="shared" si="3"/>
        <v>0</v>
      </c>
      <c r="L1403" s="6" t="str">
        <f t="array" ref="L1403">XLOOKUP(E1403,INV!A:A,INV!K:K)</f>
        <v>#N/A</v>
      </c>
      <c r="M1403" s="127" t="str">
        <f t="shared" si="4"/>
        <v>#N/A</v>
      </c>
    </row>
    <row r="1404">
      <c r="A1404" s="195">
        <v>1404.0</v>
      </c>
      <c r="B1404" s="196" t="s">
        <v>2368</v>
      </c>
      <c r="C1404" s="197" t="s">
        <v>6360</v>
      </c>
      <c r="D1404" s="198" t="s">
        <v>6361</v>
      </c>
      <c r="E1404" s="196" t="s">
        <v>6362</v>
      </c>
      <c r="F1404" s="196" t="s">
        <v>6363</v>
      </c>
      <c r="G1404" s="199">
        <v>150.0</v>
      </c>
      <c r="H1404" s="200"/>
      <c r="I1404" s="200"/>
      <c r="J1404" s="6">
        <f t="shared" si="2"/>
        <v>0</v>
      </c>
      <c r="K1404" s="6">
        <f t="shared" si="3"/>
        <v>0</v>
      </c>
      <c r="L1404" s="6" t="str">
        <f t="array" ref="L1404">XLOOKUP(E1404,INV!A:A,INV!K:K)</f>
        <v>#N/A</v>
      </c>
      <c r="M1404" s="127" t="str">
        <f t="shared" si="4"/>
        <v>#N/A</v>
      </c>
    </row>
    <row r="1405">
      <c r="A1405" s="195">
        <v>1405.0</v>
      </c>
      <c r="B1405" s="196" t="s">
        <v>2368</v>
      </c>
      <c r="C1405" s="197" t="s">
        <v>6364</v>
      </c>
      <c r="D1405" s="198" t="s">
        <v>6365</v>
      </c>
      <c r="E1405" s="196" t="s">
        <v>6366</v>
      </c>
      <c r="F1405" s="196" t="s">
        <v>6367</v>
      </c>
      <c r="G1405" s="199">
        <v>150.0</v>
      </c>
      <c r="H1405" s="200"/>
      <c r="I1405" s="200"/>
      <c r="J1405" s="6">
        <f t="shared" si="2"/>
        <v>0</v>
      </c>
      <c r="K1405" s="6">
        <f t="shared" si="3"/>
        <v>0</v>
      </c>
      <c r="L1405" s="6" t="str">
        <f t="array" ref="L1405">XLOOKUP(E1405,INV!A:A,INV!K:K)</f>
        <v>#N/A</v>
      </c>
      <c r="M1405" s="127" t="str">
        <f t="shared" si="4"/>
        <v>#N/A</v>
      </c>
    </row>
    <row r="1406">
      <c r="A1406" s="195">
        <v>1406.0</v>
      </c>
      <c r="B1406" s="196" t="s">
        <v>2368</v>
      </c>
      <c r="C1406" s="197" t="s">
        <v>6368</v>
      </c>
      <c r="D1406" s="198" t="s">
        <v>6369</v>
      </c>
      <c r="E1406" s="196" t="s">
        <v>6370</v>
      </c>
      <c r="F1406" s="110"/>
      <c r="G1406" s="199">
        <v>2400.0</v>
      </c>
      <c r="H1406" s="200"/>
      <c r="I1406" s="200"/>
      <c r="J1406" s="6">
        <f t="shared" si="2"/>
        <v>0</v>
      </c>
      <c r="K1406" s="6">
        <f t="shared" si="3"/>
        <v>0</v>
      </c>
      <c r="L1406" s="6" t="str">
        <f t="array" ref="L1406">XLOOKUP(E1406,INV!A:A,INV!K:K)</f>
        <v>#N/A</v>
      </c>
      <c r="M1406" s="127" t="str">
        <f t="shared" si="4"/>
        <v>#N/A</v>
      </c>
    </row>
    <row r="1407">
      <c r="A1407" s="195">
        <v>1407.0</v>
      </c>
      <c r="B1407" s="196" t="s">
        <v>2368</v>
      </c>
      <c r="C1407" s="197" t="s">
        <v>6371</v>
      </c>
      <c r="D1407" s="198" t="s">
        <v>6372</v>
      </c>
      <c r="E1407" s="196" t="s">
        <v>6373</v>
      </c>
      <c r="F1407" s="196"/>
      <c r="G1407" s="199">
        <v>280.0</v>
      </c>
      <c r="H1407" s="200"/>
      <c r="I1407" s="200"/>
      <c r="J1407" s="6">
        <f t="shared" si="2"/>
        <v>0</v>
      </c>
      <c r="K1407" s="6">
        <f t="shared" si="3"/>
        <v>0</v>
      </c>
      <c r="L1407" s="6" t="str">
        <f t="array" ref="L1407">XLOOKUP(E1407,INV!A:A,INV!K:K)</f>
        <v>#N/A</v>
      </c>
      <c r="M1407" s="127" t="str">
        <f t="shared" si="4"/>
        <v>#N/A</v>
      </c>
    </row>
    <row r="1408">
      <c r="A1408" s="195">
        <v>1408.0</v>
      </c>
      <c r="B1408" s="196" t="s">
        <v>2368</v>
      </c>
      <c r="C1408" s="197" t="s">
        <v>6374</v>
      </c>
      <c r="D1408" s="198" t="s">
        <v>6375</v>
      </c>
      <c r="E1408" s="196" t="s">
        <v>6376</v>
      </c>
      <c r="F1408" s="110"/>
      <c r="G1408" s="199">
        <v>590.0</v>
      </c>
      <c r="H1408" s="200"/>
      <c r="I1408" s="200"/>
      <c r="J1408" s="6">
        <f t="shared" si="2"/>
        <v>0</v>
      </c>
      <c r="K1408" s="6">
        <f t="shared" si="3"/>
        <v>0</v>
      </c>
      <c r="L1408" s="6" t="str">
        <f t="array" ref="L1408">XLOOKUP(E1408,INV!A:A,INV!K:K)</f>
        <v>#N/A</v>
      </c>
      <c r="M1408" s="127" t="str">
        <f t="shared" si="4"/>
        <v>#N/A</v>
      </c>
    </row>
    <row r="1409">
      <c r="A1409" s="195">
        <v>1409.0</v>
      </c>
      <c r="B1409" s="196" t="s">
        <v>2368</v>
      </c>
      <c r="C1409" s="197" t="s">
        <v>6377</v>
      </c>
      <c r="D1409" s="198" t="s">
        <v>6378</v>
      </c>
      <c r="E1409" s="196" t="s">
        <v>6379</v>
      </c>
      <c r="F1409" s="196"/>
      <c r="G1409" s="199">
        <v>1750.0</v>
      </c>
      <c r="H1409" s="200"/>
      <c r="I1409" s="200"/>
      <c r="J1409" s="6">
        <f t="shared" si="2"/>
        <v>0</v>
      </c>
      <c r="K1409" s="6">
        <f t="shared" si="3"/>
        <v>0</v>
      </c>
      <c r="L1409" s="6" t="str">
        <f t="array" ref="L1409">XLOOKUP(E1409,INV!A:A,INV!K:K)</f>
        <v>#N/A</v>
      </c>
      <c r="M1409" s="127" t="str">
        <f t="shared" si="4"/>
        <v>#N/A</v>
      </c>
    </row>
    <row r="1410">
      <c r="A1410" s="195">
        <v>1410.0</v>
      </c>
      <c r="B1410" s="196" t="s">
        <v>2368</v>
      </c>
      <c r="C1410" s="197" t="s">
        <v>6380</v>
      </c>
      <c r="D1410" s="198" t="s">
        <v>6381</v>
      </c>
      <c r="E1410" s="196" t="s">
        <v>6382</v>
      </c>
      <c r="F1410" s="196"/>
      <c r="G1410" s="199">
        <v>280.0</v>
      </c>
      <c r="H1410" s="200"/>
      <c r="I1410" s="200"/>
      <c r="J1410" s="6">
        <f t="shared" si="2"/>
        <v>0</v>
      </c>
      <c r="K1410" s="6">
        <f t="shared" si="3"/>
        <v>0</v>
      </c>
      <c r="L1410" s="6" t="str">
        <f t="array" ref="L1410">XLOOKUP(E1410,INV!A:A,INV!K:K)</f>
        <v>#N/A</v>
      </c>
      <c r="M1410" s="127" t="str">
        <f t="shared" si="4"/>
        <v>#N/A</v>
      </c>
    </row>
    <row r="1411">
      <c r="A1411" s="195">
        <v>1411.0</v>
      </c>
      <c r="B1411" s="196" t="s">
        <v>2368</v>
      </c>
      <c r="C1411" s="197" t="s">
        <v>6383</v>
      </c>
      <c r="D1411" s="198" t="s">
        <v>6384</v>
      </c>
      <c r="E1411" s="196" t="s">
        <v>6385</v>
      </c>
      <c r="F1411" s="196"/>
      <c r="G1411" s="199">
        <v>1750.0</v>
      </c>
      <c r="H1411" s="200"/>
      <c r="I1411" s="200"/>
      <c r="J1411" s="6">
        <f t="shared" si="2"/>
        <v>0</v>
      </c>
      <c r="K1411" s="6">
        <f t="shared" si="3"/>
        <v>0</v>
      </c>
      <c r="L1411" s="6" t="str">
        <f t="array" ref="L1411">XLOOKUP(E1411,INV!A:A,INV!K:K)</f>
        <v>#N/A</v>
      </c>
      <c r="M1411" s="127" t="str">
        <f t="shared" si="4"/>
        <v>#N/A</v>
      </c>
    </row>
    <row r="1412">
      <c r="A1412" s="195">
        <v>1412.0</v>
      </c>
      <c r="B1412" s="196" t="s">
        <v>2368</v>
      </c>
      <c r="C1412" s="197" t="s">
        <v>6386</v>
      </c>
      <c r="D1412" s="198" t="s">
        <v>6387</v>
      </c>
      <c r="E1412" s="196" t="s">
        <v>6388</v>
      </c>
      <c r="F1412" s="196"/>
      <c r="G1412" s="199">
        <v>280.0</v>
      </c>
      <c r="H1412" s="200"/>
      <c r="I1412" s="200"/>
      <c r="J1412" s="6">
        <f t="shared" si="2"/>
        <v>0</v>
      </c>
      <c r="K1412" s="6">
        <f t="shared" si="3"/>
        <v>0</v>
      </c>
      <c r="L1412" s="6" t="str">
        <f t="array" ref="L1412">XLOOKUP(E1412,INV!A:A,INV!K:K)</f>
        <v>#N/A</v>
      </c>
      <c r="M1412" s="127" t="str">
        <f t="shared" si="4"/>
        <v>#N/A</v>
      </c>
    </row>
    <row r="1413">
      <c r="A1413" s="195">
        <v>1413.0</v>
      </c>
      <c r="B1413" s="196" t="s">
        <v>2368</v>
      </c>
      <c r="C1413" s="197" t="s">
        <v>6389</v>
      </c>
      <c r="D1413" s="198" t="s">
        <v>6390</v>
      </c>
      <c r="E1413" s="196" t="s">
        <v>6391</v>
      </c>
      <c r="F1413" s="110"/>
      <c r="G1413" s="199">
        <v>590.0</v>
      </c>
      <c r="H1413" s="200"/>
      <c r="I1413" s="200"/>
      <c r="J1413" s="6">
        <f t="shared" si="2"/>
        <v>0</v>
      </c>
      <c r="K1413" s="6">
        <f t="shared" si="3"/>
        <v>0</v>
      </c>
      <c r="L1413" s="6" t="str">
        <f t="array" ref="L1413">XLOOKUP(E1413,INV!A:A,INV!K:K)</f>
        <v>#N/A</v>
      </c>
      <c r="M1413" s="127" t="str">
        <f t="shared" si="4"/>
        <v>#N/A</v>
      </c>
    </row>
    <row r="1414">
      <c r="A1414" s="195">
        <v>1414.0</v>
      </c>
      <c r="B1414" s="196" t="s">
        <v>2368</v>
      </c>
      <c r="C1414" s="197" t="s">
        <v>6392</v>
      </c>
      <c r="D1414" s="198" t="s">
        <v>6393</v>
      </c>
      <c r="E1414" s="196" t="s">
        <v>6394</v>
      </c>
      <c r="F1414" s="196"/>
      <c r="G1414" s="199">
        <v>280.0</v>
      </c>
      <c r="H1414" s="200"/>
      <c r="I1414" s="200"/>
      <c r="J1414" s="6">
        <f t="shared" si="2"/>
        <v>0</v>
      </c>
      <c r="K1414" s="6">
        <f t="shared" si="3"/>
        <v>0</v>
      </c>
      <c r="L1414" s="6" t="str">
        <f t="array" ref="L1414">XLOOKUP(E1414,INV!A:A,INV!K:K)</f>
        <v>#N/A</v>
      </c>
      <c r="M1414" s="127" t="str">
        <f t="shared" si="4"/>
        <v>#N/A</v>
      </c>
    </row>
    <row r="1415">
      <c r="A1415" s="195">
        <v>1415.0</v>
      </c>
      <c r="B1415" s="196" t="s">
        <v>2368</v>
      </c>
      <c r="C1415" s="197" t="s">
        <v>6395</v>
      </c>
      <c r="D1415" s="198" t="s">
        <v>6396</v>
      </c>
      <c r="E1415" s="196" t="s">
        <v>6397</v>
      </c>
      <c r="F1415" s="196"/>
      <c r="G1415" s="199">
        <v>590.0</v>
      </c>
      <c r="H1415" s="200"/>
      <c r="I1415" s="200"/>
      <c r="J1415" s="6">
        <f t="shared" si="2"/>
        <v>0</v>
      </c>
      <c r="K1415" s="6">
        <f t="shared" si="3"/>
        <v>0</v>
      </c>
      <c r="L1415" s="6" t="str">
        <f t="array" ref="L1415">XLOOKUP(E1415,INV!A:A,INV!K:K)</f>
        <v>#N/A</v>
      </c>
      <c r="M1415" s="127" t="str">
        <f t="shared" si="4"/>
        <v>#N/A</v>
      </c>
    </row>
    <row r="1416">
      <c r="A1416" s="195">
        <v>1416.0</v>
      </c>
      <c r="B1416" s="196" t="s">
        <v>2368</v>
      </c>
      <c r="C1416" s="197" t="s">
        <v>6398</v>
      </c>
      <c r="D1416" s="198" t="s">
        <v>6399</v>
      </c>
      <c r="E1416" s="196" t="s">
        <v>6400</v>
      </c>
      <c r="F1416" s="110"/>
      <c r="G1416" s="199">
        <v>1750.0</v>
      </c>
      <c r="H1416" s="200"/>
      <c r="I1416" s="200"/>
      <c r="J1416" s="6">
        <f t="shared" si="2"/>
        <v>0</v>
      </c>
      <c r="K1416" s="6">
        <f t="shared" si="3"/>
        <v>0</v>
      </c>
      <c r="L1416" s="6" t="str">
        <f t="array" ref="L1416">XLOOKUP(E1416,INV!A:A,INV!K:K)</f>
        <v>#N/A</v>
      </c>
      <c r="M1416" s="127" t="str">
        <f t="shared" si="4"/>
        <v>#N/A</v>
      </c>
    </row>
    <row r="1417">
      <c r="A1417" s="195">
        <v>1417.0</v>
      </c>
      <c r="B1417" s="196" t="s">
        <v>2368</v>
      </c>
      <c r="C1417" s="197" t="s">
        <v>6401</v>
      </c>
      <c r="D1417" s="198" t="s">
        <v>6402</v>
      </c>
      <c r="E1417" s="196" t="s">
        <v>6403</v>
      </c>
      <c r="F1417" s="196"/>
      <c r="G1417" s="199">
        <v>590.0</v>
      </c>
      <c r="H1417" s="200"/>
      <c r="I1417" s="200"/>
      <c r="J1417" s="6">
        <f t="shared" si="2"/>
        <v>0</v>
      </c>
      <c r="K1417" s="6">
        <f t="shared" si="3"/>
        <v>0</v>
      </c>
      <c r="L1417" s="6" t="str">
        <f t="array" ref="L1417">XLOOKUP(E1417,INV!A:A,INV!K:K)</f>
        <v>#N/A</v>
      </c>
      <c r="M1417" s="127" t="str">
        <f t="shared" si="4"/>
        <v>#N/A</v>
      </c>
    </row>
    <row r="1418">
      <c r="A1418" s="195">
        <v>1418.0</v>
      </c>
      <c r="B1418" s="196" t="s">
        <v>2368</v>
      </c>
      <c r="C1418" s="197" t="s">
        <v>6404</v>
      </c>
      <c r="D1418" s="198" t="s">
        <v>6405</v>
      </c>
      <c r="E1418" s="196" t="s">
        <v>6406</v>
      </c>
      <c r="F1418" s="196"/>
      <c r="G1418" s="199">
        <v>280.0</v>
      </c>
      <c r="H1418" s="200"/>
      <c r="I1418" s="200"/>
      <c r="J1418" s="6">
        <f t="shared" si="2"/>
        <v>0</v>
      </c>
      <c r="K1418" s="6">
        <f t="shared" si="3"/>
        <v>0</v>
      </c>
      <c r="L1418" s="6" t="str">
        <f t="array" ref="L1418">XLOOKUP(E1418,INV!A:A,INV!K:K)</f>
        <v>#N/A</v>
      </c>
      <c r="M1418" s="127" t="str">
        <f t="shared" si="4"/>
        <v>#N/A</v>
      </c>
    </row>
    <row r="1419">
      <c r="A1419" s="195">
        <v>1419.0</v>
      </c>
      <c r="B1419" s="196" t="s">
        <v>2368</v>
      </c>
      <c r="C1419" s="197" t="s">
        <v>6407</v>
      </c>
      <c r="D1419" s="198" t="s">
        <v>6408</v>
      </c>
      <c r="E1419" s="196" t="s">
        <v>6409</v>
      </c>
      <c r="F1419" s="196"/>
      <c r="G1419" s="199">
        <v>1750.0</v>
      </c>
      <c r="H1419" s="200"/>
      <c r="I1419" s="200"/>
      <c r="J1419" s="6">
        <f t="shared" si="2"/>
        <v>0</v>
      </c>
      <c r="K1419" s="6">
        <f t="shared" si="3"/>
        <v>0</v>
      </c>
      <c r="L1419" s="6" t="str">
        <f t="array" ref="L1419">XLOOKUP(E1419,INV!A:A,INV!K:K)</f>
        <v>#N/A</v>
      </c>
      <c r="M1419" s="127" t="str">
        <f t="shared" si="4"/>
        <v>#N/A</v>
      </c>
    </row>
    <row r="1420">
      <c r="A1420" s="195">
        <v>1420.0</v>
      </c>
      <c r="B1420" s="196" t="s">
        <v>2368</v>
      </c>
      <c r="C1420" s="197" t="s">
        <v>6410</v>
      </c>
      <c r="D1420" s="198" t="s">
        <v>6411</v>
      </c>
      <c r="E1420" s="196" t="s">
        <v>6412</v>
      </c>
      <c r="F1420" s="196"/>
      <c r="G1420" s="199">
        <v>590.0</v>
      </c>
      <c r="H1420" s="200"/>
      <c r="I1420" s="200"/>
      <c r="J1420" s="6">
        <f t="shared" si="2"/>
        <v>0</v>
      </c>
      <c r="K1420" s="6">
        <f t="shared" si="3"/>
        <v>0</v>
      </c>
      <c r="L1420" s="6" t="str">
        <f t="array" ref="L1420">XLOOKUP(E1420,INV!A:A,INV!K:K)</f>
        <v>#N/A</v>
      </c>
      <c r="M1420" s="127" t="str">
        <f t="shared" si="4"/>
        <v>#N/A</v>
      </c>
    </row>
    <row r="1421">
      <c r="A1421" s="195">
        <v>1421.0</v>
      </c>
      <c r="B1421" s="196" t="s">
        <v>2368</v>
      </c>
      <c r="C1421" s="197" t="s">
        <v>6413</v>
      </c>
      <c r="D1421" s="198" t="s">
        <v>6414</v>
      </c>
      <c r="E1421" s="196" t="s">
        <v>6415</v>
      </c>
      <c r="F1421" s="196"/>
      <c r="G1421" s="199">
        <v>1750.0</v>
      </c>
      <c r="H1421" s="200"/>
      <c r="I1421" s="200"/>
      <c r="J1421" s="6">
        <f t="shared" si="2"/>
        <v>0</v>
      </c>
      <c r="K1421" s="6">
        <f t="shared" si="3"/>
        <v>0</v>
      </c>
      <c r="L1421" s="6" t="str">
        <f t="array" ref="L1421">XLOOKUP(E1421,INV!A:A,INV!K:K)</f>
        <v>#N/A</v>
      </c>
      <c r="M1421" s="127" t="str">
        <f t="shared" si="4"/>
        <v>#N/A</v>
      </c>
    </row>
    <row r="1422">
      <c r="A1422" s="195">
        <v>1422.0</v>
      </c>
      <c r="B1422" s="196" t="s">
        <v>2368</v>
      </c>
      <c r="C1422" s="197" t="s">
        <v>6416</v>
      </c>
      <c r="D1422" s="198" t="s">
        <v>6417</v>
      </c>
      <c r="E1422" s="196" t="s">
        <v>6418</v>
      </c>
      <c r="F1422" s="110"/>
      <c r="G1422" s="199">
        <v>280.0</v>
      </c>
      <c r="H1422" s="200"/>
      <c r="I1422" s="200"/>
      <c r="J1422" s="6">
        <f t="shared" si="2"/>
        <v>0</v>
      </c>
      <c r="K1422" s="6">
        <f t="shared" si="3"/>
        <v>0</v>
      </c>
      <c r="L1422" s="6" t="str">
        <f t="array" ref="L1422">XLOOKUP(E1422,INV!A:A,INV!K:K)</f>
        <v>#N/A</v>
      </c>
      <c r="M1422" s="127" t="str">
        <f t="shared" si="4"/>
        <v>#N/A</v>
      </c>
    </row>
    <row r="1423">
      <c r="A1423" s="195">
        <v>1423.0</v>
      </c>
      <c r="B1423" s="196" t="s">
        <v>2368</v>
      </c>
      <c r="C1423" s="197" t="s">
        <v>6419</v>
      </c>
      <c r="D1423" s="198" t="s">
        <v>612</v>
      </c>
      <c r="E1423" s="196" t="s">
        <v>613</v>
      </c>
      <c r="F1423" s="110" t="s">
        <v>6420</v>
      </c>
      <c r="G1423" s="199">
        <v>1750.0</v>
      </c>
      <c r="H1423" s="200"/>
      <c r="I1423" s="200"/>
      <c r="J1423" s="6">
        <f t="shared" si="2"/>
        <v>0</v>
      </c>
      <c r="K1423" s="6">
        <f t="shared" si="3"/>
        <v>0</v>
      </c>
      <c r="L1423" s="6">
        <f t="array" ref="L1423">XLOOKUP(E1423,INV!A:A,INV!K:K)</f>
        <v>0.05</v>
      </c>
      <c r="M1423" s="127">
        <f t="shared" si="4"/>
        <v>1</v>
      </c>
    </row>
    <row r="1424">
      <c r="A1424" s="195">
        <v>1424.0</v>
      </c>
      <c r="B1424" s="196" t="s">
        <v>2368</v>
      </c>
      <c r="C1424" s="197" t="s">
        <v>6421</v>
      </c>
      <c r="D1424" s="198" t="s">
        <v>6422</v>
      </c>
      <c r="E1424" s="196" t="s">
        <v>6423</v>
      </c>
      <c r="F1424" s="110"/>
      <c r="G1424" s="199">
        <v>280.0</v>
      </c>
      <c r="H1424" s="200"/>
      <c r="I1424" s="200"/>
      <c r="J1424" s="6">
        <f t="shared" si="2"/>
        <v>0</v>
      </c>
      <c r="K1424" s="6">
        <f t="shared" si="3"/>
        <v>0</v>
      </c>
      <c r="L1424" s="6" t="str">
        <f t="array" ref="L1424">XLOOKUP(E1424,INV!A:A,INV!K:K)</f>
        <v>#N/A</v>
      </c>
      <c r="M1424" s="127" t="str">
        <f t="shared" si="4"/>
        <v>#N/A</v>
      </c>
    </row>
    <row r="1425">
      <c r="A1425" s="195">
        <v>1425.0</v>
      </c>
      <c r="B1425" s="196" t="s">
        <v>2368</v>
      </c>
      <c r="C1425" s="197" t="s">
        <v>6424</v>
      </c>
      <c r="D1425" s="198" t="s">
        <v>6425</v>
      </c>
      <c r="E1425" s="196" t="s">
        <v>6426</v>
      </c>
      <c r="F1425" s="110"/>
      <c r="G1425" s="199">
        <v>1750.0</v>
      </c>
      <c r="H1425" s="200"/>
      <c r="I1425" s="200"/>
      <c r="J1425" s="6">
        <f t="shared" si="2"/>
        <v>0</v>
      </c>
      <c r="K1425" s="6">
        <f t="shared" si="3"/>
        <v>0</v>
      </c>
      <c r="L1425" s="6" t="str">
        <f t="array" ref="L1425">XLOOKUP(E1425,INV!A:A,INV!K:K)</f>
        <v>#N/A</v>
      </c>
      <c r="M1425" s="127" t="str">
        <f t="shared" si="4"/>
        <v>#N/A</v>
      </c>
    </row>
    <row r="1426">
      <c r="A1426" s="195">
        <v>1426.0</v>
      </c>
      <c r="B1426" s="196" t="s">
        <v>2368</v>
      </c>
      <c r="C1426" s="197" t="s">
        <v>6427</v>
      </c>
      <c r="D1426" s="198" t="s">
        <v>6428</v>
      </c>
      <c r="E1426" s="196" t="s">
        <v>6429</v>
      </c>
      <c r="F1426" s="110"/>
      <c r="G1426" s="199">
        <v>280.0</v>
      </c>
      <c r="H1426" s="200"/>
      <c r="I1426" s="200"/>
      <c r="J1426" s="6">
        <f t="shared" si="2"/>
        <v>0</v>
      </c>
      <c r="K1426" s="6">
        <f t="shared" si="3"/>
        <v>0</v>
      </c>
      <c r="L1426" s="6" t="str">
        <f t="array" ref="L1426">XLOOKUP(E1426,INV!A:A,INV!K:K)</f>
        <v>#N/A</v>
      </c>
      <c r="M1426" s="127" t="str">
        <f t="shared" si="4"/>
        <v>#N/A</v>
      </c>
    </row>
    <row r="1427">
      <c r="A1427" s="195">
        <v>1427.0</v>
      </c>
      <c r="B1427" s="196" t="s">
        <v>2368</v>
      </c>
      <c r="C1427" s="197" t="s">
        <v>6430</v>
      </c>
      <c r="D1427" s="198" t="s">
        <v>6431</v>
      </c>
      <c r="E1427" s="196" t="s">
        <v>6432</v>
      </c>
      <c r="F1427" s="110"/>
      <c r="G1427" s="199">
        <v>280.0</v>
      </c>
      <c r="H1427" s="200"/>
      <c r="I1427" s="200"/>
      <c r="J1427" s="6">
        <f t="shared" si="2"/>
        <v>0</v>
      </c>
      <c r="K1427" s="6">
        <f t="shared" si="3"/>
        <v>0</v>
      </c>
      <c r="L1427" s="6" t="str">
        <f t="array" ref="L1427">XLOOKUP(E1427,INV!A:A,INV!K:K)</f>
        <v>#N/A</v>
      </c>
      <c r="M1427" s="127" t="str">
        <f t="shared" si="4"/>
        <v>#N/A</v>
      </c>
    </row>
    <row r="1428">
      <c r="A1428" s="195">
        <v>1428.0</v>
      </c>
      <c r="B1428" s="196" t="s">
        <v>2368</v>
      </c>
      <c r="C1428" s="197" t="s">
        <v>6433</v>
      </c>
      <c r="D1428" s="198" t="s">
        <v>6434</v>
      </c>
      <c r="E1428" s="196" t="s">
        <v>6435</v>
      </c>
      <c r="F1428" s="110"/>
      <c r="G1428" s="199">
        <v>280.0</v>
      </c>
      <c r="H1428" s="200"/>
      <c r="I1428" s="200"/>
      <c r="J1428" s="6">
        <f t="shared" si="2"/>
        <v>0</v>
      </c>
      <c r="K1428" s="6">
        <f t="shared" si="3"/>
        <v>0</v>
      </c>
      <c r="L1428" s="6" t="str">
        <f t="array" ref="L1428">XLOOKUP(E1428,INV!A:A,INV!K:K)</f>
        <v>#N/A</v>
      </c>
      <c r="M1428" s="127" t="str">
        <f t="shared" si="4"/>
        <v>#N/A</v>
      </c>
    </row>
    <row r="1429">
      <c r="A1429" s="195">
        <v>1429.0</v>
      </c>
      <c r="B1429" s="196" t="s">
        <v>2368</v>
      </c>
      <c r="C1429" s="197" t="s">
        <v>6436</v>
      </c>
      <c r="D1429" s="198" t="s">
        <v>6437</v>
      </c>
      <c r="E1429" s="196" t="s">
        <v>6438</v>
      </c>
      <c r="F1429" s="110"/>
      <c r="G1429" s="199">
        <v>590.0</v>
      </c>
      <c r="H1429" s="200"/>
      <c r="I1429" s="200"/>
      <c r="J1429" s="6">
        <f t="shared" si="2"/>
        <v>0</v>
      </c>
      <c r="K1429" s="6">
        <f t="shared" si="3"/>
        <v>0</v>
      </c>
      <c r="L1429" s="6" t="str">
        <f t="array" ref="L1429">XLOOKUP(E1429,INV!A:A,INV!K:K)</f>
        <v>#N/A</v>
      </c>
      <c r="M1429" s="127" t="str">
        <f t="shared" si="4"/>
        <v>#N/A</v>
      </c>
    </row>
    <row r="1430">
      <c r="A1430" s="195">
        <v>1430.0</v>
      </c>
      <c r="B1430" s="196" t="s">
        <v>2368</v>
      </c>
      <c r="C1430" s="197" t="s">
        <v>6439</v>
      </c>
      <c r="D1430" s="198" t="s">
        <v>6440</v>
      </c>
      <c r="E1430" s="196" t="s">
        <v>6441</v>
      </c>
      <c r="F1430" s="110"/>
      <c r="G1430" s="199">
        <v>1750.0</v>
      </c>
      <c r="H1430" s="200"/>
      <c r="I1430" s="200"/>
      <c r="J1430" s="6">
        <f t="shared" si="2"/>
        <v>0</v>
      </c>
      <c r="K1430" s="6">
        <f t="shared" si="3"/>
        <v>0</v>
      </c>
      <c r="L1430" s="6" t="str">
        <f t="array" ref="L1430">XLOOKUP(E1430,INV!A:A,INV!K:K)</f>
        <v>#N/A</v>
      </c>
      <c r="M1430" s="127" t="str">
        <f t="shared" si="4"/>
        <v>#N/A</v>
      </c>
    </row>
    <row r="1431">
      <c r="A1431" s="195">
        <v>1431.0</v>
      </c>
      <c r="B1431" s="196" t="s">
        <v>2368</v>
      </c>
      <c r="C1431" s="197" t="s">
        <v>6442</v>
      </c>
      <c r="D1431" s="198" t="s">
        <v>6443</v>
      </c>
      <c r="E1431" s="196" t="s">
        <v>6444</v>
      </c>
      <c r="F1431" s="110"/>
      <c r="G1431" s="199">
        <v>280.0</v>
      </c>
      <c r="H1431" s="200"/>
      <c r="I1431" s="200"/>
      <c r="J1431" s="6">
        <f t="shared" si="2"/>
        <v>0</v>
      </c>
      <c r="K1431" s="6">
        <f t="shared" si="3"/>
        <v>0</v>
      </c>
      <c r="L1431" s="6" t="str">
        <f t="array" ref="L1431">XLOOKUP(E1431,INV!A:A,INV!K:K)</f>
        <v>#N/A</v>
      </c>
      <c r="M1431" s="127" t="str">
        <f t="shared" si="4"/>
        <v>#N/A</v>
      </c>
    </row>
    <row r="1432">
      <c r="A1432" s="195">
        <v>1432.0</v>
      </c>
      <c r="B1432" s="196" t="s">
        <v>2368</v>
      </c>
      <c r="C1432" s="197" t="s">
        <v>6445</v>
      </c>
      <c r="D1432" s="198" t="s">
        <v>6446</v>
      </c>
      <c r="E1432" s="196" t="s">
        <v>6447</v>
      </c>
      <c r="F1432" s="110"/>
      <c r="G1432" s="199">
        <v>150.0</v>
      </c>
      <c r="H1432" s="200"/>
      <c r="I1432" s="200"/>
      <c r="J1432" s="6">
        <f t="shared" si="2"/>
        <v>0</v>
      </c>
      <c r="K1432" s="6">
        <f t="shared" si="3"/>
        <v>0</v>
      </c>
      <c r="L1432" s="6" t="str">
        <f t="array" ref="L1432">XLOOKUP(E1432,INV!A:A,INV!K:K)</f>
        <v>#N/A</v>
      </c>
      <c r="M1432" s="127" t="str">
        <f t="shared" si="4"/>
        <v>#N/A</v>
      </c>
    </row>
    <row r="1433">
      <c r="A1433" s="195">
        <v>1433.0</v>
      </c>
      <c r="B1433" s="196" t="s">
        <v>2368</v>
      </c>
      <c r="C1433" s="197" t="s">
        <v>6448</v>
      </c>
      <c r="D1433" s="198" t="s">
        <v>6449</v>
      </c>
      <c r="E1433" s="196" t="s">
        <v>6450</v>
      </c>
      <c r="F1433" s="110"/>
      <c r="G1433" s="199">
        <v>280.0</v>
      </c>
      <c r="H1433" s="200"/>
      <c r="I1433" s="200"/>
      <c r="J1433" s="6">
        <f t="shared" si="2"/>
        <v>0</v>
      </c>
      <c r="K1433" s="6">
        <f t="shared" si="3"/>
        <v>0</v>
      </c>
      <c r="L1433" s="6" t="str">
        <f t="array" ref="L1433">XLOOKUP(E1433,INV!A:A,INV!K:K)</f>
        <v>#N/A</v>
      </c>
      <c r="M1433" s="127" t="str">
        <f t="shared" si="4"/>
        <v>#N/A</v>
      </c>
    </row>
    <row r="1434">
      <c r="A1434" s="195">
        <v>1434.0</v>
      </c>
      <c r="B1434" s="196" t="s">
        <v>2368</v>
      </c>
      <c r="C1434" s="197" t="s">
        <v>6451</v>
      </c>
      <c r="D1434" s="198" t="s">
        <v>6452</v>
      </c>
      <c r="E1434" s="196" t="s">
        <v>6453</v>
      </c>
      <c r="F1434" s="110"/>
      <c r="G1434" s="199">
        <v>150.0</v>
      </c>
      <c r="H1434" s="200"/>
      <c r="I1434" s="200"/>
      <c r="J1434" s="6">
        <f t="shared" si="2"/>
        <v>0</v>
      </c>
      <c r="K1434" s="6">
        <f t="shared" si="3"/>
        <v>0</v>
      </c>
      <c r="L1434" s="6" t="str">
        <f t="array" ref="L1434">XLOOKUP(E1434,INV!A:A,INV!K:K)</f>
        <v>#N/A</v>
      </c>
      <c r="M1434" s="127" t="str">
        <f t="shared" si="4"/>
        <v>#N/A</v>
      </c>
    </row>
    <row r="1435">
      <c r="A1435" s="195">
        <v>1435.0</v>
      </c>
      <c r="B1435" s="196" t="s">
        <v>2368</v>
      </c>
      <c r="C1435" s="197" t="s">
        <v>6454</v>
      </c>
      <c r="D1435" s="198" t="s">
        <v>6455</v>
      </c>
      <c r="E1435" s="196" t="s">
        <v>6456</v>
      </c>
      <c r="F1435" s="110"/>
      <c r="G1435" s="199">
        <v>280.0</v>
      </c>
      <c r="H1435" s="200"/>
      <c r="I1435" s="200"/>
      <c r="J1435" s="6">
        <f t="shared" si="2"/>
        <v>0</v>
      </c>
      <c r="K1435" s="6">
        <f t="shared" si="3"/>
        <v>0</v>
      </c>
      <c r="L1435" s="6" t="str">
        <f t="array" ref="L1435">XLOOKUP(E1435,INV!A:A,INV!K:K)</f>
        <v>#N/A</v>
      </c>
      <c r="M1435" s="127" t="str">
        <f t="shared" si="4"/>
        <v>#N/A</v>
      </c>
    </row>
    <row r="1436">
      <c r="A1436" s="195">
        <v>1436.0</v>
      </c>
      <c r="B1436" s="196" t="s">
        <v>2470</v>
      </c>
      <c r="C1436" s="197" t="s">
        <v>6457</v>
      </c>
      <c r="D1436" s="198" t="s">
        <v>6458</v>
      </c>
      <c r="E1436" s="196" t="s">
        <v>6459</v>
      </c>
      <c r="F1436" s="110"/>
      <c r="G1436" s="199">
        <v>990.0</v>
      </c>
      <c r="H1436" s="200"/>
      <c r="I1436" s="200"/>
      <c r="J1436" s="6">
        <f t="shared" si="2"/>
        <v>0</v>
      </c>
      <c r="K1436" s="6">
        <f t="shared" si="3"/>
        <v>0</v>
      </c>
      <c r="L1436" s="6" t="str">
        <f t="array" ref="L1436">XLOOKUP(E1436,INV!A:A,INV!K:K)</f>
        <v>#N/A</v>
      </c>
      <c r="M1436" s="127" t="str">
        <f t="shared" si="4"/>
        <v>#N/A</v>
      </c>
    </row>
    <row r="1437">
      <c r="A1437" s="195">
        <v>1437.0</v>
      </c>
      <c r="B1437" s="196" t="s">
        <v>2368</v>
      </c>
      <c r="C1437" s="197" t="s">
        <v>6460</v>
      </c>
      <c r="D1437" s="198" t="s">
        <v>6461</v>
      </c>
      <c r="E1437" s="196" t="s">
        <v>6462</v>
      </c>
      <c r="F1437" s="110"/>
      <c r="G1437" s="199">
        <v>280.0</v>
      </c>
      <c r="H1437" s="200"/>
      <c r="I1437" s="200"/>
      <c r="J1437" s="6">
        <f t="shared" si="2"/>
        <v>0</v>
      </c>
      <c r="K1437" s="6">
        <f t="shared" si="3"/>
        <v>0</v>
      </c>
      <c r="L1437" s="6" t="str">
        <f t="array" ref="L1437">XLOOKUP(E1437,INV!A:A,INV!K:K)</f>
        <v>#N/A</v>
      </c>
      <c r="M1437" s="127" t="str">
        <f t="shared" si="4"/>
        <v>#N/A</v>
      </c>
    </row>
    <row r="1438">
      <c r="A1438" s="195">
        <v>1438.0</v>
      </c>
      <c r="B1438" s="196" t="s">
        <v>2470</v>
      </c>
      <c r="C1438" s="197" t="s">
        <v>6463</v>
      </c>
      <c r="D1438" s="198" t="s">
        <v>6458</v>
      </c>
      <c r="E1438" s="196" t="s">
        <v>6464</v>
      </c>
      <c r="F1438" s="110"/>
      <c r="G1438" s="199">
        <v>990.0</v>
      </c>
      <c r="H1438" s="200"/>
      <c r="I1438" s="200"/>
      <c r="J1438" s="6">
        <f t="shared" si="2"/>
        <v>0</v>
      </c>
      <c r="K1438" s="6">
        <f t="shared" si="3"/>
        <v>0</v>
      </c>
      <c r="L1438" s="6" t="str">
        <f t="array" ref="L1438">XLOOKUP(E1438,INV!A:A,INV!K:K)</f>
        <v>#N/A</v>
      </c>
      <c r="M1438" s="127" t="str">
        <f t="shared" si="4"/>
        <v>#N/A</v>
      </c>
    </row>
    <row r="1439">
      <c r="A1439" s="195">
        <v>1439.0</v>
      </c>
      <c r="B1439" s="196" t="s">
        <v>2368</v>
      </c>
      <c r="C1439" s="197" t="s">
        <v>6465</v>
      </c>
      <c r="D1439" s="198" t="s">
        <v>6466</v>
      </c>
      <c r="E1439" s="196" t="s">
        <v>6467</v>
      </c>
      <c r="F1439" s="110" t="s">
        <v>6468</v>
      </c>
      <c r="G1439" s="199">
        <v>1750.0</v>
      </c>
      <c r="H1439" s="200"/>
      <c r="I1439" s="200"/>
      <c r="J1439" s="6">
        <f t="shared" si="2"/>
        <v>0</v>
      </c>
      <c r="K1439" s="6">
        <f t="shared" si="3"/>
        <v>0</v>
      </c>
      <c r="L1439" s="6">
        <f t="array" ref="L1439">XLOOKUP(E1439,INV!A:A,INV!K:K)</f>
        <v>25</v>
      </c>
      <c r="M1439" s="127">
        <f t="shared" si="4"/>
        <v>1</v>
      </c>
    </row>
    <row r="1440">
      <c r="A1440" s="195">
        <v>1440.0</v>
      </c>
      <c r="B1440" s="196" t="s">
        <v>2368</v>
      </c>
      <c r="C1440" s="197" t="s">
        <v>6469</v>
      </c>
      <c r="D1440" s="198" t="s">
        <v>6470</v>
      </c>
      <c r="E1440" s="196" t="s">
        <v>6471</v>
      </c>
      <c r="F1440" s="110" t="s">
        <v>6472</v>
      </c>
      <c r="G1440" s="199">
        <v>850.0</v>
      </c>
      <c r="H1440" s="200"/>
      <c r="I1440" s="200"/>
      <c r="J1440" s="6">
        <f t="shared" si="2"/>
        <v>0</v>
      </c>
      <c r="K1440" s="6">
        <f t="shared" si="3"/>
        <v>0</v>
      </c>
      <c r="L1440" s="6">
        <f t="array" ref="L1440">XLOOKUP(E1440,INV!A:A,INV!K:K)</f>
        <v>25</v>
      </c>
      <c r="M1440" s="127">
        <f t="shared" si="4"/>
        <v>1</v>
      </c>
    </row>
    <row r="1441">
      <c r="A1441" s="195">
        <v>1441.0</v>
      </c>
      <c r="B1441" s="196" t="s">
        <v>2368</v>
      </c>
      <c r="C1441" s="197" t="s">
        <v>6473</v>
      </c>
      <c r="D1441" s="198" t="s">
        <v>6474</v>
      </c>
      <c r="E1441" s="196" t="s">
        <v>6475</v>
      </c>
      <c r="F1441" s="110"/>
      <c r="G1441" s="199">
        <v>1500.0</v>
      </c>
      <c r="H1441" s="200"/>
      <c r="I1441" s="200"/>
      <c r="J1441" s="6">
        <f t="shared" si="2"/>
        <v>0</v>
      </c>
      <c r="K1441" s="6">
        <f t="shared" si="3"/>
        <v>0</v>
      </c>
      <c r="L1441" s="6" t="str">
        <f t="array" ref="L1441">XLOOKUP(E1441,INV!A:A,INV!K:K)</f>
        <v>#N/A</v>
      </c>
      <c r="M1441" s="127" t="str">
        <f t="shared" si="4"/>
        <v>#N/A</v>
      </c>
    </row>
    <row r="1442">
      <c r="A1442" s="195">
        <v>1442.0</v>
      </c>
      <c r="B1442" s="196" t="s">
        <v>2368</v>
      </c>
      <c r="C1442" s="197" t="s">
        <v>6476</v>
      </c>
      <c r="D1442" s="198" t="s">
        <v>6477</v>
      </c>
      <c r="E1442" s="196" t="s">
        <v>6478</v>
      </c>
      <c r="F1442" s="110"/>
      <c r="G1442" s="199">
        <v>6150.0</v>
      </c>
      <c r="H1442" s="200"/>
      <c r="I1442" s="200"/>
      <c r="J1442" s="6">
        <f t="shared" si="2"/>
        <v>0</v>
      </c>
      <c r="K1442" s="6">
        <f t="shared" si="3"/>
        <v>0</v>
      </c>
      <c r="L1442" s="6" t="str">
        <f t="array" ref="L1442">XLOOKUP(E1442,INV!A:A,INV!K:K)</f>
        <v>#N/A</v>
      </c>
      <c r="M1442" s="127" t="str">
        <f t="shared" si="4"/>
        <v>#N/A</v>
      </c>
    </row>
    <row r="1443">
      <c r="A1443" s="195">
        <v>1443.0</v>
      </c>
      <c r="B1443" s="196" t="s">
        <v>5320</v>
      </c>
      <c r="C1443" s="197" t="s">
        <v>671</v>
      </c>
      <c r="D1443" s="198" t="s">
        <v>6479</v>
      </c>
      <c r="E1443" s="196" t="s">
        <v>671</v>
      </c>
      <c r="F1443" s="110" t="s">
        <v>6480</v>
      </c>
      <c r="G1443" s="199">
        <v>3200.0</v>
      </c>
      <c r="H1443" s="200"/>
      <c r="I1443" s="200"/>
      <c r="J1443" s="6">
        <f t="shared" si="2"/>
        <v>0</v>
      </c>
      <c r="K1443" s="6">
        <f t="shared" si="3"/>
        <v>0</v>
      </c>
      <c r="L1443" s="6">
        <f t="array" ref="L1443">XLOOKUP(E1443,INV!A:A,INV!K:K)</f>
        <v>70</v>
      </c>
      <c r="M1443" s="127">
        <f t="shared" si="4"/>
        <v>1</v>
      </c>
    </row>
    <row r="1444">
      <c r="A1444" s="195">
        <v>1444.0</v>
      </c>
      <c r="B1444" s="196" t="s">
        <v>2368</v>
      </c>
      <c r="C1444" s="197" t="s">
        <v>6481</v>
      </c>
      <c r="D1444" s="198" t="s">
        <v>6482</v>
      </c>
      <c r="E1444" s="196" t="s">
        <v>6483</v>
      </c>
      <c r="F1444" s="110"/>
      <c r="G1444" s="199">
        <v>430.0</v>
      </c>
      <c r="H1444" s="200"/>
      <c r="I1444" s="200"/>
      <c r="J1444" s="6">
        <f t="shared" si="2"/>
        <v>0</v>
      </c>
      <c r="K1444" s="6">
        <f t="shared" si="3"/>
        <v>0</v>
      </c>
      <c r="L1444" s="6" t="str">
        <f t="array" ref="L1444">XLOOKUP(E1444,INV!A:A,INV!K:K)</f>
        <v>#N/A</v>
      </c>
      <c r="M1444" s="127" t="str">
        <f t="shared" si="4"/>
        <v>#N/A</v>
      </c>
    </row>
    <row r="1445">
      <c r="A1445" s="195">
        <v>1445.0</v>
      </c>
      <c r="B1445" s="196" t="s">
        <v>2368</v>
      </c>
      <c r="C1445" s="197" t="s">
        <v>6484</v>
      </c>
      <c r="D1445" s="198" t="s">
        <v>6485</v>
      </c>
      <c r="E1445" s="196" t="s">
        <v>6486</v>
      </c>
      <c r="F1445" s="110"/>
      <c r="G1445" s="199">
        <v>590.0</v>
      </c>
      <c r="H1445" s="200"/>
      <c r="I1445" s="200"/>
      <c r="J1445" s="6">
        <f t="shared" si="2"/>
        <v>0</v>
      </c>
      <c r="K1445" s="6">
        <f t="shared" si="3"/>
        <v>0</v>
      </c>
      <c r="L1445" s="6" t="str">
        <f t="array" ref="L1445">XLOOKUP(E1445,INV!A:A,INV!K:K)</f>
        <v>#N/A</v>
      </c>
      <c r="M1445" s="127" t="str">
        <f t="shared" si="4"/>
        <v>#N/A</v>
      </c>
    </row>
    <row r="1446">
      <c r="A1446" s="195">
        <v>1446.0</v>
      </c>
      <c r="B1446" s="196" t="s">
        <v>2368</v>
      </c>
      <c r="C1446" s="197" t="s">
        <v>6487</v>
      </c>
      <c r="D1446" s="198" t="s">
        <v>6488</v>
      </c>
      <c r="E1446" s="196" t="s">
        <v>6489</v>
      </c>
      <c r="F1446" s="110" t="s">
        <v>6490</v>
      </c>
      <c r="G1446" s="199">
        <v>10.0</v>
      </c>
      <c r="H1446" s="200"/>
      <c r="I1446" s="200"/>
      <c r="J1446" s="6">
        <f t="shared" si="2"/>
        <v>0</v>
      </c>
      <c r="K1446" s="6">
        <f t="shared" si="3"/>
        <v>0</v>
      </c>
      <c r="L1446" s="6" t="str">
        <f t="array" ref="L1446">XLOOKUP(E1446,INV!A:A,INV!K:K)</f>
        <v>#N/A</v>
      </c>
      <c r="M1446" s="127" t="str">
        <f t="shared" si="4"/>
        <v>#N/A</v>
      </c>
    </row>
    <row r="1447">
      <c r="A1447" s="195">
        <v>1447.0</v>
      </c>
      <c r="B1447" s="196" t="s">
        <v>2368</v>
      </c>
      <c r="C1447" s="197" t="s">
        <v>6491</v>
      </c>
      <c r="D1447" s="198" t="s">
        <v>6492</v>
      </c>
      <c r="E1447" s="196" t="s">
        <v>701</v>
      </c>
      <c r="F1447" s="110" t="s">
        <v>6493</v>
      </c>
      <c r="G1447" s="199">
        <v>5.0</v>
      </c>
      <c r="H1447" s="200"/>
      <c r="I1447" s="200"/>
      <c r="J1447" s="6">
        <f t="shared" si="2"/>
        <v>0</v>
      </c>
      <c r="K1447" s="6">
        <f t="shared" si="3"/>
        <v>0</v>
      </c>
      <c r="L1447" s="6">
        <f t="array" ref="L1447">XLOOKUP(E1447,INV!A:A,INV!K:K)</f>
        <v>1</v>
      </c>
      <c r="M1447" s="127">
        <f t="shared" si="4"/>
        <v>1</v>
      </c>
    </row>
    <row r="1448">
      <c r="A1448" s="195">
        <v>1448.0</v>
      </c>
      <c r="B1448" s="196" t="s">
        <v>2368</v>
      </c>
      <c r="C1448" s="197" t="s">
        <v>6494</v>
      </c>
      <c r="D1448" s="198" t="s">
        <v>6495</v>
      </c>
      <c r="E1448" s="196" t="s">
        <v>699</v>
      </c>
      <c r="F1448" s="196" t="s">
        <v>6496</v>
      </c>
      <c r="G1448" s="199">
        <v>5.0</v>
      </c>
      <c r="H1448" s="200"/>
      <c r="I1448" s="200"/>
      <c r="J1448" s="6">
        <f t="shared" si="2"/>
        <v>0</v>
      </c>
      <c r="K1448" s="6">
        <f t="shared" si="3"/>
        <v>0</v>
      </c>
      <c r="L1448" s="6">
        <f t="array" ref="L1448">XLOOKUP(E1448,INV!A:A,INV!K:K)</f>
        <v>1</v>
      </c>
      <c r="M1448" s="127">
        <f t="shared" si="4"/>
        <v>1</v>
      </c>
    </row>
    <row r="1449">
      <c r="A1449" s="195">
        <v>1449.0</v>
      </c>
      <c r="B1449" s="196" t="s">
        <v>2470</v>
      </c>
      <c r="C1449" s="197" t="s">
        <v>6497</v>
      </c>
      <c r="D1449" s="198" t="s">
        <v>6458</v>
      </c>
      <c r="E1449" s="196" t="s">
        <v>6498</v>
      </c>
      <c r="F1449" s="110"/>
      <c r="G1449" s="199">
        <v>990.0</v>
      </c>
      <c r="H1449" s="200"/>
      <c r="I1449" s="200"/>
      <c r="J1449" s="6">
        <f t="shared" si="2"/>
        <v>0</v>
      </c>
      <c r="K1449" s="6">
        <f t="shared" si="3"/>
        <v>0</v>
      </c>
      <c r="L1449" s="6" t="str">
        <f t="array" ref="L1449">XLOOKUP(E1449,INV!A:A,INV!K:K)</f>
        <v>#N/A</v>
      </c>
      <c r="M1449" s="127" t="str">
        <f t="shared" si="4"/>
        <v>#N/A</v>
      </c>
    </row>
    <row r="1450">
      <c r="A1450" s="195">
        <v>1450.0</v>
      </c>
      <c r="B1450" s="196" t="s">
        <v>2368</v>
      </c>
      <c r="C1450" s="197" t="s">
        <v>6499</v>
      </c>
      <c r="D1450" s="198" t="s">
        <v>6500</v>
      </c>
      <c r="E1450" s="196" t="s">
        <v>6501</v>
      </c>
      <c r="F1450" s="196" t="s">
        <v>6502</v>
      </c>
      <c r="G1450" s="199">
        <v>900.0</v>
      </c>
      <c r="H1450" s="200"/>
      <c r="I1450" s="200"/>
      <c r="J1450" s="6">
        <f t="shared" si="2"/>
        <v>0</v>
      </c>
      <c r="K1450" s="6">
        <f t="shared" si="3"/>
        <v>0</v>
      </c>
      <c r="L1450" s="6">
        <f t="array" ref="L1450">XLOOKUP(E1450,INV!A:A,INV!K:K)</f>
        <v>25</v>
      </c>
      <c r="M1450" s="127">
        <f t="shared" si="4"/>
        <v>1</v>
      </c>
    </row>
    <row r="1451">
      <c r="A1451" s="195">
        <v>1451.0</v>
      </c>
      <c r="B1451" s="196" t="s">
        <v>2368</v>
      </c>
      <c r="C1451" s="197" t="s">
        <v>6503</v>
      </c>
      <c r="D1451" s="198" t="s">
        <v>6504</v>
      </c>
      <c r="E1451" s="196" t="s">
        <v>6505</v>
      </c>
      <c r="F1451" s="196"/>
      <c r="G1451" s="199">
        <v>1000.0</v>
      </c>
      <c r="H1451" s="200"/>
      <c r="I1451" s="200"/>
      <c r="J1451" s="6">
        <f t="shared" si="2"/>
        <v>0</v>
      </c>
      <c r="K1451" s="6">
        <f t="shared" si="3"/>
        <v>0</v>
      </c>
      <c r="L1451" s="6" t="str">
        <f t="array" ref="L1451">XLOOKUP(E1451,INV!A:A,INV!K:K)</f>
        <v>#N/A</v>
      </c>
      <c r="M1451" s="127" t="str">
        <f t="shared" si="4"/>
        <v>#N/A</v>
      </c>
    </row>
    <row r="1452">
      <c r="A1452" s="195">
        <v>1452.0</v>
      </c>
      <c r="B1452" s="196" t="s">
        <v>2470</v>
      </c>
      <c r="C1452" s="197" t="s">
        <v>6506</v>
      </c>
      <c r="D1452" s="198" t="s">
        <v>6233</v>
      </c>
      <c r="E1452" s="196" t="s">
        <v>6507</v>
      </c>
      <c r="F1452" s="196"/>
      <c r="G1452" s="199">
        <v>990.0</v>
      </c>
      <c r="H1452" s="200"/>
      <c r="I1452" s="200"/>
      <c r="J1452" s="6">
        <f t="shared" si="2"/>
        <v>0</v>
      </c>
      <c r="K1452" s="6">
        <f t="shared" si="3"/>
        <v>0</v>
      </c>
      <c r="L1452" s="6" t="str">
        <f t="array" ref="L1452">XLOOKUP(E1452,INV!A:A,INV!K:K)</f>
        <v>#N/A</v>
      </c>
      <c r="M1452" s="127" t="str">
        <f t="shared" si="4"/>
        <v>#N/A</v>
      </c>
    </row>
    <row r="1453">
      <c r="A1453" s="195">
        <v>1453.0</v>
      </c>
      <c r="B1453" s="196" t="s">
        <v>2368</v>
      </c>
      <c r="C1453" s="197" t="s">
        <v>6508</v>
      </c>
      <c r="D1453" s="198" t="s">
        <v>6509</v>
      </c>
      <c r="E1453" s="196" t="s">
        <v>6510</v>
      </c>
      <c r="F1453" s="110"/>
      <c r="G1453" s="199">
        <v>140.0</v>
      </c>
      <c r="H1453" s="200"/>
      <c r="I1453" s="200"/>
      <c r="J1453" s="6">
        <f t="shared" si="2"/>
        <v>0</v>
      </c>
      <c r="K1453" s="6">
        <f t="shared" si="3"/>
        <v>0</v>
      </c>
      <c r="L1453" s="6" t="str">
        <f t="array" ref="L1453">XLOOKUP(E1453,INV!A:A,INV!K:K)</f>
        <v>#N/A</v>
      </c>
      <c r="M1453" s="127" t="str">
        <f t="shared" si="4"/>
        <v>#N/A</v>
      </c>
    </row>
    <row r="1454">
      <c r="A1454" s="195">
        <v>1454.0</v>
      </c>
      <c r="B1454" s="196" t="s">
        <v>2368</v>
      </c>
      <c r="C1454" s="197" t="s">
        <v>6511</v>
      </c>
      <c r="D1454" s="198" t="s">
        <v>6512</v>
      </c>
      <c r="E1454" s="196" t="s">
        <v>6513</v>
      </c>
      <c r="F1454" s="196" t="s">
        <v>6514</v>
      </c>
      <c r="G1454" s="199">
        <v>580.0</v>
      </c>
      <c r="H1454" s="200"/>
      <c r="I1454" s="200"/>
      <c r="J1454" s="6">
        <f t="shared" si="2"/>
        <v>0</v>
      </c>
      <c r="K1454" s="6">
        <f t="shared" si="3"/>
        <v>0</v>
      </c>
      <c r="L1454" s="6">
        <f t="array" ref="L1454">XLOOKUP(E1454,INV!A:A,INV!K:K)</f>
        <v>15</v>
      </c>
      <c r="M1454" s="127">
        <f t="shared" si="4"/>
        <v>1</v>
      </c>
    </row>
    <row r="1455">
      <c r="A1455" s="195">
        <v>1455.0</v>
      </c>
      <c r="B1455" s="196" t="s">
        <v>2368</v>
      </c>
      <c r="C1455" s="197" t="s">
        <v>6515</v>
      </c>
      <c r="D1455" s="198" t="s">
        <v>6516</v>
      </c>
      <c r="E1455" s="196" t="s">
        <v>6517</v>
      </c>
      <c r="F1455" s="110"/>
      <c r="G1455" s="199">
        <v>140.0</v>
      </c>
      <c r="H1455" s="200"/>
      <c r="I1455" s="200"/>
      <c r="J1455" s="6">
        <f t="shared" si="2"/>
        <v>0</v>
      </c>
      <c r="K1455" s="6">
        <f t="shared" si="3"/>
        <v>0</v>
      </c>
      <c r="L1455" s="6" t="str">
        <f t="array" ref="L1455">XLOOKUP(E1455,INV!A:A,INV!K:K)</f>
        <v>#N/A</v>
      </c>
      <c r="M1455" s="127" t="str">
        <f t="shared" si="4"/>
        <v>#N/A</v>
      </c>
    </row>
    <row r="1456">
      <c r="A1456" s="195">
        <v>1456.0</v>
      </c>
      <c r="B1456" s="196" t="s">
        <v>2368</v>
      </c>
      <c r="C1456" s="197" t="s">
        <v>6518</v>
      </c>
      <c r="D1456" s="198" t="s">
        <v>6519</v>
      </c>
      <c r="E1456" s="196" t="s">
        <v>6520</v>
      </c>
      <c r="F1456" s="196"/>
      <c r="G1456" s="199">
        <v>140.0</v>
      </c>
      <c r="H1456" s="200"/>
      <c r="I1456" s="200"/>
      <c r="J1456" s="6">
        <f t="shared" si="2"/>
        <v>0</v>
      </c>
      <c r="K1456" s="6">
        <f t="shared" si="3"/>
        <v>0</v>
      </c>
      <c r="L1456" s="6" t="str">
        <f t="array" ref="L1456">XLOOKUP(E1456,INV!A:A,INV!K:K)</f>
        <v>#N/A</v>
      </c>
      <c r="M1456" s="127" t="str">
        <f t="shared" si="4"/>
        <v>#N/A</v>
      </c>
    </row>
    <row r="1457">
      <c r="A1457" s="195">
        <v>1457.0</v>
      </c>
      <c r="B1457" s="196" t="s">
        <v>2368</v>
      </c>
      <c r="C1457" s="197" t="s">
        <v>6521</v>
      </c>
      <c r="D1457" s="198" t="s">
        <v>6522</v>
      </c>
      <c r="E1457" s="196" t="s">
        <v>696</v>
      </c>
      <c r="F1457" s="196" t="s">
        <v>6523</v>
      </c>
      <c r="G1457" s="199">
        <v>150.0</v>
      </c>
      <c r="H1457" s="200"/>
      <c r="I1457" s="200"/>
      <c r="J1457" s="6">
        <f t="shared" si="2"/>
        <v>0</v>
      </c>
      <c r="K1457" s="6">
        <f t="shared" si="3"/>
        <v>0</v>
      </c>
      <c r="L1457" s="6">
        <f t="array" ref="L1457">XLOOKUP(E1457,INV!A:A,INV!K:K)</f>
        <v>10</v>
      </c>
      <c r="M1457" s="127">
        <f t="shared" si="4"/>
        <v>1</v>
      </c>
    </row>
    <row r="1458">
      <c r="A1458" s="195">
        <v>1458.0</v>
      </c>
      <c r="B1458" s="196" t="s">
        <v>2368</v>
      </c>
      <c r="C1458" s="197" t="s">
        <v>6524</v>
      </c>
      <c r="D1458" s="198" t="s">
        <v>6525</v>
      </c>
      <c r="E1458" s="196" t="s">
        <v>6526</v>
      </c>
      <c r="F1458" s="196" t="s">
        <v>6527</v>
      </c>
      <c r="G1458" s="199">
        <v>430.0</v>
      </c>
      <c r="H1458" s="200"/>
      <c r="I1458" s="200"/>
      <c r="J1458" s="6">
        <f t="shared" si="2"/>
        <v>0</v>
      </c>
      <c r="K1458" s="6">
        <f t="shared" si="3"/>
        <v>0</v>
      </c>
      <c r="L1458" s="6">
        <f t="array" ref="L1458">XLOOKUP(E1458,INV!A:A,INV!K:K)</f>
        <v>15</v>
      </c>
      <c r="M1458" s="127">
        <f t="shared" si="4"/>
        <v>1</v>
      </c>
    </row>
    <row r="1459">
      <c r="A1459" s="195">
        <v>1459.0</v>
      </c>
      <c r="B1459" s="196" t="s">
        <v>2368</v>
      </c>
      <c r="C1459" s="197" t="s">
        <v>6528</v>
      </c>
      <c r="D1459" s="198" t="s">
        <v>6529</v>
      </c>
      <c r="E1459" s="196" t="s">
        <v>6530</v>
      </c>
      <c r="F1459" s="196" t="s">
        <v>6531</v>
      </c>
      <c r="G1459" s="199">
        <v>280.0</v>
      </c>
      <c r="H1459" s="200"/>
      <c r="I1459" s="200"/>
      <c r="J1459" s="6">
        <f t="shared" si="2"/>
        <v>0</v>
      </c>
      <c r="K1459" s="6">
        <f t="shared" si="3"/>
        <v>0</v>
      </c>
      <c r="L1459" s="6">
        <f t="array" ref="L1459">XLOOKUP(E1459,INV!A:A,INV!K:K)</f>
        <v>10</v>
      </c>
      <c r="M1459" s="127">
        <f t="shared" si="4"/>
        <v>1</v>
      </c>
    </row>
    <row r="1460">
      <c r="A1460" s="195">
        <v>1460.0</v>
      </c>
      <c r="B1460" s="196" t="s">
        <v>2368</v>
      </c>
      <c r="C1460" s="197" t="s">
        <v>6532</v>
      </c>
      <c r="D1460" s="198" t="s">
        <v>6533</v>
      </c>
      <c r="E1460" s="196" t="s">
        <v>6534</v>
      </c>
      <c r="F1460" s="110" t="s">
        <v>6535</v>
      </c>
      <c r="G1460" s="199">
        <v>580.0</v>
      </c>
      <c r="H1460" s="200"/>
      <c r="I1460" s="200"/>
      <c r="J1460" s="6">
        <f t="shared" si="2"/>
        <v>0</v>
      </c>
      <c r="K1460" s="6">
        <f t="shared" si="3"/>
        <v>0</v>
      </c>
      <c r="L1460" s="6">
        <f t="array" ref="L1460">XLOOKUP(E1460,INV!A:A,INV!K:K)</f>
        <v>15</v>
      </c>
      <c r="M1460" s="127">
        <f t="shared" si="4"/>
        <v>1</v>
      </c>
    </row>
    <row r="1461">
      <c r="A1461" s="195">
        <v>1461.0</v>
      </c>
      <c r="B1461" s="196" t="s">
        <v>2368</v>
      </c>
      <c r="C1461" s="197" t="s">
        <v>6536</v>
      </c>
      <c r="D1461" s="198" t="s">
        <v>6537</v>
      </c>
      <c r="E1461" s="196" t="s">
        <v>682</v>
      </c>
      <c r="F1461" s="110" t="s">
        <v>6538</v>
      </c>
      <c r="G1461" s="199">
        <v>850.0</v>
      </c>
      <c r="H1461" s="200"/>
      <c r="I1461" s="200"/>
      <c r="J1461" s="6">
        <f t="shared" si="2"/>
        <v>0</v>
      </c>
      <c r="K1461" s="6">
        <f t="shared" si="3"/>
        <v>0</v>
      </c>
      <c r="L1461" s="6">
        <f t="array" ref="L1461">XLOOKUP(E1461,INV!A:A,INV!K:K)</f>
        <v>25</v>
      </c>
      <c r="M1461" s="127">
        <f t="shared" si="4"/>
        <v>1</v>
      </c>
    </row>
    <row r="1462">
      <c r="A1462" s="195">
        <v>1462.0</v>
      </c>
      <c r="B1462" s="196" t="s">
        <v>2368</v>
      </c>
      <c r="C1462" s="197" t="s">
        <v>6539</v>
      </c>
      <c r="D1462" s="198" t="s">
        <v>631</v>
      </c>
      <c r="E1462" s="196" t="s">
        <v>632</v>
      </c>
      <c r="F1462" s="110" t="s">
        <v>6540</v>
      </c>
      <c r="G1462" s="199">
        <v>1750.0</v>
      </c>
      <c r="H1462" s="200"/>
      <c r="I1462" s="200"/>
      <c r="J1462" s="6">
        <f t="shared" si="2"/>
        <v>0</v>
      </c>
      <c r="K1462" s="6">
        <f t="shared" si="3"/>
        <v>0</v>
      </c>
      <c r="L1462" s="6">
        <f t="array" ref="L1462">XLOOKUP(E1462,INV!A:A,INV!K:K)</f>
        <v>0.05</v>
      </c>
      <c r="M1462" s="127">
        <f t="shared" si="4"/>
        <v>1</v>
      </c>
    </row>
    <row r="1463">
      <c r="A1463" s="195">
        <v>1463.0</v>
      </c>
      <c r="B1463" s="196" t="s">
        <v>2368</v>
      </c>
      <c r="C1463" s="197" t="s">
        <v>6541</v>
      </c>
      <c r="D1463" s="198" t="s">
        <v>6542</v>
      </c>
      <c r="E1463" s="196" t="s">
        <v>676</v>
      </c>
      <c r="F1463" s="110" t="s">
        <v>6543</v>
      </c>
      <c r="G1463" s="199">
        <v>1000.0</v>
      </c>
      <c r="H1463" s="200"/>
      <c r="I1463" s="200"/>
      <c r="J1463" s="6">
        <f t="shared" si="2"/>
        <v>0</v>
      </c>
      <c r="K1463" s="6">
        <f t="shared" si="3"/>
        <v>0</v>
      </c>
      <c r="L1463" s="6">
        <f t="array" ref="L1463">XLOOKUP(E1463,INV!A:A,INV!K:K)</f>
        <v>30</v>
      </c>
      <c r="M1463" s="127">
        <f t="shared" si="4"/>
        <v>1</v>
      </c>
    </row>
    <row r="1464">
      <c r="A1464" s="195">
        <v>1464.0</v>
      </c>
      <c r="B1464" s="196" t="s">
        <v>2368</v>
      </c>
      <c r="C1464" s="197" t="s">
        <v>6544</v>
      </c>
      <c r="D1464" s="198" t="s">
        <v>6545</v>
      </c>
      <c r="E1464" s="196" t="s">
        <v>6546</v>
      </c>
      <c r="F1464" s="110" t="s">
        <v>6547</v>
      </c>
      <c r="G1464" s="199">
        <v>850.0</v>
      </c>
      <c r="H1464" s="200"/>
      <c r="I1464" s="200"/>
      <c r="J1464" s="6">
        <f t="shared" si="2"/>
        <v>0</v>
      </c>
      <c r="K1464" s="6">
        <f t="shared" si="3"/>
        <v>0</v>
      </c>
      <c r="L1464" s="6">
        <f t="array" ref="L1464">XLOOKUP(E1464,INV!A:A,INV!K:K)</f>
        <v>30</v>
      </c>
      <c r="M1464" s="127">
        <f t="shared" si="4"/>
        <v>1</v>
      </c>
    </row>
    <row r="1465">
      <c r="A1465" s="195">
        <v>1465.0</v>
      </c>
      <c r="B1465" s="196" t="s">
        <v>2368</v>
      </c>
      <c r="C1465" s="197" t="s">
        <v>6548</v>
      </c>
      <c r="D1465" s="198" t="s">
        <v>6549</v>
      </c>
      <c r="E1465" s="196" t="s">
        <v>6550</v>
      </c>
      <c r="F1465" s="110"/>
      <c r="G1465" s="199">
        <v>430.0</v>
      </c>
      <c r="H1465" s="200"/>
      <c r="I1465" s="200"/>
      <c r="J1465" s="6">
        <f t="shared" si="2"/>
        <v>0</v>
      </c>
      <c r="K1465" s="6">
        <f t="shared" si="3"/>
        <v>0</v>
      </c>
      <c r="L1465" s="6" t="str">
        <f t="array" ref="L1465">XLOOKUP(E1465,INV!A:A,INV!K:K)</f>
        <v>#N/A</v>
      </c>
      <c r="M1465" s="127" t="str">
        <f t="shared" si="4"/>
        <v>#N/A</v>
      </c>
    </row>
    <row r="1466">
      <c r="A1466" s="195">
        <v>1466.0</v>
      </c>
      <c r="B1466" s="196" t="s">
        <v>2368</v>
      </c>
      <c r="C1466" s="197" t="s">
        <v>6551</v>
      </c>
      <c r="D1466" s="198" t="s">
        <v>6552</v>
      </c>
      <c r="E1466" s="196" t="s">
        <v>6553</v>
      </c>
      <c r="F1466" s="110"/>
      <c r="G1466" s="199">
        <v>150.0</v>
      </c>
      <c r="H1466" s="200"/>
      <c r="I1466" s="200"/>
      <c r="J1466" s="6">
        <f t="shared" si="2"/>
        <v>0</v>
      </c>
      <c r="K1466" s="6">
        <f t="shared" si="3"/>
        <v>0</v>
      </c>
      <c r="L1466" s="6" t="str">
        <f t="array" ref="L1466">XLOOKUP(E1466,INV!A:A,INV!K:K)</f>
        <v>#N/A</v>
      </c>
      <c r="M1466" s="127" t="str">
        <f t="shared" si="4"/>
        <v>#N/A</v>
      </c>
    </row>
    <row r="1467">
      <c r="A1467" s="195">
        <v>1467.0</v>
      </c>
      <c r="B1467" s="196" t="s">
        <v>2368</v>
      </c>
      <c r="C1467" s="197" t="s">
        <v>6554</v>
      </c>
      <c r="D1467" s="198" t="s">
        <v>6555</v>
      </c>
      <c r="E1467" s="196" t="s">
        <v>6556</v>
      </c>
      <c r="F1467" s="110"/>
      <c r="G1467" s="199">
        <v>280.0</v>
      </c>
      <c r="H1467" s="200"/>
      <c r="I1467" s="200"/>
      <c r="J1467" s="6">
        <f t="shared" si="2"/>
        <v>0</v>
      </c>
      <c r="K1467" s="6">
        <f t="shared" si="3"/>
        <v>0</v>
      </c>
      <c r="L1467" s="6" t="str">
        <f t="array" ref="L1467">XLOOKUP(E1467,INV!A:A,INV!K:K)</f>
        <v>#N/A</v>
      </c>
      <c r="M1467" s="127" t="str">
        <f t="shared" si="4"/>
        <v>#N/A</v>
      </c>
    </row>
    <row r="1468">
      <c r="A1468" s="195">
        <v>1468.0</v>
      </c>
      <c r="B1468" s="196" t="s">
        <v>2368</v>
      </c>
      <c r="C1468" s="197" t="s">
        <v>6557</v>
      </c>
      <c r="D1468" s="198" t="s">
        <v>6558</v>
      </c>
      <c r="E1468" s="196" t="s">
        <v>6559</v>
      </c>
      <c r="F1468" s="110" t="s">
        <v>6560</v>
      </c>
      <c r="G1468" s="199">
        <v>150.0</v>
      </c>
      <c r="H1468" s="200"/>
      <c r="I1468" s="200"/>
      <c r="J1468" s="6">
        <f t="shared" si="2"/>
        <v>0</v>
      </c>
      <c r="K1468" s="6">
        <f t="shared" si="3"/>
        <v>0</v>
      </c>
      <c r="L1468" s="6">
        <f t="array" ref="L1468">XLOOKUP(E1468,INV!A:A,INV!K:K)</f>
        <v>10</v>
      </c>
      <c r="M1468" s="127">
        <f t="shared" si="4"/>
        <v>1</v>
      </c>
    </row>
    <row r="1469">
      <c r="A1469" s="195">
        <v>1469.0</v>
      </c>
      <c r="B1469" s="196" t="s">
        <v>2368</v>
      </c>
      <c r="C1469" s="197" t="s">
        <v>6561</v>
      </c>
      <c r="D1469" s="198" t="s">
        <v>6562</v>
      </c>
      <c r="E1469" s="196" t="s">
        <v>6563</v>
      </c>
      <c r="F1469" s="110" t="s">
        <v>6564</v>
      </c>
      <c r="G1469" s="199">
        <v>280.0</v>
      </c>
      <c r="H1469" s="200"/>
      <c r="I1469" s="200"/>
      <c r="J1469" s="6">
        <f t="shared" si="2"/>
        <v>0</v>
      </c>
      <c r="K1469" s="6">
        <f t="shared" si="3"/>
        <v>0</v>
      </c>
      <c r="L1469" s="6">
        <f t="array" ref="L1469">XLOOKUP(E1469,INV!A:A,INV!K:K)</f>
        <v>15</v>
      </c>
      <c r="M1469" s="127">
        <f t="shared" si="4"/>
        <v>1</v>
      </c>
    </row>
    <row r="1470">
      <c r="A1470" s="195">
        <v>1470.0</v>
      </c>
      <c r="B1470" s="196" t="s">
        <v>2368</v>
      </c>
      <c r="C1470" s="197" t="s">
        <v>6565</v>
      </c>
      <c r="D1470" s="198" t="s">
        <v>6566</v>
      </c>
      <c r="E1470" s="196" t="s">
        <v>638</v>
      </c>
      <c r="F1470" s="110" t="s">
        <v>6567</v>
      </c>
      <c r="G1470" s="199">
        <v>150.0</v>
      </c>
      <c r="H1470" s="200"/>
      <c r="I1470" s="200"/>
      <c r="J1470" s="6">
        <f t="shared" si="2"/>
        <v>0</v>
      </c>
      <c r="K1470" s="6">
        <f t="shared" si="3"/>
        <v>0</v>
      </c>
      <c r="L1470" s="6">
        <f t="array" ref="L1470">XLOOKUP(E1470,INV!A:A,INV!K:K)</f>
        <v>10</v>
      </c>
      <c r="M1470" s="127">
        <f t="shared" si="4"/>
        <v>1</v>
      </c>
    </row>
    <row r="1471">
      <c r="A1471" s="195">
        <v>1471.0</v>
      </c>
      <c r="B1471" s="196" t="s">
        <v>2368</v>
      </c>
      <c r="C1471" s="197" t="s">
        <v>6568</v>
      </c>
      <c r="D1471" s="198" t="s">
        <v>6569</v>
      </c>
      <c r="E1471" s="196" t="s">
        <v>6570</v>
      </c>
      <c r="F1471" s="110" t="s">
        <v>6571</v>
      </c>
      <c r="G1471" s="199">
        <v>280.0</v>
      </c>
      <c r="H1471" s="200"/>
      <c r="I1471" s="200"/>
      <c r="J1471" s="6">
        <f t="shared" si="2"/>
        <v>0</v>
      </c>
      <c r="K1471" s="6">
        <f t="shared" si="3"/>
        <v>0</v>
      </c>
      <c r="L1471" s="6">
        <f t="array" ref="L1471">XLOOKUP(E1471,INV!A:A,INV!K:K)</f>
        <v>10</v>
      </c>
      <c r="M1471" s="127">
        <f t="shared" si="4"/>
        <v>1</v>
      </c>
    </row>
    <row r="1472">
      <c r="A1472" s="195">
        <v>1472.0</v>
      </c>
      <c r="B1472" s="196" t="s">
        <v>2368</v>
      </c>
      <c r="C1472" s="197" t="s">
        <v>6572</v>
      </c>
      <c r="D1472" s="198" t="s">
        <v>6573</v>
      </c>
      <c r="E1472" s="196" t="s">
        <v>1248</v>
      </c>
      <c r="F1472" s="110" t="s">
        <v>6574</v>
      </c>
      <c r="G1472" s="199">
        <v>280.0</v>
      </c>
      <c r="H1472" s="200"/>
      <c r="I1472" s="200"/>
      <c r="J1472" s="6">
        <f t="shared" si="2"/>
        <v>0</v>
      </c>
      <c r="K1472" s="6">
        <f t="shared" si="3"/>
        <v>0</v>
      </c>
      <c r="L1472" s="6">
        <f t="array" ref="L1472">XLOOKUP(E1472,INV!A:A,INV!K:K)</f>
        <v>15</v>
      </c>
      <c r="M1472" s="127">
        <f t="shared" si="4"/>
        <v>1</v>
      </c>
    </row>
    <row r="1473">
      <c r="A1473" s="195">
        <v>1473.0</v>
      </c>
      <c r="B1473" s="196" t="s">
        <v>2368</v>
      </c>
      <c r="C1473" s="197" t="s">
        <v>6575</v>
      </c>
      <c r="D1473" s="198" t="s">
        <v>6576</v>
      </c>
      <c r="E1473" s="196" t="s">
        <v>642</v>
      </c>
      <c r="F1473" s="110" t="s">
        <v>6577</v>
      </c>
      <c r="G1473" s="199">
        <v>150.0</v>
      </c>
      <c r="H1473" s="200"/>
      <c r="I1473" s="200"/>
      <c r="J1473" s="6">
        <f t="shared" si="2"/>
        <v>0</v>
      </c>
      <c r="K1473" s="6">
        <f t="shared" si="3"/>
        <v>0</v>
      </c>
      <c r="L1473" s="6">
        <f t="array" ref="L1473">XLOOKUP(E1473,INV!A:A,INV!K:K)</f>
        <v>10</v>
      </c>
      <c r="M1473" s="127">
        <f t="shared" si="4"/>
        <v>1</v>
      </c>
    </row>
    <row r="1474">
      <c r="A1474" s="195">
        <v>1474.0</v>
      </c>
      <c r="B1474" s="196" t="s">
        <v>2368</v>
      </c>
      <c r="C1474" s="197" t="s">
        <v>6578</v>
      </c>
      <c r="D1474" s="198" t="s">
        <v>6579</v>
      </c>
      <c r="E1474" s="196" t="s">
        <v>6580</v>
      </c>
      <c r="F1474" s="110" t="s">
        <v>6581</v>
      </c>
      <c r="G1474" s="199">
        <v>430.0</v>
      </c>
      <c r="H1474" s="200"/>
      <c r="I1474" s="200"/>
      <c r="J1474" s="6">
        <f t="shared" si="2"/>
        <v>0</v>
      </c>
      <c r="K1474" s="6">
        <f t="shared" si="3"/>
        <v>0</v>
      </c>
      <c r="L1474" s="6">
        <f t="array" ref="L1474">XLOOKUP(E1474,INV!A:A,INV!K:K)</f>
        <v>15</v>
      </c>
      <c r="M1474" s="127">
        <f t="shared" si="4"/>
        <v>1</v>
      </c>
    </row>
    <row r="1475">
      <c r="A1475" s="195">
        <v>1475.0</v>
      </c>
      <c r="B1475" s="196" t="s">
        <v>2368</v>
      </c>
      <c r="C1475" s="197" t="s">
        <v>6582</v>
      </c>
      <c r="D1475" s="198" t="s">
        <v>6583</v>
      </c>
      <c r="E1475" s="196" t="s">
        <v>661</v>
      </c>
      <c r="F1475" s="110" t="s">
        <v>6584</v>
      </c>
      <c r="G1475" s="199">
        <v>150.0</v>
      </c>
      <c r="H1475" s="200"/>
      <c r="I1475" s="200"/>
      <c r="J1475" s="6">
        <f t="shared" si="2"/>
        <v>0</v>
      </c>
      <c r="K1475" s="6">
        <f t="shared" si="3"/>
        <v>0</v>
      </c>
      <c r="L1475" s="6">
        <f t="array" ref="L1475">XLOOKUP(E1475,INV!A:A,INV!K:K)</f>
        <v>10</v>
      </c>
      <c r="M1475" s="127">
        <f t="shared" si="4"/>
        <v>1</v>
      </c>
    </row>
    <row r="1476">
      <c r="A1476" s="195">
        <v>1476.0</v>
      </c>
      <c r="B1476" s="196" t="s">
        <v>2368</v>
      </c>
      <c r="C1476" s="197" t="s">
        <v>6585</v>
      </c>
      <c r="D1476" s="198" t="s">
        <v>6586</v>
      </c>
      <c r="E1476" s="196" t="s">
        <v>630</v>
      </c>
      <c r="F1476" s="110" t="s">
        <v>6587</v>
      </c>
      <c r="G1476" s="199">
        <v>430.0</v>
      </c>
      <c r="H1476" s="200"/>
      <c r="I1476" s="200"/>
      <c r="J1476" s="6">
        <f t="shared" si="2"/>
        <v>0</v>
      </c>
      <c r="K1476" s="6">
        <f t="shared" si="3"/>
        <v>0</v>
      </c>
      <c r="L1476" s="6">
        <f t="array" ref="L1476">XLOOKUP(E1476,INV!A:A,INV!K:K)</f>
        <v>20</v>
      </c>
      <c r="M1476" s="127">
        <f t="shared" si="4"/>
        <v>1</v>
      </c>
    </row>
    <row r="1477">
      <c r="A1477" s="195">
        <v>1477.0</v>
      </c>
      <c r="B1477" s="196" t="s">
        <v>2368</v>
      </c>
      <c r="C1477" s="197" t="s">
        <v>6588</v>
      </c>
      <c r="D1477" s="198" t="s">
        <v>6589</v>
      </c>
      <c r="E1477" s="196" t="s">
        <v>6590</v>
      </c>
      <c r="F1477" s="110"/>
      <c r="G1477" s="199">
        <v>150.0</v>
      </c>
      <c r="H1477" s="200"/>
      <c r="I1477" s="200"/>
      <c r="J1477" s="6">
        <f t="shared" si="2"/>
        <v>0</v>
      </c>
      <c r="K1477" s="6">
        <f t="shared" si="3"/>
        <v>0</v>
      </c>
      <c r="L1477" s="6" t="str">
        <f t="array" ref="L1477">XLOOKUP(E1477,INV!A:A,INV!K:K)</f>
        <v>#N/A</v>
      </c>
      <c r="M1477" s="127" t="str">
        <f t="shared" si="4"/>
        <v>#N/A</v>
      </c>
    </row>
    <row r="1478">
      <c r="A1478" s="195">
        <v>1478.0</v>
      </c>
      <c r="B1478" s="196" t="s">
        <v>2368</v>
      </c>
      <c r="C1478" s="197" t="s">
        <v>6591</v>
      </c>
      <c r="D1478" s="198" t="s">
        <v>6592</v>
      </c>
      <c r="E1478" s="196" t="s">
        <v>1169</v>
      </c>
      <c r="F1478" s="110" t="s">
        <v>6593</v>
      </c>
      <c r="G1478" s="199">
        <v>580.0</v>
      </c>
      <c r="H1478" s="200"/>
      <c r="I1478" s="200"/>
      <c r="J1478" s="6">
        <f t="shared" si="2"/>
        <v>0</v>
      </c>
      <c r="K1478" s="6">
        <f t="shared" si="3"/>
        <v>0</v>
      </c>
      <c r="L1478" s="6">
        <f t="array" ref="L1478">XLOOKUP(E1478,INV!A:A,INV!K:K)</f>
        <v>20</v>
      </c>
      <c r="M1478" s="127">
        <f t="shared" si="4"/>
        <v>1</v>
      </c>
    </row>
    <row r="1479">
      <c r="A1479" s="195">
        <v>1479.0</v>
      </c>
      <c r="B1479" s="196" t="s">
        <v>2368</v>
      </c>
      <c r="C1479" s="197" t="s">
        <v>6594</v>
      </c>
      <c r="D1479" s="198" t="s">
        <v>6595</v>
      </c>
      <c r="E1479" s="196" t="s">
        <v>656</v>
      </c>
      <c r="F1479" s="110" t="s">
        <v>6596</v>
      </c>
      <c r="G1479" s="199">
        <v>10.0</v>
      </c>
      <c r="H1479" s="200"/>
      <c r="I1479" s="200"/>
      <c r="J1479" s="6">
        <f t="shared" si="2"/>
        <v>0</v>
      </c>
      <c r="K1479" s="6">
        <f t="shared" si="3"/>
        <v>0</v>
      </c>
      <c r="L1479" s="6">
        <f t="array" ref="L1479">XLOOKUP(E1479,INV!A:A,INV!K:K)</f>
        <v>1</v>
      </c>
      <c r="M1479" s="127">
        <f t="shared" si="4"/>
        <v>1</v>
      </c>
    </row>
    <row r="1480">
      <c r="A1480" s="195">
        <v>1480.0</v>
      </c>
      <c r="B1480" s="196" t="s">
        <v>2368</v>
      </c>
      <c r="C1480" s="197" t="s">
        <v>6597</v>
      </c>
      <c r="D1480" s="198" t="s">
        <v>6598</v>
      </c>
      <c r="E1480" s="196" t="s">
        <v>644</v>
      </c>
      <c r="F1480" s="110" t="s">
        <v>6599</v>
      </c>
      <c r="G1480" s="199">
        <v>150.0</v>
      </c>
      <c r="H1480" s="200"/>
      <c r="I1480" s="200"/>
      <c r="J1480" s="6">
        <f t="shared" si="2"/>
        <v>0</v>
      </c>
      <c r="K1480" s="6">
        <f t="shared" si="3"/>
        <v>0</v>
      </c>
      <c r="L1480" s="6">
        <f t="array" ref="L1480">XLOOKUP(E1480,INV!A:A,INV!K:K)</f>
        <v>10</v>
      </c>
      <c r="M1480" s="127">
        <f t="shared" si="4"/>
        <v>1</v>
      </c>
    </row>
    <row r="1481">
      <c r="A1481" s="195">
        <v>1481.0</v>
      </c>
      <c r="B1481" s="196" t="s">
        <v>2368</v>
      </c>
      <c r="C1481" s="197" t="s">
        <v>6600</v>
      </c>
      <c r="D1481" s="198" t="s">
        <v>6601</v>
      </c>
      <c r="E1481" s="196" t="s">
        <v>1302</v>
      </c>
      <c r="F1481" s="110" t="s">
        <v>6602</v>
      </c>
      <c r="G1481" s="199">
        <v>150.0</v>
      </c>
      <c r="H1481" s="200"/>
      <c r="I1481" s="200"/>
      <c r="J1481" s="6">
        <f t="shared" si="2"/>
        <v>0</v>
      </c>
      <c r="K1481" s="6">
        <f t="shared" si="3"/>
        <v>0</v>
      </c>
      <c r="L1481" s="6">
        <f t="array" ref="L1481">XLOOKUP(E1481,INV!A:A,INV!K:K)</f>
        <v>13</v>
      </c>
      <c r="M1481" s="127">
        <f t="shared" si="4"/>
        <v>1</v>
      </c>
    </row>
    <row r="1482">
      <c r="A1482" s="195">
        <v>1482.0</v>
      </c>
      <c r="B1482" s="196" t="s">
        <v>2368</v>
      </c>
      <c r="C1482" s="197" t="s">
        <v>6603</v>
      </c>
      <c r="D1482" s="198" t="s">
        <v>6604</v>
      </c>
      <c r="E1482" s="196" t="s">
        <v>685</v>
      </c>
      <c r="F1482" s="110" t="s">
        <v>6605</v>
      </c>
      <c r="G1482" s="199">
        <v>430.0</v>
      </c>
      <c r="H1482" s="200"/>
      <c r="I1482" s="200"/>
      <c r="J1482" s="6">
        <f t="shared" si="2"/>
        <v>0</v>
      </c>
      <c r="K1482" s="6">
        <f t="shared" si="3"/>
        <v>0</v>
      </c>
      <c r="L1482" s="6">
        <f t="array" ref="L1482">XLOOKUP(E1482,INV!A:A,INV!K:K)</f>
        <v>20</v>
      </c>
      <c r="M1482" s="127">
        <f t="shared" si="4"/>
        <v>1</v>
      </c>
    </row>
    <row r="1483">
      <c r="A1483" s="195">
        <v>1483.0</v>
      </c>
      <c r="B1483" s="196" t="s">
        <v>2368</v>
      </c>
      <c r="C1483" s="197" t="s">
        <v>6606</v>
      </c>
      <c r="D1483" s="198" t="s">
        <v>6607</v>
      </c>
      <c r="E1483" s="196" t="s">
        <v>6608</v>
      </c>
      <c r="F1483" s="110" t="s">
        <v>6609</v>
      </c>
      <c r="G1483" s="199">
        <v>150.0</v>
      </c>
      <c r="H1483" s="200"/>
      <c r="I1483" s="200"/>
      <c r="J1483" s="6">
        <f t="shared" si="2"/>
        <v>0</v>
      </c>
      <c r="K1483" s="6">
        <f t="shared" si="3"/>
        <v>0</v>
      </c>
      <c r="L1483" s="6">
        <f t="array" ref="L1483">XLOOKUP(E1483,INV!A:A,INV!K:K)</f>
        <v>5</v>
      </c>
      <c r="M1483" s="127">
        <f t="shared" si="4"/>
        <v>1</v>
      </c>
    </row>
    <row r="1484">
      <c r="A1484" s="195">
        <v>1484.0</v>
      </c>
      <c r="B1484" s="196" t="s">
        <v>2368</v>
      </c>
      <c r="C1484" s="197" t="s">
        <v>6610</v>
      </c>
      <c r="D1484" s="198" t="s">
        <v>6611</v>
      </c>
      <c r="E1484" s="196" t="s">
        <v>6612</v>
      </c>
      <c r="F1484" s="110" t="s">
        <v>6613</v>
      </c>
      <c r="G1484" s="199">
        <v>590.0</v>
      </c>
      <c r="H1484" s="200"/>
      <c r="I1484" s="200"/>
      <c r="J1484" s="6">
        <f t="shared" si="2"/>
        <v>0</v>
      </c>
      <c r="K1484" s="6">
        <f t="shared" si="3"/>
        <v>0</v>
      </c>
      <c r="L1484" s="6">
        <f t="array" ref="L1484">XLOOKUP(E1484,INV!A:A,INV!K:K)</f>
        <v>15</v>
      </c>
      <c r="M1484" s="127">
        <f t="shared" si="4"/>
        <v>1</v>
      </c>
    </row>
    <row r="1485">
      <c r="A1485" s="195">
        <v>1485.0</v>
      </c>
      <c r="B1485" s="196" t="s">
        <v>2368</v>
      </c>
      <c r="C1485" s="197" t="s">
        <v>6614</v>
      </c>
      <c r="D1485" s="198" t="s">
        <v>6615</v>
      </c>
      <c r="E1485" s="196" t="s">
        <v>6616</v>
      </c>
      <c r="F1485" s="110"/>
      <c r="G1485" s="199">
        <v>1000.0</v>
      </c>
      <c r="H1485" s="200"/>
      <c r="I1485" s="200"/>
      <c r="J1485" s="6">
        <f t="shared" si="2"/>
        <v>0</v>
      </c>
      <c r="K1485" s="6">
        <f t="shared" si="3"/>
        <v>0</v>
      </c>
      <c r="L1485" s="6" t="str">
        <f t="array" ref="L1485">XLOOKUP(E1485,INV!A:A,INV!K:K)</f>
        <v>#N/A</v>
      </c>
      <c r="M1485" s="127" t="str">
        <f t="shared" si="4"/>
        <v>#N/A</v>
      </c>
    </row>
    <row r="1486">
      <c r="A1486" s="195">
        <v>1486.0</v>
      </c>
      <c r="B1486" s="196" t="s">
        <v>2368</v>
      </c>
      <c r="C1486" s="197" t="s">
        <v>6617</v>
      </c>
      <c r="D1486" s="198" t="s">
        <v>6618</v>
      </c>
      <c r="E1486" s="196" t="s">
        <v>6619</v>
      </c>
      <c r="F1486" s="196"/>
      <c r="G1486" s="199">
        <v>580.0</v>
      </c>
      <c r="H1486" s="200"/>
      <c r="I1486" s="200"/>
      <c r="J1486" s="6">
        <f t="shared" si="2"/>
        <v>0</v>
      </c>
      <c r="K1486" s="6">
        <f t="shared" si="3"/>
        <v>0</v>
      </c>
      <c r="L1486" s="6" t="str">
        <f t="array" ref="L1486">XLOOKUP(E1486,INV!A:A,INV!K:K)</f>
        <v>#N/A</v>
      </c>
      <c r="M1486" s="127" t="str">
        <f t="shared" si="4"/>
        <v>#N/A</v>
      </c>
    </row>
    <row r="1487">
      <c r="A1487" s="195">
        <v>1487.0</v>
      </c>
      <c r="B1487" s="196" t="s">
        <v>2368</v>
      </c>
      <c r="C1487" s="197" t="s">
        <v>6620</v>
      </c>
      <c r="D1487" s="198" t="s">
        <v>6621</v>
      </c>
      <c r="E1487" s="196" t="s">
        <v>6622</v>
      </c>
      <c r="F1487" s="196"/>
      <c r="G1487" s="199">
        <v>850.0</v>
      </c>
      <c r="H1487" s="200"/>
      <c r="I1487" s="200"/>
      <c r="J1487" s="6">
        <f t="shared" si="2"/>
        <v>0</v>
      </c>
      <c r="K1487" s="6">
        <f t="shared" si="3"/>
        <v>0</v>
      </c>
      <c r="L1487" s="6" t="str">
        <f t="array" ref="L1487">XLOOKUP(E1487,INV!A:A,INV!K:K)</f>
        <v>#N/A</v>
      </c>
      <c r="M1487" s="127" t="str">
        <f t="shared" si="4"/>
        <v>#N/A</v>
      </c>
    </row>
    <row r="1488">
      <c r="A1488" s="195">
        <v>1488.0</v>
      </c>
      <c r="B1488" s="196" t="s">
        <v>2368</v>
      </c>
      <c r="C1488" s="197" t="s">
        <v>6623</v>
      </c>
      <c r="D1488" s="198" t="s">
        <v>6624</v>
      </c>
      <c r="E1488" s="196" t="s">
        <v>6625</v>
      </c>
      <c r="F1488" s="196"/>
      <c r="G1488" s="199">
        <v>430.0</v>
      </c>
      <c r="H1488" s="200"/>
      <c r="I1488" s="200"/>
      <c r="J1488" s="6">
        <f t="shared" si="2"/>
        <v>0</v>
      </c>
      <c r="K1488" s="6">
        <f t="shared" si="3"/>
        <v>0</v>
      </c>
      <c r="L1488" s="6" t="str">
        <f t="array" ref="L1488">XLOOKUP(E1488,INV!A:A,INV!K:K)</f>
        <v>#N/A</v>
      </c>
      <c r="M1488" s="127" t="str">
        <f t="shared" si="4"/>
        <v>#N/A</v>
      </c>
    </row>
    <row r="1489">
      <c r="A1489" s="195">
        <v>1489.0</v>
      </c>
      <c r="B1489" s="196" t="s">
        <v>2368</v>
      </c>
      <c r="C1489" s="197" t="s">
        <v>6626</v>
      </c>
      <c r="D1489" s="198" t="s">
        <v>6627</v>
      </c>
      <c r="E1489" s="196" t="s">
        <v>6628</v>
      </c>
      <c r="F1489" s="196"/>
      <c r="G1489" s="199">
        <v>1000.0</v>
      </c>
      <c r="H1489" s="200"/>
      <c r="I1489" s="200"/>
      <c r="J1489" s="6">
        <f t="shared" si="2"/>
        <v>0</v>
      </c>
      <c r="K1489" s="6">
        <f t="shared" si="3"/>
        <v>0</v>
      </c>
      <c r="L1489" s="6" t="str">
        <f t="array" ref="L1489">XLOOKUP(E1489,INV!A:A,INV!K:K)</f>
        <v>#N/A</v>
      </c>
      <c r="M1489" s="127" t="str">
        <f t="shared" si="4"/>
        <v>#N/A</v>
      </c>
    </row>
    <row r="1490">
      <c r="A1490" s="195">
        <v>1490.0</v>
      </c>
      <c r="B1490" s="196" t="s">
        <v>2368</v>
      </c>
      <c r="C1490" s="197" t="s">
        <v>6629</v>
      </c>
      <c r="D1490" s="198" t="s">
        <v>6630</v>
      </c>
      <c r="E1490" s="196" t="s">
        <v>6631</v>
      </c>
      <c r="F1490" s="110"/>
      <c r="G1490" s="199">
        <v>430.0</v>
      </c>
      <c r="H1490" s="200"/>
      <c r="I1490" s="200"/>
      <c r="J1490" s="6">
        <f t="shared" si="2"/>
        <v>0</v>
      </c>
      <c r="K1490" s="6">
        <f t="shared" si="3"/>
        <v>0</v>
      </c>
      <c r="L1490" s="6" t="str">
        <f t="array" ref="L1490">XLOOKUP(E1490,INV!A:A,INV!K:K)</f>
        <v>#N/A</v>
      </c>
      <c r="M1490" s="127" t="str">
        <f t="shared" si="4"/>
        <v>#N/A</v>
      </c>
    </row>
    <row r="1491">
      <c r="A1491" s="195">
        <v>1491.0</v>
      </c>
      <c r="B1491" s="196" t="s">
        <v>2368</v>
      </c>
      <c r="C1491" s="197" t="s">
        <v>6632</v>
      </c>
      <c r="D1491" s="198" t="s">
        <v>6633</v>
      </c>
      <c r="E1491" s="196" t="s">
        <v>6634</v>
      </c>
      <c r="F1491" s="110"/>
      <c r="G1491" s="199">
        <v>1000.0</v>
      </c>
      <c r="H1491" s="200"/>
      <c r="I1491" s="200"/>
      <c r="J1491" s="6">
        <f t="shared" si="2"/>
        <v>0</v>
      </c>
      <c r="K1491" s="6">
        <f t="shared" si="3"/>
        <v>0</v>
      </c>
      <c r="L1491" s="6" t="str">
        <f t="array" ref="L1491">XLOOKUP(E1491,INV!A:A,INV!K:K)</f>
        <v>#N/A</v>
      </c>
      <c r="M1491" s="127" t="str">
        <f t="shared" si="4"/>
        <v>#N/A</v>
      </c>
    </row>
    <row r="1492">
      <c r="A1492" s="195">
        <v>1492.0</v>
      </c>
      <c r="B1492" s="196" t="s">
        <v>2368</v>
      </c>
      <c r="C1492" s="197" t="s">
        <v>6635</v>
      </c>
      <c r="D1492" s="198" t="s">
        <v>6636</v>
      </c>
      <c r="E1492" s="196" t="s">
        <v>6637</v>
      </c>
      <c r="F1492" s="196"/>
      <c r="G1492" s="199">
        <v>280.0</v>
      </c>
      <c r="H1492" s="200"/>
      <c r="I1492" s="200"/>
      <c r="J1492" s="6">
        <f t="shared" si="2"/>
        <v>0</v>
      </c>
      <c r="K1492" s="6">
        <f t="shared" si="3"/>
        <v>0</v>
      </c>
      <c r="L1492" s="6" t="str">
        <f t="array" ref="L1492">XLOOKUP(E1492,INV!A:A,INV!K:K)</f>
        <v>#N/A</v>
      </c>
      <c r="M1492" s="127" t="str">
        <f t="shared" si="4"/>
        <v>#N/A</v>
      </c>
    </row>
    <row r="1493">
      <c r="A1493" s="195">
        <v>1493.0</v>
      </c>
      <c r="B1493" s="196" t="s">
        <v>2368</v>
      </c>
      <c r="C1493" s="197" t="s">
        <v>6638</v>
      </c>
      <c r="D1493" s="198" t="s">
        <v>6639</v>
      </c>
      <c r="E1493" s="196" t="s">
        <v>6640</v>
      </c>
      <c r="F1493" s="196"/>
      <c r="G1493" s="199">
        <v>150.0</v>
      </c>
      <c r="H1493" s="200"/>
      <c r="I1493" s="200"/>
      <c r="J1493" s="6">
        <f t="shared" si="2"/>
        <v>0</v>
      </c>
      <c r="K1493" s="6">
        <f t="shared" si="3"/>
        <v>0</v>
      </c>
      <c r="L1493" s="6" t="str">
        <f t="array" ref="L1493">XLOOKUP(E1493,INV!A:A,INV!K:K)</f>
        <v>#N/A</v>
      </c>
      <c r="M1493" s="127" t="str">
        <f t="shared" si="4"/>
        <v>#N/A</v>
      </c>
    </row>
    <row r="1494">
      <c r="A1494" s="195">
        <v>1494.0</v>
      </c>
      <c r="B1494" s="196" t="s">
        <v>2368</v>
      </c>
      <c r="C1494" s="197" t="s">
        <v>6641</v>
      </c>
      <c r="D1494" s="198" t="s">
        <v>6642</v>
      </c>
      <c r="E1494" s="196" t="s">
        <v>6643</v>
      </c>
      <c r="F1494" s="196"/>
      <c r="G1494" s="199">
        <v>280.0</v>
      </c>
      <c r="H1494" s="200"/>
      <c r="I1494" s="200"/>
      <c r="J1494" s="6">
        <f t="shared" si="2"/>
        <v>0</v>
      </c>
      <c r="K1494" s="6">
        <f t="shared" si="3"/>
        <v>0</v>
      </c>
      <c r="L1494" s="6" t="str">
        <f t="array" ref="L1494">XLOOKUP(E1494,INV!A:A,INV!K:K)</f>
        <v>#N/A</v>
      </c>
      <c r="M1494" s="127" t="str">
        <f t="shared" si="4"/>
        <v>#N/A</v>
      </c>
    </row>
    <row r="1495">
      <c r="A1495" s="195">
        <v>1495.0</v>
      </c>
      <c r="B1495" s="196" t="s">
        <v>2368</v>
      </c>
      <c r="C1495" s="197" t="s">
        <v>6644</v>
      </c>
      <c r="D1495" s="198" t="s">
        <v>6645</v>
      </c>
      <c r="E1495" s="196" t="s">
        <v>6646</v>
      </c>
      <c r="F1495" s="196"/>
      <c r="G1495" s="199">
        <v>430.0</v>
      </c>
      <c r="H1495" s="200"/>
      <c r="I1495" s="200"/>
      <c r="J1495" s="6">
        <f t="shared" si="2"/>
        <v>0</v>
      </c>
      <c r="K1495" s="6">
        <f t="shared" si="3"/>
        <v>0</v>
      </c>
      <c r="L1495" s="6" t="str">
        <f t="array" ref="L1495">XLOOKUP(E1495,INV!A:A,INV!K:K)</f>
        <v>#N/A</v>
      </c>
      <c r="M1495" s="127" t="str">
        <f t="shared" si="4"/>
        <v>#N/A</v>
      </c>
    </row>
    <row r="1496">
      <c r="A1496" s="195">
        <v>1496.0</v>
      </c>
      <c r="B1496" s="196" t="s">
        <v>2368</v>
      </c>
      <c r="C1496" s="197" t="s">
        <v>6647</v>
      </c>
      <c r="D1496" s="198" t="s">
        <v>6648</v>
      </c>
      <c r="E1496" s="196" t="s">
        <v>6649</v>
      </c>
      <c r="F1496" s="196"/>
      <c r="G1496" s="199">
        <v>1000.0</v>
      </c>
      <c r="H1496" s="200"/>
      <c r="I1496" s="200"/>
      <c r="J1496" s="6">
        <f t="shared" si="2"/>
        <v>0</v>
      </c>
      <c r="K1496" s="6">
        <f t="shared" si="3"/>
        <v>0</v>
      </c>
      <c r="L1496" s="6" t="str">
        <f t="array" ref="L1496">XLOOKUP(E1496,INV!A:A,INV!K:K)</f>
        <v>#N/A</v>
      </c>
      <c r="M1496" s="127" t="str">
        <f t="shared" si="4"/>
        <v>#N/A</v>
      </c>
    </row>
    <row r="1497">
      <c r="A1497" s="195">
        <v>1497.0</v>
      </c>
      <c r="B1497" s="196" t="s">
        <v>2368</v>
      </c>
      <c r="C1497" s="197" t="s">
        <v>6650</v>
      </c>
      <c r="D1497" s="198" t="s">
        <v>6651</v>
      </c>
      <c r="E1497" s="196" t="s">
        <v>6652</v>
      </c>
      <c r="F1497" s="196" t="s">
        <v>6653</v>
      </c>
      <c r="G1497" s="199">
        <v>150.0</v>
      </c>
      <c r="H1497" s="200"/>
      <c r="I1497" s="200"/>
      <c r="J1497" s="6">
        <f t="shared" si="2"/>
        <v>0</v>
      </c>
      <c r="K1497" s="6">
        <f t="shared" si="3"/>
        <v>0</v>
      </c>
      <c r="L1497" s="6">
        <f t="array" ref="L1497">XLOOKUP(E1497,INV!A:A,INV!K:K)</f>
        <v>5</v>
      </c>
      <c r="M1497" s="127">
        <f t="shared" si="4"/>
        <v>1</v>
      </c>
    </row>
    <row r="1498">
      <c r="A1498" s="195">
        <v>1498.0</v>
      </c>
      <c r="B1498" s="196" t="s">
        <v>2368</v>
      </c>
      <c r="C1498" s="197" t="s">
        <v>6654</v>
      </c>
      <c r="D1498" s="198" t="s">
        <v>6655</v>
      </c>
      <c r="E1498" s="196" t="s">
        <v>6656</v>
      </c>
      <c r="F1498" s="110" t="s">
        <v>6657</v>
      </c>
      <c r="G1498" s="199">
        <v>430.0</v>
      </c>
      <c r="H1498" s="200"/>
      <c r="I1498" s="200"/>
      <c r="J1498" s="6">
        <f t="shared" si="2"/>
        <v>0</v>
      </c>
      <c r="K1498" s="6">
        <f t="shared" si="3"/>
        <v>0</v>
      </c>
      <c r="L1498" s="6">
        <f t="array" ref="L1498">XLOOKUP(E1498,INV!A:A,INV!K:K)</f>
        <v>15</v>
      </c>
      <c r="M1498" s="127">
        <f t="shared" si="4"/>
        <v>1</v>
      </c>
    </row>
    <row r="1499">
      <c r="A1499" s="195">
        <v>1499.0</v>
      </c>
      <c r="B1499" s="196" t="s">
        <v>2368</v>
      </c>
      <c r="C1499" s="197" t="s">
        <v>6658</v>
      </c>
      <c r="D1499" s="198" t="s">
        <v>6659</v>
      </c>
      <c r="E1499" s="196" t="s">
        <v>6660</v>
      </c>
      <c r="F1499" s="110"/>
      <c r="G1499" s="199">
        <v>280.0</v>
      </c>
      <c r="H1499" s="200"/>
      <c r="I1499" s="200"/>
      <c r="J1499" s="6">
        <f t="shared" si="2"/>
        <v>0</v>
      </c>
      <c r="K1499" s="6">
        <f t="shared" si="3"/>
        <v>0</v>
      </c>
      <c r="L1499" s="6" t="str">
        <f t="array" ref="L1499">XLOOKUP(E1499,INV!A:A,INV!K:K)</f>
        <v>#N/A</v>
      </c>
      <c r="M1499" s="127" t="str">
        <f t="shared" si="4"/>
        <v>#N/A</v>
      </c>
    </row>
    <row r="1500">
      <c r="A1500" s="195">
        <v>1500.0</v>
      </c>
      <c r="B1500" s="196" t="s">
        <v>2368</v>
      </c>
      <c r="C1500" s="197" t="s">
        <v>6661</v>
      </c>
      <c r="D1500" s="198" t="s">
        <v>6662</v>
      </c>
      <c r="E1500" s="196" t="s">
        <v>686</v>
      </c>
      <c r="F1500" s="110" t="s">
        <v>6663</v>
      </c>
      <c r="G1500" s="199">
        <v>430.0</v>
      </c>
      <c r="H1500" s="200"/>
      <c r="I1500" s="200"/>
      <c r="J1500" s="6">
        <f t="shared" si="2"/>
        <v>0</v>
      </c>
      <c r="K1500" s="6">
        <f t="shared" si="3"/>
        <v>0</v>
      </c>
      <c r="L1500" s="6">
        <f t="array" ref="L1500">XLOOKUP(E1500,INV!A:A,INV!K:K)</f>
        <v>20</v>
      </c>
      <c r="M1500" s="127">
        <f t="shared" si="4"/>
        <v>1</v>
      </c>
    </row>
    <row r="1501">
      <c r="A1501" s="195">
        <v>1501.0</v>
      </c>
      <c r="B1501" s="196" t="s">
        <v>2368</v>
      </c>
      <c r="C1501" s="197" t="s">
        <v>6664</v>
      </c>
      <c r="D1501" s="198" t="s">
        <v>6665</v>
      </c>
      <c r="E1501" s="196" t="s">
        <v>6666</v>
      </c>
      <c r="F1501" s="110" t="s">
        <v>6667</v>
      </c>
      <c r="G1501" s="199">
        <v>1000.0</v>
      </c>
      <c r="H1501" s="200"/>
      <c r="I1501" s="200"/>
      <c r="J1501" s="6">
        <f t="shared" si="2"/>
        <v>0</v>
      </c>
      <c r="K1501" s="6">
        <f t="shared" si="3"/>
        <v>0</v>
      </c>
      <c r="L1501" s="6">
        <f t="array" ref="L1501">XLOOKUP(E1501,INV!A:A,INV!K:K)</f>
        <v>25</v>
      </c>
      <c r="M1501" s="127">
        <f t="shared" si="4"/>
        <v>1</v>
      </c>
    </row>
    <row r="1502">
      <c r="A1502" s="195">
        <v>1502.0</v>
      </c>
      <c r="B1502" s="196" t="s">
        <v>2368</v>
      </c>
      <c r="C1502" s="197" t="s">
        <v>6668</v>
      </c>
      <c r="D1502" s="198" t="s">
        <v>6669</v>
      </c>
      <c r="E1502" s="196" t="s">
        <v>6670</v>
      </c>
      <c r="F1502" s="110"/>
      <c r="G1502" s="199">
        <v>280.0</v>
      </c>
      <c r="H1502" s="200"/>
      <c r="I1502" s="200"/>
      <c r="J1502" s="6">
        <f t="shared" si="2"/>
        <v>0</v>
      </c>
      <c r="K1502" s="6">
        <f t="shared" si="3"/>
        <v>0</v>
      </c>
      <c r="L1502" s="6" t="str">
        <f t="array" ref="L1502">XLOOKUP(E1502,INV!A:A,INV!K:K)</f>
        <v>#N/A</v>
      </c>
      <c r="M1502" s="127" t="str">
        <f t="shared" si="4"/>
        <v>#N/A</v>
      </c>
    </row>
    <row r="1503">
      <c r="A1503" s="195">
        <v>1503.0</v>
      </c>
      <c r="B1503" s="196" t="s">
        <v>2368</v>
      </c>
      <c r="C1503" s="197" t="s">
        <v>6671</v>
      </c>
      <c r="D1503" s="198" t="s">
        <v>6672</v>
      </c>
      <c r="E1503" s="196" t="s">
        <v>6673</v>
      </c>
      <c r="F1503" s="110" t="s">
        <v>6674</v>
      </c>
      <c r="G1503" s="199">
        <v>150.0</v>
      </c>
      <c r="H1503" s="200"/>
      <c r="I1503" s="200"/>
      <c r="J1503" s="6">
        <f t="shared" si="2"/>
        <v>0</v>
      </c>
      <c r="K1503" s="6">
        <f t="shared" si="3"/>
        <v>0</v>
      </c>
      <c r="L1503" s="6">
        <f t="array" ref="L1503">XLOOKUP(E1503,INV!A:A,INV!K:K)</f>
        <v>10</v>
      </c>
      <c r="M1503" s="127">
        <f t="shared" si="4"/>
        <v>1</v>
      </c>
    </row>
    <row r="1504">
      <c r="A1504" s="195">
        <v>1504.0</v>
      </c>
      <c r="B1504" s="196" t="s">
        <v>2368</v>
      </c>
      <c r="C1504" s="197" t="s">
        <v>6675</v>
      </c>
      <c r="D1504" s="198" t="s">
        <v>6676</v>
      </c>
      <c r="E1504" s="196" t="s">
        <v>6677</v>
      </c>
      <c r="F1504" s="110"/>
      <c r="G1504" s="199">
        <v>280.0</v>
      </c>
      <c r="H1504" s="200"/>
      <c r="I1504" s="200"/>
      <c r="J1504" s="6">
        <f t="shared" si="2"/>
        <v>0</v>
      </c>
      <c r="K1504" s="6">
        <f t="shared" si="3"/>
        <v>0</v>
      </c>
      <c r="L1504" s="6" t="str">
        <f t="array" ref="L1504">XLOOKUP(E1504,INV!A:A,INV!K:K)</f>
        <v>#N/A</v>
      </c>
      <c r="M1504" s="127" t="str">
        <f t="shared" si="4"/>
        <v>#N/A</v>
      </c>
    </row>
    <row r="1505">
      <c r="A1505" s="195">
        <v>1505.0</v>
      </c>
      <c r="B1505" s="196" t="s">
        <v>2368</v>
      </c>
      <c r="C1505" s="197" t="s">
        <v>6678</v>
      </c>
      <c r="D1505" s="198" t="s">
        <v>6679</v>
      </c>
      <c r="E1505" s="196" t="s">
        <v>6680</v>
      </c>
      <c r="F1505" s="110" t="s">
        <v>6681</v>
      </c>
      <c r="G1505" s="199">
        <v>1000.0</v>
      </c>
      <c r="H1505" s="200"/>
      <c r="I1505" s="200"/>
      <c r="J1505" s="6">
        <f t="shared" si="2"/>
        <v>0</v>
      </c>
      <c r="K1505" s="6">
        <f t="shared" si="3"/>
        <v>0</v>
      </c>
      <c r="L1505" s="6">
        <f t="array" ref="L1505">XLOOKUP(E1505,INV!A:A,INV!K:K)</f>
        <v>25</v>
      </c>
      <c r="M1505" s="127">
        <f t="shared" si="4"/>
        <v>1</v>
      </c>
    </row>
    <row r="1506">
      <c r="A1506" s="195">
        <v>1506.0</v>
      </c>
      <c r="B1506" s="196" t="s">
        <v>2368</v>
      </c>
      <c r="C1506" s="197" t="s">
        <v>6682</v>
      </c>
      <c r="D1506" s="198" t="s">
        <v>6683</v>
      </c>
      <c r="E1506" s="196" t="s">
        <v>6684</v>
      </c>
      <c r="F1506" s="110" t="s">
        <v>6685</v>
      </c>
      <c r="G1506" s="199">
        <v>150.0</v>
      </c>
      <c r="H1506" s="200"/>
      <c r="I1506" s="200"/>
      <c r="J1506" s="6">
        <f t="shared" si="2"/>
        <v>0</v>
      </c>
      <c r="K1506" s="6">
        <f t="shared" si="3"/>
        <v>0</v>
      </c>
      <c r="L1506" s="6">
        <f t="array" ref="L1506">XLOOKUP(E1506,INV!A:A,INV!K:K)</f>
        <v>5</v>
      </c>
      <c r="M1506" s="127">
        <f t="shared" si="4"/>
        <v>1</v>
      </c>
    </row>
    <row r="1507">
      <c r="A1507" s="195">
        <v>1507.0</v>
      </c>
      <c r="B1507" s="196" t="s">
        <v>3658</v>
      </c>
      <c r="C1507" s="197" t="s">
        <v>6686</v>
      </c>
      <c r="D1507" s="198" t="s">
        <v>6687</v>
      </c>
      <c r="E1507" s="196" t="s">
        <v>764</v>
      </c>
      <c r="F1507" s="110" t="s">
        <v>6688</v>
      </c>
      <c r="G1507" s="199">
        <v>40.0</v>
      </c>
      <c r="H1507" s="200"/>
      <c r="I1507" s="200"/>
      <c r="J1507" s="6">
        <f t="shared" si="2"/>
        <v>0</v>
      </c>
      <c r="K1507" s="6">
        <f t="shared" si="3"/>
        <v>0</v>
      </c>
      <c r="L1507" s="6">
        <f t="array" ref="L1507">XLOOKUP(E1507,INV!A:A,INV!K:K)</f>
        <v>7</v>
      </c>
      <c r="M1507" s="127">
        <f t="shared" si="4"/>
        <v>1</v>
      </c>
    </row>
    <row r="1508">
      <c r="A1508" s="195">
        <v>1508.0</v>
      </c>
      <c r="B1508" s="196" t="s">
        <v>2368</v>
      </c>
      <c r="C1508" s="197" t="s">
        <v>6689</v>
      </c>
      <c r="D1508" s="198" t="s">
        <v>6690</v>
      </c>
      <c r="E1508" s="196" t="s">
        <v>6691</v>
      </c>
      <c r="F1508" s="110"/>
      <c r="G1508" s="199">
        <v>150.0</v>
      </c>
      <c r="H1508" s="200"/>
      <c r="I1508" s="200"/>
      <c r="J1508" s="6">
        <f t="shared" si="2"/>
        <v>0</v>
      </c>
      <c r="K1508" s="6">
        <f t="shared" si="3"/>
        <v>0</v>
      </c>
      <c r="L1508" s="6" t="str">
        <f t="array" ref="L1508">XLOOKUP(E1508,INV!A:A,INV!K:K)</f>
        <v>#N/A</v>
      </c>
      <c r="M1508" s="127" t="str">
        <f t="shared" si="4"/>
        <v>#N/A</v>
      </c>
    </row>
    <row r="1509">
      <c r="A1509" s="195">
        <v>1509.0</v>
      </c>
      <c r="B1509" s="196" t="s">
        <v>2368</v>
      </c>
      <c r="C1509" s="197" t="s">
        <v>6692</v>
      </c>
      <c r="D1509" s="198" t="s">
        <v>6693</v>
      </c>
      <c r="E1509" s="196" t="s">
        <v>6694</v>
      </c>
      <c r="F1509" s="110"/>
      <c r="G1509" s="199">
        <v>150.0</v>
      </c>
      <c r="H1509" s="200"/>
      <c r="I1509" s="200"/>
      <c r="J1509" s="6">
        <f t="shared" si="2"/>
        <v>0</v>
      </c>
      <c r="K1509" s="6">
        <f t="shared" si="3"/>
        <v>0</v>
      </c>
      <c r="L1509" s="6" t="str">
        <f t="array" ref="L1509">XLOOKUP(E1509,INV!A:A,INV!K:K)</f>
        <v>#N/A</v>
      </c>
      <c r="M1509" s="127" t="str">
        <f t="shared" si="4"/>
        <v>#N/A</v>
      </c>
    </row>
    <row r="1510">
      <c r="A1510" s="195">
        <v>1510.0</v>
      </c>
      <c r="B1510" s="196" t="s">
        <v>2368</v>
      </c>
      <c r="C1510" s="197" t="s">
        <v>6695</v>
      </c>
      <c r="D1510" s="198" t="s">
        <v>6696</v>
      </c>
      <c r="E1510" s="196" t="s">
        <v>6697</v>
      </c>
      <c r="F1510" s="196"/>
      <c r="G1510" s="199">
        <v>430.0</v>
      </c>
      <c r="H1510" s="200"/>
      <c r="I1510" s="200"/>
      <c r="J1510" s="6">
        <f t="shared" si="2"/>
        <v>0</v>
      </c>
      <c r="K1510" s="6">
        <f t="shared" si="3"/>
        <v>0</v>
      </c>
      <c r="L1510" s="6" t="str">
        <f t="array" ref="L1510">XLOOKUP(E1510,INV!A:A,INV!K:K)</f>
        <v>#N/A</v>
      </c>
      <c r="M1510" s="127" t="str">
        <f t="shared" si="4"/>
        <v>#N/A</v>
      </c>
    </row>
    <row r="1511">
      <c r="A1511" s="195">
        <v>1511.0</v>
      </c>
      <c r="B1511" s="196" t="s">
        <v>2368</v>
      </c>
      <c r="C1511" s="197" t="s">
        <v>6698</v>
      </c>
      <c r="D1511" s="198" t="s">
        <v>702</v>
      </c>
      <c r="E1511" s="196" t="s">
        <v>703</v>
      </c>
      <c r="F1511" s="196" t="s">
        <v>6699</v>
      </c>
      <c r="G1511" s="199">
        <v>150.0</v>
      </c>
      <c r="H1511" s="200"/>
      <c r="I1511" s="200"/>
      <c r="J1511" s="6">
        <f t="shared" si="2"/>
        <v>0</v>
      </c>
      <c r="K1511" s="6">
        <f t="shared" si="3"/>
        <v>0</v>
      </c>
      <c r="L1511" s="6">
        <f t="array" ref="L1511">XLOOKUP(E1511,INV!A:A,INV!K:K)</f>
        <v>0.05</v>
      </c>
      <c r="M1511" s="127">
        <f t="shared" si="4"/>
        <v>1</v>
      </c>
    </row>
    <row r="1512">
      <c r="A1512" s="195">
        <v>1512.0</v>
      </c>
      <c r="B1512" s="196" t="s">
        <v>2368</v>
      </c>
      <c r="C1512" s="197" t="s">
        <v>6700</v>
      </c>
      <c r="D1512" s="198" t="s">
        <v>6701</v>
      </c>
      <c r="E1512" s="196" t="s">
        <v>6702</v>
      </c>
      <c r="F1512" s="110" t="s">
        <v>6703</v>
      </c>
      <c r="G1512" s="199">
        <v>1000.0</v>
      </c>
      <c r="H1512" s="200"/>
      <c r="I1512" s="200"/>
      <c r="J1512" s="6">
        <f t="shared" si="2"/>
        <v>0</v>
      </c>
      <c r="K1512" s="6">
        <f t="shared" si="3"/>
        <v>0</v>
      </c>
      <c r="L1512" s="6">
        <f t="array" ref="L1512">XLOOKUP(E1512,INV!A:A,INV!K:K)</f>
        <v>25</v>
      </c>
      <c r="M1512" s="127">
        <f t="shared" si="4"/>
        <v>1</v>
      </c>
    </row>
    <row r="1513">
      <c r="A1513" s="195">
        <v>1513.0</v>
      </c>
      <c r="B1513" s="196" t="s">
        <v>2368</v>
      </c>
      <c r="C1513" s="197" t="s">
        <v>6704</v>
      </c>
      <c r="D1513" s="198" t="s">
        <v>6705</v>
      </c>
      <c r="E1513" s="196" t="s">
        <v>6706</v>
      </c>
      <c r="F1513" s="110"/>
      <c r="G1513" s="199">
        <v>150.0</v>
      </c>
      <c r="H1513" s="200"/>
      <c r="I1513" s="200"/>
      <c r="J1513" s="6">
        <f t="shared" si="2"/>
        <v>0</v>
      </c>
      <c r="K1513" s="6">
        <f t="shared" si="3"/>
        <v>0</v>
      </c>
      <c r="L1513" s="6" t="str">
        <f t="array" ref="L1513">XLOOKUP(E1513,INV!A:A,INV!K:K)</f>
        <v>#N/A</v>
      </c>
      <c r="M1513" s="127" t="str">
        <f t="shared" si="4"/>
        <v>#N/A</v>
      </c>
    </row>
    <row r="1514">
      <c r="A1514" s="195">
        <v>1514.0</v>
      </c>
      <c r="B1514" s="196" t="s">
        <v>2368</v>
      </c>
      <c r="C1514" s="197" t="s">
        <v>6707</v>
      </c>
      <c r="D1514" s="198" t="s">
        <v>6708</v>
      </c>
      <c r="E1514" s="196" t="s">
        <v>6709</v>
      </c>
      <c r="F1514" s="110"/>
      <c r="G1514" s="199">
        <v>150.0</v>
      </c>
      <c r="H1514" s="200"/>
      <c r="I1514" s="200"/>
      <c r="J1514" s="6">
        <f t="shared" si="2"/>
        <v>0</v>
      </c>
      <c r="K1514" s="6">
        <f t="shared" si="3"/>
        <v>0</v>
      </c>
      <c r="L1514" s="6" t="str">
        <f t="array" ref="L1514">XLOOKUP(E1514,INV!A:A,INV!K:K)</f>
        <v>#N/A</v>
      </c>
      <c r="M1514" s="127" t="str">
        <f t="shared" si="4"/>
        <v>#N/A</v>
      </c>
    </row>
    <row r="1515">
      <c r="A1515" s="195">
        <v>1515.0</v>
      </c>
      <c r="B1515" s="196" t="s">
        <v>2368</v>
      </c>
      <c r="C1515" s="197" t="s">
        <v>6710</v>
      </c>
      <c r="D1515" s="198" t="s">
        <v>6711</v>
      </c>
      <c r="E1515" s="196" t="s">
        <v>6712</v>
      </c>
      <c r="F1515" s="110"/>
      <c r="G1515" s="199">
        <v>430.0</v>
      </c>
      <c r="H1515" s="200"/>
      <c r="I1515" s="200"/>
      <c r="J1515" s="6">
        <f t="shared" si="2"/>
        <v>0</v>
      </c>
      <c r="K1515" s="6">
        <f t="shared" si="3"/>
        <v>0</v>
      </c>
      <c r="L1515" s="6" t="str">
        <f t="array" ref="L1515">XLOOKUP(E1515,INV!A:A,INV!K:K)</f>
        <v>#N/A</v>
      </c>
      <c r="M1515" s="127" t="str">
        <f t="shared" si="4"/>
        <v>#N/A</v>
      </c>
    </row>
    <row r="1516">
      <c r="A1516" s="195">
        <v>1516.0</v>
      </c>
      <c r="B1516" s="196" t="s">
        <v>2368</v>
      </c>
      <c r="C1516" s="197" t="s">
        <v>6713</v>
      </c>
      <c r="D1516" s="198" t="s">
        <v>6714</v>
      </c>
      <c r="E1516" s="196" t="s">
        <v>6715</v>
      </c>
      <c r="F1516" s="196" t="s">
        <v>6716</v>
      </c>
      <c r="G1516" s="199">
        <v>150.0</v>
      </c>
      <c r="H1516" s="200"/>
      <c r="I1516" s="200"/>
      <c r="J1516" s="6">
        <f t="shared" si="2"/>
        <v>0</v>
      </c>
      <c r="K1516" s="6">
        <f t="shared" si="3"/>
        <v>0</v>
      </c>
      <c r="L1516" s="6">
        <f t="array" ref="L1516">XLOOKUP(E1516,INV!A:A,INV!K:K)</f>
        <v>5</v>
      </c>
      <c r="M1516" s="127">
        <f t="shared" si="4"/>
        <v>1</v>
      </c>
    </row>
    <row r="1517">
      <c r="A1517" s="195">
        <v>1517.0</v>
      </c>
      <c r="B1517" s="196" t="s">
        <v>2368</v>
      </c>
      <c r="C1517" s="197" t="s">
        <v>6717</v>
      </c>
      <c r="D1517" s="198" t="s">
        <v>6718</v>
      </c>
      <c r="E1517" s="196" t="s">
        <v>6719</v>
      </c>
      <c r="F1517" s="110"/>
      <c r="G1517" s="199">
        <v>150.0</v>
      </c>
      <c r="H1517" s="200"/>
      <c r="I1517" s="200"/>
      <c r="J1517" s="6">
        <f t="shared" si="2"/>
        <v>0</v>
      </c>
      <c r="K1517" s="6">
        <f t="shared" si="3"/>
        <v>0</v>
      </c>
      <c r="L1517" s="6" t="str">
        <f t="array" ref="L1517">XLOOKUP(E1517,INV!A:A,INV!K:K)</f>
        <v>#N/A</v>
      </c>
      <c r="M1517" s="127" t="str">
        <f t="shared" si="4"/>
        <v>#N/A</v>
      </c>
    </row>
    <row r="1518">
      <c r="A1518" s="195">
        <v>1518.0</v>
      </c>
      <c r="B1518" s="196" t="s">
        <v>2368</v>
      </c>
      <c r="C1518" s="197" t="s">
        <v>6720</v>
      </c>
      <c r="D1518" s="198" t="s">
        <v>6721</v>
      </c>
      <c r="E1518" s="196" t="s">
        <v>6722</v>
      </c>
      <c r="F1518" s="110"/>
      <c r="G1518" s="199">
        <v>150.0</v>
      </c>
      <c r="H1518" s="200"/>
      <c r="I1518" s="200"/>
      <c r="J1518" s="6">
        <f t="shared" si="2"/>
        <v>0</v>
      </c>
      <c r="K1518" s="6">
        <f t="shared" si="3"/>
        <v>0</v>
      </c>
      <c r="L1518" s="6" t="str">
        <f t="array" ref="L1518">XLOOKUP(E1518,INV!A:A,INV!K:K)</f>
        <v>#N/A</v>
      </c>
      <c r="M1518" s="127" t="str">
        <f t="shared" si="4"/>
        <v>#N/A</v>
      </c>
    </row>
    <row r="1519">
      <c r="A1519" s="195">
        <v>1519.0</v>
      </c>
      <c r="B1519" s="196" t="s">
        <v>2368</v>
      </c>
      <c r="C1519" s="197" t="s">
        <v>6723</v>
      </c>
      <c r="D1519" s="198" t="s">
        <v>6724</v>
      </c>
      <c r="E1519" s="196" t="s">
        <v>6725</v>
      </c>
      <c r="F1519" s="110"/>
      <c r="G1519" s="199">
        <v>430.0</v>
      </c>
      <c r="H1519" s="200"/>
      <c r="I1519" s="200"/>
      <c r="J1519" s="6">
        <f t="shared" si="2"/>
        <v>0</v>
      </c>
      <c r="K1519" s="6">
        <f t="shared" si="3"/>
        <v>0</v>
      </c>
      <c r="L1519" s="6" t="str">
        <f t="array" ref="L1519">XLOOKUP(E1519,INV!A:A,INV!K:K)</f>
        <v>#N/A</v>
      </c>
      <c r="M1519" s="127" t="str">
        <f t="shared" si="4"/>
        <v>#N/A</v>
      </c>
    </row>
    <row r="1520">
      <c r="A1520" s="195">
        <v>1520.0</v>
      </c>
      <c r="B1520" s="196" t="s">
        <v>2368</v>
      </c>
      <c r="C1520" s="197" t="s">
        <v>6726</v>
      </c>
      <c r="D1520" s="198" t="s">
        <v>6727</v>
      </c>
      <c r="E1520" s="196" t="s">
        <v>6728</v>
      </c>
      <c r="F1520" s="196"/>
      <c r="G1520" s="199">
        <v>150.0</v>
      </c>
      <c r="H1520" s="200"/>
      <c r="I1520" s="200"/>
      <c r="J1520" s="6">
        <f t="shared" si="2"/>
        <v>0</v>
      </c>
      <c r="K1520" s="6">
        <f t="shared" si="3"/>
        <v>0</v>
      </c>
      <c r="L1520" s="6" t="str">
        <f t="array" ref="L1520">XLOOKUP(E1520,INV!A:A,INV!K:K)</f>
        <v>#N/A</v>
      </c>
      <c r="M1520" s="127" t="str">
        <f t="shared" si="4"/>
        <v>#N/A</v>
      </c>
    </row>
    <row r="1521">
      <c r="A1521" s="195">
        <v>1521.0</v>
      </c>
      <c r="B1521" s="196" t="s">
        <v>2368</v>
      </c>
      <c r="C1521" s="197" t="s">
        <v>6729</v>
      </c>
      <c r="D1521" s="198" t="s">
        <v>6730</v>
      </c>
      <c r="E1521" s="196" t="s">
        <v>6731</v>
      </c>
      <c r="F1521" s="110"/>
      <c r="G1521" s="199">
        <v>150.0</v>
      </c>
      <c r="H1521" s="200"/>
      <c r="I1521" s="200"/>
      <c r="J1521" s="6">
        <f t="shared" si="2"/>
        <v>0</v>
      </c>
      <c r="K1521" s="6">
        <f t="shared" si="3"/>
        <v>0</v>
      </c>
      <c r="L1521" s="6" t="str">
        <f t="array" ref="L1521">XLOOKUP(E1521,INV!A:A,INV!K:K)</f>
        <v>#N/A</v>
      </c>
      <c r="M1521" s="127" t="str">
        <f t="shared" si="4"/>
        <v>#N/A</v>
      </c>
    </row>
    <row r="1522">
      <c r="A1522" s="195">
        <v>1522.0</v>
      </c>
      <c r="B1522" s="196" t="s">
        <v>2368</v>
      </c>
      <c r="C1522" s="197" t="s">
        <v>6732</v>
      </c>
      <c r="D1522" s="198" t="s">
        <v>6733</v>
      </c>
      <c r="E1522" s="196" t="s">
        <v>6734</v>
      </c>
      <c r="F1522" s="110"/>
      <c r="G1522" s="199">
        <v>150.0</v>
      </c>
      <c r="H1522" s="200"/>
      <c r="I1522" s="200"/>
      <c r="J1522" s="6">
        <f t="shared" si="2"/>
        <v>0</v>
      </c>
      <c r="K1522" s="6">
        <f t="shared" si="3"/>
        <v>0</v>
      </c>
      <c r="L1522" s="6" t="str">
        <f t="array" ref="L1522">XLOOKUP(E1522,INV!A:A,INV!K:K)</f>
        <v>#N/A</v>
      </c>
      <c r="M1522" s="127" t="str">
        <f t="shared" si="4"/>
        <v>#N/A</v>
      </c>
    </row>
    <row r="1523">
      <c r="A1523" s="195">
        <v>1523.0</v>
      </c>
      <c r="B1523" s="196" t="s">
        <v>2368</v>
      </c>
      <c r="C1523" s="197" t="s">
        <v>6735</v>
      </c>
      <c r="D1523" s="198" t="s">
        <v>6736</v>
      </c>
      <c r="E1523" s="196" t="s">
        <v>6737</v>
      </c>
      <c r="F1523" s="110" t="s">
        <v>6738</v>
      </c>
      <c r="G1523" s="199">
        <v>430.0</v>
      </c>
      <c r="H1523" s="200"/>
      <c r="I1523" s="200"/>
      <c r="J1523" s="6">
        <f t="shared" si="2"/>
        <v>0</v>
      </c>
      <c r="K1523" s="6">
        <f t="shared" si="3"/>
        <v>0</v>
      </c>
      <c r="L1523" s="6">
        <f t="array" ref="L1523">XLOOKUP(E1523,INV!A:A,INV!K:K)</f>
        <v>10</v>
      </c>
      <c r="M1523" s="127">
        <f t="shared" si="4"/>
        <v>1</v>
      </c>
    </row>
    <row r="1524">
      <c r="A1524" s="195">
        <v>1524.0</v>
      </c>
      <c r="B1524" s="196" t="s">
        <v>2368</v>
      </c>
      <c r="C1524" s="197" t="s">
        <v>6739</v>
      </c>
      <c r="D1524" s="198" t="s">
        <v>6740</v>
      </c>
      <c r="E1524" s="196" t="s">
        <v>6741</v>
      </c>
      <c r="F1524" s="196"/>
      <c r="G1524" s="199">
        <v>150.0</v>
      </c>
      <c r="H1524" s="200"/>
      <c r="I1524" s="200"/>
      <c r="J1524" s="6">
        <f t="shared" si="2"/>
        <v>0</v>
      </c>
      <c r="K1524" s="6">
        <f t="shared" si="3"/>
        <v>0</v>
      </c>
      <c r="L1524" s="6" t="str">
        <f t="array" ref="L1524">XLOOKUP(E1524,INV!A:A,INV!K:K)</f>
        <v>#N/A</v>
      </c>
      <c r="M1524" s="127" t="str">
        <f t="shared" si="4"/>
        <v>#N/A</v>
      </c>
    </row>
    <row r="1525">
      <c r="A1525" s="195">
        <v>1525.0</v>
      </c>
      <c r="B1525" s="196" t="s">
        <v>2368</v>
      </c>
      <c r="C1525" s="197" t="s">
        <v>6742</v>
      </c>
      <c r="D1525" s="198" t="s">
        <v>6743</v>
      </c>
      <c r="E1525" s="196" t="s">
        <v>6744</v>
      </c>
      <c r="F1525" s="110" t="s">
        <v>6745</v>
      </c>
      <c r="G1525" s="199">
        <v>1000.0</v>
      </c>
      <c r="H1525" s="200"/>
      <c r="I1525" s="200"/>
      <c r="J1525" s="6">
        <f t="shared" si="2"/>
        <v>0</v>
      </c>
      <c r="K1525" s="6">
        <f t="shared" si="3"/>
        <v>0</v>
      </c>
      <c r="L1525" s="6">
        <f t="array" ref="L1525">XLOOKUP(E1525,INV!A:A,INV!K:K)</f>
        <v>25</v>
      </c>
      <c r="M1525" s="127">
        <f t="shared" si="4"/>
        <v>1</v>
      </c>
    </row>
    <row r="1526">
      <c r="A1526" s="195">
        <v>1526.0</v>
      </c>
      <c r="B1526" s="196" t="s">
        <v>2368</v>
      </c>
      <c r="C1526" s="197" t="s">
        <v>6746</v>
      </c>
      <c r="D1526" s="198" t="s">
        <v>6747</v>
      </c>
      <c r="E1526" s="196" t="s">
        <v>6748</v>
      </c>
      <c r="F1526" s="196"/>
      <c r="G1526" s="199">
        <v>590.0</v>
      </c>
      <c r="H1526" s="200"/>
      <c r="I1526" s="200"/>
      <c r="J1526" s="6">
        <f t="shared" si="2"/>
        <v>0</v>
      </c>
      <c r="K1526" s="6">
        <f t="shared" si="3"/>
        <v>0</v>
      </c>
      <c r="L1526" s="6" t="str">
        <f t="array" ref="L1526">XLOOKUP(E1526,INV!A:A,INV!K:K)</f>
        <v>#N/A</v>
      </c>
      <c r="M1526" s="127" t="str">
        <f t="shared" si="4"/>
        <v>#N/A</v>
      </c>
    </row>
    <row r="1527">
      <c r="A1527" s="195">
        <v>1527.0</v>
      </c>
      <c r="B1527" s="196" t="s">
        <v>2368</v>
      </c>
      <c r="C1527" s="197" t="s">
        <v>6749</v>
      </c>
      <c r="D1527" s="198" t="s">
        <v>6750</v>
      </c>
      <c r="E1527" s="196" t="s">
        <v>6751</v>
      </c>
      <c r="F1527" s="110"/>
      <c r="G1527" s="199">
        <v>150.0</v>
      </c>
      <c r="H1527" s="200"/>
      <c r="I1527" s="200"/>
      <c r="J1527" s="6">
        <f t="shared" si="2"/>
        <v>0</v>
      </c>
      <c r="K1527" s="6">
        <f t="shared" si="3"/>
        <v>0</v>
      </c>
      <c r="L1527" s="6" t="str">
        <f t="array" ref="L1527">XLOOKUP(E1527,INV!A:A,INV!K:K)</f>
        <v>#N/A</v>
      </c>
      <c r="M1527" s="127" t="str">
        <f t="shared" si="4"/>
        <v>#N/A</v>
      </c>
    </row>
    <row r="1528">
      <c r="A1528" s="195">
        <v>1528.0</v>
      </c>
      <c r="B1528" s="196" t="s">
        <v>2368</v>
      </c>
      <c r="C1528" s="197" t="s">
        <v>6752</v>
      </c>
      <c r="D1528" s="198" t="s">
        <v>6753</v>
      </c>
      <c r="E1528" s="196" t="s">
        <v>6754</v>
      </c>
      <c r="F1528" s="196"/>
      <c r="G1528" s="199">
        <v>280.0</v>
      </c>
      <c r="H1528" s="200"/>
      <c r="I1528" s="200"/>
      <c r="J1528" s="6">
        <f t="shared" si="2"/>
        <v>0</v>
      </c>
      <c r="K1528" s="6">
        <f t="shared" si="3"/>
        <v>0</v>
      </c>
      <c r="L1528" s="6" t="str">
        <f t="array" ref="L1528">XLOOKUP(E1528,INV!A:A,INV!K:K)</f>
        <v>#N/A</v>
      </c>
      <c r="M1528" s="127" t="str">
        <f t="shared" si="4"/>
        <v>#N/A</v>
      </c>
    </row>
    <row r="1529">
      <c r="A1529" s="195">
        <v>1529.0</v>
      </c>
      <c r="B1529" s="196" t="s">
        <v>2368</v>
      </c>
      <c r="C1529" s="197" t="s">
        <v>6755</v>
      </c>
      <c r="D1529" s="198" t="s">
        <v>6756</v>
      </c>
      <c r="E1529" s="196" t="s">
        <v>6757</v>
      </c>
      <c r="F1529" s="110"/>
      <c r="G1529" s="199">
        <v>280.0</v>
      </c>
      <c r="H1529" s="200"/>
      <c r="I1529" s="200"/>
      <c r="J1529" s="6">
        <f t="shared" si="2"/>
        <v>0</v>
      </c>
      <c r="K1529" s="6">
        <f t="shared" si="3"/>
        <v>0</v>
      </c>
      <c r="L1529" s="6" t="str">
        <f t="array" ref="L1529">XLOOKUP(E1529,INV!A:A,INV!K:K)</f>
        <v>#N/A</v>
      </c>
      <c r="M1529" s="127" t="str">
        <f t="shared" si="4"/>
        <v>#N/A</v>
      </c>
    </row>
    <row r="1530">
      <c r="A1530" s="195">
        <v>1530.0</v>
      </c>
      <c r="B1530" s="196" t="s">
        <v>2368</v>
      </c>
      <c r="C1530" s="197" t="s">
        <v>6758</v>
      </c>
      <c r="D1530" s="198" t="s">
        <v>6759</v>
      </c>
      <c r="E1530" s="196" t="s">
        <v>6760</v>
      </c>
      <c r="F1530" s="196"/>
      <c r="G1530" s="199">
        <v>380.0</v>
      </c>
      <c r="H1530" s="200"/>
      <c r="I1530" s="200"/>
      <c r="J1530" s="6">
        <f t="shared" si="2"/>
        <v>0</v>
      </c>
      <c r="K1530" s="6">
        <f t="shared" si="3"/>
        <v>0</v>
      </c>
      <c r="L1530" s="6" t="str">
        <f t="array" ref="L1530">XLOOKUP(E1530,INV!A:A,INV!K:K)</f>
        <v>#N/A</v>
      </c>
      <c r="M1530" s="127" t="str">
        <f t="shared" si="4"/>
        <v>#N/A</v>
      </c>
    </row>
    <row r="1531">
      <c r="A1531" s="195">
        <v>1531.0</v>
      </c>
      <c r="B1531" s="196" t="s">
        <v>2368</v>
      </c>
      <c r="C1531" s="197" t="s">
        <v>6761</v>
      </c>
      <c r="D1531" s="198" t="s">
        <v>6762</v>
      </c>
      <c r="E1531" s="196" t="s">
        <v>6763</v>
      </c>
      <c r="F1531" s="196"/>
      <c r="G1531" s="199">
        <v>590.0</v>
      </c>
      <c r="H1531" s="200"/>
      <c r="I1531" s="200"/>
      <c r="J1531" s="6">
        <f t="shared" si="2"/>
        <v>0</v>
      </c>
      <c r="K1531" s="6">
        <f t="shared" si="3"/>
        <v>0</v>
      </c>
      <c r="L1531" s="6" t="str">
        <f t="array" ref="L1531">XLOOKUP(E1531,INV!A:A,INV!K:K)</f>
        <v>#N/A</v>
      </c>
      <c r="M1531" s="127" t="str">
        <f t="shared" si="4"/>
        <v>#N/A</v>
      </c>
    </row>
    <row r="1532">
      <c r="A1532" s="195">
        <v>1532.0</v>
      </c>
      <c r="B1532" s="196" t="s">
        <v>2368</v>
      </c>
      <c r="C1532" s="197" t="s">
        <v>6764</v>
      </c>
      <c r="D1532" s="198" t="s">
        <v>6765</v>
      </c>
      <c r="E1532" s="196" t="s">
        <v>6766</v>
      </c>
      <c r="F1532" s="110"/>
      <c r="G1532" s="199">
        <v>280.0</v>
      </c>
      <c r="H1532" s="200"/>
      <c r="I1532" s="200"/>
      <c r="J1532" s="6">
        <f t="shared" si="2"/>
        <v>0</v>
      </c>
      <c r="K1532" s="6">
        <f t="shared" si="3"/>
        <v>0</v>
      </c>
      <c r="L1532" s="6" t="str">
        <f t="array" ref="L1532">XLOOKUP(E1532,INV!A:A,INV!K:K)</f>
        <v>#N/A</v>
      </c>
      <c r="M1532" s="127" t="str">
        <f t="shared" si="4"/>
        <v>#N/A</v>
      </c>
    </row>
    <row r="1533">
      <c r="A1533" s="195">
        <v>1533.0</v>
      </c>
      <c r="B1533" s="196" t="s">
        <v>2368</v>
      </c>
      <c r="C1533" s="197" t="s">
        <v>6767</v>
      </c>
      <c r="D1533" s="198" t="s">
        <v>6768</v>
      </c>
      <c r="E1533" s="196" t="s">
        <v>6769</v>
      </c>
      <c r="F1533" s="110"/>
      <c r="G1533" s="199">
        <v>280.0</v>
      </c>
      <c r="H1533" s="200"/>
      <c r="I1533" s="200"/>
      <c r="J1533" s="6">
        <f t="shared" si="2"/>
        <v>0</v>
      </c>
      <c r="K1533" s="6">
        <f t="shared" si="3"/>
        <v>0</v>
      </c>
      <c r="L1533" s="6" t="str">
        <f t="array" ref="L1533">XLOOKUP(E1533,INV!A:A,INV!K:K)</f>
        <v>#N/A</v>
      </c>
      <c r="M1533" s="127" t="str">
        <f t="shared" si="4"/>
        <v>#N/A</v>
      </c>
    </row>
    <row r="1534">
      <c r="A1534" s="195">
        <v>1534.0</v>
      </c>
      <c r="B1534" s="196" t="s">
        <v>5000</v>
      </c>
      <c r="C1534" s="197" t="s">
        <v>6770</v>
      </c>
      <c r="D1534" s="198" t="s">
        <v>6771</v>
      </c>
      <c r="E1534" s="196" t="s">
        <v>208</v>
      </c>
      <c r="F1534" s="110" t="s">
        <v>6772</v>
      </c>
      <c r="G1534" s="199">
        <v>4200.0</v>
      </c>
      <c r="H1534" s="200"/>
      <c r="I1534" s="200"/>
      <c r="J1534" s="6">
        <f t="shared" si="2"/>
        <v>0</v>
      </c>
      <c r="K1534" s="6">
        <f t="shared" si="3"/>
        <v>0</v>
      </c>
      <c r="L1534" s="6">
        <f t="array" ref="L1534">XLOOKUP(E1534,INV!A:A,INV!K:K)</f>
        <v>160</v>
      </c>
      <c r="M1534" s="127">
        <f t="shared" si="4"/>
        <v>1</v>
      </c>
    </row>
    <row r="1535">
      <c r="A1535" s="195">
        <v>1535.0</v>
      </c>
      <c r="B1535" s="196" t="s">
        <v>5000</v>
      </c>
      <c r="C1535" s="197" t="s">
        <v>6773</v>
      </c>
      <c r="D1535" s="198" t="s">
        <v>6774</v>
      </c>
      <c r="E1535" s="196" t="s">
        <v>6775</v>
      </c>
      <c r="F1535" s="110"/>
      <c r="G1535" s="199">
        <v>12000.0</v>
      </c>
      <c r="H1535" s="200"/>
      <c r="I1535" s="200"/>
      <c r="J1535" s="6">
        <f t="shared" si="2"/>
        <v>0</v>
      </c>
      <c r="K1535" s="6">
        <f t="shared" si="3"/>
        <v>0</v>
      </c>
      <c r="L1535" s="6">
        <f t="array" ref="L1535">XLOOKUP(E1535,INV!A:A,INV!K:K)</f>
        <v>300</v>
      </c>
      <c r="M1535" s="127">
        <f t="shared" si="4"/>
        <v>1</v>
      </c>
    </row>
    <row r="1536">
      <c r="A1536" s="195">
        <v>1536.0</v>
      </c>
      <c r="B1536" s="196" t="s">
        <v>2368</v>
      </c>
      <c r="C1536" s="197" t="s">
        <v>664</v>
      </c>
      <c r="D1536" s="198" t="s">
        <v>6776</v>
      </c>
      <c r="E1536" s="196" t="s">
        <v>664</v>
      </c>
      <c r="F1536" s="110" t="s">
        <v>6777</v>
      </c>
      <c r="G1536" s="199">
        <v>12180.0</v>
      </c>
      <c r="H1536" s="200"/>
      <c r="I1536" s="200"/>
      <c r="J1536" s="6">
        <f t="shared" si="2"/>
        <v>0</v>
      </c>
      <c r="K1536" s="6">
        <f t="shared" si="3"/>
        <v>0</v>
      </c>
      <c r="L1536" s="6">
        <f t="array" ref="L1536">XLOOKUP(E1536,INV!A:A,INV!K:K)</f>
        <v>333</v>
      </c>
      <c r="M1536" s="127">
        <f t="shared" si="4"/>
        <v>1</v>
      </c>
    </row>
    <row r="1537">
      <c r="A1537" s="195">
        <v>1537.0</v>
      </c>
      <c r="B1537" s="196" t="s">
        <v>2368</v>
      </c>
      <c r="C1537" s="197" t="s">
        <v>6778</v>
      </c>
      <c r="D1537" s="198" t="s">
        <v>6779</v>
      </c>
      <c r="E1537" s="196" t="s">
        <v>6778</v>
      </c>
      <c r="F1537" s="110" t="s">
        <v>6780</v>
      </c>
      <c r="G1537" s="199">
        <v>850.0</v>
      </c>
      <c r="H1537" s="200"/>
      <c r="I1537" s="200"/>
      <c r="J1537" s="6">
        <f t="shared" si="2"/>
        <v>0</v>
      </c>
      <c r="K1537" s="6">
        <f t="shared" si="3"/>
        <v>0</v>
      </c>
      <c r="L1537" s="6">
        <f t="array" ref="L1537">XLOOKUP(E1537,INV!A:A,INV!K:K)</f>
        <v>25</v>
      </c>
      <c r="M1537" s="127">
        <f t="shared" si="4"/>
        <v>1</v>
      </c>
    </row>
    <row r="1538">
      <c r="A1538" s="195">
        <v>1538.0</v>
      </c>
      <c r="B1538" s="196" t="s">
        <v>2368</v>
      </c>
      <c r="C1538" s="197" t="s">
        <v>6781</v>
      </c>
      <c r="D1538" s="198" t="s">
        <v>6782</v>
      </c>
      <c r="E1538" s="196" t="s">
        <v>6781</v>
      </c>
      <c r="F1538" s="196"/>
      <c r="G1538" s="199">
        <v>850.0</v>
      </c>
      <c r="H1538" s="200"/>
      <c r="I1538" s="200"/>
      <c r="J1538" s="6">
        <f t="shared" si="2"/>
        <v>0</v>
      </c>
      <c r="K1538" s="6">
        <f t="shared" si="3"/>
        <v>0</v>
      </c>
      <c r="L1538" s="6" t="str">
        <f t="array" ref="L1538">XLOOKUP(E1538,INV!A:A,INV!K:K)</f>
        <v>#N/A</v>
      </c>
      <c r="M1538" s="127" t="str">
        <f t="shared" si="4"/>
        <v>#N/A</v>
      </c>
    </row>
    <row r="1539">
      <c r="A1539" s="195">
        <v>1539.0</v>
      </c>
      <c r="B1539" s="196" t="s">
        <v>3832</v>
      </c>
      <c r="C1539" s="197" t="s">
        <v>6783</v>
      </c>
      <c r="D1539" s="198" t="s">
        <v>6784</v>
      </c>
      <c r="E1539" s="196" t="s">
        <v>6783</v>
      </c>
      <c r="F1539" s="196"/>
      <c r="G1539" s="199">
        <v>150.0</v>
      </c>
      <c r="H1539" s="200"/>
      <c r="I1539" s="200"/>
      <c r="J1539" s="6">
        <f t="shared" si="2"/>
        <v>0</v>
      </c>
      <c r="K1539" s="6">
        <f t="shared" si="3"/>
        <v>0</v>
      </c>
      <c r="L1539" s="6" t="str">
        <f t="array" ref="L1539">XLOOKUP(E1539,INV!A:A,INV!K:K)</f>
        <v>#N/A</v>
      </c>
      <c r="M1539" s="127" t="str">
        <f t="shared" si="4"/>
        <v>#N/A</v>
      </c>
    </row>
    <row r="1540">
      <c r="A1540" s="195">
        <v>1540.0</v>
      </c>
      <c r="B1540" s="196" t="s">
        <v>2368</v>
      </c>
      <c r="C1540" s="197" t="s">
        <v>6785</v>
      </c>
      <c r="D1540" s="198" t="s">
        <v>6786</v>
      </c>
      <c r="E1540" s="196" t="s">
        <v>6785</v>
      </c>
      <c r="F1540" s="196"/>
      <c r="G1540" s="199">
        <v>6150.0</v>
      </c>
      <c r="H1540" s="200"/>
      <c r="I1540" s="200"/>
      <c r="J1540" s="6">
        <f t="shared" si="2"/>
        <v>0</v>
      </c>
      <c r="K1540" s="6">
        <f t="shared" si="3"/>
        <v>0</v>
      </c>
      <c r="L1540" s="6" t="str">
        <f t="array" ref="L1540">XLOOKUP(E1540,INV!A:A,INV!K:K)</f>
        <v>#N/A</v>
      </c>
      <c r="M1540" s="127" t="str">
        <f t="shared" si="4"/>
        <v>#N/A</v>
      </c>
    </row>
    <row r="1541">
      <c r="A1541" s="195">
        <v>1541.0</v>
      </c>
      <c r="B1541" s="196" t="s">
        <v>5320</v>
      </c>
      <c r="C1541" s="197" t="s">
        <v>6787</v>
      </c>
      <c r="D1541" s="198" t="s">
        <v>6788</v>
      </c>
      <c r="E1541" s="196" t="s">
        <v>6787</v>
      </c>
      <c r="F1541" s="110"/>
      <c r="G1541" s="199">
        <v>5500.0</v>
      </c>
      <c r="H1541" s="200"/>
      <c r="I1541" s="200"/>
      <c r="J1541" s="6">
        <f t="shared" si="2"/>
        <v>0</v>
      </c>
      <c r="K1541" s="6">
        <f t="shared" si="3"/>
        <v>0</v>
      </c>
      <c r="L1541" s="6" t="str">
        <f t="array" ref="L1541">XLOOKUP(E1541,INV!A:A,INV!K:K)</f>
        <v>#N/A</v>
      </c>
      <c r="M1541" s="127" t="str">
        <f t="shared" si="4"/>
        <v>#N/A</v>
      </c>
    </row>
    <row r="1542">
      <c r="A1542" s="195">
        <v>1543.0</v>
      </c>
      <c r="B1542" s="196" t="s">
        <v>6789</v>
      </c>
      <c r="C1542" s="197" t="s">
        <v>6790</v>
      </c>
      <c r="D1542" s="198" t="s">
        <v>6791</v>
      </c>
      <c r="E1542" s="196" t="s">
        <v>6790</v>
      </c>
      <c r="F1542" s="110"/>
      <c r="G1542" s="199">
        <v>14200.0</v>
      </c>
      <c r="H1542" s="200"/>
      <c r="I1542" s="200"/>
      <c r="J1542" s="6">
        <f t="shared" si="2"/>
        <v>0</v>
      </c>
      <c r="K1542" s="6">
        <f t="shared" si="3"/>
        <v>0</v>
      </c>
      <c r="L1542" s="6">
        <f t="array" ref="L1542">XLOOKUP(E1542,INV!A:A,INV!K:K)</f>
        <v>440</v>
      </c>
      <c r="M1542" s="127">
        <f t="shared" si="4"/>
        <v>1</v>
      </c>
    </row>
    <row r="1543">
      <c r="A1543" s="195">
        <v>1544.0</v>
      </c>
      <c r="B1543" s="196" t="s">
        <v>6789</v>
      </c>
      <c r="C1543" s="197" t="s">
        <v>6792</v>
      </c>
      <c r="D1543" s="198" t="s">
        <v>6793</v>
      </c>
      <c r="E1543" s="196" t="s">
        <v>6792</v>
      </c>
      <c r="F1543" s="110"/>
      <c r="G1543" s="199">
        <v>19000.0</v>
      </c>
      <c r="H1543" s="200"/>
      <c r="I1543" s="200"/>
      <c r="J1543" s="6">
        <f t="shared" si="2"/>
        <v>0</v>
      </c>
      <c r="K1543" s="6">
        <f t="shared" si="3"/>
        <v>0</v>
      </c>
      <c r="L1543" s="6">
        <f t="array" ref="L1543">XLOOKUP(E1543,INV!A:A,INV!K:K)</f>
        <v>220</v>
      </c>
      <c r="M1543" s="127">
        <f t="shared" si="4"/>
        <v>1</v>
      </c>
    </row>
    <row r="1544">
      <c r="A1544" s="195">
        <v>1545.0</v>
      </c>
      <c r="B1544" s="196" t="s">
        <v>6789</v>
      </c>
      <c r="C1544" s="197" t="s">
        <v>6794</v>
      </c>
      <c r="D1544" s="198" t="s">
        <v>6795</v>
      </c>
      <c r="E1544" s="196" t="s">
        <v>6794</v>
      </c>
      <c r="F1544" s="196"/>
      <c r="G1544" s="199">
        <v>19000.0</v>
      </c>
      <c r="H1544" s="200"/>
      <c r="I1544" s="200"/>
      <c r="J1544" s="6">
        <f t="shared" si="2"/>
        <v>0</v>
      </c>
      <c r="K1544" s="6">
        <f t="shared" si="3"/>
        <v>0</v>
      </c>
      <c r="L1544" s="6" t="str">
        <f t="array" ref="L1544">XLOOKUP(E1544,INV!A:A,INV!K:K)</f>
        <v>#N/A</v>
      </c>
      <c r="M1544" s="127" t="str">
        <f t="shared" si="4"/>
        <v>#N/A</v>
      </c>
    </row>
    <row r="1545">
      <c r="A1545" s="195">
        <v>1546.0</v>
      </c>
      <c r="B1545" s="196" t="s">
        <v>6789</v>
      </c>
      <c r="C1545" s="197" t="s">
        <v>6796</v>
      </c>
      <c r="D1545" s="198" t="s">
        <v>6797</v>
      </c>
      <c r="E1545" s="196" t="s">
        <v>6796</v>
      </c>
      <c r="F1545" s="196"/>
      <c r="G1545" s="199">
        <v>19000.0</v>
      </c>
      <c r="H1545" s="200"/>
      <c r="I1545" s="200"/>
      <c r="J1545" s="6">
        <f t="shared" si="2"/>
        <v>0</v>
      </c>
      <c r="K1545" s="6">
        <f t="shared" si="3"/>
        <v>0</v>
      </c>
      <c r="L1545" s="6" t="str">
        <f t="array" ref="L1545">XLOOKUP(E1545,INV!A:A,INV!K:K)</f>
        <v>#N/A</v>
      </c>
      <c r="M1545" s="127" t="str">
        <f t="shared" si="4"/>
        <v>#N/A</v>
      </c>
    </row>
    <row r="1546">
      <c r="A1546" s="195">
        <v>1547.0</v>
      </c>
      <c r="B1546" s="196" t="s">
        <v>6789</v>
      </c>
      <c r="C1546" s="197" t="s">
        <v>6798</v>
      </c>
      <c r="D1546" s="198" t="s">
        <v>6799</v>
      </c>
      <c r="E1546" s="196" t="s">
        <v>6798</v>
      </c>
      <c r="F1546" s="110"/>
      <c r="G1546" s="199">
        <v>19000.0</v>
      </c>
      <c r="H1546" s="200"/>
      <c r="I1546" s="200"/>
      <c r="J1546" s="6">
        <f t="shared" si="2"/>
        <v>0</v>
      </c>
      <c r="K1546" s="6">
        <f t="shared" si="3"/>
        <v>0</v>
      </c>
      <c r="L1546" s="6" t="str">
        <f t="array" ref="L1546">XLOOKUP(E1546,INV!A:A,INV!K:K)</f>
        <v>#N/A</v>
      </c>
      <c r="M1546" s="127" t="str">
        <f t="shared" si="4"/>
        <v>#N/A</v>
      </c>
    </row>
    <row r="1547">
      <c r="A1547" s="195">
        <v>1548.0</v>
      </c>
      <c r="B1547" s="196" t="s">
        <v>6789</v>
      </c>
      <c r="C1547" s="197" t="s">
        <v>6800</v>
      </c>
      <c r="D1547" s="198" t="s">
        <v>6801</v>
      </c>
      <c r="E1547" s="196" t="s">
        <v>6800</v>
      </c>
      <c r="F1547" s="110"/>
      <c r="G1547" s="199">
        <v>20000.0</v>
      </c>
      <c r="H1547" s="200"/>
      <c r="I1547" s="200"/>
      <c r="J1547" s="6">
        <f t="shared" si="2"/>
        <v>0</v>
      </c>
      <c r="K1547" s="6">
        <f t="shared" si="3"/>
        <v>0</v>
      </c>
      <c r="L1547" s="6" t="str">
        <f t="array" ref="L1547">XLOOKUP(E1547,INV!A:A,INV!K:K)</f>
        <v>#N/A</v>
      </c>
      <c r="M1547" s="127" t="str">
        <f t="shared" si="4"/>
        <v>#N/A</v>
      </c>
    </row>
    <row r="1548">
      <c r="A1548" s="195">
        <v>1549.0</v>
      </c>
      <c r="B1548" s="196" t="s">
        <v>6802</v>
      </c>
      <c r="C1548" s="197" t="s">
        <v>6803</v>
      </c>
      <c r="D1548" s="198" t="s">
        <v>6804</v>
      </c>
      <c r="E1548" s="196" t="s">
        <v>6805</v>
      </c>
      <c r="F1548" s="196"/>
      <c r="G1548" s="199">
        <v>5.0</v>
      </c>
      <c r="H1548" s="200"/>
      <c r="I1548" s="200"/>
      <c r="J1548" s="6">
        <f t="shared" si="2"/>
        <v>0</v>
      </c>
      <c r="K1548" s="6">
        <f t="shared" si="3"/>
        <v>0</v>
      </c>
      <c r="L1548" s="6" t="str">
        <f t="array" ref="L1548">XLOOKUP(E1548,INV!A:A,INV!K:K)</f>
        <v>#N/A</v>
      </c>
      <c r="M1548" s="127" t="str">
        <f t="shared" si="4"/>
        <v>#N/A</v>
      </c>
    </row>
    <row r="1549">
      <c r="A1549" s="195">
        <v>1550.0</v>
      </c>
      <c r="B1549" s="196" t="s">
        <v>3293</v>
      </c>
      <c r="C1549" s="197" t="s">
        <v>6806</v>
      </c>
      <c r="D1549" s="198" t="s">
        <v>6807</v>
      </c>
      <c r="E1549" s="196" t="s">
        <v>6808</v>
      </c>
      <c r="F1549" s="110" t="s">
        <v>6808</v>
      </c>
      <c r="G1549" s="199">
        <v>2060.0</v>
      </c>
      <c r="H1549" s="200"/>
      <c r="I1549" s="200"/>
      <c r="J1549" s="6">
        <f t="shared" si="2"/>
        <v>0</v>
      </c>
      <c r="K1549" s="6">
        <f t="shared" si="3"/>
        <v>0</v>
      </c>
      <c r="L1549" s="6" t="str">
        <f t="array" ref="L1549">XLOOKUP(E1549,INV!A:A,INV!K:K)</f>
        <v>#N/A</v>
      </c>
      <c r="M1549" s="127" t="str">
        <f t="shared" si="4"/>
        <v>#N/A</v>
      </c>
    </row>
    <row r="1550">
      <c r="A1550" s="195">
        <v>1551.0</v>
      </c>
      <c r="B1550" s="196" t="s">
        <v>3727</v>
      </c>
      <c r="C1550" s="197" t="s">
        <v>6809</v>
      </c>
      <c r="D1550" s="198" t="s">
        <v>6810</v>
      </c>
      <c r="E1550" s="196" t="s">
        <v>297</v>
      </c>
      <c r="F1550" s="110" t="s">
        <v>6811</v>
      </c>
      <c r="G1550" s="199">
        <v>3200.0</v>
      </c>
      <c r="H1550" s="200"/>
      <c r="I1550" s="200"/>
      <c r="J1550" s="6">
        <f t="shared" si="2"/>
        <v>0</v>
      </c>
      <c r="K1550" s="6">
        <f t="shared" si="3"/>
        <v>0</v>
      </c>
      <c r="L1550" s="6">
        <f t="array" ref="L1550">XLOOKUP(E1550,INV!A:A,INV!K:K)</f>
        <v>133</v>
      </c>
      <c r="M1550" s="127">
        <f t="shared" si="4"/>
        <v>1</v>
      </c>
    </row>
    <row r="1551">
      <c r="A1551" s="195">
        <v>1552.0</v>
      </c>
      <c r="B1551" s="196" t="s">
        <v>3153</v>
      </c>
      <c r="C1551" s="197" t="s">
        <v>416</v>
      </c>
      <c r="D1551" s="198" t="s">
        <v>6812</v>
      </c>
      <c r="E1551" s="196" t="s">
        <v>416</v>
      </c>
      <c r="F1551" s="110" t="s">
        <v>6813</v>
      </c>
      <c r="G1551" s="199">
        <v>1315.0</v>
      </c>
      <c r="H1551" s="200"/>
      <c r="I1551" s="200"/>
      <c r="J1551" s="6">
        <f t="shared" si="2"/>
        <v>0</v>
      </c>
      <c r="K1551" s="6">
        <f t="shared" si="3"/>
        <v>0</v>
      </c>
      <c r="L1551" s="6">
        <f t="array" ref="L1551">XLOOKUP(E1551,INV!A:A,INV!K:K)</f>
        <v>37</v>
      </c>
      <c r="M1551" s="127">
        <f t="shared" si="4"/>
        <v>1</v>
      </c>
    </row>
    <row r="1552">
      <c r="A1552" s="195">
        <v>1553.0</v>
      </c>
      <c r="B1552" s="196" t="s">
        <v>6814</v>
      </c>
      <c r="C1552" s="197" t="s">
        <v>6815</v>
      </c>
      <c r="D1552" s="198" t="s">
        <v>6816</v>
      </c>
      <c r="E1552" s="196" t="s">
        <v>6815</v>
      </c>
      <c r="F1552" s="110"/>
      <c r="G1552" s="199">
        <v>255.0</v>
      </c>
      <c r="H1552" s="200"/>
      <c r="I1552" s="200"/>
      <c r="J1552" s="6">
        <f t="shared" si="2"/>
        <v>0</v>
      </c>
      <c r="K1552" s="6">
        <f t="shared" si="3"/>
        <v>0</v>
      </c>
      <c r="L1552" s="6" t="str">
        <f t="array" ref="L1552">XLOOKUP(E1552,INV!A:A,INV!K:K)</f>
        <v>#N/A</v>
      </c>
      <c r="M1552" s="127" t="str">
        <f t="shared" si="4"/>
        <v>#N/A</v>
      </c>
    </row>
    <row r="1553">
      <c r="A1553" s="195">
        <v>1554.0</v>
      </c>
      <c r="B1553" s="196" t="s">
        <v>3337</v>
      </c>
      <c r="C1553" s="197" t="s">
        <v>511</v>
      </c>
      <c r="D1553" s="198" t="s">
        <v>6817</v>
      </c>
      <c r="E1553" s="196" t="s">
        <v>511</v>
      </c>
      <c r="F1553" s="110" t="s">
        <v>3388</v>
      </c>
      <c r="G1553" s="199">
        <v>50.0</v>
      </c>
      <c r="H1553" s="200"/>
      <c r="I1553" s="200"/>
      <c r="J1553" s="6">
        <f t="shared" si="2"/>
        <v>0</v>
      </c>
      <c r="K1553" s="6">
        <f t="shared" si="3"/>
        <v>0</v>
      </c>
      <c r="L1553" s="6">
        <f t="array" ref="L1553">XLOOKUP(E1553,INV!A:A,INV!K:K)</f>
        <v>3</v>
      </c>
      <c r="M1553" s="127">
        <f t="shared" si="4"/>
        <v>1</v>
      </c>
    </row>
    <row r="1554">
      <c r="A1554" s="195">
        <v>1555.0</v>
      </c>
      <c r="B1554" s="196" t="s">
        <v>2368</v>
      </c>
      <c r="C1554" s="197" t="s">
        <v>6818</v>
      </c>
      <c r="D1554" s="198" t="s">
        <v>6819</v>
      </c>
      <c r="E1554" s="196" t="s">
        <v>6820</v>
      </c>
      <c r="F1554" s="110" t="s">
        <v>6821</v>
      </c>
      <c r="G1554" s="199">
        <v>1000.0</v>
      </c>
      <c r="H1554" s="200"/>
      <c r="I1554" s="200"/>
      <c r="J1554" s="6">
        <f t="shared" si="2"/>
        <v>0</v>
      </c>
      <c r="K1554" s="6">
        <f t="shared" si="3"/>
        <v>0</v>
      </c>
      <c r="L1554" s="6">
        <f t="array" ref="L1554">XLOOKUP(E1554,INV!A:A,INV!K:K)</f>
        <v>15</v>
      </c>
      <c r="M1554" s="127">
        <f t="shared" si="4"/>
        <v>1</v>
      </c>
    </row>
    <row r="1555">
      <c r="A1555" s="195">
        <v>1556.0</v>
      </c>
      <c r="B1555" s="196" t="s">
        <v>5482</v>
      </c>
      <c r="C1555" s="197" t="s">
        <v>6822</v>
      </c>
      <c r="D1555" s="198" t="s">
        <v>6823</v>
      </c>
      <c r="E1555" s="196" t="s">
        <v>6824</v>
      </c>
      <c r="F1555" s="110" t="s">
        <v>6825</v>
      </c>
      <c r="G1555" s="199">
        <v>930.0</v>
      </c>
      <c r="H1555" s="200"/>
      <c r="I1555" s="200"/>
      <c r="J1555" s="6">
        <f t="shared" si="2"/>
        <v>0</v>
      </c>
      <c r="K1555" s="6">
        <f t="shared" si="3"/>
        <v>0</v>
      </c>
      <c r="L1555" s="6">
        <f t="array" ref="L1555">XLOOKUP(E1555,INV!A:A,INV!K:K)</f>
        <v>29</v>
      </c>
      <c r="M1555" s="127">
        <f t="shared" si="4"/>
        <v>1</v>
      </c>
    </row>
    <row r="1556">
      <c r="A1556" s="195">
        <v>1557.0</v>
      </c>
      <c r="B1556" s="196" t="s">
        <v>4077</v>
      </c>
      <c r="C1556" s="197" t="s">
        <v>6826</v>
      </c>
      <c r="D1556" s="198" t="s">
        <v>6827</v>
      </c>
      <c r="E1556" s="196" t="s">
        <v>6828</v>
      </c>
      <c r="F1556" s="110" t="s">
        <v>6829</v>
      </c>
      <c r="G1556" s="199">
        <v>630.0</v>
      </c>
      <c r="H1556" s="200"/>
      <c r="I1556" s="200"/>
      <c r="J1556" s="6">
        <f t="shared" si="2"/>
        <v>0</v>
      </c>
      <c r="K1556" s="6">
        <f t="shared" si="3"/>
        <v>0</v>
      </c>
      <c r="L1556" s="6">
        <f t="array" ref="L1556">XLOOKUP(E1556,INV!A:A,INV!K:K)</f>
        <v>10</v>
      </c>
      <c r="M1556" s="127">
        <f t="shared" si="4"/>
        <v>1</v>
      </c>
    </row>
    <row r="1557">
      <c r="A1557" s="195">
        <v>1558.0</v>
      </c>
      <c r="B1557" s="196" t="s">
        <v>4077</v>
      </c>
      <c r="C1557" s="197" t="s">
        <v>6830</v>
      </c>
      <c r="D1557" s="198" t="s">
        <v>6831</v>
      </c>
      <c r="E1557" s="196" t="s">
        <v>6832</v>
      </c>
      <c r="F1557" s="110" t="s">
        <v>6833</v>
      </c>
      <c r="G1557" s="199">
        <v>750.0</v>
      </c>
      <c r="H1557" s="200"/>
      <c r="I1557" s="200"/>
      <c r="J1557" s="6">
        <f t="shared" si="2"/>
        <v>0</v>
      </c>
      <c r="K1557" s="6">
        <f t="shared" si="3"/>
        <v>0</v>
      </c>
      <c r="L1557" s="6">
        <f t="array" ref="L1557">XLOOKUP(E1557,INV!A:A,INV!K:K)</f>
        <v>20</v>
      </c>
      <c r="M1557" s="127">
        <f t="shared" si="4"/>
        <v>1</v>
      </c>
    </row>
    <row r="1558">
      <c r="A1558" s="195">
        <v>1559.0</v>
      </c>
      <c r="B1558" s="196" t="s">
        <v>2368</v>
      </c>
      <c r="C1558" s="197" t="s">
        <v>6834</v>
      </c>
      <c r="D1558" s="198" t="s">
        <v>6835</v>
      </c>
      <c r="E1558" s="196" t="s">
        <v>6836</v>
      </c>
      <c r="F1558" s="110" t="s">
        <v>6837</v>
      </c>
      <c r="G1558" s="199">
        <v>575.0</v>
      </c>
      <c r="H1558" s="200"/>
      <c r="I1558" s="200"/>
      <c r="J1558" s="6">
        <f t="shared" si="2"/>
        <v>0</v>
      </c>
      <c r="K1558" s="6">
        <f t="shared" si="3"/>
        <v>0</v>
      </c>
      <c r="L1558" s="6">
        <f t="array" ref="L1558">XLOOKUP(E1558,INV!A:A,INV!K:K)</f>
        <v>15</v>
      </c>
      <c r="M1558" s="127">
        <f t="shared" si="4"/>
        <v>1</v>
      </c>
    </row>
    <row r="1559">
      <c r="A1559" s="195">
        <v>1560.0</v>
      </c>
      <c r="B1559" s="196" t="s">
        <v>3153</v>
      </c>
      <c r="C1559" s="197" t="s">
        <v>6838</v>
      </c>
      <c r="D1559" s="198" t="s">
        <v>6839</v>
      </c>
      <c r="E1559" s="196" t="s">
        <v>402</v>
      </c>
      <c r="F1559" s="110" t="s">
        <v>6840</v>
      </c>
      <c r="G1559" s="199">
        <v>1100.0</v>
      </c>
      <c r="H1559" s="200"/>
      <c r="I1559" s="200"/>
      <c r="J1559" s="6">
        <f t="shared" si="2"/>
        <v>0</v>
      </c>
      <c r="K1559" s="6">
        <f t="shared" si="3"/>
        <v>0</v>
      </c>
      <c r="L1559" s="6">
        <f t="array" ref="L1559">XLOOKUP(E1559,INV!A:A,INV!K:K)</f>
        <v>34</v>
      </c>
      <c r="M1559" s="127">
        <f t="shared" si="4"/>
        <v>1</v>
      </c>
    </row>
    <row r="1560">
      <c r="A1560" s="195">
        <v>1561.0</v>
      </c>
      <c r="B1560" s="196" t="s">
        <v>3060</v>
      </c>
      <c r="C1560" s="197" t="s">
        <v>6841</v>
      </c>
      <c r="D1560" s="198" t="s">
        <v>6842</v>
      </c>
      <c r="E1560" s="196" t="s">
        <v>6843</v>
      </c>
      <c r="F1560" s="110"/>
      <c r="G1560" s="199">
        <v>1875.0</v>
      </c>
      <c r="H1560" s="200"/>
      <c r="I1560" s="200"/>
      <c r="J1560" s="6">
        <f t="shared" si="2"/>
        <v>0</v>
      </c>
      <c r="K1560" s="6">
        <f t="shared" si="3"/>
        <v>0</v>
      </c>
      <c r="L1560" s="6" t="str">
        <f t="array" ref="L1560">XLOOKUP(E1560,INV!A:A,INV!K:K)</f>
        <v>#N/A</v>
      </c>
      <c r="M1560" s="127" t="str">
        <f t="shared" si="4"/>
        <v>#N/A</v>
      </c>
    </row>
    <row r="1561">
      <c r="A1561" s="195">
        <v>1562.0</v>
      </c>
      <c r="B1561" s="196" t="s">
        <v>3153</v>
      </c>
      <c r="C1561" s="197" t="s">
        <v>6844</v>
      </c>
      <c r="D1561" s="198" t="s">
        <v>6845</v>
      </c>
      <c r="E1561" s="196" t="s">
        <v>6846</v>
      </c>
      <c r="F1561" s="110"/>
      <c r="G1561" s="199">
        <v>5815.0</v>
      </c>
      <c r="H1561" s="200"/>
      <c r="I1561" s="200"/>
      <c r="J1561" s="6">
        <f t="shared" si="2"/>
        <v>0</v>
      </c>
      <c r="K1561" s="6">
        <f t="shared" si="3"/>
        <v>0</v>
      </c>
      <c r="L1561" s="6" t="str">
        <f t="array" ref="L1561">XLOOKUP(E1561,INV!A:A,INV!K:K)</f>
        <v>#N/A</v>
      </c>
      <c r="M1561" s="127" t="str">
        <f t="shared" si="4"/>
        <v>#N/A</v>
      </c>
    </row>
    <row r="1562">
      <c r="A1562" s="195">
        <v>1563.0</v>
      </c>
      <c r="B1562" s="196" t="s">
        <v>6847</v>
      </c>
      <c r="C1562" s="197" t="s">
        <v>6848</v>
      </c>
      <c r="D1562" s="198" t="s">
        <v>6849</v>
      </c>
      <c r="E1562" s="196" t="s">
        <v>6848</v>
      </c>
      <c r="F1562" s="110"/>
      <c r="G1562" s="199">
        <v>750.0</v>
      </c>
      <c r="H1562" s="200"/>
      <c r="I1562" s="200"/>
      <c r="J1562" s="6">
        <f t="shared" si="2"/>
        <v>0</v>
      </c>
      <c r="K1562" s="6">
        <f t="shared" si="3"/>
        <v>0</v>
      </c>
      <c r="L1562" s="6" t="str">
        <f t="array" ref="L1562">XLOOKUP(E1562,INV!A:A,INV!K:K)</f>
        <v>#N/A</v>
      </c>
      <c r="M1562" s="127" t="str">
        <f t="shared" si="4"/>
        <v>#N/A</v>
      </c>
    </row>
    <row r="1563">
      <c r="A1563" s="195">
        <v>1564.0</v>
      </c>
      <c r="B1563" s="196" t="s">
        <v>6850</v>
      </c>
      <c r="C1563" s="197" t="s">
        <v>6851</v>
      </c>
      <c r="D1563" s="198" t="s">
        <v>6852</v>
      </c>
      <c r="E1563" s="196" t="s">
        <v>6851</v>
      </c>
      <c r="F1563" s="110"/>
      <c r="G1563" s="199">
        <v>825.0</v>
      </c>
      <c r="H1563" s="200"/>
      <c r="I1563" s="200"/>
      <c r="J1563" s="6">
        <f t="shared" si="2"/>
        <v>0</v>
      </c>
      <c r="K1563" s="6">
        <f t="shared" si="3"/>
        <v>0</v>
      </c>
      <c r="L1563" s="6" t="str">
        <f t="array" ref="L1563">XLOOKUP(E1563,INV!A:A,INV!K:K)</f>
        <v>#N/A</v>
      </c>
      <c r="M1563" s="127" t="str">
        <f t="shared" si="4"/>
        <v>#N/A</v>
      </c>
    </row>
    <row r="1564">
      <c r="A1564" s="195">
        <v>1565.0</v>
      </c>
      <c r="B1564" s="196" t="s">
        <v>3281</v>
      </c>
      <c r="C1564" s="197" t="s">
        <v>6853</v>
      </c>
      <c r="D1564" s="198" t="s">
        <v>6854</v>
      </c>
      <c r="E1564" s="196" t="s">
        <v>6853</v>
      </c>
      <c r="F1564" s="110"/>
      <c r="G1564" s="199">
        <v>115.0</v>
      </c>
      <c r="H1564" s="200"/>
      <c r="I1564" s="200"/>
      <c r="J1564" s="6">
        <f t="shared" si="2"/>
        <v>0</v>
      </c>
      <c r="K1564" s="6">
        <f t="shared" si="3"/>
        <v>0</v>
      </c>
      <c r="L1564" s="6" t="str">
        <f t="array" ref="L1564">XLOOKUP(E1564,INV!A:A,INV!K:K)</f>
        <v>#N/A</v>
      </c>
      <c r="M1564" s="127" t="str">
        <f t="shared" si="4"/>
        <v>#N/A</v>
      </c>
    </row>
    <row r="1565">
      <c r="A1565" s="195">
        <v>1566.0</v>
      </c>
      <c r="B1565" s="196" t="s">
        <v>3515</v>
      </c>
      <c r="C1565" s="197" t="s">
        <v>6855</v>
      </c>
      <c r="D1565" s="198" t="s">
        <v>6856</v>
      </c>
      <c r="E1565" s="196" t="s">
        <v>6855</v>
      </c>
      <c r="F1565" s="110"/>
      <c r="G1565" s="199">
        <v>4500.0</v>
      </c>
      <c r="H1565" s="200"/>
      <c r="I1565" s="200"/>
      <c r="J1565" s="6">
        <f t="shared" si="2"/>
        <v>0</v>
      </c>
      <c r="K1565" s="6">
        <f t="shared" si="3"/>
        <v>0</v>
      </c>
      <c r="L1565" s="6" t="str">
        <f t="array" ref="L1565">XLOOKUP(E1565,INV!A:A,INV!K:K)</f>
        <v>#N/A</v>
      </c>
      <c r="M1565" s="127" t="str">
        <f t="shared" si="4"/>
        <v>#N/A</v>
      </c>
    </row>
    <row r="1566">
      <c r="A1566" s="195">
        <v>1567.0</v>
      </c>
      <c r="B1566" s="196" t="s">
        <v>3462</v>
      </c>
      <c r="C1566" s="197" t="s">
        <v>6857</v>
      </c>
      <c r="D1566" s="198" t="s">
        <v>6858</v>
      </c>
      <c r="E1566" s="196" t="s">
        <v>6857</v>
      </c>
      <c r="F1566" s="110"/>
      <c r="G1566" s="199">
        <v>265.0</v>
      </c>
      <c r="H1566" s="200"/>
      <c r="I1566" s="200"/>
      <c r="J1566" s="6">
        <f t="shared" si="2"/>
        <v>0</v>
      </c>
      <c r="K1566" s="6">
        <f t="shared" si="3"/>
        <v>0</v>
      </c>
      <c r="L1566" s="6" t="str">
        <f t="array" ref="L1566">XLOOKUP(E1566,INV!A:A,INV!K:K)</f>
        <v>#N/A</v>
      </c>
      <c r="M1566" s="127" t="str">
        <f t="shared" si="4"/>
        <v>#N/A</v>
      </c>
    </row>
    <row r="1567">
      <c r="A1567" s="195">
        <v>1568.0</v>
      </c>
      <c r="B1567" s="196" t="s">
        <v>6859</v>
      </c>
      <c r="C1567" s="197" t="s">
        <v>6860</v>
      </c>
      <c r="D1567" s="198" t="s">
        <v>6861</v>
      </c>
      <c r="E1567" s="196" t="s">
        <v>6862</v>
      </c>
      <c r="F1567" s="110"/>
      <c r="G1567" s="199">
        <v>1200.0</v>
      </c>
      <c r="H1567" s="200"/>
      <c r="I1567" s="200"/>
      <c r="J1567" s="6">
        <f t="shared" si="2"/>
        <v>0</v>
      </c>
      <c r="K1567" s="6">
        <f t="shared" si="3"/>
        <v>0</v>
      </c>
      <c r="L1567" s="6" t="str">
        <f t="array" ref="L1567">XLOOKUP(E1567,INV!A:A,INV!K:K)</f>
        <v>#N/A</v>
      </c>
      <c r="M1567" s="127" t="str">
        <f t="shared" si="4"/>
        <v>#N/A</v>
      </c>
    </row>
    <row r="1568">
      <c r="A1568" s="195">
        <v>1569.0</v>
      </c>
      <c r="B1568" s="196" t="s">
        <v>6863</v>
      </c>
      <c r="C1568" s="197" t="s">
        <v>6864</v>
      </c>
      <c r="D1568" s="198" t="s">
        <v>6865</v>
      </c>
      <c r="E1568" s="196" t="s">
        <v>6864</v>
      </c>
      <c r="F1568" s="110"/>
      <c r="G1568" s="199">
        <v>260.0</v>
      </c>
      <c r="H1568" s="200"/>
      <c r="I1568" s="200"/>
      <c r="J1568" s="6">
        <f t="shared" si="2"/>
        <v>0</v>
      </c>
      <c r="K1568" s="6">
        <f t="shared" si="3"/>
        <v>0</v>
      </c>
      <c r="L1568" s="6" t="str">
        <f t="array" ref="L1568">XLOOKUP(E1568,INV!A:A,INV!K:K)</f>
        <v>#N/A</v>
      </c>
      <c r="M1568" s="127" t="str">
        <f t="shared" si="4"/>
        <v>#N/A</v>
      </c>
    </row>
    <row r="1569">
      <c r="A1569" s="195">
        <v>1570.0</v>
      </c>
      <c r="B1569" s="196" t="s">
        <v>3519</v>
      </c>
      <c r="C1569" s="197" t="s">
        <v>6866</v>
      </c>
      <c r="D1569" s="198" t="s">
        <v>6867</v>
      </c>
      <c r="E1569" s="196" t="s">
        <v>6866</v>
      </c>
      <c r="F1569" s="110"/>
      <c r="G1569" s="199">
        <v>2290.0</v>
      </c>
      <c r="H1569" s="200"/>
      <c r="I1569" s="200"/>
      <c r="J1569" s="6">
        <f t="shared" si="2"/>
        <v>0</v>
      </c>
      <c r="K1569" s="6">
        <f t="shared" si="3"/>
        <v>0</v>
      </c>
      <c r="L1569" s="6" t="str">
        <f t="array" ref="L1569">XLOOKUP(E1569,INV!A:A,INV!K:K)</f>
        <v>#N/A</v>
      </c>
      <c r="M1569" s="127" t="str">
        <f t="shared" si="4"/>
        <v>#N/A</v>
      </c>
    </row>
    <row r="1570">
      <c r="A1570" s="195">
        <v>1571.0</v>
      </c>
      <c r="B1570" s="196" t="s">
        <v>3519</v>
      </c>
      <c r="C1570" s="197" t="s">
        <v>959</v>
      </c>
      <c r="D1570" s="198" t="s">
        <v>6868</v>
      </c>
      <c r="E1570" s="196" t="s">
        <v>959</v>
      </c>
      <c r="F1570" s="110" t="s">
        <v>6869</v>
      </c>
      <c r="G1570" s="199">
        <v>2290.0</v>
      </c>
      <c r="H1570" s="200"/>
      <c r="I1570" s="200"/>
      <c r="J1570" s="6">
        <f t="shared" si="2"/>
        <v>0</v>
      </c>
      <c r="K1570" s="6">
        <f t="shared" si="3"/>
        <v>0</v>
      </c>
      <c r="L1570" s="6">
        <f t="array" ref="L1570">XLOOKUP(E1570,INV!A:A,INV!K:K)</f>
        <v>49</v>
      </c>
      <c r="M1570" s="127">
        <f t="shared" si="4"/>
        <v>1</v>
      </c>
    </row>
    <row r="1571">
      <c r="A1571" s="195">
        <v>1572.0</v>
      </c>
      <c r="B1571" s="196" t="s">
        <v>3519</v>
      </c>
      <c r="C1571" s="197" t="s">
        <v>957</v>
      </c>
      <c r="D1571" s="198" t="s">
        <v>6870</v>
      </c>
      <c r="E1571" s="196" t="s">
        <v>957</v>
      </c>
      <c r="F1571" s="110" t="s">
        <v>6871</v>
      </c>
      <c r="G1571" s="199">
        <v>2290.0</v>
      </c>
      <c r="H1571" s="200"/>
      <c r="I1571" s="200"/>
      <c r="J1571" s="6">
        <f t="shared" si="2"/>
        <v>0</v>
      </c>
      <c r="K1571" s="6">
        <f t="shared" si="3"/>
        <v>0</v>
      </c>
      <c r="L1571" s="6">
        <f t="array" ref="L1571">XLOOKUP(E1571,INV!A:A,INV!K:K)</f>
        <v>49</v>
      </c>
      <c r="M1571" s="127">
        <f t="shared" si="4"/>
        <v>1</v>
      </c>
    </row>
    <row r="1572">
      <c r="A1572" s="195">
        <v>1573.0</v>
      </c>
      <c r="B1572" s="196" t="s">
        <v>3153</v>
      </c>
      <c r="C1572" s="197" t="s">
        <v>414</v>
      </c>
      <c r="D1572" s="198" t="s">
        <v>6872</v>
      </c>
      <c r="E1572" s="196" t="s">
        <v>414</v>
      </c>
      <c r="F1572" s="110" t="s">
        <v>6873</v>
      </c>
      <c r="G1572" s="199">
        <v>1700.0</v>
      </c>
      <c r="H1572" s="200"/>
      <c r="I1572" s="200"/>
      <c r="J1572" s="6">
        <f t="shared" si="2"/>
        <v>0</v>
      </c>
      <c r="K1572" s="6">
        <f t="shared" si="3"/>
        <v>0</v>
      </c>
      <c r="L1572" s="6">
        <f t="array" ref="L1572">XLOOKUP(E1572,INV!A:A,INV!K:K)</f>
        <v>45</v>
      </c>
      <c r="M1572" s="127">
        <f t="shared" si="4"/>
        <v>1</v>
      </c>
    </row>
    <row r="1573">
      <c r="A1573" s="195">
        <v>1574.0</v>
      </c>
      <c r="B1573" s="196" t="s">
        <v>2470</v>
      </c>
      <c r="C1573" s="197" t="s">
        <v>6874</v>
      </c>
      <c r="D1573" s="198" t="s">
        <v>6875</v>
      </c>
      <c r="E1573" s="196" t="s">
        <v>6874</v>
      </c>
      <c r="F1573" s="110"/>
      <c r="G1573" s="199">
        <v>1030.0</v>
      </c>
      <c r="H1573" s="200"/>
      <c r="I1573" s="200"/>
      <c r="J1573" s="6">
        <f t="shared" si="2"/>
        <v>0</v>
      </c>
      <c r="K1573" s="6">
        <f t="shared" si="3"/>
        <v>0</v>
      </c>
      <c r="L1573" s="6">
        <f t="array" ref="L1573">XLOOKUP(E1573,INV!A:A,INV!K:K)</f>
        <v>26</v>
      </c>
      <c r="M1573" s="127">
        <f t="shared" si="4"/>
        <v>1</v>
      </c>
    </row>
    <row r="1574">
      <c r="A1574" s="195">
        <v>1575.0</v>
      </c>
      <c r="B1574" s="196" t="s">
        <v>2470</v>
      </c>
      <c r="C1574" s="197" t="s">
        <v>6876</v>
      </c>
      <c r="D1574" s="198" t="s">
        <v>6877</v>
      </c>
      <c r="E1574" s="196" t="s">
        <v>6876</v>
      </c>
      <c r="F1574" s="110"/>
      <c r="G1574" s="199">
        <v>1030.0</v>
      </c>
      <c r="H1574" s="200"/>
      <c r="I1574" s="200"/>
      <c r="J1574" s="6">
        <f t="shared" si="2"/>
        <v>0</v>
      </c>
      <c r="K1574" s="6">
        <f t="shared" si="3"/>
        <v>0</v>
      </c>
      <c r="L1574" s="6">
        <f t="array" ref="L1574">XLOOKUP(E1574,INV!A:A,INV!K:K)</f>
        <v>26</v>
      </c>
      <c r="M1574" s="127">
        <f t="shared" si="4"/>
        <v>1</v>
      </c>
    </row>
    <row r="1575">
      <c r="A1575" s="195">
        <v>1576.0</v>
      </c>
      <c r="B1575" s="196" t="s">
        <v>2470</v>
      </c>
      <c r="C1575" s="197" t="s">
        <v>6878</v>
      </c>
      <c r="D1575" s="198" t="s">
        <v>6879</v>
      </c>
      <c r="E1575" s="196" t="s">
        <v>6878</v>
      </c>
      <c r="F1575" s="196"/>
      <c r="G1575" s="199">
        <v>1030.0</v>
      </c>
      <c r="H1575" s="200"/>
      <c r="I1575" s="200"/>
      <c r="J1575" s="6">
        <f t="shared" si="2"/>
        <v>0</v>
      </c>
      <c r="K1575" s="6">
        <f t="shared" si="3"/>
        <v>0</v>
      </c>
      <c r="L1575" s="6" t="str">
        <f t="array" ref="L1575">XLOOKUP(E1575,INV!A:A,INV!K:K)</f>
        <v>#N/A</v>
      </c>
      <c r="M1575" s="127" t="str">
        <f t="shared" si="4"/>
        <v>#N/A</v>
      </c>
    </row>
    <row r="1576">
      <c r="A1576" s="195">
        <v>1577.0</v>
      </c>
      <c r="B1576" s="196" t="s">
        <v>2470</v>
      </c>
      <c r="C1576" s="197" t="s">
        <v>6880</v>
      </c>
      <c r="D1576" s="198" t="s">
        <v>6881</v>
      </c>
      <c r="E1576" s="196" t="s">
        <v>6880</v>
      </c>
      <c r="F1576" s="196"/>
      <c r="G1576" s="199">
        <v>1030.0</v>
      </c>
      <c r="H1576" s="200"/>
      <c r="I1576" s="200"/>
      <c r="J1576" s="6">
        <f t="shared" si="2"/>
        <v>0</v>
      </c>
      <c r="K1576" s="6">
        <f t="shared" si="3"/>
        <v>0</v>
      </c>
      <c r="L1576" s="6" t="str">
        <f t="array" ref="L1576">XLOOKUP(E1576,INV!A:A,INV!K:K)</f>
        <v>#N/A</v>
      </c>
      <c r="M1576" s="127" t="str">
        <f t="shared" si="4"/>
        <v>#N/A</v>
      </c>
    </row>
    <row r="1577">
      <c r="A1577" s="195">
        <v>1578.0</v>
      </c>
      <c r="B1577" s="196" t="s">
        <v>2470</v>
      </c>
      <c r="C1577" s="197" t="s">
        <v>6882</v>
      </c>
      <c r="D1577" s="198" t="s">
        <v>6883</v>
      </c>
      <c r="E1577" s="196" t="s">
        <v>6882</v>
      </c>
      <c r="F1577" s="196"/>
      <c r="G1577" s="199">
        <v>1030.0</v>
      </c>
      <c r="H1577" s="200"/>
      <c r="I1577" s="200"/>
      <c r="J1577" s="6">
        <f t="shared" si="2"/>
        <v>0</v>
      </c>
      <c r="K1577" s="6">
        <f t="shared" si="3"/>
        <v>0</v>
      </c>
      <c r="L1577" s="6" t="str">
        <f t="array" ref="L1577">XLOOKUP(E1577,INV!A:A,INV!K:K)</f>
        <v>#N/A</v>
      </c>
      <c r="M1577" s="127" t="str">
        <f t="shared" si="4"/>
        <v>#N/A</v>
      </c>
    </row>
    <row r="1578">
      <c r="A1578" s="195">
        <v>1579.0</v>
      </c>
      <c r="B1578" s="196" t="s">
        <v>2470</v>
      </c>
      <c r="C1578" s="197" t="s">
        <v>6884</v>
      </c>
      <c r="D1578" s="198" t="s">
        <v>6885</v>
      </c>
      <c r="E1578" s="196" t="s">
        <v>6884</v>
      </c>
      <c r="F1578" s="110"/>
      <c r="G1578" s="199">
        <v>1030.0</v>
      </c>
      <c r="H1578" s="200"/>
      <c r="I1578" s="200"/>
      <c r="J1578" s="6">
        <f t="shared" si="2"/>
        <v>0</v>
      </c>
      <c r="K1578" s="6">
        <f t="shared" si="3"/>
        <v>0</v>
      </c>
      <c r="L1578" s="6" t="str">
        <f t="array" ref="L1578">XLOOKUP(E1578,INV!A:A,INV!K:K)</f>
        <v>#N/A</v>
      </c>
      <c r="M1578" s="127" t="str">
        <f t="shared" si="4"/>
        <v>#N/A</v>
      </c>
    </row>
    <row r="1579">
      <c r="A1579" s="195">
        <v>1580.0</v>
      </c>
      <c r="B1579" s="196" t="s">
        <v>2470</v>
      </c>
      <c r="C1579" s="197" t="s">
        <v>6886</v>
      </c>
      <c r="D1579" s="198" t="s">
        <v>6887</v>
      </c>
      <c r="E1579" s="196" t="s">
        <v>6886</v>
      </c>
      <c r="F1579" s="110"/>
      <c r="G1579" s="199">
        <v>1030.0</v>
      </c>
      <c r="H1579" s="200"/>
      <c r="I1579" s="200"/>
      <c r="J1579" s="6">
        <f t="shared" si="2"/>
        <v>0</v>
      </c>
      <c r="K1579" s="6">
        <f t="shared" si="3"/>
        <v>0</v>
      </c>
      <c r="L1579" s="6" t="str">
        <f t="array" ref="L1579">XLOOKUP(E1579,INV!A:A,INV!K:K)</f>
        <v>#N/A</v>
      </c>
      <c r="M1579" s="127" t="str">
        <f t="shared" si="4"/>
        <v>#N/A</v>
      </c>
    </row>
    <row r="1580">
      <c r="A1580" s="195">
        <v>1581.0</v>
      </c>
      <c r="B1580" s="196" t="s">
        <v>3153</v>
      </c>
      <c r="C1580" s="197" t="s">
        <v>398</v>
      </c>
      <c r="D1580" s="198" t="s">
        <v>6888</v>
      </c>
      <c r="E1580" s="196" t="s">
        <v>398</v>
      </c>
      <c r="F1580" s="196" t="s">
        <v>3156</v>
      </c>
      <c r="G1580" s="199">
        <v>290.0</v>
      </c>
      <c r="H1580" s="200"/>
      <c r="I1580" s="200"/>
      <c r="J1580" s="6">
        <f t="shared" si="2"/>
        <v>0</v>
      </c>
      <c r="K1580" s="6">
        <f t="shared" si="3"/>
        <v>0</v>
      </c>
      <c r="L1580" s="6">
        <f t="array" ref="L1580">XLOOKUP(E1580,INV!A:A,INV!K:K)</f>
        <v>9</v>
      </c>
      <c r="M1580" s="127">
        <f t="shared" si="4"/>
        <v>1</v>
      </c>
    </row>
    <row r="1581">
      <c r="A1581" s="195">
        <v>1582.0</v>
      </c>
      <c r="B1581" s="196" t="s">
        <v>6889</v>
      </c>
      <c r="C1581" s="197" t="s">
        <v>6890</v>
      </c>
      <c r="D1581" s="198" t="s">
        <v>6891</v>
      </c>
      <c r="E1581" s="196" t="s">
        <v>6890</v>
      </c>
      <c r="F1581" s="110"/>
      <c r="G1581" s="199">
        <v>515.0</v>
      </c>
      <c r="H1581" s="200"/>
      <c r="I1581" s="200"/>
      <c r="J1581" s="6">
        <f t="shared" si="2"/>
        <v>0</v>
      </c>
      <c r="K1581" s="6">
        <f t="shared" si="3"/>
        <v>0</v>
      </c>
      <c r="L1581" s="6" t="str">
        <f t="array" ref="L1581">XLOOKUP(E1581,INV!A:A,INV!K:K)</f>
        <v>#N/A</v>
      </c>
      <c r="M1581" s="127" t="str">
        <f t="shared" si="4"/>
        <v>#N/A</v>
      </c>
    </row>
    <row r="1582">
      <c r="A1582" s="195">
        <v>1583.0</v>
      </c>
      <c r="B1582" s="196" t="s">
        <v>6889</v>
      </c>
      <c r="C1582" s="197" t="s">
        <v>6892</v>
      </c>
      <c r="D1582" s="198" t="s">
        <v>6893</v>
      </c>
      <c r="E1582" s="196" t="s">
        <v>6892</v>
      </c>
      <c r="F1582" s="196"/>
      <c r="G1582" s="199">
        <v>515.0</v>
      </c>
      <c r="H1582" s="200"/>
      <c r="I1582" s="200"/>
      <c r="J1582" s="6">
        <f t="shared" si="2"/>
        <v>0</v>
      </c>
      <c r="K1582" s="6">
        <f t="shared" si="3"/>
        <v>0</v>
      </c>
      <c r="L1582" s="6" t="str">
        <f t="array" ref="L1582">XLOOKUP(E1582,INV!A:A,INV!K:K)</f>
        <v>#N/A</v>
      </c>
      <c r="M1582" s="127" t="str">
        <f t="shared" si="4"/>
        <v>#N/A</v>
      </c>
    </row>
    <row r="1583">
      <c r="A1583" s="195">
        <v>1584.0</v>
      </c>
      <c r="B1583" s="196" t="s">
        <v>6889</v>
      </c>
      <c r="C1583" s="197" t="s">
        <v>231</v>
      </c>
      <c r="D1583" s="198" t="s">
        <v>230</v>
      </c>
      <c r="E1583" s="196" t="s">
        <v>231</v>
      </c>
      <c r="F1583" s="110" t="s">
        <v>6894</v>
      </c>
      <c r="G1583" s="199">
        <v>515.0</v>
      </c>
      <c r="H1583" s="200"/>
      <c r="I1583" s="200"/>
      <c r="J1583" s="6">
        <f t="shared" si="2"/>
        <v>0</v>
      </c>
      <c r="K1583" s="6">
        <f t="shared" si="3"/>
        <v>0</v>
      </c>
      <c r="L1583" s="6">
        <f t="array" ref="L1583">XLOOKUP(E1583,INV!A:A,INV!K:K)</f>
        <v>10</v>
      </c>
      <c r="M1583" s="127">
        <f t="shared" si="4"/>
        <v>1</v>
      </c>
    </row>
    <row r="1584">
      <c r="A1584" s="195">
        <v>1585.0</v>
      </c>
      <c r="B1584" s="196" t="s">
        <v>6889</v>
      </c>
      <c r="C1584" s="197" t="s">
        <v>6895</v>
      </c>
      <c r="D1584" s="198" t="s">
        <v>6896</v>
      </c>
      <c r="E1584" s="196" t="s">
        <v>6895</v>
      </c>
      <c r="F1584" s="196"/>
      <c r="G1584" s="199">
        <v>515.0</v>
      </c>
      <c r="H1584" s="200"/>
      <c r="I1584" s="200"/>
      <c r="J1584" s="6">
        <f t="shared" si="2"/>
        <v>0</v>
      </c>
      <c r="K1584" s="6">
        <f t="shared" si="3"/>
        <v>0</v>
      </c>
      <c r="L1584" s="6" t="str">
        <f t="array" ref="L1584">XLOOKUP(E1584,INV!A:A,INV!K:K)</f>
        <v>#N/A</v>
      </c>
      <c r="M1584" s="127" t="str">
        <f t="shared" si="4"/>
        <v>#N/A</v>
      </c>
    </row>
    <row r="1585">
      <c r="A1585" s="195">
        <v>1586.0</v>
      </c>
      <c r="B1585" s="196" t="s">
        <v>6889</v>
      </c>
      <c r="C1585" s="197" t="s">
        <v>236</v>
      </c>
      <c r="D1585" s="198" t="s">
        <v>235</v>
      </c>
      <c r="E1585" s="196" t="s">
        <v>236</v>
      </c>
      <c r="F1585" s="196" t="s">
        <v>6897</v>
      </c>
      <c r="G1585" s="199">
        <v>515.0</v>
      </c>
      <c r="H1585" s="200"/>
      <c r="I1585" s="200"/>
      <c r="J1585" s="6">
        <f t="shared" si="2"/>
        <v>0</v>
      </c>
      <c r="K1585" s="6">
        <f t="shared" si="3"/>
        <v>0</v>
      </c>
      <c r="L1585" s="6">
        <f t="array" ref="L1585">XLOOKUP(E1585,INV!A:A,INV!K:K)</f>
        <v>10</v>
      </c>
      <c r="M1585" s="127">
        <f t="shared" si="4"/>
        <v>1</v>
      </c>
    </row>
    <row r="1586">
      <c r="A1586" s="195">
        <v>1587.0</v>
      </c>
      <c r="B1586" s="196" t="s">
        <v>6889</v>
      </c>
      <c r="C1586" s="197" t="s">
        <v>860</v>
      </c>
      <c r="D1586" s="198" t="s">
        <v>859</v>
      </c>
      <c r="E1586" s="196" t="s">
        <v>860</v>
      </c>
      <c r="F1586" s="196" t="s">
        <v>6898</v>
      </c>
      <c r="G1586" s="199">
        <v>515.0</v>
      </c>
      <c r="H1586" s="200"/>
      <c r="I1586" s="200"/>
      <c r="J1586" s="6">
        <f t="shared" si="2"/>
        <v>0</v>
      </c>
      <c r="K1586" s="6">
        <f t="shared" si="3"/>
        <v>0</v>
      </c>
      <c r="L1586" s="6" t="str">
        <f t="array" ref="L1586">XLOOKUP(E1586,INV!A:A,INV!K:K)</f>
        <v>#N/A</v>
      </c>
      <c r="M1586" s="127" t="str">
        <f t="shared" si="4"/>
        <v>#N/A</v>
      </c>
    </row>
    <row r="1587">
      <c r="A1587" s="195">
        <v>1588.0</v>
      </c>
      <c r="B1587" s="196" t="s">
        <v>6889</v>
      </c>
      <c r="C1587" s="197" t="s">
        <v>234</v>
      </c>
      <c r="D1587" s="198" t="s">
        <v>233</v>
      </c>
      <c r="E1587" s="196" t="s">
        <v>234</v>
      </c>
      <c r="F1587" s="110" t="s">
        <v>6899</v>
      </c>
      <c r="G1587" s="199">
        <v>515.0</v>
      </c>
      <c r="H1587" s="200"/>
      <c r="I1587" s="200"/>
      <c r="J1587" s="6">
        <f t="shared" si="2"/>
        <v>0</v>
      </c>
      <c r="K1587" s="6">
        <f t="shared" si="3"/>
        <v>0</v>
      </c>
      <c r="L1587" s="6">
        <f t="array" ref="L1587">XLOOKUP(E1587,INV!A:A,INV!K:K)</f>
        <v>10</v>
      </c>
      <c r="M1587" s="127">
        <f t="shared" si="4"/>
        <v>1</v>
      </c>
    </row>
    <row r="1588">
      <c r="A1588" s="195">
        <v>1589.0</v>
      </c>
      <c r="B1588" s="196" t="s">
        <v>6889</v>
      </c>
      <c r="C1588" s="197" t="s">
        <v>862</v>
      </c>
      <c r="D1588" s="198" t="s">
        <v>861</v>
      </c>
      <c r="E1588" s="196" t="s">
        <v>862</v>
      </c>
      <c r="F1588" s="196" t="s">
        <v>6900</v>
      </c>
      <c r="G1588" s="199">
        <v>515.0</v>
      </c>
      <c r="H1588" s="200"/>
      <c r="I1588" s="200"/>
      <c r="J1588" s="6">
        <f t="shared" si="2"/>
        <v>0</v>
      </c>
      <c r="K1588" s="6">
        <f t="shared" si="3"/>
        <v>0</v>
      </c>
      <c r="L1588" s="6" t="str">
        <f t="array" ref="L1588">XLOOKUP(E1588,INV!A:A,INV!K:K)</f>
        <v>#N/A</v>
      </c>
      <c r="M1588" s="127" t="str">
        <f t="shared" si="4"/>
        <v>#N/A</v>
      </c>
    </row>
    <row r="1589">
      <c r="A1589" s="195">
        <v>1590.0</v>
      </c>
      <c r="B1589" s="196" t="s">
        <v>6901</v>
      </c>
      <c r="C1589" s="197" t="s">
        <v>6902</v>
      </c>
      <c r="D1589" s="198" t="s">
        <v>6903</v>
      </c>
      <c r="E1589" s="196" t="s">
        <v>6902</v>
      </c>
      <c r="F1589" s="196"/>
      <c r="G1589" s="199">
        <v>390.0</v>
      </c>
      <c r="H1589" s="200"/>
      <c r="I1589" s="200"/>
      <c r="J1589" s="6">
        <f t="shared" si="2"/>
        <v>0</v>
      </c>
      <c r="K1589" s="6">
        <f t="shared" si="3"/>
        <v>0</v>
      </c>
      <c r="L1589" s="6" t="str">
        <f t="array" ref="L1589">XLOOKUP(E1589,INV!A:A,INV!K:K)</f>
        <v>#N/A</v>
      </c>
      <c r="M1589" s="127" t="str">
        <f t="shared" si="4"/>
        <v>#N/A</v>
      </c>
    </row>
    <row r="1590">
      <c r="A1590" s="195">
        <v>1591.0</v>
      </c>
      <c r="B1590" s="196" t="s">
        <v>6901</v>
      </c>
      <c r="C1590" s="197" t="s">
        <v>6904</v>
      </c>
      <c r="D1590" s="198" t="s">
        <v>6905</v>
      </c>
      <c r="E1590" s="196" t="s">
        <v>6904</v>
      </c>
      <c r="F1590" s="196"/>
      <c r="G1590" s="199">
        <v>580.0</v>
      </c>
      <c r="H1590" s="200"/>
      <c r="I1590" s="200"/>
      <c r="J1590" s="6">
        <f t="shared" si="2"/>
        <v>0</v>
      </c>
      <c r="K1590" s="6">
        <f t="shared" si="3"/>
        <v>0</v>
      </c>
      <c r="L1590" s="6" t="str">
        <f t="array" ref="L1590">XLOOKUP(E1590,INV!A:A,INV!K:K)</f>
        <v>#N/A</v>
      </c>
      <c r="M1590" s="127" t="str">
        <f t="shared" si="4"/>
        <v>#N/A</v>
      </c>
    </row>
    <row r="1591">
      <c r="A1591" s="195">
        <v>1592.0</v>
      </c>
      <c r="B1591" s="196" t="s">
        <v>6906</v>
      </c>
      <c r="C1591" s="197" t="s">
        <v>483</v>
      </c>
      <c r="D1591" s="198" t="s">
        <v>2334</v>
      </c>
      <c r="E1591" s="196" t="s">
        <v>483</v>
      </c>
      <c r="F1591" s="196" t="s">
        <v>6907</v>
      </c>
      <c r="G1591" s="199">
        <v>795.0</v>
      </c>
      <c r="H1591" s="200"/>
      <c r="I1591" s="200"/>
      <c r="J1591" s="6">
        <f t="shared" si="2"/>
        <v>0</v>
      </c>
      <c r="K1591" s="6">
        <f t="shared" si="3"/>
        <v>0</v>
      </c>
      <c r="L1591" s="6">
        <f t="array" ref="L1591">XLOOKUP(E1591,INV!A:A,INV!K:K)</f>
        <v>25</v>
      </c>
      <c r="M1591" s="127">
        <f t="shared" si="4"/>
        <v>1</v>
      </c>
    </row>
    <row r="1592">
      <c r="A1592" s="195">
        <v>1593.0</v>
      </c>
      <c r="B1592" s="196" t="s">
        <v>6908</v>
      </c>
      <c r="C1592" s="197" t="s">
        <v>92</v>
      </c>
      <c r="D1592" s="198" t="s">
        <v>6909</v>
      </c>
      <c r="E1592" s="196" t="s">
        <v>92</v>
      </c>
      <c r="F1592" s="110" t="s">
        <v>6910</v>
      </c>
      <c r="G1592" s="199">
        <v>295.0</v>
      </c>
      <c r="H1592" s="200"/>
      <c r="I1592" s="200"/>
      <c r="J1592" s="6">
        <f t="shared" si="2"/>
        <v>0</v>
      </c>
      <c r="K1592" s="6">
        <f t="shared" si="3"/>
        <v>0</v>
      </c>
      <c r="L1592" s="6">
        <f t="array" ref="L1592">XLOOKUP(E1592,INV!A:A,INV!K:K)</f>
        <v>5</v>
      </c>
      <c r="M1592" s="127">
        <f t="shared" si="4"/>
        <v>1</v>
      </c>
    </row>
    <row r="1593">
      <c r="A1593" s="195">
        <v>1594.0</v>
      </c>
      <c r="B1593" s="196" t="s">
        <v>5406</v>
      </c>
      <c r="C1593" s="197" t="s">
        <v>6911</v>
      </c>
      <c r="D1593" s="198" t="s">
        <v>6912</v>
      </c>
      <c r="E1593" s="196" t="s">
        <v>6911</v>
      </c>
      <c r="F1593" s="110"/>
      <c r="G1593" s="199">
        <v>80.0</v>
      </c>
      <c r="H1593" s="200"/>
      <c r="I1593" s="200"/>
      <c r="J1593" s="6">
        <f t="shared" si="2"/>
        <v>0</v>
      </c>
      <c r="K1593" s="6">
        <f t="shared" si="3"/>
        <v>0</v>
      </c>
      <c r="L1593" s="6" t="str">
        <f t="array" ref="L1593">XLOOKUP(E1593,INV!A:A,INV!K:K)</f>
        <v>#N/A</v>
      </c>
      <c r="M1593" s="127" t="str">
        <f t="shared" si="4"/>
        <v>#N/A</v>
      </c>
    </row>
    <row r="1594">
      <c r="A1594" s="195">
        <v>1595.0</v>
      </c>
      <c r="B1594" s="196" t="s">
        <v>5406</v>
      </c>
      <c r="C1594" s="197" t="s">
        <v>6913</v>
      </c>
      <c r="D1594" s="198" t="s">
        <v>6914</v>
      </c>
      <c r="E1594" s="196" t="s">
        <v>6913</v>
      </c>
      <c r="F1594" s="110"/>
      <c r="G1594" s="199">
        <v>80.0</v>
      </c>
      <c r="H1594" s="200"/>
      <c r="I1594" s="200"/>
      <c r="J1594" s="6">
        <f t="shared" si="2"/>
        <v>0</v>
      </c>
      <c r="K1594" s="6">
        <f t="shared" si="3"/>
        <v>0</v>
      </c>
      <c r="L1594" s="6" t="str">
        <f t="array" ref="L1594">XLOOKUP(E1594,INV!A:A,INV!K:K)</f>
        <v>#N/A</v>
      </c>
      <c r="M1594" s="127" t="str">
        <f t="shared" si="4"/>
        <v>#N/A</v>
      </c>
    </row>
    <row r="1595">
      <c r="A1595" s="195">
        <v>1596.0</v>
      </c>
      <c r="B1595" s="196" t="s">
        <v>4915</v>
      </c>
      <c r="C1595" s="197" t="s">
        <v>125</v>
      </c>
      <c r="D1595" s="198" t="s">
        <v>6915</v>
      </c>
      <c r="E1595" s="196" t="s">
        <v>125</v>
      </c>
      <c r="F1595" s="110" t="s">
        <v>4918</v>
      </c>
      <c r="G1595" s="199">
        <v>750.0</v>
      </c>
      <c r="H1595" s="200"/>
      <c r="I1595" s="200"/>
      <c r="J1595" s="6">
        <f t="shared" si="2"/>
        <v>0</v>
      </c>
      <c r="K1595" s="6">
        <f t="shared" si="3"/>
        <v>0</v>
      </c>
      <c r="L1595" s="6">
        <f t="array" ref="L1595">XLOOKUP(E1595,INV!A:A,INV!K:K)</f>
        <v>15</v>
      </c>
      <c r="M1595" s="127">
        <f t="shared" si="4"/>
        <v>1</v>
      </c>
    </row>
    <row r="1596">
      <c r="A1596" s="195">
        <v>1597.0</v>
      </c>
      <c r="B1596" s="196" t="s">
        <v>4915</v>
      </c>
      <c r="C1596" s="197" t="s">
        <v>140</v>
      </c>
      <c r="D1596" s="205" t="s">
        <v>6916</v>
      </c>
      <c r="E1596" s="196" t="s">
        <v>140</v>
      </c>
      <c r="F1596" s="110" t="s">
        <v>6917</v>
      </c>
      <c r="G1596" s="199">
        <v>305.0</v>
      </c>
      <c r="H1596" s="200"/>
      <c r="I1596" s="200"/>
      <c r="J1596" s="6">
        <f t="shared" si="2"/>
        <v>0</v>
      </c>
      <c r="K1596" s="6">
        <f t="shared" si="3"/>
        <v>0</v>
      </c>
      <c r="L1596" s="6">
        <f t="array" ref="L1596">XLOOKUP(E1596,INV!A:A,INV!K:K)</f>
        <v>7</v>
      </c>
      <c r="M1596" s="127">
        <f t="shared" si="4"/>
        <v>1</v>
      </c>
    </row>
    <row r="1597">
      <c r="A1597" s="195">
        <v>1598.0</v>
      </c>
      <c r="B1597" s="196" t="s">
        <v>4904</v>
      </c>
      <c r="C1597" s="197" t="s">
        <v>4907</v>
      </c>
      <c r="D1597" s="198" t="s">
        <v>6918</v>
      </c>
      <c r="E1597" s="196" t="s">
        <v>4907</v>
      </c>
      <c r="F1597" s="110" t="s">
        <v>4908</v>
      </c>
      <c r="G1597" s="199">
        <v>1595.0</v>
      </c>
      <c r="H1597" s="200"/>
      <c r="I1597" s="200"/>
      <c r="J1597" s="6">
        <f t="shared" si="2"/>
        <v>0</v>
      </c>
      <c r="K1597" s="6">
        <f t="shared" si="3"/>
        <v>0</v>
      </c>
      <c r="L1597" s="6">
        <f t="array" ref="L1597">XLOOKUP(E1597,INV!A:A,INV!K:K)</f>
        <v>1</v>
      </c>
      <c r="M1597" s="127">
        <f t="shared" si="4"/>
        <v>1</v>
      </c>
    </row>
    <row r="1598">
      <c r="A1598" s="195">
        <v>1599.0</v>
      </c>
      <c r="B1598" s="196" t="s">
        <v>4926</v>
      </c>
      <c r="C1598" s="197" t="s">
        <v>123</v>
      </c>
      <c r="D1598" s="198" t="s">
        <v>6919</v>
      </c>
      <c r="E1598" s="196" t="s">
        <v>123</v>
      </c>
      <c r="F1598" s="110" t="s">
        <v>6920</v>
      </c>
      <c r="G1598" s="199">
        <v>705.0</v>
      </c>
      <c r="H1598" s="200"/>
      <c r="I1598" s="200"/>
      <c r="J1598" s="6">
        <f t="shared" si="2"/>
        <v>0</v>
      </c>
      <c r="K1598" s="6">
        <f t="shared" si="3"/>
        <v>0</v>
      </c>
      <c r="L1598" s="6">
        <f t="array" ref="L1598">XLOOKUP(E1598,INV!A:A,INV!K:K)</f>
        <v>18</v>
      </c>
      <c r="M1598" s="127">
        <f t="shared" si="4"/>
        <v>1</v>
      </c>
    </row>
    <row r="1599">
      <c r="A1599" s="195">
        <v>1600.0</v>
      </c>
      <c r="B1599" s="196" t="s">
        <v>4926</v>
      </c>
      <c r="C1599" s="197" t="s">
        <v>148</v>
      </c>
      <c r="D1599" s="205" t="s">
        <v>6921</v>
      </c>
      <c r="E1599" s="196" t="s">
        <v>148</v>
      </c>
      <c r="F1599" s="110" t="s">
        <v>6922</v>
      </c>
      <c r="G1599" s="199">
        <v>220.0</v>
      </c>
      <c r="H1599" s="200"/>
      <c r="I1599" s="200"/>
      <c r="J1599" s="6">
        <f t="shared" si="2"/>
        <v>0</v>
      </c>
      <c r="K1599" s="6">
        <f t="shared" si="3"/>
        <v>0</v>
      </c>
      <c r="L1599" s="6">
        <f t="array" ref="L1599">XLOOKUP(E1599,INV!A:A,INV!K:K)</f>
        <v>7</v>
      </c>
      <c r="M1599" s="127">
        <f t="shared" si="4"/>
        <v>1</v>
      </c>
    </row>
    <row r="1600">
      <c r="A1600" s="195">
        <v>1601.0</v>
      </c>
      <c r="B1600" s="196" t="s">
        <v>4885</v>
      </c>
      <c r="C1600" s="197" t="s">
        <v>134</v>
      </c>
      <c r="D1600" s="198" t="s">
        <v>6923</v>
      </c>
      <c r="E1600" s="196" t="s">
        <v>134</v>
      </c>
      <c r="F1600" s="110" t="s">
        <v>4888</v>
      </c>
      <c r="G1600" s="199">
        <v>575.0</v>
      </c>
      <c r="H1600" s="200"/>
      <c r="I1600" s="200"/>
      <c r="J1600" s="6">
        <f t="shared" si="2"/>
        <v>0</v>
      </c>
      <c r="K1600" s="6">
        <f t="shared" si="3"/>
        <v>0</v>
      </c>
      <c r="L1600" s="6">
        <f t="array" ref="L1600">XLOOKUP(E1600,INV!A:A,INV!K:K)</f>
        <v>15</v>
      </c>
      <c r="M1600" s="127">
        <f t="shared" si="4"/>
        <v>1</v>
      </c>
    </row>
    <row r="1601">
      <c r="A1601" s="195">
        <v>1602.0</v>
      </c>
      <c r="B1601" s="196" t="s">
        <v>4885</v>
      </c>
      <c r="C1601" s="197" t="s">
        <v>142</v>
      </c>
      <c r="D1601" s="205" t="s">
        <v>6924</v>
      </c>
      <c r="E1601" s="196" t="s">
        <v>142</v>
      </c>
      <c r="F1601" s="110" t="s">
        <v>6925</v>
      </c>
      <c r="G1601" s="199">
        <v>200.0</v>
      </c>
      <c r="H1601" s="200"/>
      <c r="I1601" s="200"/>
      <c r="J1601" s="6">
        <f t="shared" si="2"/>
        <v>0</v>
      </c>
      <c r="K1601" s="6">
        <f t="shared" si="3"/>
        <v>0</v>
      </c>
      <c r="L1601" s="6">
        <f t="array" ref="L1601">XLOOKUP(E1601,INV!A:A,INV!K:K)</f>
        <v>7</v>
      </c>
      <c r="M1601" s="127">
        <f t="shared" si="4"/>
        <v>1</v>
      </c>
    </row>
    <row r="1602">
      <c r="A1602" s="195">
        <v>1603.0</v>
      </c>
      <c r="B1602" s="196" t="s">
        <v>4878</v>
      </c>
      <c r="C1602" s="197" t="s">
        <v>118</v>
      </c>
      <c r="D1602" s="198" t="s">
        <v>6926</v>
      </c>
      <c r="E1602" s="196" t="s">
        <v>118</v>
      </c>
      <c r="F1602" s="110" t="s">
        <v>4881</v>
      </c>
      <c r="G1602" s="199">
        <v>885.0</v>
      </c>
      <c r="H1602" s="200"/>
      <c r="I1602" s="200"/>
      <c r="J1602" s="6">
        <f t="shared" si="2"/>
        <v>0</v>
      </c>
      <c r="K1602" s="6">
        <f t="shared" si="3"/>
        <v>0</v>
      </c>
      <c r="L1602" s="6">
        <f t="array" ref="L1602">XLOOKUP(E1602,INV!A:A,INV!K:K)</f>
        <v>21</v>
      </c>
      <c r="M1602" s="127">
        <f t="shared" si="4"/>
        <v>1</v>
      </c>
    </row>
    <row r="1603">
      <c r="A1603" s="195">
        <v>1604.0</v>
      </c>
      <c r="B1603" s="196" t="s">
        <v>4878</v>
      </c>
      <c r="C1603" s="197" t="s">
        <v>144</v>
      </c>
      <c r="D1603" s="205" t="s">
        <v>6927</v>
      </c>
      <c r="E1603" s="196" t="s">
        <v>144</v>
      </c>
      <c r="F1603" s="110" t="s">
        <v>6928</v>
      </c>
      <c r="G1603" s="199">
        <v>180.0</v>
      </c>
      <c r="H1603" s="200"/>
      <c r="I1603" s="200"/>
      <c r="J1603" s="6">
        <f t="shared" si="2"/>
        <v>0</v>
      </c>
      <c r="K1603" s="6">
        <f t="shared" si="3"/>
        <v>0</v>
      </c>
      <c r="L1603" s="6">
        <f t="array" ref="L1603">XLOOKUP(E1603,INV!A:A,INV!K:K)</f>
        <v>7</v>
      </c>
      <c r="M1603" s="127">
        <f t="shared" si="4"/>
        <v>1</v>
      </c>
    </row>
    <row r="1604">
      <c r="A1604" s="195">
        <v>1605.0</v>
      </c>
      <c r="B1604" s="196" t="s">
        <v>4889</v>
      </c>
      <c r="C1604" s="197" t="s">
        <v>130</v>
      </c>
      <c r="D1604" s="198" t="s">
        <v>6929</v>
      </c>
      <c r="E1604" s="196" t="s">
        <v>130</v>
      </c>
      <c r="F1604" s="110" t="s">
        <v>4892</v>
      </c>
      <c r="G1604" s="199">
        <v>525.0</v>
      </c>
      <c r="H1604" s="200"/>
      <c r="I1604" s="200"/>
      <c r="J1604" s="6">
        <f t="shared" si="2"/>
        <v>0</v>
      </c>
      <c r="K1604" s="6">
        <f t="shared" si="3"/>
        <v>0</v>
      </c>
      <c r="L1604" s="6">
        <f t="array" ref="L1604">XLOOKUP(E1604,INV!A:A,INV!K:K)</f>
        <v>14</v>
      </c>
      <c r="M1604" s="127">
        <f t="shared" si="4"/>
        <v>1</v>
      </c>
    </row>
    <row r="1605">
      <c r="A1605" s="195">
        <v>1606.0</v>
      </c>
      <c r="B1605" s="196" t="s">
        <v>4889</v>
      </c>
      <c r="C1605" s="197" t="s">
        <v>150</v>
      </c>
      <c r="D1605" s="205" t="s">
        <v>6930</v>
      </c>
      <c r="E1605" s="196" t="s">
        <v>150</v>
      </c>
      <c r="F1605" s="110" t="s">
        <v>6931</v>
      </c>
      <c r="G1605" s="199">
        <v>200.0</v>
      </c>
      <c r="H1605" s="200"/>
      <c r="I1605" s="200"/>
      <c r="J1605" s="6">
        <f t="shared" si="2"/>
        <v>0</v>
      </c>
      <c r="K1605" s="6">
        <f t="shared" si="3"/>
        <v>0</v>
      </c>
      <c r="L1605" s="6">
        <f t="array" ref="L1605">XLOOKUP(E1605,INV!A:A,INV!K:K)</f>
        <v>7</v>
      </c>
      <c r="M1605" s="127">
        <f t="shared" si="4"/>
        <v>1</v>
      </c>
    </row>
    <row r="1606">
      <c r="A1606" s="195">
        <v>1607.0</v>
      </c>
      <c r="B1606" s="196" t="s">
        <v>3515</v>
      </c>
      <c r="C1606" s="197" t="s">
        <v>121</v>
      </c>
      <c r="D1606" s="198" t="s">
        <v>6932</v>
      </c>
      <c r="E1606" s="196" t="s">
        <v>121</v>
      </c>
      <c r="F1606" s="196" t="s">
        <v>4914</v>
      </c>
      <c r="G1606" s="199">
        <v>995.0</v>
      </c>
      <c r="H1606" s="200"/>
      <c r="I1606" s="200"/>
      <c r="J1606" s="6">
        <f t="shared" si="2"/>
        <v>0</v>
      </c>
      <c r="K1606" s="6">
        <f t="shared" si="3"/>
        <v>0</v>
      </c>
      <c r="L1606" s="6">
        <f t="array" ref="L1606">XLOOKUP(E1606,INV!A:A,INV!K:K)</f>
        <v>21</v>
      </c>
      <c r="M1606" s="127">
        <f t="shared" si="4"/>
        <v>1</v>
      </c>
    </row>
    <row r="1607">
      <c r="A1607" s="195">
        <v>1608.0</v>
      </c>
      <c r="B1607" s="196" t="s">
        <v>3515</v>
      </c>
      <c r="C1607" s="197" t="s">
        <v>138</v>
      </c>
      <c r="D1607" s="205" t="s">
        <v>6933</v>
      </c>
      <c r="E1607" s="196" t="s">
        <v>138</v>
      </c>
      <c r="F1607" s="196" t="s">
        <v>6934</v>
      </c>
      <c r="G1607" s="199">
        <v>200.0</v>
      </c>
      <c r="H1607" s="200"/>
      <c r="I1607" s="200"/>
      <c r="J1607" s="6">
        <f t="shared" si="2"/>
        <v>0</v>
      </c>
      <c r="K1607" s="6">
        <f t="shared" si="3"/>
        <v>0</v>
      </c>
      <c r="L1607" s="6">
        <f t="array" ref="L1607">XLOOKUP(E1607,INV!A:A,INV!K:K)</f>
        <v>7</v>
      </c>
      <c r="M1607" s="127">
        <f t="shared" si="4"/>
        <v>1</v>
      </c>
    </row>
    <row r="1608">
      <c r="A1608" s="195">
        <v>1609.0</v>
      </c>
      <c r="B1608" s="196" t="s">
        <v>3683</v>
      </c>
      <c r="C1608" s="197" t="s">
        <v>238</v>
      </c>
      <c r="D1608" s="198" t="s">
        <v>6935</v>
      </c>
      <c r="E1608" s="196" t="s">
        <v>238</v>
      </c>
      <c r="F1608" s="196" t="s">
        <v>6936</v>
      </c>
      <c r="G1608" s="199">
        <v>30900.0</v>
      </c>
      <c r="H1608" s="200"/>
      <c r="I1608" s="200"/>
      <c r="J1608" s="6">
        <f t="shared" si="2"/>
        <v>0</v>
      </c>
      <c r="K1608" s="6">
        <f t="shared" si="3"/>
        <v>0</v>
      </c>
      <c r="L1608" s="6">
        <f t="array" ref="L1608">XLOOKUP(E1608,INV!A:A,INV!K:K)</f>
        <v>777</v>
      </c>
      <c r="M1608" s="127">
        <f t="shared" si="4"/>
        <v>1</v>
      </c>
    </row>
    <row r="1609">
      <c r="A1609" s="195">
        <v>1610.0</v>
      </c>
      <c r="B1609" s="196" t="s">
        <v>3683</v>
      </c>
      <c r="C1609" s="197" t="s">
        <v>282</v>
      </c>
      <c r="D1609" s="198" t="s">
        <v>6937</v>
      </c>
      <c r="E1609" s="196" t="s">
        <v>282</v>
      </c>
      <c r="F1609" s="196" t="s">
        <v>6938</v>
      </c>
      <c r="G1609" s="199">
        <v>30900.0</v>
      </c>
      <c r="H1609" s="200"/>
      <c r="I1609" s="200"/>
      <c r="J1609" s="6">
        <f t="shared" si="2"/>
        <v>0</v>
      </c>
      <c r="K1609" s="6">
        <f t="shared" si="3"/>
        <v>0</v>
      </c>
      <c r="L1609" s="6">
        <f t="array" ref="L1609">XLOOKUP(E1609,INV!A:A,INV!K:K)</f>
        <v>777</v>
      </c>
      <c r="M1609" s="127">
        <f t="shared" si="4"/>
        <v>1</v>
      </c>
    </row>
    <row r="1610">
      <c r="A1610" s="195">
        <v>1611.0</v>
      </c>
      <c r="B1610" s="196" t="s">
        <v>5527</v>
      </c>
      <c r="C1610" s="197" t="s">
        <v>367</v>
      </c>
      <c r="D1610" s="198" t="s">
        <v>6939</v>
      </c>
      <c r="E1610" s="196" t="s">
        <v>367</v>
      </c>
      <c r="F1610" s="196" t="s">
        <v>6940</v>
      </c>
      <c r="G1610" s="199">
        <v>133000.0</v>
      </c>
      <c r="H1610" s="200"/>
      <c r="I1610" s="200"/>
      <c r="J1610" s="6">
        <f t="shared" si="2"/>
        <v>0</v>
      </c>
      <c r="K1610" s="6">
        <f t="shared" si="3"/>
        <v>0</v>
      </c>
      <c r="L1610" s="63">
        <f t="array" ref="L1610">XLOOKUP(E1610,INV!A:A,INV!K:K)</f>
        <v>2555</v>
      </c>
      <c r="M1610" s="127">
        <f t="shared" si="4"/>
        <v>1</v>
      </c>
    </row>
    <row r="1611">
      <c r="A1611" s="195">
        <v>1612.0</v>
      </c>
      <c r="B1611" s="196" t="s">
        <v>5527</v>
      </c>
      <c r="C1611" s="197" t="s">
        <v>370</v>
      </c>
      <c r="D1611" s="198" t="s">
        <v>6941</v>
      </c>
      <c r="E1611" s="196" t="s">
        <v>370</v>
      </c>
      <c r="F1611" s="196" t="s">
        <v>6942</v>
      </c>
      <c r="G1611" s="199">
        <v>133000.0</v>
      </c>
      <c r="H1611" s="200"/>
      <c r="I1611" s="200"/>
      <c r="J1611" s="6">
        <f t="shared" si="2"/>
        <v>0</v>
      </c>
      <c r="K1611" s="6">
        <f t="shared" si="3"/>
        <v>0</v>
      </c>
      <c r="L1611" s="63">
        <f t="array" ref="L1611">XLOOKUP(E1611,INV!A:A,INV!K:K)</f>
        <v>2555</v>
      </c>
      <c r="M1611" s="127">
        <f t="shared" si="4"/>
        <v>1</v>
      </c>
    </row>
    <row r="1612">
      <c r="A1612" s="195">
        <v>1613.0</v>
      </c>
      <c r="B1612" s="196" t="s">
        <v>6943</v>
      </c>
      <c r="C1612" s="197" t="s">
        <v>778</v>
      </c>
      <c r="D1612" s="198" t="s">
        <v>6944</v>
      </c>
      <c r="E1612" s="196" t="s">
        <v>778</v>
      </c>
      <c r="F1612" s="196" t="s">
        <v>6945</v>
      </c>
      <c r="G1612" s="199">
        <v>2200.0</v>
      </c>
      <c r="H1612" s="200"/>
      <c r="I1612" s="200"/>
      <c r="J1612" s="6">
        <f t="shared" si="2"/>
        <v>0</v>
      </c>
      <c r="K1612" s="6">
        <f t="shared" si="3"/>
        <v>0</v>
      </c>
      <c r="L1612" s="6">
        <f t="array" ref="L1612">XLOOKUP(E1612,INV!A:A,INV!K:K)</f>
        <v>60</v>
      </c>
      <c r="M1612" s="127">
        <f t="shared" si="4"/>
        <v>1</v>
      </c>
    </row>
    <row r="1613">
      <c r="A1613" s="195">
        <v>1614.0</v>
      </c>
      <c r="B1613" s="196" t="s">
        <v>6943</v>
      </c>
      <c r="C1613" s="197" t="s">
        <v>772</v>
      </c>
      <c r="D1613" s="198" t="s">
        <v>6946</v>
      </c>
      <c r="E1613" s="196" t="s">
        <v>772</v>
      </c>
      <c r="F1613" s="196" t="s">
        <v>6947</v>
      </c>
      <c r="G1613" s="199">
        <v>1400.0</v>
      </c>
      <c r="H1613" s="200"/>
      <c r="I1613" s="200"/>
      <c r="J1613" s="6">
        <f t="shared" si="2"/>
        <v>0</v>
      </c>
      <c r="K1613" s="6">
        <f t="shared" si="3"/>
        <v>0</v>
      </c>
      <c r="L1613" s="6">
        <f t="array" ref="L1613">XLOOKUP(E1613,INV!A:A,INV!K:K)</f>
        <v>45</v>
      </c>
      <c r="M1613" s="127">
        <f t="shared" si="4"/>
        <v>1</v>
      </c>
    </row>
    <row r="1614">
      <c r="A1614" s="195">
        <v>1615.0</v>
      </c>
      <c r="B1614" s="196" t="s">
        <v>6948</v>
      </c>
      <c r="C1614" s="197" t="s">
        <v>6949</v>
      </c>
      <c r="D1614" s="198" t="s">
        <v>6950</v>
      </c>
      <c r="E1614" s="196" t="s">
        <v>6949</v>
      </c>
      <c r="F1614" s="196"/>
      <c r="G1614" s="199">
        <v>1780.0</v>
      </c>
      <c r="H1614" s="200"/>
      <c r="I1614" s="200"/>
      <c r="J1614" s="6">
        <f t="shared" si="2"/>
        <v>0</v>
      </c>
      <c r="K1614" s="6">
        <f t="shared" si="3"/>
        <v>0</v>
      </c>
      <c r="L1614" s="6" t="str">
        <f t="array" ref="L1614">XLOOKUP(E1614,INV!A:A,INV!K:K)</f>
        <v>#N/A</v>
      </c>
      <c r="M1614" s="127" t="str">
        <f t="shared" si="4"/>
        <v>#N/A</v>
      </c>
    </row>
    <row r="1615">
      <c r="A1615" s="195">
        <v>1616.0</v>
      </c>
      <c r="B1615" s="196" t="s">
        <v>6951</v>
      </c>
      <c r="C1615" s="197" t="s">
        <v>6952</v>
      </c>
      <c r="D1615" s="198" t="s">
        <v>6953</v>
      </c>
      <c r="E1615" s="196" t="s">
        <v>6952</v>
      </c>
      <c r="F1615" s="110"/>
      <c r="G1615" s="199">
        <v>1780.0</v>
      </c>
      <c r="H1615" s="200"/>
      <c r="I1615" s="200"/>
      <c r="J1615" s="6">
        <f t="shared" si="2"/>
        <v>0</v>
      </c>
      <c r="K1615" s="6">
        <f t="shared" si="3"/>
        <v>0</v>
      </c>
      <c r="L1615" s="6" t="str">
        <f t="array" ref="L1615">XLOOKUP(E1615,INV!A:A,INV!K:K)</f>
        <v>#N/A</v>
      </c>
      <c r="M1615" s="127" t="str">
        <f t="shared" si="4"/>
        <v>#N/A</v>
      </c>
    </row>
    <row r="1616">
      <c r="A1616" s="195">
        <v>1617.0</v>
      </c>
      <c r="B1616" s="196" t="s">
        <v>6951</v>
      </c>
      <c r="C1616" s="197" t="s">
        <v>6954</v>
      </c>
      <c r="D1616" s="198" t="s">
        <v>6955</v>
      </c>
      <c r="E1616" s="196" t="s">
        <v>6954</v>
      </c>
      <c r="F1616" s="110"/>
      <c r="G1616" s="199">
        <v>1780.0</v>
      </c>
      <c r="H1616" s="200"/>
      <c r="I1616" s="200"/>
      <c r="J1616" s="6">
        <f t="shared" si="2"/>
        <v>0</v>
      </c>
      <c r="K1616" s="6">
        <f t="shared" si="3"/>
        <v>0</v>
      </c>
      <c r="L1616" s="6" t="str">
        <f t="array" ref="L1616">XLOOKUP(E1616,INV!A:A,INV!K:K)</f>
        <v>#N/A</v>
      </c>
      <c r="M1616" s="127" t="str">
        <f t="shared" si="4"/>
        <v>#N/A</v>
      </c>
    </row>
    <row r="1617">
      <c r="A1617" s="195">
        <v>1618.0</v>
      </c>
      <c r="B1617" s="196" t="s">
        <v>6951</v>
      </c>
      <c r="C1617" s="197" t="s">
        <v>6956</v>
      </c>
      <c r="D1617" s="198" t="s">
        <v>6957</v>
      </c>
      <c r="E1617" s="196" t="s">
        <v>6956</v>
      </c>
      <c r="F1617" s="196"/>
      <c r="G1617" s="199">
        <v>1780.0</v>
      </c>
      <c r="H1617" s="200"/>
      <c r="I1617" s="200"/>
      <c r="J1617" s="6">
        <f t="shared" si="2"/>
        <v>0</v>
      </c>
      <c r="K1617" s="6">
        <f t="shared" si="3"/>
        <v>0</v>
      </c>
      <c r="L1617" s="6" t="str">
        <f t="array" ref="L1617">XLOOKUP(E1617,INV!A:A,INV!K:K)</f>
        <v>#N/A</v>
      </c>
      <c r="M1617" s="127" t="str">
        <f t="shared" si="4"/>
        <v>#N/A</v>
      </c>
    </row>
    <row r="1618">
      <c r="A1618" s="195">
        <v>1619.0</v>
      </c>
      <c r="B1618" s="196" t="s">
        <v>6948</v>
      </c>
      <c r="C1618" s="197" t="s">
        <v>6958</v>
      </c>
      <c r="D1618" s="198" t="s">
        <v>6959</v>
      </c>
      <c r="E1618" s="196" t="s">
        <v>6958</v>
      </c>
      <c r="F1618" s="196"/>
      <c r="G1618" s="199">
        <v>1780.0</v>
      </c>
      <c r="H1618" s="200"/>
      <c r="I1618" s="200"/>
      <c r="J1618" s="6">
        <f t="shared" si="2"/>
        <v>0</v>
      </c>
      <c r="K1618" s="6">
        <f t="shared" si="3"/>
        <v>0</v>
      </c>
      <c r="L1618" s="6" t="str">
        <f t="array" ref="L1618">XLOOKUP(E1618,INV!A:A,INV!K:K)</f>
        <v>#N/A</v>
      </c>
      <c r="M1618" s="127" t="str">
        <f t="shared" si="4"/>
        <v>#N/A</v>
      </c>
    </row>
    <row r="1619">
      <c r="A1619" s="195">
        <v>1620.0</v>
      </c>
      <c r="B1619" s="196" t="s">
        <v>4950</v>
      </c>
      <c r="C1619" s="201" t="s">
        <v>6960</v>
      </c>
      <c r="D1619" s="198" t="s">
        <v>6961</v>
      </c>
      <c r="E1619" s="196" t="s">
        <v>858</v>
      </c>
      <c r="F1619" s="196" t="s">
        <v>6962</v>
      </c>
      <c r="G1619" s="199">
        <v>3940.0</v>
      </c>
      <c r="H1619" s="200"/>
      <c r="I1619" s="200"/>
      <c r="J1619" s="6">
        <f t="shared" si="2"/>
        <v>0</v>
      </c>
      <c r="K1619" s="6">
        <f t="shared" si="3"/>
        <v>0</v>
      </c>
      <c r="L1619" s="6">
        <f t="array" ref="L1619">XLOOKUP(E1619,INV!A:A,INV!K:K)</f>
        <v>1</v>
      </c>
      <c r="M1619" s="127">
        <f t="shared" si="4"/>
        <v>1</v>
      </c>
    </row>
    <row r="1620">
      <c r="A1620" s="195">
        <v>1621.0</v>
      </c>
      <c r="B1620" s="196" t="s">
        <v>3153</v>
      </c>
      <c r="C1620" s="197" t="s">
        <v>6963</v>
      </c>
      <c r="D1620" s="198" t="s">
        <v>6964</v>
      </c>
      <c r="E1620" s="196" t="s">
        <v>6963</v>
      </c>
      <c r="F1620" s="196"/>
      <c r="G1620" s="199">
        <v>210.0</v>
      </c>
      <c r="H1620" s="200"/>
      <c r="I1620" s="200"/>
      <c r="J1620" s="6">
        <f t="shared" si="2"/>
        <v>0</v>
      </c>
      <c r="K1620" s="6">
        <f t="shared" si="3"/>
        <v>0</v>
      </c>
      <c r="L1620" s="6" t="str">
        <f t="array" ref="L1620">XLOOKUP(E1620,INV!A:A,INV!K:K)</f>
        <v>#N/A</v>
      </c>
      <c r="M1620" s="127" t="str">
        <f t="shared" si="4"/>
        <v>#N/A</v>
      </c>
    </row>
    <row r="1621">
      <c r="A1621" s="195">
        <v>1622.0</v>
      </c>
      <c r="B1621" s="196" t="s">
        <v>3153</v>
      </c>
      <c r="C1621" s="197" t="s">
        <v>760</v>
      </c>
      <c r="D1621" s="198" t="s">
        <v>759</v>
      </c>
      <c r="E1621" s="196" t="s">
        <v>760</v>
      </c>
      <c r="F1621" s="110" t="s">
        <v>6965</v>
      </c>
      <c r="G1621" s="199">
        <v>210.0</v>
      </c>
      <c r="H1621" s="200"/>
      <c r="I1621" s="200"/>
      <c r="J1621" s="6">
        <f t="shared" si="2"/>
        <v>0</v>
      </c>
      <c r="K1621" s="6">
        <f t="shared" si="3"/>
        <v>0</v>
      </c>
      <c r="L1621" s="6">
        <f t="array" ref="L1621">XLOOKUP(E1621,INV!A:A,INV!K:K)</f>
        <v>7</v>
      </c>
      <c r="M1621" s="127">
        <f t="shared" si="4"/>
        <v>1</v>
      </c>
    </row>
    <row r="1622">
      <c r="A1622" s="195">
        <v>1623.0</v>
      </c>
      <c r="B1622" s="196" t="s">
        <v>3153</v>
      </c>
      <c r="C1622" s="197" t="s">
        <v>6966</v>
      </c>
      <c r="D1622" s="198" t="s">
        <v>6967</v>
      </c>
      <c r="E1622" s="196" t="s">
        <v>6966</v>
      </c>
      <c r="F1622" s="110"/>
      <c r="G1622" s="199">
        <v>210.0</v>
      </c>
      <c r="H1622" s="200"/>
      <c r="I1622" s="200"/>
      <c r="J1622" s="6">
        <f t="shared" si="2"/>
        <v>0</v>
      </c>
      <c r="K1622" s="6">
        <f t="shared" si="3"/>
        <v>0</v>
      </c>
      <c r="L1622" s="6" t="str">
        <f t="array" ref="L1622">XLOOKUP(E1622,INV!A:A,INV!K:K)</f>
        <v>#N/A</v>
      </c>
      <c r="M1622" s="127" t="str">
        <f t="shared" si="4"/>
        <v>#N/A</v>
      </c>
    </row>
    <row r="1623">
      <c r="A1623" s="195">
        <v>1624.0</v>
      </c>
      <c r="B1623" s="196" t="s">
        <v>3153</v>
      </c>
      <c r="C1623" s="197" t="s">
        <v>6968</v>
      </c>
      <c r="D1623" s="198" t="s">
        <v>6969</v>
      </c>
      <c r="E1623" s="196" t="s">
        <v>6968</v>
      </c>
      <c r="F1623" s="110"/>
      <c r="G1623" s="199">
        <v>275.0</v>
      </c>
      <c r="H1623" s="200"/>
      <c r="I1623" s="200"/>
      <c r="J1623" s="6">
        <f t="shared" si="2"/>
        <v>0</v>
      </c>
      <c r="K1623" s="6">
        <f t="shared" si="3"/>
        <v>0</v>
      </c>
      <c r="L1623" s="6" t="str">
        <f t="array" ref="L1623">XLOOKUP(E1623,INV!A:A,INV!K:K)</f>
        <v>#N/A</v>
      </c>
      <c r="M1623" s="127" t="str">
        <f t="shared" si="4"/>
        <v>#N/A</v>
      </c>
    </row>
    <row r="1624">
      <c r="A1624" s="195">
        <v>1625.0</v>
      </c>
      <c r="B1624" s="196" t="s">
        <v>3153</v>
      </c>
      <c r="C1624" s="197" t="s">
        <v>6970</v>
      </c>
      <c r="D1624" s="198" t="s">
        <v>6971</v>
      </c>
      <c r="E1624" s="196" t="s">
        <v>6970</v>
      </c>
      <c r="F1624" s="110"/>
      <c r="G1624" s="199">
        <v>275.0</v>
      </c>
      <c r="H1624" s="200"/>
      <c r="I1624" s="200"/>
      <c r="J1624" s="6">
        <f t="shared" si="2"/>
        <v>0</v>
      </c>
      <c r="K1624" s="6">
        <f t="shared" si="3"/>
        <v>0</v>
      </c>
      <c r="L1624" s="6" t="str">
        <f t="array" ref="L1624">XLOOKUP(E1624,INV!A:A,INV!K:K)</f>
        <v>#N/A</v>
      </c>
      <c r="M1624" s="127" t="str">
        <f t="shared" si="4"/>
        <v>#N/A</v>
      </c>
    </row>
    <row r="1625">
      <c r="A1625" s="195">
        <v>1626.0</v>
      </c>
      <c r="B1625" s="196" t="s">
        <v>3153</v>
      </c>
      <c r="C1625" s="197" t="s">
        <v>6972</v>
      </c>
      <c r="D1625" s="198" t="s">
        <v>6973</v>
      </c>
      <c r="E1625" s="196" t="s">
        <v>6972</v>
      </c>
      <c r="F1625" s="110"/>
      <c r="G1625" s="199">
        <v>275.0</v>
      </c>
      <c r="H1625" s="200"/>
      <c r="I1625" s="200"/>
      <c r="J1625" s="6">
        <f t="shared" si="2"/>
        <v>0</v>
      </c>
      <c r="K1625" s="6">
        <f t="shared" si="3"/>
        <v>0</v>
      </c>
      <c r="L1625" s="6" t="str">
        <f t="array" ref="L1625">XLOOKUP(E1625,INV!A:A,INV!K:K)</f>
        <v>#N/A</v>
      </c>
      <c r="M1625" s="127" t="str">
        <f t="shared" si="4"/>
        <v>#N/A</v>
      </c>
    </row>
    <row r="1626">
      <c r="A1626" s="195">
        <v>1627.0</v>
      </c>
      <c r="B1626" s="196" t="s">
        <v>3153</v>
      </c>
      <c r="C1626" s="197" t="s">
        <v>6974</v>
      </c>
      <c r="D1626" s="198" t="s">
        <v>6975</v>
      </c>
      <c r="E1626" s="196" t="s">
        <v>6974</v>
      </c>
      <c r="F1626" s="110"/>
      <c r="G1626" s="199">
        <v>290.0</v>
      </c>
      <c r="H1626" s="200"/>
      <c r="I1626" s="200"/>
      <c r="J1626" s="6">
        <f t="shared" si="2"/>
        <v>0</v>
      </c>
      <c r="K1626" s="6">
        <f t="shared" si="3"/>
        <v>0</v>
      </c>
      <c r="L1626" s="6" t="str">
        <f t="array" ref="L1626">XLOOKUP(E1626,INV!A:A,INV!K:K)</f>
        <v>#N/A</v>
      </c>
      <c r="M1626" s="127" t="str">
        <f t="shared" si="4"/>
        <v>#N/A</v>
      </c>
    </row>
    <row r="1627">
      <c r="A1627" s="195">
        <v>1628.0</v>
      </c>
      <c r="B1627" s="196" t="s">
        <v>3153</v>
      </c>
      <c r="C1627" s="197" t="s">
        <v>756</v>
      </c>
      <c r="D1627" s="198" t="s">
        <v>755</v>
      </c>
      <c r="E1627" s="196" t="s">
        <v>756</v>
      </c>
      <c r="F1627" s="110" t="s">
        <v>6976</v>
      </c>
      <c r="G1627" s="199">
        <v>290.0</v>
      </c>
      <c r="H1627" s="200"/>
      <c r="I1627" s="200"/>
      <c r="J1627" s="6">
        <f t="shared" si="2"/>
        <v>0</v>
      </c>
      <c r="K1627" s="6">
        <f t="shared" si="3"/>
        <v>0</v>
      </c>
      <c r="L1627" s="6">
        <f t="array" ref="L1627">XLOOKUP(E1627,INV!A:A,INV!K:K)</f>
        <v>7</v>
      </c>
      <c r="M1627" s="127">
        <f t="shared" si="4"/>
        <v>1</v>
      </c>
    </row>
    <row r="1628">
      <c r="A1628" s="195">
        <v>1629.0</v>
      </c>
      <c r="B1628" s="196" t="s">
        <v>3153</v>
      </c>
      <c r="C1628" s="197" t="s">
        <v>6977</v>
      </c>
      <c r="D1628" s="198" t="s">
        <v>6978</v>
      </c>
      <c r="E1628" s="196" t="s">
        <v>6977</v>
      </c>
      <c r="F1628" s="110"/>
      <c r="G1628" s="199">
        <v>290.0</v>
      </c>
      <c r="H1628" s="200"/>
      <c r="I1628" s="200"/>
      <c r="J1628" s="6">
        <f t="shared" si="2"/>
        <v>0</v>
      </c>
      <c r="K1628" s="6">
        <f t="shared" si="3"/>
        <v>0</v>
      </c>
      <c r="L1628" s="6" t="str">
        <f t="array" ref="L1628">XLOOKUP(E1628,INV!A:A,INV!K:K)</f>
        <v>#N/A</v>
      </c>
      <c r="M1628" s="127" t="str">
        <f t="shared" si="4"/>
        <v>#N/A</v>
      </c>
    </row>
    <row r="1629">
      <c r="A1629" s="195">
        <v>1630.0</v>
      </c>
      <c r="B1629" s="196" t="s">
        <v>3153</v>
      </c>
      <c r="C1629" s="197" t="s">
        <v>6979</v>
      </c>
      <c r="D1629" s="198" t="s">
        <v>6980</v>
      </c>
      <c r="E1629" s="196" t="s">
        <v>6979</v>
      </c>
      <c r="F1629" s="110"/>
      <c r="G1629" s="199">
        <v>3500.0</v>
      </c>
      <c r="H1629" s="200"/>
      <c r="I1629" s="200"/>
      <c r="J1629" s="6">
        <f t="shared" si="2"/>
        <v>0</v>
      </c>
      <c r="K1629" s="6">
        <f t="shared" si="3"/>
        <v>0</v>
      </c>
      <c r="L1629" s="6" t="str">
        <f t="array" ref="L1629">XLOOKUP(E1629,INV!A:A,INV!K:K)</f>
        <v>#N/A</v>
      </c>
      <c r="M1629" s="127" t="str">
        <f t="shared" si="4"/>
        <v>#N/A</v>
      </c>
    </row>
    <row r="1630">
      <c r="A1630" s="195">
        <v>1631.0</v>
      </c>
      <c r="B1630" s="196" t="s">
        <v>3153</v>
      </c>
      <c r="C1630" s="197" t="s">
        <v>6981</v>
      </c>
      <c r="D1630" s="198" t="s">
        <v>6982</v>
      </c>
      <c r="E1630" s="196" t="s">
        <v>6981</v>
      </c>
      <c r="F1630" s="110"/>
      <c r="G1630" s="199">
        <v>2700.0</v>
      </c>
      <c r="H1630" s="200"/>
      <c r="I1630" s="200"/>
      <c r="J1630" s="6">
        <f t="shared" si="2"/>
        <v>0</v>
      </c>
      <c r="K1630" s="6">
        <f t="shared" si="3"/>
        <v>0</v>
      </c>
      <c r="L1630" s="6" t="str">
        <f t="array" ref="L1630">XLOOKUP(E1630,INV!A:A,INV!K:K)</f>
        <v>#N/A</v>
      </c>
      <c r="M1630" s="127" t="str">
        <f t="shared" si="4"/>
        <v>#N/A</v>
      </c>
    </row>
    <row r="1631">
      <c r="A1631" s="195">
        <v>1632.0</v>
      </c>
      <c r="B1631" s="196" t="s">
        <v>3611</v>
      </c>
      <c r="C1631" s="197" t="s">
        <v>517</v>
      </c>
      <c r="D1631" s="198" t="s">
        <v>6983</v>
      </c>
      <c r="E1631" s="196" t="s">
        <v>517</v>
      </c>
      <c r="F1631" s="110" t="s">
        <v>6984</v>
      </c>
      <c r="G1631" s="199">
        <v>2950.0</v>
      </c>
      <c r="H1631" s="200"/>
      <c r="I1631" s="200"/>
      <c r="J1631" s="6">
        <f t="shared" si="2"/>
        <v>0</v>
      </c>
      <c r="K1631" s="6">
        <f t="shared" si="3"/>
        <v>0</v>
      </c>
      <c r="L1631" s="6">
        <f t="array" ref="L1631">XLOOKUP(E1631,INV!A:A,INV!K:K)</f>
        <v>55</v>
      </c>
      <c r="M1631" s="127">
        <f t="shared" si="4"/>
        <v>1</v>
      </c>
    </row>
    <row r="1632">
      <c r="A1632" s="195">
        <v>1633.0</v>
      </c>
      <c r="B1632" s="196" t="s">
        <v>6906</v>
      </c>
      <c r="C1632" s="197" t="s">
        <v>481</v>
      </c>
      <c r="D1632" s="198" t="s">
        <v>6985</v>
      </c>
      <c r="E1632" s="196" t="s">
        <v>481</v>
      </c>
      <c r="F1632" s="110" t="s">
        <v>6986</v>
      </c>
      <c r="G1632" s="199">
        <v>795.0</v>
      </c>
      <c r="H1632" s="200"/>
      <c r="I1632" s="200"/>
      <c r="J1632" s="6">
        <f t="shared" si="2"/>
        <v>0</v>
      </c>
      <c r="K1632" s="6">
        <f t="shared" si="3"/>
        <v>0</v>
      </c>
      <c r="L1632" s="6">
        <f t="array" ref="L1632">XLOOKUP(E1632,INV!A:A,INV!K:K)</f>
        <v>25</v>
      </c>
      <c r="M1632" s="127">
        <f t="shared" si="4"/>
        <v>1</v>
      </c>
    </row>
    <row r="1633">
      <c r="A1633" s="195">
        <v>1634.0</v>
      </c>
      <c r="B1633" s="196" t="s">
        <v>5419</v>
      </c>
      <c r="C1633" s="197" t="s">
        <v>5422</v>
      </c>
      <c r="D1633" s="198" t="s">
        <v>5421</v>
      </c>
      <c r="E1633" s="196" t="s">
        <v>5422</v>
      </c>
      <c r="F1633" s="110" t="s">
        <v>5423</v>
      </c>
      <c r="G1633" s="199">
        <v>390.0</v>
      </c>
      <c r="H1633" s="200"/>
      <c r="I1633" s="200"/>
      <c r="J1633" s="6">
        <f t="shared" si="2"/>
        <v>0</v>
      </c>
      <c r="K1633" s="6">
        <f t="shared" si="3"/>
        <v>0</v>
      </c>
      <c r="L1633" s="6">
        <f t="array" ref="L1633">XLOOKUP(E1633,INV!A:A,INV!K:K)</f>
        <v>20</v>
      </c>
      <c r="M1633" s="127">
        <f t="shared" si="4"/>
        <v>1</v>
      </c>
    </row>
    <row r="1634">
      <c r="A1634" s="195">
        <v>1635.0</v>
      </c>
      <c r="B1634" s="196" t="s">
        <v>2368</v>
      </c>
      <c r="C1634" s="197" t="s">
        <v>656</v>
      </c>
      <c r="D1634" s="198" t="s">
        <v>6595</v>
      </c>
      <c r="E1634" s="196" t="s">
        <v>656</v>
      </c>
      <c r="F1634" s="110" t="s">
        <v>6596</v>
      </c>
      <c r="G1634" s="199">
        <v>10.0</v>
      </c>
      <c r="H1634" s="200"/>
      <c r="I1634" s="200"/>
      <c r="J1634" s="6">
        <f t="shared" si="2"/>
        <v>0</v>
      </c>
      <c r="K1634" s="6">
        <f t="shared" si="3"/>
        <v>0</v>
      </c>
      <c r="L1634" s="6">
        <f t="array" ref="L1634">XLOOKUP(E1634,INV!A:A,INV!K:K)</f>
        <v>1</v>
      </c>
      <c r="M1634" s="127">
        <f t="shared" si="4"/>
        <v>1</v>
      </c>
    </row>
    <row r="1635">
      <c r="A1635" s="195">
        <v>1636.0</v>
      </c>
      <c r="B1635" s="196" t="s">
        <v>2368</v>
      </c>
      <c r="C1635" s="197" t="s">
        <v>6489</v>
      </c>
      <c r="D1635" s="198" t="s">
        <v>6987</v>
      </c>
      <c r="E1635" s="196" t="s">
        <v>6489</v>
      </c>
      <c r="F1635" s="110" t="s">
        <v>6490</v>
      </c>
      <c r="G1635" s="199">
        <v>10.0</v>
      </c>
      <c r="H1635" s="200"/>
      <c r="I1635" s="200"/>
      <c r="J1635" s="6">
        <f t="shared" si="2"/>
        <v>0</v>
      </c>
      <c r="K1635" s="6">
        <f t="shared" si="3"/>
        <v>0</v>
      </c>
      <c r="L1635" s="6" t="str">
        <f t="array" ref="L1635">XLOOKUP(E1635,INV!A:A,INV!K:K)</f>
        <v>#N/A</v>
      </c>
      <c r="M1635" s="127" t="str">
        <f t="shared" si="4"/>
        <v>#N/A</v>
      </c>
    </row>
    <row r="1636">
      <c r="A1636" s="195">
        <v>1637.0</v>
      </c>
      <c r="B1636" s="196" t="s">
        <v>3642</v>
      </c>
      <c r="C1636" s="208" t="s">
        <v>6988</v>
      </c>
      <c r="D1636" s="209" t="s">
        <v>6989</v>
      </c>
      <c r="E1636" s="210" t="s">
        <v>6988</v>
      </c>
      <c r="F1636" s="110"/>
      <c r="G1636" s="199">
        <v>90.0</v>
      </c>
      <c r="H1636" s="200"/>
      <c r="I1636" s="200"/>
      <c r="J1636" s="6">
        <f t="shared" si="2"/>
        <v>0</v>
      </c>
      <c r="K1636" s="6">
        <f t="shared" si="3"/>
        <v>0</v>
      </c>
      <c r="L1636" s="6" t="str">
        <f t="array" ref="L1636">XLOOKUP(E1636,INV!A:A,INV!K:K)</f>
        <v>#N/A</v>
      </c>
      <c r="M1636" s="127" t="str">
        <f t="shared" si="4"/>
        <v>#N/A</v>
      </c>
    </row>
    <row r="1637">
      <c r="A1637" s="195">
        <v>1638.0</v>
      </c>
      <c r="B1637" s="196" t="s">
        <v>3301</v>
      </c>
      <c r="C1637" s="208" t="s">
        <v>6990</v>
      </c>
      <c r="D1637" s="209" t="s">
        <v>6991</v>
      </c>
      <c r="E1637" s="210" t="s">
        <v>6990</v>
      </c>
      <c r="F1637" s="110"/>
      <c r="G1637" s="199">
        <v>10.0</v>
      </c>
      <c r="H1637" s="200"/>
      <c r="I1637" s="200"/>
      <c r="J1637" s="6">
        <f t="shared" si="2"/>
        <v>0</v>
      </c>
      <c r="K1637" s="6">
        <f t="shared" si="3"/>
        <v>0</v>
      </c>
      <c r="L1637" s="6">
        <f t="array" ref="L1637">XLOOKUP(E1637,INV!A:A,INV!K:K)</f>
        <v>1</v>
      </c>
      <c r="M1637" s="127">
        <f t="shared" si="4"/>
        <v>1</v>
      </c>
    </row>
    <row r="1638">
      <c r="A1638" s="195">
        <v>1639.0</v>
      </c>
      <c r="B1638" s="196" t="s">
        <v>4050</v>
      </c>
      <c r="C1638" s="208" t="s">
        <v>6992</v>
      </c>
      <c r="D1638" s="209" t="s">
        <v>6993</v>
      </c>
      <c r="E1638" s="210" t="s">
        <v>6992</v>
      </c>
      <c r="F1638" s="110"/>
      <c r="G1638" s="199">
        <v>20.0</v>
      </c>
      <c r="H1638" s="200"/>
      <c r="I1638" s="200"/>
      <c r="J1638" s="6">
        <f t="shared" si="2"/>
        <v>0</v>
      </c>
      <c r="K1638" s="6">
        <f t="shared" si="3"/>
        <v>0</v>
      </c>
      <c r="L1638" s="6" t="str">
        <f t="array" ref="L1638">XLOOKUP(E1638,INV!A:A,INV!K:K)</f>
        <v>#N/A</v>
      </c>
      <c r="M1638" s="127" t="str">
        <f t="shared" si="4"/>
        <v>#N/A</v>
      </c>
    </row>
    <row r="1639">
      <c r="A1639" s="195">
        <v>1640.0</v>
      </c>
      <c r="B1639" s="196" t="s">
        <v>3547</v>
      </c>
      <c r="C1639" s="208" t="s">
        <v>6994</v>
      </c>
      <c r="D1639" s="209" t="s">
        <v>6995</v>
      </c>
      <c r="E1639" s="210" t="s">
        <v>6994</v>
      </c>
      <c r="F1639" s="110"/>
      <c r="G1639" s="199">
        <v>202.0</v>
      </c>
      <c r="H1639" s="200"/>
      <c r="I1639" s="200"/>
      <c r="J1639" s="6">
        <f t="shared" si="2"/>
        <v>0</v>
      </c>
      <c r="K1639" s="6">
        <f t="shared" si="3"/>
        <v>0</v>
      </c>
      <c r="L1639" s="6" t="str">
        <f t="array" ref="L1639">XLOOKUP(E1639,INV!A:A,INV!K:K)</f>
        <v>#N/A</v>
      </c>
      <c r="M1639" s="127" t="str">
        <f t="shared" si="4"/>
        <v>#N/A</v>
      </c>
    </row>
    <row r="1640">
      <c r="A1640" s="195">
        <v>1641.0</v>
      </c>
      <c r="B1640" s="196" t="s">
        <v>4922</v>
      </c>
      <c r="C1640" s="208" t="s">
        <v>6996</v>
      </c>
      <c r="D1640" s="209" t="s">
        <v>6997</v>
      </c>
      <c r="E1640" s="210" t="s">
        <v>6996</v>
      </c>
      <c r="F1640" s="110"/>
      <c r="G1640" s="199">
        <v>5.0</v>
      </c>
      <c r="H1640" s="200"/>
      <c r="I1640" s="200"/>
      <c r="J1640" s="6">
        <f t="shared" si="2"/>
        <v>0</v>
      </c>
      <c r="K1640" s="6">
        <f t="shared" si="3"/>
        <v>0</v>
      </c>
      <c r="L1640" s="6">
        <f t="array" ref="L1640">XLOOKUP(E1640,INV!A:A,INV!K:K)</f>
        <v>1</v>
      </c>
      <c r="M1640" s="127">
        <f t="shared" si="4"/>
        <v>1</v>
      </c>
    </row>
    <row r="1641">
      <c r="A1641" s="195">
        <v>1642.0</v>
      </c>
      <c r="B1641" s="196" t="s">
        <v>5320</v>
      </c>
      <c r="C1641" s="208" t="s">
        <v>6998</v>
      </c>
      <c r="D1641" s="209" t="s">
        <v>6999</v>
      </c>
      <c r="E1641" s="210" t="s">
        <v>6998</v>
      </c>
      <c r="F1641" s="110"/>
      <c r="G1641" s="199">
        <v>45.0</v>
      </c>
      <c r="H1641" s="200"/>
      <c r="I1641" s="200"/>
      <c r="J1641" s="6">
        <f t="shared" si="2"/>
        <v>0</v>
      </c>
      <c r="K1641" s="6">
        <f t="shared" si="3"/>
        <v>0</v>
      </c>
      <c r="L1641" s="6" t="str">
        <f t="array" ref="L1641">XLOOKUP(E1641,INV!A:A,INV!K:K)</f>
        <v>#N/A</v>
      </c>
      <c r="M1641" s="127" t="str">
        <f t="shared" si="4"/>
        <v>#N/A</v>
      </c>
    </row>
    <row r="1642">
      <c r="A1642" s="195">
        <v>1643.0</v>
      </c>
      <c r="B1642" s="196" t="s">
        <v>5344</v>
      </c>
      <c r="C1642" s="208" t="s">
        <v>7000</v>
      </c>
      <c r="D1642" s="209" t="s">
        <v>7001</v>
      </c>
      <c r="E1642" s="210" t="s">
        <v>7000</v>
      </c>
      <c r="F1642" s="110"/>
      <c r="G1642" s="199">
        <v>2.0</v>
      </c>
      <c r="H1642" s="200"/>
      <c r="I1642" s="200"/>
      <c r="J1642" s="6">
        <f t="shared" si="2"/>
        <v>0</v>
      </c>
      <c r="K1642" s="6">
        <f t="shared" si="3"/>
        <v>0</v>
      </c>
      <c r="L1642" s="6" t="str">
        <f t="array" ref="L1642">XLOOKUP(E1642,INV!A:A,INV!K:K)</f>
        <v>#N/A</v>
      </c>
      <c r="M1642" s="127" t="str">
        <f t="shared" si="4"/>
        <v>#N/A</v>
      </c>
    </row>
    <row r="1643">
      <c r="A1643" s="195">
        <v>1644.0</v>
      </c>
      <c r="B1643" s="196" t="s">
        <v>2470</v>
      </c>
      <c r="C1643" s="197" t="s">
        <v>7002</v>
      </c>
      <c r="D1643" s="198" t="s">
        <v>7003</v>
      </c>
      <c r="E1643" s="196" t="s">
        <v>7002</v>
      </c>
      <c r="F1643" s="110"/>
      <c r="G1643" s="199">
        <v>1030.0</v>
      </c>
      <c r="H1643" s="200"/>
      <c r="I1643" s="200"/>
      <c r="J1643" s="6">
        <f t="shared" si="2"/>
        <v>0</v>
      </c>
      <c r="K1643" s="6">
        <f t="shared" si="3"/>
        <v>0</v>
      </c>
      <c r="L1643" s="6" t="str">
        <f t="array" ref="L1643">XLOOKUP(E1643,INV!A:A,INV!K:K)</f>
        <v>#N/A</v>
      </c>
      <c r="M1643" s="127" t="str">
        <f t="shared" si="4"/>
        <v>#N/A</v>
      </c>
    </row>
    <row r="1644">
      <c r="A1644" s="195">
        <v>1645.0</v>
      </c>
      <c r="B1644" s="196" t="s">
        <v>2470</v>
      </c>
      <c r="C1644" s="197" t="s">
        <v>7004</v>
      </c>
      <c r="D1644" s="198" t="s">
        <v>7005</v>
      </c>
      <c r="E1644" s="196" t="s">
        <v>7004</v>
      </c>
      <c r="F1644" s="110"/>
      <c r="G1644" s="199">
        <v>1030.0</v>
      </c>
      <c r="H1644" s="200"/>
      <c r="I1644" s="200"/>
      <c r="J1644" s="6">
        <f t="shared" si="2"/>
        <v>0</v>
      </c>
      <c r="K1644" s="6">
        <f t="shared" si="3"/>
        <v>0</v>
      </c>
      <c r="L1644" s="6" t="str">
        <f t="array" ref="L1644">XLOOKUP(E1644,INV!A:A,INV!K:K)</f>
        <v>#N/A</v>
      </c>
      <c r="M1644" s="127" t="str">
        <f t="shared" si="4"/>
        <v>#N/A</v>
      </c>
    </row>
    <row r="1645">
      <c r="A1645" s="195">
        <v>1646.0</v>
      </c>
      <c r="B1645" s="196" t="s">
        <v>2470</v>
      </c>
      <c r="C1645" s="197" t="s">
        <v>7006</v>
      </c>
      <c r="D1645" s="198" t="s">
        <v>7007</v>
      </c>
      <c r="E1645" s="196" t="s">
        <v>7006</v>
      </c>
      <c r="F1645" s="110"/>
      <c r="G1645" s="199">
        <v>1030.0</v>
      </c>
      <c r="H1645" s="200"/>
      <c r="I1645" s="200"/>
      <c r="J1645" s="6">
        <f t="shared" si="2"/>
        <v>0</v>
      </c>
      <c r="K1645" s="6">
        <f t="shared" si="3"/>
        <v>0</v>
      </c>
      <c r="L1645" s="6" t="str">
        <f t="array" ref="L1645">XLOOKUP(E1645,INV!A:A,INV!K:K)</f>
        <v>#N/A</v>
      </c>
      <c r="M1645" s="127" t="str">
        <f t="shared" si="4"/>
        <v>#N/A</v>
      </c>
    </row>
    <row r="1646">
      <c r="A1646" s="195">
        <v>1647.0</v>
      </c>
      <c r="B1646" s="196" t="s">
        <v>2470</v>
      </c>
      <c r="C1646" s="197" t="s">
        <v>7008</v>
      </c>
      <c r="D1646" s="198" t="s">
        <v>7009</v>
      </c>
      <c r="E1646" s="196" t="s">
        <v>7008</v>
      </c>
      <c r="F1646" s="110"/>
      <c r="G1646" s="199">
        <v>1030.0</v>
      </c>
      <c r="H1646" s="200"/>
      <c r="I1646" s="200"/>
      <c r="J1646" s="6">
        <f t="shared" si="2"/>
        <v>0</v>
      </c>
      <c r="K1646" s="6">
        <f t="shared" si="3"/>
        <v>0</v>
      </c>
      <c r="L1646" s="6" t="str">
        <f t="array" ref="L1646">XLOOKUP(E1646,INV!A:A,INV!K:K)</f>
        <v>#N/A</v>
      </c>
      <c r="M1646" s="127" t="str">
        <f t="shared" si="4"/>
        <v>#N/A</v>
      </c>
    </row>
    <row r="1647">
      <c r="A1647" s="195">
        <v>1648.0</v>
      </c>
      <c r="B1647" s="196" t="s">
        <v>2470</v>
      </c>
      <c r="C1647" s="197" t="s">
        <v>7010</v>
      </c>
      <c r="D1647" s="198" t="s">
        <v>7011</v>
      </c>
      <c r="E1647" s="196" t="s">
        <v>7010</v>
      </c>
      <c r="F1647" s="110"/>
      <c r="G1647" s="199">
        <v>1220.0</v>
      </c>
      <c r="H1647" s="200"/>
      <c r="I1647" s="200"/>
      <c r="J1647" s="6">
        <f t="shared" si="2"/>
        <v>0</v>
      </c>
      <c r="K1647" s="6">
        <f t="shared" si="3"/>
        <v>0</v>
      </c>
      <c r="L1647" s="6" t="str">
        <f t="array" ref="L1647">XLOOKUP(E1647,INV!A:A,INV!K:K)</f>
        <v>#N/A</v>
      </c>
      <c r="M1647" s="127" t="str">
        <f t="shared" si="4"/>
        <v>#N/A</v>
      </c>
    </row>
    <row r="1648">
      <c r="A1648" s="195">
        <v>1649.0</v>
      </c>
      <c r="B1648" s="196" t="s">
        <v>2470</v>
      </c>
      <c r="C1648" s="197" t="s">
        <v>7012</v>
      </c>
      <c r="D1648" s="198" t="s">
        <v>7013</v>
      </c>
      <c r="E1648" s="196" t="s">
        <v>7012</v>
      </c>
      <c r="F1648" s="110"/>
      <c r="G1648" s="199">
        <v>1220.0</v>
      </c>
      <c r="H1648" s="200"/>
      <c r="I1648" s="200"/>
      <c r="J1648" s="6">
        <f t="shared" si="2"/>
        <v>0</v>
      </c>
      <c r="K1648" s="6">
        <f t="shared" si="3"/>
        <v>0</v>
      </c>
      <c r="L1648" s="6">
        <f t="array" ref="L1648">XLOOKUP(E1648,INV!A:A,INV!K:K)</f>
        <v>29</v>
      </c>
      <c r="M1648" s="127">
        <f t="shared" si="4"/>
        <v>1</v>
      </c>
    </row>
    <row r="1649">
      <c r="A1649" s="195">
        <v>1650.0</v>
      </c>
      <c r="B1649" s="196" t="s">
        <v>2470</v>
      </c>
      <c r="C1649" s="197" t="s">
        <v>7014</v>
      </c>
      <c r="D1649" s="198" t="s">
        <v>7015</v>
      </c>
      <c r="E1649" s="196" t="s">
        <v>7014</v>
      </c>
      <c r="F1649" s="110"/>
      <c r="G1649" s="199">
        <v>1220.0</v>
      </c>
      <c r="H1649" s="200"/>
      <c r="I1649" s="200"/>
      <c r="J1649" s="6">
        <f t="shared" si="2"/>
        <v>0</v>
      </c>
      <c r="K1649" s="6">
        <f t="shared" si="3"/>
        <v>0</v>
      </c>
      <c r="L1649" s="6">
        <f t="array" ref="L1649">XLOOKUP(E1649,INV!A:A,INV!K:K)</f>
        <v>29</v>
      </c>
      <c r="M1649" s="127">
        <f t="shared" si="4"/>
        <v>1</v>
      </c>
    </row>
    <row r="1650">
      <c r="A1650" s="195">
        <v>1651.0</v>
      </c>
      <c r="B1650" s="196" t="s">
        <v>2470</v>
      </c>
      <c r="C1650" s="197" t="s">
        <v>7016</v>
      </c>
      <c r="D1650" s="198" t="s">
        <v>7017</v>
      </c>
      <c r="E1650" s="196" t="s">
        <v>7016</v>
      </c>
      <c r="F1650" s="110"/>
      <c r="G1650" s="199">
        <v>1220.0</v>
      </c>
      <c r="H1650" s="200"/>
      <c r="I1650" s="200"/>
      <c r="J1650" s="6">
        <f t="shared" si="2"/>
        <v>0</v>
      </c>
      <c r="K1650" s="6">
        <f t="shared" si="3"/>
        <v>0</v>
      </c>
      <c r="L1650" s="6">
        <f t="array" ref="L1650">XLOOKUP(E1650,INV!A:A,INV!K:K)</f>
        <v>29</v>
      </c>
      <c r="M1650" s="127">
        <f t="shared" si="4"/>
        <v>1</v>
      </c>
    </row>
    <row r="1651">
      <c r="A1651" s="195">
        <v>1652.0</v>
      </c>
      <c r="B1651" s="196" t="s">
        <v>2470</v>
      </c>
      <c r="C1651" s="197" t="s">
        <v>7018</v>
      </c>
      <c r="D1651" s="198" t="s">
        <v>7019</v>
      </c>
      <c r="E1651" s="196" t="s">
        <v>7018</v>
      </c>
      <c r="F1651" s="110"/>
      <c r="G1651" s="199">
        <v>1220.0</v>
      </c>
      <c r="H1651" s="200"/>
      <c r="I1651" s="200"/>
      <c r="J1651" s="6">
        <f t="shared" si="2"/>
        <v>0</v>
      </c>
      <c r="K1651" s="6">
        <f t="shared" si="3"/>
        <v>0</v>
      </c>
      <c r="L1651" s="6" t="str">
        <f t="array" ref="L1651">XLOOKUP(E1651,INV!A:A,INV!K:K)</f>
        <v>#N/A</v>
      </c>
      <c r="M1651" s="127" t="str">
        <f t="shared" si="4"/>
        <v>#N/A</v>
      </c>
    </row>
    <row r="1652">
      <c r="A1652" s="195">
        <v>1653.0</v>
      </c>
      <c r="B1652" s="196" t="s">
        <v>2470</v>
      </c>
      <c r="C1652" s="197" t="s">
        <v>7020</v>
      </c>
      <c r="D1652" s="198" t="s">
        <v>7021</v>
      </c>
      <c r="E1652" s="196" t="s">
        <v>7020</v>
      </c>
      <c r="F1652" s="196"/>
      <c r="G1652" s="199">
        <v>1220.0</v>
      </c>
      <c r="H1652" s="200"/>
      <c r="I1652" s="200"/>
      <c r="J1652" s="6">
        <f t="shared" si="2"/>
        <v>0</v>
      </c>
      <c r="K1652" s="6">
        <f t="shared" si="3"/>
        <v>0</v>
      </c>
      <c r="L1652" s="6" t="str">
        <f t="array" ref="L1652">XLOOKUP(E1652,INV!A:A,INV!K:K)</f>
        <v>#N/A</v>
      </c>
      <c r="M1652" s="127" t="str">
        <f t="shared" si="4"/>
        <v>#N/A</v>
      </c>
    </row>
    <row r="1653">
      <c r="A1653" s="195">
        <v>1654.0</v>
      </c>
      <c r="B1653" s="196" t="s">
        <v>2470</v>
      </c>
      <c r="C1653" s="197" t="s">
        <v>7022</v>
      </c>
      <c r="D1653" s="198" t="s">
        <v>7023</v>
      </c>
      <c r="E1653" s="196" t="s">
        <v>7022</v>
      </c>
      <c r="F1653" s="110"/>
      <c r="G1653" s="199">
        <v>1220.0</v>
      </c>
      <c r="H1653" s="200"/>
      <c r="I1653" s="200"/>
      <c r="J1653" s="6">
        <f t="shared" si="2"/>
        <v>0</v>
      </c>
      <c r="K1653" s="6">
        <f t="shared" si="3"/>
        <v>0</v>
      </c>
      <c r="L1653" s="6" t="str">
        <f t="array" ref="L1653">XLOOKUP(E1653,INV!A:A,INV!K:K)</f>
        <v>#N/A</v>
      </c>
      <c r="M1653" s="127" t="str">
        <f t="shared" si="4"/>
        <v>#N/A</v>
      </c>
    </row>
    <row r="1654">
      <c r="A1654" s="195">
        <v>1655.0</v>
      </c>
      <c r="B1654" s="196" t="s">
        <v>2470</v>
      </c>
      <c r="C1654" s="197" t="s">
        <v>7024</v>
      </c>
      <c r="D1654" s="198" t="s">
        <v>7025</v>
      </c>
      <c r="E1654" s="196" t="s">
        <v>7024</v>
      </c>
      <c r="F1654" s="110"/>
      <c r="G1654" s="199">
        <v>1220.0</v>
      </c>
      <c r="H1654" s="200"/>
      <c r="I1654" s="200"/>
      <c r="J1654" s="6">
        <f t="shared" si="2"/>
        <v>0</v>
      </c>
      <c r="K1654" s="6">
        <f t="shared" si="3"/>
        <v>0</v>
      </c>
      <c r="L1654" s="6" t="str">
        <f t="array" ref="L1654">XLOOKUP(E1654,INV!A:A,INV!K:K)</f>
        <v>#N/A</v>
      </c>
      <c r="M1654" s="127" t="str">
        <f t="shared" si="4"/>
        <v>#N/A</v>
      </c>
    </row>
    <row r="1655">
      <c r="A1655" s="195">
        <v>1656.0</v>
      </c>
      <c r="B1655" s="196" t="s">
        <v>2470</v>
      </c>
      <c r="C1655" s="197" t="s">
        <v>7026</v>
      </c>
      <c r="D1655" s="198" t="s">
        <v>7027</v>
      </c>
      <c r="E1655" s="196" t="s">
        <v>7026</v>
      </c>
      <c r="F1655" s="196"/>
      <c r="G1655" s="199">
        <v>1220.0</v>
      </c>
      <c r="H1655" s="200"/>
      <c r="I1655" s="200"/>
      <c r="J1655" s="6">
        <f t="shared" si="2"/>
        <v>0</v>
      </c>
      <c r="K1655" s="6">
        <f t="shared" si="3"/>
        <v>0</v>
      </c>
      <c r="L1655" s="6" t="str">
        <f t="array" ref="L1655">XLOOKUP(E1655,INV!A:A,INV!K:K)</f>
        <v>#N/A</v>
      </c>
      <c r="M1655" s="127" t="str">
        <f t="shared" si="4"/>
        <v>#N/A</v>
      </c>
    </row>
    <row r="1656">
      <c r="A1656" s="195">
        <v>1657.0</v>
      </c>
      <c r="B1656" s="196" t="s">
        <v>2470</v>
      </c>
      <c r="C1656" s="197" t="s">
        <v>7028</v>
      </c>
      <c r="D1656" s="198" t="s">
        <v>7029</v>
      </c>
      <c r="E1656" s="196" t="s">
        <v>7028</v>
      </c>
      <c r="F1656" s="110"/>
      <c r="G1656" s="199">
        <v>1220.0</v>
      </c>
      <c r="H1656" s="200"/>
      <c r="I1656" s="200"/>
      <c r="J1656" s="6">
        <f t="shared" si="2"/>
        <v>0</v>
      </c>
      <c r="K1656" s="6">
        <f t="shared" si="3"/>
        <v>0</v>
      </c>
      <c r="L1656" s="6" t="str">
        <f t="array" ref="L1656">XLOOKUP(E1656,INV!A:A,INV!K:K)</f>
        <v>#N/A</v>
      </c>
      <c r="M1656" s="127" t="str">
        <f t="shared" si="4"/>
        <v>#N/A</v>
      </c>
    </row>
    <row r="1657">
      <c r="A1657" s="195">
        <v>1658.0</v>
      </c>
      <c r="B1657" s="196" t="s">
        <v>2470</v>
      </c>
      <c r="C1657" s="197" t="s">
        <v>7030</v>
      </c>
      <c r="D1657" s="198" t="s">
        <v>7031</v>
      </c>
      <c r="E1657" s="196" t="s">
        <v>7030</v>
      </c>
      <c r="F1657" s="110"/>
      <c r="G1657" s="199">
        <v>1220.0</v>
      </c>
      <c r="H1657" s="200"/>
      <c r="I1657" s="200"/>
      <c r="J1657" s="6">
        <f t="shared" si="2"/>
        <v>0</v>
      </c>
      <c r="K1657" s="6">
        <f t="shared" si="3"/>
        <v>0</v>
      </c>
      <c r="L1657" s="6" t="str">
        <f t="array" ref="L1657">XLOOKUP(E1657,INV!A:A,INV!K:K)</f>
        <v>#N/A</v>
      </c>
      <c r="M1657" s="127" t="str">
        <f t="shared" si="4"/>
        <v>#N/A</v>
      </c>
    </row>
    <row r="1658">
      <c r="A1658" s="195">
        <v>1659.0</v>
      </c>
      <c r="B1658" s="196" t="s">
        <v>2470</v>
      </c>
      <c r="C1658" s="197" t="s">
        <v>7032</v>
      </c>
      <c r="D1658" s="198" t="s">
        <v>7033</v>
      </c>
      <c r="E1658" s="196" t="s">
        <v>7032</v>
      </c>
      <c r="F1658" s="110"/>
      <c r="G1658" s="199">
        <v>1220.0</v>
      </c>
      <c r="H1658" s="200"/>
      <c r="I1658" s="200"/>
      <c r="J1658" s="6">
        <f t="shared" si="2"/>
        <v>0</v>
      </c>
      <c r="K1658" s="6">
        <f t="shared" si="3"/>
        <v>0</v>
      </c>
      <c r="L1658" s="6" t="str">
        <f t="array" ref="L1658">XLOOKUP(E1658,INV!A:A,INV!K:K)</f>
        <v>#N/A</v>
      </c>
      <c r="M1658" s="127" t="str">
        <f t="shared" si="4"/>
        <v>#N/A</v>
      </c>
    </row>
    <row r="1659">
      <c r="A1659" s="195">
        <v>1660.0</v>
      </c>
      <c r="B1659" s="196" t="s">
        <v>2470</v>
      </c>
      <c r="C1659" s="197" t="s">
        <v>7034</v>
      </c>
      <c r="D1659" s="198" t="s">
        <v>7035</v>
      </c>
      <c r="E1659" s="196" t="s">
        <v>7034</v>
      </c>
      <c r="F1659" s="110" t="s">
        <v>7036</v>
      </c>
      <c r="G1659" s="199">
        <v>1125.0</v>
      </c>
      <c r="H1659" s="200"/>
      <c r="I1659" s="200"/>
      <c r="J1659" s="6">
        <f t="shared" si="2"/>
        <v>0</v>
      </c>
      <c r="K1659" s="6">
        <f t="shared" si="3"/>
        <v>0</v>
      </c>
      <c r="L1659" s="6">
        <f t="array" ref="L1659">XLOOKUP(E1659,INV!A:A,INV!K:K)</f>
        <v>32</v>
      </c>
      <c r="M1659" s="127">
        <f t="shared" si="4"/>
        <v>1</v>
      </c>
    </row>
    <row r="1660">
      <c r="A1660" s="195">
        <v>1661.0</v>
      </c>
      <c r="B1660" s="196" t="s">
        <v>2470</v>
      </c>
      <c r="C1660" s="197" t="s">
        <v>7037</v>
      </c>
      <c r="D1660" s="198" t="s">
        <v>7038</v>
      </c>
      <c r="E1660" s="196" t="s">
        <v>7037</v>
      </c>
      <c r="F1660" s="110" t="s">
        <v>7039</v>
      </c>
      <c r="G1660" s="199">
        <v>1125.0</v>
      </c>
      <c r="H1660" s="200"/>
      <c r="I1660" s="200"/>
      <c r="J1660" s="6">
        <f t="shared" si="2"/>
        <v>0</v>
      </c>
      <c r="K1660" s="6">
        <f t="shared" si="3"/>
        <v>0</v>
      </c>
      <c r="L1660" s="6">
        <f t="array" ref="L1660">XLOOKUP(E1660,INV!A:A,INV!K:K)</f>
        <v>32</v>
      </c>
      <c r="M1660" s="127">
        <f t="shared" si="4"/>
        <v>1</v>
      </c>
    </row>
    <row r="1661">
      <c r="A1661" s="195">
        <v>1662.0</v>
      </c>
      <c r="B1661" s="196" t="s">
        <v>2470</v>
      </c>
      <c r="C1661" s="197" t="s">
        <v>7040</v>
      </c>
      <c r="D1661" s="198" t="s">
        <v>7041</v>
      </c>
      <c r="E1661" s="196" t="s">
        <v>7040</v>
      </c>
      <c r="F1661" s="196" t="s">
        <v>7042</v>
      </c>
      <c r="G1661" s="199">
        <v>1125.0</v>
      </c>
      <c r="H1661" s="200"/>
      <c r="I1661" s="200"/>
      <c r="J1661" s="6">
        <f t="shared" si="2"/>
        <v>0</v>
      </c>
      <c r="K1661" s="6">
        <f t="shared" si="3"/>
        <v>0</v>
      </c>
      <c r="L1661" s="6">
        <f t="array" ref="L1661">XLOOKUP(E1661,INV!A:A,INV!K:K)</f>
        <v>32</v>
      </c>
      <c r="M1661" s="127">
        <f t="shared" si="4"/>
        <v>1</v>
      </c>
    </row>
    <row r="1662">
      <c r="A1662" s="195">
        <v>1663.0</v>
      </c>
      <c r="B1662" s="196" t="s">
        <v>2470</v>
      </c>
      <c r="C1662" s="197" t="s">
        <v>7043</v>
      </c>
      <c r="D1662" s="198" t="s">
        <v>7044</v>
      </c>
      <c r="E1662" s="196" t="s">
        <v>7043</v>
      </c>
      <c r="F1662" s="196" t="s">
        <v>7045</v>
      </c>
      <c r="G1662" s="199">
        <v>1125.0</v>
      </c>
      <c r="H1662" s="200"/>
      <c r="I1662" s="200"/>
      <c r="J1662" s="6">
        <f t="shared" si="2"/>
        <v>0</v>
      </c>
      <c r="K1662" s="6">
        <f t="shared" si="3"/>
        <v>0</v>
      </c>
      <c r="L1662" s="6">
        <f t="array" ref="L1662">XLOOKUP(E1662,INV!A:A,INV!K:K)</f>
        <v>32</v>
      </c>
      <c r="M1662" s="127">
        <f t="shared" si="4"/>
        <v>1</v>
      </c>
    </row>
    <row r="1663">
      <c r="A1663" s="195">
        <v>1664.0</v>
      </c>
      <c r="B1663" s="196" t="s">
        <v>2358</v>
      </c>
      <c r="C1663" s="197" t="s">
        <v>264</v>
      </c>
      <c r="D1663" s="198" t="s">
        <v>7046</v>
      </c>
      <c r="E1663" s="196" t="s">
        <v>264</v>
      </c>
      <c r="F1663" s="196" t="s">
        <v>7047</v>
      </c>
      <c r="G1663" s="199">
        <v>20.0</v>
      </c>
      <c r="H1663" s="200"/>
      <c r="I1663" s="200"/>
      <c r="J1663" s="6">
        <f t="shared" si="2"/>
        <v>0</v>
      </c>
      <c r="K1663" s="6">
        <f t="shared" si="3"/>
        <v>0</v>
      </c>
      <c r="L1663" s="6">
        <f t="array" ref="L1663">XLOOKUP(E1663,INV!A:A,INV!K:K)</f>
        <v>3</v>
      </c>
      <c r="M1663" s="127">
        <f t="shared" si="4"/>
        <v>1</v>
      </c>
    </row>
    <row r="1664">
      <c r="A1664" s="195">
        <v>1665.0</v>
      </c>
      <c r="B1664" s="196" t="s">
        <v>3301</v>
      </c>
      <c r="C1664" s="197" t="s">
        <v>7048</v>
      </c>
      <c r="D1664" s="198" t="s">
        <v>7049</v>
      </c>
      <c r="E1664" s="196" t="s">
        <v>7048</v>
      </c>
      <c r="F1664" s="196"/>
      <c r="G1664" s="199">
        <v>30.0</v>
      </c>
      <c r="H1664" s="200"/>
      <c r="I1664" s="200"/>
      <c r="J1664" s="6">
        <f t="shared" si="2"/>
        <v>0</v>
      </c>
      <c r="K1664" s="6">
        <f t="shared" si="3"/>
        <v>0</v>
      </c>
      <c r="L1664" s="6" t="str">
        <f t="array" ref="L1664">XLOOKUP(E1664,INV!A:A,INV!K:K)</f>
        <v>#N/A</v>
      </c>
      <c r="M1664" s="127" t="str">
        <f t="shared" si="4"/>
        <v>#N/A</v>
      </c>
    </row>
    <row r="1665">
      <c r="A1665" s="195">
        <v>1666.0</v>
      </c>
      <c r="B1665" s="196" t="s">
        <v>2368</v>
      </c>
      <c r="C1665" s="197" t="s">
        <v>7050</v>
      </c>
      <c r="D1665" s="198" t="s">
        <v>7051</v>
      </c>
      <c r="E1665" s="196" t="s">
        <v>7050</v>
      </c>
      <c r="F1665" s="196" t="s">
        <v>6493</v>
      </c>
      <c r="G1665" s="199">
        <v>10.0</v>
      </c>
      <c r="H1665" s="200"/>
      <c r="I1665" s="200"/>
      <c r="J1665" s="6">
        <f t="shared" si="2"/>
        <v>0</v>
      </c>
      <c r="K1665" s="6">
        <f t="shared" si="3"/>
        <v>0</v>
      </c>
      <c r="L1665" s="6" t="str">
        <f t="array" ref="L1665">XLOOKUP(E1665,INV!A:A,INV!K:K)</f>
        <v>#N/A</v>
      </c>
      <c r="M1665" s="127" t="str">
        <f t="shared" si="4"/>
        <v>#N/A</v>
      </c>
    </row>
    <row r="1666">
      <c r="A1666" s="195">
        <v>1667.0</v>
      </c>
      <c r="B1666" s="196" t="s">
        <v>3454</v>
      </c>
      <c r="C1666" s="197" t="s">
        <v>786</v>
      </c>
      <c r="D1666" s="198" t="s">
        <v>7052</v>
      </c>
      <c r="E1666" s="196" t="s">
        <v>786</v>
      </c>
      <c r="F1666" s="110" t="s">
        <v>7053</v>
      </c>
      <c r="G1666" s="199">
        <v>10.0</v>
      </c>
      <c r="H1666" s="200"/>
      <c r="I1666" s="200"/>
      <c r="J1666" s="6">
        <f t="shared" si="2"/>
        <v>0</v>
      </c>
      <c r="K1666" s="6">
        <f t="shared" si="3"/>
        <v>0</v>
      </c>
      <c r="L1666" s="6">
        <f t="array" ref="L1666">XLOOKUP(E1666,INV!A:A,INV!K:K)</f>
        <v>3</v>
      </c>
      <c r="M1666" s="127">
        <f t="shared" si="4"/>
        <v>1</v>
      </c>
    </row>
    <row r="1667">
      <c r="A1667" s="195">
        <v>1668.0</v>
      </c>
      <c r="B1667" s="196" t="s">
        <v>3764</v>
      </c>
      <c r="C1667" s="197" t="s">
        <v>7054</v>
      </c>
      <c r="D1667" s="198" t="s">
        <v>7055</v>
      </c>
      <c r="E1667" s="196" t="s">
        <v>7054</v>
      </c>
      <c r="F1667" s="196"/>
      <c r="G1667" s="199">
        <v>25.0</v>
      </c>
      <c r="H1667" s="200"/>
      <c r="I1667" s="200"/>
      <c r="J1667" s="6">
        <f t="shared" si="2"/>
        <v>0</v>
      </c>
      <c r="K1667" s="6">
        <f t="shared" si="3"/>
        <v>0</v>
      </c>
      <c r="L1667" s="6" t="str">
        <f t="array" ref="L1667">XLOOKUP(E1667,INV!A:A,INV!K:K)</f>
        <v>#N/A</v>
      </c>
      <c r="M1667" s="127" t="str">
        <f t="shared" si="4"/>
        <v>#N/A</v>
      </c>
    </row>
    <row r="1668">
      <c r="A1668" s="195">
        <v>1669.0</v>
      </c>
      <c r="B1668" s="196" t="s">
        <v>3142</v>
      </c>
      <c r="C1668" s="197" t="s">
        <v>7056</v>
      </c>
      <c r="D1668" s="198" t="s">
        <v>7057</v>
      </c>
      <c r="E1668" s="196" t="s">
        <v>7056</v>
      </c>
      <c r="F1668" s="110"/>
      <c r="G1668" s="199">
        <v>85.0</v>
      </c>
      <c r="H1668" s="200"/>
      <c r="I1668" s="200"/>
      <c r="J1668" s="6">
        <f t="shared" si="2"/>
        <v>0</v>
      </c>
      <c r="K1668" s="6">
        <f t="shared" si="3"/>
        <v>0</v>
      </c>
      <c r="L1668" s="6" t="str">
        <f t="array" ref="L1668">XLOOKUP(E1668,INV!A:A,INV!K:K)</f>
        <v>#N/A</v>
      </c>
      <c r="M1668" s="127" t="str">
        <f t="shared" si="4"/>
        <v>#N/A</v>
      </c>
    </row>
    <row r="1669">
      <c r="A1669" s="195">
        <v>1670.0</v>
      </c>
      <c r="B1669" s="196" t="s">
        <v>7058</v>
      </c>
      <c r="C1669" s="197" t="s">
        <v>7059</v>
      </c>
      <c r="D1669" s="198" t="s">
        <v>7060</v>
      </c>
      <c r="E1669" s="196" t="s">
        <v>7059</v>
      </c>
      <c r="F1669" s="110"/>
      <c r="G1669" s="199">
        <v>105.0</v>
      </c>
      <c r="H1669" s="200"/>
      <c r="I1669" s="200"/>
      <c r="J1669" s="6">
        <f t="shared" si="2"/>
        <v>0</v>
      </c>
      <c r="K1669" s="6">
        <f t="shared" si="3"/>
        <v>0</v>
      </c>
      <c r="L1669" s="6" t="str">
        <f t="array" ref="L1669">XLOOKUP(E1669,INV!A:A,INV!K:K)</f>
        <v>#N/A</v>
      </c>
      <c r="M1669" s="127" t="str">
        <f t="shared" si="4"/>
        <v>#N/A</v>
      </c>
    </row>
    <row r="1670">
      <c r="A1670" s="195">
        <v>1671.0</v>
      </c>
      <c r="B1670" s="196" t="s">
        <v>2368</v>
      </c>
      <c r="C1670" s="211" t="s">
        <v>7061</v>
      </c>
      <c r="D1670" s="198" t="s">
        <v>7062</v>
      </c>
      <c r="E1670" s="196" t="s">
        <v>669</v>
      </c>
      <c r="F1670" s="110" t="s">
        <v>7063</v>
      </c>
      <c r="G1670" s="199">
        <v>850.0</v>
      </c>
      <c r="H1670" s="200"/>
      <c r="I1670" s="200"/>
      <c r="J1670" s="6">
        <f t="shared" si="2"/>
        <v>0</v>
      </c>
      <c r="K1670" s="6">
        <f t="shared" si="3"/>
        <v>0</v>
      </c>
      <c r="L1670" s="6">
        <f t="array" ref="L1670">XLOOKUP(E1670,INV!A:A,INV!K:K)</f>
        <v>70</v>
      </c>
      <c r="M1670" s="127">
        <f t="shared" si="4"/>
        <v>1</v>
      </c>
    </row>
    <row r="1671">
      <c r="A1671" s="195">
        <v>1672.0</v>
      </c>
      <c r="B1671" s="196" t="s">
        <v>3153</v>
      </c>
      <c r="C1671" s="197" t="s">
        <v>7064</v>
      </c>
      <c r="D1671" s="198" t="s">
        <v>7065</v>
      </c>
      <c r="E1671" s="196" t="s">
        <v>7064</v>
      </c>
      <c r="F1671" s="110"/>
      <c r="G1671" s="199">
        <v>540.0</v>
      </c>
      <c r="H1671" s="200"/>
      <c r="I1671" s="200"/>
      <c r="J1671" s="6">
        <f t="shared" si="2"/>
        <v>0</v>
      </c>
      <c r="K1671" s="6">
        <f t="shared" si="3"/>
        <v>0</v>
      </c>
      <c r="L1671" s="6" t="str">
        <f t="array" ref="L1671">XLOOKUP(E1671,INV!A:A,INV!K:K)</f>
        <v>#N/A</v>
      </c>
      <c r="M1671" s="127" t="str">
        <f t="shared" si="4"/>
        <v>#N/A</v>
      </c>
    </row>
    <row r="1672">
      <c r="A1672" s="195">
        <v>1673.0</v>
      </c>
      <c r="B1672" s="196" t="s">
        <v>3153</v>
      </c>
      <c r="C1672" s="197" t="s">
        <v>7066</v>
      </c>
      <c r="D1672" s="198" t="s">
        <v>7067</v>
      </c>
      <c r="E1672" s="196" t="s">
        <v>7066</v>
      </c>
      <c r="F1672" s="110"/>
      <c r="G1672" s="199">
        <v>170.0</v>
      </c>
      <c r="H1672" s="200"/>
      <c r="I1672" s="200"/>
      <c r="J1672" s="6">
        <f t="shared" si="2"/>
        <v>0</v>
      </c>
      <c r="K1672" s="6">
        <f t="shared" si="3"/>
        <v>0</v>
      </c>
      <c r="L1672" s="6" t="str">
        <f t="array" ref="L1672">XLOOKUP(E1672,INV!A:A,INV!K:K)</f>
        <v>#N/A</v>
      </c>
      <c r="M1672" s="127" t="str">
        <f t="shared" si="4"/>
        <v>#N/A</v>
      </c>
    </row>
    <row r="1673">
      <c r="A1673" s="195">
        <v>1674.0</v>
      </c>
      <c r="B1673" s="196" t="s">
        <v>3301</v>
      </c>
      <c r="C1673" s="196" t="s">
        <v>7068</v>
      </c>
      <c r="D1673" s="198" t="s">
        <v>7069</v>
      </c>
      <c r="E1673" s="196" t="s">
        <v>7068</v>
      </c>
      <c r="F1673" s="110"/>
      <c r="G1673" s="199">
        <v>4.0</v>
      </c>
      <c r="H1673" s="200"/>
      <c r="I1673" s="200"/>
      <c r="J1673" s="6">
        <f t="shared" si="2"/>
        <v>0</v>
      </c>
      <c r="K1673" s="6">
        <f t="shared" si="3"/>
        <v>0</v>
      </c>
      <c r="L1673" s="6" t="str">
        <f t="array" ref="L1673">XLOOKUP(E1673,INV!A:A,INV!K:K)</f>
        <v>#N/A</v>
      </c>
      <c r="M1673" s="127" t="str">
        <f t="shared" si="4"/>
        <v>#N/A</v>
      </c>
    </row>
    <row r="1674">
      <c r="A1674" s="195">
        <v>1675.0</v>
      </c>
      <c r="B1674" s="196" t="s">
        <v>7070</v>
      </c>
      <c r="C1674" s="196" t="s">
        <v>7071</v>
      </c>
      <c r="D1674" s="198" t="s">
        <v>7072</v>
      </c>
      <c r="E1674" s="196" t="s">
        <v>7071</v>
      </c>
      <c r="F1674" s="110"/>
      <c r="G1674" s="199">
        <v>40.0</v>
      </c>
      <c r="H1674" s="200"/>
      <c r="I1674" s="200"/>
      <c r="J1674" s="6">
        <f t="shared" si="2"/>
        <v>0</v>
      </c>
      <c r="K1674" s="6">
        <f t="shared" si="3"/>
        <v>0</v>
      </c>
      <c r="L1674" s="6">
        <f t="array" ref="L1674">XLOOKUP(E1674,INV!A:A,INV!K:K)</f>
        <v>0</v>
      </c>
      <c r="M1674" s="127" t="str">
        <f t="shared" si="4"/>
        <v>#DIV/0!</v>
      </c>
    </row>
    <row r="1675">
      <c r="A1675" s="195">
        <v>1676.0</v>
      </c>
      <c r="B1675" s="196" t="s">
        <v>3301</v>
      </c>
      <c r="C1675" s="196" t="s">
        <v>7073</v>
      </c>
      <c r="D1675" s="198" t="s">
        <v>7074</v>
      </c>
      <c r="E1675" s="196" t="s">
        <v>7073</v>
      </c>
      <c r="F1675" s="110"/>
      <c r="G1675" s="199">
        <v>15.0</v>
      </c>
      <c r="H1675" s="200"/>
      <c r="I1675" s="200"/>
      <c r="J1675" s="6">
        <f t="shared" si="2"/>
        <v>0</v>
      </c>
      <c r="K1675" s="6">
        <f t="shared" si="3"/>
        <v>0</v>
      </c>
      <c r="L1675" s="6" t="str">
        <f t="array" ref="L1675">XLOOKUP(E1675,INV!A:A,INV!K:K)</f>
        <v>#N/A</v>
      </c>
      <c r="M1675" s="127" t="str">
        <f t="shared" si="4"/>
        <v>#N/A</v>
      </c>
    </row>
    <row r="1676">
      <c r="A1676" s="195">
        <v>1677.0</v>
      </c>
      <c r="B1676" s="196" t="s">
        <v>3301</v>
      </c>
      <c r="C1676" s="196" t="s">
        <v>7075</v>
      </c>
      <c r="D1676" s="198" t="s">
        <v>7076</v>
      </c>
      <c r="E1676" s="196" t="s">
        <v>7075</v>
      </c>
      <c r="F1676" s="110"/>
      <c r="G1676" s="199">
        <v>45.0</v>
      </c>
      <c r="H1676" s="200"/>
      <c r="I1676" s="200"/>
      <c r="J1676" s="6">
        <f t="shared" si="2"/>
        <v>0</v>
      </c>
      <c r="K1676" s="6">
        <f t="shared" si="3"/>
        <v>0</v>
      </c>
      <c r="L1676" s="6" t="str">
        <f t="array" ref="L1676">XLOOKUP(E1676,INV!A:A,INV!K:K)</f>
        <v>#N/A</v>
      </c>
      <c r="M1676" s="127" t="str">
        <f t="shared" si="4"/>
        <v>#N/A</v>
      </c>
    </row>
    <row r="1677">
      <c r="A1677" s="195">
        <v>1678.0</v>
      </c>
      <c r="B1677" s="196" t="s">
        <v>3301</v>
      </c>
      <c r="C1677" s="196" t="s">
        <v>7077</v>
      </c>
      <c r="D1677" s="198" t="s">
        <v>7078</v>
      </c>
      <c r="E1677" s="196" t="s">
        <v>7077</v>
      </c>
      <c r="F1677" s="110"/>
      <c r="G1677" s="199">
        <v>95.0</v>
      </c>
      <c r="H1677" s="200"/>
      <c r="I1677" s="200"/>
      <c r="J1677" s="6">
        <f t="shared" si="2"/>
        <v>0</v>
      </c>
      <c r="K1677" s="6">
        <f t="shared" si="3"/>
        <v>0</v>
      </c>
      <c r="L1677" s="6" t="str">
        <f t="array" ref="L1677">XLOOKUP(E1677,INV!A:A,INV!K:K)</f>
        <v>#N/A</v>
      </c>
      <c r="M1677" s="127" t="str">
        <f t="shared" si="4"/>
        <v>#N/A</v>
      </c>
    </row>
    <row r="1678">
      <c r="A1678" s="195">
        <v>1679.0</v>
      </c>
      <c r="B1678" s="196" t="s">
        <v>3301</v>
      </c>
      <c r="C1678" s="196" t="s">
        <v>7079</v>
      </c>
      <c r="D1678" s="198" t="s">
        <v>7080</v>
      </c>
      <c r="E1678" s="196" t="s">
        <v>7079</v>
      </c>
      <c r="F1678" s="110"/>
      <c r="G1678" s="199">
        <v>350.0</v>
      </c>
      <c r="H1678" s="200"/>
      <c r="I1678" s="200"/>
      <c r="J1678" s="6">
        <f t="shared" si="2"/>
        <v>0</v>
      </c>
      <c r="K1678" s="6">
        <f t="shared" si="3"/>
        <v>0</v>
      </c>
      <c r="L1678" s="6" t="str">
        <f t="array" ref="L1678">XLOOKUP(E1678,INV!A:A,INV!K:K)</f>
        <v>#N/A</v>
      </c>
      <c r="M1678" s="127" t="str">
        <f t="shared" si="4"/>
        <v>#N/A</v>
      </c>
    </row>
    <row r="1679">
      <c r="A1679" s="195">
        <v>1680.0</v>
      </c>
      <c r="B1679" s="196" t="s">
        <v>3281</v>
      </c>
      <c r="C1679" s="196" t="s">
        <v>7081</v>
      </c>
      <c r="D1679" s="198" t="s">
        <v>7082</v>
      </c>
      <c r="E1679" s="196" t="s">
        <v>7081</v>
      </c>
      <c r="F1679" s="110"/>
      <c r="G1679" s="199">
        <v>580.0</v>
      </c>
      <c r="H1679" s="200"/>
      <c r="I1679" s="200"/>
      <c r="J1679" s="6">
        <f t="shared" si="2"/>
        <v>0</v>
      </c>
      <c r="K1679" s="6">
        <f t="shared" si="3"/>
        <v>0</v>
      </c>
      <c r="L1679" s="6" t="str">
        <f t="array" ref="L1679">XLOOKUP(E1679,INV!A:A,INV!K:K)</f>
        <v>#N/A</v>
      </c>
      <c r="M1679" s="127" t="str">
        <f t="shared" si="4"/>
        <v>#N/A</v>
      </c>
    </row>
    <row r="1680">
      <c r="A1680" s="195">
        <v>1681.0</v>
      </c>
      <c r="B1680" s="196" t="s">
        <v>5000</v>
      </c>
      <c r="C1680" s="196" t="s">
        <v>194</v>
      </c>
      <c r="D1680" s="198" t="s">
        <v>7083</v>
      </c>
      <c r="E1680" s="196" t="s">
        <v>194</v>
      </c>
      <c r="F1680" s="110" t="s">
        <v>7084</v>
      </c>
      <c r="G1680" s="199">
        <v>299.0</v>
      </c>
      <c r="H1680" s="200"/>
      <c r="I1680" s="200"/>
      <c r="J1680" s="6">
        <f t="shared" si="2"/>
        <v>0</v>
      </c>
      <c r="K1680" s="6">
        <f t="shared" si="3"/>
        <v>0</v>
      </c>
      <c r="L1680" s="6">
        <f t="array" ref="L1680">XLOOKUP(E1680,INV!A:A,INV!K:K)</f>
        <v>15</v>
      </c>
      <c r="M1680" s="127">
        <f t="shared" si="4"/>
        <v>1</v>
      </c>
    </row>
    <row r="1681">
      <c r="A1681" s="195">
        <v>1682.0</v>
      </c>
      <c r="B1681" s="196" t="s">
        <v>7085</v>
      </c>
      <c r="C1681" s="196" t="s">
        <v>7086</v>
      </c>
      <c r="D1681" s="198" t="s">
        <v>7087</v>
      </c>
      <c r="E1681" s="196" t="s">
        <v>7086</v>
      </c>
      <c r="F1681" s="110"/>
      <c r="G1681" s="199">
        <v>71.0</v>
      </c>
      <c r="H1681" s="200"/>
      <c r="I1681" s="200"/>
      <c r="J1681" s="6">
        <f t="shared" si="2"/>
        <v>0</v>
      </c>
      <c r="K1681" s="6">
        <f t="shared" si="3"/>
        <v>0</v>
      </c>
      <c r="L1681" s="6" t="str">
        <f t="array" ref="L1681">XLOOKUP(E1681,INV!A:A,INV!K:K)</f>
        <v>#N/A</v>
      </c>
      <c r="M1681" s="127" t="str">
        <f t="shared" si="4"/>
        <v>#N/A</v>
      </c>
    </row>
    <row r="1682">
      <c r="A1682" s="195">
        <v>1683.0</v>
      </c>
      <c r="B1682" s="196" t="s">
        <v>4922</v>
      </c>
      <c r="C1682" s="196" t="s">
        <v>7088</v>
      </c>
      <c r="D1682" s="198" t="s">
        <v>7089</v>
      </c>
      <c r="E1682" s="196" t="s">
        <v>7088</v>
      </c>
      <c r="F1682" s="110"/>
      <c r="G1682" s="199">
        <v>5500.0</v>
      </c>
      <c r="H1682" s="200"/>
      <c r="I1682" s="200"/>
      <c r="J1682" s="6">
        <f t="shared" si="2"/>
        <v>0</v>
      </c>
      <c r="K1682" s="6">
        <f t="shared" si="3"/>
        <v>0</v>
      </c>
      <c r="L1682" s="6" t="str">
        <f t="array" ref="L1682">XLOOKUP(E1682,INV!A:A,INV!K:K)</f>
        <v>#N/A</v>
      </c>
      <c r="M1682" s="127" t="str">
        <f t="shared" si="4"/>
        <v>#N/A</v>
      </c>
    </row>
    <row r="1683">
      <c r="A1683" s="195">
        <v>1684.0</v>
      </c>
      <c r="B1683" s="196" t="s">
        <v>4114</v>
      </c>
      <c r="C1683" s="196" t="s">
        <v>7090</v>
      </c>
      <c r="D1683" s="198" t="s">
        <v>7091</v>
      </c>
      <c r="E1683" s="196" t="s">
        <v>7090</v>
      </c>
      <c r="F1683" s="110"/>
      <c r="G1683" s="199">
        <v>145000.0</v>
      </c>
      <c r="H1683" s="200"/>
      <c r="I1683" s="200"/>
      <c r="J1683" s="6">
        <f t="shared" si="2"/>
        <v>0</v>
      </c>
      <c r="K1683" s="6">
        <f t="shared" si="3"/>
        <v>0</v>
      </c>
      <c r="L1683" s="63">
        <f t="array" ref="L1683">XLOOKUP(E1683,INV!A:A,INV!K:K)</f>
        <v>1</v>
      </c>
      <c r="M1683" s="127">
        <f t="shared" si="4"/>
        <v>1</v>
      </c>
    </row>
    <row r="1684">
      <c r="A1684" s="195">
        <v>1685.0</v>
      </c>
      <c r="B1684" s="196" t="s">
        <v>3293</v>
      </c>
      <c r="C1684" s="196" t="s">
        <v>7092</v>
      </c>
      <c r="D1684" s="198" t="s">
        <v>7093</v>
      </c>
      <c r="E1684" s="196" t="s">
        <v>7092</v>
      </c>
      <c r="F1684" s="110"/>
      <c r="G1684" s="199">
        <v>8900.0</v>
      </c>
      <c r="H1684" s="200"/>
      <c r="I1684" s="200"/>
      <c r="J1684" s="6">
        <f t="shared" si="2"/>
        <v>0</v>
      </c>
      <c r="K1684" s="6">
        <f t="shared" si="3"/>
        <v>0</v>
      </c>
      <c r="L1684" s="6" t="str">
        <f t="array" ref="L1684">XLOOKUP(E1684,INV!A:A,INV!K:K)</f>
        <v>#N/A</v>
      </c>
      <c r="M1684" s="127" t="str">
        <f t="shared" si="4"/>
        <v>#N/A</v>
      </c>
    </row>
    <row r="1685">
      <c r="A1685" s="195">
        <v>1686.0</v>
      </c>
      <c r="B1685" s="196" t="s">
        <v>3293</v>
      </c>
      <c r="C1685" s="196" t="s">
        <v>7094</v>
      </c>
      <c r="D1685" s="198" t="s">
        <v>7095</v>
      </c>
      <c r="E1685" s="196" t="s">
        <v>7094</v>
      </c>
      <c r="F1685" s="110"/>
      <c r="G1685" s="199">
        <v>150.0</v>
      </c>
      <c r="H1685" s="200"/>
      <c r="I1685" s="200"/>
      <c r="J1685" s="6">
        <f t="shared" si="2"/>
        <v>0</v>
      </c>
      <c r="K1685" s="6">
        <f t="shared" si="3"/>
        <v>0</v>
      </c>
      <c r="L1685" s="6" t="str">
        <f t="array" ref="L1685">XLOOKUP(E1685,INV!A:A,INV!K:K)</f>
        <v>#N/A</v>
      </c>
      <c r="M1685" s="127" t="str">
        <f t="shared" si="4"/>
        <v>#N/A</v>
      </c>
    </row>
    <row r="1686">
      <c r="A1686" s="195">
        <v>1687.0</v>
      </c>
      <c r="B1686" s="196" t="s">
        <v>3293</v>
      </c>
      <c r="C1686" s="196" t="s">
        <v>7096</v>
      </c>
      <c r="D1686" s="198" t="s">
        <v>7097</v>
      </c>
      <c r="E1686" s="196" t="s">
        <v>7096</v>
      </c>
      <c r="F1686" s="110"/>
      <c r="G1686" s="199">
        <v>55000.0</v>
      </c>
      <c r="H1686" s="200"/>
      <c r="I1686" s="200"/>
      <c r="J1686" s="6">
        <f t="shared" si="2"/>
        <v>0</v>
      </c>
      <c r="K1686" s="6">
        <f t="shared" si="3"/>
        <v>0</v>
      </c>
      <c r="L1686" s="6" t="str">
        <f t="array" ref="L1686">XLOOKUP(E1686,INV!A:A,INV!K:K)</f>
        <v>#N/A</v>
      </c>
      <c r="M1686" s="127" t="str">
        <f t="shared" si="4"/>
        <v>#N/A</v>
      </c>
    </row>
    <row r="1687">
      <c r="A1687" s="195">
        <v>1688.0</v>
      </c>
      <c r="B1687" s="196" t="s">
        <v>3293</v>
      </c>
      <c r="C1687" s="196" t="s">
        <v>7098</v>
      </c>
      <c r="D1687" s="198" t="s">
        <v>7099</v>
      </c>
      <c r="E1687" s="196" t="s">
        <v>7098</v>
      </c>
      <c r="F1687" s="110"/>
      <c r="G1687" s="199">
        <v>3560.0</v>
      </c>
      <c r="H1687" s="200"/>
      <c r="I1687" s="200"/>
      <c r="J1687" s="6">
        <f t="shared" si="2"/>
        <v>0</v>
      </c>
      <c r="K1687" s="6">
        <f t="shared" si="3"/>
        <v>0</v>
      </c>
      <c r="L1687" s="6" t="str">
        <f t="array" ref="L1687">XLOOKUP(E1687,INV!A:A,INV!K:K)</f>
        <v>#N/A</v>
      </c>
      <c r="M1687" s="127" t="str">
        <f t="shared" si="4"/>
        <v>#N/A</v>
      </c>
    </row>
    <row r="1688">
      <c r="A1688" s="195">
        <v>1689.0</v>
      </c>
      <c r="B1688" s="196" t="s">
        <v>3293</v>
      </c>
      <c r="C1688" s="196" t="s">
        <v>7100</v>
      </c>
      <c r="D1688" s="198" t="s">
        <v>7101</v>
      </c>
      <c r="E1688" s="196" t="s">
        <v>7100</v>
      </c>
      <c r="F1688" s="110"/>
      <c r="G1688" s="199">
        <v>6230.0</v>
      </c>
      <c r="H1688" s="200"/>
      <c r="I1688" s="200"/>
      <c r="J1688" s="6">
        <f t="shared" si="2"/>
        <v>0</v>
      </c>
      <c r="K1688" s="6">
        <f t="shared" si="3"/>
        <v>0</v>
      </c>
      <c r="L1688" s="6" t="str">
        <f t="array" ref="L1688">XLOOKUP(E1688,INV!A:A,INV!K:K)</f>
        <v>#N/A</v>
      </c>
      <c r="M1688" s="127" t="str">
        <f t="shared" si="4"/>
        <v>#N/A</v>
      </c>
    </row>
    <row r="1689">
      <c r="A1689" s="195">
        <v>1690.0</v>
      </c>
      <c r="B1689" s="196" t="s">
        <v>3611</v>
      </c>
      <c r="C1689" s="196" t="s">
        <v>7102</v>
      </c>
      <c r="D1689" s="198" t="s">
        <v>7103</v>
      </c>
      <c r="E1689" s="196" t="s">
        <v>7102</v>
      </c>
      <c r="F1689" s="110"/>
      <c r="G1689" s="199">
        <v>1800.0</v>
      </c>
      <c r="H1689" s="200"/>
      <c r="I1689" s="200"/>
      <c r="J1689" s="6">
        <f t="shared" si="2"/>
        <v>0</v>
      </c>
      <c r="K1689" s="6">
        <f t="shared" si="3"/>
        <v>0</v>
      </c>
      <c r="L1689" s="6" t="str">
        <f t="array" ref="L1689">XLOOKUP(E1689,INV!A:A,INV!K:K)</f>
        <v>#N/A</v>
      </c>
      <c r="M1689" s="127" t="str">
        <f t="shared" si="4"/>
        <v>#N/A</v>
      </c>
    </row>
    <row r="1690">
      <c r="A1690" s="195">
        <v>1691.0</v>
      </c>
      <c r="B1690" s="196" t="s">
        <v>7104</v>
      </c>
      <c r="C1690" s="196" t="s">
        <v>7105</v>
      </c>
      <c r="D1690" s="198" t="s">
        <v>7106</v>
      </c>
      <c r="E1690" s="196" t="s">
        <v>7105</v>
      </c>
      <c r="F1690" s="110"/>
      <c r="G1690" s="199">
        <v>800.0</v>
      </c>
      <c r="H1690" s="200"/>
      <c r="I1690" s="200"/>
      <c r="J1690" s="6">
        <f t="shared" si="2"/>
        <v>0</v>
      </c>
      <c r="K1690" s="6">
        <f t="shared" si="3"/>
        <v>0</v>
      </c>
      <c r="L1690" s="6" t="str">
        <f t="array" ref="L1690">XLOOKUP(E1690,INV!A:A,INV!K:K)</f>
        <v>#N/A</v>
      </c>
      <c r="M1690" s="127" t="str">
        <f t="shared" si="4"/>
        <v>#N/A</v>
      </c>
    </row>
    <row r="1691">
      <c r="A1691" s="195">
        <v>1692.0</v>
      </c>
      <c r="B1691" s="196" t="s">
        <v>3157</v>
      </c>
      <c r="C1691" s="196" t="s">
        <v>7107</v>
      </c>
      <c r="D1691" s="198" t="s">
        <v>7108</v>
      </c>
      <c r="E1691" s="196" t="s">
        <v>7107</v>
      </c>
      <c r="F1691" s="110"/>
      <c r="G1691" s="199">
        <v>8900.0</v>
      </c>
      <c r="H1691" s="200"/>
      <c r="I1691" s="200"/>
      <c r="J1691" s="6">
        <f t="shared" si="2"/>
        <v>0</v>
      </c>
      <c r="K1691" s="6">
        <f t="shared" si="3"/>
        <v>0</v>
      </c>
      <c r="L1691" s="6" t="str">
        <f t="array" ref="L1691">XLOOKUP(E1691,INV!A:A,INV!K:K)</f>
        <v>#N/A</v>
      </c>
      <c r="M1691" s="127" t="str">
        <f t="shared" si="4"/>
        <v>#N/A</v>
      </c>
    </row>
    <row r="1692">
      <c r="A1692" s="195">
        <v>1693.0</v>
      </c>
      <c r="B1692" s="196" t="s">
        <v>3293</v>
      </c>
      <c r="C1692" s="196" t="s">
        <v>7109</v>
      </c>
      <c r="D1692" s="198" t="s">
        <v>7110</v>
      </c>
      <c r="E1692" s="196" t="s">
        <v>7109</v>
      </c>
      <c r="F1692" s="110"/>
      <c r="G1692" s="199">
        <v>1000000.0</v>
      </c>
      <c r="H1692" s="200"/>
      <c r="I1692" s="200"/>
      <c r="J1692" s="6">
        <f t="shared" si="2"/>
        <v>0</v>
      </c>
      <c r="K1692" s="6">
        <f t="shared" si="3"/>
        <v>0</v>
      </c>
      <c r="L1692" s="6" t="str">
        <f t="array" ref="L1692">XLOOKUP(E1692,INV!A:A,INV!K:K)</f>
        <v>#N/A</v>
      </c>
      <c r="M1692" s="127" t="str">
        <f t="shared" si="4"/>
        <v>#N/A</v>
      </c>
    </row>
    <row r="1693">
      <c r="A1693" s="195">
        <v>1694.0</v>
      </c>
      <c r="B1693" s="196" t="s">
        <v>7111</v>
      </c>
      <c r="C1693" s="196" t="s">
        <v>7112</v>
      </c>
      <c r="D1693" s="198" t="s">
        <v>7113</v>
      </c>
      <c r="E1693" s="196" t="s">
        <v>7112</v>
      </c>
      <c r="F1693" s="110" t="s">
        <v>7114</v>
      </c>
      <c r="G1693" s="199">
        <v>9000.0</v>
      </c>
      <c r="H1693" s="200"/>
      <c r="I1693" s="200"/>
      <c r="J1693" s="6">
        <f t="shared" si="2"/>
        <v>0</v>
      </c>
      <c r="K1693" s="6">
        <f t="shared" si="3"/>
        <v>0</v>
      </c>
      <c r="L1693" s="6" t="str">
        <f t="array" ref="L1693">XLOOKUP(E1693,INV!A:A,INV!K:K)</f>
        <v>#N/A</v>
      </c>
      <c r="M1693" s="127" t="str">
        <f t="shared" si="4"/>
        <v>#N/A</v>
      </c>
    </row>
    <row r="1694">
      <c r="A1694" s="195">
        <v>1695.0</v>
      </c>
      <c r="B1694" s="196" t="s">
        <v>4022</v>
      </c>
      <c r="C1694" s="196" t="s">
        <v>280</v>
      </c>
      <c r="D1694" s="198" t="s">
        <v>7115</v>
      </c>
      <c r="E1694" s="196" t="s">
        <v>280</v>
      </c>
      <c r="F1694" s="110" t="s">
        <v>7116</v>
      </c>
      <c r="G1694" s="199">
        <v>30900.0</v>
      </c>
      <c r="H1694" s="200"/>
      <c r="I1694" s="200"/>
      <c r="J1694" s="6">
        <f t="shared" si="2"/>
        <v>0</v>
      </c>
      <c r="K1694" s="6">
        <f t="shared" si="3"/>
        <v>0</v>
      </c>
      <c r="L1694" s="63">
        <f t="array" ref="L1694">XLOOKUP(E1694,INV!A:A,INV!K:K)</f>
        <v>1200</v>
      </c>
      <c r="M1694" s="127">
        <f t="shared" si="4"/>
        <v>1</v>
      </c>
    </row>
    <row r="1695">
      <c r="A1695" s="195">
        <v>1696.0</v>
      </c>
      <c r="B1695" s="196" t="s">
        <v>3293</v>
      </c>
      <c r="C1695" s="196" t="s">
        <v>7117</v>
      </c>
      <c r="D1695" s="198" t="s">
        <v>7118</v>
      </c>
      <c r="E1695" s="196" t="s">
        <v>7117</v>
      </c>
      <c r="F1695" s="110"/>
      <c r="G1695" s="199">
        <v>20340.0</v>
      </c>
      <c r="H1695" s="200"/>
      <c r="I1695" s="200"/>
      <c r="J1695" s="6">
        <f t="shared" si="2"/>
        <v>0</v>
      </c>
      <c r="K1695" s="6">
        <f t="shared" si="3"/>
        <v>0</v>
      </c>
      <c r="L1695" s="6" t="str">
        <f t="array" ref="L1695">XLOOKUP(E1695,INV!A:A,INV!K:K)</f>
        <v>#N/A</v>
      </c>
      <c r="M1695" s="127" t="str">
        <f t="shared" si="4"/>
        <v>#N/A</v>
      </c>
    </row>
    <row r="1696">
      <c r="A1696" s="195">
        <v>1697.0</v>
      </c>
      <c r="B1696" s="196" t="s">
        <v>3293</v>
      </c>
      <c r="C1696" s="196" t="s">
        <v>7119</v>
      </c>
      <c r="D1696" s="198" t="s">
        <v>7120</v>
      </c>
      <c r="E1696" s="196" t="s">
        <v>7119</v>
      </c>
      <c r="F1696" s="110"/>
      <c r="G1696" s="199">
        <v>87850.0</v>
      </c>
      <c r="H1696" s="200"/>
      <c r="I1696" s="200"/>
      <c r="J1696" s="6">
        <f t="shared" si="2"/>
        <v>0</v>
      </c>
      <c r="K1696" s="6">
        <f t="shared" si="3"/>
        <v>0</v>
      </c>
      <c r="L1696" s="6" t="str">
        <f t="array" ref="L1696">XLOOKUP(E1696,INV!A:A,INV!K:K)</f>
        <v>#N/A</v>
      </c>
      <c r="M1696" s="127" t="str">
        <f t="shared" si="4"/>
        <v>#N/A</v>
      </c>
    </row>
    <row r="1697">
      <c r="A1697" s="195">
        <v>1698.0</v>
      </c>
      <c r="B1697" s="196" t="s">
        <v>7121</v>
      </c>
      <c r="C1697" s="196" t="s">
        <v>7122</v>
      </c>
      <c r="D1697" s="198" t="s">
        <v>7123</v>
      </c>
      <c r="E1697" s="110" t="s">
        <v>7122</v>
      </c>
      <c r="F1697" s="196"/>
      <c r="G1697" s="199">
        <v>26260.0</v>
      </c>
      <c r="H1697" s="200"/>
      <c r="I1697" s="200"/>
      <c r="J1697" s="6">
        <f t="shared" si="2"/>
        <v>0</v>
      </c>
      <c r="K1697" s="6">
        <f t="shared" si="3"/>
        <v>0</v>
      </c>
      <c r="L1697" s="6" t="str">
        <f t="array" ref="L1697">XLOOKUP(E1697,INV!A:A,INV!K:K)</f>
        <v>#N/A</v>
      </c>
      <c r="M1697" s="127" t="str">
        <f t="shared" si="4"/>
        <v>#N/A</v>
      </c>
    </row>
    <row r="1698">
      <c r="A1698" s="195">
        <v>1699.0</v>
      </c>
      <c r="B1698" s="196" t="s">
        <v>7124</v>
      </c>
      <c r="C1698" s="196" t="s">
        <v>7125</v>
      </c>
      <c r="D1698" s="198" t="s">
        <v>7126</v>
      </c>
      <c r="E1698" s="196" t="s">
        <v>7125</v>
      </c>
      <c r="F1698" s="110"/>
      <c r="G1698" s="199">
        <v>163635.0</v>
      </c>
      <c r="H1698" s="200"/>
      <c r="I1698" s="200"/>
      <c r="J1698" s="6">
        <f t="shared" si="2"/>
        <v>0</v>
      </c>
      <c r="K1698" s="6">
        <f t="shared" si="3"/>
        <v>0</v>
      </c>
      <c r="L1698" s="6" t="str">
        <f t="array" ref="L1698">XLOOKUP(E1698,INV!A:A,INV!K:K)</f>
        <v>#N/A</v>
      </c>
      <c r="M1698" s="127" t="str">
        <f t="shared" si="4"/>
        <v>#N/A</v>
      </c>
    </row>
    <row r="1699">
      <c r="A1699" s="195">
        <v>1700.0</v>
      </c>
      <c r="B1699" s="196" t="s">
        <v>4077</v>
      </c>
      <c r="C1699" s="196" t="s">
        <v>1239</v>
      </c>
      <c r="D1699" s="198" t="s">
        <v>1240</v>
      </c>
      <c r="E1699" s="196" t="s">
        <v>1239</v>
      </c>
      <c r="F1699" s="110" t="s">
        <v>1572</v>
      </c>
      <c r="G1699" s="199">
        <v>350.0</v>
      </c>
      <c r="H1699" s="200"/>
      <c r="I1699" s="200"/>
      <c r="J1699" s="6">
        <f t="shared" si="2"/>
        <v>0</v>
      </c>
      <c r="K1699" s="6">
        <f t="shared" si="3"/>
        <v>0</v>
      </c>
      <c r="L1699" s="6">
        <f t="array" ref="L1699">XLOOKUP(E1699,INV!A:A,INV!K:K)</f>
        <v>15</v>
      </c>
      <c r="M1699" s="127">
        <f t="shared" si="4"/>
        <v>1</v>
      </c>
    </row>
    <row r="1700">
      <c r="A1700" s="195">
        <v>1701.0</v>
      </c>
      <c r="B1700" s="196" t="s">
        <v>4077</v>
      </c>
      <c r="C1700" s="196" t="s">
        <v>1237</v>
      </c>
      <c r="D1700" s="198" t="s">
        <v>1238</v>
      </c>
      <c r="E1700" s="196" t="s">
        <v>1237</v>
      </c>
      <c r="F1700" s="110" t="s">
        <v>1574</v>
      </c>
      <c r="G1700" s="199">
        <v>350.0</v>
      </c>
      <c r="H1700" s="200"/>
      <c r="I1700" s="200"/>
      <c r="J1700" s="6">
        <f t="shared" si="2"/>
        <v>0</v>
      </c>
      <c r="K1700" s="6">
        <f t="shared" si="3"/>
        <v>0</v>
      </c>
      <c r="L1700" s="6">
        <f t="array" ref="L1700">XLOOKUP(E1700,INV!A:A,INV!K:K)</f>
        <v>15</v>
      </c>
      <c r="M1700" s="127">
        <f t="shared" si="4"/>
        <v>1</v>
      </c>
    </row>
    <row r="1701">
      <c r="A1701" s="195">
        <v>1702.0</v>
      </c>
      <c r="B1701" s="196" t="s">
        <v>4077</v>
      </c>
      <c r="C1701" s="196" t="s">
        <v>1235</v>
      </c>
      <c r="D1701" s="198" t="s">
        <v>1236</v>
      </c>
      <c r="E1701" s="196" t="s">
        <v>1235</v>
      </c>
      <c r="F1701" s="110" t="s">
        <v>1576</v>
      </c>
      <c r="G1701" s="199">
        <v>350.0</v>
      </c>
      <c r="H1701" s="200"/>
      <c r="I1701" s="200"/>
      <c r="J1701" s="6">
        <f t="shared" si="2"/>
        <v>0</v>
      </c>
      <c r="K1701" s="6">
        <f t="shared" si="3"/>
        <v>0</v>
      </c>
      <c r="L1701" s="6">
        <f t="array" ref="L1701">XLOOKUP(E1701,INV!A:A,INV!K:K)</f>
        <v>15</v>
      </c>
      <c r="M1701" s="127">
        <f t="shared" si="4"/>
        <v>1</v>
      </c>
    </row>
    <row r="1702">
      <c r="A1702" s="195">
        <v>1703.0</v>
      </c>
      <c r="B1702" s="196" t="s">
        <v>4077</v>
      </c>
      <c r="C1702" s="196" t="s">
        <v>1233</v>
      </c>
      <c r="D1702" s="198" t="s">
        <v>1234</v>
      </c>
      <c r="E1702" s="196" t="s">
        <v>1233</v>
      </c>
      <c r="F1702" s="110" t="s">
        <v>1578</v>
      </c>
      <c r="G1702" s="199">
        <v>350.0</v>
      </c>
      <c r="H1702" s="200"/>
      <c r="I1702" s="200"/>
      <c r="J1702" s="6">
        <f t="shared" si="2"/>
        <v>0</v>
      </c>
      <c r="K1702" s="6">
        <f t="shared" si="3"/>
        <v>0</v>
      </c>
      <c r="L1702" s="6">
        <f t="array" ref="L1702">XLOOKUP(E1702,INV!A:A,INV!K:K)</f>
        <v>15</v>
      </c>
      <c r="M1702" s="127">
        <f t="shared" si="4"/>
        <v>1</v>
      </c>
    </row>
    <row r="1703">
      <c r="A1703" s="195">
        <v>1704.0</v>
      </c>
      <c r="B1703" s="196" t="s">
        <v>4077</v>
      </c>
      <c r="C1703" s="196" t="s">
        <v>7127</v>
      </c>
      <c r="D1703" s="198" t="s">
        <v>7128</v>
      </c>
      <c r="E1703" s="196" t="s">
        <v>7127</v>
      </c>
      <c r="F1703" s="110" t="s">
        <v>7129</v>
      </c>
      <c r="G1703" s="199">
        <v>350.0</v>
      </c>
      <c r="H1703" s="200"/>
      <c r="I1703" s="200"/>
      <c r="J1703" s="6">
        <f t="shared" si="2"/>
        <v>0</v>
      </c>
      <c r="K1703" s="6">
        <f t="shared" si="3"/>
        <v>0</v>
      </c>
      <c r="L1703" s="6">
        <f t="array" ref="L1703">XLOOKUP(E1703,INV!A:A,INV!K:K)</f>
        <v>15</v>
      </c>
      <c r="M1703" s="127">
        <f t="shared" si="4"/>
        <v>1</v>
      </c>
    </row>
    <row r="1704">
      <c r="A1704" s="195">
        <v>1705.0</v>
      </c>
      <c r="B1704" s="196" t="s">
        <v>6906</v>
      </c>
      <c r="C1704" s="196" t="s">
        <v>521</v>
      </c>
      <c r="D1704" s="198" t="s">
        <v>520</v>
      </c>
      <c r="E1704" s="196" t="s">
        <v>521</v>
      </c>
      <c r="F1704" s="110" t="s">
        <v>7130</v>
      </c>
      <c r="G1704" s="199">
        <v>795.0</v>
      </c>
      <c r="H1704" s="200"/>
      <c r="I1704" s="200"/>
      <c r="J1704" s="6">
        <f t="shared" si="2"/>
        <v>0</v>
      </c>
      <c r="K1704" s="6">
        <f t="shared" si="3"/>
        <v>0</v>
      </c>
      <c r="L1704" s="6">
        <f t="array" ref="L1704">XLOOKUP(E1704,INV!A:A,INV!K:K)</f>
        <v>25</v>
      </c>
      <c r="M1704" s="127">
        <f t="shared" si="4"/>
        <v>1</v>
      </c>
    </row>
    <row r="1705">
      <c r="A1705" s="195">
        <v>1706.0</v>
      </c>
      <c r="B1705" s="196" t="s">
        <v>3337</v>
      </c>
      <c r="C1705" s="196" t="s">
        <v>7131</v>
      </c>
      <c r="D1705" s="198" t="s">
        <v>7132</v>
      </c>
      <c r="E1705" s="196" t="s">
        <v>7131</v>
      </c>
      <c r="F1705" s="110" t="s">
        <v>7133</v>
      </c>
      <c r="G1705" s="199">
        <v>350.0</v>
      </c>
      <c r="H1705" s="200"/>
      <c r="I1705" s="200"/>
      <c r="J1705" s="6">
        <f t="shared" si="2"/>
        <v>0</v>
      </c>
      <c r="K1705" s="6">
        <f t="shared" si="3"/>
        <v>0</v>
      </c>
      <c r="L1705" s="6">
        <f t="array" ref="L1705">XLOOKUP(E1705,INV!A:A,INV!K:K)</f>
        <v>0</v>
      </c>
      <c r="M1705" s="127" t="str">
        <f t="shared" si="4"/>
        <v>#DIV/0!</v>
      </c>
    </row>
    <row r="1706">
      <c r="A1706" s="195">
        <v>1707.0</v>
      </c>
      <c r="B1706" s="196" t="s">
        <v>3286</v>
      </c>
      <c r="C1706" s="196" t="s">
        <v>104</v>
      </c>
      <c r="D1706" s="198" t="s">
        <v>103</v>
      </c>
      <c r="E1706" s="196" t="s">
        <v>104</v>
      </c>
      <c r="F1706" s="110" t="s">
        <v>7134</v>
      </c>
      <c r="G1706" s="199">
        <v>260.0</v>
      </c>
      <c r="H1706" s="200"/>
      <c r="I1706" s="200"/>
      <c r="J1706" s="6">
        <f t="shared" si="2"/>
        <v>0</v>
      </c>
      <c r="K1706" s="6">
        <f t="shared" si="3"/>
        <v>0</v>
      </c>
      <c r="L1706" s="6">
        <f t="array" ref="L1706">XLOOKUP(E1706,INV!A:A,INV!K:K)</f>
        <v>5</v>
      </c>
      <c r="M1706" s="127">
        <f t="shared" si="4"/>
        <v>1</v>
      </c>
    </row>
    <row r="1707">
      <c r="A1707" s="195">
        <v>1708.0</v>
      </c>
      <c r="B1707" s="196" t="s">
        <v>3286</v>
      </c>
      <c r="C1707" s="196" t="s">
        <v>106</v>
      </c>
      <c r="D1707" s="198" t="s">
        <v>2155</v>
      </c>
      <c r="E1707" s="196" t="s">
        <v>106</v>
      </c>
      <c r="F1707" s="110" t="s">
        <v>7135</v>
      </c>
      <c r="G1707" s="199">
        <v>260.0</v>
      </c>
      <c r="H1707" s="200"/>
      <c r="I1707" s="200"/>
      <c r="J1707" s="6">
        <f t="shared" si="2"/>
        <v>0</v>
      </c>
      <c r="K1707" s="6">
        <f t="shared" si="3"/>
        <v>0</v>
      </c>
      <c r="L1707" s="6">
        <f t="array" ref="L1707">XLOOKUP(E1707,INV!A:A,INV!K:K)</f>
        <v>5</v>
      </c>
      <c r="M1707" s="127">
        <f t="shared" si="4"/>
        <v>1</v>
      </c>
    </row>
    <row r="1708">
      <c r="A1708" s="195">
        <v>1709.0</v>
      </c>
      <c r="B1708" s="196" t="s">
        <v>4077</v>
      </c>
      <c r="C1708" s="196" t="s">
        <v>1510</v>
      </c>
      <c r="D1708" s="198" t="s">
        <v>7136</v>
      </c>
      <c r="E1708" s="196" t="s">
        <v>1510</v>
      </c>
      <c r="F1708" s="110" t="s">
        <v>1511</v>
      </c>
      <c r="G1708" s="199">
        <v>800.0</v>
      </c>
      <c r="H1708" s="200"/>
      <c r="I1708" s="200"/>
      <c r="J1708" s="6">
        <f t="shared" si="2"/>
        <v>0</v>
      </c>
      <c r="K1708" s="6">
        <f t="shared" si="3"/>
        <v>0</v>
      </c>
      <c r="L1708" s="6">
        <f t="array" ref="L1708">XLOOKUP(E1708,INV!A:A,INV!K:K)</f>
        <v>20</v>
      </c>
      <c r="M1708" s="127">
        <f t="shared" si="4"/>
        <v>1</v>
      </c>
    </row>
    <row r="1709">
      <c r="A1709" s="195">
        <v>1710.0</v>
      </c>
      <c r="B1709" s="196" t="s">
        <v>4077</v>
      </c>
      <c r="C1709" s="196" t="s">
        <v>1513</v>
      </c>
      <c r="D1709" s="198" t="s">
        <v>7137</v>
      </c>
      <c r="E1709" s="196" t="s">
        <v>1513</v>
      </c>
      <c r="F1709" s="110" t="s">
        <v>1514</v>
      </c>
      <c r="G1709" s="199">
        <v>800.0</v>
      </c>
      <c r="H1709" s="200"/>
      <c r="I1709" s="200"/>
      <c r="J1709" s="6">
        <f t="shared" si="2"/>
        <v>0</v>
      </c>
      <c r="K1709" s="6">
        <f t="shared" si="3"/>
        <v>0</v>
      </c>
      <c r="L1709" s="6">
        <f t="array" ref="L1709">XLOOKUP(E1709,INV!A:A,INV!K:K)</f>
        <v>20</v>
      </c>
      <c r="M1709" s="127">
        <f t="shared" si="4"/>
        <v>1</v>
      </c>
    </row>
    <row r="1710">
      <c r="A1710" s="195">
        <v>1711.0</v>
      </c>
      <c r="B1710" s="196" t="s">
        <v>4077</v>
      </c>
      <c r="C1710" s="196" t="s">
        <v>1516</v>
      </c>
      <c r="D1710" s="198" t="s">
        <v>7138</v>
      </c>
      <c r="E1710" s="196" t="s">
        <v>1516</v>
      </c>
      <c r="F1710" s="110" t="s">
        <v>1517</v>
      </c>
      <c r="G1710" s="199">
        <v>800.0</v>
      </c>
      <c r="H1710" s="200"/>
      <c r="I1710" s="200"/>
      <c r="J1710" s="6">
        <f t="shared" si="2"/>
        <v>0</v>
      </c>
      <c r="K1710" s="6">
        <f t="shared" si="3"/>
        <v>0</v>
      </c>
      <c r="L1710" s="6">
        <f t="array" ref="L1710">XLOOKUP(E1710,INV!A:A,INV!K:K)</f>
        <v>20</v>
      </c>
      <c r="M1710" s="127">
        <f t="shared" si="4"/>
        <v>1</v>
      </c>
    </row>
    <row r="1711">
      <c r="A1711" s="195">
        <v>1712.0</v>
      </c>
      <c r="B1711" s="196" t="s">
        <v>4077</v>
      </c>
      <c r="C1711" s="196" t="s">
        <v>1519</v>
      </c>
      <c r="D1711" s="198" t="s">
        <v>7139</v>
      </c>
      <c r="E1711" s="196" t="s">
        <v>1519</v>
      </c>
      <c r="F1711" s="110" t="s">
        <v>1520</v>
      </c>
      <c r="G1711" s="199">
        <v>800.0</v>
      </c>
      <c r="H1711" s="200"/>
      <c r="I1711" s="200"/>
      <c r="J1711" s="6">
        <f t="shared" si="2"/>
        <v>0</v>
      </c>
      <c r="K1711" s="6">
        <f t="shared" si="3"/>
        <v>0</v>
      </c>
      <c r="L1711" s="6">
        <f t="array" ref="L1711">XLOOKUP(E1711,INV!A:A,INV!K:K)</f>
        <v>20</v>
      </c>
      <c r="M1711" s="127">
        <f t="shared" si="4"/>
        <v>1</v>
      </c>
    </row>
    <row r="1712">
      <c r="A1712" s="195">
        <v>1713.0</v>
      </c>
      <c r="B1712" s="196" t="s">
        <v>4077</v>
      </c>
      <c r="C1712" s="196" t="s">
        <v>7140</v>
      </c>
      <c r="D1712" s="198" t="s">
        <v>7141</v>
      </c>
      <c r="E1712" s="196" t="s">
        <v>7140</v>
      </c>
      <c r="F1712" s="110"/>
      <c r="G1712" s="199">
        <v>800.0</v>
      </c>
      <c r="H1712" s="200"/>
      <c r="I1712" s="200"/>
      <c r="J1712" s="6">
        <f t="shared" si="2"/>
        <v>0</v>
      </c>
      <c r="K1712" s="6">
        <f t="shared" si="3"/>
        <v>0</v>
      </c>
      <c r="L1712" s="6" t="str">
        <f t="array" ref="L1712">XLOOKUP(E1712,INV!A:A,INV!K:K)</f>
        <v>#N/A</v>
      </c>
      <c r="M1712" s="127" t="str">
        <f t="shared" si="4"/>
        <v>#N/A</v>
      </c>
    </row>
    <row r="1713">
      <c r="A1713" s="195">
        <v>1714.0</v>
      </c>
      <c r="B1713" s="196" t="s">
        <v>4077</v>
      </c>
      <c r="C1713" s="196" t="s">
        <v>1523</v>
      </c>
      <c r="D1713" s="198" t="s">
        <v>7142</v>
      </c>
      <c r="E1713" s="196" t="s">
        <v>1523</v>
      </c>
      <c r="F1713" s="110" t="s">
        <v>1525</v>
      </c>
      <c r="G1713" s="199">
        <v>800.0</v>
      </c>
      <c r="H1713" s="200"/>
      <c r="I1713" s="200"/>
      <c r="J1713" s="6">
        <f t="shared" si="2"/>
        <v>0</v>
      </c>
      <c r="K1713" s="6">
        <f t="shared" si="3"/>
        <v>0</v>
      </c>
      <c r="L1713" s="6">
        <f t="array" ref="L1713">XLOOKUP(E1713,INV!A:A,INV!K:K)</f>
        <v>20</v>
      </c>
      <c r="M1713" s="127">
        <f t="shared" si="4"/>
        <v>1</v>
      </c>
    </row>
    <row r="1714">
      <c r="A1714" s="195">
        <v>1715.0</v>
      </c>
      <c r="B1714" s="196" t="s">
        <v>4077</v>
      </c>
      <c r="C1714" s="196" t="s">
        <v>1526</v>
      </c>
      <c r="D1714" s="198" t="s">
        <v>7143</v>
      </c>
      <c r="E1714" s="196" t="s">
        <v>1526</v>
      </c>
      <c r="F1714" s="110" t="s">
        <v>1528</v>
      </c>
      <c r="G1714" s="199">
        <v>800.0</v>
      </c>
      <c r="H1714" s="200"/>
      <c r="I1714" s="200"/>
      <c r="J1714" s="6">
        <f t="shared" si="2"/>
        <v>0</v>
      </c>
      <c r="K1714" s="6">
        <f t="shared" si="3"/>
        <v>0</v>
      </c>
      <c r="L1714" s="6">
        <f t="array" ref="L1714">XLOOKUP(E1714,INV!A:A,INV!K:K)</f>
        <v>20</v>
      </c>
      <c r="M1714" s="127">
        <f t="shared" si="4"/>
        <v>1</v>
      </c>
    </row>
    <row r="1715">
      <c r="A1715" s="195">
        <v>1716.0</v>
      </c>
      <c r="B1715" s="196" t="s">
        <v>4077</v>
      </c>
      <c r="C1715" s="196" t="s">
        <v>1529</v>
      </c>
      <c r="D1715" s="198" t="s">
        <v>7144</v>
      </c>
      <c r="E1715" s="196" t="s">
        <v>1529</v>
      </c>
      <c r="F1715" s="110" t="s">
        <v>1531</v>
      </c>
      <c r="G1715" s="199">
        <v>800.0</v>
      </c>
      <c r="H1715" s="200"/>
      <c r="I1715" s="200"/>
      <c r="J1715" s="6">
        <f t="shared" si="2"/>
        <v>0</v>
      </c>
      <c r="K1715" s="6">
        <f t="shared" si="3"/>
        <v>0</v>
      </c>
      <c r="L1715" s="6">
        <f t="array" ref="L1715">XLOOKUP(E1715,INV!A:A,INV!K:K)</f>
        <v>20</v>
      </c>
      <c r="M1715" s="127">
        <f t="shared" si="4"/>
        <v>1</v>
      </c>
    </row>
    <row r="1716">
      <c r="A1716" s="195">
        <v>1717.0</v>
      </c>
      <c r="B1716" s="196" t="s">
        <v>4077</v>
      </c>
      <c r="C1716" s="196" t="s">
        <v>1532</v>
      </c>
      <c r="D1716" s="198" t="s">
        <v>7145</v>
      </c>
      <c r="E1716" s="196" t="s">
        <v>1532</v>
      </c>
      <c r="F1716" s="110" t="s">
        <v>1534</v>
      </c>
      <c r="G1716" s="199">
        <v>800.0</v>
      </c>
      <c r="H1716" s="200"/>
      <c r="I1716" s="200"/>
      <c r="J1716" s="6">
        <f t="shared" si="2"/>
        <v>0</v>
      </c>
      <c r="K1716" s="6">
        <f t="shared" si="3"/>
        <v>0</v>
      </c>
      <c r="L1716" s="6">
        <f t="array" ref="L1716">XLOOKUP(E1716,INV!A:A,INV!K:K)</f>
        <v>20</v>
      </c>
      <c r="M1716" s="127">
        <f t="shared" si="4"/>
        <v>1</v>
      </c>
    </row>
    <row r="1717">
      <c r="A1717" s="195">
        <v>1718.0</v>
      </c>
      <c r="B1717" s="196" t="s">
        <v>4077</v>
      </c>
      <c r="C1717" s="196" t="s">
        <v>7146</v>
      </c>
      <c r="D1717" s="198" t="s">
        <v>7147</v>
      </c>
      <c r="E1717" s="196" t="s">
        <v>7146</v>
      </c>
      <c r="F1717" s="110"/>
      <c r="G1717" s="199">
        <v>800.0</v>
      </c>
      <c r="H1717" s="200"/>
      <c r="I1717" s="200"/>
      <c r="J1717" s="6">
        <f t="shared" si="2"/>
        <v>0</v>
      </c>
      <c r="K1717" s="6">
        <f t="shared" si="3"/>
        <v>0</v>
      </c>
      <c r="L1717" s="6" t="str">
        <f t="array" ref="L1717">XLOOKUP(E1717,INV!A:A,INV!K:K)</f>
        <v>#N/A</v>
      </c>
      <c r="M1717" s="127" t="str">
        <f t="shared" si="4"/>
        <v>#N/A</v>
      </c>
    </row>
    <row r="1718">
      <c r="A1718" s="195">
        <v>1719.0</v>
      </c>
      <c r="B1718" s="196" t="s">
        <v>4077</v>
      </c>
      <c r="C1718" s="196" t="s">
        <v>1118</v>
      </c>
      <c r="D1718" s="198" t="s">
        <v>7148</v>
      </c>
      <c r="E1718" s="196" t="s">
        <v>1118</v>
      </c>
      <c r="F1718" s="110" t="s">
        <v>1536</v>
      </c>
      <c r="G1718" s="199">
        <v>800.0</v>
      </c>
      <c r="H1718" s="200"/>
      <c r="I1718" s="200"/>
      <c r="J1718" s="6">
        <f t="shared" si="2"/>
        <v>0</v>
      </c>
      <c r="K1718" s="6">
        <f t="shared" si="3"/>
        <v>0</v>
      </c>
      <c r="L1718" s="6">
        <f t="array" ref="L1718">XLOOKUP(E1718,INV!A:A,INV!K:K)</f>
        <v>20</v>
      </c>
      <c r="M1718" s="127">
        <f t="shared" si="4"/>
        <v>1</v>
      </c>
    </row>
    <row r="1719">
      <c r="A1719" s="195">
        <v>1720.0</v>
      </c>
      <c r="B1719" s="196" t="s">
        <v>4077</v>
      </c>
      <c r="C1719" s="196" t="s">
        <v>1116</v>
      </c>
      <c r="D1719" s="198" t="s">
        <v>7149</v>
      </c>
      <c r="E1719" s="196" t="s">
        <v>1116</v>
      </c>
      <c r="F1719" s="110" t="s">
        <v>1538</v>
      </c>
      <c r="G1719" s="199">
        <v>800.0</v>
      </c>
      <c r="H1719" s="200"/>
      <c r="I1719" s="200"/>
      <c r="J1719" s="6">
        <f t="shared" si="2"/>
        <v>0</v>
      </c>
      <c r="K1719" s="6">
        <f t="shared" si="3"/>
        <v>0</v>
      </c>
      <c r="L1719" s="6">
        <f t="array" ref="L1719">XLOOKUP(E1719,INV!A:A,INV!K:K)</f>
        <v>20</v>
      </c>
      <c r="M1719" s="127">
        <f t="shared" si="4"/>
        <v>1</v>
      </c>
    </row>
    <row r="1720">
      <c r="A1720" s="195">
        <v>1721.0</v>
      </c>
      <c r="B1720" s="196" t="s">
        <v>4077</v>
      </c>
      <c r="C1720" s="196" t="s">
        <v>1114</v>
      </c>
      <c r="D1720" s="198" t="s">
        <v>7150</v>
      </c>
      <c r="E1720" s="196" t="s">
        <v>1114</v>
      </c>
      <c r="F1720" s="110" t="s">
        <v>1540</v>
      </c>
      <c r="G1720" s="199">
        <v>800.0</v>
      </c>
      <c r="H1720" s="200"/>
      <c r="I1720" s="200"/>
      <c r="J1720" s="6">
        <f t="shared" si="2"/>
        <v>0</v>
      </c>
      <c r="K1720" s="6">
        <f t="shared" si="3"/>
        <v>0</v>
      </c>
      <c r="L1720" s="6">
        <f t="array" ref="L1720">XLOOKUP(E1720,INV!A:A,INV!K:K)</f>
        <v>20</v>
      </c>
      <c r="M1720" s="127">
        <f t="shared" si="4"/>
        <v>1</v>
      </c>
    </row>
    <row r="1721">
      <c r="A1721" s="195">
        <v>1722.0</v>
      </c>
      <c r="B1721" s="196" t="s">
        <v>4077</v>
      </c>
      <c r="C1721" s="196" t="s">
        <v>1542</v>
      </c>
      <c r="D1721" s="198" t="s">
        <v>7151</v>
      </c>
      <c r="E1721" s="196" t="s">
        <v>1542</v>
      </c>
      <c r="F1721" s="110" t="s">
        <v>1543</v>
      </c>
      <c r="G1721" s="199">
        <v>800.0</v>
      </c>
      <c r="H1721" s="200"/>
      <c r="I1721" s="200"/>
      <c r="J1721" s="6">
        <f t="shared" si="2"/>
        <v>0</v>
      </c>
      <c r="K1721" s="6">
        <f t="shared" si="3"/>
        <v>0</v>
      </c>
      <c r="L1721" s="6">
        <f t="array" ref="L1721">XLOOKUP(E1721,INV!A:A,INV!K:K)</f>
        <v>20</v>
      </c>
      <c r="M1721" s="127">
        <f t="shared" si="4"/>
        <v>1</v>
      </c>
    </row>
    <row r="1722">
      <c r="A1722" s="195">
        <v>1723.0</v>
      </c>
      <c r="B1722" s="196" t="s">
        <v>4077</v>
      </c>
      <c r="C1722" s="196" t="s">
        <v>7152</v>
      </c>
      <c r="D1722" s="198" t="s">
        <v>7153</v>
      </c>
      <c r="E1722" s="196" t="s">
        <v>7152</v>
      </c>
      <c r="F1722" s="110"/>
      <c r="G1722" s="199">
        <v>800.0</v>
      </c>
      <c r="H1722" s="200"/>
      <c r="I1722" s="200"/>
      <c r="J1722" s="6">
        <f t="shared" si="2"/>
        <v>0</v>
      </c>
      <c r="K1722" s="6">
        <f t="shared" si="3"/>
        <v>0</v>
      </c>
      <c r="L1722" s="6" t="str">
        <f t="array" ref="L1722">XLOOKUP(E1722,INV!A:A,INV!K:K)</f>
        <v>#N/A</v>
      </c>
      <c r="M1722" s="127" t="str">
        <f t="shared" si="4"/>
        <v>#N/A</v>
      </c>
    </row>
    <row r="1723">
      <c r="A1723" s="195">
        <v>1724.0</v>
      </c>
      <c r="B1723" s="196" t="s">
        <v>4077</v>
      </c>
      <c r="C1723" s="196" t="s">
        <v>7154</v>
      </c>
      <c r="D1723" s="198" t="s">
        <v>7155</v>
      </c>
      <c r="E1723" s="196" t="s">
        <v>7154</v>
      </c>
      <c r="F1723" s="110" t="s">
        <v>7156</v>
      </c>
      <c r="G1723" s="199">
        <v>750.0</v>
      </c>
      <c r="H1723" s="200"/>
      <c r="I1723" s="200"/>
      <c r="J1723" s="6">
        <f t="shared" si="2"/>
        <v>0</v>
      </c>
      <c r="K1723" s="6">
        <f t="shared" si="3"/>
        <v>0</v>
      </c>
      <c r="L1723" s="6">
        <f t="array" ref="L1723">XLOOKUP(E1723,INV!A:A,INV!K:K)</f>
        <v>20</v>
      </c>
      <c r="M1723" s="127">
        <f t="shared" si="4"/>
        <v>1</v>
      </c>
    </row>
    <row r="1724">
      <c r="A1724" s="195">
        <v>1725.0</v>
      </c>
      <c r="B1724" s="196" t="s">
        <v>4077</v>
      </c>
      <c r="C1724" s="196" t="s">
        <v>7157</v>
      </c>
      <c r="D1724" s="198" t="s">
        <v>7158</v>
      </c>
      <c r="E1724" s="196" t="s">
        <v>7157</v>
      </c>
      <c r="F1724" s="110" t="s">
        <v>7159</v>
      </c>
      <c r="G1724" s="199">
        <v>750.0</v>
      </c>
      <c r="H1724" s="200"/>
      <c r="I1724" s="200"/>
      <c r="J1724" s="6">
        <f t="shared" si="2"/>
        <v>0</v>
      </c>
      <c r="K1724" s="6">
        <f t="shared" si="3"/>
        <v>0</v>
      </c>
      <c r="L1724" s="6">
        <f t="array" ref="L1724">XLOOKUP(E1724,INV!A:A,INV!K:K)</f>
        <v>20</v>
      </c>
      <c r="M1724" s="127">
        <f t="shared" si="4"/>
        <v>1</v>
      </c>
    </row>
    <row r="1725">
      <c r="A1725" s="195">
        <v>1726.0</v>
      </c>
      <c r="B1725" s="196" t="s">
        <v>4077</v>
      </c>
      <c r="C1725" s="196" t="s">
        <v>7160</v>
      </c>
      <c r="D1725" s="198" t="s">
        <v>7161</v>
      </c>
      <c r="E1725" s="196" t="s">
        <v>7160</v>
      </c>
      <c r="F1725" s="110" t="s">
        <v>7162</v>
      </c>
      <c r="G1725" s="199">
        <v>750.0</v>
      </c>
      <c r="H1725" s="200"/>
      <c r="I1725" s="200"/>
      <c r="J1725" s="6">
        <f t="shared" si="2"/>
        <v>0</v>
      </c>
      <c r="K1725" s="6">
        <f t="shared" si="3"/>
        <v>0</v>
      </c>
      <c r="L1725" s="6">
        <f t="array" ref="L1725">XLOOKUP(E1725,INV!A:A,INV!K:K)</f>
        <v>20</v>
      </c>
      <c r="M1725" s="127">
        <f t="shared" si="4"/>
        <v>1</v>
      </c>
    </row>
    <row r="1726">
      <c r="A1726" s="195">
        <v>1727.0</v>
      </c>
      <c r="B1726" s="196" t="s">
        <v>4077</v>
      </c>
      <c r="C1726" s="196" t="s">
        <v>7163</v>
      </c>
      <c r="D1726" s="198" t="s">
        <v>7164</v>
      </c>
      <c r="E1726" s="196" t="s">
        <v>7163</v>
      </c>
      <c r="F1726" s="110" t="s">
        <v>7165</v>
      </c>
      <c r="G1726" s="199">
        <v>750.0</v>
      </c>
      <c r="H1726" s="200"/>
      <c r="I1726" s="200"/>
      <c r="J1726" s="6">
        <f t="shared" si="2"/>
        <v>0</v>
      </c>
      <c r="K1726" s="6">
        <f t="shared" si="3"/>
        <v>0</v>
      </c>
      <c r="L1726" s="6">
        <f t="array" ref="L1726">XLOOKUP(E1726,INV!A:A,INV!K:K)</f>
        <v>20</v>
      </c>
      <c r="M1726" s="127">
        <f t="shared" si="4"/>
        <v>1</v>
      </c>
    </row>
    <row r="1727">
      <c r="A1727" s="195">
        <v>1728.0</v>
      </c>
      <c r="B1727" s="196" t="s">
        <v>4077</v>
      </c>
      <c r="C1727" s="196" t="s">
        <v>7166</v>
      </c>
      <c r="D1727" s="198" t="s">
        <v>7167</v>
      </c>
      <c r="E1727" s="196" t="s">
        <v>7166</v>
      </c>
      <c r="F1727" s="110"/>
      <c r="G1727" s="199">
        <v>750.0</v>
      </c>
      <c r="H1727" s="200"/>
      <c r="I1727" s="200"/>
      <c r="J1727" s="6">
        <f t="shared" si="2"/>
        <v>0</v>
      </c>
      <c r="K1727" s="6">
        <f t="shared" si="3"/>
        <v>0</v>
      </c>
      <c r="L1727" s="6" t="str">
        <f t="array" ref="L1727">XLOOKUP(E1727,INV!A:A,INV!K:K)</f>
        <v>#N/A</v>
      </c>
      <c r="M1727" s="127" t="str">
        <f t="shared" si="4"/>
        <v>#N/A</v>
      </c>
    </row>
    <row r="1728">
      <c r="A1728" s="195">
        <v>1729.0</v>
      </c>
      <c r="B1728" s="196" t="s">
        <v>4077</v>
      </c>
      <c r="C1728" s="196" t="s">
        <v>1143</v>
      </c>
      <c r="D1728" s="198" t="s">
        <v>7168</v>
      </c>
      <c r="E1728" s="196" t="s">
        <v>1143</v>
      </c>
      <c r="F1728" s="110" t="s">
        <v>7169</v>
      </c>
      <c r="G1728" s="199">
        <v>750.0</v>
      </c>
      <c r="H1728" s="200"/>
      <c r="I1728" s="200"/>
      <c r="J1728" s="6">
        <f t="shared" si="2"/>
        <v>0</v>
      </c>
      <c r="K1728" s="6">
        <f t="shared" si="3"/>
        <v>0</v>
      </c>
      <c r="L1728" s="6">
        <f t="array" ref="L1728">XLOOKUP(E1728,INV!A:A,INV!K:K)</f>
        <v>20</v>
      </c>
      <c r="M1728" s="127">
        <f t="shared" si="4"/>
        <v>1</v>
      </c>
    </row>
    <row r="1729">
      <c r="A1729" s="195">
        <v>1730.0</v>
      </c>
      <c r="B1729" s="196" t="s">
        <v>4077</v>
      </c>
      <c r="C1729" s="196" t="s">
        <v>1141</v>
      </c>
      <c r="D1729" s="198" t="s">
        <v>7170</v>
      </c>
      <c r="E1729" s="196" t="s">
        <v>1141</v>
      </c>
      <c r="F1729" s="110" t="s">
        <v>7171</v>
      </c>
      <c r="G1729" s="199">
        <v>750.0</v>
      </c>
      <c r="H1729" s="200"/>
      <c r="I1729" s="200"/>
      <c r="J1729" s="6">
        <f t="shared" si="2"/>
        <v>0</v>
      </c>
      <c r="K1729" s="6">
        <f t="shared" si="3"/>
        <v>0</v>
      </c>
      <c r="L1729" s="6">
        <f t="array" ref="L1729">XLOOKUP(E1729,INV!A:A,INV!K:K)</f>
        <v>20</v>
      </c>
      <c r="M1729" s="127">
        <f t="shared" si="4"/>
        <v>1</v>
      </c>
    </row>
    <row r="1730">
      <c r="A1730" s="195">
        <v>1731.0</v>
      </c>
      <c r="B1730" s="196" t="s">
        <v>4077</v>
      </c>
      <c r="C1730" s="196" t="s">
        <v>7172</v>
      </c>
      <c r="D1730" s="198" t="s">
        <v>7173</v>
      </c>
      <c r="E1730" s="196" t="s">
        <v>7172</v>
      </c>
      <c r="F1730" s="110" t="s">
        <v>7174</v>
      </c>
      <c r="G1730" s="199">
        <v>750.0</v>
      </c>
      <c r="H1730" s="200"/>
      <c r="I1730" s="200"/>
      <c r="J1730" s="6">
        <f t="shared" si="2"/>
        <v>0</v>
      </c>
      <c r="K1730" s="6">
        <f t="shared" si="3"/>
        <v>0</v>
      </c>
      <c r="L1730" s="6">
        <f t="array" ref="L1730">XLOOKUP(E1730,INV!A:A,INV!K:K)</f>
        <v>20</v>
      </c>
      <c r="M1730" s="127">
        <f t="shared" si="4"/>
        <v>1</v>
      </c>
    </row>
    <row r="1731">
      <c r="A1731" s="195">
        <v>1732.0</v>
      </c>
      <c r="B1731" s="196" t="s">
        <v>4077</v>
      </c>
      <c r="C1731" s="196" t="s">
        <v>7175</v>
      </c>
      <c r="D1731" s="198" t="s">
        <v>7176</v>
      </c>
      <c r="E1731" s="196" t="s">
        <v>7175</v>
      </c>
      <c r="F1731" s="110" t="s">
        <v>7177</v>
      </c>
      <c r="G1731" s="199">
        <v>750.0</v>
      </c>
      <c r="H1731" s="200"/>
      <c r="I1731" s="200"/>
      <c r="J1731" s="6">
        <f t="shared" si="2"/>
        <v>0</v>
      </c>
      <c r="K1731" s="6">
        <f t="shared" si="3"/>
        <v>0</v>
      </c>
      <c r="L1731" s="6">
        <f t="array" ref="L1731">XLOOKUP(E1731,INV!A:A,INV!K:K)</f>
        <v>20</v>
      </c>
      <c r="M1731" s="127">
        <f t="shared" si="4"/>
        <v>1</v>
      </c>
    </row>
    <row r="1732">
      <c r="A1732" s="195">
        <v>1733.0</v>
      </c>
      <c r="B1732" s="196" t="s">
        <v>4077</v>
      </c>
      <c r="C1732" s="196" t="s">
        <v>7178</v>
      </c>
      <c r="D1732" s="198" t="s">
        <v>7179</v>
      </c>
      <c r="E1732" s="196" t="s">
        <v>7178</v>
      </c>
      <c r="F1732" s="110"/>
      <c r="G1732" s="199">
        <v>750.0</v>
      </c>
      <c r="H1732" s="200"/>
      <c r="I1732" s="200"/>
      <c r="J1732" s="6">
        <f t="shared" si="2"/>
        <v>0</v>
      </c>
      <c r="K1732" s="6">
        <f t="shared" si="3"/>
        <v>0</v>
      </c>
      <c r="L1732" s="6" t="str">
        <f t="array" ref="L1732">XLOOKUP(E1732,INV!A:A,INV!K:K)</f>
        <v>#N/A</v>
      </c>
      <c r="M1732" s="127" t="str">
        <f t="shared" si="4"/>
        <v>#N/A</v>
      </c>
    </row>
    <row r="1733">
      <c r="A1733" s="195">
        <v>1734.0</v>
      </c>
      <c r="B1733" s="196" t="s">
        <v>4077</v>
      </c>
      <c r="C1733" s="196" t="s">
        <v>7180</v>
      </c>
      <c r="D1733" s="198" t="s">
        <v>7181</v>
      </c>
      <c r="E1733" s="196" t="s">
        <v>7180</v>
      </c>
      <c r="F1733" s="110"/>
      <c r="G1733" s="199">
        <v>750.0</v>
      </c>
      <c r="H1733" s="200"/>
      <c r="I1733" s="200"/>
      <c r="J1733" s="6">
        <f t="shared" si="2"/>
        <v>0</v>
      </c>
      <c r="K1733" s="6">
        <f t="shared" si="3"/>
        <v>0</v>
      </c>
      <c r="L1733" s="6" t="str">
        <f t="array" ref="L1733">XLOOKUP(E1733,INV!A:A,INV!K:K)</f>
        <v>#N/A</v>
      </c>
      <c r="M1733" s="127" t="str">
        <f t="shared" si="4"/>
        <v>#N/A</v>
      </c>
    </row>
    <row r="1734">
      <c r="A1734" s="195">
        <v>1735.0</v>
      </c>
      <c r="B1734" s="196" t="s">
        <v>4077</v>
      </c>
      <c r="C1734" s="196" t="s">
        <v>7182</v>
      </c>
      <c r="D1734" s="198" t="s">
        <v>7183</v>
      </c>
      <c r="E1734" s="196" t="s">
        <v>7182</v>
      </c>
      <c r="F1734" s="110"/>
      <c r="G1734" s="199">
        <v>750.0</v>
      </c>
      <c r="H1734" s="200"/>
      <c r="I1734" s="200"/>
      <c r="J1734" s="6">
        <f t="shared" si="2"/>
        <v>0</v>
      </c>
      <c r="K1734" s="6">
        <f t="shared" si="3"/>
        <v>0</v>
      </c>
      <c r="L1734" s="6" t="str">
        <f t="array" ref="L1734">XLOOKUP(E1734,INV!A:A,INV!K:K)</f>
        <v>#N/A</v>
      </c>
      <c r="M1734" s="127" t="str">
        <f t="shared" si="4"/>
        <v>#N/A</v>
      </c>
    </row>
    <row r="1735">
      <c r="A1735" s="195">
        <v>1736.0</v>
      </c>
      <c r="B1735" s="196" t="s">
        <v>4077</v>
      </c>
      <c r="C1735" s="196" t="s">
        <v>7184</v>
      </c>
      <c r="D1735" s="198" t="s">
        <v>7185</v>
      </c>
      <c r="E1735" s="196" t="s">
        <v>7184</v>
      </c>
      <c r="F1735" s="110"/>
      <c r="G1735" s="199">
        <v>750.0</v>
      </c>
      <c r="H1735" s="200"/>
      <c r="I1735" s="200"/>
      <c r="J1735" s="6">
        <f t="shared" si="2"/>
        <v>0</v>
      </c>
      <c r="K1735" s="6">
        <f t="shared" si="3"/>
        <v>0</v>
      </c>
      <c r="L1735" s="6" t="str">
        <f t="array" ref="L1735">XLOOKUP(E1735,INV!A:A,INV!K:K)</f>
        <v>#N/A</v>
      </c>
      <c r="M1735" s="127" t="str">
        <f t="shared" si="4"/>
        <v>#N/A</v>
      </c>
    </row>
    <row r="1736">
      <c r="A1736" s="195">
        <v>1737.0</v>
      </c>
      <c r="B1736" s="196" t="s">
        <v>4077</v>
      </c>
      <c r="C1736" s="196" t="s">
        <v>7186</v>
      </c>
      <c r="D1736" s="198" t="s">
        <v>7187</v>
      </c>
      <c r="E1736" s="196" t="s">
        <v>7186</v>
      </c>
      <c r="F1736" s="110"/>
      <c r="G1736" s="199">
        <v>700.0</v>
      </c>
      <c r="H1736" s="200"/>
      <c r="I1736" s="200"/>
      <c r="J1736" s="6">
        <f t="shared" si="2"/>
        <v>0</v>
      </c>
      <c r="K1736" s="6">
        <f t="shared" si="3"/>
        <v>0</v>
      </c>
      <c r="L1736" s="6" t="str">
        <f t="array" ref="L1736">XLOOKUP(E1736,INV!A:A,INV!K:K)</f>
        <v>#N/A</v>
      </c>
      <c r="M1736" s="127" t="str">
        <f t="shared" si="4"/>
        <v>#N/A</v>
      </c>
    </row>
    <row r="1737">
      <c r="A1737" s="195">
        <v>1738.0</v>
      </c>
      <c r="B1737" s="196" t="s">
        <v>4077</v>
      </c>
      <c r="C1737" s="196" t="s">
        <v>7188</v>
      </c>
      <c r="D1737" s="198" t="s">
        <v>7189</v>
      </c>
      <c r="E1737" s="196" t="s">
        <v>7188</v>
      </c>
      <c r="F1737" s="110"/>
      <c r="G1737" s="199">
        <v>700.0</v>
      </c>
      <c r="H1737" s="200"/>
      <c r="I1737" s="200"/>
      <c r="J1737" s="6">
        <f t="shared" si="2"/>
        <v>0</v>
      </c>
      <c r="K1737" s="6">
        <f t="shared" si="3"/>
        <v>0</v>
      </c>
      <c r="L1737" s="6" t="str">
        <f t="array" ref="L1737">XLOOKUP(E1737,INV!A:A,INV!K:K)</f>
        <v>#N/A</v>
      </c>
      <c r="M1737" s="127" t="str">
        <f t="shared" si="4"/>
        <v>#N/A</v>
      </c>
    </row>
    <row r="1738">
      <c r="A1738" s="195">
        <v>1739.0</v>
      </c>
      <c r="B1738" s="196" t="s">
        <v>4077</v>
      </c>
      <c r="C1738" s="196" t="s">
        <v>7190</v>
      </c>
      <c r="D1738" s="198" t="s">
        <v>7191</v>
      </c>
      <c r="E1738" s="196" t="s">
        <v>7190</v>
      </c>
      <c r="F1738" s="110"/>
      <c r="G1738" s="199">
        <v>700.0</v>
      </c>
      <c r="H1738" s="200"/>
      <c r="I1738" s="200"/>
      <c r="J1738" s="6">
        <f t="shared" si="2"/>
        <v>0</v>
      </c>
      <c r="K1738" s="6">
        <f t="shared" si="3"/>
        <v>0</v>
      </c>
      <c r="L1738" s="6" t="str">
        <f t="array" ref="L1738">XLOOKUP(E1738,INV!A:A,INV!K:K)</f>
        <v>#N/A</v>
      </c>
      <c r="M1738" s="127" t="str">
        <f t="shared" si="4"/>
        <v>#N/A</v>
      </c>
    </row>
    <row r="1739">
      <c r="A1739" s="195">
        <v>1740.0</v>
      </c>
      <c r="B1739" s="196" t="s">
        <v>4077</v>
      </c>
      <c r="C1739" s="196" t="s">
        <v>7192</v>
      </c>
      <c r="D1739" s="198" t="s">
        <v>7193</v>
      </c>
      <c r="E1739" s="196" t="s">
        <v>7192</v>
      </c>
      <c r="F1739" s="110"/>
      <c r="G1739" s="199">
        <v>700.0</v>
      </c>
      <c r="H1739" s="200"/>
      <c r="I1739" s="200"/>
      <c r="J1739" s="6">
        <f t="shared" si="2"/>
        <v>0</v>
      </c>
      <c r="K1739" s="6">
        <f t="shared" si="3"/>
        <v>0</v>
      </c>
      <c r="L1739" s="6" t="str">
        <f t="array" ref="L1739">XLOOKUP(E1739,INV!A:A,INV!K:K)</f>
        <v>#N/A</v>
      </c>
      <c r="M1739" s="127" t="str">
        <f t="shared" si="4"/>
        <v>#N/A</v>
      </c>
    </row>
    <row r="1740">
      <c r="A1740" s="195">
        <v>1741.0</v>
      </c>
      <c r="B1740" s="196" t="s">
        <v>4077</v>
      </c>
      <c r="C1740" s="196" t="s">
        <v>7194</v>
      </c>
      <c r="D1740" s="198" t="s">
        <v>7195</v>
      </c>
      <c r="E1740" s="196" t="s">
        <v>7194</v>
      </c>
      <c r="F1740" s="110"/>
      <c r="G1740" s="199">
        <v>700.0</v>
      </c>
      <c r="H1740" s="200"/>
      <c r="I1740" s="200"/>
      <c r="J1740" s="6">
        <f t="shared" si="2"/>
        <v>0</v>
      </c>
      <c r="K1740" s="6">
        <f t="shared" si="3"/>
        <v>0</v>
      </c>
      <c r="L1740" s="6" t="str">
        <f t="array" ref="L1740">XLOOKUP(E1740,INV!A:A,INV!K:K)</f>
        <v>#N/A</v>
      </c>
      <c r="M1740" s="127" t="str">
        <f t="shared" si="4"/>
        <v>#N/A</v>
      </c>
    </row>
    <row r="1741">
      <c r="A1741" s="195">
        <v>1742.0</v>
      </c>
      <c r="B1741" s="196" t="s">
        <v>4077</v>
      </c>
      <c r="C1741" s="196" t="s">
        <v>1546</v>
      </c>
      <c r="D1741" s="198" t="s">
        <v>7196</v>
      </c>
      <c r="E1741" s="196" t="s">
        <v>1546</v>
      </c>
      <c r="F1741" s="110" t="s">
        <v>1547</v>
      </c>
      <c r="G1741" s="199">
        <v>700.0</v>
      </c>
      <c r="H1741" s="200"/>
      <c r="I1741" s="200"/>
      <c r="J1741" s="6">
        <f t="shared" si="2"/>
        <v>0</v>
      </c>
      <c r="K1741" s="6">
        <f t="shared" si="3"/>
        <v>0</v>
      </c>
      <c r="L1741" s="6">
        <f t="array" ref="L1741">XLOOKUP(E1741,INV!A:A,INV!K:K)</f>
        <v>20</v>
      </c>
      <c r="M1741" s="127">
        <f t="shared" si="4"/>
        <v>1</v>
      </c>
    </row>
    <row r="1742">
      <c r="A1742" s="195">
        <v>1743.0</v>
      </c>
      <c r="B1742" s="196" t="s">
        <v>4077</v>
      </c>
      <c r="C1742" s="196" t="s">
        <v>1549</v>
      </c>
      <c r="D1742" s="198" t="s">
        <v>7197</v>
      </c>
      <c r="E1742" s="196" t="s">
        <v>1549</v>
      </c>
      <c r="F1742" s="110" t="s">
        <v>1550</v>
      </c>
      <c r="G1742" s="199">
        <v>700.0</v>
      </c>
      <c r="H1742" s="200"/>
      <c r="I1742" s="200"/>
      <c r="J1742" s="6">
        <f t="shared" si="2"/>
        <v>0</v>
      </c>
      <c r="K1742" s="6">
        <f t="shared" si="3"/>
        <v>0</v>
      </c>
      <c r="L1742" s="6">
        <f t="array" ref="L1742">XLOOKUP(E1742,INV!A:A,INV!K:K)</f>
        <v>20</v>
      </c>
      <c r="M1742" s="127">
        <f t="shared" si="4"/>
        <v>1</v>
      </c>
    </row>
    <row r="1743">
      <c r="A1743" s="195">
        <v>1744.0</v>
      </c>
      <c r="B1743" s="196" t="s">
        <v>4077</v>
      </c>
      <c r="C1743" s="196" t="s">
        <v>1552</v>
      </c>
      <c r="D1743" s="198" t="s">
        <v>7198</v>
      </c>
      <c r="E1743" s="196" t="s">
        <v>1552</v>
      </c>
      <c r="F1743" s="110" t="s">
        <v>1553</v>
      </c>
      <c r="G1743" s="199">
        <v>700.0</v>
      </c>
      <c r="H1743" s="200"/>
      <c r="I1743" s="200"/>
      <c r="J1743" s="6">
        <f t="shared" si="2"/>
        <v>0</v>
      </c>
      <c r="K1743" s="6">
        <f t="shared" si="3"/>
        <v>0</v>
      </c>
      <c r="L1743" s="6">
        <f t="array" ref="L1743">XLOOKUP(E1743,INV!A:A,INV!K:K)</f>
        <v>20</v>
      </c>
      <c r="M1743" s="127">
        <f t="shared" si="4"/>
        <v>1</v>
      </c>
    </row>
    <row r="1744">
      <c r="A1744" s="195">
        <v>1745.0</v>
      </c>
      <c r="B1744" s="196" t="s">
        <v>4077</v>
      </c>
      <c r="C1744" s="196" t="s">
        <v>1555</v>
      </c>
      <c r="D1744" s="198" t="s">
        <v>7199</v>
      </c>
      <c r="E1744" s="196" t="s">
        <v>1555</v>
      </c>
      <c r="F1744" s="110" t="s">
        <v>1556</v>
      </c>
      <c r="G1744" s="199">
        <v>700.0</v>
      </c>
      <c r="H1744" s="200"/>
      <c r="I1744" s="200"/>
      <c r="J1744" s="6">
        <f t="shared" si="2"/>
        <v>0</v>
      </c>
      <c r="K1744" s="6">
        <f t="shared" si="3"/>
        <v>0</v>
      </c>
      <c r="L1744" s="6">
        <f t="array" ref="L1744">XLOOKUP(E1744,INV!A:A,INV!K:K)</f>
        <v>20</v>
      </c>
      <c r="M1744" s="127">
        <f t="shared" si="4"/>
        <v>1</v>
      </c>
    </row>
    <row r="1745">
      <c r="A1745" s="195">
        <v>1746.0</v>
      </c>
      <c r="B1745" s="196" t="s">
        <v>4077</v>
      </c>
      <c r="C1745" s="196" t="s">
        <v>7200</v>
      </c>
      <c r="D1745" s="198" t="s">
        <v>7201</v>
      </c>
      <c r="E1745" s="196" t="s">
        <v>7200</v>
      </c>
      <c r="F1745" s="110"/>
      <c r="G1745" s="199">
        <v>700.0</v>
      </c>
      <c r="H1745" s="200"/>
      <c r="I1745" s="200"/>
      <c r="J1745" s="6">
        <f t="shared" si="2"/>
        <v>0</v>
      </c>
      <c r="K1745" s="6">
        <f t="shared" si="3"/>
        <v>0</v>
      </c>
      <c r="L1745" s="6" t="str">
        <f t="array" ref="L1745">XLOOKUP(E1745,INV!A:A,INV!K:K)</f>
        <v>#N/A</v>
      </c>
      <c r="M1745" s="127" t="str">
        <f t="shared" si="4"/>
        <v>#N/A</v>
      </c>
    </row>
    <row r="1746">
      <c r="A1746" s="195">
        <v>1747.0</v>
      </c>
      <c r="B1746" s="196" t="s">
        <v>4077</v>
      </c>
      <c r="C1746" s="196" t="s">
        <v>1559</v>
      </c>
      <c r="D1746" s="198" t="s">
        <v>7202</v>
      </c>
      <c r="E1746" s="196" t="s">
        <v>1559</v>
      </c>
      <c r="F1746" s="110" t="s">
        <v>1561</v>
      </c>
      <c r="G1746" s="199">
        <v>700.0</v>
      </c>
      <c r="H1746" s="200"/>
      <c r="I1746" s="200"/>
      <c r="J1746" s="6">
        <f t="shared" si="2"/>
        <v>0</v>
      </c>
      <c r="K1746" s="6">
        <f t="shared" si="3"/>
        <v>0</v>
      </c>
      <c r="L1746" s="6">
        <f t="array" ref="L1746">XLOOKUP(E1746,INV!A:A,INV!K:K)</f>
        <v>20</v>
      </c>
      <c r="M1746" s="127">
        <f t="shared" si="4"/>
        <v>1</v>
      </c>
    </row>
    <row r="1747">
      <c r="A1747" s="195">
        <v>1748.0</v>
      </c>
      <c r="B1747" s="196" t="s">
        <v>4077</v>
      </c>
      <c r="C1747" s="196" t="s">
        <v>1562</v>
      </c>
      <c r="D1747" s="198" t="s">
        <v>7203</v>
      </c>
      <c r="E1747" s="196" t="s">
        <v>1562</v>
      </c>
      <c r="F1747" s="110" t="s">
        <v>1564</v>
      </c>
      <c r="G1747" s="199">
        <v>700.0</v>
      </c>
      <c r="H1747" s="200"/>
      <c r="I1747" s="200"/>
      <c r="J1747" s="6">
        <f t="shared" si="2"/>
        <v>0</v>
      </c>
      <c r="K1747" s="6">
        <f t="shared" si="3"/>
        <v>0</v>
      </c>
      <c r="L1747" s="6">
        <f t="array" ref="L1747">XLOOKUP(E1747,INV!A:A,INV!K:K)</f>
        <v>20</v>
      </c>
      <c r="M1747" s="127">
        <f t="shared" si="4"/>
        <v>1</v>
      </c>
    </row>
    <row r="1748">
      <c r="A1748" s="195">
        <v>1749.0</v>
      </c>
      <c r="B1748" s="196" t="s">
        <v>4077</v>
      </c>
      <c r="C1748" s="196" t="s">
        <v>1565</v>
      </c>
      <c r="D1748" s="198" t="s">
        <v>7204</v>
      </c>
      <c r="E1748" s="196" t="s">
        <v>1565</v>
      </c>
      <c r="F1748" s="110" t="s">
        <v>1567</v>
      </c>
      <c r="G1748" s="199">
        <v>700.0</v>
      </c>
      <c r="H1748" s="200"/>
      <c r="I1748" s="200"/>
      <c r="J1748" s="6">
        <f t="shared" si="2"/>
        <v>0</v>
      </c>
      <c r="K1748" s="6">
        <f t="shared" si="3"/>
        <v>0</v>
      </c>
      <c r="L1748" s="6">
        <f t="array" ref="L1748">XLOOKUP(E1748,INV!A:A,INV!K:K)</f>
        <v>20</v>
      </c>
      <c r="M1748" s="127">
        <f t="shared" si="4"/>
        <v>1</v>
      </c>
    </row>
    <row r="1749">
      <c r="A1749" s="195">
        <v>1750.0</v>
      </c>
      <c r="B1749" s="196" t="s">
        <v>4077</v>
      </c>
      <c r="C1749" s="196" t="s">
        <v>1568</v>
      </c>
      <c r="D1749" s="198" t="s">
        <v>7205</v>
      </c>
      <c r="E1749" s="196" t="s">
        <v>1568</v>
      </c>
      <c r="F1749" s="110" t="s">
        <v>1570</v>
      </c>
      <c r="G1749" s="199">
        <v>700.0</v>
      </c>
      <c r="H1749" s="200"/>
      <c r="I1749" s="200"/>
      <c r="J1749" s="6">
        <f t="shared" si="2"/>
        <v>0</v>
      </c>
      <c r="K1749" s="6">
        <f t="shared" si="3"/>
        <v>0</v>
      </c>
      <c r="L1749" s="6">
        <f t="array" ref="L1749">XLOOKUP(E1749,INV!A:A,INV!K:K)</f>
        <v>20</v>
      </c>
      <c r="M1749" s="127">
        <f t="shared" si="4"/>
        <v>1</v>
      </c>
    </row>
    <row r="1750">
      <c r="A1750" s="195">
        <v>1751.0</v>
      </c>
      <c r="B1750" s="196" t="s">
        <v>4077</v>
      </c>
      <c r="C1750" s="196" t="s">
        <v>7206</v>
      </c>
      <c r="D1750" s="198" t="s">
        <v>7207</v>
      </c>
      <c r="E1750" s="196" t="s">
        <v>7206</v>
      </c>
      <c r="F1750" s="110"/>
      <c r="G1750" s="199">
        <v>700.0</v>
      </c>
      <c r="H1750" s="200"/>
      <c r="I1750" s="200"/>
      <c r="J1750" s="6">
        <f t="shared" si="2"/>
        <v>0</v>
      </c>
      <c r="K1750" s="6">
        <f t="shared" si="3"/>
        <v>0</v>
      </c>
      <c r="L1750" s="6" t="str">
        <f t="array" ref="L1750">XLOOKUP(E1750,INV!A:A,INV!K:K)</f>
        <v>#N/A</v>
      </c>
      <c r="M1750" s="127" t="str">
        <f t="shared" si="4"/>
        <v>#N/A</v>
      </c>
    </row>
    <row r="1751">
      <c r="A1751" s="195">
        <v>1752.0</v>
      </c>
      <c r="B1751" s="196" t="s">
        <v>4077</v>
      </c>
      <c r="C1751" s="196" t="s">
        <v>7208</v>
      </c>
      <c r="D1751" s="198" t="s">
        <v>7209</v>
      </c>
      <c r="E1751" s="196" t="s">
        <v>7208</v>
      </c>
      <c r="F1751" s="110"/>
      <c r="G1751" s="199">
        <v>750.0</v>
      </c>
      <c r="H1751" s="200"/>
      <c r="I1751" s="200"/>
      <c r="J1751" s="6">
        <f t="shared" si="2"/>
        <v>0</v>
      </c>
      <c r="K1751" s="6">
        <f t="shared" si="3"/>
        <v>0</v>
      </c>
      <c r="L1751" s="6" t="str">
        <f t="array" ref="L1751">XLOOKUP(E1751,INV!A:A,INV!K:K)</f>
        <v>#N/A</v>
      </c>
      <c r="M1751" s="127" t="str">
        <f t="shared" si="4"/>
        <v>#N/A</v>
      </c>
    </row>
    <row r="1752">
      <c r="A1752" s="195">
        <v>1753.0</v>
      </c>
      <c r="B1752" s="196" t="s">
        <v>4077</v>
      </c>
      <c r="C1752" s="196" t="s">
        <v>7210</v>
      </c>
      <c r="D1752" s="198" t="s">
        <v>7211</v>
      </c>
      <c r="E1752" s="196" t="s">
        <v>7210</v>
      </c>
      <c r="F1752" s="110"/>
      <c r="G1752" s="199">
        <v>750.0</v>
      </c>
      <c r="H1752" s="200"/>
      <c r="I1752" s="200"/>
      <c r="J1752" s="6">
        <f t="shared" si="2"/>
        <v>0</v>
      </c>
      <c r="K1752" s="6">
        <f t="shared" si="3"/>
        <v>0</v>
      </c>
      <c r="L1752" s="6" t="str">
        <f t="array" ref="L1752">XLOOKUP(E1752,INV!A:A,INV!K:K)</f>
        <v>#N/A</v>
      </c>
      <c r="M1752" s="127" t="str">
        <f t="shared" si="4"/>
        <v>#N/A</v>
      </c>
    </row>
    <row r="1753">
      <c r="A1753" s="195">
        <v>1754.0</v>
      </c>
      <c r="B1753" s="196" t="s">
        <v>4077</v>
      </c>
      <c r="C1753" s="196" t="s">
        <v>7212</v>
      </c>
      <c r="D1753" s="198" t="s">
        <v>7213</v>
      </c>
      <c r="E1753" s="196" t="s">
        <v>7212</v>
      </c>
      <c r="F1753" s="110"/>
      <c r="G1753" s="199">
        <v>750.0</v>
      </c>
      <c r="H1753" s="200"/>
      <c r="I1753" s="200"/>
      <c r="J1753" s="6">
        <f t="shared" si="2"/>
        <v>0</v>
      </c>
      <c r="K1753" s="6">
        <f t="shared" si="3"/>
        <v>0</v>
      </c>
      <c r="L1753" s="6" t="str">
        <f t="array" ref="L1753">XLOOKUP(E1753,INV!A:A,INV!K:K)</f>
        <v>#N/A</v>
      </c>
      <c r="M1753" s="127" t="str">
        <f t="shared" si="4"/>
        <v>#N/A</v>
      </c>
    </row>
    <row r="1754">
      <c r="A1754" s="195">
        <v>1755.0</v>
      </c>
      <c r="B1754" s="196" t="s">
        <v>4077</v>
      </c>
      <c r="C1754" s="196" t="s">
        <v>7214</v>
      </c>
      <c r="D1754" s="198" t="s">
        <v>7215</v>
      </c>
      <c r="E1754" s="196" t="s">
        <v>7214</v>
      </c>
      <c r="F1754" s="110"/>
      <c r="G1754" s="199">
        <v>750.0</v>
      </c>
      <c r="H1754" s="200"/>
      <c r="I1754" s="200"/>
      <c r="J1754" s="6">
        <f t="shared" si="2"/>
        <v>0</v>
      </c>
      <c r="K1754" s="6">
        <f t="shared" si="3"/>
        <v>0</v>
      </c>
      <c r="L1754" s="6" t="str">
        <f t="array" ref="L1754">XLOOKUP(E1754,INV!A:A,INV!K:K)</f>
        <v>#N/A</v>
      </c>
      <c r="M1754" s="127" t="str">
        <f t="shared" si="4"/>
        <v>#N/A</v>
      </c>
    </row>
    <row r="1755">
      <c r="A1755" s="195">
        <v>1756.0</v>
      </c>
      <c r="B1755" s="196" t="s">
        <v>4077</v>
      </c>
      <c r="C1755" s="196" t="s">
        <v>7216</v>
      </c>
      <c r="D1755" s="198" t="s">
        <v>7217</v>
      </c>
      <c r="E1755" s="196" t="s">
        <v>7216</v>
      </c>
      <c r="F1755" s="110"/>
      <c r="G1755" s="199">
        <v>750.0</v>
      </c>
      <c r="H1755" s="200"/>
      <c r="I1755" s="200"/>
      <c r="J1755" s="6">
        <f t="shared" si="2"/>
        <v>0</v>
      </c>
      <c r="K1755" s="6">
        <f t="shared" si="3"/>
        <v>0</v>
      </c>
      <c r="L1755" s="6" t="str">
        <f t="array" ref="L1755">XLOOKUP(E1755,INV!A:A,INV!K:K)</f>
        <v>#N/A</v>
      </c>
      <c r="M1755" s="127" t="str">
        <f t="shared" si="4"/>
        <v>#N/A</v>
      </c>
    </row>
    <row r="1756">
      <c r="A1756" s="195">
        <v>1757.0</v>
      </c>
      <c r="B1756" s="196" t="s">
        <v>3519</v>
      </c>
      <c r="C1756" s="196" t="s">
        <v>7218</v>
      </c>
      <c r="D1756" s="198" t="s">
        <v>7219</v>
      </c>
      <c r="E1756" s="196" t="s">
        <v>7218</v>
      </c>
      <c r="F1756" s="110"/>
      <c r="G1756" s="199">
        <v>350.0</v>
      </c>
      <c r="H1756" s="200"/>
      <c r="I1756" s="200"/>
      <c r="J1756" s="6">
        <f t="shared" si="2"/>
        <v>0</v>
      </c>
      <c r="K1756" s="6">
        <f t="shared" si="3"/>
        <v>0</v>
      </c>
      <c r="L1756" s="6" t="str">
        <f t="array" ref="L1756">XLOOKUP(E1756,INV!A:A,INV!K:K)</f>
        <v>#N/A</v>
      </c>
      <c r="M1756" s="127" t="str">
        <f t="shared" si="4"/>
        <v>#N/A</v>
      </c>
    </row>
    <row r="1757">
      <c r="A1757" s="195">
        <v>1758.0</v>
      </c>
      <c r="B1757" s="196" t="s">
        <v>3519</v>
      </c>
      <c r="C1757" s="196" t="s">
        <v>7220</v>
      </c>
      <c r="D1757" s="198" t="s">
        <v>7221</v>
      </c>
      <c r="E1757" s="196" t="s">
        <v>7220</v>
      </c>
      <c r="F1757" s="110"/>
      <c r="G1757" s="199">
        <v>350.0</v>
      </c>
      <c r="H1757" s="200"/>
      <c r="I1757" s="200"/>
      <c r="J1757" s="6">
        <f t="shared" si="2"/>
        <v>0</v>
      </c>
      <c r="K1757" s="6">
        <f t="shared" si="3"/>
        <v>0</v>
      </c>
      <c r="L1757" s="6" t="str">
        <f t="array" ref="L1757">XLOOKUP(E1757,INV!A:A,INV!K:K)</f>
        <v>#N/A</v>
      </c>
      <c r="M1757" s="127" t="str">
        <f t="shared" si="4"/>
        <v>#N/A</v>
      </c>
    </row>
    <row r="1758">
      <c r="A1758" s="195">
        <v>1759.0</v>
      </c>
      <c r="B1758" s="196" t="s">
        <v>3519</v>
      </c>
      <c r="C1758" s="196" t="s">
        <v>7222</v>
      </c>
      <c r="D1758" s="198" t="s">
        <v>7223</v>
      </c>
      <c r="E1758" s="196" t="s">
        <v>7222</v>
      </c>
      <c r="F1758" s="110"/>
      <c r="G1758" s="199">
        <v>350.0</v>
      </c>
      <c r="H1758" s="200"/>
      <c r="I1758" s="200"/>
      <c r="J1758" s="6">
        <f t="shared" si="2"/>
        <v>0</v>
      </c>
      <c r="K1758" s="6">
        <f t="shared" si="3"/>
        <v>0</v>
      </c>
      <c r="L1758" s="6" t="str">
        <f t="array" ref="L1758">XLOOKUP(E1758,INV!A:A,INV!K:K)</f>
        <v>#N/A</v>
      </c>
      <c r="M1758" s="127" t="str">
        <f t="shared" si="4"/>
        <v>#N/A</v>
      </c>
    </row>
    <row r="1759">
      <c r="A1759" s="195">
        <v>1760.0</v>
      </c>
      <c r="B1759" s="196" t="s">
        <v>3535</v>
      </c>
      <c r="C1759" s="196" t="s">
        <v>561</v>
      </c>
      <c r="D1759" s="198" t="s">
        <v>560</v>
      </c>
      <c r="E1759" s="196" t="s">
        <v>561</v>
      </c>
      <c r="F1759" s="110" t="s">
        <v>7224</v>
      </c>
      <c r="G1759" s="199">
        <v>5350.0</v>
      </c>
      <c r="H1759" s="200"/>
      <c r="I1759" s="200"/>
      <c r="J1759" s="6">
        <f t="shared" si="2"/>
        <v>0</v>
      </c>
      <c r="K1759" s="6">
        <f t="shared" si="3"/>
        <v>0</v>
      </c>
      <c r="L1759" s="6">
        <f t="array" ref="L1759">XLOOKUP(E1759,INV!A:A,INV!K:K)</f>
        <v>150</v>
      </c>
      <c r="M1759" s="127">
        <f t="shared" si="4"/>
        <v>1</v>
      </c>
    </row>
    <row r="1760">
      <c r="A1760" s="195">
        <v>1761.0</v>
      </c>
      <c r="B1760" s="196" t="s">
        <v>3519</v>
      </c>
      <c r="C1760" s="196" t="s">
        <v>7225</v>
      </c>
      <c r="D1760" s="198" t="s">
        <v>7226</v>
      </c>
      <c r="E1760" s="196" t="s">
        <v>7225</v>
      </c>
      <c r="F1760" s="110"/>
      <c r="G1760" s="199">
        <v>350.0</v>
      </c>
      <c r="H1760" s="200"/>
      <c r="I1760" s="200"/>
      <c r="J1760" s="6">
        <f t="shared" si="2"/>
        <v>0</v>
      </c>
      <c r="K1760" s="6">
        <f t="shared" si="3"/>
        <v>0</v>
      </c>
      <c r="L1760" s="6" t="str">
        <f t="array" ref="L1760">XLOOKUP(E1760,INV!A:A,INV!K:K)</f>
        <v>#N/A</v>
      </c>
      <c r="M1760" s="127" t="str">
        <f t="shared" si="4"/>
        <v>#N/A</v>
      </c>
    </row>
    <row r="1761">
      <c r="A1761" s="195">
        <v>1762.0</v>
      </c>
      <c r="B1761" s="196" t="s">
        <v>3307</v>
      </c>
      <c r="C1761" s="196" t="s">
        <v>7227</v>
      </c>
      <c r="D1761" s="198" t="s">
        <v>7228</v>
      </c>
      <c r="E1761" s="196" t="s">
        <v>7227</v>
      </c>
      <c r="F1761" s="196"/>
      <c r="G1761" s="199">
        <v>220.0</v>
      </c>
      <c r="H1761" s="200"/>
      <c r="I1761" s="200"/>
      <c r="J1761" s="6">
        <f t="shared" si="2"/>
        <v>0</v>
      </c>
      <c r="K1761" s="6">
        <f t="shared" si="3"/>
        <v>0</v>
      </c>
      <c r="L1761" s="6" t="str">
        <f t="array" ref="L1761">XLOOKUP(E1761,INV!A:A,INV!K:K)</f>
        <v>#N/A</v>
      </c>
      <c r="M1761" s="127" t="str">
        <f t="shared" si="4"/>
        <v>#N/A</v>
      </c>
    </row>
    <row r="1762">
      <c r="A1762" s="195">
        <v>1763.0</v>
      </c>
      <c r="B1762" s="196" t="s">
        <v>3519</v>
      </c>
      <c r="C1762" s="196" t="s">
        <v>7229</v>
      </c>
      <c r="D1762" s="198" t="s">
        <v>7230</v>
      </c>
      <c r="E1762" s="196" t="s">
        <v>7229</v>
      </c>
      <c r="F1762" s="110"/>
      <c r="G1762" s="199">
        <v>350.0</v>
      </c>
      <c r="H1762" s="200"/>
      <c r="I1762" s="200"/>
      <c r="J1762" s="6">
        <f t="shared" si="2"/>
        <v>0</v>
      </c>
      <c r="K1762" s="6">
        <f t="shared" si="3"/>
        <v>0</v>
      </c>
      <c r="L1762" s="6" t="str">
        <f t="array" ref="L1762">XLOOKUP(E1762,INV!A:A,INV!K:K)</f>
        <v>#N/A</v>
      </c>
      <c r="M1762" s="127" t="str">
        <f t="shared" si="4"/>
        <v>#N/A</v>
      </c>
    </row>
    <row r="1763">
      <c r="A1763" s="195">
        <v>1764.0</v>
      </c>
      <c r="B1763" s="196" t="s">
        <v>3535</v>
      </c>
      <c r="C1763" s="196" t="s">
        <v>7231</v>
      </c>
      <c r="D1763" s="198" t="s">
        <v>7232</v>
      </c>
      <c r="E1763" s="196" t="s">
        <v>7231</v>
      </c>
      <c r="F1763" s="110"/>
      <c r="G1763" s="199">
        <v>1100.0</v>
      </c>
      <c r="H1763" s="200"/>
      <c r="I1763" s="200"/>
      <c r="J1763" s="6">
        <f t="shared" si="2"/>
        <v>0</v>
      </c>
      <c r="K1763" s="6">
        <f t="shared" si="3"/>
        <v>0</v>
      </c>
      <c r="L1763" s="6" t="str">
        <f t="array" ref="L1763">XLOOKUP(E1763,INV!A:A,INV!K:K)</f>
        <v>#N/A</v>
      </c>
      <c r="M1763" s="127" t="str">
        <f t="shared" si="4"/>
        <v>#N/A</v>
      </c>
    </row>
    <row r="1764">
      <c r="A1764" s="195">
        <v>1765.0</v>
      </c>
      <c r="B1764" s="196" t="s">
        <v>3535</v>
      </c>
      <c r="C1764" s="196" t="s">
        <v>555</v>
      </c>
      <c r="D1764" s="198" t="s">
        <v>554</v>
      </c>
      <c r="E1764" s="196" t="s">
        <v>555</v>
      </c>
      <c r="F1764" s="110" t="s">
        <v>7233</v>
      </c>
      <c r="G1764" s="199">
        <v>3900.0</v>
      </c>
      <c r="H1764" s="200"/>
      <c r="I1764" s="200"/>
      <c r="J1764" s="6">
        <f t="shared" si="2"/>
        <v>0</v>
      </c>
      <c r="K1764" s="6">
        <f t="shared" si="3"/>
        <v>0</v>
      </c>
      <c r="L1764" s="6">
        <f t="array" ref="L1764">XLOOKUP(E1764,INV!A:A,INV!K:K)</f>
        <v>50</v>
      </c>
      <c r="M1764" s="127">
        <f t="shared" si="4"/>
        <v>1</v>
      </c>
    </row>
    <row r="1765">
      <c r="A1765" s="195">
        <v>1766.0</v>
      </c>
      <c r="B1765" s="196" t="s">
        <v>3535</v>
      </c>
      <c r="C1765" s="196" t="s">
        <v>7234</v>
      </c>
      <c r="D1765" s="198" t="s">
        <v>7235</v>
      </c>
      <c r="E1765" s="196" t="s">
        <v>7234</v>
      </c>
      <c r="F1765" s="110"/>
      <c r="G1765" s="199">
        <v>2990.0</v>
      </c>
      <c r="H1765" s="200"/>
      <c r="I1765" s="200"/>
      <c r="J1765" s="6">
        <f t="shared" si="2"/>
        <v>0</v>
      </c>
      <c r="K1765" s="6">
        <f t="shared" si="3"/>
        <v>0</v>
      </c>
      <c r="L1765" s="6" t="str">
        <f t="array" ref="L1765">XLOOKUP(E1765,INV!A:A,INV!K:K)</f>
        <v>#N/A</v>
      </c>
      <c r="M1765" s="127" t="str">
        <f t="shared" si="4"/>
        <v>#N/A</v>
      </c>
    </row>
    <row r="1766">
      <c r="A1766" s="195">
        <v>1767.0</v>
      </c>
      <c r="B1766" s="196" t="s">
        <v>3307</v>
      </c>
      <c r="C1766" s="196" t="s">
        <v>7236</v>
      </c>
      <c r="D1766" s="198" t="s">
        <v>7237</v>
      </c>
      <c r="E1766" s="196" t="s">
        <v>7236</v>
      </c>
      <c r="F1766" s="110"/>
      <c r="G1766" s="199">
        <v>270.0</v>
      </c>
      <c r="H1766" s="200"/>
      <c r="I1766" s="200"/>
      <c r="J1766" s="6">
        <f t="shared" si="2"/>
        <v>0</v>
      </c>
      <c r="K1766" s="6">
        <f t="shared" si="3"/>
        <v>0</v>
      </c>
      <c r="L1766" s="6" t="str">
        <f t="array" ref="L1766">XLOOKUP(E1766,INV!A:A,INV!K:K)</f>
        <v>#N/A</v>
      </c>
      <c r="M1766" s="127" t="str">
        <f t="shared" si="4"/>
        <v>#N/A</v>
      </c>
    </row>
    <row r="1767">
      <c r="A1767" s="195">
        <v>1768.0</v>
      </c>
      <c r="B1767" s="196" t="s">
        <v>3307</v>
      </c>
      <c r="C1767" s="196" t="s">
        <v>7238</v>
      </c>
      <c r="D1767" s="198" t="s">
        <v>7239</v>
      </c>
      <c r="E1767" s="196" t="s">
        <v>7238</v>
      </c>
      <c r="F1767" s="110"/>
      <c r="G1767" s="199">
        <v>270.0</v>
      </c>
      <c r="H1767" s="200"/>
      <c r="I1767" s="200"/>
      <c r="J1767" s="6">
        <f t="shared" si="2"/>
        <v>0</v>
      </c>
      <c r="K1767" s="6">
        <f t="shared" si="3"/>
        <v>0</v>
      </c>
      <c r="L1767" s="6" t="str">
        <f t="array" ref="L1767">XLOOKUP(E1767,INV!A:A,INV!K:K)</f>
        <v>#N/A</v>
      </c>
      <c r="M1767" s="127" t="str">
        <f t="shared" si="4"/>
        <v>#N/A</v>
      </c>
    </row>
    <row r="1768">
      <c r="A1768" s="195">
        <v>1769.0</v>
      </c>
      <c r="B1768" s="196" t="s">
        <v>3519</v>
      </c>
      <c r="C1768" s="196" t="s">
        <v>7240</v>
      </c>
      <c r="D1768" s="198" t="s">
        <v>7241</v>
      </c>
      <c r="E1768" s="196" t="s">
        <v>7240</v>
      </c>
      <c r="F1768" s="110"/>
      <c r="G1768" s="199">
        <v>290.0</v>
      </c>
      <c r="H1768" s="200"/>
      <c r="I1768" s="200"/>
      <c r="J1768" s="6">
        <f t="shared" si="2"/>
        <v>0</v>
      </c>
      <c r="K1768" s="6">
        <f t="shared" si="3"/>
        <v>0</v>
      </c>
      <c r="L1768" s="6" t="str">
        <f t="array" ref="L1768">XLOOKUP(E1768,INV!A:A,INV!K:K)</f>
        <v>#N/A</v>
      </c>
      <c r="M1768" s="127" t="str">
        <f t="shared" si="4"/>
        <v>#N/A</v>
      </c>
    </row>
    <row r="1769">
      <c r="A1769" s="195">
        <v>1770.0</v>
      </c>
      <c r="B1769" s="196" t="s">
        <v>4851</v>
      </c>
      <c r="C1769" s="196" t="s">
        <v>7242</v>
      </c>
      <c r="D1769" s="198" t="s">
        <v>7243</v>
      </c>
      <c r="E1769" s="196" t="s">
        <v>7242</v>
      </c>
      <c r="F1769" s="110" t="s">
        <v>7244</v>
      </c>
      <c r="G1769" s="199">
        <v>830.0</v>
      </c>
      <c r="H1769" s="200"/>
      <c r="I1769" s="200"/>
      <c r="J1769" s="6">
        <f t="shared" si="2"/>
        <v>0</v>
      </c>
      <c r="K1769" s="6">
        <f t="shared" si="3"/>
        <v>0</v>
      </c>
      <c r="L1769" s="6">
        <f t="array" ref="L1769">XLOOKUP(E1769,INV!A:A,INV!K:K)</f>
        <v>200</v>
      </c>
      <c r="M1769" s="127">
        <f t="shared" si="4"/>
        <v>1</v>
      </c>
    </row>
    <row r="1770">
      <c r="A1770" s="195">
        <v>1771.0</v>
      </c>
      <c r="B1770" s="196" t="s">
        <v>4989</v>
      </c>
      <c r="C1770" s="196" t="s">
        <v>7245</v>
      </c>
      <c r="D1770" s="198" t="s">
        <v>7246</v>
      </c>
      <c r="E1770" s="196" t="s">
        <v>7245</v>
      </c>
      <c r="F1770" s="110"/>
      <c r="G1770" s="199">
        <v>395.0</v>
      </c>
      <c r="H1770" s="200"/>
      <c r="I1770" s="200"/>
      <c r="J1770" s="6">
        <f t="shared" si="2"/>
        <v>0</v>
      </c>
      <c r="K1770" s="6">
        <f t="shared" si="3"/>
        <v>0</v>
      </c>
      <c r="L1770" s="6" t="str">
        <f t="array" ref="L1770">XLOOKUP(E1770,INV!A:A,INV!K:K)</f>
        <v>#N/A</v>
      </c>
      <c r="M1770" s="127" t="str">
        <f t="shared" si="4"/>
        <v>#N/A</v>
      </c>
    </row>
    <row r="1771">
      <c r="A1771" s="195">
        <v>1772.0</v>
      </c>
      <c r="B1771" s="196" t="s">
        <v>4937</v>
      </c>
      <c r="C1771" s="196" t="s">
        <v>7247</v>
      </c>
      <c r="D1771" s="198" t="s">
        <v>7248</v>
      </c>
      <c r="E1771" s="196" t="s">
        <v>7247</v>
      </c>
      <c r="F1771" s="110"/>
      <c r="G1771" s="199">
        <v>2000.0</v>
      </c>
      <c r="H1771" s="200"/>
      <c r="I1771" s="200"/>
      <c r="J1771" s="6">
        <f t="shared" si="2"/>
        <v>0</v>
      </c>
      <c r="K1771" s="6">
        <f t="shared" si="3"/>
        <v>0</v>
      </c>
      <c r="L1771" s="6" t="str">
        <f t="array" ref="L1771">XLOOKUP(E1771,INV!A:A,INV!K:K)</f>
        <v>#N/A</v>
      </c>
      <c r="M1771" s="127" t="str">
        <f t="shared" si="4"/>
        <v>#N/A</v>
      </c>
    </row>
    <row r="1772">
      <c r="A1772" s="195">
        <v>1773.0</v>
      </c>
      <c r="B1772" s="196" t="s">
        <v>6789</v>
      </c>
      <c r="C1772" s="196" t="s">
        <v>7249</v>
      </c>
      <c r="D1772" s="198" t="s">
        <v>7250</v>
      </c>
      <c r="E1772" s="196" t="s">
        <v>7249</v>
      </c>
      <c r="F1772" s="110"/>
      <c r="G1772" s="199">
        <v>80000.0</v>
      </c>
      <c r="H1772" s="200"/>
      <c r="I1772" s="200"/>
      <c r="J1772" s="6">
        <f t="shared" si="2"/>
        <v>0</v>
      </c>
      <c r="K1772" s="6">
        <f t="shared" si="3"/>
        <v>0</v>
      </c>
      <c r="L1772" s="6">
        <f t="array" ref="L1772">XLOOKUP(E1772,INV!A:A,INV!K:K)</f>
        <v>440</v>
      </c>
      <c r="M1772" s="127">
        <f t="shared" si="4"/>
        <v>1</v>
      </c>
    </row>
    <row r="1773">
      <c r="A1773" s="195">
        <v>1774.0</v>
      </c>
      <c r="B1773" s="196" t="s">
        <v>6789</v>
      </c>
      <c r="C1773" s="196" t="s">
        <v>7251</v>
      </c>
      <c r="D1773" s="198" t="s">
        <v>7252</v>
      </c>
      <c r="E1773" s="196" t="s">
        <v>7251</v>
      </c>
      <c r="F1773" s="110"/>
      <c r="G1773" s="199">
        <v>61334.0</v>
      </c>
      <c r="H1773" s="200"/>
      <c r="I1773" s="200"/>
      <c r="J1773" s="6">
        <f t="shared" si="2"/>
        <v>0</v>
      </c>
      <c r="K1773" s="6">
        <f t="shared" si="3"/>
        <v>0</v>
      </c>
      <c r="L1773" s="6">
        <f t="array" ref="L1773">XLOOKUP(E1773,INV!A:A,INV!K:K)</f>
        <v>440</v>
      </c>
      <c r="M1773" s="127">
        <f t="shared" si="4"/>
        <v>1</v>
      </c>
    </row>
    <row r="1774">
      <c r="A1774" s="195">
        <v>1775.0</v>
      </c>
      <c r="B1774" s="196" t="s">
        <v>6789</v>
      </c>
      <c r="C1774" s="196" t="s">
        <v>7253</v>
      </c>
      <c r="D1774" s="198" t="s">
        <v>7254</v>
      </c>
      <c r="E1774" s="196" t="s">
        <v>7253</v>
      </c>
      <c r="F1774" s="110"/>
      <c r="G1774" s="199">
        <v>29333.0</v>
      </c>
      <c r="H1774" s="200"/>
      <c r="I1774" s="200"/>
      <c r="J1774" s="6">
        <f t="shared" si="2"/>
        <v>0</v>
      </c>
      <c r="K1774" s="6">
        <f t="shared" si="3"/>
        <v>0</v>
      </c>
      <c r="L1774" s="6">
        <f t="array" ref="L1774">XLOOKUP(E1774,INV!A:A,INV!K:K)</f>
        <v>440</v>
      </c>
      <c r="M1774" s="127">
        <f t="shared" si="4"/>
        <v>1</v>
      </c>
    </row>
    <row r="1775">
      <c r="A1775" s="195">
        <v>1776.0</v>
      </c>
      <c r="B1775" s="196" t="s">
        <v>6789</v>
      </c>
      <c r="C1775" s="196" t="s">
        <v>7255</v>
      </c>
      <c r="D1775" s="198" t="s">
        <v>7256</v>
      </c>
      <c r="E1775" s="196" t="s">
        <v>7255</v>
      </c>
      <c r="F1775" s="110"/>
      <c r="G1775" s="199">
        <v>38667.0</v>
      </c>
      <c r="H1775" s="200"/>
      <c r="I1775" s="200"/>
      <c r="J1775" s="6">
        <f t="shared" si="2"/>
        <v>0</v>
      </c>
      <c r="K1775" s="6">
        <f t="shared" si="3"/>
        <v>0</v>
      </c>
      <c r="L1775" s="6">
        <f t="array" ref="L1775">XLOOKUP(E1775,INV!A:A,INV!K:K)</f>
        <v>440</v>
      </c>
      <c r="M1775" s="127">
        <f t="shared" si="4"/>
        <v>1</v>
      </c>
    </row>
    <row r="1776">
      <c r="A1776" s="195">
        <v>1777.0</v>
      </c>
      <c r="B1776" s="196" t="s">
        <v>6789</v>
      </c>
      <c r="C1776" s="196" t="s">
        <v>7257</v>
      </c>
      <c r="D1776" s="198" t="s">
        <v>7258</v>
      </c>
      <c r="E1776" s="196" t="s">
        <v>7257</v>
      </c>
      <c r="F1776" s="110"/>
      <c r="G1776" s="199">
        <v>18666.0</v>
      </c>
      <c r="H1776" s="200"/>
      <c r="I1776" s="200"/>
      <c r="J1776" s="6">
        <f t="shared" si="2"/>
        <v>0</v>
      </c>
      <c r="K1776" s="6">
        <f t="shared" si="3"/>
        <v>0</v>
      </c>
      <c r="L1776" s="6">
        <f t="array" ref="L1776">XLOOKUP(E1776,INV!A:A,INV!K:K)</f>
        <v>440</v>
      </c>
      <c r="M1776" s="127">
        <f t="shared" si="4"/>
        <v>1</v>
      </c>
    </row>
    <row r="1777">
      <c r="A1777" s="195">
        <v>1778.0</v>
      </c>
      <c r="B1777" s="196" t="s">
        <v>6789</v>
      </c>
      <c r="C1777" s="196" t="s">
        <v>7259</v>
      </c>
      <c r="D1777" s="198" t="s">
        <v>7260</v>
      </c>
      <c r="E1777" s="196" t="s">
        <v>7259</v>
      </c>
      <c r="F1777" s="110"/>
      <c r="G1777" s="199">
        <v>48000.0</v>
      </c>
      <c r="H1777" s="200"/>
      <c r="I1777" s="200"/>
      <c r="J1777" s="6">
        <f t="shared" si="2"/>
        <v>0</v>
      </c>
      <c r="K1777" s="6">
        <f t="shared" si="3"/>
        <v>0</v>
      </c>
      <c r="L1777" s="6">
        <f t="array" ref="L1777">XLOOKUP(E1777,INV!A:A,INV!K:K)</f>
        <v>220</v>
      </c>
      <c r="M1777" s="127">
        <f t="shared" si="4"/>
        <v>1</v>
      </c>
    </row>
    <row r="1778">
      <c r="A1778" s="195">
        <v>1779.0</v>
      </c>
      <c r="B1778" s="196" t="s">
        <v>6789</v>
      </c>
      <c r="C1778" s="196" t="s">
        <v>7261</v>
      </c>
      <c r="D1778" s="198" t="s">
        <v>7262</v>
      </c>
      <c r="E1778" s="196" t="s">
        <v>7261</v>
      </c>
      <c r="F1778" s="110"/>
      <c r="G1778" s="199">
        <v>113333.0</v>
      </c>
      <c r="H1778" s="200"/>
      <c r="I1778" s="200"/>
      <c r="J1778" s="6">
        <f t="shared" si="2"/>
        <v>0</v>
      </c>
      <c r="K1778" s="6">
        <f t="shared" si="3"/>
        <v>0</v>
      </c>
      <c r="L1778" s="6">
        <f t="array" ref="L1778">XLOOKUP(E1778,INV!A:A,INV!K:K)</f>
        <v>440</v>
      </c>
      <c r="M1778" s="127">
        <f t="shared" si="4"/>
        <v>1</v>
      </c>
    </row>
    <row r="1779">
      <c r="A1779" s="195">
        <v>1780.0</v>
      </c>
      <c r="B1779" s="196" t="s">
        <v>3928</v>
      </c>
      <c r="C1779" s="196" t="s">
        <v>7263</v>
      </c>
      <c r="D1779" s="198" t="s">
        <v>7264</v>
      </c>
      <c r="E1779" s="196" t="s">
        <v>7263</v>
      </c>
      <c r="F1779" s="110"/>
      <c r="G1779" s="199">
        <v>7065.0</v>
      </c>
      <c r="H1779" s="200"/>
      <c r="I1779" s="200"/>
      <c r="J1779" s="6">
        <f t="shared" si="2"/>
        <v>0</v>
      </c>
      <c r="K1779" s="6">
        <f t="shared" si="3"/>
        <v>0</v>
      </c>
      <c r="L1779" s="6" t="str">
        <f t="array" ref="L1779">XLOOKUP(E1779,INV!A:A,INV!K:K)</f>
        <v>#N/A</v>
      </c>
      <c r="M1779" s="127" t="str">
        <f t="shared" si="4"/>
        <v>#N/A</v>
      </c>
    </row>
    <row r="1780">
      <c r="A1780" s="195">
        <v>1781.0</v>
      </c>
      <c r="B1780" s="196" t="s">
        <v>7265</v>
      </c>
      <c r="C1780" s="196" t="s">
        <v>7266</v>
      </c>
      <c r="D1780" s="198" t="s">
        <v>7267</v>
      </c>
      <c r="E1780" s="196" t="s">
        <v>7266</v>
      </c>
      <c r="F1780" s="110"/>
      <c r="G1780" s="199">
        <v>4270.0</v>
      </c>
      <c r="H1780" s="200"/>
      <c r="I1780" s="200"/>
      <c r="J1780" s="6">
        <f t="shared" si="2"/>
        <v>0</v>
      </c>
      <c r="K1780" s="6">
        <f t="shared" si="3"/>
        <v>0</v>
      </c>
      <c r="L1780" s="6" t="str">
        <f t="array" ref="L1780">XLOOKUP(E1780,INV!A:A,INV!K:K)</f>
        <v>#N/A</v>
      </c>
      <c r="M1780" s="127" t="str">
        <f t="shared" si="4"/>
        <v>#N/A</v>
      </c>
    </row>
    <row r="1781">
      <c r="A1781" s="195">
        <v>1782.0</v>
      </c>
      <c r="B1781" s="196" t="s">
        <v>7268</v>
      </c>
      <c r="C1781" s="196" t="s">
        <v>7269</v>
      </c>
      <c r="D1781" s="198" t="s">
        <v>7270</v>
      </c>
      <c r="E1781" s="196" t="s">
        <v>7269</v>
      </c>
      <c r="F1781" s="110"/>
      <c r="G1781" s="199">
        <v>9770.0</v>
      </c>
      <c r="H1781" s="200"/>
      <c r="I1781" s="200"/>
      <c r="J1781" s="6">
        <f t="shared" si="2"/>
        <v>0</v>
      </c>
      <c r="K1781" s="6">
        <f t="shared" si="3"/>
        <v>0</v>
      </c>
      <c r="L1781" s="6" t="str">
        <f t="array" ref="L1781">XLOOKUP(E1781,INV!A:A,INV!K:K)</f>
        <v>#N/A</v>
      </c>
      <c r="M1781" s="127" t="str">
        <f t="shared" si="4"/>
        <v>#N/A</v>
      </c>
    </row>
    <row r="1782">
      <c r="A1782" s="195">
        <v>1783.0</v>
      </c>
      <c r="B1782" s="196" t="s">
        <v>2470</v>
      </c>
      <c r="C1782" s="196" t="s">
        <v>1658</v>
      </c>
      <c r="D1782" s="198" t="s">
        <v>7271</v>
      </c>
      <c r="E1782" s="196" t="s">
        <v>1658</v>
      </c>
      <c r="F1782" s="110" t="s">
        <v>7272</v>
      </c>
      <c r="G1782" s="199">
        <v>1125.0</v>
      </c>
      <c r="H1782" s="200"/>
      <c r="I1782" s="200"/>
      <c r="J1782" s="6">
        <f t="shared" si="2"/>
        <v>0</v>
      </c>
      <c r="K1782" s="6">
        <f t="shared" si="3"/>
        <v>0</v>
      </c>
      <c r="L1782" s="6">
        <f t="array" ref="L1782">XLOOKUP(E1782,INV!A:A,INV!K:K)</f>
        <v>26</v>
      </c>
      <c r="M1782" s="127">
        <f t="shared" si="4"/>
        <v>1</v>
      </c>
    </row>
    <row r="1783">
      <c r="A1783" s="195">
        <v>1784.0</v>
      </c>
      <c r="B1783" s="196" t="s">
        <v>2470</v>
      </c>
      <c r="C1783" s="196" t="s">
        <v>1662</v>
      </c>
      <c r="D1783" s="198" t="s">
        <v>7273</v>
      </c>
      <c r="E1783" s="196" t="s">
        <v>1662</v>
      </c>
      <c r="F1783" s="110" t="s">
        <v>7274</v>
      </c>
      <c r="G1783" s="199">
        <v>1125.0</v>
      </c>
      <c r="H1783" s="200"/>
      <c r="I1783" s="200"/>
      <c r="J1783" s="6">
        <f t="shared" si="2"/>
        <v>0</v>
      </c>
      <c r="K1783" s="6">
        <f t="shared" si="3"/>
        <v>0</v>
      </c>
      <c r="L1783" s="6">
        <f t="array" ref="L1783">XLOOKUP(E1783,INV!A:A,INV!K:K)</f>
        <v>26</v>
      </c>
      <c r="M1783" s="127">
        <f t="shared" si="4"/>
        <v>1</v>
      </c>
    </row>
    <row r="1784">
      <c r="A1784" s="195">
        <v>1785.0</v>
      </c>
      <c r="B1784" s="196" t="s">
        <v>2470</v>
      </c>
      <c r="C1784" s="196" t="s">
        <v>1665</v>
      </c>
      <c r="D1784" s="198" t="s">
        <v>7275</v>
      </c>
      <c r="E1784" s="196" t="s">
        <v>1665</v>
      </c>
      <c r="F1784" s="110" t="s">
        <v>7276</v>
      </c>
      <c r="G1784" s="199">
        <v>1125.0</v>
      </c>
      <c r="H1784" s="200"/>
      <c r="I1784" s="200"/>
      <c r="J1784" s="6">
        <f t="shared" si="2"/>
        <v>0</v>
      </c>
      <c r="K1784" s="6">
        <f t="shared" si="3"/>
        <v>0</v>
      </c>
      <c r="L1784" s="6">
        <f t="array" ref="L1784">XLOOKUP(E1784,INV!A:A,INV!K:K)</f>
        <v>26</v>
      </c>
      <c r="M1784" s="127">
        <f t="shared" si="4"/>
        <v>1</v>
      </c>
    </row>
    <row r="1785">
      <c r="A1785" s="195">
        <v>1786.0</v>
      </c>
      <c r="B1785" s="196" t="s">
        <v>2470</v>
      </c>
      <c r="C1785" s="196" t="s">
        <v>1668</v>
      </c>
      <c r="D1785" s="198" t="s">
        <v>7277</v>
      </c>
      <c r="E1785" s="196" t="s">
        <v>1668</v>
      </c>
      <c r="F1785" s="110" t="s">
        <v>7278</v>
      </c>
      <c r="G1785" s="199">
        <v>1125.0</v>
      </c>
      <c r="H1785" s="200"/>
      <c r="I1785" s="200"/>
      <c r="J1785" s="6">
        <f t="shared" si="2"/>
        <v>0</v>
      </c>
      <c r="K1785" s="6">
        <f t="shared" si="3"/>
        <v>0</v>
      </c>
      <c r="L1785" s="6">
        <f t="array" ref="L1785">XLOOKUP(E1785,INV!A:A,INV!K:K)</f>
        <v>26</v>
      </c>
      <c r="M1785" s="127">
        <f t="shared" si="4"/>
        <v>1</v>
      </c>
    </row>
    <row r="1786">
      <c r="A1786" s="195">
        <v>1787.0</v>
      </c>
      <c r="B1786" s="196" t="s">
        <v>2470</v>
      </c>
      <c r="C1786" s="196" t="s">
        <v>1671</v>
      </c>
      <c r="D1786" s="198" t="s">
        <v>7279</v>
      </c>
      <c r="E1786" s="196" t="s">
        <v>1671</v>
      </c>
      <c r="F1786" s="110" t="s">
        <v>7280</v>
      </c>
      <c r="G1786" s="199">
        <v>1125.0</v>
      </c>
      <c r="H1786" s="200"/>
      <c r="I1786" s="200"/>
      <c r="J1786" s="6">
        <f t="shared" si="2"/>
        <v>0</v>
      </c>
      <c r="K1786" s="6">
        <f t="shared" si="3"/>
        <v>0</v>
      </c>
      <c r="L1786" s="6">
        <f t="array" ref="L1786">XLOOKUP(E1786,INV!A:A,INV!K:K)</f>
        <v>26</v>
      </c>
      <c r="M1786" s="127">
        <f t="shared" si="4"/>
        <v>1</v>
      </c>
    </row>
    <row r="1787">
      <c r="A1787" s="195">
        <v>1788.0</v>
      </c>
      <c r="B1787" s="196" t="s">
        <v>2470</v>
      </c>
      <c r="C1787" s="196" t="s">
        <v>7281</v>
      </c>
      <c r="D1787" s="198" t="s">
        <v>7282</v>
      </c>
      <c r="E1787" s="196" t="s">
        <v>7281</v>
      </c>
      <c r="F1787" s="110" t="s">
        <v>7283</v>
      </c>
      <c r="G1787" s="199">
        <v>1265.0</v>
      </c>
      <c r="H1787" s="200"/>
      <c r="I1787" s="200"/>
      <c r="J1787" s="6">
        <f t="shared" si="2"/>
        <v>0</v>
      </c>
      <c r="K1787" s="6">
        <f t="shared" si="3"/>
        <v>0</v>
      </c>
      <c r="L1787" s="6">
        <f t="array" ref="L1787">XLOOKUP(E1787,INV!A:A,INV!K:K)</f>
        <v>26</v>
      </c>
      <c r="M1787" s="127">
        <f t="shared" si="4"/>
        <v>1</v>
      </c>
    </row>
    <row r="1788">
      <c r="A1788" s="195">
        <v>1789.0</v>
      </c>
      <c r="B1788" s="196" t="s">
        <v>2470</v>
      </c>
      <c r="C1788" s="196" t="s">
        <v>7284</v>
      </c>
      <c r="D1788" s="198" t="s">
        <v>7285</v>
      </c>
      <c r="E1788" s="196" t="s">
        <v>7284</v>
      </c>
      <c r="F1788" s="110" t="s">
        <v>7286</v>
      </c>
      <c r="G1788" s="199">
        <v>1265.0</v>
      </c>
      <c r="H1788" s="200"/>
      <c r="I1788" s="200"/>
      <c r="J1788" s="6">
        <f t="shared" si="2"/>
        <v>0</v>
      </c>
      <c r="K1788" s="6">
        <f t="shared" si="3"/>
        <v>0</v>
      </c>
      <c r="L1788" s="6">
        <f t="array" ref="L1788">XLOOKUP(E1788,INV!A:A,INV!K:K)</f>
        <v>26</v>
      </c>
      <c r="M1788" s="127">
        <f t="shared" si="4"/>
        <v>1</v>
      </c>
    </row>
    <row r="1789">
      <c r="A1789" s="195">
        <v>1790.0</v>
      </c>
      <c r="B1789" s="196" t="s">
        <v>2470</v>
      </c>
      <c r="C1789" s="196" t="s">
        <v>7287</v>
      </c>
      <c r="D1789" s="198" t="s">
        <v>7288</v>
      </c>
      <c r="E1789" s="196" t="s">
        <v>7287</v>
      </c>
      <c r="F1789" s="110" t="s">
        <v>7289</v>
      </c>
      <c r="G1789" s="199">
        <v>1265.0</v>
      </c>
      <c r="H1789" s="200"/>
      <c r="I1789" s="200"/>
      <c r="J1789" s="6">
        <f t="shared" si="2"/>
        <v>0</v>
      </c>
      <c r="K1789" s="6">
        <f t="shared" si="3"/>
        <v>0</v>
      </c>
      <c r="L1789" s="6">
        <f t="array" ref="L1789">XLOOKUP(E1789,INV!A:A,INV!K:K)</f>
        <v>26</v>
      </c>
      <c r="M1789" s="127">
        <f t="shared" si="4"/>
        <v>1</v>
      </c>
    </row>
    <row r="1790">
      <c r="A1790" s="195">
        <v>1791.0</v>
      </c>
      <c r="B1790" s="196" t="s">
        <v>2470</v>
      </c>
      <c r="C1790" s="196" t="s">
        <v>7290</v>
      </c>
      <c r="D1790" s="198" t="s">
        <v>7291</v>
      </c>
      <c r="E1790" s="196" t="s">
        <v>7290</v>
      </c>
      <c r="F1790" s="110" t="s">
        <v>7292</v>
      </c>
      <c r="G1790" s="199">
        <v>1265.0</v>
      </c>
      <c r="H1790" s="200"/>
      <c r="I1790" s="200"/>
      <c r="J1790" s="6">
        <f t="shared" si="2"/>
        <v>0</v>
      </c>
      <c r="K1790" s="6">
        <f t="shared" si="3"/>
        <v>0</v>
      </c>
      <c r="L1790" s="6">
        <f t="array" ref="L1790">XLOOKUP(E1790,INV!A:A,INV!K:K)</f>
        <v>26</v>
      </c>
      <c r="M1790" s="127">
        <f t="shared" si="4"/>
        <v>1</v>
      </c>
    </row>
    <row r="1791">
      <c r="A1791" s="195">
        <v>1792.0</v>
      </c>
      <c r="B1791" s="196" t="s">
        <v>2470</v>
      </c>
      <c r="C1791" s="196" t="s">
        <v>7293</v>
      </c>
      <c r="D1791" s="198" t="s">
        <v>7294</v>
      </c>
      <c r="E1791" s="196" t="s">
        <v>7293</v>
      </c>
      <c r="F1791" s="110" t="s">
        <v>7295</v>
      </c>
      <c r="G1791" s="199">
        <v>1265.0</v>
      </c>
      <c r="H1791" s="200"/>
      <c r="I1791" s="200"/>
      <c r="J1791" s="6">
        <f t="shared" si="2"/>
        <v>0</v>
      </c>
      <c r="K1791" s="6">
        <f t="shared" si="3"/>
        <v>0</v>
      </c>
      <c r="L1791" s="6">
        <f t="array" ref="L1791">XLOOKUP(E1791,INV!A:A,INV!K:K)</f>
        <v>26</v>
      </c>
      <c r="M1791" s="127">
        <f t="shared" si="4"/>
        <v>1</v>
      </c>
    </row>
    <row r="1792">
      <c r="A1792" s="195">
        <v>1793.0</v>
      </c>
      <c r="B1792" s="196" t="s">
        <v>2470</v>
      </c>
      <c r="C1792" s="196" t="s">
        <v>1686</v>
      </c>
      <c r="D1792" s="198" t="s">
        <v>7296</v>
      </c>
      <c r="E1792" s="196" t="s">
        <v>1686</v>
      </c>
      <c r="F1792" s="110" t="s">
        <v>7297</v>
      </c>
      <c r="G1792" s="199">
        <v>1100.0</v>
      </c>
      <c r="H1792" s="200"/>
      <c r="I1792" s="200"/>
      <c r="J1792" s="6">
        <f t="shared" si="2"/>
        <v>0</v>
      </c>
      <c r="K1792" s="6">
        <f t="shared" si="3"/>
        <v>0</v>
      </c>
      <c r="L1792" s="6">
        <f t="array" ref="L1792">XLOOKUP(E1792,INV!A:A,INV!K:K)</f>
        <v>26</v>
      </c>
      <c r="M1792" s="127">
        <f t="shared" si="4"/>
        <v>1</v>
      </c>
    </row>
    <row r="1793">
      <c r="A1793" s="195">
        <v>1794.0</v>
      </c>
      <c r="B1793" s="196" t="s">
        <v>2470</v>
      </c>
      <c r="C1793" s="196" t="s">
        <v>1689</v>
      </c>
      <c r="D1793" s="198" t="s">
        <v>7298</v>
      </c>
      <c r="E1793" s="196" t="s">
        <v>1689</v>
      </c>
      <c r="F1793" s="110" t="s">
        <v>7299</v>
      </c>
      <c r="G1793" s="199">
        <v>1100.0</v>
      </c>
      <c r="H1793" s="200"/>
      <c r="I1793" s="200"/>
      <c r="J1793" s="6">
        <f t="shared" si="2"/>
        <v>0</v>
      </c>
      <c r="K1793" s="6">
        <f t="shared" si="3"/>
        <v>0</v>
      </c>
      <c r="L1793" s="6">
        <f t="array" ref="L1793">XLOOKUP(E1793,INV!A:A,INV!K:K)</f>
        <v>26</v>
      </c>
      <c r="M1793" s="127">
        <f t="shared" si="4"/>
        <v>1</v>
      </c>
    </row>
    <row r="1794">
      <c r="A1794" s="195">
        <v>1795.0</v>
      </c>
      <c r="B1794" s="196" t="s">
        <v>2470</v>
      </c>
      <c r="C1794" s="196" t="s">
        <v>1692</v>
      </c>
      <c r="D1794" s="198" t="s">
        <v>7300</v>
      </c>
      <c r="E1794" s="196" t="s">
        <v>1692</v>
      </c>
      <c r="F1794" s="110" t="s">
        <v>7301</v>
      </c>
      <c r="G1794" s="199">
        <v>1100.0</v>
      </c>
      <c r="H1794" s="200"/>
      <c r="I1794" s="200"/>
      <c r="J1794" s="6">
        <f t="shared" si="2"/>
        <v>0</v>
      </c>
      <c r="K1794" s="6">
        <f t="shared" si="3"/>
        <v>0</v>
      </c>
      <c r="L1794" s="6">
        <f t="array" ref="L1794">XLOOKUP(E1794,INV!A:A,INV!K:K)</f>
        <v>26</v>
      </c>
      <c r="M1794" s="127">
        <f t="shared" si="4"/>
        <v>1</v>
      </c>
    </row>
    <row r="1795">
      <c r="A1795" s="195">
        <v>1796.0</v>
      </c>
      <c r="B1795" s="196" t="s">
        <v>2470</v>
      </c>
      <c r="C1795" s="196" t="s">
        <v>1695</v>
      </c>
      <c r="D1795" s="198" t="s">
        <v>7302</v>
      </c>
      <c r="E1795" s="196" t="s">
        <v>1695</v>
      </c>
      <c r="F1795" s="110" t="s">
        <v>7303</v>
      </c>
      <c r="G1795" s="199">
        <v>1100.0</v>
      </c>
      <c r="H1795" s="200"/>
      <c r="I1795" s="200"/>
      <c r="J1795" s="6">
        <f t="shared" si="2"/>
        <v>0</v>
      </c>
      <c r="K1795" s="6">
        <f t="shared" si="3"/>
        <v>0</v>
      </c>
      <c r="L1795" s="6">
        <f t="array" ref="L1795">XLOOKUP(E1795,INV!A:A,INV!K:K)</f>
        <v>26</v>
      </c>
      <c r="M1795" s="127">
        <f t="shared" si="4"/>
        <v>1</v>
      </c>
    </row>
    <row r="1796">
      <c r="A1796" s="195">
        <v>1797.0</v>
      </c>
      <c r="B1796" s="196" t="s">
        <v>2470</v>
      </c>
      <c r="C1796" s="196" t="s">
        <v>1698</v>
      </c>
      <c r="D1796" s="198" t="s">
        <v>7304</v>
      </c>
      <c r="E1796" s="196" t="s">
        <v>1698</v>
      </c>
      <c r="F1796" s="110" t="s">
        <v>7305</v>
      </c>
      <c r="G1796" s="199">
        <v>1100.0</v>
      </c>
      <c r="H1796" s="200"/>
      <c r="I1796" s="200"/>
      <c r="J1796" s="6">
        <f t="shared" si="2"/>
        <v>0</v>
      </c>
      <c r="K1796" s="6">
        <f t="shared" si="3"/>
        <v>0</v>
      </c>
      <c r="L1796" s="6">
        <f t="array" ref="L1796">XLOOKUP(E1796,INV!A:A,INV!K:K)</f>
        <v>26</v>
      </c>
      <c r="M1796" s="127">
        <f t="shared" si="4"/>
        <v>1</v>
      </c>
    </row>
    <row r="1797">
      <c r="A1797" s="195">
        <v>1798.0</v>
      </c>
      <c r="B1797" s="196" t="s">
        <v>2470</v>
      </c>
      <c r="C1797" s="196" t="s">
        <v>1702</v>
      </c>
      <c r="D1797" s="198" t="s">
        <v>7306</v>
      </c>
      <c r="E1797" s="196" t="s">
        <v>1702</v>
      </c>
      <c r="F1797" s="110" t="s">
        <v>7307</v>
      </c>
      <c r="G1797" s="199">
        <v>1220.0</v>
      </c>
      <c r="H1797" s="200"/>
      <c r="I1797" s="200"/>
      <c r="J1797" s="6">
        <f t="shared" si="2"/>
        <v>0</v>
      </c>
      <c r="K1797" s="6">
        <f t="shared" si="3"/>
        <v>0</v>
      </c>
      <c r="L1797" s="6">
        <f t="array" ref="L1797">XLOOKUP(E1797,INV!A:A,INV!K:K)</f>
        <v>26</v>
      </c>
      <c r="M1797" s="127">
        <f t="shared" si="4"/>
        <v>1</v>
      </c>
    </row>
    <row r="1798">
      <c r="A1798" s="195">
        <v>1799.0</v>
      </c>
      <c r="B1798" s="196" t="s">
        <v>2470</v>
      </c>
      <c r="C1798" s="196" t="s">
        <v>1705</v>
      </c>
      <c r="D1798" s="198" t="s">
        <v>7308</v>
      </c>
      <c r="E1798" s="196" t="s">
        <v>1705</v>
      </c>
      <c r="F1798" s="110" t="s">
        <v>7309</v>
      </c>
      <c r="G1798" s="199">
        <v>1220.0</v>
      </c>
      <c r="H1798" s="200"/>
      <c r="I1798" s="200"/>
      <c r="J1798" s="6">
        <f t="shared" si="2"/>
        <v>0</v>
      </c>
      <c r="K1798" s="6">
        <f t="shared" si="3"/>
        <v>0</v>
      </c>
      <c r="L1798" s="6">
        <f t="array" ref="L1798">XLOOKUP(E1798,INV!A:A,INV!K:K)</f>
        <v>26</v>
      </c>
      <c r="M1798" s="127">
        <f t="shared" si="4"/>
        <v>1</v>
      </c>
    </row>
    <row r="1799">
      <c r="A1799" s="195">
        <v>1800.0</v>
      </c>
      <c r="B1799" s="196" t="s">
        <v>2470</v>
      </c>
      <c r="C1799" s="196" t="s">
        <v>1708</v>
      </c>
      <c r="D1799" s="198" t="s">
        <v>7310</v>
      </c>
      <c r="E1799" s="196" t="s">
        <v>1708</v>
      </c>
      <c r="F1799" s="110" t="s">
        <v>7311</v>
      </c>
      <c r="G1799" s="199">
        <v>1220.0</v>
      </c>
      <c r="H1799" s="200"/>
      <c r="I1799" s="200"/>
      <c r="J1799" s="6">
        <f t="shared" si="2"/>
        <v>0</v>
      </c>
      <c r="K1799" s="6">
        <f t="shared" si="3"/>
        <v>0</v>
      </c>
      <c r="L1799" s="6">
        <f t="array" ref="L1799">XLOOKUP(E1799,INV!A:A,INV!K:K)</f>
        <v>26</v>
      </c>
      <c r="M1799" s="127">
        <f t="shared" si="4"/>
        <v>1</v>
      </c>
    </row>
    <row r="1800">
      <c r="A1800" s="195">
        <v>1801.0</v>
      </c>
      <c r="B1800" s="196" t="s">
        <v>2470</v>
      </c>
      <c r="C1800" s="196" t="s">
        <v>1711</v>
      </c>
      <c r="D1800" s="198" t="s">
        <v>7312</v>
      </c>
      <c r="E1800" s="196" t="s">
        <v>1711</v>
      </c>
      <c r="F1800" s="110" t="s">
        <v>7313</v>
      </c>
      <c r="G1800" s="199">
        <v>1220.0</v>
      </c>
      <c r="H1800" s="200"/>
      <c r="I1800" s="200"/>
      <c r="J1800" s="6">
        <f t="shared" si="2"/>
        <v>0</v>
      </c>
      <c r="K1800" s="6">
        <f t="shared" si="3"/>
        <v>0</v>
      </c>
      <c r="L1800" s="6">
        <f t="array" ref="L1800">XLOOKUP(E1800,INV!A:A,INV!K:K)</f>
        <v>26</v>
      </c>
      <c r="M1800" s="127">
        <f t="shared" si="4"/>
        <v>1</v>
      </c>
    </row>
    <row r="1801">
      <c r="A1801" s="195">
        <v>1802.0</v>
      </c>
      <c r="B1801" s="196" t="s">
        <v>2470</v>
      </c>
      <c r="C1801" s="196" t="s">
        <v>1714</v>
      </c>
      <c r="D1801" s="198" t="s">
        <v>7314</v>
      </c>
      <c r="E1801" s="196" t="s">
        <v>1714</v>
      </c>
      <c r="F1801" s="110" t="s">
        <v>7315</v>
      </c>
      <c r="G1801" s="199">
        <v>1220.0</v>
      </c>
      <c r="H1801" s="200"/>
      <c r="I1801" s="200"/>
      <c r="J1801" s="6">
        <f t="shared" si="2"/>
        <v>0</v>
      </c>
      <c r="K1801" s="6">
        <f t="shared" si="3"/>
        <v>0</v>
      </c>
      <c r="L1801" s="6">
        <f t="array" ref="L1801">XLOOKUP(E1801,INV!A:A,INV!K:K)</f>
        <v>26</v>
      </c>
      <c r="M1801" s="127">
        <f t="shared" si="4"/>
        <v>1</v>
      </c>
    </row>
    <row r="1802">
      <c r="A1802" s="195">
        <v>1803.0</v>
      </c>
      <c r="B1802" s="196" t="s">
        <v>5482</v>
      </c>
      <c r="C1802" s="196" t="s">
        <v>1788</v>
      </c>
      <c r="D1802" s="198" t="s">
        <v>7316</v>
      </c>
      <c r="E1802" s="196" t="s">
        <v>1788</v>
      </c>
      <c r="F1802" s="110" t="s">
        <v>7317</v>
      </c>
      <c r="G1802" s="199">
        <v>1300.0</v>
      </c>
      <c r="H1802" s="200"/>
      <c r="I1802" s="200"/>
      <c r="J1802" s="6">
        <f t="shared" si="2"/>
        <v>0</v>
      </c>
      <c r="K1802" s="6">
        <f t="shared" si="3"/>
        <v>0</v>
      </c>
      <c r="L1802" s="6">
        <f t="array" ref="L1802">XLOOKUP(E1802,INV!A:A,INV!K:K)</f>
        <v>30</v>
      </c>
      <c r="M1802" s="127">
        <f t="shared" si="4"/>
        <v>1</v>
      </c>
    </row>
    <row r="1803">
      <c r="A1803" s="195">
        <v>1804.0</v>
      </c>
      <c r="B1803" s="196" t="s">
        <v>5482</v>
      </c>
      <c r="C1803" s="196" t="s">
        <v>1791</v>
      </c>
      <c r="D1803" s="198" t="s">
        <v>7318</v>
      </c>
      <c r="E1803" s="196" t="s">
        <v>1791</v>
      </c>
      <c r="F1803" s="110" t="s">
        <v>7319</v>
      </c>
      <c r="G1803" s="199">
        <v>1300.0</v>
      </c>
      <c r="H1803" s="200"/>
      <c r="I1803" s="200"/>
      <c r="J1803" s="6">
        <f t="shared" si="2"/>
        <v>0</v>
      </c>
      <c r="K1803" s="6">
        <f t="shared" si="3"/>
        <v>0</v>
      </c>
      <c r="L1803" s="6">
        <f t="array" ref="L1803">XLOOKUP(E1803,INV!A:A,INV!K:K)</f>
        <v>30</v>
      </c>
      <c r="M1803" s="127">
        <f t="shared" si="4"/>
        <v>1</v>
      </c>
    </row>
    <row r="1804">
      <c r="A1804" s="195">
        <v>1805.0</v>
      </c>
      <c r="B1804" s="196" t="s">
        <v>5482</v>
      </c>
      <c r="C1804" s="196" t="s">
        <v>1794</v>
      </c>
      <c r="D1804" s="198" t="s">
        <v>7320</v>
      </c>
      <c r="E1804" s="196" t="s">
        <v>1794</v>
      </c>
      <c r="F1804" s="110" t="s">
        <v>7321</v>
      </c>
      <c r="G1804" s="199">
        <v>1300.0</v>
      </c>
      <c r="H1804" s="200"/>
      <c r="I1804" s="200"/>
      <c r="J1804" s="6">
        <f t="shared" si="2"/>
        <v>0</v>
      </c>
      <c r="K1804" s="6">
        <f t="shared" si="3"/>
        <v>0</v>
      </c>
      <c r="L1804" s="6">
        <f t="array" ref="L1804">XLOOKUP(E1804,INV!A:A,INV!K:K)</f>
        <v>30</v>
      </c>
      <c r="M1804" s="127">
        <f t="shared" si="4"/>
        <v>1</v>
      </c>
    </row>
    <row r="1805">
      <c r="A1805" s="195">
        <v>1806.0</v>
      </c>
      <c r="B1805" s="196" t="s">
        <v>5482</v>
      </c>
      <c r="C1805" s="196" t="s">
        <v>1797</v>
      </c>
      <c r="D1805" s="198" t="s">
        <v>7322</v>
      </c>
      <c r="E1805" s="196" t="s">
        <v>1797</v>
      </c>
      <c r="F1805" s="110" t="s">
        <v>7323</v>
      </c>
      <c r="G1805" s="199">
        <v>1300.0</v>
      </c>
      <c r="H1805" s="200"/>
      <c r="I1805" s="200"/>
      <c r="J1805" s="6">
        <f t="shared" si="2"/>
        <v>0</v>
      </c>
      <c r="K1805" s="6">
        <f t="shared" si="3"/>
        <v>0</v>
      </c>
      <c r="L1805" s="6">
        <f t="array" ref="L1805">XLOOKUP(E1805,INV!A:A,INV!K:K)</f>
        <v>30</v>
      </c>
      <c r="M1805" s="127">
        <f t="shared" si="4"/>
        <v>1</v>
      </c>
    </row>
    <row r="1806">
      <c r="A1806" s="195">
        <v>1807.0</v>
      </c>
      <c r="B1806" s="196" t="s">
        <v>5482</v>
      </c>
      <c r="C1806" s="196" t="s">
        <v>1800</v>
      </c>
      <c r="D1806" s="198" t="s">
        <v>7324</v>
      </c>
      <c r="E1806" s="196" t="s">
        <v>1800</v>
      </c>
      <c r="F1806" s="110" t="s">
        <v>7325</v>
      </c>
      <c r="G1806" s="199">
        <v>1300.0</v>
      </c>
      <c r="H1806" s="200"/>
      <c r="I1806" s="200"/>
      <c r="J1806" s="6">
        <f t="shared" si="2"/>
        <v>0</v>
      </c>
      <c r="K1806" s="6">
        <f t="shared" si="3"/>
        <v>0</v>
      </c>
      <c r="L1806" s="6">
        <f t="array" ref="L1806">XLOOKUP(E1806,INV!A:A,INV!K:K)</f>
        <v>30</v>
      </c>
      <c r="M1806" s="127">
        <f t="shared" si="4"/>
        <v>1</v>
      </c>
    </row>
    <row r="1807">
      <c r="A1807" s="195">
        <v>1808.0</v>
      </c>
      <c r="B1807" s="196" t="s">
        <v>5482</v>
      </c>
      <c r="C1807" s="196" t="s">
        <v>7326</v>
      </c>
      <c r="D1807" s="198" t="s">
        <v>7327</v>
      </c>
      <c r="E1807" s="196" t="s">
        <v>7326</v>
      </c>
      <c r="F1807" s="110" t="s">
        <v>7328</v>
      </c>
      <c r="G1807" s="199">
        <v>1300.0</v>
      </c>
      <c r="H1807" s="200"/>
      <c r="I1807" s="200"/>
      <c r="J1807" s="6">
        <f t="shared" si="2"/>
        <v>0</v>
      </c>
      <c r="K1807" s="6">
        <f t="shared" si="3"/>
        <v>0</v>
      </c>
      <c r="L1807" s="6">
        <f t="array" ref="L1807">XLOOKUP(E1807,INV!A:A,INV!K:K)</f>
        <v>30</v>
      </c>
      <c r="M1807" s="127">
        <f t="shared" si="4"/>
        <v>1</v>
      </c>
    </row>
    <row r="1808">
      <c r="A1808" s="195">
        <v>1809.0</v>
      </c>
      <c r="B1808" s="196" t="s">
        <v>5482</v>
      </c>
      <c r="C1808" s="196" t="s">
        <v>7329</v>
      </c>
      <c r="D1808" s="198" t="s">
        <v>7330</v>
      </c>
      <c r="E1808" s="196" t="s">
        <v>7329</v>
      </c>
      <c r="F1808" s="110" t="s">
        <v>7331</v>
      </c>
      <c r="G1808" s="199">
        <v>1300.0</v>
      </c>
      <c r="H1808" s="200"/>
      <c r="I1808" s="200"/>
      <c r="J1808" s="6">
        <f t="shared" si="2"/>
        <v>0</v>
      </c>
      <c r="K1808" s="6">
        <f t="shared" si="3"/>
        <v>0</v>
      </c>
      <c r="L1808" s="6">
        <f t="array" ref="L1808">XLOOKUP(E1808,INV!A:A,INV!K:K)</f>
        <v>30</v>
      </c>
      <c r="M1808" s="127">
        <f t="shared" si="4"/>
        <v>1</v>
      </c>
    </row>
    <row r="1809">
      <c r="A1809" s="195">
        <v>1810.0</v>
      </c>
      <c r="B1809" s="196" t="s">
        <v>5482</v>
      </c>
      <c r="C1809" s="196" t="s">
        <v>7332</v>
      </c>
      <c r="D1809" s="198" t="s">
        <v>7333</v>
      </c>
      <c r="E1809" s="196" t="s">
        <v>7332</v>
      </c>
      <c r="F1809" s="110" t="s">
        <v>7334</v>
      </c>
      <c r="G1809" s="199">
        <v>1300.0</v>
      </c>
      <c r="H1809" s="200"/>
      <c r="I1809" s="200"/>
      <c r="J1809" s="6">
        <f t="shared" si="2"/>
        <v>0</v>
      </c>
      <c r="K1809" s="6">
        <f t="shared" si="3"/>
        <v>0</v>
      </c>
      <c r="L1809" s="6">
        <f t="array" ref="L1809">XLOOKUP(E1809,INV!A:A,INV!K:K)</f>
        <v>30</v>
      </c>
      <c r="M1809" s="127">
        <f t="shared" si="4"/>
        <v>1</v>
      </c>
    </row>
    <row r="1810">
      <c r="A1810" s="195">
        <v>1811.0</v>
      </c>
      <c r="B1810" s="196" t="s">
        <v>5482</v>
      </c>
      <c r="C1810" s="196" t="s">
        <v>7335</v>
      </c>
      <c r="D1810" s="198" t="s">
        <v>7336</v>
      </c>
      <c r="E1810" s="196" t="s">
        <v>7335</v>
      </c>
      <c r="F1810" s="110" t="s">
        <v>7337</v>
      </c>
      <c r="G1810" s="199">
        <v>1300.0</v>
      </c>
      <c r="H1810" s="200"/>
      <c r="I1810" s="200"/>
      <c r="J1810" s="6">
        <f t="shared" si="2"/>
        <v>0</v>
      </c>
      <c r="K1810" s="6">
        <f t="shared" si="3"/>
        <v>0</v>
      </c>
      <c r="L1810" s="6">
        <f t="array" ref="L1810">XLOOKUP(E1810,INV!A:A,INV!K:K)</f>
        <v>30</v>
      </c>
      <c r="M1810" s="127">
        <f t="shared" si="4"/>
        <v>1</v>
      </c>
    </row>
    <row r="1811">
      <c r="A1811" s="195">
        <v>1812.0</v>
      </c>
      <c r="B1811" s="196" t="s">
        <v>5482</v>
      </c>
      <c r="C1811" s="196" t="s">
        <v>7338</v>
      </c>
      <c r="D1811" s="198" t="s">
        <v>7339</v>
      </c>
      <c r="E1811" s="196" t="s">
        <v>7338</v>
      </c>
      <c r="F1811" s="110" t="s">
        <v>7340</v>
      </c>
      <c r="G1811" s="199">
        <v>1300.0</v>
      </c>
      <c r="H1811" s="200"/>
      <c r="I1811" s="200"/>
      <c r="J1811" s="6">
        <f t="shared" si="2"/>
        <v>0</v>
      </c>
      <c r="K1811" s="6">
        <f t="shared" si="3"/>
        <v>0</v>
      </c>
      <c r="L1811" s="6">
        <f t="array" ref="L1811">XLOOKUP(E1811,INV!A:A,INV!K:K)</f>
        <v>30</v>
      </c>
      <c r="M1811" s="127">
        <f t="shared" si="4"/>
        <v>1</v>
      </c>
    </row>
    <row r="1812">
      <c r="A1812" s="195">
        <v>1813.0</v>
      </c>
      <c r="B1812" s="196" t="s">
        <v>5482</v>
      </c>
      <c r="C1812" s="196" t="s">
        <v>7341</v>
      </c>
      <c r="D1812" s="198" t="s">
        <v>7342</v>
      </c>
      <c r="E1812" s="196" t="s">
        <v>7341</v>
      </c>
      <c r="F1812" s="110" t="s">
        <v>7343</v>
      </c>
      <c r="G1812" s="199">
        <v>1300.0</v>
      </c>
      <c r="H1812" s="200"/>
      <c r="I1812" s="200"/>
      <c r="J1812" s="6">
        <f t="shared" si="2"/>
        <v>0</v>
      </c>
      <c r="K1812" s="6">
        <f t="shared" si="3"/>
        <v>0</v>
      </c>
      <c r="L1812" s="6">
        <f t="array" ref="L1812">XLOOKUP(E1812,INV!A:A,INV!K:K)</f>
        <v>30</v>
      </c>
      <c r="M1812" s="127">
        <f t="shared" si="4"/>
        <v>1</v>
      </c>
    </row>
    <row r="1813">
      <c r="A1813" s="195">
        <v>1814.0</v>
      </c>
      <c r="B1813" s="196" t="s">
        <v>5482</v>
      </c>
      <c r="C1813" s="196" t="s">
        <v>7344</v>
      </c>
      <c r="D1813" s="198" t="s">
        <v>7345</v>
      </c>
      <c r="E1813" s="196" t="s">
        <v>7344</v>
      </c>
      <c r="F1813" s="110" t="s">
        <v>7346</v>
      </c>
      <c r="G1813" s="199">
        <v>1300.0</v>
      </c>
      <c r="H1813" s="200"/>
      <c r="I1813" s="200"/>
      <c r="J1813" s="6">
        <f t="shared" si="2"/>
        <v>0</v>
      </c>
      <c r="K1813" s="6">
        <f t="shared" si="3"/>
        <v>0</v>
      </c>
      <c r="L1813" s="6">
        <f t="array" ref="L1813">XLOOKUP(E1813,INV!A:A,INV!K:K)</f>
        <v>30</v>
      </c>
      <c r="M1813" s="127">
        <f t="shared" si="4"/>
        <v>1</v>
      </c>
    </row>
    <row r="1814">
      <c r="A1814" s="195">
        <v>1815.0</v>
      </c>
      <c r="B1814" s="196" t="s">
        <v>5482</v>
      </c>
      <c r="C1814" s="196" t="s">
        <v>7347</v>
      </c>
      <c r="D1814" s="198" t="s">
        <v>7348</v>
      </c>
      <c r="E1814" s="196" t="s">
        <v>7347</v>
      </c>
      <c r="F1814" s="110" t="s">
        <v>7349</v>
      </c>
      <c r="G1814" s="199">
        <v>1300.0</v>
      </c>
      <c r="H1814" s="200"/>
      <c r="I1814" s="200"/>
      <c r="J1814" s="6">
        <f t="shared" si="2"/>
        <v>0</v>
      </c>
      <c r="K1814" s="6">
        <f t="shared" si="3"/>
        <v>0</v>
      </c>
      <c r="L1814" s="6">
        <f t="array" ref="L1814">XLOOKUP(E1814,INV!A:A,INV!K:K)</f>
        <v>30</v>
      </c>
      <c r="M1814" s="127">
        <f t="shared" si="4"/>
        <v>1</v>
      </c>
    </row>
    <row r="1815">
      <c r="A1815" s="195">
        <v>1816.0</v>
      </c>
      <c r="B1815" s="196" t="s">
        <v>5482</v>
      </c>
      <c r="C1815" s="196" t="s">
        <v>7350</v>
      </c>
      <c r="D1815" s="198" t="s">
        <v>7351</v>
      </c>
      <c r="E1815" s="196" t="s">
        <v>7350</v>
      </c>
      <c r="F1815" s="110" t="s">
        <v>7352</v>
      </c>
      <c r="G1815" s="199">
        <v>1300.0</v>
      </c>
      <c r="H1815" s="200"/>
      <c r="I1815" s="200"/>
      <c r="J1815" s="6">
        <f t="shared" si="2"/>
        <v>0</v>
      </c>
      <c r="K1815" s="6">
        <f t="shared" si="3"/>
        <v>0</v>
      </c>
      <c r="L1815" s="6">
        <f t="array" ref="L1815">XLOOKUP(E1815,INV!A:A,INV!K:K)</f>
        <v>30</v>
      </c>
      <c r="M1815" s="127">
        <f t="shared" si="4"/>
        <v>1</v>
      </c>
    </row>
    <row r="1816">
      <c r="A1816" s="195">
        <v>1817.0</v>
      </c>
      <c r="B1816" s="196" t="s">
        <v>5482</v>
      </c>
      <c r="C1816" s="196" t="s">
        <v>7353</v>
      </c>
      <c r="D1816" s="198" t="s">
        <v>7354</v>
      </c>
      <c r="E1816" s="196" t="s">
        <v>7353</v>
      </c>
      <c r="F1816" s="110" t="s">
        <v>7355</v>
      </c>
      <c r="G1816" s="199">
        <v>1300.0</v>
      </c>
      <c r="H1816" s="200"/>
      <c r="I1816" s="200"/>
      <c r="J1816" s="6">
        <f t="shared" si="2"/>
        <v>0</v>
      </c>
      <c r="K1816" s="6">
        <f t="shared" si="3"/>
        <v>0</v>
      </c>
      <c r="L1816" s="6">
        <f t="array" ref="L1816">XLOOKUP(E1816,INV!A:A,INV!K:K)</f>
        <v>30</v>
      </c>
      <c r="M1816" s="127">
        <f t="shared" si="4"/>
        <v>1</v>
      </c>
    </row>
    <row r="1817">
      <c r="A1817" s="195">
        <v>1818.0</v>
      </c>
      <c r="B1817" s="196" t="s">
        <v>5482</v>
      </c>
      <c r="C1817" s="196" t="s">
        <v>7356</v>
      </c>
      <c r="D1817" s="198" t="s">
        <v>7357</v>
      </c>
      <c r="E1817" s="196" t="s">
        <v>7356</v>
      </c>
      <c r="F1817" s="110" t="s">
        <v>7358</v>
      </c>
      <c r="G1817" s="199">
        <v>1300.0</v>
      </c>
      <c r="H1817" s="200"/>
      <c r="I1817" s="200"/>
      <c r="J1817" s="6">
        <f t="shared" si="2"/>
        <v>0</v>
      </c>
      <c r="K1817" s="6">
        <f t="shared" si="3"/>
        <v>0</v>
      </c>
      <c r="L1817" s="6">
        <f t="array" ref="L1817">XLOOKUP(E1817,INV!A:A,INV!K:K)</f>
        <v>30</v>
      </c>
      <c r="M1817" s="127">
        <f t="shared" si="4"/>
        <v>1</v>
      </c>
    </row>
    <row r="1818">
      <c r="A1818" s="195">
        <v>1819.0</v>
      </c>
      <c r="B1818" s="196" t="s">
        <v>5482</v>
      </c>
      <c r="C1818" s="196" t="s">
        <v>7359</v>
      </c>
      <c r="D1818" s="198" t="s">
        <v>7360</v>
      </c>
      <c r="E1818" s="196" t="s">
        <v>7359</v>
      </c>
      <c r="F1818" s="110" t="s">
        <v>7361</v>
      </c>
      <c r="G1818" s="199">
        <v>1300.0</v>
      </c>
      <c r="H1818" s="200"/>
      <c r="I1818" s="200"/>
      <c r="J1818" s="6">
        <f t="shared" si="2"/>
        <v>0</v>
      </c>
      <c r="K1818" s="6">
        <f t="shared" si="3"/>
        <v>0</v>
      </c>
      <c r="L1818" s="6">
        <f t="array" ref="L1818">XLOOKUP(E1818,INV!A:A,INV!K:K)</f>
        <v>30</v>
      </c>
      <c r="M1818" s="127">
        <f t="shared" si="4"/>
        <v>1</v>
      </c>
    </row>
    <row r="1819">
      <c r="A1819" s="195">
        <v>1820.0</v>
      </c>
      <c r="B1819" s="196" t="s">
        <v>5482</v>
      </c>
      <c r="C1819" s="196" t="s">
        <v>7362</v>
      </c>
      <c r="D1819" s="198" t="s">
        <v>7363</v>
      </c>
      <c r="E1819" s="196" t="s">
        <v>7362</v>
      </c>
      <c r="F1819" s="110" t="s">
        <v>7364</v>
      </c>
      <c r="G1819" s="199">
        <v>1300.0</v>
      </c>
      <c r="H1819" s="200"/>
      <c r="I1819" s="200"/>
      <c r="J1819" s="6">
        <f t="shared" si="2"/>
        <v>0</v>
      </c>
      <c r="K1819" s="6">
        <f t="shared" si="3"/>
        <v>0</v>
      </c>
      <c r="L1819" s="6">
        <f t="array" ref="L1819">XLOOKUP(E1819,INV!A:A,INV!K:K)</f>
        <v>30</v>
      </c>
      <c r="M1819" s="127">
        <f t="shared" si="4"/>
        <v>1</v>
      </c>
    </row>
    <row r="1820">
      <c r="A1820" s="195">
        <v>1821.0</v>
      </c>
      <c r="B1820" s="196" t="s">
        <v>5482</v>
      </c>
      <c r="C1820" s="196" t="s">
        <v>7365</v>
      </c>
      <c r="D1820" s="198" t="s">
        <v>7366</v>
      </c>
      <c r="E1820" s="196" t="s">
        <v>7365</v>
      </c>
      <c r="F1820" s="110" t="s">
        <v>7367</v>
      </c>
      <c r="G1820" s="199">
        <v>1300.0</v>
      </c>
      <c r="H1820" s="200"/>
      <c r="I1820" s="200"/>
      <c r="J1820" s="6">
        <f t="shared" si="2"/>
        <v>0</v>
      </c>
      <c r="K1820" s="6">
        <f t="shared" si="3"/>
        <v>0</v>
      </c>
      <c r="L1820" s="6">
        <f t="array" ref="L1820">XLOOKUP(E1820,INV!A:A,INV!K:K)</f>
        <v>30</v>
      </c>
      <c r="M1820" s="127">
        <f t="shared" si="4"/>
        <v>1</v>
      </c>
    </row>
    <row r="1821">
      <c r="A1821" s="195">
        <v>1822.0</v>
      </c>
      <c r="B1821" s="196" t="s">
        <v>5482</v>
      </c>
      <c r="C1821" s="196" t="s">
        <v>7368</v>
      </c>
      <c r="D1821" s="198" t="s">
        <v>7369</v>
      </c>
      <c r="E1821" s="196" t="s">
        <v>7368</v>
      </c>
      <c r="F1821" s="110" t="s">
        <v>7370</v>
      </c>
      <c r="G1821" s="199">
        <v>1300.0</v>
      </c>
      <c r="H1821" s="200"/>
      <c r="I1821" s="200"/>
      <c r="J1821" s="6">
        <f t="shared" si="2"/>
        <v>0</v>
      </c>
      <c r="K1821" s="6">
        <f t="shared" si="3"/>
        <v>0</v>
      </c>
      <c r="L1821" s="6">
        <f t="array" ref="L1821">XLOOKUP(E1821,INV!A:A,INV!K:K)</f>
        <v>30</v>
      </c>
      <c r="M1821" s="127">
        <f t="shared" si="4"/>
        <v>1</v>
      </c>
    </row>
    <row r="1822">
      <c r="A1822" s="195">
        <v>1823.0</v>
      </c>
      <c r="B1822" s="196" t="s">
        <v>7371</v>
      </c>
      <c r="C1822" s="196" t="s">
        <v>7372</v>
      </c>
      <c r="D1822" s="198" t="s">
        <v>7373</v>
      </c>
      <c r="E1822" s="196" t="s">
        <v>7372</v>
      </c>
      <c r="F1822" s="110" t="s">
        <v>7374</v>
      </c>
      <c r="G1822" s="199">
        <v>1595.0</v>
      </c>
      <c r="H1822" s="200"/>
      <c r="I1822" s="200"/>
      <c r="J1822" s="6">
        <f t="shared" si="2"/>
        <v>0</v>
      </c>
      <c r="K1822" s="6">
        <f t="shared" si="3"/>
        <v>0</v>
      </c>
      <c r="L1822" s="6">
        <f t="array" ref="L1822">XLOOKUP(E1822,INV!A:A,INV!K:K)</f>
        <v>34</v>
      </c>
      <c r="M1822" s="127">
        <f t="shared" si="4"/>
        <v>1</v>
      </c>
    </row>
    <row r="1823">
      <c r="A1823" s="195">
        <v>1824.0</v>
      </c>
      <c r="B1823" s="196" t="s">
        <v>7371</v>
      </c>
      <c r="C1823" s="196" t="s">
        <v>7375</v>
      </c>
      <c r="D1823" s="198" t="s">
        <v>7376</v>
      </c>
      <c r="E1823" s="196" t="s">
        <v>7375</v>
      </c>
      <c r="F1823" s="110" t="s">
        <v>7377</v>
      </c>
      <c r="G1823" s="199">
        <v>1595.0</v>
      </c>
      <c r="H1823" s="200"/>
      <c r="I1823" s="200"/>
      <c r="J1823" s="6">
        <f t="shared" si="2"/>
        <v>0</v>
      </c>
      <c r="K1823" s="6">
        <f t="shared" si="3"/>
        <v>0</v>
      </c>
      <c r="L1823" s="6">
        <f t="array" ref="L1823">XLOOKUP(E1823,INV!A:A,INV!K:K)</f>
        <v>34</v>
      </c>
      <c r="M1823" s="127">
        <f t="shared" si="4"/>
        <v>1</v>
      </c>
    </row>
    <row r="1824">
      <c r="A1824" s="195">
        <v>1825.0</v>
      </c>
      <c r="B1824" s="196" t="s">
        <v>7371</v>
      </c>
      <c r="C1824" s="196" t="s">
        <v>7378</v>
      </c>
      <c r="D1824" s="198" t="s">
        <v>7379</v>
      </c>
      <c r="E1824" s="196" t="s">
        <v>7378</v>
      </c>
      <c r="F1824" s="110" t="s">
        <v>7380</v>
      </c>
      <c r="G1824" s="199">
        <v>1595.0</v>
      </c>
      <c r="H1824" s="200"/>
      <c r="I1824" s="200"/>
      <c r="J1824" s="6">
        <f t="shared" si="2"/>
        <v>0</v>
      </c>
      <c r="K1824" s="6">
        <f t="shared" si="3"/>
        <v>0</v>
      </c>
      <c r="L1824" s="6">
        <f t="array" ref="L1824">XLOOKUP(E1824,INV!A:A,INV!K:K)</f>
        <v>34</v>
      </c>
      <c r="M1824" s="127">
        <f t="shared" si="4"/>
        <v>1</v>
      </c>
    </row>
    <row r="1825">
      <c r="A1825" s="195">
        <v>1826.0</v>
      </c>
      <c r="B1825" s="196" t="s">
        <v>7371</v>
      </c>
      <c r="C1825" s="196" t="s">
        <v>7381</v>
      </c>
      <c r="D1825" s="198" t="s">
        <v>7382</v>
      </c>
      <c r="E1825" s="196" t="s">
        <v>7381</v>
      </c>
      <c r="F1825" s="110" t="s">
        <v>7383</v>
      </c>
      <c r="G1825" s="199">
        <v>1595.0</v>
      </c>
      <c r="H1825" s="200"/>
      <c r="I1825" s="200"/>
      <c r="J1825" s="6">
        <f t="shared" si="2"/>
        <v>0</v>
      </c>
      <c r="K1825" s="6">
        <f t="shared" si="3"/>
        <v>0</v>
      </c>
      <c r="L1825" s="6">
        <f t="array" ref="L1825">XLOOKUP(E1825,INV!A:A,INV!K:K)</f>
        <v>34</v>
      </c>
      <c r="M1825" s="127">
        <f t="shared" si="4"/>
        <v>1</v>
      </c>
    </row>
    <row r="1826">
      <c r="A1826" s="195">
        <v>1827.0</v>
      </c>
      <c r="B1826" s="196" t="s">
        <v>7371</v>
      </c>
      <c r="C1826" s="196" t="s">
        <v>7384</v>
      </c>
      <c r="D1826" s="198" t="s">
        <v>7385</v>
      </c>
      <c r="E1826" s="196" t="s">
        <v>7384</v>
      </c>
      <c r="F1826" s="110" t="s">
        <v>7386</v>
      </c>
      <c r="G1826" s="199">
        <v>1595.0</v>
      </c>
      <c r="H1826" s="200"/>
      <c r="I1826" s="200"/>
      <c r="J1826" s="6">
        <f t="shared" si="2"/>
        <v>0</v>
      </c>
      <c r="K1826" s="6">
        <f t="shared" si="3"/>
        <v>0</v>
      </c>
      <c r="L1826" s="6">
        <f t="array" ref="L1826">XLOOKUP(E1826,INV!A:A,INV!K:K)</f>
        <v>34</v>
      </c>
      <c r="M1826" s="127">
        <f t="shared" si="4"/>
        <v>1</v>
      </c>
    </row>
    <row r="1827">
      <c r="A1827" s="195">
        <v>1828.0</v>
      </c>
      <c r="B1827" s="196" t="s">
        <v>7371</v>
      </c>
      <c r="C1827" s="196" t="s">
        <v>1014</v>
      </c>
      <c r="D1827" s="198" t="s">
        <v>7387</v>
      </c>
      <c r="E1827" s="196" t="s">
        <v>1014</v>
      </c>
      <c r="F1827" s="110" t="s">
        <v>7388</v>
      </c>
      <c r="G1827" s="199">
        <v>1595.0</v>
      </c>
      <c r="H1827" s="200"/>
      <c r="I1827" s="200"/>
      <c r="J1827" s="6">
        <f t="shared" si="2"/>
        <v>0</v>
      </c>
      <c r="K1827" s="6">
        <f t="shared" si="3"/>
        <v>0</v>
      </c>
      <c r="L1827" s="6">
        <f t="array" ref="L1827">XLOOKUP(E1827,INV!A:A,INV!K:K)</f>
        <v>34</v>
      </c>
      <c r="M1827" s="127">
        <f t="shared" si="4"/>
        <v>1</v>
      </c>
    </row>
    <row r="1828">
      <c r="A1828" s="195">
        <v>1829.0</v>
      </c>
      <c r="B1828" s="196" t="s">
        <v>7371</v>
      </c>
      <c r="C1828" s="196" t="s">
        <v>1012</v>
      </c>
      <c r="D1828" s="198" t="s">
        <v>7389</v>
      </c>
      <c r="E1828" s="196" t="s">
        <v>1012</v>
      </c>
      <c r="F1828" s="110" t="s">
        <v>7390</v>
      </c>
      <c r="G1828" s="199">
        <v>1595.0</v>
      </c>
      <c r="H1828" s="200"/>
      <c r="I1828" s="200"/>
      <c r="J1828" s="6">
        <f t="shared" si="2"/>
        <v>0</v>
      </c>
      <c r="K1828" s="6">
        <f t="shared" si="3"/>
        <v>0</v>
      </c>
      <c r="L1828" s="6">
        <f t="array" ref="L1828">XLOOKUP(E1828,INV!A:A,INV!K:K)</f>
        <v>34</v>
      </c>
      <c r="M1828" s="127">
        <f t="shared" si="4"/>
        <v>1</v>
      </c>
    </row>
    <row r="1829">
      <c r="A1829" s="195">
        <v>1830.0</v>
      </c>
      <c r="B1829" s="196" t="s">
        <v>7371</v>
      </c>
      <c r="C1829" s="196" t="s">
        <v>1010</v>
      </c>
      <c r="D1829" s="198" t="s">
        <v>7391</v>
      </c>
      <c r="E1829" s="196" t="s">
        <v>1010</v>
      </c>
      <c r="F1829" s="110" t="s">
        <v>7392</v>
      </c>
      <c r="G1829" s="199">
        <v>1595.0</v>
      </c>
      <c r="H1829" s="200"/>
      <c r="I1829" s="200"/>
      <c r="J1829" s="6">
        <f t="shared" si="2"/>
        <v>0</v>
      </c>
      <c r="K1829" s="6">
        <f t="shared" si="3"/>
        <v>0</v>
      </c>
      <c r="L1829" s="6">
        <f t="array" ref="L1829">XLOOKUP(E1829,INV!A:A,INV!K:K)</f>
        <v>34</v>
      </c>
      <c r="M1829" s="127">
        <f t="shared" si="4"/>
        <v>1</v>
      </c>
    </row>
    <row r="1830">
      <c r="A1830" s="195">
        <v>1831.0</v>
      </c>
      <c r="B1830" s="196" t="s">
        <v>7371</v>
      </c>
      <c r="C1830" s="196" t="s">
        <v>1008</v>
      </c>
      <c r="D1830" s="198" t="s">
        <v>7393</v>
      </c>
      <c r="E1830" s="196" t="s">
        <v>1008</v>
      </c>
      <c r="F1830" s="110" t="s">
        <v>7394</v>
      </c>
      <c r="G1830" s="199">
        <v>1595.0</v>
      </c>
      <c r="H1830" s="200"/>
      <c r="I1830" s="200"/>
      <c r="J1830" s="6">
        <f t="shared" si="2"/>
        <v>0</v>
      </c>
      <c r="K1830" s="6">
        <f t="shared" si="3"/>
        <v>0</v>
      </c>
      <c r="L1830" s="6">
        <f t="array" ref="L1830">XLOOKUP(E1830,INV!A:A,INV!K:K)</f>
        <v>34</v>
      </c>
      <c r="M1830" s="127">
        <f t="shared" si="4"/>
        <v>1</v>
      </c>
    </row>
    <row r="1831">
      <c r="A1831" s="195">
        <v>1832.0</v>
      </c>
      <c r="B1831" s="196" t="s">
        <v>7371</v>
      </c>
      <c r="C1831" s="196" t="s">
        <v>1006</v>
      </c>
      <c r="D1831" s="198" t="s">
        <v>7395</v>
      </c>
      <c r="E1831" s="196" t="s">
        <v>1006</v>
      </c>
      <c r="F1831" s="110" t="s">
        <v>7396</v>
      </c>
      <c r="G1831" s="199">
        <v>1595.0</v>
      </c>
      <c r="H1831" s="200"/>
      <c r="I1831" s="200"/>
      <c r="J1831" s="6">
        <f t="shared" si="2"/>
        <v>0</v>
      </c>
      <c r="K1831" s="6">
        <f t="shared" si="3"/>
        <v>0</v>
      </c>
      <c r="L1831" s="6">
        <f t="array" ref="L1831">XLOOKUP(E1831,INV!A:A,INV!K:K)</f>
        <v>34</v>
      </c>
      <c r="M1831" s="127">
        <f t="shared" si="4"/>
        <v>1</v>
      </c>
    </row>
    <row r="1832">
      <c r="A1832" s="195">
        <v>1833.0</v>
      </c>
      <c r="B1832" s="196" t="s">
        <v>7371</v>
      </c>
      <c r="C1832" s="196" t="s">
        <v>1004</v>
      </c>
      <c r="D1832" s="198" t="s">
        <v>7397</v>
      </c>
      <c r="E1832" s="196" t="s">
        <v>1004</v>
      </c>
      <c r="F1832" s="110" t="s">
        <v>7398</v>
      </c>
      <c r="G1832" s="199">
        <v>1595.0</v>
      </c>
      <c r="H1832" s="200"/>
      <c r="I1832" s="200"/>
      <c r="J1832" s="6">
        <f t="shared" si="2"/>
        <v>0</v>
      </c>
      <c r="K1832" s="6">
        <f t="shared" si="3"/>
        <v>0</v>
      </c>
      <c r="L1832" s="6">
        <f t="array" ref="L1832">XLOOKUP(E1832,INV!A:A,INV!K:K)</f>
        <v>34</v>
      </c>
      <c r="M1832" s="127">
        <f t="shared" si="4"/>
        <v>1</v>
      </c>
    </row>
    <row r="1833">
      <c r="A1833" s="195">
        <v>1834.0</v>
      </c>
      <c r="B1833" s="196" t="s">
        <v>7371</v>
      </c>
      <c r="C1833" s="196" t="s">
        <v>1002</v>
      </c>
      <c r="D1833" s="198" t="s">
        <v>7399</v>
      </c>
      <c r="E1833" s="196" t="s">
        <v>1002</v>
      </c>
      <c r="F1833" s="110" t="s">
        <v>7400</v>
      </c>
      <c r="G1833" s="199">
        <v>1595.0</v>
      </c>
      <c r="H1833" s="200"/>
      <c r="I1833" s="200"/>
      <c r="J1833" s="6">
        <f t="shared" si="2"/>
        <v>0</v>
      </c>
      <c r="K1833" s="6">
        <f t="shared" si="3"/>
        <v>0</v>
      </c>
      <c r="L1833" s="6">
        <f t="array" ref="L1833">XLOOKUP(E1833,INV!A:A,INV!K:K)</f>
        <v>34</v>
      </c>
      <c r="M1833" s="127">
        <f t="shared" si="4"/>
        <v>1</v>
      </c>
    </row>
    <row r="1834">
      <c r="A1834" s="195">
        <v>1835.0</v>
      </c>
      <c r="B1834" s="196" t="s">
        <v>7371</v>
      </c>
      <c r="C1834" s="196" t="s">
        <v>1000</v>
      </c>
      <c r="D1834" s="198" t="s">
        <v>7401</v>
      </c>
      <c r="E1834" s="196" t="s">
        <v>1000</v>
      </c>
      <c r="F1834" s="110" t="s">
        <v>7402</v>
      </c>
      <c r="G1834" s="199">
        <v>1595.0</v>
      </c>
      <c r="H1834" s="200"/>
      <c r="I1834" s="200"/>
      <c r="J1834" s="6">
        <f t="shared" si="2"/>
        <v>0</v>
      </c>
      <c r="K1834" s="6">
        <f t="shared" si="3"/>
        <v>0</v>
      </c>
      <c r="L1834" s="6">
        <f t="array" ref="L1834">XLOOKUP(E1834,INV!A:A,INV!K:K)</f>
        <v>34</v>
      </c>
      <c r="M1834" s="127">
        <f t="shared" si="4"/>
        <v>1</v>
      </c>
    </row>
    <row r="1835">
      <c r="A1835" s="195">
        <v>1836.0</v>
      </c>
      <c r="B1835" s="196" t="s">
        <v>7371</v>
      </c>
      <c r="C1835" s="196" t="s">
        <v>998</v>
      </c>
      <c r="D1835" s="198" t="s">
        <v>7403</v>
      </c>
      <c r="E1835" s="196" t="s">
        <v>998</v>
      </c>
      <c r="F1835" s="110" t="s">
        <v>7404</v>
      </c>
      <c r="G1835" s="199">
        <v>1595.0</v>
      </c>
      <c r="H1835" s="200"/>
      <c r="I1835" s="200"/>
      <c r="J1835" s="6">
        <f t="shared" si="2"/>
        <v>0</v>
      </c>
      <c r="K1835" s="6">
        <f t="shared" si="3"/>
        <v>0</v>
      </c>
      <c r="L1835" s="6">
        <f t="array" ref="L1835">XLOOKUP(E1835,INV!A:A,INV!K:K)</f>
        <v>34</v>
      </c>
      <c r="M1835" s="127">
        <f t="shared" si="4"/>
        <v>1</v>
      </c>
    </row>
    <row r="1836">
      <c r="A1836" s="195">
        <v>1837.0</v>
      </c>
      <c r="B1836" s="196" t="s">
        <v>7371</v>
      </c>
      <c r="C1836" s="196" t="s">
        <v>996</v>
      </c>
      <c r="D1836" s="198" t="s">
        <v>7405</v>
      </c>
      <c r="E1836" s="196" t="s">
        <v>996</v>
      </c>
      <c r="F1836" s="110" t="s">
        <v>7406</v>
      </c>
      <c r="G1836" s="199">
        <v>1595.0</v>
      </c>
      <c r="H1836" s="200"/>
      <c r="I1836" s="200"/>
      <c r="J1836" s="6">
        <f t="shared" si="2"/>
        <v>0</v>
      </c>
      <c r="K1836" s="6">
        <f t="shared" si="3"/>
        <v>0</v>
      </c>
      <c r="L1836" s="6">
        <f t="array" ref="L1836">XLOOKUP(E1836,INV!A:A,INV!K:K)</f>
        <v>34</v>
      </c>
      <c r="M1836" s="127">
        <f t="shared" si="4"/>
        <v>1</v>
      </c>
    </row>
    <row r="1837">
      <c r="A1837" s="195">
        <v>1838.0</v>
      </c>
      <c r="B1837" s="196" t="s">
        <v>7371</v>
      </c>
      <c r="C1837" s="196" t="s">
        <v>7407</v>
      </c>
      <c r="D1837" s="198" t="s">
        <v>7408</v>
      </c>
      <c r="E1837" s="196" t="s">
        <v>7407</v>
      </c>
      <c r="F1837" s="110" t="s">
        <v>7409</v>
      </c>
      <c r="G1837" s="199">
        <v>1595.0</v>
      </c>
      <c r="H1837" s="200"/>
      <c r="I1837" s="200"/>
      <c r="J1837" s="6">
        <f t="shared" si="2"/>
        <v>0</v>
      </c>
      <c r="K1837" s="6">
        <f t="shared" si="3"/>
        <v>0</v>
      </c>
      <c r="L1837" s="6">
        <f t="array" ref="L1837">XLOOKUP(E1837,INV!A:A,INV!K:K)</f>
        <v>34</v>
      </c>
      <c r="M1837" s="127">
        <f t="shared" si="4"/>
        <v>1</v>
      </c>
    </row>
    <row r="1838">
      <c r="A1838" s="195">
        <v>1839.0</v>
      </c>
      <c r="B1838" s="196" t="s">
        <v>7371</v>
      </c>
      <c r="C1838" s="196" t="s">
        <v>7410</v>
      </c>
      <c r="D1838" s="198" t="s">
        <v>7411</v>
      </c>
      <c r="E1838" s="196" t="s">
        <v>7410</v>
      </c>
      <c r="F1838" s="110" t="s">
        <v>7412</v>
      </c>
      <c r="G1838" s="199">
        <v>1595.0</v>
      </c>
      <c r="H1838" s="200"/>
      <c r="I1838" s="200"/>
      <c r="J1838" s="6">
        <f t="shared" si="2"/>
        <v>0</v>
      </c>
      <c r="K1838" s="6">
        <f t="shared" si="3"/>
        <v>0</v>
      </c>
      <c r="L1838" s="6">
        <f t="array" ref="L1838">XLOOKUP(E1838,INV!A:A,INV!K:K)</f>
        <v>34</v>
      </c>
      <c r="M1838" s="127">
        <f t="shared" si="4"/>
        <v>1</v>
      </c>
    </row>
    <row r="1839">
      <c r="A1839" s="195">
        <v>1840.0</v>
      </c>
      <c r="B1839" s="196" t="s">
        <v>7371</v>
      </c>
      <c r="C1839" s="196" t="s">
        <v>7413</v>
      </c>
      <c r="D1839" s="198" t="s">
        <v>7414</v>
      </c>
      <c r="E1839" s="196" t="s">
        <v>7413</v>
      </c>
      <c r="F1839" s="110" t="s">
        <v>7415</v>
      </c>
      <c r="G1839" s="199">
        <v>1595.0</v>
      </c>
      <c r="H1839" s="200"/>
      <c r="I1839" s="200"/>
      <c r="J1839" s="6">
        <f t="shared" si="2"/>
        <v>0</v>
      </c>
      <c r="K1839" s="6">
        <f t="shared" si="3"/>
        <v>0</v>
      </c>
      <c r="L1839" s="6">
        <f t="array" ref="L1839">XLOOKUP(E1839,INV!A:A,INV!K:K)</f>
        <v>34</v>
      </c>
      <c r="M1839" s="127">
        <f t="shared" si="4"/>
        <v>1</v>
      </c>
    </row>
    <row r="1840">
      <c r="A1840" s="195">
        <v>1841.0</v>
      </c>
      <c r="B1840" s="196" t="s">
        <v>7371</v>
      </c>
      <c r="C1840" s="196" t="s">
        <v>7416</v>
      </c>
      <c r="D1840" s="198" t="s">
        <v>7417</v>
      </c>
      <c r="E1840" s="196" t="s">
        <v>7416</v>
      </c>
      <c r="F1840" s="110" t="s">
        <v>7418</v>
      </c>
      <c r="G1840" s="199">
        <v>1595.0</v>
      </c>
      <c r="H1840" s="200"/>
      <c r="I1840" s="200"/>
      <c r="J1840" s="6">
        <f t="shared" si="2"/>
        <v>0</v>
      </c>
      <c r="K1840" s="6">
        <f t="shared" si="3"/>
        <v>0</v>
      </c>
      <c r="L1840" s="6">
        <f t="array" ref="L1840">XLOOKUP(E1840,INV!A:A,INV!K:K)</f>
        <v>34</v>
      </c>
      <c r="M1840" s="127">
        <f t="shared" si="4"/>
        <v>1</v>
      </c>
    </row>
    <row r="1841">
      <c r="A1841" s="195">
        <v>1842.0</v>
      </c>
      <c r="B1841" s="196" t="s">
        <v>7371</v>
      </c>
      <c r="C1841" s="196" t="s">
        <v>7419</v>
      </c>
      <c r="D1841" s="198" t="s">
        <v>7420</v>
      </c>
      <c r="E1841" s="196" t="s">
        <v>7419</v>
      </c>
      <c r="F1841" s="110" t="s">
        <v>7421</v>
      </c>
      <c r="G1841" s="199">
        <v>1595.0</v>
      </c>
      <c r="H1841" s="200"/>
      <c r="I1841" s="200"/>
      <c r="J1841" s="6">
        <f t="shared" si="2"/>
        <v>0</v>
      </c>
      <c r="K1841" s="6">
        <f t="shared" si="3"/>
        <v>0</v>
      </c>
      <c r="L1841" s="6">
        <f t="array" ref="L1841">XLOOKUP(E1841,INV!A:A,INV!K:K)</f>
        <v>34</v>
      </c>
      <c r="M1841" s="127">
        <f t="shared" si="4"/>
        <v>1</v>
      </c>
    </row>
    <row r="1842">
      <c r="A1842" s="195">
        <v>1843.0</v>
      </c>
      <c r="B1842" s="196" t="s">
        <v>4077</v>
      </c>
      <c r="C1842" s="196" t="s">
        <v>1718</v>
      </c>
      <c r="D1842" s="198" t="s">
        <v>7422</v>
      </c>
      <c r="E1842" s="196" t="s">
        <v>1718</v>
      </c>
      <c r="F1842" s="110" t="s">
        <v>7423</v>
      </c>
      <c r="G1842" s="199">
        <v>985.0</v>
      </c>
      <c r="H1842" s="200"/>
      <c r="I1842" s="200"/>
      <c r="J1842" s="6">
        <f t="shared" si="2"/>
        <v>0</v>
      </c>
      <c r="K1842" s="6">
        <f t="shared" si="3"/>
        <v>0</v>
      </c>
      <c r="L1842" s="6">
        <f t="array" ref="L1842">XLOOKUP(E1842,INV!A:A,INV!K:K)</f>
        <v>26</v>
      </c>
      <c r="M1842" s="127">
        <f t="shared" si="4"/>
        <v>1</v>
      </c>
    </row>
    <row r="1843">
      <c r="A1843" s="195">
        <v>1844.0</v>
      </c>
      <c r="B1843" s="196" t="s">
        <v>4077</v>
      </c>
      <c r="C1843" s="196" t="s">
        <v>1721</v>
      </c>
      <c r="D1843" s="198" t="s">
        <v>7424</v>
      </c>
      <c r="E1843" s="196" t="s">
        <v>1721</v>
      </c>
      <c r="F1843" s="110" t="s">
        <v>7425</v>
      </c>
      <c r="G1843" s="199">
        <v>985.0</v>
      </c>
      <c r="H1843" s="200"/>
      <c r="I1843" s="200"/>
      <c r="J1843" s="6">
        <f t="shared" si="2"/>
        <v>0</v>
      </c>
      <c r="K1843" s="6">
        <f t="shared" si="3"/>
        <v>0</v>
      </c>
      <c r="L1843" s="6">
        <f t="array" ref="L1843">XLOOKUP(E1843,INV!A:A,INV!K:K)</f>
        <v>26</v>
      </c>
      <c r="M1843" s="127">
        <f t="shared" si="4"/>
        <v>1</v>
      </c>
    </row>
    <row r="1844">
      <c r="A1844" s="195">
        <v>1845.0</v>
      </c>
      <c r="B1844" s="196" t="s">
        <v>4077</v>
      </c>
      <c r="C1844" s="196" t="s">
        <v>1724</v>
      </c>
      <c r="D1844" s="198" t="s">
        <v>7426</v>
      </c>
      <c r="E1844" s="196" t="s">
        <v>1724</v>
      </c>
      <c r="F1844" s="110" t="s">
        <v>7427</v>
      </c>
      <c r="G1844" s="199">
        <v>985.0</v>
      </c>
      <c r="H1844" s="200"/>
      <c r="I1844" s="200"/>
      <c r="J1844" s="6">
        <f t="shared" si="2"/>
        <v>0</v>
      </c>
      <c r="K1844" s="6">
        <f t="shared" si="3"/>
        <v>0</v>
      </c>
      <c r="L1844" s="6">
        <f t="array" ref="L1844">XLOOKUP(E1844,INV!A:A,INV!K:K)</f>
        <v>26</v>
      </c>
      <c r="M1844" s="127">
        <f t="shared" si="4"/>
        <v>1</v>
      </c>
    </row>
    <row r="1845">
      <c r="A1845" s="195">
        <v>1846.0</v>
      </c>
      <c r="B1845" s="196" t="s">
        <v>4077</v>
      </c>
      <c r="C1845" s="196" t="s">
        <v>1727</v>
      </c>
      <c r="D1845" s="198" t="s">
        <v>7428</v>
      </c>
      <c r="E1845" s="196" t="s">
        <v>1727</v>
      </c>
      <c r="F1845" s="110" t="s">
        <v>7429</v>
      </c>
      <c r="G1845" s="199">
        <v>985.0</v>
      </c>
      <c r="H1845" s="200"/>
      <c r="I1845" s="200"/>
      <c r="J1845" s="6">
        <f t="shared" si="2"/>
        <v>0</v>
      </c>
      <c r="K1845" s="6">
        <f t="shared" si="3"/>
        <v>0</v>
      </c>
      <c r="L1845" s="6">
        <f t="array" ref="L1845">XLOOKUP(E1845,INV!A:A,INV!K:K)</f>
        <v>26</v>
      </c>
      <c r="M1845" s="127">
        <f t="shared" si="4"/>
        <v>1</v>
      </c>
    </row>
    <row r="1846">
      <c r="A1846" s="195">
        <v>1847.0</v>
      </c>
      <c r="B1846" s="196" t="s">
        <v>4077</v>
      </c>
      <c r="C1846" s="196" t="s">
        <v>1730</v>
      </c>
      <c r="D1846" s="198" t="s">
        <v>7430</v>
      </c>
      <c r="E1846" s="196" t="s">
        <v>1730</v>
      </c>
      <c r="F1846" s="110" t="s">
        <v>7431</v>
      </c>
      <c r="G1846" s="199">
        <v>985.0</v>
      </c>
      <c r="H1846" s="200"/>
      <c r="I1846" s="200"/>
      <c r="J1846" s="6">
        <f t="shared" si="2"/>
        <v>0</v>
      </c>
      <c r="K1846" s="6">
        <f t="shared" si="3"/>
        <v>0</v>
      </c>
      <c r="L1846" s="6">
        <f t="array" ref="L1846">XLOOKUP(E1846,INV!A:A,INV!K:K)</f>
        <v>26</v>
      </c>
      <c r="M1846" s="127">
        <f t="shared" si="4"/>
        <v>1</v>
      </c>
    </row>
    <row r="1847">
      <c r="A1847" s="195">
        <v>1848.0</v>
      </c>
      <c r="B1847" s="196" t="s">
        <v>4077</v>
      </c>
      <c r="C1847" s="196" t="s">
        <v>7432</v>
      </c>
      <c r="D1847" s="198" t="s">
        <v>7433</v>
      </c>
      <c r="E1847" s="196" t="s">
        <v>7432</v>
      </c>
      <c r="F1847" s="110" t="s">
        <v>7434</v>
      </c>
      <c r="G1847" s="199">
        <v>1125.0</v>
      </c>
      <c r="H1847" s="200"/>
      <c r="I1847" s="200"/>
      <c r="J1847" s="6">
        <f t="shared" si="2"/>
        <v>0</v>
      </c>
      <c r="K1847" s="6">
        <f t="shared" si="3"/>
        <v>0</v>
      </c>
      <c r="L1847" s="6">
        <f t="array" ref="L1847">XLOOKUP(E1847,INV!A:A,INV!K:K)</f>
        <v>26</v>
      </c>
      <c r="M1847" s="127">
        <f t="shared" si="4"/>
        <v>1</v>
      </c>
    </row>
    <row r="1848">
      <c r="A1848" s="195">
        <v>1849.0</v>
      </c>
      <c r="B1848" s="196" t="s">
        <v>4077</v>
      </c>
      <c r="C1848" s="196" t="s">
        <v>7435</v>
      </c>
      <c r="D1848" s="198" t="s">
        <v>7436</v>
      </c>
      <c r="E1848" s="196" t="s">
        <v>7435</v>
      </c>
      <c r="F1848" s="110" t="s">
        <v>7437</v>
      </c>
      <c r="G1848" s="199">
        <v>1125.0</v>
      </c>
      <c r="H1848" s="200"/>
      <c r="I1848" s="200"/>
      <c r="J1848" s="6">
        <f t="shared" si="2"/>
        <v>0</v>
      </c>
      <c r="K1848" s="6">
        <f t="shared" si="3"/>
        <v>0</v>
      </c>
      <c r="L1848" s="6">
        <f t="array" ref="L1848">XLOOKUP(E1848,INV!A:A,INV!K:K)</f>
        <v>26</v>
      </c>
      <c r="M1848" s="127">
        <f t="shared" si="4"/>
        <v>1</v>
      </c>
    </row>
    <row r="1849">
      <c r="A1849" s="195">
        <v>1850.0</v>
      </c>
      <c r="B1849" s="196" t="s">
        <v>4077</v>
      </c>
      <c r="C1849" s="196" t="s">
        <v>7438</v>
      </c>
      <c r="D1849" s="198" t="s">
        <v>7439</v>
      </c>
      <c r="E1849" s="196" t="s">
        <v>7438</v>
      </c>
      <c r="F1849" s="110" t="s">
        <v>7440</v>
      </c>
      <c r="G1849" s="199">
        <v>1125.0</v>
      </c>
      <c r="H1849" s="200"/>
      <c r="I1849" s="200"/>
      <c r="J1849" s="6">
        <f t="shared" si="2"/>
        <v>0</v>
      </c>
      <c r="K1849" s="6">
        <f t="shared" si="3"/>
        <v>0</v>
      </c>
      <c r="L1849" s="6">
        <f t="array" ref="L1849">XLOOKUP(E1849,INV!A:A,INV!K:K)</f>
        <v>26</v>
      </c>
      <c r="M1849" s="127">
        <f t="shared" si="4"/>
        <v>1</v>
      </c>
    </row>
    <row r="1850">
      <c r="A1850" s="195">
        <v>1851.0</v>
      </c>
      <c r="B1850" s="196" t="s">
        <v>4077</v>
      </c>
      <c r="C1850" s="196" t="s">
        <v>7441</v>
      </c>
      <c r="D1850" s="198" t="s">
        <v>7442</v>
      </c>
      <c r="E1850" s="196" t="s">
        <v>7441</v>
      </c>
      <c r="F1850" s="110" t="s">
        <v>7443</v>
      </c>
      <c r="G1850" s="199">
        <v>1125.0</v>
      </c>
      <c r="H1850" s="200"/>
      <c r="I1850" s="200"/>
      <c r="J1850" s="6">
        <f t="shared" si="2"/>
        <v>0</v>
      </c>
      <c r="K1850" s="6">
        <f t="shared" si="3"/>
        <v>0</v>
      </c>
      <c r="L1850" s="6">
        <f t="array" ref="L1850">XLOOKUP(E1850,INV!A:A,INV!K:K)</f>
        <v>26</v>
      </c>
      <c r="M1850" s="127">
        <f t="shared" si="4"/>
        <v>1</v>
      </c>
    </row>
    <row r="1851">
      <c r="A1851" s="195">
        <v>1852.0</v>
      </c>
      <c r="B1851" s="196" t="s">
        <v>4077</v>
      </c>
      <c r="C1851" s="196" t="s">
        <v>7444</v>
      </c>
      <c r="D1851" s="198" t="s">
        <v>7445</v>
      </c>
      <c r="E1851" s="196" t="s">
        <v>7444</v>
      </c>
      <c r="F1851" s="110" t="s">
        <v>7446</v>
      </c>
      <c r="G1851" s="199">
        <v>1125.0</v>
      </c>
      <c r="H1851" s="200"/>
      <c r="I1851" s="200"/>
      <c r="J1851" s="6">
        <f t="shared" si="2"/>
        <v>0</v>
      </c>
      <c r="K1851" s="6">
        <f t="shared" si="3"/>
        <v>0</v>
      </c>
      <c r="L1851" s="6">
        <f t="array" ref="L1851">XLOOKUP(E1851,INV!A:A,INV!K:K)</f>
        <v>26</v>
      </c>
      <c r="M1851" s="127">
        <f t="shared" si="4"/>
        <v>1</v>
      </c>
    </row>
    <row r="1852">
      <c r="A1852" s="195">
        <v>1853.0</v>
      </c>
      <c r="B1852" s="196" t="s">
        <v>4077</v>
      </c>
      <c r="C1852" s="196" t="s">
        <v>1734</v>
      </c>
      <c r="D1852" s="198" t="s">
        <v>7447</v>
      </c>
      <c r="E1852" s="196" t="s">
        <v>1734</v>
      </c>
      <c r="F1852" s="110" t="s">
        <v>7448</v>
      </c>
      <c r="G1852" s="199">
        <v>1125.0</v>
      </c>
      <c r="H1852" s="200"/>
      <c r="I1852" s="200"/>
      <c r="J1852" s="6">
        <f t="shared" si="2"/>
        <v>0</v>
      </c>
      <c r="K1852" s="6">
        <f t="shared" si="3"/>
        <v>0</v>
      </c>
      <c r="L1852" s="6">
        <f t="array" ref="L1852">XLOOKUP(E1852,INV!A:A,INV!K:K)</f>
        <v>26</v>
      </c>
      <c r="M1852" s="127">
        <f t="shared" si="4"/>
        <v>1</v>
      </c>
    </row>
    <row r="1853">
      <c r="A1853" s="195">
        <v>1854.0</v>
      </c>
      <c r="B1853" s="196" t="s">
        <v>4077</v>
      </c>
      <c r="C1853" s="196" t="s">
        <v>1737</v>
      </c>
      <c r="D1853" s="198" t="s">
        <v>7449</v>
      </c>
      <c r="E1853" s="196" t="s">
        <v>1737</v>
      </c>
      <c r="F1853" s="110" t="s">
        <v>7450</v>
      </c>
      <c r="G1853" s="199">
        <v>1125.0</v>
      </c>
      <c r="H1853" s="200"/>
      <c r="I1853" s="200"/>
      <c r="J1853" s="6">
        <f t="shared" si="2"/>
        <v>0</v>
      </c>
      <c r="K1853" s="6">
        <f t="shared" si="3"/>
        <v>0</v>
      </c>
      <c r="L1853" s="6">
        <f t="array" ref="L1853">XLOOKUP(E1853,INV!A:A,INV!K:K)</f>
        <v>26</v>
      </c>
      <c r="M1853" s="127">
        <f t="shared" si="4"/>
        <v>1</v>
      </c>
    </row>
    <row r="1854">
      <c r="A1854" s="195">
        <v>1855.0</v>
      </c>
      <c r="B1854" s="196" t="s">
        <v>4077</v>
      </c>
      <c r="C1854" s="196" t="s">
        <v>1740</v>
      </c>
      <c r="D1854" s="198" t="s">
        <v>7451</v>
      </c>
      <c r="E1854" s="196" t="s">
        <v>1740</v>
      </c>
      <c r="F1854" s="110" t="s">
        <v>7452</v>
      </c>
      <c r="G1854" s="199">
        <v>1125.0</v>
      </c>
      <c r="H1854" s="200"/>
      <c r="I1854" s="200"/>
      <c r="J1854" s="6">
        <f t="shared" si="2"/>
        <v>0</v>
      </c>
      <c r="K1854" s="6">
        <f t="shared" si="3"/>
        <v>0</v>
      </c>
      <c r="L1854" s="6">
        <f t="array" ref="L1854">XLOOKUP(E1854,INV!A:A,INV!K:K)</f>
        <v>26</v>
      </c>
      <c r="M1854" s="127">
        <f t="shared" si="4"/>
        <v>1</v>
      </c>
    </row>
    <row r="1855">
      <c r="A1855" s="195">
        <v>1856.0</v>
      </c>
      <c r="B1855" s="196" t="s">
        <v>4077</v>
      </c>
      <c r="C1855" s="196" t="s">
        <v>1743</v>
      </c>
      <c r="D1855" s="198" t="s">
        <v>7453</v>
      </c>
      <c r="E1855" s="196" t="s">
        <v>1743</v>
      </c>
      <c r="F1855" s="110" t="s">
        <v>7454</v>
      </c>
      <c r="G1855" s="199">
        <v>1125.0</v>
      </c>
      <c r="H1855" s="200"/>
      <c r="I1855" s="200"/>
      <c r="J1855" s="6">
        <f t="shared" si="2"/>
        <v>0</v>
      </c>
      <c r="K1855" s="6">
        <f t="shared" si="3"/>
        <v>0</v>
      </c>
      <c r="L1855" s="6">
        <f t="array" ref="L1855">XLOOKUP(E1855,INV!A:A,INV!K:K)</f>
        <v>26</v>
      </c>
      <c r="M1855" s="127">
        <f t="shared" si="4"/>
        <v>1</v>
      </c>
    </row>
    <row r="1856">
      <c r="A1856" s="195">
        <v>1857.0</v>
      </c>
      <c r="B1856" s="196" t="s">
        <v>4077</v>
      </c>
      <c r="C1856" s="196" t="s">
        <v>1746</v>
      </c>
      <c r="D1856" s="198" t="s">
        <v>7455</v>
      </c>
      <c r="E1856" s="196" t="s">
        <v>1746</v>
      </c>
      <c r="F1856" s="110" t="s">
        <v>7456</v>
      </c>
      <c r="G1856" s="199">
        <v>1125.0</v>
      </c>
      <c r="H1856" s="200"/>
      <c r="I1856" s="200"/>
      <c r="J1856" s="6">
        <f t="shared" si="2"/>
        <v>0</v>
      </c>
      <c r="K1856" s="6">
        <f t="shared" si="3"/>
        <v>0</v>
      </c>
      <c r="L1856" s="6">
        <f t="array" ref="L1856">XLOOKUP(E1856,INV!A:A,INV!K:K)</f>
        <v>26</v>
      </c>
      <c r="M1856" s="127">
        <f t="shared" si="4"/>
        <v>1</v>
      </c>
    </row>
    <row r="1857">
      <c r="A1857" s="195">
        <v>1858.0</v>
      </c>
      <c r="B1857" s="196" t="s">
        <v>4077</v>
      </c>
      <c r="C1857" s="196" t="s">
        <v>7457</v>
      </c>
      <c r="D1857" s="198" t="s">
        <v>7458</v>
      </c>
      <c r="E1857" s="196" t="s">
        <v>7457</v>
      </c>
      <c r="F1857" s="110" t="s">
        <v>7459</v>
      </c>
      <c r="G1857" s="199">
        <v>1125.0</v>
      </c>
      <c r="H1857" s="200"/>
      <c r="I1857" s="200"/>
      <c r="J1857" s="6">
        <f t="shared" si="2"/>
        <v>0</v>
      </c>
      <c r="K1857" s="6">
        <f t="shared" si="3"/>
        <v>0</v>
      </c>
      <c r="L1857" s="6">
        <f t="array" ref="L1857">XLOOKUP(E1857,INV!A:A,INV!K:K)</f>
        <v>26</v>
      </c>
      <c r="M1857" s="127">
        <f t="shared" si="4"/>
        <v>1</v>
      </c>
    </row>
    <row r="1858">
      <c r="A1858" s="195">
        <v>1859.0</v>
      </c>
      <c r="B1858" s="196" t="s">
        <v>4077</v>
      </c>
      <c r="C1858" s="196" t="s">
        <v>7460</v>
      </c>
      <c r="D1858" s="198" t="s">
        <v>7461</v>
      </c>
      <c r="E1858" s="196" t="s">
        <v>7460</v>
      </c>
      <c r="F1858" s="110" t="s">
        <v>7462</v>
      </c>
      <c r="G1858" s="199">
        <v>1125.0</v>
      </c>
      <c r="H1858" s="200"/>
      <c r="I1858" s="200"/>
      <c r="J1858" s="6">
        <f t="shared" si="2"/>
        <v>0</v>
      </c>
      <c r="K1858" s="6">
        <f t="shared" si="3"/>
        <v>0</v>
      </c>
      <c r="L1858" s="6">
        <f t="array" ref="L1858">XLOOKUP(E1858,INV!A:A,INV!K:K)</f>
        <v>26</v>
      </c>
      <c r="M1858" s="127">
        <f t="shared" si="4"/>
        <v>1</v>
      </c>
    </row>
    <row r="1859">
      <c r="A1859" s="195">
        <v>1860.0</v>
      </c>
      <c r="B1859" s="196" t="s">
        <v>4077</v>
      </c>
      <c r="C1859" s="196" t="s">
        <v>7463</v>
      </c>
      <c r="D1859" s="198" t="s">
        <v>7464</v>
      </c>
      <c r="E1859" s="196" t="s">
        <v>7463</v>
      </c>
      <c r="F1859" s="110" t="s">
        <v>7465</v>
      </c>
      <c r="G1859" s="199">
        <v>1125.0</v>
      </c>
      <c r="H1859" s="200"/>
      <c r="I1859" s="200"/>
      <c r="J1859" s="6">
        <f t="shared" si="2"/>
        <v>0</v>
      </c>
      <c r="K1859" s="6">
        <f t="shared" si="3"/>
        <v>0</v>
      </c>
      <c r="L1859" s="6">
        <f t="array" ref="L1859">XLOOKUP(E1859,INV!A:A,INV!K:K)</f>
        <v>26</v>
      </c>
      <c r="M1859" s="127">
        <f t="shared" si="4"/>
        <v>1</v>
      </c>
    </row>
    <row r="1860">
      <c r="A1860" s="195">
        <v>1861.0</v>
      </c>
      <c r="B1860" s="196" t="s">
        <v>4077</v>
      </c>
      <c r="C1860" s="196" t="s">
        <v>7466</v>
      </c>
      <c r="D1860" s="198" t="s">
        <v>7467</v>
      </c>
      <c r="E1860" s="196" t="s">
        <v>7466</v>
      </c>
      <c r="F1860" s="110" t="s">
        <v>7468</v>
      </c>
      <c r="G1860" s="199">
        <v>1125.0</v>
      </c>
      <c r="H1860" s="200"/>
      <c r="I1860" s="200"/>
      <c r="J1860" s="6">
        <f t="shared" si="2"/>
        <v>0</v>
      </c>
      <c r="K1860" s="6">
        <f t="shared" si="3"/>
        <v>0</v>
      </c>
      <c r="L1860" s="6">
        <f t="array" ref="L1860">XLOOKUP(E1860,INV!A:A,INV!K:K)</f>
        <v>26</v>
      </c>
      <c r="M1860" s="127">
        <f t="shared" si="4"/>
        <v>1</v>
      </c>
    </row>
    <row r="1861">
      <c r="A1861" s="195">
        <v>1862.0</v>
      </c>
      <c r="B1861" s="196" t="s">
        <v>4077</v>
      </c>
      <c r="C1861" s="196" t="s">
        <v>7469</v>
      </c>
      <c r="D1861" s="198" t="s">
        <v>7470</v>
      </c>
      <c r="E1861" s="196" t="s">
        <v>7469</v>
      </c>
      <c r="F1861" s="110" t="s">
        <v>7471</v>
      </c>
      <c r="G1861" s="199">
        <v>1125.0</v>
      </c>
      <c r="H1861" s="200"/>
      <c r="I1861" s="200"/>
      <c r="J1861" s="6">
        <f t="shared" si="2"/>
        <v>0</v>
      </c>
      <c r="K1861" s="6">
        <f t="shared" si="3"/>
        <v>0</v>
      </c>
      <c r="L1861" s="6">
        <f t="array" ref="L1861">XLOOKUP(E1861,INV!A:A,INV!K:K)</f>
        <v>26</v>
      </c>
      <c r="M1861" s="127">
        <f t="shared" si="4"/>
        <v>1</v>
      </c>
    </row>
    <row r="1862">
      <c r="A1862" s="195">
        <v>1863.0</v>
      </c>
      <c r="B1862" s="196" t="s">
        <v>4077</v>
      </c>
      <c r="C1862" s="196" t="s">
        <v>1750</v>
      </c>
      <c r="D1862" s="198" t="s">
        <v>7472</v>
      </c>
      <c r="E1862" s="196" t="s">
        <v>1750</v>
      </c>
      <c r="F1862" s="110" t="s">
        <v>7473</v>
      </c>
      <c r="G1862" s="199">
        <v>1125.0</v>
      </c>
      <c r="H1862" s="200"/>
      <c r="I1862" s="200"/>
      <c r="J1862" s="6">
        <f t="shared" si="2"/>
        <v>0</v>
      </c>
      <c r="K1862" s="6">
        <f t="shared" si="3"/>
        <v>0</v>
      </c>
      <c r="L1862" s="6">
        <f t="array" ref="L1862">XLOOKUP(E1862,INV!A:A,INV!K:K)</f>
        <v>26</v>
      </c>
      <c r="M1862" s="127">
        <f t="shared" si="4"/>
        <v>1</v>
      </c>
    </row>
    <row r="1863">
      <c r="A1863" s="195">
        <v>1864.0</v>
      </c>
      <c r="B1863" s="196" t="s">
        <v>4077</v>
      </c>
      <c r="C1863" s="196" t="s">
        <v>1753</v>
      </c>
      <c r="D1863" s="198" t="s">
        <v>7474</v>
      </c>
      <c r="E1863" s="196" t="s">
        <v>1753</v>
      </c>
      <c r="F1863" s="110" t="s">
        <v>7475</v>
      </c>
      <c r="G1863" s="199">
        <v>1125.0</v>
      </c>
      <c r="H1863" s="200"/>
      <c r="I1863" s="200"/>
      <c r="J1863" s="6">
        <f t="shared" si="2"/>
        <v>0</v>
      </c>
      <c r="K1863" s="6">
        <f t="shared" si="3"/>
        <v>0</v>
      </c>
      <c r="L1863" s="6">
        <f t="array" ref="L1863">XLOOKUP(E1863,INV!A:A,INV!K:K)</f>
        <v>26</v>
      </c>
      <c r="M1863" s="127">
        <f t="shared" si="4"/>
        <v>1</v>
      </c>
    </row>
    <row r="1864">
      <c r="A1864" s="195">
        <v>1865.0</v>
      </c>
      <c r="B1864" s="196" t="s">
        <v>4077</v>
      </c>
      <c r="C1864" s="196" t="s">
        <v>1756</v>
      </c>
      <c r="D1864" s="198" t="s">
        <v>7476</v>
      </c>
      <c r="E1864" s="196" t="s">
        <v>1756</v>
      </c>
      <c r="F1864" s="110" t="s">
        <v>7477</v>
      </c>
      <c r="G1864" s="199">
        <v>1125.0</v>
      </c>
      <c r="H1864" s="200"/>
      <c r="I1864" s="200"/>
      <c r="J1864" s="6">
        <f t="shared" si="2"/>
        <v>0</v>
      </c>
      <c r="K1864" s="6">
        <f t="shared" si="3"/>
        <v>0</v>
      </c>
      <c r="L1864" s="6">
        <f t="array" ref="L1864">XLOOKUP(E1864,INV!A:A,INV!K:K)</f>
        <v>26</v>
      </c>
      <c r="M1864" s="127">
        <f t="shared" si="4"/>
        <v>1</v>
      </c>
    </row>
    <row r="1865">
      <c r="A1865" s="195">
        <v>1866.0</v>
      </c>
      <c r="B1865" s="196" t="s">
        <v>4077</v>
      </c>
      <c r="C1865" s="196" t="s">
        <v>1759</v>
      </c>
      <c r="D1865" s="198" t="s">
        <v>7478</v>
      </c>
      <c r="E1865" s="196" t="s">
        <v>1759</v>
      </c>
      <c r="F1865" s="110" t="s">
        <v>7479</v>
      </c>
      <c r="G1865" s="199">
        <v>1125.0</v>
      </c>
      <c r="H1865" s="200"/>
      <c r="I1865" s="200"/>
      <c r="J1865" s="6">
        <f t="shared" si="2"/>
        <v>0</v>
      </c>
      <c r="K1865" s="6">
        <f t="shared" si="3"/>
        <v>0</v>
      </c>
      <c r="L1865" s="6">
        <f t="array" ref="L1865">XLOOKUP(E1865,INV!A:A,INV!K:K)</f>
        <v>26</v>
      </c>
      <c r="M1865" s="127">
        <f t="shared" si="4"/>
        <v>1</v>
      </c>
    </row>
    <row r="1866">
      <c r="A1866" s="195">
        <v>1867.0</v>
      </c>
      <c r="B1866" s="196" t="s">
        <v>4077</v>
      </c>
      <c r="C1866" s="196" t="s">
        <v>1762</v>
      </c>
      <c r="D1866" s="198" t="s">
        <v>7480</v>
      </c>
      <c r="E1866" s="196" t="s">
        <v>1762</v>
      </c>
      <c r="F1866" s="110" t="s">
        <v>7481</v>
      </c>
      <c r="G1866" s="199">
        <v>1125.0</v>
      </c>
      <c r="H1866" s="200"/>
      <c r="I1866" s="200"/>
      <c r="J1866" s="6">
        <f t="shared" si="2"/>
        <v>0</v>
      </c>
      <c r="K1866" s="6">
        <f t="shared" si="3"/>
        <v>0</v>
      </c>
      <c r="L1866" s="6">
        <f t="array" ref="L1866">XLOOKUP(E1866,INV!A:A,INV!K:K)</f>
        <v>26</v>
      </c>
      <c r="M1866" s="127">
        <f t="shared" si="4"/>
        <v>1</v>
      </c>
    </row>
    <row r="1867">
      <c r="A1867" s="195">
        <v>1868.0</v>
      </c>
      <c r="B1867" s="196" t="s">
        <v>4077</v>
      </c>
      <c r="C1867" s="196" t="s">
        <v>7482</v>
      </c>
      <c r="D1867" s="198" t="s">
        <v>7483</v>
      </c>
      <c r="E1867" s="196" t="s">
        <v>7482</v>
      </c>
      <c r="F1867" s="110" t="s">
        <v>7484</v>
      </c>
      <c r="G1867" s="199">
        <v>1125.0</v>
      </c>
      <c r="H1867" s="200"/>
      <c r="I1867" s="200"/>
      <c r="J1867" s="6">
        <f t="shared" si="2"/>
        <v>0</v>
      </c>
      <c r="K1867" s="6">
        <f t="shared" si="3"/>
        <v>0</v>
      </c>
      <c r="L1867" s="6">
        <f t="array" ref="L1867">XLOOKUP(E1867,INV!A:A,INV!K:K)</f>
        <v>26</v>
      </c>
      <c r="M1867" s="127">
        <f t="shared" si="4"/>
        <v>1</v>
      </c>
    </row>
    <row r="1868">
      <c r="A1868" s="195">
        <v>1869.0</v>
      </c>
      <c r="B1868" s="196" t="s">
        <v>4077</v>
      </c>
      <c r="C1868" s="196" t="s">
        <v>7485</v>
      </c>
      <c r="D1868" s="198" t="s">
        <v>7486</v>
      </c>
      <c r="E1868" s="196" t="s">
        <v>7485</v>
      </c>
      <c r="F1868" s="110" t="s">
        <v>7487</v>
      </c>
      <c r="G1868" s="199">
        <v>1125.0</v>
      </c>
      <c r="H1868" s="200"/>
      <c r="I1868" s="200"/>
      <c r="J1868" s="6">
        <f t="shared" si="2"/>
        <v>0</v>
      </c>
      <c r="K1868" s="6">
        <f t="shared" si="3"/>
        <v>0</v>
      </c>
      <c r="L1868" s="6">
        <f t="array" ref="L1868">XLOOKUP(E1868,INV!A:A,INV!K:K)</f>
        <v>26</v>
      </c>
      <c r="M1868" s="127">
        <f t="shared" si="4"/>
        <v>1</v>
      </c>
    </row>
    <row r="1869">
      <c r="A1869" s="195">
        <v>1870.0</v>
      </c>
      <c r="B1869" s="196" t="s">
        <v>4077</v>
      </c>
      <c r="C1869" s="196" t="s">
        <v>7488</v>
      </c>
      <c r="D1869" s="198" t="s">
        <v>7489</v>
      </c>
      <c r="E1869" s="196" t="s">
        <v>7488</v>
      </c>
      <c r="F1869" s="110" t="s">
        <v>7490</v>
      </c>
      <c r="G1869" s="199">
        <v>1125.0</v>
      </c>
      <c r="H1869" s="200"/>
      <c r="I1869" s="200"/>
      <c r="J1869" s="6">
        <f t="shared" si="2"/>
        <v>0</v>
      </c>
      <c r="K1869" s="6">
        <f t="shared" si="3"/>
        <v>0</v>
      </c>
      <c r="L1869" s="6">
        <f t="array" ref="L1869">XLOOKUP(E1869,INV!A:A,INV!K:K)</f>
        <v>26</v>
      </c>
      <c r="M1869" s="127">
        <f t="shared" si="4"/>
        <v>1</v>
      </c>
    </row>
    <row r="1870">
      <c r="A1870" s="195">
        <v>1871.0</v>
      </c>
      <c r="B1870" s="196" t="s">
        <v>4077</v>
      </c>
      <c r="C1870" s="196" t="s">
        <v>7491</v>
      </c>
      <c r="D1870" s="198" t="s">
        <v>7492</v>
      </c>
      <c r="E1870" s="196" t="s">
        <v>7491</v>
      </c>
      <c r="F1870" s="110" t="s">
        <v>7493</v>
      </c>
      <c r="G1870" s="199">
        <v>1125.0</v>
      </c>
      <c r="H1870" s="200"/>
      <c r="I1870" s="200"/>
      <c r="J1870" s="6">
        <f t="shared" si="2"/>
        <v>0</v>
      </c>
      <c r="K1870" s="6">
        <f t="shared" si="3"/>
        <v>0</v>
      </c>
      <c r="L1870" s="6">
        <f t="array" ref="L1870">XLOOKUP(E1870,INV!A:A,INV!K:K)</f>
        <v>26</v>
      </c>
      <c r="M1870" s="127">
        <f t="shared" si="4"/>
        <v>1</v>
      </c>
    </row>
    <row r="1871">
      <c r="A1871" s="195">
        <v>1872.0</v>
      </c>
      <c r="B1871" s="196" t="s">
        <v>4077</v>
      </c>
      <c r="C1871" s="196" t="s">
        <v>7494</v>
      </c>
      <c r="D1871" s="198" t="s">
        <v>7495</v>
      </c>
      <c r="E1871" s="196" t="s">
        <v>7494</v>
      </c>
      <c r="F1871" s="110" t="s">
        <v>7496</v>
      </c>
      <c r="G1871" s="199">
        <v>1125.0</v>
      </c>
      <c r="H1871" s="200"/>
      <c r="I1871" s="200"/>
      <c r="J1871" s="6">
        <f t="shared" si="2"/>
        <v>0</v>
      </c>
      <c r="K1871" s="6">
        <f t="shared" si="3"/>
        <v>0</v>
      </c>
      <c r="L1871" s="6">
        <f t="array" ref="L1871">XLOOKUP(E1871,INV!A:A,INV!K:K)</f>
        <v>26</v>
      </c>
      <c r="M1871" s="127">
        <f t="shared" si="4"/>
        <v>1</v>
      </c>
    </row>
    <row r="1872">
      <c r="A1872" s="195">
        <v>1873.0</v>
      </c>
      <c r="B1872" s="196" t="s">
        <v>4077</v>
      </c>
      <c r="C1872" s="196" t="s">
        <v>7497</v>
      </c>
      <c r="D1872" s="198" t="s">
        <v>7498</v>
      </c>
      <c r="E1872" s="196" t="s">
        <v>7497</v>
      </c>
      <c r="F1872" s="110" t="s">
        <v>7499</v>
      </c>
      <c r="G1872" s="199">
        <v>1125.0</v>
      </c>
      <c r="H1872" s="200"/>
      <c r="I1872" s="200"/>
      <c r="J1872" s="6">
        <f t="shared" si="2"/>
        <v>0</v>
      </c>
      <c r="K1872" s="6">
        <f t="shared" si="3"/>
        <v>0</v>
      </c>
      <c r="L1872" s="6">
        <f t="array" ref="L1872">XLOOKUP(E1872,INV!A:A,INV!K:K)</f>
        <v>26</v>
      </c>
      <c r="M1872" s="127">
        <f t="shared" si="4"/>
        <v>1</v>
      </c>
    </row>
    <row r="1873">
      <c r="A1873" s="195">
        <v>1874.0</v>
      </c>
      <c r="B1873" s="196" t="s">
        <v>4077</v>
      </c>
      <c r="C1873" s="196" t="s">
        <v>7500</v>
      </c>
      <c r="D1873" s="198" t="s">
        <v>7501</v>
      </c>
      <c r="E1873" s="196" t="s">
        <v>7500</v>
      </c>
      <c r="F1873" s="110" t="s">
        <v>7502</v>
      </c>
      <c r="G1873" s="199">
        <v>1125.0</v>
      </c>
      <c r="H1873" s="200"/>
      <c r="I1873" s="200"/>
      <c r="J1873" s="6">
        <f t="shared" si="2"/>
        <v>0</v>
      </c>
      <c r="K1873" s="6">
        <f t="shared" si="3"/>
        <v>0</v>
      </c>
      <c r="L1873" s="6">
        <f t="array" ref="L1873">XLOOKUP(E1873,INV!A:A,INV!K:K)</f>
        <v>26</v>
      </c>
      <c r="M1873" s="127">
        <f t="shared" si="4"/>
        <v>1</v>
      </c>
    </row>
    <row r="1874">
      <c r="A1874" s="195">
        <v>1875.0</v>
      </c>
      <c r="B1874" s="196" t="s">
        <v>4077</v>
      </c>
      <c r="C1874" s="196" t="s">
        <v>7503</v>
      </c>
      <c r="D1874" s="198" t="s">
        <v>7504</v>
      </c>
      <c r="E1874" s="196" t="s">
        <v>7503</v>
      </c>
      <c r="F1874" s="110" t="s">
        <v>7505</v>
      </c>
      <c r="G1874" s="199">
        <v>1125.0</v>
      </c>
      <c r="H1874" s="200"/>
      <c r="I1874" s="200"/>
      <c r="J1874" s="6">
        <f t="shared" si="2"/>
        <v>0</v>
      </c>
      <c r="K1874" s="6">
        <f t="shared" si="3"/>
        <v>0</v>
      </c>
      <c r="L1874" s="6">
        <f t="array" ref="L1874">XLOOKUP(E1874,INV!A:A,INV!K:K)</f>
        <v>26</v>
      </c>
      <c r="M1874" s="127">
        <f t="shared" si="4"/>
        <v>1</v>
      </c>
    </row>
    <row r="1875">
      <c r="A1875" s="195">
        <v>1876.0</v>
      </c>
      <c r="B1875" s="196" t="s">
        <v>4077</v>
      </c>
      <c r="C1875" s="196" t="s">
        <v>7506</v>
      </c>
      <c r="D1875" s="198" t="s">
        <v>7507</v>
      </c>
      <c r="E1875" s="196" t="s">
        <v>7506</v>
      </c>
      <c r="F1875" s="110" t="s">
        <v>7508</v>
      </c>
      <c r="G1875" s="199">
        <v>1125.0</v>
      </c>
      <c r="H1875" s="200"/>
      <c r="I1875" s="200"/>
      <c r="J1875" s="6">
        <f t="shared" si="2"/>
        <v>0</v>
      </c>
      <c r="K1875" s="6">
        <f t="shared" si="3"/>
        <v>0</v>
      </c>
      <c r="L1875" s="6">
        <f t="array" ref="L1875">XLOOKUP(E1875,INV!A:A,INV!K:K)</f>
        <v>26</v>
      </c>
      <c r="M1875" s="127">
        <f t="shared" si="4"/>
        <v>1</v>
      </c>
    </row>
    <row r="1876">
      <c r="A1876" s="195">
        <v>1877.0</v>
      </c>
      <c r="B1876" s="196" t="s">
        <v>4077</v>
      </c>
      <c r="C1876" s="196" t="s">
        <v>7509</v>
      </c>
      <c r="D1876" s="198" t="s">
        <v>7510</v>
      </c>
      <c r="E1876" s="196" t="s">
        <v>7509</v>
      </c>
      <c r="F1876" s="110" t="s">
        <v>7511</v>
      </c>
      <c r="G1876" s="199">
        <v>1125.0</v>
      </c>
      <c r="H1876" s="200"/>
      <c r="I1876" s="200"/>
      <c r="J1876" s="6">
        <f t="shared" si="2"/>
        <v>0</v>
      </c>
      <c r="K1876" s="6">
        <f t="shared" si="3"/>
        <v>0</v>
      </c>
      <c r="L1876" s="6">
        <f t="array" ref="L1876">XLOOKUP(E1876,INV!A:A,INV!K:K)</f>
        <v>26</v>
      </c>
      <c r="M1876" s="127">
        <f t="shared" si="4"/>
        <v>1</v>
      </c>
    </row>
    <row r="1877">
      <c r="A1877" s="195">
        <v>1878.0</v>
      </c>
      <c r="B1877" s="196" t="s">
        <v>7512</v>
      </c>
      <c r="C1877" s="196" t="s">
        <v>981</v>
      </c>
      <c r="D1877" s="198" t="s">
        <v>7513</v>
      </c>
      <c r="E1877" s="196" t="s">
        <v>981</v>
      </c>
      <c r="F1877" s="110" t="s">
        <v>7514</v>
      </c>
      <c r="G1877" s="199">
        <v>1740.0</v>
      </c>
      <c r="H1877" s="200"/>
      <c r="I1877" s="200"/>
      <c r="J1877" s="6">
        <f t="shared" si="2"/>
        <v>0</v>
      </c>
      <c r="K1877" s="6">
        <f t="shared" si="3"/>
        <v>0</v>
      </c>
      <c r="L1877" s="6">
        <f t="array" ref="L1877">XLOOKUP(E1877,INV!A:A,INV!K:K)</f>
        <v>34</v>
      </c>
      <c r="M1877" s="127">
        <f t="shared" si="4"/>
        <v>1</v>
      </c>
    </row>
    <row r="1878">
      <c r="A1878" s="195">
        <v>1879.0</v>
      </c>
      <c r="B1878" s="196" t="s">
        <v>7512</v>
      </c>
      <c r="C1878" s="196" t="s">
        <v>979</v>
      </c>
      <c r="D1878" s="198" t="s">
        <v>7515</v>
      </c>
      <c r="E1878" s="196" t="s">
        <v>979</v>
      </c>
      <c r="F1878" s="110" t="s">
        <v>7516</v>
      </c>
      <c r="G1878" s="199">
        <v>1740.0</v>
      </c>
      <c r="H1878" s="200"/>
      <c r="I1878" s="200"/>
      <c r="J1878" s="6">
        <f t="shared" si="2"/>
        <v>0</v>
      </c>
      <c r="K1878" s="6">
        <f t="shared" si="3"/>
        <v>0</v>
      </c>
      <c r="L1878" s="6">
        <f t="array" ref="L1878">XLOOKUP(E1878,INV!A:A,INV!K:K)</f>
        <v>34</v>
      </c>
      <c r="M1878" s="127">
        <f t="shared" si="4"/>
        <v>1</v>
      </c>
    </row>
    <row r="1879">
      <c r="A1879" s="195">
        <v>1880.0</v>
      </c>
      <c r="B1879" s="196" t="s">
        <v>7512</v>
      </c>
      <c r="C1879" s="196" t="s">
        <v>977</v>
      </c>
      <c r="D1879" s="198" t="s">
        <v>7517</v>
      </c>
      <c r="E1879" s="196" t="s">
        <v>977</v>
      </c>
      <c r="F1879" s="110" t="s">
        <v>7518</v>
      </c>
      <c r="G1879" s="199">
        <v>1740.0</v>
      </c>
      <c r="H1879" s="200"/>
      <c r="I1879" s="200"/>
      <c r="J1879" s="6">
        <f t="shared" si="2"/>
        <v>0</v>
      </c>
      <c r="K1879" s="6">
        <f t="shared" si="3"/>
        <v>0</v>
      </c>
      <c r="L1879" s="6">
        <f t="array" ref="L1879">XLOOKUP(E1879,INV!A:A,INV!K:K)</f>
        <v>34</v>
      </c>
      <c r="M1879" s="127">
        <f t="shared" si="4"/>
        <v>1</v>
      </c>
    </row>
    <row r="1880">
      <c r="A1880" s="195">
        <v>1881.0</v>
      </c>
      <c r="B1880" s="196" t="s">
        <v>7512</v>
      </c>
      <c r="C1880" s="196" t="s">
        <v>975</v>
      </c>
      <c r="D1880" s="198" t="s">
        <v>7519</v>
      </c>
      <c r="E1880" s="196" t="s">
        <v>975</v>
      </c>
      <c r="F1880" s="110" t="s">
        <v>7520</v>
      </c>
      <c r="G1880" s="199">
        <v>1740.0</v>
      </c>
      <c r="H1880" s="200"/>
      <c r="I1880" s="200"/>
      <c r="J1880" s="6">
        <f t="shared" si="2"/>
        <v>0</v>
      </c>
      <c r="K1880" s="6">
        <f t="shared" si="3"/>
        <v>0</v>
      </c>
      <c r="L1880" s="6">
        <f t="array" ref="L1880">XLOOKUP(E1880,INV!A:A,INV!K:K)</f>
        <v>34</v>
      </c>
      <c r="M1880" s="127">
        <f t="shared" si="4"/>
        <v>1</v>
      </c>
    </row>
    <row r="1881">
      <c r="A1881" s="195">
        <v>1882.0</v>
      </c>
      <c r="B1881" s="196" t="s">
        <v>7512</v>
      </c>
      <c r="C1881" s="196" t="s">
        <v>7521</v>
      </c>
      <c r="D1881" s="198" t="s">
        <v>7522</v>
      </c>
      <c r="E1881" s="196" t="s">
        <v>7521</v>
      </c>
      <c r="F1881" s="110" t="s">
        <v>7523</v>
      </c>
      <c r="G1881" s="199">
        <v>1740.0</v>
      </c>
      <c r="H1881" s="200"/>
      <c r="I1881" s="200"/>
      <c r="J1881" s="6">
        <f t="shared" si="2"/>
        <v>0</v>
      </c>
      <c r="K1881" s="6">
        <f t="shared" si="3"/>
        <v>0</v>
      </c>
      <c r="L1881" s="6">
        <f t="array" ref="L1881">XLOOKUP(E1881,INV!A:A,INV!K:K)</f>
        <v>34</v>
      </c>
      <c r="M1881" s="127">
        <f t="shared" si="4"/>
        <v>1</v>
      </c>
    </row>
    <row r="1882">
      <c r="A1882" s="195">
        <v>1883.0</v>
      </c>
      <c r="B1882" s="196" t="s">
        <v>7512</v>
      </c>
      <c r="C1882" s="196" t="s">
        <v>1892</v>
      </c>
      <c r="D1882" s="198" t="s">
        <v>7524</v>
      </c>
      <c r="E1882" s="196" t="s">
        <v>1892</v>
      </c>
      <c r="F1882" s="110" t="s">
        <v>7525</v>
      </c>
      <c r="G1882" s="199">
        <v>1740.0</v>
      </c>
      <c r="H1882" s="200"/>
      <c r="I1882" s="200"/>
      <c r="J1882" s="6">
        <f t="shared" si="2"/>
        <v>0</v>
      </c>
      <c r="K1882" s="6">
        <f t="shared" si="3"/>
        <v>0</v>
      </c>
      <c r="L1882" s="6">
        <f t="array" ref="L1882">XLOOKUP(E1882,INV!A:A,INV!K:K)</f>
        <v>34</v>
      </c>
      <c r="M1882" s="127">
        <f t="shared" si="4"/>
        <v>1</v>
      </c>
    </row>
    <row r="1883">
      <c r="A1883" s="195">
        <v>1884.0</v>
      </c>
      <c r="B1883" s="196" t="s">
        <v>7512</v>
      </c>
      <c r="C1883" s="196" t="s">
        <v>1895</v>
      </c>
      <c r="D1883" s="198" t="s">
        <v>7526</v>
      </c>
      <c r="E1883" s="196" t="s">
        <v>1895</v>
      </c>
      <c r="F1883" s="110" t="s">
        <v>7527</v>
      </c>
      <c r="G1883" s="199">
        <v>1740.0</v>
      </c>
      <c r="H1883" s="200"/>
      <c r="I1883" s="200"/>
      <c r="J1883" s="6">
        <f t="shared" si="2"/>
        <v>0</v>
      </c>
      <c r="K1883" s="6">
        <f t="shared" si="3"/>
        <v>0</v>
      </c>
      <c r="L1883" s="6">
        <f t="array" ref="L1883">XLOOKUP(E1883,INV!A:A,INV!K:K)</f>
        <v>34</v>
      </c>
      <c r="M1883" s="127">
        <f t="shared" si="4"/>
        <v>1</v>
      </c>
    </row>
    <row r="1884">
      <c r="A1884" s="195">
        <v>1885.0</v>
      </c>
      <c r="B1884" s="196" t="s">
        <v>7512</v>
      </c>
      <c r="C1884" s="196" t="s">
        <v>1898</v>
      </c>
      <c r="D1884" s="198" t="s">
        <v>7528</v>
      </c>
      <c r="E1884" s="196" t="s">
        <v>1898</v>
      </c>
      <c r="F1884" s="110" t="s">
        <v>7529</v>
      </c>
      <c r="G1884" s="199">
        <v>1740.0</v>
      </c>
      <c r="H1884" s="200"/>
      <c r="I1884" s="200"/>
      <c r="J1884" s="6">
        <f t="shared" si="2"/>
        <v>0</v>
      </c>
      <c r="K1884" s="6">
        <f t="shared" si="3"/>
        <v>0</v>
      </c>
      <c r="L1884" s="6">
        <f t="array" ref="L1884">XLOOKUP(E1884,INV!A:A,INV!K:K)</f>
        <v>34</v>
      </c>
      <c r="M1884" s="127">
        <f t="shared" si="4"/>
        <v>1</v>
      </c>
    </row>
    <row r="1885">
      <c r="A1885" s="195">
        <v>1886.0</v>
      </c>
      <c r="B1885" s="196" t="s">
        <v>7512</v>
      </c>
      <c r="C1885" s="196" t="s">
        <v>1901</v>
      </c>
      <c r="D1885" s="198" t="s">
        <v>7530</v>
      </c>
      <c r="E1885" s="196" t="s">
        <v>1901</v>
      </c>
      <c r="F1885" s="110" t="s">
        <v>7531</v>
      </c>
      <c r="G1885" s="199">
        <v>1740.0</v>
      </c>
      <c r="H1885" s="200"/>
      <c r="I1885" s="200"/>
      <c r="J1885" s="6">
        <f t="shared" si="2"/>
        <v>0</v>
      </c>
      <c r="K1885" s="6">
        <f t="shared" si="3"/>
        <v>0</v>
      </c>
      <c r="L1885" s="6">
        <f t="array" ref="L1885">XLOOKUP(E1885,INV!A:A,INV!K:K)</f>
        <v>34</v>
      </c>
      <c r="M1885" s="127">
        <f t="shared" si="4"/>
        <v>1</v>
      </c>
    </row>
    <row r="1886">
      <c r="A1886" s="195">
        <v>1887.0</v>
      </c>
      <c r="B1886" s="196" t="s">
        <v>7512</v>
      </c>
      <c r="C1886" s="196" t="s">
        <v>1904</v>
      </c>
      <c r="D1886" s="198" t="s">
        <v>7532</v>
      </c>
      <c r="E1886" s="196" t="s">
        <v>1904</v>
      </c>
      <c r="F1886" s="110" t="s">
        <v>7533</v>
      </c>
      <c r="G1886" s="199">
        <v>1740.0</v>
      </c>
      <c r="H1886" s="200"/>
      <c r="I1886" s="200"/>
      <c r="J1886" s="6">
        <f t="shared" si="2"/>
        <v>0</v>
      </c>
      <c r="K1886" s="6">
        <f t="shared" si="3"/>
        <v>0</v>
      </c>
      <c r="L1886" s="6">
        <f t="array" ref="L1886">XLOOKUP(E1886,INV!A:A,INV!K:K)</f>
        <v>34</v>
      </c>
      <c r="M1886" s="127">
        <f t="shared" si="4"/>
        <v>1</v>
      </c>
    </row>
    <row r="1887">
      <c r="A1887" s="195">
        <v>1888.0</v>
      </c>
      <c r="B1887" s="196" t="s">
        <v>7512</v>
      </c>
      <c r="C1887" s="196" t="s">
        <v>7534</v>
      </c>
      <c r="D1887" s="198" t="s">
        <v>7535</v>
      </c>
      <c r="E1887" s="196" t="s">
        <v>7534</v>
      </c>
      <c r="F1887" s="110" t="s">
        <v>7536</v>
      </c>
      <c r="G1887" s="199">
        <v>1740.0</v>
      </c>
      <c r="H1887" s="200"/>
      <c r="I1887" s="200"/>
      <c r="J1887" s="6">
        <f t="shared" si="2"/>
        <v>0</v>
      </c>
      <c r="K1887" s="6">
        <f t="shared" si="3"/>
        <v>0</v>
      </c>
      <c r="L1887" s="6">
        <f t="array" ref="L1887">XLOOKUP(E1887,INV!A:A,INV!K:K)</f>
        <v>34</v>
      </c>
      <c r="M1887" s="127">
        <f t="shared" si="4"/>
        <v>1</v>
      </c>
    </row>
    <row r="1888">
      <c r="A1888" s="195">
        <v>1889.0</v>
      </c>
      <c r="B1888" s="196" t="s">
        <v>7512</v>
      </c>
      <c r="C1888" s="196" t="s">
        <v>7537</v>
      </c>
      <c r="D1888" s="198" t="s">
        <v>7538</v>
      </c>
      <c r="E1888" s="196" t="s">
        <v>7537</v>
      </c>
      <c r="F1888" s="110" t="s">
        <v>7539</v>
      </c>
      <c r="G1888" s="199">
        <v>1740.0</v>
      </c>
      <c r="H1888" s="200"/>
      <c r="I1888" s="200"/>
      <c r="J1888" s="6">
        <f t="shared" si="2"/>
        <v>0</v>
      </c>
      <c r="K1888" s="6">
        <f t="shared" si="3"/>
        <v>0</v>
      </c>
      <c r="L1888" s="6">
        <f t="array" ref="L1888">XLOOKUP(E1888,INV!A:A,INV!K:K)</f>
        <v>34</v>
      </c>
      <c r="M1888" s="127">
        <f t="shared" si="4"/>
        <v>1</v>
      </c>
    </row>
    <row r="1889">
      <c r="A1889" s="195">
        <v>1890.0</v>
      </c>
      <c r="B1889" s="196" t="s">
        <v>7512</v>
      </c>
      <c r="C1889" s="196" t="s">
        <v>7540</v>
      </c>
      <c r="D1889" s="198" t="s">
        <v>7541</v>
      </c>
      <c r="E1889" s="196" t="s">
        <v>7540</v>
      </c>
      <c r="F1889" s="110" t="s">
        <v>7542</v>
      </c>
      <c r="G1889" s="199">
        <v>1740.0</v>
      </c>
      <c r="H1889" s="200"/>
      <c r="I1889" s="200"/>
      <c r="J1889" s="6">
        <f t="shared" si="2"/>
        <v>0</v>
      </c>
      <c r="K1889" s="6">
        <f t="shared" si="3"/>
        <v>0</v>
      </c>
      <c r="L1889" s="6">
        <f t="array" ref="L1889">XLOOKUP(E1889,INV!A:A,INV!K:K)</f>
        <v>34</v>
      </c>
      <c r="M1889" s="127">
        <f t="shared" si="4"/>
        <v>1</v>
      </c>
    </row>
    <row r="1890">
      <c r="A1890" s="195">
        <v>1891.0</v>
      </c>
      <c r="B1890" s="196" t="s">
        <v>7512</v>
      </c>
      <c r="C1890" s="196" t="s">
        <v>7543</v>
      </c>
      <c r="D1890" s="198" t="s">
        <v>7544</v>
      </c>
      <c r="E1890" s="196" t="s">
        <v>7543</v>
      </c>
      <c r="F1890" s="110" t="s">
        <v>7545</v>
      </c>
      <c r="G1890" s="199">
        <v>1740.0</v>
      </c>
      <c r="H1890" s="200"/>
      <c r="I1890" s="200"/>
      <c r="J1890" s="6">
        <f t="shared" si="2"/>
        <v>0</v>
      </c>
      <c r="K1890" s="6">
        <f t="shared" si="3"/>
        <v>0</v>
      </c>
      <c r="L1890" s="6">
        <f t="array" ref="L1890">XLOOKUP(E1890,INV!A:A,INV!K:K)</f>
        <v>34</v>
      </c>
      <c r="M1890" s="127">
        <f t="shared" si="4"/>
        <v>1</v>
      </c>
    </row>
    <row r="1891">
      <c r="A1891" s="195">
        <v>1892.0</v>
      </c>
      <c r="B1891" s="196" t="s">
        <v>7512</v>
      </c>
      <c r="C1891" s="196" t="s">
        <v>7546</v>
      </c>
      <c r="D1891" s="198" t="s">
        <v>7547</v>
      </c>
      <c r="E1891" s="196" t="s">
        <v>7546</v>
      </c>
      <c r="F1891" s="110" t="s">
        <v>7548</v>
      </c>
      <c r="G1891" s="199">
        <v>1740.0</v>
      </c>
      <c r="H1891" s="200"/>
      <c r="I1891" s="200"/>
      <c r="J1891" s="6">
        <f t="shared" si="2"/>
        <v>0</v>
      </c>
      <c r="K1891" s="6">
        <f t="shared" si="3"/>
        <v>0</v>
      </c>
      <c r="L1891" s="6">
        <f t="array" ref="L1891">XLOOKUP(E1891,INV!A:A,INV!K:K)</f>
        <v>34</v>
      </c>
      <c r="M1891" s="127">
        <f t="shared" si="4"/>
        <v>1</v>
      </c>
    </row>
    <row r="1892">
      <c r="A1892" s="195">
        <v>1893.0</v>
      </c>
      <c r="B1892" s="196" t="s">
        <v>7512</v>
      </c>
      <c r="C1892" s="196" t="s">
        <v>2149</v>
      </c>
      <c r="D1892" s="198" t="s">
        <v>7549</v>
      </c>
      <c r="E1892" s="196" t="s">
        <v>2149</v>
      </c>
      <c r="F1892" s="110" t="s">
        <v>7550</v>
      </c>
      <c r="G1892" s="199">
        <v>1740.0</v>
      </c>
      <c r="H1892" s="200"/>
      <c r="I1892" s="200"/>
      <c r="J1892" s="6">
        <f t="shared" si="2"/>
        <v>0</v>
      </c>
      <c r="K1892" s="6">
        <f t="shared" si="3"/>
        <v>0</v>
      </c>
      <c r="L1892" s="6">
        <f t="array" ref="L1892">XLOOKUP(E1892,INV!A:A,INV!K:K)</f>
        <v>34</v>
      </c>
      <c r="M1892" s="127">
        <f t="shared" si="4"/>
        <v>1</v>
      </c>
    </row>
    <row r="1893">
      <c r="A1893" s="195">
        <v>1894.0</v>
      </c>
      <c r="B1893" s="196" t="s">
        <v>7512</v>
      </c>
      <c r="C1893" s="196" t="s">
        <v>2153</v>
      </c>
      <c r="D1893" s="198" t="s">
        <v>7551</v>
      </c>
      <c r="E1893" s="196" t="s">
        <v>2153</v>
      </c>
      <c r="F1893" s="110" t="s">
        <v>7552</v>
      </c>
      <c r="G1893" s="199">
        <v>1740.0</v>
      </c>
      <c r="H1893" s="200"/>
      <c r="I1893" s="200"/>
      <c r="J1893" s="6">
        <f t="shared" si="2"/>
        <v>0</v>
      </c>
      <c r="K1893" s="6">
        <f t="shared" si="3"/>
        <v>0</v>
      </c>
      <c r="L1893" s="6">
        <f t="array" ref="L1893">XLOOKUP(E1893,INV!A:A,INV!K:K)</f>
        <v>34</v>
      </c>
      <c r="M1893" s="127">
        <f t="shared" si="4"/>
        <v>1</v>
      </c>
    </row>
    <row r="1894">
      <c r="A1894" s="195">
        <v>1895.0</v>
      </c>
      <c r="B1894" s="196" t="s">
        <v>7512</v>
      </c>
      <c r="C1894" s="196" t="s">
        <v>2157</v>
      </c>
      <c r="D1894" s="198" t="s">
        <v>7553</v>
      </c>
      <c r="E1894" s="196" t="s">
        <v>2157</v>
      </c>
      <c r="F1894" s="110" t="s">
        <v>7554</v>
      </c>
      <c r="G1894" s="199">
        <v>1740.0</v>
      </c>
      <c r="H1894" s="200"/>
      <c r="I1894" s="200"/>
      <c r="J1894" s="6">
        <f t="shared" si="2"/>
        <v>0</v>
      </c>
      <c r="K1894" s="6">
        <f t="shared" si="3"/>
        <v>0</v>
      </c>
      <c r="L1894" s="6">
        <f t="array" ref="L1894">XLOOKUP(E1894,INV!A:A,INV!K:K)</f>
        <v>34</v>
      </c>
      <c r="M1894" s="127">
        <f t="shared" si="4"/>
        <v>1</v>
      </c>
    </row>
    <row r="1895">
      <c r="A1895" s="195">
        <v>1896.0</v>
      </c>
      <c r="B1895" s="196" t="s">
        <v>7512</v>
      </c>
      <c r="C1895" s="196" t="s">
        <v>2160</v>
      </c>
      <c r="D1895" s="198" t="s">
        <v>7555</v>
      </c>
      <c r="E1895" s="196" t="s">
        <v>2160</v>
      </c>
      <c r="F1895" s="110" t="s">
        <v>7556</v>
      </c>
      <c r="G1895" s="199">
        <v>1740.0</v>
      </c>
      <c r="H1895" s="200"/>
      <c r="I1895" s="200"/>
      <c r="J1895" s="6">
        <f t="shared" si="2"/>
        <v>0</v>
      </c>
      <c r="K1895" s="6">
        <f t="shared" si="3"/>
        <v>0</v>
      </c>
      <c r="L1895" s="6">
        <f t="array" ref="L1895">XLOOKUP(E1895,INV!A:A,INV!K:K)</f>
        <v>34</v>
      </c>
      <c r="M1895" s="127">
        <f t="shared" si="4"/>
        <v>1</v>
      </c>
    </row>
    <row r="1896">
      <c r="A1896" s="195">
        <v>1897.0</v>
      </c>
      <c r="B1896" s="196" t="s">
        <v>7512</v>
      </c>
      <c r="C1896" s="196" t="s">
        <v>2165</v>
      </c>
      <c r="D1896" s="198" t="s">
        <v>7557</v>
      </c>
      <c r="E1896" s="196" t="s">
        <v>2165</v>
      </c>
      <c r="F1896" s="110" t="s">
        <v>7558</v>
      </c>
      <c r="G1896" s="199">
        <v>1740.0</v>
      </c>
      <c r="H1896" s="200"/>
      <c r="I1896" s="200"/>
      <c r="J1896" s="6">
        <f t="shared" si="2"/>
        <v>0</v>
      </c>
      <c r="K1896" s="6">
        <f t="shared" si="3"/>
        <v>0</v>
      </c>
      <c r="L1896" s="6">
        <f t="array" ref="L1896">XLOOKUP(E1896,INV!A:A,INV!K:K)</f>
        <v>34</v>
      </c>
      <c r="M1896" s="127">
        <f t="shared" si="4"/>
        <v>1</v>
      </c>
    </row>
    <row r="1897">
      <c r="A1897" s="195">
        <v>1898.0</v>
      </c>
      <c r="B1897" s="196" t="s">
        <v>3307</v>
      </c>
      <c r="C1897" s="196" t="s">
        <v>7559</v>
      </c>
      <c r="D1897" s="198" t="s">
        <v>7560</v>
      </c>
      <c r="E1897" s="196" t="s">
        <v>7559</v>
      </c>
      <c r="F1897" s="110"/>
      <c r="G1897" s="199">
        <v>980.0</v>
      </c>
      <c r="H1897" s="200"/>
      <c r="I1897" s="200"/>
      <c r="J1897" s="6">
        <f t="shared" si="2"/>
        <v>0</v>
      </c>
      <c r="K1897" s="6">
        <f t="shared" si="3"/>
        <v>0</v>
      </c>
      <c r="L1897" s="6" t="str">
        <f t="array" ref="L1897">XLOOKUP(E1897,INV!A:A,INV!K:K)</f>
        <v>#N/A</v>
      </c>
      <c r="M1897" s="127" t="str">
        <f t="shared" si="4"/>
        <v>#N/A</v>
      </c>
    </row>
    <row r="1898">
      <c r="A1898" s="195">
        <v>1899.0</v>
      </c>
      <c r="B1898" s="196" t="s">
        <v>3337</v>
      </c>
      <c r="C1898" s="196" t="s">
        <v>469</v>
      </c>
      <c r="D1898" s="198" t="s">
        <v>7561</v>
      </c>
      <c r="E1898" s="196" t="s">
        <v>469</v>
      </c>
      <c r="F1898" s="110" t="s">
        <v>7562</v>
      </c>
      <c r="G1898" s="199">
        <v>190.0</v>
      </c>
      <c r="H1898" s="200"/>
      <c r="I1898" s="200"/>
      <c r="J1898" s="6">
        <f t="shared" si="2"/>
        <v>0</v>
      </c>
      <c r="K1898" s="6">
        <f t="shared" si="3"/>
        <v>0</v>
      </c>
      <c r="L1898" s="6">
        <f t="array" ref="L1898">XLOOKUP(E1898,INV!A:A,INV!K:K)</f>
        <v>9</v>
      </c>
      <c r="M1898" s="127">
        <f t="shared" si="4"/>
        <v>1</v>
      </c>
    </row>
    <row r="1899">
      <c r="A1899" s="195">
        <v>1900.0</v>
      </c>
      <c r="B1899" s="196" t="s">
        <v>3337</v>
      </c>
      <c r="C1899" s="196" t="s">
        <v>477</v>
      </c>
      <c r="D1899" s="198" t="s">
        <v>7563</v>
      </c>
      <c r="E1899" s="196" t="s">
        <v>477</v>
      </c>
      <c r="F1899" s="110" t="s">
        <v>7564</v>
      </c>
      <c r="G1899" s="199">
        <v>190.0</v>
      </c>
      <c r="H1899" s="200"/>
      <c r="I1899" s="200"/>
      <c r="J1899" s="6">
        <f t="shared" si="2"/>
        <v>0</v>
      </c>
      <c r="K1899" s="6">
        <f t="shared" si="3"/>
        <v>0</v>
      </c>
      <c r="L1899" s="6">
        <f t="array" ref="L1899">XLOOKUP(E1899,INV!A:A,INV!K:K)</f>
        <v>9</v>
      </c>
      <c r="M1899" s="127">
        <f t="shared" si="4"/>
        <v>1</v>
      </c>
    </row>
    <row r="1900">
      <c r="A1900" s="195">
        <v>1901.0</v>
      </c>
      <c r="B1900" s="196" t="s">
        <v>2470</v>
      </c>
      <c r="C1900" s="196" t="s">
        <v>7565</v>
      </c>
      <c r="D1900" s="198" t="s">
        <v>7566</v>
      </c>
      <c r="E1900" s="196" t="s">
        <v>2133</v>
      </c>
      <c r="F1900" s="110" t="s">
        <v>7567</v>
      </c>
      <c r="G1900" s="199">
        <v>940.0</v>
      </c>
      <c r="H1900" s="200"/>
      <c r="I1900" s="200"/>
      <c r="J1900" s="6">
        <f t="shared" si="2"/>
        <v>0</v>
      </c>
      <c r="K1900" s="6">
        <f t="shared" si="3"/>
        <v>0</v>
      </c>
      <c r="L1900" s="6">
        <f t="array" ref="L1900">XLOOKUP(E1900,INV!A:A,INV!K:K)</f>
        <v>20</v>
      </c>
      <c r="M1900" s="127">
        <f t="shared" si="4"/>
        <v>1</v>
      </c>
    </row>
    <row r="1901">
      <c r="A1901" s="195">
        <v>1902.0</v>
      </c>
      <c r="B1901" s="196" t="s">
        <v>2470</v>
      </c>
      <c r="C1901" s="196" t="s">
        <v>7568</v>
      </c>
      <c r="D1901" s="198" t="s">
        <v>7569</v>
      </c>
      <c r="E1901" s="196" t="s">
        <v>2136</v>
      </c>
      <c r="F1901" s="110" t="s">
        <v>7570</v>
      </c>
      <c r="G1901" s="199">
        <v>940.0</v>
      </c>
      <c r="H1901" s="200"/>
      <c r="I1901" s="200"/>
      <c r="J1901" s="6">
        <f t="shared" si="2"/>
        <v>0</v>
      </c>
      <c r="K1901" s="6">
        <f t="shared" si="3"/>
        <v>0</v>
      </c>
      <c r="L1901" s="6">
        <f t="array" ref="L1901">XLOOKUP(E1901,INV!A:A,INV!K:K)</f>
        <v>0</v>
      </c>
      <c r="M1901" s="127" t="str">
        <f t="shared" si="4"/>
        <v>#DIV/0!</v>
      </c>
    </row>
    <row r="1902">
      <c r="A1902" s="195">
        <v>1903.0</v>
      </c>
      <c r="B1902" s="196" t="s">
        <v>2470</v>
      </c>
      <c r="C1902" s="196" t="s">
        <v>7571</v>
      </c>
      <c r="D1902" s="198" t="s">
        <v>7572</v>
      </c>
      <c r="E1902" s="196" t="s">
        <v>2139</v>
      </c>
      <c r="F1902" s="110" t="s">
        <v>7573</v>
      </c>
      <c r="G1902" s="199">
        <v>940.0</v>
      </c>
      <c r="H1902" s="200"/>
      <c r="I1902" s="200"/>
      <c r="J1902" s="6">
        <f t="shared" si="2"/>
        <v>0</v>
      </c>
      <c r="K1902" s="6">
        <f t="shared" si="3"/>
        <v>0</v>
      </c>
      <c r="L1902" s="6">
        <f t="array" ref="L1902">XLOOKUP(E1902,INV!A:A,INV!K:K)</f>
        <v>29</v>
      </c>
      <c r="M1902" s="127">
        <f t="shared" si="4"/>
        <v>1</v>
      </c>
    </row>
    <row r="1903">
      <c r="A1903" s="195">
        <v>1904.0</v>
      </c>
      <c r="B1903" s="196" t="s">
        <v>2470</v>
      </c>
      <c r="C1903" s="196" t="s">
        <v>7574</v>
      </c>
      <c r="D1903" s="198" t="s">
        <v>7575</v>
      </c>
      <c r="E1903" s="196" t="s">
        <v>2142</v>
      </c>
      <c r="F1903" s="110" t="s">
        <v>7576</v>
      </c>
      <c r="G1903" s="199">
        <v>940.0</v>
      </c>
      <c r="H1903" s="200"/>
      <c r="I1903" s="200"/>
      <c r="J1903" s="6">
        <f t="shared" si="2"/>
        <v>0</v>
      </c>
      <c r="K1903" s="6">
        <f t="shared" si="3"/>
        <v>0</v>
      </c>
      <c r="L1903" s="6">
        <f t="array" ref="L1903">XLOOKUP(E1903,INV!A:A,INV!K:K)</f>
        <v>29</v>
      </c>
      <c r="M1903" s="127">
        <f t="shared" si="4"/>
        <v>1</v>
      </c>
    </row>
    <row r="1904">
      <c r="A1904" s="195">
        <v>1905.0</v>
      </c>
      <c r="B1904" s="196" t="s">
        <v>4114</v>
      </c>
      <c r="C1904" s="212" t="s">
        <v>112</v>
      </c>
      <c r="D1904" s="213" t="s">
        <v>111</v>
      </c>
      <c r="E1904" s="212" t="s">
        <v>112</v>
      </c>
      <c r="F1904" s="110" t="s">
        <v>7577</v>
      </c>
      <c r="G1904" s="199">
        <v>100.0</v>
      </c>
      <c r="H1904" s="200"/>
      <c r="I1904" s="200"/>
      <c r="J1904" s="6">
        <f t="shared" si="2"/>
        <v>0</v>
      </c>
      <c r="K1904" s="6">
        <f t="shared" si="3"/>
        <v>0</v>
      </c>
      <c r="L1904" s="6">
        <f t="array" ref="L1904">XLOOKUP(E1904,INV!A:A,INV!K:K)</f>
        <v>3</v>
      </c>
      <c r="M1904" s="127">
        <f t="shared" si="4"/>
        <v>1</v>
      </c>
    </row>
    <row r="1905">
      <c r="A1905" s="195">
        <v>1906.0</v>
      </c>
      <c r="B1905" s="196" t="s">
        <v>3337</v>
      </c>
      <c r="C1905" s="212" t="s">
        <v>7578</v>
      </c>
      <c r="D1905" s="213" t="s">
        <v>7579</v>
      </c>
      <c r="E1905" s="212" t="s">
        <v>509</v>
      </c>
      <c r="F1905" s="110" t="s">
        <v>7580</v>
      </c>
      <c r="G1905" s="199">
        <v>220.0</v>
      </c>
      <c r="H1905" s="200"/>
      <c r="I1905" s="200"/>
      <c r="J1905" s="6">
        <f t="shared" si="2"/>
        <v>0</v>
      </c>
      <c r="K1905" s="6">
        <f t="shared" si="3"/>
        <v>0</v>
      </c>
      <c r="L1905" s="6">
        <f t="array" ref="L1905">XLOOKUP(E1905,INV!A:A,INV!K:K)</f>
        <v>9</v>
      </c>
      <c r="M1905" s="127">
        <f t="shared" si="4"/>
        <v>1</v>
      </c>
    </row>
    <row r="1906">
      <c r="A1906" s="195">
        <v>1907.0</v>
      </c>
      <c r="B1906" s="196" t="s">
        <v>7581</v>
      </c>
      <c r="C1906" s="212" t="s">
        <v>515</v>
      </c>
      <c r="D1906" s="213" t="s">
        <v>514</v>
      </c>
      <c r="E1906" s="212" t="s">
        <v>515</v>
      </c>
      <c r="F1906" s="110" t="s">
        <v>7582</v>
      </c>
      <c r="G1906" s="199">
        <v>60.0</v>
      </c>
      <c r="H1906" s="200"/>
      <c r="I1906" s="200"/>
      <c r="J1906" s="6">
        <f t="shared" si="2"/>
        <v>0</v>
      </c>
      <c r="K1906" s="6">
        <f t="shared" si="3"/>
        <v>0</v>
      </c>
      <c r="L1906" s="6">
        <f t="array" ref="L1906">XLOOKUP(E1906,INV!A:A,INV!K:K)</f>
        <v>3</v>
      </c>
      <c r="M1906" s="127">
        <f t="shared" si="4"/>
        <v>1</v>
      </c>
    </row>
    <row r="1907">
      <c r="A1907" s="195">
        <v>1908.0</v>
      </c>
      <c r="B1907" s="196" t="s">
        <v>4077</v>
      </c>
      <c r="C1907" s="212" t="s">
        <v>7583</v>
      </c>
      <c r="D1907" s="213" t="s">
        <v>7584</v>
      </c>
      <c r="E1907" s="212" t="s">
        <v>7583</v>
      </c>
      <c r="F1907" s="110"/>
      <c r="G1907" s="199">
        <v>450.0</v>
      </c>
      <c r="H1907" s="200"/>
      <c r="I1907" s="200"/>
      <c r="J1907" s="6">
        <f t="shared" si="2"/>
        <v>0</v>
      </c>
      <c r="K1907" s="6">
        <f t="shared" si="3"/>
        <v>0</v>
      </c>
      <c r="L1907" s="6" t="str">
        <f t="array" ref="L1907">XLOOKUP(E1907,INV!A:A,INV!K:K)</f>
        <v>#N/A</v>
      </c>
      <c r="M1907" s="127" t="str">
        <f t="shared" si="4"/>
        <v>#N/A</v>
      </c>
    </row>
    <row r="1908">
      <c r="A1908" s="195">
        <v>1909.0</v>
      </c>
      <c r="B1908" s="196" t="s">
        <v>4077</v>
      </c>
      <c r="C1908" s="212" t="s">
        <v>7585</v>
      </c>
      <c r="D1908" s="213" t="s">
        <v>7586</v>
      </c>
      <c r="E1908" s="212" t="s">
        <v>7585</v>
      </c>
      <c r="F1908" s="110"/>
      <c r="G1908" s="199">
        <v>450.0</v>
      </c>
      <c r="H1908" s="200"/>
      <c r="I1908" s="200"/>
      <c r="J1908" s="6">
        <f t="shared" si="2"/>
        <v>0</v>
      </c>
      <c r="K1908" s="6">
        <f t="shared" si="3"/>
        <v>0</v>
      </c>
      <c r="L1908" s="6" t="str">
        <f t="array" ref="L1908">XLOOKUP(E1908,INV!A:A,INV!K:K)</f>
        <v>#N/A</v>
      </c>
      <c r="M1908" s="127" t="str">
        <f t="shared" si="4"/>
        <v>#N/A</v>
      </c>
    </row>
    <row r="1909">
      <c r="A1909" s="195">
        <v>1910.0</v>
      </c>
      <c r="B1909" s="196" t="s">
        <v>4077</v>
      </c>
      <c r="C1909" s="212" t="s">
        <v>7587</v>
      </c>
      <c r="D1909" s="213" t="s">
        <v>7588</v>
      </c>
      <c r="E1909" s="212" t="s">
        <v>7587</v>
      </c>
      <c r="F1909" s="110"/>
      <c r="G1909" s="199">
        <v>450.0</v>
      </c>
      <c r="H1909" s="200"/>
      <c r="I1909" s="200"/>
      <c r="J1909" s="6">
        <f t="shared" si="2"/>
        <v>0</v>
      </c>
      <c r="K1909" s="6">
        <f t="shared" si="3"/>
        <v>0</v>
      </c>
      <c r="L1909" s="6" t="str">
        <f t="array" ref="L1909">XLOOKUP(E1909,INV!A:A,INV!K:K)</f>
        <v>#N/A</v>
      </c>
      <c r="M1909" s="127" t="str">
        <f t="shared" si="4"/>
        <v>#N/A</v>
      </c>
    </row>
    <row r="1910">
      <c r="A1910" s="195">
        <v>1911.0</v>
      </c>
      <c r="B1910" s="196" t="s">
        <v>4077</v>
      </c>
      <c r="C1910" s="212" t="s">
        <v>7589</v>
      </c>
      <c r="D1910" s="213" t="s">
        <v>7590</v>
      </c>
      <c r="E1910" s="212" t="s">
        <v>7589</v>
      </c>
      <c r="F1910" s="110"/>
      <c r="G1910" s="199">
        <v>450.0</v>
      </c>
      <c r="H1910" s="200"/>
      <c r="I1910" s="200"/>
      <c r="J1910" s="6">
        <f t="shared" si="2"/>
        <v>0</v>
      </c>
      <c r="K1910" s="6">
        <f t="shared" si="3"/>
        <v>0</v>
      </c>
      <c r="L1910" s="6" t="str">
        <f t="array" ref="L1910">XLOOKUP(E1910,INV!A:A,INV!K:K)</f>
        <v>#N/A</v>
      </c>
      <c r="M1910" s="127" t="str">
        <f t="shared" si="4"/>
        <v>#N/A</v>
      </c>
    </row>
    <row r="1911">
      <c r="A1911" s="195">
        <v>1912.0</v>
      </c>
      <c r="B1911" s="196" t="s">
        <v>4077</v>
      </c>
      <c r="C1911" s="212" t="s">
        <v>7591</v>
      </c>
      <c r="D1911" s="213" t="s">
        <v>7592</v>
      </c>
      <c r="E1911" s="212" t="s">
        <v>7591</v>
      </c>
      <c r="F1911" s="110"/>
      <c r="G1911" s="199">
        <v>450.0</v>
      </c>
      <c r="H1911" s="200"/>
      <c r="I1911" s="200"/>
      <c r="J1911" s="6">
        <f t="shared" si="2"/>
        <v>0</v>
      </c>
      <c r="K1911" s="6">
        <f t="shared" si="3"/>
        <v>0</v>
      </c>
      <c r="L1911" s="6" t="str">
        <f t="array" ref="L1911">XLOOKUP(E1911,INV!A:A,INV!K:K)</f>
        <v>#N/A</v>
      </c>
      <c r="M1911" s="127" t="str">
        <f t="shared" si="4"/>
        <v>#N/A</v>
      </c>
    </row>
    <row r="1912">
      <c r="A1912" s="195">
        <v>1913.0</v>
      </c>
      <c r="B1912" s="196" t="s">
        <v>4077</v>
      </c>
      <c r="C1912" s="212" t="s">
        <v>1646</v>
      </c>
      <c r="D1912" s="213" t="s">
        <v>1645</v>
      </c>
      <c r="E1912" s="212" t="s">
        <v>1646</v>
      </c>
      <c r="F1912" s="110" t="s">
        <v>1647</v>
      </c>
      <c r="G1912" s="199">
        <v>450.0</v>
      </c>
      <c r="H1912" s="200"/>
      <c r="I1912" s="200"/>
      <c r="J1912" s="6">
        <f t="shared" si="2"/>
        <v>0</v>
      </c>
      <c r="K1912" s="6">
        <f t="shared" si="3"/>
        <v>0</v>
      </c>
      <c r="L1912" s="6" t="str">
        <f t="array" ref="L1912">XLOOKUP(E1912,INV!A:A,INV!K:K)</f>
        <v>#N/A</v>
      </c>
      <c r="M1912" s="127" t="str">
        <f t="shared" si="4"/>
        <v>#N/A</v>
      </c>
    </row>
    <row r="1913">
      <c r="A1913" s="195">
        <v>1914.0</v>
      </c>
      <c r="B1913" s="196" t="s">
        <v>4077</v>
      </c>
      <c r="C1913" s="212" t="s">
        <v>1649</v>
      </c>
      <c r="D1913" s="213" t="s">
        <v>1648</v>
      </c>
      <c r="E1913" s="212" t="s">
        <v>1649</v>
      </c>
      <c r="F1913" s="110" t="s">
        <v>1650</v>
      </c>
      <c r="G1913" s="199">
        <v>450.0</v>
      </c>
      <c r="H1913" s="200"/>
      <c r="I1913" s="200"/>
      <c r="J1913" s="6">
        <f t="shared" si="2"/>
        <v>0</v>
      </c>
      <c r="K1913" s="6">
        <f t="shared" si="3"/>
        <v>0</v>
      </c>
      <c r="L1913" s="6" t="str">
        <f t="array" ref="L1913">XLOOKUP(E1913,INV!A:A,INV!K:K)</f>
        <v>#N/A</v>
      </c>
      <c r="M1913" s="127" t="str">
        <f t="shared" si="4"/>
        <v>#N/A</v>
      </c>
    </row>
    <row r="1914">
      <c r="A1914" s="195">
        <v>1915.0</v>
      </c>
      <c r="B1914" s="196" t="s">
        <v>4077</v>
      </c>
      <c r="C1914" s="212" t="s">
        <v>1652</v>
      </c>
      <c r="D1914" s="213" t="s">
        <v>1651</v>
      </c>
      <c r="E1914" s="212" t="s">
        <v>1652</v>
      </c>
      <c r="F1914" s="110" t="s">
        <v>1653</v>
      </c>
      <c r="G1914" s="199">
        <v>450.0</v>
      </c>
      <c r="H1914" s="200"/>
      <c r="I1914" s="200"/>
      <c r="J1914" s="6">
        <f t="shared" si="2"/>
        <v>0</v>
      </c>
      <c r="K1914" s="6">
        <f t="shared" si="3"/>
        <v>0</v>
      </c>
      <c r="L1914" s="6" t="str">
        <f t="array" ref="L1914">XLOOKUP(E1914,INV!A:A,INV!K:K)</f>
        <v>#N/A</v>
      </c>
      <c r="M1914" s="127" t="str">
        <f t="shared" si="4"/>
        <v>#N/A</v>
      </c>
    </row>
    <row r="1915">
      <c r="A1915" s="195">
        <v>1916.0</v>
      </c>
      <c r="B1915" s="196" t="s">
        <v>4077</v>
      </c>
      <c r="C1915" s="212" t="s">
        <v>1655</v>
      </c>
      <c r="D1915" s="213" t="s">
        <v>1654</v>
      </c>
      <c r="E1915" s="212" t="s">
        <v>1655</v>
      </c>
      <c r="F1915" s="110" t="s">
        <v>1656</v>
      </c>
      <c r="G1915" s="199">
        <v>450.0</v>
      </c>
      <c r="H1915" s="200"/>
      <c r="I1915" s="200"/>
      <c r="J1915" s="6">
        <f t="shared" si="2"/>
        <v>0</v>
      </c>
      <c r="K1915" s="6">
        <f t="shared" si="3"/>
        <v>0</v>
      </c>
      <c r="L1915" s="6" t="str">
        <f t="array" ref="L1915">XLOOKUP(E1915,INV!A:A,INV!K:K)</f>
        <v>#N/A</v>
      </c>
      <c r="M1915" s="127" t="str">
        <f t="shared" si="4"/>
        <v>#N/A</v>
      </c>
    </row>
    <row r="1916">
      <c r="A1916" s="195">
        <v>1917.0</v>
      </c>
      <c r="B1916" s="196" t="s">
        <v>4077</v>
      </c>
      <c r="C1916" s="212" t="s">
        <v>2231</v>
      </c>
      <c r="D1916" s="213" t="s">
        <v>2337</v>
      </c>
      <c r="E1916" s="212" t="s">
        <v>2231</v>
      </c>
      <c r="F1916" s="110"/>
      <c r="G1916" s="199">
        <v>450.0</v>
      </c>
      <c r="H1916" s="200"/>
      <c r="I1916" s="200"/>
      <c r="J1916" s="6">
        <f t="shared" si="2"/>
        <v>0</v>
      </c>
      <c r="K1916" s="6">
        <f t="shared" si="3"/>
        <v>0</v>
      </c>
      <c r="L1916" s="6" t="str">
        <f t="array" ref="L1916">XLOOKUP(E1916,INV!A:A,INV!K:K)</f>
        <v>#N/A</v>
      </c>
      <c r="M1916" s="127" t="str">
        <f t="shared" si="4"/>
        <v>#N/A</v>
      </c>
    </row>
    <row r="1917">
      <c r="A1917" s="195">
        <v>1918.0</v>
      </c>
      <c r="B1917" s="196" t="s">
        <v>7593</v>
      </c>
      <c r="C1917" s="212" t="s">
        <v>7594</v>
      </c>
      <c r="D1917" s="213" t="s">
        <v>7595</v>
      </c>
      <c r="E1917" s="212" t="s">
        <v>7594</v>
      </c>
      <c r="F1917" s="110"/>
      <c r="G1917" s="199">
        <v>133000.0</v>
      </c>
      <c r="H1917" s="200"/>
      <c r="I1917" s="200"/>
      <c r="J1917" s="6">
        <f t="shared" si="2"/>
        <v>0</v>
      </c>
      <c r="K1917" s="6">
        <f t="shared" si="3"/>
        <v>0</v>
      </c>
      <c r="L1917" s="6" t="str">
        <f t="array" ref="L1917">XLOOKUP(E1917,INV!A:A,INV!K:K)</f>
        <v>#N/A</v>
      </c>
      <c r="M1917" s="127" t="str">
        <f t="shared" si="4"/>
        <v>#N/A</v>
      </c>
    </row>
    <row r="1918">
      <c r="A1918" s="195">
        <v>1919.0</v>
      </c>
      <c r="B1918" s="196" t="s">
        <v>7593</v>
      </c>
      <c r="C1918" s="212" t="s">
        <v>7596</v>
      </c>
      <c r="D1918" s="213" t="s">
        <v>7597</v>
      </c>
      <c r="E1918" s="212" t="s">
        <v>7596</v>
      </c>
      <c r="F1918" s="110"/>
      <c r="G1918" s="199">
        <v>98000.0</v>
      </c>
      <c r="H1918" s="200"/>
      <c r="I1918" s="200"/>
      <c r="J1918" s="6">
        <f t="shared" si="2"/>
        <v>0</v>
      </c>
      <c r="K1918" s="6">
        <f t="shared" si="3"/>
        <v>0</v>
      </c>
      <c r="L1918" s="6" t="str">
        <f t="array" ref="L1918">XLOOKUP(E1918,INV!A:A,INV!K:K)</f>
        <v>#N/A</v>
      </c>
      <c r="M1918" s="127" t="str">
        <f t="shared" si="4"/>
        <v>#N/A</v>
      </c>
    </row>
    <row r="1919">
      <c r="A1919" s="195">
        <v>1920.0</v>
      </c>
      <c r="B1919" s="196" t="s">
        <v>7593</v>
      </c>
      <c r="C1919" s="212" t="s">
        <v>7598</v>
      </c>
      <c r="D1919" s="213" t="s">
        <v>7599</v>
      </c>
      <c r="E1919" s="212" t="s">
        <v>7598</v>
      </c>
      <c r="F1919" s="110"/>
      <c r="G1919" s="199">
        <v>115000.0</v>
      </c>
      <c r="H1919" s="200"/>
      <c r="I1919" s="200"/>
      <c r="J1919" s="6">
        <f t="shared" si="2"/>
        <v>0</v>
      </c>
      <c r="K1919" s="6">
        <f t="shared" si="3"/>
        <v>0</v>
      </c>
      <c r="L1919" s="6" t="str">
        <f t="array" ref="L1919">XLOOKUP(E1919,INV!A:A,INV!K:K)</f>
        <v>#N/A</v>
      </c>
      <c r="M1919" s="127" t="str">
        <f t="shared" si="4"/>
        <v>#N/A</v>
      </c>
    </row>
    <row r="1920">
      <c r="A1920" s="195">
        <v>1921.0</v>
      </c>
      <c r="B1920" s="196" t="s">
        <v>7593</v>
      </c>
      <c r="C1920" s="212" t="s">
        <v>7600</v>
      </c>
      <c r="D1920" s="213" t="s">
        <v>7601</v>
      </c>
      <c r="E1920" s="212" t="s">
        <v>7600</v>
      </c>
      <c r="F1920" s="110"/>
      <c r="G1920" s="199">
        <v>149000.0</v>
      </c>
      <c r="H1920" s="200"/>
      <c r="I1920" s="200"/>
      <c r="J1920" s="6">
        <f t="shared" si="2"/>
        <v>0</v>
      </c>
      <c r="K1920" s="6">
        <f t="shared" si="3"/>
        <v>0</v>
      </c>
      <c r="L1920" s="6" t="str">
        <f t="array" ref="L1920">XLOOKUP(E1920,INV!A:A,INV!K:K)</f>
        <v>#N/A</v>
      </c>
      <c r="M1920" s="127" t="str">
        <f t="shared" si="4"/>
        <v>#N/A</v>
      </c>
    </row>
    <row r="1921">
      <c r="A1921" s="195">
        <v>1922.0</v>
      </c>
      <c r="B1921" s="196" t="s">
        <v>7593</v>
      </c>
      <c r="C1921" s="212" t="s">
        <v>7602</v>
      </c>
      <c r="D1921" s="213" t="s">
        <v>7603</v>
      </c>
      <c r="E1921" s="212" t="s">
        <v>7602</v>
      </c>
      <c r="F1921" s="110"/>
      <c r="G1921" s="199">
        <v>149000.0</v>
      </c>
      <c r="H1921" s="200"/>
      <c r="I1921" s="200"/>
      <c r="J1921" s="6">
        <f t="shared" si="2"/>
        <v>0</v>
      </c>
      <c r="K1921" s="6">
        <f t="shared" si="3"/>
        <v>0</v>
      </c>
      <c r="L1921" s="6" t="str">
        <f t="array" ref="L1921">XLOOKUP(E1921,INV!A:A,INV!K:K)</f>
        <v>#N/A</v>
      </c>
      <c r="M1921" s="127" t="str">
        <f t="shared" si="4"/>
        <v>#N/A</v>
      </c>
    </row>
    <row r="1922">
      <c r="A1922" s="195">
        <v>1923.0</v>
      </c>
      <c r="B1922" s="196" t="s">
        <v>3789</v>
      </c>
      <c r="C1922" s="212" t="s">
        <v>7604</v>
      </c>
      <c r="D1922" s="213" t="s">
        <v>7605</v>
      </c>
      <c r="E1922" s="212" t="s">
        <v>7604</v>
      </c>
      <c r="F1922" s="110"/>
      <c r="G1922" s="199">
        <v>50000.0</v>
      </c>
      <c r="H1922" s="200"/>
      <c r="I1922" s="200"/>
      <c r="J1922" s="6">
        <f t="shared" si="2"/>
        <v>0</v>
      </c>
      <c r="K1922" s="6">
        <f t="shared" si="3"/>
        <v>0</v>
      </c>
      <c r="L1922" s="6" t="str">
        <f t="array" ref="L1922">XLOOKUP(E1922,INV!A:A,INV!K:K)</f>
        <v>#N/A</v>
      </c>
      <c r="M1922" s="127" t="str">
        <f t="shared" si="4"/>
        <v>#N/A</v>
      </c>
    </row>
    <row r="1923">
      <c r="A1923" s="195">
        <v>1924.0</v>
      </c>
      <c r="B1923" s="196" t="s">
        <v>3789</v>
      </c>
      <c r="C1923" s="212" t="s">
        <v>7606</v>
      </c>
      <c r="D1923" s="213" t="s">
        <v>7607</v>
      </c>
      <c r="E1923" s="212" t="s">
        <v>7606</v>
      </c>
      <c r="F1923" s="110"/>
      <c r="G1923" s="199">
        <v>108000.0</v>
      </c>
      <c r="H1923" s="200"/>
      <c r="I1923" s="200"/>
      <c r="J1923" s="6">
        <f t="shared" si="2"/>
        <v>0</v>
      </c>
      <c r="K1923" s="6">
        <f t="shared" si="3"/>
        <v>0</v>
      </c>
      <c r="L1923" s="6" t="str">
        <f t="array" ref="L1923">XLOOKUP(E1923,INV!A:A,INV!K:K)</f>
        <v>#N/A</v>
      </c>
      <c r="M1923" s="127" t="str">
        <f t="shared" si="4"/>
        <v>#N/A</v>
      </c>
    </row>
    <row r="1924">
      <c r="A1924" s="195">
        <v>1925.0</v>
      </c>
      <c r="B1924" s="196" t="s">
        <v>7593</v>
      </c>
      <c r="C1924" s="212" t="s">
        <v>7608</v>
      </c>
      <c r="D1924" s="213" t="s">
        <v>7609</v>
      </c>
      <c r="E1924" s="212" t="s">
        <v>7608</v>
      </c>
      <c r="F1924" s="110"/>
      <c r="G1924" s="199">
        <v>96000.0</v>
      </c>
      <c r="H1924" s="200"/>
      <c r="I1924" s="200"/>
      <c r="J1924" s="6">
        <f t="shared" si="2"/>
        <v>0</v>
      </c>
      <c r="K1924" s="6">
        <f t="shared" si="3"/>
        <v>0</v>
      </c>
      <c r="L1924" s="6" t="str">
        <f t="array" ref="L1924">XLOOKUP(E1924,INV!A:A,INV!K:K)</f>
        <v>#N/A</v>
      </c>
      <c r="M1924" s="127" t="str">
        <f t="shared" si="4"/>
        <v>#N/A</v>
      </c>
    </row>
    <row r="1925">
      <c r="A1925" s="195">
        <v>1926.0</v>
      </c>
      <c r="B1925" s="196" t="s">
        <v>7593</v>
      </c>
      <c r="C1925" s="212" t="s">
        <v>7610</v>
      </c>
      <c r="D1925" s="213" t="s">
        <v>7611</v>
      </c>
      <c r="E1925" s="212" t="s">
        <v>7610</v>
      </c>
      <c r="F1925" s="110"/>
      <c r="G1925" s="199">
        <v>169000.0</v>
      </c>
      <c r="H1925" s="200"/>
      <c r="I1925" s="200"/>
      <c r="J1925" s="6">
        <f t="shared" si="2"/>
        <v>0</v>
      </c>
      <c r="K1925" s="6">
        <f t="shared" si="3"/>
        <v>0</v>
      </c>
      <c r="L1925" s="6" t="str">
        <f t="array" ref="L1925">XLOOKUP(E1925,INV!A:A,INV!K:K)</f>
        <v>#N/A</v>
      </c>
      <c r="M1925" s="127" t="str">
        <f t="shared" si="4"/>
        <v>#N/A</v>
      </c>
    </row>
    <row r="1926">
      <c r="A1926" s="195">
        <v>1927.0</v>
      </c>
      <c r="B1926" s="196" t="s">
        <v>7593</v>
      </c>
      <c r="C1926" s="212" t="s">
        <v>7612</v>
      </c>
      <c r="D1926" s="213" t="s">
        <v>7613</v>
      </c>
      <c r="E1926" s="212" t="s">
        <v>7612</v>
      </c>
      <c r="F1926" s="110"/>
      <c r="G1926" s="199">
        <v>108000.0</v>
      </c>
      <c r="H1926" s="200"/>
      <c r="I1926" s="200"/>
      <c r="J1926" s="6">
        <f t="shared" si="2"/>
        <v>0</v>
      </c>
      <c r="K1926" s="6">
        <f t="shared" si="3"/>
        <v>0</v>
      </c>
      <c r="L1926" s="6" t="str">
        <f t="array" ref="L1926">XLOOKUP(E1926,INV!A:A,INV!K:K)</f>
        <v>#N/A</v>
      </c>
      <c r="M1926" s="127" t="str">
        <f t="shared" si="4"/>
        <v>#N/A</v>
      </c>
    </row>
    <row r="1927">
      <c r="A1927" s="195">
        <v>1928.0</v>
      </c>
      <c r="B1927" s="196" t="s">
        <v>7593</v>
      </c>
      <c r="C1927" s="212" t="s">
        <v>7614</v>
      </c>
      <c r="D1927" s="213" t="s">
        <v>7615</v>
      </c>
      <c r="E1927" s="212" t="s">
        <v>7614</v>
      </c>
      <c r="F1927" s="110"/>
      <c r="G1927" s="199">
        <v>175000.0</v>
      </c>
      <c r="H1927" s="200"/>
      <c r="I1927" s="200"/>
      <c r="J1927" s="6">
        <f t="shared" si="2"/>
        <v>0</v>
      </c>
      <c r="K1927" s="6">
        <f t="shared" si="3"/>
        <v>0</v>
      </c>
      <c r="L1927" s="6" t="str">
        <f t="array" ref="L1927">XLOOKUP(E1927,INV!A:A,INV!K:K)</f>
        <v>#N/A</v>
      </c>
      <c r="M1927" s="127" t="str">
        <f t="shared" si="4"/>
        <v>#N/A</v>
      </c>
    </row>
    <row r="1928">
      <c r="A1928" s="195">
        <v>1929.0</v>
      </c>
      <c r="B1928" s="196" t="s">
        <v>7593</v>
      </c>
      <c r="C1928" s="212" t="s">
        <v>7616</v>
      </c>
      <c r="D1928" s="213" t="s">
        <v>7617</v>
      </c>
      <c r="E1928" s="212" t="s">
        <v>7616</v>
      </c>
      <c r="F1928" s="110"/>
      <c r="G1928" s="199">
        <v>149000.0</v>
      </c>
      <c r="H1928" s="200"/>
      <c r="I1928" s="200"/>
      <c r="J1928" s="6">
        <f t="shared" si="2"/>
        <v>0</v>
      </c>
      <c r="K1928" s="6">
        <f t="shared" si="3"/>
        <v>0</v>
      </c>
      <c r="L1928" s="6" t="str">
        <f t="array" ref="L1928">XLOOKUP(E1928,INV!A:A,INV!K:K)</f>
        <v>#N/A</v>
      </c>
      <c r="M1928" s="127" t="str">
        <f t="shared" si="4"/>
        <v>#N/A</v>
      </c>
    </row>
    <row r="1929">
      <c r="A1929" s="195">
        <v>1930.0</v>
      </c>
      <c r="B1929" s="196" t="s">
        <v>7593</v>
      </c>
      <c r="C1929" s="212" t="s">
        <v>7618</v>
      </c>
      <c r="D1929" s="213" t="s">
        <v>7619</v>
      </c>
      <c r="E1929" s="212" t="s">
        <v>7618</v>
      </c>
      <c r="F1929" s="110"/>
      <c r="G1929" s="199">
        <v>139000.0</v>
      </c>
      <c r="H1929" s="200"/>
      <c r="I1929" s="200"/>
      <c r="J1929" s="6">
        <f t="shared" si="2"/>
        <v>0</v>
      </c>
      <c r="K1929" s="6">
        <f t="shared" si="3"/>
        <v>0</v>
      </c>
      <c r="L1929" s="6" t="str">
        <f t="array" ref="L1929">XLOOKUP(E1929,INV!A:A,INV!K:K)</f>
        <v>#N/A</v>
      </c>
      <c r="M1929" s="127" t="str">
        <f t="shared" si="4"/>
        <v>#N/A</v>
      </c>
    </row>
    <row r="1930">
      <c r="A1930" s="195">
        <v>1931.0</v>
      </c>
      <c r="B1930" s="196" t="s">
        <v>7593</v>
      </c>
      <c r="C1930" s="212" t="s">
        <v>7620</v>
      </c>
      <c r="D1930" s="213" t="s">
        <v>7621</v>
      </c>
      <c r="E1930" s="212" t="s">
        <v>7620</v>
      </c>
      <c r="F1930" s="110"/>
      <c r="G1930" s="199">
        <v>139000.0</v>
      </c>
      <c r="H1930" s="200"/>
      <c r="I1930" s="200"/>
      <c r="J1930" s="6">
        <f t="shared" si="2"/>
        <v>0</v>
      </c>
      <c r="K1930" s="6">
        <f t="shared" si="3"/>
        <v>0</v>
      </c>
      <c r="L1930" s="6" t="str">
        <f t="array" ref="L1930">XLOOKUP(E1930,INV!A:A,INV!K:K)</f>
        <v>#N/A</v>
      </c>
      <c r="M1930" s="127" t="str">
        <f t="shared" si="4"/>
        <v>#N/A</v>
      </c>
    </row>
    <row r="1931">
      <c r="A1931" s="195">
        <v>1932.0</v>
      </c>
      <c r="B1931" s="196" t="s">
        <v>7593</v>
      </c>
      <c r="C1931" s="212" t="s">
        <v>7622</v>
      </c>
      <c r="D1931" s="213" t="s">
        <v>7623</v>
      </c>
      <c r="E1931" s="212" t="s">
        <v>7622</v>
      </c>
      <c r="F1931" s="110"/>
      <c r="G1931" s="199">
        <v>139000.0</v>
      </c>
      <c r="H1931" s="200"/>
      <c r="I1931" s="200"/>
      <c r="J1931" s="6">
        <f t="shared" si="2"/>
        <v>0</v>
      </c>
      <c r="K1931" s="6">
        <f t="shared" si="3"/>
        <v>0</v>
      </c>
      <c r="L1931" s="6" t="str">
        <f t="array" ref="L1931">XLOOKUP(E1931,INV!A:A,INV!K:K)</f>
        <v>#N/A</v>
      </c>
      <c r="M1931" s="127" t="str">
        <f t="shared" si="4"/>
        <v>#N/A</v>
      </c>
    </row>
    <row r="1932">
      <c r="A1932" s="195">
        <v>1933.0</v>
      </c>
      <c r="B1932" s="196" t="s">
        <v>7593</v>
      </c>
      <c r="C1932" s="212" t="s">
        <v>7624</v>
      </c>
      <c r="D1932" s="213" t="s">
        <v>7625</v>
      </c>
      <c r="E1932" s="212" t="s">
        <v>7624</v>
      </c>
      <c r="F1932" s="110"/>
      <c r="G1932" s="199">
        <v>139000.0</v>
      </c>
      <c r="H1932" s="200"/>
      <c r="I1932" s="200"/>
      <c r="J1932" s="6">
        <f t="shared" si="2"/>
        <v>0</v>
      </c>
      <c r="K1932" s="6">
        <f t="shared" si="3"/>
        <v>0</v>
      </c>
      <c r="L1932" s="6" t="str">
        <f t="array" ref="L1932">XLOOKUP(E1932,INV!A:A,INV!K:K)</f>
        <v>#N/A</v>
      </c>
      <c r="M1932" s="127" t="str">
        <f t="shared" si="4"/>
        <v>#N/A</v>
      </c>
    </row>
    <row r="1933">
      <c r="A1933" s="195">
        <v>1934.0</v>
      </c>
      <c r="B1933" s="196" t="s">
        <v>7593</v>
      </c>
      <c r="C1933" s="212" t="s">
        <v>7626</v>
      </c>
      <c r="D1933" s="213" t="s">
        <v>7627</v>
      </c>
      <c r="E1933" s="212" t="s">
        <v>7626</v>
      </c>
      <c r="F1933" s="110"/>
      <c r="G1933" s="199">
        <v>169000.0</v>
      </c>
      <c r="H1933" s="200"/>
      <c r="I1933" s="200"/>
      <c r="J1933" s="6">
        <f t="shared" si="2"/>
        <v>0</v>
      </c>
      <c r="K1933" s="6">
        <f t="shared" si="3"/>
        <v>0</v>
      </c>
      <c r="L1933" s="6" t="str">
        <f t="array" ref="L1933">XLOOKUP(E1933,INV!A:A,INV!K:K)</f>
        <v>#N/A</v>
      </c>
      <c r="M1933" s="127" t="str">
        <f t="shared" si="4"/>
        <v>#N/A</v>
      </c>
    </row>
    <row r="1934">
      <c r="A1934" s="195">
        <v>1935.0</v>
      </c>
      <c r="B1934" s="196" t="s">
        <v>7593</v>
      </c>
      <c r="C1934" s="212" t="s">
        <v>7628</v>
      </c>
      <c r="D1934" s="213" t="s">
        <v>7629</v>
      </c>
      <c r="E1934" s="212" t="s">
        <v>7628</v>
      </c>
      <c r="F1934" s="110"/>
      <c r="G1934" s="199">
        <v>169000.0</v>
      </c>
      <c r="H1934" s="200"/>
      <c r="I1934" s="200"/>
      <c r="J1934" s="6">
        <f t="shared" si="2"/>
        <v>0</v>
      </c>
      <c r="K1934" s="6">
        <f t="shared" si="3"/>
        <v>0</v>
      </c>
      <c r="L1934" s="6" t="str">
        <f t="array" ref="L1934">XLOOKUP(E1934,INV!A:A,INV!K:K)</f>
        <v>#N/A</v>
      </c>
      <c r="M1934" s="127" t="str">
        <f t="shared" si="4"/>
        <v>#N/A</v>
      </c>
    </row>
    <row r="1935">
      <c r="A1935" s="195">
        <v>1936.0</v>
      </c>
      <c r="B1935" s="196" t="s">
        <v>7593</v>
      </c>
      <c r="C1935" s="212" t="s">
        <v>7630</v>
      </c>
      <c r="D1935" s="213" t="s">
        <v>7631</v>
      </c>
      <c r="E1935" s="212" t="s">
        <v>7630</v>
      </c>
      <c r="F1935" s="110"/>
      <c r="G1935" s="199">
        <v>169000.0</v>
      </c>
      <c r="H1935" s="200"/>
      <c r="I1935" s="200"/>
      <c r="J1935" s="6">
        <f t="shared" si="2"/>
        <v>0</v>
      </c>
      <c r="K1935" s="6">
        <f t="shared" si="3"/>
        <v>0</v>
      </c>
      <c r="L1935" s="6" t="str">
        <f t="array" ref="L1935">XLOOKUP(E1935,INV!A:A,INV!K:K)</f>
        <v>#N/A</v>
      </c>
      <c r="M1935" s="127" t="str">
        <f t="shared" si="4"/>
        <v>#N/A</v>
      </c>
    </row>
    <row r="1936">
      <c r="A1936" s="195">
        <v>1937.0</v>
      </c>
      <c r="B1936" s="196" t="s">
        <v>7593</v>
      </c>
      <c r="C1936" s="212" t="s">
        <v>7632</v>
      </c>
      <c r="D1936" s="213" t="s">
        <v>7633</v>
      </c>
      <c r="E1936" s="212" t="s">
        <v>7632</v>
      </c>
      <c r="F1936" s="110"/>
      <c r="G1936" s="199">
        <v>169000.0</v>
      </c>
      <c r="H1936" s="200"/>
      <c r="I1936" s="200"/>
      <c r="J1936" s="6">
        <f t="shared" si="2"/>
        <v>0</v>
      </c>
      <c r="K1936" s="6">
        <f t="shared" si="3"/>
        <v>0</v>
      </c>
      <c r="L1936" s="6" t="str">
        <f t="array" ref="L1936">XLOOKUP(E1936,INV!A:A,INV!K:K)</f>
        <v>#N/A</v>
      </c>
      <c r="M1936" s="127" t="str">
        <f t="shared" si="4"/>
        <v>#N/A</v>
      </c>
    </row>
    <row r="1937">
      <c r="A1937" s="195">
        <v>1938.0</v>
      </c>
      <c r="B1937" s="196" t="s">
        <v>7593</v>
      </c>
      <c r="C1937" s="212" t="s">
        <v>7634</v>
      </c>
      <c r="D1937" s="213" t="s">
        <v>7635</v>
      </c>
      <c r="E1937" s="212" t="s">
        <v>7634</v>
      </c>
      <c r="F1937" s="110"/>
      <c r="G1937" s="199">
        <v>199999.0</v>
      </c>
      <c r="H1937" s="200"/>
      <c r="I1937" s="200"/>
      <c r="J1937" s="6">
        <f t="shared" si="2"/>
        <v>0</v>
      </c>
      <c r="K1937" s="6">
        <f t="shared" si="3"/>
        <v>0</v>
      </c>
      <c r="L1937" s="6" t="str">
        <f t="array" ref="L1937">XLOOKUP(E1937,INV!A:A,INV!K:K)</f>
        <v>#N/A</v>
      </c>
      <c r="M1937" s="127" t="str">
        <f t="shared" si="4"/>
        <v>#N/A</v>
      </c>
    </row>
    <row r="1938">
      <c r="A1938" s="195">
        <v>1939.0</v>
      </c>
      <c r="B1938" s="196" t="s">
        <v>7593</v>
      </c>
      <c r="C1938" s="212" t="s">
        <v>7636</v>
      </c>
      <c r="D1938" s="213" t="s">
        <v>7637</v>
      </c>
      <c r="E1938" s="212" t="s">
        <v>7636</v>
      </c>
      <c r="F1938" s="110"/>
      <c r="G1938" s="199">
        <v>199999.0</v>
      </c>
      <c r="H1938" s="200"/>
      <c r="I1938" s="200"/>
      <c r="J1938" s="6">
        <f t="shared" si="2"/>
        <v>0</v>
      </c>
      <c r="K1938" s="6">
        <f t="shared" si="3"/>
        <v>0</v>
      </c>
      <c r="L1938" s="6" t="str">
        <f t="array" ref="L1938">XLOOKUP(E1938,INV!A:A,INV!K:K)</f>
        <v>#N/A</v>
      </c>
      <c r="M1938" s="127" t="str">
        <f t="shared" si="4"/>
        <v>#N/A</v>
      </c>
    </row>
    <row r="1939">
      <c r="A1939" s="195">
        <v>1940.0</v>
      </c>
      <c r="B1939" s="196" t="s">
        <v>7593</v>
      </c>
      <c r="C1939" s="212" t="s">
        <v>7638</v>
      </c>
      <c r="D1939" s="213" t="s">
        <v>7639</v>
      </c>
      <c r="E1939" s="212" t="s">
        <v>7638</v>
      </c>
      <c r="F1939" s="110"/>
      <c r="G1939" s="199">
        <v>199999.0</v>
      </c>
      <c r="H1939" s="200"/>
      <c r="I1939" s="200"/>
      <c r="J1939" s="6">
        <f t="shared" si="2"/>
        <v>0</v>
      </c>
      <c r="K1939" s="6">
        <f t="shared" si="3"/>
        <v>0</v>
      </c>
      <c r="L1939" s="6" t="str">
        <f t="array" ref="L1939">XLOOKUP(E1939,INV!A:A,INV!K:K)</f>
        <v>#N/A</v>
      </c>
      <c r="M1939" s="127" t="str">
        <f t="shared" si="4"/>
        <v>#N/A</v>
      </c>
    </row>
    <row r="1940">
      <c r="A1940" s="195">
        <v>1941.0</v>
      </c>
      <c r="B1940" s="196" t="s">
        <v>7593</v>
      </c>
      <c r="C1940" s="212" t="s">
        <v>7640</v>
      </c>
      <c r="D1940" s="213" t="s">
        <v>7641</v>
      </c>
      <c r="E1940" s="212" t="s">
        <v>7640</v>
      </c>
      <c r="F1940" s="110"/>
      <c r="G1940" s="199">
        <v>199999.0</v>
      </c>
      <c r="H1940" s="200"/>
      <c r="I1940" s="200"/>
      <c r="J1940" s="6">
        <f t="shared" si="2"/>
        <v>0</v>
      </c>
      <c r="K1940" s="6">
        <f t="shared" si="3"/>
        <v>0</v>
      </c>
      <c r="L1940" s="6" t="str">
        <f t="array" ref="L1940">XLOOKUP(E1940,INV!A:A,INV!K:K)</f>
        <v>#N/A</v>
      </c>
      <c r="M1940" s="127" t="str">
        <f t="shared" si="4"/>
        <v>#N/A</v>
      </c>
    </row>
    <row r="1941">
      <c r="A1941" s="195">
        <v>1942.0</v>
      </c>
      <c r="B1941" s="196" t="s">
        <v>3611</v>
      </c>
      <c r="C1941" s="212" t="s">
        <v>7642</v>
      </c>
      <c r="D1941" s="213" t="s">
        <v>7643</v>
      </c>
      <c r="E1941" s="212" t="s">
        <v>7642</v>
      </c>
      <c r="F1941" s="110"/>
      <c r="G1941" s="199">
        <v>16500.0</v>
      </c>
      <c r="H1941" s="200"/>
      <c r="I1941" s="200"/>
      <c r="J1941" s="6">
        <f t="shared" si="2"/>
        <v>0</v>
      </c>
      <c r="K1941" s="6">
        <f t="shared" si="3"/>
        <v>0</v>
      </c>
      <c r="L1941" s="6" t="str">
        <f t="array" ref="L1941">XLOOKUP(E1941,INV!A:A,INV!K:K)</f>
        <v>#N/A</v>
      </c>
      <c r="M1941" s="127" t="str">
        <f t="shared" si="4"/>
        <v>#N/A</v>
      </c>
    </row>
    <row r="1942">
      <c r="A1942" s="195">
        <v>1943.0</v>
      </c>
      <c r="B1942" s="196" t="s">
        <v>3611</v>
      </c>
      <c r="C1942" s="212" t="s">
        <v>7644</v>
      </c>
      <c r="D1942" s="213" t="s">
        <v>7645</v>
      </c>
      <c r="E1942" s="212" t="s">
        <v>7644</v>
      </c>
      <c r="F1942" s="110"/>
      <c r="G1942" s="199">
        <v>21750.0</v>
      </c>
      <c r="H1942" s="200"/>
      <c r="I1942" s="200"/>
      <c r="J1942" s="6">
        <f t="shared" si="2"/>
        <v>0</v>
      </c>
      <c r="K1942" s="6">
        <f t="shared" si="3"/>
        <v>0</v>
      </c>
      <c r="L1942" s="6" t="str">
        <f t="array" ref="L1942">XLOOKUP(E1942,INV!A:A,INV!K:K)</f>
        <v>#N/A</v>
      </c>
      <c r="M1942" s="127" t="str">
        <f t="shared" si="4"/>
        <v>#N/A</v>
      </c>
    </row>
    <row r="1943">
      <c r="A1943" s="195">
        <v>1944.0</v>
      </c>
      <c r="B1943" s="196" t="s">
        <v>7646</v>
      </c>
      <c r="C1943" s="212" t="s">
        <v>7647</v>
      </c>
      <c r="D1943" s="213" t="s">
        <v>7648</v>
      </c>
      <c r="E1943" s="212" t="s">
        <v>7647</v>
      </c>
      <c r="F1943" s="110"/>
      <c r="G1943" s="199">
        <v>100.0</v>
      </c>
      <c r="H1943" s="200"/>
      <c r="I1943" s="200"/>
      <c r="J1943" s="6">
        <f t="shared" si="2"/>
        <v>0</v>
      </c>
      <c r="K1943" s="6">
        <f t="shared" si="3"/>
        <v>0</v>
      </c>
      <c r="L1943" s="6" t="str">
        <f t="array" ref="L1943">XLOOKUP(E1943,INV!A:A,INV!K:K)</f>
        <v>#N/A</v>
      </c>
      <c r="M1943" s="127" t="str">
        <f t="shared" si="4"/>
        <v>#N/A</v>
      </c>
    </row>
    <row r="1944">
      <c r="A1944" s="195">
        <v>1945.0</v>
      </c>
      <c r="B1944" s="196" t="s">
        <v>3293</v>
      </c>
      <c r="C1944" s="212" t="s">
        <v>7649</v>
      </c>
      <c r="D1944" s="213" t="s">
        <v>7650</v>
      </c>
      <c r="E1944" s="212" t="s">
        <v>7649</v>
      </c>
      <c r="F1944" s="110"/>
      <c r="G1944" s="199">
        <v>600.0</v>
      </c>
      <c r="H1944" s="200"/>
      <c r="I1944" s="200"/>
      <c r="J1944" s="6">
        <f t="shared" si="2"/>
        <v>0</v>
      </c>
      <c r="K1944" s="6">
        <f t="shared" si="3"/>
        <v>0</v>
      </c>
      <c r="L1944" s="6" t="str">
        <f t="array" ref="L1944">XLOOKUP(E1944,INV!A:A,INV!K:K)</f>
        <v>#N/A</v>
      </c>
      <c r="M1944" s="127" t="str">
        <f t="shared" si="4"/>
        <v>#N/A</v>
      </c>
    </row>
    <row r="1945">
      <c r="A1945" s="195">
        <v>1946.0</v>
      </c>
      <c r="B1945" s="196" t="s">
        <v>3293</v>
      </c>
      <c r="C1945" s="212" t="s">
        <v>7651</v>
      </c>
      <c r="D1945" s="213" t="s">
        <v>7652</v>
      </c>
      <c r="E1945" s="212" t="s">
        <v>7651</v>
      </c>
      <c r="F1945" s="110"/>
      <c r="G1945" s="199">
        <v>485.0</v>
      </c>
      <c r="H1945" s="200"/>
      <c r="I1945" s="200"/>
      <c r="J1945" s="6">
        <f t="shared" si="2"/>
        <v>0</v>
      </c>
      <c r="K1945" s="6">
        <f t="shared" si="3"/>
        <v>0</v>
      </c>
      <c r="L1945" s="6" t="str">
        <f t="array" ref="L1945">XLOOKUP(E1945,INV!A:A,INV!K:K)</f>
        <v>#N/A</v>
      </c>
      <c r="M1945" s="127" t="str">
        <f t="shared" si="4"/>
        <v>#N/A</v>
      </c>
    </row>
    <row r="1946">
      <c r="A1946" s="195">
        <v>1947.0</v>
      </c>
      <c r="B1946" s="196" t="s">
        <v>3293</v>
      </c>
      <c r="C1946" s="212" t="s">
        <v>7653</v>
      </c>
      <c r="D1946" s="213" t="s">
        <v>7654</v>
      </c>
      <c r="E1946" s="212" t="s">
        <v>7653</v>
      </c>
      <c r="F1946" s="110"/>
      <c r="G1946" s="199">
        <v>15000.0</v>
      </c>
      <c r="H1946" s="200"/>
      <c r="I1946" s="200"/>
      <c r="J1946" s="6">
        <f t="shared" si="2"/>
        <v>0</v>
      </c>
      <c r="K1946" s="6">
        <f t="shared" si="3"/>
        <v>0</v>
      </c>
      <c r="L1946" s="6" t="str">
        <f t="array" ref="L1946">XLOOKUP(E1946,INV!A:A,INV!K:K)</f>
        <v>#N/A</v>
      </c>
      <c r="M1946" s="127" t="str">
        <f t="shared" si="4"/>
        <v>#N/A</v>
      </c>
    </row>
    <row r="1947">
      <c r="A1947" s="195">
        <v>1948.0</v>
      </c>
      <c r="B1947" s="196" t="s">
        <v>3157</v>
      </c>
      <c r="C1947" s="212" t="s">
        <v>7655</v>
      </c>
      <c r="D1947" s="213" t="s">
        <v>7656</v>
      </c>
      <c r="E1947" s="212" t="s">
        <v>7655</v>
      </c>
      <c r="F1947" s="110"/>
      <c r="G1947" s="199">
        <v>500.0</v>
      </c>
      <c r="H1947" s="200"/>
      <c r="I1947" s="200"/>
      <c r="J1947" s="6">
        <f t="shared" si="2"/>
        <v>0</v>
      </c>
      <c r="K1947" s="6">
        <f t="shared" si="3"/>
        <v>0</v>
      </c>
      <c r="L1947" s="6" t="str">
        <f t="array" ref="L1947">XLOOKUP(E1947,INV!A:A,INV!K:K)</f>
        <v>#N/A</v>
      </c>
      <c r="M1947" s="127" t="str">
        <f t="shared" si="4"/>
        <v>#N/A</v>
      </c>
    </row>
    <row r="1948">
      <c r="A1948" s="195">
        <v>1949.0</v>
      </c>
      <c r="B1948" s="196" t="s">
        <v>3196</v>
      </c>
      <c r="C1948" s="212" t="s">
        <v>7657</v>
      </c>
      <c r="D1948" s="213" t="s">
        <v>7658</v>
      </c>
      <c r="E1948" s="212" t="s">
        <v>7657</v>
      </c>
      <c r="F1948" s="110"/>
      <c r="G1948" s="199">
        <v>575.0</v>
      </c>
      <c r="H1948" s="200"/>
      <c r="I1948" s="200"/>
      <c r="J1948" s="6">
        <f t="shared" si="2"/>
        <v>0</v>
      </c>
      <c r="K1948" s="6">
        <f t="shared" si="3"/>
        <v>0</v>
      </c>
      <c r="L1948" s="6" t="str">
        <f t="array" ref="L1948">XLOOKUP(E1948,INV!A:A,INV!K:K)</f>
        <v>#N/A</v>
      </c>
      <c r="M1948" s="127" t="str">
        <f t="shared" si="4"/>
        <v>#N/A</v>
      </c>
    </row>
    <row r="1949">
      <c r="A1949" s="195">
        <v>1950.0</v>
      </c>
      <c r="B1949" s="196" t="s">
        <v>3764</v>
      </c>
      <c r="C1949" s="212" t="s">
        <v>544</v>
      </c>
      <c r="D1949" s="213" t="s">
        <v>7659</v>
      </c>
      <c r="E1949" s="212" t="s">
        <v>544</v>
      </c>
      <c r="F1949" s="110"/>
      <c r="G1949" s="199">
        <v>55.0</v>
      </c>
      <c r="H1949" s="200"/>
      <c r="I1949" s="200"/>
      <c r="J1949" s="6">
        <f t="shared" si="2"/>
        <v>0</v>
      </c>
      <c r="K1949" s="6">
        <f t="shared" si="3"/>
        <v>0</v>
      </c>
      <c r="L1949" s="6">
        <f t="array" ref="L1949">XLOOKUP(E1949,INV!A:A,INV!K:K)</f>
        <v>1</v>
      </c>
      <c r="M1949" s="127">
        <f t="shared" si="4"/>
        <v>1</v>
      </c>
    </row>
    <row r="1950">
      <c r="A1950" s="195">
        <v>1951.0</v>
      </c>
      <c r="B1950" s="196" t="s">
        <v>3067</v>
      </c>
      <c r="C1950" s="212" t="s">
        <v>7660</v>
      </c>
      <c r="D1950" s="213" t="s">
        <v>7661</v>
      </c>
      <c r="E1950" s="212" t="s">
        <v>7660</v>
      </c>
      <c r="F1950" s="110"/>
      <c r="G1950" s="199">
        <v>50.0</v>
      </c>
      <c r="H1950" s="200"/>
      <c r="I1950" s="200"/>
      <c r="J1950" s="6">
        <f t="shared" si="2"/>
        <v>0</v>
      </c>
      <c r="K1950" s="6">
        <f t="shared" si="3"/>
        <v>0</v>
      </c>
      <c r="L1950" s="6">
        <f t="array" ref="L1950">XLOOKUP(E1950,INV!A:A,INV!K:K)</f>
        <v>1</v>
      </c>
      <c r="M1950" s="127">
        <f t="shared" si="4"/>
        <v>1</v>
      </c>
    </row>
    <row r="1951">
      <c r="A1951" s="195">
        <v>1952.0</v>
      </c>
      <c r="B1951" s="196" t="s">
        <v>4922</v>
      </c>
      <c r="C1951" s="212" t="s">
        <v>7662</v>
      </c>
      <c r="D1951" s="213" t="s">
        <v>7663</v>
      </c>
      <c r="E1951" s="212" t="s">
        <v>7662</v>
      </c>
      <c r="F1951" s="110"/>
      <c r="G1951" s="199">
        <v>7800.0</v>
      </c>
      <c r="H1951" s="200"/>
      <c r="I1951" s="200"/>
      <c r="J1951" s="6">
        <f t="shared" si="2"/>
        <v>0</v>
      </c>
      <c r="K1951" s="6">
        <f t="shared" si="3"/>
        <v>0</v>
      </c>
      <c r="L1951" s="6" t="str">
        <f t="array" ref="L1951">XLOOKUP(E1951,INV!A:A,INV!K:K)</f>
        <v>#N/A</v>
      </c>
      <c r="M1951" s="127" t="str">
        <f t="shared" si="4"/>
        <v>#N/A</v>
      </c>
    </row>
    <row r="1952">
      <c r="A1952" s="195">
        <v>1953.0</v>
      </c>
      <c r="B1952" s="196" t="s">
        <v>4922</v>
      </c>
      <c r="C1952" s="212" t="s">
        <v>7664</v>
      </c>
      <c r="D1952" s="213" t="s">
        <v>7665</v>
      </c>
      <c r="E1952" s="212" t="s">
        <v>7664</v>
      </c>
      <c r="F1952" s="110"/>
      <c r="G1952" s="199">
        <v>3100.0</v>
      </c>
      <c r="H1952" s="200"/>
      <c r="I1952" s="200"/>
      <c r="J1952" s="6">
        <f t="shared" si="2"/>
        <v>0</v>
      </c>
      <c r="K1952" s="6">
        <f t="shared" si="3"/>
        <v>0</v>
      </c>
      <c r="L1952" s="6" t="str">
        <f t="array" ref="L1952">XLOOKUP(E1952,INV!A:A,INV!K:K)</f>
        <v>#N/A</v>
      </c>
      <c r="M1952" s="127" t="str">
        <f t="shared" si="4"/>
        <v>#N/A</v>
      </c>
    </row>
    <row r="1953">
      <c r="A1953" s="195">
        <v>1954.0</v>
      </c>
      <c r="B1953" s="196" t="s">
        <v>4922</v>
      </c>
      <c r="C1953" s="212" t="s">
        <v>7666</v>
      </c>
      <c r="D1953" s="213" t="s">
        <v>7667</v>
      </c>
      <c r="E1953" s="212" t="s">
        <v>7666</v>
      </c>
      <c r="F1953" s="196"/>
      <c r="G1953" s="199">
        <v>11700.0</v>
      </c>
      <c r="H1953" s="200"/>
      <c r="I1953" s="200"/>
      <c r="J1953" s="6">
        <f t="shared" si="2"/>
        <v>0</v>
      </c>
      <c r="K1953" s="6">
        <f t="shared" si="3"/>
        <v>0</v>
      </c>
      <c r="L1953" s="6" t="str">
        <f t="array" ref="L1953">XLOOKUP(E1953,INV!A:A,INV!K:K)</f>
        <v>#N/A</v>
      </c>
      <c r="M1953" s="127" t="str">
        <f t="shared" si="4"/>
        <v>#N/A</v>
      </c>
    </row>
    <row r="1954">
      <c r="A1954" s="195">
        <v>1955.0</v>
      </c>
      <c r="B1954" s="196" t="s">
        <v>3547</v>
      </c>
      <c r="C1954" s="212" t="s">
        <v>7668</v>
      </c>
      <c r="D1954" s="213" t="s">
        <v>7669</v>
      </c>
      <c r="E1954" s="212" t="s">
        <v>7668</v>
      </c>
      <c r="F1954" s="196"/>
      <c r="G1954" s="199">
        <v>265.0</v>
      </c>
      <c r="H1954" s="200"/>
      <c r="I1954" s="200"/>
      <c r="J1954" s="6">
        <f t="shared" si="2"/>
        <v>0</v>
      </c>
      <c r="K1954" s="6">
        <f t="shared" si="3"/>
        <v>0</v>
      </c>
      <c r="L1954" s="6" t="str">
        <f t="array" ref="L1954">XLOOKUP(E1954,INV!A:A,INV!K:K)</f>
        <v>#N/A</v>
      </c>
      <c r="M1954" s="127" t="str">
        <f t="shared" si="4"/>
        <v>#N/A</v>
      </c>
    </row>
    <row r="1955">
      <c r="A1955" s="195">
        <v>1956.0</v>
      </c>
      <c r="B1955" s="196" t="s">
        <v>3067</v>
      </c>
      <c r="C1955" s="212" t="s">
        <v>7670</v>
      </c>
      <c r="D1955" s="213" t="s">
        <v>7671</v>
      </c>
      <c r="E1955" s="212" t="s">
        <v>7670</v>
      </c>
      <c r="F1955" s="196"/>
      <c r="G1955" s="199">
        <v>40.0</v>
      </c>
      <c r="H1955" s="200"/>
      <c r="I1955" s="200"/>
      <c r="J1955" s="6">
        <f t="shared" si="2"/>
        <v>0</v>
      </c>
      <c r="K1955" s="6">
        <f t="shared" si="3"/>
        <v>0</v>
      </c>
      <c r="L1955" s="6">
        <f t="array" ref="L1955">XLOOKUP(E1955,INV!A:A,INV!K:K)</f>
        <v>1</v>
      </c>
      <c r="M1955" s="127">
        <f t="shared" si="4"/>
        <v>1</v>
      </c>
    </row>
    <row r="1956">
      <c r="A1956" s="195">
        <v>1957.0</v>
      </c>
      <c r="B1956" s="196" t="s">
        <v>3067</v>
      </c>
      <c r="C1956" s="212" t="s">
        <v>7672</v>
      </c>
      <c r="D1956" s="213" t="s">
        <v>7673</v>
      </c>
      <c r="E1956" s="212" t="s">
        <v>7672</v>
      </c>
      <c r="F1956" s="196"/>
      <c r="G1956" s="199">
        <v>30.0</v>
      </c>
      <c r="H1956" s="200"/>
      <c r="I1956" s="200"/>
      <c r="J1956" s="6">
        <f t="shared" si="2"/>
        <v>0</v>
      </c>
      <c r="K1956" s="6">
        <f t="shared" si="3"/>
        <v>0</v>
      </c>
      <c r="L1956" s="6">
        <f t="array" ref="L1956">XLOOKUP(E1956,INV!A:A,INV!K:K)</f>
        <v>0.75</v>
      </c>
      <c r="M1956" s="127">
        <f t="shared" si="4"/>
        <v>1</v>
      </c>
    </row>
    <row r="1957">
      <c r="A1957" s="195">
        <v>1958.0</v>
      </c>
      <c r="B1957" s="196" t="s">
        <v>3067</v>
      </c>
      <c r="C1957" s="212" t="s">
        <v>7674</v>
      </c>
      <c r="D1957" s="213" t="s">
        <v>7675</v>
      </c>
      <c r="E1957" s="212" t="s">
        <v>7674</v>
      </c>
      <c r="F1957" s="196"/>
      <c r="G1957" s="199">
        <v>20.0</v>
      </c>
      <c r="H1957" s="200"/>
      <c r="I1957" s="200"/>
      <c r="J1957" s="6">
        <f t="shared" si="2"/>
        <v>0</v>
      </c>
      <c r="K1957" s="6">
        <f t="shared" si="3"/>
        <v>0</v>
      </c>
      <c r="L1957" s="6">
        <f t="array" ref="L1957">XLOOKUP(E1957,INV!A:A,INV!K:K)</f>
        <v>0.5</v>
      </c>
      <c r="M1957" s="127">
        <f t="shared" si="4"/>
        <v>1</v>
      </c>
    </row>
    <row r="1958">
      <c r="A1958" s="195">
        <v>1959.0</v>
      </c>
      <c r="B1958" s="196" t="s">
        <v>7676</v>
      </c>
      <c r="C1958" s="212" t="s">
        <v>7677</v>
      </c>
      <c r="D1958" s="213" t="s">
        <v>7678</v>
      </c>
      <c r="E1958" s="212" t="s">
        <v>7677</v>
      </c>
      <c r="F1958" s="110"/>
      <c r="G1958" s="199">
        <v>1380.0</v>
      </c>
      <c r="H1958" s="200"/>
      <c r="I1958" s="200"/>
      <c r="J1958" s="6">
        <f t="shared" si="2"/>
        <v>0</v>
      </c>
      <c r="K1958" s="6">
        <f t="shared" si="3"/>
        <v>0</v>
      </c>
      <c r="L1958" s="6" t="str">
        <f t="array" ref="L1958">XLOOKUP(E1958,INV!A:A,INV!K:K)</f>
        <v>#N/A</v>
      </c>
      <c r="M1958" s="127" t="str">
        <f t="shared" si="4"/>
        <v>#N/A</v>
      </c>
    </row>
    <row r="1959">
      <c r="A1959" s="195">
        <v>1960.0</v>
      </c>
      <c r="B1959" s="196" t="s">
        <v>7676</v>
      </c>
      <c r="C1959" s="212" t="s">
        <v>7679</v>
      </c>
      <c r="D1959" s="213" t="s">
        <v>7680</v>
      </c>
      <c r="E1959" s="212" t="s">
        <v>7679</v>
      </c>
      <c r="F1959" s="110"/>
      <c r="G1959" s="199">
        <v>1380.0</v>
      </c>
      <c r="H1959" s="200"/>
      <c r="I1959" s="200"/>
      <c r="J1959" s="6">
        <f t="shared" si="2"/>
        <v>0</v>
      </c>
      <c r="K1959" s="6">
        <f t="shared" si="3"/>
        <v>0</v>
      </c>
      <c r="L1959" s="6" t="str">
        <f t="array" ref="L1959">XLOOKUP(E1959,INV!A:A,INV!K:K)</f>
        <v>#N/A</v>
      </c>
      <c r="M1959" s="127" t="str">
        <f t="shared" si="4"/>
        <v>#N/A</v>
      </c>
    </row>
    <row r="1960">
      <c r="A1960" s="195">
        <v>1961.0</v>
      </c>
      <c r="B1960" s="196" t="s">
        <v>5482</v>
      </c>
      <c r="C1960" s="212" t="s">
        <v>7681</v>
      </c>
      <c r="D1960" s="213" t="s">
        <v>7682</v>
      </c>
      <c r="E1960" s="212" t="s">
        <v>7681</v>
      </c>
      <c r="F1960" s="110"/>
      <c r="G1960" s="199">
        <v>1145.0</v>
      </c>
      <c r="H1960" s="200"/>
      <c r="I1960" s="200"/>
      <c r="J1960" s="6">
        <f t="shared" si="2"/>
        <v>0</v>
      </c>
      <c r="K1960" s="6">
        <f t="shared" si="3"/>
        <v>0</v>
      </c>
      <c r="L1960" s="6" t="str">
        <f t="array" ref="L1960">XLOOKUP(E1960,INV!A:A,INV!K:K)</f>
        <v>#N/A</v>
      </c>
      <c r="M1960" s="127" t="str">
        <f t="shared" si="4"/>
        <v>#N/A</v>
      </c>
    </row>
    <row r="1961">
      <c r="A1961" s="195">
        <v>1962.0</v>
      </c>
      <c r="B1961" s="196" t="s">
        <v>5482</v>
      </c>
      <c r="C1961" s="212" t="s">
        <v>7683</v>
      </c>
      <c r="D1961" s="213" t="s">
        <v>7684</v>
      </c>
      <c r="E1961" s="212" t="s">
        <v>7683</v>
      </c>
      <c r="F1961" s="110"/>
      <c r="G1961" s="199">
        <v>950.0</v>
      </c>
      <c r="H1961" s="200"/>
      <c r="I1961" s="200"/>
      <c r="J1961" s="6">
        <f t="shared" si="2"/>
        <v>0</v>
      </c>
      <c r="K1961" s="6">
        <f t="shared" si="3"/>
        <v>0</v>
      </c>
      <c r="L1961" s="6" t="str">
        <f t="array" ref="L1961">XLOOKUP(E1961,INV!A:A,INV!K:K)</f>
        <v>#N/A</v>
      </c>
      <c r="M1961" s="127" t="str">
        <f t="shared" si="4"/>
        <v>#N/A</v>
      </c>
    </row>
    <row r="1962">
      <c r="A1962" s="195">
        <v>1963.0</v>
      </c>
      <c r="B1962" s="196" t="s">
        <v>7685</v>
      </c>
      <c r="C1962" s="212" t="s">
        <v>7686</v>
      </c>
      <c r="D1962" s="213" t="s">
        <v>7687</v>
      </c>
      <c r="E1962" s="212" t="s">
        <v>7686</v>
      </c>
      <c r="F1962" s="110"/>
      <c r="G1962" s="199">
        <v>350000.0</v>
      </c>
      <c r="H1962" s="200"/>
      <c r="I1962" s="200"/>
      <c r="J1962" s="6">
        <f t="shared" si="2"/>
        <v>0</v>
      </c>
      <c r="K1962" s="6">
        <f t="shared" si="3"/>
        <v>0</v>
      </c>
      <c r="L1962" s="6" t="str">
        <f t="array" ref="L1962">XLOOKUP(E1962,INV!A:A,INV!K:K)</f>
        <v>#N/A</v>
      </c>
      <c r="M1962" s="127" t="str">
        <f t="shared" si="4"/>
        <v>#N/A</v>
      </c>
    </row>
    <row r="1963">
      <c r="A1963" s="195">
        <v>1964.0</v>
      </c>
      <c r="B1963" s="196" t="s">
        <v>3067</v>
      </c>
      <c r="C1963" s="212" t="s">
        <v>7688</v>
      </c>
      <c r="D1963" s="213" t="s">
        <v>7689</v>
      </c>
      <c r="E1963" s="212" t="s">
        <v>7688</v>
      </c>
      <c r="F1963" s="110"/>
      <c r="G1963" s="199">
        <v>105.0</v>
      </c>
      <c r="H1963" s="200"/>
      <c r="I1963" s="200"/>
      <c r="J1963" s="6">
        <f t="shared" si="2"/>
        <v>0</v>
      </c>
      <c r="K1963" s="6">
        <f t="shared" si="3"/>
        <v>0</v>
      </c>
      <c r="L1963" s="6">
        <f t="array" ref="L1963">XLOOKUP(E1963,INV!A:A,INV!K:K)</f>
        <v>2</v>
      </c>
      <c r="M1963" s="127">
        <f t="shared" si="4"/>
        <v>1</v>
      </c>
    </row>
    <row r="1964">
      <c r="A1964" s="195">
        <v>1965.0</v>
      </c>
      <c r="B1964" s="196" t="s">
        <v>4022</v>
      </c>
      <c r="C1964" s="212" t="s">
        <v>241</v>
      </c>
      <c r="D1964" s="213" t="s">
        <v>7690</v>
      </c>
      <c r="E1964" s="212" t="s">
        <v>241</v>
      </c>
      <c r="F1964" s="110" t="s">
        <v>7691</v>
      </c>
      <c r="G1964" s="199">
        <v>133000.0</v>
      </c>
      <c r="H1964" s="200"/>
      <c r="I1964" s="200"/>
      <c r="J1964" s="6">
        <f t="shared" si="2"/>
        <v>0</v>
      </c>
      <c r="K1964" s="6">
        <f t="shared" si="3"/>
        <v>0</v>
      </c>
      <c r="L1964" s="63">
        <f t="array" ref="L1964">XLOOKUP(E1964,INV!A:A,INV!K:K)</f>
        <v>3333</v>
      </c>
      <c r="M1964" s="127">
        <f t="shared" si="4"/>
        <v>1</v>
      </c>
    </row>
    <row r="1965">
      <c r="A1965" s="195">
        <v>1966.0</v>
      </c>
      <c r="B1965" s="196" t="s">
        <v>6948</v>
      </c>
      <c r="C1965" s="212" t="s">
        <v>6949</v>
      </c>
      <c r="D1965" s="213" t="s">
        <v>7692</v>
      </c>
      <c r="E1965" s="212" t="s">
        <v>6949</v>
      </c>
      <c r="F1965" s="214"/>
      <c r="G1965" s="199">
        <v>1780.0</v>
      </c>
      <c r="H1965" s="200"/>
      <c r="I1965" s="200"/>
      <c r="J1965" s="6">
        <f t="shared" si="2"/>
        <v>0</v>
      </c>
      <c r="K1965" s="6">
        <f t="shared" si="3"/>
        <v>0</v>
      </c>
      <c r="L1965" s="6" t="str">
        <f t="array" ref="L1965">XLOOKUP(E1965,INV!A:A,INV!K:K)</f>
        <v>#N/A</v>
      </c>
      <c r="M1965" s="127" t="str">
        <f t="shared" si="4"/>
        <v>#N/A</v>
      </c>
    </row>
    <row r="1966">
      <c r="A1966" s="195">
        <v>1967.0</v>
      </c>
      <c r="B1966" s="196" t="s">
        <v>6951</v>
      </c>
      <c r="C1966" s="212" t="s">
        <v>6952</v>
      </c>
      <c r="D1966" s="213" t="s">
        <v>7693</v>
      </c>
      <c r="E1966" s="212" t="s">
        <v>6952</v>
      </c>
      <c r="F1966" s="110"/>
      <c r="G1966" s="199">
        <v>1780.0</v>
      </c>
      <c r="H1966" s="200"/>
      <c r="I1966" s="200"/>
      <c r="J1966" s="6">
        <f t="shared" si="2"/>
        <v>0</v>
      </c>
      <c r="K1966" s="6">
        <f t="shared" si="3"/>
        <v>0</v>
      </c>
      <c r="L1966" s="6" t="str">
        <f t="array" ref="L1966">XLOOKUP(E1966,INV!A:A,INV!K:K)</f>
        <v>#N/A</v>
      </c>
      <c r="M1966" s="127" t="str">
        <f t="shared" si="4"/>
        <v>#N/A</v>
      </c>
    </row>
    <row r="1967">
      <c r="A1967" s="195">
        <v>1968.0</v>
      </c>
      <c r="B1967" s="196" t="s">
        <v>6948</v>
      </c>
      <c r="C1967" s="212" t="s">
        <v>6958</v>
      </c>
      <c r="D1967" s="213" t="s">
        <v>7694</v>
      </c>
      <c r="E1967" s="212" t="s">
        <v>6958</v>
      </c>
      <c r="F1967" s="110"/>
      <c r="G1967" s="199">
        <v>1780.0</v>
      </c>
      <c r="H1967" s="200"/>
      <c r="I1967" s="200"/>
      <c r="J1967" s="6">
        <f t="shared" si="2"/>
        <v>0</v>
      </c>
      <c r="K1967" s="6">
        <f t="shared" si="3"/>
        <v>0</v>
      </c>
      <c r="L1967" s="6" t="str">
        <f t="array" ref="L1967">XLOOKUP(E1967,INV!A:A,INV!K:K)</f>
        <v>#N/A</v>
      </c>
      <c r="M1967" s="127" t="str">
        <f t="shared" si="4"/>
        <v>#N/A</v>
      </c>
    </row>
    <row r="1968">
      <c r="A1968" s="195">
        <v>1969.0</v>
      </c>
      <c r="B1968" s="196" t="s">
        <v>6948</v>
      </c>
      <c r="C1968" s="212" t="s">
        <v>7695</v>
      </c>
      <c r="D1968" s="213" t="s">
        <v>7696</v>
      </c>
      <c r="E1968" s="212" t="s">
        <v>7695</v>
      </c>
      <c r="F1968" s="110"/>
      <c r="G1968" s="199">
        <v>1780.0</v>
      </c>
      <c r="H1968" s="200"/>
      <c r="I1968" s="200"/>
      <c r="J1968" s="6">
        <f t="shared" si="2"/>
        <v>0</v>
      </c>
      <c r="K1968" s="6">
        <f t="shared" si="3"/>
        <v>0</v>
      </c>
      <c r="L1968" s="6" t="str">
        <f t="array" ref="L1968">XLOOKUP(E1968,INV!A:A,INV!K:K)</f>
        <v>#N/A</v>
      </c>
      <c r="M1968" s="127" t="str">
        <f t="shared" si="4"/>
        <v>#N/A</v>
      </c>
    </row>
    <row r="1969">
      <c r="A1969" s="195">
        <v>1970.0</v>
      </c>
      <c r="B1969" s="196" t="s">
        <v>6948</v>
      </c>
      <c r="C1969" s="212" t="s">
        <v>7697</v>
      </c>
      <c r="D1969" s="213" t="s">
        <v>7698</v>
      </c>
      <c r="E1969" s="212" t="s">
        <v>7697</v>
      </c>
      <c r="F1969" s="110"/>
      <c r="G1969" s="199">
        <v>1780.0</v>
      </c>
      <c r="H1969" s="200"/>
      <c r="I1969" s="200"/>
      <c r="J1969" s="6">
        <f t="shared" si="2"/>
        <v>0</v>
      </c>
      <c r="K1969" s="6">
        <f t="shared" si="3"/>
        <v>0</v>
      </c>
      <c r="L1969" s="6" t="str">
        <f t="array" ref="L1969">XLOOKUP(E1969,INV!A:A,INV!K:K)</f>
        <v>#N/A</v>
      </c>
      <c r="M1969" s="127" t="str">
        <f t="shared" si="4"/>
        <v>#N/A</v>
      </c>
    </row>
    <row r="1970">
      <c r="A1970" s="195">
        <v>1971.0</v>
      </c>
      <c r="B1970" s="196" t="s">
        <v>2470</v>
      </c>
      <c r="C1970" s="212" t="s">
        <v>7699</v>
      </c>
      <c r="D1970" s="213" t="s">
        <v>7700</v>
      </c>
      <c r="E1970" s="212" t="s">
        <v>7699</v>
      </c>
      <c r="F1970" s="110"/>
      <c r="G1970" s="199">
        <v>950.0</v>
      </c>
      <c r="H1970" s="200"/>
      <c r="I1970" s="200"/>
      <c r="J1970" s="6">
        <f t="shared" si="2"/>
        <v>0</v>
      </c>
      <c r="K1970" s="6">
        <f t="shared" si="3"/>
        <v>0</v>
      </c>
      <c r="L1970" s="6" t="str">
        <f t="array" ref="L1970">XLOOKUP(E1970,INV!A:A,INV!K:K)</f>
        <v>#N/A</v>
      </c>
      <c r="M1970" s="127" t="str">
        <f t="shared" si="4"/>
        <v>#N/A</v>
      </c>
    </row>
    <row r="1971">
      <c r="A1971" s="195">
        <v>1972.0</v>
      </c>
      <c r="B1971" s="196" t="s">
        <v>2470</v>
      </c>
      <c r="C1971" s="212" t="s">
        <v>7701</v>
      </c>
      <c r="D1971" s="213" t="s">
        <v>7702</v>
      </c>
      <c r="E1971" s="212" t="s">
        <v>7701</v>
      </c>
      <c r="F1971" s="110"/>
      <c r="G1971" s="199">
        <v>950.0</v>
      </c>
      <c r="H1971" s="200"/>
      <c r="I1971" s="200"/>
      <c r="J1971" s="6">
        <f t="shared" si="2"/>
        <v>0</v>
      </c>
      <c r="K1971" s="6">
        <f t="shared" si="3"/>
        <v>0</v>
      </c>
      <c r="L1971" s="6" t="str">
        <f t="array" ref="L1971">XLOOKUP(E1971,INV!A:A,INV!K:K)</f>
        <v>#N/A</v>
      </c>
      <c r="M1971" s="127" t="str">
        <f t="shared" si="4"/>
        <v>#N/A</v>
      </c>
    </row>
    <row r="1972">
      <c r="A1972" s="195">
        <v>1973.0</v>
      </c>
      <c r="B1972" s="196" t="s">
        <v>2470</v>
      </c>
      <c r="C1972" s="212" t="s">
        <v>7703</v>
      </c>
      <c r="D1972" s="213" t="s">
        <v>7704</v>
      </c>
      <c r="E1972" s="212" t="s">
        <v>7703</v>
      </c>
      <c r="F1972" s="110"/>
      <c r="G1972" s="199">
        <v>950.0</v>
      </c>
      <c r="H1972" s="200"/>
      <c r="I1972" s="200"/>
      <c r="J1972" s="6">
        <f t="shared" si="2"/>
        <v>0</v>
      </c>
      <c r="K1972" s="6">
        <f t="shared" si="3"/>
        <v>0</v>
      </c>
      <c r="L1972" s="6" t="str">
        <f t="array" ref="L1972">XLOOKUP(E1972,INV!A:A,INV!K:K)</f>
        <v>#N/A</v>
      </c>
      <c r="M1972" s="127" t="str">
        <f t="shared" si="4"/>
        <v>#N/A</v>
      </c>
    </row>
    <row r="1973">
      <c r="A1973" s="195">
        <v>1974.0</v>
      </c>
      <c r="B1973" s="196" t="s">
        <v>3067</v>
      </c>
      <c r="C1973" s="212" t="s">
        <v>7705</v>
      </c>
      <c r="D1973" s="213" t="s">
        <v>7706</v>
      </c>
      <c r="E1973" s="212" t="s">
        <v>7705</v>
      </c>
      <c r="F1973" s="110"/>
      <c r="G1973" s="199">
        <v>22.0</v>
      </c>
      <c r="H1973" s="200"/>
      <c r="I1973" s="200"/>
      <c r="J1973" s="6">
        <f t="shared" si="2"/>
        <v>0</v>
      </c>
      <c r="K1973" s="6">
        <f t="shared" si="3"/>
        <v>0</v>
      </c>
      <c r="L1973" s="6" t="str">
        <f t="array" ref="L1973">XLOOKUP(E1973,INV!A:A,INV!K:K)</f>
        <v>#N/A</v>
      </c>
      <c r="M1973" s="127" t="str">
        <f t="shared" si="4"/>
        <v>#N/A</v>
      </c>
    </row>
    <row r="1974">
      <c r="A1974" s="195">
        <v>1975.0</v>
      </c>
      <c r="B1974" s="196" t="s">
        <v>2368</v>
      </c>
      <c r="C1974" s="212" t="s">
        <v>7707</v>
      </c>
      <c r="D1974" s="213" t="s">
        <v>7708</v>
      </c>
      <c r="E1974" s="212" t="s">
        <v>7707</v>
      </c>
      <c r="F1974" s="110"/>
      <c r="G1974" s="199">
        <v>9800.0</v>
      </c>
      <c r="H1974" s="200"/>
      <c r="I1974" s="200"/>
      <c r="J1974" s="6">
        <f t="shared" si="2"/>
        <v>0</v>
      </c>
      <c r="K1974" s="6">
        <f t="shared" si="3"/>
        <v>0</v>
      </c>
      <c r="L1974" s="6" t="str">
        <f t="array" ref="L1974">XLOOKUP(E1974,INV!A:A,INV!K:K)</f>
        <v>#N/A</v>
      </c>
      <c r="M1974" s="127" t="str">
        <f t="shared" si="4"/>
        <v>#N/A</v>
      </c>
    </row>
    <row r="1975">
      <c r="A1975" s="195">
        <v>1976.0</v>
      </c>
      <c r="B1975" s="196" t="s">
        <v>3832</v>
      </c>
      <c r="C1975" s="212" t="s">
        <v>7709</v>
      </c>
      <c r="D1975" s="213" t="s">
        <v>7710</v>
      </c>
      <c r="E1975" s="212" t="s">
        <v>7709</v>
      </c>
      <c r="F1975" s="110"/>
      <c r="G1975" s="199">
        <v>465.0</v>
      </c>
      <c r="H1975" s="200"/>
      <c r="I1975" s="200"/>
      <c r="J1975" s="6">
        <f t="shared" si="2"/>
        <v>0</v>
      </c>
      <c r="K1975" s="6">
        <f t="shared" si="3"/>
        <v>0</v>
      </c>
      <c r="L1975" s="6" t="str">
        <f t="array" ref="L1975">XLOOKUP(E1975,INV!A:A,INV!K:K)</f>
        <v>#N/A</v>
      </c>
      <c r="M1975" s="127" t="str">
        <f t="shared" si="4"/>
        <v>#N/A</v>
      </c>
    </row>
    <row r="1976">
      <c r="A1976" s="195">
        <v>1977.0</v>
      </c>
      <c r="B1976" s="196" t="s">
        <v>3832</v>
      </c>
      <c r="C1976" s="212" t="s">
        <v>890</v>
      </c>
      <c r="D1976" s="213" t="s">
        <v>2330</v>
      </c>
      <c r="E1976" s="212" t="s">
        <v>890</v>
      </c>
      <c r="F1976" s="110" t="s">
        <v>3835</v>
      </c>
      <c r="G1976" s="199">
        <v>465.0</v>
      </c>
      <c r="H1976" s="200"/>
      <c r="I1976" s="200"/>
      <c r="J1976" s="6">
        <f t="shared" si="2"/>
        <v>0</v>
      </c>
      <c r="K1976" s="6">
        <f t="shared" si="3"/>
        <v>0</v>
      </c>
      <c r="L1976" s="6" t="str">
        <f t="array" ref="L1976">XLOOKUP(E1976,INV!A:A,INV!K:K)</f>
        <v>#N/A</v>
      </c>
      <c r="M1976" s="127" t="str">
        <f t="shared" si="4"/>
        <v>#N/A</v>
      </c>
    </row>
    <row r="1977">
      <c r="A1977" s="195">
        <v>1978.0</v>
      </c>
      <c r="B1977" s="196" t="s">
        <v>3535</v>
      </c>
      <c r="C1977" s="212" t="s">
        <v>7711</v>
      </c>
      <c r="D1977" s="213" t="s">
        <v>7712</v>
      </c>
      <c r="E1977" s="212" t="s">
        <v>7711</v>
      </c>
      <c r="F1977" s="110"/>
      <c r="G1977" s="199">
        <v>2500.0</v>
      </c>
      <c r="H1977" s="200"/>
      <c r="I1977" s="200"/>
      <c r="J1977" s="6">
        <f t="shared" si="2"/>
        <v>0</v>
      </c>
      <c r="K1977" s="6">
        <f t="shared" si="3"/>
        <v>0</v>
      </c>
      <c r="L1977" s="6" t="str">
        <f t="array" ref="L1977">XLOOKUP(E1977,INV!A:A,INV!K:K)</f>
        <v>#N/A</v>
      </c>
      <c r="M1977" s="127" t="str">
        <f t="shared" si="4"/>
        <v>#N/A</v>
      </c>
    </row>
    <row r="1978">
      <c r="A1978" s="195">
        <v>1979.0</v>
      </c>
      <c r="B1978" s="196" t="s">
        <v>3535</v>
      </c>
      <c r="C1978" s="212" t="s">
        <v>7713</v>
      </c>
      <c r="D1978" s="213" t="s">
        <v>7714</v>
      </c>
      <c r="E1978" s="212" t="s">
        <v>7713</v>
      </c>
      <c r="F1978" s="110"/>
      <c r="G1978" s="199">
        <v>2290.0</v>
      </c>
      <c r="H1978" s="200"/>
      <c r="I1978" s="200"/>
      <c r="J1978" s="6">
        <f t="shared" si="2"/>
        <v>0</v>
      </c>
      <c r="K1978" s="6">
        <f t="shared" si="3"/>
        <v>0</v>
      </c>
      <c r="L1978" s="6" t="str">
        <f t="array" ref="L1978">XLOOKUP(E1978,INV!A:A,INV!K:K)</f>
        <v>#N/A</v>
      </c>
      <c r="M1978" s="127" t="str">
        <f t="shared" si="4"/>
        <v>#N/A</v>
      </c>
    </row>
    <row r="1979">
      <c r="A1979" s="195">
        <v>1980.0</v>
      </c>
      <c r="B1979" s="196" t="s">
        <v>3535</v>
      </c>
      <c r="C1979" s="212" t="s">
        <v>7715</v>
      </c>
      <c r="D1979" s="213" t="s">
        <v>7716</v>
      </c>
      <c r="E1979" s="212" t="s">
        <v>7715</v>
      </c>
      <c r="F1979" s="110"/>
      <c r="G1979" s="199">
        <v>2700.0</v>
      </c>
      <c r="H1979" s="200"/>
      <c r="I1979" s="200"/>
      <c r="J1979" s="6">
        <f t="shared" si="2"/>
        <v>0</v>
      </c>
      <c r="K1979" s="6">
        <f t="shared" si="3"/>
        <v>0</v>
      </c>
      <c r="L1979" s="6" t="str">
        <f t="array" ref="L1979">XLOOKUP(E1979,INV!A:A,INV!K:K)</f>
        <v>#N/A</v>
      </c>
      <c r="M1979" s="127" t="str">
        <f t="shared" si="4"/>
        <v>#N/A</v>
      </c>
    </row>
    <row r="1980">
      <c r="A1980" s="195">
        <v>1981.0</v>
      </c>
      <c r="B1980" s="196" t="s">
        <v>3535</v>
      </c>
      <c r="C1980" s="212" t="s">
        <v>7717</v>
      </c>
      <c r="D1980" s="213" t="s">
        <v>7718</v>
      </c>
      <c r="E1980" s="212" t="s">
        <v>7717</v>
      </c>
      <c r="F1980" s="110"/>
      <c r="G1980" s="199">
        <v>2490.0</v>
      </c>
      <c r="H1980" s="200"/>
      <c r="I1980" s="200"/>
      <c r="J1980" s="6">
        <f t="shared" si="2"/>
        <v>0</v>
      </c>
      <c r="K1980" s="6">
        <f t="shared" si="3"/>
        <v>0</v>
      </c>
      <c r="L1980" s="6" t="str">
        <f t="array" ref="L1980">XLOOKUP(E1980,INV!A:A,INV!K:K)</f>
        <v>#N/A</v>
      </c>
      <c r="M1980" s="127" t="str">
        <f t="shared" si="4"/>
        <v>#N/A</v>
      </c>
    </row>
    <row r="1981">
      <c r="A1981" s="195">
        <v>1982.0</v>
      </c>
      <c r="B1981" s="196" t="s">
        <v>3535</v>
      </c>
      <c r="C1981" s="212" t="s">
        <v>7719</v>
      </c>
      <c r="D1981" s="213" t="s">
        <v>7720</v>
      </c>
      <c r="E1981" s="212" t="s">
        <v>7719</v>
      </c>
      <c r="F1981" s="110"/>
      <c r="G1981" s="199">
        <v>3800.0</v>
      </c>
      <c r="H1981" s="200"/>
      <c r="I1981" s="200"/>
      <c r="J1981" s="6">
        <f t="shared" si="2"/>
        <v>0</v>
      </c>
      <c r="K1981" s="6">
        <f t="shared" si="3"/>
        <v>0</v>
      </c>
      <c r="L1981" s="6" t="str">
        <f t="array" ref="L1981">XLOOKUP(E1981,INV!A:A,INV!K:K)</f>
        <v>#N/A</v>
      </c>
      <c r="M1981" s="127" t="str">
        <f t="shared" si="4"/>
        <v>#N/A</v>
      </c>
    </row>
    <row r="1982">
      <c r="A1982" s="195">
        <v>1983.0</v>
      </c>
      <c r="B1982" s="196" t="s">
        <v>3535</v>
      </c>
      <c r="C1982" s="212" t="s">
        <v>7721</v>
      </c>
      <c r="D1982" s="213" t="s">
        <v>7722</v>
      </c>
      <c r="E1982" s="212" t="s">
        <v>7721</v>
      </c>
      <c r="F1982" s="110"/>
      <c r="G1982" s="199">
        <v>3900.0</v>
      </c>
      <c r="H1982" s="200"/>
      <c r="I1982" s="200"/>
      <c r="J1982" s="6">
        <f t="shared" si="2"/>
        <v>0</v>
      </c>
      <c r="K1982" s="6">
        <f t="shared" si="3"/>
        <v>0</v>
      </c>
      <c r="L1982" s="6" t="str">
        <f t="array" ref="L1982">XLOOKUP(E1982,INV!A:A,INV!K:K)</f>
        <v>#N/A</v>
      </c>
      <c r="M1982" s="127" t="str">
        <f t="shared" si="4"/>
        <v>#N/A</v>
      </c>
    </row>
    <row r="1983">
      <c r="A1983" s="195">
        <v>1984.0</v>
      </c>
      <c r="B1983" s="196" t="s">
        <v>4077</v>
      </c>
      <c r="C1983" s="212" t="s">
        <v>1633</v>
      </c>
      <c r="D1983" s="213" t="s">
        <v>1632</v>
      </c>
      <c r="E1983" s="212" t="s">
        <v>1633</v>
      </c>
      <c r="F1983" s="110" t="s">
        <v>1634</v>
      </c>
      <c r="G1983" s="199">
        <v>850.0</v>
      </c>
      <c r="H1983" s="200"/>
      <c r="I1983" s="200"/>
      <c r="J1983" s="6">
        <f t="shared" si="2"/>
        <v>0</v>
      </c>
      <c r="K1983" s="6">
        <f t="shared" si="3"/>
        <v>0</v>
      </c>
      <c r="L1983" s="6" t="str">
        <f t="array" ref="L1983">XLOOKUP(E1983,INV!A:A,INV!K:K)</f>
        <v>#N/A</v>
      </c>
      <c r="M1983" s="127" t="str">
        <f t="shared" si="4"/>
        <v>#N/A</v>
      </c>
    </row>
    <row r="1984">
      <c r="A1984" s="195">
        <v>1985.0</v>
      </c>
      <c r="B1984" s="196" t="s">
        <v>4077</v>
      </c>
      <c r="C1984" s="212" t="s">
        <v>1637</v>
      </c>
      <c r="D1984" s="213" t="s">
        <v>1636</v>
      </c>
      <c r="E1984" s="212" t="s">
        <v>1637</v>
      </c>
      <c r="F1984" s="110" t="s">
        <v>1638</v>
      </c>
      <c r="G1984" s="199">
        <v>850.0</v>
      </c>
      <c r="H1984" s="200"/>
      <c r="I1984" s="200"/>
      <c r="J1984" s="6">
        <f t="shared" si="2"/>
        <v>0</v>
      </c>
      <c r="K1984" s="6">
        <f t="shared" si="3"/>
        <v>0</v>
      </c>
      <c r="L1984" s="6" t="str">
        <f t="array" ref="L1984">XLOOKUP(E1984,INV!A:A,INV!K:K)</f>
        <v>#N/A</v>
      </c>
      <c r="M1984" s="127" t="str">
        <f t="shared" si="4"/>
        <v>#N/A</v>
      </c>
    </row>
    <row r="1985">
      <c r="A1985" s="195">
        <v>1986.0</v>
      </c>
      <c r="B1985" s="196" t="s">
        <v>4077</v>
      </c>
      <c r="C1985" s="212" t="s">
        <v>1640</v>
      </c>
      <c r="D1985" s="213" t="s">
        <v>1639</v>
      </c>
      <c r="E1985" s="212" t="s">
        <v>1640</v>
      </c>
      <c r="F1985" s="196" t="s">
        <v>1641</v>
      </c>
      <c r="G1985" s="199">
        <v>850.0</v>
      </c>
      <c r="H1985" s="200"/>
      <c r="I1985" s="200"/>
      <c r="J1985" s="6">
        <f t="shared" si="2"/>
        <v>0</v>
      </c>
      <c r="K1985" s="6">
        <f t="shared" si="3"/>
        <v>0</v>
      </c>
      <c r="L1985" s="6" t="str">
        <f t="array" ref="L1985">XLOOKUP(E1985,INV!A:A,INV!K:K)</f>
        <v>#N/A</v>
      </c>
      <c r="M1985" s="127" t="str">
        <f t="shared" si="4"/>
        <v>#N/A</v>
      </c>
    </row>
    <row r="1986">
      <c r="A1986" s="195">
        <v>1987.0</v>
      </c>
      <c r="B1986" s="196" t="s">
        <v>4077</v>
      </c>
      <c r="C1986" s="212" t="s">
        <v>1643</v>
      </c>
      <c r="D1986" s="213" t="s">
        <v>1642</v>
      </c>
      <c r="E1986" s="212" t="s">
        <v>1643</v>
      </c>
      <c r="F1986" s="110" t="s">
        <v>1644</v>
      </c>
      <c r="G1986" s="199">
        <v>850.0</v>
      </c>
      <c r="H1986" s="200"/>
      <c r="I1986" s="200"/>
      <c r="J1986" s="6">
        <f t="shared" si="2"/>
        <v>0</v>
      </c>
      <c r="K1986" s="6">
        <f t="shared" si="3"/>
        <v>0</v>
      </c>
      <c r="L1986" s="6" t="str">
        <f t="array" ref="L1986">XLOOKUP(E1986,INV!A:A,INV!K:K)</f>
        <v>#N/A</v>
      </c>
      <c r="M1986" s="127" t="str">
        <f t="shared" si="4"/>
        <v>#N/A</v>
      </c>
    </row>
    <row r="1987">
      <c r="A1987" s="195">
        <v>1988.0</v>
      </c>
      <c r="B1987" s="196" t="s">
        <v>4077</v>
      </c>
      <c r="C1987" s="212" t="s">
        <v>2248</v>
      </c>
      <c r="D1987" s="213" t="s">
        <v>2338</v>
      </c>
      <c r="E1987" s="212" t="s">
        <v>2248</v>
      </c>
      <c r="F1987" s="110"/>
      <c r="G1987" s="199">
        <v>850.0</v>
      </c>
      <c r="H1987" s="200"/>
      <c r="I1987" s="200"/>
      <c r="J1987" s="6">
        <f t="shared" si="2"/>
        <v>0</v>
      </c>
      <c r="K1987" s="6">
        <f t="shared" si="3"/>
        <v>0</v>
      </c>
      <c r="L1987" s="6" t="str">
        <f t="array" ref="L1987">XLOOKUP(E1987,INV!A:A,INV!K:K)</f>
        <v>#N/A</v>
      </c>
      <c r="M1987" s="127" t="str">
        <f t="shared" si="4"/>
        <v>#N/A</v>
      </c>
    </row>
    <row r="1988">
      <c r="A1988" s="195">
        <v>1989.0</v>
      </c>
      <c r="B1988" s="196" t="s">
        <v>4077</v>
      </c>
      <c r="C1988" s="212" t="s">
        <v>7723</v>
      </c>
      <c r="D1988" s="213" t="s">
        <v>7724</v>
      </c>
      <c r="E1988" s="212" t="s">
        <v>7723</v>
      </c>
      <c r="F1988" s="110"/>
      <c r="G1988" s="199">
        <v>990.0</v>
      </c>
      <c r="H1988" s="200"/>
      <c r="I1988" s="200"/>
      <c r="J1988" s="6">
        <f t="shared" si="2"/>
        <v>0</v>
      </c>
      <c r="K1988" s="6">
        <f t="shared" si="3"/>
        <v>0</v>
      </c>
      <c r="L1988" s="6" t="str">
        <f t="array" ref="L1988">XLOOKUP(E1988,INV!A:A,INV!K:K)</f>
        <v>#N/A</v>
      </c>
      <c r="M1988" s="127" t="str">
        <f t="shared" si="4"/>
        <v>#N/A</v>
      </c>
    </row>
    <row r="1989">
      <c r="A1989" s="195">
        <v>1990.0</v>
      </c>
      <c r="B1989" s="196" t="s">
        <v>4077</v>
      </c>
      <c r="C1989" s="212" t="s">
        <v>7725</v>
      </c>
      <c r="D1989" s="213" t="s">
        <v>7726</v>
      </c>
      <c r="E1989" s="212" t="s">
        <v>7725</v>
      </c>
      <c r="F1989" s="110"/>
      <c r="G1989" s="199">
        <v>990.0</v>
      </c>
      <c r="H1989" s="200"/>
      <c r="I1989" s="200"/>
      <c r="J1989" s="6">
        <f t="shared" si="2"/>
        <v>0</v>
      </c>
      <c r="K1989" s="6">
        <f t="shared" si="3"/>
        <v>0</v>
      </c>
      <c r="L1989" s="6" t="str">
        <f t="array" ref="L1989">XLOOKUP(E1989,INV!A:A,INV!K:K)</f>
        <v>#N/A</v>
      </c>
      <c r="M1989" s="127" t="str">
        <f t="shared" si="4"/>
        <v>#N/A</v>
      </c>
    </row>
    <row r="1990">
      <c r="A1990" s="195">
        <v>1991.0</v>
      </c>
      <c r="B1990" s="196" t="s">
        <v>4077</v>
      </c>
      <c r="C1990" s="212" t="s">
        <v>7727</v>
      </c>
      <c r="D1990" s="213" t="s">
        <v>7728</v>
      </c>
      <c r="E1990" s="212" t="s">
        <v>7727</v>
      </c>
      <c r="F1990" s="110"/>
      <c r="G1990" s="199">
        <v>990.0</v>
      </c>
      <c r="H1990" s="200"/>
      <c r="I1990" s="200"/>
      <c r="J1990" s="6">
        <f t="shared" si="2"/>
        <v>0</v>
      </c>
      <c r="K1990" s="6">
        <f t="shared" si="3"/>
        <v>0</v>
      </c>
      <c r="L1990" s="6" t="str">
        <f t="array" ref="L1990">XLOOKUP(E1990,INV!A:A,INV!K:K)</f>
        <v>#N/A</v>
      </c>
      <c r="M1990" s="127" t="str">
        <f t="shared" si="4"/>
        <v>#N/A</v>
      </c>
    </row>
    <row r="1991">
      <c r="A1991" s="195">
        <v>1992.0</v>
      </c>
      <c r="B1991" s="196" t="s">
        <v>4077</v>
      </c>
      <c r="C1991" s="212" t="s">
        <v>7729</v>
      </c>
      <c r="D1991" s="213" t="s">
        <v>7730</v>
      </c>
      <c r="E1991" s="212" t="s">
        <v>7729</v>
      </c>
      <c r="F1991" s="110"/>
      <c r="G1991" s="199">
        <v>990.0</v>
      </c>
      <c r="H1991" s="200"/>
      <c r="I1991" s="200"/>
      <c r="J1991" s="6">
        <f t="shared" si="2"/>
        <v>0</v>
      </c>
      <c r="K1991" s="6">
        <f t="shared" si="3"/>
        <v>0</v>
      </c>
      <c r="L1991" s="6" t="str">
        <f t="array" ref="L1991">XLOOKUP(E1991,INV!A:A,INV!K:K)</f>
        <v>#N/A</v>
      </c>
      <c r="M1991" s="127" t="str">
        <f t="shared" si="4"/>
        <v>#N/A</v>
      </c>
    </row>
    <row r="1992">
      <c r="A1992" s="195">
        <v>1993.0</v>
      </c>
      <c r="B1992" s="196" t="s">
        <v>4077</v>
      </c>
      <c r="C1992" s="212" t="s">
        <v>7731</v>
      </c>
      <c r="D1992" s="213" t="s">
        <v>7732</v>
      </c>
      <c r="E1992" s="212" t="s">
        <v>7731</v>
      </c>
      <c r="F1992" s="196"/>
      <c r="G1992" s="199">
        <v>990.0</v>
      </c>
      <c r="H1992" s="200"/>
      <c r="I1992" s="200"/>
      <c r="J1992" s="6">
        <f t="shared" si="2"/>
        <v>0</v>
      </c>
      <c r="K1992" s="6">
        <f t="shared" si="3"/>
        <v>0</v>
      </c>
      <c r="L1992" s="6" t="str">
        <f t="array" ref="L1992">XLOOKUP(E1992,INV!A:A,INV!K:K)</f>
        <v>#N/A</v>
      </c>
      <c r="M1992" s="127" t="str">
        <f t="shared" si="4"/>
        <v>#N/A</v>
      </c>
    </row>
    <row r="1993">
      <c r="A1993" s="195">
        <v>1994.0</v>
      </c>
      <c r="B1993" s="196" t="s">
        <v>4077</v>
      </c>
      <c r="C1993" s="212" t="s">
        <v>7733</v>
      </c>
      <c r="D1993" s="213" t="s">
        <v>7734</v>
      </c>
      <c r="E1993" s="212" t="s">
        <v>7733</v>
      </c>
      <c r="F1993" s="110"/>
      <c r="G1993" s="199">
        <v>700.0</v>
      </c>
      <c r="H1993" s="200"/>
      <c r="I1993" s="200"/>
      <c r="J1993" s="6">
        <f t="shared" si="2"/>
        <v>0</v>
      </c>
      <c r="K1993" s="6">
        <f t="shared" si="3"/>
        <v>0</v>
      </c>
      <c r="L1993" s="6" t="str">
        <f t="array" ref="L1993">XLOOKUP(E1993,INV!A:A,INV!K:K)</f>
        <v>#N/A</v>
      </c>
      <c r="M1993" s="127" t="str">
        <f t="shared" si="4"/>
        <v>#N/A</v>
      </c>
    </row>
    <row r="1994">
      <c r="A1994" s="195">
        <v>1995.0</v>
      </c>
      <c r="B1994" s="196" t="s">
        <v>4077</v>
      </c>
      <c r="C1994" s="212" t="s">
        <v>7735</v>
      </c>
      <c r="D1994" s="213" t="s">
        <v>7736</v>
      </c>
      <c r="E1994" s="212" t="s">
        <v>7735</v>
      </c>
      <c r="F1994" s="196"/>
      <c r="G1994" s="199">
        <v>700.0</v>
      </c>
      <c r="H1994" s="200"/>
      <c r="I1994" s="200"/>
      <c r="J1994" s="6">
        <f t="shared" si="2"/>
        <v>0</v>
      </c>
      <c r="K1994" s="6">
        <f t="shared" si="3"/>
        <v>0</v>
      </c>
      <c r="L1994" s="6" t="str">
        <f t="array" ref="L1994">XLOOKUP(E1994,INV!A:A,INV!K:K)</f>
        <v>#N/A</v>
      </c>
      <c r="M1994" s="127" t="str">
        <f t="shared" si="4"/>
        <v>#N/A</v>
      </c>
    </row>
    <row r="1995">
      <c r="A1995" s="195">
        <v>1996.0</v>
      </c>
      <c r="B1995" s="196" t="s">
        <v>4077</v>
      </c>
      <c r="C1995" s="212" t="s">
        <v>7737</v>
      </c>
      <c r="D1995" s="213" t="s">
        <v>7738</v>
      </c>
      <c r="E1995" s="212" t="s">
        <v>7737</v>
      </c>
      <c r="F1995" s="196"/>
      <c r="G1995" s="199">
        <v>700.0</v>
      </c>
      <c r="H1995" s="200"/>
      <c r="I1995" s="200"/>
      <c r="J1995" s="6">
        <f t="shared" si="2"/>
        <v>0</v>
      </c>
      <c r="K1995" s="6">
        <f t="shared" si="3"/>
        <v>0</v>
      </c>
      <c r="L1995" s="6" t="str">
        <f t="array" ref="L1995">XLOOKUP(E1995,INV!A:A,INV!K:K)</f>
        <v>#N/A</v>
      </c>
      <c r="M1995" s="127" t="str">
        <f t="shared" si="4"/>
        <v>#N/A</v>
      </c>
    </row>
    <row r="1996">
      <c r="A1996" s="195">
        <v>1997.0</v>
      </c>
      <c r="B1996" s="196" t="s">
        <v>4077</v>
      </c>
      <c r="C1996" s="212" t="s">
        <v>7739</v>
      </c>
      <c r="D1996" s="213" t="s">
        <v>7740</v>
      </c>
      <c r="E1996" s="212" t="s">
        <v>7739</v>
      </c>
      <c r="F1996" s="196"/>
      <c r="G1996" s="199">
        <v>700.0</v>
      </c>
      <c r="H1996" s="200"/>
      <c r="I1996" s="200"/>
      <c r="J1996" s="6">
        <f t="shared" si="2"/>
        <v>0</v>
      </c>
      <c r="K1996" s="6">
        <f t="shared" si="3"/>
        <v>0</v>
      </c>
      <c r="L1996" s="6" t="str">
        <f t="array" ref="L1996">XLOOKUP(E1996,INV!A:A,INV!K:K)</f>
        <v>#N/A</v>
      </c>
      <c r="M1996" s="127" t="str">
        <f t="shared" si="4"/>
        <v>#N/A</v>
      </c>
    </row>
    <row r="1997">
      <c r="A1997" s="195">
        <v>1998.0</v>
      </c>
      <c r="B1997" s="196" t="s">
        <v>4077</v>
      </c>
      <c r="C1997" s="212" t="s">
        <v>7741</v>
      </c>
      <c r="D1997" s="213" t="s">
        <v>7742</v>
      </c>
      <c r="E1997" s="212" t="s">
        <v>7741</v>
      </c>
      <c r="F1997" s="196"/>
      <c r="G1997" s="199">
        <v>700.0</v>
      </c>
      <c r="H1997" s="200"/>
      <c r="I1997" s="200"/>
      <c r="J1997" s="6">
        <f t="shared" si="2"/>
        <v>0</v>
      </c>
      <c r="K1997" s="6">
        <f t="shared" si="3"/>
        <v>0</v>
      </c>
      <c r="L1997" s="6" t="str">
        <f t="array" ref="L1997">XLOOKUP(E1997,INV!A:A,INV!K:K)</f>
        <v>#N/A</v>
      </c>
      <c r="M1997" s="127" t="str">
        <f t="shared" si="4"/>
        <v>#N/A</v>
      </c>
    </row>
    <row r="1998">
      <c r="A1998" s="195">
        <v>1999.0</v>
      </c>
      <c r="B1998" s="196" t="s">
        <v>4077</v>
      </c>
      <c r="C1998" s="212" t="s">
        <v>7743</v>
      </c>
      <c r="D1998" s="213" t="s">
        <v>7744</v>
      </c>
      <c r="E1998" s="212" t="s">
        <v>7743</v>
      </c>
      <c r="F1998" s="110" t="s">
        <v>7745</v>
      </c>
      <c r="G1998" s="199">
        <v>890.0</v>
      </c>
      <c r="H1998" s="200"/>
      <c r="I1998" s="200"/>
      <c r="J1998" s="6">
        <f t="shared" si="2"/>
        <v>0</v>
      </c>
      <c r="K1998" s="6">
        <f t="shared" si="3"/>
        <v>0</v>
      </c>
      <c r="L1998" s="6" t="str">
        <f t="array" ref="L1998">XLOOKUP(E1998,INV!A:A,INV!K:K)</f>
        <v>#N/A</v>
      </c>
      <c r="M1998" s="127" t="str">
        <f t="shared" si="4"/>
        <v>#N/A</v>
      </c>
    </row>
    <row r="1999">
      <c r="A1999" s="195">
        <v>2000.0</v>
      </c>
      <c r="B1999" s="196" t="s">
        <v>4077</v>
      </c>
      <c r="C1999" s="212" t="s">
        <v>7746</v>
      </c>
      <c r="D1999" s="213" t="s">
        <v>7747</v>
      </c>
      <c r="E1999" s="212" t="s">
        <v>7746</v>
      </c>
      <c r="F1999" s="110" t="s">
        <v>7745</v>
      </c>
      <c r="G1999" s="199">
        <v>890.0</v>
      </c>
      <c r="H1999" s="200"/>
      <c r="I1999" s="200"/>
      <c r="J1999" s="6">
        <f t="shared" si="2"/>
        <v>0</v>
      </c>
      <c r="K1999" s="6">
        <f t="shared" si="3"/>
        <v>0</v>
      </c>
      <c r="L1999" s="6" t="str">
        <f t="array" ref="L1999">XLOOKUP(E1999,INV!A:A,INV!K:K)</f>
        <v>#N/A</v>
      </c>
      <c r="M1999" s="127" t="str">
        <f t="shared" si="4"/>
        <v>#N/A</v>
      </c>
    </row>
    <row r="2000">
      <c r="A2000" s="195">
        <v>2001.0</v>
      </c>
      <c r="B2000" s="196" t="s">
        <v>4077</v>
      </c>
      <c r="C2000" s="212" t="s">
        <v>7748</v>
      </c>
      <c r="D2000" s="213" t="s">
        <v>7749</v>
      </c>
      <c r="E2000" s="212" t="s">
        <v>7748</v>
      </c>
      <c r="F2000" s="110" t="s">
        <v>7745</v>
      </c>
      <c r="G2000" s="199">
        <v>890.0</v>
      </c>
      <c r="H2000" s="200"/>
      <c r="I2000" s="200"/>
      <c r="J2000" s="6">
        <f t="shared" si="2"/>
        <v>0</v>
      </c>
      <c r="K2000" s="6">
        <f t="shared" si="3"/>
        <v>0</v>
      </c>
      <c r="L2000" s="6" t="str">
        <f t="array" ref="L2000">XLOOKUP(E2000,INV!A:A,INV!K:K)</f>
        <v>#N/A</v>
      </c>
      <c r="M2000" s="127" t="str">
        <f t="shared" si="4"/>
        <v>#N/A</v>
      </c>
    </row>
    <row r="2001">
      <c r="A2001" s="195">
        <v>2002.0</v>
      </c>
      <c r="B2001" s="196" t="s">
        <v>4077</v>
      </c>
      <c r="C2001" s="212" t="s">
        <v>7750</v>
      </c>
      <c r="D2001" s="213" t="s">
        <v>7751</v>
      </c>
      <c r="E2001" s="212" t="s">
        <v>7750</v>
      </c>
      <c r="F2001" s="110" t="s">
        <v>7745</v>
      </c>
      <c r="G2001" s="199">
        <v>890.0</v>
      </c>
      <c r="H2001" s="200"/>
      <c r="I2001" s="200"/>
      <c r="J2001" s="6">
        <f t="shared" si="2"/>
        <v>0</v>
      </c>
      <c r="K2001" s="6">
        <f t="shared" si="3"/>
        <v>0</v>
      </c>
      <c r="L2001" s="6" t="str">
        <f t="array" ref="L2001">XLOOKUP(E2001,INV!A:A,INV!K:K)</f>
        <v>#N/A</v>
      </c>
      <c r="M2001" s="127" t="str">
        <f t="shared" si="4"/>
        <v>#N/A</v>
      </c>
    </row>
    <row r="2002">
      <c r="A2002" s="195">
        <v>2003.0</v>
      </c>
      <c r="B2002" s="196" t="s">
        <v>4077</v>
      </c>
      <c r="C2002" s="212" t="s">
        <v>7752</v>
      </c>
      <c r="D2002" s="213" t="s">
        <v>7753</v>
      </c>
      <c r="E2002" s="212" t="s">
        <v>7752</v>
      </c>
      <c r="F2002" s="110"/>
      <c r="G2002" s="199">
        <v>890.0</v>
      </c>
      <c r="H2002" s="200"/>
      <c r="I2002" s="200"/>
      <c r="J2002" s="6">
        <f t="shared" si="2"/>
        <v>0</v>
      </c>
      <c r="K2002" s="6">
        <f t="shared" si="3"/>
        <v>0</v>
      </c>
      <c r="L2002" s="6" t="str">
        <f t="array" ref="L2002">XLOOKUP(E2002,INV!A:A,INV!K:K)</f>
        <v>#N/A</v>
      </c>
      <c r="M2002" s="127" t="str">
        <f t="shared" si="4"/>
        <v>#N/A</v>
      </c>
    </row>
    <row r="2003">
      <c r="A2003" s="195">
        <v>2004.0</v>
      </c>
      <c r="B2003" s="196" t="s">
        <v>4077</v>
      </c>
      <c r="C2003" s="212" t="s">
        <v>7754</v>
      </c>
      <c r="D2003" s="213" t="s">
        <v>7755</v>
      </c>
      <c r="E2003" s="212" t="s">
        <v>7754</v>
      </c>
      <c r="F2003" s="110" t="s">
        <v>7756</v>
      </c>
      <c r="G2003" s="199">
        <v>890.0</v>
      </c>
      <c r="H2003" s="200"/>
      <c r="I2003" s="200"/>
      <c r="J2003" s="6">
        <f t="shared" si="2"/>
        <v>0</v>
      </c>
      <c r="K2003" s="6">
        <f t="shared" si="3"/>
        <v>0</v>
      </c>
      <c r="L2003" s="6" t="str">
        <f t="array" ref="L2003">XLOOKUP(E2003,INV!A:A,INV!K:K)</f>
        <v>#N/A</v>
      </c>
      <c r="M2003" s="127" t="str">
        <f t="shared" si="4"/>
        <v>#N/A</v>
      </c>
    </row>
    <row r="2004">
      <c r="A2004" s="195">
        <v>2005.0</v>
      </c>
      <c r="B2004" s="196" t="s">
        <v>4077</v>
      </c>
      <c r="C2004" s="212" t="s">
        <v>7757</v>
      </c>
      <c r="D2004" s="213" t="s">
        <v>7758</v>
      </c>
      <c r="E2004" s="212" t="s">
        <v>7757</v>
      </c>
      <c r="F2004" s="110" t="s">
        <v>7756</v>
      </c>
      <c r="G2004" s="199">
        <v>890.0</v>
      </c>
      <c r="H2004" s="200"/>
      <c r="I2004" s="200"/>
      <c r="J2004" s="6">
        <f t="shared" si="2"/>
        <v>0</v>
      </c>
      <c r="K2004" s="6">
        <f t="shared" si="3"/>
        <v>0</v>
      </c>
      <c r="L2004" s="6" t="str">
        <f t="array" ref="L2004">XLOOKUP(E2004,INV!A:A,INV!K:K)</f>
        <v>#N/A</v>
      </c>
      <c r="M2004" s="127" t="str">
        <f t="shared" si="4"/>
        <v>#N/A</v>
      </c>
    </row>
    <row r="2005">
      <c r="A2005" s="195">
        <v>2006.0</v>
      </c>
      <c r="B2005" s="196" t="s">
        <v>4077</v>
      </c>
      <c r="C2005" s="212" t="s">
        <v>7759</v>
      </c>
      <c r="D2005" s="213" t="s">
        <v>7760</v>
      </c>
      <c r="E2005" s="212" t="s">
        <v>7759</v>
      </c>
      <c r="F2005" s="110" t="s">
        <v>7756</v>
      </c>
      <c r="G2005" s="199">
        <v>890.0</v>
      </c>
      <c r="H2005" s="200"/>
      <c r="I2005" s="200"/>
      <c r="J2005" s="6">
        <f t="shared" si="2"/>
        <v>0</v>
      </c>
      <c r="K2005" s="6">
        <f t="shared" si="3"/>
        <v>0</v>
      </c>
      <c r="L2005" s="6" t="str">
        <f t="array" ref="L2005">XLOOKUP(E2005,INV!A:A,INV!K:K)</f>
        <v>#N/A</v>
      </c>
      <c r="M2005" s="127" t="str">
        <f t="shared" si="4"/>
        <v>#N/A</v>
      </c>
    </row>
    <row r="2006">
      <c r="A2006" s="195">
        <v>2007.0</v>
      </c>
      <c r="B2006" s="196" t="s">
        <v>4077</v>
      </c>
      <c r="C2006" s="212" t="s">
        <v>7761</v>
      </c>
      <c r="D2006" s="213" t="s">
        <v>7762</v>
      </c>
      <c r="E2006" s="212" t="s">
        <v>7761</v>
      </c>
      <c r="F2006" s="110" t="s">
        <v>7756</v>
      </c>
      <c r="G2006" s="199">
        <v>890.0</v>
      </c>
      <c r="H2006" s="200"/>
      <c r="I2006" s="200"/>
      <c r="J2006" s="6">
        <f t="shared" si="2"/>
        <v>0</v>
      </c>
      <c r="K2006" s="6">
        <f t="shared" si="3"/>
        <v>0</v>
      </c>
      <c r="L2006" s="6" t="str">
        <f t="array" ref="L2006">XLOOKUP(E2006,INV!A:A,INV!K:K)</f>
        <v>#N/A</v>
      </c>
      <c r="M2006" s="127" t="str">
        <f t="shared" si="4"/>
        <v>#N/A</v>
      </c>
    </row>
    <row r="2007">
      <c r="A2007" s="195">
        <v>2008.0</v>
      </c>
      <c r="B2007" s="196" t="s">
        <v>4077</v>
      </c>
      <c r="C2007" s="212" t="s">
        <v>7763</v>
      </c>
      <c r="D2007" s="213" t="s">
        <v>7764</v>
      </c>
      <c r="E2007" s="212" t="s">
        <v>7763</v>
      </c>
      <c r="F2007" s="110"/>
      <c r="G2007" s="199">
        <v>890.0</v>
      </c>
      <c r="H2007" s="200"/>
      <c r="I2007" s="200"/>
      <c r="J2007" s="6">
        <f t="shared" si="2"/>
        <v>0</v>
      </c>
      <c r="K2007" s="6">
        <f t="shared" si="3"/>
        <v>0</v>
      </c>
      <c r="L2007" s="6" t="str">
        <f t="array" ref="L2007">XLOOKUP(E2007,INV!A:A,INV!K:K)</f>
        <v>#N/A</v>
      </c>
      <c r="M2007" s="127" t="str">
        <f t="shared" si="4"/>
        <v>#N/A</v>
      </c>
    </row>
    <row r="2008">
      <c r="A2008" s="195">
        <v>2009.0</v>
      </c>
      <c r="B2008" s="196" t="s">
        <v>4077</v>
      </c>
      <c r="C2008" s="212" t="s">
        <v>7765</v>
      </c>
      <c r="D2008" s="213" t="s">
        <v>7766</v>
      </c>
      <c r="E2008" s="212" t="s">
        <v>7765</v>
      </c>
      <c r="F2008" s="110"/>
      <c r="G2008" s="199">
        <v>750.0</v>
      </c>
      <c r="H2008" s="200"/>
      <c r="I2008" s="200"/>
      <c r="J2008" s="6">
        <f t="shared" si="2"/>
        <v>0</v>
      </c>
      <c r="K2008" s="6">
        <f t="shared" si="3"/>
        <v>0</v>
      </c>
      <c r="L2008" s="6" t="str">
        <f t="array" ref="L2008">XLOOKUP(E2008,INV!A:A,INV!K:K)</f>
        <v>#N/A</v>
      </c>
      <c r="M2008" s="127" t="str">
        <f t="shared" si="4"/>
        <v>#N/A</v>
      </c>
    </row>
    <row r="2009">
      <c r="A2009" s="195">
        <v>2010.0</v>
      </c>
      <c r="B2009" s="196" t="s">
        <v>4077</v>
      </c>
      <c r="C2009" s="212" t="s">
        <v>7767</v>
      </c>
      <c r="D2009" s="213" t="s">
        <v>7768</v>
      </c>
      <c r="E2009" s="212" t="s">
        <v>7767</v>
      </c>
      <c r="F2009" s="110"/>
      <c r="G2009" s="199">
        <v>750.0</v>
      </c>
      <c r="H2009" s="200"/>
      <c r="I2009" s="200"/>
      <c r="J2009" s="6">
        <f t="shared" si="2"/>
        <v>0</v>
      </c>
      <c r="K2009" s="6">
        <f t="shared" si="3"/>
        <v>0</v>
      </c>
      <c r="L2009" s="6" t="str">
        <f t="array" ref="L2009">XLOOKUP(E2009,INV!A:A,INV!K:K)</f>
        <v>#N/A</v>
      </c>
      <c r="M2009" s="127" t="str">
        <f t="shared" si="4"/>
        <v>#N/A</v>
      </c>
    </row>
    <row r="2010">
      <c r="A2010" s="195">
        <v>2011.0</v>
      </c>
      <c r="B2010" s="196" t="s">
        <v>4077</v>
      </c>
      <c r="C2010" s="212" t="s">
        <v>7769</v>
      </c>
      <c r="D2010" s="213" t="s">
        <v>7770</v>
      </c>
      <c r="E2010" s="212" t="s">
        <v>7769</v>
      </c>
      <c r="F2010" s="110"/>
      <c r="G2010" s="199">
        <v>750.0</v>
      </c>
      <c r="H2010" s="200"/>
      <c r="I2010" s="200"/>
      <c r="J2010" s="6">
        <f t="shared" si="2"/>
        <v>0</v>
      </c>
      <c r="K2010" s="6">
        <f t="shared" si="3"/>
        <v>0</v>
      </c>
      <c r="L2010" s="6" t="str">
        <f t="array" ref="L2010">XLOOKUP(E2010,INV!A:A,INV!K:K)</f>
        <v>#N/A</v>
      </c>
      <c r="M2010" s="127" t="str">
        <f t="shared" si="4"/>
        <v>#N/A</v>
      </c>
    </row>
    <row r="2011">
      <c r="A2011" s="195">
        <v>2012.0</v>
      </c>
      <c r="B2011" s="196" t="s">
        <v>4077</v>
      </c>
      <c r="C2011" s="212" t="s">
        <v>7771</v>
      </c>
      <c r="D2011" s="213" t="s">
        <v>7772</v>
      </c>
      <c r="E2011" s="212" t="s">
        <v>7771</v>
      </c>
      <c r="F2011" s="110"/>
      <c r="G2011" s="199">
        <v>750.0</v>
      </c>
      <c r="H2011" s="200"/>
      <c r="I2011" s="200"/>
      <c r="J2011" s="6">
        <f t="shared" si="2"/>
        <v>0</v>
      </c>
      <c r="K2011" s="6">
        <f t="shared" si="3"/>
        <v>0</v>
      </c>
      <c r="L2011" s="6" t="str">
        <f t="array" ref="L2011">XLOOKUP(E2011,INV!A:A,INV!K:K)</f>
        <v>#N/A</v>
      </c>
      <c r="M2011" s="127" t="str">
        <f t="shared" si="4"/>
        <v>#N/A</v>
      </c>
    </row>
    <row r="2012">
      <c r="A2012" s="195">
        <v>2013.0</v>
      </c>
      <c r="B2012" s="196" t="s">
        <v>4077</v>
      </c>
      <c r="C2012" s="212" t="s">
        <v>7773</v>
      </c>
      <c r="D2012" s="213" t="s">
        <v>7774</v>
      </c>
      <c r="E2012" s="212" t="s">
        <v>7773</v>
      </c>
      <c r="F2012" s="110"/>
      <c r="G2012" s="199">
        <v>750.0</v>
      </c>
      <c r="H2012" s="200"/>
      <c r="I2012" s="200"/>
      <c r="J2012" s="6">
        <f t="shared" si="2"/>
        <v>0</v>
      </c>
      <c r="K2012" s="6">
        <f t="shared" si="3"/>
        <v>0</v>
      </c>
      <c r="L2012" s="6" t="str">
        <f t="array" ref="L2012">XLOOKUP(E2012,INV!A:A,INV!K:K)</f>
        <v>#N/A</v>
      </c>
      <c r="M2012" s="127" t="str">
        <f t="shared" si="4"/>
        <v>#N/A</v>
      </c>
    </row>
    <row r="2013">
      <c r="A2013" s="195">
        <v>2014.0</v>
      </c>
      <c r="B2013" s="196" t="s">
        <v>4077</v>
      </c>
      <c r="C2013" s="212" t="s">
        <v>7775</v>
      </c>
      <c r="D2013" s="213" t="s">
        <v>7776</v>
      </c>
      <c r="E2013" s="212" t="s">
        <v>7775</v>
      </c>
      <c r="F2013" s="110"/>
      <c r="G2013" s="199">
        <v>850.0</v>
      </c>
      <c r="H2013" s="200"/>
      <c r="I2013" s="200"/>
      <c r="J2013" s="6">
        <f t="shared" si="2"/>
        <v>0</v>
      </c>
      <c r="K2013" s="6">
        <f t="shared" si="3"/>
        <v>0</v>
      </c>
      <c r="L2013" s="6" t="str">
        <f t="array" ref="L2013">XLOOKUP(E2013,INV!A:A,INV!K:K)</f>
        <v>#N/A</v>
      </c>
      <c r="M2013" s="127" t="str">
        <f t="shared" si="4"/>
        <v>#N/A</v>
      </c>
    </row>
    <row r="2014">
      <c r="A2014" s="195">
        <v>2015.0</v>
      </c>
      <c r="B2014" s="196" t="s">
        <v>4077</v>
      </c>
      <c r="C2014" s="212" t="s">
        <v>7777</v>
      </c>
      <c r="D2014" s="213" t="s">
        <v>7778</v>
      </c>
      <c r="E2014" s="212" t="s">
        <v>7777</v>
      </c>
      <c r="F2014" s="110"/>
      <c r="G2014" s="199">
        <v>850.0</v>
      </c>
      <c r="H2014" s="200"/>
      <c r="I2014" s="200"/>
      <c r="J2014" s="6">
        <f t="shared" si="2"/>
        <v>0</v>
      </c>
      <c r="K2014" s="6">
        <f t="shared" si="3"/>
        <v>0</v>
      </c>
      <c r="L2014" s="6" t="str">
        <f t="array" ref="L2014">XLOOKUP(E2014,INV!A:A,INV!K:K)</f>
        <v>#N/A</v>
      </c>
      <c r="M2014" s="127" t="str">
        <f t="shared" si="4"/>
        <v>#N/A</v>
      </c>
    </row>
    <row r="2015">
      <c r="A2015" s="195">
        <v>2016.0</v>
      </c>
      <c r="B2015" s="196" t="s">
        <v>4077</v>
      </c>
      <c r="C2015" s="212" t="s">
        <v>7779</v>
      </c>
      <c r="D2015" s="213" t="s">
        <v>7780</v>
      </c>
      <c r="E2015" s="212" t="s">
        <v>7779</v>
      </c>
      <c r="F2015" s="110"/>
      <c r="G2015" s="199">
        <v>850.0</v>
      </c>
      <c r="H2015" s="200"/>
      <c r="I2015" s="200"/>
      <c r="J2015" s="6">
        <f t="shared" si="2"/>
        <v>0</v>
      </c>
      <c r="K2015" s="6">
        <f t="shared" si="3"/>
        <v>0</v>
      </c>
      <c r="L2015" s="6" t="str">
        <f t="array" ref="L2015">XLOOKUP(E2015,INV!A:A,INV!K:K)</f>
        <v>#N/A</v>
      </c>
      <c r="M2015" s="127" t="str">
        <f t="shared" si="4"/>
        <v>#N/A</v>
      </c>
    </row>
    <row r="2016">
      <c r="A2016" s="195">
        <v>2017.0</v>
      </c>
      <c r="B2016" s="196" t="s">
        <v>4077</v>
      </c>
      <c r="C2016" s="212" t="s">
        <v>7781</v>
      </c>
      <c r="D2016" s="213" t="s">
        <v>7782</v>
      </c>
      <c r="E2016" s="212" t="s">
        <v>7781</v>
      </c>
      <c r="F2016" s="110"/>
      <c r="G2016" s="199">
        <v>850.0</v>
      </c>
      <c r="H2016" s="200"/>
      <c r="I2016" s="200"/>
      <c r="J2016" s="6">
        <f t="shared" si="2"/>
        <v>0</v>
      </c>
      <c r="K2016" s="6">
        <f t="shared" si="3"/>
        <v>0</v>
      </c>
      <c r="L2016" s="6" t="str">
        <f t="array" ref="L2016">XLOOKUP(E2016,INV!A:A,INV!K:K)</f>
        <v>#N/A</v>
      </c>
      <c r="M2016" s="127" t="str">
        <f t="shared" si="4"/>
        <v>#N/A</v>
      </c>
    </row>
    <row r="2017">
      <c r="A2017" s="195">
        <v>2018.0</v>
      </c>
      <c r="B2017" s="196" t="s">
        <v>4077</v>
      </c>
      <c r="C2017" s="212" t="s">
        <v>7783</v>
      </c>
      <c r="D2017" s="213" t="s">
        <v>7784</v>
      </c>
      <c r="E2017" s="212" t="s">
        <v>7783</v>
      </c>
      <c r="F2017" s="110"/>
      <c r="G2017" s="199">
        <v>850.0</v>
      </c>
      <c r="H2017" s="200"/>
      <c r="I2017" s="200"/>
      <c r="J2017" s="6">
        <f t="shared" si="2"/>
        <v>0</v>
      </c>
      <c r="K2017" s="6">
        <f t="shared" si="3"/>
        <v>0</v>
      </c>
      <c r="L2017" s="6" t="str">
        <f t="array" ref="L2017">XLOOKUP(E2017,INV!A:A,INV!K:K)</f>
        <v>#N/A</v>
      </c>
      <c r="M2017" s="127" t="str">
        <f t="shared" si="4"/>
        <v>#N/A</v>
      </c>
    </row>
    <row r="2018">
      <c r="A2018" s="195">
        <v>2019.0</v>
      </c>
      <c r="B2018" s="196" t="s">
        <v>4077</v>
      </c>
      <c r="C2018" s="212" t="s">
        <v>1620</v>
      </c>
      <c r="D2018" s="213" t="s">
        <v>1619</v>
      </c>
      <c r="E2018" s="212" t="s">
        <v>1620</v>
      </c>
      <c r="F2018" s="110" t="s">
        <v>1621</v>
      </c>
      <c r="G2018" s="199">
        <v>750.0</v>
      </c>
      <c r="H2018" s="200"/>
      <c r="I2018" s="200"/>
      <c r="J2018" s="6">
        <f t="shared" si="2"/>
        <v>0</v>
      </c>
      <c r="K2018" s="6">
        <f t="shared" si="3"/>
        <v>0</v>
      </c>
      <c r="L2018" s="6" t="str">
        <f t="array" ref="L2018">XLOOKUP(E2018,INV!A:A,INV!K:K)</f>
        <v>#N/A</v>
      </c>
      <c r="M2018" s="127" t="str">
        <f t="shared" si="4"/>
        <v>#N/A</v>
      </c>
    </row>
    <row r="2019">
      <c r="A2019" s="195">
        <v>2020.0</v>
      </c>
      <c r="B2019" s="196" t="s">
        <v>4077</v>
      </c>
      <c r="C2019" s="212" t="s">
        <v>1624</v>
      </c>
      <c r="D2019" s="213" t="s">
        <v>1623</v>
      </c>
      <c r="E2019" s="212" t="s">
        <v>1624</v>
      </c>
      <c r="F2019" s="110" t="s">
        <v>1625</v>
      </c>
      <c r="G2019" s="199">
        <v>750.0</v>
      </c>
      <c r="H2019" s="200"/>
      <c r="I2019" s="200"/>
      <c r="J2019" s="6">
        <f t="shared" si="2"/>
        <v>0</v>
      </c>
      <c r="K2019" s="6">
        <f t="shared" si="3"/>
        <v>0</v>
      </c>
      <c r="L2019" s="6" t="str">
        <f t="array" ref="L2019">XLOOKUP(E2019,INV!A:A,INV!K:K)</f>
        <v>#N/A</v>
      </c>
      <c r="M2019" s="127" t="str">
        <f t="shared" si="4"/>
        <v>#N/A</v>
      </c>
    </row>
    <row r="2020">
      <c r="A2020" s="195">
        <v>2021.0</v>
      </c>
      <c r="B2020" s="196" t="s">
        <v>4077</v>
      </c>
      <c r="C2020" s="212" t="s">
        <v>1627</v>
      </c>
      <c r="D2020" s="213" t="s">
        <v>1626</v>
      </c>
      <c r="E2020" s="212" t="s">
        <v>1627</v>
      </c>
      <c r="F2020" s="110" t="s">
        <v>1628</v>
      </c>
      <c r="G2020" s="199">
        <v>750.0</v>
      </c>
      <c r="H2020" s="200"/>
      <c r="I2020" s="200"/>
      <c r="J2020" s="6">
        <f t="shared" si="2"/>
        <v>0</v>
      </c>
      <c r="K2020" s="6">
        <f t="shared" si="3"/>
        <v>0</v>
      </c>
      <c r="L2020" s="6" t="str">
        <f t="array" ref="L2020">XLOOKUP(E2020,INV!A:A,INV!K:K)</f>
        <v>#N/A</v>
      </c>
      <c r="M2020" s="127" t="str">
        <f t="shared" si="4"/>
        <v>#N/A</v>
      </c>
    </row>
    <row r="2021">
      <c r="A2021" s="195">
        <v>2022.0</v>
      </c>
      <c r="B2021" s="196" t="s">
        <v>4077</v>
      </c>
      <c r="C2021" s="212" t="s">
        <v>1630</v>
      </c>
      <c r="D2021" s="213" t="s">
        <v>1629</v>
      </c>
      <c r="E2021" s="212" t="s">
        <v>1630</v>
      </c>
      <c r="F2021" s="110" t="s">
        <v>1631</v>
      </c>
      <c r="G2021" s="199">
        <v>750.0</v>
      </c>
      <c r="H2021" s="200"/>
      <c r="I2021" s="200"/>
      <c r="J2021" s="6">
        <f t="shared" si="2"/>
        <v>0</v>
      </c>
      <c r="K2021" s="6">
        <f t="shared" si="3"/>
        <v>0</v>
      </c>
      <c r="L2021" s="6" t="str">
        <f t="array" ref="L2021">XLOOKUP(E2021,INV!A:A,INV!K:K)</f>
        <v>#N/A</v>
      </c>
      <c r="M2021" s="127" t="str">
        <f t="shared" si="4"/>
        <v>#N/A</v>
      </c>
    </row>
    <row r="2022">
      <c r="A2022" s="195">
        <v>2023.0</v>
      </c>
      <c r="B2022" s="196" t="s">
        <v>4077</v>
      </c>
      <c r="C2022" s="212" t="s">
        <v>2281</v>
      </c>
      <c r="D2022" s="213" t="s">
        <v>2339</v>
      </c>
      <c r="E2022" s="212" t="s">
        <v>2281</v>
      </c>
      <c r="F2022" s="110"/>
      <c r="G2022" s="199">
        <v>750.0</v>
      </c>
      <c r="H2022" s="200"/>
      <c r="I2022" s="200"/>
      <c r="J2022" s="6">
        <f t="shared" si="2"/>
        <v>0</v>
      </c>
      <c r="K2022" s="6">
        <f t="shared" si="3"/>
        <v>0</v>
      </c>
      <c r="L2022" s="6" t="str">
        <f t="array" ref="L2022">XLOOKUP(E2022,INV!A:A,INV!K:K)</f>
        <v>#N/A</v>
      </c>
      <c r="M2022" s="127" t="str">
        <f t="shared" si="4"/>
        <v>#N/A</v>
      </c>
    </row>
    <row r="2023">
      <c r="A2023" s="195">
        <v>2024.0</v>
      </c>
      <c r="B2023" s="196" t="s">
        <v>4077</v>
      </c>
      <c r="C2023" s="212" t="s">
        <v>7785</v>
      </c>
      <c r="D2023" s="213" t="s">
        <v>7786</v>
      </c>
      <c r="E2023" s="212" t="s">
        <v>7785</v>
      </c>
      <c r="F2023" s="110"/>
      <c r="G2023" s="199">
        <v>800.0</v>
      </c>
      <c r="H2023" s="200"/>
      <c r="I2023" s="200"/>
      <c r="J2023" s="6">
        <f t="shared" si="2"/>
        <v>0</v>
      </c>
      <c r="K2023" s="6">
        <f t="shared" si="3"/>
        <v>0</v>
      </c>
      <c r="L2023" s="6" t="str">
        <f t="array" ref="L2023">XLOOKUP(E2023,INV!A:A,INV!K:K)</f>
        <v>#N/A</v>
      </c>
      <c r="M2023" s="127" t="str">
        <f t="shared" si="4"/>
        <v>#N/A</v>
      </c>
    </row>
    <row r="2024">
      <c r="A2024" s="195">
        <v>2025.0</v>
      </c>
      <c r="B2024" s="196" t="s">
        <v>4077</v>
      </c>
      <c r="C2024" s="212" t="s">
        <v>7787</v>
      </c>
      <c r="D2024" s="213" t="s">
        <v>7788</v>
      </c>
      <c r="E2024" s="212" t="s">
        <v>7787</v>
      </c>
      <c r="F2024" s="110"/>
      <c r="G2024" s="199">
        <v>800.0</v>
      </c>
      <c r="H2024" s="200"/>
      <c r="I2024" s="200"/>
      <c r="J2024" s="6">
        <f t="shared" si="2"/>
        <v>0</v>
      </c>
      <c r="K2024" s="6">
        <f t="shared" si="3"/>
        <v>0</v>
      </c>
      <c r="L2024" s="6" t="str">
        <f t="array" ref="L2024">XLOOKUP(E2024,INV!A:A,INV!K:K)</f>
        <v>#N/A</v>
      </c>
      <c r="M2024" s="127" t="str">
        <f t="shared" si="4"/>
        <v>#N/A</v>
      </c>
    </row>
    <row r="2025">
      <c r="A2025" s="195">
        <v>2026.0</v>
      </c>
      <c r="B2025" s="196" t="s">
        <v>4077</v>
      </c>
      <c r="C2025" s="212" t="s">
        <v>7789</v>
      </c>
      <c r="D2025" s="213" t="s">
        <v>7790</v>
      </c>
      <c r="E2025" s="212" t="s">
        <v>7789</v>
      </c>
      <c r="F2025" s="110"/>
      <c r="G2025" s="199">
        <v>800.0</v>
      </c>
      <c r="H2025" s="200"/>
      <c r="I2025" s="200"/>
      <c r="J2025" s="6">
        <f t="shared" si="2"/>
        <v>0</v>
      </c>
      <c r="K2025" s="6">
        <f t="shared" si="3"/>
        <v>0</v>
      </c>
      <c r="L2025" s="6" t="str">
        <f t="array" ref="L2025">XLOOKUP(E2025,INV!A:A,INV!K:K)</f>
        <v>#N/A</v>
      </c>
      <c r="M2025" s="127" t="str">
        <f t="shared" si="4"/>
        <v>#N/A</v>
      </c>
    </row>
    <row r="2026">
      <c r="A2026" s="195">
        <v>2027.0</v>
      </c>
      <c r="B2026" s="196" t="s">
        <v>4077</v>
      </c>
      <c r="C2026" s="212" t="s">
        <v>7791</v>
      </c>
      <c r="D2026" s="213" t="s">
        <v>7792</v>
      </c>
      <c r="E2026" s="212" t="s">
        <v>7791</v>
      </c>
      <c r="F2026" s="110"/>
      <c r="G2026" s="199">
        <v>800.0</v>
      </c>
      <c r="H2026" s="200"/>
      <c r="I2026" s="200"/>
      <c r="J2026" s="6">
        <f t="shared" si="2"/>
        <v>0</v>
      </c>
      <c r="K2026" s="6">
        <f t="shared" si="3"/>
        <v>0</v>
      </c>
      <c r="L2026" s="6" t="str">
        <f t="array" ref="L2026">XLOOKUP(E2026,INV!A:A,INV!K:K)</f>
        <v>#N/A</v>
      </c>
      <c r="M2026" s="127" t="str">
        <f t="shared" si="4"/>
        <v>#N/A</v>
      </c>
    </row>
    <row r="2027">
      <c r="A2027" s="195">
        <v>2028.0</v>
      </c>
      <c r="B2027" s="196" t="s">
        <v>4077</v>
      </c>
      <c r="C2027" s="212" t="s">
        <v>7793</v>
      </c>
      <c r="D2027" s="213" t="s">
        <v>7794</v>
      </c>
      <c r="E2027" s="212" t="s">
        <v>7793</v>
      </c>
      <c r="F2027" s="110"/>
      <c r="G2027" s="199">
        <v>800.0</v>
      </c>
      <c r="H2027" s="200"/>
      <c r="I2027" s="200"/>
      <c r="J2027" s="6">
        <f t="shared" si="2"/>
        <v>0</v>
      </c>
      <c r="K2027" s="6">
        <f t="shared" si="3"/>
        <v>0</v>
      </c>
      <c r="L2027" s="6" t="str">
        <f t="array" ref="L2027">XLOOKUP(E2027,INV!A:A,INV!K:K)</f>
        <v>#N/A</v>
      </c>
      <c r="M2027" s="127" t="str">
        <f t="shared" si="4"/>
        <v>#N/A</v>
      </c>
    </row>
    <row r="2028">
      <c r="A2028" s="195">
        <v>2029.0</v>
      </c>
      <c r="B2028" s="196" t="s">
        <v>4077</v>
      </c>
      <c r="C2028" s="212" t="s">
        <v>7795</v>
      </c>
      <c r="D2028" s="213" t="s">
        <v>7796</v>
      </c>
      <c r="E2028" s="212" t="s">
        <v>7795</v>
      </c>
      <c r="F2028" s="110"/>
      <c r="G2028" s="199">
        <v>990.0</v>
      </c>
      <c r="H2028" s="200"/>
      <c r="I2028" s="200"/>
      <c r="J2028" s="6">
        <f t="shared" si="2"/>
        <v>0</v>
      </c>
      <c r="K2028" s="6">
        <f t="shared" si="3"/>
        <v>0</v>
      </c>
      <c r="L2028" s="6" t="str">
        <f t="array" ref="L2028">XLOOKUP(E2028,INV!A:A,INV!K:K)</f>
        <v>#N/A</v>
      </c>
      <c r="M2028" s="127" t="str">
        <f t="shared" si="4"/>
        <v>#N/A</v>
      </c>
    </row>
    <row r="2029">
      <c r="A2029" s="195">
        <v>2030.0</v>
      </c>
      <c r="B2029" s="196" t="s">
        <v>4077</v>
      </c>
      <c r="C2029" s="212" t="s">
        <v>7797</v>
      </c>
      <c r="D2029" s="213" t="s">
        <v>7798</v>
      </c>
      <c r="E2029" s="212" t="s">
        <v>7797</v>
      </c>
      <c r="F2029" s="110"/>
      <c r="G2029" s="199">
        <v>990.0</v>
      </c>
      <c r="H2029" s="200"/>
      <c r="I2029" s="200"/>
      <c r="J2029" s="6">
        <f t="shared" si="2"/>
        <v>0</v>
      </c>
      <c r="K2029" s="6">
        <f t="shared" si="3"/>
        <v>0</v>
      </c>
      <c r="L2029" s="6" t="str">
        <f t="array" ref="L2029">XLOOKUP(E2029,INV!A:A,INV!K:K)</f>
        <v>#N/A</v>
      </c>
      <c r="M2029" s="127" t="str">
        <f t="shared" si="4"/>
        <v>#N/A</v>
      </c>
    </row>
    <row r="2030">
      <c r="A2030" s="195">
        <v>2031.0</v>
      </c>
      <c r="B2030" s="196" t="s">
        <v>4077</v>
      </c>
      <c r="C2030" s="212" t="s">
        <v>7799</v>
      </c>
      <c r="D2030" s="213" t="s">
        <v>7800</v>
      </c>
      <c r="E2030" s="212" t="s">
        <v>7799</v>
      </c>
      <c r="F2030" s="110"/>
      <c r="G2030" s="199">
        <v>990.0</v>
      </c>
      <c r="H2030" s="200"/>
      <c r="I2030" s="200"/>
      <c r="J2030" s="6">
        <f t="shared" si="2"/>
        <v>0</v>
      </c>
      <c r="K2030" s="6">
        <f t="shared" si="3"/>
        <v>0</v>
      </c>
      <c r="L2030" s="6" t="str">
        <f t="array" ref="L2030">XLOOKUP(E2030,INV!A:A,INV!K:K)</f>
        <v>#N/A</v>
      </c>
      <c r="M2030" s="127" t="str">
        <f t="shared" si="4"/>
        <v>#N/A</v>
      </c>
    </row>
    <row r="2031">
      <c r="A2031" s="195">
        <v>2032.0</v>
      </c>
      <c r="B2031" s="196" t="s">
        <v>4077</v>
      </c>
      <c r="C2031" s="212" t="s">
        <v>7801</v>
      </c>
      <c r="D2031" s="213" t="s">
        <v>7802</v>
      </c>
      <c r="E2031" s="212" t="s">
        <v>7801</v>
      </c>
      <c r="F2031" s="110"/>
      <c r="G2031" s="199">
        <v>990.0</v>
      </c>
      <c r="H2031" s="200"/>
      <c r="I2031" s="200"/>
      <c r="J2031" s="6">
        <f t="shared" si="2"/>
        <v>0</v>
      </c>
      <c r="K2031" s="6">
        <f t="shared" si="3"/>
        <v>0</v>
      </c>
      <c r="L2031" s="6" t="str">
        <f t="array" ref="L2031">XLOOKUP(E2031,INV!A:A,INV!K:K)</f>
        <v>#N/A</v>
      </c>
      <c r="M2031" s="127" t="str">
        <f t="shared" si="4"/>
        <v>#N/A</v>
      </c>
    </row>
    <row r="2032">
      <c r="A2032" s="195">
        <v>2033.0</v>
      </c>
      <c r="B2032" s="196" t="s">
        <v>4077</v>
      </c>
      <c r="C2032" s="212" t="s">
        <v>7803</v>
      </c>
      <c r="D2032" s="213" t="s">
        <v>7804</v>
      </c>
      <c r="E2032" s="212" t="s">
        <v>7803</v>
      </c>
      <c r="F2032" s="110"/>
      <c r="G2032" s="199">
        <v>990.0</v>
      </c>
      <c r="H2032" s="200"/>
      <c r="I2032" s="200"/>
      <c r="J2032" s="6">
        <f t="shared" si="2"/>
        <v>0</v>
      </c>
      <c r="K2032" s="6">
        <f t="shared" si="3"/>
        <v>0</v>
      </c>
      <c r="L2032" s="6" t="str">
        <f t="array" ref="L2032">XLOOKUP(E2032,INV!A:A,INV!K:K)</f>
        <v>#N/A</v>
      </c>
      <c r="M2032" s="127" t="str">
        <f t="shared" si="4"/>
        <v>#N/A</v>
      </c>
    </row>
    <row r="2033">
      <c r="A2033" s="195">
        <v>2034.0</v>
      </c>
      <c r="B2033" s="196" t="s">
        <v>4077</v>
      </c>
      <c r="C2033" s="212" t="s">
        <v>7805</v>
      </c>
      <c r="D2033" s="213" t="s">
        <v>7806</v>
      </c>
      <c r="E2033" s="212" t="s">
        <v>7805</v>
      </c>
      <c r="F2033" s="110"/>
      <c r="G2033" s="199">
        <v>850.0</v>
      </c>
      <c r="H2033" s="200"/>
      <c r="I2033" s="200"/>
      <c r="J2033" s="6">
        <f t="shared" si="2"/>
        <v>0</v>
      </c>
      <c r="K2033" s="6">
        <f t="shared" si="3"/>
        <v>0</v>
      </c>
      <c r="L2033" s="6" t="str">
        <f t="array" ref="L2033">XLOOKUP(E2033,INV!A:A,INV!K:K)</f>
        <v>#N/A</v>
      </c>
      <c r="M2033" s="127" t="str">
        <f t="shared" si="4"/>
        <v>#N/A</v>
      </c>
    </row>
    <row r="2034">
      <c r="A2034" s="195">
        <v>2035.0</v>
      </c>
      <c r="B2034" s="196" t="s">
        <v>4077</v>
      </c>
      <c r="C2034" s="212" t="s">
        <v>7807</v>
      </c>
      <c r="D2034" s="213" t="s">
        <v>7808</v>
      </c>
      <c r="E2034" s="212" t="s">
        <v>7807</v>
      </c>
      <c r="F2034" s="110"/>
      <c r="G2034" s="199">
        <v>850.0</v>
      </c>
      <c r="H2034" s="200"/>
      <c r="I2034" s="200"/>
      <c r="J2034" s="6">
        <f t="shared" si="2"/>
        <v>0</v>
      </c>
      <c r="K2034" s="6">
        <f t="shared" si="3"/>
        <v>0</v>
      </c>
      <c r="L2034" s="6" t="str">
        <f t="array" ref="L2034">XLOOKUP(E2034,INV!A:A,INV!K:K)</f>
        <v>#N/A</v>
      </c>
      <c r="M2034" s="127" t="str">
        <f t="shared" si="4"/>
        <v>#N/A</v>
      </c>
    </row>
    <row r="2035">
      <c r="A2035" s="195">
        <v>2036.0</v>
      </c>
      <c r="B2035" s="196" t="s">
        <v>4077</v>
      </c>
      <c r="C2035" s="212" t="s">
        <v>7809</v>
      </c>
      <c r="D2035" s="213" t="s">
        <v>7810</v>
      </c>
      <c r="E2035" s="212" t="s">
        <v>7809</v>
      </c>
      <c r="F2035" s="110"/>
      <c r="G2035" s="199">
        <v>850.0</v>
      </c>
      <c r="H2035" s="200"/>
      <c r="I2035" s="200"/>
      <c r="J2035" s="6">
        <f t="shared" si="2"/>
        <v>0</v>
      </c>
      <c r="K2035" s="6">
        <f t="shared" si="3"/>
        <v>0</v>
      </c>
      <c r="L2035" s="6" t="str">
        <f t="array" ref="L2035">XLOOKUP(E2035,INV!A:A,INV!K:K)</f>
        <v>#N/A</v>
      </c>
      <c r="M2035" s="127" t="str">
        <f t="shared" si="4"/>
        <v>#N/A</v>
      </c>
    </row>
    <row r="2036">
      <c r="A2036" s="195">
        <v>2037.0</v>
      </c>
      <c r="B2036" s="196" t="s">
        <v>4077</v>
      </c>
      <c r="C2036" s="212" t="s">
        <v>7811</v>
      </c>
      <c r="D2036" s="213" t="s">
        <v>7812</v>
      </c>
      <c r="E2036" s="212" t="s">
        <v>7811</v>
      </c>
      <c r="F2036" s="110"/>
      <c r="G2036" s="199">
        <v>850.0</v>
      </c>
      <c r="H2036" s="200"/>
      <c r="I2036" s="200"/>
      <c r="J2036" s="6">
        <f t="shared" si="2"/>
        <v>0</v>
      </c>
      <c r="K2036" s="6">
        <f t="shared" si="3"/>
        <v>0</v>
      </c>
      <c r="L2036" s="6" t="str">
        <f t="array" ref="L2036">XLOOKUP(E2036,INV!A:A,INV!K:K)</f>
        <v>#N/A</v>
      </c>
      <c r="M2036" s="127" t="str">
        <f t="shared" si="4"/>
        <v>#N/A</v>
      </c>
    </row>
    <row r="2037">
      <c r="A2037" s="195">
        <v>2038.0</v>
      </c>
      <c r="B2037" s="196" t="s">
        <v>4077</v>
      </c>
      <c r="C2037" s="212" t="s">
        <v>7813</v>
      </c>
      <c r="D2037" s="213" t="s">
        <v>7814</v>
      </c>
      <c r="E2037" s="212" t="s">
        <v>7813</v>
      </c>
      <c r="F2037" s="110"/>
      <c r="G2037" s="199">
        <v>850.0</v>
      </c>
      <c r="H2037" s="200"/>
      <c r="I2037" s="200"/>
      <c r="J2037" s="6">
        <f t="shared" si="2"/>
        <v>0</v>
      </c>
      <c r="K2037" s="6">
        <f t="shared" si="3"/>
        <v>0</v>
      </c>
      <c r="L2037" s="6" t="str">
        <f t="array" ref="L2037">XLOOKUP(E2037,INV!A:A,INV!K:K)</f>
        <v>#N/A</v>
      </c>
      <c r="M2037" s="127" t="str">
        <f t="shared" si="4"/>
        <v>#N/A</v>
      </c>
    </row>
    <row r="2038">
      <c r="A2038" s="195">
        <v>2039.0</v>
      </c>
      <c r="B2038" s="196" t="s">
        <v>4077</v>
      </c>
      <c r="C2038" s="212" t="s">
        <v>7815</v>
      </c>
      <c r="D2038" s="213" t="s">
        <v>7816</v>
      </c>
      <c r="E2038" s="212" t="s">
        <v>7815</v>
      </c>
      <c r="F2038" s="110"/>
      <c r="G2038" s="199">
        <v>850.0</v>
      </c>
      <c r="H2038" s="200"/>
      <c r="I2038" s="200"/>
      <c r="J2038" s="6">
        <f t="shared" si="2"/>
        <v>0</v>
      </c>
      <c r="K2038" s="6">
        <f t="shared" si="3"/>
        <v>0</v>
      </c>
      <c r="L2038" s="6" t="str">
        <f t="array" ref="L2038">XLOOKUP(E2038,INV!A:A,INV!K:K)</f>
        <v>#N/A</v>
      </c>
      <c r="M2038" s="127" t="str">
        <f t="shared" si="4"/>
        <v>#N/A</v>
      </c>
    </row>
    <row r="2039">
      <c r="A2039" s="195">
        <v>2040.0</v>
      </c>
      <c r="B2039" s="196" t="s">
        <v>4077</v>
      </c>
      <c r="C2039" s="212" t="s">
        <v>7817</v>
      </c>
      <c r="D2039" s="213" t="s">
        <v>7818</v>
      </c>
      <c r="E2039" s="212" t="s">
        <v>7817</v>
      </c>
      <c r="F2039" s="110"/>
      <c r="G2039" s="199">
        <v>850.0</v>
      </c>
      <c r="H2039" s="200"/>
      <c r="I2039" s="200"/>
      <c r="J2039" s="6">
        <f t="shared" si="2"/>
        <v>0</v>
      </c>
      <c r="K2039" s="6">
        <f t="shared" si="3"/>
        <v>0</v>
      </c>
      <c r="L2039" s="6" t="str">
        <f t="array" ref="L2039">XLOOKUP(E2039,INV!A:A,INV!K:K)</f>
        <v>#N/A</v>
      </c>
      <c r="M2039" s="127" t="str">
        <f t="shared" si="4"/>
        <v>#N/A</v>
      </c>
    </row>
    <row r="2040">
      <c r="A2040" s="195">
        <v>2041.0</v>
      </c>
      <c r="B2040" s="196" t="s">
        <v>4077</v>
      </c>
      <c r="C2040" s="212" t="s">
        <v>7819</v>
      </c>
      <c r="D2040" s="213" t="s">
        <v>7820</v>
      </c>
      <c r="E2040" s="212" t="s">
        <v>7819</v>
      </c>
      <c r="F2040" s="110"/>
      <c r="G2040" s="199">
        <v>850.0</v>
      </c>
      <c r="H2040" s="200"/>
      <c r="I2040" s="200"/>
      <c r="J2040" s="6">
        <f t="shared" si="2"/>
        <v>0</v>
      </c>
      <c r="K2040" s="6">
        <f t="shared" si="3"/>
        <v>0</v>
      </c>
      <c r="L2040" s="6" t="str">
        <f t="array" ref="L2040">XLOOKUP(E2040,INV!A:A,INV!K:K)</f>
        <v>#N/A</v>
      </c>
      <c r="M2040" s="127" t="str">
        <f t="shared" si="4"/>
        <v>#N/A</v>
      </c>
    </row>
    <row r="2041">
      <c r="A2041" s="195">
        <v>2042.0</v>
      </c>
      <c r="B2041" s="196" t="s">
        <v>4077</v>
      </c>
      <c r="C2041" s="212" t="s">
        <v>7821</v>
      </c>
      <c r="D2041" s="213" t="s">
        <v>7822</v>
      </c>
      <c r="E2041" s="212" t="s">
        <v>7821</v>
      </c>
      <c r="F2041" s="110"/>
      <c r="G2041" s="199">
        <v>850.0</v>
      </c>
      <c r="H2041" s="200"/>
      <c r="I2041" s="200"/>
      <c r="J2041" s="6">
        <f t="shared" si="2"/>
        <v>0</v>
      </c>
      <c r="K2041" s="6">
        <f t="shared" si="3"/>
        <v>0</v>
      </c>
      <c r="L2041" s="6" t="str">
        <f t="array" ref="L2041">XLOOKUP(E2041,INV!A:A,INV!K:K)</f>
        <v>#N/A</v>
      </c>
      <c r="M2041" s="127" t="str">
        <f t="shared" si="4"/>
        <v>#N/A</v>
      </c>
    </row>
    <row r="2042">
      <c r="A2042" s="195">
        <v>2043.0</v>
      </c>
      <c r="B2042" s="196" t="s">
        <v>4077</v>
      </c>
      <c r="C2042" s="212" t="s">
        <v>7823</v>
      </c>
      <c r="D2042" s="213" t="s">
        <v>7824</v>
      </c>
      <c r="E2042" s="212" t="s">
        <v>7823</v>
      </c>
      <c r="F2042" s="110"/>
      <c r="G2042" s="199">
        <v>850.0</v>
      </c>
      <c r="H2042" s="200"/>
      <c r="I2042" s="200"/>
      <c r="J2042" s="6">
        <f t="shared" si="2"/>
        <v>0</v>
      </c>
      <c r="K2042" s="6">
        <f t="shared" si="3"/>
        <v>0</v>
      </c>
      <c r="L2042" s="6" t="str">
        <f t="array" ref="L2042">XLOOKUP(E2042,INV!A:A,INV!K:K)</f>
        <v>#N/A</v>
      </c>
      <c r="M2042" s="127" t="str">
        <f t="shared" si="4"/>
        <v>#N/A</v>
      </c>
    </row>
    <row r="2043">
      <c r="A2043" s="195">
        <v>2044.0</v>
      </c>
      <c r="B2043" s="196" t="s">
        <v>4077</v>
      </c>
      <c r="C2043" s="212" t="s">
        <v>1608</v>
      </c>
      <c r="D2043" s="213" t="s">
        <v>1607</v>
      </c>
      <c r="E2043" s="212" t="s">
        <v>1608</v>
      </c>
      <c r="F2043" s="110" t="s">
        <v>1609</v>
      </c>
      <c r="G2043" s="199">
        <v>750.0</v>
      </c>
      <c r="H2043" s="200"/>
      <c r="I2043" s="200"/>
      <c r="J2043" s="6">
        <f t="shared" si="2"/>
        <v>0</v>
      </c>
      <c r="K2043" s="6">
        <f t="shared" si="3"/>
        <v>0</v>
      </c>
      <c r="L2043" s="6" t="str">
        <f t="array" ref="L2043">XLOOKUP(E2043,INV!A:A,INV!K:K)</f>
        <v>#N/A</v>
      </c>
      <c r="M2043" s="127" t="str">
        <f t="shared" si="4"/>
        <v>#N/A</v>
      </c>
    </row>
    <row r="2044">
      <c r="A2044" s="195">
        <v>2045.0</v>
      </c>
      <c r="B2044" s="196" t="s">
        <v>4077</v>
      </c>
      <c r="C2044" s="212" t="s">
        <v>1611</v>
      </c>
      <c r="D2044" s="213" t="s">
        <v>1610</v>
      </c>
      <c r="E2044" s="212" t="s">
        <v>1611</v>
      </c>
      <c r="F2044" s="110" t="s">
        <v>1612</v>
      </c>
      <c r="G2044" s="199">
        <v>750.0</v>
      </c>
      <c r="H2044" s="200"/>
      <c r="I2044" s="200"/>
      <c r="J2044" s="6">
        <f t="shared" si="2"/>
        <v>0</v>
      </c>
      <c r="K2044" s="6">
        <f t="shared" si="3"/>
        <v>0</v>
      </c>
      <c r="L2044" s="6" t="str">
        <f t="array" ref="L2044">XLOOKUP(E2044,INV!A:A,INV!K:K)</f>
        <v>#N/A</v>
      </c>
      <c r="M2044" s="127" t="str">
        <f t="shared" si="4"/>
        <v>#N/A</v>
      </c>
    </row>
    <row r="2045">
      <c r="A2045" s="195">
        <v>2046.0</v>
      </c>
      <c r="B2045" s="196" t="s">
        <v>4077</v>
      </c>
      <c r="C2045" s="212" t="s">
        <v>1614</v>
      </c>
      <c r="D2045" s="213" t="s">
        <v>1613</v>
      </c>
      <c r="E2045" s="212" t="s">
        <v>1614</v>
      </c>
      <c r="F2045" s="110" t="s">
        <v>1615</v>
      </c>
      <c r="G2045" s="199">
        <v>750.0</v>
      </c>
      <c r="H2045" s="200"/>
      <c r="I2045" s="200"/>
      <c r="J2045" s="6">
        <f t="shared" si="2"/>
        <v>0</v>
      </c>
      <c r="K2045" s="6">
        <f t="shared" si="3"/>
        <v>0</v>
      </c>
      <c r="L2045" s="6" t="str">
        <f t="array" ref="L2045">XLOOKUP(E2045,INV!A:A,INV!K:K)</f>
        <v>#N/A</v>
      </c>
      <c r="M2045" s="127" t="str">
        <f t="shared" si="4"/>
        <v>#N/A</v>
      </c>
    </row>
    <row r="2046">
      <c r="A2046" s="195">
        <v>2047.0</v>
      </c>
      <c r="B2046" s="196" t="s">
        <v>4077</v>
      </c>
      <c r="C2046" s="212" t="s">
        <v>1617</v>
      </c>
      <c r="D2046" s="213" t="s">
        <v>1616</v>
      </c>
      <c r="E2046" s="212" t="s">
        <v>1617</v>
      </c>
      <c r="F2046" s="110" t="s">
        <v>1618</v>
      </c>
      <c r="G2046" s="199">
        <v>750.0</v>
      </c>
      <c r="H2046" s="200"/>
      <c r="I2046" s="200"/>
      <c r="J2046" s="6">
        <f t="shared" si="2"/>
        <v>0</v>
      </c>
      <c r="K2046" s="6">
        <f t="shared" si="3"/>
        <v>0</v>
      </c>
      <c r="L2046" s="6" t="str">
        <f t="array" ref="L2046">XLOOKUP(E2046,INV!A:A,INV!K:K)</f>
        <v>#N/A</v>
      </c>
      <c r="M2046" s="127" t="str">
        <f t="shared" si="4"/>
        <v>#N/A</v>
      </c>
    </row>
    <row r="2047">
      <c r="A2047" s="195">
        <v>2048.0</v>
      </c>
      <c r="B2047" s="196" t="s">
        <v>4077</v>
      </c>
      <c r="C2047" s="212" t="s">
        <v>2292</v>
      </c>
      <c r="D2047" s="213" t="s">
        <v>2340</v>
      </c>
      <c r="E2047" s="212" t="s">
        <v>2292</v>
      </c>
      <c r="F2047" s="110"/>
      <c r="G2047" s="199">
        <v>750.0</v>
      </c>
      <c r="H2047" s="200"/>
      <c r="I2047" s="200"/>
      <c r="J2047" s="6">
        <f t="shared" si="2"/>
        <v>0</v>
      </c>
      <c r="K2047" s="6">
        <f t="shared" si="3"/>
        <v>0</v>
      </c>
      <c r="L2047" s="6" t="str">
        <f t="array" ref="L2047">XLOOKUP(E2047,INV!A:A,INV!K:K)</f>
        <v>#N/A</v>
      </c>
      <c r="M2047" s="127" t="str">
        <f t="shared" si="4"/>
        <v>#N/A</v>
      </c>
    </row>
    <row r="2048">
      <c r="A2048" s="195">
        <v>2049.0</v>
      </c>
      <c r="B2048" s="196" t="s">
        <v>4077</v>
      </c>
      <c r="C2048" s="212" t="s">
        <v>7825</v>
      </c>
      <c r="D2048" s="213" t="s">
        <v>7826</v>
      </c>
      <c r="E2048" s="212" t="s">
        <v>7825</v>
      </c>
      <c r="F2048" s="110"/>
      <c r="G2048" s="199">
        <v>990.0</v>
      </c>
      <c r="H2048" s="200"/>
      <c r="I2048" s="200"/>
      <c r="J2048" s="6">
        <f t="shared" si="2"/>
        <v>0</v>
      </c>
      <c r="K2048" s="6">
        <f t="shared" si="3"/>
        <v>0</v>
      </c>
      <c r="L2048" s="6" t="str">
        <f t="array" ref="L2048">XLOOKUP(E2048,INV!A:A,INV!K:K)</f>
        <v>#N/A</v>
      </c>
      <c r="M2048" s="127" t="str">
        <f t="shared" si="4"/>
        <v>#N/A</v>
      </c>
    </row>
    <row r="2049">
      <c r="A2049" s="195">
        <v>2050.0</v>
      </c>
      <c r="B2049" s="196" t="s">
        <v>4077</v>
      </c>
      <c r="C2049" s="212" t="s">
        <v>7827</v>
      </c>
      <c r="D2049" s="213" t="s">
        <v>7828</v>
      </c>
      <c r="E2049" s="212" t="s">
        <v>7827</v>
      </c>
      <c r="F2049" s="110"/>
      <c r="G2049" s="199">
        <v>990.0</v>
      </c>
      <c r="H2049" s="200"/>
      <c r="I2049" s="200"/>
      <c r="J2049" s="6">
        <f t="shared" si="2"/>
        <v>0</v>
      </c>
      <c r="K2049" s="6">
        <f t="shared" si="3"/>
        <v>0</v>
      </c>
      <c r="L2049" s="6" t="str">
        <f t="array" ref="L2049">XLOOKUP(E2049,INV!A:A,INV!K:K)</f>
        <v>#N/A</v>
      </c>
      <c r="M2049" s="127" t="str">
        <f t="shared" si="4"/>
        <v>#N/A</v>
      </c>
    </row>
    <row r="2050">
      <c r="A2050" s="195">
        <v>2051.0</v>
      </c>
      <c r="B2050" s="196" t="s">
        <v>4077</v>
      </c>
      <c r="C2050" s="212" t="s">
        <v>7829</v>
      </c>
      <c r="D2050" s="213" t="s">
        <v>7830</v>
      </c>
      <c r="E2050" s="212" t="s">
        <v>7829</v>
      </c>
      <c r="F2050" s="110"/>
      <c r="G2050" s="199">
        <v>990.0</v>
      </c>
      <c r="H2050" s="200"/>
      <c r="I2050" s="200"/>
      <c r="J2050" s="6">
        <f t="shared" si="2"/>
        <v>0</v>
      </c>
      <c r="K2050" s="6">
        <f t="shared" si="3"/>
        <v>0</v>
      </c>
      <c r="L2050" s="6" t="str">
        <f t="array" ref="L2050">XLOOKUP(E2050,INV!A:A,INV!K:K)</f>
        <v>#N/A</v>
      </c>
      <c r="M2050" s="127" t="str">
        <f t="shared" si="4"/>
        <v>#N/A</v>
      </c>
    </row>
    <row r="2051">
      <c r="A2051" s="195">
        <v>2052.0</v>
      </c>
      <c r="B2051" s="196" t="s">
        <v>4077</v>
      </c>
      <c r="C2051" s="212" t="s">
        <v>7831</v>
      </c>
      <c r="D2051" s="213" t="s">
        <v>7832</v>
      </c>
      <c r="E2051" s="212" t="s">
        <v>7831</v>
      </c>
      <c r="F2051" s="110"/>
      <c r="G2051" s="199">
        <v>990.0</v>
      </c>
      <c r="H2051" s="200"/>
      <c r="I2051" s="200"/>
      <c r="J2051" s="6">
        <f t="shared" si="2"/>
        <v>0</v>
      </c>
      <c r="K2051" s="6">
        <f t="shared" si="3"/>
        <v>0</v>
      </c>
      <c r="L2051" s="6" t="str">
        <f t="array" ref="L2051">XLOOKUP(E2051,INV!A:A,INV!K:K)</f>
        <v>#N/A</v>
      </c>
      <c r="M2051" s="127" t="str">
        <f t="shared" si="4"/>
        <v>#N/A</v>
      </c>
    </row>
    <row r="2052">
      <c r="A2052" s="195">
        <v>2053.0</v>
      </c>
      <c r="B2052" s="196" t="s">
        <v>4077</v>
      </c>
      <c r="C2052" s="212" t="s">
        <v>7833</v>
      </c>
      <c r="D2052" s="213" t="s">
        <v>7834</v>
      </c>
      <c r="E2052" s="212" t="s">
        <v>7833</v>
      </c>
      <c r="F2052" s="110"/>
      <c r="G2052" s="199">
        <v>990.0</v>
      </c>
      <c r="H2052" s="200"/>
      <c r="I2052" s="200"/>
      <c r="J2052" s="6">
        <f t="shared" si="2"/>
        <v>0</v>
      </c>
      <c r="K2052" s="6">
        <f t="shared" si="3"/>
        <v>0</v>
      </c>
      <c r="L2052" s="6" t="str">
        <f t="array" ref="L2052">XLOOKUP(E2052,INV!A:A,INV!K:K)</f>
        <v>#N/A</v>
      </c>
      <c r="M2052" s="127" t="str">
        <f t="shared" si="4"/>
        <v>#N/A</v>
      </c>
    </row>
    <row r="2053">
      <c r="A2053" s="195">
        <v>2054.0</v>
      </c>
      <c r="B2053" s="196" t="s">
        <v>4077</v>
      </c>
      <c r="C2053" s="212" t="s">
        <v>7835</v>
      </c>
      <c r="D2053" s="213" t="s">
        <v>7836</v>
      </c>
      <c r="E2053" s="212" t="s">
        <v>7835</v>
      </c>
      <c r="F2053" s="110"/>
      <c r="G2053" s="199">
        <v>750.0</v>
      </c>
      <c r="H2053" s="200"/>
      <c r="I2053" s="200"/>
      <c r="J2053" s="6">
        <f t="shared" si="2"/>
        <v>0</v>
      </c>
      <c r="K2053" s="6">
        <f t="shared" si="3"/>
        <v>0</v>
      </c>
      <c r="L2053" s="6" t="str">
        <f t="array" ref="L2053">XLOOKUP(E2053,INV!A:A,INV!K:K)</f>
        <v>#N/A</v>
      </c>
      <c r="M2053" s="127" t="str">
        <f t="shared" si="4"/>
        <v>#N/A</v>
      </c>
    </row>
    <row r="2054">
      <c r="A2054" s="195">
        <v>2055.0</v>
      </c>
      <c r="B2054" s="196" t="s">
        <v>4077</v>
      </c>
      <c r="C2054" s="212" t="s">
        <v>7837</v>
      </c>
      <c r="D2054" s="213" t="s">
        <v>7838</v>
      </c>
      <c r="E2054" s="212" t="s">
        <v>7837</v>
      </c>
      <c r="F2054" s="110"/>
      <c r="G2054" s="199">
        <v>750.0</v>
      </c>
      <c r="H2054" s="200"/>
      <c r="I2054" s="200"/>
      <c r="J2054" s="6">
        <f t="shared" si="2"/>
        <v>0</v>
      </c>
      <c r="K2054" s="6">
        <f t="shared" si="3"/>
        <v>0</v>
      </c>
      <c r="L2054" s="6" t="str">
        <f t="array" ref="L2054">XLOOKUP(E2054,INV!A:A,INV!K:K)</f>
        <v>#N/A</v>
      </c>
      <c r="M2054" s="127" t="str">
        <f t="shared" si="4"/>
        <v>#N/A</v>
      </c>
    </row>
    <row r="2055">
      <c r="A2055" s="195">
        <v>2056.0</v>
      </c>
      <c r="B2055" s="196" t="s">
        <v>4077</v>
      </c>
      <c r="C2055" s="212" t="s">
        <v>7839</v>
      </c>
      <c r="D2055" s="213" t="s">
        <v>7840</v>
      </c>
      <c r="E2055" s="212" t="s">
        <v>7839</v>
      </c>
      <c r="F2055" s="110"/>
      <c r="G2055" s="199">
        <v>750.0</v>
      </c>
      <c r="H2055" s="200"/>
      <c r="I2055" s="200"/>
      <c r="J2055" s="6">
        <f t="shared" si="2"/>
        <v>0</v>
      </c>
      <c r="K2055" s="6">
        <f t="shared" si="3"/>
        <v>0</v>
      </c>
      <c r="L2055" s="6" t="str">
        <f t="array" ref="L2055">XLOOKUP(E2055,INV!A:A,INV!K:K)</f>
        <v>#N/A</v>
      </c>
      <c r="M2055" s="127" t="str">
        <f t="shared" si="4"/>
        <v>#N/A</v>
      </c>
    </row>
    <row r="2056">
      <c r="A2056" s="195">
        <v>2057.0</v>
      </c>
      <c r="B2056" s="196" t="s">
        <v>4077</v>
      </c>
      <c r="C2056" s="212" t="s">
        <v>7841</v>
      </c>
      <c r="D2056" s="213" t="s">
        <v>7842</v>
      </c>
      <c r="E2056" s="212" t="s">
        <v>7841</v>
      </c>
      <c r="F2056" s="110"/>
      <c r="G2056" s="199">
        <v>750.0</v>
      </c>
      <c r="H2056" s="200"/>
      <c r="I2056" s="200"/>
      <c r="J2056" s="6">
        <f t="shared" si="2"/>
        <v>0</v>
      </c>
      <c r="K2056" s="6">
        <f t="shared" si="3"/>
        <v>0</v>
      </c>
      <c r="L2056" s="6" t="str">
        <f t="array" ref="L2056">XLOOKUP(E2056,INV!A:A,INV!K:K)</f>
        <v>#N/A</v>
      </c>
      <c r="M2056" s="127" t="str">
        <f t="shared" si="4"/>
        <v>#N/A</v>
      </c>
    </row>
    <row r="2057">
      <c r="A2057" s="195">
        <v>2058.0</v>
      </c>
      <c r="B2057" s="196" t="s">
        <v>4077</v>
      </c>
      <c r="C2057" s="212" t="s">
        <v>7843</v>
      </c>
      <c r="D2057" s="213" t="s">
        <v>7844</v>
      </c>
      <c r="E2057" s="212" t="s">
        <v>7843</v>
      </c>
      <c r="F2057" s="110"/>
      <c r="G2057" s="199">
        <v>750.0</v>
      </c>
      <c r="H2057" s="200"/>
      <c r="I2057" s="200"/>
      <c r="J2057" s="6">
        <f t="shared" si="2"/>
        <v>0</v>
      </c>
      <c r="K2057" s="6">
        <f t="shared" si="3"/>
        <v>0</v>
      </c>
      <c r="L2057" s="6" t="str">
        <f t="array" ref="L2057">XLOOKUP(E2057,INV!A:A,INV!K:K)</f>
        <v>#N/A</v>
      </c>
      <c r="M2057" s="127" t="str">
        <f t="shared" si="4"/>
        <v>#N/A</v>
      </c>
    </row>
    <row r="2058">
      <c r="A2058" s="195">
        <v>2059.0</v>
      </c>
      <c r="B2058" s="196" t="s">
        <v>4077</v>
      </c>
      <c r="C2058" s="212" t="s">
        <v>7845</v>
      </c>
      <c r="D2058" s="213" t="s">
        <v>7846</v>
      </c>
      <c r="E2058" s="212" t="s">
        <v>7845</v>
      </c>
      <c r="F2058" s="110" t="s">
        <v>7847</v>
      </c>
      <c r="G2058" s="199">
        <v>890.0</v>
      </c>
      <c r="H2058" s="200"/>
      <c r="I2058" s="200"/>
      <c r="J2058" s="6">
        <f t="shared" si="2"/>
        <v>0</v>
      </c>
      <c r="K2058" s="6">
        <f t="shared" si="3"/>
        <v>0</v>
      </c>
      <c r="L2058" s="6" t="str">
        <f t="array" ref="L2058">XLOOKUP(E2058,INV!A:A,INV!K:K)</f>
        <v>#N/A</v>
      </c>
      <c r="M2058" s="127" t="str">
        <f t="shared" si="4"/>
        <v>#N/A</v>
      </c>
    </row>
    <row r="2059">
      <c r="A2059" s="195">
        <v>2060.0</v>
      </c>
      <c r="B2059" s="196" t="s">
        <v>4077</v>
      </c>
      <c r="C2059" s="212" t="s">
        <v>7848</v>
      </c>
      <c r="D2059" s="213" t="s">
        <v>7849</v>
      </c>
      <c r="E2059" s="212" t="s">
        <v>7848</v>
      </c>
      <c r="F2059" s="110" t="s">
        <v>7847</v>
      </c>
      <c r="G2059" s="199">
        <v>890.0</v>
      </c>
      <c r="H2059" s="200"/>
      <c r="I2059" s="200"/>
      <c r="J2059" s="6">
        <f t="shared" si="2"/>
        <v>0</v>
      </c>
      <c r="K2059" s="6">
        <f t="shared" si="3"/>
        <v>0</v>
      </c>
      <c r="L2059" s="6" t="str">
        <f t="array" ref="L2059">XLOOKUP(E2059,INV!A:A,INV!K:K)</f>
        <v>#N/A</v>
      </c>
      <c r="M2059" s="127" t="str">
        <f t="shared" si="4"/>
        <v>#N/A</v>
      </c>
    </row>
    <row r="2060">
      <c r="A2060" s="195">
        <v>2061.0</v>
      </c>
      <c r="B2060" s="196" t="s">
        <v>4077</v>
      </c>
      <c r="C2060" s="212" t="s">
        <v>7850</v>
      </c>
      <c r="D2060" s="213" t="s">
        <v>7851</v>
      </c>
      <c r="E2060" s="212" t="s">
        <v>7850</v>
      </c>
      <c r="F2060" s="110" t="s">
        <v>7847</v>
      </c>
      <c r="G2060" s="199">
        <v>890.0</v>
      </c>
      <c r="H2060" s="200"/>
      <c r="I2060" s="200"/>
      <c r="J2060" s="6">
        <f t="shared" si="2"/>
        <v>0</v>
      </c>
      <c r="K2060" s="6">
        <f t="shared" si="3"/>
        <v>0</v>
      </c>
      <c r="L2060" s="6" t="str">
        <f t="array" ref="L2060">XLOOKUP(E2060,INV!A:A,INV!K:K)</f>
        <v>#N/A</v>
      </c>
      <c r="M2060" s="127" t="str">
        <f t="shared" si="4"/>
        <v>#N/A</v>
      </c>
    </row>
    <row r="2061">
      <c r="A2061" s="195">
        <v>2062.0</v>
      </c>
      <c r="B2061" s="196" t="s">
        <v>4077</v>
      </c>
      <c r="C2061" s="212" t="s">
        <v>7852</v>
      </c>
      <c r="D2061" s="213" t="s">
        <v>7853</v>
      </c>
      <c r="E2061" s="212" t="s">
        <v>7852</v>
      </c>
      <c r="F2061" s="110" t="s">
        <v>7847</v>
      </c>
      <c r="G2061" s="199">
        <v>890.0</v>
      </c>
      <c r="H2061" s="200"/>
      <c r="I2061" s="200"/>
      <c r="J2061" s="6">
        <f t="shared" si="2"/>
        <v>0</v>
      </c>
      <c r="K2061" s="6">
        <f t="shared" si="3"/>
        <v>0</v>
      </c>
      <c r="L2061" s="6" t="str">
        <f t="array" ref="L2061">XLOOKUP(E2061,INV!A:A,INV!K:K)</f>
        <v>#N/A</v>
      </c>
      <c r="M2061" s="127" t="str">
        <f t="shared" si="4"/>
        <v>#N/A</v>
      </c>
    </row>
    <row r="2062">
      <c r="A2062" s="195">
        <v>2063.0</v>
      </c>
      <c r="B2062" s="196" t="s">
        <v>4077</v>
      </c>
      <c r="C2062" s="212" t="s">
        <v>7854</v>
      </c>
      <c r="D2062" s="213" t="s">
        <v>7855</v>
      </c>
      <c r="E2062" s="212" t="s">
        <v>7854</v>
      </c>
      <c r="F2062" s="110"/>
      <c r="G2062" s="199">
        <v>890.0</v>
      </c>
      <c r="H2062" s="200"/>
      <c r="I2062" s="200"/>
      <c r="J2062" s="6">
        <f t="shared" si="2"/>
        <v>0</v>
      </c>
      <c r="K2062" s="6">
        <f t="shared" si="3"/>
        <v>0</v>
      </c>
      <c r="L2062" s="6" t="str">
        <f t="array" ref="L2062">XLOOKUP(E2062,INV!A:A,INV!K:K)</f>
        <v>#N/A</v>
      </c>
      <c r="M2062" s="127" t="str">
        <f t="shared" si="4"/>
        <v>#N/A</v>
      </c>
    </row>
    <row r="2063">
      <c r="A2063" s="195">
        <v>2064.0</v>
      </c>
      <c r="B2063" s="196" t="s">
        <v>3307</v>
      </c>
      <c r="C2063" s="212" t="s">
        <v>7856</v>
      </c>
      <c r="D2063" s="213" t="s">
        <v>7857</v>
      </c>
      <c r="E2063" s="212" t="s">
        <v>7856</v>
      </c>
      <c r="F2063" s="110"/>
      <c r="G2063" s="199">
        <v>485.0</v>
      </c>
      <c r="H2063" s="200"/>
      <c r="I2063" s="200"/>
      <c r="J2063" s="6">
        <f t="shared" si="2"/>
        <v>0</v>
      </c>
      <c r="K2063" s="6">
        <f t="shared" si="3"/>
        <v>0</v>
      </c>
      <c r="L2063" s="6" t="str">
        <f t="array" ref="L2063">XLOOKUP(E2063,INV!A:A,INV!K:K)</f>
        <v>#N/A</v>
      </c>
      <c r="M2063" s="127" t="str">
        <f t="shared" si="4"/>
        <v>#N/A</v>
      </c>
    </row>
    <row r="2064">
      <c r="A2064" s="195">
        <v>2065.0</v>
      </c>
      <c r="B2064" s="196" t="s">
        <v>3307</v>
      </c>
      <c r="C2064" s="212" t="s">
        <v>7858</v>
      </c>
      <c r="D2064" s="213" t="s">
        <v>7859</v>
      </c>
      <c r="E2064" s="212" t="s">
        <v>7858</v>
      </c>
      <c r="F2064" s="110"/>
      <c r="G2064" s="199">
        <v>340.0</v>
      </c>
      <c r="H2064" s="200"/>
      <c r="I2064" s="200"/>
      <c r="J2064" s="6">
        <f t="shared" si="2"/>
        <v>0</v>
      </c>
      <c r="K2064" s="6">
        <f t="shared" si="3"/>
        <v>0</v>
      </c>
      <c r="L2064" s="6" t="str">
        <f t="array" ref="L2064">XLOOKUP(E2064,INV!A:A,INV!K:K)</f>
        <v>#N/A</v>
      </c>
      <c r="M2064" s="127" t="str">
        <f t="shared" si="4"/>
        <v>#N/A</v>
      </c>
    </row>
    <row r="2065">
      <c r="A2065" s="195">
        <v>2066.0</v>
      </c>
      <c r="B2065" s="196" t="s">
        <v>3307</v>
      </c>
      <c r="C2065" s="212" t="s">
        <v>7860</v>
      </c>
      <c r="D2065" s="213" t="s">
        <v>7861</v>
      </c>
      <c r="E2065" s="212" t="s">
        <v>7860</v>
      </c>
      <c r="F2065" s="110"/>
      <c r="G2065" s="199">
        <v>270.0</v>
      </c>
      <c r="H2065" s="200"/>
      <c r="I2065" s="200"/>
      <c r="J2065" s="6">
        <f t="shared" si="2"/>
        <v>0</v>
      </c>
      <c r="K2065" s="6">
        <f t="shared" si="3"/>
        <v>0</v>
      </c>
      <c r="L2065" s="6" t="str">
        <f t="array" ref="L2065">XLOOKUP(E2065,INV!A:A,INV!K:K)</f>
        <v>#N/A</v>
      </c>
      <c r="M2065" s="127" t="str">
        <f t="shared" si="4"/>
        <v>#N/A</v>
      </c>
    </row>
    <row r="2066">
      <c r="A2066" s="195">
        <v>2067.0</v>
      </c>
      <c r="B2066" s="196" t="s">
        <v>3307</v>
      </c>
      <c r="C2066" s="212" t="s">
        <v>7862</v>
      </c>
      <c r="D2066" s="213" t="s">
        <v>7863</v>
      </c>
      <c r="E2066" s="212" t="s">
        <v>7862</v>
      </c>
      <c r="F2066" s="110"/>
      <c r="G2066" s="199">
        <v>290.0</v>
      </c>
      <c r="H2066" s="200"/>
      <c r="I2066" s="200"/>
      <c r="J2066" s="6">
        <f t="shared" si="2"/>
        <v>0</v>
      </c>
      <c r="K2066" s="6">
        <f t="shared" si="3"/>
        <v>0</v>
      </c>
      <c r="L2066" s="6" t="str">
        <f t="array" ref="L2066">XLOOKUP(E2066,INV!A:A,INV!K:K)</f>
        <v>#N/A</v>
      </c>
      <c r="M2066" s="127" t="str">
        <f t="shared" si="4"/>
        <v>#N/A</v>
      </c>
    </row>
    <row r="2067">
      <c r="A2067" s="195">
        <v>2068.0</v>
      </c>
      <c r="B2067" s="196" t="s">
        <v>3307</v>
      </c>
      <c r="C2067" s="212" t="s">
        <v>7864</v>
      </c>
      <c r="D2067" s="213" t="s">
        <v>7865</v>
      </c>
      <c r="E2067" s="212" t="s">
        <v>7864</v>
      </c>
      <c r="F2067" s="110"/>
      <c r="G2067" s="199">
        <v>290.0</v>
      </c>
      <c r="H2067" s="200"/>
      <c r="I2067" s="200"/>
      <c r="J2067" s="6">
        <f t="shared" si="2"/>
        <v>0</v>
      </c>
      <c r="K2067" s="6">
        <f t="shared" si="3"/>
        <v>0</v>
      </c>
      <c r="L2067" s="6" t="str">
        <f t="array" ref="L2067">XLOOKUP(E2067,INV!A:A,INV!K:K)</f>
        <v>#N/A</v>
      </c>
      <c r="M2067" s="127" t="str">
        <f t="shared" si="4"/>
        <v>#N/A</v>
      </c>
    </row>
    <row r="2068">
      <c r="A2068" s="195">
        <v>2069.0</v>
      </c>
      <c r="B2068" s="196" t="s">
        <v>3307</v>
      </c>
      <c r="C2068" s="212" t="s">
        <v>7866</v>
      </c>
      <c r="D2068" s="213" t="s">
        <v>7867</v>
      </c>
      <c r="E2068" s="212" t="s">
        <v>7866</v>
      </c>
      <c r="F2068" s="110"/>
      <c r="G2068" s="199">
        <v>480.0</v>
      </c>
      <c r="H2068" s="200"/>
      <c r="I2068" s="200"/>
      <c r="J2068" s="6">
        <f t="shared" si="2"/>
        <v>0</v>
      </c>
      <c r="K2068" s="6">
        <f t="shared" si="3"/>
        <v>0</v>
      </c>
      <c r="L2068" s="6" t="str">
        <f t="array" ref="L2068">XLOOKUP(E2068,INV!A:A,INV!K:K)</f>
        <v>#N/A</v>
      </c>
      <c r="M2068" s="127" t="str">
        <f t="shared" si="4"/>
        <v>#N/A</v>
      </c>
    </row>
    <row r="2069">
      <c r="A2069" s="195">
        <v>2070.0</v>
      </c>
      <c r="B2069" s="196" t="s">
        <v>3307</v>
      </c>
      <c r="C2069" s="212" t="s">
        <v>7868</v>
      </c>
      <c r="D2069" s="213" t="s">
        <v>7869</v>
      </c>
      <c r="E2069" s="212" t="s">
        <v>7868</v>
      </c>
      <c r="F2069" s="110"/>
      <c r="G2069" s="199">
        <v>390.0</v>
      </c>
      <c r="H2069" s="200"/>
      <c r="I2069" s="200"/>
      <c r="J2069" s="6">
        <f t="shared" si="2"/>
        <v>0</v>
      </c>
      <c r="K2069" s="6">
        <f t="shared" si="3"/>
        <v>0</v>
      </c>
      <c r="L2069" s="6" t="str">
        <f t="array" ref="L2069">XLOOKUP(E2069,INV!A:A,INV!K:K)</f>
        <v>#N/A</v>
      </c>
      <c r="M2069" s="127" t="str">
        <f t="shared" si="4"/>
        <v>#N/A</v>
      </c>
    </row>
    <row r="2070">
      <c r="A2070" s="195">
        <v>2071.0</v>
      </c>
      <c r="B2070" s="196" t="s">
        <v>3307</v>
      </c>
      <c r="C2070" s="212" t="s">
        <v>7870</v>
      </c>
      <c r="D2070" s="213" t="s">
        <v>7871</v>
      </c>
      <c r="E2070" s="212" t="s">
        <v>7870</v>
      </c>
      <c r="F2070" s="110"/>
      <c r="G2070" s="199">
        <v>290.0</v>
      </c>
      <c r="H2070" s="200"/>
      <c r="I2070" s="200"/>
      <c r="J2070" s="6">
        <f t="shared" si="2"/>
        <v>0</v>
      </c>
      <c r="K2070" s="6">
        <f t="shared" si="3"/>
        <v>0</v>
      </c>
      <c r="L2070" s="6" t="str">
        <f t="array" ref="L2070">XLOOKUP(E2070,INV!A:A,INV!K:K)</f>
        <v>#N/A</v>
      </c>
      <c r="M2070" s="127" t="str">
        <f t="shared" si="4"/>
        <v>#N/A</v>
      </c>
    </row>
    <row r="2071">
      <c r="A2071" s="195">
        <v>2072.0</v>
      </c>
      <c r="B2071" s="196" t="s">
        <v>3307</v>
      </c>
      <c r="C2071" s="212" t="s">
        <v>7872</v>
      </c>
      <c r="D2071" s="213" t="s">
        <v>7873</v>
      </c>
      <c r="E2071" s="212" t="s">
        <v>7872</v>
      </c>
      <c r="F2071" s="110"/>
      <c r="G2071" s="199">
        <v>790.0</v>
      </c>
      <c r="H2071" s="200"/>
      <c r="I2071" s="200"/>
      <c r="J2071" s="6">
        <f t="shared" si="2"/>
        <v>0</v>
      </c>
      <c r="K2071" s="6">
        <f t="shared" si="3"/>
        <v>0</v>
      </c>
      <c r="L2071" s="6" t="str">
        <f t="array" ref="L2071">XLOOKUP(E2071,INV!A:A,INV!K:K)</f>
        <v>#N/A</v>
      </c>
      <c r="M2071" s="127" t="str">
        <f t="shared" si="4"/>
        <v>#N/A</v>
      </c>
    </row>
    <row r="2072">
      <c r="A2072" s="195">
        <v>2073.0</v>
      </c>
      <c r="B2072" s="196" t="s">
        <v>3307</v>
      </c>
      <c r="C2072" s="212" t="s">
        <v>7874</v>
      </c>
      <c r="D2072" s="213" t="s">
        <v>7875</v>
      </c>
      <c r="E2072" s="212" t="s">
        <v>7874</v>
      </c>
      <c r="F2072" s="110"/>
      <c r="G2072" s="199">
        <v>220.0</v>
      </c>
      <c r="H2072" s="200"/>
      <c r="I2072" s="200"/>
      <c r="J2072" s="6">
        <f t="shared" si="2"/>
        <v>0</v>
      </c>
      <c r="K2072" s="6">
        <f t="shared" si="3"/>
        <v>0</v>
      </c>
      <c r="L2072" s="6" t="str">
        <f t="array" ref="L2072">XLOOKUP(E2072,INV!A:A,INV!K:K)</f>
        <v>#N/A</v>
      </c>
      <c r="M2072" s="127" t="str">
        <f t="shared" si="4"/>
        <v>#N/A</v>
      </c>
    </row>
    <row r="2073">
      <c r="A2073" s="195">
        <v>2074.0</v>
      </c>
      <c r="B2073" s="196" t="s">
        <v>3307</v>
      </c>
      <c r="C2073" s="212" t="s">
        <v>7876</v>
      </c>
      <c r="D2073" s="213" t="s">
        <v>7877</v>
      </c>
      <c r="E2073" s="212" t="s">
        <v>7876</v>
      </c>
      <c r="F2073" s="110"/>
      <c r="G2073" s="199">
        <v>490.0</v>
      </c>
      <c r="H2073" s="200"/>
      <c r="I2073" s="200"/>
      <c r="J2073" s="6">
        <f t="shared" si="2"/>
        <v>0</v>
      </c>
      <c r="K2073" s="6">
        <f t="shared" si="3"/>
        <v>0</v>
      </c>
      <c r="L2073" s="6" t="str">
        <f t="array" ref="L2073">XLOOKUP(E2073,INV!A:A,INV!K:K)</f>
        <v>#N/A</v>
      </c>
      <c r="M2073" s="127" t="str">
        <f t="shared" si="4"/>
        <v>#N/A</v>
      </c>
    </row>
    <row r="2074">
      <c r="A2074" s="195">
        <v>2075.0</v>
      </c>
      <c r="B2074" s="196" t="s">
        <v>3307</v>
      </c>
      <c r="C2074" s="212" t="s">
        <v>7878</v>
      </c>
      <c r="D2074" s="213" t="s">
        <v>7879</v>
      </c>
      <c r="E2074" s="212" t="s">
        <v>7878</v>
      </c>
      <c r="F2074" s="110"/>
      <c r="G2074" s="199">
        <v>480.0</v>
      </c>
      <c r="H2074" s="200"/>
      <c r="I2074" s="200"/>
      <c r="J2074" s="6">
        <f t="shared" si="2"/>
        <v>0</v>
      </c>
      <c r="K2074" s="6">
        <f t="shared" si="3"/>
        <v>0</v>
      </c>
      <c r="L2074" s="6" t="str">
        <f t="array" ref="L2074">XLOOKUP(E2074,INV!A:A,INV!K:K)</f>
        <v>#N/A</v>
      </c>
      <c r="M2074" s="127" t="str">
        <f t="shared" si="4"/>
        <v>#N/A</v>
      </c>
    </row>
    <row r="2075">
      <c r="A2075" s="195">
        <v>2076.0</v>
      </c>
      <c r="B2075" s="196" t="s">
        <v>3307</v>
      </c>
      <c r="C2075" s="212" t="s">
        <v>7880</v>
      </c>
      <c r="D2075" s="213" t="s">
        <v>7881</v>
      </c>
      <c r="E2075" s="212" t="s">
        <v>7880</v>
      </c>
      <c r="F2075" s="110"/>
      <c r="G2075" s="199">
        <v>495.0</v>
      </c>
      <c r="H2075" s="200"/>
      <c r="I2075" s="200"/>
      <c r="J2075" s="6">
        <f t="shared" si="2"/>
        <v>0</v>
      </c>
      <c r="K2075" s="6">
        <f t="shared" si="3"/>
        <v>0</v>
      </c>
      <c r="L2075" s="6" t="str">
        <f t="array" ref="L2075">XLOOKUP(E2075,INV!A:A,INV!K:K)</f>
        <v>#N/A</v>
      </c>
      <c r="M2075" s="127" t="str">
        <f t="shared" si="4"/>
        <v>#N/A</v>
      </c>
    </row>
    <row r="2076">
      <c r="A2076" s="195">
        <v>2077.0</v>
      </c>
      <c r="B2076" s="196" t="s">
        <v>3307</v>
      </c>
      <c r="C2076" s="212" t="s">
        <v>7882</v>
      </c>
      <c r="D2076" s="213" t="s">
        <v>7883</v>
      </c>
      <c r="E2076" s="212" t="s">
        <v>7882</v>
      </c>
      <c r="F2076" s="110"/>
      <c r="G2076" s="199">
        <v>280.0</v>
      </c>
      <c r="H2076" s="200"/>
      <c r="I2076" s="200"/>
      <c r="J2076" s="6">
        <f t="shared" si="2"/>
        <v>0</v>
      </c>
      <c r="K2076" s="6">
        <f t="shared" si="3"/>
        <v>0</v>
      </c>
      <c r="L2076" s="6" t="str">
        <f t="array" ref="L2076">XLOOKUP(E2076,INV!A:A,INV!K:K)</f>
        <v>#N/A</v>
      </c>
      <c r="M2076" s="127" t="str">
        <f t="shared" si="4"/>
        <v>#N/A</v>
      </c>
    </row>
    <row r="2077">
      <c r="A2077" s="195">
        <v>2078.0</v>
      </c>
      <c r="B2077" s="196" t="s">
        <v>3307</v>
      </c>
      <c r="C2077" s="212" t="s">
        <v>7884</v>
      </c>
      <c r="D2077" s="213" t="s">
        <v>7885</v>
      </c>
      <c r="E2077" s="212" t="s">
        <v>7884</v>
      </c>
      <c r="F2077" s="110"/>
      <c r="G2077" s="199">
        <v>280.0</v>
      </c>
      <c r="H2077" s="200"/>
      <c r="I2077" s="200"/>
      <c r="J2077" s="6">
        <f t="shared" si="2"/>
        <v>0</v>
      </c>
      <c r="K2077" s="6">
        <f t="shared" si="3"/>
        <v>0</v>
      </c>
      <c r="L2077" s="6" t="str">
        <f t="array" ref="L2077">XLOOKUP(E2077,INV!A:A,INV!K:K)</f>
        <v>#N/A</v>
      </c>
      <c r="M2077" s="127" t="str">
        <f t="shared" si="4"/>
        <v>#N/A</v>
      </c>
    </row>
    <row r="2078">
      <c r="A2078" s="195">
        <v>2079.0</v>
      </c>
      <c r="B2078" s="196" t="s">
        <v>3307</v>
      </c>
      <c r="C2078" s="212" t="s">
        <v>7886</v>
      </c>
      <c r="D2078" s="213" t="s">
        <v>7887</v>
      </c>
      <c r="E2078" s="212" t="s">
        <v>7886</v>
      </c>
      <c r="F2078" s="110"/>
      <c r="G2078" s="199">
        <v>320.0</v>
      </c>
      <c r="H2078" s="200"/>
      <c r="I2078" s="200"/>
      <c r="J2078" s="6">
        <f t="shared" si="2"/>
        <v>0</v>
      </c>
      <c r="K2078" s="6">
        <f t="shared" si="3"/>
        <v>0</v>
      </c>
      <c r="L2078" s="6" t="str">
        <f t="array" ref="L2078">XLOOKUP(E2078,INV!A:A,INV!K:K)</f>
        <v>#N/A</v>
      </c>
      <c r="M2078" s="127" t="str">
        <f t="shared" si="4"/>
        <v>#N/A</v>
      </c>
    </row>
    <row r="2079">
      <c r="A2079" s="195">
        <v>2080.0</v>
      </c>
      <c r="B2079" s="196" t="s">
        <v>3307</v>
      </c>
      <c r="C2079" s="212" t="s">
        <v>7888</v>
      </c>
      <c r="D2079" s="213" t="s">
        <v>7889</v>
      </c>
      <c r="E2079" s="212" t="s">
        <v>7888</v>
      </c>
      <c r="F2079" s="110"/>
      <c r="G2079" s="199">
        <v>240.0</v>
      </c>
      <c r="H2079" s="200"/>
      <c r="I2079" s="200"/>
      <c r="J2079" s="6">
        <f t="shared" si="2"/>
        <v>0</v>
      </c>
      <c r="K2079" s="6">
        <f t="shared" si="3"/>
        <v>0</v>
      </c>
      <c r="L2079" s="6" t="str">
        <f t="array" ref="L2079">XLOOKUP(E2079,INV!A:A,INV!K:K)</f>
        <v>#N/A</v>
      </c>
      <c r="M2079" s="127" t="str">
        <f t="shared" si="4"/>
        <v>#N/A</v>
      </c>
    </row>
    <row r="2080">
      <c r="A2080" s="195">
        <v>2081.0</v>
      </c>
      <c r="B2080" s="196" t="s">
        <v>3307</v>
      </c>
      <c r="C2080" s="212" t="s">
        <v>7890</v>
      </c>
      <c r="D2080" s="213" t="s">
        <v>7891</v>
      </c>
      <c r="E2080" s="212" t="s">
        <v>7890</v>
      </c>
      <c r="F2080" s="110"/>
      <c r="G2080" s="199">
        <v>275.0</v>
      </c>
      <c r="H2080" s="200"/>
      <c r="I2080" s="200"/>
      <c r="J2080" s="6">
        <f t="shared" si="2"/>
        <v>0</v>
      </c>
      <c r="K2080" s="6">
        <f t="shared" si="3"/>
        <v>0</v>
      </c>
      <c r="L2080" s="6" t="str">
        <f t="array" ref="L2080">XLOOKUP(E2080,INV!A:A,INV!K:K)</f>
        <v>#N/A</v>
      </c>
      <c r="M2080" s="127" t="str">
        <f t="shared" si="4"/>
        <v>#N/A</v>
      </c>
    </row>
    <row r="2081">
      <c r="A2081" s="195">
        <v>2082.0</v>
      </c>
      <c r="B2081" s="196" t="s">
        <v>3307</v>
      </c>
      <c r="C2081" s="212" t="s">
        <v>7892</v>
      </c>
      <c r="D2081" s="213" t="s">
        <v>7893</v>
      </c>
      <c r="E2081" s="212" t="s">
        <v>7892</v>
      </c>
      <c r="F2081" s="110"/>
      <c r="G2081" s="199">
        <v>350.0</v>
      </c>
      <c r="H2081" s="200"/>
      <c r="I2081" s="200"/>
      <c r="J2081" s="6">
        <f t="shared" si="2"/>
        <v>0</v>
      </c>
      <c r="K2081" s="6">
        <f t="shared" si="3"/>
        <v>0</v>
      </c>
      <c r="L2081" s="6" t="str">
        <f t="array" ref="L2081">XLOOKUP(E2081,INV!A:A,INV!K:K)</f>
        <v>#N/A</v>
      </c>
      <c r="M2081" s="127" t="str">
        <f t="shared" si="4"/>
        <v>#N/A</v>
      </c>
    </row>
    <row r="2082">
      <c r="A2082" s="195">
        <v>2083.0</v>
      </c>
      <c r="B2082" s="196" t="s">
        <v>3307</v>
      </c>
      <c r="C2082" s="212" t="s">
        <v>7894</v>
      </c>
      <c r="D2082" s="213" t="s">
        <v>7895</v>
      </c>
      <c r="E2082" s="212" t="s">
        <v>7894</v>
      </c>
      <c r="F2082" s="110"/>
      <c r="G2082" s="199">
        <v>690.0</v>
      </c>
      <c r="H2082" s="200"/>
      <c r="I2082" s="200"/>
      <c r="J2082" s="6">
        <f t="shared" si="2"/>
        <v>0</v>
      </c>
      <c r="K2082" s="6">
        <f t="shared" si="3"/>
        <v>0</v>
      </c>
      <c r="L2082" s="6" t="str">
        <f t="array" ref="L2082">XLOOKUP(E2082,INV!A:A,INV!K:K)</f>
        <v>#N/A</v>
      </c>
      <c r="M2082" s="127" t="str">
        <f t="shared" si="4"/>
        <v>#N/A</v>
      </c>
    </row>
    <row r="2083">
      <c r="A2083" s="195">
        <v>2084.0</v>
      </c>
      <c r="B2083" s="196" t="s">
        <v>2368</v>
      </c>
      <c r="C2083" s="212" t="s">
        <v>7896</v>
      </c>
      <c r="D2083" s="213" t="s">
        <v>7897</v>
      </c>
      <c r="E2083" s="212" t="s">
        <v>7896</v>
      </c>
      <c r="F2083" s="110"/>
      <c r="G2083" s="199">
        <v>200.0</v>
      </c>
      <c r="H2083" s="200"/>
      <c r="I2083" s="200"/>
      <c r="J2083" s="6">
        <f t="shared" si="2"/>
        <v>0</v>
      </c>
      <c r="K2083" s="6">
        <f t="shared" si="3"/>
        <v>0</v>
      </c>
      <c r="L2083" s="6" t="str">
        <f t="array" ref="L2083">XLOOKUP(E2083,INV!A:A,INV!K:K)</f>
        <v>#N/A</v>
      </c>
      <c r="M2083" s="127" t="str">
        <f t="shared" si="4"/>
        <v>#N/A</v>
      </c>
    </row>
    <row r="2084">
      <c r="A2084" s="195">
        <v>2085.0</v>
      </c>
      <c r="B2084" s="196" t="s">
        <v>2368</v>
      </c>
      <c r="C2084" s="212" t="s">
        <v>96</v>
      </c>
      <c r="D2084" s="213" t="s">
        <v>7898</v>
      </c>
      <c r="E2084" s="212" t="s">
        <v>96</v>
      </c>
      <c r="F2084" s="110" t="s">
        <v>7899</v>
      </c>
      <c r="G2084" s="199">
        <v>200.0</v>
      </c>
      <c r="H2084" s="200"/>
      <c r="I2084" s="200"/>
      <c r="J2084" s="6">
        <f t="shared" si="2"/>
        <v>0</v>
      </c>
      <c r="K2084" s="6">
        <f t="shared" si="3"/>
        <v>0</v>
      </c>
      <c r="L2084" s="6">
        <f t="array" ref="L2084">XLOOKUP(E2084,INV!A:A,INV!K:K)</f>
        <v>4</v>
      </c>
      <c r="M2084" s="127">
        <f t="shared" si="4"/>
        <v>1</v>
      </c>
    </row>
    <row r="2085">
      <c r="A2085" s="195">
        <v>2086.0</v>
      </c>
      <c r="B2085" s="196" t="s">
        <v>2368</v>
      </c>
      <c r="C2085" s="212" t="s">
        <v>7900</v>
      </c>
      <c r="D2085" s="213" t="s">
        <v>7901</v>
      </c>
      <c r="E2085" s="212" t="s">
        <v>7900</v>
      </c>
      <c r="F2085" s="110"/>
      <c r="G2085" s="199">
        <v>200.0</v>
      </c>
      <c r="H2085" s="200"/>
      <c r="I2085" s="200"/>
      <c r="J2085" s="6">
        <f t="shared" si="2"/>
        <v>0</v>
      </c>
      <c r="K2085" s="6">
        <f t="shared" si="3"/>
        <v>0</v>
      </c>
      <c r="L2085" s="6" t="str">
        <f t="array" ref="L2085">XLOOKUP(E2085,INV!A:A,INV!K:K)</f>
        <v>#N/A</v>
      </c>
      <c r="M2085" s="127" t="str">
        <f t="shared" si="4"/>
        <v>#N/A</v>
      </c>
    </row>
    <row r="2086">
      <c r="A2086" s="195">
        <v>2087.0</v>
      </c>
      <c r="B2086" s="196" t="s">
        <v>2368</v>
      </c>
      <c r="C2086" s="212" t="s">
        <v>98</v>
      </c>
      <c r="D2086" s="213" t="s">
        <v>7902</v>
      </c>
      <c r="E2086" s="212" t="s">
        <v>98</v>
      </c>
      <c r="F2086" s="110" t="s">
        <v>7903</v>
      </c>
      <c r="G2086" s="199">
        <v>200.0</v>
      </c>
      <c r="H2086" s="200"/>
      <c r="I2086" s="200"/>
      <c r="J2086" s="6">
        <f t="shared" si="2"/>
        <v>0</v>
      </c>
      <c r="K2086" s="6">
        <f t="shared" si="3"/>
        <v>0</v>
      </c>
      <c r="L2086" s="6">
        <f t="array" ref="L2086">XLOOKUP(E2086,INV!A:A,INV!K:K)</f>
        <v>4</v>
      </c>
      <c r="M2086" s="127">
        <f t="shared" si="4"/>
        <v>1</v>
      </c>
    </row>
    <row r="2087">
      <c r="A2087" s="195">
        <v>2088.0</v>
      </c>
      <c r="B2087" s="196" t="s">
        <v>2368</v>
      </c>
      <c r="C2087" s="212" t="s">
        <v>7904</v>
      </c>
      <c r="D2087" s="213" t="s">
        <v>7905</v>
      </c>
      <c r="E2087" s="212" t="s">
        <v>7904</v>
      </c>
      <c r="F2087" s="110"/>
      <c r="G2087" s="199">
        <v>200.0</v>
      </c>
      <c r="H2087" s="200"/>
      <c r="I2087" s="200"/>
      <c r="J2087" s="6">
        <f t="shared" si="2"/>
        <v>0</v>
      </c>
      <c r="K2087" s="6">
        <f t="shared" si="3"/>
        <v>0</v>
      </c>
      <c r="L2087" s="6" t="str">
        <f t="array" ref="L2087">XLOOKUP(E2087,INV!A:A,INV!K:K)</f>
        <v>#N/A</v>
      </c>
      <c r="M2087" s="127" t="str">
        <f t="shared" si="4"/>
        <v>#N/A</v>
      </c>
    </row>
    <row r="2088">
      <c r="A2088" s="195">
        <v>2089.0</v>
      </c>
      <c r="B2088" s="196" t="s">
        <v>7111</v>
      </c>
      <c r="C2088" s="212" t="s">
        <v>804</v>
      </c>
      <c r="D2088" s="213" t="s">
        <v>803</v>
      </c>
      <c r="E2088" s="212" t="s">
        <v>804</v>
      </c>
      <c r="F2088" s="110" t="s">
        <v>7906</v>
      </c>
      <c r="G2088" s="199">
        <v>1850.0</v>
      </c>
      <c r="H2088" s="200"/>
      <c r="I2088" s="200"/>
      <c r="J2088" s="6">
        <f t="shared" si="2"/>
        <v>0</v>
      </c>
      <c r="K2088" s="6">
        <f t="shared" si="3"/>
        <v>0</v>
      </c>
      <c r="L2088" s="6">
        <f t="array" ref="L2088">XLOOKUP(E2088,INV!A:A,INV!K:K)</f>
        <v>50</v>
      </c>
      <c r="M2088" s="127">
        <f t="shared" si="4"/>
        <v>1</v>
      </c>
    </row>
    <row r="2089">
      <c r="A2089" s="195">
        <v>2090.0</v>
      </c>
      <c r="B2089" s="196" t="s">
        <v>5320</v>
      </c>
      <c r="C2089" s="212" t="s">
        <v>7907</v>
      </c>
      <c r="D2089" s="213" t="s">
        <v>7908</v>
      </c>
      <c r="E2089" s="212" t="s">
        <v>662</v>
      </c>
      <c r="F2089" s="110" t="s">
        <v>7909</v>
      </c>
      <c r="G2089" s="199">
        <v>12180.0</v>
      </c>
      <c r="H2089" s="200"/>
      <c r="I2089" s="200"/>
      <c r="J2089" s="6">
        <f t="shared" si="2"/>
        <v>0</v>
      </c>
      <c r="K2089" s="6">
        <f t="shared" si="3"/>
        <v>0</v>
      </c>
      <c r="L2089" s="6">
        <f t="array" ref="L2089">XLOOKUP(E2089,INV!A:A,INV!K:K)</f>
        <v>333</v>
      </c>
      <c r="M2089" s="127">
        <f t="shared" si="4"/>
        <v>1</v>
      </c>
    </row>
    <row r="2090">
      <c r="A2090" s="195">
        <v>2091.0</v>
      </c>
      <c r="B2090" s="196" t="s">
        <v>7910</v>
      </c>
      <c r="C2090" s="212" t="s">
        <v>7911</v>
      </c>
      <c r="D2090" s="213" t="s">
        <v>7912</v>
      </c>
      <c r="E2090" s="212" t="s">
        <v>7911</v>
      </c>
      <c r="F2090" s="110"/>
      <c r="G2090" s="199">
        <v>775.0</v>
      </c>
      <c r="H2090" s="200"/>
      <c r="I2090" s="200"/>
      <c r="J2090" s="6">
        <f t="shared" si="2"/>
        <v>0</v>
      </c>
      <c r="K2090" s="6">
        <f t="shared" si="3"/>
        <v>0</v>
      </c>
      <c r="L2090" s="6" t="str">
        <f t="array" ref="L2090">XLOOKUP(E2090,INV!A:A,INV!K:K)</f>
        <v>#N/A</v>
      </c>
      <c r="M2090" s="127" t="str">
        <f t="shared" si="4"/>
        <v>#N/A</v>
      </c>
    </row>
    <row r="2091">
      <c r="A2091" s="195">
        <v>2092.0</v>
      </c>
      <c r="B2091" s="196" t="s">
        <v>7910</v>
      </c>
      <c r="C2091" s="212" t="s">
        <v>7913</v>
      </c>
      <c r="D2091" s="213" t="s">
        <v>7914</v>
      </c>
      <c r="E2091" s="212" t="s">
        <v>7913</v>
      </c>
      <c r="F2091" s="110"/>
      <c r="G2091" s="199">
        <v>775.0</v>
      </c>
      <c r="H2091" s="200"/>
      <c r="I2091" s="200"/>
      <c r="J2091" s="6">
        <f t="shared" si="2"/>
        <v>0</v>
      </c>
      <c r="K2091" s="6">
        <f t="shared" si="3"/>
        <v>0</v>
      </c>
      <c r="L2091" s="6" t="str">
        <f t="array" ref="L2091">XLOOKUP(E2091,INV!A:A,INV!K:K)</f>
        <v>#N/A</v>
      </c>
      <c r="M2091" s="127" t="str">
        <f t="shared" si="4"/>
        <v>#N/A</v>
      </c>
    </row>
    <row r="2092">
      <c r="A2092" s="195">
        <v>2093.0</v>
      </c>
      <c r="B2092" s="196" t="s">
        <v>7910</v>
      </c>
      <c r="C2092" s="212" t="s">
        <v>7915</v>
      </c>
      <c r="D2092" s="213" t="s">
        <v>7916</v>
      </c>
      <c r="E2092" s="212" t="s">
        <v>7915</v>
      </c>
      <c r="F2092" s="110"/>
      <c r="G2092" s="199">
        <v>775.0</v>
      </c>
      <c r="H2092" s="200"/>
      <c r="I2092" s="200"/>
      <c r="J2092" s="6">
        <f t="shared" si="2"/>
        <v>0</v>
      </c>
      <c r="K2092" s="6">
        <f t="shared" si="3"/>
        <v>0</v>
      </c>
      <c r="L2092" s="6" t="str">
        <f t="array" ref="L2092">XLOOKUP(E2092,INV!A:A,INV!K:K)</f>
        <v>#N/A</v>
      </c>
      <c r="M2092" s="127" t="str">
        <f t="shared" si="4"/>
        <v>#N/A</v>
      </c>
    </row>
    <row r="2093">
      <c r="A2093" s="195">
        <v>2094.0</v>
      </c>
      <c r="B2093" s="196" t="s">
        <v>7910</v>
      </c>
      <c r="C2093" s="212" t="s">
        <v>7917</v>
      </c>
      <c r="D2093" s="213" t="s">
        <v>7918</v>
      </c>
      <c r="E2093" s="212" t="s">
        <v>7917</v>
      </c>
      <c r="F2093" s="110"/>
      <c r="G2093" s="199">
        <v>775.0</v>
      </c>
      <c r="H2093" s="200"/>
      <c r="I2093" s="200"/>
      <c r="J2093" s="6">
        <f t="shared" si="2"/>
        <v>0</v>
      </c>
      <c r="K2093" s="6">
        <f t="shared" si="3"/>
        <v>0</v>
      </c>
      <c r="L2093" s="6" t="str">
        <f t="array" ref="L2093">XLOOKUP(E2093,INV!A:A,INV!K:K)</f>
        <v>#N/A</v>
      </c>
      <c r="M2093" s="127" t="str">
        <f t="shared" si="4"/>
        <v>#N/A</v>
      </c>
    </row>
    <row r="2094">
      <c r="A2094" s="195">
        <v>2095.0</v>
      </c>
      <c r="B2094" s="196" t="s">
        <v>3067</v>
      </c>
      <c r="C2094" s="201" t="s">
        <v>537</v>
      </c>
      <c r="D2094" s="215" t="s">
        <v>7919</v>
      </c>
      <c r="E2094" s="196" t="s">
        <v>537</v>
      </c>
      <c r="F2094" s="110" t="s">
        <v>7920</v>
      </c>
      <c r="G2094" s="199">
        <v>42.0</v>
      </c>
      <c r="H2094" s="200"/>
      <c r="I2094" s="200"/>
      <c r="J2094" s="6">
        <f t="shared" si="2"/>
        <v>0</v>
      </c>
      <c r="K2094" s="6">
        <f t="shared" si="3"/>
        <v>0</v>
      </c>
      <c r="L2094" s="6">
        <f t="array" ref="L2094">XLOOKUP(E2094,INV!A:A,INV!K:K)</f>
        <v>0.46</v>
      </c>
      <c r="M2094" s="127">
        <f t="shared" si="4"/>
        <v>1</v>
      </c>
    </row>
    <row r="2095">
      <c r="A2095" s="195">
        <v>2096.0</v>
      </c>
      <c r="B2095" s="196" t="s">
        <v>3067</v>
      </c>
      <c r="C2095" s="201" t="s">
        <v>540</v>
      </c>
      <c r="D2095" s="215" t="s">
        <v>7921</v>
      </c>
      <c r="E2095" s="196" t="s">
        <v>540</v>
      </c>
      <c r="F2095" s="110" t="s">
        <v>7922</v>
      </c>
      <c r="G2095" s="199">
        <v>50.0</v>
      </c>
      <c r="H2095" s="200"/>
      <c r="I2095" s="200"/>
      <c r="J2095" s="6">
        <f t="shared" si="2"/>
        <v>0</v>
      </c>
      <c r="K2095" s="6">
        <f t="shared" si="3"/>
        <v>0</v>
      </c>
      <c r="L2095" s="6">
        <f t="array" ref="L2095">XLOOKUP(E2095,INV!A:A,INV!K:K)</f>
        <v>0.69</v>
      </c>
      <c r="M2095" s="127">
        <f t="shared" si="4"/>
        <v>1</v>
      </c>
    </row>
    <row r="2096">
      <c r="A2096" s="195">
        <v>2097.0</v>
      </c>
      <c r="B2096" s="196" t="s">
        <v>3067</v>
      </c>
      <c r="C2096" s="201" t="s">
        <v>542</v>
      </c>
      <c r="D2096" s="215" t="s">
        <v>7923</v>
      </c>
      <c r="E2096" s="196" t="s">
        <v>542</v>
      </c>
      <c r="F2096" s="110" t="s">
        <v>7924</v>
      </c>
      <c r="G2096" s="199">
        <v>62.0</v>
      </c>
      <c r="H2096" s="200"/>
      <c r="I2096" s="200"/>
      <c r="J2096" s="6">
        <f t="shared" si="2"/>
        <v>0</v>
      </c>
      <c r="K2096" s="6">
        <f t="shared" si="3"/>
        <v>0</v>
      </c>
      <c r="L2096" s="6">
        <f t="array" ref="L2096">XLOOKUP(E2096,INV!A:A,INV!K:K)</f>
        <v>0.91</v>
      </c>
      <c r="M2096" s="127">
        <f t="shared" si="4"/>
        <v>1</v>
      </c>
    </row>
    <row r="2097">
      <c r="A2097" s="195">
        <v>2098.0</v>
      </c>
      <c r="B2097" s="196" t="s">
        <v>3153</v>
      </c>
      <c r="C2097" s="201" t="s">
        <v>428</v>
      </c>
      <c r="D2097" s="215" t="s">
        <v>427</v>
      </c>
      <c r="E2097" s="196" t="s">
        <v>428</v>
      </c>
      <c r="F2097" s="110" t="s">
        <v>3709</v>
      </c>
      <c r="G2097" s="199">
        <v>890.0</v>
      </c>
      <c r="H2097" s="200"/>
      <c r="I2097" s="200"/>
      <c r="J2097" s="6">
        <f t="shared" si="2"/>
        <v>0</v>
      </c>
      <c r="K2097" s="6">
        <f t="shared" si="3"/>
        <v>0</v>
      </c>
      <c r="L2097" s="6">
        <f t="array" ref="L2097">XLOOKUP(E2097,INV!A:A,INV!K:K)</f>
        <v>20</v>
      </c>
      <c r="M2097" s="127">
        <f t="shared" si="4"/>
        <v>1</v>
      </c>
    </row>
    <row r="2098">
      <c r="A2098" s="195">
        <v>2099.0</v>
      </c>
      <c r="B2098" s="196" t="s">
        <v>3153</v>
      </c>
      <c r="C2098" s="201" t="s">
        <v>424</v>
      </c>
      <c r="D2098" s="215" t="s">
        <v>423</v>
      </c>
      <c r="E2098" s="110" t="s">
        <v>424</v>
      </c>
      <c r="F2098" s="196" t="s">
        <v>7925</v>
      </c>
      <c r="G2098" s="199">
        <v>1300.0</v>
      </c>
      <c r="H2098" s="200"/>
      <c r="I2098" s="200"/>
      <c r="J2098" s="6">
        <f t="shared" si="2"/>
        <v>0</v>
      </c>
      <c r="K2098" s="6">
        <f t="shared" si="3"/>
        <v>0</v>
      </c>
      <c r="L2098" s="6">
        <f t="array" ref="L2098">XLOOKUP(E2098,INV!A:A,INV!K:K)</f>
        <v>38</v>
      </c>
      <c r="M2098" s="127">
        <f t="shared" si="4"/>
        <v>1</v>
      </c>
    </row>
    <row r="2099">
      <c r="A2099" s="195">
        <v>2100.0</v>
      </c>
      <c r="B2099" s="196" t="s">
        <v>3153</v>
      </c>
      <c r="C2099" s="196" t="s">
        <v>426</v>
      </c>
      <c r="D2099" s="215" t="s">
        <v>7926</v>
      </c>
      <c r="E2099" s="110" t="s">
        <v>426</v>
      </c>
      <c r="F2099" s="196" t="s">
        <v>7927</v>
      </c>
      <c r="G2099" s="199">
        <v>740.0</v>
      </c>
      <c r="H2099" s="200"/>
      <c r="I2099" s="200"/>
      <c r="J2099" s="6">
        <f t="shared" si="2"/>
        <v>0</v>
      </c>
      <c r="K2099" s="6">
        <f t="shared" si="3"/>
        <v>0</v>
      </c>
      <c r="L2099" s="6">
        <f t="array" ref="L2099">XLOOKUP(E2099,INV!A:A,INV!K:K)</f>
        <v>30</v>
      </c>
      <c r="M2099" s="127">
        <f t="shared" si="4"/>
        <v>1</v>
      </c>
    </row>
    <row r="2100">
      <c r="A2100" s="195">
        <v>2101.0</v>
      </c>
      <c r="B2100" s="196" t="s">
        <v>3153</v>
      </c>
      <c r="C2100" s="196" t="s">
        <v>428</v>
      </c>
      <c r="D2100" s="215" t="s">
        <v>427</v>
      </c>
      <c r="E2100" s="110" t="s">
        <v>428</v>
      </c>
      <c r="F2100" s="196" t="s">
        <v>3709</v>
      </c>
      <c r="G2100" s="199">
        <v>890.0</v>
      </c>
      <c r="H2100" s="200"/>
      <c r="I2100" s="200"/>
      <c r="J2100" s="6">
        <f t="shared" si="2"/>
        <v>0</v>
      </c>
      <c r="K2100" s="6">
        <f t="shared" si="3"/>
        <v>0</v>
      </c>
      <c r="L2100" s="6">
        <f t="array" ref="L2100">XLOOKUP(E2100,INV!A:A,INV!K:K)</f>
        <v>20</v>
      </c>
      <c r="M2100" s="127">
        <f t="shared" si="4"/>
        <v>1</v>
      </c>
    </row>
    <row r="2101">
      <c r="A2101" s="195">
        <v>2102.0</v>
      </c>
      <c r="B2101" s="196" t="s">
        <v>3153</v>
      </c>
      <c r="C2101" s="196" t="s">
        <v>424</v>
      </c>
      <c r="D2101" s="215" t="s">
        <v>423</v>
      </c>
      <c r="E2101" s="110" t="s">
        <v>424</v>
      </c>
      <c r="F2101" s="196" t="s">
        <v>7925</v>
      </c>
      <c r="G2101" s="199">
        <v>1300.0</v>
      </c>
      <c r="H2101" s="200"/>
      <c r="I2101" s="200"/>
      <c r="J2101" s="6">
        <f t="shared" si="2"/>
        <v>0</v>
      </c>
      <c r="K2101" s="6">
        <f t="shared" si="3"/>
        <v>0</v>
      </c>
      <c r="L2101" s="6">
        <f t="array" ref="L2101">XLOOKUP(E2101,INV!A:A,INV!K:K)</f>
        <v>38</v>
      </c>
      <c r="M2101" s="127">
        <f t="shared" si="4"/>
        <v>1</v>
      </c>
    </row>
    <row r="2102">
      <c r="A2102" s="195">
        <v>2103.0</v>
      </c>
      <c r="B2102" s="196" t="s">
        <v>3153</v>
      </c>
      <c r="C2102" s="196" t="s">
        <v>426</v>
      </c>
      <c r="D2102" s="215" t="s">
        <v>425</v>
      </c>
      <c r="E2102" s="110" t="s">
        <v>426</v>
      </c>
      <c r="F2102" s="196" t="s">
        <v>7927</v>
      </c>
      <c r="G2102" s="199">
        <v>740.0</v>
      </c>
      <c r="H2102" s="200"/>
      <c r="I2102" s="200"/>
      <c r="J2102" s="6">
        <f t="shared" si="2"/>
        <v>0</v>
      </c>
      <c r="K2102" s="6">
        <f t="shared" si="3"/>
        <v>0</v>
      </c>
      <c r="L2102" s="6">
        <f t="array" ref="L2102">XLOOKUP(E2102,INV!A:A,INV!K:K)</f>
        <v>30</v>
      </c>
      <c r="M2102" s="127">
        <f t="shared" si="4"/>
        <v>1</v>
      </c>
    </row>
    <row r="2103">
      <c r="A2103" s="195">
        <v>2104.0</v>
      </c>
      <c r="B2103" s="196" t="s">
        <v>3153</v>
      </c>
      <c r="C2103" s="196" t="s">
        <v>7928</v>
      </c>
      <c r="D2103" s="215" t="s">
        <v>7929</v>
      </c>
      <c r="E2103" s="110" t="s">
        <v>863</v>
      </c>
      <c r="F2103" s="196" t="s">
        <v>6873</v>
      </c>
      <c r="G2103" s="199">
        <v>645.0</v>
      </c>
      <c r="H2103" s="200"/>
      <c r="I2103" s="200"/>
      <c r="J2103" s="6">
        <f t="shared" si="2"/>
        <v>0</v>
      </c>
      <c r="K2103" s="6">
        <f t="shared" si="3"/>
        <v>0</v>
      </c>
      <c r="L2103" s="6" t="str">
        <f t="array" ref="L2103">XLOOKUP(E2103,INV!A:A,INV!K:K)</f>
        <v>#N/A</v>
      </c>
      <c r="M2103" s="127" t="str">
        <f t="shared" si="4"/>
        <v>#N/A</v>
      </c>
    </row>
    <row r="2104">
      <c r="A2104" s="195">
        <v>2105.0</v>
      </c>
      <c r="B2104" s="196" t="s">
        <v>5465</v>
      </c>
      <c r="C2104" s="196" t="s">
        <v>7930</v>
      </c>
      <c r="D2104" s="215" t="s">
        <v>7931</v>
      </c>
      <c r="E2104" s="110" t="s">
        <v>7930</v>
      </c>
      <c r="F2104" s="196"/>
      <c r="G2104" s="199">
        <v>130.0</v>
      </c>
      <c r="H2104" s="200"/>
      <c r="I2104" s="200"/>
      <c r="J2104" s="6">
        <f t="shared" si="2"/>
        <v>0</v>
      </c>
      <c r="K2104" s="6">
        <f t="shared" si="3"/>
        <v>0</v>
      </c>
      <c r="L2104" s="6" t="str">
        <f t="array" ref="L2104">XLOOKUP(E2104,INV!A:A,INV!K:K)</f>
        <v>#N/A</v>
      </c>
      <c r="M2104" s="127" t="str">
        <f t="shared" si="4"/>
        <v>#N/A</v>
      </c>
    </row>
    <row r="2105">
      <c r="A2105" s="195">
        <v>2106.0</v>
      </c>
      <c r="B2105" s="196" t="s">
        <v>4114</v>
      </c>
      <c r="C2105" s="196" t="s">
        <v>7932</v>
      </c>
      <c r="D2105" s="215" t="s">
        <v>7933</v>
      </c>
      <c r="E2105" s="110" t="s">
        <v>7932</v>
      </c>
      <c r="F2105" s="196"/>
      <c r="G2105" s="199">
        <v>13.0</v>
      </c>
      <c r="H2105" s="200"/>
      <c r="I2105" s="200"/>
      <c r="J2105" s="6">
        <f t="shared" si="2"/>
        <v>0</v>
      </c>
      <c r="K2105" s="6">
        <f t="shared" si="3"/>
        <v>0</v>
      </c>
      <c r="L2105" s="6" t="str">
        <f t="array" ref="L2105">XLOOKUP(E2105,INV!A:A,INV!K:K)</f>
        <v>#N/A</v>
      </c>
      <c r="M2105" s="127" t="str">
        <f t="shared" si="4"/>
        <v>#N/A</v>
      </c>
    </row>
    <row r="2106">
      <c r="A2106" s="195">
        <v>2107.0</v>
      </c>
      <c r="B2106" s="196" t="s">
        <v>7934</v>
      </c>
      <c r="C2106" s="196" t="s">
        <v>7935</v>
      </c>
      <c r="D2106" s="215" t="s">
        <v>7936</v>
      </c>
      <c r="E2106" s="110" t="s">
        <v>7935</v>
      </c>
      <c r="F2106" s="196"/>
      <c r="G2106" s="199">
        <v>12.0</v>
      </c>
      <c r="H2106" s="200"/>
      <c r="I2106" s="200"/>
      <c r="J2106" s="6">
        <f t="shared" si="2"/>
        <v>0</v>
      </c>
      <c r="K2106" s="6">
        <f t="shared" si="3"/>
        <v>0</v>
      </c>
      <c r="L2106" s="6" t="str">
        <f t="array" ref="L2106">XLOOKUP(E2106,INV!A:A,INV!K:K)</f>
        <v>#N/A</v>
      </c>
      <c r="M2106" s="127" t="str">
        <f t="shared" si="4"/>
        <v>#N/A</v>
      </c>
    </row>
    <row r="2107">
      <c r="A2107" s="195">
        <v>2108.0</v>
      </c>
      <c r="B2107" s="196" t="s">
        <v>7104</v>
      </c>
      <c r="C2107" s="196" t="s">
        <v>7937</v>
      </c>
      <c r="D2107" s="215" t="s">
        <v>7938</v>
      </c>
      <c r="E2107" s="196" t="s">
        <v>7937</v>
      </c>
      <c r="F2107" s="110"/>
      <c r="G2107" s="199">
        <v>85.0</v>
      </c>
      <c r="H2107" s="200"/>
      <c r="I2107" s="200"/>
      <c r="J2107" s="6">
        <f t="shared" si="2"/>
        <v>0</v>
      </c>
      <c r="K2107" s="6">
        <f t="shared" si="3"/>
        <v>0</v>
      </c>
      <c r="L2107" s="6" t="str">
        <f t="array" ref="L2107">XLOOKUP(E2107,INV!A:A,INV!K:K)</f>
        <v>#N/A</v>
      </c>
      <c r="M2107" s="127" t="str">
        <f t="shared" si="4"/>
        <v>#N/A</v>
      </c>
    </row>
    <row r="2108">
      <c r="A2108" s="195">
        <v>2109.0</v>
      </c>
      <c r="B2108" s="196" t="s">
        <v>5000</v>
      </c>
      <c r="C2108" s="196" t="s">
        <v>892</v>
      </c>
      <c r="D2108" s="215" t="s">
        <v>7939</v>
      </c>
      <c r="E2108" s="196" t="s">
        <v>892</v>
      </c>
      <c r="F2108" s="196"/>
      <c r="G2108" s="199">
        <v>699.0</v>
      </c>
      <c r="H2108" s="200"/>
      <c r="I2108" s="200"/>
      <c r="J2108" s="6">
        <f t="shared" si="2"/>
        <v>0</v>
      </c>
      <c r="K2108" s="6">
        <f t="shared" si="3"/>
        <v>0</v>
      </c>
      <c r="L2108" s="6" t="str">
        <f t="array" ref="L2108">XLOOKUP(E2108,INV!A:A,INV!K:K)</f>
        <v>#N/A</v>
      </c>
      <c r="M2108" s="127" t="str">
        <f t="shared" si="4"/>
        <v>#N/A</v>
      </c>
    </row>
    <row r="2109">
      <c r="A2109" s="195">
        <v>2110.0</v>
      </c>
      <c r="B2109" s="196" t="s">
        <v>4077</v>
      </c>
      <c r="C2109" s="197" t="s">
        <v>922</v>
      </c>
      <c r="D2109" s="198" t="s">
        <v>7940</v>
      </c>
      <c r="E2109" s="196" t="s">
        <v>922</v>
      </c>
      <c r="F2109" s="196" t="s">
        <v>7941</v>
      </c>
      <c r="G2109" s="199">
        <v>350.0</v>
      </c>
      <c r="H2109" s="200"/>
      <c r="I2109" s="200"/>
      <c r="J2109" s="6">
        <f t="shared" si="2"/>
        <v>0</v>
      </c>
      <c r="K2109" s="6">
        <f t="shared" si="3"/>
        <v>0</v>
      </c>
      <c r="L2109" s="6">
        <f t="array" ref="L2109">XLOOKUP(E2109,INV!A:A,INV!K:K)</f>
        <v>15</v>
      </c>
      <c r="M2109" s="127">
        <f t="shared" si="4"/>
        <v>1</v>
      </c>
    </row>
    <row r="2110">
      <c r="A2110" s="195">
        <v>2111.0</v>
      </c>
      <c r="B2110" s="196" t="s">
        <v>4077</v>
      </c>
      <c r="C2110" s="197" t="s">
        <v>2161</v>
      </c>
      <c r="D2110" s="198" t="s">
        <v>7942</v>
      </c>
      <c r="E2110" s="196" t="s">
        <v>2161</v>
      </c>
      <c r="F2110" s="196" t="s">
        <v>7943</v>
      </c>
      <c r="G2110" s="199">
        <v>350.0</v>
      </c>
      <c r="H2110" s="200"/>
      <c r="I2110" s="200"/>
      <c r="J2110" s="6">
        <f t="shared" si="2"/>
        <v>0</v>
      </c>
      <c r="K2110" s="6">
        <f t="shared" si="3"/>
        <v>0</v>
      </c>
      <c r="L2110" s="6">
        <f t="array" ref="L2110">XLOOKUP(E2110,INV!A:A,INV!K:K)</f>
        <v>15</v>
      </c>
      <c r="M2110" s="127">
        <f t="shared" si="4"/>
        <v>1</v>
      </c>
    </row>
    <row r="2111">
      <c r="A2111" s="195">
        <v>2112.0</v>
      </c>
      <c r="B2111" s="196" t="s">
        <v>4077</v>
      </c>
      <c r="C2111" s="196" t="s">
        <v>918</v>
      </c>
      <c r="D2111" s="198" t="s">
        <v>7944</v>
      </c>
      <c r="E2111" s="196" t="s">
        <v>918</v>
      </c>
      <c r="F2111" s="110" t="s">
        <v>7945</v>
      </c>
      <c r="G2111" s="199">
        <v>350.0</v>
      </c>
      <c r="H2111" s="200"/>
      <c r="I2111" s="200"/>
      <c r="J2111" s="6">
        <f t="shared" si="2"/>
        <v>0</v>
      </c>
      <c r="K2111" s="6">
        <f t="shared" si="3"/>
        <v>0</v>
      </c>
      <c r="L2111" s="6">
        <f t="array" ref="L2111">XLOOKUP(E2111,INV!A:A,INV!K:K)</f>
        <v>15</v>
      </c>
      <c r="M2111" s="127">
        <f t="shared" si="4"/>
        <v>1</v>
      </c>
    </row>
    <row r="2112">
      <c r="A2112" s="195">
        <v>2113.0</v>
      </c>
      <c r="B2112" s="196" t="s">
        <v>4077</v>
      </c>
      <c r="C2112" s="196" t="s">
        <v>920</v>
      </c>
      <c r="D2112" s="198" t="s">
        <v>7946</v>
      </c>
      <c r="E2112" s="196" t="s">
        <v>920</v>
      </c>
      <c r="F2112" s="196" t="s">
        <v>7947</v>
      </c>
      <c r="G2112" s="199">
        <v>350.0</v>
      </c>
      <c r="H2112" s="200"/>
      <c r="I2112" s="200"/>
      <c r="J2112" s="6">
        <f t="shared" si="2"/>
        <v>0</v>
      </c>
      <c r="K2112" s="6">
        <f t="shared" si="3"/>
        <v>0</v>
      </c>
      <c r="L2112" s="6">
        <f t="array" ref="L2112">XLOOKUP(E2112,INV!A:A,INV!K:K)</f>
        <v>15</v>
      </c>
      <c r="M2112" s="127">
        <f t="shared" si="4"/>
        <v>1</v>
      </c>
    </row>
    <row r="2113">
      <c r="A2113" s="195">
        <v>2114.0</v>
      </c>
      <c r="B2113" s="196" t="s">
        <v>7948</v>
      </c>
      <c r="C2113" s="197" t="s">
        <v>7949</v>
      </c>
      <c r="D2113" s="198" t="s">
        <v>7950</v>
      </c>
      <c r="E2113" s="196" t="s">
        <v>7949</v>
      </c>
      <c r="F2113" s="196" t="s">
        <v>7951</v>
      </c>
      <c r="G2113" s="199">
        <v>1445.0</v>
      </c>
      <c r="H2113" s="200"/>
      <c r="I2113" s="200"/>
      <c r="J2113" s="6">
        <f t="shared" si="2"/>
        <v>0</v>
      </c>
      <c r="K2113" s="6">
        <f t="shared" si="3"/>
        <v>0</v>
      </c>
      <c r="L2113" s="6">
        <f t="array" ref="L2113">XLOOKUP(E2113,INV!A:A,INV!K:K)</f>
        <v>45</v>
      </c>
      <c r="M2113" s="127">
        <f t="shared" si="4"/>
        <v>1</v>
      </c>
    </row>
    <row r="2114">
      <c r="A2114" s="195">
        <v>2115.0</v>
      </c>
      <c r="B2114" s="196" t="s">
        <v>7948</v>
      </c>
      <c r="C2114" s="197" t="s">
        <v>7952</v>
      </c>
      <c r="D2114" s="198" t="s">
        <v>7953</v>
      </c>
      <c r="E2114" s="196" t="s">
        <v>7952</v>
      </c>
      <c r="F2114" s="110" t="s">
        <v>7954</v>
      </c>
      <c r="G2114" s="199">
        <v>1445.0</v>
      </c>
      <c r="H2114" s="200"/>
      <c r="I2114" s="200"/>
      <c r="J2114" s="6">
        <f t="shared" si="2"/>
        <v>0</v>
      </c>
      <c r="K2114" s="6">
        <f t="shared" si="3"/>
        <v>0</v>
      </c>
      <c r="L2114" s="6">
        <f t="array" ref="L2114">XLOOKUP(E2114,INV!A:A,INV!K:K)</f>
        <v>45</v>
      </c>
      <c r="M2114" s="127">
        <f t="shared" si="4"/>
        <v>1</v>
      </c>
    </row>
    <row r="2115">
      <c r="A2115" s="195">
        <v>2116.0</v>
      </c>
      <c r="B2115" s="196" t="s">
        <v>3337</v>
      </c>
      <c r="C2115" s="197" t="s">
        <v>7955</v>
      </c>
      <c r="D2115" s="198" t="s">
        <v>7956</v>
      </c>
      <c r="E2115" s="196" t="s">
        <v>7955</v>
      </c>
      <c r="F2115" s="110" t="s">
        <v>7957</v>
      </c>
      <c r="G2115" s="199">
        <v>100.0</v>
      </c>
      <c r="H2115" s="200"/>
      <c r="I2115" s="200"/>
      <c r="J2115" s="6">
        <f t="shared" si="2"/>
        <v>0</v>
      </c>
      <c r="K2115" s="6">
        <f t="shared" si="3"/>
        <v>0</v>
      </c>
      <c r="L2115" s="6">
        <f t="array" ref="L2115">XLOOKUP(E2115,INV!A:A,INV!K:K)</f>
        <v>5</v>
      </c>
      <c r="M2115" s="127">
        <f t="shared" si="4"/>
        <v>1</v>
      </c>
    </row>
    <row r="2116">
      <c r="A2116" s="195">
        <v>2117.0</v>
      </c>
      <c r="B2116" s="196" t="s">
        <v>3289</v>
      </c>
      <c r="C2116" s="197" t="s">
        <v>7958</v>
      </c>
      <c r="D2116" s="198" t="s">
        <v>7959</v>
      </c>
      <c r="E2116" s="196" t="s">
        <v>7958</v>
      </c>
      <c r="F2116" s="196"/>
      <c r="G2116" s="199">
        <v>450.0</v>
      </c>
      <c r="H2116" s="200"/>
      <c r="I2116" s="200"/>
      <c r="J2116" s="6">
        <f t="shared" si="2"/>
        <v>0</v>
      </c>
      <c r="K2116" s="6">
        <f t="shared" si="3"/>
        <v>0</v>
      </c>
      <c r="L2116" s="6" t="str">
        <f t="array" ref="L2116">XLOOKUP(E2116,INV!A:A,INV!K:K)</f>
        <v>#N/A</v>
      </c>
      <c r="M2116" s="127" t="str">
        <f t="shared" si="4"/>
        <v>#N/A</v>
      </c>
    </row>
    <row r="2117">
      <c r="A2117" s="195">
        <v>2118.0</v>
      </c>
      <c r="B2117" s="196" t="s">
        <v>4121</v>
      </c>
      <c r="C2117" s="197" t="s">
        <v>7960</v>
      </c>
      <c r="D2117" s="215" t="s">
        <v>7961</v>
      </c>
      <c r="E2117" s="196" t="s">
        <v>7960</v>
      </c>
      <c r="F2117" s="196"/>
      <c r="G2117" s="199">
        <v>196.0</v>
      </c>
      <c r="H2117" s="200"/>
      <c r="I2117" s="200"/>
      <c r="J2117" s="6">
        <f t="shared" si="2"/>
        <v>0</v>
      </c>
      <c r="K2117" s="6">
        <f t="shared" si="3"/>
        <v>0</v>
      </c>
      <c r="L2117" s="6" t="str">
        <f t="array" ref="L2117">XLOOKUP(E2117,INV!A:A,INV!K:K)</f>
        <v>#N/A</v>
      </c>
      <c r="M2117" s="127" t="str">
        <f t="shared" si="4"/>
        <v>#N/A</v>
      </c>
    </row>
    <row r="2118">
      <c r="A2118" s="195">
        <v>2119.0</v>
      </c>
      <c r="B2118" s="196" t="s">
        <v>7962</v>
      </c>
      <c r="C2118" s="197" t="s">
        <v>7963</v>
      </c>
      <c r="D2118" s="215" t="s">
        <v>7964</v>
      </c>
      <c r="E2118" s="196" t="s">
        <v>7963</v>
      </c>
      <c r="F2118" s="196"/>
      <c r="G2118" s="199">
        <v>300.0</v>
      </c>
      <c r="H2118" s="200"/>
      <c r="I2118" s="200"/>
      <c r="J2118" s="6">
        <f t="shared" si="2"/>
        <v>0</v>
      </c>
      <c r="K2118" s="6">
        <f t="shared" si="3"/>
        <v>0</v>
      </c>
      <c r="L2118" s="6" t="str">
        <f t="array" ref="L2118">XLOOKUP(E2118,INV!A:A,INV!K:K)</f>
        <v>#N/A</v>
      </c>
      <c r="M2118" s="127" t="str">
        <f t="shared" si="4"/>
        <v>#N/A</v>
      </c>
    </row>
    <row r="2119">
      <c r="A2119" s="195">
        <v>2120.0</v>
      </c>
      <c r="B2119" s="196" t="s">
        <v>7962</v>
      </c>
      <c r="C2119" s="197" t="s">
        <v>7965</v>
      </c>
      <c r="D2119" s="215" t="s">
        <v>7966</v>
      </c>
      <c r="E2119" s="196" t="s">
        <v>7965</v>
      </c>
      <c r="F2119" s="196"/>
      <c r="G2119" s="199">
        <v>440.0</v>
      </c>
      <c r="H2119" s="200"/>
      <c r="I2119" s="200"/>
      <c r="J2119" s="6">
        <f t="shared" si="2"/>
        <v>0</v>
      </c>
      <c r="K2119" s="6">
        <f t="shared" si="3"/>
        <v>0</v>
      </c>
      <c r="L2119" s="6" t="str">
        <f t="array" ref="L2119">XLOOKUP(E2119,INV!A:A,INV!K:K)</f>
        <v>#N/A</v>
      </c>
      <c r="M2119" s="127" t="str">
        <f t="shared" si="4"/>
        <v>#N/A</v>
      </c>
    </row>
    <row r="2120">
      <c r="A2120" s="195">
        <v>2121.0</v>
      </c>
      <c r="B2120" s="196" t="s">
        <v>7967</v>
      </c>
      <c r="C2120" s="197" t="s">
        <v>7968</v>
      </c>
      <c r="D2120" s="215" t="s">
        <v>7969</v>
      </c>
      <c r="E2120" s="196" t="s">
        <v>7968</v>
      </c>
      <c r="F2120" s="110"/>
      <c r="G2120" s="199">
        <v>1.05</v>
      </c>
      <c r="H2120" s="200"/>
      <c r="I2120" s="200"/>
      <c r="J2120" s="6">
        <f t="shared" si="2"/>
        <v>0</v>
      </c>
      <c r="K2120" s="6">
        <f t="shared" si="3"/>
        <v>0</v>
      </c>
      <c r="L2120" s="6" t="str">
        <f t="array" ref="L2120">XLOOKUP(E2120,INV!A:A,INV!K:K)</f>
        <v>#N/A</v>
      </c>
      <c r="M2120" s="127" t="str">
        <f t="shared" si="4"/>
        <v>#N/A</v>
      </c>
    </row>
    <row r="2121">
      <c r="A2121" s="195">
        <v>2122.0</v>
      </c>
      <c r="B2121" s="196" t="s">
        <v>7934</v>
      </c>
      <c r="C2121" s="197" t="s">
        <v>7970</v>
      </c>
      <c r="D2121" s="215" t="s">
        <v>7971</v>
      </c>
      <c r="E2121" s="196" t="s">
        <v>7970</v>
      </c>
      <c r="F2121" s="110"/>
      <c r="G2121" s="199">
        <v>5.0</v>
      </c>
      <c r="H2121" s="200"/>
      <c r="I2121" s="216"/>
      <c r="J2121" s="6">
        <f t="shared" si="2"/>
        <v>0</v>
      </c>
      <c r="K2121" s="6">
        <f t="shared" si="3"/>
        <v>0</v>
      </c>
      <c r="L2121" s="6" t="str">
        <f t="array" ref="L2121">XLOOKUP(E2121,INV!A:A,INV!K:K)</f>
        <v>#N/A</v>
      </c>
      <c r="M2121" s="127" t="str">
        <f t="shared" si="4"/>
        <v>#N/A</v>
      </c>
    </row>
    <row r="2122">
      <c r="A2122" s="195">
        <v>2123.0</v>
      </c>
      <c r="B2122" s="196" t="s">
        <v>4889</v>
      </c>
      <c r="C2122" s="197" t="s">
        <v>146</v>
      </c>
      <c r="D2122" s="215" t="s">
        <v>7972</v>
      </c>
      <c r="E2122" s="196" t="s">
        <v>146</v>
      </c>
      <c r="F2122" s="196" t="s">
        <v>7973</v>
      </c>
      <c r="G2122" s="199">
        <v>200.0</v>
      </c>
      <c r="H2122" s="200"/>
      <c r="I2122" s="200"/>
      <c r="J2122" s="6">
        <f t="shared" si="2"/>
        <v>0</v>
      </c>
      <c r="K2122" s="6">
        <f t="shared" si="3"/>
        <v>0</v>
      </c>
      <c r="L2122" s="6">
        <f t="array" ref="L2122">XLOOKUP(E2122,INV!A:A,INV!K:K)</f>
        <v>7</v>
      </c>
      <c r="M2122" s="127">
        <f t="shared" si="4"/>
        <v>1</v>
      </c>
    </row>
    <row r="2123">
      <c r="A2123" s="195">
        <v>2124.0</v>
      </c>
      <c r="B2123" s="196" t="s">
        <v>3067</v>
      </c>
      <c r="C2123" s="197" t="s">
        <v>7974</v>
      </c>
      <c r="D2123" s="215" t="s">
        <v>7975</v>
      </c>
      <c r="E2123" s="196" t="s">
        <v>7974</v>
      </c>
      <c r="F2123" s="196"/>
      <c r="G2123" s="199">
        <v>25.0</v>
      </c>
      <c r="H2123" s="200"/>
      <c r="I2123" s="200"/>
      <c r="J2123" s="6">
        <f t="shared" si="2"/>
        <v>0</v>
      </c>
      <c r="K2123" s="6">
        <f t="shared" si="3"/>
        <v>0</v>
      </c>
      <c r="L2123" s="6">
        <f t="array" ref="L2123">XLOOKUP(E2123,INV!A:A,INV!K:K)</f>
        <v>1</v>
      </c>
      <c r="M2123" s="127">
        <f t="shared" si="4"/>
        <v>1</v>
      </c>
    </row>
    <row r="2124">
      <c r="A2124" s="195">
        <v>2125.0</v>
      </c>
      <c r="B2124" s="196" t="s">
        <v>3067</v>
      </c>
      <c r="C2124" s="197" t="s">
        <v>7976</v>
      </c>
      <c r="D2124" s="215" t="s">
        <v>7977</v>
      </c>
      <c r="E2124" s="196" t="s">
        <v>7976</v>
      </c>
      <c r="F2124" s="110"/>
      <c r="G2124" s="199">
        <v>30.0</v>
      </c>
      <c r="H2124" s="200"/>
      <c r="I2124" s="200"/>
      <c r="J2124" s="6">
        <f t="shared" si="2"/>
        <v>0</v>
      </c>
      <c r="K2124" s="6">
        <f t="shared" si="3"/>
        <v>0</v>
      </c>
      <c r="L2124" s="6">
        <f t="array" ref="L2124">XLOOKUP(E2124,INV!A:A,INV!K:K)</f>
        <v>1</v>
      </c>
      <c r="M2124" s="127">
        <f t="shared" si="4"/>
        <v>1</v>
      </c>
    </row>
    <row r="2125">
      <c r="A2125" s="195">
        <v>2126.0</v>
      </c>
      <c r="B2125" s="196" t="s">
        <v>7978</v>
      </c>
      <c r="C2125" s="197" t="s">
        <v>7979</v>
      </c>
      <c r="D2125" s="215" t="s">
        <v>7980</v>
      </c>
      <c r="E2125" s="196" t="s">
        <v>7979</v>
      </c>
      <c r="F2125" s="110"/>
      <c r="G2125" s="199">
        <v>950.0</v>
      </c>
      <c r="H2125" s="200"/>
      <c r="I2125" s="200"/>
      <c r="J2125" s="6">
        <f t="shared" si="2"/>
        <v>0</v>
      </c>
      <c r="K2125" s="6">
        <f t="shared" si="3"/>
        <v>0</v>
      </c>
      <c r="L2125" s="6" t="str">
        <f t="array" ref="L2125">XLOOKUP(E2125,INV!A:A,INV!K:K)</f>
        <v>#N/A</v>
      </c>
      <c r="M2125" s="127" t="str">
        <f t="shared" si="4"/>
        <v>#N/A</v>
      </c>
    </row>
    <row r="2126">
      <c r="A2126" s="195">
        <v>2127.0</v>
      </c>
      <c r="B2126" s="196" t="s">
        <v>7978</v>
      </c>
      <c r="C2126" s="197" t="s">
        <v>7981</v>
      </c>
      <c r="D2126" s="215" t="s">
        <v>7982</v>
      </c>
      <c r="E2126" s="196" t="s">
        <v>7981</v>
      </c>
      <c r="F2126" s="110"/>
      <c r="G2126" s="199">
        <v>950.0</v>
      </c>
      <c r="H2126" s="200"/>
      <c r="I2126" s="200"/>
      <c r="J2126" s="6">
        <f t="shared" si="2"/>
        <v>0</v>
      </c>
      <c r="K2126" s="6">
        <f t="shared" si="3"/>
        <v>0</v>
      </c>
      <c r="L2126" s="6" t="str">
        <f t="array" ref="L2126">XLOOKUP(E2126,INV!A:A,INV!K:K)</f>
        <v>#N/A</v>
      </c>
      <c r="M2126" s="127" t="str">
        <f t="shared" si="4"/>
        <v>#N/A</v>
      </c>
    </row>
    <row r="2127">
      <c r="A2127" s="195">
        <v>2128.0</v>
      </c>
      <c r="B2127" s="196" t="s">
        <v>7978</v>
      </c>
      <c r="C2127" s="197" t="s">
        <v>7983</v>
      </c>
      <c r="D2127" s="215" t="s">
        <v>7984</v>
      </c>
      <c r="E2127" s="196" t="s">
        <v>7983</v>
      </c>
      <c r="F2127" s="196"/>
      <c r="G2127" s="199">
        <v>950.0</v>
      </c>
      <c r="H2127" s="200"/>
      <c r="I2127" s="200"/>
      <c r="J2127" s="6">
        <f t="shared" si="2"/>
        <v>0</v>
      </c>
      <c r="K2127" s="6">
        <f t="shared" si="3"/>
        <v>0</v>
      </c>
      <c r="L2127" s="6" t="str">
        <f t="array" ref="L2127">XLOOKUP(E2127,INV!A:A,INV!K:K)</f>
        <v>#N/A</v>
      </c>
      <c r="M2127" s="127" t="str">
        <f t="shared" si="4"/>
        <v>#N/A</v>
      </c>
    </row>
    <row r="2128">
      <c r="A2128" s="195">
        <v>2129.0</v>
      </c>
      <c r="B2128" s="196" t="s">
        <v>3519</v>
      </c>
      <c r="C2128" s="197" t="s">
        <v>7985</v>
      </c>
      <c r="D2128" s="215" t="s">
        <v>7986</v>
      </c>
      <c r="E2128" s="110" t="s">
        <v>7985</v>
      </c>
      <c r="F2128" s="196"/>
      <c r="G2128" s="199">
        <v>400.0</v>
      </c>
      <c r="H2128" s="200"/>
      <c r="I2128" s="200"/>
      <c r="J2128" s="6">
        <f t="shared" si="2"/>
        <v>0</v>
      </c>
      <c r="K2128" s="6">
        <f t="shared" si="3"/>
        <v>0</v>
      </c>
      <c r="L2128" s="6" t="str">
        <f t="array" ref="L2128">XLOOKUP(E2128,INV!A:A,INV!K:K)</f>
        <v>#N/A</v>
      </c>
      <c r="M2128" s="127" t="str">
        <f t="shared" si="4"/>
        <v>#N/A</v>
      </c>
    </row>
    <row r="2129">
      <c r="A2129" s="195">
        <v>2130.0</v>
      </c>
      <c r="B2129" s="196" t="s">
        <v>3307</v>
      </c>
      <c r="C2129" s="197" t="s">
        <v>7987</v>
      </c>
      <c r="D2129" s="215" t="s">
        <v>7988</v>
      </c>
      <c r="E2129" s="196" t="s">
        <v>7987</v>
      </c>
      <c r="F2129" s="110"/>
      <c r="G2129" s="199">
        <v>520.0</v>
      </c>
      <c r="H2129" s="200"/>
      <c r="I2129" s="200"/>
      <c r="J2129" s="6">
        <f t="shared" si="2"/>
        <v>0</v>
      </c>
      <c r="K2129" s="6">
        <f t="shared" si="3"/>
        <v>0</v>
      </c>
      <c r="L2129" s="6">
        <f t="array" ref="L2129">XLOOKUP(E2129,INV!A:A,INV!K:K)</f>
        <v>7</v>
      </c>
      <c r="M2129" s="127">
        <f t="shared" si="4"/>
        <v>1</v>
      </c>
    </row>
    <row r="2130">
      <c r="A2130" s="195">
        <v>2131.0</v>
      </c>
      <c r="B2130" s="196" t="s">
        <v>2470</v>
      </c>
      <c r="C2130" s="197" t="s">
        <v>2179</v>
      </c>
      <c r="D2130" s="215" t="s">
        <v>7989</v>
      </c>
      <c r="E2130" s="196" t="s">
        <v>2179</v>
      </c>
      <c r="F2130" s="110" t="s">
        <v>1682</v>
      </c>
      <c r="G2130" s="199">
        <v>1600.0</v>
      </c>
      <c r="H2130" s="200"/>
      <c r="I2130" s="200"/>
      <c r="J2130" s="6">
        <f t="shared" si="2"/>
        <v>0</v>
      </c>
      <c r="K2130" s="6">
        <f t="shared" si="3"/>
        <v>0</v>
      </c>
      <c r="L2130" s="6">
        <f t="array" ref="L2130">XLOOKUP(E2130,INV!A:A,INV!K:K)</f>
        <v>26</v>
      </c>
      <c r="M2130" s="127">
        <f t="shared" si="4"/>
        <v>1</v>
      </c>
    </row>
    <row r="2131">
      <c r="A2131" s="195">
        <v>2132.0</v>
      </c>
      <c r="B2131" s="196" t="s">
        <v>2470</v>
      </c>
      <c r="C2131" s="197" t="s">
        <v>2177</v>
      </c>
      <c r="D2131" s="215" t="s">
        <v>7990</v>
      </c>
      <c r="E2131" s="110" t="s">
        <v>2177</v>
      </c>
      <c r="F2131" s="196" t="s">
        <v>1680</v>
      </c>
      <c r="G2131" s="199">
        <v>1600.0</v>
      </c>
      <c r="H2131" s="200"/>
      <c r="I2131" s="200"/>
      <c r="J2131" s="6">
        <f t="shared" si="2"/>
        <v>0</v>
      </c>
      <c r="K2131" s="6">
        <f t="shared" si="3"/>
        <v>0</v>
      </c>
      <c r="L2131" s="6">
        <f t="array" ref="L2131">XLOOKUP(E2131,INV!A:A,INV!K:K)</f>
        <v>26</v>
      </c>
      <c r="M2131" s="127">
        <f t="shared" si="4"/>
        <v>1</v>
      </c>
    </row>
    <row r="2132">
      <c r="A2132" s="195">
        <v>2133.0</v>
      </c>
      <c r="B2132" s="196" t="s">
        <v>2470</v>
      </c>
      <c r="C2132" s="197" t="s">
        <v>2174</v>
      </c>
      <c r="D2132" s="215" t="s">
        <v>7991</v>
      </c>
      <c r="E2132" s="196" t="s">
        <v>2174</v>
      </c>
      <c r="F2132" s="196" t="s">
        <v>1678</v>
      </c>
      <c r="G2132" s="199">
        <v>1600.0</v>
      </c>
      <c r="H2132" s="200"/>
      <c r="I2132" s="200"/>
      <c r="J2132" s="6">
        <f t="shared" si="2"/>
        <v>0</v>
      </c>
      <c r="K2132" s="6">
        <f t="shared" si="3"/>
        <v>0</v>
      </c>
      <c r="L2132" s="6">
        <f t="array" ref="L2132">XLOOKUP(E2132,INV!A:A,INV!K:K)</f>
        <v>26</v>
      </c>
      <c r="M2132" s="127">
        <f t="shared" si="4"/>
        <v>1</v>
      </c>
    </row>
    <row r="2133">
      <c r="A2133" s="195">
        <v>2134.0</v>
      </c>
      <c r="B2133" s="196" t="s">
        <v>2470</v>
      </c>
      <c r="C2133" s="197" t="s">
        <v>2182</v>
      </c>
      <c r="D2133" s="215" t="s">
        <v>7992</v>
      </c>
      <c r="E2133" s="196" t="s">
        <v>2182</v>
      </c>
      <c r="F2133" s="196" t="s">
        <v>1684</v>
      </c>
      <c r="G2133" s="199">
        <v>1600.0</v>
      </c>
      <c r="H2133" s="200"/>
      <c r="I2133" s="200"/>
      <c r="J2133" s="6">
        <f t="shared" si="2"/>
        <v>0</v>
      </c>
      <c r="K2133" s="6">
        <f t="shared" si="3"/>
        <v>0</v>
      </c>
      <c r="L2133" s="6">
        <f t="array" ref="L2133">XLOOKUP(E2133,INV!A:A,INV!K:K)</f>
        <v>26</v>
      </c>
      <c r="M2133" s="127">
        <f t="shared" si="4"/>
        <v>1</v>
      </c>
    </row>
    <row r="2134">
      <c r="A2134" s="195">
        <v>2135.0</v>
      </c>
      <c r="B2134" s="196" t="s">
        <v>2470</v>
      </c>
      <c r="C2134" s="197" t="s">
        <v>2170</v>
      </c>
      <c r="D2134" s="215" t="s">
        <v>7993</v>
      </c>
      <c r="E2134" s="196" t="s">
        <v>2170</v>
      </c>
      <c r="F2134" s="110" t="s">
        <v>1676</v>
      </c>
      <c r="G2134" s="199">
        <v>1600.0</v>
      </c>
      <c r="H2134" s="200"/>
      <c r="I2134" s="200"/>
      <c r="J2134" s="6">
        <f t="shared" si="2"/>
        <v>0</v>
      </c>
      <c r="K2134" s="6">
        <f t="shared" si="3"/>
        <v>0</v>
      </c>
      <c r="L2134" s="6">
        <f t="array" ref="L2134">XLOOKUP(E2134,INV!A:A,INV!K:K)</f>
        <v>26</v>
      </c>
      <c r="M2134" s="127">
        <f t="shared" si="4"/>
        <v>1</v>
      </c>
    </row>
    <row r="2135">
      <c r="A2135" s="195">
        <v>2136.0</v>
      </c>
      <c r="B2135" s="196" t="s">
        <v>7512</v>
      </c>
      <c r="C2135" s="197" t="s">
        <v>2192</v>
      </c>
      <c r="D2135" s="215" t="s">
        <v>7994</v>
      </c>
      <c r="E2135" s="196" t="s">
        <v>2192</v>
      </c>
      <c r="F2135" s="196" t="s">
        <v>1773</v>
      </c>
      <c r="G2135" s="199">
        <v>1100.0</v>
      </c>
      <c r="H2135" s="200"/>
      <c r="I2135" s="200"/>
      <c r="J2135" s="6">
        <f t="shared" si="2"/>
        <v>0</v>
      </c>
      <c r="K2135" s="6">
        <f t="shared" si="3"/>
        <v>0</v>
      </c>
      <c r="L2135" s="6">
        <f t="array" ref="L2135">XLOOKUP(E2135,INV!A:A,INV!K:K)</f>
        <v>26</v>
      </c>
      <c r="M2135" s="127">
        <f t="shared" si="4"/>
        <v>1</v>
      </c>
    </row>
    <row r="2136">
      <c r="A2136" s="195">
        <v>2137.0</v>
      </c>
      <c r="B2136" s="196" t="s">
        <v>7512</v>
      </c>
      <c r="C2136" s="197" t="s">
        <v>2190</v>
      </c>
      <c r="D2136" s="215" t="s">
        <v>7995</v>
      </c>
      <c r="E2136" s="196" t="s">
        <v>2190</v>
      </c>
      <c r="F2136" s="110" t="s">
        <v>1771</v>
      </c>
      <c r="G2136" s="199">
        <v>1100.0</v>
      </c>
      <c r="H2136" s="200"/>
      <c r="I2136" s="200"/>
      <c r="J2136" s="6">
        <f t="shared" si="2"/>
        <v>0</v>
      </c>
      <c r="K2136" s="6">
        <f t="shared" si="3"/>
        <v>0</v>
      </c>
      <c r="L2136" s="6">
        <f t="array" ref="L2136">XLOOKUP(E2136,INV!A:A,INV!K:K)</f>
        <v>26</v>
      </c>
      <c r="M2136" s="127">
        <f t="shared" si="4"/>
        <v>1</v>
      </c>
    </row>
    <row r="2137">
      <c r="A2137" s="195">
        <v>2138.0</v>
      </c>
      <c r="B2137" s="196" t="s">
        <v>7512</v>
      </c>
      <c r="C2137" s="197" t="s">
        <v>2188</v>
      </c>
      <c r="D2137" s="215" t="s">
        <v>7996</v>
      </c>
      <c r="E2137" s="196" t="s">
        <v>2188</v>
      </c>
      <c r="F2137" s="196" t="s">
        <v>1769</v>
      </c>
      <c r="G2137" s="199">
        <v>1100.0</v>
      </c>
      <c r="H2137" s="200"/>
      <c r="I2137" s="200"/>
      <c r="J2137" s="6">
        <f t="shared" si="2"/>
        <v>0</v>
      </c>
      <c r="K2137" s="6">
        <f t="shared" si="3"/>
        <v>0</v>
      </c>
      <c r="L2137" s="6">
        <f t="array" ref="L2137">XLOOKUP(E2137,INV!A:A,INV!K:K)</f>
        <v>26</v>
      </c>
      <c r="M2137" s="127">
        <f t="shared" si="4"/>
        <v>1</v>
      </c>
    </row>
    <row r="2138">
      <c r="A2138" s="195">
        <v>2139.0</v>
      </c>
      <c r="B2138" s="196" t="s">
        <v>7512</v>
      </c>
      <c r="C2138" s="197" t="s">
        <v>2194</v>
      </c>
      <c r="D2138" s="215" t="s">
        <v>7997</v>
      </c>
      <c r="E2138" s="196" t="s">
        <v>2194</v>
      </c>
      <c r="F2138" s="196" t="s">
        <v>1775</v>
      </c>
      <c r="G2138" s="199">
        <v>1100.0</v>
      </c>
      <c r="H2138" s="200"/>
      <c r="I2138" s="200"/>
      <c r="J2138" s="6">
        <f t="shared" si="2"/>
        <v>0</v>
      </c>
      <c r="K2138" s="6">
        <f t="shared" si="3"/>
        <v>0</v>
      </c>
      <c r="L2138" s="6">
        <f t="array" ref="L2138">XLOOKUP(E2138,INV!A:A,INV!K:K)</f>
        <v>26</v>
      </c>
      <c r="M2138" s="127">
        <f t="shared" si="4"/>
        <v>1</v>
      </c>
    </row>
    <row r="2139">
      <c r="A2139" s="195">
        <v>2140.0</v>
      </c>
      <c r="B2139" s="196" t="s">
        <v>7512</v>
      </c>
      <c r="C2139" s="197" t="s">
        <v>2185</v>
      </c>
      <c r="D2139" s="215" t="s">
        <v>7998</v>
      </c>
      <c r="E2139" s="196" t="s">
        <v>2185</v>
      </c>
      <c r="F2139" s="110" t="s">
        <v>1767</v>
      </c>
      <c r="G2139" s="199">
        <v>1100.0</v>
      </c>
      <c r="H2139" s="200"/>
      <c r="I2139" s="200"/>
      <c r="J2139" s="6">
        <f t="shared" si="2"/>
        <v>0</v>
      </c>
      <c r="K2139" s="6">
        <f t="shared" si="3"/>
        <v>0</v>
      </c>
      <c r="L2139" s="6">
        <f t="array" ref="L2139">XLOOKUP(E2139,INV!A:A,INV!K:K)</f>
        <v>26</v>
      </c>
      <c r="M2139" s="127">
        <f t="shared" si="4"/>
        <v>1</v>
      </c>
    </row>
    <row r="2140">
      <c r="A2140" s="195">
        <v>2141.0</v>
      </c>
      <c r="B2140" s="196" t="s">
        <v>7512</v>
      </c>
      <c r="C2140" s="197" t="s">
        <v>7999</v>
      </c>
      <c r="D2140" s="215" t="s">
        <v>8000</v>
      </c>
      <c r="E2140" s="196" t="s">
        <v>7999</v>
      </c>
      <c r="F2140" s="110" t="s">
        <v>1784</v>
      </c>
      <c r="G2140" s="199">
        <v>1600.0</v>
      </c>
      <c r="H2140" s="200"/>
      <c r="I2140" s="216"/>
      <c r="J2140" s="6">
        <f t="shared" si="2"/>
        <v>0</v>
      </c>
      <c r="K2140" s="6">
        <f t="shared" si="3"/>
        <v>0</v>
      </c>
      <c r="L2140" s="6">
        <f t="array" ref="L2140">XLOOKUP(E2140,INV!A:A,INV!K:K)</f>
        <v>26</v>
      </c>
      <c r="M2140" s="127">
        <f t="shared" si="4"/>
        <v>1</v>
      </c>
    </row>
    <row r="2141">
      <c r="A2141" s="195">
        <v>2142.0</v>
      </c>
      <c r="B2141" s="196" t="s">
        <v>7512</v>
      </c>
      <c r="C2141" s="197" t="s">
        <v>8001</v>
      </c>
      <c r="D2141" s="215" t="s">
        <v>8002</v>
      </c>
      <c r="E2141" s="196" t="s">
        <v>8001</v>
      </c>
      <c r="F2141" s="110" t="s">
        <v>1782</v>
      </c>
      <c r="G2141" s="199">
        <v>1600.0</v>
      </c>
      <c r="H2141" s="200"/>
      <c r="I2141" s="216"/>
      <c r="J2141" s="6">
        <f t="shared" si="2"/>
        <v>0</v>
      </c>
      <c r="K2141" s="6">
        <f t="shared" si="3"/>
        <v>0</v>
      </c>
      <c r="L2141" s="6">
        <f t="array" ref="L2141">XLOOKUP(E2141,INV!A:A,INV!K:K)</f>
        <v>26</v>
      </c>
      <c r="M2141" s="127">
        <f t="shared" si="4"/>
        <v>1</v>
      </c>
    </row>
    <row r="2142">
      <c r="A2142" s="195">
        <v>2143.0</v>
      </c>
      <c r="B2142" s="196" t="s">
        <v>7512</v>
      </c>
      <c r="C2142" s="197" t="s">
        <v>8003</v>
      </c>
      <c r="D2142" s="215" t="s">
        <v>8004</v>
      </c>
      <c r="E2142" s="196" t="s">
        <v>8003</v>
      </c>
      <c r="F2142" s="196" t="s">
        <v>1780</v>
      </c>
      <c r="G2142" s="199">
        <v>1600.0</v>
      </c>
      <c r="H2142" s="200"/>
      <c r="I2142" s="216"/>
      <c r="J2142" s="6">
        <f t="shared" si="2"/>
        <v>0</v>
      </c>
      <c r="K2142" s="6">
        <f t="shared" si="3"/>
        <v>0</v>
      </c>
      <c r="L2142" s="6">
        <f t="array" ref="L2142">XLOOKUP(E2142,INV!A:A,INV!K:K)</f>
        <v>26</v>
      </c>
      <c r="M2142" s="127">
        <f t="shared" si="4"/>
        <v>1</v>
      </c>
    </row>
    <row r="2143">
      <c r="A2143" s="195">
        <v>2144.0</v>
      </c>
      <c r="B2143" s="196" t="s">
        <v>7512</v>
      </c>
      <c r="C2143" s="197" t="s">
        <v>8005</v>
      </c>
      <c r="D2143" s="215" t="s">
        <v>8006</v>
      </c>
      <c r="E2143" s="196" t="s">
        <v>8005</v>
      </c>
      <c r="F2143" s="110" t="s">
        <v>1786</v>
      </c>
      <c r="G2143" s="199">
        <v>1600.0</v>
      </c>
      <c r="H2143" s="200"/>
      <c r="I2143" s="216"/>
      <c r="J2143" s="6">
        <f t="shared" si="2"/>
        <v>0</v>
      </c>
      <c r="K2143" s="6">
        <f t="shared" si="3"/>
        <v>0</v>
      </c>
      <c r="L2143" s="6">
        <f t="array" ref="L2143">XLOOKUP(E2143,INV!A:A,INV!K:K)</f>
        <v>26</v>
      </c>
      <c r="M2143" s="127">
        <f t="shared" si="4"/>
        <v>1</v>
      </c>
    </row>
    <row r="2144">
      <c r="A2144" s="195">
        <v>2145.0</v>
      </c>
      <c r="B2144" s="196" t="s">
        <v>7512</v>
      </c>
      <c r="C2144" s="197" t="s">
        <v>8007</v>
      </c>
      <c r="D2144" s="215" t="s">
        <v>8008</v>
      </c>
      <c r="E2144" s="196" t="s">
        <v>8007</v>
      </c>
      <c r="F2144" s="110" t="s">
        <v>1778</v>
      </c>
      <c r="G2144" s="199">
        <v>1600.0</v>
      </c>
      <c r="H2144" s="200"/>
      <c r="I2144" s="216"/>
      <c r="J2144" s="6">
        <f t="shared" si="2"/>
        <v>0</v>
      </c>
      <c r="K2144" s="6">
        <f t="shared" si="3"/>
        <v>0</v>
      </c>
      <c r="L2144" s="6">
        <f t="array" ref="L2144">XLOOKUP(E2144,INV!A:A,INV!K:K)</f>
        <v>26</v>
      </c>
      <c r="M2144" s="127">
        <f t="shared" si="4"/>
        <v>1</v>
      </c>
    </row>
    <row r="2145">
      <c r="A2145" s="195">
        <v>2146.0</v>
      </c>
      <c r="B2145" s="196" t="s">
        <v>7371</v>
      </c>
      <c r="C2145" s="197" t="s">
        <v>2209</v>
      </c>
      <c r="D2145" s="215" t="s">
        <v>8009</v>
      </c>
      <c r="E2145" s="196" t="s">
        <v>2209</v>
      </c>
      <c r="F2145" s="110" t="s">
        <v>1811</v>
      </c>
      <c r="G2145" s="199">
        <v>1200.0</v>
      </c>
      <c r="H2145" s="200"/>
      <c r="I2145" s="200"/>
      <c r="J2145" s="6">
        <f t="shared" si="2"/>
        <v>0</v>
      </c>
      <c r="K2145" s="6">
        <f t="shared" si="3"/>
        <v>0</v>
      </c>
      <c r="L2145" s="6">
        <f t="array" ref="L2145">XLOOKUP(E2145,INV!A:A,INV!K:K)</f>
        <v>30</v>
      </c>
      <c r="M2145" s="127">
        <f t="shared" si="4"/>
        <v>1</v>
      </c>
    </row>
    <row r="2146">
      <c r="A2146" s="195">
        <v>2147.0</v>
      </c>
      <c r="B2146" s="196" t="s">
        <v>7371</v>
      </c>
      <c r="C2146" s="201" t="s">
        <v>2205</v>
      </c>
      <c r="D2146" s="215" t="s">
        <v>8010</v>
      </c>
      <c r="E2146" s="196" t="s">
        <v>2205</v>
      </c>
      <c r="F2146" s="196" t="s">
        <v>1809</v>
      </c>
      <c r="G2146" s="199">
        <v>1200.0</v>
      </c>
      <c r="H2146" s="200"/>
      <c r="I2146" s="200"/>
      <c r="J2146" s="6">
        <f t="shared" si="2"/>
        <v>0</v>
      </c>
      <c r="K2146" s="6">
        <f t="shared" si="3"/>
        <v>0</v>
      </c>
      <c r="L2146" s="6">
        <f t="array" ref="L2146">XLOOKUP(E2146,INV!A:A,INV!K:K)</f>
        <v>30</v>
      </c>
      <c r="M2146" s="127">
        <f t="shared" si="4"/>
        <v>1</v>
      </c>
    </row>
    <row r="2147">
      <c r="A2147" s="195">
        <v>2148.0</v>
      </c>
      <c r="B2147" s="196" t="s">
        <v>7371</v>
      </c>
      <c r="C2147" s="197" t="s">
        <v>2200</v>
      </c>
      <c r="D2147" s="215" t="s">
        <v>8011</v>
      </c>
      <c r="E2147" s="196" t="s">
        <v>2200</v>
      </c>
      <c r="F2147" s="110" t="s">
        <v>1807</v>
      </c>
      <c r="G2147" s="199">
        <v>1200.0</v>
      </c>
      <c r="H2147" s="200"/>
      <c r="I2147" s="200"/>
      <c r="J2147" s="6">
        <f t="shared" si="2"/>
        <v>0</v>
      </c>
      <c r="K2147" s="6">
        <f t="shared" si="3"/>
        <v>0</v>
      </c>
      <c r="L2147" s="6">
        <f t="array" ref="L2147">XLOOKUP(E2147,INV!A:A,INV!K:K)</f>
        <v>30</v>
      </c>
      <c r="M2147" s="127">
        <f t="shared" si="4"/>
        <v>1</v>
      </c>
    </row>
    <row r="2148">
      <c r="A2148" s="195">
        <v>2149.0</v>
      </c>
      <c r="B2148" s="196" t="s">
        <v>7371</v>
      </c>
      <c r="C2148" s="197" t="s">
        <v>2212</v>
      </c>
      <c r="D2148" s="215" t="s">
        <v>8012</v>
      </c>
      <c r="E2148" s="196" t="s">
        <v>2212</v>
      </c>
      <c r="F2148" s="110" t="s">
        <v>1813</v>
      </c>
      <c r="G2148" s="199">
        <v>1200.0</v>
      </c>
      <c r="H2148" s="200"/>
      <c r="I2148" s="200"/>
      <c r="J2148" s="6">
        <f t="shared" si="2"/>
        <v>0</v>
      </c>
      <c r="K2148" s="6">
        <f t="shared" si="3"/>
        <v>0</v>
      </c>
      <c r="L2148" s="6">
        <f t="array" ref="L2148">XLOOKUP(E2148,INV!A:A,INV!K:K)</f>
        <v>30</v>
      </c>
      <c r="M2148" s="127">
        <f t="shared" si="4"/>
        <v>1</v>
      </c>
    </row>
    <row r="2149">
      <c r="A2149" s="195">
        <v>2150.0</v>
      </c>
      <c r="B2149" s="196" t="s">
        <v>7371</v>
      </c>
      <c r="C2149" s="197" t="s">
        <v>2197</v>
      </c>
      <c r="D2149" s="215" t="s">
        <v>8013</v>
      </c>
      <c r="E2149" s="196" t="s">
        <v>2197</v>
      </c>
      <c r="F2149" s="110" t="s">
        <v>1805</v>
      </c>
      <c r="G2149" s="199">
        <v>1200.0</v>
      </c>
      <c r="H2149" s="200"/>
      <c r="I2149" s="200"/>
      <c r="J2149" s="6">
        <f t="shared" si="2"/>
        <v>0</v>
      </c>
      <c r="K2149" s="6">
        <f t="shared" si="3"/>
        <v>0</v>
      </c>
      <c r="L2149" s="6">
        <f t="array" ref="L2149">XLOOKUP(E2149,INV!A:A,INV!K:K)</f>
        <v>30</v>
      </c>
      <c r="M2149" s="127">
        <f t="shared" si="4"/>
        <v>1</v>
      </c>
    </row>
    <row r="2150">
      <c r="A2150" s="195">
        <v>2151.0</v>
      </c>
      <c r="B2150" s="196" t="s">
        <v>7371</v>
      </c>
      <c r="C2150" s="197" t="s">
        <v>8014</v>
      </c>
      <c r="D2150" s="215" t="s">
        <v>8015</v>
      </c>
      <c r="E2150" s="196" t="s">
        <v>8014</v>
      </c>
      <c r="F2150" s="110" t="s">
        <v>1822</v>
      </c>
      <c r="G2150" s="199">
        <v>1300.0</v>
      </c>
      <c r="H2150" s="200"/>
      <c r="I2150" s="200"/>
      <c r="J2150" s="6">
        <f t="shared" si="2"/>
        <v>0</v>
      </c>
      <c r="K2150" s="6">
        <f t="shared" si="3"/>
        <v>0</v>
      </c>
      <c r="L2150" s="6">
        <f t="array" ref="L2150">XLOOKUP(E2150,INV!A:A,INV!K:K)</f>
        <v>30</v>
      </c>
      <c r="M2150" s="127">
        <f t="shared" si="4"/>
        <v>1</v>
      </c>
    </row>
    <row r="2151">
      <c r="A2151" s="195">
        <v>2152.0</v>
      </c>
      <c r="B2151" s="196" t="s">
        <v>7371</v>
      </c>
      <c r="C2151" s="197" t="s">
        <v>2220</v>
      </c>
      <c r="D2151" s="215" t="s">
        <v>8016</v>
      </c>
      <c r="E2151" s="196" t="s">
        <v>2220</v>
      </c>
      <c r="F2151" s="110" t="s">
        <v>1820</v>
      </c>
      <c r="G2151" s="199">
        <v>1300.0</v>
      </c>
      <c r="H2151" s="200"/>
      <c r="I2151" s="200"/>
      <c r="J2151" s="6">
        <f t="shared" si="2"/>
        <v>0</v>
      </c>
      <c r="K2151" s="6">
        <f t="shared" si="3"/>
        <v>0</v>
      </c>
      <c r="L2151" s="6">
        <f t="array" ref="L2151">XLOOKUP(E2151,INV!A:A,INV!K:K)</f>
        <v>30</v>
      </c>
      <c r="M2151" s="127">
        <f t="shared" si="4"/>
        <v>1</v>
      </c>
    </row>
    <row r="2152">
      <c r="A2152" s="195">
        <v>2153.0</v>
      </c>
      <c r="B2152" s="196" t="s">
        <v>7371</v>
      </c>
      <c r="C2152" s="197" t="s">
        <v>2216</v>
      </c>
      <c r="D2152" s="215" t="s">
        <v>8017</v>
      </c>
      <c r="E2152" s="196" t="s">
        <v>2216</v>
      </c>
      <c r="F2152" s="110" t="s">
        <v>1818</v>
      </c>
      <c r="G2152" s="199">
        <v>1300.0</v>
      </c>
      <c r="H2152" s="200"/>
      <c r="I2152" s="200"/>
      <c r="J2152" s="6">
        <f t="shared" si="2"/>
        <v>0</v>
      </c>
      <c r="K2152" s="6">
        <f t="shared" si="3"/>
        <v>0</v>
      </c>
      <c r="L2152" s="6">
        <f t="array" ref="L2152">XLOOKUP(E2152,INV!A:A,INV!K:K)</f>
        <v>30</v>
      </c>
      <c r="M2152" s="127">
        <f t="shared" si="4"/>
        <v>1</v>
      </c>
    </row>
    <row r="2153">
      <c r="A2153" s="195">
        <v>2154.0</v>
      </c>
      <c r="B2153" s="196" t="s">
        <v>7371</v>
      </c>
      <c r="C2153" s="197" t="s">
        <v>2222</v>
      </c>
      <c r="D2153" s="215" t="s">
        <v>8018</v>
      </c>
      <c r="E2153" s="196" t="s">
        <v>2222</v>
      </c>
      <c r="F2153" s="110" t="s">
        <v>1824</v>
      </c>
      <c r="G2153" s="199">
        <v>1300.0</v>
      </c>
      <c r="H2153" s="200"/>
      <c r="I2153" s="200"/>
      <c r="J2153" s="6">
        <f t="shared" si="2"/>
        <v>0</v>
      </c>
      <c r="K2153" s="6">
        <f t="shared" si="3"/>
        <v>0</v>
      </c>
      <c r="L2153" s="6">
        <f t="array" ref="L2153">XLOOKUP(E2153,INV!A:A,INV!K:K)</f>
        <v>30</v>
      </c>
      <c r="M2153" s="127">
        <f t="shared" si="4"/>
        <v>1</v>
      </c>
    </row>
    <row r="2154">
      <c r="A2154" s="195">
        <v>2155.0</v>
      </c>
      <c r="B2154" s="196" t="s">
        <v>7371</v>
      </c>
      <c r="C2154" s="197" t="s">
        <v>2214</v>
      </c>
      <c r="D2154" s="215" t="s">
        <v>8019</v>
      </c>
      <c r="E2154" s="110" t="s">
        <v>2214</v>
      </c>
      <c r="F2154" s="196" t="s">
        <v>1816</v>
      </c>
      <c r="G2154" s="199">
        <v>1300.0</v>
      </c>
      <c r="H2154" s="200"/>
      <c r="I2154" s="200"/>
      <c r="J2154" s="6">
        <f t="shared" si="2"/>
        <v>0</v>
      </c>
      <c r="K2154" s="6">
        <f t="shared" si="3"/>
        <v>0</v>
      </c>
      <c r="L2154" s="6">
        <f t="array" ref="L2154">XLOOKUP(E2154,INV!A:A,INV!K:K)</f>
        <v>30</v>
      </c>
      <c r="M2154" s="127">
        <f t="shared" si="4"/>
        <v>1</v>
      </c>
    </row>
    <row r="2155">
      <c r="A2155" s="195">
        <v>2156.0</v>
      </c>
      <c r="B2155" s="196" t="s">
        <v>7512</v>
      </c>
      <c r="C2155" s="197" t="s">
        <v>8020</v>
      </c>
      <c r="D2155" s="215" t="s">
        <v>8021</v>
      </c>
      <c r="E2155" s="196" t="s">
        <v>8020</v>
      </c>
      <c r="F2155" s="110" t="s">
        <v>1915</v>
      </c>
      <c r="G2155" s="199">
        <v>2300.0</v>
      </c>
      <c r="H2155" s="200"/>
      <c r="I2155" s="216"/>
      <c r="J2155" s="6">
        <f t="shared" si="2"/>
        <v>0</v>
      </c>
      <c r="K2155" s="6">
        <f t="shared" si="3"/>
        <v>0</v>
      </c>
      <c r="L2155" s="6" t="str">
        <f t="array" ref="L2155">XLOOKUP(E2155,INV!A:A,INV!K:K)</f>
        <v>#N/A</v>
      </c>
      <c r="M2155" s="127" t="str">
        <f t="shared" si="4"/>
        <v>#N/A</v>
      </c>
    </row>
    <row r="2156">
      <c r="A2156" s="195">
        <v>2157.0</v>
      </c>
      <c r="B2156" s="196" t="s">
        <v>7512</v>
      </c>
      <c r="C2156" s="197" t="s">
        <v>8022</v>
      </c>
      <c r="D2156" s="215" t="s">
        <v>8023</v>
      </c>
      <c r="E2156" s="110" t="s">
        <v>8022</v>
      </c>
      <c r="F2156" s="196" t="s">
        <v>1913</v>
      </c>
      <c r="G2156" s="199">
        <v>2300.0</v>
      </c>
      <c r="H2156" s="200"/>
      <c r="I2156" s="216"/>
      <c r="J2156" s="6">
        <f t="shared" si="2"/>
        <v>0</v>
      </c>
      <c r="K2156" s="6">
        <f t="shared" si="3"/>
        <v>0</v>
      </c>
      <c r="L2156" s="6" t="str">
        <f t="array" ref="L2156">XLOOKUP(E2156,INV!A:A,INV!K:K)</f>
        <v>#N/A</v>
      </c>
      <c r="M2156" s="127" t="str">
        <f t="shared" si="4"/>
        <v>#N/A</v>
      </c>
    </row>
    <row r="2157">
      <c r="A2157" s="195">
        <v>2158.0</v>
      </c>
      <c r="B2157" s="196" t="s">
        <v>7512</v>
      </c>
      <c r="C2157" s="197" t="s">
        <v>8024</v>
      </c>
      <c r="D2157" s="215" t="s">
        <v>8025</v>
      </c>
      <c r="E2157" s="196" t="s">
        <v>8024</v>
      </c>
      <c r="F2157" s="110" t="s">
        <v>1911</v>
      </c>
      <c r="G2157" s="199">
        <v>2300.0</v>
      </c>
      <c r="H2157" s="200"/>
      <c r="I2157" s="216"/>
      <c r="J2157" s="6">
        <f t="shared" si="2"/>
        <v>0</v>
      </c>
      <c r="K2157" s="6">
        <f t="shared" si="3"/>
        <v>0</v>
      </c>
      <c r="L2157" s="6" t="str">
        <f t="array" ref="L2157">XLOOKUP(E2157,INV!A:A,INV!K:K)</f>
        <v>#N/A</v>
      </c>
      <c r="M2157" s="127" t="str">
        <f t="shared" si="4"/>
        <v>#N/A</v>
      </c>
    </row>
    <row r="2158">
      <c r="A2158" s="195">
        <v>2159.0</v>
      </c>
      <c r="B2158" s="196" t="s">
        <v>7512</v>
      </c>
      <c r="C2158" s="197" t="s">
        <v>8026</v>
      </c>
      <c r="D2158" s="215" t="s">
        <v>8027</v>
      </c>
      <c r="E2158" s="196" t="s">
        <v>8026</v>
      </c>
      <c r="F2158" s="110" t="s">
        <v>1917</v>
      </c>
      <c r="G2158" s="199">
        <v>2300.0</v>
      </c>
      <c r="H2158" s="200"/>
      <c r="I2158" s="216"/>
      <c r="J2158" s="6">
        <f t="shared" si="2"/>
        <v>0</v>
      </c>
      <c r="K2158" s="6">
        <f t="shared" si="3"/>
        <v>0</v>
      </c>
      <c r="L2158" s="6" t="str">
        <f t="array" ref="L2158">XLOOKUP(E2158,INV!A:A,INV!K:K)</f>
        <v>#N/A</v>
      </c>
      <c r="M2158" s="127" t="str">
        <f t="shared" si="4"/>
        <v>#N/A</v>
      </c>
    </row>
    <row r="2159">
      <c r="A2159" s="195">
        <v>2160.0</v>
      </c>
      <c r="B2159" s="196" t="s">
        <v>7512</v>
      </c>
      <c r="C2159" s="197" t="s">
        <v>8028</v>
      </c>
      <c r="D2159" s="215" t="s">
        <v>8029</v>
      </c>
      <c r="E2159" s="196" t="s">
        <v>8028</v>
      </c>
      <c r="F2159" s="110" t="s">
        <v>1909</v>
      </c>
      <c r="G2159" s="199">
        <v>2300.0</v>
      </c>
      <c r="H2159" s="200"/>
      <c r="I2159" s="216"/>
      <c r="J2159" s="6">
        <f t="shared" si="2"/>
        <v>0</v>
      </c>
      <c r="K2159" s="6">
        <f t="shared" si="3"/>
        <v>0</v>
      </c>
      <c r="L2159" s="6" t="str">
        <f t="array" ref="L2159">XLOOKUP(E2159,INV!A:A,INV!K:K)</f>
        <v>#N/A</v>
      </c>
      <c r="M2159" s="127" t="str">
        <f t="shared" si="4"/>
        <v>#N/A</v>
      </c>
    </row>
    <row r="2160">
      <c r="A2160" s="195">
        <v>2161.0</v>
      </c>
      <c r="B2160" s="196" t="s">
        <v>8030</v>
      </c>
      <c r="C2160" s="197" t="s">
        <v>8031</v>
      </c>
      <c r="D2160" s="215" t="s">
        <v>8032</v>
      </c>
      <c r="E2160" s="196" t="s">
        <v>8031</v>
      </c>
      <c r="F2160" s="196" t="s">
        <v>2014</v>
      </c>
      <c r="G2160" s="199">
        <v>1200.0</v>
      </c>
      <c r="H2160" s="200"/>
      <c r="I2160" s="216"/>
      <c r="J2160" s="6">
        <f t="shared" si="2"/>
        <v>0</v>
      </c>
      <c r="K2160" s="6">
        <f t="shared" si="3"/>
        <v>0</v>
      </c>
      <c r="L2160" s="6" t="str">
        <f t="array" ref="L2160">XLOOKUP(E2160,INV!A:A,INV!K:K)</f>
        <v>#N/A</v>
      </c>
      <c r="M2160" s="127" t="str">
        <f t="shared" si="4"/>
        <v>#N/A</v>
      </c>
    </row>
    <row r="2161">
      <c r="A2161" s="195">
        <v>2162.0</v>
      </c>
      <c r="B2161" s="196" t="s">
        <v>8030</v>
      </c>
      <c r="C2161" s="197" t="s">
        <v>8033</v>
      </c>
      <c r="D2161" s="215" t="s">
        <v>8034</v>
      </c>
      <c r="E2161" s="196" t="s">
        <v>8033</v>
      </c>
      <c r="F2161" s="110" t="s">
        <v>2012</v>
      </c>
      <c r="G2161" s="199">
        <v>1200.0</v>
      </c>
      <c r="H2161" s="200"/>
      <c r="I2161" s="216"/>
      <c r="J2161" s="6">
        <f t="shared" si="2"/>
        <v>0</v>
      </c>
      <c r="K2161" s="6">
        <f t="shared" si="3"/>
        <v>0</v>
      </c>
      <c r="L2161" s="6" t="str">
        <f t="array" ref="L2161">XLOOKUP(E2161,INV!A:A,INV!K:K)</f>
        <v>#N/A</v>
      </c>
      <c r="M2161" s="127" t="str">
        <f t="shared" si="4"/>
        <v>#N/A</v>
      </c>
    </row>
    <row r="2162">
      <c r="A2162" s="195">
        <v>2163.0</v>
      </c>
      <c r="B2162" s="196" t="s">
        <v>8030</v>
      </c>
      <c r="C2162" s="197" t="s">
        <v>8035</v>
      </c>
      <c r="D2162" s="215" t="s">
        <v>8036</v>
      </c>
      <c r="E2162" s="196" t="s">
        <v>8035</v>
      </c>
      <c r="F2162" s="110" t="s">
        <v>2010</v>
      </c>
      <c r="G2162" s="199">
        <v>1200.0</v>
      </c>
      <c r="H2162" s="200"/>
      <c r="I2162" s="216"/>
      <c r="J2162" s="6">
        <f t="shared" si="2"/>
        <v>0</v>
      </c>
      <c r="K2162" s="6">
        <f t="shared" si="3"/>
        <v>0</v>
      </c>
      <c r="L2162" s="6" t="str">
        <f t="array" ref="L2162">XLOOKUP(E2162,INV!A:A,INV!K:K)</f>
        <v>#N/A</v>
      </c>
      <c r="M2162" s="127" t="str">
        <f t="shared" si="4"/>
        <v>#N/A</v>
      </c>
    </row>
    <row r="2163">
      <c r="A2163" s="195">
        <v>2164.0</v>
      </c>
      <c r="B2163" s="196" t="s">
        <v>8030</v>
      </c>
      <c r="C2163" s="197" t="s">
        <v>8037</v>
      </c>
      <c r="D2163" s="215" t="s">
        <v>8038</v>
      </c>
      <c r="E2163" s="196" t="s">
        <v>8037</v>
      </c>
      <c r="F2163" s="110" t="s">
        <v>2016</v>
      </c>
      <c r="G2163" s="199">
        <v>1200.0</v>
      </c>
      <c r="H2163" s="200"/>
      <c r="I2163" s="216"/>
      <c r="J2163" s="6">
        <f t="shared" si="2"/>
        <v>0</v>
      </c>
      <c r="K2163" s="6">
        <f t="shared" si="3"/>
        <v>0</v>
      </c>
      <c r="L2163" s="6" t="str">
        <f t="array" ref="L2163">XLOOKUP(E2163,INV!A:A,INV!K:K)</f>
        <v>#N/A</v>
      </c>
      <c r="M2163" s="127" t="str">
        <f t="shared" si="4"/>
        <v>#N/A</v>
      </c>
    </row>
    <row r="2164">
      <c r="A2164" s="195">
        <v>2165.0</v>
      </c>
      <c r="B2164" s="196" t="s">
        <v>8030</v>
      </c>
      <c r="C2164" s="197" t="s">
        <v>8039</v>
      </c>
      <c r="D2164" s="215" t="s">
        <v>8040</v>
      </c>
      <c r="E2164" s="196" t="s">
        <v>8039</v>
      </c>
      <c r="F2164" s="196" t="s">
        <v>2007</v>
      </c>
      <c r="G2164" s="199">
        <v>1200.0</v>
      </c>
      <c r="H2164" s="200"/>
      <c r="I2164" s="216"/>
      <c r="J2164" s="6">
        <f t="shared" si="2"/>
        <v>0</v>
      </c>
      <c r="K2164" s="6">
        <f t="shared" si="3"/>
        <v>0</v>
      </c>
      <c r="L2164" s="6" t="str">
        <f t="array" ref="L2164">XLOOKUP(E2164,INV!A:A,INV!K:K)</f>
        <v>#N/A</v>
      </c>
      <c r="M2164" s="127" t="str">
        <f t="shared" si="4"/>
        <v>#N/A</v>
      </c>
    </row>
    <row r="2165">
      <c r="A2165" s="195">
        <v>2166.0</v>
      </c>
      <c r="B2165" s="196" t="s">
        <v>8030</v>
      </c>
      <c r="C2165" s="197" t="s">
        <v>8041</v>
      </c>
      <c r="D2165" s="215" t="s">
        <v>8042</v>
      </c>
      <c r="E2165" s="196" t="s">
        <v>8041</v>
      </c>
      <c r="F2165" s="196" t="s">
        <v>2025</v>
      </c>
      <c r="G2165" s="199">
        <v>1250.0</v>
      </c>
      <c r="H2165" s="200"/>
      <c r="I2165" s="216"/>
      <c r="J2165" s="6">
        <f t="shared" si="2"/>
        <v>0</v>
      </c>
      <c r="K2165" s="6">
        <f t="shared" si="3"/>
        <v>0</v>
      </c>
      <c r="L2165" s="6" t="str">
        <f t="array" ref="L2165">XLOOKUP(E2165,INV!A:A,INV!K:K)</f>
        <v>#N/A</v>
      </c>
      <c r="M2165" s="127" t="str">
        <f t="shared" si="4"/>
        <v>#N/A</v>
      </c>
    </row>
    <row r="2166">
      <c r="A2166" s="195">
        <v>2167.0</v>
      </c>
      <c r="B2166" s="196" t="s">
        <v>8030</v>
      </c>
      <c r="C2166" s="197" t="s">
        <v>8043</v>
      </c>
      <c r="D2166" s="215" t="s">
        <v>8044</v>
      </c>
      <c r="E2166" s="196" t="s">
        <v>8043</v>
      </c>
      <c r="F2166" s="196" t="s">
        <v>2023</v>
      </c>
      <c r="G2166" s="199">
        <v>1250.0</v>
      </c>
      <c r="H2166" s="200"/>
      <c r="I2166" s="216"/>
      <c r="J2166" s="6">
        <f t="shared" si="2"/>
        <v>0</v>
      </c>
      <c r="K2166" s="6">
        <f t="shared" si="3"/>
        <v>0</v>
      </c>
      <c r="L2166" s="6" t="str">
        <f t="array" ref="L2166">XLOOKUP(E2166,INV!A:A,INV!K:K)</f>
        <v>#N/A</v>
      </c>
      <c r="M2166" s="127" t="str">
        <f t="shared" si="4"/>
        <v>#N/A</v>
      </c>
    </row>
    <row r="2167">
      <c r="A2167" s="195">
        <v>2168.0</v>
      </c>
      <c r="B2167" s="196" t="s">
        <v>8030</v>
      </c>
      <c r="C2167" s="197" t="s">
        <v>8045</v>
      </c>
      <c r="D2167" s="215" t="s">
        <v>8046</v>
      </c>
      <c r="E2167" s="196" t="s">
        <v>8045</v>
      </c>
      <c r="F2167" s="196" t="s">
        <v>2021</v>
      </c>
      <c r="G2167" s="199">
        <v>1250.0</v>
      </c>
      <c r="H2167" s="200"/>
      <c r="I2167" s="216"/>
      <c r="J2167" s="6">
        <f t="shared" si="2"/>
        <v>0</v>
      </c>
      <c r="K2167" s="6">
        <f t="shared" si="3"/>
        <v>0</v>
      </c>
      <c r="L2167" s="6" t="str">
        <f t="array" ref="L2167">XLOOKUP(E2167,INV!A:A,INV!K:K)</f>
        <v>#N/A</v>
      </c>
      <c r="M2167" s="127" t="str">
        <f t="shared" si="4"/>
        <v>#N/A</v>
      </c>
    </row>
    <row r="2168">
      <c r="A2168" s="195">
        <v>2169.0</v>
      </c>
      <c r="B2168" s="196" t="s">
        <v>8030</v>
      </c>
      <c r="C2168" s="197" t="s">
        <v>8047</v>
      </c>
      <c r="D2168" s="215" t="s">
        <v>8048</v>
      </c>
      <c r="E2168" s="196" t="s">
        <v>8047</v>
      </c>
      <c r="F2168" s="196" t="s">
        <v>2027</v>
      </c>
      <c r="G2168" s="199">
        <v>1250.0</v>
      </c>
      <c r="H2168" s="200"/>
      <c r="I2168" s="216"/>
      <c r="J2168" s="6">
        <f t="shared" si="2"/>
        <v>0</v>
      </c>
      <c r="K2168" s="6">
        <f t="shared" si="3"/>
        <v>0</v>
      </c>
      <c r="L2168" s="6" t="str">
        <f t="array" ref="L2168">XLOOKUP(E2168,INV!A:A,INV!K:K)</f>
        <v>#N/A</v>
      </c>
      <c r="M2168" s="127" t="str">
        <f t="shared" si="4"/>
        <v>#N/A</v>
      </c>
    </row>
    <row r="2169">
      <c r="A2169" s="195">
        <v>2170.0</v>
      </c>
      <c r="B2169" s="196" t="s">
        <v>8030</v>
      </c>
      <c r="C2169" s="197" t="s">
        <v>8049</v>
      </c>
      <c r="D2169" s="215" t="s">
        <v>8050</v>
      </c>
      <c r="E2169" s="196" t="s">
        <v>8049</v>
      </c>
      <c r="F2169" s="196" t="s">
        <v>2019</v>
      </c>
      <c r="G2169" s="199">
        <v>1250.0</v>
      </c>
      <c r="H2169" s="200"/>
      <c r="I2169" s="216"/>
      <c r="J2169" s="6">
        <f t="shared" si="2"/>
        <v>0</v>
      </c>
      <c r="K2169" s="6">
        <f t="shared" si="3"/>
        <v>0</v>
      </c>
      <c r="L2169" s="6" t="str">
        <f t="array" ref="L2169">XLOOKUP(E2169,INV!A:A,INV!K:K)</f>
        <v>#N/A</v>
      </c>
      <c r="M2169" s="127" t="str">
        <f t="shared" si="4"/>
        <v>#N/A</v>
      </c>
    </row>
    <row r="2170">
      <c r="A2170" s="195">
        <v>2171.0</v>
      </c>
      <c r="B2170" s="196" t="s">
        <v>8030</v>
      </c>
      <c r="C2170" s="197" t="s">
        <v>8051</v>
      </c>
      <c r="D2170" s="215" t="s">
        <v>8052</v>
      </c>
      <c r="E2170" s="196" t="s">
        <v>8051</v>
      </c>
      <c r="F2170" s="196" t="s">
        <v>2036</v>
      </c>
      <c r="G2170" s="199">
        <v>1250.0</v>
      </c>
      <c r="H2170" s="200"/>
      <c r="I2170" s="216"/>
      <c r="J2170" s="6">
        <f t="shared" si="2"/>
        <v>0</v>
      </c>
      <c r="K2170" s="6">
        <f t="shared" si="3"/>
        <v>0</v>
      </c>
      <c r="L2170" s="6" t="str">
        <f t="array" ref="L2170">XLOOKUP(E2170,INV!A:A,INV!K:K)</f>
        <v>#N/A</v>
      </c>
      <c r="M2170" s="127" t="str">
        <f t="shared" si="4"/>
        <v>#N/A</v>
      </c>
    </row>
    <row r="2171">
      <c r="A2171" s="195">
        <v>2172.0</v>
      </c>
      <c r="B2171" s="196" t="s">
        <v>8030</v>
      </c>
      <c r="C2171" s="197" t="s">
        <v>8053</v>
      </c>
      <c r="D2171" s="215" t="s">
        <v>8054</v>
      </c>
      <c r="E2171" s="196" t="s">
        <v>8053</v>
      </c>
      <c r="F2171" s="110" t="s">
        <v>2034</v>
      </c>
      <c r="G2171" s="199">
        <v>1250.0</v>
      </c>
      <c r="H2171" s="200"/>
      <c r="I2171" s="216"/>
      <c r="J2171" s="6">
        <f t="shared" si="2"/>
        <v>0</v>
      </c>
      <c r="K2171" s="6">
        <f t="shared" si="3"/>
        <v>0</v>
      </c>
      <c r="L2171" s="6" t="str">
        <f t="array" ref="L2171">XLOOKUP(E2171,INV!A:A,INV!K:K)</f>
        <v>#N/A</v>
      </c>
      <c r="M2171" s="127" t="str">
        <f t="shared" si="4"/>
        <v>#N/A</v>
      </c>
    </row>
    <row r="2172">
      <c r="A2172" s="195">
        <v>2173.0</v>
      </c>
      <c r="B2172" s="196" t="s">
        <v>8030</v>
      </c>
      <c r="C2172" s="197" t="s">
        <v>8055</v>
      </c>
      <c r="D2172" s="215" t="s">
        <v>8056</v>
      </c>
      <c r="E2172" s="196" t="s">
        <v>8055</v>
      </c>
      <c r="F2172" s="110" t="s">
        <v>2032</v>
      </c>
      <c r="G2172" s="199">
        <v>1250.0</v>
      </c>
      <c r="H2172" s="200"/>
      <c r="I2172" s="216"/>
      <c r="J2172" s="6">
        <f t="shared" si="2"/>
        <v>0</v>
      </c>
      <c r="K2172" s="6">
        <f t="shared" si="3"/>
        <v>0</v>
      </c>
      <c r="L2172" s="6" t="str">
        <f t="array" ref="L2172">XLOOKUP(E2172,INV!A:A,INV!K:K)</f>
        <v>#N/A</v>
      </c>
      <c r="M2172" s="127" t="str">
        <f t="shared" si="4"/>
        <v>#N/A</v>
      </c>
    </row>
    <row r="2173">
      <c r="A2173" s="195">
        <v>2174.0</v>
      </c>
      <c r="B2173" s="196" t="s">
        <v>8030</v>
      </c>
      <c r="C2173" s="197" t="s">
        <v>8057</v>
      </c>
      <c r="D2173" s="215" t="s">
        <v>8058</v>
      </c>
      <c r="E2173" s="196" t="s">
        <v>8057</v>
      </c>
      <c r="F2173" s="110" t="s">
        <v>2038</v>
      </c>
      <c r="G2173" s="199">
        <v>1250.0</v>
      </c>
      <c r="H2173" s="200"/>
      <c r="I2173" s="216"/>
      <c r="J2173" s="6">
        <f t="shared" si="2"/>
        <v>0</v>
      </c>
      <c r="K2173" s="6">
        <f t="shared" si="3"/>
        <v>0</v>
      </c>
      <c r="L2173" s="6" t="str">
        <f t="array" ref="L2173">XLOOKUP(E2173,INV!A:A,INV!K:K)</f>
        <v>#N/A</v>
      </c>
      <c r="M2173" s="127" t="str">
        <f t="shared" si="4"/>
        <v>#N/A</v>
      </c>
    </row>
    <row r="2174">
      <c r="A2174" s="195">
        <v>2175.0</v>
      </c>
      <c r="B2174" s="196" t="s">
        <v>8030</v>
      </c>
      <c r="C2174" s="197" t="s">
        <v>8059</v>
      </c>
      <c r="D2174" s="215" t="s">
        <v>8060</v>
      </c>
      <c r="E2174" s="196" t="s">
        <v>8059</v>
      </c>
      <c r="F2174" s="196" t="s">
        <v>2030</v>
      </c>
      <c r="G2174" s="199">
        <v>1250.0</v>
      </c>
      <c r="H2174" s="200"/>
      <c r="I2174" s="216"/>
      <c r="J2174" s="6">
        <f t="shared" si="2"/>
        <v>0</v>
      </c>
      <c r="K2174" s="6">
        <f t="shared" si="3"/>
        <v>0</v>
      </c>
      <c r="L2174" s="6" t="str">
        <f t="array" ref="L2174">XLOOKUP(E2174,INV!A:A,INV!K:K)</f>
        <v>#N/A</v>
      </c>
      <c r="M2174" s="127" t="str">
        <f t="shared" si="4"/>
        <v>#N/A</v>
      </c>
    </row>
    <row r="2175">
      <c r="A2175" s="195">
        <v>2176.0</v>
      </c>
      <c r="B2175" s="196" t="s">
        <v>8030</v>
      </c>
      <c r="C2175" s="197" t="s">
        <v>8061</v>
      </c>
      <c r="D2175" s="215" t="s">
        <v>8062</v>
      </c>
      <c r="E2175" s="196" t="s">
        <v>8061</v>
      </c>
      <c r="F2175" s="110" t="s">
        <v>2047</v>
      </c>
      <c r="G2175" s="199">
        <v>1500.0</v>
      </c>
      <c r="H2175" s="200"/>
      <c r="I2175" s="216"/>
      <c r="J2175" s="6">
        <f t="shared" si="2"/>
        <v>0</v>
      </c>
      <c r="K2175" s="6">
        <f t="shared" si="3"/>
        <v>0</v>
      </c>
      <c r="L2175" s="6" t="str">
        <f t="array" ref="L2175">XLOOKUP(E2175,INV!A:A,INV!K:K)</f>
        <v>#N/A</v>
      </c>
      <c r="M2175" s="127" t="str">
        <f t="shared" si="4"/>
        <v>#N/A</v>
      </c>
    </row>
    <row r="2176">
      <c r="A2176" s="195">
        <v>2177.0</v>
      </c>
      <c r="B2176" s="196" t="s">
        <v>8030</v>
      </c>
      <c r="C2176" s="197" t="s">
        <v>8063</v>
      </c>
      <c r="D2176" s="215" t="s">
        <v>8064</v>
      </c>
      <c r="E2176" s="196" t="s">
        <v>8063</v>
      </c>
      <c r="F2176" s="110" t="s">
        <v>2045</v>
      </c>
      <c r="G2176" s="199">
        <v>1500.0</v>
      </c>
      <c r="H2176" s="200"/>
      <c r="I2176" s="216"/>
      <c r="J2176" s="6">
        <f t="shared" si="2"/>
        <v>0</v>
      </c>
      <c r="K2176" s="6">
        <f t="shared" si="3"/>
        <v>0</v>
      </c>
      <c r="L2176" s="6" t="str">
        <f t="array" ref="L2176">XLOOKUP(E2176,INV!A:A,INV!K:K)</f>
        <v>#N/A</v>
      </c>
      <c r="M2176" s="127" t="str">
        <f t="shared" si="4"/>
        <v>#N/A</v>
      </c>
    </row>
    <row r="2177">
      <c r="A2177" s="195">
        <v>2178.0</v>
      </c>
      <c r="B2177" s="196" t="s">
        <v>8030</v>
      </c>
      <c r="C2177" s="197" t="s">
        <v>8065</v>
      </c>
      <c r="D2177" s="215" t="s">
        <v>8066</v>
      </c>
      <c r="E2177" s="196" t="s">
        <v>8065</v>
      </c>
      <c r="F2177" s="110" t="s">
        <v>2043</v>
      </c>
      <c r="G2177" s="199">
        <v>1500.0</v>
      </c>
      <c r="H2177" s="200"/>
      <c r="I2177" s="216"/>
      <c r="J2177" s="6">
        <f t="shared" si="2"/>
        <v>0</v>
      </c>
      <c r="K2177" s="6">
        <f t="shared" si="3"/>
        <v>0</v>
      </c>
      <c r="L2177" s="6" t="str">
        <f t="array" ref="L2177">XLOOKUP(E2177,INV!A:A,INV!K:K)</f>
        <v>#N/A</v>
      </c>
      <c r="M2177" s="127" t="str">
        <f t="shared" si="4"/>
        <v>#N/A</v>
      </c>
    </row>
    <row r="2178">
      <c r="A2178" s="195">
        <v>2179.0</v>
      </c>
      <c r="B2178" s="196" t="s">
        <v>8030</v>
      </c>
      <c r="C2178" s="197" t="s">
        <v>8067</v>
      </c>
      <c r="D2178" s="215" t="s">
        <v>8068</v>
      </c>
      <c r="E2178" s="196" t="s">
        <v>8067</v>
      </c>
      <c r="F2178" s="110" t="s">
        <v>2049</v>
      </c>
      <c r="G2178" s="199">
        <v>1500.0</v>
      </c>
      <c r="H2178" s="200"/>
      <c r="I2178" s="216"/>
      <c r="J2178" s="6">
        <f t="shared" si="2"/>
        <v>0</v>
      </c>
      <c r="K2178" s="6">
        <f t="shared" si="3"/>
        <v>0</v>
      </c>
      <c r="L2178" s="6" t="str">
        <f t="array" ref="L2178">XLOOKUP(E2178,INV!A:A,INV!K:K)</f>
        <v>#N/A</v>
      </c>
      <c r="M2178" s="127" t="str">
        <f t="shared" si="4"/>
        <v>#N/A</v>
      </c>
    </row>
    <row r="2179">
      <c r="A2179" s="195">
        <v>2180.0</v>
      </c>
      <c r="B2179" s="196" t="s">
        <v>8030</v>
      </c>
      <c r="C2179" s="197" t="s">
        <v>8069</v>
      </c>
      <c r="D2179" s="215" t="s">
        <v>8070</v>
      </c>
      <c r="E2179" s="196" t="s">
        <v>8069</v>
      </c>
      <c r="F2179" s="110" t="s">
        <v>2041</v>
      </c>
      <c r="G2179" s="199">
        <v>1500.0</v>
      </c>
      <c r="H2179" s="200"/>
      <c r="I2179" s="216"/>
      <c r="J2179" s="6">
        <f t="shared" si="2"/>
        <v>0</v>
      </c>
      <c r="K2179" s="6">
        <f t="shared" si="3"/>
        <v>0</v>
      </c>
      <c r="L2179" s="6" t="str">
        <f t="array" ref="L2179">XLOOKUP(E2179,INV!A:A,INV!K:K)</f>
        <v>#N/A</v>
      </c>
      <c r="M2179" s="127" t="str">
        <f t="shared" si="4"/>
        <v>#N/A</v>
      </c>
    </row>
    <row r="2180">
      <c r="A2180" s="195">
        <v>2181.0</v>
      </c>
      <c r="B2180" s="196" t="s">
        <v>8030</v>
      </c>
      <c r="C2180" s="197" t="s">
        <v>8071</v>
      </c>
      <c r="D2180" s="215" t="s">
        <v>8072</v>
      </c>
      <c r="E2180" s="196" t="s">
        <v>8071</v>
      </c>
      <c r="F2180" s="110" t="s">
        <v>2058</v>
      </c>
      <c r="G2180" s="199">
        <v>1400.0</v>
      </c>
      <c r="H2180" s="200"/>
      <c r="I2180" s="216"/>
      <c r="J2180" s="6">
        <f t="shared" si="2"/>
        <v>0</v>
      </c>
      <c r="K2180" s="6">
        <f t="shared" si="3"/>
        <v>0</v>
      </c>
      <c r="L2180" s="6" t="str">
        <f t="array" ref="L2180">XLOOKUP(E2180,INV!A:A,INV!K:K)</f>
        <v>#N/A</v>
      </c>
      <c r="M2180" s="127" t="str">
        <f t="shared" si="4"/>
        <v>#N/A</v>
      </c>
    </row>
    <row r="2181">
      <c r="A2181" s="195">
        <v>2182.0</v>
      </c>
      <c r="B2181" s="196" t="s">
        <v>8030</v>
      </c>
      <c r="C2181" s="197" t="s">
        <v>8073</v>
      </c>
      <c r="D2181" s="215" t="s">
        <v>8074</v>
      </c>
      <c r="E2181" s="196" t="s">
        <v>8073</v>
      </c>
      <c r="F2181" s="110" t="s">
        <v>2056</v>
      </c>
      <c r="G2181" s="199">
        <v>1400.0</v>
      </c>
      <c r="H2181" s="200"/>
      <c r="I2181" s="216"/>
      <c r="J2181" s="6">
        <f t="shared" si="2"/>
        <v>0</v>
      </c>
      <c r="K2181" s="6">
        <f t="shared" si="3"/>
        <v>0</v>
      </c>
      <c r="L2181" s="6" t="str">
        <f t="array" ref="L2181">XLOOKUP(E2181,INV!A:A,INV!K:K)</f>
        <v>#N/A</v>
      </c>
      <c r="M2181" s="127" t="str">
        <f t="shared" si="4"/>
        <v>#N/A</v>
      </c>
    </row>
    <row r="2182">
      <c r="A2182" s="195">
        <v>2183.0</v>
      </c>
      <c r="B2182" s="196" t="s">
        <v>8030</v>
      </c>
      <c r="C2182" s="197" t="s">
        <v>8075</v>
      </c>
      <c r="D2182" s="215" t="s">
        <v>8076</v>
      </c>
      <c r="E2182" s="196" t="s">
        <v>8075</v>
      </c>
      <c r="F2182" s="196" t="s">
        <v>2054</v>
      </c>
      <c r="G2182" s="199">
        <v>1400.0</v>
      </c>
      <c r="H2182" s="200"/>
      <c r="I2182" s="216"/>
      <c r="J2182" s="6">
        <f t="shared" si="2"/>
        <v>0</v>
      </c>
      <c r="K2182" s="6">
        <f t="shared" si="3"/>
        <v>0</v>
      </c>
      <c r="L2182" s="6" t="str">
        <f t="array" ref="L2182">XLOOKUP(E2182,INV!A:A,INV!K:K)</f>
        <v>#N/A</v>
      </c>
      <c r="M2182" s="127" t="str">
        <f t="shared" si="4"/>
        <v>#N/A</v>
      </c>
    </row>
    <row r="2183">
      <c r="A2183" s="195">
        <v>2184.0</v>
      </c>
      <c r="B2183" s="196" t="s">
        <v>8030</v>
      </c>
      <c r="C2183" s="197" t="s">
        <v>8077</v>
      </c>
      <c r="D2183" s="215" t="s">
        <v>8078</v>
      </c>
      <c r="E2183" s="196" t="s">
        <v>8077</v>
      </c>
      <c r="F2183" s="110" t="s">
        <v>2060</v>
      </c>
      <c r="G2183" s="199">
        <v>1400.0</v>
      </c>
      <c r="H2183" s="200"/>
      <c r="I2183" s="216"/>
      <c r="J2183" s="6">
        <f t="shared" si="2"/>
        <v>0</v>
      </c>
      <c r="K2183" s="6">
        <f t="shared" si="3"/>
        <v>0</v>
      </c>
      <c r="L2183" s="6" t="str">
        <f t="array" ref="L2183">XLOOKUP(E2183,INV!A:A,INV!K:K)</f>
        <v>#N/A</v>
      </c>
      <c r="M2183" s="127" t="str">
        <f t="shared" si="4"/>
        <v>#N/A</v>
      </c>
    </row>
    <row r="2184">
      <c r="A2184" s="195">
        <v>2185.0</v>
      </c>
      <c r="B2184" s="196" t="s">
        <v>8030</v>
      </c>
      <c r="C2184" s="197" t="s">
        <v>8079</v>
      </c>
      <c r="D2184" s="215" t="s">
        <v>8080</v>
      </c>
      <c r="E2184" s="196" t="s">
        <v>8079</v>
      </c>
      <c r="F2184" s="196" t="s">
        <v>2052</v>
      </c>
      <c r="G2184" s="199">
        <v>1400.0</v>
      </c>
      <c r="H2184" s="200"/>
      <c r="I2184" s="216"/>
      <c r="J2184" s="6">
        <f t="shared" si="2"/>
        <v>0</v>
      </c>
      <c r="K2184" s="6">
        <f t="shared" si="3"/>
        <v>0</v>
      </c>
      <c r="L2184" s="6" t="str">
        <f t="array" ref="L2184">XLOOKUP(E2184,INV!A:A,INV!K:K)</f>
        <v>#N/A</v>
      </c>
      <c r="M2184" s="127" t="str">
        <f t="shared" si="4"/>
        <v>#N/A</v>
      </c>
    </row>
    <row r="2185">
      <c r="A2185" s="195">
        <v>2186.0</v>
      </c>
      <c r="B2185" s="196" t="s">
        <v>8030</v>
      </c>
      <c r="C2185" s="197" t="s">
        <v>8081</v>
      </c>
      <c r="D2185" s="215" t="s">
        <v>8082</v>
      </c>
      <c r="E2185" s="196" t="s">
        <v>8081</v>
      </c>
      <c r="F2185" s="110" t="s">
        <v>2069</v>
      </c>
      <c r="G2185" s="199">
        <v>1200.0</v>
      </c>
      <c r="H2185" s="200"/>
      <c r="I2185" s="216"/>
      <c r="J2185" s="6">
        <f t="shared" si="2"/>
        <v>0</v>
      </c>
      <c r="K2185" s="6">
        <f t="shared" si="3"/>
        <v>0</v>
      </c>
      <c r="L2185" s="6" t="str">
        <f t="array" ref="L2185">XLOOKUP(E2185,INV!A:A,INV!K:K)</f>
        <v>#N/A</v>
      </c>
      <c r="M2185" s="127" t="str">
        <f t="shared" si="4"/>
        <v>#N/A</v>
      </c>
    </row>
    <row r="2186">
      <c r="A2186" s="195">
        <v>2187.0</v>
      </c>
      <c r="B2186" s="196" t="s">
        <v>8030</v>
      </c>
      <c r="C2186" s="197" t="s">
        <v>8083</v>
      </c>
      <c r="D2186" s="215" t="s">
        <v>8084</v>
      </c>
      <c r="E2186" s="196" t="s">
        <v>8083</v>
      </c>
      <c r="F2186" s="110" t="s">
        <v>2067</v>
      </c>
      <c r="G2186" s="199">
        <v>1200.0</v>
      </c>
      <c r="H2186" s="200"/>
      <c r="I2186" s="216"/>
      <c r="J2186" s="6">
        <f t="shared" si="2"/>
        <v>0</v>
      </c>
      <c r="K2186" s="6">
        <f t="shared" si="3"/>
        <v>0</v>
      </c>
      <c r="L2186" s="6" t="str">
        <f t="array" ref="L2186">XLOOKUP(E2186,INV!A:A,INV!K:K)</f>
        <v>#N/A</v>
      </c>
      <c r="M2186" s="127" t="str">
        <f t="shared" si="4"/>
        <v>#N/A</v>
      </c>
    </row>
    <row r="2187">
      <c r="A2187" s="195">
        <v>2188.0</v>
      </c>
      <c r="B2187" s="196" t="s">
        <v>8030</v>
      </c>
      <c r="C2187" s="197" t="s">
        <v>8085</v>
      </c>
      <c r="D2187" s="215" t="s">
        <v>8086</v>
      </c>
      <c r="E2187" s="196" t="s">
        <v>8085</v>
      </c>
      <c r="F2187" s="110" t="s">
        <v>2065</v>
      </c>
      <c r="G2187" s="199">
        <v>1200.0</v>
      </c>
      <c r="H2187" s="200"/>
      <c r="I2187" s="216"/>
      <c r="J2187" s="6">
        <f t="shared" si="2"/>
        <v>0</v>
      </c>
      <c r="K2187" s="6">
        <f t="shared" si="3"/>
        <v>0</v>
      </c>
      <c r="L2187" s="6" t="str">
        <f t="array" ref="L2187">XLOOKUP(E2187,INV!A:A,INV!K:K)</f>
        <v>#N/A</v>
      </c>
      <c r="M2187" s="127" t="str">
        <f t="shared" si="4"/>
        <v>#N/A</v>
      </c>
    </row>
    <row r="2188">
      <c r="A2188" s="195">
        <v>2189.0</v>
      </c>
      <c r="B2188" s="196" t="s">
        <v>8030</v>
      </c>
      <c r="C2188" s="197" t="s">
        <v>8087</v>
      </c>
      <c r="D2188" s="215" t="s">
        <v>8088</v>
      </c>
      <c r="E2188" s="196" t="s">
        <v>8087</v>
      </c>
      <c r="F2188" s="110" t="s">
        <v>2071</v>
      </c>
      <c r="G2188" s="199">
        <v>1200.0</v>
      </c>
      <c r="H2188" s="200"/>
      <c r="I2188" s="216"/>
      <c r="J2188" s="6">
        <f t="shared" si="2"/>
        <v>0</v>
      </c>
      <c r="K2188" s="6">
        <f t="shared" si="3"/>
        <v>0</v>
      </c>
      <c r="L2188" s="6" t="str">
        <f t="array" ref="L2188">XLOOKUP(E2188,INV!A:A,INV!K:K)</f>
        <v>#N/A</v>
      </c>
      <c r="M2188" s="127" t="str">
        <f t="shared" si="4"/>
        <v>#N/A</v>
      </c>
    </row>
    <row r="2189">
      <c r="A2189" s="195">
        <v>2190.0</v>
      </c>
      <c r="B2189" s="196" t="s">
        <v>8030</v>
      </c>
      <c r="C2189" s="197" t="s">
        <v>8089</v>
      </c>
      <c r="D2189" s="215" t="s">
        <v>8090</v>
      </c>
      <c r="E2189" s="196" t="s">
        <v>8089</v>
      </c>
      <c r="F2189" s="196" t="s">
        <v>2063</v>
      </c>
      <c r="G2189" s="199">
        <v>1200.0</v>
      </c>
      <c r="H2189" s="200"/>
      <c r="I2189" s="216"/>
      <c r="J2189" s="6">
        <f t="shared" si="2"/>
        <v>0</v>
      </c>
      <c r="K2189" s="6">
        <f t="shared" si="3"/>
        <v>0</v>
      </c>
      <c r="L2189" s="6" t="str">
        <f t="array" ref="L2189">XLOOKUP(E2189,INV!A:A,INV!K:K)</f>
        <v>#N/A</v>
      </c>
      <c r="M2189" s="127" t="str">
        <f t="shared" si="4"/>
        <v>#N/A</v>
      </c>
    </row>
    <row r="2190">
      <c r="A2190" s="195">
        <v>2191.0</v>
      </c>
      <c r="B2190" s="196" t="s">
        <v>8030</v>
      </c>
      <c r="C2190" s="197" t="s">
        <v>8091</v>
      </c>
      <c r="D2190" s="215" t="s">
        <v>8092</v>
      </c>
      <c r="E2190" s="196" t="s">
        <v>8091</v>
      </c>
      <c r="F2190" s="196" t="s">
        <v>2080</v>
      </c>
      <c r="G2190" s="199">
        <v>1350.0</v>
      </c>
      <c r="H2190" s="200"/>
      <c r="I2190" s="216"/>
      <c r="J2190" s="6">
        <f t="shared" si="2"/>
        <v>0</v>
      </c>
      <c r="K2190" s="6">
        <f t="shared" si="3"/>
        <v>0</v>
      </c>
      <c r="L2190" s="6" t="str">
        <f t="array" ref="L2190">XLOOKUP(E2190,INV!A:A,INV!K:K)</f>
        <v>#N/A</v>
      </c>
      <c r="M2190" s="127" t="str">
        <f t="shared" si="4"/>
        <v>#N/A</v>
      </c>
    </row>
    <row r="2191">
      <c r="A2191" s="195">
        <v>2192.0</v>
      </c>
      <c r="B2191" s="196" t="s">
        <v>8030</v>
      </c>
      <c r="C2191" s="197" t="s">
        <v>8093</v>
      </c>
      <c r="D2191" s="215" t="s">
        <v>8094</v>
      </c>
      <c r="E2191" s="196" t="s">
        <v>8093</v>
      </c>
      <c r="F2191" s="196" t="s">
        <v>2078</v>
      </c>
      <c r="G2191" s="199">
        <v>1350.0</v>
      </c>
      <c r="H2191" s="200"/>
      <c r="I2191" s="216"/>
      <c r="J2191" s="6">
        <f t="shared" si="2"/>
        <v>0</v>
      </c>
      <c r="K2191" s="6">
        <f t="shared" si="3"/>
        <v>0</v>
      </c>
      <c r="L2191" s="6" t="str">
        <f t="array" ref="L2191">XLOOKUP(E2191,INV!A:A,INV!K:K)</f>
        <v>#N/A</v>
      </c>
      <c r="M2191" s="127" t="str">
        <f t="shared" si="4"/>
        <v>#N/A</v>
      </c>
    </row>
    <row r="2192">
      <c r="A2192" s="195">
        <v>2193.0</v>
      </c>
      <c r="B2192" s="196" t="s">
        <v>8030</v>
      </c>
      <c r="C2192" s="197" t="s">
        <v>8095</v>
      </c>
      <c r="D2192" s="215" t="s">
        <v>8096</v>
      </c>
      <c r="E2192" s="196" t="s">
        <v>8095</v>
      </c>
      <c r="F2192" s="110" t="s">
        <v>2076</v>
      </c>
      <c r="G2192" s="199">
        <v>1350.0</v>
      </c>
      <c r="H2192" s="200"/>
      <c r="I2192" s="216"/>
      <c r="J2192" s="6">
        <f t="shared" si="2"/>
        <v>0</v>
      </c>
      <c r="K2192" s="6">
        <f t="shared" si="3"/>
        <v>0</v>
      </c>
      <c r="L2192" s="6" t="str">
        <f t="array" ref="L2192">XLOOKUP(E2192,INV!A:A,INV!K:K)</f>
        <v>#N/A</v>
      </c>
      <c r="M2192" s="127" t="str">
        <f t="shared" si="4"/>
        <v>#N/A</v>
      </c>
    </row>
    <row r="2193">
      <c r="A2193" s="195">
        <v>2194.0</v>
      </c>
      <c r="B2193" s="196" t="s">
        <v>8030</v>
      </c>
      <c r="C2193" s="197" t="s">
        <v>8097</v>
      </c>
      <c r="D2193" s="215" t="s">
        <v>8098</v>
      </c>
      <c r="E2193" s="196" t="s">
        <v>8097</v>
      </c>
      <c r="F2193" s="110" t="s">
        <v>2082</v>
      </c>
      <c r="G2193" s="199">
        <v>1350.0</v>
      </c>
      <c r="H2193" s="200"/>
      <c r="I2193" s="216"/>
      <c r="J2193" s="6">
        <f t="shared" si="2"/>
        <v>0</v>
      </c>
      <c r="K2193" s="6">
        <f t="shared" si="3"/>
        <v>0</v>
      </c>
      <c r="L2193" s="6" t="str">
        <f t="array" ref="L2193">XLOOKUP(E2193,INV!A:A,INV!K:K)</f>
        <v>#N/A</v>
      </c>
      <c r="M2193" s="127" t="str">
        <f t="shared" si="4"/>
        <v>#N/A</v>
      </c>
    </row>
    <row r="2194">
      <c r="A2194" s="195">
        <v>2195.0</v>
      </c>
      <c r="B2194" s="196" t="s">
        <v>8030</v>
      </c>
      <c r="C2194" s="197" t="s">
        <v>8099</v>
      </c>
      <c r="D2194" s="215" t="s">
        <v>8100</v>
      </c>
      <c r="E2194" s="196" t="s">
        <v>8099</v>
      </c>
      <c r="F2194" s="110" t="s">
        <v>2074</v>
      </c>
      <c r="G2194" s="199">
        <v>1350.0</v>
      </c>
      <c r="H2194" s="200"/>
      <c r="I2194" s="216"/>
      <c r="J2194" s="6">
        <f t="shared" si="2"/>
        <v>0</v>
      </c>
      <c r="K2194" s="6">
        <f t="shared" si="3"/>
        <v>0</v>
      </c>
      <c r="L2194" s="6" t="str">
        <f t="array" ref="L2194">XLOOKUP(E2194,INV!A:A,INV!K:K)</f>
        <v>#N/A</v>
      </c>
      <c r="M2194" s="127" t="str">
        <f t="shared" si="4"/>
        <v>#N/A</v>
      </c>
    </row>
    <row r="2195">
      <c r="A2195" s="195">
        <v>2196.0</v>
      </c>
      <c r="B2195" s="196" t="s">
        <v>8030</v>
      </c>
      <c r="C2195" s="197" t="s">
        <v>8101</v>
      </c>
      <c r="D2195" s="215" t="s">
        <v>8102</v>
      </c>
      <c r="E2195" s="196" t="s">
        <v>8101</v>
      </c>
      <c r="F2195" s="110" t="s">
        <v>2091</v>
      </c>
      <c r="G2195" s="199">
        <v>1350.0</v>
      </c>
      <c r="H2195" s="200"/>
      <c r="I2195" s="216"/>
      <c r="J2195" s="6">
        <f t="shared" si="2"/>
        <v>0</v>
      </c>
      <c r="K2195" s="6">
        <f t="shared" si="3"/>
        <v>0</v>
      </c>
      <c r="L2195" s="6" t="str">
        <f t="array" ref="L2195">XLOOKUP(E2195,INV!A:A,INV!K:K)</f>
        <v>#N/A</v>
      </c>
      <c r="M2195" s="127" t="str">
        <f t="shared" si="4"/>
        <v>#N/A</v>
      </c>
    </row>
    <row r="2196">
      <c r="A2196" s="195">
        <v>2197.0</v>
      </c>
      <c r="B2196" s="196" t="s">
        <v>8030</v>
      </c>
      <c r="C2196" s="197" t="s">
        <v>8103</v>
      </c>
      <c r="D2196" s="215" t="s">
        <v>8104</v>
      </c>
      <c r="E2196" s="196" t="s">
        <v>8103</v>
      </c>
      <c r="F2196" s="110" t="s">
        <v>2089</v>
      </c>
      <c r="G2196" s="199">
        <v>1350.0</v>
      </c>
      <c r="H2196" s="200"/>
      <c r="I2196" s="216"/>
      <c r="J2196" s="6">
        <f t="shared" si="2"/>
        <v>0</v>
      </c>
      <c r="K2196" s="6">
        <f t="shared" si="3"/>
        <v>0</v>
      </c>
      <c r="L2196" s="6" t="str">
        <f t="array" ref="L2196">XLOOKUP(E2196,INV!A:A,INV!K:K)</f>
        <v>#N/A</v>
      </c>
      <c r="M2196" s="127" t="str">
        <f t="shared" si="4"/>
        <v>#N/A</v>
      </c>
    </row>
    <row r="2197">
      <c r="A2197" s="195">
        <v>2198.0</v>
      </c>
      <c r="B2197" s="196" t="s">
        <v>8030</v>
      </c>
      <c r="C2197" s="197" t="s">
        <v>8105</v>
      </c>
      <c r="D2197" s="215" t="s">
        <v>8106</v>
      </c>
      <c r="E2197" s="196" t="s">
        <v>8105</v>
      </c>
      <c r="F2197" s="110" t="s">
        <v>2087</v>
      </c>
      <c r="G2197" s="199">
        <v>1350.0</v>
      </c>
      <c r="H2197" s="200"/>
      <c r="I2197" s="216"/>
      <c r="J2197" s="6">
        <f t="shared" si="2"/>
        <v>0</v>
      </c>
      <c r="K2197" s="6">
        <f t="shared" si="3"/>
        <v>0</v>
      </c>
      <c r="L2197" s="6" t="str">
        <f t="array" ref="L2197">XLOOKUP(E2197,INV!A:A,INV!K:K)</f>
        <v>#N/A</v>
      </c>
      <c r="M2197" s="127" t="str">
        <f t="shared" si="4"/>
        <v>#N/A</v>
      </c>
    </row>
    <row r="2198">
      <c r="A2198" s="195">
        <v>2199.0</v>
      </c>
      <c r="B2198" s="196" t="s">
        <v>8030</v>
      </c>
      <c r="C2198" s="197" t="s">
        <v>8107</v>
      </c>
      <c r="D2198" s="215" t="s">
        <v>8108</v>
      </c>
      <c r="E2198" s="196" t="s">
        <v>8107</v>
      </c>
      <c r="F2198" s="110" t="s">
        <v>2093</v>
      </c>
      <c r="G2198" s="199">
        <v>1350.0</v>
      </c>
      <c r="H2198" s="200"/>
      <c r="I2198" s="216"/>
      <c r="J2198" s="6">
        <f t="shared" si="2"/>
        <v>0</v>
      </c>
      <c r="K2198" s="6">
        <f t="shared" si="3"/>
        <v>0</v>
      </c>
      <c r="L2198" s="6" t="str">
        <f t="array" ref="L2198">XLOOKUP(E2198,INV!A:A,INV!K:K)</f>
        <v>#N/A</v>
      </c>
      <c r="M2198" s="127" t="str">
        <f t="shared" si="4"/>
        <v>#N/A</v>
      </c>
    </row>
    <row r="2199">
      <c r="A2199" s="195">
        <v>2200.0</v>
      </c>
      <c r="B2199" s="196" t="s">
        <v>8030</v>
      </c>
      <c r="C2199" s="197" t="s">
        <v>8109</v>
      </c>
      <c r="D2199" s="215" t="s">
        <v>8110</v>
      </c>
      <c r="E2199" s="196" t="s">
        <v>8109</v>
      </c>
      <c r="F2199" s="110" t="s">
        <v>2085</v>
      </c>
      <c r="G2199" s="199">
        <v>1350.0</v>
      </c>
      <c r="H2199" s="200"/>
      <c r="I2199" s="216"/>
      <c r="J2199" s="6">
        <f t="shared" si="2"/>
        <v>0</v>
      </c>
      <c r="K2199" s="6">
        <f t="shared" si="3"/>
        <v>0</v>
      </c>
      <c r="L2199" s="6" t="str">
        <f t="array" ref="L2199">XLOOKUP(E2199,INV!A:A,INV!K:K)</f>
        <v>#N/A</v>
      </c>
      <c r="M2199" s="127" t="str">
        <f t="shared" si="4"/>
        <v>#N/A</v>
      </c>
    </row>
    <row r="2200">
      <c r="A2200" s="195">
        <v>2201.0</v>
      </c>
      <c r="B2200" s="196" t="s">
        <v>4064</v>
      </c>
      <c r="C2200" s="197" t="s">
        <v>8111</v>
      </c>
      <c r="D2200" s="215" t="s">
        <v>8112</v>
      </c>
      <c r="E2200" s="196" t="s">
        <v>8111</v>
      </c>
      <c r="F2200" s="110" t="s">
        <v>2096</v>
      </c>
      <c r="G2200" s="199">
        <v>1500.0</v>
      </c>
      <c r="H2200" s="200"/>
      <c r="I2200" s="216"/>
      <c r="J2200" s="6">
        <f t="shared" si="2"/>
        <v>0</v>
      </c>
      <c r="K2200" s="6">
        <f t="shared" si="3"/>
        <v>0</v>
      </c>
      <c r="L2200" s="6" t="str">
        <f t="array" ref="L2200">XLOOKUP(E2200,INV!A:A,INV!K:K)</f>
        <v>#N/A</v>
      </c>
      <c r="M2200" s="127" t="str">
        <f t="shared" si="4"/>
        <v>#N/A</v>
      </c>
    </row>
    <row r="2201">
      <c r="A2201" s="195">
        <v>2202.0</v>
      </c>
      <c r="B2201" s="196" t="s">
        <v>4064</v>
      </c>
      <c r="C2201" s="197" t="s">
        <v>8113</v>
      </c>
      <c r="D2201" s="215" t="s">
        <v>8114</v>
      </c>
      <c r="E2201" s="196" t="s">
        <v>8113</v>
      </c>
      <c r="F2201" s="110" t="s">
        <v>2099</v>
      </c>
      <c r="G2201" s="199">
        <v>1500.0</v>
      </c>
      <c r="H2201" s="200"/>
      <c r="I2201" s="216"/>
      <c r="J2201" s="6">
        <f t="shared" si="2"/>
        <v>0</v>
      </c>
      <c r="K2201" s="6">
        <f t="shared" si="3"/>
        <v>0</v>
      </c>
      <c r="L2201" s="6" t="str">
        <f t="array" ref="L2201">XLOOKUP(E2201,INV!A:A,INV!K:K)</f>
        <v>#N/A</v>
      </c>
      <c r="M2201" s="127" t="str">
        <f t="shared" si="4"/>
        <v>#N/A</v>
      </c>
    </row>
    <row r="2202">
      <c r="A2202" s="195">
        <v>2203.0</v>
      </c>
      <c r="B2202" s="196" t="s">
        <v>4064</v>
      </c>
      <c r="C2202" s="197" t="s">
        <v>8115</v>
      </c>
      <c r="D2202" s="215" t="s">
        <v>8116</v>
      </c>
      <c r="E2202" s="196" t="s">
        <v>8115</v>
      </c>
      <c r="F2202" s="110" t="s">
        <v>2102</v>
      </c>
      <c r="G2202" s="199">
        <v>1500.0</v>
      </c>
      <c r="H2202" s="200"/>
      <c r="I2202" s="216"/>
      <c r="J2202" s="6">
        <f t="shared" si="2"/>
        <v>0</v>
      </c>
      <c r="K2202" s="6">
        <f t="shared" si="3"/>
        <v>0</v>
      </c>
      <c r="L2202" s="6" t="str">
        <f t="array" ref="L2202">XLOOKUP(E2202,INV!A:A,INV!K:K)</f>
        <v>#N/A</v>
      </c>
      <c r="M2202" s="127" t="str">
        <f t="shared" si="4"/>
        <v>#N/A</v>
      </c>
    </row>
    <row r="2203">
      <c r="A2203" s="195">
        <v>2204.0</v>
      </c>
      <c r="B2203" s="196" t="s">
        <v>8117</v>
      </c>
      <c r="C2203" s="197" t="s">
        <v>8118</v>
      </c>
      <c r="D2203" s="215" t="s">
        <v>8119</v>
      </c>
      <c r="E2203" s="196" t="s">
        <v>8118</v>
      </c>
      <c r="F2203" s="110"/>
      <c r="G2203" s="199">
        <v>8800.0</v>
      </c>
      <c r="H2203" s="200"/>
      <c r="I2203" s="216"/>
      <c r="J2203" s="6">
        <f t="shared" si="2"/>
        <v>0</v>
      </c>
      <c r="K2203" s="6">
        <f t="shared" si="3"/>
        <v>0</v>
      </c>
      <c r="L2203" s="6" t="str">
        <f t="array" ref="L2203">XLOOKUP(E2203,INV!A:A,INV!K:K)</f>
        <v>#N/A</v>
      </c>
      <c r="M2203" s="127" t="str">
        <f t="shared" si="4"/>
        <v>#N/A</v>
      </c>
    </row>
    <row r="2204">
      <c r="A2204" s="195">
        <v>2205.0</v>
      </c>
      <c r="B2204" s="196" t="s">
        <v>8117</v>
      </c>
      <c r="C2204" s="197" t="s">
        <v>8120</v>
      </c>
      <c r="D2204" s="215" t="s">
        <v>8121</v>
      </c>
      <c r="E2204" s="196" t="s">
        <v>8120</v>
      </c>
      <c r="F2204" s="110"/>
      <c r="G2204" s="199">
        <v>8800.0</v>
      </c>
      <c r="H2204" s="200"/>
      <c r="I2204" s="216"/>
      <c r="J2204" s="6">
        <f t="shared" si="2"/>
        <v>0</v>
      </c>
      <c r="K2204" s="6">
        <f t="shared" si="3"/>
        <v>0</v>
      </c>
      <c r="L2204" s="6" t="str">
        <f t="array" ref="L2204">XLOOKUP(E2204,INV!A:A,INV!K:K)</f>
        <v>#N/A</v>
      </c>
      <c r="M2204" s="127" t="str">
        <f t="shared" si="4"/>
        <v>#N/A</v>
      </c>
    </row>
    <row r="2205">
      <c r="A2205" s="195">
        <v>2206.0</v>
      </c>
      <c r="B2205" s="196" t="s">
        <v>3307</v>
      </c>
      <c r="C2205" s="197" t="s">
        <v>8122</v>
      </c>
      <c r="D2205" s="215" t="s">
        <v>8123</v>
      </c>
      <c r="E2205" s="196" t="s">
        <v>8122</v>
      </c>
      <c r="F2205" s="110"/>
      <c r="G2205" s="199">
        <v>3700.0</v>
      </c>
      <c r="H2205" s="200"/>
      <c r="I2205" s="216"/>
      <c r="J2205" s="6">
        <f t="shared" si="2"/>
        <v>0</v>
      </c>
      <c r="K2205" s="6">
        <f t="shared" si="3"/>
        <v>0</v>
      </c>
      <c r="L2205" s="6" t="str">
        <f t="array" ref="L2205">XLOOKUP(E2205,INV!A:A,INV!K:K)</f>
        <v>#N/A</v>
      </c>
      <c r="M2205" s="127" t="str">
        <f t="shared" si="4"/>
        <v>#N/A</v>
      </c>
    </row>
    <row r="2206">
      <c r="A2206" s="195">
        <v>2207.0</v>
      </c>
      <c r="B2206" s="196" t="s">
        <v>3157</v>
      </c>
      <c r="C2206" s="197" t="s">
        <v>8124</v>
      </c>
      <c r="D2206" s="215" t="s">
        <v>8125</v>
      </c>
      <c r="E2206" s="196" t="s">
        <v>8124</v>
      </c>
      <c r="F2206" s="110"/>
      <c r="G2206" s="199">
        <v>2950.0</v>
      </c>
      <c r="H2206" s="200"/>
      <c r="I2206" s="216"/>
      <c r="J2206" s="6">
        <f t="shared" si="2"/>
        <v>0</v>
      </c>
      <c r="K2206" s="6">
        <f t="shared" si="3"/>
        <v>0</v>
      </c>
      <c r="L2206" s="6" t="str">
        <f t="array" ref="L2206">XLOOKUP(E2206,INV!A:A,INV!K:K)</f>
        <v>#N/A</v>
      </c>
      <c r="M2206" s="127" t="str">
        <f t="shared" si="4"/>
        <v>#N/A</v>
      </c>
    </row>
    <row r="2207">
      <c r="A2207" s="195">
        <v>2208.0</v>
      </c>
      <c r="B2207" s="196" t="s">
        <v>7962</v>
      </c>
      <c r="C2207" s="197" t="s">
        <v>8126</v>
      </c>
      <c r="D2207" s="215" t="s">
        <v>8127</v>
      </c>
      <c r="E2207" s="196" t="s">
        <v>8126</v>
      </c>
      <c r="F2207" s="110"/>
      <c r="G2207" s="199">
        <v>590.0</v>
      </c>
      <c r="H2207" s="200"/>
      <c r="I2207" s="216"/>
      <c r="J2207" s="6">
        <f t="shared" si="2"/>
        <v>0</v>
      </c>
      <c r="K2207" s="6">
        <f t="shared" si="3"/>
        <v>0</v>
      </c>
      <c r="L2207" s="6" t="str">
        <f t="array" ref="L2207">XLOOKUP(E2207,INV!A:A,INV!K:K)</f>
        <v>#N/A</v>
      </c>
      <c r="M2207" s="127" t="str">
        <f t="shared" si="4"/>
        <v>#N/A</v>
      </c>
    </row>
    <row r="2208">
      <c r="A2208" s="195">
        <v>2209.0</v>
      </c>
      <c r="B2208" s="196" t="s">
        <v>7962</v>
      </c>
      <c r="C2208" s="197" t="s">
        <v>8128</v>
      </c>
      <c r="D2208" s="215" t="s">
        <v>8129</v>
      </c>
      <c r="E2208" s="196" t="s">
        <v>8128</v>
      </c>
      <c r="F2208" s="110"/>
      <c r="G2208" s="199">
        <v>750.0</v>
      </c>
      <c r="H2208" s="200"/>
      <c r="I2208" s="216"/>
      <c r="J2208" s="6">
        <f t="shared" si="2"/>
        <v>0</v>
      </c>
      <c r="K2208" s="6">
        <f t="shared" si="3"/>
        <v>0</v>
      </c>
      <c r="L2208" s="6" t="str">
        <f t="array" ref="L2208">XLOOKUP(E2208,INV!A:A,INV!K:K)</f>
        <v>#N/A</v>
      </c>
      <c r="M2208" s="127" t="str">
        <f t="shared" si="4"/>
        <v>#N/A</v>
      </c>
    </row>
    <row r="2209">
      <c r="A2209" s="195">
        <v>2210.0</v>
      </c>
      <c r="B2209" s="196" t="s">
        <v>7512</v>
      </c>
      <c r="C2209" s="197" t="s">
        <v>8130</v>
      </c>
      <c r="D2209" s="215" t="s">
        <v>8131</v>
      </c>
      <c r="E2209" s="196" t="s">
        <v>8130</v>
      </c>
      <c r="F2209" s="110" t="s">
        <v>1871</v>
      </c>
      <c r="G2209" s="199">
        <v>1550.0</v>
      </c>
      <c r="H2209" s="200"/>
      <c r="I2209" s="216"/>
      <c r="J2209" s="6">
        <f t="shared" si="2"/>
        <v>0</v>
      </c>
      <c r="K2209" s="6">
        <f t="shared" si="3"/>
        <v>0</v>
      </c>
      <c r="L2209" s="6" t="str">
        <f t="array" ref="L2209">XLOOKUP(E2209,INV!A:A,INV!K:K)</f>
        <v>#N/A</v>
      </c>
      <c r="M2209" s="127" t="str">
        <f t="shared" si="4"/>
        <v>#N/A</v>
      </c>
    </row>
    <row r="2210">
      <c r="A2210" s="195">
        <v>2211.0</v>
      </c>
      <c r="B2210" s="196" t="s">
        <v>7512</v>
      </c>
      <c r="C2210" s="197" t="s">
        <v>8132</v>
      </c>
      <c r="D2210" s="215" t="s">
        <v>8133</v>
      </c>
      <c r="E2210" s="196" t="s">
        <v>8132</v>
      </c>
      <c r="F2210" s="110" t="s">
        <v>1873</v>
      </c>
      <c r="G2210" s="199">
        <v>1550.0</v>
      </c>
      <c r="H2210" s="200"/>
      <c r="I2210" s="216"/>
      <c r="J2210" s="6">
        <f t="shared" si="2"/>
        <v>0</v>
      </c>
      <c r="K2210" s="6">
        <f t="shared" si="3"/>
        <v>0</v>
      </c>
      <c r="L2210" s="6" t="str">
        <f t="array" ref="L2210">XLOOKUP(E2210,INV!A:A,INV!K:K)</f>
        <v>#N/A</v>
      </c>
      <c r="M2210" s="127" t="str">
        <f t="shared" si="4"/>
        <v>#N/A</v>
      </c>
    </row>
    <row r="2211">
      <c r="A2211" s="195">
        <v>2212.0</v>
      </c>
      <c r="B2211" s="196" t="s">
        <v>7512</v>
      </c>
      <c r="C2211" s="197" t="s">
        <v>8134</v>
      </c>
      <c r="D2211" s="215" t="s">
        <v>8135</v>
      </c>
      <c r="E2211" s="196" t="s">
        <v>8134</v>
      </c>
      <c r="F2211" s="110" t="s">
        <v>1875</v>
      </c>
      <c r="G2211" s="199">
        <v>1550.0</v>
      </c>
      <c r="H2211" s="200"/>
      <c r="I2211" s="216"/>
      <c r="J2211" s="6">
        <f t="shared" si="2"/>
        <v>0</v>
      </c>
      <c r="K2211" s="6">
        <f t="shared" si="3"/>
        <v>0</v>
      </c>
      <c r="L2211" s="6" t="str">
        <f t="array" ref="L2211">XLOOKUP(E2211,INV!A:A,INV!K:K)</f>
        <v>#N/A</v>
      </c>
      <c r="M2211" s="127" t="str">
        <f t="shared" si="4"/>
        <v>#N/A</v>
      </c>
    </row>
    <row r="2212">
      <c r="A2212" s="195">
        <v>2213.0</v>
      </c>
      <c r="B2212" s="196" t="s">
        <v>7512</v>
      </c>
      <c r="C2212" s="197" t="s">
        <v>8136</v>
      </c>
      <c r="D2212" s="215" t="s">
        <v>8137</v>
      </c>
      <c r="E2212" s="196" t="s">
        <v>8136</v>
      </c>
      <c r="F2212" s="110" t="s">
        <v>1877</v>
      </c>
      <c r="G2212" s="199">
        <v>1550.0</v>
      </c>
      <c r="H2212" s="200"/>
      <c r="I2212" s="216"/>
      <c r="J2212" s="6">
        <f t="shared" si="2"/>
        <v>0</v>
      </c>
      <c r="K2212" s="6">
        <f t="shared" si="3"/>
        <v>0</v>
      </c>
      <c r="L2212" s="6" t="str">
        <f t="array" ref="L2212">XLOOKUP(E2212,INV!A:A,INV!K:K)</f>
        <v>#N/A</v>
      </c>
      <c r="M2212" s="127" t="str">
        <f t="shared" si="4"/>
        <v>#N/A</v>
      </c>
    </row>
    <row r="2213">
      <c r="A2213" s="195">
        <v>2214.0</v>
      </c>
      <c r="B2213" s="196" t="s">
        <v>7512</v>
      </c>
      <c r="C2213" s="197" t="s">
        <v>8138</v>
      </c>
      <c r="D2213" s="215" t="s">
        <v>8139</v>
      </c>
      <c r="E2213" s="196" t="s">
        <v>8138</v>
      </c>
      <c r="F2213" s="110" t="s">
        <v>1879</v>
      </c>
      <c r="G2213" s="199">
        <v>1550.0</v>
      </c>
      <c r="H2213" s="200"/>
      <c r="I2213" s="216"/>
      <c r="J2213" s="6">
        <f t="shared" si="2"/>
        <v>0</v>
      </c>
      <c r="K2213" s="6">
        <f t="shared" si="3"/>
        <v>0</v>
      </c>
      <c r="L2213" s="6" t="str">
        <f t="array" ref="L2213">XLOOKUP(E2213,INV!A:A,INV!K:K)</f>
        <v>#N/A</v>
      </c>
      <c r="M2213" s="127" t="str">
        <f t="shared" si="4"/>
        <v>#N/A</v>
      </c>
    </row>
    <row r="2214">
      <c r="A2214" s="195">
        <v>2215.0</v>
      </c>
      <c r="B2214" s="196" t="s">
        <v>8140</v>
      </c>
      <c r="C2214" s="197" t="s">
        <v>8141</v>
      </c>
      <c r="D2214" s="215" t="s">
        <v>8142</v>
      </c>
      <c r="E2214" s="196" t="s">
        <v>8141</v>
      </c>
      <c r="F2214" s="110"/>
      <c r="G2214" s="199">
        <v>25000.0</v>
      </c>
      <c r="H2214" s="200"/>
      <c r="I2214" s="216"/>
      <c r="J2214" s="6">
        <f t="shared" si="2"/>
        <v>0</v>
      </c>
      <c r="K2214" s="6">
        <f t="shared" si="3"/>
        <v>0</v>
      </c>
      <c r="L2214" s="6" t="str">
        <f t="array" ref="L2214">XLOOKUP(E2214,INV!A:A,INV!K:K)</f>
        <v>#N/A</v>
      </c>
      <c r="M2214" s="127" t="str">
        <f t="shared" si="4"/>
        <v>#N/A</v>
      </c>
    </row>
    <row r="2215">
      <c r="A2215" s="195"/>
      <c r="B2215" s="196"/>
      <c r="C2215" s="212"/>
      <c r="D2215" s="213"/>
      <c r="E2215" s="212"/>
      <c r="F2215" s="110"/>
      <c r="G2215" s="199"/>
      <c r="H2215" s="217"/>
      <c r="I2215" s="215"/>
      <c r="J2215" s="6">
        <f t="shared" si="2"/>
        <v>0</v>
      </c>
      <c r="K2215" s="6">
        <f t="shared" si="3"/>
        <v>0</v>
      </c>
      <c r="L2215" s="6" t="str">
        <f t="array" ref="L2215">XLOOKUP(E2215,INV!A:A,INV!K:K)</f>
        <v>#N/A</v>
      </c>
      <c r="M2215" s="127" t="str">
        <f t="shared" si="4"/>
        <v>#N/A</v>
      </c>
    </row>
    <row r="2216">
      <c r="A2216" s="195"/>
      <c r="B2216" s="196"/>
      <c r="C2216" s="212"/>
      <c r="D2216" s="213"/>
      <c r="E2216" s="212"/>
      <c r="F2216" s="110"/>
      <c r="G2216" s="199"/>
      <c r="H2216" s="217"/>
      <c r="I2216" s="215"/>
      <c r="M2216" s="127"/>
    </row>
    <row r="2217">
      <c r="A2217" s="195"/>
      <c r="B2217" s="196"/>
      <c r="C2217" s="212"/>
      <c r="D2217" s="213"/>
      <c r="E2217" s="212"/>
      <c r="F2217" s="110"/>
      <c r="G2217" s="199"/>
      <c r="H2217" s="217"/>
      <c r="I2217" s="215"/>
      <c r="M2217" s="127"/>
    </row>
    <row r="2218">
      <c r="A2218" s="195"/>
      <c r="B2218" s="196"/>
      <c r="C2218" s="212"/>
      <c r="D2218" s="213"/>
      <c r="E2218" s="212"/>
      <c r="F2218" s="110"/>
      <c r="G2218" s="199"/>
      <c r="H2218" s="217"/>
      <c r="I2218" s="215"/>
      <c r="M2218" s="127"/>
    </row>
    <row r="2219">
      <c r="A2219" s="195"/>
      <c r="B2219" s="196"/>
      <c r="C2219" s="212"/>
      <c r="D2219" s="213"/>
      <c r="E2219" s="212"/>
      <c r="F2219" s="110"/>
      <c r="G2219" s="199"/>
      <c r="H2219" s="217"/>
      <c r="I2219" s="215"/>
      <c r="J2219" s="6">
        <f t="shared" ref="J2219:J2221" si="5">H2219*1.4</f>
        <v>0</v>
      </c>
      <c r="K2219" s="6">
        <f t="shared" ref="K2219:K2221" si="6">I2219*1.25</f>
        <v>0</v>
      </c>
      <c r="L2219" s="6" t="str">
        <f t="array" ref="L2219">XLOOKUP(E2219,INV!A:A,INV!K:K)</f>
        <v>#N/A</v>
      </c>
      <c r="M2219" s="127" t="str">
        <f t="shared" ref="M2219:M2221" si="7">(L2219-J2219)/L2219</f>
        <v>#N/A</v>
      </c>
    </row>
    <row r="2220">
      <c r="A2220" s="195"/>
      <c r="B2220" s="196"/>
      <c r="C2220" s="212"/>
      <c r="D2220" s="213"/>
      <c r="E2220" s="212"/>
      <c r="F2220" s="110"/>
      <c r="G2220" s="199"/>
      <c r="H2220" s="217"/>
      <c r="I2220" s="215"/>
      <c r="J2220" s="6">
        <f t="shared" si="5"/>
        <v>0</v>
      </c>
      <c r="K2220" s="6">
        <f t="shared" si="6"/>
        <v>0</v>
      </c>
      <c r="L2220" s="6" t="str">
        <f t="array" ref="L2220">XLOOKUP(E2220,INV!A:A,INV!K:K)</f>
        <v>#N/A</v>
      </c>
      <c r="M2220" s="127" t="str">
        <f t="shared" si="7"/>
        <v>#N/A</v>
      </c>
    </row>
    <row r="2221">
      <c r="A2221" s="195"/>
      <c r="B2221" s="196"/>
      <c r="C2221" s="212"/>
      <c r="D2221" s="213"/>
      <c r="E2221" s="212"/>
      <c r="F2221" s="110"/>
      <c r="G2221" s="199"/>
      <c r="H2221" s="217"/>
      <c r="I2221" s="215"/>
      <c r="J2221" s="6">
        <f t="shared" si="5"/>
        <v>0</v>
      </c>
      <c r="K2221" s="6">
        <f t="shared" si="6"/>
        <v>0</v>
      </c>
      <c r="L2221" s="6" t="str">
        <f t="array" ref="L2221">XLOOKUP(E2221,INV!A:A,INV!K:K)</f>
        <v>#N/A</v>
      </c>
      <c r="M2221" s="127" t="str">
        <f t="shared" si="7"/>
        <v>#N/A</v>
      </c>
    </row>
    <row r="2222">
      <c r="A2222" s="195"/>
      <c r="B2222" s="196"/>
      <c r="C2222" s="212"/>
      <c r="D2222" s="213"/>
      <c r="E2222" s="212"/>
      <c r="F2222" s="110"/>
      <c r="G2222" s="199"/>
      <c r="H2222" s="217"/>
      <c r="I2222" s="215"/>
      <c r="M2222" s="127"/>
    </row>
    <row r="2223">
      <c r="A2223" s="195"/>
      <c r="B2223" s="196"/>
      <c r="C2223" s="212"/>
      <c r="D2223" s="213"/>
      <c r="E2223" s="212"/>
      <c r="F2223" s="110"/>
      <c r="G2223" s="199"/>
      <c r="H2223" s="217"/>
      <c r="I2223" s="215"/>
      <c r="M2223" s="127"/>
    </row>
    <row r="2224">
      <c r="A2224" s="195"/>
      <c r="B2224" s="196"/>
      <c r="C2224" s="212"/>
      <c r="D2224" s="213"/>
      <c r="E2224" s="212"/>
      <c r="F2224" s="110"/>
      <c r="G2224" s="199"/>
      <c r="H2224" s="217"/>
      <c r="I2224" s="215"/>
      <c r="M2224" s="127"/>
    </row>
    <row r="2225">
      <c r="A2225" s="195"/>
      <c r="B2225" s="196"/>
      <c r="C2225" s="212"/>
      <c r="D2225" s="213"/>
      <c r="E2225" s="212"/>
      <c r="F2225" s="110"/>
      <c r="G2225" s="199"/>
      <c r="H2225" s="217"/>
      <c r="I2225" s="215"/>
      <c r="M2225" s="127"/>
    </row>
    <row r="2226">
      <c r="A2226" s="195"/>
      <c r="B2226" s="196"/>
      <c r="C2226" s="212"/>
      <c r="D2226" s="213"/>
      <c r="E2226" s="212"/>
      <c r="F2226" s="110"/>
      <c r="G2226" s="199"/>
      <c r="H2226" s="217"/>
      <c r="I2226" s="217"/>
      <c r="J2226" s="6">
        <f t="shared" ref="J2226:J2330" si="8">H2226*1.4</f>
        <v>0</v>
      </c>
      <c r="K2226" s="6">
        <f t="shared" ref="K2226:K2330" si="9">I2226*1.25</f>
        <v>0</v>
      </c>
      <c r="L2226" s="6" t="str">
        <f t="array" ref="L2226">XLOOKUP(E2226,INV!A:A,INV!K:K)</f>
        <v>#N/A</v>
      </c>
      <c r="M2226" s="127" t="str">
        <f t="shared" ref="M2226:M2330" si="10">(L2226-J2226)/L2226</f>
        <v>#N/A</v>
      </c>
    </row>
    <row r="2227">
      <c r="A2227" s="195"/>
      <c r="B2227" s="196"/>
      <c r="C2227" s="212"/>
      <c r="D2227" s="213"/>
      <c r="E2227" s="212"/>
      <c r="F2227" s="110"/>
      <c r="G2227" s="199"/>
      <c r="H2227" s="217"/>
      <c r="I2227" s="217"/>
      <c r="J2227" s="6">
        <f t="shared" si="8"/>
        <v>0</v>
      </c>
      <c r="K2227" s="6">
        <f t="shared" si="9"/>
        <v>0</v>
      </c>
      <c r="L2227" s="6" t="str">
        <f t="array" ref="L2227">XLOOKUP(E2227,INV!A:A,INV!K:K)</f>
        <v>#N/A</v>
      </c>
      <c r="M2227" s="127" t="str">
        <f t="shared" si="10"/>
        <v>#N/A</v>
      </c>
    </row>
    <row r="2228">
      <c r="A2228" s="195"/>
      <c r="B2228" s="196"/>
      <c r="C2228" s="212"/>
      <c r="D2228" s="213"/>
      <c r="E2228" s="212"/>
      <c r="F2228" s="110"/>
      <c r="G2228" s="199"/>
      <c r="H2228" s="217"/>
      <c r="I2228" s="217"/>
      <c r="J2228" s="6">
        <f t="shared" si="8"/>
        <v>0</v>
      </c>
      <c r="K2228" s="6">
        <f t="shared" si="9"/>
        <v>0</v>
      </c>
      <c r="L2228" s="6" t="str">
        <f t="array" ref="L2228">XLOOKUP(E2228,INV!A:A,INV!K:K)</f>
        <v>#N/A</v>
      </c>
      <c r="M2228" s="127" t="str">
        <f t="shared" si="10"/>
        <v>#N/A</v>
      </c>
    </row>
    <row r="2229">
      <c r="A2229" s="195"/>
      <c r="B2229" s="196"/>
      <c r="C2229" s="212"/>
      <c r="D2229" s="213"/>
      <c r="E2229" s="212"/>
      <c r="F2229" s="110"/>
      <c r="G2229" s="199"/>
      <c r="H2229" s="217"/>
      <c r="I2229" s="217"/>
      <c r="J2229" s="6">
        <f t="shared" si="8"/>
        <v>0</v>
      </c>
      <c r="K2229" s="6">
        <f t="shared" si="9"/>
        <v>0</v>
      </c>
      <c r="L2229" s="6" t="str">
        <f t="array" ref="L2229">XLOOKUP(E2229,INV!A:A,INV!K:K)</f>
        <v>#N/A</v>
      </c>
      <c r="M2229" s="127" t="str">
        <f t="shared" si="10"/>
        <v>#N/A</v>
      </c>
    </row>
    <row r="2230">
      <c r="A2230" s="195"/>
      <c r="B2230" s="196"/>
      <c r="C2230" s="212"/>
      <c r="D2230" s="213"/>
      <c r="E2230" s="212"/>
      <c r="F2230" s="110"/>
      <c r="G2230" s="199"/>
      <c r="H2230" s="217"/>
      <c r="I2230" s="217"/>
      <c r="J2230" s="6">
        <f t="shared" si="8"/>
        <v>0</v>
      </c>
      <c r="K2230" s="6">
        <f t="shared" si="9"/>
        <v>0</v>
      </c>
      <c r="L2230" s="6" t="str">
        <f t="array" ref="L2230">XLOOKUP(E2230,INV!A:A,INV!K:K)</f>
        <v>#N/A</v>
      </c>
      <c r="M2230" s="127" t="str">
        <f t="shared" si="10"/>
        <v>#N/A</v>
      </c>
    </row>
    <row r="2231">
      <c r="A2231" s="195"/>
      <c r="B2231" s="196"/>
      <c r="C2231" s="212"/>
      <c r="D2231" s="213"/>
      <c r="E2231" s="212"/>
      <c r="F2231" s="110"/>
      <c r="G2231" s="199"/>
      <c r="H2231" s="217"/>
      <c r="I2231" s="217"/>
      <c r="J2231" s="6">
        <f t="shared" si="8"/>
        <v>0</v>
      </c>
      <c r="K2231" s="6">
        <f t="shared" si="9"/>
        <v>0</v>
      </c>
      <c r="L2231" s="6" t="str">
        <f t="array" ref="L2231">XLOOKUP(E2231,INV!A:A,INV!K:K)</f>
        <v>#N/A</v>
      </c>
      <c r="M2231" s="127" t="str">
        <f t="shared" si="10"/>
        <v>#N/A</v>
      </c>
    </row>
    <row r="2232">
      <c r="A2232" s="195"/>
      <c r="B2232" s="196"/>
      <c r="C2232" s="212"/>
      <c r="D2232" s="213"/>
      <c r="E2232" s="212"/>
      <c r="F2232" s="110"/>
      <c r="G2232" s="199"/>
      <c r="H2232" s="217"/>
      <c r="I2232" s="217"/>
      <c r="J2232" s="6">
        <f t="shared" si="8"/>
        <v>0</v>
      </c>
      <c r="K2232" s="6">
        <f t="shared" si="9"/>
        <v>0</v>
      </c>
      <c r="L2232" s="6" t="str">
        <f t="array" ref="L2232">XLOOKUP(E2232,INV!A:A,INV!K:K)</f>
        <v>#N/A</v>
      </c>
      <c r="M2232" s="127" t="str">
        <f t="shared" si="10"/>
        <v>#N/A</v>
      </c>
    </row>
    <row r="2233">
      <c r="A2233" s="195"/>
      <c r="B2233" s="196"/>
      <c r="C2233" s="212"/>
      <c r="D2233" s="213"/>
      <c r="E2233" s="212"/>
      <c r="F2233" s="110"/>
      <c r="G2233" s="199"/>
      <c r="H2233" s="217"/>
      <c r="I2233" s="217"/>
      <c r="J2233" s="6">
        <f t="shared" si="8"/>
        <v>0</v>
      </c>
      <c r="K2233" s="6">
        <f t="shared" si="9"/>
        <v>0</v>
      </c>
      <c r="L2233" s="6" t="str">
        <f t="array" ref="L2233">XLOOKUP(E2233,INV!A:A,INV!K:K)</f>
        <v>#N/A</v>
      </c>
      <c r="M2233" s="127" t="str">
        <f t="shared" si="10"/>
        <v>#N/A</v>
      </c>
    </row>
    <row r="2234">
      <c r="A2234" s="195"/>
      <c r="B2234" s="196"/>
      <c r="C2234" s="212"/>
      <c r="D2234" s="213"/>
      <c r="E2234" s="212"/>
      <c r="F2234" s="110"/>
      <c r="G2234" s="199"/>
      <c r="H2234" s="217"/>
      <c r="I2234" s="217"/>
      <c r="J2234" s="6">
        <f t="shared" si="8"/>
        <v>0</v>
      </c>
      <c r="K2234" s="6">
        <f t="shared" si="9"/>
        <v>0</v>
      </c>
      <c r="L2234" s="6" t="str">
        <f t="array" ref="L2234">XLOOKUP(E2234,INV!A:A,INV!K:K)</f>
        <v>#N/A</v>
      </c>
      <c r="M2234" s="127" t="str">
        <f t="shared" si="10"/>
        <v>#N/A</v>
      </c>
    </row>
    <row r="2235">
      <c r="A2235" s="195"/>
      <c r="B2235" s="196"/>
      <c r="C2235" s="212"/>
      <c r="D2235" s="213"/>
      <c r="E2235" s="212"/>
      <c r="F2235" s="110"/>
      <c r="G2235" s="199"/>
      <c r="H2235" s="217"/>
      <c r="I2235" s="217"/>
      <c r="J2235" s="6">
        <f t="shared" si="8"/>
        <v>0</v>
      </c>
      <c r="K2235" s="6">
        <f t="shared" si="9"/>
        <v>0</v>
      </c>
      <c r="L2235" s="6" t="str">
        <f t="array" ref="L2235">XLOOKUP(E2235,INV!A:A,INV!K:K)</f>
        <v>#N/A</v>
      </c>
      <c r="M2235" s="127" t="str">
        <f t="shared" si="10"/>
        <v>#N/A</v>
      </c>
    </row>
    <row r="2236">
      <c r="A2236" s="195"/>
      <c r="B2236" s="196"/>
      <c r="C2236" s="212"/>
      <c r="D2236" s="213"/>
      <c r="E2236" s="212"/>
      <c r="F2236" s="110"/>
      <c r="G2236" s="199"/>
      <c r="H2236" s="217"/>
      <c r="I2236" s="217"/>
      <c r="J2236" s="6">
        <f t="shared" si="8"/>
        <v>0</v>
      </c>
      <c r="K2236" s="6">
        <f t="shared" si="9"/>
        <v>0</v>
      </c>
      <c r="L2236" s="6" t="str">
        <f t="array" ref="L2236">XLOOKUP(E2236,INV!A:A,INV!K:K)</f>
        <v>#N/A</v>
      </c>
      <c r="M2236" s="127" t="str">
        <f t="shared" si="10"/>
        <v>#N/A</v>
      </c>
    </row>
    <row r="2237">
      <c r="A2237" s="195"/>
      <c r="B2237" s="196"/>
      <c r="C2237" s="212"/>
      <c r="D2237" s="213"/>
      <c r="E2237" s="212"/>
      <c r="F2237" s="110"/>
      <c r="G2237" s="199"/>
      <c r="H2237" s="217"/>
      <c r="I2237" s="217"/>
      <c r="J2237" s="6">
        <f t="shared" si="8"/>
        <v>0</v>
      </c>
      <c r="K2237" s="6">
        <f t="shared" si="9"/>
        <v>0</v>
      </c>
      <c r="L2237" s="6" t="str">
        <f t="array" ref="L2237">XLOOKUP(E2237,INV!A:A,INV!K:K)</f>
        <v>#N/A</v>
      </c>
      <c r="M2237" s="127" t="str">
        <f t="shared" si="10"/>
        <v>#N/A</v>
      </c>
    </row>
    <row r="2238">
      <c r="A2238" s="195"/>
      <c r="B2238" s="196"/>
      <c r="C2238" s="212"/>
      <c r="D2238" s="213"/>
      <c r="E2238" s="212"/>
      <c r="F2238" s="110"/>
      <c r="G2238" s="199"/>
      <c r="H2238" s="217"/>
      <c r="I2238" s="217"/>
      <c r="J2238" s="6">
        <f t="shared" si="8"/>
        <v>0</v>
      </c>
      <c r="K2238" s="6">
        <f t="shared" si="9"/>
        <v>0</v>
      </c>
      <c r="L2238" s="6" t="str">
        <f t="array" ref="L2238">XLOOKUP(E2238,INV!A:A,INV!K:K)</f>
        <v>#N/A</v>
      </c>
      <c r="M2238" s="127" t="str">
        <f t="shared" si="10"/>
        <v>#N/A</v>
      </c>
    </row>
    <row r="2239">
      <c r="A2239" s="195"/>
      <c r="B2239" s="196"/>
      <c r="C2239" s="212"/>
      <c r="D2239" s="213"/>
      <c r="E2239" s="212"/>
      <c r="F2239" s="110"/>
      <c r="G2239" s="199"/>
      <c r="H2239" s="217"/>
      <c r="I2239" s="217"/>
      <c r="J2239" s="6">
        <f t="shared" si="8"/>
        <v>0</v>
      </c>
      <c r="K2239" s="6">
        <f t="shared" si="9"/>
        <v>0</v>
      </c>
      <c r="L2239" s="6" t="str">
        <f t="array" ref="L2239">XLOOKUP(E2239,INV!A:A,INV!K:K)</f>
        <v>#N/A</v>
      </c>
      <c r="M2239" s="127" t="str">
        <f t="shared" si="10"/>
        <v>#N/A</v>
      </c>
    </row>
    <row r="2240">
      <c r="A2240" s="195"/>
      <c r="B2240" s="196"/>
      <c r="C2240" s="212"/>
      <c r="D2240" s="213"/>
      <c r="E2240" s="212"/>
      <c r="F2240" s="110"/>
      <c r="G2240" s="199"/>
      <c r="H2240" s="217"/>
      <c r="I2240" s="217"/>
      <c r="J2240" s="6">
        <f t="shared" si="8"/>
        <v>0</v>
      </c>
      <c r="K2240" s="6">
        <f t="shared" si="9"/>
        <v>0</v>
      </c>
      <c r="L2240" s="6" t="str">
        <f t="array" ref="L2240">XLOOKUP(E2240,INV!A:A,INV!K:K)</f>
        <v>#N/A</v>
      </c>
      <c r="M2240" s="127" t="str">
        <f t="shared" si="10"/>
        <v>#N/A</v>
      </c>
    </row>
    <row r="2241">
      <c r="A2241" s="195"/>
      <c r="B2241" s="196"/>
      <c r="C2241" s="212"/>
      <c r="D2241" s="213"/>
      <c r="E2241" s="212"/>
      <c r="F2241" s="110"/>
      <c r="G2241" s="199"/>
      <c r="H2241" s="217"/>
      <c r="I2241" s="217"/>
      <c r="J2241" s="6">
        <f t="shared" si="8"/>
        <v>0</v>
      </c>
      <c r="K2241" s="6">
        <f t="shared" si="9"/>
        <v>0</v>
      </c>
      <c r="L2241" s="6" t="str">
        <f t="array" ref="L2241">XLOOKUP(E2241,INV!A:A,INV!K:K)</f>
        <v>#N/A</v>
      </c>
      <c r="M2241" s="127" t="str">
        <f t="shared" si="10"/>
        <v>#N/A</v>
      </c>
    </row>
    <row r="2242">
      <c r="A2242" s="195"/>
      <c r="B2242" s="196"/>
      <c r="C2242" s="212"/>
      <c r="D2242" s="213"/>
      <c r="E2242" s="212"/>
      <c r="F2242" s="110"/>
      <c r="G2242" s="199"/>
      <c r="H2242" s="217"/>
      <c r="I2242" s="217"/>
      <c r="J2242" s="6">
        <f t="shared" si="8"/>
        <v>0</v>
      </c>
      <c r="K2242" s="6">
        <f t="shared" si="9"/>
        <v>0</v>
      </c>
      <c r="L2242" s="6" t="str">
        <f t="array" ref="L2242">XLOOKUP(E2242,INV!A:A,INV!K:K)</f>
        <v>#N/A</v>
      </c>
      <c r="M2242" s="127" t="str">
        <f t="shared" si="10"/>
        <v>#N/A</v>
      </c>
    </row>
    <row r="2243">
      <c r="A2243" s="195"/>
      <c r="B2243" s="196"/>
      <c r="C2243" s="212"/>
      <c r="D2243" s="213"/>
      <c r="E2243" s="212"/>
      <c r="F2243" s="110"/>
      <c r="G2243" s="199"/>
      <c r="H2243" s="217"/>
      <c r="I2243" s="217"/>
      <c r="J2243" s="6">
        <f t="shared" si="8"/>
        <v>0</v>
      </c>
      <c r="K2243" s="6">
        <f t="shared" si="9"/>
        <v>0</v>
      </c>
      <c r="L2243" s="6" t="str">
        <f t="array" ref="L2243">XLOOKUP(E2243,INV!A:A,INV!K:K)</f>
        <v>#N/A</v>
      </c>
      <c r="M2243" s="127" t="str">
        <f t="shared" si="10"/>
        <v>#N/A</v>
      </c>
    </row>
    <row r="2244">
      <c r="A2244" s="195"/>
      <c r="B2244" s="196"/>
      <c r="C2244" s="212"/>
      <c r="D2244" s="213"/>
      <c r="E2244" s="212"/>
      <c r="F2244" s="110"/>
      <c r="G2244" s="199"/>
      <c r="H2244" s="217"/>
      <c r="I2244" s="217"/>
      <c r="J2244" s="6">
        <f t="shared" si="8"/>
        <v>0</v>
      </c>
      <c r="K2244" s="6">
        <f t="shared" si="9"/>
        <v>0</v>
      </c>
      <c r="L2244" s="6" t="str">
        <f t="array" ref="L2244">XLOOKUP(E2244,INV!A:A,INV!K:K)</f>
        <v>#N/A</v>
      </c>
      <c r="M2244" s="127" t="str">
        <f t="shared" si="10"/>
        <v>#N/A</v>
      </c>
    </row>
    <row r="2245">
      <c r="A2245" s="195"/>
      <c r="B2245" s="196"/>
      <c r="C2245" s="212"/>
      <c r="D2245" s="213"/>
      <c r="E2245" s="212"/>
      <c r="F2245" s="110"/>
      <c r="G2245" s="199"/>
      <c r="H2245" s="217"/>
      <c r="I2245" s="217"/>
      <c r="J2245" s="6">
        <f t="shared" si="8"/>
        <v>0</v>
      </c>
      <c r="K2245" s="6">
        <f t="shared" si="9"/>
        <v>0</v>
      </c>
      <c r="L2245" s="6" t="str">
        <f t="array" ref="L2245">XLOOKUP(E2245,INV!A:A,INV!K:K)</f>
        <v>#N/A</v>
      </c>
      <c r="M2245" s="127" t="str">
        <f t="shared" si="10"/>
        <v>#N/A</v>
      </c>
    </row>
    <row r="2246">
      <c r="A2246" s="195"/>
      <c r="B2246" s="196"/>
      <c r="C2246" s="212"/>
      <c r="D2246" s="213"/>
      <c r="E2246" s="212"/>
      <c r="F2246" s="110"/>
      <c r="G2246" s="199"/>
      <c r="H2246" s="217"/>
      <c r="I2246" s="217"/>
      <c r="J2246" s="6">
        <f t="shared" si="8"/>
        <v>0</v>
      </c>
      <c r="K2246" s="6">
        <f t="shared" si="9"/>
        <v>0</v>
      </c>
      <c r="L2246" s="6" t="str">
        <f t="array" ref="L2246">XLOOKUP(E2246,INV!A:A,INV!K:K)</f>
        <v>#N/A</v>
      </c>
      <c r="M2246" s="127" t="str">
        <f t="shared" si="10"/>
        <v>#N/A</v>
      </c>
    </row>
    <row r="2247">
      <c r="A2247" s="195"/>
      <c r="B2247" s="196"/>
      <c r="C2247" s="212"/>
      <c r="D2247" s="213"/>
      <c r="E2247" s="212"/>
      <c r="F2247" s="110"/>
      <c r="G2247" s="199"/>
      <c r="H2247" s="217"/>
      <c r="I2247" s="217"/>
      <c r="J2247" s="6">
        <f t="shared" si="8"/>
        <v>0</v>
      </c>
      <c r="K2247" s="6">
        <f t="shared" si="9"/>
        <v>0</v>
      </c>
      <c r="L2247" s="6" t="str">
        <f t="array" ref="L2247">XLOOKUP(E2247,INV!A:A,INV!K:K)</f>
        <v>#N/A</v>
      </c>
      <c r="M2247" s="127" t="str">
        <f t="shared" si="10"/>
        <v>#N/A</v>
      </c>
    </row>
    <row r="2248">
      <c r="A2248" s="195"/>
      <c r="B2248" s="196"/>
      <c r="C2248" s="212"/>
      <c r="D2248" s="213"/>
      <c r="E2248" s="212"/>
      <c r="F2248" s="110"/>
      <c r="G2248" s="199"/>
      <c r="H2248" s="217"/>
      <c r="I2248" s="217"/>
      <c r="J2248" s="6">
        <f t="shared" si="8"/>
        <v>0</v>
      </c>
      <c r="K2248" s="6">
        <f t="shared" si="9"/>
        <v>0</v>
      </c>
      <c r="L2248" s="6" t="str">
        <f t="array" ref="L2248">XLOOKUP(E2248,INV!A:A,INV!K:K)</f>
        <v>#N/A</v>
      </c>
      <c r="M2248" s="127" t="str">
        <f t="shared" si="10"/>
        <v>#N/A</v>
      </c>
    </row>
    <row r="2249">
      <c r="A2249" s="195"/>
      <c r="B2249" s="196"/>
      <c r="C2249" s="212"/>
      <c r="D2249" s="213"/>
      <c r="E2249" s="212"/>
      <c r="F2249" s="110"/>
      <c r="G2249" s="199"/>
      <c r="H2249" s="217"/>
      <c r="I2249" s="217"/>
      <c r="J2249" s="6">
        <f t="shared" si="8"/>
        <v>0</v>
      </c>
      <c r="K2249" s="6">
        <f t="shared" si="9"/>
        <v>0</v>
      </c>
      <c r="L2249" s="6" t="str">
        <f t="array" ref="L2249">XLOOKUP(E2249,INV!A:A,INV!K:K)</f>
        <v>#N/A</v>
      </c>
      <c r="M2249" s="127" t="str">
        <f t="shared" si="10"/>
        <v>#N/A</v>
      </c>
    </row>
    <row r="2250">
      <c r="A2250" s="195"/>
      <c r="B2250" s="196"/>
      <c r="C2250" s="212"/>
      <c r="D2250" s="213"/>
      <c r="E2250" s="212"/>
      <c r="F2250" s="110"/>
      <c r="G2250" s="199"/>
      <c r="H2250" s="217"/>
      <c r="I2250" s="217"/>
      <c r="J2250" s="6">
        <f t="shared" si="8"/>
        <v>0</v>
      </c>
      <c r="K2250" s="6">
        <f t="shared" si="9"/>
        <v>0</v>
      </c>
      <c r="L2250" s="6" t="str">
        <f t="array" ref="L2250">XLOOKUP(E2250,INV!A:A,INV!K:K)</f>
        <v>#N/A</v>
      </c>
      <c r="M2250" s="127" t="str">
        <f t="shared" si="10"/>
        <v>#N/A</v>
      </c>
    </row>
    <row r="2251">
      <c r="A2251" s="195"/>
      <c r="B2251" s="196"/>
      <c r="C2251" s="212"/>
      <c r="D2251" s="213"/>
      <c r="E2251" s="212"/>
      <c r="F2251" s="110"/>
      <c r="G2251" s="199"/>
      <c r="H2251" s="217"/>
      <c r="I2251" s="217"/>
      <c r="J2251" s="6">
        <f t="shared" si="8"/>
        <v>0</v>
      </c>
      <c r="K2251" s="6">
        <f t="shared" si="9"/>
        <v>0</v>
      </c>
      <c r="L2251" s="6" t="str">
        <f t="array" ref="L2251">XLOOKUP(E2251,INV!A:A,INV!K:K)</f>
        <v>#N/A</v>
      </c>
      <c r="M2251" s="127" t="str">
        <f t="shared" si="10"/>
        <v>#N/A</v>
      </c>
    </row>
    <row r="2252">
      <c r="A2252" s="195"/>
      <c r="B2252" s="196"/>
      <c r="C2252" s="212"/>
      <c r="D2252" s="213"/>
      <c r="E2252" s="212"/>
      <c r="F2252" s="110"/>
      <c r="G2252" s="199"/>
      <c r="H2252" s="217"/>
      <c r="I2252" s="217"/>
      <c r="J2252" s="6">
        <f t="shared" si="8"/>
        <v>0</v>
      </c>
      <c r="K2252" s="6">
        <f t="shared" si="9"/>
        <v>0</v>
      </c>
      <c r="L2252" s="6" t="str">
        <f t="array" ref="L2252">XLOOKUP(E2252,INV!A:A,INV!K:K)</f>
        <v>#N/A</v>
      </c>
      <c r="M2252" s="127" t="str">
        <f t="shared" si="10"/>
        <v>#N/A</v>
      </c>
    </row>
    <row r="2253">
      <c r="A2253" s="195"/>
      <c r="B2253" s="196"/>
      <c r="C2253" s="212"/>
      <c r="D2253" s="213"/>
      <c r="E2253" s="212"/>
      <c r="F2253" s="110"/>
      <c r="G2253" s="199"/>
      <c r="H2253" s="217"/>
      <c r="I2253" s="217"/>
      <c r="J2253" s="6">
        <f t="shared" si="8"/>
        <v>0</v>
      </c>
      <c r="K2253" s="6">
        <f t="shared" si="9"/>
        <v>0</v>
      </c>
      <c r="L2253" s="6" t="str">
        <f t="array" ref="L2253">XLOOKUP(E2253,INV!A:A,INV!K:K)</f>
        <v>#N/A</v>
      </c>
      <c r="M2253" s="127" t="str">
        <f t="shared" si="10"/>
        <v>#N/A</v>
      </c>
    </row>
    <row r="2254">
      <c r="A2254" s="195"/>
      <c r="B2254" s="196"/>
      <c r="C2254" s="212"/>
      <c r="D2254" s="213"/>
      <c r="E2254" s="212"/>
      <c r="F2254" s="110"/>
      <c r="G2254" s="199"/>
      <c r="H2254" s="217"/>
      <c r="I2254" s="217"/>
      <c r="J2254" s="6">
        <f t="shared" si="8"/>
        <v>0</v>
      </c>
      <c r="K2254" s="6">
        <f t="shared" si="9"/>
        <v>0</v>
      </c>
      <c r="L2254" s="6" t="str">
        <f t="array" ref="L2254">XLOOKUP(E2254,INV!A:A,INV!K:K)</f>
        <v>#N/A</v>
      </c>
      <c r="M2254" s="127" t="str">
        <f t="shared" si="10"/>
        <v>#N/A</v>
      </c>
    </row>
    <row r="2255">
      <c r="A2255" s="195"/>
      <c r="B2255" s="196"/>
      <c r="C2255" s="212"/>
      <c r="D2255" s="213"/>
      <c r="E2255" s="212"/>
      <c r="F2255" s="110"/>
      <c r="G2255" s="199"/>
      <c r="H2255" s="217"/>
      <c r="I2255" s="217"/>
      <c r="J2255" s="6">
        <f t="shared" si="8"/>
        <v>0</v>
      </c>
      <c r="K2255" s="6">
        <f t="shared" si="9"/>
        <v>0</v>
      </c>
      <c r="L2255" s="6" t="str">
        <f t="array" ref="L2255">XLOOKUP(E2255,INV!A:A,INV!K:K)</f>
        <v>#N/A</v>
      </c>
      <c r="M2255" s="127" t="str">
        <f t="shared" si="10"/>
        <v>#N/A</v>
      </c>
    </row>
    <row r="2256">
      <c r="A2256" s="195"/>
      <c r="B2256" s="196"/>
      <c r="C2256" s="212"/>
      <c r="D2256" s="213"/>
      <c r="E2256" s="212"/>
      <c r="F2256" s="110"/>
      <c r="G2256" s="199"/>
      <c r="H2256" s="217"/>
      <c r="I2256" s="217"/>
      <c r="J2256" s="6">
        <f t="shared" si="8"/>
        <v>0</v>
      </c>
      <c r="K2256" s="6">
        <f t="shared" si="9"/>
        <v>0</v>
      </c>
      <c r="L2256" s="6" t="str">
        <f t="array" ref="L2256">XLOOKUP(E2256,INV!A:A,INV!K:K)</f>
        <v>#N/A</v>
      </c>
      <c r="M2256" s="127" t="str">
        <f t="shared" si="10"/>
        <v>#N/A</v>
      </c>
    </row>
    <row r="2257">
      <c r="A2257" s="195"/>
      <c r="B2257" s="196"/>
      <c r="C2257" s="212"/>
      <c r="D2257" s="213"/>
      <c r="E2257" s="212"/>
      <c r="F2257" s="110"/>
      <c r="G2257" s="199"/>
      <c r="H2257" s="217"/>
      <c r="I2257" s="217"/>
      <c r="J2257" s="6">
        <f t="shared" si="8"/>
        <v>0</v>
      </c>
      <c r="K2257" s="6">
        <f t="shared" si="9"/>
        <v>0</v>
      </c>
      <c r="L2257" s="6" t="str">
        <f t="array" ref="L2257">XLOOKUP(E2257,INV!A:A,INV!K:K)</f>
        <v>#N/A</v>
      </c>
      <c r="M2257" s="127" t="str">
        <f t="shared" si="10"/>
        <v>#N/A</v>
      </c>
    </row>
    <row r="2258">
      <c r="A2258" s="195"/>
      <c r="B2258" s="196"/>
      <c r="C2258" s="212"/>
      <c r="D2258" s="213"/>
      <c r="E2258" s="212"/>
      <c r="F2258" s="110"/>
      <c r="G2258" s="199"/>
      <c r="H2258" s="217"/>
      <c r="I2258" s="217"/>
      <c r="J2258" s="6">
        <f t="shared" si="8"/>
        <v>0</v>
      </c>
      <c r="K2258" s="6">
        <f t="shared" si="9"/>
        <v>0</v>
      </c>
      <c r="L2258" s="6" t="str">
        <f t="array" ref="L2258">XLOOKUP(E2258,INV!A:A,INV!K:K)</f>
        <v>#N/A</v>
      </c>
      <c r="M2258" s="127" t="str">
        <f t="shared" si="10"/>
        <v>#N/A</v>
      </c>
    </row>
    <row r="2259">
      <c r="A2259" s="195"/>
      <c r="B2259" s="196"/>
      <c r="C2259" s="212"/>
      <c r="D2259" s="213"/>
      <c r="E2259" s="212"/>
      <c r="F2259" s="110"/>
      <c r="G2259" s="199"/>
      <c r="H2259" s="217"/>
      <c r="I2259" s="217"/>
      <c r="J2259" s="6">
        <f t="shared" si="8"/>
        <v>0</v>
      </c>
      <c r="K2259" s="6">
        <f t="shared" si="9"/>
        <v>0</v>
      </c>
      <c r="L2259" s="6" t="str">
        <f t="array" ref="L2259">XLOOKUP(E2259,INV!A:A,INV!K:K)</f>
        <v>#N/A</v>
      </c>
      <c r="M2259" s="127" t="str">
        <f t="shared" si="10"/>
        <v>#N/A</v>
      </c>
    </row>
    <row r="2260">
      <c r="A2260" s="195"/>
      <c r="B2260" s="196"/>
      <c r="C2260" s="212"/>
      <c r="D2260" s="213"/>
      <c r="E2260" s="212"/>
      <c r="F2260" s="110"/>
      <c r="G2260" s="199"/>
      <c r="H2260" s="217"/>
      <c r="I2260" s="217"/>
      <c r="J2260" s="6">
        <f t="shared" si="8"/>
        <v>0</v>
      </c>
      <c r="K2260" s="6">
        <f t="shared" si="9"/>
        <v>0</v>
      </c>
      <c r="L2260" s="6" t="str">
        <f t="array" ref="L2260">XLOOKUP(E2260,INV!A:A,INV!K:K)</f>
        <v>#N/A</v>
      </c>
      <c r="M2260" s="127" t="str">
        <f t="shared" si="10"/>
        <v>#N/A</v>
      </c>
    </row>
    <row r="2261">
      <c r="A2261" s="195"/>
      <c r="B2261" s="196"/>
      <c r="C2261" s="212"/>
      <c r="D2261" s="213"/>
      <c r="E2261" s="212"/>
      <c r="F2261" s="110"/>
      <c r="G2261" s="199"/>
      <c r="H2261" s="217"/>
      <c r="I2261" s="217"/>
      <c r="J2261" s="6">
        <f t="shared" si="8"/>
        <v>0</v>
      </c>
      <c r="K2261" s="6">
        <f t="shared" si="9"/>
        <v>0</v>
      </c>
      <c r="L2261" s="6" t="str">
        <f t="array" ref="L2261">XLOOKUP(E2261,INV!A:A,INV!K:K)</f>
        <v>#N/A</v>
      </c>
      <c r="M2261" s="127" t="str">
        <f t="shared" si="10"/>
        <v>#N/A</v>
      </c>
    </row>
    <row r="2262">
      <c r="A2262" s="195"/>
      <c r="B2262" s="196"/>
      <c r="C2262" s="212"/>
      <c r="D2262" s="213"/>
      <c r="E2262" s="212"/>
      <c r="F2262" s="110"/>
      <c r="G2262" s="199"/>
      <c r="H2262" s="217"/>
      <c r="I2262" s="217"/>
      <c r="J2262" s="6">
        <f t="shared" si="8"/>
        <v>0</v>
      </c>
      <c r="K2262" s="6">
        <f t="shared" si="9"/>
        <v>0</v>
      </c>
      <c r="L2262" s="6" t="str">
        <f t="array" ref="L2262">XLOOKUP(E2262,INV!A:A,INV!K:K)</f>
        <v>#N/A</v>
      </c>
      <c r="M2262" s="127" t="str">
        <f t="shared" si="10"/>
        <v>#N/A</v>
      </c>
    </row>
    <row r="2263">
      <c r="A2263" s="195"/>
      <c r="B2263" s="196"/>
      <c r="C2263" s="212"/>
      <c r="D2263" s="213"/>
      <c r="E2263" s="212"/>
      <c r="F2263" s="110"/>
      <c r="G2263" s="199"/>
      <c r="H2263" s="217"/>
      <c r="I2263" s="217"/>
      <c r="J2263" s="6">
        <f t="shared" si="8"/>
        <v>0</v>
      </c>
      <c r="K2263" s="6">
        <f t="shared" si="9"/>
        <v>0</v>
      </c>
      <c r="L2263" s="6" t="str">
        <f t="array" ref="L2263">XLOOKUP(E2263,INV!A:A,INV!K:K)</f>
        <v>#N/A</v>
      </c>
      <c r="M2263" s="127" t="str">
        <f t="shared" si="10"/>
        <v>#N/A</v>
      </c>
    </row>
    <row r="2264">
      <c r="A2264" s="195"/>
      <c r="B2264" s="196"/>
      <c r="C2264" s="212"/>
      <c r="D2264" s="213"/>
      <c r="E2264" s="212"/>
      <c r="F2264" s="110"/>
      <c r="G2264" s="199"/>
      <c r="H2264" s="217"/>
      <c r="I2264" s="217"/>
      <c r="J2264" s="6">
        <f t="shared" si="8"/>
        <v>0</v>
      </c>
      <c r="K2264" s="6">
        <f t="shared" si="9"/>
        <v>0</v>
      </c>
      <c r="L2264" s="6" t="str">
        <f t="array" ref="L2264">XLOOKUP(E2264,INV!A:A,INV!K:K)</f>
        <v>#N/A</v>
      </c>
      <c r="M2264" s="127" t="str">
        <f t="shared" si="10"/>
        <v>#N/A</v>
      </c>
    </row>
    <row r="2265">
      <c r="A2265" s="195"/>
      <c r="B2265" s="196"/>
      <c r="C2265" s="212"/>
      <c r="D2265" s="213"/>
      <c r="E2265" s="212"/>
      <c r="F2265" s="110"/>
      <c r="G2265" s="199"/>
      <c r="H2265" s="217"/>
      <c r="I2265" s="217"/>
      <c r="J2265" s="6">
        <f t="shared" si="8"/>
        <v>0</v>
      </c>
      <c r="K2265" s="6">
        <f t="shared" si="9"/>
        <v>0</v>
      </c>
      <c r="L2265" s="6" t="str">
        <f t="array" ref="L2265">XLOOKUP(E2265,INV!A:A,INV!K:K)</f>
        <v>#N/A</v>
      </c>
      <c r="M2265" s="127" t="str">
        <f t="shared" si="10"/>
        <v>#N/A</v>
      </c>
    </row>
    <row r="2266">
      <c r="A2266" s="195"/>
      <c r="B2266" s="196"/>
      <c r="C2266" s="212"/>
      <c r="D2266" s="213"/>
      <c r="E2266" s="212"/>
      <c r="F2266" s="110"/>
      <c r="G2266" s="199"/>
      <c r="H2266" s="217"/>
      <c r="I2266" s="217"/>
      <c r="J2266" s="6">
        <f t="shared" si="8"/>
        <v>0</v>
      </c>
      <c r="K2266" s="6">
        <f t="shared" si="9"/>
        <v>0</v>
      </c>
      <c r="L2266" s="6" t="str">
        <f t="array" ref="L2266">XLOOKUP(E2266,INV!A:A,INV!K:K)</f>
        <v>#N/A</v>
      </c>
      <c r="M2266" s="127" t="str">
        <f t="shared" si="10"/>
        <v>#N/A</v>
      </c>
    </row>
    <row r="2267">
      <c r="A2267" s="195"/>
      <c r="B2267" s="196"/>
      <c r="C2267" s="212"/>
      <c r="D2267" s="213"/>
      <c r="E2267" s="212"/>
      <c r="F2267" s="110"/>
      <c r="G2267" s="199"/>
      <c r="H2267" s="217"/>
      <c r="I2267" s="217"/>
      <c r="J2267" s="6">
        <f t="shared" si="8"/>
        <v>0</v>
      </c>
      <c r="K2267" s="6">
        <f t="shared" si="9"/>
        <v>0</v>
      </c>
      <c r="L2267" s="6" t="str">
        <f t="array" ref="L2267">XLOOKUP(E2267,INV!A:A,INV!K:K)</f>
        <v>#N/A</v>
      </c>
      <c r="M2267" s="127" t="str">
        <f t="shared" si="10"/>
        <v>#N/A</v>
      </c>
    </row>
    <row r="2268">
      <c r="A2268" s="195"/>
      <c r="B2268" s="196"/>
      <c r="C2268" s="212"/>
      <c r="D2268" s="213"/>
      <c r="E2268" s="212"/>
      <c r="F2268" s="110"/>
      <c r="G2268" s="199"/>
      <c r="H2268" s="217"/>
      <c r="I2268" s="217"/>
      <c r="J2268" s="6">
        <f t="shared" si="8"/>
        <v>0</v>
      </c>
      <c r="K2268" s="6">
        <f t="shared" si="9"/>
        <v>0</v>
      </c>
      <c r="L2268" s="6" t="str">
        <f t="array" ref="L2268">XLOOKUP(E2268,INV!A:A,INV!K:K)</f>
        <v>#N/A</v>
      </c>
      <c r="M2268" s="127" t="str">
        <f t="shared" si="10"/>
        <v>#N/A</v>
      </c>
    </row>
    <row r="2269">
      <c r="A2269" s="195"/>
      <c r="B2269" s="196"/>
      <c r="C2269" s="212"/>
      <c r="D2269" s="213"/>
      <c r="E2269" s="212"/>
      <c r="F2269" s="110"/>
      <c r="G2269" s="199"/>
      <c r="H2269" s="217"/>
      <c r="I2269" s="217"/>
      <c r="J2269" s="6">
        <f t="shared" si="8"/>
        <v>0</v>
      </c>
      <c r="K2269" s="6">
        <f t="shared" si="9"/>
        <v>0</v>
      </c>
      <c r="L2269" s="6" t="str">
        <f t="array" ref="L2269">XLOOKUP(E2269,INV!A:A,INV!K:K)</f>
        <v>#N/A</v>
      </c>
      <c r="M2269" s="127" t="str">
        <f t="shared" si="10"/>
        <v>#N/A</v>
      </c>
    </row>
    <row r="2270">
      <c r="A2270" s="195"/>
      <c r="B2270" s="196"/>
      <c r="C2270" s="212"/>
      <c r="D2270" s="213"/>
      <c r="E2270" s="212"/>
      <c r="F2270" s="110"/>
      <c r="G2270" s="199"/>
      <c r="H2270" s="217"/>
      <c r="I2270" s="217"/>
      <c r="J2270" s="6">
        <f t="shared" si="8"/>
        <v>0</v>
      </c>
      <c r="K2270" s="6">
        <f t="shared" si="9"/>
        <v>0</v>
      </c>
      <c r="L2270" s="6" t="str">
        <f t="array" ref="L2270">XLOOKUP(E2270,INV!A:A,INV!K:K)</f>
        <v>#N/A</v>
      </c>
      <c r="M2270" s="127" t="str">
        <f t="shared" si="10"/>
        <v>#N/A</v>
      </c>
    </row>
    <row r="2271">
      <c r="A2271" s="195"/>
      <c r="B2271" s="196"/>
      <c r="C2271" s="212"/>
      <c r="D2271" s="213"/>
      <c r="E2271" s="212"/>
      <c r="F2271" s="110"/>
      <c r="G2271" s="199"/>
      <c r="H2271" s="217"/>
      <c r="I2271" s="217"/>
      <c r="J2271" s="6">
        <f t="shared" si="8"/>
        <v>0</v>
      </c>
      <c r="K2271" s="6">
        <f t="shared" si="9"/>
        <v>0</v>
      </c>
      <c r="L2271" s="6" t="str">
        <f t="array" ref="L2271">XLOOKUP(E2271,INV!A:A,INV!K:K)</f>
        <v>#N/A</v>
      </c>
      <c r="M2271" s="127" t="str">
        <f t="shared" si="10"/>
        <v>#N/A</v>
      </c>
    </row>
    <row r="2272">
      <c r="A2272" s="195"/>
      <c r="B2272" s="196"/>
      <c r="C2272" s="212"/>
      <c r="D2272" s="213"/>
      <c r="E2272" s="212"/>
      <c r="F2272" s="110"/>
      <c r="G2272" s="199"/>
      <c r="H2272" s="217"/>
      <c r="I2272" s="217"/>
      <c r="J2272" s="6">
        <f t="shared" si="8"/>
        <v>0</v>
      </c>
      <c r="K2272" s="6">
        <f t="shared" si="9"/>
        <v>0</v>
      </c>
      <c r="L2272" s="6" t="str">
        <f t="array" ref="L2272">XLOOKUP(E2272,INV!A:A,INV!K:K)</f>
        <v>#N/A</v>
      </c>
      <c r="M2272" s="127" t="str">
        <f t="shared" si="10"/>
        <v>#N/A</v>
      </c>
    </row>
    <row r="2273">
      <c r="A2273" s="195"/>
      <c r="B2273" s="196"/>
      <c r="C2273" s="212"/>
      <c r="D2273" s="213"/>
      <c r="E2273" s="212"/>
      <c r="F2273" s="110"/>
      <c r="G2273" s="199"/>
      <c r="H2273" s="217"/>
      <c r="I2273" s="217"/>
      <c r="J2273" s="6">
        <f t="shared" si="8"/>
        <v>0</v>
      </c>
      <c r="K2273" s="6">
        <f t="shared" si="9"/>
        <v>0</v>
      </c>
      <c r="L2273" s="6" t="str">
        <f t="array" ref="L2273">XLOOKUP(E2273,INV!A:A,INV!K:K)</f>
        <v>#N/A</v>
      </c>
      <c r="M2273" s="127" t="str">
        <f t="shared" si="10"/>
        <v>#N/A</v>
      </c>
    </row>
    <row r="2274">
      <c r="A2274" s="195"/>
      <c r="B2274" s="196"/>
      <c r="C2274" s="212"/>
      <c r="D2274" s="213"/>
      <c r="E2274" s="212"/>
      <c r="F2274" s="110"/>
      <c r="G2274" s="199"/>
      <c r="H2274" s="217"/>
      <c r="I2274" s="217"/>
      <c r="J2274" s="6">
        <f t="shared" si="8"/>
        <v>0</v>
      </c>
      <c r="K2274" s="6">
        <f t="shared" si="9"/>
        <v>0</v>
      </c>
      <c r="L2274" s="6" t="str">
        <f t="array" ref="L2274">XLOOKUP(E2274,INV!A:A,INV!K:K)</f>
        <v>#N/A</v>
      </c>
      <c r="M2274" s="127" t="str">
        <f t="shared" si="10"/>
        <v>#N/A</v>
      </c>
    </row>
    <row r="2275">
      <c r="A2275" s="195"/>
      <c r="B2275" s="196"/>
      <c r="C2275" s="212"/>
      <c r="D2275" s="213"/>
      <c r="E2275" s="212"/>
      <c r="F2275" s="110"/>
      <c r="G2275" s="199"/>
      <c r="H2275" s="217"/>
      <c r="I2275" s="217"/>
      <c r="J2275" s="6">
        <f t="shared" si="8"/>
        <v>0</v>
      </c>
      <c r="K2275" s="6">
        <f t="shared" si="9"/>
        <v>0</v>
      </c>
      <c r="L2275" s="6" t="str">
        <f t="array" ref="L2275">XLOOKUP(E2275,INV!A:A,INV!K:K)</f>
        <v>#N/A</v>
      </c>
      <c r="M2275" s="127" t="str">
        <f t="shared" si="10"/>
        <v>#N/A</v>
      </c>
    </row>
    <row r="2276">
      <c r="A2276" s="195"/>
      <c r="B2276" s="196"/>
      <c r="C2276" s="212"/>
      <c r="D2276" s="213"/>
      <c r="E2276" s="212"/>
      <c r="F2276" s="110"/>
      <c r="G2276" s="199"/>
      <c r="H2276" s="217"/>
      <c r="I2276" s="217"/>
      <c r="J2276" s="6">
        <f t="shared" si="8"/>
        <v>0</v>
      </c>
      <c r="K2276" s="6">
        <f t="shared" si="9"/>
        <v>0</v>
      </c>
      <c r="L2276" s="6" t="str">
        <f t="array" ref="L2276">XLOOKUP(E2276,INV!A:A,INV!K:K)</f>
        <v>#N/A</v>
      </c>
      <c r="M2276" s="127" t="str">
        <f t="shared" si="10"/>
        <v>#N/A</v>
      </c>
    </row>
    <row r="2277">
      <c r="A2277" s="195"/>
      <c r="B2277" s="196"/>
      <c r="C2277" s="212"/>
      <c r="D2277" s="213"/>
      <c r="E2277" s="212"/>
      <c r="F2277" s="110"/>
      <c r="G2277" s="199"/>
      <c r="H2277" s="217"/>
      <c r="I2277" s="217"/>
      <c r="J2277" s="6">
        <f t="shared" si="8"/>
        <v>0</v>
      </c>
      <c r="K2277" s="6">
        <f t="shared" si="9"/>
        <v>0</v>
      </c>
      <c r="L2277" s="6" t="str">
        <f t="array" ref="L2277">XLOOKUP(E2277,INV!A:A,INV!K:K)</f>
        <v>#N/A</v>
      </c>
      <c r="M2277" s="127" t="str">
        <f t="shared" si="10"/>
        <v>#N/A</v>
      </c>
    </row>
    <row r="2278">
      <c r="A2278" s="195"/>
      <c r="B2278" s="196"/>
      <c r="C2278" s="212"/>
      <c r="D2278" s="213"/>
      <c r="E2278" s="212"/>
      <c r="F2278" s="110"/>
      <c r="G2278" s="199"/>
      <c r="H2278" s="217"/>
      <c r="I2278" s="217"/>
      <c r="J2278" s="6">
        <f t="shared" si="8"/>
        <v>0</v>
      </c>
      <c r="K2278" s="6">
        <f t="shared" si="9"/>
        <v>0</v>
      </c>
      <c r="L2278" s="6" t="str">
        <f t="array" ref="L2278">XLOOKUP(E2278,INV!A:A,INV!K:K)</f>
        <v>#N/A</v>
      </c>
      <c r="M2278" s="127" t="str">
        <f t="shared" si="10"/>
        <v>#N/A</v>
      </c>
    </row>
    <row r="2279">
      <c r="A2279" s="195"/>
      <c r="B2279" s="196"/>
      <c r="C2279" s="212"/>
      <c r="D2279" s="213"/>
      <c r="E2279" s="212"/>
      <c r="F2279" s="110"/>
      <c r="G2279" s="199"/>
      <c r="H2279" s="217"/>
      <c r="I2279" s="217"/>
      <c r="J2279" s="6">
        <f t="shared" si="8"/>
        <v>0</v>
      </c>
      <c r="K2279" s="6">
        <f t="shared" si="9"/>
        <v>0</v>
      </c>
      <c r="L2279" s="6" t="str">
        <f t="array" ref="L2279">XLOOKUP(E2279,INV!A:A,INV!K:K)</f>
        <v>#N/A</v>
      </c>
      <c r="M2279" s="127" t="str">
        <f t="shared" si="10"/>
        <v>#N/A</v>
      </c>
    </row>
    <row r="2280">
      <c r="A2280" s="195"/>
      <c r="B2280" s="196"/>
      <c r="C2280" s="212"/>
      <c r="D2280" s="213"/>
      <c r="E2280" s="212"/>
      <c r="F2280" s="110"/>
      <c r="G2280" s="199"/>
      <c r="H2280" s="217"/>
      <c r="I2280" s="217"/>
      <c r="J2280" s="6">
        <f t="shared" si="8"/>
        <v>0</v>
      </c>
      <c r="K2280" s="6">
        <f t="shared" si="9"/>
        <v>0</v>
      </c>
      <c r="L2280" s="6" t="str">
        <f t="array" ref="L2280">XLOOKUP(E2280,INV!A:A,INV!K:K)</f>
        <v>#N/A</v>
      </c>
      <c r="M2280" s="127" t="str">
        <f t="shared" si="10"/>
        <v>#N/A</v>
      </c>
    </row>
    <row r="2281">
      <c r="A2281" s="195"/>
      <c r="B2281" s="196"/>
      <c r="C2281" s="212"/>
      <c r="D2281" s="213"/>
      <c r="E2281" s="212"/>
      <c r="F2281" s="110"/>
      <c r="G2281" s="199"/>
      <c r="H2281" s="217"/>
      <c r="I2281" s="217"/>
      <c r="J2281" s="6">
        <f t="shared" si="8"/>
        <v>0</v>
      </c>
      <c r="K2281" s="6">
        <f t="shared" si="9"/>
        <v>0</v>
      </c>
      <c r="L2281" s="6" t="str">
        <f t="array" ref="L2281">XLOOKUP(E2281,INV!A:A,INV!K:K)</f>
        <v>#N/A</v>
      </c>
      <c r="M2281" s="127" t="str">
        <f t="shared" si="10"/>
        <v>#N/A</v>
      </c>
    </row>
    <row r="2282">
      <c r="A2282" s="195"/>
      <c r="B2282" s="196"/>
      <c r="C2282" s="212"/>
      <c r="D2282" s="213"/>
      <c r="E2282" s="212"/>
      <c r="F2282" s="110"/>
      <c r="G2282" s="199"/>
      <c r="H2282" s="217"/>
      <c r="I2282" s="217"/>
      <c r="J2282" s="6">
        <f t="shared" si="8"/>
        <v>0</v>
      </c>
      <c r="K2282" s="6">
        <f t="shared" si="9"/>
        <v>0</v>
      </c>
      <c r="L2282" s="6" t="str">
        <f t="array" ref="L2282">XLOOKUP(E2282,INV!A:A,INV!K:K)</f>
        <v>#N/A</v>
      </c>
      <c r="M2282" s="127" t="str">
        <f t="shared" si="10"/>
        <v>#N/A</v>
      </c>
    </row>
    <row r="2283">
      <c r="A2283" s="195"/>
      <c r="B2283" s="196"/>
      <c r="C2283" s="212"/>
      <c r="D2283" s="213"/>
      <c r="E2283" s="212"/>
      <c r="F2283" s="110"/>
      <c r="G2283" s="199"/>
      <c r="H2283" s="217"/>
      <c r="I2283" s="217"/>
      <c r="J2283" s="6">
        <f t="shared" si="8"/>
        <v>0</v>
      </c>
      <c r="K2283" s="6">
        <f t="shared" si="9"/>
        <v>0</v>
      </c>
      <c r="L2283" s="6" t="str">
        <f t="array" ref="L2283">XLOOKUP(E2283,INV!A:A,INV!K:K)</f>
        <v>#N/A</v>
      </c>
      <c r="M2283" s="127" t="str">
        <f t="shared" si="10"/>
        <v>#N/A</v>
      </c>
    </row>
    <row r="2284">
      <c r="A2284" s="195"/>
      <c r="B2284" s="196"/>
      <c r="C2284" s="212"/>
      <c r="D2284" s="213"/>
      <c r="E2284" s="212"/>
      <c r="F2284" s="110"/>
      <c r="G2284" s="199"/>
      <c r="H2284" s="217"/>
      <c r="I2284" s="217"/>
      <c r="J2284" s="6">
        <f t="shared" si="8"/>
        <v>0</v>
      </c>
      <c r="K2284" s="6">
        <f t="shared" si="9"/>
        <v>0</v>
      </c>
      <c r="L2284" s="6" t="str">
        <f t="array" ref="L2284">XLOOKUP(E2284,INV!A:A,INV!K:K)</f>
        <v>#N/A</v>
      </c>
      <c r="M2284" s="127" t="str">
        <f t="shared" si="10"/>
        <v>#N/A</v>
      </c>
    </row>
    <row r="2285">
      <c r="A2285" s="195"/>
      <c r="B2285" s="196"/>
      <c r="C2285" s="212"/>
      <c r="D2285" s="213"/>
      <c r="E2285" s="212"/>
      <c r="F2285" s="110"/>
      <c r="G2285" s="199"/>
      <c r="H2285" s="217"/>
      <c r="I2285" s="217"/>
      <c r="J2285" s="6">
        <f t="shared" si="8"/>
        <v>0</v>
      </c>
      <c r="K2285" s="6">
        <f t="shared" si="9"/>
        <v>0</v>
      </c>
      <c r="L2285" s="6" t="str">
        <f t="array" ref="L2285">XLOOKUP(E2285,INV!A:A,INV!K:K)</f>
        <v>#N/A</v>
      </c>
      <c r="M2285" s="127" t="str">
        <f t="shared" si="10"/>
        <v>#N/A</v>
      </c>
    </row>
    <row r="2286">
      <c r="A2286" s="195"/>
      <c r="B2286" s="196"/>
      <c r="C2286" s="212"/>
      <c r="D2286" s="213"/>
      <c r="E2286" s="212"/>
      <c r="F2286" s="110"/>
      <c r="G2286" s="199"/>
      <c r="H2286" s="217"/>
      <c r="I2286" s="217"/>
      <c r="J2286" s="6">
        <f t="shared" si="8"/>
        <v>0</v>
      </c>
      <c r="K2286" s="6">
        <f t="shared" si="9"/>
        <v>0</v>
      </c>
      <c r="L2286" s="6" t="str">
        <f t="array" ref="L2286">XLOOKUP(E2286,INV!A:A,INV!K:K)</f>
        <v>#N/A</v>
      </c>
      <c r="M2286" s="127" t="str">
        <f t="shared" si="10"/>
        <v>#N/A</v>
      </c>
    </row>
    <row r="2287">
      <c r="A2287" s="195"/>
      <c r="B2287" s="196"/>
      <c r="C2287" s="212"/>
      <c r="D2287" s="213"/>
      <c r="E2287" s="212"/>
      <c r="F2287" s="110"/>
      <c r="G2287" s="199"/>
      <c r="H2287" s="217"/>
      <c r="I2287" s="217"/>
      <c r="J2287" s="6">
        <f t="shared" si="8"/>
        <v>0</v>
      </c>
      <c r="K2287" s="6">
        <f t="shared" si="9"/>
        <v>0</v>
      </c>
      <c r="L2287" s="6" t="str">
        <f t="array" ref="L2287">XLOOKUP(E2287,INV!A:A,INV!K:K)</f>
        <v>#N/A</v>
      </c>
      <c r="M2287" s="127" t="str">
        <f t="shared" si="10"/>
        <v>#N/A</v>
      </c>
    </row>
    <row r="2288">
      <c r="A2288" s="195"/>
      <c r="B2288" s="196"/>
      <c r="C2288" s="212"/>
      <c r="D2288" s="213"/>
      <c r="E2288" s="212"/>
      <c r="F2288" s="110"/>
      <c r="G2288" s="199"/>
      <c r="H2288" s="217"/>
      <c r="I2288" s="217"/>
      <c r="J2288" s="6">
        <f t="shared" si="8"/>
        <v>0</v>
      </c>
      <c r="K2288" s="6">
        <f t="shared" si="9"/>
        <v>0</v>
      </c>
      <c r="L2288" s="6" t="str">
        <f t="array" ref="L2288">XLOOKUP(E2288,INV!A:A,INV!K:K)</f>
        <v>#N/A</v>
      </c>
      <c r="M2288" s="127" t="str">
        <f t="shared" si="10"/>
        <v>#N/A</v>
      </c>
    </row>
    <row r="2289">
      <c r="A2289" s="195"/>
      <c r="B2289" s="196"/>
      <c r="C2289" s="212"/>
      <c r="D2289" s="213"/>
      <c r="E2289" s="212"/>
      <c r="F2289" s="110"/>
      <c r="G2289" s="199"/>
      <c r="H2289" s="217"/>
      <c r="I2289" s="217"/>
      <c r="J2289" s="6">
        <f t="shared" si="8"/>
        <v>0</v>
      </c>
      <c r="K2289" s="6">
        <f t="shared" si="9"/>
        <v>0</v>
      </c>
      <c r="L2289" s="6" t="str">
        <f t="array" ref="L2289">XLOOKUP(E2289,INV!A:A,INV!K:K)</f>
        <v>#N/A</v>
      </c>
      <c r="M2289" s="127" t="str">
        <f t="shared" si="10"/>
        <v>#N/A</v>
      </c>
    </row>
    <row r="2290">
      <c r="A2290" s="195"/>
      <c r="B2290" s="196"/>
      <c r="C2290" s="212"/>
      <c r="D2290" s="213"/>
      <c r="E2290" s="212"/>
      <c r="F2290" s="110"/>
      <c r="G2290" s="199"/>
      <c r="H2290" s="217"/>
      <c r="I2290" s="217"/>
      <c r="J2290" s="6">
        <f t="shared" si="8"/>
        <v>0</v>
      </c>
      <c r="K2290" s="6">
        <f t="shared" si="9"/>
        <v>0</v>
      </c>
      <c r="L2290" s="6" t="str">
        <f t="array" ref="L2290">XLOOKUP(E2290,INV!A:A,INV!K:K)</f>
        <v>#N/A</v>
      </c>
      <c r="M2290" s="127" t="str">
        <f t="shared" si="10"/>
        <v>#N/A</v>
      </c>
    </row>
    <row r="2291">
      <c r="A2291" s="195"/>
      <c r="B2291" s="196"/>
      <c r="C2291" s="212"/>
      <c r="D2291" s="213"/>
      <c r="E2291" s="212"/>
      <c r="F2291" s="110"/>
      <c r="G2291" s="199"/>
      <c r="H2291" s="217"/>
      <c r="I2291" s="217"/>
      <c r="J2291" s="6">
        <f t="shared" si="8"/>
        <v>0</v>
      </c>
      <c r="K2291" s="6">
        <f t="shared" si="9"/>
        <v>0</v>
      </c>
      <c r="L2291" s="6" t="str">
        <f t="array" ref="L2291">XLOOKUP(E2291,INV!A:A,INV!K:K)</f>
        <v>#N/A</v>
      </c>
      <c r="M2291" s="127" t="str">
        <f t="shared" si="10"/>
        <v>#N/A</v>
      </c>
    </row>
    <row r="2292">
      <c r="A2292" s="195"/>
      <c r="B2292" s="196"/>
      <c r="C2292" s="212"/>
      <c r="D2292" s="213"/>
      <c r="E2292" s="212"/>
      <c r="F2292" s="110"/>
      <c r="G2292" s="199"/>
      <c r="H2292" s="217"/>
      <c r="I2292" s="217"/>
      <c r="J2292" s="6">
        <f t="shared" si="8"/>
        <v>0</v>
      </c>
      <c r="K2292" s="6">
        <f t="shared" si="9"/>
        <v>0</v>
      </c>
      <c r="L2292" s="6" t="str">
        <f t="array" ref="L2292">XLOOKUP(E2292,INV!A:A,INV!K:K)</f>
        <v>#N/A</v>
      </c>
      <c r="M2292" s="127" t="str">
        <f t="shared" si="10"/>
        <v>#N/A</v>
      </c>
    </row>
    <row r="2293">
      <c r="A2293" s="195"/>
      <c r="B2293" s="196"/>
      <c r="C2293" s="212"/>
      <c r="D2293" s="213"/>
      <c r="E2293" s="212"/>
      <c r="F2293" s="110"/>
      <c r="G2293" s="199"/>
      <c r="H2293" s="217"/>
      <c r="I2293" s="217"/>
      <c r="J2293" s="6">
        <f t="shared" si="8"/>
        <v>0</v>
      </c>
      <c r="K2293" s="6">
        <f t="shared" si="9"/>
        <v>0</v>
      </c>
      <c r="L2293" s="6" t="str">
        <f t="array" ref="L2293">XLOOKUP(E2293,INV!A:A,INV!K:K)</f>
        <v>#N/A</v>
      </c>
      <c r="M2293" s="127" t="str">
        <f t="shared" si="10"/>
        <v>#N/A</v>
      </c>
    </row>
    <row r="2294">
      <c r="A2294" s="195"/>
      <c r="B2294" s="196"/>
      <c r="C2294" s="212"/>
      <c r="D2294" s="213"/>
      <c r="E2294" s="212"/>
      <c r="F2294" s="110"/>
      <c r="G2294" s="199"/>
      <c r="H2294" s="217"/>
      <c r="I2294" s="217"/>
      <c r="J2294" s="6">
        <f t="shared" si="8"/>
        <v>0</v>
      </c>
      <c r="K2294" s="6">
        <f t="shared" si="9"/>
        <v>0</v>
      </c>
      <c r="L2294" s="6" t="str">
        <f t="array" ref="L2294">XLOOKUP(E2294,INV!A:A,INV!K:K)</f>
        <v>#N/A</v>
      </c>
      <c r="M2294" s="127" t="str">
        <f t="shared" si="10"/>
        <v>#N/A</v>
      </c>
    </row>
    <row r="2295">
      <c r="A2295" s="195"/>
      <c r="B2295" s="196"/>
      <c r="C2295" s="212"/>
      <c r="D2295" s="213"/>
      <c r="E2295" s="212"/>
      <c r="F2295" s="110"/>
      <c r="G2295" s="199"/>
      <c r="H2295" s="217"/>
      <c r="I2295" s="217"/>
      <c r="J2295" s="6">
        <f t="shared" si="8"/>
        <v>0</v>
      </c>
      <c r="K2295" s="6">
        <f t="shared" si="9"/>
        <v>0</v>
      </c>
      <c r="L2295" s="6" t="str">
        <f t="array" ref="L2295">XLOOKUP(E2295,INV!A:A,INV!K:K)</f>
        <v>#N/A</v>
      </c>
      <c r="M2295" s="127" t="str">
        <f t="shared" si="10"/>
        <v>#N/A</v>
      </c>
    </row>
    <row r="2296">
      <c r="A2296" s="195"/>
      <c r="B2296" s="196"/>
      <c r="C2296" s="212"/>
      <c r="D2296" s="213"/>
      <c r="E2296" s="212"/>
      <c r="F2296" s="110"/>
      <c r="G2296" s="199"/>
      <c r="H2296" s="217"/>
      <c r="I2296" s="217"/>
      <c r="J2296" s="6">
        <f t="shared" si="8"/>
        <v>0</v>
      </c>
      <c r="K2296" s="6">
        <f t="shared" si="9"/>
        <v>0</v>
      </c>
      <c r="L2296" s="6" t="str">
        <f t="array" ref="L2296">XLOOKUP(E2296,INV!A:A,INV!K:K)</f>
        <v>#N/A</v>
      </c>
      <c r="M2296" s="127" t="str">
        <f t="shared" si="10"/>
        <v>#N/A</v>
      </c>
    </row>
    <row r="2297">
      <c r="A2297" s="195"/>
      <c r="B2297" s="196"/>
      <c r="C2297" s="212"/>
      <c r="D2297" s="213"/>
      <c r="E2297" s="212"/>
      <c r="F2297" s="110"/>
      <c r="G2297" s="199"/>
      <c r="H2297" s="217"/>
      <c r="I2297" s="217"/>
      <c r="J2297" s="6">
        <f t="shared" si="8"/>
        <v>0</v>
      </c>
      <c r="K2297" s="6">
        <f t="shared" si="9"/>
        <v>0</v>
      </c>
      <c r="L2297" s="6" t="str">
        <f t="array" ref="L2297">XLOOKUP(E2297,INV!A:A,INV!K:K)</f>
        <v>#N/A</v>
      </c>
      <c r="M2297" s="127" t="str">
        <f t="shared" si="10"/>
        <v>#N/A</v>
      </c>
    </row>
    <row r="2298">
      <c r="A2298" s="195"/>
      <c r="B2298" s="196"/>
      <c r="C2298" s="212"/>
      <c r="D2298" s="213"/>
      <c r="E2298" s="212"/>
      <c r="F2298" s="110"/>
      <c r="G2298" s="199"/>
      <c r="H2298" s="217"/>
      <c r="I2298" s="217"/>
      <c r="J2298" s="6">
        <f t="shared" si="8"/>
        <v>0</v>
      </c>
      <c r="K2298" s="6">
        <f t="shared" si="9"/>
        <v>0</v>
      </c>
      <c r="L2298" s="6" t="str">
        <f t="array" ref="L2298">XLOOKUP(E2298,INV!A:A,INV!K:K)</f>
        <v>#N/A</v>
      </c>
      <c r="M2298" s="127" t="str">
        <f t="shared" si="10"/>
        <v>#N/A</v>
      </c>
    </row>
    <row r="2299">
      <c r="A2299" s="195"/>
      <c r="B2299" s="196"/>
      <c r="C2299" s="212"/>
      <c r="D2299" s="213"/>
      <c r="E2299" s="212"/>
      <c r="F2299" s="110"/>
      <c r="G2299" s="199"/>
      <c r="H2299" s="217"/>
      <c r="I2299" s="217"/>
      <c r="J2299" s="6">
        <f t="shared" si="8"/>
        <v>0</v>
      </c>
      <c r="K2299" s="6">
        <f t="shared" si="9"/>
        <v>0</v>
      </c>
      <c r="L2299" s="6" t="str">
        <f t="array" ref="L2299">XLOOKUP(E2299,INV!A:A,INV!K:K)</f>
        <v>#N/A</v>
      </c>
      <c r="M2299" s="127" t="str">
        <f t="shared" si="10"/>
        <v>#N/A</v>
      </c>
    </row>
    <row r="2300">
      <c r="A2300" s="195"/>
      <c r="B2300" s="196"/>
      <c r="C2300" s="212"/>
      <c r="D2300" s="213"/>
      <c r="E2300" s="212"/>
      <c r="F2300" s="110"/>
      <c r="G2300" s="199"/>
      <c r="H2300" s="217"/>
      <c r="I2300" s="217"/>
      <c r="J2300" s="6">
        <f t="shared" si="8"/>
        <v>0</v>
      </c>
      <c r="K2300" s="6">
        <f t="shared" si="9"/>
        <v>0</v>
      </c>
      <c r="L2300" s="6" t="str">
        <f t="array" ref="L2300">XLOOKUP(E2300,INV!A:A,INV!K:K)</f>
        <v>#N/A</v>
      </c>
      <c r="M2300" s="127" t="str">
        <f t="shared" si="10"/>
        <v>#N/A</v>
      </c>
    </row>
    <row r="2301">
      <c r="A2301" s="195"/>
      <c r="B2301" s="196"/>
      <c r="C2301" s="212"/>
      <c r="D2301" s="213"/>
      <c r="E2301" s="212"/>
      <c r="F2301" s="110"/>
      <c r="G2301" s="199"/>
      <c r="H2301" s="217"/>
      <c r="I2301" s="217"/>
      <c r="J2301" s="6">
        <f t="shared" si="8"/>
        <v>0</v>
      </c>
      <c r="K2301" s="6">
        <f t="shared" si="9"/>
        <v>0</v>
      </c>
      <c r="L2301" s="6" t="str">
        <f t="array" ref="L2301">XLOOKUP(E2301,INV!A:A,INV!K:K)</f>
        <v>#N/A</v>
      </c>
      <c r="M2301" s="127" t="str">
        <f t="shared" si="10"/>
        <v>#N/A</v>
      </c>
    </row>
    <row r="2302">
      <c r="A2302" s="195"/>
      <c r="B2302" s="196"/>
      <c r="C2302" s="212"/>
      <c r="D2302" s="213"/>
      <c r="E2302" s="212"/>
      <c r="F2302" s="110"/>
      <c r="G2302" s="199"/>
      <c r="H2302" s="217"/>
      <c r="I2302" s="217"/>
      <c r="J2302" s="6">
        <f t="shared" si="8"/>
        <v>0</v>
      </c>
      <c r="K2302" s="6">
        <f t="shared" si="9"/>
        <v>0</v>
      </c>
      <c r="L2302" s="6" t="str">
        <f t="array" ref="L2302">XLOOKUP(E2302,INV!A:A,INV!K:K)</f>
        <v>#N/A</v>
      </c>
      <c r="M2302" s="127" t="str">
        <f t="shared" si="10"/>
        <v>#N/A</v>
      </c>
    </row>
    <row r="2303">
      <c r="A2303" s="195"/>
      <c r="B2303" s="196"/>
      <c r="C2303" s="212"/>
      <c r="D2303" s="213"/>
      <c r="E2303" s="212"/>
      <c r="F2303" s="110"/>
      <c r="G2303" s="199"/>
      <c r="H2303" s="217"/>
      <c r="I2303" s="217"/>
      <c r="J2303" s="6">
        <f t="shared" si="8"/>
        <v>0</v>
      </c>
      <c r="K2303" s="6">
        <f t="shared" si="9"/>
        <v>0</v>
      </c>
      <c r="L2303" s="6" t="str">
        <f t="array" ref="L2303">XLOOKUP(E2303,INV!A:A,INV!K:K)</f>
        <v>#N/A</v>
      </c>
      <c r="M2303" s="127" t="str">
        <f t="shared" si="10"/>
        <v>#N/A</v>
      </c>
    </row>
    <row r="2304">
      <c r="A2304" s="195"/>
      <c r="B2304" s="196"/>
      <c r="C2304" s="212"/>
      <c r="D2304" s="213"/>
      <c r="E2304" s="212"/>
      <c r="F2304" s="110"/>
      <c r="G2304" s="199"/>
      <c r="H2304" s="217"/>
      <c r="I2304" s="217"/>
      <c r="J2304" s="6">
        <f t="shared" si="8"/>
        <v>0</v>
      </c>
      <c r="K2304" s="6">
        <f t="shared" si="9"/>
        <v>0</v>
      </c>
      <c r="L2304" s="6" t="str">
        <f t="array" ref="L2304">XLOOKUP(E2304,INV!A:A,INV!K:K)</f>
        <v>#N/A</v>
      </c>
      <c r="M2304" s="127" t="str">
        <f t="shared" si="10"/>
        <v>#N/A</v>
      </c>
    </row>
    <row r="2305">
      <c r="A2305" s="195"/>
      <c r="B2305" s="196"/>
      <c r="C2305" s="212"/>
      <c r="D2305" s="213"/>
      <c r="E2305" s="212"/>
      <c r="F2305" s="110"/>
      <c r="G2305" s="199"/>
      <c r="H2305" s="217"/>
      <c r="I2305" s="217"/>
      <c r="J2305" s="6">
        <f t="shared" si="8"/>
        <v>0</v>
      </c>
      <c r="K2305" s="6">
        <f t="shared" si="9"/>
        <v>0</v>
      </c>
      <c r="L2305" s="6" t="str">
        <f t="array" ref="L2305">XLOOKUP(E2305,INV!A:A,INV!K:K)</f>
        <v>#N/A</v>
      </c>
      <c r="M2305" s="127" t="str">
        <f t="shared" si="10"/>
        <v>#N/A</v>
      </c>
    </row>
    <row r="2306">
      <c r="A2306" s="195"/>
      <c r="B2306" s="196"/>
      <c r="C2306" s="212"/>
      <c r="D2306" s="213"/>
      <c r="E2306" s="212"/>
      <c r="F2306" s="110"/>
      <c r="G2306" s="199"/>
      <c r="H2306" s="217"/>
      <c r="I2306" s="217"/>
      <c r="J2306" s="6">
        <f t="shared" si="8"/>
        <v>0</v>
      </c>
      <c r="K2306" s="6">
        <f t="shared" si="9"/>
        <v>0</v>
      </c>
      <c r="L2306" s="6" t="str">
        <f t="array" ref="L2306">XLOOKUP(E2306,INV!A:A,INV!K:K)</f>
        <v>#N/A</v>
      </c>
      <c r="M2306" s="127" t="str">
        <f t="shared" si="10"/>
        <v>#N/A</v>
      </c>
    </row>
    <row r="2307">
      <c r="A2307" s="195"/>
      <c r="B2307" s="196"/>
      <c r="C2307" s="212"/>
      <c r="D2307" s="213"/>
      <c r="E2307" s="212"/>
      <c r="F2307" s="110"/>
      <c r="G2307" s="199"/>
      <c r="H2307" s="217"/>
      <c r="I2307" s="217"/>
      <c r="J2307" s="6">
        <f t="shared" si="8"/>
        <v>0</v>
      </c>
      <c r="K2307" s="6">
        <f t="shared" si="9"/>
        <v>0</v>
      </c>
      <c r="L2307" s="6" t="str">
        <f t="array" ref="L2307">XLOOKUP(E2307,INV!A:A,INV!K:K)</f>
        <v>#N/A</v>
      </c>
      <c r="M2307" s="127" t="str">
        <f t="shared" si="10"/>
        <v>#N/A</v>
      </c>
    </row>
    <row r="2308">
      <c r="A2308" s="195"/>
      <c r="B2308" s="196"/>
      <c r="C2308" s="212"/>
      <c r="D2308" s="213"/>
      <c r="E2308" s="212"/>
      <c r="F2308" s="110"/>
      <c r="G2308" s="199"/>
      <c r="H2308" s="217"/>
      <c r="I2308" s="217"/>
      <c r="J2308" s="6">
        <f t="shared" si="8"/>
        <v>0</v>
      </c>
      <c r="K2308" s="6">
        <f t="shared" si="9"/>
        <v>0</v>
      </c>
      <c r="L2308" s="6" t="str">
        <f t="array" ref="L2308">XLOOKUP(E2308,INV!A:A,INV!K:K)</f>
        <v>#N/A</v>
      </c>
      <c r="M2308" s="127" t="str">
        <f t="shared" si="10"/>
        <v>#N/A</v>
      </c>
    </row>
    <row r="2309">
      <c r="A2309" s="195"/>
      <c r="B2309" s="196"/>
      <c r="C2309" s="212"/>
      <c r="D2309" s="213"/>
      <c r="E2309" s="212"/>
      <c r="F2309" s="110"/>
      <c r="G2309" s="199"/>
      <c r="H2309" s="217"/>
      <c r="I2309" s="217"/>
      <c r="J2309" s="6">
        <f t="shared" si="8"/>
        <v>0</v>
      </c>
      <c r="K2309" s="6">
        <f t="shared" si="9"/>
        <v>0</v>
      </c>
      <c r="L2309" s="6" t="str">
        <f t="array" ref="L2309">XLOOKUP(E2309,INV!A:A,INV!K:K)</f>
        <v>#N/A</v>
      </c>
      <c r="M2309" s="127" t="str">
        <f t="shared" si="10"/>
        <v>#N/A</v>
      </c>
    </row>
    <row r="2310">
      <c r="A2310" s="195"/>
      <c r="B2310" s="196"/>
      <c r="C2310" s="212"/>
      <c r="D2310" s="213"/>
      <c r="E2310" s="212"/>
      <c r="F2310" s="110"/>
      <c r="G2310" s="199"/>
      <c r="H2310" s="217"/>
      <c r="I2310" s="217"/>
      <c r="J2310" s="6">
        <f t="shared" si="8"/>
        <v>0</v>
      </c>
      <c r="K2310" s="6">
        <f t="shared" si="9"/>
        <v>0</v>
      </c>
      <c r="L2310" s="6" t="str">
        <f t="array" ref="L2310">XLOOKUP(E2310,INV!A:A,INV!K:K)</f>
        <v>#N/A</v>
      </c>
      <c r="M2310" s="127" t="str">
        <f t="shared" si="10"/>
        <v>#N/A</v>
      </c>
    </row>
    <row r="2311">
      <c r="A2311" s="195"/>
      <c r="B2311" s="196"/>
      <c r="C2311" s="212"/>
      <c r="D2311" s="213"/>
      <c r="E2311" s="212"/>
      <c r="F2311" s="110"/>
      <c r="G2311" s="199"/>
      <c r="H2311" s="217"/>
      <c r="I2311" s="217"/>
      <c r="J2311" s="6">
        <f t="shared" si="8"/>
        <v>0</v>
      </c>
      <c r="K2311" s="6">
        <f t="shared" si="9"/>
        <v>0</v>
      </c>
      <c r="L2311" s="6" t="str">
        <f t="array" ref="L2311">XLOOKUP(E2311,INV!A:A,INV!K:K)</f>
        <v>#N/A</v>
      </c>
      <c r="M2311" s="127" t="str">
        <f t="shared" si="10"/>
        <v>#N/A</v>
      </c>
    </row>
    <row r="2312">
      <c r="A2312" s="195"/>
      <c r="B2312" s="196"/>
      <c r="C2312" s="212"/>
      <c r="D2312" s="213"/>
      <c r="E2312" s="212"/>
      <c r="F2312" s="110"/>
      <c r="G2312" s="199"/>
      <c r="H2312" s="217"/>
      <c r="I2312" s="217"/>
      <c r="J2312" s="6">
        <f t="shared" si="8"/>
        <v>0</v>
      </c>
      <c r="K2312" s="6">
        <f t="shared" si="9"/>
        <v>0</v>
      </c>
      <c r="L2312" s="6" t="str">
        <f t="array" ref="L2312">XLOOKUP(E2312,INV!A:A,INV!K:K)</f>
        <v>#N/A</v>
      </c>
      <c r="M2312" s="127" t="str">
        <f t="shared" si="10"/>
        <v>#N/A</v>
      </c>
    </row>
    <row r="2313">
      <c r="A2313" s="195"/>
      <c r="B2313" s="196"/>
      <c r="C2313" s="212"/>
      <c r="D2313" s="213"/>
      <c r="E2313" s="212"/>
      <c r="F2313" s="110"/>
      <c r="G2313" s="199"/>
      <c r="H2313" s="217"/>
      <c r="I2313" s="217"/>
      <c r="J2313" s="6">
        <f t="shared" si="8"/>
        <v>0</v>
      </c>
      <c r="K2313" s="6">
        <f t="shared" si="9"/>
        <v>0</v>
      </c>
      <c r="L2313" s="6" t="str">
        <f t="array" ref="L2313">XLOOKUP(E2313,INV!A:A,INV!K:K)</f>
        <v>#N/A</v>
      </c>
      <c r="M2313" s="127" t="str">
        <f t="shared" si="10"/>
        <v>#N/A</v>
      </c>
    </row>
    <row r="2314">
      <c r="A2314" s="195"/>
      <c r="B2314" s="196"/>
      <c r="C2314" s="212"/>
      <c r="D2314" s="213"/>
      <c r="E2314" s="212"/>
      <c r="F2314" s="110"/>
      <c r="G2314" s="199"/>
      <c r="H2314" s="217"/>
      <c r="I2314" s="217"/>
      <c r="J2314" s="6">
        <f t="shared" si="8"/>
        <v>0</v>
      </c>
      <c r="K2314" s="6">
        <f t="shared" si="9"/>
        <v>0</v>
      </c>
      <c r="L2314" s="6" t="str">
        <f t="array" ref="L2314">XLOOKUP(E2314,INV!A:A,INV!K:K)</f>
        <v>#N/A</v>
      </c>
      <c r="M2314" s="127" t="str">
        <f t="shared" si="10"/>
        <v>#N/A</v>
      </c>
    </row>
    <row r="2315">
      <c r="A2315" s="195"/>
      <c r="B2315" s="196"/>
      <c r="C2315" s="212"/>
      <c r="D2315" s="213"/>
      <c r="E2315" s="212"/>
      <c r="F2315" s="110"/>
      <c r="G2315" s="199"/>
      <c r="H2315" s="217"/>
      <c r="I2315" s="217"/>
      <c r="J2315" s="6">
        <f t="shared" si="8"/>
        <v>0</v>
      </c>
      <c r="K2315" s="6">
        <f t="shared" si="9"/>
        <v>0</v>
      </c>
      <c r="L2315" s="6" t="str">
        <f t="array" ref="L2315">XLOOKUP(E2315,INV!A:A,INV!K:K)</f>
        <v>#N/A</v>
      </c>
      <c r="M2315" s="127" t="str">
        <f t="shared" si="10"/>
        <v>#N/A</v>
      </c>
    </row>
    <row r="2316">
      <c r="A2316" s="195"/>
      <c r="B2316" s="196"/>
      <c r="C2316" s="212"/>
      <c r="D2316" s="213"/>
      <c r="E2316" s="212"/>
      <c r="F2316" s="110"/>
      <c r="G2316" s="199"/>
      <c r="H2316" s="217"/>
      <c r="I2316" s="217"/>
      <c r="J2316" s="6">
        <f t="shared" si="8"/>
        <v>0</v>
      </c>
      <c r="K2316" s="6">
        <f t="shared" si="9"/>
        <v>0</v>
      </c>
      <c r="L2316" s="6" t="str">
        <f t="array" ref="L2316">XLOOKUP(E2316,INV!A:A,INV!K:K)</f>
        <v>#N/A</v>
      </c>
      <c r="M2316" s="127" t="str">
        <f t="shared" si="10"/>
        <v>#N/A</v>
      </c>
    </row>
    <row r="2317">
      <c r="A2317" s="195"/>
      <c r="B2317" s="196"/>
      <c r="C2317" s="212"/>
      <c r="D2317" s="213"/>
      <c r="E2317" s="212"/>
      <c r="F2317" s="110"/>
      <c r="G2317" s="199"/>
      <c r="H2317" s="217"/>
      <c r="I2317" s="217"/>
      <c r="J2317" s="6">
        <f t="shared" si="8"/>
        <v>0</v>
      </c>
      <c r="K2317" s="6">
        <f t="shared" si="9"/>
        <v>0</v>
      </c>
      <c r="L2317" s="6" t="str">
        <f t="array" ref="L2317">XLOOKUP(E2317,INV!A:A,INV!K:K)</f>
        <v>#N/A</v>
      </c>
      <c r="M2317" s="127" t="str">
        <f t="shared" si="10"/>
        <v>#N/A</v>
      </c>
    </row>
    <row r="2318">
      <c r="A2318" s="195"/>
      <c r="B2318" s="196"/>
      <c r="C2318" s="212"/>
      <c r="D2318" s="213"/>
      <c r="E2318" s="212"/>
      <c r="F2318" s="110"/>
      <c r="G2318" s="199"/>
      <c r="H2318" s="217"/>
      <c r="I2318" s="217"/>
      <c r="J2318" s="6">
        <f t="shared" si="8"/>
        <v>0</v>
      </c>
      <c r="K2318" s="6">
        <f t="shared" si="9"/>
        <v>0</v>
      </c>
      <c r="L2318" s="6" t="str">
        <f t="array" ref="L2318">XLOOKUP(E2318,INV!A:A,INV!K:K)</f>
        <v>#N/A</v>
      </c>
      <c r="M2318" s="127" t="str">
        <f t="shared" si="10"/>
        <v>#N/A</v>
      </c>
    </row>
    <row r="2319">
      <c r="A2319" s="195"/>
      <c r="B2319" s="196"/>
      <c r="C2319" s="212"/>
      <c r="D2319" s="213"/>
      <c r="E2319" s="212"/>
      <c r="F2319" s="110"/>
      <c r="G2319" s="199"/>
      <c r="H2319" s="217"/>
      <c r="I2319" s="217"/>
      <c r="J2319" s="6">
        <f t="shared" si="8"/>
        <v>0</v>
      </c>
      <c r="K2319" s="6">
        <f t="shared" si="9"/>
        <v>0</v>
      </c>
      <c r="L2319" s="6" t="str">
        <f t="array" ref="L2319">XLOOKUP(E2319,INV!A:A,INV!K:K)</f>
        <v>#N/A</v>
      </c>
      <c r="M2319" s="127" t="str">
        <f t="shared" si="10"/>
        <v>#N/A</v>
      </c>
    </row>
    <row r="2320">
      <c r="A2320" s="195"/>
      <c r="B2320" s="196"/>
      <c r="C2320" s="212"/>
      <c r="D2320" s="213"/>
      <c r="E2320" s="212"/>
      <c r="F2320" s="110"/>
      <c r="G2320" s="199"/>
      <c r="H2320" s="217"/>
      <c r="I2320" s="217"/>
      <c r="J2320" s="6">
        <f t="shared" si="8"/>
        <v>0</v>
      </c>
      <c r="K2320" s="6">
        <f t="shared" si="9"/>
        <v>0</v>
      </c>
      <c r="L2320" s="6" t="str">
        <f t="array" ref="L2320">XLOOKUP(E2320,INV!A:A,INV!K:K)</f>
        <v>#N/A</v>
      </c>
      <c r="M2320" s="127" t="str">
        <f t="shared" si="10"/>
        <v>#N/A</v>
      </c>
    </row>
    <row r="2321">
      <c r="A2321" s="195"/>
      <c r="B2321" s="196"/>
      <c r="C2321" s="212"/>
      <c r="D2321" s="213"/>
      <c r="E2321" s="212"/>
      <c r="F2321" s="110"/>
      <c r="G2321" s="199"/>
      <c r="H2321" s="217"/>
      <c r="I2321" s="217"/>
      <c r="J2321" s="6">
        <f t="shared" si="8"/>
        <v>0</v>
      </c>
      <c r="K2321" s="6">
        <f t="shared" si="9"/>
        <v>0</v>
      </c>
      <c r="L2321" s="6" t="str">
        <f t="array" ref="L2321">XLOOKUP(E2321,INV!A:A,INV!K:K)</f>
        <v>#N/A</v>
      </c>
      <c r="M2321" s="127" t="str">
        <f t="shared" si="10"/>
        <v>#N/A</v>
      </c>
    </row>
    <row r="2322">
      <c r="A2322" s="195"/>
      <c r="B2322" s="196"/>
      <c r="C2322" s="212"/>
      <c r="D2322" s="213"/>
      <c r="E2322" s="212"/>
      <c r="F2322" s="110"/>
      <c r="G2322" s="199"/>
      <c r="H2322" s="217"/>
      <c r="I2322" s="217"/>
      <c r="J2322" s="6">
        <f t="shared" si="8"/>
        <v>0</v>
      </c>
      <c r="K2322" s="6">
        <f t="shared" si="9"/>
        <v>0</v>
      </c>
      <c r="L2322" s="6" t="str">
        <f t="array" ref="L2322">XLOOKUP(E2322,INV!A:A,INV!K:K)</f>
        <v>#N/A</v>
      </c>
      <c r="M2322" s="127" t="str">
        <f t="shared" si="10"/>
        <v>#N/A</v>
      </c>
    </row>
    <row r="2323">
      <c r="A2323" s="195"/>
      <c r="B2323" s="196"/>
      <c r="C2323" s="212"/>
      <c r="D2323" s="213"/>
      <c r="E2323" s="212"/>
      <c r="F2323" s="110"/>
      <c r="G2323" s="199"/>
      <c r="H2323" s="217"/>
      <c r="I2323" s="217"/>
      <c r="J2323" s="6">
        <f t="shared" si="8"/>
        <v>0</v>
      </c>
      <c r="K2323" s="6">
        <f t="shared" si="9"/>
        <v>0</v>
      </c>
      <c r="L2323" s="6" t="str">
        <f t="array" ref="L2323">XLOOKUP(E2323,INV!A:A,INV!K:K)</f>
        <v>#N/A</v>
      </c>
      <c r="M2323" s="127" t="str">
        <f t="shared" si="10"/>
        <v>#N/A</v>
      </c>
    </row>
    <row r="2324">
      <c r="A2324" s="195"/>
      <c r="B2324" s="196"/>
      <c r="C2324" s="212"/>
      <c r="D2324" s="213"/>
      <c r="E2324" s="212"/>
      <c r="F2324" s="110"/>
      <c r="G2324" s="199"/>
      <c r="H2324" s="217"/>
      <c r="I2324" s="217"/>
      <c r="J2324" s="6">
        <f t="shared" si="8"/>
        <v>0</v>
      </c>
      <c r="K2324" s="6">
        <f t="shared" si="9"/>
        <v>0</v>
      </c>
      <c r="L2324" s="6" t="str">
        <f t="array" ref="L2324">XLOOKUP(E2324,INV!A:A,INV!K:K)</f>
        <v>#N/A</v>
      </c>
      <c r="M2324" s="127" t="str">
        <f t="shared" si="10"/>
        <v>#N/A</v>
      </c>
    </row>
    <row r="2325">
      <c r="A2325" s="195"/>
      <c r="B2325" s="196"/>
      <c r="C2325" s="212"/>
      <c r="D2325" s="213"/>
      <c r="E2325" s="212"/>
      <c r="F2325" s="110"/>
      <c r="G2325" s="199"/>
      <c r="H2325" s="217"/>
      <c r="I2325" s="217"/>
      <c r="J2325" s="6">
        <f t="shared" si="8"/>
        <v>0</v>
      </c>
      <c r="K2325" s="6">
        <f t="shared" si="9"/>
        <v>0</v>
      </c>
      <c r="L2325" s="6" t="str">
        <f t="array" ref="L2325">XLOOKUP(E2325,INV!A:A,INV!K:K)</f>
        <v>#N/A</v>
      </c>
      <c r="M2325" s="127" t="str">
        <f t="shared" si="10"/>
        <v>#N/A</v>
      </c>
    </row>
    <row r="2326">
      <c r="A2326" s="195"/>
      <c r="B2326" s="196"/>
      <c r="C2326" s="212"/>
      <c r="D2326" s="213"/>
      <c r="E2326" s="212"/>
      <c r="F2326" s="110"/>
      <c r="G2326" s="199"/>
      <c r="H2326" s="217"/>
      <c r="I2326" s="217"/>
      <c r="J2326" s="6">
        <f t="shared" si="8"/>
        <v>0</v>
      </c>
      <c r="K2326" s="6">
        <f t="shared" si="9"/>
        <v>0</v>
      </c>
      <c r="L2326" s="6" t="str">
        <f t="array" ref="L2326">XLOOKUP(E2326,INV!A:A,INV!K:K)</f>
        <v>#N/A</v>
      </c>
      <c r="M2326" s="127" t="str">
        <f t="shared" si="10"/>
        <v>#N/A</v>
      </c>
    </row>
    <row r="2327">
      <c r="A2327" s="195"/>
      <c r="B2327" s="196"/>
      <c r="C2327" s="212"/>
      <c r="D2327" s="213"/>
      <c r="E2327" s="212"/>
      <c r="F2327" s="110"/>
      <c r="G2327" s="199"/>
      <c r="H2327" s="217"/>
      <c r="I2327" s="217"/>
      <c r="J2327" s="6">
        <f t="shared" si="8"/>
        <v>0</v>
      </c>
      <c r="K2327" s="6">
        <f t="shared" si="9"/>
        <v>0</v>
      </c>
      <c r="L2327" s="6" t="str">
        <f t="array" ref="L2327">XLOOKUP(E2327,INV!A:A,INV!K:K)</f>
        <v>#N/A</v>
      </c>
      <c r="M2327" s="127" t="str">
        <f t="shared" si="10"/>
        <v>#N/A</v>
      </c>
    </row>
    <row r="2328">
      <c r="A2328" s="195"/>
      <c r="B2328" s="196"/>
      <c r="C2328" s="212"/>
      <c r="D2328" s="213"/>
      <c r="E2328" s="212"/>
      <c r="F2328" s="110"/>
      <c r="G2328" s="199"/>
      <c r="H2328" s="217"/>
      <c r="I2328" s="217"/>
      <c r="J2328" s="6">
        <f t="shared" si="8"/>
        <v>0</v>
      </c>
      <c r="K2328" s="6">
        <f t="shared" si="9"/>
        <v>0</v>
      </c>
      <c r="L2328" s="6" t="str">
        <f t="array" ref="L2328">XLOOKUP(E2328,INV!A:A,INV!K:K)</f>
        <v>#N/A</v>
      </c>
      <c r="M2328" s="127" t="str">
        <f t="shared" si="10"/>
        <v>#N/A</v>
      </c>
    </row>
    <row r="2329">
      <c r="A2329" s="195"/>
      <c r="B2329" s="196"/>
      <c r="C2329" s="212"/>
      <c r="D2329" s="213"/>
      <c r="E2329" s="212"/>
      <c r="F2329" s="110"/>
      <c r="G2329" s="199"/>
      <c r="H2329" s="217"/>
      <c r="I2329" s="217"/>
      <c r="J2329" s="6">
        <f t="shared" si="8"/>
        <v>0</v>
      </c>
      <c r="K2329" s="6">
        <f t="shared" si="9"/>
        <v>0</v>
      </c>
      <c r="L2329" s="6" t="str">
        <f t="array" ref="L2329">XLOOKUP(E2329,INV!A:A,INV!K:K)</f>
        <v>#N/A</v>
      </c>
      <c r="M2329" s="127" t="str">
        <f t="shared" si="10"/>
        <v>#N/A</v>
      </c>
    </row>
    <row r="2330">
      <c r="A2330" s="195"/>
      <c r="B2330" s="196"/>
      <c r="C2330" s="212"/>
      <c r="D2330" s="213"/>
      <c r="E2330" s="212"/>
      <c r="F2330" s="110"/>
      <c r="G2330" s="199"/>
      <c r="H2330" s="217"/>
      <c r="I2330" s="217"/>
      <c r="J2330" s="6">
        <f t="shared" si="8"/>
        <v>0</v>
      </c>
      <c r="K2330" s="6">
        <f t="shared" si="9"/>
        <v>0</v>
      </c>
      <c r="L2330" s="6" t="str">
        <f t="array" ref="L2330">XLOOKUP(E2330,INV!A:A,INV!K:K)</f>
        <v>#N/A</v>
      </c>
      <c r="M2330" s="127" t="str">
        <f t="shared" si="10"/>
        <v>#N/A</v>
      </c>
    </row>
    <row r="2331">
      <c r="A2331" s="195"/>
      <c r="B2331" s="196"/>
      <c r="C2331" s="212"/>
      <c r="D2331" s="213"/>
      <c r="E2331" s="212"/>
      <c r="F2331" s="110"/>
      <c r="G2331" s="199"/>
      <c r="H2331" s="217"/>
      <c r="I2331" s="217"/>
      <c r="M2331" s="127"/>
    </row>
    <row r="2332">
      <c r="A2332" s="195"/>
      <c r="B2332" s="196"/>
      <c r="C2332" s="197"/>
      <c r="D2332" s="198"/>
      <c r="E2332" s="196"/>
      <c r="F2332" s="196"/>
      <c r="G2332" s="199"/>
      <c r="H2332" s="217"/>
      <c r="I2332" s="217"/>
      <c r="J2332" s="6">
        <f t="shared" ref="J2332:J2589" si="11">H2332*1.4</f>
        <v>0</v>
      </c>
      <c r="K2332" s="6">
        <f t="shared" ref="K2332:K2589" si="12">I2332*1.25</f>
        <v>0</v>
      </c>
      <c r="L2332" s="6" t="str">
        <f t="array" ref="L2332">XLOOKUP(E2332,INV!A:A,INV!K:K)</f>
        <v>#N/A</v>
      </c>
      <c r="M2332" s="127" t="str">
        <f t="shared" ref="M2332:M2589" si="13">(L2332-J2332)/L2332</f>
        <v>#N/A</v>
      </c>
    </row>
    <row r="2333">
      <c r="A2333" s="195"/>
      <c r="B2333" s="196"/>
      <c r="C2333" s="197"/>
      <c r="D2333" s="198"/>
      <c r="E2333" s="196"/>
      <c r="F2333" s="196"/>
      <c r="G2333" s="199"/>
      <c r="H2333" s="217"/>
      <c r="I2333" s="217"/>
      <c r="J2333" s="6">
        <f t="shared" si="11"/>
        <v>0</v>
      </c>
      <c r="K2333" s="6">
        <f t="shared" si="12"/>
        <v>0</v>
      </c>
      <c r="L2333" s="6" t="str">
        <f t="array" ref="L2333">XLOOKUP(E2333,INV!A:A,INV!K:K)</f>
        <v>#N/A</v>
      </c>
      <c r="M2333" s="127" t="str">
        <f t="shared" si="13"/>
        <v>#N/A</v>
      </c>
    </row>
    <row r="2334">
      <c r="A2334" s="195"/>
      <c r="B2334" s="196"/>
      <c r="C2334" s="197"/>
      <c r="D2334" s="198"/>
      <c r="E2334" s="196"/>
      <c r="F2334" s="196"/>
      <c r="G2334" s="199"/>
      <c r="H2334" s="217"/>
      <c r="I2334" s="217"/>
      <c r="J2334" s="6">
        <f t="shared" si="11"/>
        <v>0</v>
      </c>
      <c r="K2334" s="6">
        <f t="shared" si="12"/>
        <v>0</v>
      </c>
      <c r="L2334" s="6" t="str">
        <f t="array" ref="L2334">XLOOKUP(E2334,INV!A:A,INV!K:K)</f>
        <v>#N/A</v>
      </c>
      <c r="M2334" s="127" t="str">
        <f t="shared" si="13"/>
        <v>#N/A</v>
      </c>
    </row>
    <row r="2335">
      <c r="A2335" s="195"/>
      <c r="B2335" s="196"/>
      <c r="C2335" s="197"/>
      <c r="D2335" s="198"/>
      <c r="E2335" s="196"/>
      <c r="F2335" s="196"/>
      <c r="G2335" s="199"/>
      <c r="H2335" s="217"/>
      <c r="I2335" s="217"/>
      <c r="J2335" s="6">
        <f t="shared" si="11"/>
        <v>0</v>
      </c>
      <c r="K2335" s="6">
        <f t="shared" si="12"/>
        <v>0</v>
      </c>
      <c r="L2335" s="6" t="str">
        <f t="array" ref="L2335">XLOOKUP(E2335,INV!A:A,INV!K:K)</f>
        <v>#N/A</v>
      </c>
      <c r="M2335" s="127" t="str">
        <f t="shared" si="13"/>
        <v>#N/A</v>
      </c>
    </row>
    <row r="2336">
      <c r="A2336" s="195"/>
      <c r="B2336" s="196"/>
      <c r="C2336" s="197"/>
      <c r="D2336" s="198"/>
      <c r="E2336" s="110"/>
      <c r="F2336" s="196"/>
      <c r="G2336" s="199"/>
      <c r="H2336" s="217"/>
      <c r="I2336" s="217"/>
      <c r="J2336" s="6">
        <f t="shared" si="11"/>
        <v>0</v>
      </c>
      <c r="K2336" s="6">
        <f t="shared" si="12"/>
        <v>0</v>
      </c>
      <c r="L2336" s="6" t="str">
        <f t="array" ref="L2336">XLOOKUP(E2336,INV!A:A,INV!K:K)</f>
        <v>#N/A</v>
      </c>
      <c r="M2336" s="127" t="str">
        <f t="shared" si="13"/>
        <v>#N/A</v>
      </c>
    </row>
    <row r="2337">
      <c r="A2337" s="195"/>
      <c r="B2337" s="196"/>
      <c r="C2337" s="197"/>
      <c r="D2337" s="198"/>
      <c r="E2337" s="110"/>
      <c r="F2337" s="196"/>
      <c r="G2337" s="199"/>
      <c r="H2337" s="217"/>
      <c r="I2337" s="217"/>
      <c r="J2337" s="6">
        <f t="shared" si="11"/>
        <v>0</v>
      </c>
      <c r="K2337" s="6">
        <f t="shared" si="12"/>
        <v>0</v>
      </c>
      <c r="L2337" s="6" t="str">
        <f t="array" ref="L2337">XLOOKUP(E2337,INV!A:A,INV!K:K)</f>
        <v>#N/A</v>
      </c>
      <c r="M2337" s="127" t="str">
        <f t="shared" si="13"/>
        <v>#N/A</v>
      </c>
    </row>
    <row r="2338">
      <c r="A2338" s="195"/>
      <c r="B2338" s="196"/>
      <c r="C2338" s="197"/>
      <c r="D2338" s="198"/>
      <c r="E2338" s="196"/>
      <c r="F2338" s="196"/>
      <c r="G2338" s="199"/>
      <c r="H2338" s="217"/>
      <c r="I2338" s="217"/>
      <c r="J2338" s="6">
        <f t="shared" si="11"/>
        <v>0</v>
      </c>
      <c r="K2338" s="6">
        <f t="shared" si="12"/>
        <v>0</v>
      </c>
      <c r="L2338" s="6" t="str">
        <f t="array" ref="L2338">XLOOKUP(E2338,INV!A:A,INV!K:K)</f>
        <v>#N/A</v>
      </c>
      <c r="M2338" s="127" t="str">
        <f t="shared" si="13"/>
        <v>#N/A</v>
      </c>
    </row>
    <row r="2339">
      <c r="A2339" s="195"/>
      <c r="B2339" s="196"/>
      <c r="C2339" s="197"/>
      <c r="D2339" s="198"/>
      <c r="E2339" s="196"/>
      <c r="F2339" s="110"/>
      <c r="G2339" s="199"/>
      <c r="H2339" s="217"/>
      <c r="I2339" s="217"/>
      <c r="J2339" s="6">
        <f t="shared" si="11"/>
        <v>0</v>
      </c>
      <c r="K2339" s="6">
        <f t="shared" si="12"/>
        <v>0</v>
      </c>
      <c r="L2339" s="6" t="str">
        <f t="array" ref="L2339">XLOOKUP(E2339,INV!A:A,INV!K:K)</f>
        <v>#N/A</v>
      </c>
      <c r="M2339" s="127" t="str">
        <f t="shared" si="13"/>
        <v>#N/A</v>
      </c>
    </row>
    <row r="2340">
      <c r="A2340" s="195"/>
      <c r="B2340" s="196"/>
      <c r="C2340" s="197"/>
      <c r="D2340" s="198"/>
      <c r="E2340" s="196"/>
      <c r="F2340" s="110"/>
      <c r="G2340" s="199"/>
      <c r="H2340" s="217"/>
      <c r="I2340" s="217"/>
      <c r="J2340" s="6">
        <f t="shared" si="11"/>
        <v>0</v>
      </c>
      <c r="K2340" s="6">
        <f t="shared" si="12"/>
        <v>0</v>
      </c>
      <c r="L2340" s="6" t="str">
        <f t="array" ref="L2340">XLOOKUP(E2340,INV!A:A,INV!K:K)</f>
        <v>#N/A</v>
      </c>
      <c r="M2340" s="127" t="str">
        <f t="shared" si="13"/>
        <v>#N/A</v>
      </c>
    </row>
    <row r="2341">
      <c r="A2341" s="195"/>
      <c r="B2341" s="196"/>
      <c r="C2341" s="196"/>
      <c r="D2341" s="198"/>
      <c r="E2341" s="196"/>
      <c r="F2341" s="196"/>
      <c r="G2341" s="199"/>
      <c r="H2341" s="217"/>
      <c r="I2341" s="215"/>
      <c r="J2341" s="6">
        <f t="shared" si="11"/>
        <v>0</v>
      </c>
      <c r="K2341" s="6">
        <f t="shared" si="12"/>
        <v>0</v>
      </c>
      <c r="L2341" s="6" t="str">
        <f t="array" ref="L2341">XLOOKUP(E2341,INV!A:A,INV!K:K)</f>
        <v>#N/A</v>
      </c>
      <c r="M2341" s="127" t="str">
        <f t="shared" si="13"/>
        <v>#N/A</v>
      </c>
    </row>
    <row r="2342">
      <c r="A2342" s="195"/>
      <c r="B2342" s="196"/>
      <c r="C2342" s="197"/>
      <c r="D2342" s="198"/>
      <c r="E2342" s="196"/>
      <c r="F2342" s="110"/>
      <c r="G2342" s="199"/>
      <c r="H2342" s="217"/>
      <c r="I2342" s="217"/>
      <c r="J2342" s="6">
        <f t="shared" si="11"/>
        <v>0</v>
      </c>
      <c r="K2342" s="6">
        <f t="shared" si="12"/>
        <v>0</v>
      </c>
      <c r="L2342" s="6" t="str">
        <f t="array" ref="L2342">XLOOKUP(E2342,INV!A:A,INV!K:K)</f>
        <v>#N/A</v>
      </c>
      <c r="M2342" s="127" t="str">
        <f t="shared" si="13"/>
        <v>#N/A</v>
      </c>
    </row>
    <row r="2343">
      <c r="A2343" s="195"/>
      <c r="B2343" s="196"/>
      <c r="C2343" s="197"/>
      <c r="D2343" s="198"/>
      <c r="E2343" s="196"/>
      <c r="F2343" s="110"/>
      <c r="G2343" s="199"/>
      <c r="H2343" s="217"/>
      <c r="I2343" s="217"/>
      <c r="J2343" s="6">
        <f t="shared" si="11"/>
        <v>0</v>
      </c>
      <c r="K2343" s="6">
        <f t="shared" si="12"/>
        <v>0</v>
      </c>
      <c r="L2343" s="6" t="str">
        <f t="array" ref="L2343">XLOOKUP(E2343,INV!A:A,INV!K:K)</f>
        <v>#N/A</v>
      </c>
      <c r="M2343" s="127" t="str">
        <f t="shared" si="13"/>
        <v>#N/A</v>
      </c>
    </row>
    <row r="2344">
      <c r="A2344" s="195"/>
      <c r="B2344" s="196"/>
      <c r="C2344" s="197"/>
      <c r="D2344" s="198"/>
      <c r="E2344" s="196"/>
      <c r="F2344" s="110"/>
      <c r="G2344" s="199"/>
      <c r="H2344" s="217"/>
      <c r="I2344" s="217"/>
      <c r="J2344" s="6">
        <f t="shared" si="11"/>
        <v>0</v>
      </c>
      <c r="K2344" s="6">
        <f t="shared" si="12"/>
        <v>0</v>
      </c>
      <c r="L2344" s="6" t="str">
        <f t="array" ref="L2344">XLOOKUP(E2344,INV!A:A,INV!K:K)</f>
        <v>#N/A</v>
      </c>
      <c r="M2344" s="127" t="str">
        <f t="shared" si="13"/>
        <v>#N/A</v>
      </c>
    </row>
    <row r="2345">
      <c r="A2345" s="195"/>
      <c r="B2345" s="196"/>
      <c r="C2345" s="197"/>
      <c r="D2345" s="198"/>
      <c r="E2345" s="196"/>
      <c r="F2345" s="110"/>
      <c r="G2345" s="199"/>
      <c r="H2345" s="217"/>
      <c r="I2345" s="217"/>
      <c r="J2345" s="6">
        <f t="shared" si="11"/>
        <v>0</v>
      </c>
      <c r="K2345" s="6">
        <f t="shared" si="12"/>
        <v>0</v>
      </c>
      <c r="L2345" s="6" t="str">
        <f t="array" ref="L2345">XLOOKUP(E2345,INV!A:A,INV!K:K)</f>
        <v>#N/A</v>
      </c>
      <c r="M2345" s="127" t="str">
        <f t="shared" si="13"/>
        <v>#N/A</v>
      </c>
    </row>
    <row r="2346">
      <c r="A2346" s="195"/>
      <c r="B2346" s="196"/>
      <c r="C2346" s="197"/>
      <c r="D2346" s="198"/>
      <c r="E2346" s="196"/>
      <c r="F2346" s="110"/>
      <c r="G2346" s="199"/>
      <c r="H2346" s="217"/>
      <c r="I2346" s="217"/>
      <c r="J2346" s="6">
        <f t="shared" si="11"/>
        <v>0</v>
      </c>
      <c r="K2346" s="6">
        <f t="shared" si="12"/>
        <v>0</v>
      </c>
      <c r="L2346" s="6" t="str">
        <f t="array" ref="L2346">XLOOKUP(E2346,INV!A:A,INV!K:K)</f>
        <v>#N/A</v>
      </c>
      <c r="M2346" s="127" t="str">
        <f t="shared" si="13"/>
        <v>#N/A</v>
      </c>
    </row>
    <row r="2347">
      <c r="A2347" s="195"/>
      <c r="B2347" s="196"/>
      <c r="C2347" s="197"/>
      <c r="D2347" s="198"/>
      <c r="E2347" s="196"/>
      <c r="F2347" s="196"/>
      <c r="G2347" s="199"/>
      <c r="H2347" s="217"/>
      <c r="I2347" s="217"/>
      <c r="J2347" s="6">
        <f t="shared" si="11"/>
        <v>0</v>
      </c>
      <c r="K2347" s="6">
        <f t="shared" si="12"/>
        <v>0</v>
      </c>
      <c r="L2347" s="6" t="str">
        <f t="array" ref="L2347">XLOOKUP(E2347,INV!A:A,INV!K:K)</f>
        <v>#N/A</v>
      </c>
      <c r="M2347" s="127" t="str">
        <f t="shared" si="13"/>
        <v>#N/A</v>
      </c>
    </row>
    <row r="2348">
      <c r="A2348" s="195"/>
      <c r="B2348" s="196"/>
      <c r="C2348" s="197"/>
      <c r="D2348" s="198"/>
      <c r="E2348" s="196"/>
      <c r="F2348" s="110"/>
      <c r="G2348" s="199"/>
      <c r="H2348" s="217"/>
      <c r="I2348" s="217"/>
      <c r="J2348" s="6">
        <f t="shared" si="11"/>
        <v>0</v>
      </c>
      <c r="K2348" s="6">
        <f t="shared" si="12"/>
        <v>0</v>
      </c>
      <c r="L2348" s="6" t="str">
        <f t="array" ref="L2348">XLOOKUP(E2348,INV!A:A,INV!K:K)</f>
        <v>#N/A</v>
      </c>
      <c r="M2348" s="127" t="str">
        <f t="shared" si="13"/>
        <v>#N/A</v>
      </c>
    </row>
    <row r="2349">
      <c r="A2349" s="195"/>
      <c r="B2349" s="196"/>
      <c r="C2349" s="197"/>
      <c r="D2349" s="198"/>
      <c r="E2349" s="196"/>
      <c r="F2349" s="110"/>
      <c r="G2349" s="199"/>
      <c r="H2349" s="217"/>
      <c r="I2349" s="217"/>
      <c r="J2349" s="6">
        <f t="shared" si="11"/>
        <v>0</v>
      </c>
      <c r="K2349" s="6">
        <f t="shared" si="12"/>
        <v>0</v>
      </c>
      <c r="L2349" s="6" t="str">
        <f t="array" ref="L2349">XLOOKUP(E2349,INV!A:A,INV!K:K)</f>
        <v>#N/A</v>
      </c>
      <c r="M2349" s="127" t="str">
        <f t="shared" si="13"/>
        <v>#N/A</v>
      </c>
    </row>
    <row r="2350">
      <c r="A2350" s="195"/>
      <c r="B2350" s="196"/>
      <c r="C2350" s="197"/>
      <c r="D2350" s="198"/>
      <c r="E2350" s="196"/>
      <c r="F2350" s="196"/>
      <c r="G2350" s="199"/>
      <c r="H2350" s="217"/>
      <c r="I2350" s="217"/>
      <c r="J2350" s="6">
        <f t="shared" si="11"/>
        <v>0</v>
      </c>
      <c r="K2350" s="6">
        <f t="shared" si="12"/>
        <v>0</v>
      </c>
      <c r="L2350" s="6" t="str">
        <f t="array" ref="L2350">XLOOKUP(E2350,INV!A:A,INV!K:K)</f>
        <v>#N/A</v>
      </c>
      <c r="M2350" s="127" t="str">
        <f t="shared" si="13"/>
        <v>#N/A</v>
      </c>
    </row>
    <row r="2351">
      <c r="A2351" s="195"/>
      <c r="B2351" s="196"/>
      <c r="C2351" s="197"/>
      <c r="D2351" s="198"/>
      <c r="E2351" s="196"/>
      <c r="F2351" s="196"/>
      <c r="G2351" s="199"/>
      <c r="H2351" s="217"/>
      <c r="I2351" s="217"/>
      <c r="J2351" s="6">
        <f t="shared" si="11"/>
        <v>0</v>
      </c>
      <c r="K2351" s="6">
        <f t="shared" si="12"/>
        <v>0</v>
      </c>
      <c r="L2351" s="6" t="str">
        <f t="array" ref="L2351">XLOOKUP(E2351,INV!A:A,INV!K:K)</f>
        <v>#N/A</v>
      </c>
      <c r="M2351" s="127" t="str">
        <f t="shared" si="13"/>
        <v>#N/A</v>
      </c>
    </row>
    <row r="2352">
      <c r="A2352" s="195"/>
      <c r="B2352" s="196"/>
      <c r="C2352" s="197"/>
      <c r="D2352" s="198"/>
      <c r="E2352" s="196"/>
      <c r="F2352" s="110"/>
      <c r="G2352" s="199"/>
      <c r="H2352" s="217"/>
      <c r="I2352" s="217"/>
      <c r="J2352" s="6">
        <f t="shared" si="11"/>
        <v>0</v>
      </c>
      <c r="K2352" s="6">
        <f t="shared" si="12"/>
        <v>0</v>
      </c>
      <c r="L2352" s="6" t="str">
        <f t="array" ref="L2352">XLOOKUP(E2352,INV!A:A,INV!K:K)</f>
        <v>#N/A</v>
      </c>
      <c r="M2352" s="127" t="str">
        <f t="shared" si="13"/>
        <v>#N/A</v>
      </c>
    </row>
    <row r="2353">
      <c r="A2353" s="195"/>
      <c r="B2353" s="196"/>
      <c r="C2353" s="197"/>
      <c r="D2353" s="198"/>
      <c r="E2353" s="196"/>
      <c r="F2353" s="110"/>
      <c r="G2353" s="199"/>
      <c r="H2353" s="217"/>
      <c r="I2353" s="217"/>
      <c r="J2353" s="6">
        <f t="shared" si="11"/>
        <v>0</v>
      </c>
      <c r="K2353" s="6">
        <f t="shared" si="12"/>
        <v>0</v>
      </c>
      <c r="L2353" s="6" t="str">
        <f t="array" ref="L2353">XLOOKUP(E2353,INV!A:A,INV!K:K)</f>
        <v>#N/A</v>
      </c>
      <c r="M2353" s="127" t="str">
        <f t="shared" si="13"/>
        <v>#N/A</v>
      </c>
    </row>
    <row r="2354">
      <c r="A2354" s="195"/>
      <c r="B2354" s="196"/>
      <c r="C2354" s="197"/>
      <c r="D2354" s="198"/>
      <c r="E2354" s="196"/>
      <c r="F2354" s="110"/>
      <c r="G2354" s="199"/>
      <c r="H2354" s="217"/>
      <c r="I2354" s="217"/>
      <c r="J2354" s="6">
        <f t="shared" si="11"/>
        <v>0</v>
      </c>
      <c r="K2354" s="6">
        <f t="shared" si="12"/>
        <v>0</v>
      </c>
      <c r="L2354" s="6" t="str">
        <f t="array" ref="L2354">XLOOKUP(E2354,INV!A:A,INV!K:K)</f>
        <v>#N/A</v>
      </c>
      <c r="M2354" s="127" t="str">
        <f t="shared" si="13"/>
        <v>#N/A</v>
      </c>
    </row>
    <row r="2355">
      <c r="A2355" s="195"/>
      <c r="B2355" s="196"/>
      <c r="C2355" s="197"/>
      <c r="D2355" s="198"/>
      <c r="E2355" s="196"/>
      <c r="F2355" s="110"/>
      <c r="G2355" s="199"/>
      <c r="H2355" s="217"/>
      <c r="I2355" s="217"/>
      <c r="J2355" s="6">
        <f t="shared" si="11"/>
        <v>0</v>
      </c>
      <c r="K2355" s="6">
        <f t="shared" si="12"/>
        <v>0</v>
      </c>
      <c r="L2355" s="6" t="str">
        <f t="array" ref="L2355">XLOOKUP(E2355,INV!A:A,INV!K:K)</f>
        <v>#N/A</v>
      </c>
      <c r="M2355" s="127" t="str">
        <f t="shared" si="13"/>
        <v>#N/A</v>
      </c>
    </row>
    <row r="2356">
      <c r="A2356" s="195"/>
      <c r="B2356" s="196"/>
      <c r="C2356" s="197"/>
      <c r="D2356" s="198"/>
      <c r="E2356" s="196"/>
      <c r="F2356" s="110"/>
      <c r="G2356" s="199"/>
      <c r="H2356" s="217"/>
      <c r="I2356" s="217"/>
      <c r="J2356" s="6">
        <f t="shared" si="11"/>
        <v>0</v>
      </c>
      <c r="K2356" s="6">
        <f t="shared" si="12"/>
        <v>0</v>
      </c>
      <c r="L2356" s="6" t="str">
        <f t="array" ref="L2356">XLOOKUP(E2356,INV!A:A,INV!K:K)</f>
        <v>#N/A</v>
      </c>
      <c r="M2356" s="127" t="str">
        <f t="shared" si="13"/>
        <v>#N/A</v>
      </c>
    </row>
    <row r="2357">
      <c r="A2357" s="195"/>
      <c r="B2357" s="196"/>
      <c r="C2357" s="197"/>
      <c r="D2357" s="198"/>
      <c r="E2357" s="196"/>
      <c r="F2357" s="110"/>
      <c r="G2357" s="199"/>
      <c r="H2357" s="217"/>
      <c r="I2357" s="217"/>
      <c r="J2357" s="6">
        <f t="shared" si="11"/>
        <v>0</v>
      </c>
      <c r="K2357" s="6">
        <f t="shared" si="12"/>
        <v>0</v>
      </c>
      <c r="L2357" s="6" t="str">
        <f t="array" ref="L2357">XLOOKUP(E2357,INV!A:A,INV!K:K)</f>
        <v>#N/A</v>
      </c>
      <c r="M2357" s="127" t="str">
        <f t="shared" si="13"/>
        <v>#N/A</v>
      </c>
    </row>
    <row r="2358">
      <c r="A2358" s="195"/>
      <c r="B2358" s="196"/>
      <c r="C2358" s="197"/>
      <c r="D2358" s="198"/>
      <c r="E2358" s="196"/>
      <c r="F2358" s="110"/>
      <c r="G2358" s="199"/>
      <c r="H2358" s="217"/>
      <c r="I2358" s="217"/>
      <c r="J2358" s="6">
        <f t="shared" si="11"/>
        <v>0</v>
      </c>
      <c r="K2358" s="6">
        <f t="shared" si="12"/>
        <v>0</v>
      </c>
      <c r="L2358" s="6" t="str">
        <f t="array" ref="L2358">XLOOKUP(E2358,INV!A:A,INV!K:K)</f>
        <v>#N/A</v>
      </c>
      <c r="M2358" s="127" t="str">
        <f t="shared" si="13"/>
        <v>#N/A</v>
      </c>
    </row>
    <row r="2359">
      <c r="A2359" s="195"/>
      <c r="B2359" s="196"/>
      <c r="C2359" s="197"/>
      <c r="D2359" s="198"/>
      <c r="E2359" s="196"/>
      <c r="F2359" s="110"/>
      <c r="G2359" s="199"/>
      <c r="H2359" s="217"/>
      <c r="I2359" s="217"/>
      <c r="J2359" s="6">
        <f t="shared" si="11"/>
        <v>0</v>
      </c>
      <c r="K2359" s="6">
        <f t="shared" si="12"/>
        <v>0</v>
      </c>
      <c r="L2359" s="6" t="str">
        <f t="array" ref="L2359">XLOOKUP(E2359,INV!A:A,INV!K:K)</f>
        <v>#N/A</v>
      </c>
      <c r="M2359" s="127" t="str">
        <f t="shared" si="13"/>
        <v>#N/A</v>
      </c>
    </row>
    <row r="2360">
      <c r="A2360" s="195"/>
      <c r="B2360" s="196"/>
      <c r="C2360" s="197"/>
      <c r="D2360" s="198"/>
      <c r="E2360" s="196"/>
      <c r="F2360" s="110"/>
      <c r="G2360" s="199"/>
      <c r="H2360" s="217"/>
      <c r="I2360" s="217"/>
      <c r="J2360" s="6">
        <f t="shared" si="11"/>
        <v>0</v>
      </c>
      <c r="K2360" s="6">
        <f t="shared" si="12"/>
        <v>0</v>
      </c>
      <c r="L2360" s="6" t="str">
        <f t="array" ref="L2360">XLOOKUP(E2360,INV!A:A,INV!K:K)</f>
        <v>#N/A</v>
      </c>
      <c r="M2360" s="127" t="str">
        <f t="shared" si="13"/>
        <v>#N/A</v>
      </c>
    </row>
    <row r="2361">
      <c r="A2361" s="195"/>
      <c r="B2361" s="196"/>
      <c r="C2361" s="197"/>
      <c r="D2361" s="198"/>
      <c r="E2361" s="196"/>
      <c r="F2361" s="110"/>
      <c r="G2361" s="199"/>
      <c r="H2361" s="217"/>
      <c r="I2361" s="217"/>
      <c r="J2361" s="6">
        <f t="shared" si="11"/>
        <v>0</v>
      </c>
      <c r="K2361" s="6">
        <f t="shared" si="12"/>
        <v>0</v>
      </c>
      <c r="L2361" s="6" t="str">
        <f t="array" ref="L2361">XLOOKUP(E2361,INV!A:A,INV!K:K)</f>
        <v>#N/A</v>
      </c>
      <c r="M2361" s="127" t="str">
        <f t="shared" si="13"/>
        <v>#N/A</v>
      </c>
    </row>
    <row r="2362">
      <c r="A2362" s="195"/>
      <c r="B2362" s="196"/>
      <c r="C2362" s="197"/>
      <c r="D2362" s="198"/>
      <c r="E2362" s="196"/>
      <c r="F2362" s="110"/>
      <c r="G2362" s="199"/>
      <c r="H2362" s="217"/>
      <c r="I2362" s="217"/>
      <c r="J2362" s="6">
        <f t="shared" si="11"/>
        <v>0</v>
      </c>
      <c r="K2362" s="6">
        <f t="shared" si="12"/>
        <v>0</v>
      </c>
      <c r="L2362" s="6" t="str">
        <f t="array" ref="L2362">XLOOKUP(E2362,INV!A:A,INV!K:K)</f>
        <v>#N/A</v>
      </c>
      <c r="M2362" s="127" t="str">
        <f t="shared" si="13"/>
        <v>#N/A</v>
      </c>
    </row>
    <row r="2363">
      <c r="A2363" s="195"/>
      <c r="B2363" s="196"/>
      <c r="C2363" s="197"/>
      <c r="D2363" s="198"/>
      <c r="E2363" s="196"/>
      <c r="F2363" s="110"/>
      <c r="G2363" s="199"/>
      <c r="H2363" s="217"/>
      <c r="I2363" s="217"/>
      <c r="J2363" s="6">
        <f t="shared" si="11"/>
        <v>0</v>
      </c>
      <c r="K2363" s="6">
        <f t="shared" si="12"/>
        <v>0</v>
      </c>
      <c r="L2363" s="6" t="str">
        <f t="array" ref="L2363">XLOOKUP(E2363,INV!A:A,INV!K:K)</f>
        <v>#N/A</v>
      </c>
      <c r="M2363" s="127" t="str">
        <f t="shared" si="13"/>
        <v>#N/A</v>
      </c>
    </row>
    <row r="2364">
      <c r="A2364" s="195"/>
      <c r="B2364" s="196"/>
      <c r="C2364" s="197"/>
      <c r="D2364" s="198"/>
      <c r="E2364" s="196"/>
      <c r="F2364" s="196"/>
      <c r="G2364" s="199"/>
      <c r="H2364" s="217"/>
      <c r="I2364" s="217"/>
      <c r="J2364" s="6">
        <f t="shared" si="11"/>
        <v>0</v>
      </c>
      <c r="K2364" s="6">
        <f t="shared" si="12"/>
        <v>0</v>
      </c>
      <c r="L2364" s="6" t="str">
        <f t="array" ref="L2364">XLOOKUP(E2364,INV!A:A,INV!K:K)</f>
        <v>#N/A</v>
      </c>
      <c r="M2364" s="127" t="str">
        <f t="shared" si="13"/>
        <v>#N/A</v>
      </c>
    </row>
    <row r="2365">
      <c r="A2365" s="195"/>
      <c r="B2365" s="196"/>
      <c r="C2365" s="197"/>
      <c r="D2365" s="198"/>
      <c r="E2365" s="196"/>
      <c r="F2365" s="110"/>
      <c r="G2365" s="199"/>
      <c r="H2365" s="217"/>
      <c r="I2365" s="217"/>
      <c r="J2365" s="6">
        <f t="shared" si="11"/>
        <v>0</v>
      </c>
      <c r="K2365" s="6">
        <f t="shared" si="12"/>
        <v>0</v>
      </c>
      <c r="L2365" s="6" t="str">
        <f t="array" ref="L2365">XLOOKUP(E2365,INV!A:A,INV!K:K)</f>
        <v>#N/A</v>
      </c>
      <c r="M2365" s="127" t="str">
        <f t="shared" si="13"/>
        <v>#N/A</v>
      </c>
    </row>
    <row r="2366">
      <c r="A2366" s="195"/>
      <c r="B2366" s="196"/>
      <c r="C2366" s="197"/>
      <c r="D2366" s="198"/>
      <c r="E2366" s="196"/>
      <c r="F2366" s="196"/>
      <c r="G2366" s="199"/>
      <c r="H2366" s="217"/>
      <c r="I2366" s="217"/>
      <c r="J2366" s="6">
        <f t="shared" si="11"/>
        <v>0</v>
      </c>
      <c r="K2366" s="6">
        <f t="shared" si="12"/>
        <v>0</v>
      </c>
      <c r="L2366" s="6" t="str">
        <f t="array" ref="L2366">XLOOKUP(E2366,INV!A:A,INV!K:K)</f>
        <v>#N/A</v>
      </c>
      <c r="M2366" s="127" t="str">
        <f t="shared" si="13"/>
        <v>#N/A</v>
      </c>
    </row>
    <row r="2367">
      <c r="A2367" s="195"/>
      <c r="B2367" s="196"/>
      <c r="C2367" s="197"/>
      <c r="D2367" s="198"/>
      <c r="E2367" s="196"/>
      <c r="F2367" s="110"/>
      <c r="G2367" s="199"/>
      <c r="H2367" s="217"/>
      <c r="I2367" s="217"/>
      <c r="J2367" s="6">
        <f t="shared" si="11"/>
        <v>0</v>
      </c>
      <c r="K2367" s="6">
        <f t="shared" si="12"/>
        <v>0</v>
      </c>
      <c r="L2367" s="6" t="str">
        <f t="array" ref="L2367">XLOOKUP(E2367,INV!A:A,INV!K:K)</f>
        <v>#N/A</v>
      </c>
      <c r="M2367" s="127" t="str">
        <f t="shared" si="13"/>
        <v>#N/A</v>
      </c>
    </row>
    <row r="2368">
      <c r="A2368" s="195"/>
      <c r="B2368" s="196"/>
      <c r="C2368" s="197"/>
      <c r="D2368" s="198"/>
      <c r="E2368" s="196"/>
      <c r="F2368" s="110"/>
      <c r="G2368" s="199"/>
      <c r="H2368" s="217"/>
      <c r="I2368" s="217"/>
      <c r="J2368" s="6">
        <f t="shared" si="11"/>
        <v>0</v>
      </c>
      <c r="K2368" s="6">
        <f t="shared" si="12"/>
        <v>0</v>
      </c>
      <c r="L2368" s="6" t="str">
        <f t="array" ref="L2368">XLOOKUP(E2368,INV!A:A,INV!K:K)</f>
        <v>#N/A</v>
      </c>
      <c r="M2368" s="127" t="str">
        <f t="shared" si="13"/>
        <v>#N/A</v>
      </c>
    </row>
    <row r="2369">
      <c r="A2369" s="195"/>
      <c r="B2369" s="196"/>
      <c r="C2369" s="197"/>
      <c r="D2369" s="198"/>
      <c r="E2369" s="196"/>
      <c r="F2369" s="110"/>
      <c r="G2369" s="199"/>
      <c r="H2369" s="217"/>
      <c r="I2369" s="217"/>
      <c r="J2369" s="6">
        <f t="shared" si="11"/>
        <v>0</v>
      </c>
      <c r="K2369" s="6">
        <f t="shared" si="12"/>
        <v>0</v>
      </c>
      <c r="L2369" s="6" t="str">
        <f t="array" ref="L2369">XLOOKUP(E2369,INV!A:A,INV!K:K)</f>
        <v>#N/A</v>
      </c>
      <c r="M2369" s="127" t="str">
        <f t="shared" si="13"/>
        <v>#N/A</v>
      </c>
    </row>
    <row r="2370">
      <c r="A2370" s="195"/>
      <c r="B2370" s="196"/>
      <c r="C2370" s="197"/>
      <c r="D2370" s="198"/>
      <c r="E2370" s="196"/>
      <c r="F2370" s="196"/>
      <c r="G2370" s="199"/>
      <c r="H2370" s="217"/>
      <c r="I2370" s="217"/>
      <c r="J2370" s="6">
        <f t="shared" si="11"/>
        <v>0</v>
      </c>
      <c r="K2370" s="6">
        <f t="shared" si="12"/>
        <v>0</v>
      </c>
      <c r="L2370" s="6" t="str">
        <f t="array" ref="L2370">XLOOKUP(E2370,INV!A:A,INV!K:K)</f>
        <v>#N/A</v>
      </c>
      <c r="M2370" s="127" t="str">
        <f t="shared" si="13"/>
        <v>#N/A</v>
      </c>
    </row>
    <row r="2371">
      <c r="A2371" s="195"/>
      <c r="B2371" s="196"/>
      <c r="C2371" s="197"/>
      <c r="D2371" s="198"/>
      <c r="E2371" s="110"/>
      <c r="F2371" s="196"/>
      <c r="G2371" s="199"/>
      <c r="H2371" s="217"/>
      <c r="I2371" s="217"/>
      <c r="J2371" s="6">
        <f t="shared" si="11"/>
        <v>0</v>
      </c>
      <c r="K2371" s="6">
        <f t="shared" si="12"/>
        <v>0</v>
      </c>
      <c r="L2371" s="6" t="str">
        <f t="array" ref="L2371">XLOOKUP(E2371,INV!A:A,INV!K:K)</f>
        <v>#N/A</v>
      </c>
      <c r="M2371" s="127" t="str">
        <f t="shared" si="13"/>
        <v>#N/A</v>
      </c>
    </row>
    <row r="2372">
      <c r="A2372" s="195"/>
      <c r="B2372" s="196"/>
      <c r="C2372" s="197"/>
      <c r="D2372" s="198"/>
      <c r="E2372" s="196"/>
      <c r="F2372" s="110"/>
      <c r="G2372" s="199"/>
      <c r="H2372" s="217"/>
      <c r="I2372" s="217"/>
      <c r="J2372" s="6">
        <f t="shared" si="11"/>
        <v>0</v>
      </c>
      <c r="K2372" s="6">
        <f t="shared" si="12"/>
        <v>0</v>
      </c>
      <c r="L2372" s="6" t="str">
        <f t="array" ref="L2372">XLOOKUP(E2372,INV!A:A,INV!K:K)</f>
        <v>#N/A</v>
      </c>
      <c r="M2372" s="127" t="str">
        <f t="shared" si="13"/>
        <v>#N/A</v>
      </c>
    </row>
    <row r="2373">
      <c r="A2373" s="195"/>
      <c r="B2373" s="196"/>
      <c r="C2373" s="197"/>
      <c r="D2373" s="198"/>
      <c r="E2373" s="196"/>
      <c r="F2373" s="110"/>
      <c r="G2373" s="199"/>
      <c r="H2373" s="217"/>
      <c r="I2373" s="217"/>
      <c r="J2373" s="6">
        <f t="shared" si="11"/>
        <v>0</v>
      </c>
      <c r="K2373" s="6">
        <f t="shared" si="12"/>
        <v>0</v>
      </c>
      <c r="L2373" s="6" t="str">
        <f t="array" ref="L2373">XLOOKUP(E2373,INV!A:A,INV!K:K)</f>
        <v>#N/A</v>
      </c>
      <c r="M2373" s="127" t="str">
        <f t="shared" si="13"/>
        <v>#N/A</v>
      </c>
    </row>
    <row r="2374">
      <c r="A2374" s="195"/>
      <c r="B2374" s="196"/>
      <c r="C2374" s="197"/>
      <c r="D2374" s="198"/>
      <c r="E2374" s="196"/>
      <c r="F2374" s="110"/>
      <c r="G2374" s="199"/>
      <c r="H2374" s="217"/>
      <c r="I2374" s="217"/>
      <c r="J2374" s="6">
        <f t="shared" si="11"/>
        <v>0</v>
      </c>
      <c r="K2374" s="6">
        <f t="shared" si="12"/>
        <v>0</v>
      </c>
      <c r="L2374" s="6" t="str">
        <f t="array" ref="L2374">XLOOKUP(E2374,INV!A:A,INV!K:K)</f>
        <v>#N/A</v>
      </c>
      <c r="M2374" s="127" t="str">
        <f t="shared" si="13"/>
        <v>#N/A</v>
      </c>
    </row>
    <row r="2375">
      <c r="A2375" s="195"/>
      <c r="B2375" s="196"/>
      <c r="C2375" s="197"/>
      <c r="D2375" s="198"/>
      <c r="E2375" s="196"/>
      <c r="F2375" s="110"/>
      <c r="G2375" s="199"/>
      <c r="H2375" s="217"/>
      <c r="I2375" s="217"/>
      <c r="J2375" s="6">
        <f t="shared" si="11"/>
        <v>0</v>
      </c>
      <c r="K2375" s="6">
        <f t="shared" si="12"/>
        <v>0</v>
      </c>
      <c r="L2375" s="6" t="str">
        <f t="array" ref="L2375">XLOOKUP(E2375,INV!A:A,INV!K:K)</f>
        <v>#N/A</v>
      </c>
      <c r="M2375" s="127" t="str">
        <f t="shared" si="13"/>
        <v>#N/A</v>
      </c>
    </row>
    <row r="2376">
      <c r="A2376" s="195"/>
      <c r="B2376" s="196"/>
      <c r="C2376" s="197"/>
      <c r="D2376" s="198"/>
      <c r="E2376" s="196"/>
      <c r="F2376" s="110"/>
      <c r="G2376" s="199"/>
      <c r="H2376" s="217"/>
      <c r="I2376" s="217"/>
      <c r="J2376" s="6">
        <f t="shared" si="11"/>
        <v>0</v>
      </c>
      <c r="K2376" s="6">
        <f t="shared" si="12"/>
        <v>0</v>
      </c>
      <c r="L2376" s="6" t="str">
        <f t="array" ref="L2376">XLOOKUP(E2376,INV!A:A,INV!K:K)</f>
        <v>#N/A</v>
      </c>
      <c r="M2376" s="127" t="str">
        <f t="shared" si="13"/>
        <v>#N/A</v>
      </c>
    </row>
    <row r="2377">
      <c r="A2377" s="195"/>
      <c r="B2377" s="196"/>
      <c r="C2377" s="197"/>
      <c r="D2377" s="198"/>
      <c r="E2377" s="196"/>
      <c r="F2377" s="110"/>
      <c r="G2377" s="199"/>
      <c r="H2377" s="217"/>
      <c r="I2377" s="217"/>
      <c r="J2377" s="6">
        <f t="shared" si="11"/>
        <v>0</v>
      </c>
      <c r="K2377" s="6">
        <f t="shared" si="12"/>
        <v>0</v>
      </c>
      <c r="L2377" s="6" t="str">
        <f t="array" ref="L2377">XLOOKUP(E2377,INV!A:A,INV!K:K)</f>
        <v>#N/A</v>
      </c>
      <c r="M2377" s="127" t="str">
        <f t="shared" si="13"/>
        <v>#N/A</v>
      </c>
    </row>
    <row r="2378">
      <c r="A2378" s="195"/>
      <c r="B2378" s="196"/>
      <c r="C2378" s="197"/>
      <c r="D2378" s="198"/>
      <c r="E2378" s="196"/>
      <c r="F2378" s="110"/>
      <c r="G2378" s="199"/>
      <c r="H2378" s="217"/>
      <c r="I2378" s="217"/>
      <c r="J2378" s="6">
        <f t="shared" si="11"/>
        <v>0</v>
      </c>
      <c r="K2378" s="6">
        <f t="shared" si="12"/>
        <v>0</v>
      </c>
      <c r="L2378" s="6" t="str">
        <f t="array" ref="L2378">XLOOKUP(E2378,INV!A:A,INV!K:K)</f>
        <v>#N/A</v>
      </c>
      <c r="M2378" s="127" t="str">
        <f t="shared" si="13"/>
        <v>#N/A</v>
      </c>
    </row>
    <row r="2379">
      <c r="A2379" s="195"/>
      <c r="B2379" s="196"/>
      <c r="C2379" s="197"/>
      <c r="D2379" s="198"/>
      <c r="E2379" s="196"/>
      <c r="F2379" s="110"/>
      <c r="G2379" s="199"/>
      <c r="H2379" s="217"/>
      <c r="I2379" s="217"/>
      <c r="J2379" s="6">
        <f t="shared" si="11"/>
        <v>0</v>
      </c>
      <c r="K2379" s="6">
        <f t="shared" si="12"/>
        <v>0</v>
      </c>
      <c r="L2379" s="6" t="str">
        <f t="array" ref="L2379">XLOOKUP(E2379,INV!A:A,INV!K:K)</f>
        <v>#N/A</v>
      </c>
      <c r="M2379" s="127" t="str">
        <f t="shared" si="13"/>
        <v>#N/A</v>
      </c>
    </row>
    <row r="2380">
      <c r="A2380" s="195"/>
      <c r="B2380" s="196"/>
      <c r="C2380" s="197"/>
      <c r="D2380" s="198"/>
      <c r="E2380" s="196"/>
      <c r="F2380" s="110"/>
      <c r="G2380" s="199"/>
      <c r="H2380" s="217"/>
      <c r="I2380" s="217"/>
      <c r="J2380" s="6">
        <f t="shared" si="11"/>
        <v>0</v>
      </c>
      <c r="K2380" s="6">
        <f t="shared" si="12"/>
        <v>0</v>
      </c>
      <c r="L2380" s="6" t="str">
        <f t="array" ref="L2380">XLOOKUP(E2380,INV!A:A,INV!K:K)</f>
        <v>#N/A</v>
      </c>
      <c r="M2380" s="127" t="str">
        <f t="shared" si="13"/>
        <v>#N/A</v>
      </c>
    </row>
    <row r="2381">
      <c r="A2381" s="195"/>
      <c r="B2381" s="196"/>
      <c r="C2381" s="197"/>
      <c r="D2381" s="198"/>
      <c r="E2381" s="196"/>
      <c r="F2381" s="110"/>
      <c r="G2381" s="199"/>
      <c r="H2381" s="217"/>
      <c r="I2381" s="217"/>
      <c r="J2381" s="6">
        <f t="shared" si="11"/>
        <v>0</v>
      </c>
      <c r="K2381" s="6">
        <f t="shared" si="12"/>
        <v>0</v>
      </c>
      <c r="L2381" s="6" t="str">
        <f t="array" ref="L2381">XLOOKUP(E2381,INV!A:A,INV!K:K)</f>
        <v>#N/A</v>
      </c>
      <c r="M2381" s="127" t="str">
        <f t="shared" si="13"/>
        <v>#N/A</v>
      </c>
    </row>
    <row r="2382">
      <c r="A2382" s="195"/>
      <c r="B2382" s="196"/>
      <c r="C2382" s="197"/>
      <c r="D2382" s="198"/>
      <c r="E2382" s="196"/>
      <c r="F2382" s="110"/>
      <c r="G2382" s="199"/>
      <c r="H2382" s="217"/>
      <c r="I2382" s="217"/>
      <c r="J2382" s="6">
        <f t="shared" si="11"/>
        <v>0</v>
      </c>
      <c r="K2382" s="6">
        <f t="shared" si="12"/>
        <v>0</v>
      </c>
      <c r="L2382" s="6" t="str">
        <f t="array" ref="L2382">XLOOKUP(E2382,INV!A:A,INV!K:K)</f>
        <v>#N/A</v>
      </c>
      <c r="M2382" s="127" t="str">
        <f t="shared" si="13"/>
        <v>#N/A</v>
      </c>
    </row>
    <row r="2383">
      <c r="A2383" s="195"/>
      <c r="B2383" s="196"/>
      <c r="C2383" s="197"/>
      <c r="D2383" s="198"/>
      <c r="E2383" s="196"/>
      <c r="F2383" s="196"/>
      <c r="G2383" s="199"/>
      <c r="H2383" s="217"/>
      <c r="I2383" s="217"/>
      <c r="J2383" s="6">
        <f t="shared" si="11"/>
        <v>0</v>
      </c>
      <c r="K2383" s="6">
        <f t="shared" si="12"/>
        <v>0</v>
      </c>
      <c r="L2383" s="6" t="str">
        <f t="array" ref="L2383">XLOOKUP(E2383,INV!A:A,INV!K:K)</f>
        <v>#N/A</v>
      </c>
      <c r="M2383" s="127" t="str">
        <f t="shared" si="13"/>
        <v>#N/A</v>
      </c>
    </row>
    <row r="2384">
      <c r="A2384" s="195"/>
      <c r="B2384" s="196"/>
      <c r="C2384" s="197"/>
      <c r="D2384" s="198"/>
      <c r="E2384" s="196"/>
      <c r="F2384" s="196"/>
      <c r="G2384" s="199"/>
      <c r="H2384" s="217"/>
      <c r="I2384" s="217"/>
      <c r="J2384" s="6">
        <f t="shared" si="11"/>
        <v>0</v>
      </c>
      <c r="K2384" s="6">
        <f t="shared" si="12"/>
        <v>0</v>
      </c>
      <c r="L2384" s="6" t="str">
        <f t="array" ref="L2384">XLOOKUP(E2384,INV!A:A,INV!K:K)</f>
        <v>#N/A</v>
      </c>
      <c r="M2384" s="127" t="str">
        <f t="shared" si="13"/>
        <v>#N/A</v>
      </c>
    </row>
    <row r="2385">
      <c r="A2385" s="195"/>
      <c r="B2385" s="196"/>
      <c r="C2385" s="197"/>
      <c r="D2385" s="198"/>
      <c r="E2385" s="196"/>
      <c r="F2385" s="196"/>
      <c r="G2385" s="199"/>
      <c r="H2385" s="217"/>
      <c r="I2385" s="217"/>
      <c r="J2385" s="6">
        <f t="shared" si="11"/>
        <v>0</v>
      </c>
      <c r="K2385" s="6">
        <f t="shared" si="12"/>
        <v>0</v>
      </c>
      <c r="L2385" s="6" t="str">
        <f t="array" ref="L2385">XLOOKUP(E2385,INV!A:A,INV!K:K)</f>
        <v>#N/A</v>
      </c>
      <c r="M2385" s="127" t="str">
        <f t="shared" si="13"/>
        <v>#N/A</v>
      </c>
    </row>
    <row r="2386">
      <c r="A2386" s="195"/>
      <c r="B2386" s="196"/>
      <c r="C2386" s="197"/>
      <c r="D2386" s="198"/>
      <c r="E2386" s="196"/>
      <c r="F2386" s="110"/>
      <c r="G2386" s="199"/>
      <c r="H2386" s="217"/>
      <c r="I2386" s="217"/>
      <c r="J2386" s="6">
        <f t="shared" si="11"/>
        <v>0</v>
      </c>
      <c r="K2386" s="6">
        <f t="shared" si="12"/>
        <v>0</v>
      </c>
      <c r="L2386" s="6" t="str">
        <f t="array" ref="L2386">XLOOKUP(E2386,INV!A:A,INV!K:K)</f>
        <v>#N/A</v>
      </c>
      <c r="M2386" s="127" t="str">
        <f t="shared" si="13"/>
        <v>#N/A</v>
      </c>
    </row>
    <row r="2387">
      <c r="A2387" s="195"/>
      <c r="B2387" s="196"/>
      <c r="C2387" s="197"/>
      <c r="D2387" s="198"/>
      <c r="E2387" s="196"/>
      <c r="F2387" s="110"/>
      <c r="G2387" s="199"/>
      <c r="H2387" s="217"/>
      <c r="I2387" s="217"/>
      <c r="J2387" s="6">
        <f t="shared" si="11"/>
        <v>0</v>
      </c>
      <c r="K2387" s="6">
        <f t="shared" si="12"/>
        <v>0</v>
      </c>
      <c r="L2387" s="6" t="str">
        <f t="array" ref="L2387">XLOOKUP(E2387,INV!A:A,INV!K:K)</f>
        <v>#N/A</v>
      </c>
      <c r="M2387" s="127" t="str">
        <f t="shared" si="13"/>
        <v>#N/A</v>
      </c>
    </row>
    <row r="2388">
      <c r="A2388" s="195"/>
      <c r="B2388" s="196"/>
      <c r="C2388" s="197"/>
      <c r="D2388" s="198"/>
      <c r="E2388" s="196"/>
      <c r="F2388" s="110"/>
      <c r="G2388" s="199"/>
      <c r="H2388" s="217"/>
      <c r="I2388" s="217"/>
      <c r="J2388" s="6">
        <f t="shared" si="11"/>
        <v>0</v>
      </c>
      <c r="K2388" s="6">
        <f t="shared" si="12"/>
        <v>0</v>
      </c>
      <c r="L2388" s="6" t="str">
        <f t="array" ref="L2388">XLOOKUP(E2388,INV!A:A,INV!K:K)</f>
        <v>#N/A</v>
      </c>
      <c r="M2388" s="127" t="str">
        <f t="shared" si="13"/>
        <v>#N/A</v>
      </c>
    </row>
    <row r="2389">
      <c r="A2389" s="195"/>
      <c r="B2389" s="196"/>
      <c r="C2389" s="197"/>
      <c r="D2389" s="198"/>
      <c r="E2389" s="196"/>
      <c r="F2389" s="196"/>
      <c r="G2389" s="199"/>
      <c r="H2389" s="217"/>
      <c r="I2389" s="217"/>
      <c r="J2389" s="6">
        <f t="shared" si="11"/>
        <v>0</v>
      </c>
      <c r="K2389" s="6">
        <f t="shared" si="12"/>
        <v>0</v>
      </c>
      <c r="L2389" s="6" t="str">
        <f t="array" ref="L2389">XLOOKUP(E2389,INV!A:A,INV!K:K)</f>
        <v>#N/A</v>
      </c>
      <c r="M2389" s="127" t="str">
        <f t="shared" si="13"/>
        <v>#N/A</v>
      </c>
    </row>
    <row r="2390">
      <c r="A2390" s="195"/>
      <c r="B2390" s="196"/>
      <c r="C2390" s="197"/>
      <c r="D2390" s="198"/>
      <c r="E2390" s="196"/>
      <c r="F2390" s="110"/>
      <c r="G2390" s="199"/>
      <c r="H2390" s="217"/>
      <c r="I2390" s="217"/>
      <c r="J2390" s="6">
        <f t="shared" si="11"/>
        <v>0</v>
      </c>
      <c r="K2390" s="6">
        <f t="shared" si="12"/>
        <v>0</v>
      </c>
      <c r="L2390" s="6" t="str">
        <f t="array" ref="L2390">XLOOKUP(E2390,INV!A:A,INV!K:K)</f>
        <v>#N/A</v>
      </c>
      <c r="M2390" s="127" t="str">
        <f t="shared" si="13"/>
        <v>#N/A</v>
      </c>
    </row>
    <row r="2391">
      <c r="A2391" s="195"/>
      <c r="B2391" s="196"/>
      <c r="C2391" s="197"/>
      <c r="D2391" s="198"/>
      <c r="E2391" s="196"/>
      <c r="F2391" s="196"/>
      <c r="G2391" s="199"/>
      <c r="H2391" s="217"/>
      <c r="I2391" s="217"/>
      <c r="J2391" s="6">
        <f t="shared" si="11"/>
        <v>0</v>
      </c>
      <c r="K2391" s="6">
        <f t="shared" si="12"/>
        <v>0</v>
      </c>
      <c r="L2391" s="6" t="str">
        <f t="array" ref="L2391">XLOOKUP(E2391,INV!A:A,INV!K:K)</f>
        <v>#N/A</v>
      </c>
      <c r="M2391" s="127" t="str">
        <f t="shared" si="13"/>
        <v>#N/A</v>
      </c>
    </row>
    <row r="2392">
      <c r="A2392" s="195"/>
      <c r="B2392" s="196"/>
      <c r="C2392" s="197"/>
      <c r="D2392" s="198"/>
      <c r="E2392" s="196"/>
      <c r="F2392" s="110"/>
      <c r="G2392" s="199"/>
      <c r="H2392" s="217"/>
      <c r="I2392" s="217"/>
      <c r="J2392" s="6">
        <f t="shared" si="11"/>
        <v>0</v>
      </c>
      <c r="K2392" s="6">
        <f t="shared" si="12"/>
        <v>0</v>
      </c>
      <c r="L2392" s="6" t="str">
        <f t="array" ref="L2392">XLOOKUP(E2392,INV!A:A,INV!K:K)</f>
        <v>#N/A</v>
      </c>
      <c r="M2392" s="127" t="str">
        <f t="shared" si="13"/>
        <v>#N/A</v>
      </c>
    </row>
    <row r="2393">
      <c r="A2393" s="195"/>
      <c r="B2393" s="196"/>
      <c r="C2393" s="197"/>
      <c r="D2393" s="198"/>
      <c r="E2393" s="196"/>
      <c r="F2393" s="196"/>
      <c r="G2393" s="199"/>
      <c r="H2393" s="217"/>
      <c r="I2393" s="217"/>
      <c r="J2393" s="6">
        <f t="shared" si="11"/>
        <v>0</v>
      </c>
      <c r="K2393" s="6">
        <f t="shared" si="12"/>
        <v>0</v>
      </c>
      <c r="L2393" s="6" t="str">
        <f t="array" ref="L2393">XLOOKUP(E2393,INV!A:A,INV!K:K)</f>
        <v>#N/A</v>
      </c>
      <c r="M2393" s="127" t="str">
        <f t="shared" si="13"/>
        <v>#N/A</v>
      </c>
    </row>
    <row r="2394">
      <c r="A2394" s="195"/>
      <c r="B2394" s="196"/>
      <c r="C2394" s="197"/>
      <c r="D2394" s="198"/>
      <c r="E2394" s="196"/>
      <c r="F2394" s="110"/>
      <c r="G2394" s="199"/>
      <c r="H2394" s="217"/>
      <c r="I2394" s="217"/>
      <c r="J2394" s="6">
        <f t="shared" si="11"/>
        <v>0</v>
      </c>
      <c r="K2394" s="6">
        <f t="shared" si="12"/>
        <v>0</v>
      </c>
      <c r="L2394" s="6" t="str">
        <f t="array" ref="L2394">XLOOKUP(E2394,INV!A:A,INV!K:K)</f>
        <v>#N/A</v>
      </c>
      <c r="M2394" s="127" t="str">
        <f t="shared" si="13"/>
        <v>#N/A</v>
      </c>
    </row>
    <row r="2395">
      <c r="A2395" s="195"/>
      <c r="B2395" s="196"/>
      <c r="C2395" s="197"/>
      <c r="D2395" s="198"/>
      <c r="E2395" s="196"/>
      <c r="F2395" s="110"/>
      <c r="G2395" s="199"/>
      <c r="H2395" s="217"/>
      <c r="I2395" s="217"/>
      <c r="J2395" s="6">
        <f t="shared" si="11"/>
        <v>0</v>
      </c>
      <c r="K2395" s="6">
        <f t="shared" si="12"/>
        <v>0</v>
      </c>
      <c r="L2395" s="6" t="str">
        <f t="array" ref="L2395">XLOOKUP(E2395,INV!A:A,INV!K:K)</f>
        <v>#N/A</v>
      </c>
      <c r="M2395" s="127" t="str">
        <f t="shared" si="13"/>
        <v>#N/A</v>
      </c>
    </row>
    <row r="2396">
      <c r="A2396" s="195"/>
      <c r="B2396" s="196"/>
      <c r="C2396" s="197"/>
      <c r="D2396" s="198"/>
      <c r="E2396" s="196"/>
      <c r="F2396" s="196"/>
      <c r="G2396" s="199"/>
      <c r="H2396" s="217"/>
      <c r="I2396" s="217"/>
      <c r="J2396" s="6">
        <f t="shared" si="11"/>
        <v>0</v>
      </c>
      <c r="K2396" s="6">
        <f t="shared" si="12"/>
        <v>0</v>
      </c>
      <c r="L2396" s="6" t="str">
        <f t="array" ref="L2396">XLOOKUP(E2396,INV!A:A,INV!K:K)</f>
        <v>#N/A</v>
      </c>
      <c r="M2396" s="127" t="str">
        <f t="shared" si="13"/>
        <v>#N/A</v>
      </c>
    </row>
    <row r="2397">
      <c r="A2397" s="195"/>
      <c r="B2397" s="196"/>
      <c r="C2397" s="197"/>
      <c r="D2397" s="198"/>
      <c r="E2397" s="196"/>
      <c r="F2397" s="196"/>
      <c r="G2397" s="199"/>
      <c r="H2397" s="217"/>
      <c r="I2397" s="217"/>
      <c r="J2397" s="6">
        <f t="shared" si="11"/>
        <v>0</v>
      </c>
      <c r="K2397" s="6">
        <f t="shared" si="12"/>
        <v>0</v>
      </c>
      <c r="L2397" s="6" t="str">
        <f t="array" ref="L2397">XLOOKUP(E2397,INV!A:A,INV!K:K)</f>
        <v>#N/A</v>
      </c>
      <c r="M2397" s="127" t="str">
        <f t="shared" si="13"/>
        <v>#N/A</v>
      </c>
    </row>
    <row r="2398">
      <c r="A2398" s="195"/>
      <c r="B2398" s="196"/>
      <c r="C2398" s="197"/>
      <c r="D2398" s="198"/>
      <c r="E2398" s="196"/>
      <c r="F2398" s="110"/>
      <c r="G2398" s="199"/>
      <c r="H2398" s="217"/>
      <c r="I2398" s="217"/>
      <c r="J2398" s="6">
        <f t="shared" si="11"/>
        <v>0</v>
      </c>
      <c r="K2398" s="6">
        <f t="shared" si="12"/>
        <v>0</v>
      </c>
      <c r="L2398" s="6" t="str">
        <f t="array" ref="L2398">XLOOKUP(E2398,INV!A:A,INV!K:K)</f>
        <v>#N/A</v>
      </c>
      <c r="M2398" s="127" t="str">
        <f t="shared" si="13"/>
        <v>#N/A</v>
      </c>
    </row>
    <row r="2399">
      <c r="A2399" s="195"/>
      <c r="B2399" s="196"/>
      <c r="C2399" s="197"/>
      <c r="D2399" s="198"/>
      <c r="E2399" s="196"/>
      <c r="F2399" s="110"/>
      <c r="G2399" s="199"/>
      <c r="H2399" s="217"/>
      <c r="I2399" s="217"/>
      <c r="J2399" s="6">
        <f t="shared" si="11"/>
        <v>0</v>
      </c>
      <c r="K2399" s="6">
        <f t="shared" si="12"/>
        <v>0</v>
      </c>
      <c r="L2399" s="6" t="str">
        <f t="array" ref="L2399">XLOOKUP(E2399,INV!A:A,INV!K:K)</f>
        <v>#N/A</v>
      </c>
      <c r="M2399" s="127" t="str">
        <f t="shared" si="13"/>
        <v>#N/A</v>
      </c>
    </row>
    <row r="2400">
      <c r="A2400" s="195"/>
      <c r="B2400" s="196"/>
      <c r="C2400" s="197"/>
      <c r="D2400" s="198"/>
      <c r="E2400" s="196"/>
      <c r="F2400" s="110"/>
      <c r="G2400" s="199"/>
      <c r="H2400" s="217"/>
      <c r="I2400" s="217"/>
      <c r="J2400" s="6">
        <f t="shared" si="11"/>
        <v>0</v>
      </c>
      <c r="K2400" s="6">
        <f t="shared" si="12"/>
        <v>0</v>
      </c>
      <c r="L2400" s="6" t="str">
        <f t="array" ref="L2400">XLOOKUP(E2400,INV!A:A,INV!K:K)</f>
        <v>#N/A</v>
      </c>
      <c r="M2400" s="127" t="str">
        <f t="shared" si="13"/>
        <v>#N/A</v>
      </c>
    </row>
    <row r="2401">
      <c r="A2401" s="195"/>
      <c r="B2401" s="196"/>
      <c r="C2401" s="197"/>
      <c r="D2401" s="198"/>
      <c r="E2401" s="196"/>
      <c r="F2401" s="110"/>
      <c r="G2401" s="199"/>
      <c r="H2401" s="217"/>
      <c r="I2401" s="217"/>
      <c r="J2401" s="6">
        <f t="shared" si="11"/>
        <v>0</v>
      </c>
      <c r="K2401" s="6">
        <f t="shared" si="12"/>
        <v>0</v>
      </c>
      <c r="L2401" s="6" t="str">
        <f t="array" ref="L2401">XLOOKUP(E2401,INV!A:A,INV!K:K)</f>
        <v>#N/A</v>
      </c>
      <c r="M2401" s="127" t="str">
        <f t="shared" si="13"/>
        <v>#N/A</v>
      </c>
    </row>
    <row r="2402">
      <c r="A2402" s="195"/>
      <c r="B2402" s="196"/>
      <c r="C2402" s="197"/>
      <c r="D2402" s="198"/>
      <c r="E2402" s="196"/>
      <c r="F2402" s="196"/>
      <c r="G2402" s="199"/>
      <c r="H2402" s="217"/>
      <c r="I2402" s="217"/>
      <c r="J2402" s="6">
        <f t="shared" si="11"/>
        <v>0</v>
      </c>
      <c r="K2402" s="6">
        <f t="shared" si="12"/>
        <v>0</v>
      </c>
      <c r="L2402" s="6" t="str">
        <f t="array" ref="L2402">XLOOKUP(E2402,INV!A:A,INV!K:K)</f>
        <v>#N/A</v>
      </c>
      <c r="M2402" s="127" t="str">
        <f t="shared" si="13"/>
        <v>#N/A</v>
      </c>
    </row>
    <row r="2403">
      <c r="A2403" s="195"/>
      <c r="B2403" s="196"/>
      <c r="C2403" s="197"/>
      <c r="D2403" s="198"/>
      <c r="E2403" s="196"/>
      <c r="F2403" s="196"/>
      <c r="G2403" s="199"/>
      <c r="H2403" s="217"/>
      <c r="I2403" s="217"/>
      <c r="J2403" s="6">
        <f t="shared" si="11"/>
        <v>0</v>
      </c>
      <c r="K2403" s="6">
        <f t="shared" si="12"/>
        <v>0</v>
      </c>
      <c r="L2403" s="6" t="str">
        <f t="array" ref="L2403">XLOOKUP(E2403,INV!A:A,INV!K:K)</f>
        <v>#N/A</v>
      </c>
      <c r="M2403" s="127" t="str">
        <f t="shared" si="13"/>
        <v>#N/A</v>
      </c>
    </row>
    <row r="2404">
      <c r="A2404" s="195"/>
      <c r="B2404" s="196"/>
      <c r="C2404" s="197"/>
      <c r="D2404" s="198"/>
      <c r="E2404" s="196"/>
      <c r="F2404" s="196"/>
      <c r="G2404" s="199"/>
      <c r="H2404" s="217"/>
      <c r="I2404" s="217"/>
      <c r="J2404" s="6">
        <f t="shared" si="11"/>
        <v>0</v>
      </c>
      <c r="K2404" s="6">
        <f t="shared" si="12"/>
        <v>0</v>
      </c>
      <c r="L2404" s="6" t="str">
        <f t="array" ref="L2404">XLOOKUP(E2404,INV!A:A,INV!K:K)</f>
        <v>#N/A</v>
      </c>
      <c r="M2404" s="127" t="str">
        <f t="shared" si="13"/>
        <v>#N/A</v>
      </c>
    </row>
    <row r="2405">
      <c r="A2405" s="195"/>
      <c r="B2405" s="196"/>
      <c r="C2405" s="197"/>
      <c r="D2405" s="198"/>
      <c r="E2405" s="196"/>
      <c r="F2405" s="196"/>
      <c r="G2405" s="199"/>
      <c r="H2405" s="217"/>
      <c r="I2405" s="217"/>
      <c r="J2405" s="6">
        <f t="shared" si="11"/>
        <v>0</v>
      </c>
      <c r="K2405" s="6">
        <f t="shared" si="12"/>
        <v>0</v>
      </c>
      <c r="L2405" s="6" t="str">
        <f t="array" ref="L2405">XLOOKUP(E2405,INV!A:A,INV!K:K)</f>
        <v>#N/A</v>
      </c>
      <c r="M2405" s="127" t="str">
        <f t="shared" si="13"/>
        <v>#N/A</v>
      </c>
    </row>
    <row r="2406">
      <c r="A2406" s="195"/>
      <c r="B2406" s="196"/>
      <c r="C2406" s="197"/>
      <c r="D2406" s="198"/>
      <c r="E2406" s="196"/>
      <c r="F2406" s="196"/>
      <c r="G2406" s="199"/>
      <c r="H2406" s="217"/>
      <c r="I2406" s="217"/>
      <c r="J2406" s="6">
        <f t="shared" si="11"/>
        <v>0</v>
      </c>
      <c r="K2406" s="6">
        <f t="shared" si="12"/>
        <v>0</v>
      </c>
      <c r="L2406" s="6" t="str">
        <f t="array" ref="L2406">XLOOKUP(E2406,INV!A:A,INV!K:K)</f>
        <v>#N/A</v>
      </c>
      <c r="M2406" s="127" t="str">
        <f t="shared" si="13"/>
        <v>#N/A</v>
      </c>
    </row>
    <row r="2407">
      <c r="A2407" s="195"/>
      <c r="B2407" s="196"/>
      <c r="C2407" s="197"/>
      <c r="D2407" s="198"/>
      <c r="E2407" s="196"/>
      <c r="F2407" s="196"/>
      <c r="G2407" s="199"/>
      <c r="H2407" s="217"/>
      <c r="I2407" s="217"/>
      <c r="J2407" s="6">
        <f t="shared" si="11"/>
        <v>0</v>
      </c>
      <c r="K2407" s="6">
        <f t="shared" si="12"/>
        <v>0</v>
      </c>
      <c r="L2407" s="6" t="str">
        <f t="array" ref="L2407">XLOOKUP(E2407,INV!A:A,INV!K:K)</f>
        <v>#N/A</v>
      </c>
      <c r="M2407" s="127" t="str">
        <f t="shared" si="13"/>
        <v>#N/A</v>
      </c>
    </row>
    <row r="2408">
      <c r="A2408" s="195"/>
      <c r="B2408" s="196"/>
      <c r="C2408" s="197"/>
      <c r="D2408" s="198"/>
      <c r="E2408" s="196"/>
      <c r="F2408" s="196"/>
      <c r="G2408" s="199"/>
      <c r="H2408" s="217"/>
      <c r="I2408" s="217"/>
      <c r="J2408" s="6">
        <f t="shared" si="11"/>
        <v>0</v>
      </c>
      <c r="K2408" s="6">
        <f t="shared" si="12"/>
        <v>0</v>
      </c>
      <c r="L2408" s="6" t="str">
        <f t="array" ref="L2408">XLOOKUP(E2408,INV!A:A,INV!K:K)</f>
        <v>#N/A</v>
      </c>
      <c r="M2408" s="127" t="str">
        <f t="shared" si="13"/>
        <v>#N/A</v>
      </c>
    </row>
    <row r="2409">
      <c r="A2409" s="195"/>
      <c r="B2409" s="196"/>
      <c r="C2409" s="197"/>
      <c r="D2409" s="198"/>
      <c r="E2409" s="196"/>
      <c r="F2409" s="196"/>
      <c r="G2409" s="199"/>
      <c r="H2409" s="217"/>
      <c r="I2409" s="217"/>
      <c r="J2409" s="6">
        <f t="shared" si="11"/>
        <v>0</v>
      </c>
      <c r="K2409" s="6">
        <f t="shared" si="12"/>
        <v>0</v>
      </c>
      <c r="L2409" s="6" t="str">
        <f t="array" ref="L2409">XLOOKUP(E2409,INV!A:A,INV!K:K)</f>
        <v>#N/A</v>
      </c>
      <c r="M2409" s="127" t="str">
        <f t="shared" si="13"/>
        <v>#N/A</v>
      </c>
    </row>
    <row r="2410">
      <c r="A2410" s="195"/>
      <c r="B2410" s="196"/>
      <c r="C2410" s="197"/>
      <c r="D2410" s="198"/>
      <c r="E2410" s="196"/>
      <c r="F2410" s="110"/>
      <c r="G2410" s="199"/>
      <c r="H2410" s="217"/>
      <c r="I2410" s="217"/>
      <c r="J2410" s="6">
        <f t="shared" si="11"/>
        <v>0</v>
      </c>
      <c r="K2410" s="6">
        <f t="shared" si="12"/>
        <v>0</v>
      </c>
      <c r="L2410" s="6" t="str">
        <f t="array" ref="L2410">XLOOKUP(E2410,INV!A:A,INV!K:K)</f>
        <v>#N/A</v>
      </c>
      <c r="M2410" s="127" t="str">
        <f t="shared" si="13"/>
        <v>#N/A</v>
      </c>
    </row>
    <row r="2411">
      <c r="A2411" s="195"/>
      <c r="B2411" s="196"/>
      <c r="C2411" s="197"/>
      <c r="D2411" s="198"/>
      <c r="E2411" s="196"/>
      <c r="F2411" s="196"/>
      <c r="G2411" s="199"/>
      <c r="H2411" s="217"/>
      <c r="I2411" s="217"/>
      <c r="J2411" s="6">
        <f t="shared" si="11"/>
        <v>0</v>
      </c>
      <c r="K2411" s="6">
        <f t="shared" si="12"/>
        <v>0</v>
      </c>
      <c r="L2411" s="6" t="str">
        <f t="array" ref="L2411">XLOOKUP(E2411,INV!A:A,INV!K:K)</f>
        <v>#N/A</v>
      </c>
      <c r="M2411" s="127" t="str">
        <f t="shared" si="13"/>
        <v>#N/A</v>
      </c>
    </row>
    <row r="2412">
      <c r="A2412" s="195"/>
      <c r="B2412" s="196"/>
      <c r="C2412" s="197"/>
      <c r="D2412" s="198"/>
      <c r="E2412" s="196"/>
      <c r="F2412" s="196"/>
      <c r="G2412" s="199"/>
      <c r="H2412" s="217"/>
      <c r="I2412" s="217"/>
      <c r="J2412" s="6">
        <f t="shared" si="11"/>
        <v>0</v>
      </c>
      <c r="K2412" s="6">
        <f t="shared" si="12"/>
        <v>0</v>
      </c>
      <c r="L2412" s="6" t="str">
        <f t="array" ref="L2412">XLOOKUP(E2412,INV!A:A,INV!K:K)</f>
        <v>#N/A</v>
      </c>
      <c r="M2412" s="127" t="str">
        <f t="shared" si="13"/>
        <v>#N/A</v>
      </c>
    </row>
    <row r="2413">
      <c r="A2413" s="195"/>
      <c r="B2413" s="196"/>
      <c r="C2413" s="197"/>
      <c r="D2413" s="198"/>
      <c r="E2413" s="196"/>
      <c r="F2413" s="110"/>
      <c r="G2413" s="199"/>
      <c r="H2413" s="217"/>
      <c r="I2413" s="217"/>
      <c r="J2413" s="6">
        <f t="shared" si="11"/>
        <v>0</v>
      </c>
      <c r="K2413" s="6">
        <f t="shared" si="12"/>
        <v>0</v>
      </c>
      <c r="L2413" s="6" t="str">
        <f t="array" ref="L2413">XLOOKUP(E2413,INV!A:A,INV!K:K)</f>
        <v>#N/A</v>
      </c>
      <c r="M2413" s="127" t="str">
        <f t="shared" si="13"/>
        <v>#N/A</v>
      </c>
    </row>
    <row r="2414">
      <c r="A2414" s="195"/>
      <c r="B2414" s="196"/>
      <c r="C2414" s="197"/>
      <c r="D2414" s="198"/>
      <c r="E2414" s="196"/>
      <c r="F2414" s="196"/>
      <c r="G2414" s="199"/>
      <c r="H2414" s="217"/>
      <c r="I2414" s="217"/>
      <c r="J2414" s="6">
        <f t="shared" si="11"/>
        <v>0</v>
      </c>
      <c r="K2414" s="6">
        <f t="shared" si="12"/>
        <v>0</v>
      </c>
      <c r="L2414" s="6" t="str">
        <f t="array" ref="L2414">XLOOKUP(E2414,INV!A:A,INV!K:K)</f>
        <v>#N/A</v>
      </c>
      <c r="M2414" s="127" t="str">
        <f t="shared" si="13"/>
        <v>#N/A</v>
      </c>
    </row>
    <row r="2415">
      <c r="A2415" s="195"/>
      <c r="B2415" s="196"/>
      <c r="C2415" s="197"/>
      <c r="D2415" s="198"/>
      <c r="E2415" s="196"/>
      <c r="F2415" s="196"/>
      <c r="G2415" s="199"/>
      <c r="H2415" s="217"/>
      <c r="I2415" s="217"/>
      <c r="J2415" s="6">
        <f t="shared" si="11"/>
        <v>0</v>
      </c>
      <c r="K2415" s="6">
        <f t="shared" si="12"/>
        <v>0</v>
      </c>
      <c r="L2415" s="6" t="str">
        <f t="array" ref="L2415">XLOOKUP(E2415,INV!A:A,INV!K:K)</f>
        <v>#N/A</v>
      </c>
      <c r="M2415" s="127" t="str">
        <f t="shared" si="13"/>
        <v>#N/A</v>
      </c>
    </row>
    <row r="2416">
      <c r="A2416" s="195"/>
      <c r="B2416" s="196"/>
      <c r="C2416" s="197"/>
      <c r="D2416" s="198"/>
      <c r="E2416" s="196"/>
      <c r="F2416" s="196"/>
      <c r="G2416" s="199"/>
      <c r="H2416" s="217"/>
      <c r="I2416" s="217"/>
      <c r="J2416" s="6">
        <f t="shared" si="11"/>
        <v>0</v>
      </c>
      <c r="K2416" s="6">
        <f t="shared" si="12"/>
        <v>0</v>
      </c>
      <c r="L2416" s="6" t="str">
        <f t="array" ref="L2416">XLOOKUP(E2416,INV!A:A,INV!K:K)</f>
        <v>#N/A</v>
      </c>
      <c r="M2416" s="127" t="str">
        <f t="shared" si="13"/>
        <v>#N/A</v>
      </c>
    </row>
    <row r="2417">
      <c r="A2417" s="195"/>
      <c r="B2417" s="196"/>
      <c r="C2417" s="197"/>
      <c r="D2417" s="198"/>
      <c r="E2417" s="196"/>
      <c r="F2417" s="196"/>
      <c r="G2417" s="199"/>
      <c r="H2417" s="217"/>
      <c r="I2417" s="217"/>
      <c r="J2417" s="6">
        <f t="shared" si="11"/>
        <v>0</v>
      </c>
      <c r="K2417" s="6">
        <f t="shared" si="12"/>
        <v>0</v>
      </c>
      <c r="L2417" s="6" t="str">
        <f t="array" ref="L2417">XLOOKUP(E2417,INV!A:A,INV!K:K)</f>
        <v>#N/A</v>
      </c>
      <c r="M2417" s="127" t="str">
        <f t="shared" si="13"/>
        <v>#N/A</v>
      </c>
    </row>
    <row r="2418">
      <c r="A2418" s="195"/>
      <c r="B2418" s="196"/>
      <c r="C2418" s="197"/>
      <c r="D2418" s="198"/>
      <c r="E2418" s="196"/>
      <c r="F2418" s="196"/>
      <c r="G2418" s="199"/>
      <c r="H2418" s="217"/>
      <c r="I2418" s="217"/>
      <c r="J2418" s="6">
        <f t="shared" si="11"/>
        <v>0</v>
      </c>
      <c r="K2418" s="6">
        <f t="shared" si="12"/>
        <v>0</v>
      </c>
      <c r="L2418" s="6" t="str">
        <f t="array" ref="L2418">XLOOKUP(E2418,INV!A:A,INV!K:K)</f>
        <v>#N/A</v>
      </c>
      <c r="M2418" s="127" t="str">
        <f t="shared" si="13"/>
        <v>#N/A</v>
      </c>
    </row>
    <row r="2419">
      <c r="A2419" s="195"/>
      <c r="B2419" s="196"/>
      <c r="C2419" s="197"/>
      <c r="D2419" s="198"/>
      <c r="E2419" s="196"/>
      <c r="F2419" s="110"/>
      <c r="G2419" s="199"/>
      <c r="H2419" s="217"/>
      <c r="I2419" s="217"/>
      <c r="J2419" s="6">
        <f t="shared" si="11"/>
        <v>0</v>
      </c>
      <c r="K2419" s="6">
        <f t="shared" si="12"/>
        <v>0</v>
      </c>
      <c r="L2419" s="6" t="str">
        <f t="array" ref="L2419">XLOOKUP(E2419,INV!A:A,INV!K:K)</f>
        <v>#N/A</v>
      </c>
      <c r="M2419" s="127" t="str">
        <f t="shared" si="13"/>
        <v>#N/A</v>
      </c>
    </row>
    <row r="2420">
      <c r="A2420" s="195"/>
      <c r="B2420" s="196"/>
      <c r="C2420" s="197"/>
      <c r="D2420" s="198"/>
      <c r="E2420" s="196"/>
      <c r="F2420" s="196"/>
      <c r="G2420" s="199"/>
      <c r="H2420" s="217"/>
      <c r="I2420" s="217"/>
      <c r="J2420" s="6">
        <f t="shared" si="11"/>
        <v>0</v>
      </c>
      <c r="K2420" s="6">
        <f t="shared" si="12"/>
        <v>0</v>
      </c>
      <c r="L2420" s="6" t="str">
        <f t="array" ref="L2420">XLOOKUP(E2420,INV!A:A,INV!K:K)</f>
        <v>#N/A</v>
      </c>
      <c r="M2420" s="127" t="str">
        <f t="shared" si="13"/>
        <v>#N/A</v>
      </c>
    </row>
    <row r="2421">
      <c r="A2421" s="195"/>
      <c r="B2421" s="196"/>
      <c r="C2421" s="197"/>
      <c r="D2421" s="198"/>
      <c r="E2421" s="196"/>
      <c r="F2421" s="110"/>
      <c r="G2421" s="199"/>
      <c r="H2421" s="217"/>
      <c r="I2421" s="217"/>
      <c r="J2421" s="6">
        <f t="shared" si="11"/>
        <v>0</v>
      </c>
      <c r="K2421" s="6">
        <f t="shared" si="12"/>
        <v>0</v>
      </c>
      <c r="L2421" s="6" t="str">
        <f t="array" ref="L2421">XLOOKUP(E2421,INV!A:A,INV!K:K)</f>
        <v>#N/A</v>
      </c>
      <c r="M2421" s="127" t="str">
        <f t="shared" si="13"/>
        <v>#N/A</v>
      </c>
    </row>
    <row r="2422">
      <c r="A2422" s="195"/>
      <c r="B2422" s="196"/>
      <c r="C2422" s="197"/>
      <c r="D2422" s="198"/>
      <c r="E2422" s="196"/>
      <c r="F2422" s="196"/>
      <c r="G2422" s="199"/>
      <c r="H2422" s="217"/>
      <c r="I2422" s="217"/>
      <c r="J2422" s="6">
        <f t="shared" si="11"/>
        <v>0</v>
      </c>
      <c r="K2422" s="6">
        <f t="shared" si="12"/>
        <v>0</v>
      </c>
      <c r="L2422" s="6" t="str">
        <f t="array" ref="L2422">XLOOKUP(E2422,INV!A:A,INV!K:K)</f>
        <v>#N/A</v>
      </c>
      <c r="M2422" s="127" t="str">
        <f t="shared" si="13"/>
        <v>#N/A</v>
      </c>
    </row>
    <row r="2423">
      <c r="A2423" s="195"/>
      <c r="B2423" s="196"/>
      <c r="C2423" s="197"/>
      <c r="D2423" s="198"/>
      <c r="E2423" s="196"/>
      <c r="F2423" s="110"/>
      <c r="G2423" s="199"/>
      <c r="H2423" s="217"/>
      <c r="I2423" s="217"/>
      <c r="J2423" s="6">
        <f t="shared" si="11"/>
        <v>0</v>
      </c>
      <c r="K2423" s="6">
        <f t="shared" si="12"/>
        <v>0</v>
      </c>
      <c r="L2423" s="6" t="str">
        <f t="array" ref="L2423">XLOOKUP(E2423,INV!A:A,INV!K:K)</f>
        <v>#N/A</v>
      </c>
      <c r="M2423" s="127" t="str">
        <f t="shared" si="13"/>
        <v>#N/A</v>
      </c>
    </row>
    <row r="2424">
      <c r="A2424" s="195"/>
      <c r="B2424" s="196"/>
      <c r="C2424" s="197"/>
      <c r="D2424" s="198"/>
      <c r="E2424" s="196"/>
      <c r="F2424" s="110"/>
      <c r="G2424" s="199"/>
      <c r="H2424" s="217"/>
      <c r="I2424" s="217"/>
      <c r="J2424" s="6">
        <f t="shared" si="11"/>
        <v>0</v>
      </c>
      <c r="K2424" s="6">
        <f t="shared" si="12"/>
        <v>0</v>
      </c>
      <c r="L2424" s="6" t="str">
        <f t="array" ref="L2424">XLOOKUP(E2424,INV!A:A,INV!K:K)</f>
        <v>#N/A</v>
      </c>
      <c r="M2424" s="127" t="str">
        <f t="shared" si="13"/>
        <v>#N/A</v>
      </c>
    </row>
    <row r="2425">
      <c r="A2425" s="195"/>
      <c r="B2425" s="196"/>
      <c r="C2425" s="197"/>
      <c r="D2425" s="198"/>
      <c r="E2425" s="196"/>
      <c r="F2425" s="110"/>
      <c r="G2425" s="199"/>
      <c r="H2425" s="217"/>
      <c r="I2425" s="217"/>
      <c r="J2425" s="6">
        <f t="shared" si="11"/>
        <v>0</v>
      </c>
      <c r="K2425" s="6">
        <f t="shared" si="12"/>
        <v>0</v>
      </c>
      <c r="L2425" s="6" t="str">
        <f t="array" ref="L2425">XLOOKUP(E2425,INV!A:A,INV!K:K)</f>
        <v>#N/A</v>
      </c>
      <c r="M2425" s="127" t="str">
        <f t="shared" si="13"/>
        <v>#N/A</v>
      </c>
    </row>
    <row r="2426">
      <c r="A2426" s="195"/>
      <c r="B2426" s="196"/>
      <c r="C2426" s="197"/>
      <c r="D2426" s="198"/>
      <c r="E2426" s="196"/>
      <c r="F2426" s="110"/>
      <c r="G2426" s="199"/>
      <c r="H2426" s="217"/>
      <c r="I2426" s="217"/>
      <c r="J2426" s="6">
        <f t="shared" si="11"/>
        <v>0</v>
      </c>
      <c r="K2426" s="6">
        <f t="shared" si="12"/>
        <v>0</v>
      </c>
      <c r="L2426" s="6" t="str">
        <f t="array" ref="L2426">XLOOKUP(E2426,INV!A:A,INV!K:K)</f>
        <v>#N/A</v>
      </c>
      <c r="M2426" s="127" t="str">
        <f t="shared" si="13"/>
        <v>#N/A</v>
      </c>
    </row>
    <row r="2427">
      <c r="A2427" s="195"/>
      <c r="B2427" s="196"/>
      <c r="C2427" s="197"/>
      <c r="D2427" s="198"/>
      <c r="E2427" s="196"/>
      <c r="F2427" s="110"/>
      <c r="G2427" s="199"/>
      <c r="H2427" s="217"/>
      <c r="I2427" s="217"/>
      <c r="J2427" s="6">
        <f t="shared" si="11"/>
        <v>0</v>
      </c>
      <c r="K2427" s="6">
        <f t="shared" si="12"/>
        <v>0</v>
      </c>
      <c r="L2427" s="6" t="str">
        <f t="array" ref="L2427">XLOOKUP(E2427,INV!A:A,INV!K:K)</f>
        <v>#N/A</v>
      </c>
      <c r="M2427" s="127" t="str">
        <f t="shared" si="13"/>
        <v>#N/A</v>
      </c>
    </row>
    <row r="2428">
      <c r="A2428" s="195"/>
      <c r="B2428" s="196"/>
      <c r="C2428" s="197"/>
      <c r="D2428" s="198"/>
      <c r="E2428" s="196"/>
      <c r="F2428" s="196"/>
      <c r="G2428" s="199"/>
      <c r="H2428" s="217"/>
      <c r="I2428" s="217"/>
      <c r="J2428" s="6">
        <f t="shared" si="11"/>
        <v>0</v>
      </c>
      <c r="K2428" s="6">
        <f t="shared" si="12"/>
        <v>0</v>
      </c>
      <c r="L2428" s="6" t="str">
        <f t="array" ref="L2428">XLOOKUP(E2428,INV!A:A,INV!K:K)</f>
        <v>#N/A</v>
      </c>
      <c r="M2428" s="127" t="str">
        <f t="shared" si="13"/>
        <v>#N/A</v>
      </c>
    </row>
    <row r="2429">
      <c r="A2429" s="195"/>
      <c r="B2429" s="196"/>
      <c r="C2429" s="197"/>
      <c r="D2429" s="198"/>
      <c r="E2429" s="196"/>
      <c r="F2429" s="110"/>
      <c r="G2429" s="199"/>
      <c r="H2429" s="217"/>
      <c r="I2429" s="217"/>
      <c r="J2429" s="6">
        <f t="shared" si="11"/>
        <v>0</v>
      </c>
      <c r="K2429" s="6">
        <f t="shared" si="12"/>
        <v>0</v>
      </c>
      <c r="L2429" s="6" t="str">
        <f t="array" ref="L2429">XLOOKUP(E2429,INV!A:A,INV!K:K)</f>
        <v>#N/A</v>
      </c>
      <c r="M2429" s="127" t="str">
        <f t="shared" si="13"/>
        <v>#N/A</v>
      </c>
    </row>
    <row r="2430">
      <c r="A2430" s="195"/>
      <c r="B2430" s="196"/>
      <c r="C2430" s="197"/>
      <c r="D2430" s="198"/>
      <c r="E2430" s="196"/>
      <c r="F2430" s="110"/>
      <c r="G2430" s="199"/>
      <c r="H2430" s="217"/>
      <c r="I2430" s="217"/>
      <c r="J2430" s="6">
        <f t="shared" si="11"/>
        <v>0</v>
      </c>
      <c r="K2430" s="6">
        <f t="shared" si="12"/>
        <v>0</v>
      </c>
      <c r="L2430" s="6" t="str">
        <f t="array" ref="L2430">XLOOKUP(E2430,INV!A:A,INV!K:K)</f>
        <v>#N/A</v>
      </c>
      <c r="M2430" s="127" t="str">
        <f t="shared" si="13"/>
        <v>#N/A</v>
      </c>
    </row>
    <row r="2431">
      <c r="A2431" s="195"/>
      <c r="B2431" s="196"/>
      <c r="C2431" s="197"/>
      <c r="D2431" s="198"/>
      <c r="E2431" s="196"/>
      <c r="F2431" s="110"/>
      <c r="G2431" s="199"/>
      <c r="H2431" s="218"/>
      <c r="I2431" s="218"/>
      <c r="J2431" s="6">
        <f t="shared" si="11"/>
        <v>0</v>
      </c>
      <c r="K2431" s="6">
        <f t="shared" si="12"/>
        <v>0</v>
      </c>
      <c r="L2431" s="6" t="str">
        <f t="array" ref="L2431">XLOOKUP(E2431,INV!A:A,INV!K:K)</f>
        <v>#N/A</v>
      </c>
      <c r="M2431" s="127" t="str">
        <f t="shared" si="13"/>
        <v>#N/A</v>
      </c>
    </row>
    <row r="2432">
      <c r="A2432" s="195"/>
      <c r="B2432" s="196"/>
      <c r="C2432" s="197"/>
      <c r="D2432" s="198"/>
      <c r="E2432" s="196"/>
      <c r="F2432" s="110"/>
      <c r="G2432" s="199"/>
      <c r="H2432" s="218"/>
      <c r="I2432" s="218"/>
      <c r="J2432" s="6">
        <f t="shared" si="11"/>
        <v>0</v>
      </c>
      <c r="K2432" s="6">
        <f t="shared" si="12"/>
        <v>0</v>
      </c>
      <c r="L2432" s="6" t="str">
        <f t="array" ref="L2432">XLOOKUP(E2432,INV!A:A,INV!K:K)</f>
        <v>#N/A</v>
      </c>
      <c r="M2432" s="127" t="str">
        <f t="shared" si="13"/>
        <v>#N/A</v>
      </c>
    </row>
    <row r="2433">
      <c r="A2433" s="195"/>
      <c r="B2433" s="196"/>
      <c r="C2433" s="197"/>
      <c r="D2433" s="198"/>
      <c r="E2433" s="196"/>
      <c r="F2433" s="110"/>
      <c r="G2433" s="199"/>
      <c r="H2433" s="218"/>
      <c r="I2433" s="218"/>
      <c r="J2433" s="6">
        <f t="shared" si="11"/>
        <v>0</v>
      </c>
      <c r="K2433" s="6">
        <f t="shared" si="12"/>
        <v>0</v>
      </c>
      <c r="L2433" s="6" t="str">
        <f t="array" ref="L2433">XLOOKUP(E2433,INV!A:A,INV!K:K)</f>
        <v>#N/A</v>
      </c>
      <c r="M2433" s="127" t="str">
        <f t="shared" si="13"/>
        <v>#N/A</v>
      </c>
    </row>
    <row r="2434">
      <c r="A2434" s="195"/>
      <c r="B2434" s="196"/>
      <c r="C2434" s="197"/>
      <c r="D2434" s="198"/>
      <c r="E2434" s="196"/>
      <c r="F2434" s="196"/>
      <c r="G2434" s="199"/>
      <c r="H2434" s="217"/>
      <c r="I2434" s="217"/>
      <c r="J2434" s="6">
        <f t="shared" si="11"/>
        <v>0</v>
      </c>
      <c r="K2434" s="6">
        <f t="shared" si="12"/>
        <v>0</v>
      </c>
      <c r="L2434" s="6" t="str">
        <f t="array" ref="L2434">XLOOKUP(E2434,INV!A:A,INV!K:K)</f>
        <v>#N/A</v>
      </c>
      <c r="M2434" s="127" t="str">
        <f t="shared" si="13"/>
        <v>#N/A</v>
      </c>
    </row>
    <row r="2435">
      <c r="A2435" s="195"/>
      <c r="B2435" s="196"/>
      <c r="C2435" s="197"/>
      <c r="D2435" s="198"/>
      <c r="E2435" s="196"/>
      <c r="F2435" s="110"/>
      <c r="G2435" s="199"/>
      <c r="H2435" s="217"/>
      <c r="I2435" s="217"/>
      <c r="J2435" s="6">
        <f t="shared" si="11"/>
        <v>0</v>
      </c>
      <c r="K2435" s="6">
        <f t="shared" si="12"/>
        <v>0</v>
      </c>
      <c r="L2435" s="6" t="str">
        <f t="array" ref="L2435">XLOOKUP(E2435,INV!A:A,INV!K:K)</f>
        <v>#N/A</v>
      </c>
      <c r="M2435" s="127" t="str">
        <f t="shared" si="13"/>
        <v>#N/A</v>
      </c>
    </row>
    <row r="2436">
      <c r="A2436" s="195"/>
      <c r="B2436" s="196"/>
      <c r="C2436" s="197"/>
      <c r="D2436" s="198"/>
      <c r="E2436" s="196"/>
      <c r="F2436" s="196"/>
      <c r="G2436" s="199"/>
      <c r="H2436" s="217"/>
      <c r="I2436" s="217"/>
      <c r="J2436" s="6">
        <f t="shared" si="11"/>
        <v>0</v>
      </c>
      <c r="K2436" s="6">
        <f t="shared" si="12"/>
        <v>0</v>
      </c>
      <c r="L2436" s="6" t="str">
        <f t="array" ref="L2436">XLOOKUP(E2436,INV!A:A,INV!K:K)</f>
        <v>#N/A</v>
      </c>
      <c r="M2436" s="127" t="str">
        <f t="shared" si="13"/>
        <v>#N/A</v>
      </c>
    </row>
    <row r="2437">
      <c r="A2437" s="195"/>
      <c r="B2437" s="196"/>
      <c r="C2437" s="197"/>
      <c r="D2437" s="198"/>
      <c r="E2437" s="196"/>
      <c r="F2437" s="196"/>
      <c r="G2437" s="199"/>
      <c r="H2437" s="217"/>
      <c r="I2437" s="217"/>
      <c r="J2437" s="6">
        <f t="shared" si="11"/>
        <v>0</v>
      </c>
      <c r="K2437" s="6">
        <f t="shared" si="12"/>
        <v>0</v>
      </c>
      <c r="L2437" s="6" t="str">
        <f t="array" ref="L2437">XLOOKUP(E2437,INV!A:A,INV!K:K)</f>
        <v>#N/A</v>
      </c>
      <c r="M2437" s="127" t="str">
        <f t="shared" si="13"/>
        <v>#N/A</v>
      </c>
    </row>
    <row r="2438">
      <c r="A2438" s="195"/>
      <c r="B2438" s="196"/>
      <c r="C2438" s="197"/>
      <c r="D2438" s="198"/>
      <c r="E2438" s="196"/>
      <c r="F2438" s="110"/>
      <c r="G2438" s="199"/>
      <c r="H2438" s="217"/>
      <c r="I2438" s="217"/>
      <c r="J2438" s="6">
        <f t="shared" si="11"/>
        <v>0</v>
      </c>
      <c r="K2438" s="6">
        <f t="shared" si="12"/>
        <v>0</v>
      </c>
      <c r="L2438" s="6" t="str">
        <f t="array" ref="L2438">XLOOKUP(E2438,INV!A:A,INV!K:K)</f>
        <v>#N/A</v>
      </c>
      <c r="M2438" s="127" t="str">
        <f t="shared" si="13"/>
        <v>#N/A</v>
      </c>
    </row>
    <row r="2439">
      <c r="A2439" s="195"/>
      <c r="B2439" s="196"/>
      <c r="C2439" s="197"/>
      <c r="D2439" s="198"/>
      <c r="E2439" s="196"/>
      <c r="F2439" s="110"/>
      <c r="G2439" s="199"/>
      <c r="H2439" s="217"/>
      <c r="I2439" s="217"/>
      <c r="J2439" s="6">
        <f t="shared" si="11"/>
        <v>0</v>
      </c>
      <c r="K2439" s="6">
        <f t="shared" si="12"/>
        <v>0</v>
      </c>
      <c r="L2439" s="6" t="str">
        <f t="array" ref="L2439">XLOOKUP(E2439,INV!A:A,INV!K:K)</f>
        <v>#N/A</v>
      </c>
      <c r="M2439" s="127" t="str">
        <f t="shared" si="13"/>
        <v>#N/A</v>
      </c>
    </row>
    <row r="2440">
      <c r="A2440" s="195"/>
      <c r="B2440" s="196"/>
      <c r="C2440" s="197"/>
      <c r="D2440" s="198"/>
      <c r="E2440" s="196"/>
      <c r="F2440" s="196"/>
      <c r="G2440" s="199"/>
      <c r="H2440" s="217"/>
      <c r="I2440" s="217"/>
      <c r="J2440" s="6">
        <f t="shared" si="11"/>
        <v>0</v>
      </c>
      <c r="K2440" s="6">
        <f t="shared" si="12"/>
        <v>0</v>
      </c>
      <c r="L2440" s="6" t="str">
        <f t="array" ref="L2440">XLOOKUP(E2440,INV!A:A,INV!K:K)</f>
        <v>#N/A</v>
      </c>
      <c r="M2440" s="127" t="str">
        <f t="shared" si="13"/>
        <v>#N/A</v>
      </c>
    </row>
    <row r="2441">
      <c r="A2441" s="195"/>
      <c r="B2441" s="196"/>
      <c r="C2441" s="197"/>
      <c r="D2441" s="198"/>
      <c r="E2441" s="196"/>
      <c r="F2441" s="110"/>
      <c r="G2441" s="199"/>
      <c r="H2441" s="217"/>
      <c r="I2441" s="217"/>
      <c r="J2441" s="6">
        <f t="shared" si="11"/>
        <v>0</v>
      </c>
      <c r="K2441" s="6">
        <f t="shared" si="12"/>
        <v>0</v>
      </c>
      <c r="L2441" s="6" t="str">
        <f t="array" ref="L2441">XLOOKUP(E2441,INV!A:A,INV!K:K)</f>
        <v>#N/A</v>
      </c>
      <c r="M2441" s="127" t="str">
        <f t="shared" si="13"/>
        <v>#N/A</v>
      </c>
    </row>
    <row r="2442">
      <c r="A2442" s="195"/>
      <c r="B2442" s="196"/>
      <c r="C2442" s="197"/>
      <c r="D2442" s="198"/>
      <c r="E2442" s="110"/>
      <c r="F2442" s="196"/>
      <c r="G2442" s="199"/>
      <c r="H2442" s="217"/>
      <c r="I2442" s="217"/>
      <c r="J2442" s="6">
        <f t="shared" si="11"/>
        <v>0</v>
      </c>
      <c r="K2442" s="6">
        <f t="shared" si="12"/>
        <v>0</v>
      </c>
      <c r="L2442" s="6" t="str">
        <f t="array" ref="L2442">XLOOKUP(E2442,INV!A:A,INV!K:K)</f>
        <v>#N/A</v>
      </c>
      <c r="M2442" s="127" t="str">
        <f t="shared" si="13"/>
        <v>#N/A</v>
      </c>
    </row>
    <row r="2443">
      <c r="A2443" s="195"/>
      <c r="B2443" s="196"/>
      <c r="C2443" s="197"/>
      <c r="D2443" s="198"/>
      <c r="E2443" s="196"/>
      <c r="F2443" s="110"/>
      <c r="G2443" s="199"/>
      <c r="H2443" s="217"/>
      <c r="I2443" s="217"/>
      <c r="J2443" s="6">
        <f t="shared" si="11"/>
        <v>0</v>
      </c>
      <c r="K2443" s="6">
        <f t="shared" si="12"/>
        <v>0</v>
      </c>
      <c r="L2443" s="6" t="str">
        <f t="array" ref="L2443">XLOOKUP(E2443,INV!A:A,INV!K:K)</f>
        <v>#N/A</v>
      </c>
      <c r="M2443" s="127" t="str">
        <f t="shared" si="13"/>
        <v>#N/A</v>
      </c>
    </row>
    <row r="2444">
      <c r="A2444" s="195"/>
      <c r="B2444" s="196"/>
      <c r="C2444" s="197"/>
      <c r="D2444" s="198"/>
      <c r="E2444" s="196"/>
      <c r="F2444" s="196"/>
      <c r="G2444" s="199"/>
      <c r="H2444" s="217"/>
      <c r="I2444" s="217"/>
      <c r="J2444" s="6">
        <f t="shared" si="11"/>
        <v>0</v>
      </c>
      <c r="K2444" s="6">
        <f t="shared" si="12"/>
        <v>0</v>
      </c>
      <c r="L2444" s="6" t="str">
        <f t="array" ref="L2444">XLOOKUP(E2444,INV!A:A,INV!K:K)</f>
        <v>#N/A</v>
      </c>
      <c r="M2444" s="127" t="str">
        <f t="shared" si="13"/>
        <v>#N/A</v>
      </c>
    </row>
    <row r="2445">
      <c r="A2445" s="195"/>
      <c r="B2445" s="196"/>
      <c r="C2445" s="197"/>
      <c r="D2445" s="198"/>
      <c r="E2445" s="196"/>
      <c r="F2445" s="196"/>
      <c r="G2445" s="199"/>
      <c r="H2445" s="217"/>
      <c r="I2445" s="217"/>
      <c r="J2445" s="6">
        <f t="shared" si="11"/>
        <v>0</v>
      </c>
      <c r="K2445" s="6">
        <f t="shared" si="12"/>
        <v>0</v>
      </c>
      <c r="L2445" s="6" t="str">
        <f t="array" ref="L2445">XLOOKUP(E2445,INV!A:A,INV!K:K)</f>
        <v>#N/A</v>
      </c>
      <c r="M2445" s="127" t="str">
        <f t="shared" si="13"/>
        <v>#N/A</v>
      </c>
    </row>
    <row r="2446">
      <c r="A2446" s="195"/>
      <c r="B2446" s="196"/>
      <c r="C2446" s="197"/>
      <c r="D2446" s="198"/>
      <c r="E2446" s="196"/>
      <c r="F2446" s="196"/>
      <c r="G2446" s="199"/>
      <c r="H2446" s="217"/>
      <c r="I2446" s="217"/>
      <c r="J2446" s="6">
        <f t="shared" si="11"/>
        <v>0</v>
      </c>
      <c r="K2446" s="6">
        <f t="shared" si="12"/>
        <v>0</v>
      </c>
      <c r="L2446" s="6" t="str">
        <f t="array" ref="L2446">XLOOKUP(E2446,INV!A:A,INV!K:K)</f>
        <v>#N/A</v>
      </c>
      <c r="M2446" s="127" t="str">
        <f t="shared" si="13"/>
        <v>#N/A</v>
      </c>
    </row>
    <row r="2447">
      <c r="A2447" s="195"/>
      <c r="B2447" s="196"/>
      <c r="C2447" s="197"/>
      <c r="D2447" s="198"/>
      <c r="E2447" s="196"/>
      <c r="F2447" s="196"/>
      <c r="G2447" s="199"/>
      <c r="H2447" s="217"/>
      <c r="I2447" s="217"/>
      <c r="J2447" s="6">
        <f t="shared" si="11"/>
        <v>0</v>
      </c>
      <c r="K2447" s="6">
        <f t="shared" si="12"/>
        <v>0</v>
      </c>
      <c r="L2447" s="6" t="str">
        <f t="array" ref="L2447">XLOOKUP(E2447,INV!A:A,INV!K:K)</f>
        <v>#N/A</v>
      </c>
      <c r="M2447" s="127" t="str">
        <f t="shared" si="13"/>
        <v>#N/A</v>
      </c>
    </row>
    <row r="2448">
      <c r="A2448" s="195"/>
      <c r="B2448" s="196"/>
      <c r="C2448" s="197"/>
      <c r="D2448" s="198"/>
      <c r="E2448" s="196"/>
      <c r="F2448" s="196"/>
      <c r="G2448" s="199"/>
      <c r="H2448" s="217"/>
      <c r="I2448" s="217"/>
      <c r="J2448" s="6">
        <f t="shared" si="11"/>
        <v>0</v>
      </c>
      <c r="K2448" s="6">
        <f t="shared" si="12"/>
        <v>0</v>
      </c>
      <c r="L2448" s="6" t="str">
        <f t="array" ref="L2448">XLOOKUP(E2448,INV!A:A,INV!K:K)</f>
        <v>#N/A</v>
      </c>
      <c r="M2448" s="127" t="str">
        <f t="shared" si="13"/>
        <v>#N/A</v>
      </c>
    </row>
    <row r="2449">
      <c r="A2449" s="195"/>
      <c r="B2449" s="196"/>
      <c r="C2449" s="197"/>
      <c r="D2449" s="198"/>
      <c r="E2449" s="196"/>
      <c r="F2449" s="110"/>
      <c r="G2449" s="199"/>
      <c r="H2449" s="217"/>
      <c r="I2449" s="217"/>
      <c r="J2449" s="6">
        <f t="shared" si="11"/>
        <v>0</v>
      </c>
      <c r="K2449" s="6">
        <f t="shared" si="12"/>
        <v>0</v>
      </c>
      <c r="L2449" s="6" t="str">
        <f t="array" ref="L2449">XLOOKUP(E2449,INV!A:A,INV!K:K)</f>
        <v>#N/A</v>
      </c>
      <c r="M2449" s="127" t="str">
        <f t="shared" si="13"/>
        <v>#N/A</v>
      </c>
    </row>
    <row r="2450">
      <c r="A2450" s="195"/>
      <c r="B2450" s="196"/>
      <c r="C2450" s="197"/>
      <c r="D2450" s="198"/>
      <c r="E2450" s="196"/>
      <c r="F2450" s="110"/>
      <c r="G2450" s="199"/>
      <c r="H2450" s="217"/>
      <c r="I2450" s="217"/>
      <c r="J2450" s="6">
        <f t="shared" si="11"/>
        <v>0</v>
      </c>
      <c r="K2450" s="6">
        <f t="shared" si="12"/>
        <v>0</v>
      </c>
      <c r="L2450" s="6" t="str">
        <f t="array" ref="L2450">XLOOKUP(E2450,INV!A:A,INV!K:K)</f>
        <v>#N/A</v>
      </c>
      <c r="M2450" s="127" t="str">
        <f t="shared" si="13"/>
        <v>#N/A</v>
      </c>
    </row>
    <row r="2451">
      <c r="A2451" s="195"/>
      <c r="B2451" s="196"/>
      <c r="C2451" s="197"/>
      <c r="D2451" s="198"/>
      <c r="E2451" s="196"/>
      <c r="F2451" s="110"/>
      <c r="G2451" s="199"/>
      <c r="H2451" s="217"/>
      <c r="I2451" s="217"/>
      <c r="J2451" s="6">
        <f t="shared" si="11"/>
        <v>0</v>
      </c>
      <c r="K2451" s="6">
        <f t="shared" si="12"/>
        <v>0</v>
      </c>
      <c r="L2451" s="6" t="str">
        <f t="array" ref="L2451">XLOOKUP(E2451,INV!A:A,INV!K:K)</f>
        <v>#N/A</v>
      </c>
      <c r="M2451" s="127" t="str">
        <f t="shared" si="13"/>
        <v>#N/A</v>
      </c>
    </row>
    <row r="2452">
      <c r="A2452" s="195"/>
      <c r="B2452" s="196"/>
      <c r="C2452" s="197"/>
      <c r="D2452" s="198"/>
      <c r="E2452" s="196"/>
      <c r="F2452" s="196"/>
      <c r="G2452" s="199"/>
      <c r="H2452" s="217"/>
      <c r="I2452" s="217"/>
      <c r="J2452" s="6">
        <f t="shared" si="11"/>
        <v>0</v>
      </c>
      <c r="K2452" s="6">
        <f t="shared" si="12"/>
        <v>0</v>
      </c>
      <c r="L2452" s="6" t="str">
        <f t="array" ref="L2452">XLOOKUP(E2452,INV!A:A,INV!K:K)</f>
        <v>#N/A</v>
      </c>
      <c r="M2452" s="127" t="str">
        <f t="shared" si="13"/>
        <v>#N/A</v>
      </c>
    </row>
    <row r="2453">
      <c r="A2453" s="195"/>
      <c r="B2453" s="196"/>
      <c r="C2453" s="197"/>
      <c r="D2453" s="198"/>
      <c r="E2453" s="196"/>
      <c r="F2453" s="110"/>
      <c r="G2453" s="199"/>
      <c r="H2453" s="217"/>
      <c r="I2453" s="217"/>
      <c r="J2453" s="6">
        <f t="shared" si="11"/>
        <v>0</v>
      </c>
      <c r="K2453" s="6">
        <f t="shared" si="12"/>
        <v>0</v>
      </c>
      <c r="L2453" s="6" t="str">
        <f t="array" ref="L2453">XLOOKUP(E2453,INV!A:A,INV!K:K)</f>
        <v>#N/A</v>
      </c>
      <c r="M2453" s="127" t="str">
        <f t="shared" si="13"/>
        <v>#N/A</v>
      </c>
    </row>
    <row r="2454">
      <c r="A2454" s="195"/>
      <c r="B2454" s="196"/>
      <c r="C2454" s="197"/>
      <c r="D2454" s="198"/>
      <c r="E2454" s="196"/>
      <c r="F2454" s="110"/>
      <c r="G2454" s="199"/>
      <c r="H2454" s="217"/>
      <c r="I2454" s="217"/>
      <c r="J2454" s="6">
        <f t="shared" si="11"/>
        <v>0</v>
      </c>
      <c r="K2454" s="6">
        <f t="shared" si="12"/>
        <v>0</v>
      </c>
      <c r="L2454" s="6" t="str">
        <f t="array" ref="L2454">XLOOKUP(E2454,INV!A:A,INV!K:K)</f>
        <v>#N/A</v>
      </c>
      <c r="M2454" s="127" t="str">
        <f t="shared" si="13"/>
        <v>#N/A</v>
      </c>
    </row>
    <row r="2455">
      <c r="A2455" s="195"/>
      <c r="B2455" s="196"/>
      <c r="C2455" s="197"/>
      <c r="D2455" s="198"/>
      <c r="E2455" s="196"/>
      <c r="F2455" s="110"/>
      <c r="G2455" s="199"/>
      <c r="H2455" s="217"/>
      <c r="I2455" s="217"/>
      <c r="J2455" s="6">
        <f t="shared" si="11"/>
        <v>0</v>
      </c>
      <c r="K2455" s="6">
        <f t="shared" si="12"/>
        <v>0</v>
      </c>
      <c r="L2455" s="6" t="str">
        <f t="array" ref="L2455">XLOOKUP(E2455,INV!A:A,INV!K:K)</f>
        <v>#N/A</v>
      </c>
      <c r="M2455" s="127" t="str">
        <f t="shared" si="13"/>
        <v>#N/A</v>
      </c>
    </row>
    <row r="2456">
      <c r="A2456" s="195"/>
      <c r="B2456" s="196"/>
      <c r="C2456" s="197"/>
      <c r="D2456" s="198"/>
      <c r="E2456" s="196"/>
      <c r="F2456" s="196"/>
      <c r="G2456" s="199"/>
      <c r="H2456" s="217"/>
      <c r="I2456" s="217"/>
      <c r="J2456" s="6">
        <f t="shared" si="11"/>
        <v>0</v>
      </c>
      <c r="K2456" s="6">
        <f t="shared" si="12"/>
        <v>0</v>
      </c>
      <c r="L2456" s="6" t="str">
        <f t="array" ref="L2456">XLOOKUP(E2456,INV!A:A,INV!K:K)</f>
        <v>#N/A</v>
      </c>
      <c r="M2456" s="127" t="str">
        <f t="shared" si="13"/>
        <v>#N/A</v>
      </c>
    </row>
    <row r="2457">
      <c r="A2457" s="195"/>
      <c r="B2457" s="196"/>
      <c r="C2457" s="197"/>
      <c r="D2457" s="198"/>
      <c r="E2457" s="196"/>
      <c r="F2457" s="196"/>
      <c r="G2457" s="199"/>
      <c r="H2457" s="217"/>
      <c r="I2457" s="217"/>
      <c r="J2457" s="6">
        <f t="shared" si="11"/>
        <v>0</v>
      </c>
      <c r="K2457" s="6">
        <f t="shared" si="12"/>
        <v>0</v>
      </c>
      <c r="L2457" s="6" t="str">
        <f t="array" ref="L2457">XLOOKUP(E2457,INV!A:A,INV!K:K)</f>
        <v>#N/A</v>
      </c>
      <c r="M2457" s="127" t="str">
        <f t="shared" si="13"/>
        <v>#N/A</v>
      </c>
    </row>
    <row r="2458">
      <c r="A2458" s="195"/>
      <c r="B2458" s="196"/>
      <c r="C2458" s="197"/>
      <c r="D2458" s="198"/>
      <c r="E2458" s="196"/>
      <c r="F2458" s="196"/>
      <c r="G2458" s="199"/>
      <c r="H2458" s="217"/>
      <c r="I2458" s="217"/>
      <c r="J2458" s="6">
        <f t="shared" si="11"/>
        <v>0</v>
      </c>
      <c r="K2458" s="6">
        <f t="shared" si="12"/>
        <v>0</v>
      </c>
      <c r="L2458" s="6" t="str">
        <f t="array" ref="L2458">XLOOKUP(E2458,INV!A:A,INV!K:K)</f>
        <v>#N/A</v>
      </c>
      <c r="M2458" s="127" t="str">
        <f t="shared" si="13"/>
        <v>#N/A</v>
      </c>
    </row>
    <row r="2459">
      <c r="A2459" s="195"/>
      <c r="B2459" s="196"/>
      <c r="C2459" s="197"/>
      <c r="D2459" s="198"/>
      <c r="E2459" s="196"/>
      <c r="F2459" s="196"/>
      <c r="G2459" s="199"/>
      <c r="H2459" s="217"/>
      <c r="I2459" s="217"/>
      <c r="J2459" s="6">
        <f t="shared" si="11"/>
        <v>0</v>
      </c>
      <c r="K2459" s="6">
        <f t="shared" si="12"/>
        <v>0</v>
      </c>
      <c r="L2459" s="6" t="str">
        <f t="array" ref="L2459">XLOOKUP(E2459,INV!A:A,INV!K:K)</f>
        <v>#N/A</v>
      </c>
      <c r="M2459" s="127" t="str">
        <f t="shared" si="13"/>
        <v>#N/A</v>
      </c>
    </row>
    <row r="2460">
      <c r="A2460" s="195"/>
      <c r="B2460" s="196"/>
      <c r="C2460" s="197"/>
      <c r="D2460" s="198"/>
      <c r="E2460" s="196"/>
      <c r="F2460" s="110"/>
      <c r="G2460" s="199"/>
      <c r="H2460" s="217"/>
      <c r="I2460" s="217"/>
      <c r="J2460" s="6">
        <f t="shared" si="11"/>
        <v>0</v>
      </c>
      <c r="K2460" s="6">
        <f t="shared" si="12"/>
        <v>0</v>
      </c>
      <c r="L2460" s="6" t="str">
        <f t="array" ref="L2460">XLOOKUP(E2460,INV!A:A,INV!K:K)</f>
        <v>#N/A</v>
      </c>
      <c r="M2460" s="127" t="str">
        <f t="shared" si="13"/>
        <v>#N/A</v>
      </c>
    </row>
    <row r="2461">
      <c r="A2461" s="195"/>
      <c r="B2461" s="196"/>
      <c r="C2461" s="197"/>
      <c r="D2461" s="198"/>
      <c r="E2461" s="196"/>
      <c r="F2461" s="110"/>
      <c r="G2461" s="199"/>
      <c r="H2461" s="217"/>
      <c r="I2461" s="217"/>
      <c r="J2461" s="6">
        <f t="shared" si="11"/>
        <v>0</v>
      </c>
      <c r="K2461" s="6">
        <f t="shared" si="12"/>
        <v>0</v>
      </c>
      <c r="L2461" s="6" t="str">
        <f t="array" ref="L2461">XLOOKUP(E2461,INV!A:A,INV!K:K)</f>
        <v>#N/A</v>
      </c>
      <c r="M2461" s="127" t="str">
        <f t="shared" si="13"/>
        <v>#N/A</v>
      </c>
    </row>
    <row r="2462">
      <c r="A2462" s="195"/>
      <c r="B2462" s="196"/>
      <c r="C2462" s="197"/>
      <c r="D2462" s="198"/>
      <c r="E2462" s="196"/>
      <c r="F2462" s="110"/>
      <c r="G2462" s="199"/>
      <c r="H2462" s="217"/>
      <c r="I2462" s="217"/>
      <c r="J2462" s="6">
        <f t="shared" si="11"/>
        <v>0</v>
      </c>
      <c r="K2462" s="6">
        <f t="shared" si="12"/>
        <v>0</v>
      </c>
      <c r="L2462" s="6" t="str">
        <f t="array" ref="L2462">XLOOKUP(E2462,INV!A:A,INV!K:K)</f>
        <v>#N/A</v>
      </c>
      <c r="M2462" s="127" t="str">
        <f t="shared" si="13"/>
        <v>#N/A</v>
      </c>
    </row>
    <row r="2463">
      <c r="A2463" s="195"/>
      <c r="B2463" s="196"/>
      <c r="C2463" s="197"/>
      <c r="D2463" s="198"/>
      <c r="E2463" s="196"/>
      <c r="F2463" s="110"/>
      <c r="G2463" s="199"/>
      <c r="H2463" s="217"/>
      <c r="I2463" s="217"/>
      <c r="J2463" s="6">
        <f t="shared" si="11"/>
        <v>0</v>
      </c>
      <c r="K2463" s="6">
        <f t="shared" si="12"/>
        <v>0</v>
      </c>
      <c r="L2463" s="6" t="str">
        <f t="array" ref="L2463">XLOOKUP(E2463,INV!A:A,INV!K:K)</f>
        <v>#N/A</v>
      </c>
      <c r="M2463" s="127" t="str">
        <f t="shared" si="13"/>
        <v>#N/A</v>
      </c>
    </row>
    <row r="2464">
      <c r="A2464" s="195"/>
      <c r="B2464" s="196"/>
      <c r="C2464" s="197"/>
      <c r="D2464" s="198"/>
      <c r="E2464" s="196"/>
      <c r="F2464" s="110"/>
      <c r="G2464" s="199"/>
      <c r="H2464" s="217"/>
      <c r="I2464" s="217"/>
      <c r="J2464" s="6">
        <f t="shared" si="11"/>
        <v>0</v>
      </c>
      <c r="K2464" s="6">
        <f t="shared" si="12"/>
        <v>0</v>
      </c>
      <c r="L2464" s="6" t="str">
        <f t="array" ref="L2464">XLOOKUP(E2464,INV!A:A,INV!K:K)</f>
        <v>#N/A</v>
      </c>
      <c r="M2464" s="127" t="str">
        <f t="shared" si="13"/>
        <v>#N/A</v>
      </c>
    </row>
    <row r="2465">
      <c r="A2465" s="195"/>
      <c r="B2465" s="196"/>
      <c r="C2465" s="197"/>
      <c r="D2465" s="198"/>
      <c r="E2465" s="196"/>
      <c r="F2465" s="110"/>
      <c r="G2465" s="199"/>
      <c r="H2465" s="217"/>
      <c r="I2465" s="217"/>
      <c r="J2465" s="6">
        <f t="shared" si="11"/>
        <v>0</v>
      </c>
      <c r="K2465" s="6">
        <f t="shared" si="12"/>
        <v>0</v>
      </c>
      <c r="L2465" s="6" t="str">
        <f t="array" ref="L2465">XLOOKUP(E2465,INV!A:A,INV!K:K)</f>
        <v>#N/A</v>
      </c>
      <c r="M2465" s="127" t="str">
        <f t="shared" si="13"/>
        <v>#N/A</v>
      </c>
    </row>
    <row r="2466">
      <c r="A2466" s="195"/>
      <c r="B2466" s="196"/>
      <c r="C2466" s="197"/>
      <c r="D2466" s="198"/>
      <c r="E2466" s="196"/>
      <c r="F2466" s="110"/>
      <c r="G2466" s="199"/>
      <c r="H2466" s="217"/>
      <c r="I2466" s="217"/>
      <c r="J2466" s="6">
        <f t="shared" si="11"/>
        <v>0</v>
      </c>
      <c r="K2466" s="6">
        <f t="shared" si="12"/>
        <v>0</v>
      </c>
      <c r="L2466" s="6" t="str">
        <f t="array" ref="L2466">XLOOKUP(E2466,INV!A:A,INV!K:K)</f>
        <v>#N/A</v>
      </c>
      <c r="M2466" s="127" t="str">
        <f t="shared" si="13"/>
        <v>#N/A</v>
      </c>
    </row>
    <row r="2467">
      <c r="A2467" s="195"/>
      <c r="B2467" s="196"/>
      <c r="C2467" s="197"/>
      <c r="D2467" s="198"/>
      <c r="E2467" s="196"/>
      <c r="F2467" s="110"/>
      <c r="G2467" s="199"/>
      <c r="H2467" s="217"/>
      <c r="I2467" s="217"/>
      <c r="J2467" s="6">
        <f t="shared" si="11"/>
        <v>0</v>
      </c>
      <c r="K2467" s="6">
        <f t="shared" si="12"/>
        <v>0</v>
      </c>
      <c r="L2467" s="6" t="str">
        <f t="array" ref="L2467">XLOOKUP(E2467,INV!A:A,INV!K:K)</f>
        <v>#N/A</v>
      </c>
      <c r="M2467" s="127" t="str">
        <f t="shared" si="13"/>
        <v>#N/A</v>
      </c>
    </row>
    <row r="2468">
      <c r="A2468" s="195"/>
      <c r="B2468" s="196"/>
      <c r="C2468" s="197"/>
      <c r="D2468" s="198"/>
      <c r="E2468" s="196"/>
      <c r="F2468" s="110"/>
      <c r="G2468" s="199"/>
      <c r="H2468" s="217"/>
      <c r="I2468" s="217"/>
      <c r="J2468" s="6">
        <f t="shared" si="11"/>
        <v>0</v>
      </c>
      <c r="K2468" s="6">
        <f t="shared" si="12"/>
        <v>0</v>
      </c>
      <c r="L2468" s="6" t="str">
        <f t="array" ref="L2468">XLOOKUP(E2468,INV!A:A,INV!K:K)</f>
        <v>#N/A</v>
      </c>
      <c r="M2468" s="127" t="str">
        <f t="shared" si="13"/>
        <v>#N/A</v>
      </c>
    </row>
    <row r="2469">
      <c r="A2469" s="195"/>
      <c r="B2469" s="196"/>
      <c r="C2469" s="197"/>
      <c r="D2469" s="198"/>
      <c r="E2469" s="196"/>
      <c r="F2469" s="196"/>
      <c r="G2469" s="199"/>
      <c r="H2469" s="217"/>
      <c r="I2469" s="217"/>
      <c r="J2469" s="6">
        <f t="shared" si="11"/>
        <v>0</v>
      </c>
      <c r="K2469" s="6">
        <f t="shared" si="12"/>
        <v>0</v>
      </c>
      <c r="L2469" s="6" t="str">
        <f t="array" ref="L2469">XLOOKUP(E2469,INV!A:A,INV!K:K)</f>
        <v>#N/A</v>
      </c>
      <c r="M2469" s="127" t="str">
        <f t="shared" si="13"/>
        <v>#N/A</v>
      </c>
    </row>
    <row r="2470">
      <c r="A2470" s="195"/>
      <c r="B2470" s="196"/>
      <c r="C2470" s="197"/>
      <c r="D2470" s="198"/>
      <c r="E2470" s="196"/>
      <c r="F2470" s="196"/>
      <c r="G2470" s="199"/>
      <c r="H2470" s="217"/>
      <c r="I2470" s="217"/>
      <c r="J2470" s="6">
        <f t="shared" si="11"/>
        <v>0</v>
      </c>
      <c r="K2470" s="6">
        <f t="shared" si="12"/>
        <v>0</v>
      </c>
      <c r="L2470" s="6" t="str">
        <f t="array" ref="L2470">XLOOKUP(E2470,INV!A:A,INV!K:K)</f>
        <v>#N/A</v>
      </c>
      <c r="M2470" s="127" t="str">
        <f t="shared" si="13"/>
        <v>#N/A</v>
      </c>
    </row>
    <row r="2471">
      <c r="A2471" s="195"/>
      <c r="B2471" s="196"/>
      <c r="C2471" s="197"/>
      <c r="D2471" s="198"/>
      <c r="E2471" s="196"/>
      <c r="F2471" s="196"/>
      <c r="G2471" s="199"/>
      <c r="H2471" s="217"/>
      <c r="I2471" s="217"/>
      <c r="J2471" s="6">
        <f t="shared" si="11"/>
        <v>0</v>
      </c>
      <c r="K2471" s="6">
        <f t="shared" si="12"/>
        <v>0</v>
      </c>
      <c r="L2471" s="6" t="str">
        <f t="array" ref="L2471">XLOOKUP(E2471,INV!A:A,INV!K:K)</f>
        <v>#N/A</v>
      </c>
      <c r="M2471" s="127" t="str">
        <f t="shared" si="13"/>
        <v>#N/A</v>
      </c>
    </row>
    <row r="2472">
      <c r="A2472" s="195"/>
      <c r="B2472" s="196"/>
      <c r="C2472" s="197"/>
      <c r="D2472" s="198"/>
      <c r="E2472" s="196"/>
      <c r="F2472" s="110"/>
      <c r="G2472" s="199"/>
      <c r="H2472" s="217"/>
      <c r="I2472" s="217"/>
      <c r="J2472" s="6">
        <f t="shared" si="11"/>
        <v>0</v>
      </c>
      <c r="K2472" s="6">
        <f t="shared" si="12"/>
        <v>0</v>
      </c>
      <c r="L2472" s="6" t="str">
        <f t="array" ref="L2472">XLOOKUP(E2472,INV!A:A,INV!K:K)</f>
        <v>#N/A</v>
      </c>
      <c r="M2472" s="127" t="str">
        <f t="shared" si="13"/>
        <v>#N/A</v>
      </c>
    </row>
    <row r="2473">
      <c r="A2473" s="195"/>
      <c r="B2473" s="196"/>
      <c r="C2473" s="197"/>
      <c r="D2473" s="198"/>
      <c r="E2473" s="196"/>
      <c r="F2473" s="110"/>
      <c r="G2473" s="199"/>
      <c r="H2473" s="217"/>
      <c r="I2473" s="217"/>
      <c r="J2473" s="6">
        <f t="shared" si="11"/>
        <v>0</v>
      </c>
      <c r="K2473" s="6">
        <f t="shared" si="12"/>
        <v>0</v>
      </c>
      <c r="L2473" s="6" t="str">
        <f t="array" ref="L2473">XLOOKUP(E2473,INV!A:A,INV!K:K)</f>
        <v>#N/A</v>
      </c>
      <c r="M2473" s="127" t="str">
        <f t="shared" si="13"/>
        <v>#N/A</v>
      </c>
    </row>
    <row r="2474">
      <c r="A2474" s="195"/>
      <c r="B2474" s="196"/>
      <c r="C2474" s="197"/>
      <c r="D2474" s="198"/>
      <c r="E2474" s="196"/>
      <c r="F2474" s="110"/>
      <c r="G2474" s="199"/>
      <c r="H2474" s="217"/>
      <c r="I2474" s="217"/>
      <c r="J2474" s="6">
        <f t="shared" si="11"/>
        <v>0</v>
      </c>
      <c r="K2474" s="6">
        <f t="shared" si="12"/>
        <v>0</v>
      </c>
      <c r="L2474" s="6" t="str">
        <f t="array" ref="L2474">XLOOKUP(E2474,INV!A:A,INV!K:K)</f>
        <v>#N/A</v>
      </c>
      <c r="M2474" s="127" t="str">
        <f t="shared" si="13"/>
        <v>#N/A</v>
      </c>
    </row>
    <row r="2475">
      <c r="A2475" s="195"/>
      <c r="B2475" s="196"/>
      <c r="C2475" s="197"/>
      <c r="D2475" s="198"/>
      <c r="E2475" s="196"/>
      <c r="F2475" s="110"/>
      <c r="G2475" s="199"/>
      <c r="H2475" s="217"/>
      <c r="I2475" s="217"/>
      <c r="J2475" s="6">
        <f t="shared" si="11"/>
        <v>0</v>
      </c>
      <c r="K2475" s="6">
        <f t="shared" si="12"/>
        <v>0</v>
      </c>
      <c r="L2475" s="6" t="str">
        <f t="array" ref="L2475">XLOOKUP(E2475,INV!A:A,INV!K:K)</f>
        <v>#N/A</v>
      </c>
      <c r="M2475" s="127" t="str">
        <f t="shared" si="13"/>
        <v>#N/A</v>
      </c>
    </row>
    <row r="2476">
      <c r="A2476" s="195"/>
      <c r="B2476" s="196"/>
      <c r="C2476" s="197"/>
      <c r="D2476" s="198"/>
      <c r="E2476" s="196"/>
      <c r="F2476" s="110"/>
      <c r="G2476" s="199"/>
      <c r="H2476" s="217"/>
      <c r="I2476" s="217"/>
      <c r="J2476" s="6">
        <f t="shared" si="11"/>
        <v>0</v>
      </c>
      <c r="K2476" s="6">
        <f t="shared" si="12"/>
        <v>0</v>
      </c>
      <c r="L2476" s="6" t="str">
        <f t="array" ref="L2476">XLOOKUP(E2476,INV!A:A,INV!K:K)</f>
        <v>#N/A</v>
      </c>
      <c r="M2476" s="127" t="str">
        <f t="shared" si="13"/>
        <v>#N/A</v>
      </c>
    </row>
    <row r="2477">
      <c r="A2477" s="195"/>
      <c r="B2477" s="196"/>
      <c r="C2477" s="197"/>
      <c r="D2477" s="198"/>
      <c r="E2477" s="196"/>
      <c r="F2477" s="110"/>
      <c r="G2477" s="199"/>
      <c r="H2477" s="217"/>
      <c r="I2477" s="217"/>
      <c r="J2477" s="6">
        <f t="shared" si="11"/>
        <v>0</v>
      </c>
      <c r="K2477" s="6">
        <f t="shared" si="12"/>
        <v>0</v>
      </c>
      <c r="L2477" s="6" t="str">
        <f t="array" ref="L2477">XLOOKUP(E2477,INV!A:A,INV!K:K)</f>
        <v>#N/A</v>
      </c>
      <c r="M2477" s="127" t="str">
        <f t="shared" si="13"/>
        <v>#N/A</v>
      </c>
    </row>
    <row r="2478">
      <c r="A2478" s="195"/>
      <c r="B2478" s="196"/>
      <c r="C2478" s="197"/>
      <c r="D2478" s="198"/>
      <c r="E2478" s="196"/>
      <c r="F2478" s="110"/>
      <c r="G2478" s="199"/>
      <c r="H2478" s="217"/>
      <c r="I2478" s="217"/>
      <c r="J2478" s="6">
        <f t="shared" si="11"/>
        <v>0</v>
      </c>
      <c r="K2478" s="6">
        <f t="shared" si="12"/>
        <v>0</v>
      </c>
      <c r="L2478" s="6" t="str">
        <f t="array" ref="L2478">XLOOKUP(E2478,INV!A:A,INV!K:K)</f>
        <v>#N/A</v>
      </c>
      <c r="M2478" s="127" t="str">
        <f t="shared" si="13"/>
        <v>#N/A</v>
      </c>
    </row>
    <row r="2479">
      <c r="A2479" s="195"/>
      <c r="B2479" s="196"/>
      <c r="C2479" s="197"/>
      <c r="D2479" s="198"/>
      <c r="E2479" s="196"/>
      <c r="F2479" s="110"/>
      <c r="G2479" s="199"/>
      <c r="H2479" s="217"/>
      <c r="I2479" s="217"/>
      <c r="J2479" s="6">
        <f t="shared" si="11"/>
        <v>0</v>
      </c>
      <c r="K2479" s="6">
        <f t="shared" si="12"/>
        <v>0</v>
      </c>
      <c r="L2479" s="6" t="str">
        <f t="array" ref="L2479">XLOOKUP(E2479,INV!A:A,INV!K:K)</f>
        <v>#N/A</v>
      </c>
      <c r="M2479" s="127" t="str">
        <f t="shared" si="13"/>
        <v>#N/A</v>
      </c>
    </row>
    <row r="2480">
      <c r="A2480" s="195"/>
      <c r="B2480" s="196"/>
      <c r="C2480" s="197"/>
      <c r="D2480" s="198"/>
      <c r="E2480" s="196"/>
      <c r="F2480" s="110"/>
      <c r="G2480" s="199"/>
      <c r="H2480" s="217"/>
      <c r="I2480" s="217"/>
      <c r="J2480" s="6">
        <f t="shared" si="11"/>
        <v>0</v>
      </c>
      <c r="K2480" s="6">
        <f t="shared" si="12"/>
        <v>0</v>
      </c>
      <c r="L2480" s="6" t="str">
        <f t="array" ref="L2480">XLOOKUP(E2480,INV!A:A,INV!K:K)</f>
        <v>#N/A</v>
      </c>
      <c r="M2480" s="127" t="str">
        <f t="shared" si="13"/>
        <v>#N/A</v>
      </c>
    </row>
    <row r="2481">
      <c r="A2481" s="195"/>
      <c r="B2481" s="196"/>
      <c r="C2481" s="197"/>
      <c r="D2481" s="198"/>
      <c r="E2481" s="196"/>
      <c r="F2481" s="110"/>
      <c r="G2481" s="199"/>
      <c r="H2481" s="217"/>
      <c r="I2481" s="217"/>
      <c r="J2481" s="6">
        <f t="shared" si="11"/>
        <v>0</v>
      </c>
      <c r="K2481" s="6">
        <f t="shared" si="12"/>
        <v>0</v>
      </c>
      <c r="L2481" s="6" t="str">
        <f t="array" ref="L2481">XLOOKUP(E2481,INV!A:A,INV!K:K)</f>
        <v>#N/A</v>
      </c>
      <c r="M2481" s="127" t="str">
        <f t="shared" si="13"/>
        <v>#N/A</v>
      </c>
    </row>
    <row r="2482">
      <c r="A2482" s="195"/>
      <c r="B2482" s="196"/>
      <c r="C2482" s="197"/>
      <c r="D2482" s="198"/>
      <c r="E2482" s="196"/>
      <c r="F2482" s="110"/>
      <c r="G2482" s="199"/>
      <c r="H2482" s="217"/>
      <c r="I2482" s="217"/>
      <c r="J2482" s="6">
        <f t="shared" si="11"/>
        <v>0</v>
      </c>
      <c r="K2482" s="6">
        <f t="shared" si="12"/>
        <v>0</v>
      </c>
      <c r="L2482" s="6" t="str">
        <f t="array" ref="L2482">XLOOKUP(E2482,INV!A:A,INV!K:K)</f>
        <v>#N/A</v>
      </c>
      <c r="M2482" s="127" t="str">
        <f t="shared" si="13"/>
        <v>#N/A</v>
      </c>
    </row>
    <row r="2483">
      <c r="A2483" s="195"/>
      <c r="B2483" s="196"/>
      <c r="C2483" s="197"/>
      <c r="D2483" s="198"/>
      <c r="E2483" s="196"/>
      <c r="F2483" s="110"/>
      <c r="G2483" s="199"/>
      <c r="H2483" s="217"/>
      <c r="I2483" s="217"/>
      <c r="J2483" s="6">
        <f t="shared" si="11"/>
        <v>0</v>
      </c>
      <c r="K2483" s="6">
        <f t="shared" si="12"/>
        <v>0</v>
      </c>
      <c r="L2483" s="6" t="str">
        <f t="array" ref="L2483">XLOOKUP(E2483,INV!A:A,INV!K:K)</f>
        <v>#N/A</v>
      </c>
      <c r="M2483" s="127" t="str">
        <f t="shared" si="13"/>
        <v>#N/A</v>
      </c>
    </row>
    <row r="2484">
      <c r="A2484" s="195"/>
      <c r="B2484" s="196"/>
      <c r="C2484" s="197"/>
      <c r="D2484" s="198"/>
      <c r="E2484" s="196"/>
      <c r="F2484" s="110"/>
      <c r="G2484" s="199"/>
      <c r="H2484" s="217"/>
      <c r="I2484" s="217"/>
      <c r="J2484" s="6">
        <f t="shared" si="11"/>
        <v>0</v>
      </c>
      <c r="K2484" s="6">
        <f t="shared" si="12"/>
        <v>0</v>
      </c>
      <c r="L2484" s="6" t="str">
        <f t="array" ref="L2484">XLOOKUP(E2484,INV!A:A,INV!K:K)</f>
        <v>#N/A</v>
      </c>
      <c r="M2484" s="127" t="str">
        <f t="shared" si="13"/>
        <v>#N/A</v>
      </c>
    </row>
    <row r="2485">
      <c r="A2485" s="195"/>
      <c r="B2485" s="196"/>
      <c r="C2485" s="197"/>
      <c r="D2485" s="198"/>
      <c r="E2485" s="196"/>
      <c r="F2485" s="110"/>
      <c r="G2485" s="199"/>
      <c r="H2485" s="217"/>
      <c r="I2485" s="217"/>
      <c r="J2485" s="6">
        <f t="shared" si="11"/>
        <v>0</v>
      </c>
      <c r="K2485" s="6">
        <f t="shared" si="12"/>
        <v>0</v>
      </c>
      <c r="L2485" s="6" t="str">
        <f t="array" ref="L2485">XLOOKUP(E2485,INV!A:A,INV!K:K)</f>
        <v>#N/A</v>
      </c>
      <c r="M2485" s="127" t="str">
        <f t="shared" si="13"/>
        <v>#N/A</v>
      </c>
    </row>
    <row r="2486">
      <c r="A2486" s="195"/>
      <c r="B2486" s="196"/>
      <c r="C2486" s="197"/>
      <c r="D2486" s="198"/>
      <c r="E2486" s="196"/>
      <c r="F2486" s="110"/>
      <c r="G2486" s="199"/>
      <c r="H2486" s="217"/>
      <c r="I2486" s="217"/>
      <c r="J2486" s="6">
        <f t="shared" si="11"/>
        <v>0</v>
      </c>
      <c r="K2486" s="6">
        <f t="shared" si="12"/>
        <v>0</v>
      </c>
      <c r="L2486" s="6" t="str">
        <f t="array" ref="L2486">XLOOKUP(E2486,INV!A:A,INV!K:K)</f>
        <v>#N/A</v>
      </c>
      <c r="M2486" s="127" t="str">
        <f t="shared" si="13"/>
        <v>#N/A</v>
      </c>
    </row>
    <row r="2487">
      <c r="A2487" s="195"/>
      <c r="B2487" s="196"/>
      <c r="C2487" s="197"/>
      <c r="D2487" s="198"/>
      <c r="E2487" s="196"/>
      <c r="F2487" s="196"/>
      <c r="G2487" s="199"/>
      <c r="H2487" s="217"/>
      <c r="I2487" s="217"/>
      <c r="J2487" s="6">
        <f t="shared" si="11"/>
        <v>0</v>
      </c>
      <c r="K2487" s="6">
        <f t="shared" si="12"/>
        <v>0</v>
      </c>
      <c r="L2487" s="6" t="str">
        <f t="array" ref="L2487">XLOOKUP(E2487,INV!A:A,INV!K:K)</f>
        <v>#N/A</v>
      </c>
      <c r="M2487" s="127" t="str">
        <f t="shared" si="13"/>
        <v>#N/A</v>
      </c>
    </row>
    <row r="2488">
      <c r="A2488" s="195"/>
      <c r="B2488" s="196"/>
      <c r="C2488" s="197"/>
      <c r="D2488" s="198"/>
      <c r="E2488" s="196"/>
      <c r="F2488" s="196"/>
      <c r="G2488" s="199"/>
      <c r="H2488" s="217"/>
      <c r="I2488" s="217"/>
      <c r="J2488" s="6">
        <f t="shared" si="11"/>
        <v>0</v>
      </c>
      <c r="K2488" s="6">
        <f t="shared" si="12"/>
        <v>0</v>
      </c>
      <c r="L2488" s="6" t="str">
        <f t="array" ref="L2488">XLOOKUP(E2488,INV!A:A,INV!K:K)</f>
        <v>#N/A</v>
      </c>
      <c r="M2488" s="127" t="str">
        <f t="shared" si="13"/>
        <v>#N/A</v>
      </c>
    </row>
    <row r="2489">
      <c r="A2489" s="195"/>
      <c r="B2489" s="196"/>
      <c r="C2489" s="197"/>
      <c r="D2489" s="198"/>
      <c r="E2489" s="196"/>
      <c r="F2489" s="196"/>
      <c r="G2489" s="199"/>
      <c r="H2489" s="217"/>
      <c r="I2489" s="217"/>
      <c r="J2489" s="6">
        <f t="shared" si="11"/>
        <v>0</v>
      </c>
      <c r="K2489" s="6">
        <f t="shared" si="12"/>
        <v>0</v>
      </c>
      <c r="L2489" s="6" t="str">
        <f t="array" ref="L2489">XLOOKUP(E2489,INV!A:A,INV!K:K)</f>
        <v>#N/A</v>
      </c>
      <c r="M2489" s="127" t="str">
        <f t="shared" si="13"/>
        <v>#N/A</v>
      </c>
    </row>
    <row r="2490">
      <c r="A2490" s="195"/>
      <c r="B2490" s="196"/>
      <c r="C2490" s="197"/>
      <c r="D2490" s="198"/>
      <c r="E2490" s="196"/>
      <c r="F2490" s="196"/>
      <c r="G2490" s="199"/>
      <c r="H2490" s="217"/>
      <c r="I2490" s="217"/>
      <c r="J2490" s="6">
        <f t="shared" si="11"/>
        <v>0</v>
      </c>
      <c r="K2490" s="6">
        <f t="shared" si="12"/>
        <v>0</v>
      </c>
      <c r="L2490" s="6" t="str">
        <f t="array" ref="L2490">XLOOKUP(E2490,INV!A:A,INV!K:K)</f>
        <v>#N/A</v>
      </c>
      <c r="M2490" s="127" t="str">
        <f t="shared" si="13"/>
        <v>#N/A</v>
      </c>
    </row>
    <row r="2491">
      <c r="A2491" s="195"/>
      <c r="B2491" s="196"/>
      <c r="C2491" s="197"/>
      <c r="D2491" s="198"/>
      <c r="E2491" s="196"/>
      <c r="F2491" s="196"/>
      <c r="G2491" s="199"/>
      <c r="H2491" s="217"/>
      <c r="I2491" s="217"/>
      <c r="J2491" s="6">
        <f t="shared" si="11"/>
        <v>0</v>
      </c>
      <c r="K2491" s="6">
        <f t="shared" si="12"/>
        <v>0</v>
      </c>
      <c r="L2491" s="6" t="str">
        <f t="array" ref="L2491">XLOOKUP(E2491,INV!A:A,INV!K:K)</f>
        <v>#N/A</v>
      </c>
      <c r="M2491" s="127" t="str">
        <f t="shared" si="13"/>
        <v>#N/A</v>
      </c>
    </row>
    <row r="2492">
      <c r="A2492" s="195"/>
      <c r="B2492" s="196"/>
      <c r="C2492" s="197"/>
      <c r="D2492" s="198"/>
      <c r="E2492" s="196"/>
      <c r="F2492" s="196"/>
      <c r="G2492" s="199"/>
      <c r="H2492" s="217"/>
      <c r="I2492" s="217"/>
      <c r="J2492" s="6">
        <f t="shared" si="11"/>
        <v>0</v>
      </c>
      <c r="K2492" s="6">
        <f t="shared" si="12"/>
        <v>0</v>
      </c>
      <c r="L2492" s="6" t="str">
        <f t="array" ref="L2492">XLOOKUP(E2492,INV!A:A,INV!K:K)</f>
        <v>#N/A</v>
      </c>
      <c r="M2492" s="127" t="str">
        <f t="shared" si="13"/>
        <v>#N/A</v>
      </c>
    </row>
    <row r="2493">
      <c r="A2493" s="195"/>
      <c r="B2493" s="196"/>
      <c r="C2493" s="197"/>
      <c r="D2493" s="198"/>
      <c r="E2493" s="196"/>
      <c r="F2493" s="110"/>
      <c r="G2493" s="199"/>
      <c r="H2493" s="217"/>
      <c r="I2493" s="217"/>
      <c r="J2493" s="6">
        <f t="shared" si="11"/>
        <v>0</v>
      </c>
      <c r="K2493" s="6">
        <f t="shared" si="12"/>
        <v>0</v>
      </c>
      <c r="L2493" s="6" t="str">
        <f t="array" ref="L2493">XLOOKUP(E2493,INV!A:A,INV!K:K)</f>
        <v>#N/A</v>
      </c>
      <c r="M2493" s="127" t="str">
        <f t="shared" si="13"/>
        <v>#N/A</v>
      </c>
    </row>
    <row r="2494">
      <c r="A2494" s="195"/>
      <c r="B2494" s="196"/>
      <c r="C2494" s="197"/>
      <c r="D2494" s="198"/>
      <c r="E2494" s="196"/>
      <c r="F2494" s="110"/>
      <c r="G2494" s="199"/>
      <c r="H2494" s="217"/>
      <c r="I2494" s="217"/>
      <c r="J2494" s="6">
        <f t="shared" si="11"/>
        <v>0</v>
      </c>
      <c r="K2494" s="6">
        <f t="shared" si="12"/>
        <v>0</v>
      </c>
      <c r="L2494" s="6" t="str">
        <f t="array" ref="L2494">XLOOKUP(E2494,INV!A:A,INV!K:K)</f>
        <v>#N/A</v>
      </c>
      <c r="M2494" s="127" t="str">
        <f t="shared" si="13"/>
        <v>#N/A</v>
      </c>
    </row>
    <row r="2495">
      <c r="A2495" s="195"/>
      <c r="B2495" s="196"/>
      <c r="C2495" s="197"/>
      <c r="D2495" s="198"/>
      <c r="E2495" s="196"/>
      <c r="F2495" s="110"/>
      <c r="G2495" s="199"/>
      <c r="H2495" s="217"/>
      <c r="I2495" s="217"/>
      <c r="J2495" s="6">
        <f t="shared" si="11"/>
        <v>0</v>
      </c>
      <c r="K2495" s="6">
        <f t="shared" si="12"/>
        <v>0</v>
      </c>
      <c r="L2495" s="6" t="str">
        <f t="array" ref="L2495">XLOOKUP(E2495,INV!A:A,INV!K:K)</f>
        <v>#N/A</v>
      </c>
      <c r="M2495" s="127" t="str">
        <f t="shared" si="13"/>
        <v>#N/A</v>
      </c>
    </row>
    <row r="2496">
      <c r="A2496" s="195"/>
      <c r="B2496" s="196"/>
      <c r="C2496" s="197"/>
      <c r="D2496" s="198"/>
      <c r="E2496" s="196"/>
      <c r="F2496" s="110"/>
      <c r="G2496" s="199"/>
      <c r="H2496" s="217"/>
      <c r="I2496" s="217"/>
      <c r="J2496" s="6">
        <f t="shared" si="11"/>
        <v>0</v>
      </c>
      <c r="K2496" s="6">
        <f t="shared" si="12"/>
        <v>0</v>
      </c>
      <c r="L2496" s="6" t="str">
        <f t="array" ref="L2496">XLOOKUP(E2496,INV!A:A,INV!K:K)</f>
        <v>#N/A</v>
      </c>
      <c r="M2496" s="127" t="str">
        <f t="shared" si="13"/>
        <v>#N/A</v>
      </c>
    </row>
    <row r="2497">
      <c r="A2497" s="195"/>
      <c r="B2497" s="196"/>
      <c r="C2497" s="197"/>
      <c r="D2497" s="198"/>
      <c r="E2497" s="196"/>
      <c r="F2497" s="110"/>
      <c r="G2497" s="199"/>
      <c r="H2497" s="217"/>
      <c r="I2497" s="217"/>
      <c r="J2497" s="6">
        <f t="shared" si="11"/>
        <v>0</v>
      </c>
      <c r="K2497" s="6">
        <f t="shared" si="12"/>
        <v>0</v>
      </c>
      <c r="L2497" s="6" t="str">
        <f t="array" ref="L2497">XLOOKUP(E2497,INV!A:A,INV!K:K)</f>
        <v>#N/A</v>
      </c>
      <c r="M2497" s="127" t="str">
        <f t="shared" si="13"/>
        <v>#N/A</v>
      </c>
    </row>
    <row r="2498">
      <c r="A2498" s="195"/>
      <c r="B2498" s="196"/>
      <c r="C2498" s="197"/>
      <c r="D2498" s="198"/>
      <c r="E2498" s="196"/>
      <c r="F2498" s="196"/>
      <c r="G2498" s="199"/>
      <c r="H2498" s="217"/>
      <c r="I2498" s="217"/>
      <c r="J2498" s="6">
        <f t="shared" si="11"/>
        <v>0</v>
      </c>
      <c r="K2498" s="6">
        <f t="shared" si="12"/>
        <v>0</v>
      </c>
      <c r="L2498" s="6" t="str">
        <f t="array" ref="L2498">XLOOKUP(E2498,INV!A:A,INV!K:K)</f>
        <v>#N/A</v>
      </c>
      <c r="M2498" s="127" t="str">
        <f t="shared" si="13"/>
        <v>#N/A</v>
      </c>
    </row>
    <row r="2499">
      <c r="A2499" s="195"/>
      <c r="B2499" s="196"/>
      <c r="C2499" s="197"/>
      <c r="D2499" s="198"/>
      <c r="E2499" s="196"/>
      <c r="F2499" s="110"/>
      <c r="G2499" s="199"/>
      <c r="H2499" s="217"/>
      <c r="I2499" s="217"/>
      <c r="J2499" s="6">
        <f t="shared" si="11"/>
        <v>0</v>
      </c>
      <c r="K2499" s="6">
        <f t="shared" si="12"/>
        <v>0</v>
      </c>
      <c r="L2499" s="6" t="str">
        <f t="array" ref="L2499">XLOOKUP(E2499,INV!A:A,INV!K:K)</f>
        <v>#N/A</v>
      </c>
      <c r="M2499" s="127" t="str">
        <f t="shared" si="13"/>
        <v>#N/A</v>
      </c>
    </row>
    <row r="2500">
      <c r="A2500" s="195"/>
      <c r="B2500" s="196"/>
      <c r="C2500" s="197"/>
      <c r="D2500" s="198"/>
      <c r="E2500" s="196"/>
      <c r="F2500" s="110"/>
      <c r="G2500" s="199"/>
      <c r="H2500" s="217"/>
      <c r="I2500" s="217"/>
      <c r="J2500" s="6">
        <f t="shared" si="11"/>
        <v>0</v>
      </c>
      <c r="K2500" s="6">
        <f t="shared" si="12"/>
        <v>0</v>
      </c>
      <c r="L2500" s="6" t="str">
        <f t="array" ref="L2500">XLOOKUP(E2500,INV!A:A,INV!K:K)</f>
        <v>#N/A</v>
      </c>
      <c r="M2500" s="127" t="str">
        <f t="shared" si="13"/>
        <v>#N/A</v>
      </c>
    </row>
    <row r="2501">
      <c r="A2501" s="195"/>
      <c r="B2501" s="196"/>
      <c r="C2501" s="197"/>
      <c r="D2501" s="198"/>
      <c r="E2501" s="196"/>
      <c r="F2501" s="110"/>
      <c r="G2501" s="199"/>
      <c r="H2501" s="217"/>
      <c r="I2501" s="217"/>
      <c r="J2501" s="6">
        <f t="shared" si="11"/>
        <v>0</v>
      </c>
      <c r="K2501" s="6">
        <f t="shared" si="12"/>
        <v>0</v>
      </c>
      <c r="L2501" s="6" t="str">
        <f t="array" ref="L2501">XLOOKUP(E2501,INV!A:A,INV!K:K)</f>
        <v>#N/A</v>
      </c>
      <c r="M2501" s="127" t="str">
        <f t="shared" si="13"/>
        <v>#N/A</v>
      </c>
    </row>
    <row r="2502">
      <c r="A2502" s="195"/>
      <c r="B2502" s="196"/>
      <c r="C2502" s="197"/>
      <c r="D2502" s="198"/>
      <c r="E2502" s="196"/>
      <c r="F2502" s="110"/>
      <c r="G2502" s="199"/>
      <c r="H2502" s="217"/>
      <c r="I2502" s="217"/>
      <c r="J2502" s="6">
        <f t="shared" si="11"/>
        <v>0</v>
      </c>
      <c r="K2502" s="6">
        <f t="shared" si="12"/>
        <v>0</v>
      </c>
      <c r="L2502" s="6" t="str">
        <f t="array" ref="L2502">XLOOKUP(E2502,INV!A:A,INV!K:K)</f>
        <v>#N/A</v>
      </c>
      <c r="M2502" s="127" t="str">
        <f t="shared" si="13"/>
        <v>#N/A</v>
      </c>
    </row>
    <row r="2503">
      <c r="A2503" s="195"/>
      <c r="B2503" s="196"/>
      <c r="C2503" s="197"/>
      <c r="D2503" s="198"/>
      <c r="E2503" s="196"/>
      <c r="F2503" s="110"/>
      <c r="G2503" s="199"/>
      <c r="H2503" s="217"/>
      <c r="I2503" s="217"/>
      <c r="J2503" s="6">
        <f t="shared" si="11"/>
        <v>0</v>
      </c>
      <c r="K2503" s="6">
        <f t="shared" si="12"/>
        <v>0</v>
      </c>
      <c r="L2503" s="6" t="str">
        <f t="array" ref="L2503">XLOOKUP(E2503,INV!A:A,INV!K:K)</f>
        <v>#N/A</v>
      </c>
      <c r="M2503" s="127" t="str">
        <f t="shared" si="13"/>
        <v>#N/A</v>
      </c>
    </row>
    <row r="2504">
      <c r="A2504" s="195"/>
      <c r="B2504" s="196"/>
      <c r="C2504" s="197"/>
      <c r="D2504" s="198"/>
      <c r="E2504" s="196"/>
      <c r="F2504" s="110"/>
      <c r="G2504" s="199"/>
      <c r="H2504" s="217"/>
      <c r="I2504" s="217"/>
      <c r="J2504" s="6">
        <f t="shared" si="11"/>
        <v>0</v>
      </c>
      <c r="K2504" s="6">
        <f t="shared" si="12"/>
        <v>0</v>
      </c>
      <c r="L2504" s="6" t="str">
        <f t="array" ref="L2504">XLOOKUP(E2504,INV!A:A,INV!K:K)</f>
        <v>#N/A</v>
      </c>
      <c r="M2504" s="127" t="str">
        <f t="shared" si="13"/>
        <v>#N/A</v>
      </c>
    </row>
    <row r="2505">
      <c r="A2505" s="195"/>
      <c r="B2505" s="196"/>
      <c r="C2505" s="197"/>
      <c r="D2505" s="198"/>
      <c r="E2505" s="196"/>
      <c r="F2505" s="196"/>
      <c r="G2505" s="199"/>
      <c r="H2505" s="217"/>
      <c r="I2505" s="217"/>
      <c r="J2505" s="6">
        <f t="shared" si="11"/>
        <v>0</v>
      </c>
      <c r="K2505" s="6">
        <f t="shared" si="12"/>
        <v>0</v>
      </c>
      <c r="L2505" s="6" t="str">
        <f t="array" ref="L2505">XLOOKUP(E2505,INV!A:A,INV!K:K)</f>
        <v>#N/A</v>
      </c>
      <c r="M2505" s="127" t="str">
        <f t="shared" si="13"/>
        <v>#N/A</v>
      </c>
    </row>
    <row r="2506">
      <c r="A2506" s="195"/>
      <c r="B2506" s="196"/>
      <c r="C2506" s="197"/>
      <c r="D2506" s="198"/>
      <c r="E2506" s="196"/>
      <c r="F2506" s="110"/>
      <c r="G2506" s="199"/>
      <c r="H2506" s="217"/>
      <c r="I2506" s="217"/>
      <c r="J2506" s="6">
        <f t="shared" si="11"/>
        <v>0</v>
      </c>
      <c r="K2506" s="6">
        <f t="shared" si="12"/>
        <v>0</v>
      </c>
      <c r="L2506" s="6" t="str">
        <f t="array" ref="L2506">XLOOKUP(E2506,INV!A:A,INV!K:K)</f>
        <v>#N/A</v>
      </c>
      <c r="M2506" s="127" t="str">
        <f t="shared" si="13"/>
        <v>#N/A</v>
      </c>
    </row>
    <row r="2507">
      <c r="A2507" s="195"/>
      <c r="B2507" s="196"/>
      <c r="C2507" s="197"/>
      <c r="D2507" s="198"/>
      <c r="E2507" s="196"/>
      <c r="F2507" s="110"/>
      <c r="G2507" s="199"/>
      <c r="H2507" s="217"/>
      <c r="I2507" s="217"/>
      <c r="J2507" s="6">
        <f t="shared" si="11"/>
        <v>0</v>
      </c>
      <c r="K2507" s="6">
        <f t="shared" si="12"/>
        <v>0</v>
      </c>
      <c r="L2507" s="6" t="str">
        <f t="array" ref="L2507">XLOOKUP(E2507,INV!A:A,INV!K:K)</f>
        <v>#N/A</v>
      </c>
      <c r="M2507" s="127" t="str">
        <f t="shared" si="13"/>
        <v>#N/A</v>
      </c>
    </row>
    <row r="2508">
      <c r="A2508" s="195"/>
      <c r="B2508" s="196"/>
      <c r="C2508" s="196"/>
      <c r="D2508" s="198"/>
      <c r="E2508" s="196"/>
      <c r="F2508" s="110"/>
      <c r="G2508" s="199"/>
      <c r="H2508" s="217"/>
      <c r="I2508" s="215"/>
      <c r="J2508" s="6">
        <f t="shared" si="11"/>
        <v>0</v>
      </c>
      <c r="K2508" s="6">
        <f t="shared" si="12"/>
        <v>0</v>
      </c>
      <c r="L2508" s="6" t="str">
        <f t="array" ref="L2508">XLOOKUP(E2508,INV!A:A,INV!K:K)</f>
        <v>#N/A</v>
      </c>
      <c r="M2508" s="127" t="str">
        <f t="shared" si="13"/>
        <v>#N/A</v>
      </c>
    </row>
    <row r="2509">
      <c r="A2509" s="195"/>
      <c r="B2509" s="196"/>
      <c r="C2509" s="196"/>
      <c r="D2509" s="198"/>
      <c r="E2509" s="196"/>
      <c r="F2509" s="110"/>
      <c r="G2509" s="199"/>
      <c r="H2509" s="217"/>
      <c r="I2509" s="215"/>
      <c r="J2509" s="6">
        <f t="shared" si="11"/>
        <v>0</v>
      </c>
      <c r="K2509" s="6">
        <f t="shared" si="12"/>
        <v>0</v>
      </c>
      <c r="L2509" s="6" t="str">
        <f t="array" ref="L2509">XLOOKUP(E2509,INV!A:A,INV!K:K)</f>
        <v>#N/A</v>
      </c>
      <c r="M2509" s="127" t="str">
        <f t="shared" si="13"/>
        <v>#N/A</v>
      </c>
    </row>
    <row r="2510">
      <c r="A2510" s="195"/>
      <c r="B2510" s="196"/>
      <c r="C2510" s="196"/>
      <c r="D2510" s="198"/>
      <c r="E2510" s="196"/>
      <c r="F2510" s="110"/>
      <c r="G2510" s="199"/>
      <c r="H2510" s="217"/>
      <c r="I2510" s="215"/>
      <c r="J2510" s="6">
        <f t="shared" si="11"/>
        <v>0</v>
      </c>
      <c r="K2510" s="6">
        <f t="shared" si="12"/>
        <v>0</v>
      </c>
      <c r="L2510" s="6" t="str">
        <f t="array" ref="L2510">XLOOKUP(E2510,INV!A:A,INV!K:K)</f>
        <v>#N/A</v>
      </c>
      <c r="M2510" s="127" t="str">
        <f t="shared" si="13"/>
        <v>#N/A</v>
      </c>
    </row>
    <row r="2511">
      <c r="A2511" s="195"/>
      <c r="B2511" s="196"/>
      <c r="C2511" s="196"/>
      <c r="D2511" s="198"/>
      <c r="E2511" s="196"/>
      <c r="F2511" s="110"/>
      <c r="G2511" s="199"/>
      <c r="H2511" s="217"/>
      <c r="I2511" s="215"/>
      <c r="J2511" s="6">
        <f t="shared" si="11"/>
        <v>0</v>
      </c>
      <c r="K2511" s="6">
        <f t="shared" si="12"/>
        <v>0</v>
      </c>
      <c r="L2511" s="6" t="str">
        <f t="array" ref="L2511">XLOOKUP(E2511,INV!A:A,INV!K:K)</f>
        <v>#N/A</v>
      </c>
      <c r="M2511" s="127" t="str">
        <f t="shared" si="13"/>
        <v>#N/A</v>
      </c>
    </row>
    <row r="2512">
      <c r="A2512" s="195"/>
      <c r="B2512" s="196"/>
      <c r="C2512" s="196"/>
      <c r="D2512" s="198"/>
      <c r="E2512" s="196"/>
      <c r="F2512" s="110"/>
      <c r="G2512" s="199"/>
      <c r="H2512" s="217"/>
      <c r="I2512" s="215"/>
      <c r="J2512" s="6">
        <f t="shared" si="11"/>
        <v>0</v>
      </c>
      <c r="K2512" s="6">
        <f t="shared" si="12"/>
        <v>0</v>
      </c>
      <c r="L2512" s="6" t="str">
        <f t="array" ref="L2512">XLOOKUP(E2512,INV!A:A,INV!K:K)</f>
        <v>#N/A</v>
      </c>
      <c r="M2512" s="127" t="str">
        <f t="shared" si="13"/>
        <v>#N/A</v>
      </c>
    </row>
    <row r="2513">
      <c r="A2513" s="195"/>
      <c r="B2513" s="196"/>
      <c r="C2513" s="197"/>
      <c r="D2513" s="198"/>
      <c r="E2513" s="196"/>
      <c r="F2513" s="110"/>
      <c r="G2513" s="199"/>
      <c r="H2513" s="217"/>
      <c r="I2513" s="217"/>
      <c r="J2513" s="6">
        <f t="shared" si="11"/>
        <v>0</v>
      </c>
      <c r="K2513" s="6">
        <f t="shared" si="12"/>
        <v>0</v>
      </c>
      <c r="L2513" s="6" t="str">
        <f t="array" ref="L2513">XLOOKUP(E2513,INV!A:A,INV!K:K)</f>
        <v>#N/A</v>
      </c>
      <c r="M2513" s="127" t="str">
        <f t="shared" si="13"/>
        <v>#N/A</v>
      </c>
    </row>
    <row r="2514">
      <c r="A2514" s="195"/>
      <c r="B2514" s="196"/>
      <c r="C2514" s="196"/>
      <c r="D2514" s="198"/>
      <c r="E2514" s="196"/>
      <c r="F2514" s="110"/>
      <c r="G2514" s="199"/>
      <c r="H2514" s="217"/>
      <c r="I2514" s="215"/>
      <c r="J2514" s="6">
        <f t="shared" si="11"/>
        <v>0</v>
      </c>
      <c r="K2514" s="6">
        <f t="shared" si="12"/>
        <v>0</v>
      </c>
      <c r="L2514" s="6" t="str">
        <f t="array" ref="L2514">XLOOKUP(E2514,INV!A:A,INV!K:K)</f>
        <v>#N/A</v>
      </c>
      <c r="M2514" s="127" t="str">
        <f t="shared" si="13"/>
        <v>#N/A</v>
      </c>
    </row>
    <row r="2515">
      <c r="A2515" s="195"/>
      <c r="B2515" s="196"/>
      <c r="C2515" s="197"/>
      <c r="D2515" s="198"/>
      <c r="E2515" s="196"/>
      <c r="F2515" s="110"/>
      <c r="G2515" s="199"/>
      <c r="H2515" s="217"/>
      <c r="I2515" s="217"/>
      <c r="J2515" s="6">
        <f t="shared" si="11"/>
        <v>0</v>
      </c>
      <c r="K2515" s="6">
        <f t="shared" si="12"/>
        <v>0</v>
      </c>
      <c r="L2515" s="6" t="str">
        <f t="array" ref="L2515">XLOOKUP(E2515,INV!A:A,INV!K:K)</f>
        <v>#N/A</v>
      </c>
      <c r="M2515" s="127" t="str">
        <f t="shared" si="13"/>
        <v>#N/A</v>
      </c>
    </row>
    <row r="2516">
      <c r="A2516" s="195"/>
      <c r="B2516" s="196"/>
      <c r="C2516" s="197"/>
      <c r="D2516" s="198"/>
      <c r="E2516" s="196"/>
      <c r="F2516" s="110"/>
      <c r="G2516" s="199"/>
      <c r="H2516" s="217"/>
      <c r="I2516" s="217"/>
      <c r="J2516" s="6">
        <f t="shared" si="11"/>
        <v>0</v>
      </c>
      <c r="K2516" s="6">
        <f t="shared" si="12"/>
        <v>0</v>
      </c>
      <c r="L2516" s="6" t="str">
        <f t="array" ref="L2516">XLOOKUP(E2516,INV!A:A,INV!K:K)</f>
        <v>#N/A</v>
      </c>
      <c r="M2516" s="127" t="str">
        <f t="shared" si="13"/>
        <v>#N/A</v>
      </c>
    </row>
    <row r="2517">
      <c r="A2517" s="195"/>
      <c r="B2517" s="196"/>
      <c r="C2517" s="197"/>
      <c r="D2517" s="198"/>
      <c r="E2517" s="196"/>
      <c r="F2517" s="110"/>
      <c r="G2517" s="199"/>
      <c r="H2517" s="217"/>
      <c r="I2517" s="217"/>
      <c r="J2517" s="6">
        <f t="shared" si="11"/>
        <v>0</v>
      </c>
      <c r="K2517" s="6">
        <f t="shared" si="12"/>
        <v>0</v>
      </c>
      <c r="L2517" s="6" t="str">
        <f t="array" ref="L2517">XLOOKUP(E2517,INV!A:A,INV!K:K)</f>
        <v>#N/A</v>
      </c>
      <c r="M2517" s="127" t="str">
        <f t="shared" si="13"/>
        <v>#N/A</v>
      </c>
    </row>
    <row r="2518">
      <c r="A2518" s="195"/>
      <c r="B2518" s="196"/>
      <c r="C2518" s="197"/>
      <c r="D2518" s="198"/>
      <c r="E2518" s="196"/>
      <c r="F2518" s="110"/>
      <c r="G2518" s="199"/>
      <c r="H2518" s="217"/>
      <c r="I2518" s="217"/>
      <c r="J2518" s="6">
        <f t="shared" si="11"/>
        <v>0</v>
      </c>
      <c r="K2518" s="6">
        <f t="shared" si="12"/>
        <v>0</v>
      </c>
      <c r="L2518" s="6" t="str">
        <f t="array" ref="L2518">XLOOKUP(E2518,INV!A:A,INV!K:K)</f>
        <v>#N/A</v>
      </c>
      <c r="M2518" s="127" t="str">
        <f t="shared" si="13"/>
        <v>#N/A</v>
      </c>
    </row>
    <row r="2519">
      <c r="A2519" s="195"/>
      <c r="B2519" s="196"/>
      <c r="C2519" s="197"/>
      <c r="D2519" s="198"/>
      <c r="E2519" s="196"/>
      <c r="F2519" s="110"/>
      <c r="G2519" s="199"/>
      <c r="H2519" s="217"/>
      <c r="I2519" s="217"/>
      <c r="J2519" s="6">
        <f t="shared" si="11"/>
        <v>0</v>
      </c>
      <c r="K2519" s="6">
        <f t="shared" si="12"/>
        <v>0</v>
      </c>
      <c r="L2519" s="6" t="str">
        <f t="array" ref="L2519">XLOOKUP(E2519,INV!A:A,INV!K:K)</f>
        <v>#N/A</v>
      </c>
      <c r="M2519" s="127" t="str">
        <f t="shared" si="13"/>
        <v>#N/A</v>
      </c>
    </row>
    <row r="2520">
      <c r="A2520" s="195"/>
      <c r="B2520" s="196"/>
      <c r="C2520" s="197"/>
      <c r="D2520" s="198"/>
      <c r="E2520" s="196"/>
      <c r="F2520" s="110"/>
      <c r="G2520" s="199"/>
      <c r="H2520" s="217"/>
      <c r="I2520" s="217"/>
      <c r="J2520" s="6">
        <f t="shared" si="11"/>
        <v>0</v>
      </c>
      <c r="K2520" s="6">
        <f t="shared" si="12"/>
        <v>0</v>
      </c>
      <c r="L2520" s="6" t="str">
        <f t="array" ref="L2520">XLOOKUP(E2520,INV!A:A,INV!K:K)</f>
        <v>#N/A</v>
      </c>
      <c r="M2520" s="127" t="str">
        <f t="shared" si="13"/>
        <v>#N/A</v>
      </c>
    </row>
    <row r="2521">
      <c r="A2521" s="195"/>
      <c r="B2521" s="196"/>
      <c r="C2521" s="197"/>
      <c r="D2521" s="198"/>
      <c r="E2521" s="196"/>
      <c r="F2521" s="110"/>
      <c r="G2521" s="199"/>
      <c r="H2521" s="217"/>
      <c r="I2521" s="217"/>
      <c r="J2521" s="6">
        <f t="shared" si="11"/>
        <v>0</v>
      </c>
      <c r="K2521" s="6">
        <f t="shared" si="12"/>
        <v>0</v>
      </c>
      <c r="L2521" s="6" t="str">
        <f t="array" ref="L2521">XLOOKUP(E2521,INV!A:A,INV!K:K)</f>
        <v>#N/A</v>
      </c>
      <c r="M2521" s="127" t="str">
        <f t="shared" si="13"/>
        <v>#N/A</v>
      </c>
    </row>
    <row r="2522">
      <c r="A2522" s="195"/>
      <c r="B2522" s="196"/>
      <c r="C2522" s="197"/>
      <c r="D2522" s="198"/>
      <c r="E2522" s="196"/>
      <c r="F2522" s="110"/>
      <c r="G2522" s="199"/>
      <c r="H2522" s="217"/>
      <c r="I2522" s="217"/>
      <c r="J2522" s="6">
        <f t="shared" si="11"/>
        <v>0</v>
      </c>
      <c r="K2522" s="6">
        <f t="shared" si="12"/>
        <v>0</v>
      </c>
      <c r="L2522" s="6" t="str">
        <f t="array" ref="L2522">XLOOKUP(E2522,INV!A:A,INV!K:K)</f>
        <v>#N/A</v>
      </c>
      <c r="M2522" s="127" t="str">
        <f t="shared" si="13"/>
        <v>#N/A</v>
      </c>
    </row>
    <row r="2523">
      <c r="A2523" s="195"/>
      <c r="B2523" s="196"/>
      <c r="C2523" s="197"/>
      <c r="D2523" s="198"/>
      <c r="E2523" s="196"/>
      <c r="F2523" s="110"/>
      <c r="G2523" s="199"/>
      <c r="H2523" s="217"/>
      <c r="I2523" s="217"/>
      <c r="J2523" s="6">
        <f t="shared" si="11"/>
        <v>0</v>
      </c>
      <c r="K2523" s="6">
        <f t="shared" si="12"/>
        <v>0</v>
      </c>
      <c r="L2523" s="6" t="str">
        <f t="array" ref="L2523">XLOOKUP(E2523,INV!A:A,INV!K:K)</f>
        <v>#N/A</v>
      </c>
      <c r="M2523" s="127" t="str">
        <f t="shared" si="13"/>
        <v>#N/A</v>
      </c>
    </row>
    <row r="2524">
      <c r="A2524" s="195"/>
      <c r="B2524" s="196"/>
      <c r="C2524" s="197"/>
      <c r="D2524" s="198"/>
      <c r="E2524" s="196"/>
      <c r="F2524" s="110"/>
      <c r="G2524" s="199"/>
      <c r="H2524" s="217"/>
      <c r="I2524" s="217"/>
      <c r="J2524" s="6">
        <f t="shared" si="11"/>
        <v>0</v>
      </c>
      <c r="K2524" s="6">
        <f t="shared" si="12"/>
        <v>0</v>
      </c>
      <c r="L2524" s="6" t="str">
        <f t="array" ref="L2524">XLOOKUP(E2524,INV!A:A,INV!K:K)</f>
        <v>#N/A</v>
      </c>
      <c r="M2524" s="127" t="str">
        <f t="shared" si="13"/>
        <v>#N/A</v>
      </c>
    </row>
    <row r="2525">
      <c r="A2525" s="195"/>
      <c r="B2525" s="196"/>
      <c r="C2525" s="197"/>
      <c r="D2525" s="198"/>
      <c r="E2525" s="196"/>
      <c r="F2525" s="110"/>
      <c r="G2525" s="199"/>
      <c r="H2525" s="217"/>
      <c r="I2525" s="217"/>
      <c r="J2525" s="6">
        <f t="shared" si="11"/>
        <v>0</v>
      </c>
      <c r="K2525" s="6">
        <f t="shared" si="12"/>
        <v>0</v>
      </c>
      <c r="L2525" s="6" t="str">
        <f t="array" ref="L2525">XLOOKUP(E2525,INV!A:A,INV!K:K)</f>
        <v>#N/A</v>
      </c>
      <c r="M2525" s="127" t="str">
        <f t="shared" si="13"/>
        <v>#N/A</v>
      </c>
    </row>
    <row r="2526">
      <c r="A2526" s="195"/>
      <c r="B2526" s="196"/>
      <c r="C2526" s="197"/>
      <c r="D2526" s="198"/>
      <c r="E2526" s="196"/>
      <c r="F2526" s="110"/>
      <c r="G2526" s="199"/>
      <c r="H2526" s="217"/>
      <c r="I2526" s="217"/>
      <c r="J2526" s="6">
        <f t="shared" si="11"/>
        <v>0</v>
      </c>
      <c r="K2526" s="6">
        <f t="shared" si="12"/>
        <v>0</v>
      </c>
      <c r="L2526" s="6" t="str">
        <f t="array" ref="L2526">XLOOKUP(E2526,INV!A:A,INV!K:K)</f>
        <v>#N/A</v>
      </c>
      <c r="M2526" s="127" t="str">
        <f t="shared" si="13"/>
        <v>#N/A</v>
      </c>
    </row>
    <row r="2527">
      <c r="A2527" s="195"/>
      <c r="B2527" s="196"/>
      <c r="C2527" s="197"/>
      <c r="D2527" s="198"/>
      <c r="E2527" s="196"/>
      <c r="F2527" s="110"/>
      <c r="G2527" s="199"/>
      <c r="H2527" s="217"/>
      <c r="I2527" s="217"/>
      <c r="J2527" s="6">
        <f t="shared" si="11"/>
        <v>0</v>
      </c>
      <c r="K2527" s="6">
        <f t="shared" si="12"/>
        <v>0</v>
      </c>
      <c r="L2527" s="6" t="str">
        <f t="array" ref="L2527">XLOOKUP(E2527,INV!A:A,INV!K:K)</f>
        <v>#N/A</v>
      </c>
      <c r="M2527" s="127" t="str">
        <f t="shared" si="13"/>
        <v>#N/A</v>
      </c>
    </row>
    <row r="2528">
      <c r="A2528" s="195"/>
      <c r="B2528" s="196"/>
      <c r="C2528" s="197"/>
      <c r="D2528" s="198"/>
      <c r="E2528" s="196"/>
      <c r="F2528" s="110"/>
      <c r="G2528" s="199"/>
      <c r="H2528" s="217"/>
      <c r="I2528" s="217"/>
      <c r="J2528" s="6">
        <f t="shared" si="11"/>
        <v>0</v>
      </c>
      <c r="K2528" s="6">
        <f t="shared" si="12"/>
        <v>0</v>
      </c>
      <c r="L2528" s="6" t="str">
        <f t="array" ref="L2528">XLOOKUP(E2528,INV!A:A,INV!K:K)</f>
        <v>#N/A</v>
      </c>
      <c r="M2528" s="127" t="str">
        <f t="shared" si="13"/>
        <v>#N/A</v>
      </c>
    </row>
    <row r="2529">
      <c r="A2529" s="195"/>
      <c r="B2529" s="196"/>
      <c r="C2529" s="197"/>
      <c r="D2529" s="198"/>
      <c r="E2529" s="196"/>
      <c r="F2529" s="110"/>
      <c r="G2529" s="199"/>
      <c r="H2529" s="217"/>
      <c r="I2529" s="217"/>
      <c r="J2529" s="6">
        <f t="shared" si="11"/>
        <v>0</v>
      </c>
      <c r="K2529" s="6">
        <f t="shared" si="12"/>
        <v>0</v>
      </c>
      <c r="L2529" s="6" t="str">
        <f t="array" ref="L2529">XLOOKUP(E2529,INV!A:A,INV!K:K)</f>
        <v>#N/A</v>
      </c>
      <c r="M2529" s="127" t="str">
        <f t="shared" si="13"/>
        <v>#N/A</v>
      </c>
    </row>
    <row r="2530">
      <c r="A2530" s="195"/>
      <c r="B2530" s="196"/>
      <c r="C2530" s="197"/>
      <c r="D2530" s="198"/>
      <c r="E2530" s="196"/>
      <c r="F2530" s="110"/>
      <c r="G2530" s="199"/>
      <c r="H2530" s="217"/>
      <c r="I2530" s="217"/>
      <c r="J2530" s="6">
        <f t="shared" si="11"/>
        <v>0</v>
      </c>
      <c r="K2530" s="6">
        <f t="shared" si="12"/>
        <v>0</v>
      </c>
      <c r="L2530" s="6" t="str">
        <f t="array" ref="L2530">XLOOKUP(E2530,INV!A:A,INV!K:K)</f>
        <v>#N/A</v>
      </c>
      <c r="M2530" s="127" t="str">
        <f t="shared" si="13"/>
        <v>#N/A</v>
      </c>
    </row>
    <row r="2531">
      <c r="A2531" s="195"/>
      <c r="B2531" s="196"/>
      <c r="C2531" s="197"/>
      <c r="D2531" s="198"/>
      <c r="E2531" s="196"/>
      <c r="F2531" s="110"/>
      <c r="G2531" s="199"/>
      <c r="H2531" s="217"/>
      <c r="I2531" s="217"/>
      <c r="J2531" s="6">
        <f t="shared" si="11"/>
        <v>0</v>
      </c>
      <c r="K2531" s="6">
        <f t="shared" si="12"/>
        <v>0</v>
      </c>
      <c r="L2531" s="6" t="str">
        <f t="array" ref="L2531">XLOOKUP(E2531,INV!A:A,INV!K:K)</f>
        <v>#N/A</v>
      </c>
      <c r="M2531" s="127" t="str">
        <f t="shared" si="13"/>
        <v>#N/A</v>
      </c>
    </row>
    <row r="2532">
      <c r="A2532" s="195"/>
      <c r="B2532" s="196"/>
      <c r="C2532" s="197"/>
      <c r="D2532" s="198"/>
      <c r="E2532" s="196"/>
      <c r="F2532" s="110"/>
      <c r="G2532" s="199"/>
      <c r="H2532" s="217"/>
      <c r="I2532" s="217"/>
      <c r="J2532" s="6">
        <f t="shared" si="11"/>
        <v>0</v>
      </c>
      <c r="K2532" s="6">
        <f t="shared" si="12"/>
        <v>0</v>
      </c>
      <c r="L2532" s="6" t="str">
        <f t="array" ref="L2532">XLOOKUP(E2532,INV!A:A,INV!K:K)</f>
        <v>#N/A</v>
      </c>
      <c r="M2532" s="127" t="str">
        <f t="shared" si="13"/>
        <v>#N/A</v>
      </c>
    </row>
    <row r="2533">
      <c r="A2533" s="195"/>
      <c r="B2533" s="196"/>
      <c r="C2533" s="197"/>
      <c r="D2533" s="198"/>
      <c r="E2533" s="196"/>
      <c r="F2533" s="110"/>
      <c r="G2533" s="199"/>
      <c r="H2533" s="217"/>
      <c r="I2533" s="217"/>
      <c r="J2533" s="6">
        <f t="shared" si="11"/>
        <v>0</v>
      </c>
      <c r="K2533" s="6">
        <f t="shared" si="12"/>
        <v>0</v>
      </c>
      <c r="L2533" s="6" t="str">
        <f t="array" ref="L2533">XLOOKUP(E2533,INV!A:A,INV!K:K)</f>
        <v>#N/A</v>
      </c>
      <c r="M2533" s="127" t="str">
        <f t="shared" si="13"/>
        <v>#N/A</v>
      </c>
    </row>
    <row r="2534">
      <c r="A2534" s="195"/>
      <c r="B2534" s="196"/>
      <c r="C2534" s="197"/>
      <c r="D2534" s="198"/>
      <c r="E2534" s="196"/>
      <c r="F2534" s="110"/>
      <c r="G2534" s="199"/>
      <c r="H2534" s="217"/>
      <c r="I2534" s="217"/>
      <c r="J2534" s="6">
        <f t="shared" si="11"/>
        <v>0</v>
      </c>
      <c r="K2534" s="6">
        <f t="shared" si="12"/>
        <v>0</v>
      </c>
      <c r="L2534" s="6" t="str">
        <f t="array" ref="L2534">XLOOKUP(E2534,INV!A:A,INV!K:K)</f>
        <v>#N/A</v>
      </c>
      <c r="M2534" s="127" t="str">
        <f t="shared" si="13"/>
        <v>#N/A</v>
      </c>
    </row>
    <row r="2535">
      <c r="A2535" s="195"/>
      <c r="B2535" s="196"/>
      <c r="C2535" s="197"/>
      <c r="D2535" s="198"/>
      <c r="E2535" s="196"/>
      <c r="F2535" s="110"/>
      <c r="G2535" s="199"/>
      <c r="H2535" s="217"/>
      <c r="I2535" s="217"/>
      <c r="J2535" s="6">
        <f t="shared" si="11"/>
        <v>0</v>
      </c>
      <c r="K2535" s="6">
        <f t="shared" si="12"/>
        <v>0</v>
      </c>
      <c r="L2535" s="6" t="str">
        <f t="array" ref="L2535">XLOOKUP(E2535,INV!A:A,INV!K:K)</f>
        <v>#N/A</v>
      </c>
      <c r="M2535" s="127" t="str">
        <f t="shared" si="13"/>
        <v>#N/A</v>
      </c>
    </row>
    <row r="2536">
      <c r="A2536" s="195"/>
      <c r="B2536" s="196"/>
      <c r="C2536" s="197"/>
      <c r="D2536" s="198"/>
      <c r="E2536" s="196"/>
      <c r="F2536" s="110"/>
      <c r="G2536" s="199"/>
      <c r="H2536" s="217"/>
      <c r="I2536" s="217"/>
      <c r="J2536" s="6">
        <f t="shared" si="11"/>
        <v>0</v>
      </c>
      <c r="K2536" s="6">
        <f t="shared" si="12"/>
        <v>0</v>
      </c>
      <c r="L2536" s="6" t="str">
        <f t="array" ref="L2536">XLOOKUP(E2536,INV!A:A,INV!K:K)</f>
        <v>#N/A</v>
      </c>
      <c r="M2536" s="127" t="str">
        <f t="shared" si="13"/>
        <v>#N/A</v>
      </c>
    </row>
    <row r="2537">
      <c r="A2537" s="195"/>
      <c r="B2537" s="196"/>
      <c r="C2537" s="197"/>
      <c r="D2537" s="198"/>
      <c r="E2537" s="196"/>
      <c r="F2537" s="110"/>
      <c r="G2537" s="199"/>
      <c r="H2537" s="217"/>
      <c r="I2537" s="217"/>
      <c r="J2537" s="6">
        <f t="shared" si="11"/>
        <v>0</v>
      </c>
      <c r="K2537" s="6">
        <f t="shared" si="12"/>
        <v>0</v>
      </c>
      <c r="L2537" s="6" t="str">
        <f t="array" ref="L2537">XLOOKUP(E2537,INV!A:A,INV!K:K)</f>
        <v>#N/A</v>
      </c>
      <c r="M2537" s="127" t="str">
        <f t="shared" si="13"/>
        <v>#N/A</v>
      </c>
    </row>
    <row r="2538">
      <c r="A2538" s="195"/>
      <c r="B2538" s="196"/>
      <c r="C2538" s="197"/>
      <c r="D2538" s="198"/>
      <c r="E2538" s="196"/>
      <c r="F2538" s="110"/>
      <c r="G2538" s="199"/>
      <c r="H2538" s="217"/>
      <c r="I2538" s="217"/>
      <c r="J2538" s="6">
        <f t="shared" si="11"/>
        <v>0</v>
      </c>
      <c r="K2538" s="6">
        <f t="shared" si="12"/>
        <v>0</v>
      </c>
      <c r="L2538" s="6" t="str">
        <f t="array" ref="L2538">XLOOKUP(E2538,INV!A:A,INV!K:K)</f>
        <v>#N/A</v>
      </c>
      <c r="M2538" s="127" t="str">
        <f t="shared" si="13"/>
        <v>#N/A</v>
      </c>
    </row>
    <row r="2539">
      <c r="A2539" s="195"/>
      <c r="B2539" s="196"/>
      <c r="C2539" s="197"/>
      <c r="D2539" s="198"/>
      <c r="E2539" s="196"/>
      <c r="F2539" s="110"/>
      <c r="G2539" s="199"/>
      <c r="H2539" s="217"/>
      <c r="I2539" s="217"/>
      <c r="J2539" s="6">
        <f t="shared" si="11"/>
        <v>0</v>
      </c>
      <c r="K2539" s="6">
        <f t="shared" si="12"/>
        <v>0</v>
      </c>
      <c r="L2539" s="6" t="str">
        <f t="array" ref="L2539">XLOOKUP(E2539,INV!A:A,INV!K:K)</f>
        <v>#N/A</v>
      </c>
      <c r="M2539" s="127" t="str">
        <f t="shared" si="13"/>
        <v>#N/A</v>
      </c>
    </row>
    <row r="2540">
      <c r="A2540" s="195"/>
      <c r="B2540" s="196"/>
      <c r="C2540" s="197"/>
      <c r="D2540" s="198"/>
      <c r="E2540" s="196"/>
      <c r="F2540" s="110"/>
      <c r="G2540" s="199"/>
      <c r="H2540" s="217"/>
      <c r="I2540" s="217"/>
      <c r="J2540" s="6">
        <f t="shared" si="11"/>
        <v>0</v>
      </c>
      <c r="K2540" s="6">
        <f t="shared" si="12"/>
        <v>0</v>
      </c>
      <c r="L2540" s="6" t="str">
        <f t="array" ref="L2540">XLOOKUP(E2540,INV!A:A,INV!K:K)</f>
        <v>#N/A</v>
      </c>
      <c r="M2540" s="127" t="str">
        <f t="shared" si="13"/>
        <v>#N/A</v>
      </c>
    </row>
    <row r="2541">
      <c r="A2541" s="195"/>
      <c r="B2541" s="196"/>
      <c r="C2541" s="197"/>
      <c r="D2541" s="198"/>
      <c r="E2541" s="196"/>
      <c r="F2541" s="110"/>
      <c r="G2541" s="199"/>
      <c r="H2541" s="217"/>
      <c r="I2541" s="217"/>
      <c r="J2541" s="6">
        <f t="shared" si="11"/>
        <v>0</v>
      </c>
      <c r="K2541" s="6">
        <f t="shared" si="12"/>
        <v>0</v>
      </c>
      <c r="L2541" s="6" t="str">
        <f t="array" ref="L2541">XLOOKUP(E2541,INV!A:A,INV!K:K)</f>
        <v>#N/A</v>
      </c>
      <c r="M2541" s="127" t="str">
        <f t="shared" si="13"/>
        <v>#N/A</v>
      </c>
    </row>
    <row r="2542">
      <c r="A2542" s="195"/>
      <c r="B2542" s="196"/>
      <c r="C2542" s="197"/>
      <c r="D2542" s="198"/>
      <c r="E2542" s="196"/>
      <c r="F2542" s="110"/>
      <c r="G2542" s="199"/>
      <c r="H2542" s="217"/>
      <c r="I2542" s="217"/>
      <c r="J2542" s="6">
        <f t="shared" si="11"/>
        <v>0</v>
      </c>
      <c r="K2542" s="6">
        <f t="shared" si="12"/>
        <v>0</v>
      </c>
      <c r="L2542" s="6" t="str">
        <f t="array" ref="L2542">XLOOKUP(E2542,INV!A:A,INV!K:K)</f>
        <v>#N/A</v>
      </c>
      <c r="M2542" s="127" t="str">
        <f t="shared" si="13"/>
        <v>#N/A</v>
      </c>
    </row>
    <row r="2543">
      <c r="A2543" s="195"/>
      <c r="B2543" s="196"/>
      <c r="C2543" s="197"/>
      <c r="D2543" s="198"/>
      <c r="E2543" s="196"/>
      <c r="F2543" s="110"/>
      <c r="G2543" s="199"/>
      <c r="H2543" s="217"/>
      <c r="I2543" s="217"/>
      <c r="J2543" s="6">
        <f t="shared" si="11"/>
        <v>0</v>
      </c>
      <c r="K2543" s="6">
        <f t="shared" si="12"/>
        <v>0</v>
      </c>
      <c r="L2543" s="6" t="str">
        <f t="array" ref="L2543">XLOOKUP(E2543,INV!A:A,INV!K:K)</f>
        <v>#N/A</v>
      </c>
      <c r="M2543" s="127" t="str">
        <f t="shared" si="13"/>
        <v>#N/A</v>
      </c>
    </row>
    <row r="2544">
      <c r="A2544" s="195"/>
      <c r="B2544" s="196"/>
      <c r="C2544" s="197"/>
      <c r="D2544" s="198"/>
      <c r="E2544" s="196"/>
      <c r="F2544" s="110"/>
      <c r="G2544" s="199"/>
      <c r="H2544" s="217"/>
      <c r="I2544" s="217"/>
      <c r="J2544" s="6">
        <f t="shared" si="11"/>
        <v>0</v>
      </c>
      <c r="K2544" s="6">
        <f t="shared" si="12"/>
        <v>0</v>
      </c>
      <c r="L2544" s="6" t="str">
        <f t="array" ref="L2544">XLOOKUP(E2544,INV!A:A,INV!K:K)</f>
        <v>#N/A</v>
      </c>
      <c r="M2544" s="127" t="str">
        <f t="shared" si="13"/>
        <v>#N/A</v>
      </c>
    </row>
    <row r="2545">
      <c r="A2545" s="195"/>
      <c r="B2545" s="196"/>
      <c r="C2545" s="197"/>
      <c r="D2545" s="198"/>
      <c r="E2545" s="196"/>
      <c r="F2545" s="110"/>
      <c r="G2545" s="199"/>
      <c r="H2545" s="217"/>
      <c r="I2545" s="217"/>
      <c r="J2545" s="6">
        <f t="shared" si="11"/>
        <v>0</v>
      </c>
      <c r="K2545" s="6">
        <f t="shared" si="12"/>
        <v>0</v>
      </c>
      <c r="L2545" s="6" t="str">
        <f t="array" ref="L2545">XLOOKUP(E2545,INV!A:A,INV!K:K)</f>
        <v>#N/A</v>
      </c>
      <c r="M2545" s="127" t="str">
        <f t="shared" si="13"/>
        <v>#N/A</v>
      </c>
    </row>
    <row r="2546">
      <c r="A2546" s="195"/>
      <c r="B2546" s="196"/>
      <c r="C2546" s="197"/>
      <c r="D2546" s="198"/>
      <c r="E2546" s="196"/>
      <c r="F2546" s="110"/>
      <c r="G2546" s="199"/>
      <c r="H2546" s="217"/>
      <c r="I2546" s="217"/>
      <c r="J2546" s="6">
        <f t="shared" si="11"/>
        <v>0</v>
      </c>
      <c r="K2546" s="6">
        <f t="shared" si="12"/>
        <v>0</v>
      </c>
      <c r="L2546" s="6" t="str">
        <f t="array" ref="L2546">XLOOKUP(E2546,INV!A:A,INV!K:K)</f>
        <v>#N/A</v>
      </c>
      <c r="M2546" s="127" t="str">
        <f t="shared" si="13"/>
        <v>#N/A</v>
      </c>
    </row>
    <row r="2547">
      <c r="A2547" s="195"/>
      <c r="B2547" s="196"/>
      <c r="C2547" s="197"/>
      <c r="D2547" s="198"/>
      <c r="E2547" s="196"/>
      <c r="F2547" s="110"/>
      <c r="G2547" s="199"/>
      <c r="H2547" s="217"/>
      <c r="I2547" s="217"/>
      <c r="J2547" s="6">
        <f t="shared" si="11"/>
        <v>0</v>
      </c>
      <c r="K2547" s="6">
        <f t="shared" si="12"/>
        <v>0</v>
      </c>
      <c r="L2547" s="6" t="str">
        <f t="array" ref="L2547">XLOOKUP(E2547,INV!A:A,INV!K:K)</f>
        <v>#N/A</v>
      </c>
      <c r="M2547" s="127" t="str">
        <f t="shared" si="13"/>
        <v>#N/A</v>
      </c>
    </row>
    <row r="2548">
      <c r="A2548" s="195"/>
      <c r="B2548" s="196"/>
      <c r="C2548" s="197"/>
      <c r="D2548" s="198"/>
      <c r="E2548" s="196"/>
      <c r="F2548" s="110"/>
      <c r="G2548" s="199"/>
      <c r="H2548" s="217"/>
      <c r="I2548" s="217"/>
      <c r="J2548" s="6">
        <f t="shared" si="11"/>
        <v>0</v>
      </c>
      <c r="K2548" s="6">
        <f t="shared" si="12"/>
        <v>0</v>
      </c>
      <c r="L2548" s="6" t="str">
        <f t="array" ref="L2548">XLOOKUP(E2548,INV!A:A,INV!K:K)</f>
        <v>#N/A</v>
      </c>
      <c r="M2548" s="127" t="str">
        <f t="shared" si="13"/>
        <v>#N/A</v>
      </c>
    </row>
    <row r="2549">
      <c r="A2549" s="195"/>
      <c r="B2549" s="196"/>
      <c r="C2549" s="197"/>
      <c r="D2549" s="198"/>
      <c r="E2549" s="196"/>
      <c r="F2549" s="110"/>
      <c r="G2549" s="199"/>
      <c r="H2549" s="217"/>
      <c r="I2549" s="217"/>
      <c r="J2549" s="6">
        <f t="shared" si="11"/>
        <v>0</v>
      </c>
      <c r="K2549" s="6">
        <f t="shared" si="12"/>
        <v>0</v>
      </c>
      <c r="L2549" s="6" t="str">
        <f t="array" ref="L2549">XLOOKUP(E2549,INV!A:A,INV!K:K)</f>
        <v>#N/A</v>
      </c>
      <c r="M2549" s="127" t="str">
        <f t="shared" si="13"/>
        <v>#N/A</v>
      </c>
    </row>
    <row r="2550">
      <c r="A2550" s="195"/>
      <c r="B2550" s="196"/>
      <c r="C2550" s="197"/>
      <c r="D2550" s="198"/>
      <c r="E2550" s="196"/>
      <c r="F2550" s="110"/>
      <c r="G2550" s="199"/>
      <c r="H2550" s="217"/>
      <c r="I2550" s="217"/>
      <c r="J2550" s="6">
        <f t="shared" si="11"/>
        <v>0</v>
      </c>
      <c r="K2550" s="6">
        <f t="shared" si="12"/>
        <v>0</v>
      </c>
      <c r="L2550" s="6" t="str">
        <f t="array" ref="L2550">XLOOKUP(E2550,INV!A:A,INV!K:K)</f>
        <v>#N/A</v>
      </c>
      <c r="M2550" s="127" t="str">
        <f t="shared" si="13"/>
        <v>#N/A</v>
      </c>
    </row>
    <row r="2551">
      <c r="A2551" s="195"/>
      <c r="B2551" s="196"/>
      <c r="C2551" s="212"/>
      <c r="D2551" s="213"/>
      <c r="E2551" s="212"/>
      <c r="F2551" s="110"/>
      <c r="G2551" s="199"/>
      <c r="H2551" s="217"/>
      <c r="I2551" s="217"/>
      <c r="J2551" s="6">
        <f t="shared" si="11"/>
        <v>0</v>
      </c>
      <c r="K2551" s="6">
        <f t="shared" si="12"/>
        <v>0</v>
      </c>
      <c r="L2551" s="6" t="str">
        <f t="array" ref="L2551">XLOOKUP(E2551,INV!A:A,INV!K:K)</f>
        <v>#N/A</v>
      </c>
      <c r="M2551" s="127" t="str">
        <f t="shared" si="13"/>
        <v>#N/A</v>
      </c>
    </row>
    <row r="2552">
      <c r="A2552" s="195"/>
      <c r="B2552" s="196"/>
      <c r="C2552" s="197"/>
      <c r="D2552" s="198"/>
      <c r="E2552" s="196"/>
      <c r="F2552" s="110"/>
      <c r="G2552" s="199"/>
      <c r="H2552" s="217"/>
      <c r="I2552" s="217"/>
      <c r="J2552" s="6">
        <f t="shared" si="11"/>
        <v>0</v>
      </c>
      <c r="K2552" s="6">
        <f t="shared" si="12"/>
        <v>0</v>
      </c>
      <c r="L2552" s="6" t="str">
        <f t="array" ref="L2552">XLOOKUP(E2552,INV!A:A,INV!K:K)</f>
        <v>#N/A</v>
      </c>
      <c r="M2552" s="127" t="str">
        <f t="shared" si="13"/>
        <v>#N/A</v>
      </c>
    </row>
    <row r="2553">
      <c r="A2553" s="195"/>
      <c r="B2553" s="196"/>
      <c r="C2553" s="212"/>
      <c r="D2553" s="213"/>
      <c r="E2553" s="212"/>
      <c r="F2553" s="110"/>
      <c r="G2553" s="199"/>
      <c r="H2553" s="217"/>
      <c r="I2553" s="217"/>
      <c r="J2553" s="6">
        <f t="shared" si="11"/>
        <v>0</v>
      </c>
      <c r="K2553" s="6">
        <f t="shared" si="12"/>
        <v>0</v>
      </c>
      <c r="L2553" s="6" t="str">
        <f t="array" ref="L2553">XLOOKUP(E2553,INV!A:A,INV!K:K)</f>
        <v>#N/A</v>
      </c>
      <c r="M2553" s="127" t="str">
        <f t="shared" si="13"/>
        <v>#N/A</v>
      </c>
    </row>
    <row r="2554">
      <c r="A2554" s="195"/>
      <c r="B2554" s="196"/>
      <c r="C2554" s="197"/>
      <c r="D2554" s="198"/>
      <c r="E2554" s="196"/>
      <c r="F2554" s="196"/>
      <c r="G2554" s="199"/>
      <c r="H2554" s="217"/>
      <c r="I2554" s="217"/>
      <c r="J2554" s="6">
        <f t="shared" si="11"/>
        <v>0</v>
      </c>
      <c r="K2554" s="6">
        <f t="shared" si="12"/>
        <v>0</v>
      </c>
      <c r="L2554" s="6" t="str">
        <f t="array" ref="L2554">XLOOKUP(E2554,INV!A:A,INV!K:K)</f>
        <v>#N/A</v>
      </c>
      <c r="M2554" s="127" t="str">
        <f t="shared" si="13"/>
        <v>#N/A</v>
      </c>
    </row>
    <row r="2555">
      <c r="A2555" s="195"/>
      <c r="B2555" s="196"/>
      <c r="C2555" s="197"/>
      <c r="D2555" s="198"/>
      <c r="E2555" s="196"/>
      <c r="F2555" s="196"/>
      <c r="G2555" s="199"/>
      <c r="H2555" s="217"/>
      <c r="I2555" s="217"/>
      <c r="J2555" s="6">
        <f t="shared" si="11"/>
        <v>0</v>
      </c>
      <c r="K2555" s="6">
        <f t="shared" si="12"/>
        <v>0</v>
      </c>
      <c r="L2555" s="6" t="str">
        <f t="array" ref="L2555">XLOOKUP(E2555,INV!A:A,INV!K:K)</f>
        <v>#N/A</v>
      </c>
      <c r="M2555" s="127" t="str">
        <f t="shared" si="13"/>
        <v>#N/A</v>
      </c>
    </row>
    <row r="2556">
      <c r="A2556" s="195"/>
      <c r="B2556" s="196"/>
      <c r="C2556" s="197"/>
      <c r="D2556" s="198"/>
      <c r="E2556" s="196"/>
      <c r="F2556" s="196"/>
      <c r="G2556" s="199"/>
      <c r="H2556" s="217"/>
      <c r="I2556" s="217"/>
      <c r="J2556" s="6">
        <f t="shared" si="11"/>
        <v>0</v>
      </c>
      <c r="K2556" s="6">
        <f t="shared" si="12"/>
        <v>0</v>
      </c>
      <c r="L2556" s="6" t="str">
        <f t="array" ref="L2556">XLOOKUP(E2556,INV!A:A,INV!K:K)</f>
        <v>#N/A</v>
      </c>
      <c r="M2556" s="127" t="str">
        <f t="shared" si="13"/>
        <v>#N/A</v>
      </c>
    </row>
    <row r="2557">
      <c r="A2557" s="195"/>
      <c r="B2557" s="196"/>
      <c r="C2557" s="197"/>
      <c r="D2557" s="198"/>
      <c r="E2557" s="196"/>
      <c r="F2557" s="196"/>
      <c r="G2557" s="199"/>
      <c r="H2557" s="217"/>
      <c r="I2557" s="217"/>
      <c r="J2557" s="6">
        <f t="shared" si="11"/>
        <v>0</v>
      </c>
      <c r="K2557" s="6">
        <f t="shared" si="12"/>
        <v>0</v>
      </c>
      <c r="L2557" s="6" t="str">
        <f t="array" ref="L2557">XLOOKUP(E2557,INV!A:A,INV!K:K)</f>
        <v>#N/A</v>
      </c>
      <c r="M2557" s="127" t="str">
        <f t="shared" si="13"/>
        <v>#N/A</v>
      </c>
    </row>
    <row r="2558">
      <c r="A2558" s="195"/>
      <c r="B2558" s="196"/>
      <c r="C2558" s="197"/>
      <c r="D2558" s="198"/>
      <c r="E2558" s="196"/>
      <c r="F2558" s="110"/>
      <c r="G2558" s="199"/>
      <c r="H2558" s="217"/>
      <c r="I2558" s="217"/>
      <c r="J2558" s="6">
        <f t="shared" si="11"/>
        <v>0</v>
      </c>
      <c r="K2558" s="6">
        <f t="shared" si="12"/>
        <v>0</v>
      </c>
      <c r="L2558" s="6" t="str">
        <f t="array" ref="L2558">XLOOKUP(E2558,INV!A:A,INV!K:K)</f>
        <v>#N/A</v>
      </c>
      <c r="M2558" s="127" t="str">
        <f t="shared" si="13"/>
        <v>#N/A</v>
      </c>
    </row>
    <row r="2559">
      <c r="A2559" s="195"/>
      <c r="B2559" s="196"/>
      <c r="C2559" s="197"/>
      <c r="D2559" s="198"/>
      <c r="E2559" s="110"/>
      <c r="F2559" s="196"/>
      <c r="G2559" s="199"/>
      <c r="H2559" s="217"/>
      <c r="I2559" s="217"/>
      <c r="J2559" s="6">
        <f t="shared" si="11"/>
        <v>0</v>
      </c>
      <c r="K2559" s="6">
        <f t="shared" si="12"/>
        <v>0</v>
      </c>
      <c r="L2559" s="6" t="str">
        <f t="array" ref="L2559">XLOOKUP(E2559,INV!A:A,INV!K:K)</f>
        <v>#N/A</v>
      </c>
      <c r="M2559" s="127" t="str">
        <f t="shared" si="13"/>
        <v>#N/A</v>
      </c>
    </row>
    <row r="2560">
      <c r="A2560" s="195"/>
      <c r="B2560" s="196"/>
      <c r="C2560" s="197"/>
      <c r="D2560" s="198"/>
      <c r="E2560" s="110"/>
      <c r="F2560" s="196"/>
      <c r="G2560" s="199"/>
      <c r="H2560" s="217"/>
      <c r="I2560" s="217"/>
      <c r="J2560" s="6">
        <f t="shared" si="11"/>
        <v>0</v>
      </c>
      <c r="K2560" s="6">
        <f t="shared" si="12"/>
        <v>0</v>
      </c>
      <c r="L2560" s="6" t="str">
        <f t="array" ref="L2560">XLOOKUP(E2560,INV!A:A,INV!K:K)</f>
        <v>#N/A</v>
      </c>
      <c r="M2560" s="127" t="str">
        <f t="shared" si="13"/>
        <v>#N/A</v>
      </c>
    </row>
    <row r="2561">
      <c r="A2561" s="195"/>
      <c r="B2561" s="196"/>
      <c r="C2561" s="197"/>
      <c r="D2561" s="198"/>
      <c r="E2561" s="110"/>
      <c r="F2561" s="196"/>
      <c r="G2561" s="199"/>
      <c r="H2561" s="217"/>
      <c r="I2561" s="217"/>
      <c r="J2561" s="6">
        <f t="shared" si="11"/>
        <v>0</v>
      </c>
      <c r="K2561" s="6">
        <f t="shared" si="12"/>
        <v>0</v>
      </c>
      <c r="L2561" s="6" t="str">
        <f t="array" ref="L2561">XLOOKUP(E2561,INV!A:A,INV!K:K)</f>
        <v>#N/A</v>
      </c>
      <c r="M2561" s="127" t="str">
        <f t="shared" si="13"/>
        <v>#N/A</v>
      </c>
    </row>
    <row r="2562">
      <c r="A2562" s="195"/>
      <c r="B2562" s="196"/>
      <c r="C2562" s="197"/>
      <c r="D2562" s="198"/>
      <c r="E2562" s="110"/>
      <c r="F2562" s="196"/>
      <c r="G2562" s="199"/>
      <c r="H2562" s="217"/>
      <c r="I2562" s="217"/>
      <c r="J2562" s="6">
        <f t="shared" si="11"/>
        <v>0</v>
      </c>
      <c r="K2562" s="6">
        <f t="shared" si="12"/>
        <v>0</v>
      </c>
      <c r="L2562" s="6" t="str">
        <f t="array" ref="L2562">XLOOKUP(E2562,INV!A:A,INV!K:K)</f>
        <v>#N/A</v>
      </c>
      <c r="M2562" s="127" t="str">
        <f t="shared" si="13"/>
        <v>#N/A</v>
      </c>
    </row>
    <row r="2563">
      <c r="A2563" s="195"/>
      <c r="B2563" s="196"/>
      <c r="C2563" s="197"/>
      <c r="D2563" s="198"/>
      <c r="E2563" s="110"/>
      <c r="F2563" s="196"/>
      <c r="G2563" s="199"/>
      <c r="H2563" s="217"/>
      <c r="I2563" s="217"/>
      <c r="J2563" s="6">
        <f t="shared" si="11"/>
        <v>0</v>
      </c>
      <c r="K2563" s="6">
        <f t="shared" si="12"/>
        <v>0</v>
      </c>
      <c r="L2563" s="6" t="str">
        <f t="array" ref="L2563">XLOOKUP(E2563,INV!A:A,INV!K:K)</f>
        <v>#N/A</v>
      </c>
      <c r="M2563" s="127" t="str">
        <f t="shared" si="13"/>
        <v>#N/A</v>
      </c>
    </row>
    <row r="2564">
      <c r="A2564" s="195"/>
      <c r="B2564" s="196"/>
      <c r="C2564" s="197"/>
      <c r="D2564" s="198"/>
      <c r="E2564" s="110"/>
      <c r="F2564" s="196"/>
      <c r="G2564" s="199"/>
      <c r="H2564" s="217"/>
      <c r="I2564" s="217"/>
      <c r="J2564" s="6">
        <f t="shared" si="11"/>
        <v>0</v>
      </c>
      <c r="K2564" s="6">
        <f t="shared" si="12"/>
        <v>0</v>
      </c>
      <c r="L2564" s="6" t="str">
        <f t="array" ref="L2564">XLOOKUP(E2564,INV!A:A,INV!K:K)</f>
        <v>#N/A</v>
      </c>
      <c r="M2564" s="127" t="str">
        <f t="shared" si="13"/>
        <v>#N/A</v>
      </c>
    </row>
    <row r="2565">
      <c r="A2565" s="195"/>
      <c r="B2565" s="196"/>
      <c r="C2565" s="197"/>
      <c r="D2565" s="198"/>
      <c r="E2565" s="110"/>
      <c r="F2565" s="196"/>
      <c r="G2565" s="199"/>
      <c r="H2565" s="217"/>
      <c r="I2565" s="217"/>
      <c r="J2565" s="6">
        <f t="shared" si="11"/>
        <v>0</v>
      </c>
      <c r="K2565" s="6">
        <f t="shared" si="12"/>
        <v>0</v>
      </c>
      <c r="L2565" s="6" t="str">
        <f t="array" ref="L2565">XLOOKUP(E2565,INV!A:A,INV!K:K)</f>
        <v>#N/A</v>
      </c>
      <c r="M2565" s="127" t="str">
        <f t="shared" si="13"/>
        <v>#N/A</v>
      </c>
    </row>
    <row r="2566">
      <c r="A2566" s="195"/>
      <c r="B2566" s="196"/>
      <c r="C2566" s="212"/>
      <c r="D2566" s="213"/>
      <c r="E2566" s="212"/>
      <c r="F2566" s="110"/>
      <c r="G2566" s="199"/>
      <c r="H2566" s="217"/>
      <c r="I2566" s="217"/>
      <c r="J2566" s="6">
        <f t="shared" si="11"/>
        <v>0</v>
      </c>
      <c r="K2566" s="6">
        <f t="shared" si="12"/>
        <v>0</v>
      </c>
      <c r="L2566" s="6" t="str">
        <f t="array" ref="L2566">XLOOKUP(E2566,INV!A:A,INV!K:K)</f>
        <v>#N/A</v>
      </c>
      <c r="M2566" s="127" t="str">
        <f t="shared" si="13"/>
        <v>#N/A</v>
      </c>
    </row>
    <row r="2567">
      <c r="A2567" s="195"/>
      <c r="B2567" s="196"/>
      <c r="C2567" s="197"/>
      <c r="D2567" s="198"/>
      <c r="E2567" s="196"/>
      <c r="F2567" s="110"/>
      <c r="G2567" s="199"/>
      <c r="H2567" s="217"/>
      <c r="I2567" s="215"/>
      <c r="J2567" s="6">
        <f t="shared" si="11"/>
        <v>0</v>
      </c>
      <c r="K2567" s="6">
        <f t="shared" si="12"/>
        <v>0</v>
      </c>
      <c r="L2567" s="6" t="str">
        <f t="array" ref="L2567">XLOOKUP(E2567,INV!A:A,INV!K:K)</f>
        <v>#N/A</v>
      </c>
      <c r="M2567" s="127" t="str">
        <f t="shared" si="13"/>
        <v>#N/A</v>
      </c>
    </row>
    <row r="2568">
      <c r="A2568" s="195"/>
      <c r="B2568" s="196"/>
      <c r="C2568" s="197"/>
      <c r="D2568" s="198"/>
      <c r="E2568" s="196"/>
      <c r="F2568" s="110"/>
      <c r="G2568" s="199"/>
      <c r="H2568" s="217"/>
      <c r="I2568" s="215"/>
      <c r="J2568" s="6">
        <f t="shared" si="11"/>
        <v>0</v>
      </c>
      <c r="K2568" s="6">
        <f t="shared" si="12"/>
        <v>0</v>
      </c>
      <c r="L2568" s="6" t="str">
        <f t="array" ref="L2568">XLOOKUP(E2568,INV!A:A,INV!K:K)</f>
        <v>#N/A</v>
      </c>
      <c r="M2568" s="127" t="str">
        <f t="shared" si="13"/>
        <v>#N/A</v>
      </c>
    </row>
    <row r="2569">
      <c r="A2569" s="195"/>
      <c r="B2569" s="196"/>
      <c r="C2569" s="197"/>
      <c r="D2569" s="198"/>
      <c r="E2569" s="196"/>
      <c r="F2569" s="110"/>
      <c r="G2569" s="199"/>
      <c r="H2569" s="217"/>
      <c r="I2569" s="215"/>
      <c r="J2569" s="6">
        <f t="shared" si="11"/>
        <v>0</v>
      </c>
      <c r="K2569" s="6">
        <f t="shared" si="12"/>
        <v>0</v>
      </c>
      <c r="L2569" s="6" t="str">
        <f t="array" ref="L2569">XLOOKUP(E2569,INV!A:A,INV!K:K)</f>
        <v>#N/A</v>
      </c>
      <c r="M2569" s="127" t="str">
        <f t="shared" si="13"/>
        <v>#N/A</v>
      </c>
    </row>
    <row r="2570">
      <c r="A2570" s="195"/>
      <c r="B2570" s="196"/>
      <c r="C2570" s="197"/>
      <c r="D2570" s="198"/>
      <c r="E2570" s="196"/>
      <c r="F2570" s="110"/>
      <c r="G2570" s="199"/>
      <c r="H2570" s="217"/>
      <c r="I2570" s="215"/>
      <c r="J2570" s="6">
        <f t="shared" si="11"/>
        <v>0</v>
      </c>
      <c r="K2570" s="6">
        <f t="shared" si="12"/>
        <v>0</v>
      </c>
      <c r="L2570" s="6" t="str">
        <f t="array" ref="L2570">XLOOKUP(E2570,INV!A:A,INV!K:K)</f>
        <v>#N/A</v>
      </c>
      <c r="M2570" s="127" t="str">
        <f t="shared" si="13"/>
        <v>#N/A</v>
      </c>
    </row>
    <row r="2571">
      <c r="A2571" s="195"/>
      <c r="B2571" s="196"/>
      <c r="C2571" s="197"/>
      <c r="D2571" s="198"/>
      <c r="E2571" s="196"/>
      <c r="F2571" s="110"/>
      <c r="G2571" s="199"/>
      <c r="H2571" s="217"/>
      <c r="I2571" s="215"/>
      <c r="J2571" s="6">
        <f t="shared" si="11"/>
        <v>0</v>
      </c>
      <c r="K2571" s="6">
        <f t="shared" si="12"/>
        <v>0</v>
      </c>
      <c r="L2571" s="6" t="str">
        <f t="array" ref="L2571">XLOOKUP(E2571,INV!A:A,INV!K:K)</f>
        <v>#N/A</v>
      </c>
      <c r="M2571" s="127" t="str">
        <f t="shared" si="13"/>
        <v>#N/A</v>
      </c>
    </row>
    <row r="2572">
      <c r="A2572" s="195"/>
      <c r="B2572" s="196"/>
      <c r="C2572" s="196"/>
      <c r="D2572" s="198"/>
      <c r="E2572" s="196"/>
      <c r="F2572" s="110"/>
      <c r="G2572" s="199"/>
      <c r="H2572" s="217"/>
      <c r="I2572" s="215"/>
      <c r="J2572" s="6">
        <f t="shared" si="11"/>
        <v>0</v>
      </c>
      <c r="K2572" s="6">
        <f t="shared" si="12"/>
        <v>0</v>
      </c>
      <c r="L2572" s="6" t="str">
        <f t="array" ref="L2572">XLOOKUP(E2572,INV!A:A,INV!K:K)</f>
        <v>#N/A</v>
      </c>
      <c r="M2572" s="127" t="str">
        <f t="shared" si="13"/>
        <v>#N/A</v>
      </c>
    </row>
    <row r="2573">
      <c r="A2573" s="195"/>
      <c r="B2573" s="196"/>
      <c r="C2573" s="196"/>
      <c r="D2573" s="198"/>
      <c r="E2573" s="196"/>
      <c r="F2573" s="110"/>
      <c r="G2573" s="199"/>
      <c r="H2573" s="217"/>
      <c r="I2573" s="215"/>
      <c r="J2573" s="6">
        <f t="shared" si="11"/>
        <v>0</v>
      </c>
      <c r="K2573" s="6">
        <f t="shared" si="12"/>
        <v>0</v>
      </c>
      <c r="L2573" s="6" t="str">
        <f t="array" ref="L2573">XLOOKUP(E2573,INV!A:A,INV!K:K)</f>
        <v>#N/A</v>
      </c>
      <c r="M2573" s="127" t="str">
        <f t="shared" si="13"/>
        <v>#N/A</v>
      </c>
    </row>
    <row r="2574">
      <c r="A2574" s="195"/>
      <c r="B2574" s="196"/>
      <c r="C2574" s="196"/>
      <c r="D2574" s="198"/>
      <c r="E2574" s="196"/>
      <c r="F2574" s="110"/>
      <c r="G2574" s="199"/>
      <c r="H2574" s="217"/>
      <c r="I2574" s="215"/>
      <c r="J2574" s="6">
        <f t="shared" si="11"/>
        <v>0</v>
      </c>
      <c r="K2574" s="6">
        <f t="shared" si="12"/>
        <v>0</v>
      </c>
      <c r="L2574" s="6" t="str">
        <f t="array" ref="L2574">XLOOKUP(E2574,INV!A:A,INV!K:K)</f>
        <v>#N/A</v>
      </c>
      <c r="M2574" s="127" t="str">
        <f t="shared" si="13"/>
        <v>#N/A</v>
      </c>
    </row>
    <row r="2575">
      <c r="A2575" s="195"/>
      <c r="B2575" s="196"/>
      <c r="C2575" s="196"/>
      <c r="D2575" s="198"/>
      <c r="E2575" s="196"/>
      <c r="F2575" s="110"/>
      <c r="G2575" s="199"/>
      <c r="H2575" s="217"/>
      <c r="I2575" s="215"/>
      <c r="J2575" s="6">
        <f t="shared" si="11"/>
        <v>0</v>
      </c>
      <c r="K2575" s="6">
        <f t="shared" si="12"/>
        <v>0</v>
      </c>
      <c r="L2575" s="6" t="str">
        <f t="array" ref="L2575">XLOOKUP(E2575,INV!A:A,INV!K:K)</f>
        <v>#N/A</v>
      </c>
      <c r="M2575" s="127" t="str">
        <f t="shared" si="13"/>
        <v>#N/A</v>
      </c>
    </row>
    <row r="2576">
      <c r="A2576" s="195"/>
      <c r="B2576" s="196"/>
      <c r="C2576" s="196"/>
      <c r="D2576" s="198"/>
      <c r="E2576" s="196"/>
      <c r="F2576" s="196"/>
      <c r="G2576" s="199"/>
      <c r="H2576" s="217"/>
      <c r="I2576" s="217"/>
      <c r="J2576" s="6">
        <f t="shared" si="11"/>
        <v>0</v>
      </c>
      <c r="K2576" s="6">
        <f t="shared" si="12"/>
        <v>0</v>
      </c>
      <c r="L2576" s="6" t="str">
        <f t="array" ref="L2576">XLOOKUP(E2576,INV!A:A,INV!K:K)</f>
        <v>#N/A</v>
      </c>
      <c r="M2576" s="127" t="str">
        <f t="shared" si="13"/>
        <v>#N/A</v>
      </c>
    </row>
    <row r="2577">
      <c r="A2577" s="195"/>
      <c r="B2577" s="196"/>
      <c r="C2577" s="196"/>
      <c r="D2577" s="198"/>
      <c r="E2577" s="196"/>
      <c r="F2577" s="110"/>
      <c r="G2577" s="199"/>
      <c r="H2577" s="217"/>
      <c r="I2577" s="217"/>
      <c r="J2577" s="6">
        <f t="shared" si="11"/>
        <v>0</v>
      </c>
      <c r="K2577" s="6">
        <f t="shared" si="12"/>
        <v>0</v>
      </c>
      <c r="L2577" s="6" t="str">
        <f t="array" ref="L2577">XLOOKUP(E2577,INV!A:A,INV!K:K)</f>
        <v>#N/A</v>
      </c>
      <c r="M2577" s="127" t="str">
        <f t="shared" si="13"/>
        <v>#N/A</v>
      </c>
    </row>
    <row r="2578">
      <c r="A2578" s="195"/>
      <c r="B2578" s="196"/>
      <c r="C2578" s="212"/>
      <c r="D2578" s="213"/>
      <c r="E2578" s="212"/>
      <c r="F2578" s="110"/>
      <c r="G2578" s="199"/>
      <c r="H2578" s="217"/>
      <c r="I2578" s="215"/>
      <c r="J2578" s="6">
        <f t="shared" si="11"/>
        <v>0</v>
      </c>
      <c r="K2578" s="6">
        <f t="shared" si="12"/>
        <v>0</v>
      </c>
      <c r="L2578" s="6" t="str">
        <f t="array" ref="L2578">XLOOKUP(E2578,INV!A:A,INV!K:K)</f>
        <v>#N/A</v>
      </c>
      <c r="M2578" s="127" t="str">
        <f t="shared" si="13"/>
        <v>#N/A</v>
      </c>
    </row>
    <row r="2579">
      <c r="A2579" s="195"/>
      <c r="B2579" s="196"/>
      <c r="C2579" s="212"/>
      <c r="D2579" s="213"/>
      <c r="E2579" s="212"/>
      <c r="F2579" s="110"/>
      <c r="G2579" s="199"/>
      <c r="H2579" s="217"/>
      <c r="I2579" s="215"/>
      <c r="J2579" s="6">
        <f t="shared" si="11"/>
        <v>0</v>
      </c>
      <c r="K2579" s="6">
        <f t="shared" si="12"/>
        <v>0</v>
      </c>
      <c r="L2579" s="6" t="str">
        <f t="array" ref="L2579">XLOOKUP(E2579,INV!A:A,INV!K:K)</f>
        <v>#N/A</v>
      </c>
      <c r="M2579" s="127" t="str">
        <f t="shared" si="13"/>
        <v>#N/A</v>
      </c>
    </row>
    <row r="2580">
      <c r="A2580" s="195"/>
      <c r="B2580" s="196"/>
      <c r="C2580" s="212"/>
      <c r="D2580" s="213"/>
      <c r="E2580" s="212"/>
      <c r="F2580" s="110"/>
      <c r="G2580" s="199"/>
      <c r="H2580" s="217"/>
      <c r="I2580" s="215"/>
      <c r="J2580" s="6">
        <f t="shared" si="11"/>
        <v>0</v>
      </c>
      <c r="K2580" s="6">
        <f t="shared" si="12"/>
        <v>0</v>
      </c>
      <c r="L2580" s="6" t="str">
        <f t="array" ref="L2580">XLOOKUP(E2580,INV!A:A,INV!K:K)</f>
        <v>#N/A</v>
      </c>
      <c r="M2580" s="127" t="str">
        <f t="shared" si="13"/>
        <v>#N/A</v>
      </c>
    </row>
    <row r="2581">
      <c r="A2581" s="195"/>
      <c r="B2581" s="196"/>
      <c r="C2581" s="212"/>
      <c r="D2581" s="213"/>
      <c r="E2581" s="212"/>
      <c r="F2581" s="110"/>
      <c r="G2581" s="199"/>
      <c r="H2581" s="217"/>
      <c r="I2581" s="215"/>
      <c r="J2581" s="6">
        <f t="shared" si="11"/>
        <v>0</v>
      </c>
      <c r="K2581" s="6">
        <f t="shared" si="12"/>
        <v>0</v>
      </c>
      <c r="L2581" s="6" t="str">
        <f t="array" ref="L2581">XLOOKUP(E2581,INV!A:A,INV!K:K)</f>
        <v>#N/A</v>
      </c>
      <c r="M2581" s="127" t="str">
        <f t="shared" si="13"/>
        <v>#N/A</v>
      </c>
    </row>
    <row r="2582">
      <c r="A2582" s="195"/>
      <c r="B2582" s="196"/>
      <c r="C2582" s="212"/>
      <c r="D2582" s="213"/>
      <c r="E2582" s="212"/>
      <c r="F2582" s="110"/>
      <c r="G2582" s="199"/>
      <c r="H2582" s="217"/>
      <c r="I2582" s="215"/>
      <c r="J2582" s="6">
        <f t="shared" si="11"/>
        <v>0</v>
      </c>
      <c r="K2582" s="6">
        <f t="shared" si="12"/>
        <v>0</v>
      </c>
      <c r="L2582" s="6" t="str">
        <f t="array" ref="L2582">XLOOKUP(E2582,INV!A:A,INV!K:K)</f>
        <v>#N/A</v>
      </c>
      <c r="M2582" s="127" t="str">
        <f t="shared" si="13"/>
        <v>#N/A</v>
      </c>
    </row>
    <row r="2583">
      <c r="A2583" s="195"/>
      <c r="B2583" s="196"/>
      <c r="C2583" s="212"/>
      <c r="D2583" s="213"/>
      <c r="E2583" s="212"/>
      <c r="F2583" s="196"/>
      <c r="G2583" s="199"/>
      <c r="H2583" s="217"/>
      <c r="I2583" s="215"/>
      <c r="J2583" s="6">
        <f t="shared" si="11"/>
        <v>0</v>
      </c>
      <c r="K2583" s="6">
        <f t="shared" si="12"/>
        <v>0</v>
      </c>
      <c r="L2583" s="6" t="str">
        <f t="array" ref="L2583">XLOOKUP(E2583,INV!A:A,INV!K:K)</f>
        <v>#N/A</v>
      </c>
      <c r="M2583" s="127" t="str">
        <f t="shared" si="13"/>
        <v>#N/A</v>
      </c>
    </row>
    <row r="2584">
      <c r="A2584" s="195"/>
      <c r="B2584" s="196"/>
      <c r="C2584" s="212"/>
      <c r="D2584" s="213"/>
      <c r="E2584" s="212"/>
      <c r="F2584" s="110"/>
      <c r="G2584" s="199"/>
      <c r="H2584" s="217"/>
      <c r="I2584" s="215"/>
      <c r="J2584" s="6">
        <f t="shared" si="11"/>
        <v>0</v>
      </c>
      <c r="K2584" s="6">
        <f t="shared" si="12"/>
        <v>0</v>
      </c>
      <c r="L2584" s="6" t="str">
        <f t="array" ref="L2584">XLOOKUP(E2584,INV!A:A,INV!K:K)</f>
        <v>#N/A</v>
      </c>
      <c r="M2584" s="127" t="str">
        <f t="shared" si="13"/>
        <v>#N/A</v>
      </c>
    </row>
    <row r="2585">
      <c r="A2585" s="195"/>
      <c r="B2585" s="196"/>
      <c r="C2585" s="212"/>
      <c r="D2585" s="213"/>
      <c r="E2585" s="212"/>
      <c r="F2585" s="110"/>
      <c r="G2585" s="199"/>
      <c r="H2585" s="217"/>
      <c r="I2585" s="215"/>
      <c r="J2585" s="6">
        <f t="shared" si="11"/>
        <v>0</v>
      </c>
      <c r="K2585" s="6">
        <f t="shared" si="12"/>
        <v>0</v>
      </c>
      <c r="L2585" s="6" t="str">
        <f t="array" ref="L2585">XLOOKUP(E2585,INV!A:A,INV!K:K)</f>
        <v>#N/A</v>
      </c>
      <c r="M2585" s="127" t="str">
        <f t="shared" si="13"/>
        <v>#N/A</v>
      </c>
    </row>
    <row r="2586">
      <c r="A2586" s="195"/>
      <c r="B2586" s="196"/>
      <c r="C2586" s="212"/>
      <c r="D2586" s="213"/>
      <c r="E2586" s="212"/>
      <c r="F2586" s="110"/>
      <c r="G2586" s="199"/>
      <c r="H2586" s="217"/>
      <c r="I2586" s="215"/>
      <c r="J2586" s="6">
        <f t="shared" si="11"/>
        <v>0</v>
      </c>
      <c r="K2586" s="6">
        <f t="shared" si="12"/>
        <v>0</v>
      </c>
      <c r="L2586" s="6" t="str">
        <f t="array" ref="L2586">XLOOKUP(E2586,INV!A:A,INV!K:K)</f>
        <v>#N/A</v>
      </c>
      <c r="M2586" s="127" t="str">
        <f t="shared" si="13"/>
        <v>#N/A</v>
      </c>
    </row>
    <row r="2587">
      <c r="A2587" s="195"/>
      <c r="B2587" s="196"/>
      <c r="C2587" s="212"/>
      <c r="D2587" s="213"/>
      <c r="E2587" s="212"/>
      <c r="F2587" s="110"/>
      <c r="G2587" s="199"/>
      <c r="H2587" s="217"/>
      <c r="I2587" s="215"/>
      <c r="J2587" s="6">
        <f t="shared" si="11"/>
        <v>0</v>
      </c>
      <c r="K2587" s="6">
        <f t="shared" si="12"/>
        <v>0</v>
      </c>
      <c r="L2587" s="6" t="str">
        <f t="array" ref="L2587">XLOOKUP(E2587,INV!A:A,INV!K:K)</f>
        <v>#N/A</v>
      </c>
      <c r="M2587" s="127" t="str">
        <f t="shared" si="13"/>
        <v>#N/A</v>
      </c>
    </row>
    <row r="2588">
      <c r="A2588" s="195"/>
      <c r="B2588" s="196"/>
      <c r="C2588" s="212"/>
      <c r="D2588" s="213"/>
      <c r="E2588" s="212"/>
      <c r="F2588" s="110"/>
      <c r="G2588" s="199"/>
      <c r="H2588" s="217"/>
      <c r="I2588" s="215"/>
      <c r="J2588" s="6">
        <f t="shared" si="11"/>
        <v>0</v>
      </c>
      <c r="K2588" s="6">
        <f t="shared" si="12"/>
        <v>0</v>
      </c>
      <c r="L2588" s="6" t="str">
        <f t="array" ref="L2588">XLOOKUP(E2588,INV!A:A,INV!K:K)</f>
        <v>#N/A</v>
      </c>
      <c r="M2588" s="127" t="str">
        <f t="shared" si="13"/>
        <v>#N/A</v>
      </c>
    </row>
    <row r="2589">
      <c r="A2589" s="195"/>
      <c r="B2589" s="196"/>
      <c r="C2589" s="212"/>
      <c r="D2589" s="213"/>
      <c r="E2589" s="212"/>
      <c r="F2589" s="110"/>
      <c r="G2589" s="199"/>
      <c r="H2589" s="217"/>
      <c r="I2589" s="215"/>
      <c r="J2589" s="6">
        <f t="shared" si="11"/>
        <v>0</v>
      </c>
      <c r="K2589" s="6">
        <f t="shared" si="12"/>
        <v>0</v>
      </c>
      <c r="L2589" s="6" t="str">
        <f t="array" ref="L2589">XLOOKUP(E2589,INV!A:A,INV!K:K)</f>
        <v>#N/A</v>
      </c>
      <c r="M2589" s="127" t="str">
        <f t="shared" si="13"/>
        <v>#N/A</v>
      </c>
    </row>
    <row r="2590">
      <c r="A2590" s="195"/>
      <c r="B2590" s="196"/>
      <c r="C2590" s="212"/>
      <c r="D2590" s="213"/>
      <c r="E2590" s="212"/>
      <c r="F2590" s="110"/>
      <c r="G2590" s="199"/>
      <c r="H2590" s="217"/>
      <c r="I2590" s="217"/>
      <c r="M2590" s="127"/>
    </row>
    <row r="2591">
      <c r="A2591" s="195"/>
      <c r="B2591" s="196"/>
      <c r="C2591" s="212"/>
      <c r="D2591" s="213"/>
      <c r="E2591" s="212"/>
      <c r="F2591" s="110"/>
      <c r="G2591" s="199"/>
      <c r="H2591" s="217"/>
      <c r="I2591" s="217"/>
      <c r="M2591" s="127"/>
    </row>
    <row r="2592">
      <c r="A2592" s="195"/>
      <c r="B2592" s="196"/>
      <c r="C2592" s="212"/>
      <c r="D2592" s="213"/>
      <c r="E2592" s="212"/>
      <c r="F2592" s="110"/>
      <c r="G2592" s="199"/>
      <c r="H2592" s="217"/>
      <c r="I2592" s="217"/>
      <c r="M2592" s="127"/>
    </row>
    <row r="2593">
      <c r="A2593" s="195"/>
      <c r="B2593" s="196"/>
      <c r="C2593" s="212"/>
      <c r="D2593" s="213"/>
      <c r="E2593" s="212"/>
      <c r="F2593" s="110"/>
      <c r="G2593" s="199"/>
      <c r="H2593" s="217"/>
      <c r="I2593" s="217"/>
      <c r="M2593" s="127"/>
    </row>
    <row r="2594">
      <c r="A2594" s="195"/>
      <c r="B2594" s="196"/>
      <c r="C2594" s="212"/>
      <c r="D2594" s="213"/>
      <c r="E2594" s="212"/>
      <c r="F2594" s="110"/>
      <c r="G2594" s="199"/>
      <c r="H2594" s="217"/>
      <c r="I2594" s="217"/>
      <c r="M2594" s="127"/>
    </row>
    <row r="2595">
      <c r="A2595" s="195"/>
      <c r="B2595" s="196"/>
      <c r="C2595" s="197"/>
      <c r="D2595" s="198"/>
      <c r="E2595" s="196"/>
      <c r="F2595" s="110"/>
      <c r="G2595" s="199"/>
      <c r="H2595" s="217"/>
      <c r="I2595" s="217"/>
      <c r="J2595" s="6">
        <f t="shared" ref="J2595:J2896" si="14">H2595*1.4</f>
        <v>0</v>
      </c>
      <c r="K2595" s="6">
        <f t="shared" ref="K2595:K2896" si="15">I2595*1.25</f>
        <v>0</v>
      </c>
      <c r="L2595" s="6" t="str">
        <f t="array" ref="L2595">XLOOKUP(E2595,INV!A:A,INV!K:K)</f>
        <v>#N/A</v>
      </c>
      <c r="M2595" s="127" t="str">
        <f t="shared" ref="M2595:M2896" si="16">(L2595-J2595)/L2595</f>
        <v>#N/A</v>
      </c>
    </row>
    <row r="2596">
      <c r="A2596" s="195"/>
      <c r="B2596" s="196"/>
      <c r="C2596" s="197"/>
      <c r="D2596" s="198"/>
      <c r="E2596" s="196"/>
      <c r="F2596" s="110"/>
      <c r="G2596" s="199"/>
      <c r="H2596" s="217"/>
      <c r="I2596" s="217"/>
      <c r="J2596" s="6">
        <f t="shared" si="14"/>
        <v>0</v>
      </c>
      <c r="K2596" s="6">
        <f t="shared" si="15"/>
        <v>0</v>
      </c>
      <c r="L2596" s="6" t="str">
        <f t="array" ref="L2596">XLOOKUP(E2596,INV!A:A,INV!K:K)</f>
        <v>#N/A</v>
      </c>
      <c r="M2596" s="127" t="str">
        <f t="shared" si="16"/>
        <v>#N/A</v>
      </c>
    </row>
    <row r="2597">
      <c r="A2597" s="195"/>
      <c r="B2597" s="196"/>
      <c r="C2597" s="197"/>
      <c r="D2597" s="198"/>
      <c r="E2597" s="196"/>
      <c r="F2597" s="110"/>
      <c r="G2597" s="199"/>
      <c r="H2597" s="217"/>
      <c r="I2597" s="217"/>
      <c r="J2597" s="6">
        <f t="shared" si="14"/>
        <v>0</v>
      </c>
      <c r="K2597" s="6">
        <f t="shared" si="15"/>
        <v>0</v>
      </c>
      <c r="L2597" s="6" t="str">
        <f t="array" ref="L2597">XLOOKUP(E2597,INV!A:A,INV!K:K)</f>
        <v>#N/A</v>
      </c>
      <c r="M2597" s="127" t="str">
        <f t="shared" si="16"/>
        <v>#N/A</v>
      </c>
    </row>
    <row r="2598">
      <c r="A2598" s="195"/>
      <c r="B2598" s="196"/>
      <c r="C2598" s="197"/>
      <c r="D2598" s="198"/>
      <c r="E2598" s="196"/>
      <c r="F2598" s="110"/>
      <c r="G2598" s="199"/>
      <c r="H2598" s="217"/>
      <c r="I2598" s="217"/>
      <c r="J2598" s="6">
        <f t="shared" si="14"/>
        <v>0</v>
      </c>
      <c r="K2598" s="6">
        <f t="shared" si="15"/>
        <v>0</v>
      </c>
      <c r="L2598" s="6" t="str">
        <f t="array" ref="L2598">XLOOKUP(E2598,INV!A:A,INV!K:K)</f>
        <v>#N/A</v>
      </c>
      <c r="M2598" s="127" t="str">
        <f t="shared" si="16"/>
        <v>#N/A</v>
      </c>
    </row>
    <row r="2599">
      <c r="A2599" s="195"/>
      <c r="B2599" s="196"/>
      <c r="C2599" s="197"/>
      <c r="D2599" s="198"/>
      <c r="E2599" s="196"/>
      <c r="F2599" s="110"/>
      <c r="G2599" s="199"/>
      <c r="H2599" s="217"/>
      <c r="I2599" s="217"/>
      <c r="J2599" s="6">
        <f t="shared" si="14"/>
        <v>0</v>
      </c>
      <c r="K2599" s="6">
        <f t="shared" si="15"/>
        <v>0</v>
      </c>
      <c r="L2599" s="6" t="str">
        <f t="array" ref="L2599">XLOOKUP(E2599,INV!A:A,INV!K:K)</f>
        <v>#N/A</v>
      </c>
      <c r="M2599" s="127" t="str">
        <f t="shared" si="16"/>
        <v>#N/A</v>
      </c>
    </row>
    <row r="2600">
      <c r="A2600" s="195"/>
      <c r="B2600" s="196"/>
      <c r="C2600" s="197"/>
      <c r="D2600" s="198"/>
      <c r="E2600" s="196"/>
      <c r="F2600" s="110"/>
      <c r="G2600" s="199"/>
      <c r="H2600" s="217"/>
      <c r="I2600" s="217"/>
      <c r="J2600" s="6">
        <f t="shared" si="14"/>
        <v>0</v>
      </c>
      <c r="K2600" s="6">
        <f t="shared" si="15"/>
        <v>0</v>
      </c>
      <c r="L2600" s="6" t="str">
        <f t="array" ref="L2600">XLOOKUP(E2600,INV!A:A,INV!K:K)</f>
        <v>#N/A</v>
      </c>
      <c r="M2600" s="127" t="str">
        <f t="shared" si="16"/>
        <v>#N/A</v>
      </c>
    </row>
    <row r="2601">
      <c r="A2601" s="195"/>
      <c r="B2601" s="196"/>
      <c r="C2601" s="197"/>
      <c r="D2601" s="198"/>
      <c r="E2601" s="196"/>
      <c r="F2601" s="110"/>
      <c r="G2601" s="199"/>
      <c r="H2601" s="217"/>
      <c r="I2601" s="217"/>
      <c r="J2601" s="6">
        <f t="shared" si="14"/>
        <v>0</v>
      </c>
      <c r="K2601" s="6">
        <f t="shared" si="15"/>
        <v>0</v>
      </c>
      <c r="L2601" s="6" t="str">
        <f t="array" ref="L2601">XLOOKUP(E2601,INV!A:A,INV!K:K)</f>
        <v>#N/A</v>
      </c>
      <c r="M2601" s="127" t="str">
        <f t="shared" si="16"/>
        <v>#N/A</v>
      </c>
    </row>
    <row r="2602">
      <c r="A2602" s="195"/>
      <c r="B2602" s="196"/>
      <c r="C2602" s="197"/>
      <c r="D2602" s="198"/>
      <c r="E2602" s="196"/>
      <c r="F2602" s="110"/>
      <c r="G2602" s="199"/>
      <c r="H2602" s="217"/>
      <c r="I2602" s="217"/>
      <c r="J2602" s="6">
        <f t="shared" si="14"/>
        <v>0</v>
      </c>
      <c r="K2602" s="6">
        <f t="shared" si="15"/>
        <v>0</v>
      </c>
      <c r="L2602" s="6" t="str">
        <f t="array" ref="L2602">XLOOKUP(E2602,INV!A:A,INV!K:K)</f>
        <v>#N/A</v>
      </c>
      <c r="M2602" s="127" t="str">
        <f t="shared" si="16"/>
        <v>#N/A</v>
      </c>
    </row>
    <row r="2603">
      <c r="A2603" s="195"/>
      <c r="B2603" s="196"/>
      <c r="C2603" s="197"/>
      <c r="D2603" s="198"/>
      <c r="E2603" s="196"/>
      <c r="F2603" s="110"/>
      <c r="G2603" s="199"/>
      <c r="H2603" s="217"/>
      <c r="I2603" s="217"/>
      <c r="J2603" s="6">
        <f t="shared" si="14"/>
        <v>0</v>
      </c>
      <c r="K2603" s="6">
        <f t="shared" si="15"/>
        <v>0</v>
      </c>
      <c r="L2603" s="6" t="str">
        <f t="array" ref="L2603">XLOOKUP(E2603,INV!A:A,INV!K:K)</f>
        <v>#N/A</v>
      </c>
      <c r="M2603" s="127" t="str">
        <f t="shared" si="16"/>
        <v>#N/A</v>
      </c>
    </row>
    <row r="2604">
      <c r="A2604" s="195"/>
      <c r="B2604" s="196"/>
      <c r="C2604" s="197"/>
      <c r="D2604" s="198"/>
      <c r="E2604" s="196"/>
      <c r="F2604" s="110"/>
      <c r="G2604" s="199"/>
      <c r="H2604" s="217"/>
      <c r="I2604" s="217"/>
      <c r="J2604" s="6">
        <f t="shared" si="14"/>
        <v>0</v>
      </c>
      <c r="K2604" s="6">
        <f t="shared" si="15"/>
        <v>0</v>
      </c>
      <c r="L2604" s="6" t="str">
        <f t="array" ref="L2604">XLOOKUP(E2604,INV!A:A,INV!K:K)</f>
        <v>#N/A</v>
      </c>
      <c r="M2604" s="127" t="str">
        <f t="shared" si="16"/>
        <v>#N/A</v>
      </c>
    </row>
    <row r="2605">
      <c r="A2605" s="195"/>
      <c r="B2605" s="196"/>
      <c r="C2605" s="197"/>
      <c r="D2605" s="198"/>
      <c r="E2605" s="196"/>
      <c r="F2605" s="110"/>
      <c r="G2605" s="199"/>
      <c r="H2605" s="217"/>
      <c r="I2605" s="217"/>
      <c r="J2605" s="6">
        <f t="shared" si="14"/>
        <v>0</v>
      </c>
      <c r="K2605" s="6">
        <f t="shared" si="15"/>
        <v>0</v>
      </c>
      <c r="L2605" s="6" t="str">
        <f t="array" ref="L2605">XLOOKUP(E2605,INV!A:A,INV!K:K)</f>
        <v>#N/A</v>
      </c>
      <c r="M2605" s="127" t="str">
        <f t="shared" si="16"/>
        <v>#N/A</v>
      </c>
    </row>
    <row r="2606">
      <c r="A2606" s="195"/>
      <c r="B2606" s="196"/>
      <c r="C2606" s="197"/>
      <c r="D2606" s="198"/>
      <c r="E2606" s="196"/>
      <c r="F2606" s="196"/>
      <c r="G2606" s="199"/>
      <c r="H2606" s="217"/>
      <c r="I2606" s="217"/>
      <c r="J2606" s="6">
        <f t="shared" si="14"/>
        <v>0</v>
      </c>
      <c r="K2606" s="6">
        <f t="shared" si="15"/>
        <v>0</v>
      </c>
      <c r="L2606" s="6" t="str">
        <f t="array" ref="L2606">XLOOKUP(E2606,INV!A:A,INV!K:K)</f>
        <v>#N/A</v>
      </c>
      <c r="M2606" s="127" t="str">
        <f t="shared" si="16"/>
        <v>#N/A</v>
      </c>
    </row>
    <row r="2607">
      <c r="A2607" s="195"/>
      <c r="B2607" s="196"/>
      <c r="C2607" s="197"/>
      <c r="D2607" s="198"/>
      <c r="E2607" s="196"/>
      <c r="F2607" s="110"/>
      <c r="G2607" s="199"/>
      <c r="H2607" s="217"/>
      <c r="I2607" s="217"/>
      <c r="J2607" s="6">
        <f t="shared" si="14"/>
        <v>0</v>
      </c>
      <c r="K2607" s="6">
        <f t="shared" si="15"/>
        <v>0</v>
      </c>
      <c r="L2607" s="6" t="str">
        <f t="array" ref="L2607">XLOOKUP(E2607,INV!A:A,INV!K:K)</f>
        <v>#N/A</v>
      </c>
      <c r="M2607" s="127" t="str">
        <f t="shared" si="16"/>
        <v>#N/A</v>
      </c>
    </row>
    <row r="2608">
      <c r="A2608" s="195"/>
      <c r="B2608" s="196"/>
      <c r="C2608" s="197"/>
      <c r="D2608" s="198"/>
      <c r="E2608" s="196"/>
      <c r="F2608" s="110"/>
      <c r="G2608" s="199"/>
      <c r="H2608" s="217"/>
      <c r="I2608" s="217"/>
      <c r="J2608" s="6">
        <f t="shared" si="14"/>
        <v>0</v>
      </c>
      <c r="K2608" s="6">
        <f t="shared" si="15"/>
        <v>0</v>
      </c>
      <c r="L2608" s="6" t="str">
        <f t="array" ref="L2608">XLOOKUP(E2608,INV!A:A,INV!K:K)</f>
        <v>#N/A</v>
      </c>
      <c r="M2608" s="127" t="str">
        <f t="shared" si="16"/>
        <v>#N/A</v>
      </c>
    </row>
    <row r="2609">
      <c r="A2609" s="195"/>
      <c r="B2609" s="196"/>
      <c r="C2609" s="197"/>
      <c r="D2609" s="198"/>
      <c r="E2609" s="196"/>
      <c r="F2609" s="110"/>
      <c r="G2609" s="199"/>
      <c r="H2609" s="217"/>
      <c r="I2609" s="217"/>
      <c r="J2609" s="6">
        <f t="shared" si="14"/>
        <v>0</v>
      </c>
      <c r="K2609" s="6">
        <f t="shared" si="15"/>
        <v>0</v>
      </c>
      <c r="L2609" s="6" t="str">
        <f t="array" ref="L2609">XLOOKUP(E2609,INV!A:A,INV!K:K)</f>
        <v>#N/A</v>
      </c>
      <c r="M2609" s="127" t="str">
        <f t="shared" si="16"/>
        <v>#N/A</v>
      </c>
    </row>
    <row r="2610">
      <c r="A2610" s="195"/>
      <c r="B2610" s="196"/>
      <c r="C2610" s="197"/>
      <c r="D2610" s="198"/>
      <c r="E2610" s="196"/>
      <c r="F2610" s="110"/>
      <c r="G2610" s="199"/>
      <c r="H2610" s="217"/>
      <c r="I2610" s="217"/>
      <c r="J2610" s="6">
        <f t="shared" si="14"/>
        <v>0</v>
      </c>
      <c r="K2610" s="6">
        <f t="shared" si="15"/>
        <v>0</v>
      </c>
      <c r="L2610" s="6" t="str">
        <f t="array" ref="L2610">XLOOKUP(E2610,INV!A:A,INV!K:K)</f>
        <v>#N/A</v>
      </c>
      <c r="M2610" s="127" t="str">
        <f t="shared" si="16"/>
        <v>#N/A</v>
      </c>
    </row>
    <row r="2611">
      <c r="A2611" s="195"/>
      <c r="B2611" s="196"/>
      <c r="C2611" s="197"/>
      <c r="D2611" s="198"/>
      <c r="E2611" s="196"/>
      <c r="F2611" s="110"/>
      <c r="G2611" s="199"/>
      <c r="H2611" s="217"/>
      <c r="I2611" s="217"/>
      <c r="J2611" s="6">
        <f t="shared" si="14"/>
        <v>0</v>
      </c>
      <c r="K2611" s="6">
        <f t="shared" si="15"/>
        <v>0</v>
      </c>
      <c r="L2611" s="6" t="str">
        <f t="array" ref="L2611">XLOOKUP(E2611,INV!A:A,INV!K:K)</f>
        <v>#N/A</v>
      </c>
      <c r="M2611" s="127" t="str">
        <f t="shared" si="16"/>
        <v>#N/A</v>
      </c>
    </row>
    <row r="2612">
      <c r="A2612" s="195"/>
      <c r="B2612" s="196"/>
      <c r="C2612" s="197"/>
      <c r="D2612" s="198"/>
      <c r="E2612" s="196"/>
      <c r="F2612" s="196"/>
      <c r="G2612" s="199"/>
      <c r="H2612" s="217"/>
      <c r="I2612" s="217"/>
      <c r="J2612" s="6">
        <f t="shared" si="14"/>
        <v>0</v>
      </c>
      <c r="K2612" s="6">
        <f t="shared" si="15"/>
        <v>0</v>
      </c>
      <c r="L2612" s="6" t="str">
        <f t="array" ref="L2612">XLOOKUP(E2612,INV!A:A,INV!K:K)</f>
        <v>#N/A</v>
      </c>
      <c r="M2612" s="127" t="str">
        <f t="shared" si="16"/>
        <v>#N/A</v>
      </c>
    </row>
    <row r="2613">
      <c r="A2613" s="195"/>
      <c r="B2613" s="196"/>
      <c r="C2613" s="197"/>
      <c r="D2613" s="198"/>
      <c r="E2613" s="196"/>
      <c r="F2613" s="110"/>
      <c r="G2613" s="199"/>
      <c r="H2613" s="217"/>
      <c r="I2613" s="217"/>
      <c r="J2613" s="6">
        <f t="shared" si="14"/>
        <v>0</v>
      </c>
      <c r="K2613" s="6">
        <f t="shared" si="15"/>
        <v>0</v>
      </c>
      <c r="L2613" s="6" t="str">
        <f t="array" ref="L2613">XLOOKUP(E2613,INV!A:A,INV!K:K)</f>
        <v>#N/A</v>
      </c>
      <c r="M2613" s="127" t="str">
        <f t="shared" si="16"/>
        <v>#N/A</v>
      </c>
    </row>
    <row r="2614">
      <c r="A2614" s="195"/>
      <c r="B2614" s="196"/>
      <c r="C2614" s="197"/>
      <c r="D2614" s="198"/>
      <c r="E2614" s="196"/>
      <c r="F2614" s="110"/>
      <c r="G2614" s="199"/>
      <c r="H2614" s="217"/>
      <c r="I2614" s="217"/>
      <c r="J2614" s="6">
        <f t="shared" si="14"/>
        <v>0</v>
      </c>
      <c r="K2614" s="6">
        <f t="shared" si="15"/>
        <v>0</v>
      </c>
      <c r="L2614" s="6" t="str">
        <f t="array" ref="L2614">XLOOKUP(E2614,INV!A:A,INV!K:K)</f>
        <v>#N/A</v>
      </c>
      <c r="M2614" s="127" t="str">
        <f t="shared" si="16"/>
        <v>#N/A</v>
      </c>
    </row>
    <row r="2615">
      <c r="A2615" s="195"/>
      <c r="B2615" s="196"/>
      <c r="C2615" s="197"/>
      <c r="D2615" s="198"/>
      <c r="E2615" s="196"/>
      <c r="F2615" s="196"/>
      <c r="G2615" s="199"/>
      <c r="H2615" s="217"/>
      <c r="I2615" s="217"/>
      <c r="J2615" s="6">
        <f t="shared" si="14"/>
        <v>0</v>
      </c>
      <c r="K2615" s="6">
        <f t="shared" si="15"/>
        <v>0</v>
      </c>
      <c r="L2615" s="6" t="str">
        <f t="array" ref="L2615">XLOOKUP(E2615,INV!A:A,INV!K:K)</f>
        <v>#N/A</v>
      </c>
      <c r="M2615" s="127" t="str">
        <f t="shared" si="16"/>
        <v>#N/A</v>
      </c>
    </row>
    <row r="2616">
      <c r="A2616" s="195"/>
      <c r="B2616" s="196"/>
      <c r="C2616" s="197"/>
      <c r="D2616" s="198"/>
      <c r="E2616" s="196"/>
      <c r="F2616" s="196"/>
      <c r="G2616" s="199"/>
      <c r="H2616" s="217"/>
      <c r="I2616" s="217"/>
      <c r="J2616" s="6">
        <f t="shared" si="14"/>
        <v>0</v>
      </c>
      <c r="K2616" s="6">
        <f t="shared" si="15"/>
        <v>0</v>
      </c>
      <c r="L2616" s="6" t="str">
        <f t="array" ref="L2616">XLOOKUP(E2616,INV!A:A,INV!K:K)</f>
        <v>#N/A</v>
      </c>
      <c r="M2616" s="127" t="str">
        <f t="shared" si="16"/>
        <v>#N/A</v>
      </c>
    </row>
    <row r="2617">
      <c r="A2617" s="195"/>
      <c r="B2617" s="196"/>
      <c r="C2617" s="197"/>
      <c r="D2617" s="198"/>
      <c r="E2617" s="196"/>
      <c r="F2617" s="110"/>
      <c r="G2617" s="199"/>
      <c r="H2617" s="217"/>
      <c r="I2617" s="217"/>
      <c r="J2617" s="6">
        <f t="shared" si="14"/>
        <v>0</v>
      </c>
      <c r="K2617" s="6">
        <f t="shared" si="15"/>
        <v>0</v>
      </c>
      <c r="L2617" s="6" t="str">
        <f t="array" ref="L2617">XLOOKUP(E2617,INV!A:A,INV!K:K)</f>
        <v>#N/A</v>
      </c>
      <c r="M2617" s="127" t="str">
        <f t="shared" si="16"/>
        <v>#N/A</v>
      </c>
    </row>
    <row r="2618">
      <c r="A2618" s="195"/>
      <c r="B2618" s="196"/>
      <c r="C2618" s="197"/>
      <c r="D2618" s="198"/>
      <c r="E2618" s="196"/>
      <c r="F2618" s="196"/>
      <c r="G2618" s="199"/>
      <c r="H2618" s="217"/>
      <c r="I2618" s="217"/>
      <c r="J2618" s="6">
        <f t="shared" si="14"/>
        <v>0</v>
      </c>
      <c r="K2618" s="6">
        <f t="shared" si="15"/>
        <v>0</v>
      </c>
      <c r="L2618" s="6" t="str">
        <f t="array" ref="L2618">XLOOKUP(E2618,INV!A:A,INV!K:K)</f>
        <v>#N/A</v>
      </c>
      <c r="M2618" s="127" t="str">
        <f t="shared" si="16"/>
        <v>#N/A</v>
      </c>
    </row>
    <row r="2619">
      <c r="A2619" s="195"/>
      <c r="B2619" s="196"/>
      <c r="C2619" s="197"/>
      <c r="D2619" s="198"/>
      <c r="E2619" s="196"/>
      <c r="F2619" s="110"/>
      <c r="G2619" s="199"/>
      <c r="H2619" s="217"/>
      <c r="I2619" s="217"/>
      <c r="J2619" s="6">
        <f t="shared" si="14"/>
        <v>0</v>
      </c>
      <c r="K2619" s="6">
        <f t="shared" si="15"/>
        <v>0</v>
      </c>
      <c r="L2619" s="6" t="str">
        <f t="array" ref="L2619">XLOOKUP(E2619,INV!A:A,INV!K:K)</f>
        <v>#N/A</v>
      </c>
      <c r="M2619" s="127" t="str">
        <f t="shared" si="16"/>
        <v>#N/A</v>
      </c>
    </row>
    <row r="2620">
      <c r="A2620" s="195"/>
      <c r="B2620" s="196"/>
      <c r="C2620" s="197"/>
      <c r="D2620" s="198"/>
      <c r="E2620" s="196"/>
      <c r="F2620" s="110"/>
      <c r="G2620" s="199"/>
      <c r="H2620" s="217"/>
      <c r="I2620" s="217"/>
      <c r="J2620" s="6">
        <f t="shared" si="14"/>
        <v>0</v>
      </c>
      <c r="K2620" s="6">
        <f t="shared" si="15"/>
        <v>0</v>
      </c>
      <c r="L2620" s="6" t="str">
        <f t="array" ref="L2620">XLOOKUP(E2620,INV!A:A,INV!K:K)</f>
        <v>#N/A</v>
      </c>
      <c r="M2620" s="127" t="str">
        <f t="shared" si="16"/>
        <v>#N/A</v>
      </c>
    </row>
    <row r="2621">
      <c r="A2621" s="195"/>
      <c r="B2621" s="196"/>
      <c r="C2621" s="197"/>
      <c r="D2621" s="198"/>
      <c r="E2621" s="196"/>
      <c r="F2621" s="110"/>
      <c r="G2621" s="199"/>
      <c r="H2621" s="217"/>
      <c r="I2621" s="217"/>
      <c r="J2621" s="6">
        <f t="shared" si="14"/>
        <v>0</v>
      </c>
      <c r="K2621" s="6">
        <f t="shared" si="15"/>
        <v>0</v>
      </c>
      <c r="L2621" s="6" t="str">
        <f t="array" ref="L2621">XLOOKUP(E2621,INV!A:A,INV!K:K)</f>
        <v>#N/A</v>
      </c>
      <c r="M2621" s="127" t="str">
        <f t="shared" si="16"/>
        <v>#N/A</v>
      </c>
    </row>
    <row r="2622">
      <c r="A2622" s="195"/>
      <c r="B2622" s="196"/>
      <c r="C2622" s="197"/>
      <c r="D2622" s="198"/>
      <c r="E2622" s="196"/>
      <c r="F2622" s="196"/>
      <c r="G2622" s="199"/>
      <c r="H2622" s="217"/>
      <c r="I2622" s="217"/>
      <c r="J2622" s="6">
        <f t="shared" si="14"/>
        <v>0</v>
      </c>
      <c r="K2622" s="6">
        <f t="shared" si="15"/>
        <v>0</v>
      </c>
      <c r="L2622" s="6" t="str">
        <f t="array" ref="L2622">XLOOKUP(E2622,INV!A:A,INV!K:K)</f>
        <v>#N/A</v>
      </c>
      <c r="M2622" s="127" t="str">
        <f t="shared" si="16"/>
        <v>#N/A</v>
      </c>
    </row>
    <row r="2623">
      <c r="A2623" s="195"/>
      <c r="B2623" s="196"/>
      <c r="C2623" s="197"/>
      <c r="D2623" s="198"/>
      <c r="E2623" s="196"/>
      <c r="F2623" s="110"/>
      <c r="G2623" s="199"/>
      <c r="H2623" s="217"/>
      <c r="I2623" s="217"/>
      <c r="J2623" s="6">
        <f t="shared" si="14"/>
        <v>0</v>
      </c>
      <c r="K2623" s="6">
        <f t="shared" si="15"/>
        <v>0</v>
      </c>
      <c r="L2623" s="6" t="str">
        <f t="array" ref="L2623">XLOOKUP(E2623,INV!A:A,INV!K:K)</f>
        <v>#N/A</v>
      </c>
      <c r="M2623" s="127" t="str">
        <f t="shared" si="16"/>
        <v>#N/A</v>
      </c>
    </row>
    <row r="2624">
      <c r="A2624" s="195"/>
      <c r="B2624" s="196"/>
      <c r="C2624" s="197"/>
      <c r="D2624" s="198"/>
      <c r="E2624" s="196"/>
      <c r="F2624" s="110"/>
      <c r="G2624" s="199"/>
      <c r="H2624" s="217"/>
      <c r="I2624" s="217"/>
      <c r="J2624" s="6">
        <f t="shared" si="14"/>
        <v>0</v>
      </c>
      <c r="K2624" s="6">
        <f t="shared" si="15"/>
        <v>0</v>
      </c>
      <c r="L2624" s="6" t="str">
        <f t="array" ref="L2624">XLOOKUP(E2624,INV!A:A,INV!K:K)</f>
        <v>#N/A</v>
      </c>
      <c r="M2624" s="127" t="str">
        <f t="shared" si="16"/>
        <v>#N/A</v>
      </c>
    </row>
    <row r="2625">
      <c r="A2625" s="195"/>
      <c r="B2625" s="196"/>
      <c r="C2625" s="197"/>
      <c r="D2625" s="198"/>
      <c r="E2625" s="196"/>
      <c r="F2625" s="110"/>
      <c r="G2625" s="199"/>
      <c r="H2625" s="217"/>
      <c r="I2625" s="217"/>
      <c r="J2625" s="6">
        <f t="shared" si="14"/>
        <v>0</v>
      </c>
      <c r="K2625" s="6">
        <f t="shared" si="15"/>
        <v>0</v>
      </c>
      <c r="L2625" s="6" t="str">
        <f t="array" ref="L2625">XLOOKUP(E2625,INV!A:A,INV!K:K)</f>
        <v>#N/A</v>
      </c>
      <c r="M2625" s="127" t="str">
        <f t="shared" si="16"/>
        <v>#N/A</v>
      </c>
    </row>
    <row r="2626">
      <c r="A2626" s="195"/>
      <c r="B2626" s="196"/>
      <c r="C2626" s="197"/>
      <c r="D2626" s="198"/>
      <c r="E2626" s="196"/>
      <c r="F2626" s="110"/>
      <c r="G2626" s="199"/>
      <c r="H2626" s="217"/>
      <c r="I2626" s="217"/>
      <c r="J2626" s="6">
        <f t="shared" si="14"/>
        <v>0</v>
      </c>
      <c r="K2626" s="6">
        <f t="shared" si="15"/>
        <v>0</v>
      </c>
      <c r="L2626" s="6" t="str">
        <f t="array" ref="L2626">XLOOKUP(E2626,INV!A:A,INV!K:K)</f>
        <v>#N/A</v>
      </c>
      <c r="M2626" s="127" t="str">
        <f t="shared" si="16"/>
        <v>#N/A</v>
      </c>
    </row>
    <row r="2627">
      <c r="A2627" s="195"/>
      <c r="B2627" s="196"/>
      <c r="C2627" s="197"/>
      <c r="D2627" s="198"/>
      <c r="E2627" s="196"/>
      <c r="F2627" s="196"/>
      <c r="G2627" s="199"/>
      <c r="H2627" s="217"/>
      <c r="I2627" s="217"/>
      <c r="J2627" s="6">
        <f t="shared" si="14"/>
        <v>0</v>
      </c>
      <c r="K2627" s="6">
        <f t="shared" si="15"/>
        <v>0</v>
      </c>
      <c r="L2627" s="6" t="str">
        <f t="array" ref="L2627">XLOOKUP(E2627,INV!A:A,INV!K:K)</f>
        <v>#N/A</v>
      </c>
      <c r="M2627" s="127" t="str">
        <f t="shared" si="16"/>
        <v>#N/A</v>
      </c>
    </row>
    <row r="2628">
      <c r="A2628" s="195"/>
      <c r="B2628" s="196"/>
      <c r="C2628" s="197"/>
      <c r="D2628" s="198"/>
      <c r="E2628" s="196"/>
      <c r="F2628" s="196"/>
      <c r="G2628" s="199"/>
      <c r="H2628" s="217"/>
      <c r="I2628" s="217"/>
      <c r="J2628" s="6">
        <f t="shared" si="14"/>
        <v>0</v>
      </c>
      <c r="K2628" s="6">
        <f t="shared" si="15"/>
        <v>0</v>
      </c>
      <c r="L2628" s="6" t="str">
        <f t="array" ref="L2628">XLOOKUP(E2628,INV!A:A,INV!K:K)</f>
        <v>#N/A</v>
      </c>
      <c r="M2628" s="127" t="str">
        <f t="shared" si="16"/>
        <v>#N/A</v>
      </c>
    </row>
    <row r="2629">
      <c r="A2629" s="195"/>
      <c r="B2629" s="196"/>
      <c r="C2629" s="197"/>
      <c r="D2629" s="198"/>
      <c r="E2629" s="196"/>
      <c r="F2629" s="196"/>
      <c r="G2629" s="199"/>
      <c r="H2629" s="217"/>
      <c r="I2629" s="217"/>
      <c r="J2629" s="6">
        <f t="shared" si="14"/>
        <v>0</v>
      </c>
      <c r="K2629" s="6">
        <f t="shared" si="15"/>
        <v>0</v>
      </c>
      <c r="L2629" s="6" t="str">
        <f t="array" ref="L2629">XLOOKUP(E2629,INV!A:A,INV!K:K)</f>
        <v>#N/A</v>
      </c>
      <c r="M2629" s="127" t="str">
        <f t="shared" si="16"/>
        <v>#N/A</v>
      </c>
    </row>
    <row r="2630">
      <c r="A2630" s="195"/>
      <c r="B2630" s="196"/>
      <c r="C2630" s="197"/>
      <c r="D2630" s="198"/>
      <c r="E2630" s="196"/>
      <c r="F2630" s="110"/>
      <c r="G2630" s="199"/>
      <c r="H2630" s="217"/>
      <c r="I2630" s="217"/>
      <c r="J2630" s="6">
        <f t="shared" si="14"/>
        <v>0</v>
      </c>
      <c r="K2630" s="6">
        <f t="shared" si="15"/>
        <v>0</v>
      </c>
      <c r="L2630" s="6" t="str">
        <f t="array" ref="L2630">XLOOKUP(E2630,INV!A:A,INV!K:K)</f>
        <v>#N/A</v>
      </c>
      <c r="M2630" s="127" t="str">
        <f t="shared" si="16"/>
        <v>#N/A</v>
      </c>
    </row>
    <row r="2631">
      <c r="A2631" s="195"/>
      <c r="B2631" s="196"/>
      <c r="C2631" s="197"/>
      <c r="D2631" s="198"/>
      <c r="E2631" s="196"/>
      <c r="F2631" s="196"/>
      <c r="G2631" s="199"/>
      <c r="H2631" s="217"/>
      <c r="I2631" s="217"/>
      <c r="J2631" s="6">
        <f t="shared" si="14"/>
        <v>0</v>
      </c>
      <c r="K2631" s="6">
        <f t="shared" si="15"/>
        <v>0</v>
      </c>
      <c r="L2631" s="6" t="str">
        <f t="array" ref="L2631">XLOOKUP(E2631,INV!A:A,INV!K:K)</f>
        <v>#N/A</v>
      </c>
      <c r="M2631" s="127" t="str">
        <f t="shared" si="16"/>
        <v>#N/A</v>
      </c>
    </row>
    <row r="2632">
      <c r="A2632" s="195"/>
      <c r="B2632" s="196"/>
      <c r="C2632" s="197"/>
      <c r="D2632" s="198"/>
      <c r="E2632" s="196"/>
      <c r="F2632" s="196"/>
      <c r="G2632" s="199"/>
      <c r="H2632" s="217"/>
      <c r="I2632" s="217"/>
      <c r="J2632" s="6">
        <f t="shared" si="14"/>
        <v>0</v>
      </c>
      <c r="K2632" s="6">
        <f t="shared" si="15"/>
        <v>0</v>
      </c>
      <c r="L2632" s="6" t="str">
        <f t="array" ref="L2632">XLOOKUP(E2632,INV!A:A,INV!K:K)</f>
        <v>#N/A</v>
      </c>
      <c r="M2632" s="127" t="str">
        <f t="shared" si="16"/>
        <v>#N/A</v>
      </c>
    </row>
    <row r="2633">
      <c r="A2633" s="195"/>
      <c r="B2633" s="196"/>
      <c r="C2633" s="197"/>
      <c r="D2633" s="198"/>
      <c r="E2633" s="196"/>
      <c r="F2633" s="196"/>
      <c r="G2633" s="199"/>
      <c r="H2633" s="217"/>
      <c r="I2633" s="217"/>
      <c r="J2633" s="6">
        <f t="shared" si="14"/>
        <v>0</v>
      </c>
      <c r="K2633" s="6">
        <f t="shared" si="15"/>
        <v>0</v>
      </c>
      <c r="L2633" s="6" t="str">
        <f t="array" ref="L2633">XLOOKUP(E2633,INV!A:A,INV!K:K)</f>
        <v>#N/A</v>
      </c>
      <c r="M2633" s="127" t="str">
        <f t="shared" si="16"/>
        <v>#N/A</v>
      </c>
    </row>
    <row r="2634">
      <c r="A2634" s="195"/>
      <c r="B2634" s="196"/>
      <c r="C2634" s="197"/>
      <c r="D2634" s="198"/>
      <c r="E2634" s="196"/>
      <c r="F2634" s="110"/>
      <c r="G2634" s="199"/>
      <c r="H2634" s="217"/>
      <c r="I2634" s="217"/>
      <c r="J2634" s="6">
        <f t="shared" si="14"/>
        <v>0</v>
      </c>
      <c r="K2634" s="6">
        <f t="shared" si="15"/>
        <v>0</v>
      </c>
      <c r="L2634" s="6" t="str">
        <f t="array" ref="L2634">XLOOKUP(E2634,INV!A:A,INV!K:K)</f>
        <v>#N/A</v>
      </c>
      <c r="M2634" s="127" t="str">
        <f t="shared" si="16"/>
        <v>#N/A</v>
      </c>
    </row>
    <row r="2635">
      <c r="A2635" s="195"/>
      <c r="B2635" s="196"/>
      <c r="C2635" s="197"/>
      <c r="D2635" s="198"/>
      <c r="E2635" s="196"/>
      <c r="F2635" s="196"/>
      <c r="G2635" s="199"/>
      <c r="H2635" s="217"/>
      <c r="I2635" s="217"/>
      <c r="J2635" s="6">
        <f t="shared" si="14"/>
        <v>0</v>
      </c>
      <c r="K2635" s="6">
        <f t="shared" si="15"/>
        <v>0</v>
      </c>
      <c r="L2635" s="6" t="str">
        <f t="array" ref="L2635">XLOOKUP(E2635,INV!A:A,INV!K:K)</f>
        <v>#N/A</v>
      </c>
      <c r="M2635" s="127" t="str">
        <f t="shared" si="16"/>
        <v>#N/A</v>
      </c>
    </row>
    <row r="2636">
      <c r="A2636" s="195"/>
      <c r="B2636" s="196"/>
      <c r="C2636" s="197"/>
      <c r="D2636" s="198"/>
      <c r="E2636" s="196"/>
      <c r="F2636" s="110"/>
      <c r="G2636" s="199"/>
      <c r="H2636" s="217"/>
      <c r="I2636" s="217"/>
      <c r="J2636" s="6">
        <f t="shared" si="14"/>
        <v>0</v>
      </c>
      <c r="K2636" s="6">
        <f t="shared" si="15"/>
        <v>0</v>
      </c>
      <c r="L2636" s="6" t="str">
        <f t="array" ref="L2636">XLOOKUP(E2636,INV!A:A,INV!K:K)</f>
        <v>#N/A</v>
      </c>
      <c r="M2636" s="127" t="str">
        <f t="shared" si="16"/>
        <v>#N/A</v>
      </c>
    </row>
    <row r="2637">
      <c r="A2637" s="195"/>
      <c r="B2637" s="196"/>
      <c r="C2637" s="197"/>
      <c r="D2637" s="198"/>
      <c r="E2637" s="196"/>
      <c r="F2637" s="110"/>
      <c r="G2637" s="199"/>
      <c r="H2637" s="217"/>
      <c r="I2637" s="217"/>
      <c r="J2637" s="6">
        <f t="shared" si="14"/>
        <v>0</v>
      </c>
      <c r="K2637" s="6">
        <f t="shared" si="15"/>
        <v>0</v>
      </c>
      <c r="L2637" s="6" t="str">
        <f t="array" ref="L2637">XLOOKUP(E2637,INV!A:A,INV!K:K)</f>
        <v>#N/A</v>
      </c>
      <c r="M2637" s="127" t="str">
        <f t="shared" si="16"/>
        <v>#N/A</v>
      </c>
    </row>
    <row r="2638">
      <c r="A2638" s="195"/>
      <c r="B2638" s="196"/>
      <c r="C2638" s="197"/>
      <c r="D2638" s="198"/>
      <c r="E2638" s="196"/>
      <c r="F2638" s="110"/>
      <c r="G2638" s="199"/>
      <c r="H2638" s="217"/>
      <c r="I2638" s="217"/>
      <c r="J2638" s="6">
        <f t="shared" si="14"/>
        <v>0</v>
      </c>
      <c r="K2638" s="6">
        <f t="shared" si="15"/>
        <v>0</v>
      </c>
      <c r="L2638" s="6" t="str">
        <f t="array" ref="L2638">XLOOKUP(E2638,INV!A:A,INV!K:K)</f>
        <v>#N/A</v>
      </c>
      <c r="M2638" s="127" t="str">
        <f t="shared" si="16"/>
        <v>#N/A</v>
      </c>
    </row>
    <row r="2639">
      <c r="A2639" s="195"/>
      <c r="B2639" s="196"/>
      <c r="C2639" s="197"/>
      <c r="D2639" s="198"/>
      <c r="E2639" s="196"/>
      <c r="F2639" s="110"/>
      <c r="G2639" s="199"/>
      <c r="H2639" s="217"/>
      <c r="I2639" s="217"/>
      <c r="J2639" s="6">
        <f t="shared" si="14"/>
        <v>0</v>
      </c>
      <c r="K2639" s="6">
        <f t="shared" si="15"/>
        <v>0</v>
      </c>
      <c r="L2639" s="6" t="str">
        <f t="array" ref="L2639">XLOOKUP(E2639,INV!A:A,INV!K:K)</f>
        <v>#N/A</v>
      </c>
      <c r="M2639" s="127" t="str">
        <f t="shared" si="16"/>
        <v>#N/A</v>
      </c>
    </row>
    <row r="2640">
      <c r="A2640" s="195"/>
      <c r="B2640" s="196"/>
      <c r="C2640" s="197"/>
      <c r="D2640" s="198"/>
      <c r="E2640" s="196"/>
      <c r="F2640" s="110"/>
      <c r="G2640" s="199"/>
      <c r="H2640" s="217"/>
      <c r="I2640" s="217"/>
      <c r="J2640" s="6">
        <f t="shared" si="14"/>
        <v>0</v>
      </c>
      <c r="K2640" s="6">
        <f t="shared" si="15"/>
        <v>0</v>
      </c>
      <c r="L2640" s="6" t="str">
        <f t="array" ref="L2640">XLOOKUP(E2640,INV!A:A,INV!K:K)</f>
        <v>#N/A</v>
      </c>
      <c r="M2640" s="127" t="str">
        <f t="shared" si="16"/>
        <v>#N/A</v>
      </c>
    </row>
    <row r="2641">
      <c r="A2641" s="195"/>
      <c r="B2641" s="196"/>
      <c r="C2641" s="197"/>
      <c r="D2641" s="198"/>
      <c r="E2641" s="196"/>
      <c r="F2641" s="110"/>
      <c r="G2641" s="199"/>
      <c r="H2641" s="217"/>
      <c r="I2641" s="217"/>
      <c r="J2641" s="6">
        <f t="shared" si="14"/>
        <v>0</v>
      </c>
      <c r="K2641" s="6">
        <f t="shared" si="15"/>
        <v>0</v>
      </c>
      <c r="L2641" s="6" t="str">
        <f t="array" ref="L2641">XLOOKUP(E2641,INV!A:A,INV!K:K)</f>
        <v>#N/A</v>
      </c>
      <c r="M2641" s="127" t="str">
        <f t="shared" si="16"/>
        <v>#N/A</v>
      </c>
    </row>
    <row r="2642">
      <c r="A2642" s="195"/>
      <c r="B2642" s="196"/>
      <c r="C2642" s="197"/>
      <c r="D2642" s="198"/>
      <c r="E2642" s="196"/>
      <c r="F2642" s="196"/>
      <c r="G2642" s="199"/>
      <c r="H2642" s="217"/>
      <c r="I2642" s="217"/>
      <c r="J2642" s="6">
        <f t="shared" si="14"/>
        <v>0</v>
      </c>
      <c r="K2642" s="6">
        <f t="shared" si="15"/>
        <v>0</v>
      </c>
      <c r="L2642" s="6" t="str">
        <f t="array" ref="L2642">XLOOKUP(E2642,INV!A:A,INV!K:K)</f>
        <v>#N/A</v>
      </c>
      <c r="M2642" s="127" t="str">
        <f t="shared" si="16"/>
        <v>#N/A</v>
      </c>
    </row>
    <row r="2643">
      <c r="A2643" s="195"/>
      <c r="B2643" s="196"/>
      <c r="C2643" s="197"/>
      <c r="D2643" s="198"/>
      <c r="E2643" s="196"/>
      <c r="F2643" s="196"/>
      <c r="G2643" s="199"/>
      <c r="H2643" s="217"/>
      <c r="I2643" s="217"/>
      <c r="J2643" s="6">
        <f t="shared" si="14"/>
        <v>0</v>
      </c>
      <c r="K2643" s="6">
        <f t="shared" si="15"/>
        <v>0</v>
      </c>
      <c r="L2643" s="6" t="str">
        <f t="array" ref="L2643">XLOOKUP(E2643,INV!A:A,INV!K:K)</f>
        <v>#N/A</v>
      </c>
      <c r="M2643" s="127" t="str">
        <f t="shared" si="16"/>
        <v>#N/A</v>
      </c>
    </row>
    <row r="2644">
      <c r="A2644" s="195"/>
      <c r="B2644" s="196"/>
      <c r="C2644" s="197"/>
      <c r="D2644" s="198"/>
      <c r="E2644" s="196"/>
      <c r="F2644" s="196"/>
      <c r="G2644" s="199"/>
      <c r="H2644" s="217"/>
      <c r="I2644" s="217"/>
      <c r="J2644" s="6">
        <f t="shared" si="14"/>
        <v>0</v>
      </c>
      <c r="K2644" s="6">
        <f t="shared" si="15"/>
        <v>0</v>
      </c>
      <c r="L2644" s="6" t="str">
        <f t="array" ref="L2644">XLOOKUP(E2644,INV!A:A,INV!K:K)</f>
        <v>#N/A</v>
      </c>
      <c r="M2644" s="127" t="str">
        <f t="shared" si="16"/>
        <v>#N/A</v>
      </c>
    </row>
    <row r="2645">
      <c r="A2645" s="195"/>
      <c r="B2645" s="196"/>
      <c r="C2645" s="197"/>
      <c r="D2645" s="198"/>
      <c r="E2645" s="196"/>
      <c r="F2645" s="196"/>
      <c r="G2645" s="199"/>
      <c r="H2645" s="217"/>
      <c r="I2645" s="217"/>
      <c r="J2645" s="6">
        <f t="shared" si="14"/>
        <v>0</v>
      </c>
      <c r="K2645" s="6">
        <f t="shared" si="15"/>
        <v>0</v>
      </c>
      <c r="L2645" s="6" t="str">
        <f t="array" ref="L2645">XLOOKUP(E2645,INV!A:A,INV!K:K)</f>
        <v>#N/A</v>
      </c>
      <c r="M2645" s="127" t="str">
        <f t="shared" si="16"/>
        <v>#N/A</v>
      </c>
    </row>
    <row r="2646">
      <c r="A2646" s="195"/>
      <c r="B2646" s="196"/>
      <c r="C2646" s="197"/>
      <c r="D2646" s="198"/>
      <c r="E2646" s="196"/>
      <c r="F2646" s="110"/>
      <c r="G2646" s="199"/>
      <c r="H2646" s="217"/>
      <c r="I2646" s="217"/>
      <c r="J2646" s="6">
        <f t="shared" si="14"/>
        <v>0</v>
      </c>
      <c r="K2646" s="6">
        <f t="shared" si="15"/>
        <v>0</v>
      </c>
      <c r="L2646" s="6" t="str">
        <f t="array" ref="L2646">XLOOKUP(E2646,INV!A:A,INV!K:K)</f>
        <v>#N/A</v>
      </c>
      <c r="M2646" s="127" t="str">
        <f t="shared" si="16"/>
        <v>#N/A</v>
      </c>
    </row>
    <row r="2647">
      <c r="A2647" s="195"/>
      <c r="B2647" s="196"/>
      <c r="C2647" s="197"/>
      <c r="D2647" s="198"/>
      <c r="E2647" s="196"/>
      <c r="F2647" s="110"/>
      <c r="G2647" s="199"/>
      <c r="H2647" s="217"/>
      <c r="I2647" s="217"/>
      <c r="J2647" s="6">
        <f t="shared" si="14"/>
        <v>0</v>
      </c>
      <c r="K2647" s="6">
        <f t="shared" si="15"/>
        <v>0</v>
      </c>
      <c r="L2647" s="6" t="str">
        <f t="array" ref="L2647">XLOOKUP(E2647,INV!A:A,INV!K:K)</f>
        <v>#N/A</v>
      </c>
      <c r="M2647" s="127" t="str">
        <f t="shared" si="16"/>
        <v>#N/A</v>
      </c>
    </row>
    <row r="2648">
      <c r="A2648" s="195"/>
      <c r="B2648" s="196"/>
      <c r="C2648" s="197"/>
      <c r="D2648" s="198"/>
      <c r="E2648" s="196"/>
      <c r="F2648" s="110"/>
      <c r="G2648" s="199"/>
      <c r="H2648" s="217"/>
      <c r="I2648" s="217"/>
      <c r="J2648" s="6">
        <f t="shared" si="14"/>
        <v>0</v>
      </c>
      <c r="K2648" s="6">
        <f t="shared" si="15"/>
        <v>0</v>
      </c>
      <c r="L2648" s="6" t="str">
        <f t="array" ref="L2648">XLOOKUP(E2648,INV!A:A,INV!K:K)</f>
        <v>#N/A</v>
      </c>
      <c r="M2648" s="127" t="str">
        <f t="shared" si="16"/>
        <v>#N/A</v>
      </c>
    </row>
    <row r="2649">
      <c r="A2649" s="195"/>
      <c r="B2649" s="196"/>
      <c r="C2649" s="197"/>
      <c r="D2649" s="198"/>
      <c r="E2649" s="196"/>
      <c r="F2649" s="110"/>
      <c r="G2649" s="199"/>
      <c r="H2649" s="217"/>
      <c r="I2649" s="217"/>
      <c r="J2649" s="6">
        <f t="shared" si="14"/>
        <v>0</v>
      </c>
      <c r="K2649" s="6">
        <f t="shared" si="15"/>
        <v>0</v>
      </c>
      <c r="L2649" s="6" t="str">
        <f t="array" ref="L2649">XLOOKUP(E2649,INV!A:A,INV!K:K)</f>
        <v>#N/A</v>
      </c>
      <c r="M2649" s="127" t="str">
        <f t="shared" si="16"/>
        <v>#N/A</v>
      </c>
    </row>
    <row r="2650">
      <c r="A2650" s="195"/>
      <c r="B2650" s="196"/>
      <c r="C2650" s="197"/>
      <c r="D2650" s="198"/>
      <c r="E2650" s="196"/>
      <c r="F2650" s="110"/>
      <c r="G2650" s="199"/>
      <c r="H2650" s="217"/>
      <c r="I2650" s="217"/>
      <c r="J2650" s="6">
        <f t="shared" si="14"/>
        <v>0</v>
      </c>
      <c r="K2650" s="6">
        <f t="shared" si="15"/>
        <v>0</v>
      </c>
      <c r="L2650" s="6" t="str">
        <f t="array" ref="L2650">XLOOKUP(E2650,INV!A:A,INV!K:K)</f>
        <v>#N/A</v>
      </c>
      <c r="M2650" s="127" t="str">
        <f t="shared" si="16"/>
        <v>#N/A</v>
      </c>
    </row>
    <row r="2651">
      <c r="A2651" s="195"/>
      <c r="B2651" s="196"/>
      <c r="C2651" s="197"/>
      <c r="D2651" s="198"/>
      <c r="E2651" s="196"/>
      <c r="F2651" s="110"/>
      <c r="G2651" s="199"/>
      <c r="H2651" s="217"/>
      <c r="I2651" s="217"/>
      <c r="J2651" s="6">
        <f t="shared" si="14"/>
        <v>0</v>
      </c>
      <c r="K2651" s="6">
        <f t="shared" si="15"/>
        <v>0</v>
      </c>
      <c r="L2651" s="6" t="str">
        <f t="array" ref="L2651">XLOOKUP(E2651,INV!A:A,INV!K:K)</f>
        <v>#N/A</v>
      </c>
      <c r="M2651" s="127" t="str">
        <f t="shared" si="16"/>
        <v>#N/A</v>
      </c>
    </row>
    <row r="2652">
      <c r="A2652" s="195"/>
      <c r="B2652" s="196"/>
      <c r="C2652" s="197"/>
      <c r="D2652" s="198"/>
      <c r="E2652" s="196"/>
      <c r="F2652" s="110"/>
      <c r="G2652" s="199"/>
      <c r="H2652" s="217"/>
      <c r="I2652" s="217"/>
      <c r="J2652" s="6">
        <f t="shared" si="14"/>
        <v>0</v>
      </c>
      <c r="K2652" s="6">
        <f t="shared" si="15"/>
        <v>0</v>
      </c>
      <c r="L2652" s="6" t="str">
        <f t="array" ref="L2652">XLOOKUP(E2652,INV!A:A,INV!K:K)</f>
        <v>#N/A</v>
      </c>
      <c r="M2652" s="127" t="str">
        <f t="shared" si="16"/>
        <v>#N/A</v>
      </c>
    </row>
    <row r="2653">
      <c r="A2653" s="195"/>
      <c r="B2653" s="196"/>
      <c r="C2653" s="197"/>
      <c r="D2653" s="198"/>
      <c r="E2653" s="196"/>
      <c r="F2653" s="110"/>
      <c r="G2653" s="199"/>
      <c r="H2653" s="217"/>
      <c r="I2653" s="217"/>
      <c r="J2653" s="6">
        <f t="shared" si="14"/>
        <v>0</v>
      </c>
      <c r="K2653" s="6">
        <f t="shared" si="15"/>
        <v>0</v>
      </c>
      <c r="L2653" s="6" t="str">
        <f t="array" ref="L2653">XLOOKUP(E2653,INV!A:A,INV!K:K)</f>
        <v>#N/A</v>
      </c>
      <c r="M2653" s="127" t="str">
        <f t="shared" si="16"/>
        <v>#N/A</v>
      </c>
    </row>
    <row r="2654">
      <c r="A2654" s="195"/>
      <c r="B2654" s="196"/>
      <c r="C2654" s="197"/>
      <c r="D2654" s="198"/>
      <c r="E2654" s="196"/>
      <c r="F2654" s="110"/>
      <c r="G2654" s="199"/>
      <c r="H2654" s="217"/>
      <c r="I2654" s="217"/>
      <c r="J2654" s="6">
        <f t="shared" si="14"/>
        <v>0</v>
      </c>
      <c r="K2654" s="6">
        <f t="shared" si="15"/>
        <v>0</v>
      </c>
      <c r="L2654" s="6" t="str">
        <f t="array" ref="L2654">XLOOKUP(E2654,INV!A:A,INV!K:K)</f>
        <v>#N/A</v>
      </c>
      <c r="M2654" s="127" t="str">
        <f t="shared" si="16"/>
        <v>#N/A</v>
      </c>
    </row>
    <row r="2655">
      <c r="A2655" s="195"/>
      <c r="B2655" s="196"/>
      <c r="C2655" s="197"/>
      <c r="D2655" s="198"/>
      <c r="E2655" s="196"/>
      <c r="F2655" s="110"/>
      <c r="G2655" s="199"/>
      <c r="H2655" s="217"/>
      <c r="I2655" s="217"/>
      <c r="J2655" s="6">
        <f t="shared" si="14"/>
        <v>0</v>
      </c>
      <c r="K2655" s="6">
        <f t="shared" si="15"/>
        <v>0</v>
      </c>
      <c r="L2655" s="6" t="str">
        <f t="array" ref="L2655">XLOOKUP(E2655,INV!A:A,INV!K:K)</f>
        <v>#N/A</v>
      </c>
      <c r="M2655" s="127" t="str">
        <f t="shared" si="16"/>
        <v>#N/A</v>
      </c>
    </row>
    <row r="2656">
      <c r="A2656" s="195"/>
      <c r="B2656" s="196"/>
      <c r="C2656" s="197"/>
      <c r="D2656" s="198"/>
      <c r="E2656" s="196"/>
      <c r="F2656" s="110"/>
      <c r="G2656" s="199"/>
      <c r="H2656" s="217"/>
      <c r="I2656" s="217"/>
      <c r="J2656" s="6">
        <f t="shared" si="14"/>
        <v>0</v>
      </c>
      <c r="K2656" s="6">
        <f t="shared" si="15"/>
        <v>0</v>
      </c>
      <c r="L2656" s="6" t="str">
        <f t="array" ref="L2656">XLOOKUP(E2656,INV!A:A,INV!K:K)</f>
        <v>#N/A</v>
      </c>
      <c r="M2656" s="127" t="str">
        <f t="shared" si="16"/>
        <v>#N/A</v>
      </c>
    </row>
    <row r="2657">
      <c r="A2657" s="195"/>
      <c r="B2657" s="196"/>
      <c r="C2657" s="197"/>
      <c r="D2657" s="198"/>
      <c r="E2657" s="196"/>
      <c r="F2657" s="110"/>
      <c r="G2657" s="199"/>
      <c r="H2657" s="217"/>
      <c r="I2657" s="217"/>
      <c r="J2657" s="6">
        <f t="shared" si="14"/>
        <v>0</v>
      </c>
      <c r="K2657" s="6">
        <f t="shared" si="15"/>
        <v>0</v>
      </c>
      <c r="L2657" s="6" t="str">
        <f t="array" ref="L2657">XLOOKUP(E2657,INV!A:A,INV!K:K)</f>
        <v>#N/A</v>
      </c>
      <c r="M2657" s="127" t="str">
        <f t="shared" si="16"/>
        <v>#N/A</v>
      </c>
    </row>
    <row r="2658">
      <c r="A2658" s="195"/>
      <c r="B2658" s="196"/>
      <c r="C2658" s="197"/>
      <c r="D2658" s="198"/>
      <c r="E2658" s="196"/>
      <c r="F2658" s="196"/>
      <c r="G2658" s="199"/>
      <c r="H2658" s="217"/>
      <c r="I2658" s="217"/>
      <c r="J2658" s="6">
        <f t="shared" si="14"/>
        <v>0</v>
      </c>
      <c r="K2658" s="6">
        <f t="shared" si="15"/>
        <v>0</v>
      </c>
      <c r="L2658" s="6" t="str">
        <f t="array" ref="L2658">XLOOKUP(E2658,INV!A:A,INV!K:K)</f>
        <v>#N/A</v>
      </c>
      <c r="M2658" s="127" t="str">
        <f t="shared" si="16"/>
        <v>#N/A</v>
      </c>
    </row>
    <row r="2659">
      <c r="A2659" s="195"/>
      <c r="B2659" s="196"/>
      <c r="C2659" s="197"/>
      <c r="D2659" s="198"/>
      <c r="E2659" s="196"/>
      <c r="F2659" s="110"/>
      <c r="G2659" s="199"/>
      <c r="H2659" s="217"/>
      <c r="I2659" s="217"/>
      <c r="J2659" s="6">
        <f t="shared" si="14"/>
        <v>0</v>
      </c>
      <c r="K2659" s="6">
        <f t="shared" si="15"/>
        <v>0</v>
      </c>
      <c r="L2659" s="6" t="str">
        <f t="array" ref="L2659">XLOOKUP(E2659,INV!A:A,INV!K:K)</f>
        <v>#N/A</v>
      </c>
      <c r="M2659" s="127" t="str">
        <f t="shared" si="16"/>
        <v>#N/A</v>
      </c>
    </row>
    <row r="2660">
      <c r="A2660" s="195"/>
      <c r="B2660" s="196"/>
      <c r="C2660" s="197"/>
      <c r="D2660" s="198"/>
      <c r="E2660" s="196"/>
      <c r="F2660" s="110"/>
      <c r="G2660" s="199"/>
      <c r="H2660" s="217"/>
      <c r="I2660" s="217"/>
      <c r="J2660" s="6">
        <f t="shared" si="14"/>
        <v>0</v>
      </c>
      <c r="K2660" s="6">
        <f t="shared" si="15"/>
        <v>0</v>
      </c>
      <c r="L2660" s="6" t="str">
        <f t="array" ref="L2660">XLOOKUP(E2660,INV!A:A,INV!K:K)</f>
        <v>#N/A</v>
      </c>
      <c r="M2660" s="127" t="str">
        <f t="shared" si="16"/>
        <v>#N/A</v>
      </c>
    </row>
    <row r="2661">
      <c r="A2661" s="195"/>
      <c r="B2661" s="196"/>
      <c r="C2661" s="197"/>
      <c r="D2661" s="198"/>
      <c r="E2661" s="196"/>
      <c r="F2661" s="110"/>
      <c r="G2661" s="199"/>
      <c r="H2661" s="217"/>
      <c r="I2661" s="217"/>
      <c r="J2661" s="6">
        <f t="shared" si="14"/>
        <v>0</v>
      </c>
      <c r="K2661" s="6">
        <f t="shared" si="15"/>
        <v>0</v>
      </c>
      <c r="L2661" s="6" t="str">
        <f t="array" ref="L2661">XLOOKUP(E2661,INV!A:A,INV!K:K)</f>
        <v>#N/A</v>
      </c>
      <c r="M2661" s="127" t="str">
        <f t="shared" si="16"/>
        <v>#N/A</v>
      </c>
    </row>
    <row r="2662">
      <c r="A2662" s="195"/>
      <c r="B2662" s="196"/>
      <c r="C2662" s="197"/>
      <c r="D2662" s="198"/>
      <c r="E2662" s="196"/>
      <c r="F2662" s="110"/>
      <c r="G2662" s="199"/>
      <c r="H2662" s="217"/>
      <c r="I2662" s="217"/>
      <c r="J2662" s="6">
        <f t="shared" si="14"/>
        <v>0</v>
      </c>
      <c r="K2662" s="6">
        <f t="shared" si="15"/>
        <v>0</v>
      </c>
      <c r="L2662" s="6" t="str">
        <f t="array" ref="L2662">XLOOKUP(E2662,INV!A:A,INV!K:K)</f>
        <v>#N/A</v>
      </c>
      <c r="M2662" s="127" t="str">
        <f t="shared" si="16"/>
        <v>#N/A</v>
      </c>
    </row>
    <row r="2663">
      <c r="A2663" s="195"/>
      <c r="B2663" s="196"/>
      <c r="C2663" s="197"/>
      <c r="D2663" s="198"/>
      <c r="E2663" s="196"/>
      <c r="F2663" s="196"/>
      <c r="G2663" s="199"/>
      <c r="H2663" s="217"/>
      <c r="I2663" s="217"/>
      <c r="J2663" s="6">
        <f t="shared" si="14"/>
        <v>0</v>
      </c>
      <c r="K2663" s="6">
        <f t="shared" si="15"/>
        <v>0</v>
      </c>
      <c r="L2663" s="6" t="str">
        <f t="array" ref="L2663">XLOOKUP(E2663,INV!A:A,INV!K:K)</f>
        <v>#N/A</v>
      </c>
      <c r="M2663" s="127" t="str">
        <f t="shared" si="16"/>
        <v>#N/A</v>
      </c>
    </row>
    <row r="2664">
      <c r="A2664" s="195"/>
      <c r="B2664" s="196"/>
      <c r="C2664" s="197"/>
      <c r="D2664" s="198"/>
      <c r="E2664" s="196"/>
      <c r="F2664" s="110"/>
      <c r="G2664" s="199"/>
      <c r="H2664" s="217"/>
      <c r="I2664" s="217"/>
      <c r="J2664" s="6">
        <f t="shared" si="14"/>
        <v>0</v>
      </c>
      <c r="K2664" s="6">
        <f t="shared" si="15"/>
        <v>0</v>
      </c>
      <c r="L2664" s="6" t="str">
        <f t="array" ref="L2664">XLOOKUP(E2664,INV!A:A,INV!K:K)</f>
        <v>#N/A</v>
      </c>
      <c r="M2664" s="127" t="str">
        <f t="shared" si="16"/>
        <v>#N/A</v>
      </c>
    </row>
    <row r="2665">
      <c r="A2665" s="195"/>
      <c r="B2665" s="196"/>
      <c r="C2665" s="197"/>
      <c r="D2665" s="198"/>
      <c r="E2665" s="196"/>
      <c r="F2665" s="110"/>
      <c r="G2665" s="199"/>
      <c r="H2665" s="217"/>
      <c r="I2665" s="217"/>
      <c r="J2665" s="6">
        <f t="shared" si="14"/>
        <v>0</v>
      </c>
      <c r="K2665" s="6">
        <f t="shared" si="15"/>
        <v>0</v>
      </c>
      <c r="L2665" s="6" t="str">
        <f t="array" ref="L2665">XLOOKUP(E2665,INV!A:A,INV!K:K)</f>
        <v>#N/A</v>
      </c>
      <c r="M2665" s="127" t="str">
        <f t="shared" si="16"/>
        <v>#N/A</v>
      </c>
    </row>
    <row r="2666">
      <c r="A2666" s="195"/>
      <c r="B2666" s="196"/>
      <c r="C2666" s="197"/>
      <c r="D2666" s="198"/>
      <c r="E2666" s="110"/>
      <c r="F2666" s="196"/>
      <c r="G2666" s="199"/>
      <c r="H2666" s="217"/>
      <c r="I2666" s="217"/>
      <c r="J2666" s="6">
        <f t="shared" si="14"/>
        <v>0</v>
      </c>
      <c r="K2666" s="6">
        <f t="shared" si="15"/>
        <v>0</v>
      </c>
      <c r="L2666" s="6" t="str">
        <f t="array" ref="L2666">XLOOKUP(E2666,INV!A:A,INV!K:K)</f>
        <v>#N/A</v>
      </c>
      <c r="M2666" s="127" t="str">
        <f t="shared" si="16"/>
        <v>#N/A</v>
      </c>
    </row>
    <row r="2667">
      <c r="A2667" s="195"/>
      <c r="B2667" s="196"/>
      <c r="C2667" s="197"/>
      <c r="D2667" s="198"/>
      <c r="E2667" s="196"/>
      <c r="F2667" s="110"/>
      <c r="G2667" s="199"/>
      <c r="H2667" s="217"/>
      <c r="I2667" s="217"/>
      <c r="J2667" s="6">
        <f t="shared" si="14"/>
        <v>0</v>
      </c>
      <c r="K2667" s="6">
        <f t="shared" si="15"/>
        <v>0</v>
      </c>
      <c r="L2667" s="6" t="str">
        <f t="array" ref="L2667">XLOOKUP(E2667,INV!A:A,INV!K:K)</f>
        <v>#N/A</v>
      </c>
      <c r="M2667" s="127" t="str">
        <f t="shared" si="16"/>
        <v>#N/A</v>
      </c>
    </row>
    <row r="2668">
      <c r="A2668" s="195"/>
      <c r="B2668" s="196"/>
      <c r="C2668" s="197"/>
      <c r="D2668" s="198"/>
      <c r="E2668" s="196"/>
      <c r="F2668" s="110"/>
      <c r="G2668" s="199"/>
      <c r="H2668" s="217"/>
      <c r="I2668" s="217"/>
      <c r="J2668" s="6">
        <f t="shared" si="14"/>
        <v>0</v>
      </c>
      <c r="K2668" s="6">
        <f t="shared" si="15"/>
        <v>0</v>
      </c>
      <c r="L2668" s="6" t="str">
        <f t="array" ref="L2668">XLOOKUP(E2668,INV!A:A,INV!K:K)</f>
        <v>#N/A</v>
      </c>
      <c r="M2668" s="127" t="str">
        <f t="shared" si="16"/>
        <v>#N/A</v>
      </c>
    </row>
    <row r="2669">
      <c r="A2669" s="195"/>
      <c r="B2669" s="196"/>
      <c r="C2669" s="197"/>
      <c r="D2669" s="198"/>
      <c r="E2669" s="196"/>
      <c r="F2669" s="110"/>
      <c r="G2669" s="199"/>
      <c r="H2669" s="217"/>
      <c r="I2669" s="217"/>
      <c r="J2669" s="6">
        <f t="shared" si="14"/>
        <v>0</v>
      </c>
      <c r="K2669" s="6">
        <f t="shared" si="15"/>
        <v>0</v>
      </c>
      <c r="L2669" s="6" t="str">
        <f t="array" ref="L2669">XLOOKUP(E2669,INV!A:A,INV!K:K)</f>
        <v>#N/A</v>
      </c>
      <c r="M2669" s="127" t="str">
        <f t="shared" si="16"/>
        <v>#N/A</v>
      </c>
    </row>
    <row r="2670">
      <c r="A2670" s="195"/>
      <c r="B2670" s="196"/>
      <c r="C2670" s="197"/>
      <c r="D2670" s="198"/>
      <c r="E2670" s="196"/>
      <c r="F2670" s="110"/>
      <c r="G2670" s="199"/>
      <c r="H2670" s="217"/>
      <c r="I2670" s="217"/>
      <c r="J2670" s="6">
        <f t="shared" si="14"/>
        <v>0</v>
      </c>
      <c r="K2670" s="6">
        <f t="shared" si="15"/>
        <v>0</v>
      </c>
      <c r="L2670" s="6" t="str">
        <f t="array" ref="L2670">XLOOKUP(E2670,INV!A:A,INV!K:K)</f>
        <v>#N/A</v>
      </c>
      <c r="M2670" s="127" t="str">
        <f t="shared" si="16"/>
        <v>#N/A</v>
      </c>
    </row>
    <row r="2671">
      <c r="A2671" s="195"/>
      <c r="B2671" s="196"/>
      <c r="C2671" s="197"/>
      <c r="D2671" s="198"/>
      <c r="E2671" s="196"/>
      <c r="F2671" s="110"/>
      <c r="G2671" s="199"/>
      <c r="H2671" s="217"/>
      <c r="I2671" s="217"/>
      <c r="J2671" s="6">
        <f t="shared" si="14"/>
        <v>0</v>
      </c>
      <c r="K2671" s="6">
        <f t="shared" si="15"/>
        <v>0</v>
      </c>
      <c r="L2671" s="6" t="str">
        <f t="array" ref="L2671">XLOOKUP(E2671,INV!A:A,INV!K:K)</f>
        <v>#N/A</v>
      </c>
      <c r="M2671" s="127" t="str">
        <f t="shared" si="16"/>
        <v>#N/A</v>
      </c>
    </row>
    <row r="2672">
      <c r="A2672" s="195"/>
      <c r="B2672" s="196"/>
      <c r="C2672" s="197"/>
      <c r="D2672" s="198"/>
      <c r="E2672" s="196"/>
      <c r="F2672" s="110"/>
      <c r="G2672" s="199"/>
      <c r="H2672" s="217"/>
      <c r="I2672" s="217"/>
      <c r="J2672" s="6">
        <f t="shared" si="14"/>
        <v>0</v>
      </c>
      <c r="K2672" s="6">
        <f t="shared" si="15"/>
        <v>0</v>
      </c>
      <c r="L2672" s="6" t="str">
        <f t="array" ref="L2672">XLOOKUP(E2672,INV!A:A,INV!K:K)</f>
        <v>#N/A</v>
      </c>
      <c r="M2672" s="127" t="str">
        <f t="shared" si="16"/>
        <v>#N/A</v>
      </c>
    </row>
    <row r="2673">
      <c r="A2673" s="195"/>
      <c r="B2673" s="196"/>
      <c r="C2673" s="197"/>
      <c r="D2673" s="198"/>
      <c r="E2673" s="196"/>
      <c r="F2673" s="110"/>
      <c r="G2673" s="199"/>
      <c r="H2673" s="217"/>
      <c r="I2673" s="217"/>
      <c r="J2673" s="6">
        <f t="shared" si="14"/>
        <v>0</v>
      </c>
      <c r="K2673" s="6">
        <f t="shared" si="15"/>
        <v>0</v>
      </c>
      <c r="L2673" s="6" t="str">
        <f t="array" ref="L2673">XLOOKUP(E2673,INV!A:A,INV!K:K)</f>
        <v>#N/A</v>
      </c>
      <c r="M2673" s="127" t="str">
        <f t="shared" si="16"/>
        <v>#N/A</v>
      </c>
    </row>
    <row r="2674">
      <c r="A2674" s="195"/>
      <c r="B2674" s="196"/>
      <c r="C2674" s="197"/>
      <c r="D2674" s="198"/>
      <c r="E2674" s="196"/>
      <c r="F2674" s="110"/>
      <c r="G2674" s="199"/>
      <c r="H2674" s="217"/>
      <c r="I2674" s="217"/>
      <c r="J2674" s="6">
        <f t="shared" si="14"/>
        <v>0</v>
      </c>
      <c r="K2674" s="6">
        <f t="shared" si="15"/>
        <v>0</v>
      </c>
      <c r="L2674" s="6" t="str">
        <f t="array" ref="L2674">XLOOKUP(E2674,INV!A:A,INV!K:K)</f>
        <v>#N/A</v>
      </c>
      <c r="M2674" s="127" t="str">
        <f t="shared" si="16"/>
        <v>#N/A</v>
      </c>
    </row>
    <row r="2675">
      <c r="A2675" s="195"/>
      <c r="B2675" s="196"/>
      <c r="C2675" s="197"/>
      <c r="D2675" s="198"/>
      <c r="E2675" s="196"/>
      <c r="F2675" s="110"/>
      <c r="G2675" s="199"/>
      <c r="H2675" s="217"/>
      <c r="I2675" s="217"/>
      <c r="J2675" s="6">
        <f t="shared" si="14"/>
        <v>0</v>
      </c>
      <c r="K2675" s="6">
        <f t="shared" si="15"/>
        <v>0</v>
      </c>
      <c r="L2675" s="6" t="str">
        <f t="array" ref="L2675">XLOOKUP(E2675,INV!A:A,INV!K:K)</f>
        <v>#N/A</v>
      </c>
      <c r="M2675" s="127" t="str">
        <f t="shared" si="16"/>
        <v>#N/A</v>
      </c>
    </row>
    <row r="2676">
      <c r="A2676" s="195"/>
      <c r="B2676" s="196"/>
      <c r="C2676" s="197"/>
      <c r="D2676" s="198"/>
      <c r="E2676" s="196"/>
      <c r="F2676" s="110"/>
      <c r="G2676" s="199"/>
      <c r="H2676" s="217"/>
      <c r="I2676" s="217"/>
      <c r="J2676" s="6">
        <f t="shared" si="14"/>
        <v>0</v>
      </c>
      <c r="K2676" s="6">
        <f t="shared" si="15"/>
        <v>0</v>
      </c>
      <c r="L2676" s="6" t="str">
        <f t="array" ref="L2676">XLOOKUP(E2676,INV!A:A,INV!K:K)</f>
        <v>#N/A</v>
      </c>
      <c r="M2676" s="127" t="str">
        <f t="shared" si="16"/>
        <v>#N/A</v>
      </c>
    </row>
    <row r="2677">
      <c r="A2677" s="195"/>
      <c r="B2677" s="196"/>
      <c r="C2677" s="197"/>
      <c r="D2677" s="198"/>
      <c r="E2677" s="196"/>
      <c r="F2677" s="110"/>
      <c r="G2677" s="199"/>
      <c r="H2677" s="217"/>
      <c r="I2677" s="217"/>
      <c r="J2677" s="6">
        <f t="shared" si="14"/>
        <v>0</v>
      </c>
      <c r="K2677" s="6">
        <f t="shared" si="15"/>
        <v>0</v>
      </c>
      <c r="L2677" s="6" t="str">
        <f t="array" ref="L2677">XLOOKUP(E2677,INV!A:A,INV!K:K)</f>
        <v>#N/A</v>
      </c>
      <c r="M2677" s="127" t="str">
        <f t="shared" si="16"/>
        <v>#N/A</v>
      </c>
    </row>
    <row r="2678">
      <c r="A2678" s="195"/>
      <c r="B2678" s="196"/>
      <c r="C2678" s="197"/>
      <c r="D2678" s="198"/>
      <c r="E2678" s="196"/>
      <c r="F2678" s="196"/>
      <c r="G2678" s="199"/>
      <c r="H2678" s="217"/>
      <c r="I2678" s="217"/>
      <c r="J2678" s="6">
        <f t="shared" si="14"/>
        <v>0</v>
      </c>
      <c r="K2678" s="6">
        <f t="shared" si="15"/>
        <v>0</v>
      </c>
      <c r="L2678" s="6" t="str">
        <f t="array" ref="L2678">XLOOKUP(E2678,INV!A:A,INV!K:K)</f>
        <v>#N/A</v>
      </c>
      <c r="M2678" s="127" t="str">
        <f t="shared" si="16"/>
        <v>#N/A</v>
      </c>
    </row>
    <row r="2679">
      <c r="A2679" s="195"/>
      <c r="B2679" s="196"/>
      <c r="C2679" s="197"/>
      <c r="D2679" s="198"/>
      <c r="E2679" s="196"/>
      <c r="F2679" s="110"/>
      <c r="G2679" s="199"/>
      <c r="H2679" s="217"/>
      <c r="I2679" s="217"/>
      <c r="J2679" s="6">
        <f t="shared" si="14"/>
        <v>0</v>
      </c>
      <c r="K2679" s="6">
        <f t="shared" si="15"/>
        <v>0</v>
      </c>
      <c r="L2679" s="6" t="str">
        <f t="array" ref="L2679">XLOOKUP(E2679,INV!A:A,INV!K:K)</f>
        <v>#N/A</v>
      </c>
      <c r="M2679" s="127" t="str">
        <f t="shared" si="16"/>
        <v>#N/A</v>
      </c>
    </row>
    <row r="2680">
      <c r="A2680" s="195"/>
      <c r="B2680" s="196"/>
      <c r="C2680" s="197"/>
      <c r="D2680" s="198"/>
      <c r="E2680" s="196"/>
      <c r="F2680" s="110"/>
      <c r="G2680" s="199"/>
      <c r="H2680" s="217"/>
      <c r="I2680" s="217"/>
      <c r="J2680" s="6">
        <f t="shared" si="14"/>
        <v>0</v>
      </c>
      <c r="K2680" s="6">
        <f t="shared" si="15"/>
        <v>0</v>
      </c>
      <c r="L2680" s="6" t="str">
        <f t="array" ref="L2680">XLOOKUP(E2680,INV!A:A,INV!K:K)</f>
        <v>#N/A</v>
      </c>
      <c r="M2680" s="127" t="str">
        <f t="shared" si="16"/>
        <v>#N/A</v>
      </c>
    </row>
    <row r="2681">
      <c r="A2681" s="195"/>
      <c r="B2681" s="196"/>
      <c r="C2681" s="197"/>
      <c r="D2681" s="198"/>
      <c r="E2681" s="196"/>
      <c r="F2681" s="110"/>
      <c r="G2681" s="199"/>
      <c r="H2681" s="217"/>
      <c r="I2681" s="217"/>
      <c r="J2681" s="6">
        <f t="shared" si="14"/>
        <v>0</v>
      </c>
      <c r="K2681" s="6">
        <f t="shared" si="15"/>
        <v>0</v>
      </c>
      <c r="L2681" s="6" t="str">
        <f t="array" ref="L2681">XLOOKUP(E2681,INV!A:A,INV!K:K)</f>
        <v>#N/A</v>
      </c>
      <c r="M2681" s="127" t="str">
        <f t="shared" si="16"/>
        <v>#N/A</v>
      </c>
    </row>
    <row r="2682">
      <c r="A2682" s="195"/>
      <c r="B2682" s="196"/>
      <c r="C2682" s="197"/>
      <c r="D2682" s="198"/>
      <c r="E2682" s="196"/>
      <c r="F2682" s="196"/>
      <c r="G2682" s="199"/>
      <c r="H2682" s="217"/>
      <c r="I2682" s="217"/>
      <c r="J2682" s="6">
        <f t="shared" si="14"/>
        <v>0</v>
      </c>
      <c r="K2682" s="6">
        <f t="shared" si="15"/>
        <v>0</v>
      </c>
      <c r="L2682" s="6" t="str">
        <f t="array" ref="L2682">XLOOKUP(E2682,INV!A:A,INV!K:K)</f>
        <v>#N/A</v>
      </c>
      <c r="M2682" s="127" t="str">
        <f t="shared" si="16"/>
        <v>#N/A</v>
      </c>
    </row>
    <row r="2683">
      <c r="A2683" s="195"/>
      <c r="B2683" s="196"/>
      <c r="C2683" s="197"/>
      <c r="D2683" s="198"/>
      <c r="E2683" s="196"/>
      <c r="F2683" s="110"/>
      <c r="G2683" s="199"/>
      <c r="H2683" s="217"/>
      <c r="I2683" s="217"/>
      <c r="J2683" s="6">
        <f t="shared" si="14"/>
        <v>0</v>
      </c>
      <c r="K2683" s="6">
        <f t="shared" si="15"/>
        <v>0</v>
      </c>
      <c r="L2683" s="6" t="str">
        <f t="array" ref="L2683">XLOOKUP(E2683,INV!A:A,INV!K:K)</f>
        <v>#N/A</v>
      </c>
      <c r="M2683" s="127" t="str">
        <f t="shared" si="16"/>
        <v>#N/A</v>
      </c>
    </row>
    <row r="2684">
      <c r="A2684" s="195"/>
      <c r="B2684" s="196"/>
      <c r="C2684" s="197"/>
      <c r="D2684" s="198"/>
      <c r="E2684" s="196"/>
      <c r="F2684" s="110"/>
      <c r="G2684" s="199"/>
      <c r="H2684" s="217"/>
      <c r="I2684" s="217"/>
      <c r="J2684" s="6">
        <f t="shared" si="14"/>
        <v>0</v>
      </c>
      <c r="K2684" s="6">
        <f t="shared" si="15"/>
        <v>0</v>
      </c>
      <c r="L2684" s="6" t="str">
        <f t="array" ref="L2684">XLOOKUP(E2684,INV!A:A,INV!K:K)</f>
        <v>#N/A</v>
      </c>
      <c r="M2684" s="127" t="str">
        <f t="shared" si="16"/>
        <v>#N/A</v>
      </c>
    </row>
    <row r="2685">
      <c r="A2685" s="195"/>
      <c r="B2685" s="196"/>
      <c r="C2685" s="197"/>
      <c r="D2685" s="198"/>
      <c r="E2685" s="196"/>
      <c r="F2685" s="110"/>
      <c r="G2685" s="199"/>
      <c r="H2685" s="217"/>
      <c r="I2685" s="217"/>
      <c r="J2685" s="6">
        <f t="shared" si="14"/>
        <v>0</v>
      </c>
      <c r="K2685" s="6">
        <f t="shared" si="15"/>
        <v>0</v>
      </c>
      <c r="L2685" s="6" t="str">
        <f t="array" ref="L2685">XLOOKUP(E2685,INV!A:A,INV!K:K)</f>
        <v>#N/A</v>
      </c>
      <c r="M2685" s="127" t="str">
        <f t="shared" si="16"/>
        <v>#N/A</v>
      </c>
    </row>
    <row r="2686">
      <c r="A2686" s="195"/>
      <c r="B2686" s="196"/>
      <c r="C2686" s="197"/>
      <c r="D2686" s="198"/>
      <c r="E2686" s="196"/>
      <c r="F2686" s="110"/>
      <c r="G2686" s="199"/>
      <c r="H2686" s="217"/>
      <c r="I2686" s="217"/>
      <c r="J2686" s="6">
        <f t="shared" si="14"/>
        <v>0</v>
      </c>
      <c r="K2686" s="6">
        <f t="shared" si="15"/>
        <v>0</v>
      </c>
      <c r="L2686" s="6" t="str">
        <f t="array" ref="L2686">XLOOKUP(E2686,INV!A:A,INV!K:K)</f>
        <v>#N/A</v>
      </c>
      <c r="M2686" s="127" t="str">
        <f t="shared" si="16"/>
        <v>#N/A</v>
      </c>
    </row>
    <row r="2687">
      <c r="A2687" s="195"/>
      <c r="B2687" s="196"/>
      <c r="C2687" s="197"/>
      <c r="D2687" s="198"/>
      <c r="E2687" s="196"/>
      <c r="F2687" s="110"/>
      <c r="G2687" s="199"/>
      <c r="H2687" s="217"/>
      <c r="I2687" s="217"/>
      <c r="J2687" s="6">
        <f t="shared" si="14"/>
        <v>0</v>
      </c>
      <c r="K2687" s="6">
        <f t="shared" si="15"/>
        <v>0</v>
      </c>
      <c r="L2687" s="6" t="str">
        <f t="array" ref="L2687">XLOOKUP(E2687,INV!A:A,INV!K:K)</f>
        <v>#N/A</v>
      </c>
      <c r="M2687" s="127" t="str">
        <f t="shared" si="16"/>
        <v>#N/A</v>
      </c>
    </row>
    <row r="2688">
      <c r="A2688" s="195"/>
      <c r="B2688" s="196"/>
      <c r="C2688" s="197"/>
      <c r="D2688" s="198"/>
      <c r="E2688" s="196"/>
      <c r="F2688" s="196"/>
      <c r="G2688" s="199"/>
      <c r="H2688" s="217"/>
      <c r="I2688" s="217"/>
      <c r="J2688" s="6">
        <f t="shared" si="14"/>
        <v>0</v>
      </c>
      <c r="K2688" s="6">
        <f t="shared" si="15"/>
        <v>0</v>
      </c>
      <c r="L2688" s="6" t="str">
        <f t="array" ref="L2688">XLOOKUP(E2688,INV!A:A,INV!K:K)</f>
        <v>#N/A</v>
      </c>
      <c r="M2688" s="127" t="str">
        <f t="shared" si="16"/>
        <v>#N/A</v>
      </c>
    </row>
    <row r="2689">
      <c r="A2689" s="195"/>
      <c r="B2689" s="196"/>
      <c r="C2689" s="197"/>
      <c r="D2689" s="198"/>
      <c r="E2689" s="196"/>
      <c r="F2689" s="110"/>
      <c r="G2689" s="199"/>
      <c r="H2689" s="217"/>
      <c r="I2689" s="217"/>
      <c r="J2689" s="6">
        <f t="shared" si="14"/>
        <v>0</v>
      </c>
      <c r="K2689" s="6">
        <f t="shared" si="15"/>
        <v>0</v>
      </c>
      <c r="L2689" s="6" t="str">
        <f t="array" ref="L2689">XLOOKUP(E2689,INV!A:A,INV!K:K)</f>
        <v>#N/A</v>
      </c>
      <c r="M2689" s="127" t="str">
        <f t="shared" si="16"/>
        <v>#N/A</v>
      </c>
    </row>
    <row r="2690">
      <c r="A2690" s="195"/>
      <c r="B2690" s="196"/>
      <c r="C2690" s="197"/>
      <c r="D2690" s="198"/>
      <c r="E2690" s="196"/>
      <c r="F2690" s="110"/>
      <c r="G2690" s="199"/>
      <c r="H2690" s="217"/>
      <c r="I2690" s="217"/>
      <c r="J2690" s="6">
        <f t="shared" si="14"/>
        <v>0</v>
      </c>
      <c r="K2690" s="6">
        <f t="shared" si="15"/>
        <v>0</v>
      </c>
      <c r="L2690" s="6" t="str">
        <f t="array" ref="L2690">XLOOKUP(E2690,INV!A:A,INV!K:K)</f>
        <v>#N/A</v>
      </c>
      <c r="M2690" s="127" t="str">
        <f t="shared" si="16"/>
        <v>#N/A</v>
      </c>
    </row>
    <row r="2691">
      <c r="A2691" s="195"/>
      <c r="B2691" s="196"/>
      <c r="C2691" s="197"/>
      <c r="D2691" s="198"/>
      <c r="E2691" s="196"/>
      <c r="F2691" s="110"/>
      <c r="G2691" s="199"/>
      <c r="H2691" s="217"/>
      <c r="I2691" s="217"/>
      <c r="J2691" s="6">
        <f t="shared" si="14"/>
        <v>0</v>
      </c>
      <c r="K2691" s="6">
        <f t="shared" si="15"/>
        <v>0</v>
      </c>
      <c r="L2691" s="6" t="str">
        <f t="array" ref="L2691">XLOOKUP(E2691,INV!A:A,INV!K:K)</f>
        <v>#N/A</v>
      </c>
      <c r="M2691" s="127" t="str">
        <f t="shared" si="16"/>
        <v>#N/A</v>
      </c>
    </row>
    <row r="2692">
      <c r="A2692" s="195"/>
      <c r="B2692" s="196"/>
      <c r="C2692" s="197"/>
      <c r="D2692" s="198"/>
      <c r="E2692" s="196"/>
      <c r="F2692" s="110"/>
      <c r="G2692" s="199"/>
      <c r="H2692" s="217"/>
      <c r="I2692" s="217"/>
      <c r="J2692" s="6">
        <f t="shared" si="14"/>
        <v>0</v>
      </c>
      <c r="K2692" s="6">
        <f t="shared" si="15"/>
        <v>0</v>
      </c>
      <c r="L2692" s="6" t="str">
        <f t="array" ref="L2692">XLOOKUP(E2692,INV!A:A,INV!K:K)</f>
        <v>#N/A</v>
      </c>
      <c r="M2692" s="127" t="str">
        <f t="shared" si="16"/>
        <v>#N/A</v>
      </c>
    </row>
    <row r="2693">
      <c r="A2693" s="195"/>
      <c r="B2693" s="196"/>
      <c r="C2693" s="197"/>
      <c r="D2693" s="198"/>
      <c r="E2693" s="110"/>
      <c r="F2693" s="196"/>
      <c r="G2693" s="199"/>
      <c r="H2693" s="217"/>
      <c r="I2693" s="217"/>
      <c r="J2693" s="6">
        <f t="shared" si="14"/>
        <v>0</v>
      </c>
      <c r="K2693" s="6">
        <f t="shared" si="15"/>
        <v>0</v>
      </c>
      <c r="L2693" s="6" t="str">
        <f t="array" ref="L2693">XLOOKUP(E2693,INV!A:A,INV!K:K)</f>
        <v>#N/A</v>
      </c>
      <c r="M2693" s="127" t="str">
        <f t="shared" si="16"/>
        <v>#N/A</v>
      </c>
    </row>
    <row r="2694">
      <c r="A2694" s="195"/>
      <c r="B2694" s="196"/>
      <c r="C2694" s="197"/>
      <c r="D2694" s="198"/>
      <c r="E2694" s="196"/>
      <c r="F2694" s="110"/>
      <c r="G2694" s="199"/>
      <c r="H2694" s="217"/>
      <c r="I2694" s="217"/>
      <c r="J2694" s="6">
        <f t="shared" si="14"/>
        <v>0</v>
      </c>
      <c r="K2694" s="6">
        <f t="shared" si="15"/>
        <v>0</v>
      </c>
      <c r="L2694" s="6" t="str">
        <f t="array" ref="L2694">XLOOKUP(E2694,INV!A:A,INV!K:K)</f>
        <v>#N/A</v>
      </c>
      <c r="M2694" s="127" t="str">
        <f t="shared" si="16"/>
        <v>#N/A</v>
      </c>
    </row>
    <row r="2695">
      <c r="A2695" s="195"/>
      <c r="B2695" s="196"/>
      <c r="C2695" s="197"/>
      <c r="D2695" s="198"/>
      <c r="E2695" s="196"/>
      <c r="F2695" s="110"/>
      <c r="G2695" s="199"/>
      <c r="H2695" s="217"/>
      <c r="I2695" s="217"/>
      <c r="J2695" s="6">
        <f t="shared" si="14"/>
        <v>0</v>
      </c>
      <c r="K2695" s="6">
        <f t="shared" si="15"/>
        <v>0</v>
      </c>
      <c r="L2695" s="6" t="str">
        <f t="array" ref="L2695">XLOOKUP(E2695,INV!A:A,INV!K:K)</f>
        <v>#N/A</v>
      </c>
      <c r="M2695" s="127" t="str">
        <f t="shared" si="16"/>
        <v>#N/A</v>
      </c>
    </row>
    <row r="2696">
      <c r="A2696" s="195"/>
      <c r="B2696" s="196"/>
      <c r="C2696" s="197"/>
      <c r="D2696" s="198"/>
      <c r="E2696" s="196"/>
      <c r="F2696" s="110"/>
      <c r="G2696" s="199"/>
      <c r="H2696" s="217"/>
      <c r="I2696" s="217"/>
      <c r="J2696" s="6">
        <f t="shared" si="14"/>
        <v>0</v>
      </c>
      <c r="K2696" s="6">
        <f t="shared" si="15"/>
        <v>0</v>
      </c>
      <c r="L2696" s="6" t="str">
        <f t="array" ref="L2696">XLOOKUP(E2696,INV!A:A,INV!K:K)</f>
        <v>#N/A</v>
      </c>
      <c r="M2696" s="127" t="str">
        <f t="shared" si="16"/>
        <v>#N/A</v>
      </c>
    </row>
    <row r="2697">
      <c r="A2697" s="195"/>
      <c r="B2697" s="196"/>
      <c r="C2697" s="197"/>
      <c r="D2697" s="198"/>
      <c r="E2697" s="196"/>
      <c r="F2697" s="110"/>
      <c r="G2697" s="199"/>
      <c r="H2697" s="217"/>
      <c r="I2697" s="217"/>
      <c r="J2697" s="6">
        <f t="shared" si="14"/>
        <v>0</v>
      </c>
      <c r="K2697" s="6">
        <f t="shared" si="15"/>
        <v>0</v>
      </c>
      <c r="L2697" s="6" t="str">
        <f t="array" ref="L2697">XLOOKUP(E2697,INV!A:A,INV!K:K)</f>
        <v>#N/A</v>
      </c>
      <c r="M2697" s="127" t="str">
        <f t="shared" si="16"/>
        <v>#N/A</v>
      </c>
    </row>
    <row r="2698">
      <c r="A2698" s="195"/>
      <c r="B2698" s="196"/>
      <c r="C2698" s="197"/>
      <c r="D2698" s="198"/>
      <c r="E2698" s="196"/>
      <c r="F2698" s="110"/>
      <c r="G2698" s="199"/>
      <c r="H2698" s="217"/>
      <c r="I2698" s="217"/>
      <c r="J2698" s="6">
        <f t="shared" si="14"/>
        <v>0</v>
      </c>
      <c r="K2698" s="6">
        <f t="shared" si="15"/>
        <v>0</v>
      </c>
      <c r="L2698" s="6" t="str">
        <f t="array" ref="L2698">XLOOKUP(E2698,INV!A:A,INV!K:K)</f>
        <v>#N/A</v>
      </c>
      <c r="M2698" s="127" t="str">
        <f t="shared" si="16"/>
        <v>#N/A</v>
      </c>
    </row>
    <row r="2699">
      <c r="A2699" s="195"/>
      <c r="B2699" s="196"/>
      <c r="C2699" s="197"/>
      <c r="D2699" s="198"/>
      <c r="E2699" s="196"/>
      <c r="F2699" s="110"/>
      <c r="G2699" s="199"/>
      <c r="H2699" s="217"/>
      <c r="I2699" s="217"/>
      <c r="J2699" s="6">
        <f t="shared" si="14"/>
        <v>0</v>
      </c>
      <c r="K2699" s="6">
        <f t="shared" si="15"/>
        <v>0</v>
      </c>
      <c r="L2699" s="6" t="str">
        <f t="array" ref="L2699">XLOOKUP(E2699,INV!A:A,INV!K:K)</f>
        <v>#N/A</v>
      </c>
      <c r="M2699" s="127" t="str">
        <f t="shared" si="16"/>
        <v>#N/A</v>
      </c>
    </row>
    <row r="2700">
      <c r="A2700" s="195"/>
      <c r="B2700" s="196"/>
      <c r="C2700" s="197"/>
      <c r="D2700" s="198"/>
      <c r="E2700" s="196"/>
      <c r="F2700" s="110"/>
      <c r="G2700" s="199"/>
      <c r="H2700" s="217"/>
      <c r="I2700" s="217"/>
      <c r="J2700" s="6">
        <f t="shared" si="14"/>
        <v>0</v>
      </c>
      <c r="K2700" s="6">
        <f t="shared" si="15"/>
        <v>0</v>
      </c>
      <c r="L2700" s="6" t="str">
        <f t="array" ref="L2700">XLOOKUP(E2700,INV!A:A,INV!K:K)</f>
        <v>#N/A</v>
      </c>
      <c r="M2700" s="127" t="str">
        <f t="shared" si="16"/>
        <v>#N/A</v>
      </c>
    </row>
    <row r="2701">
      <c r="A2701" s="195"/>
      <c r="B2701" s="196"/>
      <c r="C2701" s="197"/>
      <c r="D2701" s="198"/>
      <c r="E2701" s="196"/>
      <c r="F2701" s="110"/>
      <c r="G2701" s="199"/>
      <c r="H2701" s="217"/>
      <c r="I2701" s="217"/>
      <c r="J2701" s="6">
        <f t="shared" si="14"/>
        <v>0</v>
      </c>
      <c r="K2701" s="6">
        <f t="shared" si="15"/>
        <v>0</v>
      </c>
      <c r="L2701" s="6" t="str">
        <f t="array" ref="L2701">XLOOKUP(E2701,INV!A:A,INV!K:K)</f>
        <v>#N/A</v>
      </c>
      <c r="M2701" s="127" t="str">
        <f t="shared" si="16"/>
        <v>#N/A</v>
      </c>
    </row>
    <row r="2702">
      <c r="A2702" s="195"/>
      <c r="B2702" s="196"/>
      <c r="C2702" s="197"/>
      <c r="D2702" s="198"/>
      <c r="E2702" s="196"/>
      <c r="F2702" s="196"/>
      <c r="G2702" s="199"/>
      <c r="H2702" s="217"/>
      <c r="I2702" s="217"/>
      <c r="J2702" s="6">
        <f t="shared" si="14"/>
        <v>0</v>
      </c>
      <c r="K2702" s="6">
        <f t="shared" si="15"/>
        <v>0</v>
      </c>
      <c r="L2702" s="6" t="str">
        <f t="array" ref="L2702">XLOOKUP(E2702,INV!A:A,INV!K:K)</f>
        <v>#N/A</v>
      </c>
      <c r="M2702" s="127" t="str">
        <f t="shared" si="16"/>
        <v>#N/A</v>
      </c>
    </row>
    <row r="2703">
      <c r="A2703" s="195"/>
      <c r="B2703" s="196"/>
      <c r="C2703" s="197"/>
      <c r="D2703" s="198"/>
      <c r="E2703" s="196"/>
      <c r="F2703" s="110"/>
      <c r="G2703" s="199"/>
      <c r="H2703" s="217"/>
      <c r="I2703" s="217"/>
      <c r="J2703" s="6">
        <f t="shared" si="14"/>
        <v>0</v>
      </c>
      <c r="K2703" s="6">
        <f t="shared" si="15"/>
        <v>0</v>
      </c>
      <c r="L2703" s="6" t="str">
        <f t="array" ref="L2703">XLOOKUP(E2703,INV!A:A,INV!K:K)</f>
        <v>#N/A</v>
      </c>
      <c r="M2703" s="127" t="str">
        <f t="shared" si="16"/>
        <v>#N/A</v>
      </c>
    </row>
    <row r="2704">
      <c r="A2704" s="195"/>
      <c r="B2704" s="196"/>
      <c r="C2704" s="197"/>
      <c r="D2704" s="198"/>
      <c r="E2704" s="196"/>
      <c r="F2704" s="110"/>
      <c r="G2704" s="199"/>
      <c r="H2704" s="217"/>
      <c r="I2704" s="217"/>
      <c r="J2704" s="6">
        <f t="shared" si="14"/>
        <v>0</v>
      </c>
      <c r="K2704" s="6">
        <f t="shared" si="15"/>
        <v>0</v>
      </c>
      <c r="L2704" s="6" t="str">
        <f t="array" ref="L2704">XLOOKUP(E2704,INV!A:A,INV!K:K)</f>
        <v>#N/A</v>
      </c>
      <c r="M2704" s="127" t="str">
        <f t="shared" si="16"/>
        <v>#N/A</v>
      </c>
    </row>
    <row r="2705">
      <c r="A2705" s="195"/>
      <c r="B2705" s="196"/>
      <c r="C2705" s="197"/>
      <c r="D2705" s="198"/>
      <c r="E2705" s="196"/>
      <c r="F2705" s="110"/>
      <c r="G2705" s="199"/>
      <c r="H2705" s="217"/>
      <c r="I2705" s="217"/>
      <c r="J2705" s="6">
        <f t="shared" si="14"/>
        <v>0</v>
      </c>
      <c r="K2705" s="6">
        <f t="shared" si="15"/>
        <v>0</v>
      </c>
      <c r="L2705" s="6" t="str">
        <f t="array" ref="L2705">XLOOKUP(E2705,INV!A:A,INV!K:K)</f>
        <v>#N/A</v>
      </c>
      <c r="M2705" s="127" t="str">
        <f t="shared" si="16"/>
        <v>#N/A</v>
      </c>
    </row>
    <row r="2706">
      <c r="A2706" s="195"/>
      <c r="B2706" s="196"/>
      <c r="C2706" s="197"/>
      <c r="D2706" s="198"/>
      <c r="E2706" s="196"/>
      <c r="F2706" s="110"/>
      <c r="G2706" s="199"/>
      <c r="H2706" s="217"/>
      <c r="I2706" s="217"/>
      <c r="J2706" s="6">
        <f t="shared" si="14"/>
        <v>0</v>
      </c>
      <c r="K2706" s="6">
        <f t="shared" si="15"/>
        <v>0</v>
      </c>
      <c r="L2706" s="6" t="str">
        <f t="array" ref="L2706">XLOOKUP(E2706,INV!A:A,INV!K:K)</f>
        <v>#N/A</v>
      </c>
      <c r="M2706" s="127" t="str">
        <f t="shared" si="16"/>
        <v>#N/A</v>
      </c>
    </row>
    <row r="2707">
      <c r="A2707" s="195"/>
      <c r="B2707" s="196"/>
      <c r="C2707" s="197"/>
      <c r="D2707" s="198"/>
      <c r="E2707" s="196"/>
      <c r="F2707" s="110"/>
      <c r="G2707" s="199"/>
      <c r="H2707" s="217"/>
      <c r="I2707" s="217"/>
      <c r="J2707" s="6">
        <f t="shared" si="14"/>
        <v>0</v>
      </c>
      <c r="K2707" s="6">
        <f t="shared" si="15"/>
        <v>0</v>
      </c>
      <c r="L2707" s="6" t="str">
        <f t="array" ref="L2707">XLOOKUP(E2707,INV!A:A,INV!K:K)</f>
        <v>#N/A</v>
      </c>
      <c r="M2707" s="127" t="str">
        <f t="shared" si="16"/>
        <v>#N/A</v>
      </c>
    </row>
    <row r="2708">
      <c r="A2708" s="195"/>
      <c r="B2708" s="196"/>
      <c r="C2708" s="197"/>
      <c r="D2708" s="198"/>
      <c r="E2708" s="196"/>
      <c r="F2708" s="110"/>
      <c r="G2708" s="199"/>
      <c r="H2708" s="217"/>
      <c r="I2708" s="217"/>
      <c r="J2708" s="6">
        <f t="shared" si="14"/>
        <v>0</v>
      </c>
      <c r="K2708" s="6">
        <f t="shared" si="15"/>
        <v>0</v>
      </c>
      <c r="L2708" s="6" t="str">
        <f t="array" ref="L2708">XLOOKUP(E2708,INV!A:A,INV!K:K)</f>
        <v>#N/A</v>
      </c>
      <c r="M2708" s="127" t="str">
        <f t="shared" si="16"/>
        <v>#N/A</v>
      </c>
    </row>
    <row r="2709">
      <c r="A2709" s="195"/>
      <c r="B2709" s="196"/>
      <c r="C2709" s="197"/>
      <c r="D2709" s="198"/>
      <c r="E2709" s="196"/>
      <c r="F2709" s="110"/>
      <c r="G2709" s="199"/>
      <c r="H2709" s="217"/>
      <c r="I2709" s="217"/>
      <c r="J2709" s="6">
        <f t="shared" si="14"/>
        <v>0</v>
      </c>
      <c r="K2709" s="6">
        <f t="shared" si="15"/>
        <v>0</v>
      </c>
      <c r="L2709" s="6" t="str">
        <f t="array" ref="L2709">XLOOKUP(E2709,INV!A:A,INV!K:K)</f>
        <v>#N/A</v>
      </c>
      <c r="M2709" s="127" t="str">
        <f t="shared" si="16"/>
        <v>#N/A</v>
      </c>
    </row>
    <row r="2710">
      <c r="A2710" s="195"/>
      <c r="B2710" s="196"/>
      <c r="C2710" s="197"/>
      <c r="D2710" s="198"/>
      <c r="E2710" s="196"/>
      <c r="F2710" s="110"/>
      <c r="G2710" s="199"/>
      <c r="H2710" s="217"/>
      <c r="I2710" s="217"/>
      <c r="J2710" s="6">
        <f t="shared" si="14"/>
        <v>0</v>
      </c>
      <c r="K2710" s="6">
        <f t="shared" si="15"/>
        <v>0</v>
      </c>
      <c r="L2710" s="6" t="str">
        <f t="array" ref="L2710">XLOOKUP(E2710,INV!A:A,INV!K:K)</f>
        <v>#N/A</v>
      </c>
      <c r="M2710" s="127" t="str">
        <f t="shared" si="16"/>
        <v>#N/A</v>
      </c>
    </row>
    <row r="2711">
      <c r="A2711" s="195"/>
      <c r="B2711" s="196"/>
      <c r="C2711" s="197"/>
      <c r="D2711" s="198"/>
      <c r="E2711" s="196"/>
      <c r="F2711" s="110"/>
      <c r="G2711" s="199"/>
      <c r="H2711" s="217"/>
      <c r="I2711" s="217"/>
      <c r="J2711" s="6">
        <f t="shared" si="14"/>
        <v>0</v>
      </c>
      <c r="K2711" s="6">
        <f t="shared" si="15"/>
        <v>0</v>
      </c>
      <c r="L2711" s="6" t="str">
        <f t="array" ref="L2711">XLOOKUP(E2711,INV!A:A,INV!K:K)</f>
        <v>#N/A</v>
      </c>
      <c r="M2711" s="127" t="str">
        <f t="shared" si="16"/>
        <v>#N/A</v>
      </c>
    </row>
    <row r="2712">
      <c r="A2712" s="195"/>
      <c r="B2712" s="196"/>
      <c r="C2712" s="197"/>
      <c r="D2712" s="198"/>
      <c r="E2712" s="196"/>
      <c r="F2712" s="196"/>
      <c r="G2712" s="199"/>
      <c r="H2712" s="217"/>
      <c r="I2712" s="217"/>
      <c r="J2712" s="6">
        <f t="shared" si="14"/>
        <v>0</v>
      </c>
      <c r="K2712" s="6">
        <f t="shared" si="15"/>
        <v>0</v>
      </c>
      <c r="L2712" s="6" t="str">
        <f t="array" ref="L2712">XLOOKUP(E2712,INV!A:A,INV!K:K)</f>
        <v>#N/A</v>
      </c>
      <c r="M2712" s="127" t="str">
        <f t="shared" si="16"/>
        <v>#N/A</v>
      </c>
    </row>
    <row r="2713">
      <c r="A2713" s="195"/>
      <c r="B2713" s="196"/>
      <c r="C2713" s="197"/>
      <c r="D2713" s="198"/>
      <c r="E2713" s="196"/>
      <c r="F2713" s="196"/>
      <c r="G2713" s="199"/>
      <c r="H2713" s="217"/>
      <c r="I2713" s="217"/>
      <c r="J2713" s="6">
        <f t="shared" si="14"/>
        <v>0</v>
      </c>
      <c r="K2713" s="6">
        <f t="shared" si="15"/>
        <v>0</v>
      </c>
      <c r="L2713" s="6" t="str">
        <f t="array" ref="L2713">XLOOKUP(E2713,INV!A:A,INV!K:K)</f>
        <v>#N/A</v>
      </c>
      <c r="M2713" s="127" t="str">
        <f t="shared" si="16"/>
        <v>#N/A</v>
      </c>
    </row>
    <row r="2714">
      <c r="A2714" s="195"/>
      <c r="B2714" s="196"/>
      <c r="C2714" s="197"/>
      <c r="D2714" s="198"/>
      <c r="E2714" s="196"/>
      <c r="F2714" s="110"/>
      <c r="G2714" s="199"/>
      <c r="H2714" s="217"/>
      <c r="I2714" s="217"/>
      <c r="J2714" s="6">
        <f t="shared" si="14"/>
        <v>0</v>
      </c>
      <c r="K2714" s="6">
        <f t="shared" si="15"/>
        <v>0</v>
      </c>
      <c r="L2714" s="6" t="str">
        <f t="array" ref="L2714">XLOOKUP(E2714,INV!A:A,INV!K:K)</f>
        <v>#N/A</v>
      </c>
      <c r="M2714" s="127" t="str">
        <f t="shared" si="16"/>
        <v>#N/A</v>
      </c>
    </row>
    <row r="2715">
      <c r="A2715" s="195"/>
      <c r="B2715" s="196"/>
      <c r="C2715" s="197"/>
      <c r="D2715" s="198"/>
      <c r="E2715" s="196"/>
      <c r="F2715" s="110"/>
      <c r="G2715" s="199"/>
      <c r="H2715" s="217"/>
      <c r="I2715" s="217"/>
      <c r="J2715" s="6">
        <f t="shared" si="14"/>
        <v>0</v>
      </c>
      <c r="K2715" s="6">
        <f t="shared" si="15"/>
        <v>0</v>
      </c>
      <c r="L2715" s="6" t="str">
        <f t="array" ref="L2715">XLOOKUP(E2715,INV!A:A,INV!K:K)</f>
        <v>#N/A</v>
      </c>
      <c r="M2715" s="127" t="str">
        <f t="shared" si="16"/>
        <v>#N/A</v>
      </c>
    </row>
    <row r="2716">
      <c r="A2716" s="195"/>
      <c r="B2716" s="196"/>
      <c r="C2716" s="197"/>
      <c r="D2716" s="198"/>
      <c r="E2716" s="196"/>
      <c r="F2716" s="110"/>
      <c r="G2716" s="199"/>
      <c r="H2716" s="217"/>
      <c r="I2716" s="217"/>
      <c r="J2716" s="6">
        <f t="shared" si="14"/>
        <v>0</v>
      </c>
      <c r="K2716" s="6">
        <f t="shared" si="15"/>
        <v>0</v>
      </c>
      <c r="L2716" s="6" t="str">
        <f t="array" ref="L2716">XLOOKUP(E2716,INV!A:A,INV!K:K)</f>
        <v>#N/A</v>
      </c>
      <c r="M2716" s="127" t="str">
        <f t="shared" si="16"/>
        <v>#N/A</v>
      </c>
    </row>
    <row r="2717">
      <c r="A2717" s="195"/>
      <c r="B2717" s="196"/>
      <c r="C2717" s="197"/>
      <c r="D2717" s="198"/>
      <c r="E2717" s="196"/>
      <c r="F2717" s="110"/>
      <c r="G2717" s="199"/>
      <c r="H2717" s="217"/>
      <c r="I2717" s="217"/>
      <c r="J2717" s="6">
        <f t="shared" si="14"/>
        <v>0</v>
      </c>
      <c r="K2717" s="6">
        <f t="shared" si="15"/>
        <v>0</v>
      </c>
      <c r="L2717" s="6" t="str">
        <f t="array" ref="L2717">XLOOKUP(E2717,INV!A:A,INV!K:K)</f>
        <v>#N/A</v>
      </c>
      <c r="M2717" s="127" t="str">
        <f t="shared" si="16"/>
        <v>#N/A</v>
      </c>
    </row>
    <row r="2718">
      <c r="A2718" s="195"/>
      <c r="B2718" s="196"/>
      <c r="C2718" s="197"/>
      <c r="D2718" s="198"/>
      <c r="E2718" s="196"/>
      <c r="F2718" s="110"/>
      <c r="G2718" s="199"/>
      <c r="H2718" s="217"/>
      <c r="I2718" s="217"/>
      <c r="J2718" s="6">
        <f t="shared" si="14"/>
        <v>0</v>
      </c>
      <c r="K2718" s="6">
        <f t="shared" si="15"/>
        <v>0</v>
      </c>
      <c r="L2718" s="6" t="str">
        <f t="array" ref="L2718">XLOOKUP(E2718,INV!A:A,INV!K:K)</f>
        <v>#N/A</v>
      </c>
      <c r="M2718" s="127" t="str">
        <f t="shared" si="16"/>
        <v>#N/A</v>
      </c>
    </row>
    <row r="2719">
      <c r="A2719" s="195"/>
      <c r="B2719" s="196"/>
      <c r="C2719" s="197"/>
      <c r="D2719" s="198"/>
      <c r="E2719" s="196"/>
      <c r="F2719" s="110"/>
      <c r="G2719" s="199"/>
      <c r="H2719" s="217"/>
      <c r="I2719" s="217"/>
      <c r="J2719" s="6">
        <f t="shared" si="14"/>
        <v>0</v>
      </c>
      <c r="K2719" s="6">
        <f t="shared" si="15"/>
        <v>0</v>
      </c>
      <c r="L2719" s="6" t="str">
        <f t="array" ref="L2719">XLOOKUP(E2719,INV!A:A,INV!K:K)</f>
        <v>#N/A</v>
      </c>
      <c r="M2719" s="127" t="str">
        <f t="shared" si="16"/>
        <v>#N/A</v>
      </c>
    </row>
    <row r="2720">
      <c r="A2720" s="195"/>
      <c r="B2720" s="196"/>
      <c r="C2720" s="197"/>
      <c r="D2720" s="198"/>
      <c r="E2720" s="196"/>
      <c r="F2720" s="110"/>
      <c r="G2720" s="199"/>
      <c r="H2720" s="217"/>
      <c r="I2720" s="217"/>
      <c r="J2720" s="6">
        <f t="shared" si="14"/>
        <v>0</v>
      </c>
      <c r="K2720" s="6">
        <f t="shared" si="15"/>
        <v>0</v>
      </c>
      <c r="L2720" s="6" t="str">
        <f t="array" ref="L2720">XLOOKUP(E2720,INV!A:A,INV!K:K)</f>
        <v>#N/A</v>
      </c>
      <c r="M2720" s="127" t="str">
        <f t="shared" si="16"/>
        <v>#N/A</v>
      </c>
    </row>
    <row r="2721">
      <c r="A2721" s="195"/>
      <c r="B2721" s="196"/>
      <c r="C2721" s="197"/>
      <c r="D2721" s="198"/>
      <c r="E2721" s="196"/>
      <c r="F2721" s="110"/>
      <c r="G2721" s="199"/>
      <c r="H2721" s="217"/>
      <c r="I2721" s="217"/>
      <c r="J2721" s="6">
        <f t="shared" si="14"/>
        <v>0</v>
      </c>
      <c r="K2721" s="6">
        <f t="shared" si="15"/>
        <v>0</v>
      </c>
      <c r="L2721" s="6" t="str">
        <f t="array" ref="L2721">XLOOKUP(E2721,INV!A:A,INV!K:K)</f>
        <v>#N/A</v>
      </c>
      <c r="M2721" s="127" t="str">
        <f t="shared" si="16"/>
        <v>#N/A</v>
      </c>
    </row>
    <row r="2722">
      <c r="A2722" s="195"/>
      <c r="B2722" s="196"/>
      <c r="C2722" s="197"/>
      <c r="D2722" s="198"/>
      <c r="E2722" s="196"/>
      <c r="F2722" s="110"/>
      <c r="G2722" s="199"/>
      <c r="H2722" s="217"/>
      <c r="I2722" s="217"/>
      <c r="J2722" s="6">
        <f t="shared" si="14"/>
        <v>0</v>
      </c>
      <c r="K2722" s="6">
        <f t="shared" si="15"/>
        <v>0</v>
      </c>
      <c r="L2722" s="6" t="str">
        <f t="array" ref="L2722">XLOOKUP(E2722,INV!A:A,INV!K:K)</f>
        <v>#N/A</v>
      </c>
      <c r="M2722" s="127" t="str">
        <f t="shared" si="16"/>
        <v>#N/A</v>
      </c>
    </row>
    <row r="2723">
      <c r="A2723" s="195"/>
      <c r="B2723" s="196"/>
      <c r="C2723" s="197"/>
      <c r="D2723" s="198"/>
      <c r="E2723" s="196"/>
      <c r="F2723" s="110"/>
      <c r="G2723" s="199"/>
      <c r="H2723" s="217"/>
      <c r="I2723" s="217"/>
      <c r="J2723" s="6">
        <f t="shared" si="14"/>
        <v>0</v>
      </c>
      <c r="K2723" s="6">
        <f t="shared" si="15"/>
        <v>0</v>
      </c>
      <c r="L2723" s="6" t="str">
        <f t="array" ref="L2723">XLOOKUP(E2723,INV!A:A,INV!K:K)</f>
        <v>#N/A</v>
      </c>
      <c r="M2723" s="127" t="str">
        <f t="shared" si="16"/>
        <v>#N/A</v>
      </c>
    </row>
    <row r="2724">
      <c r="A2724" s="195"/>
      <c r="B2724" s="196"/>
      <c r="C2724" s="197"/>
      <c r="D2724" s="198"/>
      <c r="E2724" s="196"/>
      <c r="F2724" s="110"/>
      <c r="G2724" s="199"/>
      <c r="H2724" s="217"/>
      <c r="I2724" s="217"/>
      <c r="J2724" s="6">
        <f t="shared" si="14"/>
        <v>0</v>
      </c>
      <c r="K2724" s="6">
        <f t="shared" si="15"/>
        <v>0</v>
      </c>
      <c r="L2724" s="6" t="str">
        <f t="array" ref="L2724">XLOOKUP(E2724,INV!A:A,INV!K:K)</f>
        <v>#N/A</v>
      </c>
      <c r="M2724" s="127" t="str">
        <f t="shared" si="16"/>
        <v>#N/A</v>
      </c>
    </row>
    <row r="2725">
      <c r="A2725" s="195"/>
      <c r="B2725" s="196"/>
      <c r="C2725" s="197"/>
      <c r="D2725" s="198"/>
      <c r="E2725" s="196"/>
      <c r="F2725" s="110"/>
      <c r="G2725" s="199"/>
      <c r="H2725" s="217"/>
      <c r="I2725" s="217"/>
      <c r="J2725" s="6">
        <f t="shared" si="14"/>
        <v>0</v>
      </c>
      <c r="K2725" s="6">
        <f t="shared" si="15"/>
        <v>0</v>
      </c>
      <c r="L2725" s="6" t="str">
        <f t="array" ref="L2725">XLOOKUP(E2725,INV!A:A,INV!K:K)</f>
        <v>#N/A</v>
      </c>
      <c r="M2725" s="127" t="str">
        <f t="shared" si="16"/>
        <v>#N/A</v>
      </c>
    </row>
    <row r="2726">
      <c r="A2726" s="195"/>
      <c r="B2726" s="196"/>
      <c r="C2726" s="197"/>
      <c r="D2726" s="198"/>
      <c r="E2726" s="196"/>
      <c r="F2726" s="110"/>
      <c r="G2726" s="199"/>
      <c r="H2726" s="217"/>
      <c r="I2726" s="217"/>
      <c r="J2726" s="6">
        <f t="shared" si="14"/>
        <v>0</v>
      </c>
      <c r="K2726" s="6">
        <f t="shared" si="15"/>
        <v>0</v>
      </c>
      <c r="L2726" s="6" t="str">
        <f t="array" ref="L2726">XLOOKUP(E2726,INV!A:A,INV!K:K)</f>
        <v>#N/A</v>
      </c>
      <c r="M2726" s="127" t="str">
        <f t="shared" si="16"/>
        <v>#N/A</v>
      </c>
    </row>
    <row r="2727">
      <c r="A2727" s="195"/>
      <c r="B2727" s="196"/>
      <c r="C2727" s="197"/>
      <c r="D2727" s="198"/>
      <c r="E2727" s="196"/>
      <c r="F2727" s="110"/>
      <c r="G2727" s="199"/>
      <c r="H2727" s="217"/>
      <c r="I2727" s="217"/>
      <c r="J2727" s="6">
        <f t="shared" si="14"/>
        <v>0</v>
      </c>
      <c r="K2727" s="6">
        <f t="shared" si="15"/>
        <v>0</v>
      </c>
      <c r="L2727" s="6" t="str">
        <f t="array" ref="L2727">XLOOKUP(E2727,INV!A:A,INV!K:K)</f>
        <v>#N/A</v>
      </c>
      <c r="M2727" s="127" t="str">
        <f t="shared" si="16"/>
        <v>#N/A</v>
      </c>
    </row>
    <row r="2728">
      <c r="A2728" s="195"/>
      <c r="B2728" s="196"/>
      <c r="C2728" s="197"/>
      <c r="D2728" s="198"/>
      <c r="E2728" s="196"/>
      <c r="F2728" s="110"/>
      <c r="G2728" s="199"/>
      <c r="H2728" s="217"/>
      <c r="I2728" s="217"/>
      <c r="J2728" s="6">
        <f t="shared" si="14"/>
        <v>0</v>
      </c>
      <c r="K2728" s="6">
        <f t="shared" si="15"/>
        <v>0</v>
      </c>
      <c r="L2728" s="6" t="str">
        <f t="array" ref="L2728">XLOOKUP(E2728,INV!A:A,INV!K:K)</f>
        <v>#N/A</v>
      </c>
      <c r="M2728" s="127" t="str">
        <f t="shared" si="16"/>
        <v>#N/A</v>
      </c>
    </row>
    <row r="2729">
      <c r="A2729" s="195"/>
      <c r="B2729" s="196"/>
      <c r="C2729" s="197"/>
      <c r="D2729" s="198"/>
      <c r="E2729" s="196"/>
      <c r="F2729" s="110"/>
      <c r="G2729" s="199"/>
      <c r="H2729" s="217"/>
      <c r="I2729" s="217"/>
      <c r="J2729" s="6">
        <f t="shared" si="14"/>
        <v>0</v>
      </c>
      <c r="K2729" s="6">
        <f t="shared" si="15"/>
        <v>0</v>
      </c>
      <c r="L2729" s="6" t="str">
        <f t="array" ref="L2729">XLOOKUP(E2729,INV!A:A,INV!K:K)</f>
        <v>#N/A</v>
      </c>
      <c r="M2729" s="127" t="str">
        <f t="shared" si="16"/>
        <v>#N/A</v>
      </c>
    </row>
    <row r="2730">
      <c r="A2730" s="195"/>
      <c r="B2730" s="196"/>
      <c r="C2730" s="197"/>
      <c r="D2730" s="198"/>
      <c r="E2730" s="196"/>
      <c r="F2730" s="110"/>
      <c r="G2730" s="199"/>
      <c r="H2730" s="217"/>
      <c r="I2730" s="217"/>
      <c r="J2730" s="6">
        <f t="shared" si="14"/>
        <v>0</v>
      </c>
      <c r="K2730" s="6">
        <f t="shared" si="15"/>
        <v>0</v>
      </c>
      <c r="L2730" s="6" t="str">
        <f t="array" ref="L2730">XLOOKUP(E2730,INV!A:A,INV!K:K)</f>
        <v>#N/A</v>
      </c>
      <c r="M2730" s="127" t="str">
        <f t="shared" si="16"/>
        <v>#N/A</v>
      </c>
    </row>
    <row r="2731">
      <c r="A2731" s="195"/>
      <c r="B2731" s="196"/>
      <c r="C2731" s="197"/>
      <c r="D2731" s="198"/>
      <c r="E2731" s="196"/>
      <c r="F2731" s="110"/>
      <c r="G2731" s="199"/>
      <c r="H2731" s="217"/>
      <c r="I2731" s="217"/>
      <c r="J2731" s="6">
        <f t="shared" si="14"/>
        <v>0</v>
      </c>
      <c r="K2731" s="6">
        <f t="shared" si="15"/>
        <v>0</v>
      </c>
      <c r="L2731" s="6" t="str">
        <f t="array" ref="L2731">XLOOKUP(E2731,INV!A:A,INV!K:K)</f>
        <v>#N/A</v>
      </c>
      <c r="M2731" s="127" t="str">
        <f t="shared" si="16"/>
        <v>#N/A</v>
      </c>
    </row>
    <row r="2732">
      <c r="A2732" s="195"/>
      <c r="B2732" s="196"/>
      <c r="C2732" s="197"/>
      <c r="D2732" s="198"/>
      <c r="E2732" s="196"/>
      <c r="F2732" s="110"/>
      <c r="G2732" s="199"/>
      <c r="H2732" s="217"/>
      <c r="I2732" s="217"/>
      <c r="J2732" s="6">
        <f t="shared" si="14"/>
        <v>0</v>
      </c>
      <c r="K2732" s="6">
        <f t="shared" si="15"/>
        <v>0</v>
      </c>
      <c r="L2732" s="6" t="str">
        <f t="array" ref="L2732">XLOOKUP(E2732,INV!A:A,INV!K:K)</f>
        <v>#N/A</v>
      </c>
      <c r="M2732" s="127" t="str">
        <f t="shared" si="16"/>
        <v>#N/A</v>
      </c>
    </row>
    <row r="2733">
      <c r="A2733" s="195"/>
      <c r="B2733" s="196"/>
      <c r="C2733" s="197"/>
      <c r="D2733" s="198"/>
      <c r="E2733" s="196"/>
      <c r="F2733" s="110"/>
      <c r="G2733" s="199"/>
      <c r="H2733" s="217"/>
      <c r="I2733" s="217"/>
      <c r="J2733" s="6">
        <f t="shared" si="14"/>
        <v>0</v>
      </c>
      <c r="K2733" s="6">
        <f t="shared" si="15"/>
        <v>0</v>
      </c>
      <c r="L2733" s="6" t="str">
        <f t="array" ref="L2733">XLOOKUP(E2733,INV!A:A,INV!K:K)</f>
        <v>#N/A</v>
      </c>
      <c r="M2733" s="127" t="str">
        <f t="shared" si="16"/>
        <v>#N/A</v>
      </c>
    </row>
    <row r="2734">
      <c r="A2734" s="195"/>
      <c r="B2734" s="196"/>
      <c r="C2734" s="197"/>
      <c r="D2734" s="198"/>
      <c r="E2734" s="196"/>
      <c r="F2734" s="110"/>
      <c r="G2734" s="199"/>
      <c r="H2734" s="217"/>
      <c r="I2734" s="217"/>
      <c r="J2734" s="6">
        <f t="shared" si="14"/>
        <v>0</v>
      </c>
      <c r="K2734" s="6">
        <f t="shared" si="15"/>
        <v>0</v>
      </c>
      <c r="L2734" s="6" t="str">
        <f t="array" ref="L2734">XLOOKUP(E2734,INV!A:A,INV!K:K)</f>
        <v>#N/A</v>
      </c>
      <c r="M2734" s="127" t="str">
        <f t="shared" si="16"/>
        <v>#N/A</v>
      </c>
    </row>
    <row r="2735">
      <c r="A2735" s="195"/>
      <c r="B2735" s="196"/>
      <c r="C2735" s="197"/>
      <c r="D2735" s="198"/>
      <c r="E2735" s="196"/>
      <c r="F2735" s="110"/>
      <c r="G2735" s="199"/>
      <c r="H2735" s="217"/>
      <c r="I2735" s="217"/>
      <c r="J2735" s="6">
        <f t="shared" si="14"/>
        <v>0</v>
      </c>
      <c r="K2735" s="6">
        <f t="shared" si="15"/>
        <v>0</v>
      </c>
      <c r="L2735" s="6" t="str">
        <f t="array" ref="L2735">XLOOKUP(E2735,INV!A:A,INV!K:K)</f>
        <v>#N/A</v>
      </c>
      <c r="M2735" s="127" t="str">
        <f t="shared" si="16"/>
        <v>#N/A</v>
      </c>
    </row>
    <row r="2736">
      <c r="A2736" s="195"/>
      <c r="B2736" s="196"/>
      <c r="C2736" s="197"/>
      <c r="D2736" s="198"/>
      <c r="E2736" s="196"/>
      <c r="F2736" s="110"/>
      <c r="G2736" s="199"/>
      <c r="H2736" s="217"/>
      <c r="I2736" s="217"/>
      <c r="J2736" s="6">
        <f t="shared" si="14"/>
        <v>0</v>
      </c>
      <c r="K2736" s="6">
        <f t="shared" si="15"/>
        <v>0</v>
      </c>
      <c r="L2736" s="6" t="str">
        <f t="array" ref="L2736">XLOOKUP(E2736,INV!A:A,INV!K:K)</f>
        <v>#N/A</v>
      </c>
      <c r="M2736" s="127" t="str">
        <f t="shared" si="16"/>
        <v>#N/A</v>
      </c>
    </row>
    <row r="2737">
      <c r="A2737" s="195"/>
      <c r="B2737" s="196"/>
      <c r="C2737" s="197"/>
      <c r="D2737" s="198"/>
      <c r="E2737" s="196"/>
      <c r="F2737" s="110"/>
      <c r="G2737" s="199"/>
      <c r="H2737" s="217"/>
      <c r="I2737" s="217"/>
      <c r="J2737" s="6">
        <f t="shared" si="14"/>
        <v>0</v>
      </c>
      <c r="K2737" s="6">
        <f t="shared" si="15"/>
        <v>0</v>
      </c>
      <c r="L2737" s="6" t="str">
        <f t="array" ref="L2737">XLOOKUP(E2737,INV!A:A,INV!K:K)</f>
        <v>#N/A</v>
      </c>
      <c r="M2737" s="127" t="str">
        <f t="shared" si="16"/>
        <v>#N/A</v>
      </c>
    </row>
    <row r="2738">
      <c r="A2738" s="195"/>
      <c r="B2738" s="196"/>
      <c r="C2738" s="197"/>
      <c r="D2738" s="198"/>
      <c r="E2738" s="196"/>
      <c r="F2738" s="110"/>
      <c r="G2738" s="199"/>
      <c r="H2738" s="217"/>
      <c r="I2738" s="217"/>
      <c r="J2738" s="6">
        <f t="shared" si="14"/>
        <v>0</v>
      </c>
      <c r="K2738" s="6">
        <f t="shared" si="15"/>
        <v>0</v>
      </c>
      <c r="L2738" s="6" t="str">
        <f t="array" ref="L2738">XLOOKUP(E2738,INV!A:A,INV!K:K)</f>
        <v>#N/A</v>
      </c>
      <c r="M2738" s="127" t="str">
        <f t="shared" si="16"/>
        <v>#N/A</v>
      </c>
    </row>
    <row r="2739">
      <c r="A2739" s="195"/>
      <c r="B2739" s="196"/>
      <c r="C2739" s="197"/>
      <c r="D2739" s="198"/>
      <c r="E2739" s="196"/>
      <c r="F2739" s="110"/>
      <c r="G2739" s="199"/>
      <c r="H2739" s="217"/>
      <c r="I2739" s="217"/>
      <c r="J2739" s="6">
        <f t="shared" si="14"/>
        <v>0</v>
      </c>
      <c r="K2739" s="6">
        <f t="shared" si="15"/>
        <v>0</v>
      </c>
      <c r="L2739" s="6" t="str">
        <f t="array" ref="L2739">XLOOKUP(E2739,INV!A:A,INV!K:K)</f>
        <v>#N/A</v>
      </c>
      <c r="M2739" s="127" t="str">
        <f t="shared" si="16"/>
        <v>#N/A</v>
      </c>
    </row>
    <row r="2740">
      <c r="A2740" s="195"/>
      <c r="B2740" s="196"/>
      <c r="C2740" s="197"/>
      <c r="D2740" s="198"/>
      <c r="E2740" s="196"/>
      <c r="F2740" s="110"/>
      <c r="G2740" s="199"/>
      <c r="H2740" s="217"/>
      <c r="I2740" s="217"/>
      <c r="J2740" s="6">
        <f t="shared" si="14"/>
        <v>0</v>
      </c>
      <c r="K2740" s="6">
        <f t="shared" si="15"/>
        <v>0</v>
      </c>
      <c r="L2740" s="6" t="str">
        <f t="array" ref="L2740">XLOOKUP(E2740,INV!A:A,INV!K:K)</f>
        <v>#N/A</v>
      </c>
      <c r="M2740" s="127" t="str">
        <f t="shared" si="16"/>
        <v>#N/A</v>
      </c>
    </row>
    <row r="2741">
      <c r="A2741" s="195"/>
      <c r="B2741" s="196"/>
      <c r="C2741" s="197"/>
      <c r="D2741" s="198"/>
      <c r="E2741" s="196"/>
      <c r="F2741" s="110"/>
      <c r="G2741" s="199"/>
      <c r="H2741" s="217"/>
      <c r="I2741" s="217"/>
      <c r="J2741" s="6">
        <f t="shared" si="14"/>
        <v>0</v>
      </c>
      <c r="K2741" s="6">
        <f t="shared" si="15"/>
        <v>0</v>
      </c>
      <c r="L2741" s="6" t="str">
        <f t="array" ref="L2741">XLOOKUP(E2741,INV!A:A,INV!K:K)</f>
        <v>#N/A</v>
      </c>
      <c r="M2741" s="127" t="str">
        <f t="shared" si="16"/>
        <v>#N/A</v>
      </c>
    </row>
    <row r="2742">
      <c r="A2742" s="195"/>
      <c r="B2742" s="196"/>
      <c r="C2742" s="197"/>
      <c r="D2742" s="198"/>
      <c r="E2742" s="196"/>
      <c r="F2742" s="110"/>
      <c r="G2742" s="199"/>
      <c r="H2742" s="217"/>
      <c r="I2742" s="217"/>
      <c r="J2742" s="6">
        <f t="shared" si="14"/>
        <v>0</v>
      </c>
      <c r="K2742" s="6">
        <f t="shared" si="15"/>
        <v>0</v>
      </c>
      <c r="L2742" s="6" t="str">
        <f t="array" ref="L2742">XLOOKUP(E2742,INV!A:A,INV!K:K)</f>
        <v>#N/A</v>
      </c>
      <c r="M2742" s="127" t="str">
        <f t="shared" si="16"/>
        <v>#N/A</v>
      </c>
    </row>
    <row r="2743">
      <c r="A2743" s="195"/>
      <c r="B2743" s="196"/>
      <c r="C2743" s="197"/>
      <c r="D2743" s="198"/>
      <c r="E2743" s="196"/>
      <c r="F2743" s="110"/>
      <c r="G2743" s="199"/>
      <c r="H2743" s="217"/>
      <c r="I2743" s="217"/>
      <c r="J2743" s="6">
        <f t="shared" si="14"/>
        <v>0</v>
      </c>
      <c r="K2743" s="6">
        <f t="shared" si="15"/>
        <v>0</v>
      </c>
      <c r="L2743" s="6" t="str">
        <f t="array" ref="L2743">XLOOKUP(E2743,INV!A:A,INV!K:K)</f>
        <v>#N/A</v>
      </c>
      <c r="M2743" s="127" t="str">
        <f t="shared" si="16"/>
        <v>#N/A</v>
      </c>
    </row>
    <row r="2744">
      <c r="A2744" s="195"/>
      <c r="B2744" s="196"/>
      <c r="C2744" s="197"/>
      <c r="D2744" s="198"/>
      <c r="E2744" s="196"/>
      <c r="F2744" s="110"/>
      <c r="G2744" s="199"/>
      <c r="H2744" s="217"/>
      <c r="I2744" s="217"/>
      <c r="J2744" s="6">
        <f t="shared" si="14"/>
        <v>0</v>
      </c>
      <c r="K2744" s="6">
        <f t="shared" si="15"/>
        <v>0</v>
      </c>
      <c r="L2744" s="6" t="str">
        <f t="array" ref="L2744">XLOOKUP(E2744,INV!A:A,INV!K:K)</f>
        <v>#N/A</v>
      </c>
      <c r="M2744" s="127" t="str">
        <f t="shared" si="16"/>
        <v>#N/A</v>
      </c>
    </row>
    <row r="2745">
      <c r="A2745" s="195"/>
      <c r="B2745" s="196"/>
      <c r="C2745" s="197"/>
      <c r="D2745" s="198"/>
      <c r="E2745" s="196"/>
      <c r="F2745" s="110"/>
      <c r="G2745" s="199"/>
      <c r="H2745" s="217"/>
      <c r="I2745" s="217"/>
      <c r="J2745" s="6">
        <f t="shared" si="14"/>
        <v>0</v>
      </c>
      <c r="K2745" s="6">
        <f t="shared" si="15"/>
        <v>0</v>
      </c>
      <c r="L2745" s="6" t="str">
        <f t="array" ref="L2745">XLOOKUP(E2745,INV!A:A,INV!K:K)</f>
        <v>#N/A</v>
      </c>
      <c r="M2745" s="127" t="str">
        <f t="shared" si="16"/>
        <v>#N/A</v>
      </c>
    </row>
    <row r="2746">
      <c r="A2746" s="195"/>
      <c r="B2746" s="196"/>
      <c r="C2746" s="197"/>
      <c r="D2746" s="198"/>
      <c r="E2746" s="196"/>
      <c r="F2746" s="110"/>
      <c r="G2746" s="199"/>
      <c r="H2746" s="217"/>
      <c r="I2746" s="217"/>
      <c r="J2746" s="6">
        <f t="shared" si="14"/>
        <v>0</v>
      </c>
      <c r="K2746" s="6">
        <f t="shared" si="15"/>
        <v>0</v>
      </c>
      <c r="L2746" s="6" t="str">
        <f t="array" ref="L2746">XLOOKUP(E2746,INV!A:A,INV!K:K)</f>
        <v>#N/A</v>
      </c>
      <c r="M2746" s="127" t="str">
        <f t="shared" si="16"/>
        <v>#N/A</v>
      </c>
    </row>
    <row r="2747">
      <c r="A2747" s="195"/>
      <c r="B2747" s="196"/>
      <c r="C2747" s="197"/>
      <c r="D2747" s="198"/>
      <c r="E2747" s="196"/>
      <c r="F2747" s="110"/>
      <c r="G2747" s="199"/>
      <c r="H2747" s="217"/>
      <c r="I2747" s="217"/>
      <c r="J2747" s="6">
        <f t="shared" si="14"/>
        <v>0</v>
      </c>
      <c r="K2747" s="6">
        <f t="shared" si="15"/>
        <v>0</v>
      </c>
      <c r="L2747" s="6" t="str">
        <f t="array" ref="L2747">XLOOKUP(E2747,INV!A:A,INV!K:K)</f>
        <v>#N/A</v>
      </c>
      <c r="M2747" s="127" t="str">
        <f t="shared" si="16"/>
        <v>#N/A</v>
      </c>
    </row>
    <row r="2748">
      <c r="A2748" s="195"/>
      <c r="B2748" s="196"/>
      <c r="C2748" s="197"/>
      <c r="D2748" s="198"/>
      <c r="E2748" s="196"/>
      <c r="F2748" s="110"/>
      <c r="G2748" s="199"/>
      <c r="H2748" s="217"/>
      <c r="I2748" s="217"/>
      <c r="J2748" s="6">
        <f t="shared" si="14"/>
        <v>0</v>
      </c>
      <c r="K2748" s="6">
        <f t="shared" si="15"/>
        <v>0</v>
      </c>
      <c r="L2748" s="6" t="str">
        <f t="array" ref="L2748">XLOOKUP(E2748,INV!A:A,INV!K:K)</f>
        <v>#N/A</v>
      </c>
      <c r="M2748" s="127" t="str">
        <f t="shared" si="16"/>
        <v>#N/A</v>
      </c>
    </row>
    <row r="2749">
      <c r="A2749" s="195"/>
      <c r="B2749" s="196"/>
      <c r="C2749" s="197"/>
      <c r="D2749" s="198"/>
      <c r="E2749" s="196"/>
      <c r="F2749" s="110"/>
      <c r="G2749" s="199"/>
      <c r="H2749" s="217"/>
      <c r="I2749" s="217"/>
      <c r="J2749" s="6">
        <f t="shared" si="14"/>
        <v>0</v>
      </c>
      <c r="K2749" s="6">
        <f t="shared" si="15"/>
        <v>0</v>
      </c>
      <c r="L2749" s="6" t="str">
        <f t="array" ref="L2749">XLOOKUP(E2749,INV!A:A,INV!K:K)</f>
        <v>#N/A</v>
      </c>
      <c r="M2749" s="127" t="str">
        <f t="shared" si="16"/>
        <v>#N/A</v>
      </c>
    </row>
    <row r="2750">
      <c r="A2750" s="195"/>
      <c r="B2750" s="196"/>
      <c r="C2750" s="197"/>
      <c r="D2750" s="198"/>
      <c r="E2750" s="196"/>
      <c r="F2750" s="110"/>
      <c r="G2750" s="199"/>
      <c r="H2750" s="217"/>
      <c r="I2750" s="217"/>
      <c r="J2750" s="6">
        <f t="shared" si="14"/>
        <v>0</v>
      </c>
      <c r="K2750" s="6">
        <f t="shared" si="15"/>
        <v>0</v>
      </c>
      <c r="L2750" s="6" t="str">
        <f t="array" ref="L2750">XLOOKUP(E2750,INV!A:A,INV!K:K)</f>
        <v>#N/A</v>
      </c>
      <c r="M2750" s="127" t="str">
        <f t="shared" si="16"/>
        <v>#N/A</v>
      </c>
    </row>
    <row r="2751">
      <c r="A2751" s="195"/>
      <c r="B2751" s="196"/>
      <c r="C2751" s="197"/>
      <c r="D2751" s="198"/>
      <c r="E2751" s="196"/>
      <c r="F2751" s="196"/>
      <c r="G2751" s="199"/>
      <c r="H2751" s="217"/>
      <c r="I2751" s="217"/>
      <c r="J2751" s="6">
        <f t="shared" si="14"/>
        <v>0</v>
      </c>
      <c r="K2751" s="6">
        <f t="shared" si="15"/>
        <v>0</v>
      </c>
      <c r="L2751" s="6" t="str">
        <f t="array" ref="L2751">XLOOKUP(E2751,INV!A:A,INV!K:K)</f>
        <v>#N/A</v>
      </c>
      <c r="M2751" s="127" t="str">
        <f t="shared" si="16"/>
        <v>#N/A</v>
      </c>
    </row>
    <row r="2752">
      <c r="A2752" s="195"/>
      <c r="B2752" s="196"/>
      <c r="C2752" s="197"/>
      <c r="D2752" s="198"/>
      <c r="E2752" s="196"/>
      <c r="F2752" s="110"/>
      <c r="G2752" s="199"/>
      <c r="H2752" s="217"/>
      <c r="I2752" s="217"/>
      <c r="J2752" s="6">
        <f t="shared" si="14"/>
        <v>0</v>
      </c>
      <c r="K2752" s="6">
        <f t="shared" si="15"/>
        <v>0</v>
      </c>
      <c r="L2752" s="6" t="str">
        <f t="array" ref="L2752">XLOOKUP(E2752,INV!A:A,INV!K:K)</f>
        <v>#N/A</v>
      </c>
      <c r="M2752" s="127" t="str">
        <f t="shared" si="16"/>
        <v>#N/A</v>
      </c>
    </row>
    <row r="2753">
      <c r="A2753" s="195"/>
      <c r="B2753" s="196"/>
      <c r="C2753" s="197"/>
      <c r="D2753" s="198"/>
      <c r="E2753" s="196"/>
      <c r="F2753" s="110"/>
      <c r="G2753" s="199"/>
      <c r="H2753" s="217"/>
      <c r="I2753" s="217"/>
      <c r="J2753" s="6">
        <f t="shared" si="14"/>
        <v>0</v>
      </c>
      <c r="K2753" s="6">
        <f t="shared" si="15"/>
        <v>0</v>
      </c>
      <c r="L2753" s="6" t="str">
        <f t="array" ref="L2753">XLOOKUP(E2753,INV!A:A,INV!K:K)</f>
        <v>#N/A</v>
      </c>
      <c r="M2753" s="127" t="str">
        <f t="shared" si="16"/>
        <v>#N/A</v>
      </c>
    </row>
    <row r="2754">
      <c r="A2754" s="195"/>
      <c r="B2754" s="196"/>
      <c r="C2754" s="197"/>
      <c r="D2754" s="198"/>
      <c r="E2754" s="196"/>
      <c r="F2754" s="110"/>
      <c r="G2754" s="199"/>
      <c r="H2754" s="217"/>
      <c r="I2754" s="217"/>
      <c r="J2754" s="6">
        <f t="shared" si="14"/>
        <v>0</v>
      </c>
      <c r="K2754" s="6">
        <f t="shared" si="15"/>
        <v>0</v>
      </c>
      <c r="L2754" s="6" t="str">
        <f t="array" ref="L2754">XLOOKUP(E2754,INV!A:A,INV!K:K)</f>
        <v>#N/A</v>
      </c>
      <c r="M2754" s="127" t="str">
        <f t="shared" si="16"/>
        <v>#N/A</v>
      </c>
    </row>
    <row r="2755">
      <c r="A2755" s="195"/>
      <c r="B2755" s="196"/>
      <c r="C2755" s="197"/>
      <c r="D2755" s="198"/>
      <c r="E2755" s="196"/>
      <c r="F2755" s="110"/>
      <c r="G2755" s="199"/>
      <c r="H2755" s="217"/>
      <c r="I2755" s="217"/>
      <c r="J2755" s="6">
        <f t="shared" si="14"/>
        <v>0</v>
      </c>
      <c r="K2755" s="6">
        <f t="shared" si="15"/>
        <v>0</v>
      </c>
      <c r="L2755" s="6" t="str">
        <f t="array" ref="L2755">XLOOKUP(E2755,INV!A:A,INV!K:K)</f>
        <v>#N/A</v>
      </c>
      <c r="M2755" s="127" t="str">
        <f t="shared" si="16"/>
        <v>#N/A</v>
      </c>
    </row>
    <row r="2756">
      <c r="A2756" s="195"/>
      <c r="B2756" s="196"/>
      <c r="C2756" s="197"/>
      <c r="D2756" s="198"/>
      <c r="E2756" s="196"/>
      <c r="F2756" s="110"/>
      <c r="G2756" s="199"/>
      <c r="H2756" s="217"/>
      <c r="I2756" s="217"/>
      <c r="J2756" s="6">
        <f t="shared" si="14"/>
        <v>0</v>
      </c>
      <c r="K2756" s="6">
        <f t="shared" si="15"/>
        <v>0</v>
      </c>
      <c r="L2756" s="6" t="str">
        <f t="array" ref="L2756">XLOOKUP(E2756,INV!A:A,INV!K:K)</f>
        <v>#N/A</v>
      </c>
      <c r="M2756" s="127" t="str">
        <f t="shared" si="16"/>
        <v>#N/A</v>
      </c>
    </row>
    <row r="2757">
      <c r="A2757" s="195"/>
      <c r="B2757" s="196"/>
      <c r="C2757" s="197"/>
      <c r="D2757" s="198"/>
      <c r="E2757" s="196"/>
      <c r="F2757" s="110"/>
      <c r="G2757" s="199"/>
      <c r="H2757" s="217"/>
      <c r="I2757" s="217"/>
      <c r="J2757" s="6">
        <f t="shared" si="14"/>
        <v>0</v>
      </c>
      <c r="K2757" s="6">
        <f t="shared" si="15"/>
        <v>0</v>
      </c>
      <c r="L2757" s="6" t="str">
        <f t="array" ref="L2757">XLOOKUP(E2757,INV!A:A,INV!K:K)</f>
        <v>#N/A</v>
      </c>
      <c r="M2757" s="127" t="str">
        <f t="shared" si="16"/>
        <v>#N/A</v>
      </c>
    </row>
    <row r="2758">
      <c r="A2758" s="195"/>
      <c r="B2758" s="196"/>
      <c r="C2758" s="197"/>
      <c r="D2758" s="198"/>
      <c r="E2758" s="196"/>
      <c r="F2758" s="110"/>
      <c r="G2758" s="199"/>
      <c r="H2758" s="217"/>
      <c r="I2758" s="217"/>
      <c r="J2758" s="6">
        <f t="shared" si="14"/>
        <v>0</v>
      </c>
      <c r="K2758" s="6">
        <f t="shared" si="15"/>
        <v>0</v>
      </c>
      <c r="L2758" s="6" t="str">
        <f t="array" ref="L2758">XLOOKUP(E2758,INV!A:A,INV!K:K)</f>
        <v>#N/A</v>
      </c>
      <c r="M2758" s="127" t="str">
        <f t="shared" si="16"/>
        <v>#N/A</v>
      </c>
    </row>
    <row r="2759">
      <c r="A2759" s="195"/>
      <c r="B2759" s="196"/>
      <c r="C2759" s="197"/>
      <c r="D2759" s="198"/>
      <c r="E2759" s="196"/>
      <c r="F2759" s="110"/>
      <c r="G2759" s="199"/>
      <c r="H2759" s="217"/>
      <c r="I2759" s="217"/>
      <c r="J2759" s="6">
        <f t="shared" si="14"/>
        <v>0</v>
      </c>
      <c r="K2759" s="6">
        <f t="shared" si="15"/>
        <v>0</v>
      </c>
      <c r="L2759" s="6" t="str">
        <f t="array" ref="L2759">XLOOKUP(E2759,INV!A:A,INV!K:K)</f>
        <v>#N/A</v>
      </c>
      <c r="M2759" s="127" t="str">
        <f t="shared" si="16"/>
        <v>#N/A</v>
      </c>
    </row>
    <row r="2760">
      <c r="A2760" s="195"/>
      <c r="B2760" s="196"/>
      <c r="C2760" s="197"/>
      <c r="D2760" s="198"/>
      <c r="E2760" s="196"/>
      <c r="F2760" s="110"/>
      <c r="G2760" s="199"/>
      <c r="H2760" s="217"/>
      <c r="I2760" s="217"/>
      <c r="J2760" s="6">
        <f t="shared" si="14"/>
        <v>0</v>
      </c>
      <c r="K2760" s="6">
        <f t="shared" si="15"/>
        <v>0</v>
      </c>
      <c r="L2760" s="6" t="str">
        <f t="array" ref="L2760">XLOOKUP(E2760,INV!A:A,INV!K:K)</f>
        <v>#N/A</v>
      </c>
      <c r="M2760" s="127" t="str">
        <f t="shared" si="16"/>
        <v>#N/A</v>
      </c>
    </row>
    <row r="2761">
      <c r="A2761" s="195"/>
      <c r="B2761" s="196"/>
      <c r="C2761" s="197"/>
      <c r="D2761" s="198"/>
      <c r="E2761" s="196"/>
      <c r="F2761" s="196"/>
      <c r="G2761" s="199"/>
      <c r="H2761" s="217"/>
      <c r="I2761" s="217"/>
      <c r="J2761" s="6">
        <f t="shared" si="14"/>
        <v>0</v>
      </c>
      <c r="K2761" s="6">
        <f t="shared" si="15"/>
        <v>0</v>
      </c>
      <c r="L2761" s="6" t="str">
        <f t="array" ref="L2761">XLOOKUP(E2761,INV!A:A,INV!K:K)</f>
        <v>#N/A</v>
      </c>
      <c r="M2761" s="127" t="str">
        <f t="shared" si="16"/>
        <v>#N/A</v>
      </c>
    </row>
    <row r="2762">
      <c r="A2762" s="195"/>
      <c r="B2762" s="196"/>
      <c r="C2762" s="197"/>
      <c r="D2762" s="198"/>
      <c r="E2762" s="196"/>
      <c r="F2762" s="196"/>
      <c r="G2762" s="199"/>
      <c r="H2762" s="217"/>
      <c r="I2762" s="217"/>
      <c r="J2762" s="6">
        <f t="shared" si="14"/>
        <v>0</v>
      </c>
      <c r="K2762" s="6">
        <f t="shared" si="15"/>
        <v>0</v>
      </c>
      <c r="L2762" s="6" t="str">
        <f t="array" ref="L2762">XLOOKUP(E2762,INV!A:A,INV!K:K)</f>
        <v>#N/A</v>
      </c>
      <c r="M2762" s="127" t="str">
        <f t="shared" si="16"/>
        <v>#N/A</v>
      </c>
    </row>
    <row r="2763">
      <c r="A2763" s="195"/>
      <c r="B2763" s="196"/>
      <c r="C2763" s="197"/>
      <c r="D2763" s="198"/>
      <c r="E2763" s="196"/>
      <c r="F2763" s="110"/>
      <c r="G2763" s="199"/>
      <c r="H2763" s="217"/>
      <c r="I2763" s="217"/>
      <c r="J2763" s="6">
        <f t="shared" si="14"/>
        <v>0</v>
      </c>
      <c r="K2763" s="6">
        <f t="shared" si="15"/>
        <v>0</v>
      </c>
      <c r="L2763" s="6" t="str">
        <f t="array" ref="L2763">XLOOKUP(E2763,INV!A:A,INV!K:K)</f>
        <v>#N/A</v>
      </c>
      <c r="M2763" s="127" t="str">
        <f t="shared" si="16"/>
        <v>#N/A</v>
      </c>
    </row>
    <row r="2764">
      <c r="A2764" s="195"/>
      <c r="B2764" s="196"/>
      <c r="C2764" s="197"/>
      <c r="D2764" s="198"/>
      <c r="E2764" s="196"/>
      <c r="F2764" s="110"/>
      <c r="G2764" s="199"/>
      <c r="H2764" s="217"/>
      <c r="I2764" s="217"/>
      <c r="J2764" s="6">
        <f t="shared" si="14"/>
        <v>0</v>
      </c>
      <c r="K2764" s="6">
        <f t="shared" si="15"/>
        <v>0</v>
      </c>
      <c r="L2764" s="6" t="str">
        <f t="array" ref="L2764">XLOOKUP(E2764,INV!A:A,INV!K:K)</f>
        <v>#N/A</v>
      </c>
      <c r="M2764" s="127" t="str">
        <f t="shared" si="16"/>
        <v>#N/A</v>
      </c>
    </row>
    <row r="2765">
      <c r="A2765" s="195"/>
      <c r="B2765" s="196"/>
      <c r="C2765" s="197"/>
      <c r="D2765" s="198"/>
      <c r="E2765" s="196"/>
      <c r="F2765" s="110"/>
      <c r="G2765" s="199"/>
      <c r="H2765" s="217"/>
      <c r="I2765" s="217"/>
      <c r="J2765" s="6">
        <f t="shared" si="14"/>
        <v>0</v>
      </c>
      <c r="K2765" s="6">
        <f t="shared" si="15"/>
        <v>0</v>
      </c>
      <c r="L2765" s="6" t="str">
        <f t="array" ref="L2765">XLOOKUP(E2765,INV!A:A,INV!K:K)</f>
        <v>#N/A</v>
      </c>
      <c r="M2765" s="127" t="str">
        <f t="shared" si="16"/>
        <v>#N/A</v>
      </c>
    </row>
    <row r="2766">
      <c r="A2766" s="195"/>
      <c r="B2766" s="196"/>
      <c r="C2766" s="197"/>
      <c r="D2766" s="198"/>
      <c r="E2766" s="196"/>
      <c r="F2766" s="110"/>
      <c r="G2766" s="199"/>
      <c r="H2766" s="217"/>
      <c r="I2766" s="217"/>
      <c r="J2766" s="6">
        <f t="shared" si="14"/>
        <v>0</v>
      </c>
      <c r="K2766" s="6">
        <f t="shared" si="15"/>
        <v>0</v>
      </c>
      <c r="L2766" s="6" t="str">
        <f t="array" ref="L2766">XLOOKUP(E2766,INV!A:A,INV!K:K)</f>
        <v>#N/A</v>
      </c>
      <c r="M2766" s="127" t="str">
        <f t="shared" si="16"/>
        <v>#N/A</v>
      </c>
    </row>
    <row r="2767">
      <c r="A2767" s="195"/>
      <c r="B2767" s="196"/>
      <c r="C2767" s="197"/>
      <c r="D2767" s="198"/>
      <c r="E2767" s="196"/>
      <c r="F2767" s="110"/>
      <c r="G2767" s="199"/>
      <c r="H2767" s="217"/>
      <c r="I2767" s="217"/>
      <c r="J2767" s="6">
        <f t="shared" si="14"/>
        <v>0</v>
      </c>
      <c r="K2767" s="6">
        <f t="shared" si="15"/>
        <v>0</v>
      </c>
      <c r="L2767" s="6" t="str">
        <f t="array" ref="L2767">XLOOKUP(E2767,INV!A:A,INV!K:K)</f>
        <v>#N/A</v>
      </c>
      <c r="M2767" s="127" t="str">
        <f t="shared" si="16"/>
        <v>#N/A</v>
      </c>
    </row>
    <row r="2768">
      <c r="A2768" s="195"/>
      <c r="B2768" s="196"/>
      <c r="C2768" s="197"/>
      <c r="D2768" s="198"/>
      <c r="E2768" s="196"/>
      <c r="F2768" s="110"/>
      <c r="G2768" s="199"/>
      <c r="H2768" s="217"/>
      <c r="I2768" s="217"/>
      <c r="J2768" s="6">
        <f t="shared" si="14"/>
        <v>0</v>
      </c>
      <c r="K2768" s="6">
        <f t="shared" si="15"/>
        <v>0</v>
      </c>
      <c r="L2768" s="6" t="str">
        <f t="array" ref="L2768">XLOOKUP(E2768,INV!A:A,INV!K:K)</f>
        <v>#N/A</v>
      </c>
      <c r="M2768" s="127" t="str">
        <f t="shared" si="16"/>
        <v>#N/A</v>
      </c>
    </row>
    <row r="2769">
      <c r="A2769" s="195"/>
      <c r="B2769" s="196"/>
      <c r="C2769" s="197"/>
      <c r="D2769" s="198"/>
      <c r="E2769" s="196"/>
      <c r="F2769" s="110"/>
      <c r="G2769" s="199"/>
      <c r="H2769" s="217"/>
      <c r="I2769" s="217"/>
      <c r="J2769" s="6">
        <f t="shared" si="14"/>
        <v>0</v>
      </c>
      <c r="K2769" s="6">
        <f t="shared" si="15"/>
        <v>0</v>
      </c>
      <c r="L2769" s="6" t="str">
        <f t="array" ref="L2769">XLOOKUP(E2769,INV!A:A,INV!K:K)</f>
        <v>#N/A</v>
      </c>
      <c r="M2769" s="127" t="str">
        <f t="shared" si="16"/>
        <v>#N/A</v>
      </c>
    </row>
    <row r="2770">
      <c r="A2770" s="195"/>
      <c r="B2770" s="196"/>
      <c r="C2770" s="197"/>
      <c r="D2770" s="198"/>
      <c r="E2770" s="196"/>
      <c r="F2770" s="110"/>
      <c r="G2770" s="199"/>
      <c r="H2770" s="217"/>
      <c r="I2770" s="217"/>
      <c r="J2770" s="6">
        <f t="shared" si="14"/>
        <v>0</v>
      </c>
      <c r="K2770" s="6">
        <f t="shared" si="15"/>
        <v>0</v>
      </c>
      <c r="L2770" s="6" t="str">
        <f t="array" ref="L2770">XLOOKUP(E2770,INV!A:A,INV!K:K)</f>
        <v>#N/A</v>
      </c>
      <c r="M2770" s="127" t="str">
        <f t="shared" si="16"/>
        <v>#N/A</v>
      </c>
    </row>
    <row r="2771">
      <c r="A2771" s="195"/>
      <c r="B2771" s="196"/>
      <c r="C2771" s="197"/>
      <c r="D2771" s="198"/>
      <c r="E2771" s="196"/>
      <c r="F2771" s="110"/>
      <c r="G2771" s="199"/>
      <c r="H2771" s="217"/>
      <c r="I2771" s="217"/>
      <c r="J2771" s="6">
        <f t="shared" si="14"/>
        <v>0</v>
      </c>
      <c r="K2771" s="6">
        <f t="shared" si="15"/>
        <v>0</v>
      </c>
      <c r="L2771" s="6" t="str">
        <f t="array" ref="L2771">XLOOKUP(E2771,INV!A:A,INV!K:K)</f>
        <v>#N/A</v>
      </c>
      <c r="M2771" s="127" t="str">
        <f t="shared" si="16"/>
        <v>#N/A</v>
      </c>
    </row>
    <row r="2772">
      <c r="A2772" s="195"/>
      <c r="B2772" s="196"/>
      <c r="C2772" s="197"/>
      <c r="D2772" s="198"/>
      <c r="E2772" s="196"/>
      <c r="F2772" s="110"/>
      <c r="G2772" s="199"/>
      <c r="H2772" s="217"/>
      <c r="I2772" s="217"/>
      <c r="J2772" s="6">
        <f t="shared" si="14"/>
        <v>0</v>
      </c>
      <c r="K2772" s="6">
        <f t="shared" si="15"/>
        <v>0</v>
      </c>
      <c r="L2772" s="6" t="str">
        <f t="array" ref="L2772">XLOOKUP(E2772,INV!A:A,INV!K:K)</f>
        <v>#N/A</v>
      </c>
      <c r="M2772" s="127" t="str">
        <f t="shared" si="16"/>
        <v>#N/A</v>
      </c>
    </row>
    <row r="2773">
      <c r="A2773" s="195"/>
      <c r="B2773" s="196"/>
      <c r="C2773" s="197"/>
      <c r="D2773" s="198"/>
      <c r="E2773" s="196"/>
      <c r="F2773" s="110"/>
      <c r="G2773" s="199"/>
      <c r="H2773" s="217"/>
      <c r="I2773" s="217"/>
      <c r="J2773" s="6">
        <f t="shared" si="14"/>
        <v>0</v>
      </c>
      <c r="K2773" s="6">
        <f t="shared" si="15"/>
        <v>0</v>
      </c>
      <c r="L2773" s="6" t="str">
        <f t="array" ref="L2773">XLOOKUP(E2773,INV!A:A,INV!K:K)</f>
        <v>#N/A</v>
      </c>
      <c r="M2773" s="127" t="str">
        <f t="shared" si="16"/>
        <v>#N/A</v>
      </c>
    </row>
    <row r="2774">
      <c r="A2774" s="195"/>
      <c r="B2774" s="196"/>
      <c r="C2774" s="197"/>
      <c r="D2774" s="198"/>
      <c r="E2774" s="196"/>
      <c r="F2774" s="110"/>
      <c r="G2774" s="199"/>
      <c r="H2774" s="217"/>
      <c r="I2774" s="217"/>
      <c r="J2774" s="6">
        <f t="shared" si="14"/>
        <v>0</v>
      </c>
      <c r="K2774" s="6">
        <f t="shared" si="15"/>
        <v>0</v>
      </c>
      <c r="L2774" s="6" t="str">
        <f t="array" ref="L2774">XLOOKUP(E2774,INV!A:A,INV!K:K)</f>
        <v>#N/A</v>
      </c>
      <c r="M2774" s="127" t="str">
        <f t="shared" si="16"/>
        <v>#N/A</v>
      </c>
    </row>
    <row r="2775">
      <c r="A2775" s="195"/>
      <c r="B2775" s="196"/>
      <c r="C2775" s="197"/>
      <c r="D2775" s="198"/>
      <c r="E2775" s="196"/>
      <c r="F2775" s="110"/>
      <c r="G2775" s="199"/>
      <c r="H2775" s="217"/>
      <c r="I2775" s="217"/>
      <c r="J2775" s="6">
        <f t="shared" si="14"/>
        <v>0</v>
      </c>
      <c r="K2775" s="6">
        <f t="shared" si="15"/>
        <v>0</v>
      </c>
      <c r="L2775" s="6" t="str">
        <f t="array" ref="L2775">XLOOKUP(E2775,INV!A:A,INV!K:K)</f>
        <v>#N/A</v>
      </c>
      <c r="M2775" s="127" t="str">
        <f t="shared" si="16"/>
        <v>#N/A</v>
      </c>
    </row>
    <row r="2776">
      <c r="A2776" s="195"/>
      <c r="B2776" s="196"/>
      <c r="C2776" s="197"/>
      <c r="D2776" s="198"/>
      <c r="E2776" s="196"/>
      <c r="F2776" s="110"/>
      <c r="G2776" s="199"/>
      <c r="H2776" s="217"/>
      <c r="I2776" s="217"/>
      <c r="J2776" s="6">
        <f t="shared" si="14"/>
        <v>0</v>
      </c>
      <c r="K2776" s="6">
        <f t="shared" si="15"/>
        <v>0</v>
      </c>
      <c r="L2776" s="6" t="str">
        <f t="array" ref="L2776">XLOOKUP(E2776,INV!A:A,INV!K:K)</f>
        <v>#N/A</v>
      </c>
      <c r="M2776" s="127" t="str">
        <f t="shared" si="16"/>
        <v>#N/A</v>
      </c>
    </row>
    <row r="2777">
      <c r="A2777" s="195"/>
      <c r="B2777" s="196"/>
      <c r="C2777" s="197"/>
      <c r="D2777" s="198"/>
      <c r="E2777" s="196"/>
      <c r="F2777" s="110"/>
      <c r="G2777" s="199"/>
      <c r="H2777" s="217"/>
      <c r="I2777" s="217"/>
      <c r="J2777" s="6">
        <f t="shared" si="14"/>
        <v>0</v>
      </c>
      <c r="K2777" s="6">
        <f t="shared" si="15"/>
        <v>0</v>
      </c>
      <c r="L2777" s="6" t="str">
        <f t="array" ref="L2777">XLOOKUP(E2777,INV!A:A,INV!K:K)</f>
        <v>#N/A</v>
      </c>
      <c r="M2777" s="127" t="str">
        <f t="shared" si="16"/>
        <v>#N/A</v>
      </c>
    </row>
    <row r="2778">
      <c r="A2778" s="195"/>
      <c r="B2778" s="196"/>
      <c r="C2778" s="197"/>
      <c r="D2778" s="198"/>
      <c r="E2778" s="196"/>
      <c r="F2778" s="110"/>
      <c r="G2778" s="199"/>
      <c r="H2778" s="217"/>
      <c r="I2778" s="217"/>
      <c r="J2778" s="6">
        <f t="shared" si="14"/>
        <v>0</v>
      </c>
      <c r="K2778" s="6">
        <f t="shared" si="15"/>
        <v>0</v>
      </c>
      <c r="L2778" s="6" t="str">
        <f t="array" ref="L2778">XLOOKUP(E2778,INV!A:A,INV!K:K)</f>
        <v>#N/A</v>
      </c>
      <c r="M2778" s="127" t="str">
        <f t="shared" si="16"/>
        <v>#N/A</v>
      </c>
    </row>
    <row r="2779">
      <c r="A2779" s="195"/>
      <c r="B2779" s="196"/>
      <c r="C2779" s="197"/>
      <c r="D2779" s="198"/>
      <c r="E2779" s="196"/>
      <c r="F2779" s="110"/>
      <c r="G2779" s="199"/>
      <c r="H2779" s="217"/>
      <c r="I2779" s="217"/>
      <c r="J2779" s="6">
        <f t="shared" si="14"/>
        <v>0</v>
      </c>
      <c r="K2779" s="6">
        <f t="shared" si="15"/>
        <v>0</v>
      </c>
      <c r="L2779" s="6" t="str">
        <f t="array" ref="L2779">XLOOKUP(E2779,INV!A:A,INV!K:K)</f>
        <v>#N/A</v>
      </c>
      <c r="M2779" s="127" t="str">
        <f t="shared" si="16"/>
        <v>#N/A</v>
      </c>
    </row>
    <row r="2780">
      <c r="A2780" s="195"/>
      <c r="B2780" s="196"/>
      <c r="C2780" s="197"/>
      <c r="D2780" s="198"/>
      <c r="E2780" s="196"/>
      <c r="F2780" s="110"/>
      <c r="G2780" s="199"/>
      <c r="H2780" s="217"/>
      <c r="I2780" s="217"/>
      <c r="J2780" s="6">
        <f t="shared" si="14"/>
        <v>0</v>
      </c>
      <c r="K2780" s="6">
        <f t="shared" si="15"/>
        <v>0</v>
      </c>
      <c r="L2780" s="6" t="str">
        <f t="array" ref="L2780">XLOOKUP(E2780,INV!A:A,INV!K:K)</f>
        <v>#N/A</v>
      </c>
      <c r="M2780" s="127" t="str">
        <f t="shared" si="16"/>
        <v>#N/A</v>
      </c>
    </row>
    <row r="2781">
      <c r="A2781" s="195"/>
      <c r="B2781" s="196"/>
      <c r="C2781" s="197"/>
      <c r="D2781" s="198"/>
      <c r="E2781" s="196"/>
      <c r="F2781" s="110"/>
      <c r="G2781" s="199"/>
      <c r="H2781" s="217"/>
      <c r="I2781" s="217"/>
      <c r="J2781" s="6">
        <f t="shared" si="14"/>
        <v>0</v>
      </c>
      <c r="K2781" s="6">
        <f t="shared" si="15"/>
        <v>0</v>
      </c>
      <c r="L2781" s="6" t="str">
        <f t="array" ref="L2781">XLOOKUP(E2781,INV!A:A,INV!K:K)</f>
        <v>#N/A</v>
      </c>
      <c r="M2781" s="127" t="str">
        <f t="shared" si="16"/>
        <v>#N/A</v>
      </c>
    </row>
    <row r="2782">
      <c r="A2782" s="195"/>
      <c r="B2782" s="196"/>
      <c r="C2782" s="197"/>
      <c r="D2782" s="198"/>
      <c r="E2782" s="196"/>
      <c r="F2782" s="110"/>
      <c r="G2782" s="199"/>
      <c r="H2782" s="217"/>
      <c r="I2782" s="217"/>
      <c r="J2782" s="6">
        <f t="shared" si="14"/>
        <v>0</v>
      </c>
      <c r="K2782" s="6">
        <f t="shared" si="15"/>
        <v>0</v>
      </c>
      <c r="L2782" s="6" t="str">
        <f t="array" ref="L2782">XLOOKUP(E2782,INV!A:A,INV!K:K)</f>
        <v>#N/A</v>
      </c>
      <c r="M2782" s="127" t="str">
        <f t="shared" si="16"/>
        <v>#N/A</v>
      </c>
    </row>
    <row r="2783">
      <c r="A2783" s="195"/>
      <c r="B2783" s="196"/>
      <c r="C2783" s="197"/>
      <c r="D2783" s="198"/>
      <c r="E2783" s="196"/>
      <c r="F2783" s="110"/>
      <c r="G2783" s="199"/>
      <c r="H2783" s="217"/>
      <c r="I2783" s="217"/>
      <c r="J2783" s="6">
        <f t="shared" si="14"/>
        <v>0</v>
      </c>
      <c r="K2783" s="6">
        <f t="shared" si="15"/>
        <v>0</v>
      </c>
      <c r="L2783" s="6" t="str">
        <f t="array" ref="L2783">XLOOKUP(E2783,INV!A:A,INV!K:K)</f>
        <v>#N/A</v>
      </c>
      <c r="M2783" s="127" t="str">
        <f t="shared" si="16"/>
        <v>#N/A</v>
      </c>
    </row>
    <row r="2784">
      <c r="A2784" s="195"/>
      <c r="B2784" s="196"/>
      <c r="C2784" s="197"/>
      <c r="D2784" s="198"/>
      <c r="E2784" s="196"/>
      <c r="F2784" s="110"/>
      <c r="G2784" s="199"/>
      <c r="H2784" s="217"/>
      <c r="I2784" s="217"/>
      <c r="J2784" s="6">
        <f t="shared" si="14"/>
        <v>0</v>
      </c>
      <c r="K2784" s="6">
        <f t="shared" si="15"/>
        <v>0</v>
      </c>
      <c r="L2784" s="6" t="str">
        <f t="array" ref="L2784">XLOOKUP(E2784,INV!A:A,INV!K:K)</f>
        <v>#N/A</v>
      </c>
      <c r="M2784" s="127" t="str">
        <f t="shared" si="16"/>
        <v>#N/A</v>
      </c>
    </row>
    <row r="2785">
      <c r="A2785" s="195"/>
      <c r="B2785" s="196"/>
      <c r="C2785" s="197"/>
      <c r="D2785" s="198"/>
      <c r="E2785" s="196"/>
      <c r="F2785" s="110"/>
      <c r="G2785" s="199"/>
      <c r="H2785" s="217"/>
      <c r="I2785" s="217"/>
      <c r="J2785" s="6">
        <f t="shared" si="14"/>
        <v>0</v>
      </c>
      <c r="K2785" s="6">
        <f t="shared" si="15"/>
        <v>0</v>
      </c>
      <c r="L2785" s="6" t="str">
        <f t="array" ref="L2785">XLOOKUP(E2785,INV!A:A,INV!K:K)</f>
        <v>#N/A</v>
      </c>
      <c r="M2785" s="127" t="str">
        <f t="shared" si="16"/>
        <v>#N/A</v>
      </c>
    </row>
    <row r="2786">
      <c r="A2786" s="195"/>
      <c r="B2786" s="196"/>
      <c r="C2786" s="197"/>
      <c r="D2786" s="198"/>
      <c r="E2786" s="196"/>
      <c r="F2786" s="110"/>
      <c r="G2786" s="199"/>
      <c r="H2786" s="217"/>
      <c r="I2786" s="217"/>
      <c r="J2786" s="6">
        <f t="shared" si="14"/>
        <v>0</v>
      </c>
      <c r="K2786" s="6">
        <f t="shared" si="15"/>
        <v>0</v>
      </c>
      <c r="L2786" s="6" t="str">
        <f t="array" ref="L2786">XLOOKUP(E2786,INV!A:A,INV!K:K)</f>
        <v>#N/A</v>
      </c>
      <c r="M2786" s="127" t="str">
        <f t="shared" si="16"/>
        <v>#N/A</v>
      </c>
    </row>
    <row r="2787">
      <c r="A2787" s="195"/>
      <c r="B2787" s="196"/>
      <c r="C2787" s="197"/>
      <c r="D2787" s="198"/>
      <c r="E2787" s="196"/>
      <c r="F2787" s="110"/>
      <c r="G2787" s="199"/>
      <c r="H2787" s="217"/>
      <c r="I2787" s="217"/>
      <c r="J2787" s="6">
        <f t="shared" si="14"/>
        <v>0</v>
      </c>
      <c r="K2787" s="6">
        <f t="shared" si="15"/>
        <v>0</v>
      </c>
      <c r="L2787" s="6" t="str">
        <f t="array" ref="L2787">XLOOKUP(E2787,INV!A:A,INV!K:K)</f>
        <v>#N/A</v>
      </c>
      <c r="M2787" s="127" t="str">
        <f t="shared" si="16"/>
        <v>#N/A</v>
      </c>
    </row>
    <row r="2788">
      <c r="A2788" s="195"/>
      <c r="B2788" s="196"/>
      <c r="C2788" s="197"/>
      <c r="D2788" s="198"/>
      <c r="E2788" s="196"/>
      <c r="F2788" s="196"/>
      <c r="G2788" s="199"/>
      <c r="H2788" s="217"/>
      <c r="I2788" s="217"/>
      <c r="J2788" s="6">
        <f t="shared" si="14"/>
        <v>0</v>
      </c>
      <c r="K2788" s="6">
        <f t="shared" si="15"/>
        <v>0</v>
      </c>
      <c r="L2788" s="6" t="str">
        <f t="array" ref="L2788">XLOOKUP(E2788,INV!A:A,INV!K:K)</f>
        <v>#N/A</v>
      </c>
      <c r="M2788" s="127" t="str">
        <f t="shared" si="16"/>
        <v>#N/A</v>
      </c>
    </row>
    <row r="2789">
      <c r="A2789" s="195"/>
      <c r="B2789" s="196"/>
      <c r="C2789" s="197"/>
      <c r="D2789" s="198"/>
      <c r="E2789" s="196"/>
      <c r="F2789" s="196"/>
      <c r="G2789" s="199"/>
      <c r="H2789" s="217"/>
      <c r="I2789" s="217"/>
      <c r="J2789" s="6">
        <f t="shared" si="14"/>
        <v>0</v>
      </c>
      <c r="K2789" s="6">
        <f t="shared" si="15"/>
        <v>0</v>
      </c>
      <c r="L2789" s="6" t="str">
        <f t="array" ref="L2789">XLOOKUP(E2789,INV!A:A,INV!K:K)</f>
        <v>#N/A</v>
      </c>
      <c r="M2789" s="127" t="str">
        <f t="shared" si="16"/>
        <v>#N/A</v>
      </c>
    </row>
    <row r="2790">
      <c r="A2790" s="195"/>
      <c r="B2790" s="196"/>
      <c r="C2790" s="197"/>
      <c r="D2790" s="198"/>
      <c r="E2790" s="196"/>
      <c r="F2790" s="196"/>
      <c r="G2790" s="199"/>
      <c r="H2790" s="217"/>
      <c r="I2790" s="217"/>
      <c r="J2790" s="6">
        <f t="shared" si="14"/>
        <v>0</v>
      </c>
      <c r="K2790" s="6">
        <f t="shared" si="15"/>
        <v>0</v>
      </c>
      <c r="L2790" s="6" t="str">
        <f t="array" ref="L2790">XLOOKUP(E2790,INV!A:A,INV!K:K)</f>
        <v>#N/A</v>
      </c>
      <c r="M2790" s="127" t="str">
        <f t="shared" si="16"/>
        <v>#N/A</v>
      </c>
    </row>
    <row r="2791">
      <c r="A2791" s="195"/>
      <c r="B2791" s="196"/>
      <c r="C2791" s="197"/>
      <c r="D2791" s="198"/>
      <c r="E2791" s="196"/>
      <c r="F2791" s="110"/>
      <c r="G2791" s="199"/>
      <c r="H2791" s="217"/>
      <c r="I2791" s="217"/>
      <c r="J2791" s="6">
        <f t="shared" si="14"/>
        <v>0</v>
      </c>
      <c r="K2791" s="6">
        <f t="shared" si="15"/>
        <v>0</v>
      </c>
      <c r="L2791" s="6" t="str">
        <f t="array" ref="L2791">XLOOKUP(E2791,INV!A:A,INV!K:K)</f>
        <v>#N/A</v>
      </c>
      <c r="M2791" s="127" t="str">
        <f t="shared" si="16"/>
        <v>#N/A</v>
      </c>
    </row>
    <row r="2792">
      <c r="A2792" s="195"/>
      <c r="B2792" s="196"/>
      <c r="C2792" s="197"/>
      <c r="D2792" s="198"/>
      <c r="E2792" s="196"/>
      <c r="F2792" s="196"/>
      <c r="G2792" s="199"/>
      <c r="H2792" s="217"/>
      <c r="I2792" s="217"/>
      <c r="J2792" s="6">
        <f t="shared" si="14"/>
        <v>0</v>
      </c>
      <c r="K2792" s="6">
        <f t="shared" si="15"/>
        <v>0</v>
      </c>
      <c r="L2792" s="6" t="str">
        <f t="array" ref="L2792">XLOOKUP(E2792,INV!A:A,INV!K:K)</f>
        <v>#N/A</v>
      </c>
      <c r="M2792" s="127" t="str">
        <f t="shared" si="16"/>
        <v>#N/A</v>
      </c>
    </row>
    <row r="2793">
      <c r="A2793" s="195"/>
      <c r="B2793" s="196"/>
      <c r="C2793" s="197"/>
      <c r="D2793" s="198"/>
      <c r="E2793" s="196"/>
      <c r="F2793" s="110"/>
      <c r="G2793" s="199"/>
      <c r="H2793" s="217"/>
      <c r="I2793" s="217"/>
      <c r="J2793" s="6">
        <f t="shared" si="14"/>
        <v>0</v>
      </c>
      <c r="K2793" s="6">
        <f t="shared" si="15"/>
        <v>0</v>
      </c>
      <c r="L2793" s="6" t="str">
        <f t="array" ref="L2793">XLOOKUP(E2793,INV!A:A,INV!K:K)</f>
        <v>#N/A</v>
      </c>
      <c r="M2793" s="127" t="str">
        <f t="shared" si="16"/>
        <v>#N/A</v>
      </c>
    </row>
    <row r="2794">
      <c r="A2794" s="195"/>
      <c r="B2794" s="196"/>
      <c r="C2794" s="197"/>
      <c r="D2794" s="198"/>
      <c r="E2794" s="196"/>
      <c r="F2794" s="196"/>
      <c r="G2794" s="199"/>
      <c r="H2794" s="217"/>
      <c r="I2794" s="217"/>
      <c r="J2794" s="6">
        <f t="shared" si="14"/>
        <v>0</v>
      </c>
      <c r="K2794" s="6">
        <f t="shared" si="15"/>
        <v>0</v>
      </c>
      <c r="L2794" s="6" t="str">
        <f t="array" ref="L2794">XLOOKUP(E2794,INV!A:A,INV!K:K)</f>
        <v>#N/A</v>
      </c>
      <c r="M2794" s="127" t="str">
        <f t="shared" si="16"/>
        <v>#N/A</v>
      </c>
    </row>
    <row r="2795">
      <c r="A2795" s="195"/>
      <c r="B2795" s="196"/>
      <c r="C2795" s="197"/>
      <c r="D2795" s="198"/>
      <c r="E2795" s="196"/>
      <c r="F2795" s="196"/>
      <c r="G2795" s="199"/>
      <c r="H2795" s="217"/>
      <c r="I2795" s="217"/>
      <c r="J2795" s="6">
        <f t="shared" si="14"/>
        <v>0</v>
      </c>
      <c r="K2795" s="6">
        <f t="shared" si="15"/>
        <v>0</v>
      </c>
      <c r="L2795" s="6" t="str">
        <f t="array" ref="L2795">XLOOKUP(E2795,INV!A:A,INV!K:K)</f>
        <v>#N/A</v>
      </c>
      <c r="M2795" s="127" t="str">
        <f t="shared" si="16"/>
        <v>#N/A</v>
      </c>
    </row>
    <row r="2796">
      <c r="A2796" s="195"/>
      <c r="B2796" s="196"/>
      <c r="C2796" s="197"/>
      <c r="D2796" s="198"/>
      <c r="E2796" s="196"/>
      <c r="F2796" s="110"/>
      <c r="G2796" s="199"/>
      <c r="H2796" s="217"/>
      <c r="I2796" s="217"/>
      <c r="J2796" s="6">
        <f t="shared" si="14"/>
        <v>0</v>
      </c>
      <c r="K2796" s="6">
        <f t="shared" si="15"/>
        <v>0</v>
      </c>
      <c r="L2796" s="6" t="str">
        <f t="array" ref="L2796">XLOOKUP(E2796,INV!A:A,INV!K:K)</f>
        <v>#N/A</v>
      </c>
      <c r="M2796" s="127" t="str">
        <f t="shared" si="16"/>
        <v>#N/A</v>
      </c>
    </row>
    <row r="2797">
      <c r="A2797" s="195"/>
      <c r="B2797" s="196"/>
      <c r="C2797" s="197"/>
      <c r="D2797" s="198"/>
      <c r="E2797" s="196"/>
      <c r="F2797" s="110"/>
      <c r="G2797" s="199"/>
      <c r="H2797" s="217"/>
      <c r="I2797" s="217"/>
      <c r="J2797" s="6">
        <f t="shared" si="14"/>
        <v>0</v>
      </c>
      <c r="K2797" s="6">
        <f t="shared" si="15"/>
        <v>0</v>
      </c>
      <c r="L2797" s="6" t="str">
        <f t="array" ref="L2797">XLOOKUP(E2797,INV!A:A,INV!K:K)</f>
        <v>#N/A</v>
      </c>
      <c r="M2797" s="127" t="str">
        <f t="shared" si="16"/>
        <v>#N/A</v>
      </c>
    </row>
    <row r="2798">
      <c r="A2798" s="195"/>
      <c r="B2798" s="196"/>
      <c r="C2798" s="197"/>
      <c r="D2798" s="198"/>
      <c r="E2798" s="196"/>
      <c r="F2798" s="196"/>
      <c r="G2798" s="199"/>
      <c r="H2798" s="217"/>
      <c r="I2798" s="217"/>
      <c r="J2798" s="6">
        <f t="shared" si="14"/>
        <v>0</v>
      </c>
      <c r="K2798" s="6">
        <f t="shared" si="15"/>
        <v>0</v>
      </c>
      <c r="L2798" s="6" t="str">
        <f t="array" ref="L2798">XLOOKUP(E2798,INV!A:A,INV!K:K)</f>
        <v>#N/A</v>
      </c>
      <c r="M2798" s="127" t="str">
        <f t="shared" si="16"/>
        <v>#N/A</v>
      </c>
    </row>
    <row r="2799">
      <c r="A2799" s="195"/>
      <c r="B2799" s="196"/>
      <c r="C2799" s="197"/>
      <c r="D2799" s="198"/>
      <c r="E2799" s="196"/>
      <c r="F2799" s="110"/>
      <c r="G2799" s="199"/>
      <c r="H2799" s="217"/>
      <c r="I2799" s="217"/>
      <c r="J2799" s="6">
        <f t="shared" si="14"/>
        <v>0</v>
      </c>
      <c r="K2799" s="6">
        <f t="shared" si="15"/>
        <v>0</v>
      </c>
      <c r="L2799" s="6" t="str">
        <f t="array" ref="L2799">XLOOKUP(E2799,INV!A:A,INV!K:K)</f>
        <v>#N/A</v>
      </c>
      <c r="M2799" s="127" t="str">
        <f t="shared" si="16"/>
        <v>#N/A</v>
      </c>
    </row>
    <row r="2800">
      <c r="A2800" s="195"/>
      <c r="B2800" s="196"/>
      <c r="C2800" s="197"/>
      <c r="D2800" s="198"/>
      <c r="E2800" s="196"/>
      <c r="F2800" s="196"/>
      <c r="G2800" s="199"/>
      <c r="H2800" s="217"/>
      <c r="I2800" s="217"/>
      <c r="J2800" s="6">
        <f t="shared" si="14"/>
        <v>0</v>
      </c>
      <c r="K2800" s="6">
        <f t="shared" si="15"/>
        <v>0</v>
      </c>
      <c r="L2800" s="6" t="str">
        <f t="array" ref="L2800">XLOOKUP(E2800,INV!A:A,INV!K:K)</f>
        <v>#N/A</v>
      </c>
      <c r="M2800" s="127" t="str">
        <f t="shared" si="16"/>
        <v>#N/A</v>
      </c>
    </row>
    <row r="2801">
      <c r="A2801" s="195"/>
      <c r="B2801" s="196"/>
      <c r="C2801" s="197"/>
      <c r="D2801" s="198"/>
      <c r="E2801" s="196"/>
      <c r="F2801" s="110"/>
      <c r="G2801" s="199"/>
      <c r="H2801" s="217"/>
      <c r="I2801" s="217"/>
      <c r="J2801" s="6">
        <f t="shared" si="14"/>
        <v>0</v>
      </c>
      <c r="K2801" s="6">
        <f t="shared" si="15"/>
        <v>0</v>
      </c>
      <c r="L2801" s="6" t="str">
        <f t="array" ref="L2801">XLOOKUP(E2801,INV!A:A,INV!K:K)</f>
        <v>#N/A</v>
      </c>
      <c r="M2801" s="127" t="str">
        <f t="shared" si="16"/>
        <v>#N/A</v>
      </c>
    </row>
    <row r="2802">
      <c r="A2802" s="195"/>
      <c r="B2802" s="196"/>
      <c r="C2802" s="197"/>
      <c r="D2802" s="198"/>
      <c r="E2802" s="196"/>
      <c r="F2802" s="196"/>
      <c r="G2802" s="199"/>
      <c r="H2802" s="217"/>
      <c r="I2802" s="217"/>
      <c r="J2802" s="6">
        <f t="shared" si="14"/>
        <v>0</v>
      </c>
      <c r="K2802" s="6">
        <f t="shared" si="15"/>
        <v>0</v>
      </c>
      <c r="L2802" s="6" t="str">
        <f t="array" ref="L2802">XLOOKUP(E2802,INV!A:A,INV!K:K)</f>
        <v>#N/A</v>
      </c>
      <c r="M2802" s="127" t="str">
        <f t="shared" si="16"/>
        <v>#N/A</v>
      </c>
    </row>
    <row r="2803">
      <c r="A2803" s="195"/>
      <c r="B2803" s="196"/>
      <c r="C2803" s="197"/>
      <c r="D2803" s="198"/>
      <c r="E2803" s="196"/>
      <c r="F2803" s="110"/>
      <c r="G2803" s="199"/>
      <c r="H2803" s="217"/>
      <c r="I2803" s="217"/>
      <c r="J2803" s="6">
        <f t="shared" si="14"/>
        <v>0</v>
      </c>
      <c r="K2803" s="6">
        <f t="shared" si="15"/>
        <v>0</v>
      </c>
      <c r="L2803" s="6" t="str">
        <f t="array" ref="L2803">XLOOKUP(E2803,INV!A:A,INV!K:K)</f>
        <v>#N/A</v>
      </c>
      <c r="M2803" s="127" t="str">
        <f t="shared" si="16"/>
        <v>#N/A</v>
      </c>
    </row>
    <row r="2804">
      <c r="A2804" s="195"/>
      <c r="B2804" s="196"/>
      <c r="C2804" s="197"/>
      <c r="D2804" s="198"/>
      <c r="E2804" s="196"/>
      <c r="F2804" s="196"/>
      <c r="G2804" s="199"/>
      <c r="H2804" s="217"/>
      <c r="I2804" s="217"/>
      <c r="J2804" s="6">
        <f t="shared" si="14"/>
        <v>0</v>
      </c>
      <c r="K2804" s="6">
        <f t="shared" si="15"/>
        <v>0</v>
      </c>
      <c r="L2804" s="6" t="str">
        <f t="array" ref="L2804">XLOOKUP(E2804,INV!A:A,INV!K:K)</f>
        <v>#N/A</v>
      </c>
      <c r="M2804" s="127" t="str">
        <f t="shared" si="16"/>
        <v>#N/A</v>
      </c>
    </row>
    <row r="2805">
      <c r="A2805" s="195"/>
      <c r="B2805" s="196"/>
      <c r="C2805" s="197"/>
      <c r="D2805" s="198"/>
      <c r="E2805" s="196"/>
      <c r="F2805" s="110"/>
      <c r="G2805" s="199"/>
      <c r="H2805" s="217"/>
      <c r="I2805" s="217"/>
      <c r="J2805" s="6">
        <f t="shared" si="14"/>
        <v>0</v>
      </c>
      <c r="K2805" s="6">
        <f t="shared" si="15"/>
        <v>0</v>
      </c>
      <c r="L2805" s="6" t="str">
        <f t="array" ref="L2805">XLOOKUP(E2805,INV!A:A,INV!K:K)</f>
        <v>#N/A</v>
      </c>
      <c r="M2805" s="127" t="str">
        <f t="shared" si="16"/>
        <v>#N/A</v>
      </c>
    </row>
    <row r="2806">
      <c r="A2806" s="195"/>
      <c r="B2806" s="196"/>
      <c r="C2806" s="197"/>
      <c r="D2806" s="198"/>
      <c r="E2806" s="196"/>
      <c r="F2806" s="110"/>
      <c r="G2806" s="199"/>
      <c r="H2806" s="217"/>
      <c r="I2806" s="217"/>
      <c r="J2806" s="6">
        <f t="shared" si="14"/>
        <v>0</v>
      </c>
      <c r="K2806" s="6">
        <f t="shared" si="15"/>
        <v>0</v>
      </c>
      <c r="L2806" s="6" t="str">
        <f t="array" ref="L2806">XLOOKUP(E2806,INV!A:A,INV!K:K)</f>
        <v>#N/A</v>
      </c>
      <c r="M2806" s="127" t="str">
        <f t="shared" si="16"/>
        <v>#N/A</v>
      </c>
    </row>
    <row r="2807">
      <c r="A2807" s="195"/>
      <c r="B2807" s="196"/>
      <c r="C2807" s="197"/>
      <c r="D2807" s="198"/>
      <c r="E2807" s="196"/>
      <c r="F2807" s="110"/>
      <c r="G2807" s="199"/>
      <c r="H2807" s="217"/>
      <c r="I2807" s="217"/>
      <c r="J2807" s="6">
        <f t="shared" si="14"/>
        <v>0</v>
      </c>
      <c r="K2807" s="6">
        <f t="shared" si="15"/>
        <v>0</v>
      </c>
      <c r="L2807" s="6" t="str">
        <f t="array" ref="L2807">XLOOKUP(E2807,INV!A:A,INV!K:K)</f>
        <v>#N/A</v>
      </c>
      <c r="M2807" s="127" t="str">
        <f t="shared" si="16"/>
        <v>#N/A</v>
      </c>
    </row>
    <row r="2808">
      <c r="A2808" s="195"/>
      <c r="B2808" s="196"/>
      <c r="C2808" s="197"/>
      <c r="D2808" s="198"/>
      <c r="E2808" s="196"/>
      <c r="F2808" s="110"/>
      <c r="G2808" s="199"/>
      <c r="H2808" s="217"/>
      <c r="I2808" s="217"/>
      <c r="J2808" s="6">
        <f t="shared" si="14"/>
        <v>0</v>
      </c>
      <c r="K2808" s="6">
        <f t="shared" si="15"/>
        <v>0</v>
      </c>
      <c r="L2808" s="6" t="str">
        <f t="array" ref="L2808">XLOOKUP(E2808,INV!A:A,INV!K:K)</f>
        <v>#N/A</v>
      </c>
      <c r="M2808" s="127" t="str">
        <f t="shared" si="16"/>
        <v>#N/A</v>
      </c>
    </row>
    <row r="2809">
      <c r="A2809" s="195"/>
      <c r="B2809" s="196"/>
      <c r="C2809" s="197"/>
      <c r="D2809" s="198"/>
      <c r="E2809" s="196"/>
      <c r="F2809" s="110"/>
      <c r="G2809" s="199"/>
      <c r="H2809" s="217"/>
      <c r="I2809" s="217"/>
      <c r="J2809" s="6">
        <f t="shared" si="14"/>
        <v>0</v>
      </c>
      <c r="K2809" s="6">
        <f t="shared" si="15"/>
        <v>0</v>
      </c>
      <c r="L2809" s="6" t="str">
        <f t="array" ref="L2809">XLOOKUP(E2809,INV!A:A,INV!K:K)</f>
        <v>#N/A</v>
      </c>
      <c r="M2809" s="127" t="str">
        <f t="shared" si="16"/>
        <v>#N/A</v>
      </c>
    </row>
    <row r="2810">
      <c r="A2810" s="195"/>
      <c r="B2810" s="196"/>
      <c r="C2810" s="197"/>
      <c r="D2810" s="198"/>
      <c r="E2810" s="196"/>
      <c r="F2810" s="196"/>
      <c r="G2810" s="199"/>
      <c r="H2810" s="217"/>
      <c r="I2810" s="217"/>
      <c r="J2810" s="6">
        <f t="shared" si="14"/>
        <v>0</v>
      </c>
      <c r="K2810" s="6">
        <f t="shared" si="15"/>
        <v>0</v>
      </c>
      <c r="L2810" s="6" t="str">
        <f t="array" ref="L2810">XLOOKUP(E2810,INV!A:A,INV!K:K)</f>
        <v>#N/A</v>
      </c>
      <c r="M2810" s="127" t="str">
        <f t="shared" si="16"/>
        <v>#N/A</v>
      </c>
    </row>
    <row r="2811">
      <c r="A2811" s="195"/>
      <c r="B2811" s="196"/>
      <c r="C2811" s="197"/>
      <c r="D2811" s="198"/>
      <c r="E2811" s="196"/>
      <c r="F2811" s="196"/>
      <c r="G2811" s="199"/>
      <c r="H2811" s="217"/>
      <c r="I2811" s="217"/>
      <c r="J2811" s="6">
        <f t="shared" si="14"/>
        <v>0</v>
      </c>
      <c r="K2811" s="6">
        <f t="shared" si="15"/>
        <v>0</v>
      </c>
      <c r="L2811" s="6" t="str">
        <f t="array" ref="L2811">XLOOKUP(E2811,INV!A:A,INV!K:K)</f>
        <v>#N/A</v>
      </c>
      <c r="M2811" s="127" t="str">
        <f t="shared" si="16"/>
        <v>#N/A</v>
      </c>
    </row>
    <row r="2812">
      <c r="A2812" s="195"/>
      <c r="B2812" s="196"/>
      <c r="C2812" s="197"/>
      <c r="D2812" s="198"/>
      <c r="E2812" s="196"/>
      <c r="F2812" s="110"/>
      <c r="G2812" s="199"/>
      <c r="H2812" s="217"/>
      <c r="I2812" s="217"/>
      <c r="J2812" s="6">
        <f t="shared" si="14"/>
        <v>0</v>
      </c>
      <c r="K2812" s="6">
        <f t="shared" si="15"/>
        <v>0</v>
      </c>
      <c r="L2812" s="6" t="str">
        <f t="array" ref="L2812">XLOOKUP(E2812,INV!A:A,INV!K:K)</f>
        <v>#N/A</v>
      </c>
      <c r="M2812" s="127" t="str">
        <f t="shared" si="16"/>
        <v>#N/A</v>
      </c>
    </row>
    <row r="2813">
      <c r="A2813" s="195"/>
      <c r="B2813" s="196"/>
      <c r="C2813" s="197"/>
      <c r="D2813" s="198"/>
      <c r="E2813" s="196"/>
      <c r="F2813" s="196"/>
      <c r="G2813" s="199"/>
      <c r="H2813" s="217"/>
      <c r="I2813" s="217"/>
      <c r="J2813" s="6">
        <f t="shared" si="14"/>
        <v>0</v>
      </c>
      <c r="K2813" s="6">
        <f t="shared" si="15"/>
        <v>0</v>
      </c>
      <c r="L2813" s="6" t="str">
        <f t="array" ref="L2813">XLOOKUP(E2813,INV!A:A,INV!K:K)</f>
        <v>#N/A</v>
      </c>
      <c r="M2813" s="127" t="str">
        <f t="shared" si="16"/>
        <v>#N/A</v>
      </c>
    </row>
    <row r="2814">
      <c r="A2814" s="195"/>
      <c r="B2814" s="196"/>
      <c r="C2814" s="197"/>
      <c r="D2814" s="198"/>
      <c r="E2814" s="196"/>
      <c r="F2814" s="110"/>
      <c r="G2814" s="199"/>
      <c r="H2814" s="217"/>
      <c r="I2814" s="217"/>
      <c r="J2814" s="6">
        <f t="shared" si="14"/>
        <v>0</v>
      </c>
      <c r="K2814" s="6">
        <f t="shared" si="15"/>
        <v>0</v>
      </c>
      <c r="L2814" s="6" t="str">
        <f t="array" ref="L2814">XLOOKUP(E2814,INV!A:A,INV!K:K)</f>
        <v>#N/A</v>
      </c>
      <c r="M2814" s="127" t="str">
        <f t="shared" si="16"/>
        <v>#N/A</v>
      </c>
    </row>
    <row r="2815">
      <c r="A2815" s="195"/>
      <c r="B2815" s="196"/>
      <c r="C2815" s="197"/>
      <c r="D2815" s="198"/>
      <c r="E2815" s="196"/>
      <c r="F2815" s="110"/>
      <c r="G2815" s="199"/>
      <c r="H2815" s="217"/>
      <c r="I2815" s="217"/>
      <c r="J2815" s="6">
        <f t="shared" si="14"/>
        <v>0</v>
      </c>
      <c r="K2815" s="6">
        <f t="shared" si="15"/>
        <v>0</v>
      </c>
      <c r="L2815" s="6" t="str">
        <f t="array" ref="L2815">XLOOKUP(E2815,INV!A:A,INV!K:K)</f>
        <v>#N/A</v>
      </c>
      <c r="M2815" s="127" t="str">
        <f t="shared" si="16"/>
        <v>#N/A</v>
      </c>
    </row>
    <row r="2816">
      <c r="A2816" s="195"/>
      <c r="B2816" s="196"/>
      <c r="C2816" s="197"/>
      <c r="D2816" s="198"/>
      <c r="E2816" s="196"/>
      <c r="F2816" s="110"/>
      <c r="G2816" s="199"/>
      <c r="H2816" s="217"/>
      <c r="I2816" s="217"/>
      <c r="J2816" s="6">
        <f t="shared" si="14"/>
        <v>0</v>
      </c>
      <c r="K2816" s="6">
        <f t="shared" si="15"/>
        <v>0</v>
      </c>
      <c r="L2816" s="6" t="str">
        <f t="array" ref="L2816">XLOOKUP(E2816,INV!A:A,INV!K:K)</f>
        <v>#N/A</v>
      </c>
      <c r="M2816" s="127" t="str">
        <f t="shared" si="16"/>
        <v>#N/A</v>
      </c>
    </row>
    <row r="2817">
      <c r="A2817" s="195"/>
      <c r="B2817" s="196"/>
      <c r="C2817" s="197"/>
      <c r="D2817" s="198"/>
      <c r="E2817" s="196"/>
      <c r="F2817" s="110"/>
      <c r="G2817" s="199"/>
      <c r="H2817" s="217"/>
      <c r="I2817" s="217"/>
      <c r="J2817" s="6">
        <f t="shared" si="14"/>
        <v>0</v>
      </c>
      <c r="K2817" s="6">
        <f t="shared" si="15"/>
        <v>0</v>
      </c>
      <c r="L2817" s="6" t="str">
        <f t="array" ref="L2817">XLOOKUP(E2817,INV!A:A,INV!K:K)</f>
        <v>#N/A</v>
      </c>
      <c r="M2817" s="127" t="str">
        <f t="shared" si="16"/>
        <v>#N/A</v>
      </c>
    </row>
    <row r="2818">
      <c r="A2818" s="195"/>
      <c r="B2818" s="196"/>
      <c r="C2818" s="197"/>
      <c r="D2818" s="198"/>
      <c r="E2818" s="196"/>
      <c r="F2818" s="110"/>
      <c r="G2818" s="199"/>
      <c r="H2818" s="217"/>
      <c r="I2818" s="217"/>
      <c r="J2818" s="6">
        <f t="shared" si="14"/>
        <v>0</v>
      </c>
      <c r="K2818" s="6">
        <f t="shared" si="15"/>
        <v>0</v>
      </c>
      <c r="L2818" s="6" t="str">
        <f t="array" ref="L2818">XLOOKUP(E2818,INV!A:A,INV!K:K)</f>
        <v>#N/A</v>
      </c>
      <c r="M2818" s="127" t="str">
        <f t="shared" si="16"/>
        <v>#N/A</v>
      </c>
    </row>
    <row r="2819">
      <c r="A2819" s="195"/>
      <c r="B2819" s="196"/>
      <c r="C2819" s="197"/>
      <c r="D2819" s="198"/>
      <c r="E2819" s="196"/>
      <c r="F2819" s="110"/>
      <c r="G2819" s="199"/>
      <c r="H2819" s="217"/>
      <c r="I2819" s="217"/>
      <c r="J2819" s="6">
        <f t="shared" si="14"/>
        <v>0</v>
      </c>
      <c r="K2819" s="6">
        <f t="shared" si="15"/>
        <v>0</v>
      </c>
      <c r="L2819" s="6" t="str">
        <f t="array" ref="L2819">XLOOKUP(E2819,INV!A:A,INV!K:K)</f>
        <v>#N/A</v>
      </c>
      <c r="M2819" s="127" t="str">
        <f t="shared" si="16"/>
        <v>#N/A</v>
      </c>
    </row>
    <row r="2820">
      <c r="A2820" s="195"/>
      <c r="B2820" s="196"/>
      <c r="C2820" s="197"/>
      <c r="D2820" s="198"/>
      <c r="E2820" s="196"/>
      <c r="F2820" s="110"/>
      <c r="G2820" s="199"/>
      <c r="H2820" s="217"/>
      <c r="I2820" s="217"/>
      <c r="J2820" s="6">
        <f t="shared" si="14"/>
        <v>0</v>
      </c>
      <c r="K2820" s="6">
        <f t="shared" si="15"/>
        <v>0</v>
      </c>
      <c r="L2820" s="6" t="str">
        <f t="array" ref="L2820">XLOOKUP(E2820,INV!A:A,INV!K:K)</f>
        <v>#N/A</v>
      </c>
      <c r="M2820" s="127" t="str">
        <f t="shared" si="16"/>
        <v>#N/A</v>
      </c>
    </row>
    <row r="2821">
      <c r="A2821" s="195"/>
      <c r="B2821" s="196"/>
      <c r="C2821" s="197"/>
      <c r="D2821" s="198"/>
      <c r="E2821" s="196"/>
      <c r="F2821" s="110"/>
      <c r="G2821" s="199"/>
      <c r="H2821" s="217"/>
      <c r="I2821" s="217"/>
      <c r="J2821" s="6">
        <f t="shared" si="14"/>
        <v>0</v>
      </c>
      <c r="K2821" s="6">
        <f t="shared" si="15"/>
        <v>0</v>
      </c>
      <c r="L2821" s="6" t="str">
        <f t="array" ref="L2821">XLOOKUP(E2821,INV!A:A,INV!K:K)</f>
        <v>#N/A</v>
      </c>
      <c r="M2821" s="127" t="str">
        <f t="shared" si="16"/>
        <v>#N/A</v>
      </c>
    </row>
    <row r="2822">
      <c r="A2822" s="195"/>
      <c r="B2822" s="196"/>
      <c r="C2822" s="197"/>
      <c r="D2822" s="198"/>
      <c r="E2822" s="196"/>
      <c r="F2822" s="110"/>
      <c r="G2822" s="199"/>
      <c r="H2822" s="217"/>
      <c r="I2822" s="217"/>
      <c r="J2822" s="6">
        <f t="shared" si="14"/>
        <v>0</v>
      </c>
      <c r="K2822" s="6">
        <f t="shared" si="15"/>
        <v>0</v>
      </c>
      <c r="L2822" s="6" t="str">
        <f t="array" ref="L2822">XLOOKUP(E2822,INV!A:A,INV!K:K)</f>
        <v>#N/A</v>
      </c>
      <c r="M2822" s="127" t="str">
        <f t="shared" si="16"/>
        <v>#N/A</v>
      </c>
    </row>
    <row r="2823">
      <c r="A2823" s="195"/>
      <c r="B2823" s="196"/>
      <c r="C2823" s="197"/>
      <c r="D2823" s="198"/>
      <c r="E2823" s="196"/>
      <c r="F2823" s="110"/>
      <c r="G2823" s="199"/>
      <c r="H2823" s="217"/>
      <c r="I2823" s="217"/>
      <c r="J2823" s="6">
        <f t="shared" si="14"/>
        <v>0</v>
      </c>
      <c r="K2823" s="6">
        <f t="shared" si="15"/>
        <v>0</v>
      </c>
      <c r="L2823" s="6" t="str">
        <f t="array" ref="L2823">XLOOKUP(E2823,INV!A:A,INV!K:K)</f>
        <v>#N/A</v>
      </c>
      <c r="M2823" s="127" t="str">
        <f t="shared" si="16"/>
        <v>#N/A</v>
      </c>
    </row>
    <row r="2824">
      <c r="A2824" s="195"/>
      <c r="B2824" s="196"/>
      <c r="C2824" s="197"/>
      <c r="D2824" s="198"/>
      <c r="E2824" s="196"/>
      <c r="F2824" s="110"/>
      <c r="G2824" s="199"/>
      <c r="H2824" s="217"/>
      <c r="I2824" s="217"/>
      <c r="J2824" s="6">
        <f t="shared" si="14"/>
        <v>0</v>
      </c>
      <c r="K2824" s="6">
        <f t="shared" si="15"/>
        <v>0</v>
      </c>
      <c r="L2824" s="6" t="str">
        <f t="array" ref="L2824">XLOOKUP(E2824,INV!A:A,INV!K:K)</f>
        <v>#N/A</v>
      </c>
      <c r="M2824" s="127" t="str">
        <f t="shared" si="16"/>
        <v>#N/A</v>
      </c>
    </row>
    <row r="2825">
      <c r="A2825" s="195"/>
      <c r="B2825" s="196"/>
      <c r="C2825" s="197"/>
      <c r="D2825" s="198"/>
      <c r="E2825" s="196"/>
      <c r="F2825" s="110"/>
      <c r="G2825" s="199"/>
      <c r="H2825" s="217"/>
      <c r="I2825" s="217"/>
      <c r="J2825" s="6">
        <f t="shared" si="14"/>
        <v>0</v>
      </c>
      <c r="K2825" s="6">
        <f t="shared" si="15"/>
        <v>0</v>
      </c>
      <c r="L2825" s="6" t="str">
        <f t="array" ref="L2825">XLOOKUP(E2825,INV!A:A,INV!K:K)</f>
        <v>#N/A</v>
      </c>
      <c r="M2825" s="127" t="str">
        <f t="shared" si="16"/>
        <v>#N/A</v>
      </c>
    </row>
    <row r="2826">
      <c r="A2826" s="195"/>
      <c r="B2826" s="196"/>
      <c r="C2826" s="197"/>
      <c r="D2826" s="198"/>
      <c r="E2826" s="196"/>
      <c r="F2826" s="110"/>
      <c r="G2826" s="199"/>
      <c r="H2826" s="217"/>
      <c r="I2826" s="217"/>
      <c r="J2826" s="6">
        <f t="shared" si="14"/>
        <v>0</v>
      </c>
      <c r="K2826" s="6">
        <f t="shared" si="15"/>
        <v>0</v>
      </c>
      <c r="L2826" s="6" t="str">
        <f t="array" ref="L2826">XLOOKUP(E2826,INV!A:A,INV!K:K)</f>
        <v>#N/A</v>
      </c>
      <c r="M2826" s="127" t="str">
        <f t="shared" si="16"/>
        <v>#N/A</v>
      </c>
    </row>
    <row r="2827">
      <c r="A2827" s="195"/>
      <c r="B2827" s="196"/>
      <c r="C2827" s="197"/>
      <c r="D2827" s="198"/>
      <c r="E2827" s="196"/>
      <c r="F2827" s="110"/>
      <c r="G2827" s="199"/>
      <c r="H2827" s="217"/>
      <c r="I2827" s="217"/>
      <c r="J2827" s="6">
        <f t="shared" si="14"/>
        <v>0</v>
      </c>
      <c r="K2827" s="6">
        <f t="shared" si="15"/>
        <v>0</v>
      </c>
      <c r="L2827" s="6" t="str">
        <f t="array" ref="L2827">XLOOKUP(E2827,INV!A:A,INV!K:K)</f>
        <v>#N/A</v>
      </c>
      <c r="M2827" s="127" t="str">
        <f t="shared" si="16"/>
        <v>#N/A</v>
      </c>
    </row>
    <row r="2828">
      <c r="A2828" s="195"/>
      <c r="B2828" s="196"/>
      <c r="C2828" s="197"/>
      <c r="D2828" s="198"/>
      <c r="E2828" s="196"/>
      <c r="F2828" s="110"/>
      <c r="G2828" s="199"/>
      <c r="H2828" s="217"/>
      <c r="I2828" s="217"/>
      <c r="J2828" s="6">
        <f t="shared" si="14"/>
        <v>0</v>
      </c>
      <c r="K2828" s="6">
        <f t="shared" si="15"/>
        <v>0</v>
      </c>
      <c r="L2828" s="6" t="str">
        <f t="array" ref="L2828">XLOOKUP(E2828,INV!A:A,INV!K:K)</f>
        <v>#N/A</v>
      </c>
      <c r="M2828" s="127" t="str">
        <f t="shared" si="16"/>
        <v>#N/A</v>
      </c>
    </row>
    <row r="2829">
      <c r="A2829" s="195"/>
      <c r="B2829" s="196"/>
      <c r="C2829" s="197"/>
      <c r="D2829" s="198"/>
      <c r="E2829" s="196"/>
      <c r="F2829" s="110"/>
      <c r="G2829" s="199"/>
      <c r="H2829" s="217"/>
      <c r="I2829" s="217"/>
      <c r="J2829" s="6">
        <f t="shared" si="14"/>
        <v>0</v>
      </c>
      <c r="K2829" s="6">
        <f t="shared" si="15"/>
        <v>0</v>
      </c>
      <c r="L2829" s="6" t="str">
        <f t="array" ref="L2829">XLOOKUP(E2829,INV!A:A,INV!K:K)</f>
        <v>#N/A</v>
      </c>
      <c r="M2829" s="127" t="str">
        <f t="shared" si="16"/>
        <v>#N/A</v>
      </c>
    </row>
    <row r="2830">
      <c r="A2830" s="195"/>
      <c r="B2830" s="196"/>
      <c r="C2830" s="197"/>
      <c r="D2830" s="198"/>
      <c r="E2830" s="196"/>
      <c r="F2830" s="110"/>
      <c r="G2830" s="199"/>
      <c r="H2830" s="217"/>
      <c r="I2830" s="217"/>
      <c r="J2830" s="6">
        <f t="shared" si="14"/>
        <v>0</v>
      </c>
      <c r="K2830" s="6">
        <f t="shared" si="15"/>
        <v>0</v>
      </c>
      <c r="L2830" s="6" t="str">
        <f t="array" ref="L2830">XLOOKUP(E2830,INV!A:A,INV!K:K)</f>
        <v>#N/A</v>
      </c>
      <c r="M2830" s="127" t="str">
        <f t="shared" si="16"/>
        <v>#N/A</v>
      </c>
    </row>
    <row r="2831">
      <c r="A2831" s="195"/>
      <c r="B2831" s="196"/>
      <c r="C2831" s="197"/>
      <c r="D2831" s="198"/>
      <c r="E2831" s="196"/>
      <c r="F2831" s="196"/>
      <c r="G2831" s="199"/>
      <c r="H2831" s="217"/>
      <c r="I2831" s="217"/>
      <c r="J2831" s="6">
        <f t="shared" si="14"/>
        <v>0</v>
      </c>
      <c r="K2831" s="6">
        <f t="shared" si="15"/>
        <v>0</v>
      </c>
      <c r="L2831" s="6" t="str">
        <f t="array" ref="L2831">XLOOKUP(E2831,INV!A:A,INV!K:K)</f>
        <v>#N/A</v>
      </c>
      <c r="M2831" s="127" t="str">
        <f t="shared" si="16"/>
        <v>#N/A</v>
      </c>
    </row>
    <row r="2832">
      <c r="A2832" s="195"/>
      <c r="B2832" s="196"/>
      <c r="C2832" s="197"/>
      <c r="D2832" s="198"/>
      <c r="E2832" s="196"/>
      <c r="F2832" s="110"/>
      <c r="G2832" s="199"/>
      <c r="H2832" s="217"/>
      <c r="I2832" s="217"/>
      <c r="J2832" s="6">
        <f t="shared" si="14"/>
        <v>0</v>
      </c>
      <c r="K2832" s="6">
        <f t="shared" si="15"/>
        <v>0</v>
      </c>
      <c r="L2832" s="6" t="str">
        <f t="array" ref="L2832">XLOOKUP(E2832,INV!A:A,INV!K:K)</f>
        <v>#N/A</v>
      </c>
      <c r="M2832" s="127" t="str">
        <f t="shared" si="16"/>
        <v>#N/A</v>
      </c>
    </row>
    <row r="2833">
      <c r="A2833" s="195"/>
      <c r="B2833" s="196"/>
      <c r="C2833" s="197"/>
      <c r="D2833" s="198"/>
      <c r="E2833" s="196"/>
      <c r="F2833" s="110"/>
      <c r="G2833" s="199"/>
      <c r="H2833" s="217"/>
      <c r="I2833" s="217"/>
      <c r="J2833" s="6">
        <f t="shared" si="14"/>
        <v>0</v>
      </c>
      <c r="K2833" s="6">
        <f t="shared" si="15"/>
        <v>0</v>
      </c>
      <c r="L2833" s="6" t="str">
        <f t="array" ref="L2833">XLOOKUP(E2833,INV!A:A,INV!K:K)</f>
        <v>#N/A</v>
      </c>
      <c r="M2833" s="127" t="str">
        <f t="shared" si="16"/>
        <v>#N/A</v>
      </c>
    </row>
    <row r="2834">
      <c r="A2834" s="195"/>
      <c r="B2834" s="196"/>
      <c r="C2834" s="197"/>
      <c r="D2834" s="198"/>
      <c r="E2834" s="196"/>
      <c r="F2834" s="196"/>
      <c r="G2834" s="199"/>
      <c r="H2834" s="217"/>
      <c r="I2834" s="217"/>
      <c r="J2834" s="6">
        <f t="shared" si="14"/>
        <v>0</v>
      </c>
      <c r="K2834" s="6">
        <f t="shared" si="15"/>
        <v>0</v>
      </c>
      <c r="L2834" s="6" t="str">
        <f t="array" ref="L2834">XLOOKUP(E2834,INV!A:A,INV!K:K)</f>
        <v>#N/A</v>
      </c>
      <c r="M2834" s="127" t="str">
        <f t="shared" si="16"/>
        <v>#N/A</v>
      </c>
    </row>
    <row r="2835">
      <c r="A2835" s="195"/>
      <c r="B2835" s="196"/>
      <c r="C2835" s="197"/>
      <c r="D2835" s="198"/>
      <c r="E2835" s="196"/>
      <c r="F2835" s="110"/>
      <c r="G2835" s="199"/>
      <c r="H2835" s="217"/>
      <c r="I2835" s="217"/>
      <c r="J2835" s="6">
        <f t="shared" si="14"/>
        <v>0</v>
      </c>
      <c r="K2835" s="6">
        <f t="shared" si="15"/>
        <v>0</v>
      </c>
      <c r="L2835" s="6" t="str">
        <f t="array" ref="L2835">XLOOKUP(E2835,INV!A:A,INV!K:K)</f>
        <v>#N/A</v>
      </c>
      <c r="M2835" s="127" t="str">
        <f t="shared" si="16"/>
        <v>#N/A</v>
      </c>
    </row>
    <row r="2836">
      <c r="A2836" s="195"/>
      <c r="B2836" s="196"/>
      <c r="C2836" s="197"/>
      <c r="D2836" s="198"/>
      <c r="E2836" s="196"/>
      <c r="F2836" s="110"/>
      <c r="G2836" s="199"/>
      <c r="H2836" s="217"/>
      <c r="I2836" s="217"/>
      <c r="J2836" s="6">
        <f t="shared" si="14"/>
        <v>0</v>
      </c>
      <c r="K2836" s="6">
        <f t="shared" si="15"/>
        <v>0</v>
      </c>
      <c r="L2836" s="6" t="str">
        <f t="array" ref="L2836">XLOOKUP(E2836,INV!A:A,INV!K:K)</f>
        <v>#N/A</v>
      </c>
      <c r="M2836" s="127" t="str">
        <f t="shared" si="16"/>
        <v>#N/A</v>
      </c>
    </row>
    <row r="2837">
      <c r="A2837" s="195"/>
      <c r="B2837" s="196"/>
      <c r="C2837" s="197"/>
      <c r="D2837" s="198"/>
      <c r="E2837" s="196"/>
      <c r="F2837" s="110"/>
      <c r="G2837" s="199"/>
      <c r="H2837" s="217"/>
      <c r="I2837" s="217"/>
      <c r="J2837" s="6">
        <f t="shared" si="14"/>
        <v>0</v>
      </c>
      <c r="K2837" s="6">
        <f t="shared" si="15"/>
        <v>0</v>
      </c>
      <c r="L2837" s="6" t="str">
        <f t="array" ref="L2837">XLOOKUP(E2837,INV!A:A,INV!K:K)</f>
        <v>#N/A</v>
      </c>
      <c r="M2837" s="127" t="str">
        <f t="shared" si="16"/>
        <v>#N/A</v>
      </c>
    </row>
    <row r="2838">
      <c r="A2838" s="195"/>
      <c r="B2838" s="196"/>
      <c r="C2838" s="197"/>
      <c r="D2838" s="198"/>
      <c r="E2838" s="196"/>
      <c r="F2838" s="110"/>
      <c r="G2838" s="199"/>
      <c r="H2838" s="217"/>
      <c r="I2838" s="217"/>
      <c r="J2838" s="6">
        <f t="shared" si="14"/>
        <v>0</v>
      </c>
      <c r="K2838" s="6">
        <f t="shared" si="15"/>
        <v>0</v>
      </c>
      <c r="L2838" s="6" t="str">
        <f t="array" ref="L2838">XLOOKUP(E2838,INV!A:A,INV!K:K)</f>
        <v>#N/A</v>
      </c>
      <c r="M2838" s="127" t="str">
        <f t="shared" si="16"/>
        <v>#N/A</v>
      </c>
    </row>
    <row r="2839">
      <c r="A2839" s="195"/>
      <c r="B2839" s="196"/>
      <c r="C2839" s="197"/>
      <c r="D2839" s="198"/>
      <c r="E2839" s="196"/>
      <c r="F2839" s="196"/>
      <c r="G2839" s="199"/>
      <c r="H2839" s="217"/>
      <c r="I2839" s="217"/>
      <c r="J2839" s="6">
        <f t="shared" si="14"/>
        <v>0</v>
      </c>
      <c r="K2839" s="6">
        <f t="shared" si="15"/>
        <v>0</v>
      </c>
      <c r="L2839" s="6" t="str">
        <f t="array" ref="L2839">XLOOKUP(E2839,INV!A:A,INV!K:K)</f>
        <v>#N/A</v>
      </c>
      <c r="M2839" s="127" t="str">
        <f t="shared" si="16"/>
        <v>#N/A</v>
      </c>
    </row>
    <row r="2840">
      <c r="A2840" s="195"/>
      <c r="B2840" s="196"/>
      <c r="C2840" s="197"/>
      <c r="D2840" s="198"/>
      <c r="E2840" s="196"/>
      <c r="F2840" s="196"/>
      <c r="G2840" s="199"/>
      <c r="H2840" s="217"/>
      <c r="I2840" s="217"/>
      <c r="J2840" s="6">
        <f t="shared" si="14"/>
        <v>0</v>
      </c>
      <c r="K2840" s="6">
        <f t="shared" si="15"/>
        <v>0</v>
      </c>
      <c r="L2840" s="6" t="str">
        <f t="array" ref="L2840">XLOOKUP(E2840,INV!A:A,INV!K:K)</f>
        <v>#N/A</v>
      </c>
      <c r="M2840" s="127" t="str">
        <f t="shared" si="16"/>
        <v>#N/A</v>
      </c>
    </row>
    <row r="2841">
      <c r="A2841" s="195"/>
      <c r="B2841" s="196"/>
      <c r="C2841" s="197"/>
      <c r="D2841" s="198"/>
      <c r="E2841" s="196"/>
      <c r="F2841" s="196"/>
      <c r="G2841" s="199"/>
      <c r="H2841" s="217"/>
      <c r="I2841" s="217"/>
      <c r="J2841" s="6">
        <f t="shared" si="14"/>
        <v>0</v>
      </c>
      <c r="K2841" s="6">
        <f t="shared" si="15"/>
        <v>0</v>
      </c>
      <c r="L2841" s="6" t="str">
        <f t="array" ref="L2841">XLOOKUP(E2841,INV!A:A,INV!K:K)</f>
        <v>#N/A</v>
      </c>
      <c r="M2841" s="127" t="str">
        <f t="shared" si="16"/>
        <v>#N/A</v>
      </c>
    </row>
    <row r="2842">
      <c r="A2842" s="195"/>
      <c r="B2842" s="196"/>
      <c r="C2842" s="197"/>
      <c r="D2842" s="198"/>
      <c r="E2842" s="196"/>
      <c r="F2842" s="110"/>
      <c r="G2842" s="199"/>
      <c r="H2842" s="217"/>
      <c r="I2842" s="217"/>
      <c r="J2842" s="6">
        <f t="shared" si="14"/>
        <v>0</v>
      </c>
      <c r="K2842" s="6">
        <f t="shared" si="15"/>
        <v>0</v>
      </c>
      <c r="L2842" s="6" t="str">
        <f t="array" ref="L2842">XLOOKUP(E2842,INV!A:A,INV!K:K)</f>
        <v>#N/A</v>
      </c>
      <c r="M2842" s="127" t="str">
        <f t="shared" si="16"/>
        <v>#N/A</v>
      </c>
    </row>
    <row r="2843">
      <c r="A2843" s="195"/>
      <c r="B2843" s="196"/>
      <c r="C2843" s="197"/>
      <c r="D2843" s="198"/>
      <c r="E2843" s="196"/>
      <c r="F2843" s="196"/>
      <c r="G2843" s="199"/>
      <c r="H2843" s="217"/>
      <c r="I2843" s="217"/>
      <c r="J2843" s="6">
        <f t="shared" si="14"/>
        <v>0</v>
      </c>
      <c r="K2843" s="6">
        <f t="shared" si="15"/>
        <v>0</v>
      </c>
      <c r="L2843" s="6" t="str">
        <f t="array" ref="L2843">XLOOKUP(E2843,INV!A:A,INV!K:K)</f>
        <v>#N/A</v>
      </c>
      <c r="M2843" s="127" t="str">
        <f t="shared" si="16"/>
        <v>#N/A</v>
      </c>
    </row>
    <row r="2844">
      <c r="A2844" s="195"/>
      <c r="B2844" s="196"/>
      <c r="C2844" s="197"/>
      <c r="D2844" s="198"/>
      <c r="E2844" s="196"/>
      <c r="F2844" s="196"/>
      <c r="G2844" s="199"/>
      <c r="H2844" s="217"/>
      <c r="I2844" s="217"/>
      <c r="J2844" s="6">
        <f t="shared" si="14"/>
        <v>0</v>
      </c>
      <c r="K2844" s="6">
        <f t="shared" si="15"/>
        <v>0</v>
      </c>
      <c r="L2844" s="6" t="str">
        <f t="array" ref="L2844">XLOOKUP(E2844,INV!A:A,INV!K:K)</f>
        <v>#N/A</v>
      </c>
      <c r="M2844" s="127" t="str">
        <f t="shared" si="16"/>
        <v>#N/A</v>
      </c>
    </row>
    <row r="2845">
      <c r="A2845" s="195"/>
      <c r="B2845" s="196"/>
      <c r="C2845" s="197"/>
      <c r="D2845" s="198"/>
      <c r="E2845" s="196"/>
      <c r="F2845" s="196"/>
      <c r="G2845" s="199"/>
      <c r="H2845" s="217"/>
      <c r="I2845" s="217"/>
      <c r="J2845" s="6">
        <f t="shared" si="14"/>
        <v>0</v>
      </c>
      <c r="K2845" s="6">
        <f t="shared" si="15"/>
        <v>0</v>
      </c>
      <c r="L2845" s="6" t="str">
        <f t="array" ref="L2845">XLOOKUP(E2845,INV!A:A,INV!K:K)</f>
        <v>#N/A</v>
      </c>
      <c r="M2845" s="127" t="str">
        <f t="shared" si="16"/>
        <v>#N/A</v>
      </c>
    </row>
    <row r="2846">
      <c r="A2846" s="195"/>
      <c r="B2846" s="196"/>
      <c r="C2846" s="197"/>
      <c r="D2846" s="198"/>
      <c r="E2846" s="196"/>
      <c r="F2846" s="196"/>
      <c r="G2846" s="199"/>
      <c r="H2846" s="217"/>
      <c r="I2846" s="217"/>
      <c r="J2846" s="6">
        <f t="shared" si="14"/>
        <v>0</v>
      </c>
      <c r="K2846" s="6">
        <f t="shared" si="15"/>
        <v>0</v>
      </c>
      <c r="L2846" s="6" t="str">
        <f t="array" ref="L2846">XLOOKUP(E2846,INV!A:A,INV!K:K)</f>
        <v>#N/A</v>
      </c>
      <c r="M2846" s="127" t="str">
        <f t="shared" si="16"/>
        <v>#N/A</v>
      </c>
    </row>
    <row r="2847">
      <c r="A2847" s="195"/>
      <c r="B2847" s="196"/>
      <c r="C2847" s="197"/>
      <c r="D2847" s="198"/>
      <c r="E2847" s="196"/>
      <c r="F2847" s="110"/>
      <c r="G2847" s="199"/>
      <c r="H2847" s="217"/>
      <c r="I2847" s="217"/>
      <c r="J2847" s="6">
        <f t="shared" si="14"/>
        <v>0</v>
      </c>
      <c r="K2847" s="6">
        <f t="shared" si="15"/>
        <v>0</v>
      </c>
      <c r="L2847" s="6" t="str">
        <f t="array" ref="L2847">XLOOKUP(E2847,INV!A:A,INV!K:K)</f>
        <v>#N/A</v>
      </c>
      <c r="M2847" s="127" t="str">
        <f t="shared" si="16"/>
        <v>#N/A</v>
      </c>
    </row>
    <row r="2848">
      <c r="A2848" s="195"/>
      <c r="B2848" s="196"/>
      <c r="C2848" s="197"/>
      <c r="D2848" s="198"/>
      <c r="E2848" s="196"/>
      <c r="F2848" s="110"/>
      <c r="G2848" s="199"/>
      <c r="H2848" s="217"/>
      <c r="I2848" s="217"/>
      <c r="J2848" s="6">
        <f t="shared" si="14"/>
        <v>0</v>
      </c>
      <c r="K2848" s="6">
        <f t="shared" si="15"/>
        <v>0</v>
      </c>
      <c r="L2848" s="6" t="str">
        <f t="array" ref="L2848">XLOOKUP(E2848,INV!A:A,INV!K:K)</f>
        <v>#N/A</v>
      </c>
      <c r="M2848" s="127" t="str">
        <f t="shared" si="16"/>
        <v>#N/A</v>
      </c>
    </row>
    <row r="2849">
      <c r="A2849" s="195"/>
      <c r="B2849" s="196"/>
      <c r="C2849" s="197"/>
      <c r="D2849" s="198"/>
      <c r="E2849" s="196"/>
      <c r="F2849" s="110"/>
      <c r="G2849" s="199"/>
      <c r="H2849" s="217"/>
      <c r="I2849" s="217"/>
      <c r="J2849" s="6">
        <f t="shared" si="14"/>
        <v>0</v>
      </c>
      <c r="K2849" s="6">
        <f t="shared" si="15"/>
        <v>0</v>
      </c>
      <c r="L2849" s="6" t="str">
        <f t="array" ref="L2849">XLOOKUP(E2849,INV!A:A,INV!K:K)</f>
        <v>#N/A</v>
      </c>
      <c r="M2849" s="127" t="str">
        <f t="shared" si="16"/>
        <v>#N/A</v>
      </c>
    </row>
    <row r="2850">
      <c r="A2850" s="195"/>
      <c r="B2850" s="196"/>
      <c r="C2850" s="197"/>
      <c r="D2850" s="198"/>
      <c r="E2850" s="196"/>
      <c r="F2850" s="196"/>
      <c r="G2850" s="199"/>
      <c r="H2850" s="217"/>
      <c r="I2850" s="217"/>
      <c r="J2850" s="6">
        <f t="shared" si="14"/>
        <v>0</v>
      </c>
      <c r="K2850" s="6">
        <f t="shared" si="15"/>
        <v>0</v>
      </c>
      <c r="L2850" s="6" t="str">
        <f t="array" ref="L2850">XLOOKUP(E2850,INV!A:A,INV!K:K)</f>
        <v>#N/A</v>
      </c>
      <c r="M2850" s="127" t="str">
        <f t="shared" si="16"/>
        <v>#N/A</v>
      </c>
    </row>
    <row r="2851">
      <c r="A2851" s="195"/>
      <c r="B2851" s="196"/>
      <c r="C2851" s="197"/>
      <c r="D2851" s="198"/>
      <c r="E2851" s="196"/>
      <c r="F2851" s="196"/>
      <c r="G2851" s="199"/>
      <c r="H2851" s="217"/>
      <c r="I2851" s="217"/>
      <c r="J2851" s="6">
        <f t="shared" si="14"/>
        <v>0</v>
      </c>
      <c r="K2851" s="6">
        <f t="shared" si="15"/>
        <v>0</v>
      </c>
      <c r="L2851" s="6" t="str">
        <f t="array" ref="L2851">XLOOKUP(E2851,INV!A:A,INV!K:K)</f>
        <v>#N/A</v>
      </c>
      <c r="M2851" s="127" t="str">
        <f t="shared" si="16"/>
        <v>#N/A</v>
      </c>
    </row>
    <row r="2852">
      <c r="A2852" s="195"/>
      <c r="B2852" s="196"/>
      <c r="C2852" s="197"/>
      <c r="D2852" s="198"/>
      <c r="E2852" s="196"/>
      <c r="F2852" s="110"/>
      <c r="G2852" s="199"/>
      <c r="H2852" s="217"/>
      <c r="I2852" s="217"/>
      <c r="J2852" s="6">
        <f t="shared" si="14"/>
        <v>0</v>
      </c>
      <c r="K2852" s="6">
        <f t="shared" si="15"/>
        <v>0</v>
      </c>
      <c r="L2852" s="6" t="str">
        <f t="array" ref="L2852">XLOOKUP(E2852,INV!A:A,INV!K:K)</f>
        <v>#N/A</v>
      </c>
      <c r="M2852" s="127" t="str">
        <f t="shared" si="16"/>
        <v>#N/A</v>
      </c>
    </row>
    <row r="2853">
      <c r="A2853" s="195"/>
      <c r="B2853" s="196"/>
      <c r="C2853" s="197"/>
      <c r="D2853" s="198"/>
      <c r="E2853" s="196"/>
      <c r="F2853" s="110"/>
      <c r="G2853" s="199"/>
      <c r="H2853" s="217"/>
      <c r="I2853" s="217"/>
      <c r="J2853" s="6">
        <f t="shared" si="14"/>
        <v>0</v>
      </c>
      <c r="K2853" s="6">
        <f t="shared" si="15"/>
        <v>0</v>
      </c>
      <c r="L2853" s="6" t="str">
        <f t="array" ref="L2853">XLOOKUP(E2853,INV!A:A,INV!K:K)</f>
        <v>#N/A</v>
      </c>
      <c r="M2853" s="127" t="str">
        <f t="shared" si="16"/>
        <v>#N/A</v>
      </c>
    </row>
    <row r="2854">
      <c r="A2854" s="195"/>
      <c r="B2854" s="196"/>
      <c r="C2854" s="197"/>
      <c r="D2854" s="198"/>
      <c r="E2854" s="196"/>
      <c r="F2854" s="196"/>
      <c r="G2854" s="199"/>
      <c r="H2854" s="217"/>
      <c r="I2854" s="217"/>
      <c r="J2854" s="6">
        <f t="shared" si="14"/>
        <v>0</v>
      </c>
      <c r="K2854" s="6">
        <f t="shared" si="15"/>
        <v>0</v>
      </c>
      <c r="L2854" s="6" t="str">
        <f t="array" ref="L2854">XLOOKUP(E2854,INV!A:A,INV!K:K)</f>
        <v>#N/A</v>
      </c>
      <c r="M2854" s="127" t="str">
        <f t="shared" si="16"/>
        <v>#N/A</v>
      </c>
    </row>
    <row r="2855">
      <c r="A2855" s="195"/>
      <c r="B2855" s="196"/>
      <c r="C2855" s="197"/>
      <c r="D2855" s="198"/>
      <c r="E2855" s="196"/>
      <c r="F2855" s="110"/>
      <c r="G2855" s="199"/>
      <c r="H2855" s="217"/>
      <c r="I2855" s="217"/>
      <c r="J2855" s="6">
        <f t="shared" si="14"/>
        <v>0</v>
      </c>
      <c r="K2855" s="6">
        <f t="shared" si="15"/>
        <v>0</v>
      </c>
      <c r="L2855" s="6" t="str">
        <f t="array" ref="L2855">XLOOKUP(E2855,INV!A:A,INV!K:K)</f>
        <v>#N/A</v>
      </c>
      <c r="M2855" s="127" t="str">
        <f t="shared" si="16"/>
        <v>#N/A</v>
      </c>
    </row>
    <row r="2856">
      <c r="A2856" s="195"/>
      <c r="B2856" s="196"/>
      <c r="C2856" s="197"/>
      <c r="D2856" s="198"/>
      <c r="E2856" s="196"/>
      <c r="F2856" s="196"/>
      <c r="G2856" s="199"/>
      <c r="H2856" s="217"/>
      <c r="I2856" s="217"/>
      <c r="J2856" s="6">
        <f t="shared" si="14"/>
        <v>0</v>
      </c>
      <c r="K2856" s="6">
        <f t="shared" si="15"/>
        <v>0</v>
      </c>
      <c r="L2856" s="6" t="str">
        <f t="array" ref="L2856">XLOOKUP(E2856,INV!A:A,INV!K:K)</f>
        <v>#N/A</v>
      </c>
      <c r="M2856" s="127" t="str">
        <f t="shared" si="16"/>
        <v>#N/A</v>
      </c>
    </row>
    <row r="2857">
      <c r="A2857" s="195"/>
      <c r="B2857" s="196"/>
      <c r="C2857" s="197"/>
      <c r="D2857" s="198"/>
      <c r="E2857" s="196"/>
      <c r="F2857" s="196"/>
      <c r="G2857" s="199"/>
      <c r="H2857" s="217"/>
      <c r="I2857" s="217"/>
      <c r="J2857" s="6">
        <f t="shared" si="14"/>
        <v>0</v>
      </c>
      <c r="K2857" s="6">
        <f t="shared" si="15"/>
        <v>0</v>
      </c>
      <c r="L2857" s="6" t="str">
        <f t="array" ref="L2857">XLOOKUP(E2857,INV!A:A,INV!K:K)</f>
        <v>#N/A</v>
      </c>
      <c r="M2857" s="127" t="str">
        <f t="shared" si="16"/>
        <v>#N/A</v>
      </c>
    </row>
    <row r="2858">
      <c r="A2858" s="195"/>
      <c r="B2858" s="196"/>
      <c r="C2858" s="197"/>
      <c r="D2858" s="198"/>
      <c r="E2858" s="196"/>
      <c r="F2858" s="196"/>
      <c r="G2858" s="199"/>
      <c r="H2858" s="217"/>
      <c r="I2858" s="217"/>
      <c r="J2858" s="6">
        <f t="shared" si="14"/>
        <v>0</v>
      </c>
      <c r="K2858" s="6">
        <f t="shared" si="15"/>
        <v>0</v>
      </c>
      <c r="L2858" s="6" t="str">
        <f t="array" ref="L2858">XLOOKUP(E2858,INV!A:A,INV!K:K)</f>
        <v>#N/A</v>
      </c>
      <c r="M2858" s="127" t="str">
        <f t="shared" si="16"/>
        <v>#N/A</v>
      </c>
    </row>
    <row r="2859">
      <c r="A2859" s="195"/>
      <c r="B2859" s="196"/>
      <c r="C2859" s="197"/>
      <c r="D2859" s="198"/>
      <c r="E2859" s="196"/>
      <c r="F2859" s="110"/>
      <c r="G2859" s="199"/>
      <c r="H2859" s="217"/>
      <c r="I2859" s="217"/>
      <c r="J2859" s="6">
        <f t="shared" si="14"/>
        <v>0</v>
      </c>
      <c r="K2859" s="6">
        <f t="shared" si="15"/>
        <v>0</v>
      </c>
      <c r="L2859" s="6" t="str">
        <f t="array" ref="L2859">XLOOKUP(E2859,INV!A:A,INV!K:K)</f>
        <v>#N/A</v>
      </c>
      <c r="M2859" s="127" t="str">
        <f t="shared" si="16"/>
        <v>#N/A</v>
      </c>
    </row>
    <row r="2860">
      <c r="A2860" s="195"/>
      <c r="B2860" s="196"/>
      <c r="C2860" s="197"/>
      <c r="D2860" s="198"/>
      <c r="E2860" s="196"/>
      <c r="F2860" s="110"/>
      <c r="G2860" s="199"/>
      <c r="H2860" s="217"/>
      <c r="I2860" s="217"/>
      <c r="J2860" s="6">
        <f t="shared" si="14"/>
        <v>0</v>
      </c>
      <c r="K2860" s="6">
        <f t="shared" si="15"/>
        <v>0</v>
      </c>
      <c r="L2860" s="6" t="str">
        <f t="array" ref="L2860">XLOOKUP(E2860,INV!A:A,INV!K:K)</f>
        <v>#N/A</v>
      </c>
      <c r="M2860" s="127" t="str">
        <f t="shared" si="16"/>
        <v>#N/A</v>
      </c>
    </row>
    <row r="2861">
      <c r="A2861" s="195"/>
      <c r="B2861" s="196"/>
      <c r="C2861" s="197"/>
      <c r="D2861" s="198"/>
      <c r="E2861" s="196"/>
      <c r="F2861" s="110"/>
      <c r="G2861" s="199"/>
      <c r="H2861" s="218"/>
      <c r="I2861" s="218"/>
      <c r="J2861" s="6">
        <f t="shared" si="14"/>
        <v>0</v>
      </c>
      <c r="K2861" s="6">
        <f t="shared" si="15"/>
        <v>0</v>
      </c>
      <c r="L2861" s="6" t="str">
        <f t="array" ref="L2861">XLOOKUP(E2861,INV!A:A,INV!K:K)</f>
        <v>#N/A</v>
      </c>
      <c r="M2861" s="127" t="str">
        <f t="shared" si="16"/>
        <v>#N/A</v>
      </c>
    </row>
    <row r="2862">
      <c r="A2862" s="195"/>
      <c r="B2862" s="196"/>
      <c r="C2862" s="197"/>
      <c r="D2862" s="198"/>
      <c r="E2862" s="196"/>
      <c r="F2862" s="196"/>
      <c r="G2862" s="199"/>
      <c r="H2862" s="217"/>
      <c r="I2862" s="217"/>
      <c r="J2862" s="6">
        <f t="shared" si="14"/>
        <v>0</v>
      </c>
      <c r="K2862" s="6">
        <f t="shared" si="15"/>
        <v>0</v>
      </c>
      <c r="L2862" s="6" t="str">
        <f t="array" ref="L2862">XLOOKUP(E2862,INV!A:A,INV!K:K)</f>
        <v>#N/A</v>
      </c>
      <c r="M2862" s="127" t="str">
        <f t="shared" si="16"/>
        <v>#N/A</v>
      </c>
    </row>
    <row r="2863">
      <c r="A2863" s="195"/>
      <c r="B2863" s="196"/>
      <c r="C2863" s="197"/>
      <c r="D2863" s="198"/>
      <c r="E2863" s="196"/>
      <c r="F2863" s="110"/>
      <c r="G2863" s="199"/>
      <c r="H2863" s="217"/>
      <c r="I2863" s="217"/>
      <c r="J2863" s="6">
        <f t="shared" si="14"/>
        <v>0</v>
      </c>
      <c r="K2863" s="6">
        <f t="shared" si="15"/>
        <v>0</v>
      </c>
      <c r="L2863" s="6" t="str">
        <f t="array" ref="L2863">XLOOKUP(E2863,INV!A:A,INV!K:K)</f>
        <v>#N/A</v>
      </c>
      <c r="M2863" s="127" t="str">
        <f t="shared" si="16"/>
        <v>#N/A</v>
      </c>
    </row>
    <row r="2864">
      <c r="A2864" s="195"/>
      <c r="B2864" s="196"/>
      <c r="C2864" s="197"/>
      <c r="D2864" s="198"/>
      <c r="E2864" s="196"/>
      <c r="F2864" s="196"/>
      <c r="G2864" s="199"/>
      <c r="H2864" s="217"/>
      <c r="I2864" s="217"/>
      <c r="J2864" s="6">
        <f t="shared" si="14"/>
        <v>0</v>
      </c>
      <c r="K2864" s="6">
        <f t="shared" si="15"/>
        <v>0</v>
      </c>
      <c r="L2864" s="6" t="str">
        <f t="array" ref="L2864">XLOOKUP(E2864,INV!A:A,INV!K:K)</f>
        <v>#N/A</v>
      </c>
      <c r="M2864" s="127" t="str">
        <f t="shared" si="16"/>
        <v>#N/A</v>
      </c>
    </row>
    <row r="2865">
      <c r="A2865" s="195"/>
      <c r="B2865" s="196"/>
      <c r="C2865" s="197"/>
      <c r="D2865" s="198"/>
      <c r="E2865" s="196"/>
      <c r="F2865" s="110"/>
      <c r="G2865" s="199"/>
      <c r="H2865" s="217"/>
      <c r="I2865" s="217"/>
      <c r="J2865" s="6">
        <f t="shared" si="14"/>
        <v>0</v>
      </c>
      <c r="K2865" s="6">
        <f t="shared" si="15"/>
        <v>0</v>
      </c>
      <c r="L2865" s="6" t="str">
        <f t="array" ref="L2865">XLOOKUP(E2865,INV!A:A,INV!K:K)</f>
        <v>#N/A</v>
      </c>
      <c r="M2865" s="127" t="str">
        <f t="shared" si="16"/>
        <v>#N/A</v>
      </c>
    </row>
    <row r="2866">
      <c r="A2866" s="195"/>
      <c r="B2866" s="196"/>
      <c r="C2866" s="197"/>
      <c r="D2866" s="198"/>
      <c r="E2866" s="196"/>
      <c r="F2866" s="110"/>
      <c r="G2866" s="199"/>
      <c r="H2866" s="217"/>
      <c r="I2866" s="217"/>
      <c r="J2866" s="6">
        <f t="shared" si="14"/>
        <v>0</v>
      </c>
      <c r="K2866" s="6">
        <f t="shared" si="15"/>
        <v>0</v>
      </c>
      <c r="L2866" s="6" t="str">
        <f t="array" ref="L2866">XLOOKUP(E2866,INV!A:A,INV!K:K)</f>
        <v>#N/A</v>
      </c>
      <c r="M2866" s="127" t="str">
        <f t="shared" si="16"/>
        <v>#N/A</v>
      </c>
    </row>
    <row r="2867">
      <c r="A2867" s="195"/>
      <c r="B2867" s="196"/>
      <c r="C2867" s="197"/>
      <c r="D2867" s="198"/>
      <c r="E2867" s="196"/>
      <c r="F2867" s="110"/>
      <c r="G2867" s="199"/>
      <c r="H2867" s="217"/>
      <c r="I2867" s="217"/>
      <c r="J2867" s="6">
        <f t="shared" si="14"/>
        <v>0</v>
      </c>
      <c r="K2867" s="6">
        <f t="shared" si="15"/>
        <v>0</v>
      </c>
      <c r="L2867" s="6" t="str">
        <f t="array" ref="L2867">XLOOKUP(E2867,INV!A:A,INV!K:K)</f>
        <v>#N/A</v>
      </c>
      <c r="M2867" s="127" t="str">
        <f t="shared" si="16"/>
        <v>#N/A</v>
      </c>
    </row>
    <row r="2868">
      <c r="A2868" s="195"/>
      <c r="B2868" s="196"/>
      <c r="C2868" s="197"/>
      <c r="D2868" s="198"/>
      <c r="E2868" s="196"/>
      <c r="F2868" s="110"/>
      <c r="G2868" s="199"/>
      <c r="H2868" s="217"/>
      <c r="I2868" s="217"/>
      <c r="J2868" s="6">
        <f t="shared" si="14"/>
        <v>0</v>
      </c>
      <c r="K2868" s="6">
        <f t="shared" si="15"/>
        <v>0</v>
      </c>
      <c r="L2868" s="6" t="str">
        <f t="array" ref="L2868">XLOOKUP(E2868,INV!A:A,INV!K:K)</f>
        <v>#N/A</v>
      </c>
      <c r="M2868" s="127" t="str">
        <f t="shared" si="16"/>
        <v>#N/A</v>
      </c>
    </row>
    <row r="2869">
      <c r="A2869" s="195"/>
      <c r="B2869" s="196"/>
      <c r="C2869" s="197"/>
      <c r="D2869" s="198"/>
      <c r="E2869" s="196"/>
      <c r="F2869" s="110"/>
      <c r="G2869" s="199"/>
      <c r="H2869" s="217"/>
      <c r="I2869" s="217"/>
      <c r="J2869" s="6">
        <f t="shared" si="14"/>
        <v>0</v>
      </c>
      <c r="K2869" s="6">
        <f t="shared" si="15"/>
        <v>0</v>
      </c>
      <c r="L2869" s="6" t="str">
        <f t="array" ref="L2869">XLOOKUP(E2869,INV!A:A,INV!K:K)</f>
        <v>#N/A</v>
      </c>
      <c r="M2869" s="127" t="str">
        <f t="shared" si="16"/>
        <v>#N/A</v>
      </c>
    </row>
    <row r="2870">
      <c r="A2870" s="195"/>
      <c r="B2870" s="196"/>
      <c r="C2870" s="197"/>
      <c r="D2870" s="198"/>
      <c r="E2870" s="196"/>
      <c r="F2870" s="196"/>
      <c r="G2870" s="199"/>
      <c r="H2870" s="217"/>
      <c r="I2870" s="217"/>
      <c r="J2870" s="6">
        <f t="shared" si="14"/>
        <v>0</v>
      </c>
      <c r="K2870" s="6">
        <f t="shared" si="15"/>
        <v>0</v>
      </c>
      <c r="L2870" s="6" t="str">
        <f t="array" ref="L2870">XLOOKUP(E2870,INV!A:A,INV!K:K)</f>
        <v>#N/A</v>
      </c>
      <c r="M2870" s="127" t="str">
        <f t="shared" si="16"/>
        <v>#N/A</v>
      </c>
    </row>
    <row r="2871">
      <c r="A2871" s="195"/>
      <c r="B2871" s="196"/>
      <c r="C2871" s="197"/>
      <c r="D2871" s="198"/>
      <c r="E2871" s="196"/>
      <c r="F2871" s="196"/>
      <c r="G2871" s="199"/>
      <c r="H2871" s="217"/>
      <c r="I2871" s="217"/>
      <c r="J2871" s="6">
        <f t="shared" si="14"/>
        <v>0</v>
      </c>
      <c r="K2871" s="6">
        <f t="shared" si="15"/>
        <v>0</v>
      </c>
      <c r="L2871" s="6" t="str">
        <f t="array" ref="L2871">XLOOKUP(E2871,INV!A:A,INV!K:K)</f>
        <v>#N/A</v>
      </c>
      <c r="M2871" s="127" t="str">
        <f t="shared" si="16"/>
        <v>#N/A</v>
      </c>
    </row>
    <row r="2872">
      <c r="A2872" s="195"/>
      <c r="B2872" s="196"/>
      <c r="C2872" s="197"/>
      <c r="D2872" s="198"/>
      <c r="E2872" s="196"/>
      <c r="F2872" s="110"/>
      <c r="G2872" s="199"/>
      <c r="H2872" s="217"/>
      <c r="I2872" s="217"/>
      <c r="J2872" s="6">
        <f t="shared" si="14"/>
        <v>0</v>
      </c>
      <c r="K2872" s="6">
        <f t="shared" si="15"/>
        <v>0</v>
      </c>
      <c r="L2872" s="6" t="str">
        <f t="array" ref="L2872">XLOOKUP(E2872,INV!A:A,INV!K:K)</f>
        <v>#N/A</v>
      </c>
      <c r="M2872" s="127" t="str">
        <f t="shared" si="16"/>
        <v>#N/A</v>
      </c>
    </row>
    <row r="2873">
      <c r="A2873" s="195"/>
      <c r="B2873" s="196"/>
      <c r="C2873" s="197"/>
      <c r="D2873" s="198"/>
      <c r="E2873" s="196"/>
      <c r="F2873" s="110"/>
      <c r="G2873" s="199"/>
      <c r="H2873" s="217"/>
      <c r="I2873" s="217"/>
      <c r="J2873" s="6">
        <f t="shared" si="14"/>
        <v>0</v>
      </c>
      <c r="K2873" s="6">
        <f t="shared" si="15"/>
        <v>0</v>
      </c>
      <c r="L2873" s="6" t="str">
        <f t="array" ref="L2873">XLOOKUP(E2873,INV!A:A,INV!K:K)</f>
        <v>#N/A</v>
      </c>
      <c r="M2873" s="127" t="str">
        <f t="shared" si="16"/>
        <v>#N/A</v>
      </c>
    </row>
    <row r="2874">
      <c r="A2874" s="195"/>
      <c r="B2874" s="196"/>
      <c r="C2874" s="197"/>
      <c r="D2874" s="198"/>
      <c r="E2874" s="196"/>
      <c r="F2874" s="196"/>
      <c r="G2874" s="199"/>
      <c r="H2874" s="217"/>
      <c r="I2874" s="217"/>
      <c r="J2874" s="6">
        <f t="shared" si="14"/>
        <v>0</v>
      </c>
      <c r="K2874" s="6">
        <f t="shared" si="15"/>
        <v>0</v>
      </c>
      <c r="L2874" s="6" t="str">
        <f t="array" ref="L2874">XLOOKUP(E2874,INV!A:A,INV!K:K)</f>
        <v>#N/A</v>
      </c>
      <c r="M2874" s="127" t="str">
        <f t="shared" si="16"/>
        <v>#N/A</v>
      </c>
    </row>
    <row r="2875">
      <c r="A2875" s="195"/>
      <c r="B2875" s="196"/>
      <c r="C2875" s="197"/>
      <c r="D2875" s="198"/>
      <c r="E2875" s="196"/>
      <c r="F2875" s="196"/>
      <c r="G2875" s="199"/>
      <c r="H2875" s="217"/>
      <c r="I2875" s="217"/>
      <c r="J2875" s="6">
        <f t="shared" si="14"/>
        <v>0</v>
      </c>
      <c r="K2875" s="6">
        <f t="shared" si="15"/>
        <v>0</v>
      </c>
      <c r="L2875" s="6" t="str">
        <f t="array" ref="L2875">XLOOKUP(E2875,INV!A:A,INV!K:K)</f>
        <v>#N/A</v>
      </c>
      <c r="M2875" s="127" t="str">
        <f t="shared" si="16"/>
        <v>#N/A</v>
      </c>
    </row>
    <row r="2876">
      <c r="A2876" s="195"/>
      <c r="B2876" s="196"/>
      <c r="C2876" s="197"/>
      <c r="D2876" s="198"/>
      <c r="E2876" s="196"/>
      <c r="F2876" s="196"/>
      <c r="G2876" s="199"/>
      <c r="H2876" s="217"/>
      <c r="I2876" s="217"/>
      <c r="J2876" s="6">
        <f t="shared" si="14"/>
        <v>0</v>
      </c>
      <c r="K2876" s="6">
        <f t="shared" si="15"/>
        <v>0</v>
      </c>
      <c r="L2876" s="6" t="str">
        <f t="array" ref="L2876">XLOOKUP(E2876,INV!A:A,INV!K:K)</f>
        <v>#N/A</v>
      </c>
      <c r="M2876" s="127" t="str">
        <f t="shared" si="16"/>
        <v>#N/A</v>
      </c>
    </row>
    <row r="2877">
      <c r="A2877" s="195"/>
      <c r="B2877" s="196"/>
      <c r="C2877" s="197"/>
      <c r="D2877" s="198"/>
      <c r="E2877" s="196"/>
      <c r="F2877" s="110"/>
      <c r="G2877" s="199"/>
      <c r="H2877" s="217"/>
      <c r="I2877" s="217"/>
      <c r="J2877" s="6">
        <f t="shared" si="14"/>
        <v>0</v>
      </c>
      <c r="K2877" s="6">
        <f t="shared" si="15"/>
        <v>0</v>
      </c>
      <c r="L2877" s="6" t="str">
        <f t="array" ref="L2877">XLOOKUP(E2877,INV!A:A,INV!K:K)</f>
        <v>#N/A</v>
      </c>
      <c r="M2877" s="127" t="str">
        <f t="shared" si="16"/>
        <v>#N/A</v>
      </c>
    </row>
    <row r="2878">
      <c r="A2878" s="195"/>
      <c r="B2878" s="196"/>
      <c r="C2878" s="197"/>
      <c r="D2878" s="198"/>
      <c r="E2878" s="196"/>
      <c r="F2878" s="110"/>
      <c r="G2878" s="199"/>
      <c r="H2878" s="217"/>
      <c r="I2878" s="217"/>
      <c r="J2878" s="6">
        <f t="shared" si="14"/>
        <v>0</v>
      </c>
      <c r="K2878" s="6">
        <f t="shared" si="15"/>
        <v>0</v>
      </c>
      <c r="L2878" s="6" t="str">
        <f t="array" ref="L2878">XLOOKUP(E2878,INV!A:A,INV!K:K)</f>
        <v>#N/A</v>
      </c>
      <c r="M2878" s="127" t="str">
        <f t="shared" si="16"/>
        <v>#N/A</v>
      </c>
    </row>
    <row r="2879">
      <c r="A2879" s="195"/>
      <c r="B2879" s="196"/>
      <c r="C2879" s="197"/>
      <c r="D2879" s="198"/>
      <c r="E2879" s="196"/>
      <c r="F2879" s="110"/>
      <c r="G2879" s="199"/>
      <c r="H2879" s="217"/>
      <c r="I2879" s="217"/>
      <c r="J2879" s="6">
        <f t="shared" si="14"/>
        <v>0</v>
      </c>
      <c r="K2879" s="6">
        <f t="shared" si="15"/>
        <v>0</v>
      </c>
      <c r="L2879" s="6" t="str">
        <f t="array" ref="L2879">XLOOKUP(E2879,INV!A:A,INV!K:K)</f>
        <v>#N/A</v>
      </c>
      <c r="M2879" s="127" t="str">
        <f t="shared" si="16"/>
        <v>#N/A</v>
      </c>
    </row>
    <row r="2880">
      <c r="A2880" s="195"/>
      <c r="B2880" s="196"/>
      <c r="C2880" s="197"/>
      <c r="D2880" s="198"/>
      <c r="E2880" s="196"/>
      <c r="F2880" s="196"/>
      <c r="G2880" s="199"/>
      <c r="H2880" s="217"/>
      <c r="I2880" s="217"/>
      <c r="J2880" s="6">
        <f t="shared" si="14"/>
        <v>0</v>
      </c>
      <c r="K2880" s="6">
        <f t="shared" si="15"/>
        <v>0</v>
      </c>
      <c r="L2880" s="6" t="str">
        <f t="array" ref="L2880">XLOOKUP(E2880,INV!A:A,INV!K:K)</f>
        <v>#N/A</v>
      </c>
      <c r="M2880" s="127" t="str">
        <f t="shared" si="16"/>
        <v>#N/A</v>
      </c>
    </row>
    <row r="2881">
      <c r="A2881" s="195"/>
      <c r="B2881" s="196"/>
      <c r="C2881" s="197"/>
      <c r="D2881" s="198"/>
      <c r="E2881" s="196"/>
      <c r="F2881" s="196"/>
      <c r="G2881" s="199"/>
      <c r="H2881" s="217"/>
      <c r="I2881" s="217"/>
      <c r="J2881" s="6">
        <f t="shared" si="14"/>
        <v>0</v>
      </c>
      <c r="K2881" s="6">
        <f t="shared" si="15"/>
        <v>0</v>
      </c>
      <c r="L2881" s="6" t="str">
        <f t="array" ref="L2881">XLOOKUP(E2881,INV!A:A,INV!K:K)</f>
        <v>#N/A</v>
      </c>
      <c r="M2881" s="127" t="str">
        <f t="shared" si="16"/>
        <v>#N/A</v>
      </c>
    </row>
    <row r="2882">
      <c r="A2882" s="195"/>
      <c r="B2882" s="196"/>
      <c r="C2882" s="197"/>
      <c r="D2882" s="198"/>
      <c r="E2882" s="196"/>
      <c r="F2882" s="196"/>
      <c r="G2882" s="199"/>
      <c r="H2882" s="217"/>
      <c r="I2882" s="217"/>
      <c r="J2882" s="6">
        <f t="shared" si="14"/>
        <v>0</v>
      </c>
      <c r="K2882" s="6">
        <f t="shared" si="15"/>
        <v>0</v>
      </c>
      <c r="L2882" s="6" t="str">
        <f t="array" ref="L2882">XLOOKUP(E2882,INV!A:A,INV!K:K)</f>
        <v>#N/A</v>
      </c>
      <c r="M2882" s="127" t="str">
        <f t="shared" si="16"/>
        <v>#N/A</v>
      </c>
    </row>
    <row r="2883">
      <c r="A2883" s="195"/>
      <c r="B2883" s="196"/>
      <c r="C2883" s="197"/>
      <c r="D2883" s="198"/>
      <c r="E2883" s="196"/>
      <c r="F2883" s="196"/>
      <c r="G2883" s="199"/>
      <c r="H2883" s="217"/>
      <c r="I2883" s="217"/>
      <c r="J2883" s="6">
        <f t="shared" si="14"/>
        <v>0</v>
      </c>
      <c r="K2883" s="6">
        <f t="shared" si="15"/>
        <v>0</v>
      </c>
      <c r="L2883" s="6" t="str">
        <f t="array" ref="L2883">XLOOKUP(E2883,INV!A:A,INV!K:K)</f>
        <v>#N/A</v>
      </c>
      <c r="M2883" s="127" t="str">
        <f t="shared" si="16"/>
        <v>#N/A</v>
      </c>
    </row>
    <row r="2884">
      <c r="A2884" s="195"/>
      <c r="B2884" s="196"/>
      <c r="C2884" s="197"/>
      <c r="D2884" s="198"/>
      <c r="E2884" s="196"/>
      <c r="F2884" s="110"/>
      <c r="G2884" s="199"/>
      <c r="H2884" s="217"/>
      <c r="I2884" s="217"/>
      <c r="J2884" s="6">
        <f t="shared" si="14"/>
        <v>0</v>
      </c>
      <c r="K2884" s="6">
        <f t="shared" si="15"/>
        <v>0</v>
      </c>
      <c r="L2884" s="6" t="str">
        <f t="array" ref="L2884">XLOOKUP(E2884,INV!A:A,INV!K:K)</f>
        <v>#N/A</v>
      </c>
      <c r="M2884" s="127" t="str">
        <f t="shared" si="16"/>
        <v>#N/A</v>
      </c>
    </row>
    <row r="2885">
      <c r="A2885" s="195"/>
      <c r="B2885" s="196"/>
      <c r="C2885" s="197"/>
      <c r="D2885" s="198"/>
      <c r="E2885" s="196"/>
      <c r="F2885" s="196"/>
      <c r="G2885" s="199"/>
      <c r="H2885" s="217"/>
      <c r="I2885" s="217"/>
      <c r="J2885" s="6">
        <f t="shared" si="14"/>
        <v>0</v>
      </c>
      <c r="K2885" s="6">
        <f t="shared" si="15"/>
        <v>0</v>
      </c>
      <c r="L2885" s="6" t="str">
        <f t="array" ref="L2885">XLOOKUP(E2885,INV!A:A,INV!K:K)</f>
        <v>#N/A</v>
      </c>
      <c r="M2885" s="127" t="str">
        <f t="shared" si="16"/>
        <v>#N/A</v>
      </c>
    </row>
    <row r="2886">
      <c r="A2886" s="195"/>
      <c r="B2886" s="196"/>
      <c r="C2886" s="197"/>
      <c r="D2886" s="198"/>
      <c r="E2886" s="196"/>
      <c r="F2886" s="196"/>
      <c r="G2886" s="199"/>
      <c r="H2886" s="217"/>
      <c r="I2886" s="217"/>
      <c r="J2886" s="6">
        <f t="shared" si="14"/>
        <v>0</v>
      </c>
      <c r="K2886" s="6">
        <f t="shared" si="15"/>
        <v>0</v>
      </c>
      <c r="L2886" s="6" t="str">
        <f t="array" ref="L2886">XLOOKUP(E2886,INV!A:A,INV!K:K)</f>
        <v>#N/A</v>
      </c>
      <c r="M2886" s="127" t="str">
        <f t="shared" si="16"/>
        <v>#N/A</v>
      </c>
    </row>
    <row r="2887">
      <c r="A2887" s="195"/>
      <c r="B2887" s="196"/>
      <c r="C2887" s="197"/>
      <c r="D2887" s="198"/>
      <c r="E2887" s="196"/>
      <c r="F2887" s="196"/>
      <c r="G2887" s="199"/>
      <c r="H2887" s="217"/>
      <c r="I2887" s="217"/>
      <c r="J2887" s="6">
        <f t="shared" si="14"/>
        <v>0</v>
      </c>
      <c r="K2887" s="6">
        <f t="shared" si="15"/>
        <v>0</v>
      </c>
      <c r="L2887" s="6" t="str">
        <f t="array" ref="L2887">XLOOKUP(E2887,INV!A:A,INV!K:K)</f>
        <v>#N/A</v>
      </c>
      <c r="M2887" s="127" t="str">
        <f t="shared" si="16"/>
        <v>#N/A</v>
      </c>
    </row>
    <row r="2888">
      <c r="A2888" s="195"/>
      <c r="B2888" s="196"/>
      <c r="C2888" s="197"/>
      <c r="D2888" s="198"/>
      <c r="E2888" s="196"/>
      <c r="F2888" s="110"/>
      <c r="G2888" s="199"/>
      <c r="H2888" s="217"/>
      <c r="I2888" s="217"/>
      <c r="J2888" s="6">
        <f t="shared" si="14"/>
        <v>0</v>
      </c>
      <c r="K2888" s="6">
        <f t="shared" si="15"/>
        <v>0</v>
      </c>
      <c r="L2888" s="6" t="str">
        <f t="array" ref="L2888">XLOOKUP(E2888,INV!A:A,INV!K:K)</f>
        <v>#N/A</v>
      </c>
      <c r="M2888" s="127" t="str">
        <f t="shared" si="16"/>
        <v>#N/A</v>
      </c>
    </row>
    <row r="2889">
      <c r="A2889" s="195"/>
      <c r="B2889" s="196"/>
      <c r="C2889" s="197"/>
      <c r="D2889" s="198"/>
      <c r="E2889" s="196"/>
      <c r="F2889" s="196"/>
      <c r="G2889" s="199"/>
      <c r="H2889" s="217"/>
      <c r="I2889" s="217"/>
      <c r="J2889" s="6">
        <f t="shared" si="14"/>
        <v>0</v>
      </c>
      <c r="K2889" s="6">
        <f t="shared" si="15"/>
        <v>0</v>
      </c>
      <c r="L2889" s="6" t="str">
        <f t="array" ref="L2889">XLOOKUP(E2889,INV!A:A,INV!K:K)</f>
        <v>#N/A</v>
      </c>
      <c r="M2889" s="127" t="str">
        <f t="shared" si="16"/>
        <v>#N/A</v>
      </c>
    </row>
    <row r="2890">
      <c r="A2890" s="195"/>
      <c r="B2890" s="196"/>
      <c r="C2890" s="197"/>
      <c r="D2890" s="198"/>
      <c r="E2890" s="196"/>
      <c r="F2890" s="196"/>
      <c r="G2890" s="199"/>
      <c r="H2890" s="217"/>
      <c r="I2890" s="217"/>
      <c r="J2890" s="6">
        <f t="shared" si="14"/>
        <v>0</v>
      </c>
      <c r="K2890" s="6">
        <f t="shared" si="15"/>
        <v>0</v>
      </c>
      <c r="L2890" s="6" t="str">
        <f t="array" ref="L2890">XLOOKUP(E2890,INV!A:A,INV!K:K)</f>
        <v>#N/A</v>
      </c>
      <c r="M2890" s="127" t="str">
        <f t="shared" si="16"/>
        <v>#N/A</v>
      </c>
    </row>
    <row r="2891">
      <c r="A2891" s="195"/>
      <c r="B2891" s="196"/>
      <c r="C2891" s="197"/>
      <c r="D2891" s="198"/>
      <c r="E2891" s="196"/>
      <c r="F2891" s="110"/>
      <c r="G2891" s="199"/>
      <c r="H2891" s="217"/>
      <c r="I2891" s="217"/>
      <c r="J2891" s="6">
        <f t="shared" si="14"/>
        <v>0</v>
      </c>
      <c r="K2891" s="6">
        <f t="shared" si="15"/>
        <v>0</v>
      </c>
      <c r="L2891" s="6" t="str">
        <f t="array" ref="L2891">XLOOKUP(E2891,INV!A:A,INV!K:K)</f>
        <v>#N/A</v>
      </c>
      <c r="M2891" s="127" t="str">
        <f t="shared" si="16"/>
        <v>#N/A</v>
      </c>
    </row>
    <row r="2892">
      <c r="A2892" s="195"/>
      <c r="B2892" s="196"/>
      <c r="C2892" s="197"/>
      <c r="D2892" s="198"/>
      <c r="E2892" s="196"/>
      <c r="F2892" s="110"/>
      <c r="G2892" s="199"/>
      <c r="H2892" s="217"/>
      <c r="I2892" s="217"/>
      <c r="J2892" s="6">
        <f t="shared" si="14"/>
        <v>0</v>
      </c>
      <c r="K2892" s="6">
        <f t="shared" si="15"/>
        <v>0</v>
      </c>
      <c r="L2892" s="6" t="str">
        <f t="array" ref="L2892">XLOOKUP(E2892,INV!A:A,INV!K:K)</f>
        <v>#N/A</v>
      </c>
      <c r="M2892" s="127" t="str">
        <f t="shared" si="16"/>
        <v>#N/A</v>
      </c>
    </row>
    <row r="2893">
      <c r="A2893" s="195"/>
      <c r="B2893" s="196"/>
      <c r="C2893" s="197"/>
      <c r="D2893" s="198"/>
      <c r="E2893" s="196"/>
      <c r="F2893" s="110"/>
      <c r="G2893" s="199"/>
      <c r="H2893" s="217"/>
      <c r="I2893" s="217"/>
      <c r="J2893" s="6">
        <f t="shared" si="14"/>
        <v>0</v>
      </c>
      <c r="K2893" s="6">
        <f t="shared" si="15"/>
        <v>0</v>
      </c>
      <c r="L2893" s="6" t="str">
        <f t="array" ref="L2893">XLOOKUP(E2893,INV!A:A,INV!K:K)</f>
        <v>#N/A</v>
      </c>
      <c r="M2893" s="127" t="str">
        <f t="shared" si="16"/>
        <v>#N/A</v>
      </c>
    </row>
    <row r="2894">
      <c r="A2894" s="195"/>
      <c r="B2894" s="196"/>
      <c r="C2894" s="197"/>
      <c r="D2894" s="198"/>
      <c r="E2894" s="196"/>
      <c r="F2894" s="110"/>
      <c r="G2894" s="199"/>
      <c r="H2894" s="217"/>
      <c r="I2894" s="217"/>
      <c r="J2894" s="6">
        <f t="shared" si="14"/>
        <v>0</v>
      </c>
      <c r="K2894" s="6">
        <f t="shared" si="15"/>
        <v>0</v>
      </c>
      <c r="L2894" s="6" t="str">
        <f t="array" ref="L2894">XLOOKUP(E2894,INV!A:A,INV!K:K)</f>
        <v>#N/A</v>
      </c>
      <c r="M2894" s="127" t="str">
        <f t="shared" si="16"/>
        <v>#N/A</v>
      </c>
    </row>
    <row r="2895">
      <c r="A2895" s="195"/>
      <c r="B2895" s="196"/>
      <c r="C2895" s="197"/>
      <c r="D2895" s="198"/>
      <c r="E2895" s="196"/>
      <c r="F2895" s="110"/>
      <c r="G2895" s="199"/>
      <c r="H2895" s="217"/>
      <c r="I2895" s="217"/>
      <c r="J2895" s="6">
        <f t="shared" si="14"/>
        <v>0</v>
      </c>
      <c r="K2895" s="6">
        <f t="shared" si="15"/>
        <v>0</v>
      </c>
      <c r="L2895" s="6" t="str">
        <f t="array" ref="L2895">XLOOKUP(E2895,INV!A:A,INV!K:K)</f>
        <v>#N/A</v>
      </c>
      <c r="M2895" s="127" t="str">
        <f t="shared" si="16"/>
        <v>#N/A</v>
      </c>
    </row>
    <row r="2896">
      <c r="A2896" s="195"/>
      <c r="B2896" s="196"/>
      <c r="C2896" s="197"/>
      <c r="D2896" s="198"/>
      <c r="E2896" s="196"/>
      <c r="F2896" s="110"/>
      <c r="G2896" s="199"/>
      <c r="H2896" s="217"/>
      <c r="I2896" s="217"/>
      <c r="J2896" s="6">
        <f t="shared" si="14"/>
        <v>0</v>
      </c>
      <c r="K2896" s="6">
        <f t="shared" si="15"/>
        <v>0</v>
      </c>
      <c r="L2896" s="6" t="str">
        <f t="array" ref="L2896">XLOOKUP(E2896,INV!A:A,INV!K:K)</f>
        <v>#N/A</v>
      </c>
      <c r="M2896" s="127" t="str">
        <f t="shared" si="16"/>
        <v>#N/A</v>
      </c>
    </row>
    <row r="2897">
      <c r="A2897" s="195"/>
      <c r="B2897" s="196"/>
      <c r="C2897" s="212"/>
      <c r="D2897" s="213"/>
      <c r="E2897" s="212"/>
      <c r="F2897" s="110"/>
      <c r="G2897" s="199"/>
      <c r="H2897" s="217"/>
      <c r="I2897" s="215"/>
      <c r="M2897" s="127"/>
    </row>
    <row r="2898">
      <c r="A2898" s="195"/>
      <c r="B2898" s="196"/>
      <c r="C2898" s="197"/>
      <c r="D2898" s="198"/>
      <c r="E2898" s="196"/>
      <c r="F2898" s="196"/>
      <c r="G2898" s="199"/>
      <c r="H2898" s="217"/>
      <c r="I2898" s="217"/>
      <c r="J2898" s="6">
        <f t="shared" ref="J2898:J3249" si="17">H2898*1.4</f>
        <v>0</v>
      </c>
      <c r="K2898" s="6">
        <f t="shared" ref="K2898:K3249" si="18">I2898*1.25</f>
        <v>0</v>
      </c>
      <c r="L2898" s="6" t="str">
        <f t="array" ref="L2898">XLOOKUP(E2898,INV!A:A,INV!K:K)</f>
        <v>#N/A</v>
      </c>
      <c r="M2898" s="127" t="str">
        <f t="shared" ref="M2898:M3249" si="19">(L2898-J2898)/L2898</f>
        <v>#N/A</v>
      </c>
    </row>
    <row r="2899">
      <c r="A2899" s="195"/>
      <c r="B2899" s="196"/>
      <c r="C2899" s="197"/>
      <c r="D2899" s="198"/>
      <c r="E2899" s="196"/>
      <c r="F2899" s="196"/>
      <c r="G2899" s="199"/>
      <c r="H2899" s="217"/>
      <c r="I2899" s="217"/>
      <c r="J2899" s="6">
        <f t="shared" si="17"/>
        <v>0</v>
      </c>
      <c r="K2899" s="6">
        <f t="shared" si="18"/>
        <v>0</v>
      </c>
      <c r="L2899" s="6" t="str">
        <f t="array" ref="L2899">XLOOKUP(E2899,INV!A:A,INV!K:K)</f>
        <v>#N/A</v>
      </c>
      <c r="M2899" s="127" t="str">
        <f t="shared" si="19"/>
        <v>#N/A</v>
      </c>
    </row>
    <row r="2900">
      <c r="A2900" s="195"/>
      <c r="B2900" s="196"/>
      <c r="C2900" s="197"/>
      <c r="D2900" s="198"/>
      <c r="E2900" s="196"/>
      <c r="F2900" s="196"/>
      <c r="G2900" s="199"/>
      <c r="H2900" s="217"/>
      <c r="I2900" s="217"/>
      <c r="J2900" s="6">
        <f t="shared" si="17"/>
        <v>0</v>
      </c>
      <c r="K2900" s="6">
        <f t="shared" si="18"/>
        <v>0</v>
      </c>
      <c r="L2900" s="6" t="str">
        <f t="array" ref="L2900">XLOOKUP(E2900,INV!A:A,INV!K:K)</f>
        <v>#N/A</v>
      </c>
      <c r="M2900" s="127" t="str">
        <f t="shared" si="19"/>
        <v>#N/A</v>
      </c>
    </row>
    <row r="2901">
      <c r="A2901" s="195"/>
      <c r="B2901" s="196"/>
      <c r="C2901" s="197"/>
      <c r="D2901" s="198"/>
      <c r="E2901" s="196"/>
      <c r="F2901" s="110"/>
      <c r="G2901" s="199"/>
      <c r="H2901" s="217"/>
      <c r="I2901" s="217"/>
      <c r="J2901" s="6">
        <f t="shared" si="17"/>
        <v>0</v>
      </c>
      <c r="K2901" s="6">
        <f t="shared" si="18"/>
        <v>0</v>
      </c>
      <c r="L2901" s="6" t="str">
        <f t="array" ref="L2901">XLOOKUP(E2901,INV!A:A,INV!K:K)</f>
        <v>#N/A</v>
      </c>
      <c r="M2901" s="127" t="str">
        <f t="shared" si="19"/>
        <v>#N/A</v>
      </c>
    </row>
    <row r="2902">
      <c r="A2902" s="195"/>
      <c r="B2902" s="196"/>
      <c r="C2902" s="197"/>
      <c r="D2902" s="198"/>
      <c r="E2902" s="196"/>
      <c r="F2902" s="110"/>
      <c r="G2902" s="199"/>
      <c r="H2902" s="217"/>
      <c r="I2902" s="217"/>
      <c r="J2902" s="6">
        <f t="shared" si="17"/>
        <v>0</v>
      </c>
      <c r="K2902" s="6">
        <f t="shared" si="18"/>
        <v>0</v>
      </c>
      <c r="L2902" s="6" t="str">
        <f t="array" ref="L2902">XLOOKUP(E2902,INV!A:A,INV!K:K)</f>
        <v>#N/A</v>
      </c>
      <c r="M2902" s="127" t="str">
        <f t="shared" si="19"/>
        <v>#N/A</v>
      </c>
    </row>
    <row r="2903">
      <c r="A2903" s="195"/>
      <c r="B2903" s="196"/>
      <c r="C2903" s="197"/>
      <c r="D2903" s="198"/>
      <c r="E2903" s="196"/>
      <c r="F2903" s="110"/>
      <c r="G2903" s="199"/>
      <c r="H2903" s="217"/>
      <c r="I2903" s="217"/>
      <c r="J2903" s="6">
        <f t="shared" si="17"/>
        <v>0</v>
      </c>
      <c r="K2903" s="6">
        <f t="shared" si="18"/>
        <v>0</v>
      </c>
      <c r="L2903" s="6" t="str">
        <f t="array" ref="L2903">XLOOKUP(E2903,INV!A:A,INV!K:K)</f>
        <v>#N/A</v>
      </c>
      <c r="M2903" s="127" t="str">
        <f t="shared" si="19"/>
        <v>#N/A</v>
      </c>
    </row>
    <row r="2904">
      <c r="A2904" s="195"/>
      <c r="B2904" s="196"/>
      <c r="C2904" s="197"/>
      <c r="D2904" s="198"/>
      <c r="E2904" s="196"/>
      <c r="F2904" s="110"/>
      <c r="G2904" s="199"/>
      <c r="H2904" s="217"/>
      <c r="I2904" s="217"/>
      <c r="J2904" s="6">
        <f t="shared" si="17"/>
        <v>0</v>
      </c>
      <c r="K2904" s="6">
        <f t="shared" si="18"/>
        <v>0</v>
      </c>
      <c r="L2904" s="6" t="str">
        <f t="array" ref="L2904">XLOOKUP(E2904,INV!A:A,INV!K:K)</f>
        <v>#N/A</v>
      </c>
      <c r="M2904" s="127" t="str">
        <f t="shared" si="19"/>
        <v>#N/A</v>
      </c>
    </row>
    <row r="2905">
      <c r="A2905" s="195"/>
      <c r="B2905" s="196"/>
      <c r="C2905" s="197"/>
      <c r="D2905" s="198"/>
      <c r="E2905" s="196"/>
      <c r="F2905" s="110"/>
      <c r="G2905" s="199"/>
      <c r="H2905" s="217"/>
      <c r="I2905" s="217"/>
      <c r="J2905" s="6">
        <f t="shared" si="17"/>
        <v>0</v>
      </c>
      <c r="K2905" s="6">
        <f t="shared" si="18"/>
        <v>0</v>
      </c>
      <c r="L2905" s="6" t="str">
        <f t="array" ref="L2905">XLOOKUP(E2905,INV!A:A,INV!K:K)</f>
        <v>#N/A</v>
      </c>
      <c r="M2905" s="127" t="str">
        <f t="shared" si="19"/>
        <v>#N/A</v>
      </c>
    </row>
    <row r="2906">
      <c r="A2906" s="195"/>
      <c r="B2906" s="196"/>
      <c r="C2906" s="197"/>
      <c r="D2906" s="198"/>
      <c r="E2906" s="196"/>
      <c r="F2906" s="110"/>
      <c r="G2906" s="199"/>
      <c r="H2906" s="217"/>
      <c r="I2906" s="217"/>
      <c r="J2906" s="6">
        <f t="shared" si="17"/>
        <v>0</v>
      </c>
      <c r="K2906" s="6">
        <f t="shared" si="18"/>
        <v>0</v>
      </c>
      <c r="L2906" s="6" t="str">
        <f t="array" ref="L2906">XLOOKUP(E2906,INV!A:A,INV!K:K)</f>
        <v>#N/A</v>
      </c>
      <c r="M2906" s="127" t="str">
        <f t="shared" si="19"/>
        <v>#N/A</v>
      </c>
    </row>
    <row r="2907">
      <c r="A2907" s="195"/>
      <c r="B2907" s="196"/>
      <c r="C2907" s="197"/>
      <c r="D2907" s="198"/>
      <c r="E2907" s="196"/>
      <c r="F2907" s="196"/>
      <c r="G2907" s="199"/>
      <c r="H2907" s="217"/>
      <c r="I2907" s="217"/>
      <c r="J2907" s="6">
        <f t="shared" si="17"/>
        <v>0</v>
      </c>
      <c r="K2907" s="6">
        <f t="shared" si="18"/>
        <v>0</v>
      </c>
      <c r="L2907" s="6" t="str">
        <f t="array" ref="L2907">XLOOKUP(E2907,INV!A:A,INV!K:K)</f>
        <v>#N/A</v>
      </c>
      <c r="M2907" s="127" t="str">
        <f t="shared" si="19"/>
        <v>#N/A</v>
      </c>
    </row>
    <row r="2908">
      <c r="A2908" s="195"/>
      <c r="B2908" s="196"/>
      <c r="C2908" s="197"/>
      <c r="D2908" s="198"/>
      <c r="E2908" s="196"/>
      <c r="F2908" s="110"/>
      <c r="G2908" s="199"/>
      <c r="H2908" s="217"/>
      <c r="I2908" s="217"/>
      <c r="J2908" s="6">
        <f t="shared" si="17"/>
        <v>0</v>
      </c>
      <c r="K2908" s="6">
        <f t="shared" si="18"/>
        <v>0</v>
      </c>
      <c r="L2908" s="6" t="str">
        <f t="array" ref="L2908">XLOOKUP(E2908,INV!A:A,INV!K:K)</f>
        <v>#N/A</v>
      </c>
      <c r="M2908" s="127" t="str">
        <f t="shared" si="19"/>
        <v>#N/A</v>
      </c>
    </row>
    <row r="2909">
      <c r="A2909" s="195"/>
      <c r="B2909" s="196"/>
      <c r="C2909" s="197"/>
      <c r="D2909" s="198"/>
      <c r="E2909" s="196"/>
      <c r="F2909" s="110"/>
      <c r="G2909" s="199"/>
      <c r="H2909" s="217"/>
      <c r="I2909" s="217"/>
      <c r="J2909" s="6">
        <f t="shared" si="17"/>
        <v>0</v>
      </c>
      <c r="K2909" s="6">
        <f t="shared" si="18"/>
        <v>0</v>
      </c>
      <c r="L2909" s="6" t="str">
        <f t="array" ref="L2909">XLOOKUP(E2909,INV!A:A,INV!K:K)</f>
        <v>#N/A</v>
      </c>
      <c r="M2909" s="127" t="str">
        <f t="shared" si="19"/>
        <v>#N/A</v>
      </c>
    </row>
    <row r="2910">
      <c r="A2910" s="195"/>
      <c r="B2910" s="196"/>
      <c r="C2910" s="197"/>
      <c r="D2910" s="198"/>
      <c r="E2910" s="196"/>
      <c r="F2910" s="110"/>
      <c r="G2910" s="199"/>
      <c r="H2910" s="217"/>
      <c r="I2910" s="217"/>
      <c r="J2910" s="6">
        <f t="shared" si="17"/>
        <v>0</v>
      </c>
      <c r="K2910" s="6">
        <f t="shared" si="18"/>
        <v>0</v>
      </c>
      <c r="L2910" s="6" t="str">
        <f t="array" ref="L2910">XLOOKUP(E2910,INV!A:A,INV!K:K)</f>
        <v>#N/A</v>
      </c>
      <c r="M2910" s="127" t="str">
        <f t="shared" si="19"/>
        <v>#N/A</v>
      </c>
    </row>
    <row r="2911">
      <c r="A2911" s="195"/>
      <c r="B2911" s="196"/>
      <c r="C2911" s="197"/>
      <c r="D2911" s="198"/>
      <c r="E2911" s="196"/>
      <c r="F2911" s="110"/>
      <c r="G2911" s="199"/>
      <c r="H2911" s="217"/>
      <c r="I2911" s="217"/>
      <c r="J2911" s="6">
        <f t="shared" si="17"/>
        <v>0</v>
      </c>
      <c r="K2911" s="6">
        <f t="shared" si="18"/>
        <v>0</v>
      </c>
      <c r="L2911" s="6" t="str">
        <f t="array" ref="L2911">XLOOKUP(E2911,INV!A:A,INV!K:K)</f>
        <v>#N/A</v>
      </c>
      <c r="M2911" s="127" t="str">
        <f t="shared" si="19"/>
        <v>#N/A</v>
      </c>
    </row>
    <row r="2912">
      <c r="A2912" s="195"/>
      <c r="B2912" s="196"/>
      <c r="C2912" s="197"/>
      <c r="D2912" s="198"/>
      <c r="E2912" s="196"/>
      <c r="F2912" s="196"/>
      <c r="G2912" s="199"/>
      <c r="H2912" s="217"/>
      <c r="I2912" s="217"/>
      <c r="J2912" s="6">
        <f t="shared" si="17"/>
        <v>0</v>
      </c>
      <c r="K2912" s="6">
        <f t="shared" si="18"/>
        <v>0</v>
      </c>
      <c r="L2912" s="6" t="str">
        <f t="array" ref="L2912">XLOOKUP(E2912,INV!A:A,INV!K:K)</f>
        <v>#N/A</v>
      </c>
      <c r="M2912" s="127" t="str">
        <f t="shared" si="19"/>
        <v>#N/A</v>
      </c>
    </row>
    <row r="2913">
      <c r="A2913" s="195"/>
      <c r="B2913" s="196"/>
      <c r="C2913" s="197"/>
      <c r="D2913" s="198"/>
      <c r="E2913" s="196"/>
      <c r="F2913" s="196"/>
      <c r="G2913" s="199"/>
      <c r="H2913" s="217"/>
      <c r="I2913" s="217"/>
      <c r="J2913" s="6">
        <f t="shared" si="17"/>
        <v>0</v>
      </c>
      <c r="K2913" s="6">
        <f t="shared" si="18"/>
        <v>0</v>
      </c>
      <c r="L2913" s="6" t="str">
        <f t="array" ref="L2913">XLOOKUP(E2913,INV!A:A,INV!K:K)</f>
        <v>#N/A</v>
      </c>
      <c r="M2913" s="127" t="str">
        <f t="shared" si="19"/>
        <v>#N/A</v>
      </c>
    </row>
    <row r="2914">
      <c r="A2914" s="195"/>
      <c r="B2914" s="196"/>
      <c r="C2914" s="197"/>
      <c r="D2914" s="198"/>
      <c r="E2914" s="196"/>
      <c r="F2914" s="110"/>
      <c r="G2914" s="199"/>
      <c r="H2914" s="217"/>
      <c r="I2914" s="217"/>
      <c r="J2914" s="6">
        <f t="shared" si="17"/>
        <v>0</v>
      </c>
      <c r="K2914" s="6">
        <f t="shared" si="18"/>
        <v>0</v>
      </c>
      <c r="L2914" s="6" t="str">
        <f t="array" ref="L2914">XLOOKUP(E2914,INV!A:A,INV!K:K)</f>
        <v>#N/A</v>
      </c>
      <c r="M2914" s="127" t="str">
        <f t="shared" si="19"/>
        <v>#N/A</v>
      </c>
    </row>
    <row r="2915">
      <c r="A2915" s="195"/>
      <c r="B2915" s="196"/>
      <c r="C2915" s="197"/>
      <c r="D2915" s="198"/>
      <c r="E2915" s="196"/>
      <c r="F2915" s="110"/>
      <c r="G2915" s="199"/>
      <c r="H2915" s="217"/>
      <c r="I2915" s="217"/>
      <c r="J2915" s="6">
        <f t="shared" si="17"/>
        <v>0</v>
      </c>
      <c r="K2915" s="6">
        <f t="shared" si="18"/>
        <v>0</v>
      </c>
      <c r="L2915" s="6" t="str">
        <f t="array" ref="L2915">XLOOKUP(E2915,INV!A:A,INV!K:K)</f>
        <v>#N/A</v>
      </c>
      <c r="M2915" s="127" t="str">
        <f t="shared" si="19"/>
        <v>#N/A</v>
      </c>
    </row>
    <row r="2916">
      <c r="A2916" s="195"/>
      <c r="B2916" s="196"/>
      <c r="C2916" s="197"/>
      <c r="D2916" s="198"/>
      <c r="E2916" s="196"/>
      <c r="F2916" s="196"/>
      <c r="G2916" s="199"/>
      <c r="H2916" s="217"/>
      <c r="I2916" s="217"/>
      <c r="J2916" s="6">
        <f t="shared" si="17"/>
        <v>0</v>
      </c>
      <c r="K2916" s="6">
        <f t="shared" si="18"/>
        <v>0</v>
      </c>
      <c r="L2916" s="6" t="str">
        <f t="array" ref="L2916">XLOOKUP(E2916,INV!A:A,INV!K:K)</f>
        <v>#N/A</v>
      </c>
      <c r="M2916" s="127" t="str">
        <f t="shared" si="19"/>
        <v>#N/A</v>
      </c>
    </row>
    <row r="2917">
      <c r="A2917" s="195"/>
      <c r="B2917" s="196"/>
      <c r="C2917" s="197"/>
      <c r="D2917" s="198"/>
      <c r="E2917" s="196"/>
      <c r="F2917" s="196"/>
      <c r="G2917" s="199"/>
      <c r="H2917" s="217"/>
      <c r="I2917" s="217"/>
      <c r="J2917" s="6">
        <f t="shared" si="17"/>
        <v>0</v>
      </c>
      <c r="K2917" s="6">
        <f t="shared" si="18"/>
        <v>0</v>
      </c>
      <c r="L2917" s="6" t="str">
        <f t="array" ref="L2917">XLOOKUP(E2917,INV!A:A,INV!K:K)</f>
        <v>#N/A</v>
      </c>
      <c r="M2917" s="127" t="str">
        <f t="shared" si="19"/>
        <v>#N/A</v>
      </c>
    </row>
    <row r="2918">
      <c r="A2918" s="195"/>
      <c r="B2918" s="196"/>
      <c r="C2918" s="197"/>
      <c r="D2918" s="198"/>
      <c r="E2918" s="196"/>
      <c r="F2918" s="196"/>
      <c r="G2918" s="199"/>
      <c r="H2918" s="217"/>
      <c r="I2918" s="217"/>
      <c r="J2918" s="6">
        <f t="shared" si="17"/>
        <v>0</v>
      </c>
      <c r="K2918" s="6">
        <f t="shared" si="18"/>
        <v>0</v>
      </c>
      <c r="L2918" s="6" t="str">
        <f t="array" ref="L2918">XLOOKUP(E2918,INV!A:A,INV!K:K)</f>
        <v>#N/A</v>
      </c>
      <c r="M2918" s="127" t="str">
        <f t="shared" si="19"/>
        <v>#N/A</v>
      </c>
    </row>
    <row r="2919">
      <c r="A2919" s="195"/>
      <c r="B2919" s="196"/>
      <c r="C2919" s="197"/>
      <c r="D2919" s="198"/>
      <c r="E2919" s="196"/>
      <c r="F2919" s="196"/>
      <c r="G2919" s="199"/>
      <c r="H2919" s="217"/>
      <c r="I2919" s="217"/>
      <c r="J2919" s="6">
        <f t="shared" si="17"/>
        <v>0</v>
      </c>
      <c r="K2919" s="6">
        <f t="shared" si="18"/>
        <v>0</v>
      </c>
      <c r="L2919" s="6" t="str">
        <f t="array" ref="L2919">XLOOKUP(E2919,INV!A:A,INV!K:K)</f>
        <v>#N/A</v>
      </c>
      <c r="M2919" s="127" t="str">
        <f t="shared" si="19"/>
        <v>#N/A</v>
      </c>
    </row>
    <row r="2920">
      <c r="A2920" s="195"/>
      <c r="B2920" s="196"/>
      <c r="C2920" s="197"/>
      <c r="D2920" s="198"/>
      <c r="E2920" s="196"/>
      <c r="F2920" s="110"/>
      <c r="G2920" s="199"/>
      <c r="H2920" s="217"/>
      <c r="I2920" s="217"/>
      <c r="J2920" s="6">
        <f t="shared" si="17"/>
        <v>0</v>
      </c>
      <c r="K2920" s="6">
        <f t="shared" si="18"/>
        <v>0</v>
      </c>
      <c r="L2920" s="6" t="str">
        <f t="array" ref="L2920">XLOOKUP(E2920,INV!A:A,INV!K:K)</f>
        <v>#N/A</v>
      </c>
      <c r="M2920" s="127" t="str">
        <f t="shared" si="19"/>
        <v>#N/A</v>
      </c>
    </row>
    <row r="2921">
      <c r="A2921" s="195"/>
      <c r="B2921" s="196"/>
      <c r="C2921" s="197"/>
      <c r="D2921" s="198"/>
      <c r="E2921" s="196"/>
      <c r="F2921" s="196"/>
      <c r="G2921" s="199"/>
      <c r="H2921" s="217"/>
      <c r="I2921" s="217"/>
      <c r="J2921" s="6">
        <f t="shared" si="17"/>
        <v>0</v>
      </c>
      <c r="K2921" s="6">
        <f t="shared" si="18"/>
        <v>0</v>
      </c>
      <c r="L2921" s="6" t="str">
        <f t="array" ref="L2921">XLOOKUP(E2921,INV!A:A,INV!K:K)</f>
        <v>#N/A</v>
      </c>
      <c r="M2921" s="127" t="str">
        <f t="shared" si="19"/>
        <v>#N/A</v>
      </c>
    </row>
    <row r="2922">
      <c r="A2922" s="195"/>
      <c r="B2922" s="196"/>
      <c r="C2922" s="197"/>
      <c r="D2922" s="198"/>
      <c r="E2922" s="196"/>
      <c r="F2922" s="110"/>
      <c r="G2922" s="199"/>
      <c r="H2922" s="217"/>
      <c r="I2922" s="217"/>
      <c r="J2922" s="6">
        <f t="shared" si="17"/>
        <v>0</v>
      </c>
      <c r="K2922" s="6">
        <f t="shared" si="18"/>
        <v>0</v>
      </c>
      <c r="L2922" s="6" t="str">
        <f t="array" ref="L2922">XLOOKUP(E2922,INV!A:A,INV!K:K)</f>
        <v>#N/A</v>
      </c>
      <c r="M2922" s="127" t="str">
        <f t="shared" si="19"/>
        <v>#N/A</v>
      </c>
    </row>
    <row r="2923">
      <c r="A2923" s="195"/>
      <c r="B2923" s="196"/>
      <c r="C2923" s="197"/>
      <c r="D2923" s="198"/>
      <c r="E2923" s="196"/>
      <c r="F2923" s="110"/>
      <c r="G2923" s="199"/>
      <c r="H2923" s="217"/>
      <c r="I2923" s="217"/>
      <c r="J2923" s="6">
        <f t="shared" si="17"/>
        <v>0</v>
      </c>
      <c r="K2923" s="6">
        <f t="shared" si="18"/>
        <v>0</v>
      </c>
      <c r="L2923" s="6" t="str">
        <f t="array" ref="L2923">XLOOKUP(E2923,INV!A:A,INV!K:K)</f>
        <v>#N/A</v>
      </c>
      <c r="M2923" s="127" t="str">
        <f t="shared" si="19"/>
        <v>#N/A</v>
      </c>
    </row>
    <row r="2924">
      <c r="A2924" s="195"/>
      <c r="B2924" s="196"/>
      <c r="C2924" s="197"/>
      <c r="D2924" s="198"/>
      <c r="E2924" s="196"/>
      <c r="F2924" s="110"/>
      <c r="G2924" s="199"/>
      <c r="H2924" s="217"/>
      <c r="I2924" s="217"/>
      <c r="J2924" s="6">
        <f t="shared" si="17"/>
        <v>0</v>
      </c>
      <c r="K2924" s="6">
        <f t="shared" si="18"/>
        <v>0</v>
      </c>
      <c r="L2924" s="6" t="str">
        <f t="array" ref="L2924">XLOOKUP(E2924,INV!A:A,INV!K:K)</f>
        <v>#N/A</v>
      </c>
      <c r="M2924" s="127" t="str">
        <f t="shared" si="19"/>
        <v>#N/A</v>
      </c>
    </row>
    <row r="2925">
      <c r="A2925" s="195"/>
      <c r="B2925" s="196"/>
      <c r="C2925" s="197"/>
      <c r="D2925" s="198"/>
      <c r="E2925" s="196"/>
      <c r="F2925" s="110"/>
      <c r="G2925" s="199"/>
      <c r="H2925" s="217"/>
      <c r="I2925" s="217"/>
      <c r="J2925" s="6">
        <f t="shared" si="17"/>
        <v>0</v>
      </c>
      <c r="K2925" s="6">
        <f t="shared" si="18"/>
        <v>0</v>
      </c>
      <c r="L2925" s="6" t="str">
        <f t="array" ref="L2925">XLOOKUP(E2925,INV!A:A,INV!K:K)</f>
        <v>#N/A</v>
      </c>
      <c r="M2925" s="127" t="str">
        <f t="shared" si="19"/>
        <v>#N/A</v>
      </c>
    </row>
    <row r="2926">
      <c r="A2926" s="195"/>
      <c r="B2926" s="196"/>
      <c r="C2926" s="197"/>
      <c r="D2926" s="198"/>
      <c r="E2926" s="196"/>
      <c r="F2926" s="110"/>
      <c r="G2926" s="199"/>
      <c r="H2926" s="217"/>
      <c r="I2926" s="217"/>
      <c r="J2926" s="6">
        <f t="shared" si="17"/>
        <v>0</v>
      </c>
      <c r="K2926" s="6">
        <f t="shared" si="18"/>
        <v>0</v>
      </c>
      <c r="L2926" s="6" t="str">
        <f t="array" ref="L2926">XLOOKUP(E2926,INV!A:A,INV!K:K)</f>
        <v>#N/A</v>
      </c>
      <c r="M2926" s="127" t="str">
        <f t="shared" si="19"/>
        <v>#N/A</v>
      </c>
    </row>
    <row r="2927">
      <c r="A2927" s="195"/>
      <c r="B2927" s="196"/>
      <c r="C2927" s="197"/>
      <c r="D2927" s="198"/>
      <c r="E2927" s="196"/>
      <c r="F2927" s="196"/>
      <c r="G2927" s="199"/>
      <c r="H2927" s="217"/>
      <c r="I2927" s="217"/>
      <c r="J2927" s="6">
        <f t="shared" si="17"/>
        <v>0</v>
      </c>
      <c r="K2927" s="6">
        <f t="shared" si="18"/>
        <v>0</v>
      </c>
      <c r="L2927" s="6" t="str">
        <f t="array" ref="L2927">XLOOKUP(E2927,INV!A:A,INV!K:K)</f>
        <v>#N/A</v>
      </c>
      <c r="M2927" s="127" t="str">
        <f t="shared" si="19"/>
        <v>#N/A</v>
      </c>
    </row>
    <row r="2928">
      <c r="A2928" s="195"/>
      <c r="B2928" s="196"/>
      <c r="C2928" s="197"/>
      <c r="D2928" s="198"/>
      <c r="E2928" s="196"/>
      <c r="F2928" s="110"/>
      <c r="G2928" s="199"/>
      <c r="H2928" s="217"/>
      <c r="I2928" s="217"/>
      <c r="J2928" s="6">
        <f t="shared" si="17"/>
        <v>0</v>
      </c>
      <c r="K2928" s="6">
        <f t="shared" si="18"/>
        <v>0</v>
      </c>
      <c r="L2928" s="6" t="str">
        <f t="array" ref="L2928">XLOOKUP(E2928,INV!A:A,INV!K:K)</f>
        <v>#N/A</v>
      </c>
      <c r="M2928" s="127" t="str">
        <f t="shared" si="19"/>
        <v>#N/A</v>
      </c>
    </row>
    <row r="2929">
      <c r="A2929" s="195"/>
      <c r="B2929" s="196"/>
      <c r="C2929" s="197"/>
      <c r="D2929" s="198"/>
      <c r="E2929" s="196"/>
      <c r="F2929" s="110"/>
      <c r="G2929" s="199"/>
      <c r="H2929" s="217"/>
      <c r="I2929" s="217"/>
      <c r="J2929" s="6">
        <f t="shared" si="17"/>
        <v>0</v>
      </c>
      <c r="K2929" s="6">
        <f t="shared" si="18"/>
        <v>0</v>
      </c>
      <c r="L2929" s="6" t="str">
        <f t="array" ref="L2929">XLOOKUP(E2929,INV!A:A,INV!K:K)</f>
        <v>#N/A</v>
      </c>
      <c r="M2929" s="127" t="str">
        <f t="shared" si="19"/>
        <v>#N/A</v>
      </c>
    </row>
    <row r="2930">
      <c r="A2930" s="195"/>
      <c r="B2930" s="196"/>
      <c r="C2930" s="197"/>
      <c r="D2930" s="198"/>
      <c r="E2930" s="196"/>
      <c r="F2930" s="196"/>
      <c r="G2930" s="199"/>
      <c r="H2930" s="217"/>
      <c r="I2930" s="217"/>
      <c r="J2930" s="6">
        <f t="shared" si="17"/>
        <v>0</v>
      </c>
      <c r="K2930" s="6">
        <f t="shared" si="18"/>
        <v>0</v>
      </c>
      <c r="L2930" s="6" t="str">
        <f t="array" ref="L2930">XLOOKUP(E2930,INV!A:A,INV!K:K)</f>
        <v>#N/A</v>
      </c>
      <c r="M2930" s="127" t="str">
        <f t="shared" si="19"/>
        <v>#N/A</v>
      </c>
    </row>
    <row r="2931">
      <c r="A2931" s="195"/>
      <c r="B2931" s="196"/>
      <c r="C2931" s="197"/>
      <c r="D2931" s="198"/>
      <c r="E2931" s="196"/>
      <c r="F2931" s="196"/>
      <c r="G2931" s="199"/>
      <c r="H2931" s="217"/>
      <c r="I2931" s="217"/>
      <c r="J2931" s="6">
        <f t="shared" si="17"/>
        <v>0</v>
      </c>
      <c r="K2931" s="6">
        <f t="shared" si="18"/>
        <v>0</v>
      </c>
      <c r="L2931" s="6" t="str">
        <f t="array" ref="L2931">XLOOKUP(E2931,INV!A:A,INV!K:K)</f>
        <v>#N/A</v>
      </c>
      <c r="M2931" s="127" t="str">
        <f t="shared" si="19"/>
        <v>#N/A</v>
      </c>
    </row>
    <row r="2932">
      <c r="A2932" s="195"/>
      <c r="B2932" s="196"/>
      <c r="C2932" s="197"/>
      <c r="D2932" s="198"/>
      <c r="E2932" s="196"/>
      <c r="F2932" s="196"/>
      <c r="G2932" s="199"/>
      <c r="H2932" s="217"/>
      <c r="I2932" s="217"/>
      <c r="J2932" s="6">
        <f t="shared" si="17"/>
        <v>0</v>
      </c>
      <c r="K2932" s="6">
        <f t="shared" si="18"/>
        <v>0</v>
      </c>
      <c r="L2932" s="6" t="str">
        <f t="array" ref="L2932">XLOOKUP(E2932,INV!A:A,INV!K:K)</f>
        <v>#N/A</v>
      </c>
      <c r="M2932" s="127" t="str">
        <f t="shared" si="19"/>
        <v>#N/A</v>
      </c>
    </row>
    <row r="2933">
      <c r="A2933" s="195"/>
      <c r="B2933" s="196"/>
      <c r="C2933" s="197"/>
      <c r="D2933" s="198"/>
      <c r="E2933" s="196"/>
      <c r="F2933" s="196"/>
      <c r="G2933" s="199"/>
      <c r="H2933" s="217"/>
      <c r="I2933" s="217"/>
      <c r="J2933" s="6">
        <f t="shared" si="17"/>
        <v>0</v>
      </c>
      <c r="K2933" s="6">
        <f t="shared" si="18"/>
        <v>0</v>
      </c>
      <c r="L2933" s="6" t="str">
        <f t="array" ref="L2933">XLOOKUP(E2933,INV!A:A,INV!K:K)</f>
        <v>#N/A</v>
      </c>
      <c r="M2933" s="127" t="str">
        <f t="shared" si="19"/>
        <v>#N/A</v>
      </c>
    </row>
    <row r="2934">
      <c r="A2934" s="195"/>
      <c r="B2934" s="196"/>
      <c r="C2934" s="197"/>
      <c r="D2934" s="198"/>
      <c r="E2934" s="196"/>
      <c r="F2934" s="196"/>
      <c r="G2934" s="199"/>
      <c r="H2934" s="217"/>
      <c r="I2934" s="217"/>
      <c r="J2934" s="6">
        <f t="shared" si="17"/>
        <v>0</v>
      </c>
      <c r="K2934" s="6">
        <f t="shared" si="18"/>
        <v>0</v>
      </c>
      <c r="L2934" s="6" t="str">
        <f t="array" ref="L2934">XLOOKUP(E2934,INV!A:A,INV!K:K)</f>
        <v>#N/A</v>
      </c>
      <c r="M2934" s="127" t="str">
        <f t="shared" si="19"/>
        <v>#N/A</v>
      </c>
    </row>
    <row r="2935">
      <c r="A2935" s="195"/>
      <c r="B2935" s="196"/>
      <c r="C2935" s="197"/>
      <c r="D2935" s="198"/>
      <c r="E2935" s="196"/>
      <c r="F2935" s="110"/>
      <c r="G2935" s="199"/>
      <c r="H2935" s="217"/>
      <c r="I2935" s="217"/>
      <c r="J2935" s="6">
        <f t="shared" si="17"/>
        <v>0</v>
      </c>
      <c r="K2935" s="6">
        <f t="shared" si="18"/>
        <v>0</v>
      </c>
      <c r="L2935" s="6" t="str">
        <f t="array" ref="L2935">XLOOKUP(E2935,INV!A:A,INV!K:K)</f>
        <v>#N/A</v>
      </c>
      <c r="M2935" s="127" t="str">
        <f t="shared" si="19"/>
        <v>#N/A</v>
      </c>
    </row>
    <row r="2936">
      <c r="A2936" s="195"/>
      <c r="B2936" s="196"/>
      <c r="C2936" s="197"/>
      <c r="D2936" s="198"/>
      <c r="E2936" s="196"/>
      <c r="F2936" s="110"/>
      <c r="G2936" s="199"/>
      <c r="H2936" s="217"/>
      <c r="I2936" s="217"/>
      <c r="J2936" s="6">
        <f t="shared" si="17"/>
        <v>0</v>
      </c>
      <c r="K2936" s="6">
        <f t="shared" si="18"/>
        <v>0</v>
      </c>
      <c r="L2936" s="6" t="str">
        <f t="array" ref="L2936">XLOOKUP(E2936,INV!A:A,INV!K:K)</f>
        <v>#N/A</v>
      </c>
      <c r="M2936" s="127" t="str">
        <f t="shared" si="19"/>
        <v>#N/A</v>
      </c>
    </row>
    <row r="2937">
      <c r="A2937" s="195"/>
      <c r="B2937" s="196"/>
      <c r="C2937" s="197"/>
      <c r="D2937" s="198"/>
      <c r="E2937" s="196"/>
      <c r="F2937" s="110"/>
      <c r="G2937" s="199"/>
      <c r="H2937" s="217"/>
      <c r="I2937" s="217"/>
      <c r="J2937" s="6">
        <f t="shared" si="17"/>
        <v>0</v>
      </c>
      <c r="K2937" s="6">
        <f t="shared" si="18"/>
        <v>0</v>
      </c>
      <c r="L2937" s="6" t="str">
        <f t="array" ref="L2937">XLOOKUP(E2937,INV!A:A,INV!K:K)</f>
        <v>#N/A</v>
      </c>
      <c r="M2937" s="127" t="str">
        <f t="shared" si="19"/>
        <v>#N/A</v>
      </c>
    </row>
    <row r="2938">
      <c r="A2938" s="195"/>
      <c r="B2938" s="196"/>
      <c r="C2938" s="197"/>
      <c r="D2938" s="198"/>
      <c r="E2938" s="196"/>
      <c r="F2938" s="196"/>
      <c r="G2938" s="199"/>
      <c r="H2938" s="217"/>
      <c r="I2938" s="217"/>
      <c r="J2938" s="6">
        <f t="shared" si="17"/>
        <v>0</v>
      </c>
      <c r="K2938" s="6">
        <f t="shared" si="18"/>
        <v>0</v>
      </c>
      <c r="L2938" s="6" t="str">
        <f t="array" ref="L2938">XLOOKUP(E2938,INV!A:A,INV!K:K)</f>
        <v>#N/A</v>
      </c>
      <c r="M2938" s="127" t="str">
        <f t="shared" si="19"/>
        <v>#N/A</v>
      </c>
    </row>
    <row r="2939">
      <c r="A2939" s="195"/>
      <c r="B2939" s="196"/>
      <c r="C2939" s="197"/>
      <c r="D2939" s="198"/>
      <c r="E2939" s="196"/>
      <c r="F2939" s="196"/>
      <c r="G2939" s="199"/>
      <c r="H2939" s="217"/>
      <c r="I2939" s="217"/>
      <c r="J2939" s="6">
        <f t="shared" si="17"/>
        <v>0</v>
      </c>
      <c r="K2939" s="6">
        <f t="shared" si="18"/>
        <v>0</v>
      </c>
      <c r="L2939" s="6" t="str">
        <f t="array" ref="L2939">XLOOKUP(E2939,INV!A:A,INV!K:K)</f>
        <v>#N/A</v>
      </c>
      <c r="M2939" s="127" t="str">
        <f t="shared" si="19"/>
        <v>#N/A</v>
      </c>
    </row>
    <row r="2940">
      <c r="A2940" s="195"/>
      <c r="B2940" s="196"/>
      <c r="C2940" s="197"/>
      <c r="D2940" s="198"/>
      <c r="E2940" s="196"/>
      <c r="F2940" s="196"/>
      <c r="G2940" s="199"/>
      <c r="H2940" s="217"/>
      <c r="I2940" s="217"/>
      <c r="J2940" s="6">
        <f t="shared" si="17"/>
        <v>0</v>
      </c>
      <c r="K2940" s="6">
        <f t="shared" si="18"/>
        <v>0</v>
      </c>
      <c r="L2940" s="6" t="str">
        <f t="array" ref="L2940">XLOOKUP(E2940,INV!A:A,INV!K:K)</f>
        <v>#N/A</v>
      </c>
      <c r="M2940" s="127" t="str">
        <f t="shared" si="19"/>
        <v>#N/A</v>
      </c>
    </row>
    <row r="2941">
      <c r="A2941" s="195"/>
      <c r="B2941" s="196"/>
      <c r="C2941" s="197"/>
      <c r="D2941" s="198"/>
      <c r="E2941" s="196"/>
      <c r="F2941" s="196"/>
      <c r="G2941" s="199"/>
      <c r="H2941" s="217"/>
      <c r="I2941" s="217"/>
      <c r="J2941" s="6">
        <f t="shared" si="17"/>
        <v>0</v>
      </c>
      <c r="K2941" s="6">
        <f t="shared" si="18"/>
        <v>0</v>
      </c>
      <c r="L2941" s="6" t="str">
        <f t="array" ref="L2941">XLOOKUP(E2941,INV!A:A,INV!K:K)</f>
        <v>#N/A</v>
      </c>
      <c r="M2941" s="127" t="str">
        <f t="shared" si="19"/>
        <v>#N/A</v>
      </c>
    </row>
    <row r="2942">
      <c r="A2942" s="195"/>
      <c r="B2942" s="196"/>
      <c r="C2942" s="197"/>
      <c r="D2942" s="198"/>
      <c r="E2942" s="196"/>
      <c r="F2942" s="196"/>
      <c r="G2942" s="199"/>
      <c r="H2942" s="217"/>
      <c r="I2942" s="217"/>
      <c r="J2942" s="6">
        <f t="shared" si="17"/>
        <v>0</v>
      </c>
      <c r="K2942" s="6">
        <f t="shared" si="18"/>
        <v>0</v>
      </c>
      <c r="L2942" s="6" t="str">
        <f t="array" ref="L2942">XLOOKUP(E2942,INV!A:A,INV!K:K)</f>
        <v>#N/A</v>
      </c>
      <c r="M2942" s="127" t="str">
        <f t="shared" si="19"/>
        <v>#N/A</v>
      </c>
    </row>
    <row r="2943">
      <c r="A2943" s="195"/>
      <c r="B2943" s="196"/>
      <c r="C2943" s="197"/>
      <c r="D2943" s="198"/>
      <c r="E2943" s="196"/>
      <c r="F2943" s="110"/>
      <c r="G2943" s="199"/>
      <c r="H2943" s="217"/>
      <c r="I2943" s="217"/>
      <c r="J2943" s="6">
        <f t="shared" si="17"/>
        <v>0</v>
      </c>
      <c r="K2943" s="6">
        <f t="shared" si="18"/>
        <v>0</v>
      </c>
      <c r="L2943" s="6" t="str">
        <f t="array" ref="L2943">XLOOKUP(E2943,INV!A:A,INV!K:K)</f>
        <v>#N/A</v>
      </c>
      <c r="M2943" s="127" t="str">
        <f t="shared" si="19"/>
        <v>#N/A</v>
      </c>
    </row>
    <row r="2944">
      <c r="A2944" s="195"/>
      <c r="B2944" s="196"/>
      <c r="C2944" s="197"/>
      <c r="D2944" s="198"/>
      <c r="E2944" s="196"/>
      <c r="F2944" s="110"/>
      <c r="G2944" s="199"/>
      <c r="H2944" s="217"/>
      <c r="I2944" s="217"/>
      <c r="J2944" s="6">
        <f t="shared" si="17"/>
        <v>0</v>
      </c>
      <c r="K2944" s="6">
        <f t="shared" si="18"/>
        <v>0</v>
      </c>
      <c r="L2944" s="6" t="str">
        <f t="array" ref="L2944">XLOOKUP(E2944,INV!A:A,INV!K:K)</f>
        <v>#N/A</v>
      </c>
      <c r="M2944" s="127" t="str">
        <f t="shared" si="19"/>
        <v>#N/A</v>
      </c>
    </row>
    <row r="2945">
      <c r="A2945" s="195"/>
      <c r="B2945" s="196"/>
      <c r="C2945" s="197"/>
      <c r="D2945" s="198"/>
      <c r="E2945" s="196"/>
      <c r="F2945" s="110"/>
      <c r="G2945" s="199"/>
      <c r="H2945" s="217"/>
      <c r="I2945" s="217"/>
      <c r="J2945" s="6">
        <f t="shared" si="17"/>
        <v>0</v>
      </c>
      <c r="K2945" s="6">
        <f t="shared" si="18"/>
        <v>0</v>
      </c>
      <c r="L2945" s="6" t="str">
        <f t="array" ref="L2945">XLOOKUP(E2945,INV!A:A,INV!K:K)</f>
        <v>#N/A</v>
      </c>
      <c r="M2945" s="127" t="str">
        <f t="shared" si="19"/>
        <v>#N/A</v>
      </c>
    </row>
    <row r="2946">
      <c r="A2946" s="195"/>
      <c r="B2946" s="196"/>
      <c r="C2946" s="197"/>
      <c r="D2946" s="198"/>
      <c r="E2946" s="196"/>
      <c r="F2946" s="110"/>
      <c r="G2946" s="199"/>
      <c r="H2946" s="217"/>
      <c r="I2946" s="217"/>
      <c r="J2946" s="6">
        <f t="shared" si="17"/>
        <v>0</v>
      </c>
      <c r="K2946" s="6">
        <f t="shared" si="18"/>
        <v>0</v>
      </c>
      <c r="L2946" s="6" t="str">
        <f t="array" ref="L2946">XLOOKUP(E2946,INV!A:A,INV!K:K)</f>
        <v>#N/A</v>
      </c>
      <c r="M2946" s="127" t="str">
        <f t="shared" si="19"/>
        <v>#N/A</v>
      </c>
    </row>
    <row r="2947">
      <c r="A2947" s="195"/>
      <c r="B2947" s="196"/>
      <c r="C2947" s="197"/>
      <c r="D2947" s="198"/>
      <c r="E2947" s="196"/>
      <c r="F2947" s="196"/>
      <c r="G2947" s="199"/>
      <c r="H2947" s="217"/>
      <c r="I2947" s="217"/>
      <c r="J2947" s="6">
        <f t="shared" si="17"/>
        <v>0</v>
      </c>
      <c r="K2947" s="6">
        <f t="shared" si="18"/>
        <v>0</v>
      </c>
      <c r="L2947" s="6" t="str">
        <f t="array" ref="L2947">XLOOKUP(E2947,INV!A:A,INV!K:K)</f>
        <v>#N/A</v>
      </c>
      <c r="M2947" s="127" t="str">
        <f t="shared" si="19"/>
        <v>#N/A</v>
      </c>
    </row>
    <row r="2948">
      <c r="A2948" s="195"/>
      <c r="B2948" s="196"/>
      <c r="C2948" s="197"/>
      <c r="D2948" s="198"/>
      <c r="E2948" s="196"/>
      <c r="F2948" s="110"/>
      <c r="G2948" s="199"/>
      <c r="H2948" s="217"/>
      <c r="I2948" s="217"/>
      <c r="J2948" s="6">
        <f t="shared" si="17"/>
        <v>0</v>
      </c>
      <c r="K2948" s="6">
        <f t="shared" si="18"/>
        <v>0</v>
      </c>
      <c r="L2948" s="6" t="str">
        <f t="array" ref="L2948">XLOOKUP(E2948,INV!A:A,INV!K:K)</f>
        <v>#N/A</v>
      </c>
      <c r="M2948" s="127" t="str">
        <f t="shared" si="19"/>
        <v>#N/A</v>
      </c>
    </row>
    <row r="2949">
      <c r="A2949" s="195"/>
      <c r="B2949" s="196"/>
      <c r="C2949" s="197"/>
      <c r="D2949" s="198"/>
      <c r="E2949" s="196"/>
      <c r="F2949" s="110"/>
      <c r="G2949" s="199"/>
      <c r="H2949" s="217"/>
      <c r="I2949" s="217"/>
      <c r="J2949" s="6">
        <f t="shared" si="17"/>
        <v>0</v>
      </c>
      <c r="K2949" s="6">
        <f t="shared" si="18"/>
        <v>0</v>
      </c>
      <c r="L2949" s="6" t="str">
        <f t="array" ref="L2949">XLOOKUP(E2949,INV!A:A,INV!K:K)</f>
        <v>#N/A</v>
      </c>
      <c r="M2949" s="127" t="str">
        <f t="shared" si="19"/>
        <v>#N/A</v>
      </c>
    </row>
    <row r="2950">
      <c r="A2950" s="195"/>
      <c r="B2950" s="196"/>
      <c r="C2950" s="197"/>
      <c r="D2950" s="198"/>
      <c r="E2950" s="196"/>
      <c r="F2950" s="196"/>
      <c r="G2950" s="199"/>
      <c r="H2950" s="217"/>
      <c r="I2950" s="217"/>
      <c r="J2950" s="6">
        <f t="shared" si="17"/>
        <v>0</v>
      </c>
      <c r="K2950" s="6">
        <f t="shared" si="18"/>
        <v>0</v>
      </c>
      <c r="L2950" s="6" t="str">
        <f t="array" ref="L2950">XLOOKUP(E2950,INV!A:A,INV!K:K)</f>
        <v>#N/A</v>
      </c>
      <c r="M2950" s="127" t="str">
        <f t="shared" si="19"/>
        <v>#N/A</v>
      </c>
    </row>
    <row r="2951">
      <c r="A2951" s="195"/>
      <c r="B2951" s="196"/>
      <c r="C2951" s="197"/>
      <c r="D2951" s="198"/>
      <c r="E2951" s="196"/>
      <c r="F2951" s="110"/>
      <c r="G2951" s="199"/>
      <c r="H2951" s="217"/>
      <c r="I2951" s="217"/>
      <c r="J2951" s="6">
        <f t="shared" si="17"/>
        <v>0</v>
      </c>
      <c r="K2951" s="6">
        <f t="shared" si="18"/>
        <v>0</v>
      </c>
      <c r="L2951" s="6" t="str">
        <f t="array" ref="L2951">XLOOKUP(E2951,INV!A:A,INV!K:K)</f>
        <v>#N/A</v>
      </c>
      <c r="M2951" s="127" t="str">
        <f t="shared" si="19"/>
        <v>#N/A</v>
      </c>
    </row>
    <row r="2952">
      <c r="A2952" s="195"/>
      <c r="B2952" s="196"/>
      <c r="C2952" s="197"/>
      <c r="D2952" s="198"/>
      <c r="E2952" s="196"/>
      <c r="F2952" s="110"/>
      <c r="G2952" s="199"/>
      <c r="H2952" s="217"/>
      <c r="I2952" s="217"/>
      <c r="J2952" s="6">
        <f t="shared" si="17"/>
        <v>0</v>
      </c>
      <c r="K2952" s="6">
        <f t="shared" si="18"/>
        <v>0</v>
      </c>
      <c r="L2952" s="6" t="str">
        <f t="array" ref="L2952">XLOOKUP(E2952,INV!A:A,INV!K:K)</f>
        <v>#N/A</v>
      </c>
      <c r="M2952" s="127" t="str">
        <f t="shared" si="19"/>
        <v>#N/A</v>
      </c>
    </row>
    <row r="2953">
      <c r="A2953" s="195"/>
      <c r="B2953" s="196"/>
      <c r="C2953" s="197"/>
      <c r="D2953" s="198"/>
      <c r="E2953" s="196"/>
      <c r="F2953" s="110"/>
      <c r="G2953" s="199"/>
      <c r="H2953" s="217"/>
      <c r="I2953" s="217"/>
      <c r="J2953" s="6">
        <f t="shared" si="17"/>
        <v>0</v>
      </c>
      <c r="K2953" s="6">
        <f t="shared" si="18"/>
        <v>0</v>
      </c>
      <c r="L2953" s="6" t="str">
        <f t="array" ref="L2953">XLOOKUP(E2953,INV!A:A,INV!K:K)</f>
        <v>#N/A</v>
      </c>
      <c r="M2953" s="127" t="str">
        <f t="shared" si="19"/>
        <v>#N/A</v>
      </c>
    </row>
    <row r="2954">
      <c r="A2954" s="195"/>
      <c r="B2954" s="196"/>
      <c r="C2954" s="197"/>
      <c r="D2954" s="198"/>
      <c r="E2954" s="196"/>
      <c r="F2954" s="110"/>
      <c r="G2954" s="199"/>
      <c r="H2954" s="217"/>
      <c r="I2954" s="217"/>
      <c r="J2954" s="6">
        <f t="shared" si="17"/>
        <v>0</v>
      </c>
      <c r="K2954" s="6">
        <f t="shared" si="18"/>
        <v>0</v>
      </c>
      <c r="L2954" s="6" t="str">
        <f t="array" ref="L2954">XLOOKUP(E2954,INV!A:A,INV!K:K)</f>
        <v>#N/A</v>
      </c>
      <c r="M2954" s="127" t="str">
        <f t="shared" si="19"/>
        <v>#N/A</v>
      </c>
    </row>
    <row r="2955">
      <c r="A2955" s="195"/>
      <c r="B2955" s="196"/>
      <c r="C2955" s="197"/>
      <c r="D2955" s="198"/>
      <c r="E2955" s="196"/>
      <c r="F2955" s="110"/>
      <c r="G2955" s="199"/>
      <c r="H2955" s="217"/>
      <c r="I2955" s="217"/>
      <c r="J2955" s="6">
        <f t="shared" si="17"/>
        <v>0</v>
      </c>
      <c r="K2955" s="6">
        <f t="shared" si="18"/>
        <v>0</v>
      </c>
      <c r="L2955" s="6" t="str">
        <f t="array" ref="L2955">XLOOKUP(E2955,INV!A:A,INV!K:K)</f>
        <v>#N/A</v>
      </c>
      <c r="M2955" s="127" t="str">
        <f t="shared" si="19"/>
        <v>#N/A</v>
      </c>
    </row>
    <row r="2956">
      <c r="A2956" s="195"/>
      <c r="B2956" s="196"/>
      <c r="C2956" s="197"/>
      <c r="D2956" s="198"/>
      <c r="E2956" s="196"/>
      <c r="F2956" s="110"/>
      <c r="G2956" s="199"/>
      <c r="H2956" s="217"/>
      <c r="I2956" s="217"/>
      <c r="J2956" s="6">
        <f t="shared" si="17"/>
        <v>0</v>
      </c>
      <c r="K2956" s="6">
        <f t="shared" si="18"/>
        <v>0</v>
      </c>
      <c r="L2956" s="6" t="str">
        <f t="array" ref="L2956">XLOOKUP(E2956,INV!A:A,INV!K:K)</f>
        <v>#N/A</v>
      </c>
      <c r="M2956" s="127" t="str">
        <f t="shared" si="19"/>
        <v>#N/A</v>
      </c>
    </row>
    <row r="2957">
      <c r="A2957" s="195"/>
      <c r="B2957" s="196"/>
      <c r="C2957" s="197"/>
      <c r="D2957" s="198"/>
      <c r="E2957" s="196"/>
      <c r="F2957" s="196"/>
      <c r="G2957" s="199"/>
      <c r="H2957" s="217"/>
      <c r="I2957" s="217"/>
      <c r="J2957" s="6">
        <f t="shared" si="17"/>
        <v>0</v>
      </c>
      <c r="K2957" s="6">
        <f t="shared" si="18"/>
        <v>0</v>
      </c>
      <c r="L2957" s="6" t="str">
        <f t="array" ref="L2957">XLOOKUP(E2957,INV!A:A,INV!K:K)</f>
        <v>#N/A</v>
      </c>
      <c r="M2957" s="127" t="str">
        <f t="shared" si="19"/>
        <v>#N/A</v>
      </c>
    </row>
    <row r="2958">
      <c r="A2958" s="195"/>
      <c r="B2958" s="196"/>
      <c r="C2958" s="197"/>
      <c r="D2958" s="198"/>
      <c r="E2958" s="196"/>
      <c r="F2958" s="196"/>
      <c r="G2958" s="199"/>
      <c r="H2958" s="217"/>
      <c r="I2958" s="217"/>
      <c r="J2958" s="6">
        <f t="shared" si="17"/>
        <v>0</v>
      </c>
      <c r="K2958" s="6">
        <f t="shared" si="18"/>
        <v>0</v>
      </c>
      <c r="L2958" s="6" t="str">
        <f t="array" ref="L2958">XLOOKUP(E2958,INV!A:A,INV!K:K)</f>
        <v>#N/A</v>
      </c>
      <c r="M2958" s="127" t="str">
        <f t="shared" si="19"/>
        <v>#N/A</v>
      </c>
    </row>
    <row r="2959">
      <c r="A2959" s="195"/>
      <c r="B2959" s="196"/>
      <c r="C2959" s="197"/>
      <c r="D2959" s="198"/>
      <c r="E2959" s="196"/>
      <c r="F2959" s="110"/>
      <c r="G2959" s="199"/>
      <c r="H2959" s="217"/>
      <c r="I2959" s="217"/>
      <c r="J2959" s="6">
        <f t="shared" si="17"/>
        <v>0</v>
      </c>
      <c r="K2959" s="6">
        <f t="shared" si="18"/>
        <v>0</v>
      </c>
      <c r="L2959" s="6" t="str">
        <f t="array" ref="L2959">XLOOKUP(E2959,INV!A:A,INV!K:K)</f>
        <v>#N/A</v>
      </c>
      <c r="M2959" s="127" t="str">
        <f t="shared" si="19"/>
        <v>#N/A</v>
      </c>
    </row>
    <row r="2960">
      <c r="A2960" s="195"/>
      <c r="B2960" s="196"/>
      <c r="C2960" s="197"/>
      <c r="D2960" s="198"/>
      <c r="E2960" s="196"/>
      <c r="F2960" s="110"/>
      <c r="G2960" s="199"/>
      <c r="H2960" s="217"/>
      <c r="I2960" s="217"/>
      <c r="J2960" s="6">
        <f t="shared" si="17"/>
        <v>0</v>
      </c>
      <c r="K2960" s="6">
        <f t="shared" si="18"/>
        <v>0</v>
      </c>
      <c r="L2960" s="6" t="str">
        <f t="array" ref="L2960">XLOOKUP(E2960,INV!A:A,INV!K:K)</f>
        <v>#N/A</v>
      </c>
      <c r="M2960" s="127" t="str">
        <f t="shared" si="19"/>
        <v>#N/A</v>
      </c>
    </row>
    <row r="2961">
      <c r="A2961" s="195"/>
      <c r="B2961" s="196"/>
      <c r="C2961" s="197"/>
      <c r="D2961" s="198"/>
      <c r="E2961" s="196"/>
      <c r="F2961" s="110"/>
      <c r="G2961" s="199"/>
      <c r="H2961" s="217"/>
      <c r="I2961" s="217"/>
      <c r="J2961" s="6">
        <f t="shared" si="17"/>
        <v>0</v>
      </c>
      <c r="K2961" s="6">
        <f t="shared" si="18"/>
        <v>0</v>
      </c>
      <c r="L2961" s="6" t="str">
        <f t="array" ref="L2961">XLOOKUP(E2961,INV!A:A,INV!K:K)</f>
        <v>#N/A</v>
      </c>
      <c r="M2961" s="127" t="str">
        <f t="shared" si="19"/>
        <v>#N/A</v>
      </c>
    </row>
    <row r="2962">
      <c r="A2962" s="195"/>
      <c r="B2962" s="196"/>
      <c r="C2962" s="197"/>
      <c r="D2962" s="198"/>
      <c r="E2962" s="196"/>
      <c r="F2962" s="110"/>
      <c r="G2962" s="199"/>
      <c r="H2962" s="217"/>
      <c r="I2962" s="217"/>
      <c r="J2962" s="6">
        <f t="shared" si="17"/>
        <v>0</v>
      </c>
      <c r="K2962" s="6">
        <f t="shared" si="18"/>
        <v>0</v>
      </c>
      <c r="L2962" s="6" t="str">
        <f t="array" ref="L2962">XLOOKUP(E2962,INV!A:A,INV!K:K)</f>
        <v>#N/A</v>
      </c>
      <c r="M2962" s="127" t="str">
        <f t="shared" si="19"/>
        <v>#N/A</v>
      </c>
    </row>
    <row r="2963">
      <c r="A2963" s="195"/>
      <c r="B2963" s="196"/>
      <c r="C2963" s="197"/>
      <c r="D2963" s="198"/>
      <c r="E2963" s="196"/>
      <c r="F2963" s="110"/>
      <c r="G2963" s="199"/>
      <c r="H2963" s="217"/>
      <c r="I2963" s="217"/>
      <c r="J2963" s="6">
        <f t="shared" si="17"/>
        <v>0</v>
      </c>
      <c r="K2963" s="6">
        <f t="shared" si="18"/>
        <v>0</v>
      </c>
      <c r="L2963" s="6" t="str">
        <f t="array" ref="L2963">XLOOKUP(E2963,INV!A:A,INV!K:K)</f>
        <v>#N/A</v>
      </c>
      <c r="M2963" s="127" t="str">
        <f t="shared" si="19"/>
        <v>#N/A</v>
      </c>
    </row>
    <row r="2964">
      <c r="A2964" s="195"/>
      <c r="B2964" s="196"/>
      <c r="C2964" s="197"/>
      <c r="D2964" s="198"/>
      <c r="E2964" s="196"/>
      <c r="F2964" s="110"/>
      <c r="G2964" s="199"/>
      <c r="H2964" s="217"/>
      <c r="I2964" s="217"/>
      <c r="J2964" s="6">
        <f t="shared" si="17"/>
        <v>0</v>
      </c>
      <c r="K2964" s="6">
        <f t="shared" si="18"/>
        <v>0</v>
      </c>
      <c r="L2964" s="6" t="str">
        <f t="array" ref="L2964">XLOOKUP(E2964,INV!A:A,INV!K:K)</f>
        <v>#N/A</v>
      </c>
      <c r="M2964" s="127" t="str">
        <f t="shared" si="19"/>
        <v>#N/A</v>
      </c>
    </row>
    <row r="2965">
      <c r="A2965" s="195"/>
      <c r="B2965" s="196"/>
      <c r="C2965" s="197"/>
      <c r="D2965" s="198"/>
      <c r="E2965" s="196"/>
      <c r="F2965" s="196"/>
      <c r="G2965" s="199"/>
      <c r="H2965" s="217"/>
      <c r="I2965" s="217"/>
      <c r="J2965" s="6">
        <f t="shared" si="17"/>
        <v>0</v>
      </c>
      <c r="K2965" s="6">
        <f t="shared" si="18"/>
        <v>0</v>
      </c>
      <c r="L2965" s="6" t="str">
        <f t="array" ref="L2965">XLOOKUP(E2965,INV!A:A,INV!K:K)</f>
        <v>#N/A</v>
      </c>
      <c r="M2965" s="127" t="str">
        <f t="shared" si="19"/>
        <v>#N/A</v>
      </c>
    </row>
    <row r="2966">
      <c r="A2966" s="195"/>
      <c r="B2966" s="196"/>
      <c r="C2966" s="197"/>
      <c r="D2966" s="198"/>
      <c r="E2966" s="196"/>
      <c r="F2966" s="110"/>
      <c r="G2966" s="199"/>
      <c r="H2966" s="217"/>
      <c r="I2966" s="217"/>
      <c r="J2966" s="6">
        <f t="shared" si="17"/>
        <v>0</v>
      </c>
      <c r="K2966" s="6">
        <f t="shared" si="18"/>
        <v>0</v>
      </c>
      <c r="L2966" s="6" t="str">
        <f t="array" ref="L2966">XLOOKUP(E2966,INV!A:A,INV!K:K)</f>
        <v>#N/A</v>
      </c>
      <c r="M2966" s="127" t="str">
        <f t="shared" si="19"/>
        <v>#N/A</v>
      </c>
    </row>
    <row r="2967">
      <c r="A2967" s="195"/>
      <c r="B2967" s="196"/>
      <c r="C2967" s="197"/>
      <c r="D2967" s="198"/>
      <c r="E2967" s="196"/>
      <c r="F2967" s="110"/>
      <c r="G2967" s="199"/>
      <c r="H2967" s="217"/>
      <c r="I2967" s="217"/>
      <c r="J2967" s="6">
        <f t="shared" si="17"/>
        <v>0</v>
      </c>
      <c r="K2967" s="6">
        <f t="shared" si="18"/>
        <v>0</v>
      </c>
      <c r="L2967" s="6" t="str">
        <f t="array" ref="L2967">XLOOKUP(E2967,INV!A:A,INV!K:K)</f>
        <v>#N/A</v>
      </c>
      <c r="M2967" s="127" t="str">
        <f t="shared" si="19"/>
        <v>#N/A</v>
      </c>
    </row>
    <row r="2968">
      <c r="A2968" s="195"/>
      <c r="B2968" s="196"/>
      <c r="C2968" s="197"/>
      <c r="D2968" s="198"/>
      <c r="E2968" s="196"/>
      <c r="F2968" s="196"/>
      <c r="G2968" s="199"/>
      <c r="H2968" s="217"/>
      <c r="I2968" s="217"/>
      <c r="J2968" s="6">
        <f t="shared" si="17"/>
        <v>0</v>
      </c>
      <c r="K2968" s="6">
        <f t="shared" si="18"/>
        <v>0</v>
      </c>
      <c r="L2968" s="6" t="str">
        <f t="array" ref="L2968">XLOOKUP(E2968,INV!A:A,INV!K:K)</f>
        <v>#N/A</v>
      </c>
      <c r="M2968" s="127" t="str">
        <f t="shared" si="19"/>
        <v>#N/A</v>
      </c>
    </row>
    <row r="2969">
      <c r="A2969" s="195"/>
      <c r="B2969" s="196"/>
      <c r="C2969" s="197"/>
      <c r="D2969" s="198"/>
      <c r="E2969" s="196"/>
      <c r="F2969" s="110"/>
      <c r="G2969" s="199"/>
      <c r="H2969" s="217"/>
      <c r="I2969" s="217"/>
      <c r="J2969" s="6">
        <f t="shared" si="17"/>
        <v>0</v>
      </c>
      <c r="K2969" s="6">
        <f t="shared" si="18"/>
        <v>0</v>
      </c>
      <c r="L2969" s="6" t="str">
        <f t="array" ref="L2969">XLOOKUP(E2969,INV!A:A,INV!K:K)</f>
        <v>#N/A</v>
      </c>
      <c r="M2969" s="127" t="str">
        <f t="shared" si="19"/>
        <v>#N/A</v>
      </c>
    </row>
    <row r="2970">
      <c r="A2970" s="195"/>
      <c r="B2970" s="196"/>
      <c r="C2970" s="197"/>
      <c r="D2970" s="198"/>
      <c r="E2970" s="196"/>
      <c r="F2970" s="110"/>
      <c r="G2970" s="199"/>
      <c r="H2970" s="217"/>
      <c r="I2970" s="217"/>
      <c r="J2970" s="6">
        <f t="shared" si="17"/>
        <v>0</v>
      </c>
      <c r="K2970" s="6">
        <f t="shared" si="18"/>
        <v>0</v>
      </c>
      <c r="L2970" s="6" t="str">
        <f t="array" ref="L2970">XLOOKUP(E2970,INV!A:A,INV!K:K)</f>
        <v>#N/A</v>
      </c>
      <c r="M2970" s="127" t="str">
        <f t="shared" si="19"/>
        <v>#N/A</v>
      </c>
    </row>
    <row r="2971">
      <c r="A2971" s="195"/>
      <c r="B2971" s="196"/>
      <c r="C2971" s="197"/>
      <c r="D2971" s="198"/>
      <c r="E2971" s="196"/>
      <c r="F2971" s="110"/>
      <c r="G2971" s="199"/>
      <c r="H2971" s="217"/>
      <c r="I2971" s="217"/>
      <c r="J2971" s="6">
        <f t="shared" si="17"/>
        <v>0</v>
      </c>
      <c r="K2971" s="6">
        <f t="shared" si="18"/>
        <v>0</v>
      </c>
      <c r="L2971" s="6" t="str">
        <f t="array" ref="L2971">XLOOKUP(E2971,INV!A:A,INV!K:K)</f>
        <v>#N/A</v>
      </c>
      <c r="M2971" s="127" t="str">
        <f t="shared" si="19"/>
        <v>#N/A</v>
      </c>
    </row>
    <row r="2972">
      <c r="A2972" s="195"/>
      <c r="B2972" s="196"/>
      <c r="C2972" s="197"/>
      <c r="D2972" s="198"/>
      <c r="E2972" s="196"/>
      <c r="F2972" s="110"/>
      <c r="G2972" s="199"/>
      <c r="H2972" s="217"/>
      <c r="I2972" s="217"/>
      <c r="J2972" s="6">
        <f t="shared" si="17"/>
        <v>0</v>
      </c>
      <c r="K2972" s="6">
        <f t="shared" si="18"/>
        <v>0</v>
      </c>
      <c r="L2972" s="6" t="str">
        <f t="array" ref="L2972">XLOOKUP(E2972,INV!A:A,INV!K:K)</f>
        <v>#N/A</v>
      </c>
      <c r="M2972" s="127" t="str">
        <f t="shared" si="19"/>
        <v>#N/A</v>
      </c>
    </row>
    <row r="2973">
      <c r="A2973" s="195"/>
      <c r="B2973" s="196"/>
      <c r="C2973" s="197"/>
      <c r="D2973" s="198"/>
      <c r="E2973" s="196"/>
      <c r="F2973" s="110"/>
      <c r="G2973" s="199"/>
      <c r="H2973" s="217"/>
      <c r="I2973" s="217"/>
      <c r="J2973" s="6">
        <f t="shared" si="17"/>
        <v>0</v>
      </c>
      <c r="K2973" s="6">
        <f t="shared" si="18"/>
        <v>0</v>
      </c>
      <c r="L2973" s="6" t="str">
        <f t="array" ref="L2973">XLOOKUP(E2973,INV!A:A,INV!K:K)</f>
        <v>#N/A</v>
      </c>
      <c r="M2973" s="127" t="str">
        <f t="shared" si="19"/>
        <v>#N/A</v>
      </c>
    </row>
    <row r="2974">
      <c r="A2974" s="195"/>
      <c r="B2974" s="196"/>
      <c r="C2974" s="197"/>
      <c r="D2974" s="198"/>
      <c r="E2974" s="196"/>
      <c r="F2974" s="110"/>
      <c r="G2974" s="199"/>
      <c r="H2974" s="217"/>
      <c r="I2974" s="217"/>
      <c r="J2974" s="6">
        <f t="shared" si="17"/>
        <v>0</v>
      </c>
      <c r="K2974" s="6">
        <f t="shared" si="18"/>
        <v>0</v>
      </c>
      <c r="L2974" s="6" t="str">
        <f t="array" ref="L2974">XLOOKUP(E2974,INV!A:A,INV!K:K)</f>
        <v>#N/A</v>
      </c>
      <c r="M2974" s="127" t="str">
        <f t="shared" si="19"/>
        <v>#N/A</v>
      </c>
    </row>
    <row r="2975">
      <c r="A2975" s="195"/>
      <c r="B2975" s="196"/>
      <c r="C2975" s="197"/>
      <c r="D2975" s="198"/>
      <c r="E2975" s="196"/>
      <c r="F2975" s="110"/>
      <c r="G2975" s="199"/>
      <c r="H2975" s="217"/>
      <c r="I2975" s="217"/>
      <c r="J2975" s="6">
        <f t="shared" si="17"/>
        <v>0</v>
      </c>
      <c r="K2975" s="6">
        <f t="shared" si="18"/>
        <v>0</v>
      </c>
      <c r="L2975" s="6" t="str">
        <f t="array" ref="L2975">XLOOKUP(E2975,INV!A:A,INV!K:K)</f>
        <v>#N/A</v>
      </c>
      <c r="M2975" s="127" t="str">
        <f t="shared" si="19"/>
        <v>#N/A</v>
      </c>
    </row>
    <row r="2976">
      <c r="A2976" s="195"/>
      <c r="B2976" s="196"/>
      <c r="C2976" s="197"/>
      <c r="D2976" s="198"/>
      <c r="E2976" s="196"/>
      <c r="F2976" s="110"/>
      <c r="G2976" s="199"/>
      <c r="H2976" s="217"/>
      <c r="I2976" s="217"/>
      <c r="J2976" s="6">
        <f t="shared" si="17"/>
        <v>0</v>
      </c>
      <c r="K2976" s="6">
        <f t="shared" si="18"/>
        <v>0</v>
      </c>
      <c r="L2976" s="6" t="str">
        <f t="array" ref="L2976">XLOOKUP(E2976,INV!A:A,INV!K:K)</f>
        <v>#N/A</v>
      </c>
      <c r="M2976" s="127" t="str">
        <f t="shared" si="19"/>
        <v>#N/A</v>
      </c>
    </row>
    <row r="2977">
      <c r="A2977" s="195"/>
      <c r="B2977" s="196"/>
      <c r="C2977" s="197"/>
      <c r="D2977" s="198"/>
      <c r="E2977" s="196"/>
      <c r="F2977" s="110"/>
      <c r="G2977" s="199"/>
      <c r="H2977" s="217"/>
      <c r="I2977" s="217"/>
      <c r="J2977" s="6">
        <f t="shared" si="17"/>
        <v>0</v>
      </c>
      <c r="K2977" s="6">
        <f t="shared" si="18"/>
        <v>0</v>
      </c>
      <c r="L2977" s="6" t="str">
        <f t="array" ref="L2977">XLOOKUP(E2977,INV!A:A,INV!K:K)</f>
        <v>#N/A</v>
      </c>
      <c r="M2977" s="127" t="str">
        <f t="shared" si="19"/>
        <v>#N/A</v>
      </c>
    </row>
    <row r="2978">
      <c r="A2978" s="195"/>
      <c r="B2978" s="196"/>
      <c r="C2978" s="197"/>
      <c r="D2978" s="198"/>
      <c r="E2978" s="196"/>
      <c r="F2978" s="110"/>
      <c r="G2978" s="199"/>
      <c r="H2978" s="217"/>
      <c r="I2978" s="217"/>
      <c r="J2978" s="6">
        <f t="shared" si="17"/>
        <v>0</v>
      </c>
      <c r="K2978" s="6">
        <f t="shared" si="18"/>
        <v>0</v>
      </c>
      <c r="L2978" s="6" t="str">
        <f t="array" ref="L2978">XLOOKUP(E2978,INV!A:A,INV!K:K)</f>
        <v>#N/A</v>
      </c>
      <c r="M2978" s="127" t="str">
        <f t="shared" si="19"/>
        <v>#N/A</v>
      </c>
    </row>
    <row r="2979">
      <c r="A2979" s="195"/>
      <c r="B2979" s="196"/>
      <c r="C2979" s="197"/>
      <c r="D2979" s="198"/>
      <c r="E2979" s="196"/>
      <c r="F2979" s="110"/>
      <c r="G2979" s="199"/>
      <c r="H2979" s="217"/>
      <c r="I2979" s="217"/>
      <c r="J2979" s="6">
        <f t="shared" si="17"/>
        <v>0</v>
      </c>
      <c r="K2979" s="6">
        <f t="shared" si="18"/>
        <v>0</v>
      </c>
      <c r="L2979" s="6" t="str">
        <f t="array" ref="L2979">XLOOKUP(E2979,INV!A:A,INV!K:K)</f>
        <v>#N/A</v>
      </c>
      <c r="M2979" s="127" t="str">
        <f t="shared" si="19"/>
        <v>#N/A</v>
      </c>
    </row>
    <row r="2980">
      <c r="A2980" s="195"/>
      <c r="B2980" s="196"/>
      <c r="C2980" s="197"/>
      <c r="D2980" s="198"/>
      <c r="E2980" s="196"/>
      <c r="F2980" s="110"/>
      <c r="G2980" s="199"/>
      <c r="H2980" s="217"/>
      <c r="I2980" s="217"/>
      <c r="J2980" s="6">
        <f t="shared" si="17"/>
        <v>0</v>
      </c>
      <c r="K2980" s="6">
        <f t="shared" si="18"/>
        <v>0</v>
      </c>
      <c r="L2980" s="6" t="str">
        <f t="array" ref="L2980">XLOOKUP(E2980,INV!A:A,INV!K:K)</f>
        <v>#N/A</v>
      </c>
      <c r="M2980" s="127" t="str">
        <f t="shared" si="19"/>
        <v>#N/A</v>
      </c>
    </row>
    <row r="2981">
      <c r="A2981" s="195"/>
      <c r="B2981" s="196"/>
      <c r="C2981" s="197"/>
      <c r="D2981" s="198"/>
      <c r="E2981" s="196"/>
      <c r="F2981" s="110"/>
      <c r="G2981" s="199"/>
      <c r="H2981" s="217"/>
      <c r="I2981" s="217"/>
      <c r="J2981" s="6">
        <f t="shared" si="17"/>
        <v>0</v>
      </c>
      <c r="K2981" s="6">
        <f t="shared" si="18"/>
        <v>0</v>
      </c>
      <c r="L2981" s="6" t="str">
        <f t="array" ref="L2981">XLOOKUP(E2981,INV!A:A,INV!K:K)</f>
        <v>#N/A</v>
      </c>
      <c r="M2981" s="127" t="str">
        <f t="shared" si="19"/>
        <v>#N/A</v>
      </c>
    </row>
    <row r="2982">
      <c r="A2982" s="195"/>
      <c r="B2982" s="196"/>
      <c r="C2982" s="197"/>
      <c r="D2982" s="198"/>
      <c r="E2982" s="196"/>
      <c r="F2982" s="110"/>
      <c r="G2982" s="199"/>
      <c r="H2982" s="217"/>
      <c r="I2982" s="217"/>
      <c r="J2982" s="6">
        <f t="shared" si="17"/>
        <v>0</v>
      </c>
      <c r="K2982" s="6">
        <f t="shared" si="18"/>
        <v>0</v>
      </c>
      <c r="L2982" s="6" t="str">
        <f t="array" ref="L2982">XLOOKUP(E2982,INV!A:A,INV!K:K)</f>
        <v>#N/A</v>
      </c>
      <c r="M2982" s="127" t="str">
        <f t="shared" si="19"/>
        <v>#N/A</v>
      </c>
    </row>
    <row r="2983">
      <c r="A2983" s="195"/>
      <c r="B2983" s="196"/>
      <c r="C2983" s="197"/>
      <c r="D2983" s="198"/>
      <c r="E2983" s="196"/>
      <c r="F2983" s="110"/>
      <c r="G2983" s="199"/>
      <c r="H2983" s="217"/>
      <c r="I2983" s="217"/>
      <c r="J2983" s="6">
        <f t="shared" si="17"/>
        <v>0</v>
      </c>
      <c r="K2983" s="6">
        <f t="shared" si="18"/>
        <v>0</v>
      </c>
      <c r="L2983" s="6" t="str">
        <f t="array" ref="L2983">XLOOKUP(E2983,INV!A:A,INV!K:K)</f>
        <v>#N/A</v>
      </c>
      <c r="M2983" s="127" t="str">
        <f t="shared" si="19"/>
        <v>#N/A</v>
      </c>
    </row>
    <row r="2984">
      <c r="A2984" s="195"/>
      <c r="B2984" s="196"/>
      <c r="C2984" s="197"/>
      <c r="D2984" s="198"/>
      <c r="E2984" s="196"/>
      <c r="F2984" s="110"/>
      <c r="G2984" s="199"/>
      <c r="H2984" s="217"/>
      <c r="I2984" s="217"/>
      <c r="J2984" s="6">
        <f t="shared" si="17"/>
        <v>0</v>
      </c>
      <c r="K2984" s="6">
        <f t="shared" si="18"/>
        <v>0</v>
      </c>
      <c r="L2984" s="6" t="str">
        <f t="array" ref="L2984">XLOOKUP(E2984,INV!A:A,INV!K:K)</f>
        <v>#N/A</v>
      </c>
      <c r="M2984" s="127" t="str">
        <f t="shared" si="19"/>
        <v>#N/A</v>
      </c>
    </row>
    <row r="2985">
      <c r="A2985" s="195"/>
      <c r="B2985" s="196"/>
      <c r="C2985" s="197"/>
      <c r="D2985" s="198"/>
      <c r="E2985" s="196"/>
      <c r="F2985" s="110"/>
      <c r="G2985" s="199"/>
      <c r="H2985" s="217"/>
      <c r="I2985" s="217"/>
      <c r="J2985" s="6">
        <f t="shared" si="17"/>
        <v>0</v>
      </c>
      <c r="K2985" s="6">
        <f t="shared" si="18"/>
        <v>0</v>
      </c>
      <c r="L2985" s="6" t="str">
        <f t="array" ref="L2985">XLOOKUP(E2985,INV!A:A,INV!K:K)</f>
        <v>#N/A</v>
      </c>
      <c r="M2985" s="127" t="str">
        <f t="shared" si="19"/>
        <v>#N/A</v>
      </c>
    </row>
    <row r="2986">
      <c r="A2986" s="195"/>
      <c r="B2986" s="196"/>
      <c r="C2986" s="197"/>
      <c r="D2986" s="198"/>
      <c r="E2986" s="196"/>
      <c r="F2986" s="110"/>
      <c r="G2986" s="199"/>
      <c r="H2986" s="217"/>
      <c r="I2986" s="217"/>
      <c r="J2986" s="6">
        <f t="shared" si="17"/>
        <v>0</v>
      </c>
      <c r="K2986" s="6">
        <f t="shared" si="18"/>
        <v>0</v>
      </c>
      <c r="L2986" s="6" t="str">
        <f t="array" ref="L2986">XLOOKUP(E2986,INV!A:A,INV!K:K)</f>
        <v>#N/A</v>
      </c>
      <c r="M2986" s="127" t="str">
        <f t="shared" si="19"/>
        <v>#N/A</v>
      </c>
    </row>
    <row r="2987">
      <c r="A2987" s="195"/>
      <c r="B2987" s="196"/>
      <c r="C2987" s="197"/>
      <c r="D2987" s="198"/>
      <c r="E2987" s="196"/>
      <c r="F2987" s="110"/>
      <c r="G2987" s="199"/>
      <c r="H2987" s="217"/>
      <c r="I2987" s="217"/>
      <c r="J2987" s="6">
        <f t="shared" si="17"/>
        <v>0</v>
      </c>
      <c r="K2987" s="6">
        <f t="shared" si="18"/>
        <v>0</v>
      </c>
      <c r="L2987" s="6" t="str">
        <f t="array" ref="L2987">XLOOKUP(E2987,INV!A:A,INV!K:K)</f>
        <v>#N/A</v>
      </c>
      <c r="M2987" s="127" t="str">
        <f t="shared" si="19"/>
        <v>#N/A</v>
      </c>
    </row>
    <row r="2988">
      <c r="A2988" s="195"/>
      <c r="B2988" s="196"/>
      <c r="C2988" s="197"/>
      <c r="D2988" s="198"/>
      <c r="E2988" s="196"/>
      <c r="F2988" s="110"/>
      <c r="G2988" s="199"/>
      <c r="H2988" s="217"/>
      <c r="I2988" s="217"/>
      <c r="J2988" s="6">
        <f t="shared" si="17"/>
        <v>0</v>
      </c>
      <c r="K2988" s="6">
        <f t="shared" si="18"/>
        <v>0</v>
      </c>
      <c r="L2988" s="6" t="str">
        <f t="array" ref="L2988">XLOOKUP(E2988,INV!A:A,INV!K:K)</f>
        <v>#N/A</v>
      </c>
      <c r="M2988" s="127" t="str">
        <f t="shared" si="19"/>
        <v>#N/A</v>
      </c>
    </row>
    <row r="2989">
      <c r="A2989" s="195"/>
      <c r="B2989" s="196"/>
      <c r="C2989" s="197"/>
      <c r="D2989" s="198"/>
      <c r="E2989" s="196"/>
      <c r="F2989" s="196"/>
      <c r="G2989" s="199"/>
      <c r="H2989" s="217"/>
      <c r="I2989" s="217"/>
      <c r="J2989" s="6">
        <f t="shared" si="17"/>
        <v>0</v>
      </c>
      <c r="K2989" s="6">
        <f t="shared" si="18"/>
        <v>0</v>
      </c>
      <c r="L2989" s="6" t="str">
        <f t="array" ref="L2989">XLOOKUP(E2989,INV!A:A,INV!K:K)</f>
        <v>#N/A</v>
      </c>
      <c r="M2989" s="127" t="str">
        <f t="shared" si="19"/>
        <v>#N/A</v>
      </c>
    </row>
    <row r="2990">
      <c r="A2990" s="195"/>
      <c r="B2990" s="196"/>
      <c r="C2990" s="197"/>
      <c r="D2990" s="198"/>
      <c r="E2990" s="196"/>
      <c r="F2990" s="110"/>
      <c r="G2990" s="199"/>
      <c r="H2990" s="217"/>
      <c r="I2990" s="217"/>
      <c r="J2990" s="6">
        <f t="shared" si="17"/>
        <v>0</v>
      </c>
      <c r="K2990" s="6">
        <f t="shared" si="18"/>
        <v>0</v>
      </c>
      <c r="L2990" s="6" t="str">
        <f t="array" ref="L2990">XLOOKUP(E2990,INV!A:A,INV!K:K)</f>
        <v>#N/A</v>
      </c>
      <c r="M2990" s="127" t="str">
        <f t="shared" si="19"/>
        <v>#N/A</v>
      </c>
    </row>
    <row r="2991">
      <c r="A2991" s="195"/>
      <c r="B2991" s="196"/>
      <c r="C2991" s="197"/>
      <c r="D2991" s="198"/>
      <c r="E2991" s="196"/>
      <c r="F2991" s="110"/>
      <c r="G2991" s="199"/>
      <c r="H2991" s="217"/>
      <c r="I2991" s="217"/>
      <c r="J2991" s="6">
        <f t="shared" si="17"/>
        <v>0</v>
      </c>
      <c r="K2991" s="6">
        <f t="shared" si="18"/>
        <v>0</v>
      </c>
      <c r="L2991" s="6" t="str">
        <f t="array" ref="L2991">XLOOKUP(E2991,INV!A:A,INV!K:K)</f>
        <v>#N/A</v>
      </c>
      <c r="M2991" s="127" t="str">
        <f t="shared" si="19"/>
        <v>#N/A</v>
      </c>
    </row>
    <row r="2992">
      <c r="A2992" s="195"/>
      <c r="B2992" s="196"/>
      <c r="C2992" s="197"/>
      <c r="D2992" s="198"/>
      <c r="E2992" s="196"/>
      <c r="F2992" s="110"/>
      <c r="G2992" s="199"/>
      <c r="H2992" s="217"/>
      <c r="I2992" s="217"/>
      <c r="J2992" s="6">
        <f t="shared" si="17"/>
        <v>0</v>
      </c>
      <c r="K2992" s="6">
        <f t="shared" si="18"/>
        <v>0</v>
      </c>
      <c r="L2992" s="6" t="str">
        <f t="array" ref="L2992">XLOOKUP(E2992,INV!A:A,INV!K:K)</f>
        <v>#N/A</v>
      </c>
      <c r="M2992" s="127" t="str">
        <f t="shared" si="19"/>
        <v>#N/A</v>
      </c>
    </row>
    <row r="2993">
      <c r="A2993" s="195"/>
      <c r="B2993" s="196"/>
      <c r="C2993" s="197"/>
      <c r="D2993" s="198"/>
      <c r="E2993" s="196"/>
      <c r="F2993" s="110"/>
      <c r="G2993" s="199"/>
      <c r="H2993" s="217"/>
      <c r="I2993" s="217"/>
      <c r="J2993" s="6">
        <f t="shared" si="17"/>
        <v>0</v>
      </c>
      <c r="K2993" s="6">
        <f t="shared" si="18"/>
        <v>0</v>
      </c>
      <c r="L2993" s="6" t="str">
        <f t="array" ref="L2993">XLOOKUP(E2993,INV!A:A,INV!K:K)</f>
        <v>#N/A</v>
      </c>
      <c r="M2993" s="127" t="str">
        <f t="shared" si="19"/>
        <v>#N/A</v>
      </c>
    </row>
    <row r="2994">
      <c r="A2994" s="195"/>
      <c r="B2994" s="196"/>
      <c r="C2994" s="197"/>
      <c r="D2994" s="198"/>
      <c r="E2994" s="196"/>
      <c r="F2994" s="110"/>
      <c r="G2994" s="199"/>
      <c r="H2994" s="217"/>
      <c r="I2994" s="217"/>
      <c r="J2994" s="6">
        <f t="shared" si="17"/>
        <v>0</v>
      </c>
      <c r="K2994" s="6">
        <f t="shared" si="18"/>
        <v>0</v>
      </c>
      <c r="L2994" s="6" t="str">
        <f t="array" ref="L2994">XLOOKUP(E2994,INV!A:A,INV!K:K)</f>
        <v>#N/A</v>
      </c>
      <c r="M2994" s="127" t="str">
        <f t="shared" si="19"/>
        <v>#N/A</v>
      </c>
    </row>
    <row r="2995">
      <c r="A2995" s="195"/>
      <c r="B2995" s="196"/>
      <c r="C2995" s="197"/>
      <c r="D2995" s="198"/>
      <c r="E2995" s="196"/>
      <c r="F2995" s="110"/>
      <c r="G2995" s="199"/>
      <c r="H2995" s="217"/>
      <c r="I2995" s="217"/>
      <c r="J2995" s="6">
        <f t="shared" si="17"/>
        <v>0</v>
      </c>
      <c r="K2995" s="6">
        <f t="shared" si="18"/>
        <v>0</v>
      </c>
      <c r="L2995" s="6" t="str">
        <f t="array" ref="L2995">XLOOKUP(E2995,INV!A:A,INV!K:K)</f>
        <v>#N/A</v>
      </c>
      <c r="M2995" s="127" t="str">
        <f t="shared" si="19"/>
        <v>#N/A</v>
      </c>
    </row>
    <row r="2996">
      <c r="A2996" s="195"/>
      <c r="B2996" s="196"/>
      <c r="C2996" s="197"/>
      <c r="D2996" s="198"/>
      <c r="E2996" s="196"/>
      <c r="F2996" s="196"/>
      <c r="G2996" s="199"/>
      <c r="H2996" s="217"/>
      <c r="I2996" s="217"/>
      <c r="J2996" s="6">
        <f t="shared" si="17"/>
        <v>0</v>
      </c>
      <c r="K2996" s="6">
        <f t="shared" si="18"/>
        <v>0</v>
      </c>
      <c r="L2996" s="6" t="str">
        <f t="array" ref="L2996">XLOOKUP(E2996,INV!A:A,INV!K:K)</f>
        <v>#N/A</v>
      </c>
      <c r="M2996" s="127" t="str">
        <f t="shared" si="19"/>
        <v>#N/A</v>
      </c>
    </row>
    <row r="2997">
      <c r="A2997" s="195"/>
      <c r="B2997" s="196"/>
      <c r="C2997" s="197"/>
      <c r="D2997" s="198"/>
      <c r="E2997" s="196"/>
      <c r="F2997" s="110"/>
      <c r="G2997" s="199"/>
      <c r="H2997" s="217"/>
      <c r="I2997" s="217"/>
      <c r="J2997" s="6">
        <f t="shared" si="17"/>
        <v>0</v>
      </c>
      <c r="K2997" s="6">
        <f t="shared" si="18"/>
        <v>0</v>
      </c>
      <c r="L2997" s="6" t="str">
        <f t="array" ref="L2997">XLOOKUP(E2997,INV!A:A,INV!K:K)</f>
        <v>#N/A</v>
      </c>
      <c r="M2997" s="127" t="str">
        <f t="shared" si="19"/>
        <v>#N/A</v>
      </c>
    </row>
    <row r="2998">
      <c r="A2998" s="195"/>
      <c r="B2998" s="196"/>
      <c r="C2998" s="197"/>
      <c r="D2998" s="198"/>
      <c r="E2998" s="196"/>
      <c r="F2998" s="110"/>
      <c r="G2998" s="199"/>
      <c r="H2998" s="217"/>
      <c r="I2998" s="217"/>
      <c r="J2998" s="6">
        <f t="shared" si="17"/>
        <v>0</v>
      </c>
      <c r="K2998" s="6">
        <f t="shared" si="18"/>
        <v>0</v>
      </c>
      <c r="L2998" s="6" t="str">
        <f t="array" ref="L2998">XLOOKUP(E2998,INV!A:A,INV!K:K)</f>
        <v>#N/A</v>
      </c>
      <c r="M2998" s="127" t="str">
        <f t="shared" si="19"/>
        <v>#N/A</v>
      </c>
    </row>
    <row r="2999">
      <c r="A2999" s="195"/>
      <c r="B2999" s="196"/>
      <c r="C2999" s="197"/>
      <c r="D2999" s="198"/>
      <c r="E2999" s="196"/>
      <c r="F2999" s="110"/>
      <c r="G2999" s="199"/>
      <c r="H2999" s="217"/>
      <c r="I2999" s="217"/>
      <c r="J2999" s="6">
        <f t="shared" si="17"/>
        <v>0</v>
      </c>
      <c r="K2999" s="6">
        <f t="shared" si="18"/>
        <v>0</v>
      </c>
      <c r="L2999" s="6" t="str">
        <f t="array" ref="L2999">XLOOKUP(E2999,INV!A:A,INV!K:K)</f>
        <v>#N/A</v>
      </c>
      <c r="M2999" s="127" t="str">
        <f t="shared" si="19"/>
        <v>#N/A</v>
      </c>
    </row>
    <row r="3000">
      <c r="A3000" s="195"/>
      <c r="B3000" s="196"/>
      <c r="C3000" s="197"/>
      <c r="D3000" s="198"/>
      <c r="E3000" s="196"/>
      <c r="F3000" s="110"/>
      <c r="G3000" s="199"/>
      <c r="H3000" s="217"/>
      <c r="I3000" s="217"/>
      <c r="J3000" s="6">
        <f t="shared" si="17"/>
        <v>0</v>
      </c>
      <c r="K3000" s="6">
        <f t="shared" si="18"/>
        <v>0</v>
      </c>
      <c r="L3000" s="6" t="str">
        <f t="array" ref="L3000">XLOOKUP(E3000,INV!A:A,INV!K:K)</f>
        <v>#N/A</v>
      </c>
      <c r="M3000" s="127" t="str">
        <f t="shared" si="19"/>
        <v>#N/A</v>
      </c>
    </row>
    <row r="3001">
      <c r="A3001" s="195"/>
      <c r="B3001" s="196"/>
      <c r="C3001" s="197"/>
      <c r="D3001" s="198"/>
      <c r="E3001" s="196"/>
      <c r="F3001" s="110"/>
      <c r="G3001" s="199"/>
      <c r="H3001" s="217"/>
      <c r="I3001" s="217"/>
      <c r="J3001" s="6">
        <f t="shared" si="17"/>
        <v>0</v>
      </c>
      <c r="K3001" s="6">
        <f t="shared" si="18"/>
        <v>0</v>
      </c>
      <c r="L3001" s="6" t="str">
        <f t="array" ref="L3001">XLOOKUP(E3001,INV!A:A,INV!K:K)</f>
        <v>#N/A</v>
      </c>
      <c r="M3001" s="127" t="str">
        <f t="shared" si="19"/>
        <v>#N/A</v>
      </c>
    </row>
    <row r="3002">
      <c r="A3002" s="195"/>
      <c r="B3002" s="196"/>
      <c r="C3002" s="197"/>
      <c r="D3002" s="198"/>
      <c r="E3002" s="196"/>
      <c r="F3002" s="110"/>
      <c r="G3002" s="199"/>
      <c r="H3002" s="217"/>
      <c r="I3002" s="217"/>
      <c r="J3002" s="6">
        <f t="shared" si="17"/>
        <v>0</v>
      </c>
      <c r="K3002" s="6">
        <f t="shared" si="18"/>
        <v>0</v>
      </c>
      <c r="L3002" s="6" t="str">
        <f t="array" ref="L3002">XLOOKUP(E3002,INV!A:A,INV!K:K)</f>
        <v>#N/A</v>
      </c>
      <c r="M3002" s="127" t="str">
        <f t="shared" si="19"/>
        <v>#N/A</v>
      </c>
    </row>
    <row r="3003">
      <c r="A3003" s="195"/>
      <c r="B3003" s="196"/>
      <c r="C3003" s="197"/>
      <c r="D3003" s="198"/>
      <c r="E3003" s="196"/>
      <c r="F3003" s="110"/>
      <c r="G3003" s="199"/>
      <c r="H3003" s="217"/>
      <c r="I3003" s="217"/>
      <c r="J3003" s="6">
        <f t="shared" si="17"/>
        <v>0</v>
      </c>
      <c r="K3003" s="6">
        <f t="shared" si="18"/>
        <v>0</v>
      </c>
      <c r="L3003" s="6" t="str">
        <f t="array" ref="L3003">XLOOKUP(E3003,INV!A:A,INV!K:K)</f>
        <v>#N/A</v>
      </c>
      <c r="M3003" s="127" t="str">
        <f t="shared" si="19"/>
        <v>#N/A</v>
      </c>
    </row>
    <row r="3004">
      <c r="A3004" s="195"/>
      <c r="B3004" s="196"/>
      <c r="C3004" s="197"/>
      <c r="D3004" s="198"/>
      <c r="E3004" s="196"/>
      <c r="F3004" s="110"/>
      <c r="G3004" s="199"/>
      <c r="H3004" s="217"/>
      <c r="I3004" s="217"/>
      <c r="J3004" s="6">
        <f t="shared" si="17"/>
        <v>0</v>
      </c>
      <c r="K3004" s="6">
        <f t="shared" si="18"/>
        <v>0</v>
      </c>
      <c r="L3004" s="6" t="str">
        <f t="array" ref="L3004">XLOOKUP(E3004,INV!A:A,INV!K:K)</f>
        <v>#N/A</v>
      </c>
      <c r="M3004" s="127" t="str">
        <f t="shared" si="19"/>
        <v>#N/A</v>
      </c>
    </row>
    <row r="3005">
      <c r="A3005" s="195"/>
      <c r="B3005" s="196"/>
      <c r="C3005" s="197"/>
      <c r="D3005" s="198"/>
      <c r="E3005" s="196"/>
      <c r="F3005" s="196"/>
      <c r="G3005" s="199"/>
      <c r="H3005" s="217"/>
      <c r="I3005" s="217"/>
      <c r="J3005" s="6">
        <f t="shared" si="17"/>
        <v>0</v>
      </c>
      <c r="K3005" s="6">
        <f t="shared" si="18"/>
        <v>0</v>
      </c>
      <c r="L3005" s="6" t="str">
        <f t="array" ref="L3005">XLOOKUP(E3005,INV!A:A,INV!K:K)</f>
        <v>#N/A</v>
      </c>
      <c r="M3005" s="127" t="str">
        <f t="shared" si="19"/>
        <v>#N/A</v>
      </c>
    </row>
    <row r="3006">
      <c r="A3006" s="195"/>
      <c r="B3006" s="196"/>
      <c r="C3006" s="197"/>
      <c r="D3006" s="198"/>
      <c r="E3006" s="196"/>
      <c r="F3006" s="110"/>
      <c r="G3006" s="199"/>
      <c r="H3006" s="217"/>
      <c r="I3006" s="217"/>
      <c r="J3006" s="6">
        <f t="shared" si="17"/>
        <v>0</v>
      </c>
      <c r="K3006" s="6">
        <f t="shared" si="18"/>
        <v>0</v>
      </c>
      <c r="L3006" s="6" t="str">
        <f t="array" ref="L3006">XLOOKUP(E3006,INV!A:A,INV!K:K)</f>
        <v>#N/A</v>
      </c>
      <c r="M3006" s="127" t="str">
        <f t="shared" si="19"/>
        <v>#N/A</v>
      </c>
    </row>
    <row r="3007">
      <c r="A3007" s="195"/>
      <c r="B3007" s="196"/>
      <c r="C3007" s="197"/>
      <c r="D3007" s="198"/>
      <c r="E3007" s="196"/>
      <c r="F3007" s="110"/>
      <c r="G3007" s="199"/>
      <c r="H3007" s="217"/>
      <c r="I3007" s="217"/>
      <c r="J3007" s="6">
        <f t="shared" si="17"/>
        <v>0</v>
      </c>
      <c r="K3007" s="6">
        <f t="shared" si="18"/>
        <v>0</v>
      </c>
      <c r="L3007" s="6" t="str">
        <f t="array" ref="L3007">XLOOKUP(E3007,INV!A:A,INV!K:K)</f>
        <v>#N/A</v>
      </c>
      <c r="M3007" s="127" t="str">
        <f t="shared" si="19"/>
        <v>#N/A</v>
      </c>
    </row>
    <row r="3008">
      <c r="A3008" s="195"/>
      <c r="B3008" s="196"/>
      <c r="C3008" s="197"/>
      <c r="D3008" s="198"/>
      <c r="E3008" s="196"/>
      <c r="F3008" s="110"/>
      <c r="G3008" s="199"/>
      <c r="H3008" s="217"/>
      <c r="I3008" s="217"/>
      <c r="J3008" s="6">
        <f t="shared" si="17"/>
        <v>0</v>
      </c>
      <c r="K3008" s="6">
        <f t="shared" si="18"/>
        <v>0</v>
      </c>
      <c r="L3008" s="6" t="str">
        <f t="array" ref="L3008">XLOOKUP(E3008,INV!A:A,INV!K:K)</f>
        <v>#N/A</v>
      </c>
      <c r="M3008" s="127" t="str">
        <f t="shared" si="19"/>
        <v>#N/A</v>
      </c>
    </row>
    <row r="3009">
      <c r="A3009" s="195"/>
      <c r="B3009" s="196"/>
      <c r="C3009" s="197"/>
      <c r="D3009" s="198"/>
      <c r="E3009" s="196"/>
      <c r="F3009" s="110"/>
      <c r="G3009" s="199"/>
      <c r="H3009" s="217"/>
      <c r="I3009" s="217"/>
      <c r="J3009" s="6">
        <f t="shared" si="17"/>
        <v>0</v>
      </c>
      <c r="K3009" s="6">
        <f t="shared" si="18"/>
        <v>0</v>
      </c>
      <c r="L3009" s="6" t="str">
        <f t="array" ref="L3009">XLOOKUP(E3009,INV!A:A,INV!K:K)</f>
        <v>#N/A</v>
      </c>
      <c r="M3009" s="127" t="str">
        <f t="shared" si="19"/>
        <v>#N/A</v>
      </c>
    </row>
    <row r="3010">
      <c r="A3010" s="195"/>
      <c r="B3010" s="196"/>
      <c r="C3010" s="197"/>
      <c r="D3010" s="198"/>
      <c r="E3010" s="196"/>
      <c r="F3010" s="110"/>
      <c r="G3010" s="199"/>
      <c r="H3010" s="217"/>
      <c r="I3010" s="217"/>
      <c r="J3010" s="6">
        <f t="shared" si="17"/>
        <v>0</v>
      </c>
      <c r="K3010" s="6">
        <f t="shared" si="18"/>
        <v>0</v>
      </c>
      <c r="L3010" s="6" t="str">
        <f t="array" ref="L3010">XLOOKUP(E3010,INV!A:A,INV!K:K)</f>
        <v>#N/A</v>
      </c>
      <c r="M3010" s="127" t="str">
        <f t="shared" si="19"/>
        <v>#N/A</v>
      </c>
    </row>
    <row r="3011">
      <c r="A3011" s="195"/>
      <c r="B3011" s="196"/>
      <c r="C3011" s="197"/>
      <c r="D3011" s="198"/>
      <c r="E3011" s="196"/>
      <c r="F3011" s="110"/>
      <c r="G3011" s="199"/>
      <c r="H3011" s="217"/>
      <c r="I3011" s="217"/>
      <c r="J3011" s="6">
        <f t="shared" si="17"/>
        <v>0</v>
      </c>
      <c r="K3011" s="6">
        <f t="shared" si="18"/>
        <v>0</v>
      </c>
      <c r="L3011" s="6" t="str">
        <f t="array" ref="L3011">XLOOKUP(E3011,INV!A:A,INV!K:K)</f>
        <v>#N/A</v>
      </c>
      <c r="M3011" s="127" t="str">
        <f t="shared" si="19"/>
        <v>#N/A</v>
      </c>
    </row>
    <row r="3012">
      <c r="A3012" s="195"/>
      <c r="B3012" s="196"/>
      <c r="C3012" s="197"/>
      <c r="D3012" s="198"/>
      <c r="E3012" s="196"/>
      <c r="F3012" s="196"/>
      <c r="G3012" s="199"/>
      <c r="H3012" s="217"/>
      <c r="I3012" s="217"/>
      <c r="J3012" s="6">
        <f t="shared" si="17"/>
        <v>0</v>
      </c>
      <c r="K3012" s="6">
        <f t="shared" si="18"/>
        <v>0</v>
      </c>
      <c r="L3012" s="6" t="str">
        <f t="array" ref="L3012">XLOOKUP(E3012,INV!A:A,INV!K:K)</f>
        <v>#N/A</v>
      </c>
      <c r="M3012" s="127" t="str">
        <f t="shared" si="19"/>
        <v>#N/A</v>
      </c>
    </row>
    <row r="3013">
      <c r="A3013" s="195"/>
      <c r="B3013" s="196"/>
      <c r="C3013" s="197"/>
      <c r="D3013" s="198"/>
      <c r="E3013" s="196"/>
      <c r="F3013" s="110"/>
      <c r="G3013" s="199"/>
      <c r="H3013" s="217"/>
      <c r="I3013" s="217"/>
      <c r="J3013" s="6">
        <f t="shared" si="17"/>
        <v>0</v>
      </c>
      <c r="K3013" s="6">
        <f t="shared" si="18"/>
        <v>0</v>
      </c>
      <c r="L3013" s="6" t="str">
        <f t="array" ref="L3013">XLOOKUP(E3013,INV!A:A,INV!K:K)</f>
        <v>#N/A</v>
      </c>
      <c r="M3013" s="127" t="str">
        <f t="shared" si="19"/>
        <v>#N/A</v>
      </c>
    </row>
    <row r="3014">
      <c r="A3014" s="195"/>
      <c r="B3014" s="196"/>
      <c r="C3014" s="197"/>
      <c r="D3014" s="198"/>
      <c r="E3014" s="196"/>
      <c r="F3014" s="110"/>
      <c r="G3014" s="199"/>
      <c r="H3014" s="217"/>
      <c r="I3014" s="217"/>
      <c r="J3014" s="6">
        <f t="shared" si="17"/>
        <v>0</v>
      </c>
      <c r="K3014" s="6">
        <f t="shared" si="18"/>
        <v>0</v>
      </c>
      <c r="L3014" s="6" t="str">
        <f t="array" ref="L3014">XLOOKUP(E3014,INV!A:A,INV!K:K)</f>
        <v>#N/A</v>
      </c>
      <c r="M3014" s="127" t="str">
        <f t="shared" si="19"/>
        <v>#N/A</v>
      </c>
    </row>
    <row r="3015">
      <c r="A3015" s="195"/>
      <c r="B3015" s="196"/>
      <c r="C3015" s="197"/>
      <c r="D3015" s="198"/>
      <c r="E3015" s="196"/>
      <c r="F3015" s="110"/>
      <c r="G3015" s="199"/>
      <c r="H3015" s="217"/>
      <c r="I3015" s="217"/>
      <c r="J3015" s="6">
        <f t="shared" si="17"/>
        <v>0</v>
      </c>
      <c r="K3015" s="6">
        <f t="shared" si="18"/>
        <v>0</v>
      </c>
      <c r="L3015" s="6" t="str">
        <f t="array" ref="L3015">XLOOKUP(E3015,INV!A:A,INV!K:K)</f>
        <v>#N/A</v>
      </c>
      <c r="M3015" s="127" t="str">
        <f t="shared" si="19"/>
        <v>#N/A</v>
      </c>
    </row>
    <row r="3016">
      <c r="A3016" s="195"/>
      <c r="B3016" s="196"/>
      <c r="C3016" s="197"/>
      <c r="D3016" s="198"/>
      <c r="E3016" s="196"/>
      <c r="F3016" s="110"/>
      <c r="G3016" s="199"/>
      <c r="H3016" s="217"/>
      <c r="I3016" s="217"/>
      <c r="J3016" s="6">
        <f t="shared" si="17"/>
        <v>0</v>
      </c>
      <c r="K3016" s="6">
        <f t="shared" si="18"/>
        <v>0</v>
      </c>
      <c r="L3016" s="6" t="str">
        <f t="array" ref="L3016">XLOOKUP(E3016,INV!A:A,INV!K:K)</f>
        <v>#N/A</v>
      </c>
      <c r="M3016" s="127" t="str">
        <f t="shared" si="19"/>
        <v>#N/A</v>
      </c>
    </row>
    <row r="3017">
      <c r="A3017" s="195"/>
      <c r="B3017" s="196"/>
      <c r="C3017" s="197"/>
      <c r="D3017" s="198"/>
      <c r="E3017" s="196"/>
      <c r="F3017" s="110"/>
      <c r="G3017" s="199"/>
      <c r="H3017" s="217"/>
      <c r="I3017" s="217"/>
      <c r="J3017" s="6">
        <f t="shared" si="17"/>
        <v>0</v>
      </c>
      <c r="K3017" s="6">
        <f t="shared" si="18"/>
        <v>0</v>
      </c>
      <c r="L3017" s="6" t="str">
        <f t="array" ref="L3017">XLOOKUP(E3017,INV!A:A,INV!K:K)</f>
        <v>#N/A</v>
      </c>
      <c r="M3017" s="127" t="str">
        <f t="shared" si="19"/>
        <v>#N/A</v>
      </c>
    </row>
    <row r="3018">
      <c r="A3018" s="195"/>
      <c r="B3018" s="196"/>
      <c r="C3018" s="197"/>
      <c r="D3018" s="198"/>
      <c r="E3018" s="196"/>
      <c r="F3018" s="110"/>
      <c r="G3018" s="199"/>
      <c r="H3018" s="217"/>
      <c r="I3018" s="217"/>
      <c r="J3018" s="6">
        <f t="shared" si="17"/>
        <v>0</v>
      </c>
      <c r="K3018" s="6">
        <f t="shared" si="18"/>
        <v>0</v>
      </c>
      <c r="L3018" s="6" t="str">
        <f t="array" ref="L3018">XLOOKUP(E3018,INV!A:A,INV!K:K)</f>
        <v>#N/A</v>
      </c>
      <c r="M3018" s="127" t="str">
        <f t="shared" si="19"/>
        <v>#N/A</v>
      </c>
    </row>
    <row r="3019">
      <c r="A3019" s="195"/>
      <c r="B3019" s="196"/>
      <c r="C3019" s="197"/>
      <c r="D3019" s="198"/>
      <c r="E3019" s="196"/>
      <c r="F3019" s="110"/>
      <c r="G3019" s="199"/>
      <c r="H3019" s="217"/>
      <c r="I3019" s="217"/>
      <c r="J3019" s="6">
        <f t="shared" si="17"/>
        <v>0</v>
      </c>
      <c r="K3019" s="6">
        <f t="shared" si="18"/>
        <v>0</v>
      </c>
      <c r="L3019" s="6" t="str">
        <f t="array" ref="L3019">XLOOKUP(E3019,INV!A:A,INV!K:K)</f>
        <v>#N/A</v>
      </c>
      <c r="M3019" s="127" t="str">
        <f t="shared" si="19"/>
        <v>#N/A</v>
      </c>
    </row>
    <row r="3020">
      <c r="A3020" s="195"/>
      <c r="B3020" s="196"/>
      <c r="C3020" s="197"/>
      <c r="D3020" s="198"/>
      <c r="E3020" s="196"/>
      <c r="F3020" s="110"/>
      <c r="G3020" s="199"/>
      <c r="H3020" s="217"/>
      <c r="I3020" s="217"/>
      <c r="J3020" s="6">
        <f t="shared" si="17"/>
        <v>0</v>
      </c>
      <c r="K3020" s="6">
        <f t="shared" si="18"/>
        <v>0</v>
      </c>
      <c r="L3020" s="6" t="str">
        <f t="array" ref="L3020">XLOOKUP(E3020,INV!A:A,INV!K:K)</f>
        <v>#N/A</v>
      </c>
      <c r="M3020" s="127" t="str">
        <f t="shared" si="19"/>
        <v>#N/A</v>
      </c>
    </row>
    <row r="3021">
      <c r="A3021" s="195"/>
      <c r="B3021" s="196"/>
      <c r="C3021" s="197"/>
      <c r="D3021" s="198"/>
      <c r="E3021" s="196"/>
      <c r="F3021" s="110"/>
      <c r="G3021" s="199"/>
      <c r="H3021" s="217"/>
      <c r="I3021" s="217"/>
      <c r="J3021" s="6">
        <f t="shared" si="17"/>
        <v>0</v>
      </c>
      <c r="K3021" s="6">
        <f t="shared" si="18"/>
        <v>0</v>
      </c>
      <c r="L3021" s="6" t="str">
        <f t="array" ref="L3021">XLOOKUP(E3021,INV!A:A,INV!K:K)</f>
        <v>#N/A</v>
      </c>
      <c r="M3021" s="127" t="str">
        <f t="shared" si="19"/>
        <v>#N/A</v>
      </c>
    </row>
    <row r="3022">
      <c r="A3022" s="195"/>
      <c r="B3022" s="196"/>
      <c r="C3022" s="197"/>
      <c r="D3022" s="198"/>
      <c r="E3022" s="196"/>
      <c r="F3022" s="110"/>
      <c r="G3022" s="199"/>
      <c r="H3022" s="217"/>
      <c r="I3022" s="217"/>
      <c r="J3022" s="6">
        <f t="shared" si="17"/>
        <v>0</v>
      </c>
      <c r="K3022" s="6">
        <f t="shared" si="18"/>
        <v>0</v>
      </c>
      <c r="L3022" s="6" t="str">
        <f t="array" ref="L3022">XLOOKUP(E3022,INV!A:A,INV!K:K)</f>
        <v>#N/A</v>
      </c>
      <c r="M3022" s="127" t="str">
        <f t="shared" si="19"/>
        <v>#N/A</v>
      </c>
    </row>
    <row r="3023">
      <c r="A3023" s="195"/>
      <c r="B3023" s="196"/>
      <c r="C3023" s="197"/>
      <c r="D3023" s="198"/>
      <c r="E3023" s="196"/>
      <c r="F3023" s="110"/>
      <c r="G3023" s="199"/>
      <c r="H3023" s="217"/>
      <c r="I3023" s="217"/>
      <c r="J3023" s="6">
        <f t="shared" si="17"/>
        <v>0</v>
      </c>
      <c r="K3023" s="6">
        <f t="shared" si="18"/>
        <v>0</v>
      </c>
      <c r="L3023" s="6" t="str">
        <f t="array" ref="L3023">XLOOKUP(E3023,INV!A:A,INV!K:K)</f>
        <v>#N/A</v>
      </c>
      <c r="M3023" s="127" t="str">
        <f t="shared" si="19"/>
        <v>#N/A</v>
      </c>
    </row>
    <row r="3024">
      <c r="A3024" s="195"/>
      <c r="B3024" s="196"/>
      <c r="C3024" s="197"/>
      <c r="D3024" s="198"/>
      <c r="E3024" s="196"/>
      <c r="F3024" s="110"/>
      <c r="G3024" s="199"/>
      <c r="H3024" s="217"/>
      <c r="I3024" s="217"/>
      <c r="J3024" s="6">
        <f t="shared" si="17"/>
        <v>0</v>
      </c>
      <c r="K3024" s="6">
        <f t="shared" si="18"/>
        <v>0</v>
      </c>
      <c r="L3024" s="6" t="str">
        <f t="array" ref="L3024">XLOOKUP(E3024,INV!A:A,INV!K:K)</f>
        <v>#N/A</v>
      </c>
      <c r="M3024" s="127" t="str">
        <f t="shared" si="19"/>
        <v>#N/A</v>
      </c>
    </row>
    <row r="3025">
      <c r="A3025" s="195"/>
      <c r="B3025" s="196"/>
      <c r="C3025" s="197"/>
      <c r="D3025" s="198"/>
      <c r="E3025" s="196"/>
      <c r="F3025" s="196"/>
      <c r="G3025" s="199"/>
      <c r="H3025" s="217"/>
      <c r="I3025" s="217"/>
      <c r="J3025" s="6">
        <f t="shared" si="17"/>
        <v>0</v>
      </c>
      <c r="K3025" s="6">
        <f t="shared" si="18"/>
        <v>0</v>
      </c>
      <c r="L3025" s="6" t="str">
        <f t="array" ref="L3025">XLOOKUP(E3025,INV!A:A,INV!K:K)</f>
        <v>#N/A</v>
      </c>
      <c r="M3025" s="127" t="str">
        <f t="shared" si="19"/>
        <v>#N/A</v>
      </c>
    </row>
    <row r="3026">
      <c r="A3026" s="195"/>
      <c r="B3026" s="196"/>
      <c r="C3026" s="197"/>
      <c r="D3026" s="198"/>
      <c r="E3026" s="196"/>
      <c r="F3026" s="110"/>
      <c r="G3026" s="199"/>
      <c r="H3026" s="217"/>
      <c r="I3026" s="217"/>
      <c r="J3026" s="6">
        <f t="shared" si="17"/>
        <v>0</v>
      </c>
      <c r="K3026" s="6">
        <f t="shared" si="18"/>
        <v>0</v>
      </c>
      <c r="L3026" s="6" t="str">
        <f t="array" ref="L3026">XLOOKUP(E3026,INV!A:A,INV!K:K)</f>
        <v>#N/A</v>
      </c>
      <c r="M3026" s="127" t="str">
        <f t="shared" si="19"/>
        <v>#N/A</v>
      </c>
    </row>
    <row r="3027">
      <c r="A3027" s="195"/>
      <c r="B3027" s="196"/>
      <c r="C3027" s="197"/>
      <c r="D3027" s="198"/>
      <c r="E3027" s="196"/>
      <c r="F3027" s="110"/>
      <c r="G3027" s="199"/>
      <c r="H3027" s="217"/>
      <c r="I3027" s="217"/>
      <c r="J3027" s="6">
        <f t="shared" si="17"/>
        <v>0</v>
      </c>
      <c r="K3027" s="6">
        <f t="shared" si="18"/>
        <v>0</v>
      </c>
      <c r="L3027" s="6" t="str">
        <f t="array" ref="L3027">XLOOKUP(E3027,INV!A:A,INV!K:K)</f>
        <v>#N/A</v>
      </c>
      <c r="M3027" s="127" t="str">
        <f t="shared" si="19"/>
        <v>#N/A</v>
      </c>
    </row>
    <row r="3028">
      <c r="A3028" s="195"/>
      <c r="B3028" s="196"/>
      <c r="C3028" s="197"/>
      <c r="D3028" s="198"/>
      <c r="E3028" s="196"/>
      <c r="F3028" s="110"/>
      <c r="G3028" s="199"/>
      <c r="H3028" s="217"/>
      <c r="I3028" s="217"/>
      <c r="J3028" s="6">
        <f t="shared" si="17"/>
        <v>0</v>
      </c>
      <c r="K3028" s="6">
        <f t="shared" si="18"/>
        <v>0</v>
      </c>
      <c r="L3028" s="6" t="str">
        <f t="array" ref="L3028">XLOOKUP(E3028,INV!A:A,INV!K:K)</f>
        <v>#N/A</v>
      </c>
      <c r="M3028" s="127" t="str">
        <f t="shared" si="19"/>
        <v>#N/A</v>
      </c>
    </row>
    <row r="3029">
      <c r="A3029" s="195"/>
      <c r="B3029" s="196"/>
      <c r="C3029" s="197"/>
      <c r="D3029" s="198"/>
      <c r="E3029" s="196"/>
      <c r="F3029" s="110"/>
      <c r="G3029" s="199"/>
      <c r="H3029" s="217"/>
      <c r="I3029" s="217"/>
      <c r="J3029" s="6">
        <f t="shared" si="17"/>
        <v>0</v>
      </c>
      <c r="K3029" s="6">
        <f t="shared" si="18"/>
        <v>0</v>
      </c>
      <c r="L3029" s="6" t="str">
        <f t="array" ref="L3029">XLOOKUP(E3029,INV!A:A,INV!K:K)</f>
        <v>#N/A</v>
      </c>
      <c r="M3029" s="127" t="str">
        <f t="shared" si="19"/>
        <v>#N/A</v>
      </c>
    </row>
    <row r="3030">
      <c r="A3030" s="195"/>
      <c r="B3030" s="196"/>
      <c r="C3030" s="197"/>
      <c r="D3030" s="198"/>
      <c r="E3030" s="196"/>
      <c r="F3030" s="110"/>
      <c r="G3030" s="199"/>
      <c r="H3030" s="217"/>
      <c r="I3030" s="217"/>
      <c r="J3030" s="6">
        <f t="shared" si="17"/>
        <v>0</v>
      </c>
      <c r="K3030" s="6">
        <f t="shared" si="18"/>
        <v>0</v>
      </c>
      <c r="L3030" s="6" t="str">
        <f t="array" ref="L3030">XLOOKUP(E3030,INV!A:A,INV!K:K)</f>
        <v>#N/A</v>
      </c>
      <c r="M3030" s="127" t="str">
        <f t="shared" si="19"/>
        <v>#N/A</v>
      </c>
    </row>
    <row r="3031">
      <c r="A3031" s="195"/>
      <c r="B3031" s="196"/>
      <c r="C3031" s="197"/>
      <c r="D3031" s="198"/>
      <c r="E3031" s="196"/>
      <c r="F3031" s="110"/>
      <c r="G3031" s="199"/>
      <c r="H3031" s="217"/>
      <c r="I3031" s="217"/>
      <c r="J3031" s="6">
        <f t="shared" si="17"/>
        <v>0</v>
      </c>
      <c r="K3031" s="6">
        <f t="shared" si="18"/>
        <v>0</v>
      </c>
      <c r="L3031" s="6" t="str">
        <f t="array" ref="L3031">XLOOKUP(E3031,INV!A:A,INV!K:K)</f>
        <v>#N/A</v>
      </c>
      <c r="M3031" s="127" t="str">
        <f t="shared" si="19"/>
        <v>#N/A</v>
      </c>
    </row>
    <row r="3032">
      <c r="A3032" s="195"/>
      <c r="B3032" s="196"/>
      <c r="C3032" s="197"/>
      <c r="D3032" s="198"/>
      <c r="E3032" s="196"/>
      <c r="F3032" s="110"/>
      <c r="G3032" s="199"/>
      <c r="H3032" s="217"/>
      <c r="I3032" s="217"/>
      <c r="J3032" s="6">
        <f t="shared" si="17"/>
        <v>0</v>
      </c>
      <c r="K3032" s="6">
        <f t="shared" si="18"/>
        <v>0</v>
      </c>
      <c r="L3032" s="6" t="str">
        <f t="array" ref="L3032">XLOOKUP(E3032,INV!A:A,INV!K:K)</f>
        <v>#N/A</v>
      </c>
      <c r="M3032" s="127" t="str">
        <f t="shared" si="19"/>
        <v>#N/A</v>
      </c>
    </row>
    <row r="3033">
      <c r="A3033" s="195"/>
      <c r="B3033" s="196"/>
      <c r="C3033" s="197"/>
      <c r="D3033" s="198"/>
      <c r="E3033" s="196"/>
      <c r="F3033" s="110"/>
      <c r="G3033" s="199"/>
      <c r="H3033" s="217"/>
      <c r="I3033" s="217"/>
      <c r="J3033" s="6">
        <f t="shared" si="17"/>
        <v>0</v>
      </c>
      <c r="K3033" s="6">
        <f t="shared" si="18"/>
        <v>0</v>
      </c>
      <c r="L3033" s="6" t="str">
        <f t="array" ref="L3033">XLOOKUP(E3033,INV!A:A,INV!K:K)</f>
        <v>#N/A</v>
      </c>
      <c r="M3033" s="127" t="str">
        <f t="shared" si="19"/>
        <v>#N/A</v>
      </c>
    </row>
    <row r="3034">
      <c r="A3034" s="195"/>
      <c r="B3034" s="196"/>
      <c r="C3034" s="197"/>
      <c r="D3034" s="198"/>
      <c r="E3034" s="196"/>
      <c r="F3034" s="110"/>
      <c r="G3034" s="199"/>
      <c r="H3034" s="217"/>
      <c r="I3034" s="217"/>
      <c r="J3034" s="6">
        <f t="shared" si="17"/>
        <v>0</v>
      </c>
      <c r="K3034" s="6">
        <f t="shared" si="18"/>
        <v>0</v>
      </c>
      <c r="L3034" s="6" t="str">
        <f t="array" ref="L3034">XLOOKUP(E3034,INV!A:A,INV!K:K)</f>
        <v>#N/A</v>
      </c>
      <c r="M3034" s="127" t="str">
        <f t="shared" si="19"/>
        <v>#N/A</v>
      </c>
    </row>
    <row r="3035">
      <c r="A3035" s="195"/>
      <c r="B3035" s="196"/>
      <c r="C3035" s="197"/>
      <c r="D3035" s="198"/>
      <c r="E3035" s="196"/>
      <c r="F3035" s="110"/>
      <c r="G3035" s="199"/>
      <c r="H3035" s="217"/>
      <c r="I3035" s="217"/>
      <c r="J3035" s="6">
        <f t="shared" si="17"/>
        <v>0</v>
      </c>
      <c r="K3035" s="6">
        <f t="shared" si="18"/>
        <v>0</v>
      </c>
      <c r="L3035" s="6" t="str">
        <f t="array" ref="L3035">XLOOKUP(E3035,INV!A:A,INV!K:K)</f>
        <v>#N/A</v>
      </c>
      <c r="M3035" s="127" t="str">
        <f t="shared" si="19"/>
        <v>#N/A</v>
      </c>
    </row>
    <row r="3036">
      <c r="A3036" s="195"/>
      <c r="B3036" s="196"/>
      <c r="C3036" s="197"/>
      <c r="D3036" s="198"/>
      <c r="E3036" s="196"/>
      <c r="F3036" s="110"/>
      <c r="G3036" s="199"/>
      <c r="H3036" s="217"/>
      <c r="I3036" s="217"/>
      <c r="J3036" s="6">
        <f t="shared" si="17"/>
        <v>0</v>
      </c>
      <c r="K3036" s="6">
        <f t="shared" si="18"/>
        <v>0</v>
      </c>
      <c r="L3036" s="6" t="str">
        <f t="array" ref="L3036">XLOOKUP(E3036,INV!A:A,INV!K:K)</f>
        <v>#N/A</v>
      </c>
      <c r="M3036" s="127" t="str">
        <f t="shared" si="19"/>
        <v>#N/A</v>
      </c>
    </row>
    <row r="3037">
      <c r="A3037" s="195"/>
      <c r="B3037" s="196"/>
      <c r="C3037" s="197"/>
      <c r="D3037" s="198"/>
      <c r="E3037" s="196"/>
      <c r="F3037" s="110"/>
      <c r="G3037" s="199"/>
      <c r="H3037" s="217"/>
      <c r="I3037" s="217"/>
      <c r="J3037" s="6">
        <f t="shared" si="17"/>
        <v>0</v>
      </c>
      <c r="K3037" s="6">
        <f t="shared" si="18"/>
        <v>0</v>
      </c>
      <c r="L3037" s="6" t="str">
        <f t="array" ref="L3037">XLOOKUP(E3037,INV!A:A,INV!K:K)</f>
        <v>#N/A</v>
      </c>
      <c r="M3037" s="127" t="str">
        <f t="shared" si="19"/>
        <v>#N/A</v>
      </c>
    </row>
    <row r="3038">
      <c r="A3038" s="195"/>
      <c r="B3038" s="196"/>
      <c r="C3038" s="197"/>
      <c r="D3038" s="198"/>
      <c r="E3038" s="196"/>
      <c r="F3038" s="110"/>
      <c r="G3038" s="199"/>
      <c r="H3038" s="217"/>
      <c r="I3038" s="217"/>
      <c r="J3038" s="6">
        <f t="shared" si="17"/>
        <v>0</v>
      </c>
      <c r="K3038" s="6">
        <f t="shared" si="18"/>
        <v>0</v>
      </c>
      <c r="L3038" s="6" t="str">
        <f t="array" ref="L3038">XLOOKUP(E3038,INV!A:A,INV!K:K)</f>
        <v>#N/A</v>
      </c>
      <c r="M3038" s="127" t="str">
        <f t="shared" si="19"/>
        <v>#N/A</v>
      </c>
    </row>
    <row r="3039">
      <c r="A3039" s="195"/>
      <c r="B3039" s="196"/>
      <c r="C3039" s="197"/>
      <c r="D3039" s="198"/>
      <c r="E3039" s="196"/>
      <c r="F3039" s="110"/>
      <c r="G3039" s="199"/>
      <c r="H3039" s="217"/>
      <c r="I3039" s="217"/>
      <c r="J3039" s="6">
        <f t="shared" si="17"/>
        <v>0</v>
      </c>
      <c r="K3039" s="6">
        <f t="shared" si="18"/>
        <v>0</v>
      </c>
      <c r="L3039" s="6" t="str">
        <f t="array" ref="L3039">XLOOKUP(E3039,INV!A:A,INV!K:K)</f>
        <v>#N/A</v>
      </c>
      <c r="M3039" s="127" t="str">
        <f t="shared" si="19"/>
        <v>#N/A</v>
      </c>
    </row>
    <row r="3040">
      <c r="A3040" s="195"/>
      <c r="B3040" s="196"/>
      <c r="C3040" s="197"/>
      <c r="D3040" s="198"/>
      <c r="E3040" s="196"/>
      <c r="F3040" s="110"/>
      <c r="G3040" s="199"/>
      <c r="H3040" s="217"/>
      <c r="I3040" s="217"/>
      <c r="J3040" s="6">
        <f t="shared" si="17"/>
        <v>0</v>
      </c>
      <c r="K3040" s="6">
        <f t="shared" si="18"/>
        <v>0</v>
      </c>
      <c r="L3040" s="6" t="str">
        <f t="array" ref="L3040">XLOOKUP(E3040,INV!A:A,INV!K:K)</f>
        <v>#N/A</v>
      </c>
      <c r="M3040" s="127" t="str">
        <f t="shared" si="19"/>
        <v>#N/A</v>
      </c>
    </row>
    <row r="3041">
      <c r="A3041" s="195"/>
      <c r="B3041" s="196"/>
      <c r="C3041" s="197"/>
      <c r="D3041" s="198"/>
      <c r="E3041" s="196"/>
      <c r="F3041" s="110"/>
      <c r="G3041" s="199"/>
      <c r="H3041" s="217"/>
      <c r="I3041" s="217"/>
      <c r="J3041" s="6">
        <f t="shared" si="17"/>
        <v>0</v>
      </c>
      <c r="K3041" s="6">
        <f t="shared" si="18"/>
        <v>0</v>
      </c>
      <c r="L3041" s="6" t="str">
        <f t="array" ref="L3041">XLOOKUP(E3041,INV!A:A,INV!K:K)</f>
        <v>#N/A</v>
      </c>
      <c r="M3041" s="127" t="str">
        <f t="shared" si="19"/>
        <v>#N/A</v>
      </c>
    </row>
    <row r="3042">
      <c r="A3042" s="195"/>
      <c r="B3042" s="196"/>
      <c r="C3042" s="197"/>
      <c r="D3042" s="198"/>
      <c r="E3042" s="196"/>
      <c r="F3042" s="110"/>
      <c r="G3042" s="199"/>
      <c r="H3042" s="217"/>
      <c r="I3042" s="217"/>
      <c r="J3042" s="6">
        <f t="shared" si="17"/>
        <v>0</v>
      </c>
      <c r="K3042" s="6">
        <f t="shared" si="18"/>
        <v>0</v>
      </c>
      <c r="L3042" s="6" t="str">
        <f t="array" ref="L3042">XLOOKUP(E3042,INV!A:A,INV!K:K)</f>
        <v>#N/A</v>
      </c>
      <c r="M3042" s="127" t="str">
        <f t="shared" si="19"/>
        <v>#N/A</v>
      </c>
    </row>
    <row r="3043">
      <c r="A3043" s="195"/>
      <c r="B3043" s="196"/>
      <c r="C3043" s="197"/>
      <c r="D3043" s="198"/>
      <c r="E3043" s="196"/>
      <c r="F3043" s="110"/>
      <c r="G3043" s="199"/>
      <c r="H3043" s="217"/>
      <c r="I3043" s="217"/>
      <c r="J3043" s="6">
        <f t="shared" si="17"/>
        <v>0</v>
      </c>
      <c r="K3043" s="6">
        <f t="shared" si="18"/>
        <v>0</v>
      </c>
      <c r="L3043" s="6" t="str">
        <f t="array" ref="L3043">XLOOKUP(E3043,INV!A:A,INV!K:K)</f>
        <v>#N/A</v>
      </c>
      <c r="M3043" s="127" t="str">
        <f t="shared" si="19"/>
        <v>#N/A</v>
      </c>
    </row>
    <row r="3044">
      <c r="A3044" s="195"/>
      <c r="B3044" s="196"/>
      <c r="C3044" s="197"/>
      <c r="D3044" s="198"/>
      <c r="E3044" s="196"/>
      <c r="F3044" s="110"/>
      <c r="G3044" s="199"/>
      <c r="H3044" s="217"/>
      <c r="I3044" s="217"/>
      <c r="J3044" s="6">
        <f t="shared" si="17"/>
        <v>0</v>
      </c>
      <c r="K3044" s="6">
        <f t="shared" si="18"/>
        <v>0</v>
      </c>
      <c r="L3044" s="6" t="str">
        <f t="array" ref="L3044">XLOOKUP(E3044,INV!A:A,INV!K:K)</f>
        <v>#N/A</v>
      </c>
      <c r="M3044" s="127" t="str">
        <f t="shared" si="19"/>
        <v>#N/A</v>
      </c>
    </row>
    <row r="3045">
      <c r="A3045" s="195"/>
      <c r="B3045" s="196"/>
      <c r="C3045" s="197"/>
      <c r="D3045" s="198"/>
      <c r="E3045" s="196"/>
      <c r="F3045" s="110"/>
      <c r="G3045" s="199"/>
      <c r="H3045" s="217"/>
      <c r="I3045" s="217"/>
      <c r="J3045" s="6">
        <f t="shared" si="17"/>
        <v>0</v>
      </c>
      <c r="K3045" s="6">
        <f t="shared" si="18"/>
        <v>0</v>
      </c>
      <c r="L3045" s="6" t="str">
        <f t="array" ref="L3045">XLOOKUP(E3045,INV!A:A,INV!K:K)</f>
        <v>#N/A</v>
      </c>
      <c r="M3045" s="127" t="str">
        <f t="shared" si="19"/>
        <v>#N/A</v>
      </c>
    </row>
    <row r="3046">
      <c r="A3046" s="195"/>
      <c r="B3046" s="196"/>
      <c r="C3046" s="197"/>
      <c r="D3046" s="198"/>
      <c r="E3046" s="196"/>
      <c r="F3046" s="110"/>
      <c r="G3046" s="199"/>
      <c r="H3046" s="217"/>
      <c r="I3046" s="217"/>
      <c r="J3046" s="6">
        <f t="shared" si="17"/>
        <v>0</v>
      </c>
      <c r="K3046" s="6">
        <f t="shared" si="18"/>
        <v>0</v>
      </c>
      <c r="L3046" s="6" t="str">
        <f t="array" ref="L3046">XLOOKUP(E3046,INV!A:A,INV!K:K)</f>
        <v>#N/A</v>
      </c>
      <c r="M3046" s="127" t="str">
        <f t="shared" si="19"/>
        <v>#N/A</v>
      </c>
    </row>
    <row r="3047">
      <c r="A3047" s="195"/>
      <c r="B3047" s="196"/>
      <c r="C3047" s="197"/>
      <c r="D3047" s="198"/>
      <c r="E3047" s="196"/>
      <c r="F3047" s="110"/>
      <c r="G3047" s="199"/>
      <c r="H3047" s="217"/>
      <c r="I3047" s="217"/>
      <c r="J3047" s="6">
        <f t="shared" si="17"/>
        <v>0</v>
      </c>
      <c r="K3047" s="6">
        <f t="shared" si="18"/>
        <v>0</v>
      </c>
      <c r="L3047" s="6" t="str">
        <f t="array" ref="L3047">XLOOKUP(E3047,INV!A:A,INV!K:K)</f>
        <v>#N/A</v>
      </c>
      <c r="M3047" s="127" t="str">
        <f t="shared" si="19"/>
        <v>#N/A</v>
      </c>
    </row>
    <row r="3048">
      <c r="A3048" s="195"/>
      <c r="B3048" s="196"/>
      <c r="C3048" s="197"/>
      <c r="D3048" s="198"/>
      <c r="E3048" s="196"/>
      <c r="F3048" s="110"/>
      <c r="G3048" s="199"/>
      <c r="H3048" s="217"/>
      <c r="I3048" s="217"/>
      <c r="J3048" s="6">
        <f t="shared" si="17"/>
        <v>0</v>
      </c>
      <c r="K3048" s="6">
        <f t="shared" si="18"/>
        <v>0</v>
      </c>
      <c r="L3048" s="6" t="str">
        <f t="array" ref="L3048">XLOOKUP(E3048,INV!A:A,INV!K:K)</f>
        <v>#N/A</v>
      </c>
      <c r="M3048" s="127" t="str">
        <f t="shared" si="19"/>
        <v>#N/A</v>
      </c>
    </row>
    <row r="3049">
      <c r="A3049" s="195"/>
      <c r="B3049" s="196"/>
      <c r="C3049" s="197"/>
      <c r="D3049" s="198"/>
      <c r="E3049" s="196"/>
      <c r="F3049" s="110"/>
      <c r="G3049" s="199"/>
      <c r="H3049" s="217"/>
      <c r="I3049" s="217"/>
      <c r="J3049" s="6">
        <f t="shared" si="17"/>
        <v>0</v>
      </c>
      <c r="K3049" s="6">
        <f t="shared" si="18"/>
        <v>0</v>
      </c>
      <c r="L3049" s="6" t="str">
        <f t="array" ref="L3049">XLOOKUP(E3049,INV!A:A,INV!K:K)</f>
        <v>#N/A</v>
      </c>
      <c r="M3049" s="127" t="str">
        <f t="shared" si="19"/>
        <v>#N/A</v>
      </c>
    </row>
    <row r="3050">
      <c r="A3050" s="195"/>
      <c r="B3050" s="196"/>
      <c r="C3050" s="197"/>
      <c r="D3050" s="198"/>
      <c r="E3050" s="196"/>
      <c r="F3050" s="110"/>
      <c r="G3050" s="199"/>
      <c r="H3050" s="217"/>
      <c r="I3050" s="217"/>
      <c r="J3050" s="6">
        <f t="shared" si="17"/>
        <v>0</v>
      </c>
      <c r="K3050" s="6">
        <f t="shared" si="18"/>
        <v>0</v>
      </c>
      <c r="L3050" s="6" t="str">
        <f t="array" ref="L3050">XLOOKUP(E3050,INV!A:A,INV!K:K)</f>
        <v>#N/A</v>
      </c>
      <c r="M3050" s="127" t="str">
        <f t="shared" si="19"/>
        <v>#N/A</v>
      </c>
    </row>
    <row r="3051">
      <c r="A3051" s="195"/>
      <c r="B3051" s="196"/>
      <c r="C3051" s="197"/>
      <c r="D3051" s="198"/>
      <c r="E3051" s="196"/>
      <c r="F3051" s="110"/>
      <c r="G3051" s="199"/>
      <c r="H3051" s="217"/>
      <c r="I3051" s="217"/>
      <c r="J3051" s="6">
        <f t="shared" si="17"/>
        <v>0</v>
      </c>
      <c r="K3051" s="6">
        <f t="shared" si="18"/>
        <v>0</v>
      </c>
      <c r="L3051" s="6" t="str">
        <f t="array" ref="L3051">XLOOKUP(E3051,INV!A:A,INV!K:K)</f>
        <v>#N/A</v>
      </c>
      <c r="M3051" s="127" t="str">
        <f t="shared" si="19"/>
        <v>#N/A</v>
      </c>
    </row>
    <row r="3052">
      <c r="A3052" s="195"/>
      <c r="B3052" s="196"/>
      <c r="C3052" s="197"/>
      <c r="D3052" s="198"/>
      <c r="E3052" s="196"/>
      <c r="F3052" s="110"/>
      <c r="G3052" s="199"/>
      <c r="H3052" s="217"/>
      <c r="I3052" s="217"/>
      <c r="J3052" s="6">
        <f t="shared" si="17"/>
        <v>0</v>
      </c>
      <c r="K3052" s="6">
        <f t="shared" si="18"/>
        <v>0</v>
      </c>
      <c r="L3052" s="6" t="str">
        <f t="array" ref="L3052">XLOOKUP(E3052,INV!A:A,INV!K:K)</f>
        <v>#N/A</v>
      </c>
      <c r="M3052" s="127" t="str">
        <f t="shared" si="19"/>
        <v>#N/A</v>
      </c>
    </row>
    <row r="3053">
      <c r="A3053" s="195"/>
      <c r="B3053" s="196"/>
      <c r="C3053" s="197"/>
      <c r="D3053" s="198"/>
      <c r="E3053" s="196"/>
      <c r="F3053" s="110"/>
      <c r="G3053" s="199"/>
      <c r="H3053" s="217"/>
      <c r="I3053" s="217"/>
      <c r="J3053" s="6">
        <f t="shared" si="17"/>
        <v>0</v>
      </c>
      <c r="K3053" s="6">
        <f t="shared" si="18"/>
        <v>0</v>
      </c>
      <c r="L3053" s="6" t="str">
        <f t="array" ref="L3053">XLOOKUP(E3053,INV!A:A,INV!K:K)</f>
        <v>#N/A</v>
      </c>
      <c r="M3053" s="127" t="str">
        <f t="shared" si="19"/>
        <v>#N/A</v>
      </c>
    </row>
    <row r="3054">
      <c r="A3054" s="195"/>
      <c r="B3054" s="196"/>
      <c r="C3054" s="197"/>
      <c r="D3054" s="198"/>
      <c r="E3054" s="196"/>
      <c r="F3054" s="110"/>
      <c r="G3054" s="199"/>
      <c r="H3054" s="217"/>
      <c r="I3054" s="217"/>
      <c r="J3054" s="6">
        <f t="shared" si="17"/>
        <v>0</v>
      </c>
      <c r="K3054" s="6">
        <f t="shared" si="18"/>
        <v>0</v>
      </c>
      <c r="L3054" s="6" t="str">
        <f t="array" ref="L3054">XLOOKUP(E3054,INV!A:A,INV!K:K)</f>
        <v>#N/A</v>
      </c>
      <c r="M3054" s="127" t="str">
        <f t="shared" si="19"/>
        <v>#N/A</v>
      </c>
    </row>
    <row r="3055">
      <c r="A3055" s="195"/>
      <c r="B3055" s="196"/>
      <c r="C3055" s="197"/>
      <c r="D3055" s="198"/>
      <c r="E3055" s="196"/>
      <c r="F3055" s="110"/>
      <c r="G3055" s="199"/>
      <c r="H3055" s="217"/>
      <c r="I3055" s="217"/>
      <c r="J3055" s="6">
        <f t="shared" si="17"/>
        <v>0</v>
      </c>
      <c r="K3055" s="6">
        <f t="shared" si="18"/>
        <v>0</v>
      </c>
      <c r="L3055" s="6" t="str">
        <f t="array" ref="L3055">XLOOKUP(E3055,INV!A:A,INV!K:K)</f>
        <v>#N/A</v>
      </c>
      <c r="M3055" s="127" t="str">
        <f t="shared" si="19"/>
        <v>#N/A</v>
      </c>
    </row>
    <row r="3056">
      <c r="A3056" s="195"/>
      <c r="B3056" s="196"/>
      <c r="C3056" s="197"/>
      <c r="D3056" s="198"/>
      <c r="E3056" s="196"/>
      <c r="F3056" s="110"/>
      <c r="G3056" s="199"/>
      <c r="H3056" s="217"/>
      <c r="I3056" s="217"/>
      <c r="J3056" s="6">
        <f t="shared" si="17"/>
        <v>0</v>
      </c>
      <c r="K3056" s="6">
        <f t="shared" si="18"/>
        <v>0</v>
      </c>
      <c r="L3056" s="6" t="str">
        <f t="array" ref="L3056">XLOOKUP(E3056,INV!A:A,INV!K:K)</f>
        <v>#N/A</v>
      </c>
      <c r="M3056" s="127" t="str">
        <f t="shared" si="19"/>
        <v>#N/A</v>
      </c>
    </row>
    <row r="3057">
      <c r="A3057" s="195"/>
      <c r="B3057" s="196"/>
      <c r="C3057" s="197"/>
      <c r="D3057" s="198"/>
      <c r="E3057" s="196"/>
      <c r="F3057" s="110"/>
      <c r="G3057" s="199"/>
      <c r="H3057" s="217"/>
      <c r="I3057" s="217"/>
      <c r="J3057" s="6">
        <f t="shared" si="17"/>
        <v>0</v>
      </c>
      <c r="K3057" s="6">
        <f t="shared" si="18"/>
        <v>0</v>
      </c>
      <c r="L3057" s="6" t="str">
        <f t="array" ref="L3057">XLOOKUP(E3057,INV!A:A,INV!K:K)</f>
        <v>#N/A</v>
      </c>
      <c r="M3057" s="127" t="str">
        <f t="shared" si="19"/>
        <v>#N/A</v>
      </c>
    </row>
    <row r="3058">
      <c r="A3058" s="195"/>
      <c r="B3058" s="196"/>
      <c r="C3058" s="197"/>
      <c r="D3058" s="198"/>
      <c r="E3058" s="196"/>
      <c r="F3058" s="196"/>
      <c r="G3058" s="199"/>
      <c r="H3058" s="217"/>
      <c r="I3058" s="217"/>
      <c r="J3058" s="6">
        <f t="shared" si="17"/>
        <v>0</v>
      </c>
      <c r="K3058" s="6">
        <f t="shared" si="18"/>
        <v>0</v>
      </c>
      <c r="L3058" s="6" t="str">
        <f t="array" ref="L3058">XLOOKUP(E3058,INV!A:A,INV!K:K)</f>
        <v>#N/A</v>
      </c>
      <c r="M3058" s="127" t="str">
        <f t="shared" si="19"/>
        <v>#N/A</v>
      </c>
    </row>
    <row r="3059">
      <c r="A3059" s="195"/>
      <c r="B3059" s="196"/>
      <c r="C3059" s="197"/>
      <c r="D3059" s="198"/>
      <c r="E3059" s="196"/>
      <c r="F3059" s="196"/>
      <c r="G3059" s="199"/>
      <c r="H3059" s="217"/>
      <c r="I3059" s="217"/>
      <c r="J3059" s="6">
        <f t="shared" si="17"/>
        <v>0</v>
      </c>
      <c r="K3059" s="6">
        <f t="shared" si="18"/>
        <v>0</v>
      </c>
      <c r="L3059" s="6" t="str">
        <f t="array" ref="L3059">XLOOKUP(E3059,INV!A:A,INV!K:K)</f>
        <v>#N/A</v>
      </c>
      <c r="M3059" s="127" t="str">
        <f t="shared" si="19"/>
        <v>#N/A</v>
      </c>
    </row>
    <row r="3060">
      <c r="A3060" s="195"/>
      <c r="B3060" s="196"/>
      <c r="C3060" s="197"/>
      <c r="D3060" s="198"/>
      <c r="E3060" s="196"/>
      <c r="F3060" s="110"/>
      <c r="G3060" s="199"/>
      <c r="H3060" s="217"/>
      <c r="I3060" s="217"/>
      <c r="J3060" s="6">
        <f t="shared" si="17"/>
        <v>0</v>
      </c>
      <c r="K3060" s="6">
        <f t="shared" si="18"/>
        <v>0</v>
      </c>
      <c r="L3060" s="6" t="str">
        <f t="array" ref="L3060">XLOOKUP(E3060,INV!A:A,INV!K:K)</f>
        <v>#N/A</v>
      </c>
      <c r="M3060" s="127" t="str">
        <f t="shared" si="19"/>
        <v>#N/A</v>
      </c>
    </row>
    <row r="3061">
      <c r="A3061" s="195"/>
      <c r="B3061" s="196"/>
      <c r="C3061" s="197"/>
      <c r="D3061" s="198"/>
      <c r="E3061" s="196"/>
      <c r="F3061" s="110"/>
      <c r="G3061" s="199"/>
      <c r="H3061" s="217"/>
      <c r="I3061" s="217"/>
      <c r="J3061" s="6">
        <f t="shared" si="17"/>
        <v>0</v>
      </c>
      <c r="K3061" s="6">
        <f t="shared" si="18"/>
        <v>0</v>
      </c>
      <c r="L3061" s="6" t="str">
        <f t="array" ref="L3061">XLOOKUP(E3061,INV!A:A,INV!K:K)</f>
        <v>#N/A</v>
      </c>
      <c r="M3061" s="127" t="str">
        <f t="shared" si="19"/>
        <v>#N/A</v>
      </c>
    </row>
    <row r="3062">
      <c r="A3062" s="195"/>
      <c r="B3062" s="196"/>
      <c r="C3062" s="197"/>
      <c r="D3062" s="198"/>
      <c r="E3062" s="196"/>
      <c r="F3062" s="110"/>
      <c r="G3062" s="199"/>
      <c r="H3062" s="217"/>
      <c r="I3062" s="217"/>
      <c r="J3062" s="6">
        <f t="shared" si="17"/>
        <v>0</v>
      </c>
      <c r="K3062" s="6">
        <f t="shared" si="18"/>
        <v>0</v>
      </c>
      <c r="L3062" s="6" t="str">
        <f t="array" ref="L3062">XLOOKUP(E3062,INV!A:A,INV!K:K)</f>
        <v>#N/A</v>
      </c>
      <c r="M3062" s="127" t="str">
        <f t="shared" si="19"/>
        <v>#N/A</v>
      </c>
    </row>
    <row r="3063">
      <c r="A3063" s="195"/>
      <c r="B3063" s="196"/>
      <c r="C3063" s="197"/>
      <c r="D3063" s="198"/>
      <c r="E3063" s="196"/>
      <c r="F3063" s="196"/>
      <c r="G3063" s="199"/>
      <c r="H3063" s="217"/>
      <c r="I3063" s="217"/>
      <c r="J3063" s="6">
        <f t="shared" si="17"/>
        <v>0</v>
      </c>
      <c r="K3063" s="6">
        <f t="shared" si="18"/>
        <v>0</v>
      </c>
      <c r="L3063" s="6" t="str">
        <f t="array" ref="L3063">XLOOKUP(E3063,INV!A:A,INV!K:K)</f>
        <v>#N/A</v>
      </c>
      <c r="M3063" s="127" t="str">
        <f t="shared" si="19"/>
        <v>#N/A</v>
      </c>
    </row>
    <row r="3064">
      <c r="A3064" s="195"/>
      <c r="B3064" s="196"/>
      <c r="C3064" s="197"/>
      <c r="D3064" s="198"/>
      <c r="E3064" s="196"/>
      <c r="F3064" s="196"/>
      <c r="G3064" s="199"/>
      <c r="H3064" s="217"/>
      <c r="I3064" s="217"/>
      <c r="J3064" s="6">
        <f t="shared" si="17"/>
        <v>0</v>
      </c>
      <c r="K3064" s="6">
        <f t="shared" si="18"/>
        <v>0</v>
      </c>
      <c r="L3064" s="6" t="str">
        <f t="array" ref="L3064">XLOOKUP(E3064,INV!A:A,INV!K:K)</f>
        <v>#N/A</v>
      </c>
      <c r="M3064" s="127" t="str">
        <f t="shared" si="19"/>
        <v>#N/A</v>
      </c>
    </row>
    <row r="3065">
      <c r="A3065" s="195"/>
      <c r="B3065" s="196"/>
      <c r="C3065" s="197"/>
      <c r="D3065" s="198"/>
      <c r="E3065" s="196"/>
      <c r="F3065" s="196"/>
      <c r="G3065" s="199"/>
      <c r="H3065" s="217"/>
      <c r="I3065" s="217"/>
      <c r="J3065" s="6">
        <f t="shared" si="17"/>
        <v>0</v>
      </c>
      <c r="K3065" s="6">
        <f t="shared" si="18"/>
        <v>0</v>
      </c>
      <c r="L3065" s="6" t="str">
        <f t="array" ref="L3065">XLOOKUP(E3065,INV!A:A,INV!K:K)</f>
        <v>#N/A</v>
      </c>
      <c r="M3065" s="127" t="str">
        <f t="shared" si="19"/>
        <v>#N/A</v>
      </c>
    </row>
    <row r="3066">
      <c r="A3066" s="195"/>
      <c r="B3066" s="196"/>
      <c r="C3066" s="197"/>
      <c r="D3066" s="198"/>
      <c r="E3066" s="196"/>
      <c r="F3066" s="196"/>
      <c r="G3066" s="199"/>
      <c r="H3066" s="217"/>
      <c r="I3066" s="217"/>
      <c r="J3066" s="6">
        <f t="shared" si="17"/>
        <v>0</v>
      </c>
      <c r="K3066" s="6">
        <f t="shared" si="18"/>
        <v>0</v>
      </c>
      <c r="L3066" s="6" t="str">
        <f t="array" ref="L3066">XLOOKUP(E3066,INV!A:A,INV!K:K)</f>
        <v>#N/A</v>
      </c>
      <c r="M3066" s="127" t="str">
        <f t="shared" si="19"/>
        <v>#N/A</v>
      </c>
    </row>
    <row r="3067">
      <c r="A3067" s="195"/>
      <c r="B3067" s="196"/>
      <c r="C3067" s="197"/>
      <c r="D3067" s="198"/>
      <c r="E3067" s="196"/>
      <c r="F3067" s="196"/>
      <c r="G3067" s="199"/>
      <c r="H3067" s="217"/>
      <c r="I3067" s="217"/>
      <c r="J3067" s="6">
        <f t="shared" si="17"/>
        <v>0</v>
      </c>
      <c r="K3067" s="6">
        <f t="shared" si="18"/>
        <v>0</v>
      </c>
      <c r="L3067" s="6" t="str">
        <f t="array" ref="L3067">XLOOKUP(E3067,INV!A:A,INV!K:K)</f>
        <v>#N/A</v>
      </c>
      <c r="M3067" s="127" t="str">
        <f t="shared" si="19"/>
        <v>#N/A</v>
      </c>
    </row>
    <row r="3068">
      <c r="A3068" s="195"/>
      <c r="B3068" s="196"/>
      <c r="C3068" s="197"/>
      <c r="D3068" s="198"/>
      <c r="E3068" s="196"/>
      <c r="F3068" s="196"/>
      <c r="G3068" s="199"/>
      <c r="H3068" s="217"/>
      <c r="I3068" s="217"/>
      <c r="J3068" s="6">
        <f t="shared" si="17"/>
        <v>0</v>
      </c>
      <c r="K3068" s="6">
        <f t="shared" si="18"/>
        <v>0</v>
      </c>
      <c r="L3068" s="6" t="str">
        <f t="array" ref="L3068">XLOOKUP(E3068,INV!A:A,INV!K:K)</f>
        <v>#N/A</v>
      </c>
      <c r="M3068" s="127" t="str">
        <f t="shared" si="19"/>
        <v>#N/A</v>
      </c>
    </row>
    <row r="3069">
      <c r="A3069" s="195"/>
      <c r="B3069" s="196"/>
      <c r="C3069" s="197"/>
      <c r="D3069" s="198"/>
      <c r="E3069" s="196"/>
      <c r="F3069" s="196"/>
      <c r="G3069" s="199"/>
      <c r="H3069" s="217"/>
      <c r="I3069" s="217"/>
      <c r="J3069" s="6">
        <f t="shared" si="17"/>
        <v>0</v>
      </c>
      <c r="K3069" s="6">
        <f t="shared" si="18"/>
        <v>0</v>
      </c>
      <c r="L3069" s="6" t="str">
        <f t="array" ref="L3069">XLOOKUP(E3069,INV!A:A,INV!K:K)</f>
        <v>#N/A</v>
      </c>
      <c r="M3069" s="127" t="str">
        <f t="shared" si="19"/>
        <v>#N/A</v>
      </c>
    </row>
    <row r="3070">
      <c r="A3070" s="195"/>
      <c r="B3070" s="196"/>
      <c r="C3070" s="197"/>
      <c r="D3070" s="198"/>
      <c r="E3070" s="196"/>
      <c r="F3070" s="196"/>
      <c r="G3070" s="199"/>
      <c r="H3070" s="217"/>
      <c r="I3070" s="217"/>
      <c r="J3070" s="6">
        <f t="shared" si="17"/>
        <v>0</v>
      </c>
      <c r="K3070" s="6">
        <f t="shared" si="18"/>
        <v>0</v>
      </c>
      <c r="L3070" s="6" t="str">
        <f t="array" ref="L3070">XLOOKUP(E3070,INV!A:A,INV!K:K)</f>
        <v>#N/A</v>
      </c>
      <c r="M3070" s="127" t="str">
        <f t="shared" si="19"/>
        <v>#N/A</v>
      </c>
    </row>
    <row r="3071">
      <c r="A3071" s="195"/>
      <c r="B3071" s="196"/>
      <c r="C3071" s="197"/>
      <c r="D3071" s="198"/>
      <c r="E3071" s="196"/>
      <c r="F3071" s="196"/>
      <c r="G3071" s="199"/>
      <c r="H3071" s="217"/>
      <c r="I3071" s="217"/>
      <c r="J3071" s="6">
        <f t="shared" si="17"/>
        <v>0</v>
      </c>
      <c r="K3071" s="6">
        <f t="shared" si="18"/>
        <v>0</v>
      </c>
      <c r="L3071" s="6" t="str">
        <f t="array" ref="L3071">XLOOKUP(E3071,INV!A:A,INV!K:K)</f>
        <v>#N/A</v>
      </c>
      <c r="M3071" s="127" t="str">
        <f t="shared" si="19"/>
        <v>#N/A</v>
      </c>
    </row>
    <row r="3072">
      <c r="A3072" s="195"/>
      <c r="B3072" s="196"/>
      <c r="C3072" s="197"/>
      <c r="D3072" s="198"/>
      <c r="E3072" s="196"/>
      <c r="F3072" s="196"/>
      <c r="G3072" s="199"/>
      <c r="H3072" s="217"/>
      <c r="I3072" s="217"/>
      <c r="J3072" s="6">
        <f t="shared" si="17"/>
        <v>0</v>
      </c>
      <c r="K3072" s="6">
        <f t="shared" si="18"/>
        <v>0</v>
      </c>
      <c r="L3072" s="6" t="str">
        <f t="array" ref="L3072">XLOOKUP(E3072,INV!A:A,INV!K:K)</f>
        <v>#N/A</v>
      </c>
      <c r="M3072" s="127" t="str">
        <f t="shared" si="19"/>
        <v>#N/A</v>
      </c>
    </row>
    <row r="3073">
      <c r="A3073" s="195"/>
      <c r="B3073" s="196"/>
      <c r="C3073" s="197"/>
      <c r="D3073" s="198"/>
      <c r="E3073" s="196"/>
      <c r="F3073" s="110"/>
      <c r="G3073" s="199"/>
      <c r="H3073" s="217"/>
      <c r="I3073" s="217"/>
      <c r="J3073" s="6">
        <f t="shared" si="17"/>
        <v>0</v>
      </c>
      <c r="K3073" s="6">
        <f t="shared" si="18"/>
        <v>0</v>
      </c>
      <c r="L3073" s="6" t="str">
        <f t="array" ref="L3073">XLOOKUP(E3073,INV!A:A,INV!K:K)</f>
        <v>#N/A</v>
      </c>
      <c r="M3073" s="127" t="str">
        <f t="shared" si="19"/>
        <v>#N/A</v>
      </c>
    </row>
    <row r="3074">
      <c r="A3074" s="195"/>
      <c r="B3074" s="196"/>
      <c r="C3074" s="197"/>
      <c r="D3074" s="198"/>
      <c r="E3074" s="196"/>
      <c r="F3074" s="110"/>
      <c r="G3074" s="199"/>
      <c r="H3074" s="217"/>
      <c r="I3074" s="217"/>
      <c r="J3074" s="6">
        <f t="shared" si="17"/>
        <v>0</v>
      </c>
      <c r="K3074" s="6">
        <f t="shared" si="18"/>
        <v>0</v>
      </c>
      <c r="L3074" s="6" t="str">
        <f t="array" ref="L3074">XLOOKUP(E3074,INV!A:A,INV!K:K)</f>
        <v>#N/A</v>
      </c>
      <c r="M3074" s="127" t="str">
        <f t="shared" si="19"/>
        <v>#N/A</v>
      </c>
    </row>
    <row r="3075">
      <c r="A3075" s="195"/>
      <c r="B3075" s="196"/>
      <c r="C3075" s="197"/>
      <c r="D3075" s="198"/>
      <c r="E3075" s="196"/>
      <c r="F3075" s="196"/>
      <c r="G3075" s="199"/>
      <c r="H3075" s="217"/>
      <c r="I3075" s="217"/>
      <c r="J3075" s="6">
        <f t="shared" si="17"/>
        <v>0</v>
      </c>
      <c r="K3075" s="6">
        <f t="shared" si="18"/>
        <v>0</v>
      </c>
      <c r="L3075" s="6" t="str">
        <f t="array" ref="L3075">XLOOKUP(E3075,INV!A:A,INV!K:K)</f>
        <v>#N/A</v>
      </c>
      <c r="M3075" s="127" t="str">
        <f t="shared" si="19"/>
        <v>#N/A</v>
      </c>
    </row>
    <row r="3076">
      <c r="A3076" s="195"/>
      <c r="B3076" s="196"/>
      <c r="C3076" s="197"/>
      <c r="D3076" s="198"/>
      <c r="E3076" s="196"/>
      <c r="F3076" s="110"/>
      <c r="G3076" s="199"/>
      <c r="H3076" s="217"/>
      <c r="I3076" s="217"/>
      <c r="J3076" s="6">
        <f t="shared" si="17"/>
        <v>0</v>
      </c>
      <c r="K3076" s="6">
        <f t="shared" si="18"/>
        <v>0</v>
      </c>
      <c r="L3076" s="6" t="str">
        <f t="array" ref="L3076">XLOOKUP(E3076,INV!A:A,INV!K:K)</f>
        <v>#N/A</v>
      </c>
      <c r="M3076" s="127" t="str">
        <f t="shared" si="19"/>
        <v>#N/A</v>
      </c>
    </row>
    <row r="3077">
      <c r="A3077" s="195"/>
      <c r="B3077" s="196"/>
      <c r="C3077" s="197"/>
      <c r="D3077" s="198"/>
      <c r="E3077" s="196"/>
      <c r="F3077" s="110"/>
      <c r="G3077" s="199"/>
      <c r="H3077" s="217"/>
      <c r="I3077" s="217"/>
      <c r="J3077" s="6">
        <f t="shared" si="17"/>
        <v>0</v>
      </c>
      <c r="K3077" s="6">
        <f t="shared" si="18"/>
        <v>0</v>
      </c>
      <c r="L3077" s="6" t="str">
        <f t="array" ref="L3077">XLOOKUP(E3077,INV!A:A,INV!K:K)</f>
        <v>#N/A</v>
      </c>
      <c r="M3077" s="127" t="str">
        <f t="shared" si="19"/>
        <v>#N/A</v>
      </c>
    </row>
    <row r="3078">
      <c r="A3078" s="195"/>
      <c r="B3078" s="196"/>
      <c r="C3078" s="197"/>
      <c r="D3078" s="198"/>
      <c r="E3078" s="196"/>
      <c r="F3078" s="110"/>
      <c r="G3078" s="199"/>
      <c r="H3078" s="217"/>
      <c r="I3078" s="217"/>
      <c r="J3078" s="6">
        <f t="shared" si="17"/>
        <v>0</v>
      </c>
      <c r="K3078" s="6">
        <f t="shared" si="18"/>
        <v>0</v>
      </c>
      <c r="L3078" s="6" t="str">
        <f t="array" ref="L3078">XLOOKUP(E3078,INV!A:A,INV!K:K)</f>
        <v>#N/A</v>
      </c>
      <c r="M3078" s="127" t="str">
        <f t="shared" si="19"/>
        <v>#N/A</v>
      </c>
    </row>
    <row r="3079">
      <c r="A3079" s="195"/>
      <c r="B3079" s="196"/>
      <c r="C3079" s="197"/>
      <c r="D3079" s="198"/>
      <c r="E3079" s="196"/>
      <c r="F3079" s="110"/>
      <c r="G3079" s="199"/>
      <c r="H3079" s="217"/>
      <c r="I3079" s="217"/>
      <c r="J3079" s="6">
        <f t="shared" si="17"/>
        <v>0</v>
      </c>
      <c r="K3079" s="6">
        <f t="shared" si="18"/>
        <v>0</v>
      </c>
      <c r="L3079" s="6" t="str">
        <f t="array" ref="L3079">XLOOKUP(E3079,INV!A:A,INV!K:K)</f>
        <v>#N/A</v>
      </c>
      <c r="M3079" s="127" t="str">
        <f t="shared" si="19"/>
        <v>#N/A</v>
      </c>
    </row>
    <row r="3080">
      <c r="A3080" s="195"/>
      <c r="B3080" s="196"/>
      <c r="C3080" s="197"/>
      <c r="D3080" s="198"/>
      <c r="E3080" s="196"/>
      <c r="F3080" s="110"/>
      <c r="G3080" s="199"/>
      <c r="H3080" s="217"/>
      <c r="I3080" s="217"/>
      <c r="J3080" s="6">
        <f t="shared" si="17"/>
        <v>0</v>
      </c>
      <c r="K3080" s="6">
        <f t="shared" si="18"/>
        <v>0</v>
      </c>
      <c r="L3080" s="6" t="str">
        <f t="array" ref="L3080">XLOOKUP(E3080,INV!A:A,INV!K:K)</f>
        <v>#N/A</v>
      </c>
      <c r="M3080" s="127" t="str">
        <f t="shared" si="19"/>
        <v>#N/A</v>
      </c>
    </row>
    <row r="3081">
      <c r="A3081" s="195"/>
      <c r="B3081" s="196"/>
      <c r="C3081" s="197"/>
      <c r="D3081" s="198"/>
      <c r="E3081" s="196"/>
      <c r="F3081" s="110"/>
      <c r="G3081" s="199"/>
      <c r="H3081" s="217"/>
      <c r="I3081" s="217"/>
      <c r="J3081" s="6">
        <f t="shared" si="17"/>
        <v>0</v>
      </c>
      <c r="K3081" s="6">
        <f t="shared" si="18"/>
        <v>0</v>
      </c>
      <c r="L3081" s="6" t="str">
        <f t="array" ref="L3081">XLOOKUP(E3081,INV!A:A,INV!K:K)</f>
        <v>#N/A</v>
      </c>
      <c r="M3081" s="127" t="str">
        <f t="shared" si="19"/>
        <v>#N/A</v>
      </c>
    </row>
    <row r="3082">
      <c r="A3082" s="195"/>
      <c r="B3082" s="196"/>
      <c r="C3082" s="197"/>
      <c r="D3082" s="198"/>
      <c r="E3082" s="196"/>
      <c r="F3082" s="110"/>
      <c r="G3082" s="199"/>
      <c r="H3082" s="217"/>
      <c r="I3082" s="217"/>
      <c r="J3082" s="6">
        <f t="shared" si="17"/>
        <v>0</v>
      </c>
      <c r="K3082" s="6">
        <f t="shared" si="18"/>
        <v>0</v>
      </c>
      <c r="L3082" s="6" t="str">
        <f t="array" ref="L3082">XLOOKUP(E3082,INV!A:A,INV!K:K)</f>
        <v>#N/A</v>
      </c>
      <c r="M3082" s="127" t="str">
        <f t="shared" si="19"/>
        <v>#N/A</v>
      </c>
    </row>
    <row r="3083">
      <c r="A3083" s="195"/>
      <c r="B3083" s="196"/>
      <c r="C3083" s="197"/>
      <c r="D3083" s="198"/>
      <c r="E3083" s="196"/>
      <c r="F3083" s="196"/>
      <c r="G3083" s="199"/>
      <c r="H3083" s="217"/>
      <c r="I3083" s="217"/>
      <c r="J3083" s="6">
        <f t="shared" si="17"/>
        <v>0</v>
      </c>
      <c r="K3083" s="6">
        <f t="shared" si="18"/>
        <v>0</v>
      </c>
      <c r="L3083" s="6" t="str">
        <f t="array" ref="L3083">XLOOKUP(E3083,INV!A:A,INV!K:K)</f>
        <v>#N/A</v>
      </c>
      <c r="M3083" s="127" t="str">
        <f t="shared" si="19"/>
        <v>#N/A</v>
      </c>
    </row>
    <row r="3084">
      <c r="A3084" s="195"/>
      <c r="B3084" s="196"/>
      <c r="C3084" s="197"/>
      <c r="D3084" s="198"/>
      <c r="E3084" s="196"/>
      <c r="F3084" s="110"/>
      <c r="G3084" s="199"/>
      <c r="H3084" s="217"/>
      <c r="I3084" s="217"/>
      <c r="J3084" s="6">
        <f t="shared" si="17"/>
        <v>0</v>
      </c>
      <c r="K3084" s="6">
        <f t="shared" si="18"/>
        <v>0</v>
      </c>
      <c r="L3084" s="6" t="str">
        <f t="array" ref="L3084">XLOOKUP(E3084,INV!A:A,INV!K:K)</f>
        <v>#N/A</v>
      </c>
      <c r="M3084" s="127" t="str">
        <f t="shared" si="19"/>
        <v>#N/A</v>
      </c>
    </row>
    <row r="3085">
      <c r="A3085" s="195"/>
      <c r="B3085" s="196"/>
      <c r="C3085" s="197"/>
      <c r="D3085" s="198"/>
      <c r="E3085" s="196"/>
      <c r="F3085" s="196"/>
      <c r="G3085" s="199"/>
      <c r="H3085" s="217"/>
      <c r="I3085" s="217"/>
      <c r="J3085" s="6">
        <f t="shared" si="17"/>
        <v>0</v>
      </c>
      <c r="K3085" s="6">
        <f t="shared" si="18"/>
        <v>0</v>
      </c>
      <c r="L3085" s="6" t="str">
        <f t="array" ref="L3085">XLOOKUP(E3085,INV!A:A,INV!K:K)</f>
        <v>#N/A</v>
      </c>
      <c r="M3085" s="127" t="str">
        <f t="shared" si="19"/>
        <v>#N/A</v>
      </c>
    </row>
    <row r="3086">
      <c r="A3086" s="195"/>
      <c r="B3086" s="196"/>
      <c r="C3086" s="197"/>
      <c r="D3086" s="198"/>
      <c r="E3086" s="196"/>
      <c r="F3086" s="110"/>
      <c r="G3086" s="199"/>
      <c r="H3086" s="217"/>
      <c r="I3086" s="217"/>
      <c r="J3086" s="6">
        <f t="shared" si="17"/>
        <v>0</v>
      </c>
      <c r="K3086" s="6">
        <f t="shared" si="18"/>
        <v>0</v>
      </c>
      <c r="L3086" s="6" t="str">
        <f t="array" ref="L3086">XLOOKUP(E3086,INV!A:A,INV!K:K)</f>
        <v>#N/A</v>
      </c>
      <c r="M3086" s="127" t="str">
        <f t="shared" si="19"/>
        <v>#N/A</v>
      </c>
    </row>
    <row r="3087">
      <c r="A3087" s="195"/>
      <c r="B3087" s="196"/>
      <c r="C3087" s="197"/>
      <c r="D3087" s="198"/>
      <c r="E3087" s="196"/>
      <c r="F3087" s="196"/>
      <c r="G3087" s="199"/>
      <c r="H3087" s="217"/>
      <c r="I3087" s="217"/>
      <c r="J3087" s="6">
        <f t="shared" si="17"/>
        <v>0</v>
      </c>
      <c r="K3087" s="6">
        <f t="shared" si="18"/>
        <v>0</v>
      </c>
      <c r="L3087" s="6" t="str">
        <f t="array" ref="L3087">XLOOKUP(E3087,INV!A:A,INV!K:K)</f>
        <v>#N/A</v>
      </c>
      <c r="M3087" s="127" t="str">
        <f t="shared" si="19"/>
        <v>#N/A</v>
      </c>
    </row>
    <row r="3088">
      <c r="A3088" s="195"/>
      <c r="B3088" s="196"/>
      <c r="C3088" s="197"/>
      <c r="D3088" s="198"/>
      <c r="E3088" s="196"/>
      <c r="F3088" s="196"/>
      <c r="G3088" s="199"/>
      <c r="H3088" s="217"/>
      <c r="I3088" s="217"/>
      <c r="J3088" s="6">
        <f t="shared" si="17"/>
        <v>0</v>
      </c>
      <c r="K3088" s="6">
        <f t="shared" si="18"/>
        <v>0</v>
      </c>
      <c r="L3088" s="6" t="str">
        <f t="array" ref="L3088">XLOOKUP(E3088,INV!A:A,INV!K:K)</f>
        <v>#N/A</v>
      </c>
      <c r="M3088" s="127" t="str">
        <f t="shared" si="19"/>
        <v>#N/A</v>
      </c>
    </row>
    <row r="3089">
      <c r="A3089" s="195"/>
      <c r="B3089" s="196"/>
      <c r="C3089" s="197"/>
      <c r="D3089" s="198"/>
      <c r="E3089" s="196"/>
      <c r="F3089" s="196"/>
      <c r="G3089" s="199"/>
      <c r="H3089" s="217"/>
      <c r="I3089" s="217"/>
      <c r="J3089" s="6">
        <f t="shared" si="17"/>
        <v>0</v>
      </c>
      <c r="K3089" s="6">
        <f t="shared" si="18"/>
        <v>0</v>
      </c>
      <c r="L3089" s="6" t="str">
        <f t="array" ref="L3089">XLOOKUP(E3089,INV!A:A,INV!K:K)</f>
        <v>#N/A</v>
      </c>
      <c r="M3089" s="127" t="str">
        <f t="shared" si="19"/>
        <v>#N/A</v>
      </c>
    </row>
    <row r="3090">
      <c r="A3090" s="195"/>
      <c r="B3090" s="196"/>
      <c r="C3090" s="197"/>
      <c r="D3090" s="198"/>
      <c r="E3090" s="196"/>
      <c r="F3090" s="196"/>
      <c r="G3090" s="199"/>
      <c r="H3090" s="217"/>
      <c r="I3090" s="217"/>
      <c r="J3090" s="6">
        <f t="shared" si="17"/>
        <v>0</v>
      </c>
      <c r="K3090" s="6">
        <f t="shared" si="18"/>
        <v>0</v>
      </c>
      <c r="L3090" s="6" t="str">
        <f t="array" ref="L3090">XLOOKUP(E3090,INV!A:A,INV!K:K)</f>
        <v>#N/A</v>
      </c>
      <c r="M3090" s="127" t="str">
        <f t="shared" si="19"/>
        <v>#N/A</v>
      </c>
    </row>
    <row r="3091">
      <c r="A3091" s="195"/>
      <c r="B3091" s="196"/>
      <c r="C3091" s="197"/>
      <c r="D3091" s="198"/>
      <c r="E3091" s="196"/>
      <c r="F3091" s="110"/>
      <c r="G3091" s="199"/>
      <c r="H3091" s="217"/>
      <c r="I3091" s="217"/>
      <c r="J3091" s="6">
        <f t="shared" si="17"/>
        <v>0</v>
      </c>
      <c r="K3091" s="6">
        <f t="shared" si="18"/>
        <v>0</v>
      </c>
      <c r="L3091" s="6" t="str">
        <f t="array" ref="L3091">XLOOKUP(E3091,INV!A:A,INV!K:K)</f>
        <v>#N/A</v>
      </c>
      <c r="M3091" s="127" t="str">
        <f t="shared" si="19"/>
        <v>#N/A</v>
      </c>
    </row>
    <row r="3092">
      <c r="A3092" s="195"/>
      <c r="B3092" s="196"/>
      <c r="C3092" s="197"/>
      <c r="D3092" s="198"/>
      <c r="E3092" s="196"/>
      <c r="F3092" s="110"/>
      <c r="G3092" s="199"/>
      <c r="H3092" s="217"/>
      <c r="I3092" s="217"/>
      <c r="J3092" s="6">
        <f t="shared" si="17"/>
        <v>0</v>
      </c>
      <c r="K3092" s="6">
        <f t="shared" si="18"/>
        <v>0</v>
      </c>
      <c r="L3092" s="6" t="str">
        <f t="array" ref="L3092">XLOOKUP(E3092,INV!A:A,INV!K:K)</f>
        <v>#N/A</v>
      </c>
      <c r="M3092" s="127" t="str">
        <f t="shared" si="19"/>
        <v>#N/A</v>
      </c>
    </row>
    <row r="3093">
      <c r="A3093" s="195"/>
      <c r="B3093" s="196"/>
      <c r="C3093" s="197"/>
      <c r="D3093" s="198"/>
      <c r="E3093" s="196"/>
      <c r="F3093" s="110"/>
      <c r="G3093" s="199"/>
      <c r="H3093" s="217"/>
      <c r="I3093" s="217"/>
      <c r="J3093" s="6">
        <f t="shared" si="17"/>
        <v>0</v>
      </c>
      <c r="K3093" s="6">
        <f t="shared" si="18"/>
        <v>0</v>
      </c>
      <c r="L3093" s="6" t="str">
        <f t="array" ref="L3093">XLOOKUP(E3093,INV!A:A,INV!K:K)</f>
        <v>#N/A</v>
      </c>
      <c r="M3093" s="127" t="str">
        <f t="shared" si="19"/>
        <v>#N/A</v>
      </c>
    </row>
    <row r="3094">
      <c r="A3094" s="195"/>
      <c r="B3094" s="196"/>
      <c r="C3094" s="197"/>
      <c r="D3094" s="198"/>
      <c r="E3094" s="196"/>
      <c r="F3094" s="110"/>
      <c r="G3094" s="199"/>
      <c r="H3094" s="217"/>
      <c r="I3094" s="217"/>
      <c r="J3094" s="6">
        <f t="shared" si="17"/>
        <v>0</v>
      </c>
      <c r="K3094" s="6">
        <f t="shared" si="18"/>
        <v>0</v>
      </c>
      <c r="L3094" s="6" t="str">
        <f t="array" ref="L3094">XLOOKUP(E3094,INV!A:A,INV!K:K)</f>
        <v>#N/A</v>
      </c>
      <c r="M3094" s="127" t="str">
        <f t="shared" si="19"/>
        <v>#N/A</v>
      </c>
    </row>
    <row r="3095">
      <c r="A3095" s="195"/>
      <c r="B3095" s="196"/>
      <c r="C3095" s="197"/>
      <c r="D3095" s="198"/>
      <c r="E3095" s="196"/>
      <c r="F3095" s="110"/>
      <c r="G3095" s="199"/>
      <c r="H3095" s="217"/>
      <c r="I3095" s="217"/>
      <c r="J3095" s="6">
        <f t="shared" si="17"/>
        <v>0</v>
      </c>
      <c r="K3095" s="6">
        <f t="shared" si="18"/>
        <v>0</v>
      </c>
      <c r="L3095" s="6" t="str">
        <f t="array" ref="L3095">XLOOKUP(E3095,INV!A:A,INV!K:K)</f>
        <v>#N/A</v>
      </c>
      <c r="M3095" s="127" t="str">
        <f t="shared" si="19"/>
        <v>#N/A</v>
      </c>
    </row>
    <row r="3096">
      <c r="A3096" s="195"/>
      <c r="B3096" s="196"/>
      <c r="C3096" s="197"/>
      <c r="D3096" s="198"/>
      <c r="E3096" s="196"/>
      <c r="F3096" s="110"/>
      <c r="G3096" s="199"/>
      <c r="H3096" s="217"/>
      <c r="I3096" s="217"/>
      <c r="J3096" s="6">
        <f t="shared" si="17"/>
        <v>0</v>
      </c>
      <c r="K3096" s="6">
        <f t="shared" si="18"/>
        <v>0</v>
      </c>
      <c r="L3096" s="6" t="str">
        <f t="array" ref="L3096">XLOOKUP(E3096,INV!A:A,INV!K:K)</f>
        <v>#N/A</v>
      </c>
      <c r="M3096" s="127" t="str">
        <f t="shared" si="19"/>
        <v>#N/A</v>
      </c>
    </row>
    <row r="3097">
      <c r="A3097" s="195"/>
      <c r="B3097" s="196"/>
      <c r="C3097" s="197"/>
      <c r="D3097" s="198"/>
      <c r="E3097" s="196"/>
      <c r="F3097" s="110"/>
      <c r="G3097" s="199"/>
      <c r="H3097" s="217"/>
      <c r="I3097" s="217"/>
      <c r="J3097" s="6">
        <f t="shared" si="17"/>
        <v>0</v>
      </c>
      <c r="K3097" s="6">
        <f t="shared" si="18"/>
        <v>0</v>
      </c>
      <c r="L3097" s="6" t="str">
        <f t="array" ref="L3097">XLOOKUP(E3097,INV!A:A,INV!K:K)</f>
        <v>#N/A</v>
      </c>
      <c r="M3097" s="127" t="str">
        <f t="shared" si="19"/>
        <v>#N/A</v>
      </c>
    </row>
    <row r="3098">
      <c r="A3098" s="195"/>
      <c r="B3098" s="196"/>
      <c r="C3098" s="197"/>
      <c r="D3098" s="198"/>
      <c r="E3098" s="196"/>
      <c r="F3098" s="110"/>
      <c r="G3098" s="199"/>
      <c r="H3098" s="217"/>
      <c r="I3098" s="217"/>
      <c r="J3098" s="6">
        <f t="shared" si="17"/>
        <v>0</v>
      </c>
      <c r="K3098" s="6">
        <f t="shared" si="18"/>
        <v>0</v>
      </c>
      <c r="L3098" s="6" t="str">
        <f t="array" ref="L3098">XLOOKUP(E3098,INV!A:A,INV!K:K)</f>
        <v>#N/A</v>
      </c>
      <c r="M3098" s="127" t="str">
        <f t="shared" si="19"/>
        <v>#N/A</v>
      </c>
    </row>
    <row r="3099">
      <c r="A3099" s="195"/>
      <c r="B3099" s="196"/>
      <c r="C3099" s="197"/>
      <c r="D3099" s="198"/>
      <c r="E3099" s="196"/>
      <c r="F3099" s="110"/>
      <c r="G3099" s="199"/>
      <c r="H3099" s="217"/>
      <c r="I3099" s="217"/>
      <c r="J3099" s="6">
        <f t="shared" si="17"/>
        <v>0</v>
      </c>
      <c r="K3099" s="6">
        <f t="shared" si="18"/>
        <v>0</v>
      </c>
      <c r="L3099" s="6" t="str">
        <f t="array" ref="L3099">XLOOKUP(E3099,INV!A:A,INV!K:K)</f>
        <v>#N/A</v>
      </c>
      <c r="M3099" s="127" t="str">
        <f t="shared" si="19"/>
        <v>#N/A</v>
      </c>
    </row>
    <row r="3100">
      <c r="A3100" s="195"/>
      <c r="B3100" s="196"/>
      <c r="C3100" s="197"/>
      <c r="D3100" s="198"/>
      <c r="E3100" s="196"/>
      <c r="F3100" s="196"/>
      <c r="G3100" s="199"/>
      <c r="H3100" s="217"/>
      <c r="I3100" s="217"/>
      <c r="J3100" s="6">
        <f t="shared" si="17"/>
        <v>0</v>
      </c>
      <c r="K3100" s="6">
        <f t="shared" si="18"/>
        <v>0</v>
      </c>
      <c r="L3100" s="6" t="str">
        <f t="array" ref="L3100">XLOOKUP(E3100,INV!A:A,INV!K:K)</f>
        <v>#N/A</v>
      </c>
      <c r="M3100" s="127" t="str">
        <f t="shared" si="19"/>
        <v>#N/A</v>
      </c>
    </row>
    <row r="3101">
      <c r="A3101" s="195"/>
      <c r="B3101" s="196"/>
      <c r="C3101" s="197"/>
      <c r="D3101" s="198"/>
      <c r="E3101" s="196"/>
      <c r="F3101" s="196"/>
      <c r="G3101" s="199"/>
      <c r="H3101" s="217"/>
      <c r="I3101" s="217"/>
      <c r="J3101" s="6">
        <f t="shared" si="17"/>
        <v>0</v>
      </c>
      <c r="K3101" s="6">
        <f t="shared" si="18"/>
        <v>0</v>
      </c>
      <c r="L3101" s="6" t="str">
        <f t="array" ref="L3101">XLOOKUP(E3101,INV!A:A,INV!K:K)</f>
        <v>#N/A</v>
      </c>
      <c r="M3101" s="127" t="str">
        <f t="shared" si="19"/>
        <v>#N/A</v>
      </c>
    </row>
    <row r="3102">
      <c r="A3102" s="195"/>
      <c r="B3102" s="196"/>
      <c r="C3102" s="197"/>
      <c r="D3102" s="198"/>
      <c r="E3102" s="196"/>
      <c r="F3102" s="110"/>
      <c r="G3102" s="199"/>
      <c r="H3102" s="217"/>
      <c r="I3102" s="217"/>
      <c r="J3102" s="6">
        <f t="shared" si="17"/>
        <v>0</v>
      </c>
      <c r="K3102" s="6">
        <f t="shared" si="18"/>
        <v>0</v>
      </c>
      <c r="L3102" s="6" t="str">
        <f t="array" ref="L3102">XLOOKUP(E3102,INV!A:A,INV!K:K)</f>
        <v>#N/A</v>
      </c>
      <c r="M3102" s="127" t="str">
        <f t="shared" si="19"/>
        <v>#N/A</v>
      </c>
    </row>
    <row r="3103">
      <c r="A3103" s="195"/>
      <c r="B3103" s="196"/>
      <c r="C3103" s="197"/>
      <c r="D3103" s="198"/>
      <c r="E3103" s="196"/>
      <c r="F3103" s="110"/>
      <c r="G3103" s="199"/>
      <c r="H3103" s="217"/>
      <c r="I3103" s="217"/>
      <c r="J3103" s="6">
        <f t="shared" si="17"/>
        <v>0</v>
      </c>
      <c r="K3103" s="6">
        <f t="shared" si="18"/>
        <v>0</v>
      </c>
      <c r="L3103" s="6" t="str">
        <f t="array" ref="L3103">XLOOKUP(E3103,INV!A:A,INV!K:K)</f>
        <v>#N/A</v>
      </c>
      <c r="M3103" s="127" t="str">
        <f t="shared" si="19"/>
        <v>#N/A</v>
      </c>
    </row>
    <row r="3104">
      <c r="A3104" s="195"/>
      <c r="B3104" s="196"/>
      <c r="C3104" s="197"/>
      <c r="D3104" s="198"/>
      <c r="E3104" s="196"/>
      <c r="F3104" s="110"/>
      <c r="G3104" s="199"/>
      <c r="H3104" s="217"/>
      <c r="I3104" s="217"/>
      <c r="J3104" s="6">
        <f t="shared" si="17"/>
        <v>0</v>
      </c>
      <c r="K3104" s="6">
        <f t="shared" si="18"/>
        <v>0</v>
      </c>
      <c r="L3104" s="6" t="str">
        <f t="array" ref="L3104">XLOOKUP(E3104,INV!A:A,INV!K:K)</f>
        <v>#N/A</v>
      </c>
      <c r="M3104" s="127" t="str">
        <f t="shared" si="19"/>
        <v>#N/A</v>
      </c>
    </row>
    <row r="3105">
      <c r="A3105" s="195"/>
      <c r="B3105" s="196"/>
      <c r="C3105" s="197"/>
      <c r="D3105" s="198"/>
      <c r="E3105" s="196"/>
      <c r="F3105" s="110"/>
      <c r="G3105" s="199"/>
      <c r="H3105" s="217"/>
      <c r="I3105" s="217"/>
      <c r="J3105" s="6">
        <f t="shared" si="17"/>
        <v>0</v>
      </c>
      <c r="K3105" s="6">
        <f t="shared" si="18"/>
        <v>0</v>
      </c>
      <c r="L3105" s="6" t="str">
        <f t="array" ref="L3105">XLOOKUP(E3105,INV!A:A,INV!K:K)</f>
        <v>#N/A</v>
      </c>
      <c r="M3105" s="127" t="str">
        <f t="shared" si="19"/>
        <v>#N/A</v>
      </c>
    </row>
    <row r="3106">
      <c r="A3106" s="195"/>
      <c r="B3106" s="196"/>
      <c r="C3106" s="197"/>
      <c r="D3106" s="198"/>
      <c r="E3106" s="196"/>
      <c r="F3106" s="110"/>
      <c r="G3106" s="199"/>
      <c r="H3106" s="217"/>
      <c r="I3106" s="217"/>
      <c r="J3106" s="6">
        <f t="shared" si="17"/>
        <v>0</v>
      </c>
      <c r="K3106" s="6">
        <f t="shared" si="18"/>
        <v>0</v>
      </c>
      <c r="L3106" s="6" t="str">
        <f t="array" ref="L3106">XLOOKUP(E3106,INV!A:A,INV!K:K)</f>
        <v>#N/A</v>
      </c>
      <c r="M3106" s="127" t="str">
        <f t="shared" si="19"/>
        <v>#N/A</v>
      </c>
    </row>
    <row r="3107">
      <c r="A3107" s="195"/>
      <c r="B3107" s="196"/>
      <c r="C3107" s="197"/>
      <c r="D3107" s="198"/>
      <c r="E3107" s="196"/>
      <c r="F3107" s="110"/>
      <c r="G3107" s="199"/>
      <c r="H3107" s="217"/>
      <c r="I3107" s="217"/>
      <c r="J3107" s="6">
        <f t="shared" si="17"/>
        <v>0</v>
      </c>
      <c r="K3107" s="6">
        <f t="shared" si="18"/>
        <v>0</v>
      </c>
      <c r="L3107" s="6" t="str">
        <f t="array" ref="L3107">XLOOKUP(E3107,INV!A:A,INV!K:K)</f>
        <v>#N/A</v>
      </c>
      <c r="M3107" s="127" t="str">
        <f t="shared" si="19"/>
        <v>#N/A</v>
      </c>
    </row>
    <row r="3108">
      <c r="A3108" s="195"/>
      <c r="B3108" s="196"/>
      <c r="C3108" s="197"/>
      <c r="D3108" s="198"/>
      <c r="E3108" s="196"/>
      <c r="F3108" s="110"/>
      <c r="G3108" s="199"/>
      <c r="H3108" s="217"/>
      <c r="I3108" s="217"/>
      <c r="J3108" s="6">
        <f t="shared" si="17"/>
        <v>0</v>
      </c>
      <c r="K3108" s="6">
        <f t="shared" si="18"/>
        <v>0</v>
      </c>
      <c r="L3108" s="6" t="str">
        <f t="array" ref="L3108">XLOOKUP(E3108,INV!A:A,INV!K:K)</f>
        <v>#N/A</v>
      </c>
      <c r="M3108" s="127" t="str">
        <f t="shared" si="19"/>
        <v>#N/A</v>
      </c>
    </row>
    <row r="3109">
      <c r="A3109" s="195"/>
      <c r="B3109" s="196"/>
      <c r="C3109" s="197"/>
      <c r="D3109" s="198"/>
      <c r="E3109" s="196"/>
      <c r="F3109" s="110"/>
      <c r="G3109" s="199"/>
      <c r="H3109" s="217"/>
      <c r="I3109" s="217"/>
      <c r="J3109" s="6">
        <f t="shared" si="17"/>
        <v>0</v>
      </c>
      <c r="K3109" s="6">
        <f t="shared" si="18"/>
        <v>0</v>
      </c>
      <c r="L3109" s="6" t="str">
        <f t="array" ref="L3109">XLOOKUP(E3109,INV!A:A,INV!K:K)</f>
        <v>#N/A</v>
      </c>
      <c r="M3109" s="127" t="str">
        <f t="shared" si="19"/>
        <v>#N/A</v>
      </c>
    </row>
    <row r="3110">
      <c r="A3110" s="195"/>
      <c r="B3110" s="196"/>
      <c r="C3110" s="197"/>
      <c r="D3110" s="198"/>
      <c r="E3110" s="196"/>
      <c r="F3110" s="110"/>
      <c r="G3110" s="199"/>
      <c r="H3110" s="217"/>
      <c r="I3110" s="217"/>
      <c r="J3110" s="6">
        <f t="shared" si="17"/>
        <v>0</v>
      </c>
      <c r="K3110" s="6">
        <f t="shared" si="18"/>
        <v>0</v>
      </c>
      <c r="L3110" s="6" t="str">
        <f t="array" ref="L3110">XLOOKUP(E3110,INV!A:A,INV!K:K)</f>
        <v>#N/A</v>
      </c>
      <c r="M3110" s="127" t="str">
        <f t="shared" si="19"/>
        <v>#N/A</v>
      </c>
    </row>
    <row r="3111">
      <c r="A3111" s="195"/>
      <c r="B3111" s="196"/>
      <c r="C3111" s="197"/>
      <c r="D3111" s="198"/>
      <c r="E3111" s="196"/>
      <c r="F3111" s="110"/>
      <c r="G3111" s="199"/>
      <c r="H3111" s="217"/>
      <c r="I3111" s="217"/>
      <c r="J3111" s="6">
        <f t="shared" si="17"/>
        <v>0</v>
      </c>
      <c r="K3111" s="6">
        <f t="shared" si="18"/>
        <v>0</v>
      </c>
      <c r="L3111" s="6" t="str">
        <f t="array" ref="L3111">XLOOKUP(E3111,INV!A:A,INV!K:K)</f>
        <v>#N/A</v>
      </c>
      <c r="M3111" s="127" t="str">
        <f t="shared" si="19"/>
        <v>#N/A</v>
      </c>
    </row>
    <row r="3112">
      <c r="A3112" s="195"/>
      <c r="B3112" s="196"/>
      <c r="C3112" s="197"/>
      <c r="D3112" s="198"/>
      <c r="E3112" s="196"/>
      <c r="F3112" s="196"/>
      <c r="G3112" s="199"/>
      <c r="H3112" s="217"/>
      <c r="I3112" s="217"/>
      <c r="J3112" s="6">
        <f t="shared" si="17"/>
        <v>0</v>
      </c>
      <c r="K3112" s="6">
        <f t="shared" si="18"/>
        <v>0</v>
      </c>
      <c r="L3112" s="6" t="str">
        <f t="array" ref="L3112">XLOOKUP(E3112,INV!A:A,INV!K:K)</f>
        <v>#N/A</v>
      </c>
      <c r="M3112" s="127" t="str">
        <f t="shared" si="19"/>
        <v>#N/A</v>
      </c>
    </row>
    <row r="3113">
      <c r="A3113" s="195"/>
      <c r="B3113" s="196"/>
      <c r="C3113" s="197"/>
      <c r="D3113" s="198"/>
      <c r="E3113" s="196"/>
      <c r="F3113" s="110"/>
      <c r="G3113" s="199"/>
      <c r="H3113" s="217"/>
      <c r="I3113" s="217"/>
      <c r="J3113" s="6">
        <f t="shared" si="17"/>
        <v>0</v>
      </c>
      <c r="K3113" s="6">
        <f t="shared" si="18"/>
        <v>0</v>
      </c>
      <c r="L3113" s="6" t="str">
        <f t="array" ref="L3113">XLOOKUP(E3113,INV!A:A,INV!K:K)</f>
        <v>#N/A</v>
      </c>
      <c r="M3113" s="127" t="str">
        <f t="shared" si="19"/>
        <v>#N/A</v>
      </c>
    </row>
    <row r="3114">
      <c r="A3114" s="195"/>
      <c r="B3114" s="196"/>
      <c r="C3114" s="197"/>
      <c r="D3114" s="198"/>
      <c r="E3114" s="196"/>
      <c r="F3114" s="196"/>
      <c r="G3114" s="199"/>
      <c r="H3114" s="217"/>
      <c r="I3114" s="217"/>
      <c r="J3114" s="6">
        <f t="shared" si="17"/>
        <v>0</v>
      </c>
      <c r="K3114" s="6">
        <f t="shared" si="18"/>
        <v>0</v>
      </c>
      <c r="L3114" s="6" t="str">
        <f t="array" ref="L3114">XLOOKUP(E3114,INV!A:A,INV!K:K)</f>
        <v>#N/A</v>
      </c>
      <c r="M3114" s="127" t="str">
        <f t="shared" si="19"/>
        <v>#N/A</v>
      </c>
    </row>
    <row r="3115">
      <c r="A3115" s="195"/>
      <c r="B3115" s="196"/>
      <c r="C3115" s="197"/>
      <c r="D3115" s="198"/>
      <c r="E3115" s="196"/>
      <c r="F3115" s="110"/>
      <c r="G3115" s="199"/>
      <c r="H3115" s="217"/>
      <c r="I3115" s="217"/>
      <c r="J3115" s="6">
        <f t="shared" si="17"/>
        <v>0</v>
      </c>
      <c r="K3115" s="6">
        <f t="shared" si="18"/>
        <v>0</v>
      </c>
      <c r="L3115" s="6" t="str">
        <f t="array" ref="L3115">XLOOKUP(E3115,INV!A:A,INV!K:K)</f>
        <v>#N/A</v>
      </c>
      <c r="M3115" s="127" t="str">
        <f t="shared" si="19"/>
        <v>#N/A</v>
      </c>
    </row>
    <row r="3116">
      <c r="A3116" s="195"/>
      <c r="B3116" s="196"/>
      <c r="C3116" s="197"/>
      <c r="D3116" s="198"/>
      <c r="E3116" s="196"/>
      <c r="F3116" s="110"/>
      <c r="G3116" s="199"/>
      <c r="H3116" s="217"/>
      <c r="I3116" s="217"/>
      <c r="J3116" s="6">
        <f t="shared" si="17"/>
        <v>0</v>
      </c>
      <c r="K3116" s="6">
        <f t="shared" si="18"/>
        <v>0</v>
      </c>
      <c r="L3116" s="6" t="str">
        <f t="array" ref="L3116">XLOOKUP(E3116,INV!A:A,INV!K:K)</f>
        <v>#N/A</v>
      </c>
      <c r="M3116" s="127" t="str">
        <f t="shared" si="19"/>
        <v>#N/A</v>
      </c>
    </row>
    <row r="3117">
      <c r="A3117" s="195"/>
      <c r="B3117" s="196"/>
      <c r="C3117" s="197"/>
      <c r="D3117" s="198"/>
      <c r="E3117" s="196"/>
      <c r="F3117" s="196"/>
      <c r="G3117" s="199"/>
      <c r="H3117" s="217"/>
      <c r="I3117" s="217"/>
      <c r="J3117" s="6">
        <f t="shared" si="17"/>
        <v>0</v>
      </c>
      <c r="K3117" s="6">
        <f t="shared" si="18"/>
        <v>0</v>
      </c>
      <c r="L3117" s="6" t="str">
        <f t="array" ref="L3117">XLOOKUP(E3117,INV!A:A,INV!K:K)</f>
        <v>#N/A</v>
      </c>
      <c r="M3117" s="127" t="str">
        <f t="shared" si="19"/>
        <v>#N/A</v>
      </c>
    </row>
    <row r="3118">
      <c r="A3118" s="195"/>
      <c r="B3118" s="196"/>
      <c r="C3118" s="197"/>
      <c r="D3118" s="198"/>
      <c r="E3118" s="196"/>
      <c r="F3118" s="110"/>
      <c r="G3118" s="199"/>
      <c r="H3118" s="217"/>
      <c r="I3118" s="217"/>
      <c r="J3118" s="6">
        <f t="shared" si="17"/>
        <v>0</v>
      </c>
      <c r="K3118" s="6">
        <f t="shared" si="18"/>
        <v>0</v>
      </c>
      <c r="L3118" s="6" t="str">
        <f t="array" ref="L3118">XLOOKUP(E3118,INV!A:A,INV!K:K)</f>
        <v>#N/A</v>
      </c>
      <c r="M3118" s="127" t="str">
        <f t="shared" si="19"/>
        <v>#N/A</v>
      </c>
    </row>
    <row r="3119">
      <c r="A3119" s="195"/>
      <c r="B3119" s="196"/>
      <c r="C3119" s="197"/>
      <c r="D3119" s="198"/>
      <c r="E3119" s="196"/>
      <c r="F3119" s="110"/>
      <c r="G3119" s="199"/>
      <c r="H3119" s="217"/>
      <c r="I3119" s="217"/>
      <c r="J3119" s="6">
        <f t="shared" si="17"/>
        <v>0</v>
      </c>
      <c r="K3119" s="6">
        <f t="shared" si="18"/>
        <v>0</v>
      </c>
      <c r="L3119" s="6" t="str">
        <f t="array" ref="L3119">XLOOKUP(E3119,INV!A:A,INV!K:K)</f>
        <v>#N/A</v>
      </c>
      <c r="M3119" s="127" t="str">
        <f t="shared" si="19"/>
        <v>#N/A</v>
      </c>
    </row>
    <row r="3120">
      <c r="A3120" s="195"/>
      <c r="B3120" s="196"/>
      <c r="C3120" s="197"/>
      <c r="D3120" s="198"/>
      <c r="E3120" s="196"/>
      <c r="F3120" s="110"/>
      <c r="G3120" s="199"/>
      <c r="H3120" s="217"/>
      <c r="I3120" s="217"/>
      <c r="J3120" s="6">
        <f t="shared" si="17"/>
        <v>0</v>
      </c>
      <c r="K3120" s="6">
        <f t="shared" si="18"/>
        <v>0</v>
      </c>
      <c r="L3120" s="6" t="str">
        <f t="array" ref="L3120">XLOOKUP(E3120,INV!A:A,INV!K:K)</f>
        <v>#N/A</v>
      </c>
      <c r="M3120" s="127" t="str">
        <f t="shared" si="19"/>
        <v>#N/A</v>
      </c>
    </row>
    <row r="3121">
      <c r="A3121" s="195"/>
      <c r="B3121" s="196"/>
      <c r="C3121" s="196"/>
      <c r="D3121" s="198"/>
      <c r="E3121" s="196"/>
      <c r="F3121" s="196"/>
      <c r="G3121" s="199"/>
      <c r="H3121" s="217"/>
      <c r="I3121" s="215"/>
      <c r="J3121" s="6">
        <f t="shared" si="17"/>
        <v>0</v>
      </c>
      <c r="K3121" s="6">
        <f t="shared" si="18"/>
        <v>0</v>
      </c>
      <c r="L3121" s="6" t="str">
        <f t="array" ref="L3121">XLOOKUP(E3121,INV!A:A,INV!K:K)</f>
        <v>#N/A</v>
      </c>
      <c r="M3121" s="127" t="str">
        <f t="shared" si="19"/>
        <v>#N/A</v>
      </c>
    </row>
    <row r="3122">
      <c r="A3122" s="195"/>
      <c r="B3122" s="196"/>
      <c r="C3122" s="197"/>
      <c r="D3122" s="198"/>
      <c r="E3122" s="110"/>
      <c r="F3122" s="196"/>
      <c r="G3122" s="199"/>
      <c r="H3122" s="218"/>
      <c r="I3122" s="218"/>
      <c r="J3122" s="6">
        <f t="shared" si="17"/>
        <v>0</v>
      </c>
      <c r="K3122" s="6">
        <f t="shared" si="18"/>
        <v>0</v>
      </c>
      <c r="L3122" s="6" t="str">
        <f t="array" ref="L3122">XLOOKUP(E3122,INV!A:A,INV!K:K)</f>
        <v>#N/A</v>
      </c>
      <c r="M3122" s="127" t="str">
        <f t="shared" si="19"/>
        <v>#N/A</v>
      </c>
    </row>
    <row r="3123">
      <c r="A3123" s="195"/>
      <c r="B3123" s="196"/>
      <c r="C3123" s="197"/>
      <c r="D3123" s="198"/>
      <c r="E3123" s="196"/>
      <c r="F3123" s="196"/>
      <c r="G3123" s="199"/>
      <c r="H3123" s="217"/>
      <c r="I3123" s="217"/>
      <c r="J3123" s="6">
        <f t="shared" si="17"/>
        <v>0</v>
      </c>
      <c r="K3123" s="6">
        <f t="shared" si="18"/>
        <v>0</v>
      </c>
      <c r="L3123" s="6" t="str">
        <f t="array" ref="L3123">XLOOKUP(E3123,INV!A:A,INV!K:K)</f>
        <v>#N/A</v>
      </c>
      <c r="M3123" s="127" t="str">
        <f t="shared" si="19"/>
        <v>#N/A</v>
      </c>
    </row>
    <row r="3124">
      <c r="A3124" s="195"/>
      <c r="B3124" s="196"/>
      <c r="C3124" s="197"/>
      <c r="D3124" s="198"/>
      <c r="E3124" s="196"/>
      <c r="F3124" s="196"/>
      <c r="G3124" s="199"/>
      <c r="H3124" s="217"/>
      <c r="I3124" s="217"/>
      <c r="J3124" s="6">
        <f t="shared" si="17"/>
        <v>0</v>
      </c>
      <c r="K3124" s="6">
        <f t="shared" si="18"/>
        <v>0</v>
      </c>
      <c r="L3124" s="6" t="str">
        <f t="array" ref="L3124">XLOOKUP(E3124,INV!A:A,INV!K:K)</f>
        <v>#N/A</v>
      </c>
      <c r="M3124" s="127" t="str">
        <f t="shared" si="19"/>
        <v>#N/A</v>
      </c>
    </row>
    <row r="3125">
      <c r="A3125" s="195"/>
      <c r="B3125" s="196"/>
      <c r="C3125" s="197"/>
      <c r="D3125" s="198"/>
      <c r="E3125" s="196"/>
      <c r="F3125" s="196"/>
      <c r="G3125" s="199"/>
      <c r="H3125" s="217"/>
      <c r="I3125" s="217"/>
      <c r="J3125" s="6">
        <f t="shared" si="17"/>
        <v>0</v>
      </c>
      <c r="K3125" s="6">
        <f t="shared" si="18"/>
        <v>0</v>
      </c>
      <c r="L3125" s="6" t="str">
        <f t="array" ref="L3125">XLOOKUP(E3125,INV!A:A,INV!K:K)</f>
        <v>#N/A</v>
      </c>
      <c r="M3125" s="127" t="str">
        <f t="shared" si="19"/>
        <v>#N/A</v>
      </c>
    </row>
    <row r="3126">
      <c r="A3126" s="195"/>
      <c r="B3126" s="196"/>
      <c r="C3126" s="197"/>
      <c r="D3126" s="198"/>
      <c r="E3126" s="196"/>
      <c r="F3126" s="110"/>
      <c r="G3126" s="199"/>
      <c r="H3126" s="217"/>
      <c r="I3126" s="217"/>
      <c r="J3126" s="6">
        <f t="shared" si="17"/>
        <v>0</v>
      </c>
      <c r="K3126" s="6">
        <f t="shared" si="18"/>
        <v>0</v>
      </c>
      <c r="L3126" s="6" t="str">
        <f t="array" ref="L3126">XLOOKUP(E3126,INV!A:A,INV!K:K)</f>
        <v>#N/A</v>
      </c>
      <c r="M3126" s="127" t="str">
        <f t="shared" si="19"/>
        <v>#N/A</v>
      </c>
    </row>
    <row r="3127">
      <c r="A3127" s="195"/>
      <c r="B3127" s="196"/>
      <c r="C3127" s="197"/>
      <c r="D3127" s="198"/>
      <c r="E3127" s="196"/>
      <c r="F3127" s="196"/>
      <c r="G3127" s="199"/>
      <c r="H3127" s="217"/>
      <c r="I3127" s="217"/>
      <c r="J3127" s="6">
        <f t="shared" si="17"/>
        <v>0</v>
      </c>
      <c r="K3127" s="6">
        <f t="shared" si="18"/>
        <v>0</v>
      </c>
      <c r="L3127" s="6" t="str">
        <f t="array" ref="L3127">XLOOKUP(E3127,INV!A:A,INV!K:K)</f>
        <v>#N/A</v>
      </c>
      <c r="M3127" s="127" t="str">
        <f t="shared" si="19"/>
        <v>#N/A</v>
      </c>
    </row>
    <row r="3128">
      <c r="A3128" s="195"/>
      <c r="B3128" s="196"/>
      <c r="C3128" s="197"/>
      <c r="D3128" s="198"/>
      <c r="E3128" s="196"/>
      <c r="F3128" s="110"/>
      <c r="G3128" s="199"/>
      <c r="H3128" s="217"/>
      <c r="I3128" s="217"/>
      <c r="J3128" s="6">
        <f t="shared" si="17"/>
        <v>0</v>
      </c>
      <c r="K3128" s="6">
        <f t="shared" si="18"/>
        <v>0</v>
      </c>
      <c r="L3128" s="6" t="str">
        <f t="array" ref="L3128">XLOOKUP(E3128,INV!A:A,INV!K:K)</f>
        <v>#N/A</v>
      </c>
      <c r="M3128" s="127" t="str">
        <f t="shared" si="19"/>
        <v>#N/A</v>
      </c>
    </row>
    <row r="3129">
      <c r="A3129" s="195"/>
      <c r="B3129" s="196"/>
      <c r="C3129" s="197"/>
      <c r="D3129" s="198"/>
      <c r="E3129" s="196"/>
      <c r="F3129" s="110"/>
      <c r="G3129" s="199"/>
      <c r="H3129" s="217"/>
      <c r="I3129" s="217"/>
      <c r="J3129" s="6">
        <f t="shared" si="17"/>
        <v>0</v>
      </c>
      <c r="K3129" s="6">
        <f t="shared" si="18"/>
        <v>0</v>
      </c>
      <c r="L3129" s="6" t="str">
        <f t="array" ref="L3129">XLOOKUP(E3129,INV!A:A,INV!K:K)</f>
        <v>#N/A</v>
      </c>
      <c r="M3129" s="127" t="str">
        <f t="shared" si="19"/>
        <v>#N/A</v>
      </c>
    </row>
    <row r="3130">
      <c r="A3130" s="195"/>
      <c r="B3130" s="196"/>
      <c r="C3130" s="197"/>
      <c r="D3130" s="198"/>
      <c r="E3130" s="196"/>
      <c r="F3130" s="196"/>
      <c r="G3130" s="199"/>
      <c r="H3130" s="217"/>
      <c r="I3130" s="217"/>
      <c r="J3130" s="6">
        <f t="shared" si="17"/>
        <v>0</v>
      </c>
      <c r="K3130" s="6">
        <f t="shared" si="18"/>
        <v>0</v>
      </c>
      <c r="L3130" s="6" t="str">
        <f t="array" ref="L3130">XLOOKUP(E3130,INV!A:A,INV!K:K)</f>
        <v>#N/A</v>
      </c>
      <c r="M3130" s="127" t="str">
        <f t="shared" si="19"/>
        <v>#N/A</v>
      </c>
    </row>
    <row r="3131">
      <c r="A3131" s="195"/>
      <c r="B3131" s="196"/>
      <c r="C3131" s="197"/>
      <c r="D3131" s="198"/>
      <c r="E3131" s="196"/>
      <c r="F3131" s="110"/>
      <c r="G3131" s="199"/>
      <c r="H3131" s="217"/>
      <c r="I3131" s="217"/>
      <c r="J3131" s="6">
        <f t="shared" si="17"/>
        <v>0</v>
      </c>
      <c r="K3131" s="6">
        <f t="shared" si="18"/>
        <v>0</v>
      </c>
      <c r="L3131" s="6" t="str">
        <f t="array" ref="L3131">XLOOKUP(E3131,INV!A:A,INV!K:K)</f>
        <v>#N/A</v>
      </c>
      <c r="M3131" s="127" t="str">
        <f t="shared" si="19"/>
        <v>#N/A</v>
      </c>
    </row>
    <row r="3132">
      <c r="A3132" s="195"/>
      <c r="B3132" s="196"/>
      <c r="C3132" s="197"/>
      <c r="D3132" s="198"/>
      <c r="E3132" s="196"/>
      <c r="F3132" s="196"/>
      <c r="G3132" s="199"/>
      <c r="H3132" s="217"/>
      <c r="I3132" s="217"/>
      <c r="J3132" s="6">
        <f t="shared" si="17"/>
        <v>0</v>
      </c>
      <c r="K3132" s="6">
        <f t="shared" si="18"/>
        <v>0</v>
      </c>
      <c r="L3132" s="6" t="str">
        <f t="array" ref="L3132">XLOOKUP(E3132,INV!A:A,INV!K:K)</f>
        <v>#N/A</v>
      </c>
      <c r="M3132" s="127" t="str">
        <f t="shared" si="19"/>
        <v>#N/A</v>
      </c>
    </row>
    <row r="3133">
      <c r="A3133" s="195"/>
      <c r="B3133" s="196"/>
      <c r="C3133" s="197"/>
      <c r="D3133" s="198"/>
      <c r="E3133" s="196"/>
      <c r="F3133" s="110"/>
      <c r="G3133" s="199"/>
      <c r="H3133" s="217"/>
      <c r="I3133" s="217"/>
      <c r="J3133" s="6">
        <f t="shared" si="17"/>
        <v>0</v>
      </c>
      <c r="K3133" s="6">
        <f t="shared" si="18"/>
        <v>0</v>
      </c>
      <c r="L3133" s="6" t="str">
        <f t="array" ref="L3133">XLOOKUP(E3133,INV!A:A,INV!K:K)</f>
        <v>#N/A</v>
      </c>
      <c r="M3133" s="127" t="str">
        <f t="shared" si="19"/>
        <v>#N/A</v>
      </c>
    </row>
    <row r="3134">
      <c r="A3134" s="195"/>
      <c r="B3134" s="196"/>
      <c r="C3134" s="197"/>
      <c r="D3134" s="198"/>
      <c r="E3134" s="196"/>
      <c r="F3134" s="196"/>
      <c r="G3134" s="199"/>
      <c r="H3134" s="217"/>
      <c r="I3134" s="217"/>
      <c r="J3134" s="6">
        <f t="shared" si="17"/>
        <v>0</v>
      </c>
      <c r="K3134" s="6">
        <f t="shared" si="18"/>
        <v>0</v>
      </c>
      <c r="L3134" s="6" t="str">
        <f t="array" ref="L3134">XLOOKUP(E3134,INV!A:A,INV!K:K)</f>
        <v>#N/A</v>
      </c>
      <c r="M3134" s="127" t="str">
        <f t="shared" si="19"/>
        <v>#N/A</v>
      </c>
    </row>
    <row r="3135">
      <c r="A3135" s="195"/>
      <c r="B3135" s="196"/>
      <c r="C3135" s="201"/>
      <c r="D3135" s="198"/>
      <c r="E3135" s="196"/>
      <c r="F3135" s="110"/>
      <c r="G3135" s="199"/>
      <c r="H3135" s="217"/>
      <c r="I3135" s="217"/>
      <c r="J3135" s="6">
        <f t="shared" si="17"/>
        <v>0</v>
      </c>
      <c r="K3135" s="6">
        <f t="shared" si="18"/>
        <v>0</v>
      </c>
      <c r="L3135" s="6" t="str">
        <f t="array" ref="L3135">XLOOKUP(E3135,INV!A:A,INV!K:K)</f>
        <v>#N/A</v>
      </c>
      <c r="M3135" s="127" t="str">
        <f t="shared" si="19"/>
        <v>#N/A</v>
      </c>
    </row>
    <row r="3136">
      <c r="A3136" s="195"/>
      <c r="B3136" s="196"/>
      <c r="C3136" s="197"/>
      <c r="D3136" s="198"/>
      <c r="E3136" s="196"/>
      <c r="F3136" s="196"/>
      <c r="G3136" s="199"/>
      <c r="H3136" s="217"/>
      <c r="I3136" s="217"/>
      <c r="J3136" s="6">
        <f t="shared" si="17"/>
        <v>0</v>
      </c>
      <c r="K3136" s="6">
        <f t="shared" si="18"/>
        <v>0</v>
      </c>
      <c r="L3136" s="6" t="str">
        <f t="array" ref="L3136">XLOOKUP(E3136,INV!A:A,INV!K:K)</f>
        <v>#N/A</v>
      </c>
      <c r="M3136" s="127" t="str">
        <f t="shared" si="19"/>
        <v>#N/A</v>
      </c>
    </row>
    <row r="3137">
      <c r="A3137" s="195"/>
      <c r="B3137" s="196"/>
      <c r="C3137" s="197"/>
      <c r="D3137" s="198"/>
      <c r="E3137" s="196"/>
      <c r="F3137" s="196"/>
      <c r="G3137" s="199"/>
      <c r="H3137" s="217"/>
      <c r="I3137" s="217"/>
      <c r="J3137" s="6">
        <f t="shared" si="17"/>
        <v>0</v>
      </c>
      <c r="K3137" s="6">
        <f t="shared" si="18"/>
        <v>0</v>
      </c>
      <c r="L3137" s="6" t="str">
        <f t="array" ref="L3137">XLOOKUP(E3137,INV!A:A,INV!K:K)</f>
        <v>#N/A</v>
      </c>
      <c r="M3137" s="127" t="str">
        <f t="shared" si="19"/>
        <v>#N/A</v>
      </c>
    </row>
    <row r="3138">
      <c r="A3138" s="195"/>
      <c r="B3138" s="196"/>
      <c r="C3138" s="197"/>
      <c r="D3138" s="198"/>
      <c r="E3138" s="196"/>
      <c r="F3138" s="196"/>
      <c r="G3138" s="199"/>
      <c r="H3138" s="217"/>
      <c r="I3138" s="217"/>
      <c r="J3138" s="6">
        <f t="shared" si="17"/>
        <v>0</v>
      </c>
      <c r="K3138" s="6">
        <f t="shared" si="18"/>
        <v>0</v>
      </c>
      <c r="L3138" s="6" t="str">
        <f t="array" ref="L3138">XLOOKUP(E3138,INV!A:A,INV!K:K)</f>
        <v>#N/A</v>
      </c>
      <c r="M3138" s="127" t="str">
        <f t="shared" si="19"/>
        <v>#N/A</v>
      </c>
    </row>
    <row r="3139">
      <c r="A3139" s="195"/>
      <c r="B3139" s="196"/>
      <c r="C3139" s="197"/>
      <c r="D3139" s="198"/>
      <c r="E3139" s="196"/>
      <c r="F3139" s="110"/>
      <c r="G3139" s="199"/>
      <c r="H3139" s="217"/>
      <c r="I3139" s="217"/>
      <c r="J3139" s="6">
        <f t="shared" si="17"/>
        <v>0</v>
      </c>
      <c r="K3139" s="6">
        <f t="shared" si="18"/>
        <v>0</v>
      </c>
      <c r="L3139" s="6" t="str">
        <f t="array" ref="L3139">XLOOKUP(E3139,INV!A:A,INV!K:K)</f>
        <v>#N/A</v>
      </c>
      <c r="M3139" s="127" t="str">
        <f t="shared" si="19"/>
        <v>#N/A</v>
      </c>
    </row>
    <row r="3140">
      <c r="A3140" s="195"/>
      <c r="B3140" s="196"/>
      <c r="C3140" s="197"/>
      <c r="D3140" s="198"/>
      <c r="E3140" s="196"/>
      <c r="F3140" s="196"/>
      <c r="G3140" s="199"/>
      <c r="H3140" s="217"/>
      <c r="I3140" s="217"/>
      <c r="J3140" s="6">
        <f t="shared" si="17"/>
        <v>0</v>
      </c>
      <c r="K3140" s="6">
        <f t="shared" si="18"/>
        <v>0</v>
      </c>
      <c r="L3140" s="6" t="str">
        <f t="array" ref="L3140">XLOOKUP(E3140,INV!A:A,INV!K:K)</f>
        <v>#N/A</v>
      </c>
      <c r="M3140" s="127" t="str">
        <f t="shared" si="19"/>
        <v>#N/A</v>
      </c>
    </row>
    <row r="3141">
      <c r="A3141" s="195"/>
      <c r="B3141" s="196"/>
      <c r="C3141" s="197"/>
      <c r="D3141" s="198"/>
      <c r="E3141" s="196"/>
      <c r="F3141" s="196"/>
      <c r="G3141" s="199"/>
      <c r="H3141" s="217"/>
      <c r="I3141" s="217"/>
      <c r="J3141" s="6">
        <f t="shared" si="17"/>
        <v>0</v>
      </c>
      <c r="K3141" s="6">
        <f t="shared" si="18"/>
        <v>0</v>
      </c>
      <c r="L3141" s="6" t="str">
        <f t="array" ref="L3141">XLOOKUP(E3141,INV!A:A,INV!K:K)</f>
        <v>#N/A</v>
      </c>
      <c r="M3141" s="127" t="str">
        <f t="shared" si="19"/>
        <v>#N/A</v>
      </c>
    </row>
    <row r="3142">
      <c r="A3142" s="195"/>
      <c r="B3142" s="196"/>
      <c r="C3142" s="197"/>
      <c r="D3142" s="198"/>
      <c r="E3142" s="196"/>
      <c r="F3142" s="196"/>
      <c r="G3142" s="199"/>
      <c r="H3142" s="217"/>
      <c r="I3142" s="217"/>
      <c r="J3142" s="6">
        <f t="shared" si="17"/>
        <v>0</v>
      </c>
      <c r="K3142" s="6">
        <f t="shared" si="18"/>
        <v>0</v>
      </c>
      <c r="L3142" s="6" t="str">
        <f t="array" ref="L3142">XLOOKUP(E3142,INV!A:A,INV!K:K)</f>
        <v>#N/A</v>
      </c>
      <c r="M3142" s="127" t="str">
        <f t="shared" si="19"/>
        <v>#N/A</v>
      </c>
    </row>
    <row r="3143">
      <c r="A3143" s="195"/>
      <c r="B3143" s="196"/>
      <c r="C3143" s="197"/>
      <c r="D3143" s="198"/>
      <c r="E3143" s="196"/>
      <c r="F3143" s="110"/>
      <c r="G3143" s="199"/>
      <c r="H3143" s="217"/>
      <c r="I3143" s="217"/>
      <c r="J3143" s="6">
        <f t="shared" si="17"/>
        <v>0</v>
      </c>
      <c r="K3143" s="6">
        <f t="shared" si="18"/>
        <v>0</v>
      </c>
      <c r="L3143" s="6" t="str">
        <f t="array" ref="L3143">XLOOKUP(E3143,INV!A:A,INV!K:K)</f>
        <v>#N/A</v>
      </c>
      <c r="M3143" s="127" t="str">
        <f t="shared" si="19"/>
        <v>#N/A</v>
      </c>
    </row>
    <row r="3144">
      <c r="A3144" s="195"/>
      <c r="B3144" s="196"/>
      <c r="C3144" s="197"/>
      <c r="D3144" s="198"/>
      <c r="E3144" s="196"/>
      <c r="F3144" s="110"/>
      <c r="G3144" s="199"/>
      <c r="H3144" s="217"/>
      <c r="I3144" s="217"/>
      <c r="J3144" s="6">
        <f t="shared" si="17"/>
        <v>0</v>
      </c>
      <c r="K3144" s="6">
        <f t="shared" si="18"/>
        <v>0</v>
      </c>
      <c r="L3144" s="6" t="str">
        <f t="array" ref="L3144">XLOOKUP(E3144,INV!A:A,INV!K:K)</f>
        <v>#N/A</v>
      </c>
      <c r="M3144" s="127" t="str">
        <f t="shared" si="19"/>
        <v>#N/A</v>
      </c>
    </row>
    <row r="3145">
      <c r="A3145" s="195"/>
      <c r="B3145" s="196"/>
      <c r="C3145" s="197"/>
      <c r="D3145" s="198"/>
      <c r="E3145" s="196"/>
      <c r="F3145" s="196"/>
      <c r="G3145" s="199"/>
      <c r="H3145" s="217"/>
      <c r="I3145" s="217"/>
      <c r="J3145" s="6">
        <f t="shared" si="17"/>
        <v>0</v>
      </c>
      <c r="K3145" s="6">
        <f t="shared" si="18"/>
        <v>0</v>
      </c>
      <c r="L3145" s="6" t="str">
        <f t="array" ref="L3145">XLOOKUP(E3145,INV!A:A,INV!K:K)</f>
        <v>#N/A</v>
      </c>
      <c r="M3145" s="127" t="str">
        <f t="shared" si="19"/>
        <v>#N/A</v>
      </c>
    </row>
    <row r="3146">
      <c r="A3146" s="195"/>
      <c r="B3146" s="196"/>
      <c r="C3146" s="197"/>
      <c r="D3146" s="198"/>
      <c r="E3146" s="196"/>
      <c r="F3146" s="110"/>
      <c r="G3146" s="199"/>
      <c r="H3146" s="217"/>
      <c r="I3146" s="217"/>
      <c r="J3146" s="6">
        <f t="shared" si="17"/>
        <v>0</v>
      </c>
      <c r="K3146" s="6">
        <f t="shared" si="18"/>
        <v>0</v>
      </c>
      <c r="L3146" s="6" t="str">
        <f t="array" ref="L3146">XLOOKUP(E3146,INV!A:A,INV!K:K)</f>
        <v>#N/A</v>
      </c>
      <c r="M3146" s="127" t="str">
        <f t="shared" si="19"/>
        <v>#N/A</v>
      </c>
    </row>
    <row r="3147">
      <c r="A3147" s="195"/>
      <c r="B3147" s="196"/>
      <c r="C3147" s="197"/>
      <c r="D3147" s="198"/>
      <c r="E3147" s="196"/>
      <c r="F3147" s="196"/>
      <c r="G3147" s="199"/>
      <c r="H3147" s="217"/>
      <c r="I3147" s="217"/>
      <c r="J3147" s="6">
        <f t="shared" si="17"/>
        <v>0</v>
      </c>
      <c r="K3147" s="6">
        <f t="shared" si="18"/>
        <v>0</v>
      </c>
      <c r="L3147" s="6" t="str">
        <f t="array" ref="L3147">XLOOKUP(E3147,INV!A:A,INV!K:K)</f>
        <v>#N/A</v>
      </c>
      <c r="M3147" s="127" t="str">
        <f t="shared" si="19"/>
        <v>#N/A</v>
      </c>
    </row>
    <row r="3148">
      <c r="A3148" s="195"/>
      <c r="B3148" s="196"/>
      <c r="C3148" s="197"/>
      <c r="D3148" s="198"/>
      <c r="E3148" s="196"/>
      <c r="F3148" s="196"/>
      <c r="G3148" s="199"/>
      <c r="H3148" s="217"/>
      <c r="I3148" s="217"/>
      <c r="J3148" s="6">
        <f t="shared" si="17"/>
        <v>0</v>
      </c>
      <c r="K3148" s="6">
        <f t="shared" si="18"/>
        <v>0</v>
      </c>
      <c r="L3148" s="6" t="str">
        <f t="array" ref="L3148">XLOOKUP(E3148,INV!A:A,INV!K:K)</f>
        <v>#N/A</v>
      </c>
      <c r="M3148" s="127" t="str">
        <f t="shared" si="19"/>
        <v>#N/A</v>
      </c>
    </row>
    <row r="3149">
      <c r="A3149" s="195"/>
      <c r="B3149" s="196"/>
      <c r="C3149" s="197"/>
      <c r="D3149" s="198"/>
      <c r="E3149" s="196"/>
      <c r="F3149" s="196"/>
      <c r="G3149" s="199"/>
      <c r="H3149" s="217"/>
      <c r="I3149" s="217"/>
      <c r="J3149" s="6">
        <f t="shared" si="17"/>
        <v>0</v>
      </c>
      <c r="K3149" s="6">
        <f t="shared" si="18"/>
        <v>0</v>
      </c>
      <c r="L3149" s="6" t="str">
        <f t="array" ref="L3149">XLOOKUP(E3149,INV!A:A,INV!K:K)</f>
        <v>#N/A</v>
      </c>
      <c r="M3149" s="127" t="str">
        <f t="shared" si="19"/>
        <v>#N/A</v>
      </c>
    </row>
    <row r="3150">
      <c r="A3150" s="195"/>
      <c r="B3150" s="196"/>
      <c r="C3150" s="197"/>
      <c r="D3150" s="198"/>
      <c r="E3150" s="196"/>
      <c r="F3150" s="196"/>
      <c r="G3150" s="199"/>
      <c r="H3150" s="217"/>
      <c r="I3150" s="217"/>
      <c r="J3150" s="6">
        <f t="shared" si="17"/>
        <v>0</v>
      </c>
      <c r="K3150" s="6">
        <f t="shared" si="18"/>
        <v>0</v>
      </c>
      <c r="L3150" s="6" t="str">
        <f t="array" ref="L3150">XLOOKUP(E3150,INV!A:A,INV!K:K)</f>
        <v>#N/A</v>
      </c>
      <c r="M3150" s="127" t="str">
        <f t="shared" si="19"/>
        <v>#N/A</v>
      </c>
    </row>
    <row r="3151">
      <c r="A3151" s="195"/>
      <c r="B3151" s="196"/>
      <c r="C3151" s="197"/>
      <c r="D3151" s="198"/>
      <c r="E3151" s="196"/>
      <c r="F3151" s="110"/>
      <c r="G3151" s="199"/>
      <c r="H3151" s="217"/>
      <c r="I3151" s="217"/>
      <c r="J3151" s="6">
        <f t="shared" si="17"/>
        <v>0</v>
      </c>
      <c r="K3151" s="6">
        <f t="shared" si="18"/>
        <v>0</v>
      </c>
      <c r="L3151" s="6" t="str">
        <f t="array" ref="L3151">XLOOKUP(E3151,INV!A:A,INV!K:K)</f>
        <v>#N/A</v>
      </c>
      <c r="M3151" s="127" t="str">
        <f t="shared" si="19"/>
        <v>#N/A</v>
      </c>
    </row>
    <row r="3152">
      <c r="A3152" s="195"/>
      <c r="B3152" s="196"/>
      <c r="C3152" s="197"/>
      <c r="D3152" s="198"/>
      <c r="E3152" s="196"/>
      <c r="F3152" s="196"/>
      <c r="G3152" s="199"/>
      <c r="H3152" s="217"/>
      <c r="I3152" s="217"/>
      <c r="J3152" s="6">
        <f t="shared" si="17"/>
        <v>0</v>
      </c>
      <c r="K3152" s="6">
        <f t="shared" si="18"/>
        <v>0</v>
      </c>
      <c r="L3152" s="6" t="str">
        <f t="array" ref="L3152">XLOOKUP(E3152,INV!A:A,INV!K:K)</f>
        <v>#N/A</v>
      </c>
      <c r="M3152" s="127" t="str">
        <f t="shared" si="19"/>
        <v>#N/A</v>
      </c>
    </row>
    <row r="3153">
      <c r="A3153" s="195"/>
      <c r="B3153" s="196"/>
      <c r="C3153" s="197"/>
      <c r="D3153" s="198"/>
      <c r="E3153" s="196"/>
      <c r="F3153" s="110"/>
      <c r="G3153" s="199"/>
      <c r="H3153" s="217"/>
      <c r="I3153" s="217"/>
      <c r="J3153" s="6">
        <f t="shared" si="17"/>
        <v>0</v>
      </c>
      <c r="K3153" s="6">
        <f t="shared" si="18"/>
        <v>0</v>
      </c>
      <c r="L3153" s="6" t="str">
        <f t="array" ref="L3153">XLOOKUP(E3153,INV!A:A,INV!K:K)</f>
        <v>#N/A</v>
      </c>
      <c r="M3153" s="127" t="str">
        <f t="shared" si="19"/>
        <v>#N/A</v>
      </c>
    </row>
    <row r="3154">
      <c r="A3154" s="195"/>
      <c r="B3154" s="196"/>
      <c r="C3154" s="197"/>
      <c r="D3154" s="198"/>
      <c r="E3154" s="196"/>
      <c r="F3154" s="196"/>
      <c r="G3154" s="199"/>
      <c r="H3154" s="217"/>
      <c r="I3154" s="217"/>
      <c r="J3154" s="6">
        <f t="shared" si="17"/>
        <v>0</v>
      </c>
      <c r="K3154" s="6">
        <f t="shared" si="18"/>
        <v>0</v>
      </c>
      <c r="L3154" s="6" t="str">
        <f t="array" ref="L3154">XLOOKUP(E3154,INV!A:A,INV!K:K)</f>
        <v>#N/A</v>
      </c>
      <c r="M3154" s="127" t="str">
        <f t="shared" si="19"/>
        <v>#N/A</v>
      </c>
    </row>
    <row r="3155">
      <c r="A3155" s="195"/>
      <c r="B3155" s="196"/>
      <c r="C3155" s="197"/>
      <c r="D3155" s="198"/>
      <c r="E3155" s="196"/>
      <c r="F3155" s="110"/>
      <c r="G3155" s="199"/>
      <c r="H3155" s="217"/>
      <c r="I3155" s="217"/>
      <c r="J3155" s="6">
        <f t="shared" si="17"/>
        <v>0</v>
      </c>
      <c r="K3155" s="6">
        <f t="shared" si="18"/>
        <v>0</v>
      </c>
      <c r="L3155" s="6" t="str">
        <f t="array" ref="L3155">XLOOKUP(E3155,INV!A:A,INV!K:K)</f>
        <v>#N/A</v>
      </c>
      <c r="M3155" s="127" t="str">
        <f t="shared" si="19"/>
        <v>#N/A</v>
      </c>
    </row>
    <row r="3156">
      <c r="A3156" s="195"/>
      <c r="B3156" s="196"/>
      <c r="C3156" s="197"/>
      <c r="D3156" s="198"/>
      <c r="E3156" s="196"/>
      <c r="F3156" s="196"/>
      <c r="G3156" s="199"/>
      <c r="H3156" s="217"/>
      <c r="I3156" s="217"/>
      <c r="J3156" s="6">
        <f t="shared" si="17"/>
        <v>0</v>
      </c>
      <c r="K3156" s="6">
        <f t="shared" si="18"/>
        <v>0</v>
      </c>
      <c r="L3156" s="6" t="str">
        <f t="array" ref="L3156">XLOOKUP(E3156,INV!A:A,INV!K:K)</f>
        <v>#N/A</v>
      </c>
      <c r="M3156" s="127" t="str">
        <f t="shared" si="19"/>
        <v>#N/A</v>
      </c>
    </row>
    <row r="3157">
      <c r="A3157" s="195"/>
      <c r="B3157" s="196"/>
      <c r="C3157" s="197"/>
      <c r="D3157" s="198"/>
      <c r="E3157" s="196"/>
      <c r="F3157" s="110"/>
      <c r="G3157" s="199"/>
      <c r="H3157" s="217"/>
      <c r="I3157" s="217"/>
      <c r="J3157" s="6">
        <f t="shared" si="17"/>
        <v>0</v>
      </c>
      <c r="K3157" s="6">
        <f t="shared" si="18"/>
        <v>0</v>
      </c>
      <c r="L3157" s="6" t="str">
        <f t="array" ref="L3157">XLOOKUP(E3157,INV!A:A,INV!K:K)</f>
        <v>#N/A</v>
      </c>
      <c r="M3157" s="127" t="str">
        <f t="shared" si="19"/>
        <v>#N/A</v>
      </c>
    </row>
    <row r="3158">
      <c r="A3158" s="195"/>
      <c r="B3158" s="196"/>
      <c r="C3158" s="197"/>
      <c r="D3158" s="198"/>
      <c r="E3158" s="196"/>
      <c r="F3158" s="110"/>
      <c r="G3158" s="199"/>
      <c r="H3158" s="217"/>
      <c r="I3158" s="217"/>
      <c r="J3158" s="6">
        <f t="shared" si="17"/>
        <v>0</v>
      </c>
      <c r="K3158" s="6">
        <f t="shared" si="18"/>
        <v>0</v>
      </c>
      <c r="L3158" s="6" t="str">
        <f t="array" ref="L3158">XLOOKUP(E3158,INV!A:A,INV!K:K)</f>
        <v>#N/A</v>
      </c>
      <c r="M3158" s="127" t="str">
        <f t="shared" si="19"/>
        <v>#N/A</v>
      </c>
    </row>
    <row r="3159">
      <c r="A3159" s="195"/>
      <c r="B3159" s="196"/>
      <c r="C3159" s="197"/>
      <c r="D3159" s="198"/>
      <c r="E3159" s="196"/>
      <c r="F3159" s="196"/>
      <c r="G3159" s="199"/>
      <c r="H3159" s="217"/>
      <c r="I3159" s="217"/>
      <c r="J3159" s="6">
        <f t="shared" si="17"/>
        <v>0</v>
      </c>
      <c r="K3159" s="6">
        <f t="shared" si="18"/>
        <v>0</v>
      </c>
      <c r="L3159" s="6" t="str">
        <f t="array" ref="L3159">XLOOKUP(E3159,INV!A:A,INV!K:K)</f>
        <v>#N/A</v>
      </c>
      <c r="M3159" s="127" t="str">
        <f t="shared" si="19"/>
        <v>#N/A</v>
      </c>
    </row>
    <row r="3160">
      <c r="A3160" s="195"/>
      <c r="B3160" s="196"/>
      <c r="C3160" s="197"/>
      <c r="D3160" s="198"/>
      <c r="E3160" s="196"/>
      <c r="F3160" s="196"/>
      <c r="G3160" s="199"/>
      <c r="H3160" s="217"/>
      <c r="I3160" s="217"/>
      <c r="J3160" s="6">
        <f t="shared" si="17"/>
        <v>0</v>
      </c>
      <c r="K3160" s="6">
        <f t="shared" si="18"/>
        <v>0</v>
      </c>
      <c r="L3160" s="6" t="str">
        <f t="array" ref="L3160">XLOOKUP(E3160,INV!A:A,INV!K:K)</f>
        <v>#N/A</v>
      </c>
      <c r="M3160" s="127" t="str">
        <f t="shared" si="19"/>
        <v>#N/A</v>
      </c>
    </row>
    <row r="3161">
      <c r="A3161" s="195"/>
      <c r="B3161" s="196"/>
      <c r="C3161" s="197"/>
      <c r="D3161" s="198"/>
      <c r="E3161" s="196"/>
      <c r="F3161" s="196"/>
      <c r="G3161" s="199"/>
      <c r="H3161" s="217"/>
      <c r="I3161" s="217"/>
      <c r="J3161" s="6">
        <f t="shared" si="17"/>
        <v>0</v>
      </c>
      <c r="K3161" s="6">
        <f t="shared" si="18"/>
        <v>0</v>
      </c>
      <c r="L3161" s="6" t="str">
        <f t="array" ref="L3161">XLOOKUP(E3161,INV!A:A,INV!K:K)</f>
        <v>#N/A</v>
      </c>
      <c r="M3161" s="127" t="str">
        <f t="shared" si="19"/>
        <v>#N/A</v>
      </c>
    </row>
    <row r="3162">
      <c r="A3162" s="195"/>
      <c r="B3162" s="196"/>
      <c r="C3162" s="197"/>
      <c r="D3162" s="198"/>
      <c r="E3162" s="196"/>
      <c r="F3162" s="110"/>
      <c r="G3162" s="199"/>
      <c r="H3162" s="217"/>
      <c r="I3162" s="217"/>
      <c r="J3162" s="6">
        <f t="shared" si="17"/>
        <v>0</v>
      </c>
      <c r="K3162" s="6">
        <f t="shared" si="18"/>
        <v>0</v>
      </c>
      <c r="L3162" s="6" t="str">
        <f t="array" ref="L3162">XLOOKUP(E3162,INV!A:A,INV!K:K)</f>
        <v>#N/A</v>
      </c>
      <c r="M3162" s="127" t="str">
        <f t="shared" si="19"/>
        <v>#N/A</v>
      </c>
    </row>
    <row r="3163">
      <c r="A3163" s="195"/>
      <c r="B3163" s="196"/>
      <c r="C3163" s="197"/>
      <c r="D3163" s="198"/>
      <c r="E3163" s="196"/>
      <c r="F3163" s="196"/>
      <c r="G3163" s="199"/>
      <c r="H3163" s="217"/>
      <c r="I3163" s="217"/>
      <c r="J3163" s="6">
        <f t="shared" si="17"/>
        <v>0</v>
      </c>
      <c r="K3163" s="6">
        <f t="shared" si="18"/>
        <v>0</v>
      </c>
      <c r="L3163" s="6" t="str">
        <f t="array" ref="L3163">XLOOKUP(E3163,INV!A:A,INV!K:K)</f>
        <v>#N/A</v>
      </c>
      <c r="M3163" s="127" t="str">
        <f t="shared" si="19"/>
        <v>#N/A</v>
      </c>
    </row>
    <row r="3164">
      <c r="A3164" s="195"/>
      <c r="B3164" s="196"/>
      <c r="C3164" s="197"/>
      <c r="D3164" s="198"/>
      <c r="E3164" s="196"/>
      <c r="F3164" s="110"/>
      <c r="G3164" s="199"/>
      <c r="H3164" s="217"/>
      <c r="I3164" s="217"/>
      <c r="J3164" s="6">
        <f t="shared" si="17"/>
        <v>0</v>
      </c>
      <c r="K3164" s="6">
        <f t="shared" si="18"/>
        <v>0</v>
      </c>
      <c r="L3164" s="6" t="str">
        <f t="array" ref="L3164">XLOOKUP(E3164,INV!A:A,INV!K:K)</f>
        <v>#N/A</v>
      </c>
      <c r="M3164" s="127" t="str">
        <f t="shared" si="19"/>
        <v>#N/A</v>
      </c>
    </row>
    <row r="3165">
      <c r="A3165" s="195"/>
      <c r="B3165" s="196"/>
      <c r="C3165" s="197"/>
      <c r="D3165" s="198"/>
      <c r="E3165" s="196"/>
      <c r="F3165" s="110"/>
      <c r="G3165" s="199"/>
      <c r="H3165" s="217"/>
      <c r="I3165" s="217"/>
      <c r="J3165" s="6">
        <f t="shared" si="17"/>
        <v>0</v>
      </c>
      <c r="K3165" s="6">
        <f t="shared" si="18"/>
        <v>0</v>
      </c>
      <c r="L3165" s="6" t="str">
        <f t="array" ref="L3165">XLOOKUP(E3165,INV!A:A,INV!K:K)</f>
        <v>#N/A</v>
      </c>
      <c r="M3165" s="127" t="str">
        <f t="shared" si="19"/>
        <v>#N/A</v>
      </c>
    </row>
    <row r="3166">
      <c r="A3166" s="195"/>
      <c r="B3166" s="196"/>
      <c r="C3166" s="197"/>
      <c r="D3166" s="198"/>
      <c r="E3166" s="197"/>
      <c r="F3166" s="196"/>
      <c r="G3166" s="199"/>
      <c r="H3166" s="217"/>
      <c r="I3166" s="217"/>
      <c r="J3166" s="6">
        <f t="shared" si="17"/>
        <v>0</v>
      </c>
      <c r="K3166" s="6">
        <f t="shared" si="18"/>
        <v>0</v>
      </c>
      <c r="L3166" s="6" t="str">
        <f t="array" ref="L3166">XLOOKUP(E3166,INV!A:A,INV!K:K)</f>
        <v>#N/A</v>
      </c>
      <c r="M3166" s="127" t="str">
        <f t="shared" si="19"/>
        <v>#N/A</v>
      </c>
    </row>
    <row r="3167">
      <c r="A3167" s="195"/>
      <c r="B3167" s="196"/>
      <c r="C3167" s="197"/>
      <c r="D3167" s="198"/>
      <c r="E3167" s="196"/>
      <c r="F3167" s="110"/>
      <c r="G3167" s="199"/>
      <c r="H3167" s="217"/>
      <c r="I3167" s="217"/>
      <c r="J3167" s="6">
        <f t="shared" si="17"/>
        <v>0</v>
      </c>
      <c r="K3167" s="6">
        <f t="shared" si="18"/>
        <v>0</v>
      </c>
      <c r="L3167" s="6" t="str">
        <f t="array" ref="L3167">XLOOKUP(E3167,INV!A:A,INV!K:K)</f>
        <v>#N/A</v>
      </c>
      <c r="M3167" s="127" t="str">
        <f t="shared" si="19"/>
        <v>#N/A</v>
      </c>
    </row>
    <row r="3168">
      <c r="A3168" s="195"/>
      <c r="B3168" s="196"/>
      <c r="C3168" s="197"/>
      <c r="D3168" s="198"/>
      <c r="E3168" s="196"/>
      <c r="F3168" s="196"/>
      <c r="G3168" s="199"/>
      <c r="H3168" s="217"/>
      <c r="I3168" s="217"/>
      <c r="J3168" s="6">
        <f t="shared" si="17"/>
        <v>0</v>
      </c>
      <c r="K3168" s="6">
        <f t="shared" si="18"/>
        <v>0</v>
      </c>
      <c r="L3168" s="6" t="str">
        <f t="array" ref="L3168">XLOOKUP(E3168,INV!A:A,INV!K:K)</f>
        <v>#N/A</v>
      </c>
      <c r="M3168" s="127" t="str">
        <f t="shared" si="19"/>
        <v>#N/A</v>
      </c>
    </row>
    <row r="3169">
      <c r="A3169" s="195"/>
      <c r="B3169" s="196"/>
      <c r="C3169" s="197"/>
      <c r="D3169" s="198"/>
      <c r="E3169" s="196"/>
      <c r="F3169" s="196"/>
      <c r="G3169" s="199"/>
      <c r="H3169" s="217"/>
      <c r="I3169" s="217"/>
      <c r="J3169" s="6">
        <f t="shared" si="17"/>
        <v>0</v>
      </c>
      <c r="K3169" s="6">
        <f t="shared" si="18"/>
        <v>0</v>
      </c>
      <c r="L3169" s="6" t="str">
        <f t="array" ref="L3169">XLOOKUP(E3169,INV!A:A,INV!K:K)</f>
        <v>#N/A</v>
      </c>
      <c r="M3169" s="127" t="str">
        <f t="shared" si="19"/>
        <v>#N/A</v>
      </c>
    </row>
    <row r="3170">
      <c r="A3170" s="195"/>
      <c r="B3170" s="196"/>
      <c r="C3170" s="197"/>
      <c r="D3170" s="198"/>
      <c r="E3170" s="196"/>
      <c r="F3170" s="110"/>
      <c r="G3170" s="199"/>
      <c r="H3170" s="217"/>
      <c r="I3170" s="217"/>
      <c r="J3170" s="6">
        <f t="shared" si="17"/>
        <v>0</v>
      </c>
      <c r="K3170" s="6">
        <f t="shared" si="18"/>
        <v>0</v>
      </c>
      <c r="L3170" s="6" t="str">
        <f t="array" ref="L3170">XLOOKUP(E3170,INV!A:A,INV!K:K)</f>
        <v>#N/A</v>
      </c>
      <c r="M3170" s="127" t="str">
        <f t="shared" si="19"/>
        <v>#N/A</v>
      </c>
    </row>
    <row r="3171">
      <c r="A3171" s="195"/>
      <c r="B3171" s="196"/>
      <c r="C3171" s="197"/>
      <c r="D3171" s="198"/>
      <c r="E3171" s="196"/>
      <c r="F3171" s="110"/>
      <c r="G3171" s="199"/>
      <c r="H3171" s="217"/>
      <c r="I3171" s="217"/>
      <c r="J3171" s="6">
        <f t="shared" si="17"/>
        <v>0</v>
      </c>
      <c r="K3171" s="6">
        <f t="shared" si="18"/>
        <v>0</v>
      </c>
      <c r="L3171" s="6" t="str">
        <f t="array" ref="L3171">XLOOKUP(E3171,INV!A:A,INV!K:K)</f>
        <v>#N/A</v>
      </c>
      <c r="M3171" s="127" t="str">
        <f t="shared" si="19"/>
        <v>#N/A</v>
      </c>
    </row>
    <row r="3172">
      <c r="A3172" s="195"/>
      <c r="B3172" s="196"/>
      <c r="C3172" s="196"/>
      <c r="D3172" s="198"/>
      <c r="E3172" s="196"/>
      <c r="F3172" s="196"/>
      <c r="G3172" s="199"/>
      <c r="H3172" s="217"/>
      <c r="I3172" s="215"/>
      <c r="J3172" s="6">
        <f t="shared" si="17"/>
        <v>0</v>
      </c>
      <c r="K3172" s="6">
        <f t="shared" si="18"/>
        <v>0</v>
      </c>
      <c r="L3172" s="6" t="str">
        <f t="array" ref="L3172">XLOOKUP(E3172,INV!A:A,INV!K:K)</f>
        <v>#N/A</v>
      </c>
      <c r="M3172" s="127" t="str">
        <f t="shared" si="19"/>
        <v>#N/A</v>
      </c>
    </row>
    <row r="3173">
      <c r="A3173" s="195"/>
      <c r="B3173" s="196"/>
      <c r="C3173" s="196"/>
      <c r="D3173" s="198"/>
      <c r="E3173" s="196"/>
      <c r="F3173" s="110"/>
      <c r="G3173" s="199"/>
      <c r="H3173" s="217"/>
      <c r="I3173" s="215"/>
      <c r="J3173" s="6">
        <f t="shared" si="17"/>
        <v>0</v>
      </c>
      <c r="K3173" s="6">
        <f t="shared" si="18"/>
        <v>0</v>
      </c>
      <c r="L3173" s="6" t="str">
        <f t="array" ref="L3173">XLOOKUP(E3173,INV!A:A,INV!K:K)</f>
        <v>#N/A</v>
      </c>
      <c r="M3173" s="127" t="str">
        <f t="shared" si="19"/>
        <v>#N/A</v>
      </c>
    </row>
    <row r="3174">
      <c r="A3174" s="195"/>
      <c r="B3174" s="196"/>
      <c r="C3174" s="196"/>
      <c r="D3174" s="198"/>
      <c r="E3174" s="196"/>
      <c r="F3174" s="110"/>
      <c r="G3174" s="199"/>
      <c r="H3174" s="217"/>
      <c r="I3174" s="215"/>
      <c r="J3174" s="6">
        <f t="shared" si="17"/>
        <v>0</v>
      </c>
      <c r="K3174" s="6">
        <f t="shared" si="18"/>
        <v>0</v>
      </c>
      <c r="L3174" s="6" t="str">
        <f t="array" ref="L3174">XLOOKUP(E3174,INV!A:A,INV!K:K)</f>
        <v>#N/A</v>
      </c>
      <c r="M3174" s="127" t="str">
        <f t="shared" si="19"/>
        <v>#N/A</v>
      </c>
    </row>
    <row r="3175">
      <c r="A3175" s="195"/>
      <c r="B3175" s="196"/>
      <c r="C3175" s="196"/>
      <c r="D3175" s="198"/>
      <c r="E3175" s="196"/>
      <c r="F3175" s="110"/>
      <c r="G3175" s="199"/>
      <c r="H3175" s="217"/>
      <c r="I3175" s="215"/>
      <c r="J3175" s="6">
        <f t="shared" si="17"/>
        <v>0</v>
      </c>
      <c r="K3175" s="6">
        <f t="shared" si="18"/>
        <v>0</v>
      </c>
      <c r="L3175" s="6" t="str">
        <f t="array" ref="L3175">XLOOKUP(E3175,INV!A:A,INV!K:K)</f>
        <v>#N/A</v>
      </c>
      <c r="M3175" s="127" t="str">
        <f t="shared" si="19"/>
        <v>#N/A</v>
      </c>
    </row>
    <row r="3176">
      <c r="A3176" s="195"/>
      <c r="B3176" s="196"/>
      <c r="C3176" s="196"/>
      <c r="D3176" s="198"/>
      <c r="E3176" s="196"/>
      <c r="F3176" s="110"/>
      <c r="G3176" s="199"/>
      <c r="H3176" s="217"/>
      <c r="I3176" s="215"/>
      <c r="J3176" s="6">
        <f t="shared" si="17"/>
        <v>0</v>
      </c>
      <c r="K3176" s="6">
        <f t="shared" si="18"/>
        <v>0</v>
      </c>
      <c r="L3176" s="6" t="str">
        <f t="array" ref="L3176">XLOOKUP(E3176,INV!A:A,INV!K:K)</f>
        <v>#N/A</v>
      </c>
      <c r="M3176" s="127" t="str">
        <f t="shared" si="19"/>
        <v>#N/A</v>
      </c>
    </row>
    <row r="3177">
      <c r="A3177" s="195"/>
      <c r="B3177" s="196"/>
      <c r="C3177" s="196"/>
      <c r="D3177" s="198"/>
      <c r="E3177" s="196"/>
      <c r="F3177" s="196"/>
      <c r="G3177" s="199"/>
      <c r="H3177" s="217"/>
      <c r="I3177" s="215"/>
      <c r="J3177" s="6">
        <f t="shared" si="17"/>
        <v>0</v>
      </c>
      <c r="K3177" s="6">
        <f t="shared" si="18"/>
        <v>0</v>
      </c>
      <c r="L3177" s="6" t="str">
        <f t="array" ref="L3177">XLOOKUP(E3177,INV!A:A,INV!K:K)</f>
        <v>#N/A</v>
      </c>
      <c r="M3177" s="127" t="str">
        <f t="shared" si="19"/>
        <v>#N/A</v>
      </c>
    </row>
    <row r="3178">
      <c r="A3178" s="195"/>
      <c r="B3178" s="196"/>
      <c r="C3178" s="196"/>
      <c r="D3178" s="198"/>
      <c r="E3178" s="196"/>
      <c r="F3178" s="196"/>
      <c r="G3178" s="199"/>
      <c r="H3178" s="217"/>
      <c r="I3178" s="215"/>
      <c r="J3178" s="6">
        <f t="shared" si="17"/>
        <v>0</v>
      </c>
      <c r="K3178" s="6">
        <f t="shared" si="18"/>
        <v>0</v>
      </c>
      <c r="L3178" s="6" t="str">
        <f t="array" ref="L3178">XLOOKUP(E3178,INV!A:A,INV!K:K)</f>
        <v>#N/A</v>
      </c>
      <c r="M3178" s="127" t="str">
        <f t="shared" si="19"/>
        <v>#N/A</v>
      </c>
    </row>
    <row r="3179">
      <c r="A3179" s="195"/>
      <c r="B3179" s="196"/>
      <c r="C3179" s="196"/>
      <c r="D3179" s="198"/>
      <c r="E3179" s="196"/>
      <c r="F3179" s="196"/>
      <c r="G3179" s="199"/>
      <c r="H3179" s="217"/>
      <c r="I3179" s="215"/>
      <c r="J3179" s="6">
        <f t="shared" si="17"/>
        <v>0</v>
      </c>
      <c r="K3179" s="6">
        <f t="shared" si="18"/>
        <v>0</v>
      </c>
      <c r="L3179" s="6" t="str">
        <f t="array" ref="L3179">XLOOKUP(E3179,INV!A:A,INV!K:K)</f>
        <v>#N/A</v>
      </c>
      <c r="M3179" s="127" t="str">
        <f t="shared" si="19"/>
        <v>#N/A</v>
      </c>
    </row>
    <row r="3180">
      <c r="A3180" s="195"/>
      <c r="B3180" s="196"/>
      <c r="C3180" s="196"/>
      <c r="D3180" s="198"/>
      <c r="E3180" s="196"/>
      <c r="F3180" s="196"/>
      <c r="G3180" s="199"/>
      <c r="H3180" s="217"/>
      <c r="I3180" s="215"/>
      <c r="J3180" s="6">
        <f t="shared" si="17"/>
        <v>0</v>
      </c>
      <c r="K3180" s="6">
        <f t="shared" si="18"/>
        <v>0</v>
      </c>
      <c r="L3180" s="6" t="str">
        <f t="array" ref="L3180">XLOOKUP(E3180,INV!A:A,INV!K:K)</f>
        <v>#N/A</v>
      </c>
      <c r="M3180" s="127" t="str">
        <f t="shared" si="19"/>
        <v>#N/A</v>
      </c>
    </row>
    <row r="3181">
      <c r="A3181" s="195"/>
      <c r="B3181" s="196"/>
      <c r="C3181" s="196"/>
      <c r="D3181" s="198"/>
      <c r="E3181" s="196"/>
      <c r="F3181" s="196"/>
      <c r="G3181" s="199"/>
      <c r="H3181" s="217"/>
      <c r="I3181" s="215"/>
      <c r="J3181" s="6">
        <f t="shared" si="17"/>
        <v>0</v>
      </c>
      <c r="K3181" s="6">
        <f t="shared" si="18"/>
        <v>0</v>
      </c>
      <c r="L3181" s="6" t="str">
        <f t="array" ref="L3181">XLOOKUP(E3181,INV!A:A,INV!K:K)</f>
        <v>#N/A</v>
      </c>
      <c r="M3181" s="127" t="str">
        <f t="shared" si="19"/>
        <v>#N/A</v>
      </c>
    </row>
    <row r="3182">
      <c r="A3182" s="195"/>
      <c r="B3182" s="196"/>
      <c r="C3182" s="196"/>
      <c r="D3182" s="198"/>
      <c r="E3182" s="196"/>
      <c r="F3182" s="196"/>
      <c r="G3182" s="199"/>
      <c r="H3182" s="217"/>
      <c r="I3182" s="215"/>
      <c r="J3182" s="6">
        <f t="shared" si="17"/>
        <v>0</v>
      </c>
      <c r="K3182" s="6">
        <f t="shared" si="18"/>
        <v>0</v>
      </c>
      <c r="L3182" s="6" t="str">
        <f t="array" ref="L3182">XLOOKUP(E3182,INV!A:A,INV!K:K)</f>
        <v>#N/A</v>
      </c>
      <c r="M3182" s="127" t="str">
        <f t="shared" si="19"/>
        <v>#N/A</v>
      </c>
    </row>
    <row r="3183">
      <c r="A3183" s="195"/>
      <c r="B3183" s="196"/>
      <c r="C3183" s="196"/>
      <c r="D3183" s="198"/>
      <c r="E3183" s="196"/>
      <c r="F3183" s="196"/>
      <c r="G3183" s="199"/>
      <c r="H3183" s="217"/>
      <c r="I3183" s="215"/>
      <c r="J3183" s="6">
        <f t="shared" si="17"/>
        <v>0</v>
      </c>
      <c r="K3183" s="6">
        <f t="shared" si="18"/>
        <v>0</v>
      </c>
      <c r="L3183" s="6" t="str">
        <f t="array" ref="L3183">XLOOKUP(E3183,INV!A:A,INV!K:K)</f>
        <v>#N/A</v>
      </c>
      <c r="M3183" s="127" t="str">
        <f t="shared" si="19"/>
        <v>#N/A</v>
      </c>
    </row>
    <row r="3184">
      <c r="A3184" s="195"/>
      <c r="B3184" s="196"/>
      <c r="C3184" s="196"/>
      <c r="D3184" s="198"/>
      <c r="E3184" s="196"/>
      <c r="F3184" s="110"/>
      <c r="G3184" s="199"/>
      <c r="H3184" s="217"/>
      <c r="I3184" s="215"/>
      <c r="J3184" s="6">
        <f t="shared" si="17"/>
        <v>0</v>
      </c>
      <c r="K3184" s="6">
        <f t="shared" si="18"/>
        <v>0</v>
      </c>
      <c r="L3184" s="6" t="str">
        <f t="array" ref="L3184">XLOOKUP(E3184,INV!A:A,INV!K:K)</f>
        <v>#N/A</v>
      </c>
      <c r="M3184" s="127" t="str">
        <f t="shared" si="19"/>
        <v>#N/A</v>
      </c>
    </row>
    <row r="3185">
      <c r="A3185" s="195"/>
      <c r="B3185" s="196"/>
      <c r="C3185" s="196"/>
      <c r="D3185" s="198"/>
      <c r="E3185" s="196"/>
      <c r="F3185" s="110"/>
      <c r="G3185" s="199"/>
      <c r="H3185" s="217"/>
      <c r="I3185" s="215"/>
      <c r="J3185" s="6">
        <f t="shared" si="17"/>
        <v>0</v>
      </c>
      <c r="K3185" s="6">
        <f t="shared" si="18"/>
        <v>0</v>
      </c>
      <c r="L3185" s="6" t="str">
        <f t="array" ref="L3185">XLOOKUP(E3185,INV!A:A,INV!K:K)</f>
        <v>#N/A</v>
      </c>
      <c r="M3185" s="127" t="str">
        <f t="shared" si="19"/>
        <v>#N/A</v>
      </c>
    </row>
    <row r="3186">
      <c r="A3186" s="195"/>
      <c r="B3186" s="196"/>
      <c r="C3186" s="196"/>
      <c r="D3186" s="198"/>
      <c r="E3186" s="196"/>
      <c r="F3186" s="110"/>
      <c r="G3186" s="199"/>
      <c r="H3186" s="217"/>
      <c r="I3186" s="215"/>
      <c r="J3186" s="6">
        <f t="shared" si="17"/>
        <v>0</v>
      </c>
      <c r="K3186" s="6">
        <f t="shared" si="18"/>
        <v>0</v>
      </c>
      <c r="L3186" s="6" t="str">
        <f t="array" ref="L3186">XLOOKUP(E3186,INV!A:A,INV!K:K)</f>
        <v>#N/A</v>
      </c>
      <c r="M3186" s="127" t="str">
        <f t="shared" si="19"/>
        <v>#N/A</v>
      </c>
    </row>
    <row r="3187">
      <c r="A3187" s="195"/>
      <c r="B3187" s="196"/>
      <c r="C3187" s="196"/>
      <c r="D3187" s="198"/>
      <c r="E3187" s="196"/>
      <c r="F3187" s="196"/>
      <c r="G3187" s="199"/>
      <c r="H3187" s="217"/>
      <c r="I3187" s="215"/>
      <c r="J3187" s="6">
        <f t="shared" si="17"/>
        <v>0</v>
      </c>
      <c r="K3187" s="6">
        <f t="shared" si="18"/>
        <v>0</v>
      </c>
      <c r="L3187" s="6" t="str">
        <f t="array" ref="L3187">XLOOKUP(E3187,INV!A:A,INV!K:K)</f>
        <v>#N/A</v>
      </c>
      <c r="M3187" s="127" t="str">
        <f t="shared" si="19"/>
        <v>#N/A</v>
      </c>
    </row>
    <row r="3188">
      <c r="A3188" s="195"/>
      <c r="B3188" s="196"/>
      <c r="C3188" s="196"/>
      <c r="D3188" s="198"/>
      <c r="E3188" s="196"/>
      <c r="F3188" s="196"/>
      <c r="G3188" s="199"/>
      <c r="H3188" s="217"/>
      <c r="I3188" s="215"/>
      <c r="J3188" s="6">
        <f t="shared" si="17"/>
        <v>0</v>
      </c>
      <c r="K3188" s="6">
        <f t="shared" si="18"/>
        <v>0</v>
      </c>
      <c r="L3188" s="6" t="str">
        <f t="array" ref="L3188">XLOOKUP(E3188,INV!A:A,INV!K:K)</f>
        <v>#N/A</v>
      </c>
      <c r="M3188" s="127" t="str">
        <f t="shared" si="19"/>
        <v>#N/A</v>
      </c>
    </row>
    <row r="3189">
      <c r="A3189" s="195"/>
      <c r="B3189" s="196"/>
      <c r="C3189" s="196"/>
      <c r="D3189" s="198"/>
      <c r="E3189" s="196"/>
      <c r="F3189" s="110"/>
      <c r="G3189" s="199"/>
      <c r="H3189" s="217"/>
      <c r="I3189" s="215"/>
      <c r="J3189" s="6">
        <f t="shared" si="17"/>
        <v>0</v>
      </c>
      <c r="K3189" s="6">
        <f t="shared" si="18"/>
        <v>0</v>
      </c>
      <c r="L3189" s="6" t="str">
        <f t="array" ref="L3189">XLOOKUP(E3189,INV!A:A,INV!K:K)</f>
        <v>#N/A</v>
      </c>
      <c r="M3189" s="127" t="str">
        <f t="shared" si="19"/>
        <v>#N/A</v>
      </c>
    </row>
    <row r="3190">
      <c r="A3190" s="195"/>
      <c r="B3190" s="196"/>
      <c r="C3190" s="196"/>
      <c r="D3190" s="198"/>
      <c r="E3190" s="196"/>
      <c r="F3190" s="196"/>
      <c r="G3190" s="199"/>
      <c r="H3190" s="217"/>
      <c r="I3190" s="215"/>
      <c r="J3190" s="6">
        <f t="shared" si="17"/>
        <v>0</v>
      </c>
      <c r="K3190" s="6">
        <f t="shared" si="18"/>
        <v>0</v>
      </c>
      <c r="L3190" s="6" t="str">
        <f t="array" ref="L3190">XLOOKUP(E3190,INV!A:A,INV!K:K)</f>
        <v>#N/A</v>
      </c>
      <c r="M3190" s="127" t="str">
        <f t="shared" si="19"/>
        <v>#N/A</v>
      </c>
    </row>
    <row r="3191">
      <c r="A3191" s="195"/>
      <c r="B3191" s="196"/>
      <c r="C3191" s="212"/>
      <c r="D3191" s="213"/>
      <c r="E3191" s="212"/>
      <c r="F3191" s="110"/>
      <c r="G3191" s="199"/>
      <c r="H3191" s="217"/>
      <c r="I3191" s="217"/>
      <c r="J3191" s="6">
        <f t="shared" si="17"/>
        <v>0</v>
      </c>
      <c r="K3191" s="6">
        <f t="shared" si="18"/>
        <v>0</v>
      </c>
      <c r="L3191" s="6" t="str">
        <f t="array" ref="L3191">XLOOKUP(E3191,INV!A:A,INV!K:K)</f>
        <v>#N/A</v>
      </c>
      <c r="M3191" s="127" t="str">
        <f t="shared" si="19"/>
        <v>#N/A</v>
      </c>
    </row>
    <row r="3192">
      <c r="A3192" s="195"/>
      <c r="B3192" s="196"/>
      <c r="C3192" s="212"/>
      <c r="D3192" s="213"/>
      <c r="E3192" s="212"/>
      <c r="F3192" s="110"/>
      <c r="G3192" s="199"/>
      <c r="H3192" s="217"/>
      <c r="I3192" s="217"/>
      <c r="J3192" s="6">
        <f t="shared" si="17"/>
        <v>0</v>
      </c>
      <c r="K3192" s="6">
        <f t="shared" si="18"/>
        <v>0</v>
      </c>
      <c r="L3192" s="6" t="str">
        <f t="array" ref="L3192">XLOOKUP(E3192,INV!A:A,INV!K:K)</f>
        <v>#N/A</v>
      </c>
      <c r="M3192" s="127" t="str">
        <f t="shared" si="19"/>
        <v>#N/A</v>
      </c>
    </row>
    <row r="3193">
      <c r="A3193" s="195"/>
      <c r="B3193" s="196"/>
      <c r="C3193" s="212"/>
      <c r="D3193" s="213"/>
      <c r="E3193" s="212"/>
      <c r="F3193" s="110"/>
      <c r="G3193" s="199"/>
      <c r="H3193" s="217"/>
      <c r="I3193" s="217"/>
      <c r="J3193" s="6">
        <f t="shared" si="17"/>
        <v>0</v>
      </c>
      <c r="K3193" s="6">
        <f t="shared" si="18"/>
        <v>0</v>
      </c>
      <c r="L3193" s="6" t="str">
        <f t="array" ref="L3193">XLOOKUP(E3193,INV!A:A,INV!K:K)</f>
        <v>#N/A</v>
      </c>
      <c r="M3193" s="127" t="str">
        <f t="shared" si="19"/>
        <v>#N/A</v>
      </c>
    </row>
    <row r="3194">
      <c r="A3194" s="195"/>
      <c r="B3194" s="196"/>
      <c r="C3194" s="212"/>
      <c r="D3194" s="213"/>
      <c r="E3194" s="212"/>
      <c r="F3194" s="110"/>
      <c r="G3194" s="199"/>
      <c r="H3194" s="217"/>
      <c r="I3194" s="217"/>
      <c r="J3194" s="6">
        <f t="shared" si="17"/>
        <v>0</v>
      </c>
      <c r="K3194" s="6">
        <f t="shared" si="18"/>
        <v>0</v>
      </c>
      <c r="L3194" s="6" t="str">
        <f t="array" ref="L3194">XLOOKUP(E3194,INV!A:A,INV!K:K)</f>
        <v>#N/A</v>
      </c>
      <c r="M3194" s="127" t="str">
        <f t="shared" si="19"/>
        <v>#N/A</v>
      </c>
    </row>
    <row r="3195">
      <c r="A3195" s="195"/>
      <c r="B3195" s="196"/>
      <c r="C3195" s="212"/>
      <c r="D3195" s="213"/>
      <c r="E3195" s="212"/>
      <c r="F3195" s="110"/>
      <c r="G3195" s="199"/>
      <c r="H3195" s="217"/>
      <c r="I3195" s="217"/>
      <c r="J3195" s="6">
        <f t="shared" si="17"/>
        <v>0</v>
      </c>
      <c r="K3195" s="6">
        <f t="shared" si="18"/>
        <v>0</v>
      </c>
      <c r="L3195" s="6" t="str">
        <f t="array" ref="L3195">XLOOKUP(E3195,INV!A:A,INV!K:K)</f>
        <v>#N/A</v>
      </c>
      <c r="M3195" s="127" t="str">
        <f t="shared" si="19"/>
        <v>#N/A</v>
      </c>
    </row>
    <row r="3196">
      <c r="A3196" s="195"/>
      <c r="B3196" s="196"/>
      <c r="C3196" s="212"/>
      <c r="D3196" s="213"/>
      <c r="E3196" s="212"/>
      <c r="F3196" s="110"/>
      <c r="G3196" s="199"/>
      <c r="H3196" s="217"/>
      <c r="I3196" s="217"/>
      <c r="J3196" s="6">
        <f t="shared" si="17"/>
        <v>0</v>
      </c>
      <c r="K3196" s="6">
        <f t="shared" si="18"/>
        <v>0</v>
      </c>
      <c r="L3196" s="6" t="str">
        <f t="array" ref="L3196">XLOOKUP(E3196,INV!A:A,INV!K:K)</f>
        <v>#N/A</v>
      </c>
      <c r="M3196" s="127" t="str">
        <f t="shared" si="19"/>
        <v>#N/A</v>
      </c>
    </row>
    <row r="3197">
      <c r="A3197" s="195"/>
      <c r="B3197" s="196"/>
      <c r="C3197" s="212"/>
      <c r="D3197" s="213"/>
      <c r="E3197" s="212"/>
      <c r="F3197" s="110"/>
      <c r="G3197" s="199"/>
      <c r="H3197" s="217"/>
      <c r="I3197" s="217"/>
      <c r="J3197" s="6">
        <f t="shared" si="17"/>
        <v>0</v>
      </c>
      <c r="K3197" s="6">
        <f t="shared" si="18"/>
        <v>0</v>
      </c>
      <c r="L3197" s="6" t="str">
        <f t="array" ref="L3197">XLOOKUP(E3197,INV!A:A,INV!K:K)</f>
        <v>#N/A</v>
      </c>
      <c r="M3197" s="127" t="str">
        <f t="shared" si="19"/>
        <v>#N/A</v>
      </c>
    </row>
    <row r="3198">
      <c r="A3198" s="195"/>
      <c r="B3198" s="196"/>
      <c r="C3198" s="212"/>
      <c r="D3198" s="213"/>
      <c r="E3198" s="212"/>
      <c r="F3198" s="110"/>
      <c r="G3198" s="199"/>
      <c r="H3198" s="217"/>
      <c r="I3198" s="217"/>
      <c r="J3198" s="6">
        <f t="shared" si="17"/>
        <v>0</v>
      </c>
      <c r="K3198" s="6">
        <f t="shared" si="18"/>
        <v>0</v>
      </c>
      <c r="L3198" s="6" t="str">
        <f t="array" ref="L3198">XLOOKUP(E3198,INV!A:A,INV!K:K)</f>
        <v>#N/A</v>
      </c>
      <c r="M3198" s="127" t="str">
        <f t="shared" si="19"/>
        <v>#N/A</v>
      </c>
    </row>
    <row r="3199">
      <c r="A3199" s="195"/>
      <c r="B3199" s="196"/>
      <c r="C3199" s="212"/>
      <c r="D3199" s="213"/>
      <c r="E3199" s="212"/>
      <c r="F3199" s="110"/>
      <c r="G3199" s="199"/>
      <c r="H3199" s="217"/>
      <c r="I3199" s="217"/>
      <c r="J3199" s="6">
        <f t="shared" si="17"/>
        <v>0</v>
      </c>
      <c r="K3199" s="6">
        <f t="shared" si="18"/>
        <v>0</v>
      </c>
      <c r="L3199" s="6" t="str">
        <f t="array" ref="L3199">XLOOKUP(E3199,INV!A:A,INV!K:K)</f>
        <v>#N/A</v>
      </c>
      <c r="M3199" s="127" t="str">
        <f t="shared" si="19"/>
        <v>#N/A</v>
      </c>
    </row>
    <row r="3200">
      <c r="A3200" s="195"/>
      <c r="B3200" s="196"/>
      <c r="C3200" s="212"/>
      <c r="D3200" s="213"/>
      <c r="E3200" s="212"/>
      <c r="F3200" s="110"/>
      <c r="G3200" s="199"/>
      <c r="H3200" s="217"/>
      <c r="I3200" s="217"/>
      <c r="J3200" s="6">
        <f t="shared" si="17"/>
        <v>0</v>
      </c>
      <c r="K3200" s="6">
        <f t="shared" si="18"/>
        <v>0</v>
      </c>
      <c r="L3200" s="6" t="str">
        <f t="array" ref="L3200">XLOOKUP(E3200,INV!A:A,INV!K:K)</f>
        <v>#N/A</v>
      </c>
      <c r="M3200" s="127" t="str">
        <f t="shared" si="19"/>
        <v>#N/A</v>
      </c>
    </row>
    <row r="3201">
      <c r="A3201" s="195"/>
      <c r="B3201" s="196"/>
      <c r="C3201" s="212"/>
      <c r="D3201" s="213"/>
      <c r="E3201" s="212"/>
      <c r="F3201" s="110"/>
      <c r="G3201" s="199"/>
      <c r="H3201" s="217"/>
      <c r="I3201" s="215"/>
      <c r="J3201" s="6">
        <f t="shared" si="17"/>
        <v>0</v>
      </c>
      <c r="K3201" s="6">
        <f t="shared" si="18"/>
        <v>0</v>
      </c>
      <c r="L3201" s="6" t="str">
        <f t="array" ref="L3201">XLOOKUP(E3201,INV!A:A,INV!K:K)</f>
        <v>#N/A</v>
      </c>
      <c r="M3201" s="127" t="str">
        <f t="shared" si="19"/>
        <v>#N/A</v>
      </c>
    </row>
    <row r="3202">
      <c r="A3202" s="195"/>
      <c r="B3202" s="196"/>
      <c r="C3202" s="197"/>
      <c r="D3202" s="198"/>
      <c r="E3202" s="196"/>
      <c r="F3202" s="110"/>
      <c r="G3202" s="199"/>
      <c r="H3202" s="217"/>
      <c r="I3202" s="217"/>
      <c r="J3202" s="6">
        <f t="shared" si="17"/>
        <v>0</v>
      </c>
      <c r="K3202" s="6">
        <f t="shared" si="18"/>
        <v>0</v>
      </c>
      <c r="L3202" s="6" t="str">
        <f t="array" ref="L3202">XLOOKUP(E3202,INV!A:A,INV!K:K)</f>
        <v>#N/A</v>
      </c>
      <c r="M3202" s="127" t="str">
        <f t="shared" si="19"/>
        <v>#N/A</v>
      </c>
    </row>
    <row r="3203">
      <c r="A3203" s="195"/>
      <c r="B3203" s="196"/>
      <c r="C3203" s="197"/>
      <c r="D3203" s="198"/>
      <c r="E3203" s="196"/>
      <c r="F3203" s="110"/>
      <c r="G3203" s="199"/>
      <c r="H3203" s="217"/>
      <c r="I3203" s="217"/>
      <c r="J3203" s="6">
        <f t="shared" si="17"/>
        <v>0</v>
      </c>
      <c r="K3203" s="6">
        <f t="shared" si="18"/>
        <v>0</v>
      </c>
      <c r="L3203" s="6" t="str">
        <f t="array" ref="L3203">XLOOKUP(E3203,INV!A:A,INV!K:K)</f>
        <v>#N/A</v>
      </c>
      <c r="M3203" s="127" t="str">
        <f t="shared" si="19"/>
        <v>#N/A</v>
      </c>
    </row>
    <row r="3204">
      <c r="A3204" s="195"/>
      <c r="B3204" s="196"/>
      <c r="C3204" s="197"/>
      <c r="D3204" s="198"/>
      <c r="E3204" s="196"/>
      <c r="F3204" s="110"/>
      <c r="G3204" s="199"/>
      <c r="H3204" s="217"/>
      <c r="I3204" s="217"/>
      <c r="J3204" s="6">
        <f t="shared" si="17"/>
        <v>0</v>
      </c>
      <c r="K3204" s="6">
        <f t="shared" si="18"/>
        <v>0</v>
      </c>
      <c r="L3204" s="6" t="str">
        <f t="array" ref="L3204">XLOOKUP(E3204,INV!A:A,INV!K:K)</f>
        <v>#N/A</v>
      </c>
      <c r="M3204" s="127" t="str">
        <f t="shared" si="19"/>
        <v>#N/A</v>
      </c>
    </row>
    <row r="3205">
      <c r="A3205" s="195"/>
      <c r="B3205" s="196"/>
      <c r="C3205" s="197"/>
      <c r="D3205" s="198"/>
      <c r="E3205" s="196"/>
      <c r="F3205" s="110"/>
      <c r="G3205" s="199"/>
      <c r="H3205" s="217"/>
      <c r="I3205" s="217"/>
      <c r="J3205" s="6">
        <f t="shared" si="17"/>
        <v>0</v>
      </c>
      <c r="K3205" s="6">
        <f t="shared" si="18"/>
        <v>0</v>
      </c>
      <c r="L3205" s="6" t="str">
        <f t="array" ref="L3205">XLOOKUP(E3205,INV!A:A,INV!K:K)</f>
        <v>#N/A</v>
      </c>
      <c r="M3205" s="127" t="str">
        <f t="shared" si="19"/>
        <v>#N/A</v>
      </c>
    </row>
    <row r="3206">
      <c r="A3206" s="195"/>
      <c r="B3206" s="196"/>
      <c r="C3206" s="197"/>
      <c r="D3206" s="198"/>
      <c r="E3206" s="196"/>
      <c r="F3206" s="196"/>
      <c r="G3206" s="199"/>
      <c r="H3206" s="217"/>
      <c r="I3206" s="217"/>
      <c r="J3206" s="6">
        <f t="shared" si="17"/>
        <v>0</v>
      </c>
      <c r="K3206" s="6">
        <f t="shared" si="18"/>
        <v>0</v>
      </c>
      <c r="L3206" s="6" t="str">
        <f t="array" ref="L3206">XLOOKUP(E3206,INV!A:A,INV!K:K)</f>
        <v>#N/A</v>
      </c>
      <c r="M3206" s="127" t="str">
        <f t="shared" si="19"/>
        <v>#N/A</v>
      </c>
    </row>
    <row r="3207">
      <c r="A3207" s="195"/>
      <c r="B3207" s="196"/>
      <c r="C3207" s="197"/>
      <c r="D3207" s="198"/>
      <c r="E3207" s="196"/>
      <c r="F3207" s="110"/>
      <c r="G3207" s="199"/>
      <c r="H3207" s="217"/>
      <c r="I3207" s="217"/>
      <c r="J3207" s="6">
        <f t="shared" si="17"/>
        <v>0</v>
      </c>
      <c r="K3207" s="6">
        <f t="shared" si="18"/>
        <v>0</v>
      </c>
      <c r="L3207" s="6" t="str">
        <f t="array" ref="L3207">XLOOKUP(E3207,INV!A:A,INV!K:K)</f>
        <v>#N/A</v>
      </c>
      <c r="M3207" s="127" t="str">
        <f t="shared" si="19"/>
        <v>#N/A</v>
      </c>
    </row>
    <row r="3208">
      <c r="A3208" s="195"/>
      <c r="B3208" s="196"/>
      <c r="C3208" s="197"/>
      <c r="D3208" s="198"/>
      <c r="E3208" s="196"/>
      <c r="F3208" s="110"/>
      <c r="G3208" s="199"/>
      <c r="H3208" s="217"/>
      <c r="I3208" s="217"/>
      <c r="J3208" s="6">
        <f t="shared" si="17"/>
        <v>0</v>
      </c>
      <c r="K3208" s="6">
        <f t="shared" si="18"/>
        <v>0</v>
      </c>
      <c r="L3208" s="6" t="str">
        <f t="array" ref="L3208">XLOOKUP(E3208,INV!A:A,INV!K:K)</f>
        <v>#N/A</v>
      </c>
      <c r="M3208" s="127" t="str">
        <f t="shared" si="19"/>
        <v>#N/A</v>
      </c>
    </row>
    <row r="3209">
      <c r="A3209" s="195"/>
      <c r="B3209" s="196"/>
      <c r="C3209" s="197"/>
      <c r="D3209" s="198"/>
      <c r="E3209" s="196"/>
      <c r="F3209" s="110"/>
      <c r="G3209" s="199"/>
      <c r="H3209" s="217"/>
      <c r="I3209" s="217"/>
      <c r="J3209" s="6">
        <f t="shared" si="17"/>
        <v>0</v>
      </c>
      <c r="K3209" s="6">
        <f t="shared" si="18"/>
        <v>0</v>
      </c>
      <c r="L3209" s="6" t="str">
        <f t="array" ref="L3209">XLOOKUP(E3209,INV!A:A,INV!K:K)</f>
        <v>#N/A</v>
      </c>
      <c r="M3209" s="127" t="str">
        <f t="shared" si="19"/>
        <v>#N/A</v>
      </c>
    </row>
    <row r="3210">
      <c r="A3210" s="195"/>
      <c r="B3210" s="196"/>
      <c r="C3210" s="197"/>
      <c r="D3210" s="198"/>
      <c r="E3210" s="196"/>
      <c r="F3210" s="196"/>
      <c r="G3210" s="199"/>
      <c r="H3210" s="217"/>
      <c r="I3210" s="217"/>
      <c r="J3210" s="6">
        <f t="shared" si="17"/>
        <v>0</v>
      </c>
      <c r="K3210" s="6">
        <f t="shared" si="18"/>
        <v>0</v>
      </c>
      <c r="L3210" s="6" t="str">
        <f t="array" ref="L3210">XLOOKUP(E3210,INV!A:A,INV!K:K)</f>
        <v>#N/A</v>
      </c>
      <c r="M3210" s="127" t="str">
        <f t="shared" si="19"/>
        <v>#N/A</v>
      </c>
    </row>
    <row r="3211">
      <c r="A3211" s="195"/>
      <c r="B3211" s="196"/>
      <c r="C3211" s="197"/>
      <c r="D3211" s="198"/>
      <c r="E3211" s="196"/>
      <c r="F3211" s="196"/>
      <c r="G3211" s="199"/>
      <c r="H3211" s="217"/>
      <c r="I3211" s="217"/>
      <c r="J3211" s="6">
        <f t="shared" si="17"/>
        <v>0</v>
      </c>
      <c r="K3211" s="6">
        <f t="shared" si="18"/>
        <v>0</v>
      </c>
      <c r="L3211" s="6" t="str">
        <f t="array" ref="L3211">XLOOKUP(E3211,INV!A:A,INV!K:K)</f>
        <v>#N/A</v>
      </c>
      <c r="M3211" s="127" t="str">
        <f t="shared" si="19"/>
        <v>#N/A</v>
      </c>
    </row>
    <row r="3212">
      <c r="A3212" s="195"/>
      <c r="B3212" s="196"/>
      <c r="C3212" s="197"/>
      <c r="D3212" s="198"/>
      <c r="E3212" s="196"/>
      <c r="F3212" s="110"/>
      <c r="G3212" s="199"/>
      <c r="H3212" s="217"/>
      <c r="I3212" s="217"/>
      <c r="J3212" s="6">
        <f t="shared" si="17"/>
        <v>0</v>
      </c>
      <c r="K3212" s="6">
        <f t="shared" si="18"/>
        <v>0</v>
      </c>
      <c r="L3212" s="6" t="str">
        <f t="array" ref="L3212">XLOOKUP(E3212,INV!A:A,INV!K:K)</f>
        <v>#N/A</v>
      </c>
      <c r="M3212" s="127" t="str">
        <f t="shared" si="19"/>
        <v>#N/A</v>
      </c>
    </row>
    <row r="3213">
      <c r="A3213" s="195"/>
      <c r="B3213" s="196"/>
      <c r="C3213" s="197"/>
      <c r="D3213" s="198"/>
      <c r="E3213" s="196"/>
      <c r="F3213" s="196"/>
      <c r="G3213" s="199"/>
      <c r="H3213" s="217"/>
      <c r="I3213" s="217"/>
      <c r="J3213" s="6">
        <f t="shared" si="17"/>
        <v>0</v>
      </c>
      <c r="K3213" s="6">
        <f t="shared" si="18"/>
        <v>0</v>
      </c>
      <c r="L3213" s="6" t="str">
        <f t="array" ref="L3213">XLOOKUP(E3213,INV!A:A,INV!K:K)</f>
        <v>#N/A</v>
      </c>
      <c r="M3213" s="127" t="str">
        <f t="shared" si="19"/>
        <v>#N/A</v>
      </c>
    </row>
    <row r="3214">
      <c r="A3214" s="195"/>
      <c r="B3214" s="196"/>
      <c r="C3214" s="197"/>
      <c r="D3214" s="198"/>
      <c r="E3214" s="196"/>
      <c r="F3214" s="110"/>
      <c r="G3214" s="199"/>
      <c r="H3214" s="217"/>
      <c r="I3214" s="217"/>
      <c r="J3214" s="6">
        <f t="shared" si="17"/>
        <v>0</v>
      </c>
      <c r="K3214" s="6">
        <f t="shared" si="18"/>
        <v>0</v>
      </c>
      <c r="L3214" s="6" t="str">
        <f t="array" ref="L3214">XLOOKUP(E3214,INV!A:A,INV!K:K)</f>
        <v>#N/A</v>
      </c>
      <c r="M3214" s="127" t="str">
        <f t="shared" si="19"/>
        <v>#N/A</v>
      </c>
    </row>
    <row r="3215">
      <c r="A3215" s="195"/>
      <c r="B3215" s="196"/>
      <c r="C3215" s="197"/>
      <c r="D3215" s="198"/>
      <c r="E3215" s="196"/>
      <c r="F3215" s="196"/>
      <c r="G3215" s="199"/>
      <c r="H3215" s="217"/>
      <c r="I3215" s="217"/>
      <c r="J3215" s="6">
        <f t="shared" si="17"/>
        <v>0</v>
      </c>
      <c r="K3215" s="6">
        <f t="shared" si="18"/>
        <v>0</v>
      </c>
      <c r="L3215" s="6" t="str">
        <f t="array" ref="L3215">XLOOKUP(E3215,INV!A:A,INV!K:K)</f>
        <v>#N/A</v>
      </c>
      <c r="M3215" s="127" t="str">
        <f t="shared" si="19"/>
        <v>#N/A</v>
      </c>
    </row>
    <row r="3216">
      <c r="A3216" s="195"/>
      <c r="B3216" s="196"/>
      <c r="C3216" s="197"/>
      <c r="D3216" s="198"/>
      <c r="E3216" s="196"/>
      <c r="F3216" s="110"/>
      <c r="G3216" s="199"/>
      <c r="H3216" s="217"/>
      <c r="I3216" s="217"/>
      <c r="J3216" s="6">
        <f t="shared" si="17"/>
        <v>0</v>
      </c>
      <c r="K3216" s="6">
        <f t="shared" si="18"/>
        <v>0</v>
      </c>
      <c r="L3216" s="6" t="str">
        <f t="array" ref="L3216">XLOOKUP(E3216,INV!A:A,INV!K:K)</f>
        <v>#N/A</v>
      </c>
      <c r="M3216" s="127" t="str">
        <f t="shared" si="19"/>
        <v>#N/A</v>
      </c>
    </row>
    <row r="3217">
      <c r="A3217" s="195"/>
      <c r="B3217" s="196"/>
      <c r="C3217" s="197"/>
      <c r="D3217" s="198"/>
      <c r="E3217" s="196"/>
      <c r="F3217" s="110"/>
      <c r="G3217" s="199"/>
      <c r="H3217" s="217"/>
      <c r="I3217" s="217"/>
      <c r="J3217" s="6">
        <f t="shared" si="17"/>
        <v>0</v>
      </c>
      <c r="K3217" s="6">
        <f t="shared" si="18"/>
        <v>0</v>
      </c>
      <c r="L3217" s="6" t="str">
        <f t="array" ref="L3217">XLOOKUP(E3217,INV!A:A,INV!K:K)</f>
        <v>#N/A</v>
      </c>
      <c r="M3217" s="127" t="str">
        <f t="shared" si="19"/>
        <v>#N/A</v>
      </c>
    </row>
    <row r="3218">
      <c r="A3218" s="195"/>
      <c r="B3218" s="196"/>
      <c r="C3218" s="197"/>
      <c r="D3218" s="198"/>
      <c r="E3218" s="196"/>
      <c r="F3218" s="196"/>
      <c r="G3218" s="199"/>
      <c r="H3218" s="217"/>
      <c r="I3218" s="217"/>
      <c r="J3218" s="6">
        <f t="shared" si="17"/>
        <v>0</v>
      </c>
      <c r="K3218" s="6">
        <f t="shared" si="18"/>
        <v>0</v>
      </c>
      <c r="L3218" s="6" t="str">
        <f t="array" ref="L3218">XLOOKUP(E3218,INV!A:A,INV!K:K)</f>
        <v>#N/A</v>
      </c>
      <c r="M3218" s="127" t="str">
        <f t="shared" si="19"/>
        <v>#N/A</v>
      </c>
    </row>
    <row r="3219">
      <c r="A3219" s="195"/>
      <c r="B3219" s="196"/>
      <c r="C3219" s="197"/>
      <c r="D3219" s="198"/>
      <c r="E3219" s="196"/>
      <c r="F3219" s="110"/>
      <c r="G3219" s="199"/>
      <c r="H3219" s="217"/>
      <c r="I3219" s="217"/>
      <c r="J3219" s="6">
        <f t="shared" si="17"/>
        <v>0</v>
      </c>
      <c r="K3219" s="6">
        <f t="shared" si="18"/>
        <v>0</v>
      </c>
      <c r="L3219" s="6" t="str">
        <f t="array" ref="L3219">XLOOKUP(E3219,INV!A:A,INV!K:K)</f>
        <v>#N/A</v>
      </c>
      <c r="M3219" s="127" t="str">
        <f t="shared" si="19"/>
        <v>#N/A</v>
      </c>
    </row>
    <row r="3220">
      <c r="A3220" s="195"/>
      <c r="B3220" s="196"/>
      <c r="C3220" s="197"/>
      <c r="D3220" s="198"/>
      <c r="E3220" s="196"/>
      <c r="F3220" s="110"/>
      <c r="G3220" s="199"/>
      <c r="H3220" s="217"/>
      <c r="I3220" s="217"/>
      <c r="J3220" s="6">
        <f t="shared" si="17"/>
        <v>0</v>
      </c>
      <c r="K3220" s="6">
        <f t="shared" si="18"/>
        <v>0</v>
      </c>
      <c r="L3220" s="6" t="str">
        <f t="array" ref="L3220">XLOOKUP(E3220,INV!A:A,INV!K:K)</f>
        <v>#N/A</v>
      </c>
      <c r="M3220" s="127" t="str">
        <f t="shared" si="19"/>
        <v>#N/A</v>
      </c>
    </row>
    <row r="3221">
      <c r="A3221" s="195"/>
      <c r="B3221" s="196"/>
      <c r="C3221" s="197"/>
      <c r="D3221" s="198"/>
      <c r="E3221" s="196"/>
      <c r="F3221" s="110"/>
      <c r="G3221" s="199"/>
      <c r="H3221" s="217"/>
      <c r="I3221" s="217"/>
      <c r="J3221" s="6">
        <f t="shared" si="17"/>
        <v>0</v>
      </c>
      <c r="K3221" s="6">
        <f t="shared" si="18"/>
        <v>0</v>
      </c>
      <c r="L3221" s="6" t="str">
        <f t="array" ref="L3221">XLOOKUP(E3221,INV!A:A,INV!K:K)</f>
        <v>#N/A</v>
      </c>
      <c r="M3221" s="127" t="str">
        <f t="shared" si="19"/>
        <v>#N/A</v>
      </c>
    </row>
    <row r="3222">
      <c r="A3222" s="195"/>
      <c r="B3222" s="196"/>
      <c r="C3222" s="197"/>
      <c r="D3222" s="198"/>
      <c r="E3222" s="196"/>
      <c r="F3222" s="110"/>
      <c r="G3222" s="199"/>
      <c r="H3222" s="217"/>
      <c r="I3222" s="217"/>
      <c r="J3222" s="6">
        <f t="shared" si="17"/>
        <v>0</v>
      </c>
      <c r="K3222" s="6">
        <f t="shared" si="18"/>
        <v>0</v>
      </c>
      <c r="L3222" s="6" t="str">
        <f t="array" ref="L3222">XLOOKUP(E3222,INV!A:A,INV!K:K)</f>
        <v>#N/A</v>
      </c>
      <c r="M3222" s="127" t="str">
        <f t="shared" si="19"/>
        <v>#N/A</v>
      </c>
    </row>
    <row r="3223">
      <c r="A3223" s="195"/>
      <c r="B3223" s="196"/>
      <c r="C3223" s="197"/>
      <c r="D3223" s="198"/>
      <c r="E3223" s="196"/>
      <c r="F3223" s="196"/>
      <c r="G3223" s="199"/>
      <c r="H3223" s="217"/>
      <c r="I3223" s="217"/>
      <c r="J3223" s="6">
        <f t="shared" si="17"/>
        <v>0</v>
      </c>
      <c r="K3223" s="6">
        <f t="shared" si="18"/>
        <v>0</v>
      </c>
      <c r="L3223" s="6" t="str">
        <f t="array" ref="L3223">XLOOKUP(E3223,INV!A:A,INV!K:K)</f>
        <v>#N/A</v>
      </c>
      <c r="M3223" s="127" t="str">
        <f t="shared" si="19"/>
        <v>#N/A</v>
      </c>
    </row>
    <row r="3224">
      <c r="A3224" s="195"/>
      <c r="B3224" s="196"/>
      <c r="C3224" s="197"/>
      <c r="D3224" s="198"/>
      <c r="E3224" s="196"/>
      <c r="F3224" s="196"/>
      <c r="G3224" s="199"/>
      <c r="H3224" s="217"/>
      <c r="I3224" s="217"/>
      <c r="J3224" s="6">
        <f t="shared" si="17"/>
        <v>0</v>
      </c>
      <c r="K3224" s="6">
        <f t="shared" si="18"/>
        <v>0</v>
      </c>
      <c r="L3224" s="6" t="str">
        <f t="array" ref="L3224">XLOOKUP(E3224,INV!A:A,INV!K:K)</f>
        <v>#N/A</v>
      </c>
      <c r="M3224" s="127" t="str">
        <f t="shared" si="19"/>
        <v>#N/A</v>
      </c>
    </row>
    <row r="3225">
      <c r="A3225" s="195"/>
      <c r="B3225" s="196"/>
      <c r="C3225" s="197"/>
      <c r="D3225" s="198"/>
      <c r="E3225" s="196"/>
      <c r="F3225" s="110"/>
      <c r="G3225" s="199"/>
      <c r="H3225" s="217"/>
      <c r="I3225" s="217"/>
      <c r="J3225" s="6">
        <f t="shared" si="17"/>
        <v>0</v>
      </c>
      <c r="K3225" s="6">
        <f t="shared" si="18"/>
        <v>0</v>
      </c>
      <c r="L3225" s="6" t="str">
        <f t="array" ref="L3225">XLOOKUP(E3225,INV!A:A,INV!K:K)</f>
        <v>#N/A</v>
      </c>
      <c r="M3225" s="127" t="str">
        <f t="shared" si="19"/>
        <v>#N/A</v>
      </c>
    </row>
    <row r="3226">
      <c r="A3226" s="195"/>
      <c r="B3226" s="196"/>
      <c r="C3226" s="197"/>
      <c r="D3226" s="198"/>
      <c r="E3226" s="196"/>
      <c r="F3226" s="110"/>
      <c r="G3226" s="199"/>
      <c r="H3226" s="217"/>
      <c r="I3226" s="217"/>
      <c r="J3226" s="6">
        <f t="shared" si="17"/>
        <v>0</v>
      </c>
      <c r="K3226" s="6">
        <f t="shared" si="18"/>
        <v>0</v>
      </c>
      <c r="L3226" s="6" t="str">
        <f t="array" ref="L3226">XLOOKUP(E3226,INV!A:A,INV!K:K)</f>
        <v>#N/A</v>
      </c>
      <c r="M3226" s="127" t="str">
        <f t="shared" si="19"/>
        <v>#N/A</v>
      </c>
    </row>
    <row r="3227">
      <c r="A3227" s="195"/>
      <c r="B3227" s="196"/>
      <c r="C3227" s="197"/>
      <c r="D3227" s="198"/>
      <c r="E3227" s="196"/>
      <c r="F3227" s="110"/>
      <c r="G3227" s="199"/>
      <c r="H3227" s="217"/>
      <c r="I3227" s="217"/>
      <c r="J3227" s="6">
        <f t="shared" si="17"/>
        <v>0</v>
      </c>
      <c r="K3227" s="6">
        <f t="shared" si="18"/>
        <v>0</v>
      </c>
      <c r="L3227" s="6" t="str">
        <f t="array" ref="L3227">XLOOKUP(E3227,INV!A:A,INV!K:K)</f>
        <v>#N/A</v>
      </c>
      <c r="M3227" s="127" t="str">
        <f t="shared" si="19"/>
        <v>#N/A</v>
      </c>
    </row>
    <row r="3228">
      <c r="A3228" s="195"/>
      <c r="B3228" s="196"/>
      <c r="C3228" s="197"/>
      <c r="D3228" s="198"/>
      <c r="E3228" s="196"/>
      <c r="F3228" s="196"/>
      <c r="G3228" s="199"/>
      <c r="H3228" s="217"/>
      <c r="I3228" s="217"/>
      <c r="J3228" s="6">
        <f t="shared" si="17"/>
        <v>0</v>
      </c>
      <c r="K3228" s="6">
        <f t="shared" si="18"/>
        <v>0</v>
      </c>
      <c r="L3228" s="6" t="str">
        <f t="array" ref="L3228">XLOOKUP(E3228,INV!A:A,INV!K:K)</f>
        <v>#N/A</v>
      </c>
      <c r="M3228" s="127" t="str">
        <f t="shared" si="19"/>
        <v>#N/A</v>
      </c>
    </row>
    <row r="3229">
      <c r="A3229" s="195"/>
      <c r="B3229" s="196"/>
      <c r="C3229" s="197"/>
      <c r="D3229" s="198"/>
      <c r="E3229" s="196"/>
      <c r="F3229" s="196"/>
      <c r="G3229" s="199"/>
      <c r="H3229" s="217"/>
      <c r="I3229" s="217"/>
      <c r="J3229" s="6">
        <f t="shared" si="17"/>
        <v>0</v>
      </c>
      <c r="K3229" s="6">
        <f t="shared" si="18"/>
        <v>0</v>
      </c>
      <c r="L3229" s="6" t="str">
        <f t="array" ref="L3229">XLOOKUP(E3229,INV!A:A,INV!K:K)</f>
        <v>#N/A</v>
      </c>
      <c r="M3229" s="127" t="str">
        <f t="shared" si="19"/>
        <v>#N/A</v>
      </c>
    </row>
    <row r="3230">
      <c r="A3230" s="195"/>
      <c r="B3230" s="196"/>
      <c r="C3230" s="197"/>
      <c r="D3230" s="198"/>
      <c r="E3230" s="196"/>
      <c r="F3230" s="196"/>
      <c r="G3230" s="199"/>
      <c r="H3230" s="217"/>
      <c r="I3230" s="217"/>
      <c r="J3230" s="6">
        <f t="shared" si="17"/>
        <v>0</v>
      </c>
      <c r="K3230" s="6">
        <f t="shared" si="18"/>
        <v>0</v>
      </c>
      <c r="L3230" s="6" t="str">
        <f t="array" ref="L3230">XLOOKUP(E3230,INV!A:A,INV!K:K)</f>
        <v>#N/A</v>
      </c>
      <c r="M3230" s="127" t="str">
        <f t="shared" si="19"/>
        <v>#N/A</v>
      </c>
    </row>
    <row r="3231">
      <c r="A3231" s="195"/>
      <c r="B3231" s="196"/>
      <c r="C3231" s="197"/>
      <c r="D3231" s="198"/>
      <c r="E3231" s="196"/>
      <c r="F3231" s="196"/>
      <c r="G3231" s="199"/>
      <c r="H3231" s="217"/>
      <c r="I3231" s="217"/>
      <c r="J3231" s="6">
        <f t="shared" si="17"/>
        <v>0</v>
      </c>
      <c r="K3231" s="6">
        <f t="shared" si="18"/>
        <v>0</v>
      </c>
      <c r="L3231" s="6" t="str">
        <f t="array" ref="L3231">XLOOKUP(E3231,INV!A:A,INV!K:K)</f>
        <v>#N/A</v>
      </c>
      <c r="M3231" s="127" t="str">
        <f t="shared" si="19"/>
        <v>#N/A</v>
      </c>
    </row>
    <row r="3232">
      <c r="A3232" s="195"/>
      <c r="B3232" s="196"/>
      <c r="C3232" s="197"/>
      <c r="D3232" s="198"/>
      <c r="E3232" s="196"/>
      <c r="F3232" s="196"/>
      <c r="G3232" s="199"/>
      <c r="H3232" s="217"/>
      <c r="I3232" s="217"/>
      <c r="J3232" s="6">
        <f t="shared" si="17"/>
        <v>0</v>
      </c>
      <c r="K3232" s="6">
        <f t="shared" si="18"/>
        <v>0</v>
      </c>
      <c r="L3232" s="6" t="str">
        <f t="array" ref="L3232">XLOOKUP(E3232,INV!A:A,INV!K:K)</f>
        <v>#N/A</v>
      </c>
      <c r="M3232" s="127" t="str">
        <f t="shared" si="19"/>
        <v>#N/A</v>
      </c>
    </row>
    <row r="3233">
      <c r="A3233" s="195"/>
      <c r="B3233" s="196"/>
      <c r="C3233" s="197"/>
      <c r="D3233" s="198"/>
      <c r="E3233" s="196"/>
      <c r="F3233" s="110"/>
      <c r="G3233" s="199"/>
      <c r="H3233" s="217"/>
      <c r="I3233" s="217"/>
      <c r="J3233" s="6">
        <f t="shared" si="17"/>
        <v>0</v>
      </c>
      <c r="K3233" s="6">
        <f t="shared" si="18"/>
        <v>0</v>
      </c>
      <c r="L3233" s="6" t="str">
        <f t="array" ref="L3233">XLOOKUP(E3233,INV!A:A,INV!K:K)</f>
        <v>#N/A</v>
      </c>
      <c r="M3233" s="127" t="str">
        <f t="shared" si="19"/>
        <v>#N/A</v>
      </c>
    </row>
    <row r="3234">
      <c r="A3234" s="195"/>
      <c r="B3234" s="196"/>
      <c r="C3234" s="197"/>
      <c r="D3234" s="198"/>
      <c r="E3234" s="196"/>
      <c r="F3234" s="110"/>
      <c r="G3234" s="199"/>
      <c r="H3234" s="217"/>
      <c r="I3234" s="217"/>
      <c r="J3234" s="6">
        <f t="shared" si="17"/>
        <v>0</v>
      </c>
      <c r="K3234" s="6">
        <f t="shared" si="18"/>
        <v>0</v>
      </c>
      <c r="L3234" s="6" t="str">
        <f t="array" ref="L3234">XLOOKUP(E3234,INV!A:A,INV!K:K)</f>
        <v>#N/A</v>
      </c>
      <c r="M3234" s="127" t="str">
        <f t="shared" si="19"/>
        <v>#N/A</v>
      </c>
    </row>
    <row r="3235">
      <c r="A3235" s="195"/>
      <c r="B3235" s="196"/>
      <c r="C3235" s="197"/>
      <c r="D3235" s="198"/>
      <c r="E3235" s="196"/>
      <c r="F3235" s="196"/>
      <c r="G3235" s="199"/>
      <c r="H3235" s="217"/>
      <c r="I3235" s="217"/>
      <c r="J3235" s="6">
        <f t="shared" si="17"/>
        <v>0</v>
      </c>
      <c r="K3235" s="6">
        <f t="shared" si="18"/>
        <v>0</v>
      </c>
      <c r="L3235" s="6" t="str">
        <f t="array" ref="L3235">XLOOKUP(E3235,INV!A:A,INV!K:K)</f>
        <v>#N/A</v>
      </c>
      <c r="M3235" s="127" t="str">
        <f t="shared" si="19"/>
        <v>#N/A</v>
      </c>
    </row>
    <row r="3236">
      <c r="A3236" s="195"/>
      <c r="B3236" s="196"/>
      <c r="C3236" s="197"/>
      <c r="D3236" s="198"/>
      <c r="E3236" s="196"/>
      <c r="F3236" s="110"/>
      <c r="G3236" s="199"/>
      <c r="H3236" s="217"/>
      <c r="I3236" s="217"/>
      <c r="J3236" s="6">
        <f t="shared" si="17"/>
        <v>0</v>
      </c>
      <c r="K3236" s="6">
        <f t="shared" si="18"/>
        <v>0</v>
      </c>
      <c r="L3236" s="6" t="str">
        <f t="array" ref="L3236">XLOOKUP(E3236,INV!A:A,INV!K:K)</f>
        <v>#N/A</v>
      </c>
      <c r="M3236" s="127" t="str">
        <f t="shared" si="19"/>
        <v>#N/A</v>
      </c>
    </row>
    <row r="3237">
      <c r="A3237" s="195"/>
      <c r="B3237" s="196"/>
      <c r="C3237" s="197"/>
      <c r="D3237" s="198"/>
      <c r="E3237" s="196"/>
      <c r="F3237" s="110"/>
      <c r="G3237" s="199"/>
      <c r="H3237" s="217"/>
      <c r="I3237" s="217"/>
      <c r="J3237" s="6">
        <f t="shared" si="17"/>
        <v>0</v>
      </c>
      <c r="K3237" s="6">
        <f t="shared" si="18"/>
        <v>0</v>
      </c>
      <c r="L3237" s="6" t="str">
        <f t="array" ref="L3237">XLOOKUP(E3237,INV!A:A,INV!K:K)</f>
        <v>#N/A</v>
      </c>
      <c r="M3237" s="127" t="str">
        <f t="shared" si="19"/>
        <v>#N/A</v>
      </c>
    </row>
    <row r="3238">
      <c r="A3238" s="195"/>
      <c r="B3238" s="196"/>
      <c r="C3238" s="197"/>
      <c r="D3238" s="198"/>
      <c r="E3238" s="110"/>
      <c r="F3238" s="196"/>
      <c r="G3238" s="199"/>
      <c r="H3238" s="217"/>
      <c r="I3238" s="217"/>
      <c r="J3238" s="6">
        <f t="shared" si="17"/>
        <v>0</v>
      </c>
      <c r="K3238" s="6">
        <f t="shared" si="18"/>
        <v>0</v>
      </c>
      <c r="L3238" s="6" t="str">
        <f t="array" ref="L3238">XLOOKUP(E3238,INV!A:A,INV!K:K)</f>
        <v>#N/A</v>
      </c>
      <c r="M3238" s="127" t="str">
        <f t="shared" si="19"/>
        <v>#N/A</v>
      </c>
    </row>
    <row r="3239">
      <c r="A3239" s="195"/>
      <c r="B3239" s="196"/>
      <c r="C3239" s="197"/>
      <c r="D3239" s="198"/>
      <c r="E3239" s="110"/>
      <c r="F3239" s="196"/>
      <c r="G3239" s="199"/>
      <c r="H3239" s="217"/>
      <c r="I3239" s="217"/>
      <c r="J3239" s="6">
        <f t="shared" si="17"/>
        <v>0</v>
      </c>
      <c r="K3239" s="6">
        <f t="shared" si="18"/>
        <v>0</v>
      </c>
      <c r="L3239" s="6" t="str">
        <f t="array" ref="L3239">XLOOKUP(E3239,INV!A:A,INV!K:K)</f>
        <v>#N/A</v>
      </c>
      <c r="M3239" s="127" t="str">
        <f t="shared" si="19"/>
        <v>#N/A</v>
      </c>
    </row>
    <row r="3240">
      <c r="A3240" s="195"/>
      <c r="B3240" s="196"/>
      <c r="C3240" s="197"/>
      <c r="D3240" s="198"/>
      <c r="E3240" s="196"/>
      <c r="F3240" s="110"/>
      <c r="G3240" s="199"/>
      <c r="H3240" s="217"/>
      <c r="I3240" s="217"/>
      <c r="J3240" s="6">
        <f t="shared" si="17"/>
        <v>0</v>
      </c>
      <c r="K3240" s="6">
        <f t="shared" si="18"/>
        <v>0</v>
      </c>
      <c r="L3240" s="6" t="str">
        <f t="array" ref="L3240">XLOOKUP(E3240,INV!A:A,INV!K:K)</f>
        <v>#N/A</v>
      </c>
      <c r="M3240" s="127" t="str">
        <f t="shared" si="19"/>
        <v>#N/A</v>
      </c>
    </row>
    <row r="3241">
      <c r="A3241" s="195"/>
      <c r="B3241" s="196"/>
      <c r="C3241" s="197"/>
      <c r="D3241" s="198"/>
      <c r="E3241" s="196"/>
      <c r="F3241" s="110"/>
      <c r="G3241" s="199"/>
      <c r="H3241" s="217"/>
      <c r="I3241" s="217"/>
      <c r="J3241" s="6">
        <f t="shared" si="17"/>
        <v>0</v>
      </c>
      <c r="K3241" s="6">
        <f t="shared" si="18"/>
        <v>0</v>
      </c>
      <c r="L3241" s="6" t="str">
        <f t="array" ref="L3241">XLOOKUP(E3241,INV!A:A,INV!K:K)</f>
        <v>#N/A</v>
      </c>
      <c r="M3241" s="127" t="str">
        <f t="shared" si="19"/>
        <v>#N/A</v>
      </c>
    </row>
    <row r="3242">
      <c r="A3242" s="195"/>
      <c r="B3242" s="196"/>
      <c r="C3242" s="197"/>
      <c r="D3242" s="198"/>
      <c r="E3242" s="196"/>
      <c r="F3242" s="110"/>
      <c r="G3242" s="199"/>
      <c r="H3242" s="217"/>
      <c r="I3242" s="217"/>
      <c r="J3242" s="6">
        <f t="shared" si="17"/>
        <v>0</v>
      </c>
      <c r="K3242" s="6">
        <f t="shared" si="18"/>
        <v>0</v>
      </c>
      <c r="L3242" s="6" t="str">
        <f t="array" ref="L3242">XLOOKUP(E3242,INV!A:A,INV!K:K)</f>
        <v>#N/A</v>
      </c>
      <c r="M3242" s="127" t="str">
        <f t="shared" si="19"/>
        <v>#N/A</v>
      </c>
    </row>
    <row r="3243">
      <c r="A3243" s="195"/>
      <c r="B3243" s="196"/>
      <c r="C3243" s="197"/>
      <c r="D3243" s="198"/>
      <c r="E3243" s="196"/>
      <c r="F3243" s="110"/>
      <c r="G3243" s="199"/>
      <c r="H3243" s="217"/>
      <c r="I3243" s="217"/>
      <c r="J3243" s="6">
        <f t="shared" si="17"/>
        <v>0</v>
      </c>
      <c r="K3243" s="6">
        <f t="shared" si="18"/>
        <v>0</v>
      </c>
      <c r="L3243" s="6" t="str">
        <f t="array" ref="L3243">XLOOKUP(E3243,INV!A:A,INV!K:K)</f>
        <v>#N/A</v>
      </c>
      <c r="M3243" s="127" t="str">
        <f t="shared" si="19"/>
        <v>#N/A</v>
      </c>
    </row>
    <row r="3244">
      <c r="A3244" s="195"/>
      <c r="B3244" s="196"/>
      <c r="C3244" s="197"/>
      <c r="D3244" s="198"/>
      <c r="E3244" s="196"/>
      <c r="F3244" s="110"/>
      <c r="G3244" s="199"/>
      <c r="H3244" s="217"/>
      <c r="I3244" s="217"/>
      <c r="J3244" s="6">
        <f t="shared" si="17"/>
        <v>0</v>
      </c>
      <c r="K3244" s="6">
        <f t="shared" si="18"/>
        <v>0</v>
      </c>
      <c r="L3244" s="6" t="str">
        <f t="array" ref="L3244">XLOOKUP(E3244,INV!A:A,INV!K:K)</f>
        <v>#N/A</v>
      </c>
      <c r="M3244" s="127" t="str">
        <f t="shared" si="19"/>
        <v>#N/A</v>
      </c>
    </row>
    <row r="3245">
      <c r="A3245" s="195"/>
      <c r="B3245" s="196"/>
      <c r="C3245" s="197"/>
      <c r="D3245" s="198"/>
      <c r="E3245" s="196"/>
      <c r="F3245" s="110"/>
      <c r="G3245" s="199"/>
      <c r="H3245" s="217"/>
      <c r="I3245" s="217"/>
      <c r="J3245" s="6">
        <f t="shared" si="17"/>
        <v>0</v>
      </c>
      <c r="K3245" s="6">
        <f t="shared" si="18"/>
        <v>0</v>
      </c>
      <c r="L3245" s="6" t="str">
        <f t="array" ref="L3245">XLOOKUP(E3245,INV!A:A,INV!K:K)</f>
        <v>#N/A</v>
      </c>
      <c r="M3245" s="127" t="str">
        <f t="shared" si="19"/>
        <v>#N/A</v>
      </c>
    </row>
    <row r="3246">
      <c r="A3246" s="195"/>
      <c r="B3246" s="196"/>
      <c r="C3246" s="197"/>
      <c r="D3246" s="198"/>
      <c r="E3246" s="196"/>
      <c r="F3246" s="110"/>
      <c r="G3246" s="199"/>
      <c r="H3246" s="217"/>
      <c r="I3246" s="217"/>
      <c r="J3246" s="6">
        <f t="shared" si="17"/>
        <v>0</v>
      </c>
      <c r="K3246" s="6">
        <f t="shared" si="18"/>
        <v>0</v>
      </c>
      <c r="L3246" s="6" t="str">
        <f t="array" ref="L3246">XLOOKUP(E3246,INV!A:A,INV!K:K)</f>
        <v>#N/A</v>
      </c>
      <c r="M3246" s="127" t="str">
        <f t="shared" si="19"/>
        <v>#N/A</v>
      </c>
    </row>
    <row r="3247">
      <c r="A3247" s="195"/>
      <c r="B3247" s="196"/>
      <c r="C3247" s="197"/>
      <c r="D3247" s="198"/>
      <c r="E3247" s="196"/>
      <c r="F3247" s="110"/>
      <c r="G3247" s="199"/>
      <c r="H3247" s="217"/>
      <c r="I3247" s="217"/>
      <c r="J3247" s="6">
        <f t="shared" si="17"/>
        <v>0</v>
      </c>
      <c r="K3247" s="6">
        <f t="shared" si="18"/>
        <v>0</v>
      </c>
      <c r="L3247" s="6" t="str">
        <f t="array" ref="L3247">XLOOKUP(E3247,INV!A:A,INV!K:K)</f>
        <v>#N/A</v>
      </c>
      <c r="M3247" s="127" t="str">
        <f t="shared" si="19"/>
        <v>#N/A</v>
      </c>
    </row>
    <row r="3248">
      <c r="A3248" s="195"/>
      <c r="B3248" s="196"/>
      <c r="C3248" s="197"/>
      <c r="D3248" s="198"/>
      <c r="E3248" s="196"/>
      <c r="F3248" s="110"/>
      <c r="G3248" s="199"/>
      <c r="H3248" s="217"/>
      <c r="I3248" s="215"/>
      <c r="J3248" s="6">
        <f t="shared" si="17"/>
        <v>0</v>
      </c>
      <c r="K3248" s="6">
        <f t="shared" si="18"/>
        <v>0</v>
      </c>
      <c r="L3248" s="6" t="str">
        <f t="array" ref="L3248">XLOOKUP(E3248,INV!A:A,INV!K:K)</f>
        <v>#N/A</v>
      </c>
      <c r="M3248" s="127" t="str">
        <f t="shared" si="19"/>
        <v>#N/A</v>
      </c>
    </row>
    <row r="3249">
      <c r="A3249" s="195"/>
      <c r="B3249" s="196"/>
      <c r="C3249" s="212"/>
      <c r="D3249" s="213"/>
      <c r="E3249" s="212"/>
      <c r="F3249" s="110"/>
      <c r="G3249" s="199"/>
      <c r="H3249" s="217"/>
      <c r="I3249" s="217"/>
      <c r="J3249" s="6">
        <f t="shared" si="17"/>
        <v>0</v>
      </c>
      <c r="K3249" s="6">
        <f t="shared" si="18"/>
        <v>0</v>
      </c>
      <c r="L3249" s="6" t="str">
        <f t="array" ref="L3249">XLOOKUP(E3249,INV!A:A,INV!K:K)</f>
        <v>#N/A</v>
      </c>
      <c r="M3249" s="127" t="str">
        <f t="shared" si="19"/>
        <v>#N/A</v>
      </c>
    </row>
    <row r="3250">
      <c r="A3250" s="195"/>
      <c r="B3250" s="196"/>
      <c r="C3250" s="212"/>
      <c r="D3250" s="213"/>
      <c r="E3250" s="212"/>
      <c r="F3250" s="110"/>
      <c r="G3250" s="199"/>
      <c r="H3250" s="217"/>
      <c r="I3250" s="215"/>
      <c r="M3250" s="127"/>
    </row>
    <row r="3251">
      <c r="A3251" s="195"/>
      <c r="B3251" s="196"/>
      <c r="C3251" s="212"/>
      <c r="D3251" s="213"/>
      <c r="E3251" s="212"/>
      <c r="F3251" s="110"/>
      <c r="G3251" s="199"/>
      <c r="H3251" s="217"/>
      <c r="I3251" s="217"/>
      <c r="J3251" s="6">
        <f>H3251*1.4</f>
        <v>0</v>
      </c>
      <c r="K3251" s="6">
        <f>I3251*1.25</f>
        <v>0</v>
      </c>
      <c r="L3251" s="6" t="str">
        <f t="array" ref="L3251">XLOOKUP(E3251,INV!A:A,INV!K:K)</f>
        <v>#N/A</v>
      </c>
      <c r="M3251" s="127" t="str">
        <f>(L3251-J3251)/L3251</f>
        <v>#N/A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sheetData>
    <row r="1">
      <c r="A1" s="188" t="s">
        <v>23</v>
      </c>
      <c r="B1" s="189" t="s">
        <v>2341</v>
      </c>
      <c r="C1" s="189" t="s">
        <v>2342</v>
      </c>
      <c r="D1" s="189" t="s">
        <v>2343</v>
      </c>
      <c r="E1" s="189" t="s">
        <v>2344</v>
      </c>
      <c r="F1" s="189" t="s">
        <v>64</v>
      </c>
      <c r="G1" s="188" t="s">
        <v>2345</v>
      </c>
      <c r="H1" s="219" t="s">
        <v>8143</v>
      </c>
      <c r="I1" s="219" t="s">
        <v>8144</v>
      </c>
      <c r="J1" s="7" t="s">
        <v>2348</v>
      </c>
      <c r="K1" s="7" t="s">
        <v>2349</v>
      </c>
      <c r="L1" s="7" t="s">
        <v>896</v>
      </c>
      <c r="M1" s="193" t="s">
        <v>2350</v>
      </c>
    </row>
    <row r="2">
      <c r="A2" s="195">
        <v>453.0</v>
      </c>
      <c r="B2" s="196" t="s">
        <v>3620</v>
      </c>
      <c r="C2" s="197" t="s">
        <v>3624</v>
      </c>
      <c r="D2" s="198" t="s">
        <v>3625</v>
      </c>
      <c r="E2" s="196" t="s">
        <v>278</v>
      </c>
      <c r="F2" s="196" t="s">
        <v>3626</v>
      </c>
      <c r="G2" s="199">
        <v>12900.0</v>
      </c>
      <c r="H2" s="217"/>
      <c r="I2" s="217"/>
      <c r="L2" s="63">
        <f t="array" ref="L2">XLOOKUP(E2,INV!A:A,INV!K:K)</f>
        <v>1800</v>
      </c>
      <c r="M2" s="127">
        <f t="shared" ref="M2:M1360" si="1">(L2-J2)/L2</f>
        <v>1</v>
      </c>
    </row>
    <row r="3">
      <c r="A3" s="195">
        <v>1889.0</v>
      </c>
      <c r="B3" s="196" t="s">
        <v>3620</v>
      </c>
      <c r="C3" s="197" t="s">
        <v>8145</v>
      </c>
      <c r="D3" s="198" t="s">
        <v>8146</v>
      </c>
      <c r="E3" s="196" t="s">
        <v>8147</v>
      </c>
      <c r="F3" s="110" t="s">
        <v>3626</v>
      </c>
      <c r="G3" s="199">
        <v>67500.0</v>
      </c>
      <c r="H3" s="217"/>
      <c r="I3" s="217"/>
      <c r="L3" s="6" t="str">
        <f t="array" ref="L3">XLOOKUP(E3,INV!A:A,INV!K:K)</f>
        <v>#N/A</v>
      </c>
      <c r="M3" s="127" t="str">
        <f t="shared" si="1"/>
        <v>#N/A</v>
      </c>
    </row>
    <row r="4">
      <c r="A4" s="195">
        <v>454.0</v>
      </c>
      <c r="B4" s="196" t="s">
        <v>3289</v>
      </c>
      <c r="C4" s="197" t="s">
        <v>3627</v>
      </c>
      <c r="D4" s="198" t="s">
        <v>3628</v>
      </c>
      <c r="E4" s="196" t="s">
        <v>752</v>
      </c>
      <c r="F4" s="196" t="s">
        <v>3629</v>
      </c>
      <c r="G4" s="199">
        <v>250.0</v>
      </c>
      <c r="H4" s="217"/>
      <c r="I4" s="217"/>
      <c r="L4" s="6">
        <f t="array" ref="L4">XLOOKUP(E4,INV!A:A,INV!K:K)</f>
        <v>27</v>
      </c>
      <c r="M4" s="127">
        <f t="shared" si="1"/>
        <v>1</v>
      </c>
    </row>
    <row r="5">
      <c r="A5" s="195">
        <v>452.0</v>
      </c>
      <c r="B5" s="196" t="s">
        <v>3620</v>
      </c>
      <c r="C5" s="197" t="s">
        <v>3621</v>
      </c>
      <c r="D5" s="198" t="s">
        <v>3622</v>
      </c>
      <c r="E5" s="196" t="s">
        <v>941</v>
      </c>
      <c r="F5" s="110" t="s">
        <v>3623</v>
      </c>
      <c r="G5" s="199">
        <v>4640.0</v>
      </c>
      <c r="H5" s="217"/>
      <c r="I5" s="217"/>
      <c r="L5" s="6">
        <f t="array" ref="L5">XLOOKUP(E5,INV!A:A,INV!K:K)</f>
        <v>170</v>
      </c>
      <c r="M5" s="127">
        <f t="shared" si="1"/>
        <v>1</v>
      </c>
    </row>
    <row r="6">
      <c r="A6" s="195">
        <v>615.0</v>
      </c>
      <c r="B6" s="196" t="s">
        <v>4026</v>
      </c>
      <c r="C6" s="197" t="s">
        <v>4027</v>
      </c>
      <c r="D6" s="198" t="s">
        <v>4028</v>
      </c>
      <c r="E6" s="196" t="s">
        <v>276</v>
      </c>
      <c r="F6" s="110" t="s">
        <v>4029</v>
      </c>
      <c r="G6" s="199">
        <v>468700.0</v>
      </c>
      <c r="H6" s="217"/>
      <c r="I6" s="217"/>
      <c r="L6" s="63">
        <f t="array" ref="L6">XLOOKUP(E6,INV!A:A,INV!K:K)</f>
        <v>10000</v>
      </c>
      <c r="M6" s="127">
        <f t="shared" si="1"/>
        <v>1</v>
      </c>
    </row>
    <row r="7">
      <c r="A7" s="195">
        <v>1905.0</v>
      </c>
      <c r="B7" s="196" t="s">
        <v>3177</v>
      </c>
      <c r="C7" s="197" t="s">
        <v>739</v>
      </c>
      <c r="D7" s="198" t="s">
        <v>5519</v>
      </c>
      <c r="E7" s="196" t="s">
        <v>739</v>
      </c>
      <c r="F7" s="110" t="s">
        <v>5520</v>
      </c>
      <c r="G7" s="199">
        <v>2490.0</v>
      </c>
      <c r="H7" s="217"/>
      <c r="I7" s="217"/>
      <c r="L7" s="6">
        <f t="array" ref="L7">XLOOKUP(E7,INV!A:A,INV!K:K)</f>
        <v>65</v>
      </c>
      <c r="M7" s="127">
        <f t="shared" si="1"/>
        <v>1</v>
      </c>
    </row>
    <row r="8">
      <c r="A8" s="195">
        <v>1906.0</v>
      </c>
      <c r="B8" s="196" t="s">
        <v>4859</v>
      </c>
      <c r="C8" s="197" t="s">
        <v>741</v>
      </c>
      <c r="D8" s="198" t="s">
        <v>5521</v>
      </c>
      <c r="E8" s="196" t="s">
        <v>741</v>
      </c>
      <c r="F8" s="110" t="s">
        <v>5522</v>
      </c>
      <c r="G8" s="199">
        <v>2490.0</v>
      </c>
      <c r="H8" s="217"/>
      <c r="I8" s="217"/>
      <c r="L8" s="6">
        <f t="array" ref="L8">XLOOKUP(E8,INV!A:A,INV!K:K)</f>
        <v>65</v>
      </c>
      <c r="M8" s="127">
        <f t="shared" si="1"/>
        <v>1</v>
      </c>
    </row>
    <row r="9">
      <c r="A9" s="195">
        <v>1823.0</v>
      </c>
      <c r="B9" s="196" t="s">
        <v>4022</v>
      </c>
      <c r="C9" s="197" t="s">
        <v>735</v>
      </c>
      <c r="D9" s="198" t="s">
        <v>5396</v>
      </c>
      <c r="E9" s="196" t="s">
        <v>735</v>
      </c>
      <c r="F9" s="196" t="s">
        <v>5397</v>
      </c>
      <c r="G9" s="199">
        <v>1690.0</v>
      </c>
      <c r="H9" s="217"/>
      <c r="I9" s="217"/>
      <c r="L9" s="6">
        <f t="array" ref="L9">XLOOKUP(E9,INV!A:A,INV!K:K)</f>
        <v>35</v>
      </c>
      <c r="M9" s="127">
        <f t="shared" si="1"/>
        <v>1</v>
      </c>
    </row>
    <row r="10">
      <c r="A10" s="195">
        <v>2847.0</v>
      </c>
      <c r="B10" s="196" t="s">
        <v>4022</v>
      </c>
      <c r="C10" s="196" t="s">
        <v>280</v>
      </c>
      <c r="D10" s="198" t="s">
        <v>7115</v>
      </c>
      <c r="E10" s="196" t="s">
        <v>280</v>
      </c>
      <c r="F10" s="196" t="s">
        <v>7116</v>
      </c>
      <c r="G10" s="199">
        <v>30900.0</v>
      </c>
      <c r="H10" s="217"/>
      <c r="I10" s="217"/>
      <c r="L10" s="63">
        <f t="array" ref="L10">XLOOKUP(E10,INV!A:A,INV!K:K)</f>
        <v>1200</v>
      </c>
      <c r="M10" s="127">
        <f t="shared" si="1"/>
        <v>1</v>
      </c>
    </row>
    <row r="11">
      <c r="A11" s="195">
        <v>1158.0</v>
      </c>
      <c r="B11" s="196" t="s">
        <v>3515</v>
      </c>
      <c r="C11" s="197" t="s">
        <v>8148</v>
      </c>
      <c r="D11" s="198" t="s">
        <v>4913</v>
      </c>
      <c r="E11" s="196" t="s">
        <v>138</v>
      </c>
      <c r="F11" s="110" t="s">
        <v>6934</v>
      </c>
      <c r="G11" s="199">
        <v>200.0</v>
      </c>
      <c r="H11" s="217"/>
      <c r="I11" s="217"/>
      <c r="L11" s="6">
        <f t="array" ref="L11">XLOOKUP(E11,INV!A:A,INV!K:K)</f>
        <v>7</v>
      </c>
      <c r="M11" s="127">
        <f t="shared" si="1"/>
        <v>1</v>
      </c>
    </row>
    <row r="12">
      <c r="A12" s="195">
        <v>2639.0</v>
      </c>
      <c r="B12" s="196" t="s">
        <v>3515</v>
      </c>
      <c r="C12" s="197" t="s">
        <v>138</v>
      </c>
      <c r="D12" s="198" t="s">
        <v>6933</v>
      </c>
      <c r="E12" s="196" t="s">
        <v>138</v>
      </c>
      <c r="F12" s="110" t="s">
        <v>6934</v>
      </c>
      <c r="G12" s="199">
        <v>200.0</v>
      </c>
      <c r="H12" s="217"/>
      <c r="I12" s="217"/>
      <c r="L12" s="6">
        <f t="array" ref="L12">XLOOKUP(E12,INV!A:A,INV!K:K)</f>
        <v>7</v>
      </c>
      <c r="M12" s="127">
        <f t="shared" si="1"/>
        <v>1</v>
      </c>
    </row>
    <row r="13">
      <c r="A13" s="195">
        <v>1143.0</v>
      </c>
      <c r="B13" s="196" t="s">
        <v>3515</v>
      </c>
      <c r="C13" s="197" t="s">
        <v>4912</v>
      </c>
      <c r="D13" s="198" t="s">
        <v>4913</v>
      </c>
      <c r="E13" s="196" t="s">
        <v>121</v>
      </c>
      <c r="F13" s="110" t="s">
        <v>4914</v>
      </c>
      <c r="G13" s="199">
        <v>995.0</v>
      </c>
      <c r="H13" s="217"/>
      <c r="I13" s="217"/>
      <c r="L13" s="6">
        <f t="array" ref="L13">XLOOKUP(E13,INV!A:A,INV!K:K)</f>
        <v>21</v>
      </c>
      <c r="M13" s="127">
        <f t="shared" si="1"/>
        <v>1</v>
      </c>
    </row>
    <row r="14">
      <c r="A14" s="195">
        <v>2638.0</v>
      </c>
      <c r="B14" s="196" t="s">
        <v>3515</v>
      </c>
      <c r="C14" s="197" t="s">
        <v>121</v>
      </c>
      <c r="D14" s="198" t="s">
        <v>6932</v>
      </c>
      <c r="E14" s="196" t="s">
        <v>121</v>
      </c>
      <c r="F14" s="110" t="s">
        <v>4914</v>
      </c>
      <c r="G14" s="199">
        <v>995.0</v>
      </c>
      <c r="H14" s="217"/>
      <c r="I14" s="217"/>
      <c r="L14" s="6">
        <f t="array" ref="L14">XLOOKUP(E14,INV!A:A,INV!K:K)</f>
        <v>21</v>
      </c>
      <c r="M14" s="127">
        <f t="shared" si="1"/>
        <v>1</v>
      </c>
    </row>
    <row r="15">
      <c r="A15" s="195">
        <v>1160.0</v>
      </c>
      <c r="B15" s="196" t="s">
        <v>4915</v>
      </c>
      <c r="C15" s="197" t="s">
        <v>8149</v>
      </c>
      <c r="D15" s="198" t="s">
        <v>4917</v>
      </c>
      <c r="E15" s="196" t="s">
        <v>140</v>
      </c>
      <c r="F15" s="110" t="s">
        <v>6917</v>
      </c>
      <c r="G15" s="199">
        <v>250.0</v>
      </c>
      <c r="H15" s="217"/>
      <c r="I15" s="217"/>
      <c r="L15" s="6">
        <f t="array" ref="L15">XLOOKUP(E15,INV!A:A,INV!K:K)</f>
        <v>7</v>
      </c>
      <c r="M15" s="127">
        <f t="shared" si="1"/>
        <v>1</v>
      </c>
    </row>
    <row r="16">
      <c r="A16" s="195">
        <v>2628.0</v>
      </c>
      <c r="B16" s="196" t="s">
        <v>4915</v>
      </c>
      <c r="C16" s="197" t="s">
        <v>140</v>
      </c>
      <c r="D16" s="198" t="s">
        <v>6916</v>
      </c>
      <c r="E16" s="196" t="s">
        <v>140</v>
      </c>
      <c r="F16" s="196" t="s">
        <v>6917</v>
      </c>
      <c r="G16" s="199">
        <v>250.0</v>
      </c>
      <c r="H16" s="217"/>
      <c r="I16" s="217"/>
      <c r="L16" s="6">
        <f t="array" ref="L16">XLOOKUP(E16,INV!A:A,INV!K:K)</f>
        <v>7</v>
      </c>
      <c r="M16" s="127">
        <f t="shared" si="1"/>
        <v>1</v>
      </c>
    </row>
    <row r="17">
      <c r="A17" s="195">
        <v>1145.0</v>
      </c>
      <c r="B17" s="196" t="s">
        <v>4915</v>
      </c>
      <c r="C17" s="197" t="s">
        <v>4916</v>
      </c>
      <c r="D17" s="198" t="s">
        <v>4917</v>
      </c>
      <c r="E17" s="196" t="s">
        <v>125</v>
      </c>
      <c r="F17" s="196" t="s">
        <v>4918</v>
      </c>
      <c r="G17" s="199">
        <v>750.0</v>
      </c>
      <c r="H17" s="217"/>
      <c r="I17" s="217"/>
      <c r="L17" s="6">
        <f t="array" ref="L17">XLOOKUP(E17,INV!A:A,INV!K:K)</f>
        <v>15</v>
      </c>
      <c r="M17" s="127">
        <f t="shared" si="1"/>
        <v>1</v>
      </c>
    </row>
    <row r="18">
      <c r="A18" s="195">
        <v>1145.0</v>
      </c>
      <c r="B18" s="196" t="s">
        <v>4915</v>
      </c>
      <c r="C18" s="197" t="s">
        <v>4916</v>
      </c>
      <c r="D18" s="198" t="s">
        <v>4917</v>
      </c>
      <c r="E18" s="196" t="s">
        <v>125</v>
      </c>
      <c r="F18" s="110" t="s">
        <v>4918</v>
      </c>
      <c r="G18" s="199">
        <v>750.0</v>
      </c>
      <c r="H18" s="217"/>
      <c r="I18" s="217"/>
      <c r="L18" s="6">
        <f t="array" ref="L18">XLOOKUP(E18,INV!A:A,INV!K:K)</f>
        <v>15</v>
      </c>
      <c r="M18" s="127">
        <f t="shared" si="1"/>
        <v>1</v>
      </c>
    </row>
    <row r="19">
      <c r="A19" s="195">
        <v>2627.0</v>
      </c>
      <c r="B19" s="196" t="s">
        <v>4915</v>
      </c>
      <c r="C19" s="197" t="s">
        <v>125</v>
      </c>
      <c r="D19" s="198" t="s">
        <v>6915</v>
      </c>
      <c r="E19" s="196" t="s">
        <v>125</v>
      </c>
      <c r="F19" s="196" t="s">
        <v>4918</v>
      </c>
      <c r="G19" s="199">
        <v>695.0</v>
      </c>
      <c r="H19" s="217"/>
      <c r="I19" s="217"/>
      <c r="L19" s="6">
        <f t="array" ref="L19">XLOOKUP(E19,INV!A:A,INV!K:K)</f>
        <v>15</v>
      </c>
      <c r="M19" s="127">
        <f t="shared" si="1"/>
        <v>1</v>
      </c>
    </row>
    <row r="20">
      <c r="A20" s="195">
        <v>1153.0</v>
      </c>
      <c r="B20" s="196" t="s">
        <v>4889</v>
      </c>
      <c r="C20" s="197" t="s">
        <v>8150</v>
      </c>
      <c r="D20" s="198" t="s">
        <v>4891</v>
      </c>
      <c r="E20" s="196" t="s">
        <v>150</v>
      </c>
      <c r="F20" s="110" t="s">
        <v>6931</v>
      </c>
      <c r="G20" s="199">
        <v>200.0</v>
      </c>
      <c r="H20" s="217"/>
      <c r="I20" s="217"/>
      <c r="L20" s="6">
        <f t="array" ref="L20">XLOOKUP(E20,INV!A:A,INV!K:K)</f>
        <v>7</v>
      </c>
      <c r="M20" s="127">
        <f t="shared" si="1"/>
        <v>1</v>
      </c>
    </row>
    <row r="21">
      <c r="A21" s="195">
        <v>2637.0</v>
      </c>
      <c r="B21" s="196" t="s">
        <v>4889</v>
      </c>
      <c r="C21" s="197" t="s">
        <v>150</v>
      </c>
      <c r="D21" s="198" t="s">
        <v>6930</v>
      </c>
      <c r="E21" s="196" t="s">
        <v>150</v>
      </c>
      <c r="F21" s="110" t="s">
        <v>6931</v>
      </c>
      <c r="G21" s="199">
        <v>200.0</v>
      </c>
      <c r="H21" s="217"/>
      <c r="I21" s="217"/>
      <c r="L21" s="6">
        <f t="array" ref="L21">XLOOKUP(E21,INV!A:A,INV!K:K)</f>
        <v>7</v>
      </c>
      <c r="M21" s="127">
        <f t="shared" si="1"/>
        <v>1</v>
      </c>
    </row>
    <row r="22">
      <c r="A22" s="195">
        <v>1134.0</v>
      </c>
      <c r="B22" s="196" t="s">
        <v>4889</v>
      </c>
      <c r="C22" s="197" t="s">
        <v>4890</v>
      </c>
      <c r="D22" s="198" t="s">
        <v>4891</v>
      </c>
      <c r="E22" s="196" t="s">
        <v>130</v>
      </c>
      <c r="F22" s="110" t="s">
        <v>4892</v>
      </c>
      <c r="G22" s="199">
        <v>525.0</v>
      </c>
      <c r="H22" s="217"/>
      <c r="I22" s="217"/>
      <c r="L22" s="6">
        <f t="array" ref="L22">XLOOKUP(E22,INV!A:A,INV!K:K)</f>
        <v>14</v>
      </c>
      <c r="M22" s="127">
        <f t="shared" si="1"/>
        <v>1</v>
      </c>
    </row>
    <row r="23">
      <c r="A23" s="195">
        <v>2636.0</v>
      </c>
      <c r="B23" s="196" t="s">
        <v>4889</v>
      </c>
      <c r="C23" s="201" t="s">
        <v>130</v>
      </c>
      <c r="D23" s="198" t="s">
        <v>6929</v>
      </c>
      <c r="E23" s="196" t="s">
        <v>130</v>
      </c>
      <c r="F23" s="196" t="s">
        <v>4892</v>
      </c>
      <c r="G23" s="199">
        <v>525.0</v>
      </c>
      <c r="H23" s="217"/>
      <c r="I23" s="217"/>
      <c r="L23" s="6">
        <f t="array" ref="L23">XLOOKUP(E23,INV!A:A,INV!K:K)</f>
        <v>14</v>
      </c>
      <c r="M23" s="127">
        <f t="shared" si="1"/>
        <v>1</v>
      </c>
    </row>
    <row r="24">
      <c r="A24" s="195">
        <v>1147.0</v>
      </c>
      <c r="B24" s="196" t="s">
        <v>4878</v>
      </c>
      <c r="C24" s="197" t="s">
        <v>8151</v>
      </c>
      <c r="D24" s="198" t="s">
        <v>4880</v>
      </c>
      <c r="E24" s="196" t="s">
        <v>144</v>
      </c>
      <c r="F24" s="110" t="s">
        <v>6928</v>
      </c>
      <c r="G24" s="199">
        <v>180.0</v>
      </c>
      <c r="H24" s="217"/>
      <c r="I24" s="217"/>
      <c r="L24" s="6">
        <f t="array" ref="L24">XLOOKUP(E24,INV!A:A,INV!K:K)</f>
        <v>7</v>
      </c>
      <c r="M24" s="127">
        <f t="shared" si="1"/>
        <v>1</v>
      </c>
    </row>
    <row r="25">
      <c r="A25" s="195">
        <v>2635.0</v>
      </c>
      <c r="B25" s="196" t="s">
        <v>4878</v>
      </c>
      <c r="C25" s="197" t="s">
        <v>144</v>
      </c>
      <c r="D25" s="198" t="s">
        <v>6927</v>
      </c>
      <c r="E25" s="196" t="s">
        <v>144</v>
      </c>
      <c r="F25" s="110" t="s">
        <v>6928</v>
      </c>
      <c r="G25" s="199">
        <v>180.0</v>
      </c>
      <c r="H25" s="217"/>
      <c r="I25" s="217"/>
      <c r="L25" s="6">
        <f t="array" ref="L25">XLOOKUP(E25,INV!A:A,INV!K:K)</f>
        <v>7</v>
      </c>
      <c r="M25" s="127">
        <f t="shared" si="1"/>
        <v>1</v>
      </c>
    </row>
    <row r="26">
      <c r="A26" s="195">
        <v>1126.0</v>
      </c>
      <c r="B26" s="196" t="s">
        <v>4878</v>
      </c>
      <c r="C26" s="197" t="s">
        <v>4879</v>
      </c>
      <c r="D26" s="198" t="s">
        <v>4880</v>
      </c>
      <c r="E26" s="196" t="s">
        <v>118</v>
      </c>
      <c r="F26" s="196" t="s">
        <v>4881</v>
      </c>
      <c r="G26" s="199">
        <v>885.0</v>
      </c>
      <c r="H26" s="217"/>
      <c r="I26" s="217"/>
      <c r="L26" s="6">
        <f t="array" ref="L26">XLOOKUP(E26,INV!A:A,INV!K:K)</f>
        <v>21</v>
      </c>
      <c r="M26" s="127">
        <f t="shared" si="1"/>
        <v>1</v>
      </c>
    </row>
    <row r="27">
      <c r="A27" s="195">
        <v>2634.0</v>
      </c>
      <c r="B27" s="196" t="s">
        <v>4878</v>
      </c>
      <c r="C27" s="197" t="s">
        <v>118</v>
      </c>
      <c r="D27" s="198" t="s">
        <v>6926</v>
      </c>
      <c r="E27" s="196" t="s">
        <v>118</v>
      </c>
      <c r="F27" s="110" t="s">
        <v>4881</v>
      </c>
      <c r="G27" s="199">
        <v>885.0</v>
      </c>
      <c r="H27" s="217"/>
      <c r="I27" s="217"/>
      <c r="L27" s="6">
        <f t="array" ref="L27">XLOOKUP(E27,INV!A:A,INV!K:K)</f>
        <v>21</v>
      </c>
      <c r="M27" s="127">
        <f t="shared" si="1"/>
        <v>1</v>
      </c>
    </row>
    <row r="28">
      <c r="A28" s="195">
        <v>1149.0</v>
      </c>
      <c r="B28" s="196" t="s">
        <v>4885</v>
      </c>
      <c r="C28" s="197" t="s">
        <v>8152</v>
      </c>
      <c r="D28" s="198" t="s">
        <v>4887</v>
      </c>
      <c r="E28" s="196" t="s">
        <v>142</v>
      </c>
      <c r="F28" s="110" t="s">
        <v>6925</v>
      </c>
      <c r="G28" s="199">
        <v>200.0</v>
      </c>
      <c r="H28" s="217"/>
      <c r="I28" s="217"/>
      <c r="L28" s="6">
        <f t="array" ref="L28">XLOOKUP(E28,INV!A:A,INV!K:K)</f>
        <v>7</v>
      </c>
      <c r="M28" s="127">
        <f t="shared" si="1"/>
        <v>1</v>
      </c>
    </row>
    <row r="29">
      <c r="A29" s="195">
        <v>2633.0</v>
      </c>
      <c r="B29" s="196" t="s">
        <v>4885</v>
      </c>
      <c r="C29" s="197" t="s">
        <v>142</v>
      </c>
      <c r="D29" s="198" t="s">
        <v>6924</v>
      </c>
      <c r="E29" s="196" t="s">
        <v>142</v>
      </c>
      <c r="F29" s="110" t="s">
        <v>6925</v>
      </c>
      <c r="G29" s="199">
        <v>200.0</v>
      </c>
      <c r="H29" s="217"/>
      <c r="I29" s="217"/>
      <c r="L29" s="6">
        <f t="array" ref="L29">XLOOKUP(E29,INV!A:A,INV!K:K)</f>
        <v>7</v>
      </c>
      <c r="M29" s="127">
        <f t="shared" si="1"/>
        <v>1</v>
      </c>
    </row>
    <row r="30">
      <c r="A30" s="195">
        <v>1128.0</v>
      </c>
      <c r="B30" s="196" t="s">
        <v>4885</v>
      </c>
      <c r="C30" s="197" t="s">
        <v>4886</v>
      </c>
      <c r="D30" s="198" t="s">
        <v>4887</v>
      </c>
      <c r="E30" s="196" t="s">
        <v>134</v>
      </c>
      <c r="F30" s="196" t="s">
        <v>4888</v>
      </c>
      <c r="G30" s="199">
        <v>575.0</v>
      </c>
      <c r="H30" s="217"/>
      <c r="I30" s="217"/>
      <c r="L30" s="6">
        <f t="array" ref="L30">XLOOKUP(E30,INV!A:A,INV!K:K)</f>
        <v>15</v>
      </c>
      <c r="M30" s="127">
        <f t="shared" si="1"/>
        <v>1</v>
      </c>
    </row>
    <row r="31">
      <c r="A31" s="195">
        <v>2632.0</v>
      </c>
      <c r="B31" s="196" t="s">
        <v>4885</v>
      </c>
      <c r="C31" s="197" t="s">
        <v>134</v>
      </c>
      <c r="D31" s="198" t="s">
        <v>6923</v>
      </c>
      <c r="E31" s="196" t="s">
        <v>134</v>
      </c>
      <c r="F31" s="110" t="s">
        <v>4888</v>
      </c>
      <c r="G31" s="199">
        <v>575.0</v>
      </c>
      <c r="H31" s="217"/>
      <c r="I31" s="217"/>
      <c r="L31" s="6">
        <f t="array" ref="L31">XLOOKUP(E31,INV!A:A,INV!K:K)</f>
        <v>15</v>
      </c>
      <c r="M31" s="127">
        <f t="shared" si="1"/>
        <v>1</v>
      </c>
    </row>
    <row r="32">
      <c r="A32" s="195">
        <v>1151.0</v>
      </c>
      <c r="B32" s="196" t="s">
        <v>4926</v>
      </c>
      <c r="C32" s="197" t="s">
        <v>8153</v>
      </c>
      <c r="D32" s="198" t="s">
        <v>8154</v>
      </c>
      <c r="E32" s="196" t="s">
        <v>148</v>
      </c>
      <c r="F32" s="110" t="s">
        <v>6922</v>
      </c>
      <c r="G32" s="199">
        <v>220.0</v>
      </c>
      <c r="H32" s="217"/>
      <c r="I32" s="217"/>
      <c r="L32" s="6">
        <f t="array" ref="L32">XLOOKUP(E32,INV!A:A,INV!K:K)</f>
        <v>7</v>
      </c>
      <c r="M32" s="127">
        <f t="shared" si="1"/>
        <v>1</v>
      </c>
    </row>
    <row r="33">
      <c r="A33" s="195">
        <v>2631.0</v>
      </c>
      <c r="B33" s="196" t="s">
        <v>4926</v>
      </c>
      <c r="C33" s="197" t="s">
        <v>148</v>
      </c>
      <c r="D33" s="198" t="s">
        <v>6921</v>
      </c>
      <c r="E33" s="196" t="s">
        <v>148</v>
      </c>
      <c r="F33" s="110" t="s">
        <v>6922</v>
      </c>
      <c r="G33" s="199">
        <v>220.0</v>
      </c>
      <c r="H33" s="217"/>
      <c r="I33" s="217"/>
      <c r="L33" s="6">
        <f t="array" ref="L33">XLOOKUP(E33,INV!A:A,INV!K:K)</f>
        <v>7</v>
      </c>
      <c r="M33" s="127">
        <f t="shared" si="1"/>
        <v>1</v>
      </c>
    </row>
    <row r="34">
      <c r="A34" s="195">
        <v>1130.0</v>
      </c>
      <c r="B34" s="196" t="s">
        <v>4926</v>
      </c>
      <c r="C34" s="197" t="s">
        <v>8155</v>
      </c>
      <c r="D34" s="198" t="s">
        <v>8154</v>
      </c>
      <c r="E34" s="196" t="s">
        <v>123</v>
      </c>
      <c r="F34" s="196" t="s">
        <v>6920</v>
      </c>
      <c r="G34" s="199">
        <v>705.0</v>
      </c>
      <c r="H34" s="217"/>
      <c r="I34" s="217"/>
      <c r="L34" s="6">
        <f t="array" ref="L34">XLOOKUP(E34,INV!A:A,INV!K:K)</f>
        <v>18</v>
      </c>
      <c r="M34" s="127">
        <f t="shared" si="1"/>
        <v>1</v>
      </c>
    </row>
    <row r="35">
      <c r="A35" s="195">
        <v>2630.0</v>
      </c>
      <c r="B35" s="196" t="s">
        <v>4926</v>
      </c>
      <c r="C35" s="197" t="s">
        <v>123</v>
      </c>
      <c r="D35" s="198" t="s">
        <v>6919</v>
      </c>
      <c r="E35" s="196" t="s">
        <v>123</v>
      </c>
      <c r="F35" s="196" t="s">
        <v>6920</v>
      </c>
      <c r="G35" s="199">
        <v>705.0</v>
      </c>
      <c r="H35" s="217"/>
      <c r="I35" s="217"/>
      <c r="L35" s="6">
        <f t="array" ref="L35">XLOOKUP(E35,INV!A:A,INV!K:K)</f>
        <v>18</v>
      </c>
      <c r="M35" s="127">
        <f t="shared" si="1"/>
        <v>1</v>
      </c>
    </row>
    <row r="36">
      <c r="A36" s="195">
        <v>1138.0</v>
      </c>
      <c r="B36" s="196" t="s">
        <v>4904</v>
      </c>
      <c r="C36" s="197" t="s">
        <v>4905</v>
      </c>
      <c r="D36" s="198" t="s">
        <v>4906</v>
      </c>
      <c r="E36" s="196" t="s">
        <v>4907</v>
      </c>
      <c r="F36" s="110" t="s">
        <v>4908</v>
      </c>
      <c r="G36" s="199">
        <v>1595.0</v>
      </c>
      <c r="H36" s="217"/>
      <c r="I36" s="217"/>
      <c r="L36" s="6">
        <f t="array" ref="L36">XLOOKUP(E36,INV!A:A,INV!K:K)</f>
        <v>1</v>
      </c>
      <c r="M36" s="127">
        <f t="shared" si="1"/>
        <v>1</v>
      </c>
    </row>
    <row r="37">
      <c r="A37" s="195">
        <v>2629.0</v>
      </c>
      <c r="B37" s="196" t="s">
        <v>4904</v>
      </c>
      <c r="C37" s="197" t="s">
        <v>4907</v>
      </c>
      <c r="D37" s="198" t="s">
        <v>6918</v>
      </c>
      <c r="E37" s="196" t="s">
        <v>4907</v>
      </c>
      <c r="F37" s="110" t="s">
        <v>4908</v>
      </c>
      <c r="G37" s="199">
        <v>1595.0</v>
      </c>
      <c r="H37" s="217"/>
      <c r="I37" s="217"/>
      <c r="L37" s="6">
        <f t="array" ref="L37">XLOOKUP(E37,INV!A:A,INV!K:K)</f>
        <v>1</v>
      </c>
      <c r="M37" s="127">
        <f t="shared" si="1"/>
        <v>1</v>
      </c>
    </row>
    <row r="38">
      <c r="A38" s="195">
        <v>1146.0</v>
      </c>
      <c r="B38" s="196" t="s">
        <v>4915</v>
      </c>
      <c r="C38" s="197" t="s">
        <v>4919</v>
      </c>
      <c r="D38" s="198" t="s">
        <v>4920</v>
      </c>
      <c r="E38" s="196" t="s">
        <v>132</v>
      </c>
      <c r="F38" s="196" t="s">
        <v>4921</v>
      </c>
      <c r="G38" s="199">
        <v>695.0</v>
      </c>
      <c r="H38" s="217"/>
      <c r="I38" s="217"/>
      <c r="L38" s="6">
        <f t="array" ref="L38">XLOOKUP(E38,INV!A:A,INV!K:K)</f>
        <v>15</v>
      </c>
      <c r="M38" s="127">
        <f t="shared" si="1"/>
        <v>1</v>
      </c>
    </row>
    <row r="39">
      <c r="A39" s="195">
        <v>1142.0</v>
      </c>
      <c r="B39" s="196" t="s">
        <v>3515</v>
      </c>
      <c r="C39" s="197" t="s">
        <v>4909</v>
      </c>
      <c r="D39" s="198" t="s">
        <v>4910</v>
      </c>
      <c r="E39" s="196" t="s">
        <v>136</v>
      </c>
      <c r="F39" s="196" t="s">
        <v>4911</v>
      </c>
      <c r="G39" s="199">
        <v>1100.0</v>
      </c>
      <c r="H39" s="217"/>
      <c r="I39" s="217"/>
      <c r="L39" s="6">
        <f t="array" ref="L39">XLOOKUP(E39,INV!A:A,INV!K:K)</f>
        <v>21</v>
      </c>
      <c r="M39" s="127">
        <f t="shared" si="1"/>
        <v>1</v>
      </c>
    </row>
    <row r="40">
      <c r="A40" s="195">
        <v>1142.0</v>
      </c>
      <c r="B40" s="196" t="s">
        <v>3515</v>
      </c>
      <c r="C40" s="197" t="s">
        <v>4909</v>
      </c>
      <c r="D40" s="198" t="s">
        <v>4910</v>
      </c>
      <c r="E40" s="196" t="s">
        <v>136</v>
      </c>
      <c r="F40" s="110" t="s">
        <v>4911</v>
      </c>
      <c r="G40" s="199">
        <v>1100.0</v>
      </c>
      <c r="H40" s="217"/>
      <c r="I40" s="217"/>
      <c r="L40" s="6">
        <f t="array" ref="L40">XLOOKUP(E40,INV!A:A,INV!K:K)</f>
        <v>21</v>
      </c>
      <c r="M40" s="127">
        <f t="shared" si="1"/>
        <v>1</v>
      </c>
    </row>
    <row r="41">
      <c r="A41" s="195">
        <v>1154.0</v>
      </c>
      <c r="B41" s="196" t="s">
        <v>4889</v>
      </c>
      <c r="C41" s="197" t="s">
        <v>8156</v>
      </c>
      <c r="D41" s="198" t="s">
        <v>4894</v>
      </c>
      <c r="E41" s="196" t="s">
        <v>146</v>
      </c>
      <c r="F41" s="110" t="s">
        <v>7973</v>
      </c>
      <c r="G41" s="199">
        <v>200.0</v>
      </c>
      <c r="H41" s="217"/>
      <c r="I41" s="217"/>
      <c r="L41" s="6">
        <f t="array" ref="L41">XLOOKUP(E41,INV!A:A,INV!K:K)</f>
        <v>7</v>
      </c>
      <c r="M41" s="127">
        <f t="shared" si="1"/>
        <v>1</v>
      </c>
    </row>
    <row r="42">
      <c r="A42" s="195">
        <v>1135.0</v>
      </c>
      <c r="B42" s="196" t="s">
        <v>4889</v>
      </c>
      <c r="C42" s="197" t="s">
        <v>4893</v>
      </c>
      <c r="D42" s="198" t="s">
        <v>4894</v>
      </c>
      <c r="E42" s="196" t="s">
        <v>128</v>
      </c>
      <c r="F42" s="196" t="s">
        <v>4895</v>
      </c>
      <c r="G42" s="199">
        <v>645.0</v>
      </c>
      <c r="H42" s="217"/>
      <c r="I42" s="217"/>
      <c r="L42" s="6">
        <f t="array" ref="L42">XLOOKUP(E42,INV!A:A,INV!K:K)</f>
        <v>14</v>
      </c>
      <c r="M42" s="127">
        <f t="shared" si="1"/>
        <v>1</v>
      </c>
    </row>
    <row r="43">
      <c r="A43" s="195">
        <v>1127.0</v>
      </c>
      <c r="B43" s="196" t="s">
        <v>4878</v>
      </c>
      <c r="C43" s="197" t="s">
        <v>4882</v>
      </c>
      <c r="D43" s="198" t="s">
        <v>4883</v>
      </c>
      <c r="E43" s="196" t="s">
        <v>179</v>
      </c>
      <c r="F43" s="196" t="s">
        <v>4884</v>
      </c>
      <c r="G43" s="199">
        <v>850.0</v>
      </c>
      <c r="H43" s="217"/>
      <c r="I43" s="217"/>
      <c r="L43" s="6">
        <f t="array" ref="L43">XLOOKUP(E43,INV!A:A,INV!K:K)</f>
        <v>21</v>
      </c>
      <c r="M43" s="127">
        <f t="shared" si="1"/>
        <v>1</v>
      </c>
    </row>
    <row r="44">
      <c r="A44" s="195">
        <v>1129.0</v>
      </c>
      <c r="B44" s="196" t="s">
        <v>4885</v>
      </c>
      <c r="C44" s="197" t="s">
        <v>8157</v>
      </c>
      <c r="D44" s="198" t="s">
        <v>8158</v>
      </c>
      <c r="E44" s="196" t="s">
        <v>8159</v>
      </c>
      <c r="F44" s="196" t="s">
        <v>8160</v>
      </c>
      <c r="G44" s="199">
        <v>575.0</v>
      </c>
      <c r="H44" s="217"/>
      <c r="I44" s="217"/>
      <c r="L44" s="6" t="str">
        <f t="array" ref="L44">XLOOKUP(E44,INV!A:A,INV!K:K)</f>
        <v>#N/A</v>
      </c>
      <c r="M44" s="127" t="str">
        <f t="shared" si="1"/>
        <v>#N/A</v>
      </c>
    </row>
    <row r="45">
      <c r="A45" s="195">
        <v>1131.0</v>
      </c>
      <c r="B45" s="196" t="s">
        <v>4926</v>
      </c>
      <c r="C45" s="197" t="s">
        <v>8161</v>
      </c>
      <c r="D45" s="198" t="s">
        <v>8162</v>
      </c>
      <c r="E45" s="196" t="s">
        <v>8163</v>
      </c>
      <c r="F45" s="196" t="s">
        <v>8164</v>
      </c>
      <c r="G45" s="199">
        <v>705.0</v>
      </c>
      <c r="H45" s="217"/>
      <c r="I45" s="217"/>
      <c r="L45" s="6" t="str">
        <f t="array" ref="L45">XLOOKUP(E45,INV!A:A,INV!K:K)</f>
        <v>#N/A</v>
      </c>
      <c r="M45" s="127" t="str">
        <f t="shared" si="1"/>
        <v>#N/A</v>
      </c>
    </row>
    <row r="46">
      <c r="A46" s="195">
        <v>1132.0</v>
      </c>
      <c r="B46" s="196" t="s">
        <v>4885</v>
      </c>
      <c r="C46" s="197" t="s">
        <v>8165</v>
      </c>
      <c r="D46" s="198" t="s">
        <v>8166</v>
      </c>
      <c r="E46" s="196" t="s">
        <v>8167</v>
      </c>
      <c r="F46" s="196" t="s">
        <v>8168</v>
      </c>
      <c r="G46" s="199">
        <v>1095.0</v>
      </c>
      <c r="H46" s="217"/>
      <c r="I46" s="217"/>
      <c r="L46" s="6" t="str">
        <f t="array" ref="L46">XLOOKUP(E46,INV!A:A,INV!K:K)</f>
        <v>#N/A</v>
      </c>
      <c r="M46" s="127" t="str">
        <f t="shared" si="1"/>
        <v>#N/A</v>
      </c>
    </row>
    <row r="47">
      <c r="A47" s="195">
        <v>1133.0</v>
      </c>
      <c r="B47" s="196" t="s">
        <v>4885</v>
      </c>
      <c r="C47" s="197" t="s">
        <v>8169</v>
      </c>
      <c r="D47" s="198" t="s">
        <v>8170</v>
      </c>
      <c r="E47" s="196" t="s">
        <v>8171</v>
      </c>
      <c r="F47" s="196" t="s">
        <v>8172</v>
      </c>
      <c r="G47" s="199">
        <v>1095.0</v>
      </c>
      <c r="H47" s="217"/>
      <c r="I47" s="217"/>
      <c r="L47" s="6" t="str">
        <f t="array" ref="L47">XLOOKUP(E47,INV!A:A,INV!K:K)</f>
        <v>#N/A</v>
      </c>
      <c r="M47" s="127" t="str">
        <f t="shared" si="1"/>
        <v>#N/A</v>
      </c>
    </row>
    <row r="48">
      <c r="A48" s="195">
        <v>1136.0</v>
      </c>
      <c r="B48" s="196" t="s">
        <v>4889</v>
      </c>
      <c r="C48" s="197" t="s">
        <v>4896</v>
      </c>
      <c r="D48" s="198" t="s">
        <v>4897</v>
      </c>
      <c r="E48" s="196" t="s">
        <v>4898</v>
      </c>
      <c r="F48" s="110" t="s">
        <v>4899</v>
      </c>
      <c r="G48" s="199">
        <v>645.0</v>
      </c>
      <c r="H48" s="217"/>
      <c r="I48" s="217"/>
      <c r="L48" s="6" t="str">
        <f t="array" ref="L48">XLOOKUP(E48,INV!A:A,INV!K:K)</f>
        <v>#N/A</v>
      </c>
      <c r="M48" s="127" t="str">
        <f t="shared" si="1"/>
        <v>#N/A</v>
      </c>
    </row>
    <row r="49">
      <c r="A49" s="195">
        <v>1137.0</v>
      </c>
      <c r="B49" s="196" t="s">
        <v>4889</v>
      </c>
      <c r="C49" s="197" t="s">
        <v>4900</v>
      </c>
      <c r="D49" s="198" t="s">
        <v>4901</v>
      </c>
      <c r="E49" s="196" t="s">
        <v>4902</v>
      </c>
      <c r="F49" s="196" t="s">
        <v>4903</v>
      </c>
      <c r="G49" s="199">
        <v>695.0</v>
      </c>
      <c r="H49" s="217"/>
      <c r="I49" s="217"/>
      <c r="L49" s="6" t="str">
        <f t="array" ref="L49">XLOOKUP(E49,INV!A:A,INV!K:K)</f>
        <v>#N/A</v>
      </c>
      <c r="M49" s="127" t="str">
        <f t="shared" si="1"/>
        <v>#N/A</v>
      </c>
    </row>
    <row r="50">
      <c r="A50" s="195">
        <v>1139.0</v>
      </c>
      <c r="B50" s="196" t="s">
        <v>4904</v>
      </c>
      <c r="C50" s="197" t="s">
        <v>8173</v>
      </c>
      <c r="D50" s="198" t="s">
        <v>8174</v>
      </c>
      <c r="E50" s="196" t="s">
        <v>8175</v>
      </c>
      <c r="F50" s="196" t="s">
        <v>8176</v>
      </c>
      <c r="G50" s="199">
        <v>1595.0</v>
      </c>
      <c r="H50" s="217"/>
      <c r="I50" s="217"/>
      <c r="L50" s="6" t="str">
        <f t="array" ref="L50">XLOOKUP(E50,INV!A:A,INV!K:K)</f>
        <v>#N/A</v>
      </c>
      <c r="M50" s="127" t="str">
        <f t="shared" si="1"/>
        <v>#N/A</v>
      </c>
    </row>
    <row r="51">
      <c r="A51" s="195">
        <v>1140.0</v>
      </c>
      <c r="B51" s="196" t="s">
        <v>4904</v>
      </c>
      <c r="C51" s="197" t="s">
        <v>8177</v>
      </c>
      <c r="D51" s="198" t="s">
        <v>8178</v>
      </c>
      <c r="E51" s="196" t="s">
        <v>8179</v>
      </c>
      <c r="F51" s="196" t="s">
        <v>8180</v>
      </c>
      <c r="G51" s="199">
        <v>1595.0</v>
      </c>
      <c r="H51" s="217"/>
      <c r="I51" s="217"/>
      <c r="L51" s="6" t="str">
        <f t="array" ref="L51">XLOOKUP(E51,INV!A:A,INV!K:K)</f>
        <v>#N/A</v>
      </c>
      <c r="M51" s="127" t="str">
        <f t="shared" si="1"/>
        <v>#N/A</v>
      </c>
    </row>
    <row r="52">
      <c r="A52" s="195">
        <v>1140.0</v>
      </c>
      <c r="B52" s="196" t="s">
        <v>4904</v>
      </c>
      <c r="C52" s="197" t="s">
        <v>8177</v>
      </c>
      <c r="D52" s="198" t="s">
        <v>8178</v>
      </c>
      <c r="E52" s="196" t="s">
        <v>8179</v>
      </c>
      <c r="F52" s="196" t="s">
        <v>8180</v>
      </c>
      <c r="G52" s="199">
        <v>1595.0</v>
      </c>
      <c r="H52" s="217"/>
      <c r="I52" s="217"/>
      <c r="L52" s="6" t="str">
        <f t="array" ref="L52">XLOOKUP(E52,INV!A:A,INV!K:K)</f>
        <v>#N/A</v>
      </c>
      <c r="M52" s="127" t="str">
        <f t="shared" si="1"/>
        <v>#N/A</v>
      </c>
    </row>
    <row r="53">
      <c r="A53" s="195">
        <v>1141.0</v>
      </c>
      <c r="B53" s="196" t="s">
        <v>4904</v>
      </c>
      <c r="C53" s="197" t="s">
        <v>8181</v>
      </c>
      <c r="D53" s="198" t="s">
        <v>8182</v>
      </c>
      <c r="E53" s="196" t="s">
        <v>8183</v>
      </c>
      <c r="F53" s="110" t="s">
        <v>8184</v>
      </c>
      <c r="G53" s="199">
        <v>1495.0</v>
      </c>
      <c r="H53" s="217"/>
      <c r="I53" s="217"/>
      <c r="L53" s="6" t="str">
        <f t="array" ref="L53">XLOOKUP(E53,INV!A:A,INV!K:K)</f>
        <v>#N/A</v>
      </c>
      <c r="M53" s="127" t="str">
        <f t="shared" si="1"/>
        <v>#N/A</v>
      </c>
    </row>
    <row r="54">
      <c r="A54" s="195">
        <v>1144.0</v>
      </c>
      <c r="B54" s="196" t="s">
        <v>4915</v>
      </c>
      <c r="C54" s="197" t="s">
        <v>8185</v>
      </c>
      <c r="D54" s="198" t="s">
        <v>8186</v>
      </c>
      <c r="E54" s="196" t="s">
        <v>8187</v>
      </c>
      <c r="F54" s="196" t="s">
        <v>8188</v>
      </c>
      <c r="G54" s="199">
        <v>695.0</v>
      </c>
      <c r="H54" s="217"/>
      <c r="I54" s="217"/>
      <c r="L54" s="6" t="str">
        <f t="array" ref="L54">XLOOKUP(E54,INV!A:A,INV!K:K)</f>
        <v>#N/A</v>
      </c>
      <c r="M54" s="127" t="str">
        <f t="shared" si="1"/>
        <v>#N/A</v>
      </c>
    </row>
    <row r="55">
      <c r="A55" s="195">
        <v>395.0</v>
      </c>
      <c r="B55" s="196" t="s">
        <v>3462</v>
      </c>
      <c r="C55" s="197" t="s">
        <v>3463</v>
      </c>
      <c r="D55" s="198" t="s">
        <v>3464</v>
      </c>
      <c r="E55" s="196" t="s">
        <v>152</v>
      </c>
      <c r="F55" s="196" t="s">
        <v>3465</v>
      </c>
      <c r="G55" s="199">
        <v>495.0</v>
      </c>
      <c r="H55" s="217"/>
      <c r="I55" s="217"/>
      <c r="L55" s="6">
        <f t="array" ref="L55">XLOOKUP(E55,INV!A:A,INV!K:K)</f>
        <v>15</v>
      </c>
      <c r="M55" s="127">
        <f t="shared" si="1"/>
        <v>1</v>
      </c>
    </row>
    <row r="56">
      <c r="A56" s="195">
        <v>396.0</v>
      </c>
      <c r="B56" s="196" t="s">
        <v>3462</v>
      </c>
      <c r="C56" s="197" t="s">
        <v>3466</v>
      </c>
      <c r="D56" s="198" t="s">
        <v>3467</v>
      </c>
      <c r="E56" s="196" t="s">
        <v>3468</v>
      </c>
      <c r="F56" s="196" t="s">
        <v>3469</v>
      </c>
      <c r="G56" s="199">
        <v>495.0</v>
      </c>
      <c r="H56" s="217"/>
      <c r="I56" s="217"/>
      <c r="L56" s="6">
        <f t="array" ref="L56">XLOOKUP(E56,INV!A:A,INV!K:K)</f>
        <v>14</v>
      </c>
      <c r="M56" s="127">
        <f t="shared" si="1"/>
        <v>1</v>
      </c>
    </row>
    <row r="57">
      <c r="A57" s="195">
        <v>397.0</v>
      </c>
      <c r="B57" s="196" t="s">
        <v>3462</v>
      </c>
      <c r="C57" s="197" t="s">
        <v>3470</v>
      </c>
      <c r="D57" s="198" t="s">
        <v>3471</v>
      </c>
      <c r="E57" s="196" t="s">
        <v>159</v>
      </c>
      <c r="F57" s="196" t="s">
        <v>3472</v>
      </c>
      <c r="G57" s="199">
        <v>495.0</v>
      </c>
      <c r="H57" s="217"/>
      <c r="I57" s="217"/>
      <c r="L57" s="6">
        <f t="array" ref="L57">XLOOKUP(E57,INV!A:A,INV!K:K)</f>
        <v>15</v>
      </c>
      <c r="M57" s="127">
        <f t="shared" si="1"/>
        <v>1</v>
      </c>
    </row>
    <row r="58">
      <c r="A58" s="195">
        <v>398.0</v>
      </c>
      <c r="B58" s="196" t="s">
        <v>3462</v>
      </c>
      <c r="C58" s="197" t="s">
        <v>3473</v>
      </c>
      <c r="D58" s="198" t="s">
        <v>3474</v>
      </c>
      <c r="E58" s="196" t="s">
        <v>161</v>
      </c>
      <c r="F58" s="196" t="s">
        <v>3475</v>
      </c>
      <c r="G58" s="199">
        <v>495.0</v>
      </c>
      <c r="H58" s="217"/>
      <c r="I58" s="217"/>
      <c r="L58" s="6">
        <f t="array" ref="L58">XLOOKUP(E58,INV!A:A,INV!K:K)</f>
        <v>15</v>
      </c>
      <c r="M58" s="127">
        <f t="shared" si="1"/>
        <v>1</v>
      </c>
    </row>
    <row r="59">
      <c r="A59" s="195">
        <v>399.0</v>
      </c>
      <c r="B59" s="196" t="s">
        <v>3462</v>
      </c>
      <c r="C59" s="197" t="s">
        <v>3476</v>
      </c>
      <c r="D59" s="198" t="s">
        <v>3477</v>
      </c>
      <c r="E59" s="196" t="s">
        <v>171</v>
      </c>
      <c r="F59" s="196" t="s">
        <v>3478</v>
      </c>
      <c r="G59" s="199">
        <v>495.0</v>
      </c>
      <c r="H59" s="217"/>
      <c r="I59" s="217"/>
      <c r="L59" s="6">
        <f t="array" ref="L59">XLOOKUP(E59,INV!A:A,INV!K:K)</f>
        <v>15</v>
      </c>
      <c r="M59" s="127">
        <f t="shared" si="1"/>
        <v>1</v>
      </c>
    </row>
    <row r="60">
      <c r="A60" s="195">
        <v>400.0</v>
      </c>
      <c r="B60" s="196" t="s">
        <v>3462</v>
      </c>
      <c r="C60" s="197" t="s">
        <v>3479</v>
      </c>
      <c r="D60" s="198" t="s">
        <v>3480</v>
      </c>
      <c r="E60" s="196" t="s">
        <v>3481</v>
      </c>
      <c r="F60" s="196" t="s">
        <v>3482</v>
      </c>
      <c r="G60" s="199">
        <v>495.0</v>
      </c>
      <c r="H60" s="217"/>
      <c r="I60" s="217"/>
      <c r="L60" s="6">
        <f t="array" ref="L60">XLOOKUP(E60,INV!A:A,INV!K:K)</f>
        <v>14</v>
      </c>
      <c r="M60" s="127">
        <f t="shared" si="1"/>
        <v>1</v>
      </c>
    </row>
    <row r="61">
      <c r="A61" s="195">
        <v>248.0</v>
      </c>
      <c r="B61" s="196" t="s">
        <v>3072</v>
      </c>
      <c r="C61" s="197" t="s">
        <v>3100</v>
      </c>
      <c r="D61" s="198" t="s">
        <v>3101</v>
      </c>
      <c r="E61" s="196" t="s">
        <v>3102</v>
      </c>
      <c r="F61" s="196" t="s">
        <v>3103</v>
      </c>
      <c r="G61" s="199">
        <v>205.0</v>
      </c>
      <c r="H61" s="217"/>
      <c r="I61" s="217"/>
      <c r="L61" s="6">
        <f t="array" ref="L61">XLOOKUP(E61,INV!A:A,INV!K:K)</f>
        <v>5</v>
      </c>
      <c r="M61" s="127">
        <f t="shared" si="1"/>
        <v>1</v>
      </c>
    </row>
    <row r="62">
      <c r="A62" s="195">
        <v>249.0</v>
      </c>
      <c r="B62" s="196" t="s">
        <v>3072</v>
      </c>
      <c r="C62" s="197" t="s">
        <v>3104</v>
      </c>
      <c r="D62" s="198" t="s">
        <v>3105</v>
      </c>
      <c r="E62" s="196" t="s">
        <v>3106</v>
      </c>
      <c r="F62" s="196" t="s">
        <v>3107</v>
      </c>
      <c r="G62" s="199">
        <v>205.0</v>
      </c>
      <c r="H62" s="217"/>
      <c r="I62" s="217"/>
      <c r="L62" s="6">
        <f t="array" ref="L62">XLOOKUP(E62,INV!A:A,INV!K:K)</f>
        <v>5</v>
      </c>
      <c r="M62" s="127">
        <f t="shared" si="1"/>
        <v>1</v>
      </c>
    </row>
    <row r="63">
      <c r="A63" s="195">
        <v>245.0</v>
      </c>
      <c r="B63" s="196" t="s">
        <v>3072</v>
      </c>
      <c r="C63" s="197" t="s">
        <v>3088</v>
      </c>
      <c r="D63" s="198" t="s">
        <v>3089</v>
      </c>
      <c r="E63" s="196" t="s">
        <v>3090</v>
      </c>
      <c r="F63" s="196" t="s">
        <v>3091</v>
      </c>
      <c r="G63" s="199">
        <v>205.0</v>
      </c>
      <c r="H63" s="217"/>
      <c r="I63" s="217"/>
      <c r="L63" s="6">
        <f t="array" ref="L63">XLOOKUP(E63,INV!A:A,INV!K:K)</f>
        <v>5</v>
      </c>
      <c r="M63" s="127">
        <f t="shared" si="1"/>
        <v>1</v>
      </c>
    </row>
    <row r="64">
      <c r="A64" s="195">
        <v>247.0</v>
      </c>
      <c r="B64" s="196" t="s">
        <v>3072</v>
      </c>
      <c r="C64" s="197" t="s">
        <v>3096</v>
      </c>
      <c r="D64" s="198" t="s">
        <v>3097</v>
      </c>
      <c r="E64" s="196" t="s">
        <v>3098</v>
      </c>
      <c r="F64" s="196" t="s">
        <v>3099</v>
      </c>
      <c r="G64" s="199">
        <v>205.0</v>
      </c>
      <c r="H64" s="217"/>
      <c r="I64" s="217"/>
      <c r="L64" s="6">
        <f t="array" ref="L64">XLOOKUP(E64,INV!A:A,INV!K:K)</f>
        <v>5</v>
      </c>
      <c r="M64" s="127">
        <f t="shared" si="1"/>
        <v>1</v>
      </c>
    </row>
    <row r="65">
      <c r="A65" s="195">
        <v>246.0</v>
      </c>
      <c r="B65" s="196" t="s">
        <v>3072</v>
      </c>
      <c r="C65" s="197" t="s">
        <v>3092</v>
      </c>
      <c r="D65" s="198" t="s">
        <v>3093</v>
      </c>
      <c r="E65" s="196" t="s">
        <v>3094</v>
      </c>
      <c r="F65" s="196" t="s">
        <v>3095</v>
      </c>
      <c r="G65" s="199">
        <v>205.0</v>
      </c>
      <c r="H65" s="217"/>
      <c r="I65" s="217"/>
      <c r="L65" s="6">
        <f t="array" ref="L65">XLOOKUP(E65,INV!A:A,INV!K:K)</f>
        <v>5</v>
      </c>
      <c r="M65" s="127">
        <f t="shared" si="1"/>
        <v>1</v>
      </c>
    </row>
    <row r="66">
      <c r="A66" s="195">
        <v>256.0</v>
      </c>
      <c r="B66" s="196" t="s">
        <v>3118</v>
      </c>
      <c r="C66" s="197" t="s">
        <v>3131</v>
      </c>
      <c r="D66" s="198" t="s">
        <v>3132</v>
      </c>
      <c r="E66" s="196" t="s">
        <v>3133</v>
      </c>
      <c r="F66" s="196" t="s">
        <v>3134</v>
      </c>
      <c r="G66" s="199">
        <v>300.0</v>
      </c>
      <c r="H66" s="217"/>
      <c r="I66" s="217"/>
      <c r="L66" s="6">
        <f t="array" ref="L66">XLOOKUP(E66,INV!A:A,INV!K:K)</f>
        <v>5</v>
      </c>
      <c r="M66" s="127">
        <f t="shared" si="1"/>
        <v>1</v>
      </c>
    </row>
    <row r="67">
      <c r="A67" s="195">
        <v>250.0</v>
      </c>
      <c r="B67" s="196" t="s">
        <v>3072</v>
      </c>
      <c r="C67" s="197" t="s">
        <v>3108</v>
      </c>
      <c r="D67" s="198" t="s">
        <v>3109</v>
      </c>
      <c r="E67" s="196" t="s">
        <v>3110</v>
      </c>
      <c r="F67" s="196" t="s">
        <v>3111</v>
      </c>
      <c r="G67" s="199">
        <v>205.0</v>
      </c>
      <c r="H67" s="217"/>
      <c r="I67" s="217"/>
      <c r="L67" s="6" t="str">
        <f t="array" ref="L67">XLOOKUP(E67,INV!A:A,INV!K:K)</f>
        <v>#N/A</v>
      </c>
      <c r="M67" s="127" t="str">
        <f t="shared" si="1"/>
        <v>#N/A</v>
      </c>
    </row>
    <row r="68">
      <c r="A68" s="195">
        <v>242.0</v>
      </c>
      <c r="B68" s="196" t="s">
        <v>3072</v>
      </c>
      <c r="C68" s="197" t="s">
        <v>3078</v>
      </c>
      <c r="D68" s="198" t="s">
        <v>3079</v>
      </c>
      <c r="E68" s="196" t="s">
        <v>3080</v>
      </c>
      <c r="F68" s="196" t="s">
        <v>3081</v>
      </c>
      <c r="G68" s="199">
        <v>300.0</v>
      </c>
      <c r="H68" s="217"/>
      <c r="I68" s="217"/>
      <c r="L68" s="6">
        <f t="array" ref="L68">XLOOKUP(E68,INV!A:A,INV!K:K)</f>
        <v>5</v>
      </c>
      <c r="M68" s="127">
        <f t="shared" si="1"/>
        <v>1</v>
      </c>
    </row>
    <row r="69">
      <c r="A69" s="195">
        <v>239.0</v>
      </c>
      <c r="B69" s="196" t="s">
        <v>3067</v>
      </c>
      <c r="C69" s="197" t="s">
        <v>3068</v>
      </c>
      <c r="D69" s="198" t="s">
        <v>3069</v>
      </c>
      <c r="E69" s="196" t="s">
        <v>3070</v>
      </c>
      <c r="F69" s="196" t="s">
        <v>3071</v>
      </c>
      <c r="G69" s="199">
        <v>340.0</v>
      </c>
      <c r="H69" s="217"/>
      <c r="I69" s="217"/>
      <c r="L69" s="6">
        <f t="array" ref="L69">XLOOKUP(E69,INV!A:A,INV!K:K)</f>
        <v>5</v>
      </c>
      <c r="M69" s="127">
        <f t="shared" si="1"/>
        <v>1</v>
      </c>
    </row>
    <row r="70">
      <c r="A70" s="195">
        <v>253.0</v>
      </c>
      <c r="B70" s="196" t="s">
        <v>3118</v>
      </c>
      <c r="C70" s="197" t="s">
        <v>3119</v>
      </c>
      <c r="D70" s="198" t="s">
        <v>3120</v>
      </c>
      <c r="E70" s="196" t="s">
        <v>3121</v>
      </c>
      <c r="F70" s="196" t="s">
        <v>3122</v>
      </c>
      <c r="G70" s="199">
        <v>270.0</v>
      </c>
      <c r="H70" s="217"/>
      <c r="I70" s="217"/>
      <c r="L70" s="6">
        <f t="array" ref="L70">XLOOKUP(E70,INV!A:A,INV!K:K)</f>
        <v>1</v>
      </c>
      <c r="M70" s="127">
        <f t="shared" si="1"/>
        <v>1</v>
      </c>
    </row>
    <row r="71">
      <c r="A71" s="195">
        <v>254.0</v>
      </c>
      <c r="B71" s="196" t="s">
        <v>3118</v>
      </c>
      <c r="C71" s="197" t="s">
        <v>3123</v>
      </c>
      <c r="D71" s="198" t="s">
        <v>3124</v>
      </c>
      <c r="E71" s="196" t="s">
        <v>3125</v>
      </c>
      <c r="F71" s="196" t="s">
        <v>3126</v>
      </c>
      <c r="G71" s="199">
        <v>270.0</v>
      </c>
      <c r="H71" s="217"/>
      <c r="I71" s="217"/>
      <c r="L71" s="6">
        <f t="array" ref="L71">XLOOKUP(E71,INV!A:A,INV!K:K)</f>
        <v>1</v>
      </c>
      <c r="M71" s="127">
        <f t="shared" si="1"/>
        <v>1</v>
      </c>
    </row>
    <row r="72">
      <c r="A72" s="195">
        <v>236.0</v>
      </c>
      <c r="B72" s="196" t="s">
        <v>3056</v>
      </c>
      <c r="C72" s="197" t="s">
        <v>3057</v>
      </c>
      <c r="D72" s="198" t="s">
        <v>3058</v>
      </c>
      <c r="E72" s="196" t="s">
        <v>100</v>
      </c>
      <c r="F72" s="196" t="s">
        <v>3059</v>
      </c>
      <c r="G72" s="199">
        <v>755.0</v>
      </c>
      <c r="H72" s="217"/>
      <c r="I72" s="217"/>
      <c r="L72" s="6">
        <f t="array" ref="L72">XLOOKUP(E72,INV!A:A,INV!K:K)</f>
        <v>19</v>
      </c>
      <c r="M72" s="127">
        <f t="shared" si="1"/>
        <v>1</v>
      </c>
    </row>
    <row r="73">
      <c r="A73" s="195">
        <v>255.0</v>
      </c>
      <c r="B73" s="196" t="s">
        <v>3060</v>
      </c>
      <c r="C73" s="197" t="s">
        <v>3127</v>
      </c>
      <c r="D73" s="198" t="s">
        <v>3128</v>
      </c>
      <c r="E73" s="196" t="s">
        <v>3129</v>
      </c>
      <c r="F73" s="196" t="s">
        <v>3130</v>
      </c>
      <c r="G73" s="199">
        <v>235.0</v>
      </c>
      <c r="H73" s="217"/>
      <c r="I73" s="217"/>
      <c r="L73" s="6">
        <f t="array" ref="L73">XLOOKUP(E73,INV!A:A,INV!K:K)</f>
        <v>5</v>
      </c>
      <c r="M73" s="127">
        <f t="shared" si="1"/>
        <v>1</v>
      </c>
    </row>
    <row r="74">
      <c r="A74" s="195">
        <v>1337.0</v>
      </c>
      <c r="B74" s="196" t="s">
        <v>5000</v>
      </c>
      <c r="C74" s="197" t="s">
        <v>5116</v>
      </c>
      <c r="D74" s="198" t="s">
        <v>5117</v>
      </c>
      <c r="E74" s="196" t="s">
        <v>216</v>
      </c>
      <c r="F74" s="110" t="s">
        <v>5118</v>
      </c>
      <c r="G74" s="199">
        <v>200.0</v>
      </c>
      <c r="H74" s="217"/>
      <c r="I74" s="217"/>
      <c r="L74" s="6">
        <f t="array" ref="L74">XLOOKUP(E74,INV!A:A,INV!K:K)</f>
        <v>10</v>
      </c>
      <c r="M74" s="127">
        <f t="shared" si="1"/>
        <v>1</v>
      </c>
    </row>
    <row r="75">
      <c r="A75" s="195">
        <v>1287.0</v>
      </c>
      <c r="B75" s="196" t="s">
        <v>5000</v>
      </c>
      <c r="C75" s="197" t="s">
        <v>5062</v>
      </c>
      <c r="D75" s="198" t="s">
        <v>5063</v>
      </c>
      <c r="E75" s="196" t="s">
        <v>218</v>
      </c>
      <c r="F75" s="110" t="s">
        <v>5064</v>
      </c>
      <c r="G75" s="199">
        <v>175.0</v>
      </c>
      <c r="H75" s="217"/>
      <c r="I75" s="217"/>
      <c r="L75" s="6">
        <f t="array" ref="L75">XLOOKUP(E75,INV!A:A,INV!K:K)</f>
        <v>7</v>
      </c>
      <c r="M75" s="127">
        <f t="shared" si="1"/>
        <v>1</v>
      </c>
    </row>
    <row r="76">
      <c r="A76" s="195">
        <v>1327.0</v>
      </c>
      <c r="B76" s="196" t="s">
        <v>5000</v>
      </c>
      <c r="C76" s="197" t="s">
        <v>5098</v>
      </c>
      <c r="D76" s="198" t="s">
        <v>5099</v>
      </c>
      <c r="E76" s="196" t="s">
        <v>210</v>
      </c>
      <c r="F76" s="196" t="s">
        <v>5100</v>
      </c>
      <c r="G76" s="199">
        <v>299.0</v>
      </c>
      <c r="H76" s="217"/>
      <c r="I76" s="217"/>
      <c r="L76" s="6">
        <f t="array" ref="L76">XLOOKUP(E76,INV!A:A,INV!K:K)</f>
        <v>15</v>
      </c>
      <c r="M76" s="127">
        <f t="shared" si="1"/>
        <v>1</v>
      </c>
    </row>
    <row r="77">
      <c r="A77" s="195">
        <v>1344.0</v>
      </c>
      <c r="B77" s="196" t="s">
        <v>5000</v>
      </c>
      <c r="C77" s="197" t="s">
        <v>8189</v>
      </c>
      <c r="D77" s="198" t="s">
        <v>8190</v>
      </c>
      <c r="E77" s="196" t="s">
        <v>181</v>
      </c>
      <c r="F77" s="110" t="s">
        <v>8191</v>
      </c>
      <c r="G77" s="199">
        <v>875.0</v>
      </c>
      <c r="H77" s="217"/>
      <c r="I77" s="217"/>
      <c r="L77" s="6">
        <f t="array" ref="L77">XLOOKUP(E77,INV!A:A,INV!K:K)</f>
        <v>30</v>
      </c>
      <c r="M77" s="127">
        <f t="shared" si="1"/>
        <v>1</v>
      </c>
    </row>
    <row r="78">
      <c r="A78" s="195">
        <v>1336.0</v>
      </c>
      <c r="B78" s="196" t="s">
        <v>5000</v>
      </c>
      <c r="C78" s="197" t="s">
        <v>5113</v>
      </c>
      <c r="D78" s="198" t="s">
        <v>5114</v>
      </c>
      <c r="E78" s="196" t="s">
        <v>184</v>
      </c>
      <c r="F78" s="110" t="s">
        <v>5115</v>
      </c>
      <c r="G78" s="199">
        <v>499.0</v>
      </c>
      <c r="H78" s="217"/>
      <c r="I78" s="217"/>
      <c r="L78" s="6">
        <f t="array" ref="L78">XLOOKUP(E78,INV!A:A,INV!K:K)</f>
        <v>20</v>
      </c>
      <c r="M78" s="127">
        <f t="shared" si="1"/>
        <v>1</v>
      </c>
    </row>
    <row r="79">
      <c r="A79" s="195">
        <v>1325.0</v>
      </c>
      <c r="B79" s="196" t="s">
        <v>5000</v>
      </c>
      <c r="C79" s="197" t="s">
        <v>5095</v>
      </c>
      <c r="D79" s="198" t="s">
        <v>5096</v>
      </c>
      <c r="E79" s="196" t="s">
        <v>200</v>
      </c>
      <c r="F79" s="196" t="s">
        <v>5097</v>
      </c>
      <c r="G79" s="199">
        <v>299.0</v>
      </c>
      <c r="H79" s="217"/>
      <c r="I79" s="217"/>
      <c r="L79" s="6">
        <f t="array" ref="L79">XLOOKUP(E79,INV!A:A,INV!K:K)</f>
        <v>15</v>
      </c>
      <c r="M79" s="127">
        <f t="shared" si="1"/>
        <v>1</v>
      </c>
    </row>
    <row r="80">
      <c r="A80" s="195">
        <v>1317.0</v>
      </c>
      <c r="B80" s="196" t="s">
        <v>5000</v>
      </c>
      <c r="C80" s="197" t="s">
        <v>5092</v>
      </c>
      <c r="D80" s="198" t="s">
        <v>5093</v>
      </c>
      <c r="E80" s="196" t="s">
        <v>220</v>
      </c>
      <c r="F80" s="196" t="s">
        <v>5094</v>
      </c>
      <c r="G80" s="199">
        <v>160.0</v>
      </c>
      <c r="H80" s="217"/>
      <c r="I80" s="217"/>
      <c r="L80" s="6">
        <f t="array" ref="L80">XLOOKUP(E80,INV!A:A,INV!K:K)</f>
        <v>7</v>
      </c>
      <c r="M80" s="127">
        <f t="shared" si="1"/>
        <v>1</v>
      </c>
    </row>
    <row r="81">
      <c r="A81" s="195">
        <v>1316.0</v>
      </c>
      <c r="B81" s="196" t="s">
        <v>5000</v>
      </c>
      <c r="C81" s="197" t="s">
        <v>5089</v>
      </c>
      <c r="D81" s="198" t="s">
        <v>5090</v>
      </c>
      <c r="E81" s="196" t="s">
        <v>188</v>
      </c>
      <c r="F81" s="196" t="s">
        <v>5091</v>
      </c>
      <c r="G81" s="199">
        <v>225.0</v>
      </c>
      <c r="H81" s="217"/>
      <c r="I81" s="217"/>
      <c r="L81" s="6">
        <f t="array" ref="L81">XLOOKUP(E81,INV!A:A,INV!K:K)</f>
        <v>7</v>
      </c>
      <c r="M81" s="127">
        <f t="shared" si="1"/>
        <v>1</v>
      </c>
    </row>
    <row r="82">
      <c r="A82" s="195">
        <v>1342.0</v>
      </c>
      <c r="B82" s="196" t="s">
        <v>5000</v>
      </c>
      <c r="C82" s="197" t="s">
        <v>5133</v>
      </c>
      <c r="D82" s="198" t="s">
        <v>5134</v>
      </c>
      <c r="E82" s="196" t="s">
        <v>5135</v>
      </c>
      <c r="F82" s="110" t="s">
        <v>5136</v>
      </c>
      <c r="G82" s="199">
        <v>3500.0</v>
      </c>
      <c r="H82" s="217"/>
      <c r="I82" s="217"/>
      <c r="L82" s="6">
        <f t="array" ref="L82">XLOOKUP(E82,INV!A:A,INV!K:K)</f>
        <v>85</v>
      </c>
      <c r="M82" s="127">
        <f t="shared" si="1"/>
        <v>1</v>
      </c>
    </row>
    <row r="83">
      <c r="A83" s="195">
        <v>1283.0</v>
      </c>
      <c r="B83" s="196" t="s">
        <v>5000</v>
      </c>
      <c r="C83" s="197" t="s">
        <v>5053</v>
      </c>
      <c r="D83" s="198" t="s">
        <v>5054</v>
      </c>
      <c r="E83" s="196" t="s">
        <v>192</v>
      </c>
      <c r="F83" s="110" t="s">
        <v>5055</v>
      </c>
      <c r="G83" s="199">
        <v>350.0</v>
      </c>
      <c r="H83" s="217"/>
      <c r="I83" s="217"/>
      <c r="L83" s="6">
        <f t="array" ref="L83">XLOOKUP(E83,INV!A:A,INV!K:K)</f>
        <v>15</v>
      </c>
      <c r="M83" s="127">
        <f t="shared" si="1"/>
        <v>1</v>
      </c>
    </row>
    <row r="84">
      <c r="A84" s="195">
        <v>1330.0</v>
      </c>
      <c r="B84" s="196" t="s">
        <v>5000</v>
      </c>
      <c r="C84" s="197" t="s">
        <v>5104</v>
      </c>
      <c r="D84" s="198" t="s">
        <v>5105</v>
      </c>
      <c r="E84" s="196" t="s">
        <v>196</v>
      </c>
      <c r="F84" s="110" t="s">
        <v>5106</v>
      </c>
      <c r="G84" s="199">
        <v>299.0</v>
      </c>
      <c r="H84" s="217"/>
      <c r="I84" s="217"/>
      <c r="L84" s="6">
        <f t="array" ref="L84">XLOOKUP(E84,INV!A:A,INV!K:K)</f>
        <v>15</v>
      </c>
      <c r="M84" s="127">
        <f t="shared" si="1"/>
        <v>1</v>
      </c>
    </row>
    <row r="85">
      <c r="A85" s="195">
        <v>1338.0</v>
      </c>
      <c r="B85" s="196" t="s">
        <v>5000</v>
      </c>
      <c r="C85" s="197" t="s">
        <v>5119</v>
      </c>
      <c r="D85" s="198" t="s">
        <v>5120</v>
      </c>
      <c r="E85" s="196" t="s">
        <v>5121</v>
      </c>
      <c r="F85" s="110" t="s">
        <v>5122</v>
      </c>
      <c r="G85" s="199">
        <v>25.0</v>
      </c>
      <c r="H85" s="217"/>
      <c r="I85" s="217"/>
      <c r="L85" s="6">
        <f t="array" ref="L85">XLOOKUP(E85,INV!A:A,INV!K:K)</f>
        <v>3</v>
      </c>
      <c r="M85" s="127">
        <f t="shared" si="1"/>
        <v>1</v>
      </c>
    </row>
    <row r="86">
      <c r="A86" s="195">
        <v>1425.0</v>
      </c>
      <c r="B86" s="196" t="s">
        <v>5000</v>
      </c>
      <c r="C86" s="197" t="s">
        <v>5189</v>
      </c>
      <c r="D86" s="198" t="s">
        <v>5190</v>
      </c>
      <c r="E86" s="196" t="s">
        <v>5191</v>
      </c>
      <c r="F86" s="110" t="s">
        <v>5192</v>
      </c>
      <c r="G86" s="199">
        <v>25.0</v>
      </c>
      <c r="H86" s="217"/>
      <c r="I86" s="217"/>
      <c r="L86" s="6">
        <f t="array" ref="L86">XLOOKUP(E86,INV!A:A,INV!K:K)</f>
        <v>3</v>
      </c>
      <c r="M86" s="127">
        <f t="shared" si="1"/>
        <v>1</v>
      </c>
    </row>
    <row r="87">
      <c r="A87" s="195">
        <v>1261.0</v>
      </c>
      <c r="B87" s="196" t="s">
        <v>5000</v>
      </c>
      <c r="C87" s="197" t="s">
        <v>5023</v>
      </c>
      <c r="D87" s="198" t="s">
        <v>5024</v>
      </c>
      <c r="E87" s="196" t="s">
        <v>5025</v>
      </c>
      <c r="F87" s="110" t="s">
        <v>5026</v>
      </c>
      <c r="G87" s="199">
        <v>25.0</v>
      </c>
      <c r="H87" s="217"/>
      <c r="I87" s="217"/>
      <c r="L87" s="6">
        <f t="array" ref="L87">XLOOKUP(E87,INV!A:A,INV!K:K)</f>
        <v>5</v>
      </c>
      <c r="M87" s="127">
        <f t="shared" si="1"/>
        <v>1</v>
      </c>
    </row>
    <row r="88">
      <c r="A88" s="195">
        <v>1431.0</v>
      </c>
      <c r="B88" s="196" t="s">
        <v>5000</v>
      </c>
      <c r="C88" s="197" t="s">
        <v>5205</v>
      </c>
      <c r="D88" s="198" t="s">
        <v>5206</v>
      </c>
      <c r="E88" s="196" t="s">
        <v>5207</v>
      </c>
      <c r="F88" s="110" t="s">
        <v>5208</v>
      </c>
      <c r="G88" s="199">
        <v>25.0</v>
      </c>
      <c r="H88" s="217"/>
      <c r="I88" s="217"/>
      <c r="L88" s="6">
        <f t="array" ref="L88">XLOOKUP(E88,INV!A:A,INV!K:K)</f>
        <v>3</v>
      </c>
      <c r="M88" s="127">
        <f t="shared" si="1"/>
        <v>1</v>
      </c>
    </row>
    <row r="89">
      <c r="A89" s="195">
        <v>1433.0</v>
      </c>
      <c r="B89" s="196" t="s">
        <v>5000</v>
      </c>
      <c r="C89" s="197" t="s">
        <v>5213</v>
      </c>
      <c r="D89" s="198" t="s">
        <v>5214</v>
      </c>
      <c r="E89" s="196" t="s">
        <v>5215</v>
      </c>
      <c r="F89" s="110" t="s">
        <v>5216</v>
      </c>
      <c r="G89" s="199">
        <v>25.0</v>
      </c>
      <c r="H89" s="217"/>
      <c r="I89" s="217"/>
      <c r="L89" s="6">
        <f t="array" ref="L89">XLOOKUP(E89,INV!A:A,INV!K:K)</f>
        <v>3</v>
      </c>
      <c r="M89" s="127">
        <f t="shared" si="1"/>
        <v>1</v>
      </c>
    </row>
    <row r="90">
      <c r="A90" s="195">
        <v>1341.0</v>
      </c>
      <c r="B90" s="196" t="s">
        <v>5000</v>
      </c>
      <c r="C90" s="197" t="s">
        <v>5129</v>
      </c>
      <c r="D90" s="198" t="s">
        <v>5130</v>
      </c>
      <c r="E90" s="196" t="s">
        <v>5131</v>
      </c>
      <c r="F90" s="110" t="s">
        <v>5132</v>
      </c>
      <c r="G90" s="199">
        <v>60.0</v>
      </c>
      <c r="H90" s="217"/>
      <c r="I90" s="217"/>
      <c r="L90" s="6">
        <f t="array" ref="L90">XLOOKUP(E90,INV!A:A,INV!K:K)</f>
        <v>3</v>
      </c>
      <c r="M90" s="127">
        <f t="shared" si="1"/>
        <v>1</v>
      </c>
    </row>
    <row r="91">
      <c r="A91" s="195">
        <v>1434.0</v>
      </c>
      <c r="B91" s="196" t="s">
        <v>5000</v>
      </c>
      <c r="C91" s="197" t="s">
        <v>5217</v>
      </c>
      <c r="D91" s="198" t="s">
        <v>5218</v>
      </c>
      <c r="E91" s="196" t="s">
        <v>5219</v>
      </c>
      <c r="F91" s="110" t="s">
        <v>5220</v>
      </c>
      <c r="G91" s="199">
        <v>60.0</v>
      </c>
      <c r="H91" s="217"/>
      <c r="I91" s="217"/>
      <c r="L91" s="6">
        <f t="array" ref="L91">XLOOKUP(E91,INV!A:A,INV!K:K)</f>
        <v>5</v>
      </c>
      <c r="M91" s="127">
        <f t="shared" si="1"/>
        <v>1</v>
      </c>
    </row>
    <row r="92">
      <c r="A92" s="195">
        <v>1435.0</v>
      </c>
      <c r="B92" s="196" t="s">
        <v>5000</v>
      </c>
      <c r="C92" s="197" t="s">
        <v>5221</v>
      </c>
      <c r="D92" s="198" t="s">
        <v>5222</v>
      </c>
      <c r="E92" s="196" t="s">
        <v>5223</v>
      </c>
      <c r="F92" s="110" t="s">
        <v>5224</v>
      </c>
      <c r="G92" s="199">
        <v>60.0</v>
      </c>
      <c r="H92" s="217"/>
      <c r="I92" s="217"/>
      <c r="L92" s="6">
        <f t="array" ref="L92">XLOOKUP(E92,INV!A:A,INV!K:K)</f>
        <v>3</v>
      </c>
      <c r="M92" s="127">
        <f t="shared" si="1"/>
        <v>1</v>
      </c>
    </row>
    <row r="93">
      <c r="A93" s="195">
        <v>1340.0</v>
      </c>
      <c r="B93" s="196" t="s">
        <v>5000</v>
      </c>
      <c r="C93" s="197" t="s">
        <v>5126</v>
      </c>
      <c r="D93" s="198" t="s">
        <v>5127</v>
      </c>
      <c r="E93" s="196" t="s">
        <v>2217</v>
      </c>
      <c r="F93" s="110" t="s">
        <v>5128</v>
      </c>
      <c r="G93" s="199">
        <v>60.0</v>
      </c>
      <c r="H93" s="217"/>
      <c r="I93" s="217"/>
      <c r="L93" s="6">
        <f t="array" ref="L93">XLOOKUP(E93,INV!A:A,INV!K:K)</f>
        <v>5</v>
      </c>
      <c r="M93" s="127">
        <f t="shared" si="1"/>
        <v>1</v>
      </c>
    </row>
    <row r="94">
      <c r="A94" s="195">
        <v>1432.0</v>
      </c>
      <c r="B94" s="196" t="s">
        <v>5000</v>
      </c>
      <c r="C94" s="197" t="s">
        <v>5209</v>
      </c>
      <c r="D94" s="198" t="s">
        <v>5210</v>
      </c>
      <c r="E94" s="196" t="s">
        <v>5211</v>
      </c>
      <c r="F94" s="110" t="s">
        <v>5212</v>
      </c>
      <c r="G94" s="199">
        <v>60.0</v>
      </c>
      <c r="H94" s="217"/>
      <c r="I94" s="217"/>
      <c r="L94" s="6">
        <f t="array" ref="L94">XLOOKUP(E94,INV!A:A,INV!K:K)</f>
        <v>3</v>
      </c>
      <c r="M94" s="127">
        <f t="shared" si="1"/>
        <v>1</v>
      </c>
    </row>
    <row r="95">
      <c r="A95" s="195">
        <v>1436.0</v>
      </c>
      <c r="B95" s="196" t="s">
        <v>5000</v>
      </c>
      <c r="C95" s="197" t="s">
        <v>5225</v>
      </c>
      <c r="D95" s="198" t="s">
        <v>5226</v>
      </c>
      <c r="E95" s="196" t="s">
        <v>2163</v>
      </c>
      <c r="F95" s="110" t="s">
        <v>5227</v>
      </c>
      <c r="G95" s="199">
        <v>60.0</v>
      </c>
      <c r="H95" s="217"/>
      <c r="I95" s="217"/>
      <c r="L95" s="6">
        <f t="array" ref="L95">XLOOKUP(E95,INV!A:A,INV!K:K)</f>
        <v>3</v>
      </c>
      <c r="M95" s="127">
        <f t="shared" si="1"/>
        <v>1</v>
      </c>
    </row>
    <row r="96">
      <c r="A96" s="195">
        <v>1328.0</v>
      </c>
      <c r="B96" s="196" t="s">
        <v>5000</v>
      </c>
      <c r="C96" s="197" t="s">
        <v>5101</v>
      </c>
      <c r="D96" s="198" t="s">
        <v>5102</v>
      </c>
      <c r="E96" s="196" t="s">
        <v>190</v>
      </c>
      <c r="F96" s="110" t="s">
        <v>5103</v>
      </c>
      <c r="G96" s="199">
        <v>299.0</v>
      </c>
      <c r="H96" s="217"/>
      <c r="I96" s="217"/>
      <c r="L96" s="6">
        <f t="array" ref="L96">XLOOKUP(E96,INV!A:A,INV!K:K)</f>
        <v>15</v>
      </c>
      <c r="M96" s="127">
        <f t="shared" si="1"/>
        <v>1</v>
      </c>
    </row>
    <row r="97">
      <c r="A97" s="195">
        <v>1332.0</v>
      </c>
      <c r="B97" s="196" t="s">
        <v>5000</v>
      </c>
      <c r="C97" s="197" t="s">
        <v>5110</v>
      </c>
      <c r="D97" s="198" t="s">
        <v>5111</v>
      </c>
      <c r="E97" s="196" t="s">
        <v>186</v>
      </c>
      <c r="F97" s="110" t="s">
        <v>5112</v>
      </c>
      <c r="G97" s="199">
        <v>225.0</v>
      </c>
      <c r="H97" s="217"/>
      <c r="I97" s="217"/>
      <c r="L97" s="6">
        <f t="array" ref="L97">XLOOKUP(E97,INV!A:A,INV!K:K)</f>
        <v>7</v>
      </c>
      <c r="M97" s="127">
        <f t="shared" si="1"/>
        <v>1</v>
      </c>
    </row>
    <row r="98">
      <c r="A98" s="195">
        <v>1339.0</v>
      </c>
      <c r="B98" s="196" t="s">
        <v>5000</v>
      </c>
      <c r="C98" s="197" t="s">
        <v>5123</v>
      </c>
      <c r="D98" s="198" t="s">
        <v>5124</v>
      </c>
      <c r="E98" s="196" t="s">
        <v>202</v>
      </c>
      <c r="F98" s="196" t="s">
        <v>5125</v>
      </c>
      <c r="G98" s="199">
        <v>150.0</v>
      </c>
      <c r="H98" s="217"/>
      <c r="I98" s="217"/>
      <c r="L98" s="6">
        <f t="array" ref="L98">XLOOKUP(E98,INV!A:A,INV!K:K)</f>
        <v>7</v>
      </c>
      <c r="M98" s="127">
        <f t="shared" si="1"/>
        <v>1</v>
      </c>
    </row>
    <row r="99">
      <c r="A99" s="195">
        <v>1248.0</v>
      </c>
      <c r="B99" s="196" t="s">
        <v>5000</v>
      </c>
      <c r="C99" s="197" t="s">
        <v>5007</v>
      </c>
      <c r="D99" s="198" t="s">
        <v>5008</v>
      </c>
      <c r="E99" s="196" t="s">
        <v>206</v>
      </c>
      <c r="F99" s="196" t="s">
        <v>5009</v>
      </c>
      <c r="G99" s="199">
        <v>130.0</v>
      </c>
      <c r="H99" s="217"/>
      <c r="I99" s="217"/>
      <c r="L99" s="6">
        <f t="array" ref="L99">XLOOKUP(E99,INV!A:A,INV!K:K)</f>
        <v>7</v>
      </c>
      <c r="M99" s="127">
        <f t="shared" si="1"/>
        <v>1</v>
      </c>
    </row>
    <row r="100">
      <c r="A100" s="195">
        <v>1331.0</v>
      </c>
      <c r="B100" s="196" t="s">
        <v>5000</v>
      </c>
      <c r="C100" s="197" t="s">
        <v>5107</v>
      </c>
      <c r="D100" s="198" t="s">
        <v>5108</v>
      </c>
      <c r="E100" s="196" t="s">
        <v>212</v>
      </c>
      <c r="F100" s="110" t="s">
        <v>5109</v>
      </c>
      <c r="G100" s="199">
        <v>299.0</v>
      </c>
      <c r="H100" s="217"/>
      <c r="I100" s="217"/>
      <c r="L100" s="6">
        <f t="array" ref="L100">XLOOKUP(E100,INV!A:A,INV!K:K)</f>
        <v>15</v>
      </c>
      <c r="M100" s="127">
        <f t="shared" si="1"/>
        <v>1</v>
      </c>
    </row>
    <row r="101">
      <c r="A101" s="195">
        <v>1383.0</v>
      </c>
      <c r="B101" s="196" t="s">
        <v>5000</v>
      </c>
      <c r="C101" s="197" t="s">
        <v>5150</v>
      </c>
      <c r="D101" s="198" t="s">
        <v>5151</v>
      </c>
      <c r="E101" s="196" t="s">
        <v>214</v>
      </c>
      <c r="F101" s="196" t="s">
        <v>5152</v>
      </c>
      <c r="G101" s="199">
        <v>299.0</v>
      </c>
      <c r="H101" s="217"/>
      <c r="I101" s="217"/>
      <c r="L101" s="6">
        <f t="array" ref="L101">XLOOKUP(E101,INV!A:A,INV!K:K)</f>
        <v>15</v>
      </c>
      <c r="M101" s="127">
        <f t="shared" si="1"/>
        <v>1</v>
      </c>
    </row>
    <row r="102">
      <c r="A102" s="195">
        <v>1399.0</v>
      </c>
      <c r="B102" s="196" t="s">
        <v>5000</v>
      </c>
      <c r="C102" s="197" t="s">
        <v>5158</v>
      </c>
      <c r="D102" s="198" t="s">
        <v>5159</v>
      </c>
      <c r="E102" s="196" t="s">
        <v>198</v>
      </c>
      <c r="F102" s="110" t="s">
        <v>5160</v>
      </c>
      <c r="G102" s="199">
        <v>275.0</v>
      </c>
      <c r="H102" s="217"/>
      <c r="I102" s="217"/>
      <c r="L102" s="6">
        <f t="array" ref="L102">XLOOKUP(E102,INV!A:A,INV!K:K)</f>
        <v>15</v>
      </c>
      <c r="M102" s="127">
        <f t="shared" si="1"/>
        <v>1</v>
      </c>
    </row>
    <row r="103">
      <c r="A103" s="195">
        <v>2353.0</v>
      </c>
      <c r="B103" s="196" t="s">
        <v>5000</v>
      </c>
      <c r="C103" s="197" t="s">
        <v>6770</v>
      </c>
      <c r="D103" s="198" t="s">
        <v>6771</v>
      </c>
      <c r="E103" s="196" t="s">
        <v>208</v>
      </c>
      <c r="F103" s="110" t="s">
        <v>6772</v>
      </c>
      <c r="G103" s="199">
        <v>4200.0</v>
      </c>
      <c r="H103" s="217"/>
      <c r="I103" s="217"/>
      <c r="L103" s="6">
        <f t="array" ref="L103">XLOOKUP(E103,INV!A:A,INV!K:K)</f>
        <v>160</v>
      </c>
      <c r="M103" s="127">
        <f t="shared" si="1"/>
        <v>1</v>
      </c>
    </row>
    <row r="104">
      <c r="A104" s="195">
        <v>1246.0</v>
      </c>
      <c r="B104" s="196" t="s">
        <v>5000</v>
      </c>
      <c r="C104" s="197" t="s">
        <v>5004</v>
      </c>
      <c r="D104" s="198" t="s">
        <v>5005</v>
      </c>
      <c r="E104" s="196" t="s">
        <v>204</v>
      </c>
      <c r="F104" s="196" t="s">
        <v>5006</v>
      </c>
      <c r="G104" s="199">
        <v>599.0</v>
      </c>
      <c r="H104" s="217"/>
      <c r="I104" s="217"/>
      <c r="L104" s="6">
        <f t="array" ref="L104">XLOOKUP(E104,INV!A:A,INV!K:K)</f>
        <v>25</v>
      </c>
      <c r="M104" s="127">
        <f t="shared" si="1"/>
        <v>1</v>
      </c>
    </row>
    <row r="105">
      <c r="A105" s="195">
        <v>1251.0</v>
      </c>
      <c r="B105" s="196" t="s">
        <v>5000</v>
      </c>
      <c r="C105" s="197" t="s">
        <v>5013</v>
      </c>
      <c r="D105" s="198" t="s">
        <v>5014</v>
      </c>
      <c r="E105" s="196" t="s">
        <v>222</v>
      </c>
      <c r="F105" s="110" t="s">
        <v>5015</v>
      </c>
      <c r="G105" s="199">
        <v>199.0</v>
      </c>
      <c r="H105" s="217"/>
      <c r="I105" s="217"/>
      <c r="L105" s="6">
        <f t="array" ref="L105">XLOOKUP(E105,INV!A:A,INV!K:K)</f>
        <v>7</v>
      </c>
      <c r="M105" s="127">
        <f t="shared" si="1"/>
        <v>1</v>
      </c>
    </row>
    <row r="106">
      <c r="A106" s="195">
        <v>2826.0</v>
      </c>
      <c r="B106" s="196" t="s">
        <v>5000</v>
      </c>
      <c r="C106" s="196" t="s">
        <v>194</v>
      </c>
      <c r="D106" s="198" t="s">
        <v>7083</v>
      </c>
      <c r="E106" s="196" t="s">
        <v>194</v>
      </c>
      <c r="F106" s="110" t="s">
        <v>7084</v>
      </c>
      <c r="G106" s="199">
        <v>299.0</v>
      </c>
      <c r="H106" s="217"/>
      <c r="I106" s="217"/>
      <c r="L106" s="6">
        <f t="array" ref="L106">XLOOKUP(E106,INV!A:A,INV!K:K)</f>
        <v>15</v>
      </c>
      <c r="M106" s="127">
        <f t="shared" si="1"/>
        <v>1</v>
      </c>
    </row>
    <row r="107">
      <c r="A107" s="195">
        <v>1452.0</v>
      </c>
      <c r="B107" s="196" t="s">
        <v>5000</v>
      </c>
      <c r="C107" s="197" t="s">
        <v>8192</v>
      </c>
      <c r="D107" s="198" t="s">
        <v>8193</v>
      </c>
      <c r="E107" s="196" t="s">
        <v>8194</v>
      </c>
      <c r="F107" s="110" t="s">
        <v>8195</v>
      </c>
      <c r="G107" s="199">
        <v>135.0</v>
      </c>
      <c r="H107" s="217"/>
      <c r="I107" s="217"/>
      <c r="L107" s="6">
        <f t="array" ref="L107">XLOOKUP(E107,INV!A:A,INV!K:K)</f>
        <v>10</v>
      </c>
      <c r="M107" s="127">
        <f t="shared" si="1"/>
        <v>1</v>
      </c>
    </row>
    <row r="108">
      <c r="A108" s="195">
        <v>1363.0</v>
      </c>
      <c r="B108" s="196" t="s">
        <v>5000</v>
      </c>
      <c r="C108" s="197" t="s">
        <v>8196</v>
      </c>
      <c r="D108" s="198" t="s">
        <v>8197</v>
      </c>
      <c r="E108" s="196" t="s">
        <v>8198</v>
      </c>
      <c r="F108" s="110" t="s">
        <v>8199</v>
      </c>
      <c r="G108" s="199">
        <v>375.0</v>
      </c>
      <c r="H108" s="217"/>
      <c r="I108" s="217"/>
      <c r="L108" s="6">
        <f t="array" ref="L108">XLOOKUP(E108,INV!A:A,INV!K:K)</f>
        <v>10</v>
      </c>
      <c r="M108" s="127">
        <f t="shared" si="1"/>
        <v>1</v>
      </c>
    </row>
    <row r="109">
      <c r="A109" s="195">
        <v>1484.0</v>
      </c>
      <c r="B109" s="196" t="s">
        <v>5000</v>
      </c>
      <c r="C109" s="197" t="s">
        <v>8200</v>
      </c>
      <c r="D109" s="198" t="s">
        <v>8201</v>
      </c>
      <c r="E109" s="196" t="s">
        <v>8202</v>
      </c>
      <c r="F109" s="110" t="s">
        <v>8203</v>
      </c>
      <c r="G109" s="199">
        <v>30.0</v>
      </c>
      <c r="H109" s="217"/>
      <c r="I109" s="217"/>
      <c r="L109" s="6">
        <f t="array" ref="L109">XLOOKUP(E109,INV!A:A,INV!K:K)</f>
        <v>3</v>
      </c>
      <c r="M109" s="127">
        <f t="shared" si="1"/>
        <v>1</v>
      </c>
    </row>
    <row r="110">
      <c r="A110" s="195">
        <v>1277.0</v>
      </c>
      <c r="B110" s="196" t="s">
        <v>3547</v>
      </c>
      <c r="C110" s="197" t="s">
        <v>5049</v>
      </c>
      <c r="D110" s="198" t="s">
        <v>5050</v>
      </c>
      <c r="E110" s="196" t="s">
        <v>5049</v>
      </c>
      <c r="F110" s="110" t="s">
        <v>5049</v>
      </c>
      <c r="G110" s="199">
        <v>400.0</v>
      </c>
      <c r="H110" s="217"/>
      <c r="I110" s="217"/>
      <c r="L110" s="6" t="str">
        <f t="array" ref="L110">XLOOKUP(E110,INV!A:A,INV!K:K)</f>
        <v>#N/A</v>
      </c>
      <c r="M110" s="127" t="str">
        <f t="shared" si="1"/>
        <v>#N/A</v>
      </c>
    </row>
    <row r="111">
      <c r="A111" s="195">
        <v>76.0</v>
      </c>
      <c r="B111" s="196" t="s">
        <v>2470</v>
      </c>
      <c r="C111" s="197" t="s">
        <v>2593</v>
      </c>
      <c r="D111" s="198" t="s">
        <v>2594</v>
      </c>
      <c r="E111" s="196" t="s">
        <v>1070</v>
      </c>
      <c r="F111" s="196" t="s">
        <v>2595</v>
      </c>
      <c r="G111" s="199">
        <v>1030.0</v>
      </c>
      <c r="H111" s="217"/>
      <c r="I111" s="217"/>
      <c r="L111" s="6">
        <f t="array" ref="L111">XLOOKUP(E111,INV!A:A,INV!K:K)</f>
        <v>28</v>
      </c>
      <c r="M111" s="127">
        <f t="shared" si="1"/>
        <v>1</v>
      </c>
    </row>
    <row r="112">
      <c r="A112" s="195">
        <v>77.0</v>
      </c>
      <c r="B112" s="196" t="s">
        <v>2470</v>
      </c>
      <c r="C112" s="197" t="s">
        <v>2596</v>
      </c>
      <c r="D112" s="198" t="s">
        <v>2594</v>
      </c>
      <c r="E112" s="196" t="s">
        <v>1072</v>
      </c>
      <c r="F112" s="196" t="s">
        <v>2597</v>
      </c>
      <c r="G112" s="199">
        <v>1030.0</v>
      </c>
      <c r="H112" s="217"/>
      <c r="I112" s="217"/>
      <c r="L112" s="6">
        <f t="array" ref="L112">XLOOKUP(E112,INV!A:A,INV!K:K)</f>
        <v>28</v>
      </c>
      <c r="M112" s="127">
        <f t="shared" si="1"/>
        <v>1</v>
      </c>
    </row>
    <row r="113">
      <c r="A113" s="195">
        <v>78.0</v>
      </c>
      <c r="B113" s="196" t="s">
        <v>2470</v>
      </c>
      <c r="C113" s="197" t="s">
        <v>2598</v>
      </c>
      <c r="D113" s="198" t="s">
        <v>2594</v>
      </c>
      <c r="E113" s="196" t="s">
        <v>1074</v>
      </c>
      <c r="F113" s="196" t="s">
        <v>2599</v>
      </c>
      <c r="G113" s="199">
        <v>1030.0</v>
      </c>
      <c r="H113" s="217"/>
      <c r="I113" s="217"/>
      <c r="L113" s="6">
        <f t="array" ref="L113">XLOOKUP(E113,INV!A:A,INV!K:K)</f>
        <v>28</v>
      </c>
      <c r="M113" s="127">
        <f t="shared" si="1"/>
        <v>1</v>
      </c>
    </row>
    <row r="114">
      <c r="A114" s="195">
        <v>79.0</v>
      </c>
      <c r="B114" s="196" t="s">
        <v>2470</v>
      </c>
      <c r="C114" s="197" t="s">
        <v>2600</v>
      </c>
      <c r="D114" s="198" t="s">
        <v>2594</v>
      </c>
      <c r="E114" s="196" t="s">
        <v>1068</v>
      </c>
      <c r="F114" s="196" t="s">
        <v>2601</v>
      </c>
      <c r="G114" s="199">
        <v>1030.0</v>
      </c>
      <c r="H114" s="217"/>
      <c r="I114" s="217"/>
      <c r="L114" s="6">
        <f t="array" ref="L114">XLOOKUP(E114,INV!A:A,INV!K:K)</f>
        <v>28</v>
      </c>
      <c r="M114" s="127">
        <f t="shared" si="1"/>
        <v>1</v>
      </c>
    </row>
    <row r="115">
      <c r="A115" s="195">
        <v>80.0</v>
      </c>
      <c r="B115" s="196" t="s">
        <v>2470</v>
      </c>
      <c r="C115" s="197" t="s">
        <v>2602</v>
      </c>
      <c r="D115" s="198" t="s">
        <v>2594</v>
      </c>
      <c r="E115" s="196" t="s">
        <v>1066</v>
      </c>
      <c r="F115" s="196" t="s">
        <v>2603</v>
      </c>
      <c r="G115" s="199">
        <v>1030.0</v>
      </c>
      <c r="H115" s="217"/>
      <c r="I115" s="217"/>
      <c r="L115" s="6">
        <f t="array" ref="L115">XLOOKUP(E115,INV!A:A,INV!K:K)</f>
        <v>28</v>
      </c>
      <c r="M115" s="127">
        <f t="shared" si="1"/>
        <v>1</v>
      </c>
    </row>
    <row r="116">
      <c r="A116" s="195">
        <v>37.0</v>
      </c>
      <c r="B116" s="196" t="s">
        <v>2470</v>
      </c>
      <c r="C116" s="197" t="s">
        <v>2493</v>
      </c>
      <c r="D116" s="198" t="s">
        <v>2494</v>
      </c>
      <c r="E116" s="196" t="s">
        <v>2495</v>
      </c>
      <c r="F116" s="196" t="s">
        <v>2496</v>
      </c>
      <c r="G116" s="199">
        <v>890.0</v>
      </c>
      <c r="H116" s="217"/>
      <c r="I116" s="217"/>
      <c r="L116" s="6">
        <f t="array" ref="L116">XLOOKUP(E116,INV!A:A,INV!K:K)</f>
        <v>12</v>
      </c>
      <c r="M116" s="127">
        <f t="shared" si="1"/>
        <v>1</v>
      </c>
    </row>
    <row r="117">
      <c r="A117" s="195">
        <v>38.0</v>
      </c>
      <c r="B117" s="196" t="s">
        <v>2470</v>
      </c>
      <c r="C117" s="197" t="s">
        <v>2497</v>
      </c>
      <c r="D117" s="198" t="s">
        <v>2494</v>
      </c>
      <c r="E117" s="196" t="s">
        <v>2498</v>
      </c>
      <c r="F117" s="196" t="s">
        <v>2499</v>
      </c>
      <c r="G117" s="199">
        <v>890.0</v>
      </c>
      <c r="H117" s="217"/>
      <c r="I117" s="217"/>
      <c r="L117" s="6">
        <f t="array" ref="L117">XLOOKUP(E117,INV!A:A,INV!K:K)</f>
        <v>12</v>
      </c>
      <c r="M117" s="127">
        <f t="shared" si="1"/>
        <v>1</v>
      </c>
    </row>
    <row r="118">
      <c r="A118" s="195">
        <v>39.0</v>
      </c>
      <c r="B118" s="196" t="s">
        <v>2470</v>
      </c>
      <c r="C118" s="197" t="s">
        <v>2500</v>
      </c>
      <c r="D118" s="198" t="s">
        <v>2494</v>
      </c>
      <c r="E118" s="196" t="s">
        <v>2501</v>
      </c>
      <c r="F118" s="196" t="s">
        <v>2502</v>
      </c>
      <c r="G118" s="199">
        <v>890.0</v>
      </c>
      <c r="H118" s="217"/>
      <c r="I118" s="217"/>
      <c r="L118" s="6">
        <f t="array" ref="L118">XLOOKUP(E118,INV!A:A,INV!K:K)</f>
        <v>12</v>
      </c>
      <c r="M118" s="127">
        <f t="shared" si="1"/>
        <v>1</v>
      </c>
    </row>
    <row r="119">
      <c r="A119" s="195">
        <v>40.0</v>
      </c>
      <c r="B119" s="196" t="s">
        <v>2470</v>
      </c>
      <c r="C119" s="197" t="s">
        <v>2503</v>
      </c>
      <c r="D119" s="198" t="s">
        <v>2494</v>
      </c>
      <c r="E119" s="196" t="s">
        <v>2504</v>
      </c>
      <c r="F119" s="196" t="s">
        <v>2505</v>
      </c>
      <c r="G119" s="199">
        <v>890.0</v>
      </c>
      <c r="H119" s="217"/>
      <c r="I119" s="217"/>
      <c r="L119" s="6">
        <f t="array" ref="L119">XLOOKUP(E119,INV!A:A,INV!K:K)</f>
        <v>12</v>
      </c>
      <c r="M119" s="127">
        <f t="shared" si="1"/>
        <v>1</v>
      </c>
    </row>
    <row r="120">
      <c r="A120" s="195">
        <v>46.0</v>
      </c>
      <c r="B120" s="196" t="s">
        <v>2470</v>
      </c>
      <c r="C120" s="197" t="s">
        <v>2509</v>
      </c>
      <c r="D120" s="198" t="s">
        <v>2510</v>
      </c>
      <c r="E120" s="196" t="s">
        <v>2511</v>
      </c>
      <c r="F120" s="196" t="s">
        <v>2512</v>
      </c>
      <c r="G120" s="199">
        <v>750.0</v>
      </c>
      <c r="H120" s="217"/>
      <c r="I120" s="217"/>
      <c r="L120" s="6">
        <f t="array" ref="L120">XLOOKUP(E120,INV!A:A,INV!K:K)</f>
        <v>24</v>
      </c>
      <c r="M120" s="127">
        <f t="shared" si="1"/>
        <v>1</v>
      </c>
    </row>
    <row r="121">
      <c r="A121" s="195">
        <v>47.0</v>
      </c>
      <c r="B121" s="196" t="s">
        <v>2470</v>
      </c>
      <c r="C121" s="197" t="s">
        <v>2513</v>
      </c>
      <c r="D121" s="198" t="s">
        <v>2510</v>
      </c>
      <c r="E121" s="196" t="s">
        <v>2514</v>
      </c>
      <c r="F121" s="196" t="s">
        <v>2515</v>
      </c>
      <c r="G121" s="199">
        <v>750.0</v>
      </c>
      <c r="H121" s="217"/>
      <c r="I121" s="217"/>
      <c r="L121" s="6">
        <f t="array" ref="L121">XLOOKUP(E121,INV!A:A,INV!K:K)</f>
        <v>24</v>
      </c>
      <c r="M121" s="127">
        <f t="shared" si="1"/>
        <v>1</v>
      </c>
    </row>
    <row r="122">
      <c r="A122" s="195">
        <v>48.0</v>
      </c>
      <c r="B122" s="196" t="s">
        <v>2470</v>
      </c>
      <c r="C122" s="197" t="s">
        <v>2516</v>
      </c>
      <c r="D122" s="198" t="s">
        <v>2510</v>
      </c>
      <c r="E122" s="196" t="s">
        <v>2517</v>
      </c>
      <c r="F122" s="196" t="s">
        <v>2518</v>
      </c>
      <c r="G122" s="199">
        <v>750.0</v>
      </c>
      <c r="H122" s="217"/>
      <c r="I122" s="217"/>
      <c r="L122" s="6">
        <f t="array" ref="L122">XLOOKUP(E122,INV!A:A,INV!K:K)</f>
        <v>24</v>
      </c>
      <c r="M122" s="127">
        <f t="shared" si="1"/>
        <v>1</v>
      </c>
    </row>
    <row r="123">
      <c r="A123" s="195">
        <v>49.0</v>
      </c>
      <c r="B123" s="196" t="s">
        <v>2470</v>
      </c>
      <c r="C123" s="197" t="s">
        <v>2519</v>
      </c>
      <c r="D123" s="198" t="s">
        <v>2510</v>
      </c>
      <c r="E123" s="196" t="s">
        <v>2520</v>
      </c>
      <c r="F123" s="196" t="s">
        <v>2521</v>
      </c>
      <c r="G123" s="199">
        <v>750.0</v>
      </c>
      <c r="H123" s="217"/>
      <c r="I123" s="217"/>
      <c r="L123" s="6">
        <f t="array" ref="L123">XLOOKUP(E123,INV!A:A,INV!K:K)</f>
        <v>24</v>
      </c>
      <c r="M123" s="127">
        <f t="shared" si="1"/>
        <v>1</v>
      </c>
    </row>
    <row r="124">
      <c r="A124" s="195">
        <v>29.0</v>
      </c>
      <c r="B124" s="196" t="s">
        <v>2470</v>
      </c>
      <c r="C124" s="197" t="s">
        <v>2471</v>
      </c>
      <c r="D124" s="198" t="s">
        <v>2472</v>
      </c>
      <c r="E124" s="196" t="s">
        <v>2473</v>
      </c>
      <c r="F124" s="196" t="s">
        <v>2474</v>
      </c>
      <c r="G124" s="199">
        <v>890.0</v>
      </c>
      <c r="H124" s="217"/>
      <c r="I124" s="217"/>
      <c r="L124" s="6">
        <f t="array" ref="L124">XLOOKUP(E124,INV!A:A,INV!K:K)</f>
        <v>26</v>
      </c>
      <c r="M124" s="127">
        <f t="shared" si="1"/>
        <v>1</v>
      </c>
    </row>
    <row r="125">
      <c r="A125" s="195">
        <v>30.0</v>
      </c>
      <c r="B125" s="196" t="s">
        <v>2470</v>
      </c>
      <c r="C125" s="197" t="s">
        <v>2475</v>
      </c>
      <c r="D125" s="198" t="s">
        <v>2472</v>
      </c>
      <c r="E125" s="196" t="s">
        <v>2476</v>
      </c>
      <c r="F125" s="196" t="s">
        <v>2477</v>
      </c>
      <c r="G125" s="199">
        <v>890.0</v>
      </c>
      <c r="H125" s="217"/>
      <c r="I125" s="217"/>
      <c r="L125" s="6">
        <f t="array" ref="L125">XLOOKUP(E125,INV!A:A,INV!K:K)</f>
        <v>26</v>
      </c>
      <c r="M125" s="127">
        <f t="shared" si="1"/>
        <v>1</v>
      </c>
    </row>
    <row r="126">
      <c r="A126" s="195">
        <v>31.0</v>
      </c>
      <c r="B126" s="196" t="s">
        <v>2470</v>
      </c>
      <c r="C126" s="197" t="s">
        <v>2478</v>
      </c>
      <c r="D126" s="198" t="s">
        <v>2472</v>
      </c>
      <c r="E126" s="196" t="s">
        <v>2479</v>
      </c>
      <c r="F126" s="196" t="s">
        <v>2480</v>
      </c>
      <c r="G126" s="199">
        <v>890.0</v>
      </c>
      <c r="H126" s="217"/>
      <c r="I126" s="217"/>
      <c r="L126" s="6">
        <f t="array" ref="L126">XLOOKUP(E126,INV!A:A,INV!K:K)</f>
        <v>26</v>
      </c>
      <c r="M126" s="127">
        <f t="shared" si="1"/>
        <v>1</v>
      </c>
    </row>
    <row r="127">
      <c r="A127" s="195">
        <v>32.0</v>
      </c>
      <c r="B127" s="196" t="s">
        <v>2470</v>
      </c>
      <c r="C127" s="197" t="s">
        <v>2481</v>
      </c>
      <c r="D127" s="198" t="s">
        <v>2472</v>
      </c>
      <c r="E127" s="196" t="s">
        <v>2482</v>
      </c>
      <c r="F127" s="196" t="s">
        <v>2483</v>
      </c>
      <c r="G127" s="199">
        <v>890.0</v>
      </c>
      <c r="H127" s="217"/>
      <c r="I127" s="217"/>
      <c r="L127" s="6">
        <f t="array" ref="L127">XLOOKUP(E127,INV!A:A,INV!K:K)</f>
        <v>26</v>
      </c>
      <c r="M127" s="127">
        <f t="shared" si="1"/>
        <v>1</v>
      </c>
    </row>
    <row r="128">
      <c r="A128" s="195">
        <v>90.0</v>
      </c>
      <c r="B128" s="196" t="s">
        <v>2470</v>
      </c>
      <c r="C128" s="197" t="s">
        <v>2628</v>
      </c>
      <c r="D128" s="198" t="s">
        <v>2629</v>
      </c>
      <c r="E128" s="196" t="s">
        <v>2630</v>
      </c>
      <c r="F128" s="196" t="s">
        <v>2631</v>
      </c>
      <c r="G128" s="199">
        <v>890.0</v>
      </c>
      <c r="H128" s="217"/>
      <c r="I128" s="217"/>
      <c r="L128" s="6">
        <f t="array" ref="L128">XLOOKUP(E128,INV!A:A,INV!K:K)</f>
        <v>26</v>
      </c>
      <c r="M128" s="127">
        <f t="shared" si="1"/>
        <v>1</v>
      </c>
    </row>
    <row r="129">
      <c r="A129" s="195">
        <v>91.0</v>
      </c>
      <c r="B129" s="196" t="s">
        <v>2470</v>
      </c>
      <c r="C129" s="197" t="s">
        <v>2632</v>
      </c>
      <c r="D129" s="198" t="s">
        <v>2629</v>
      </c>
      <c r="E129" s="196" t="s">
        <v>2633</v>
      </c>
      <c r="F129" s="196" t="s">
        <v>2634</v>
      </c>
      <c r="G129" s="199">
        <v>890.0</v>
      </c>
      <c r="H129" s="217"/>
      <c r="I129" s="217"/>
      <c r="L129" s="6">
        <f t="array" ref="L129">XLOOKUP(E129,INV!A:A,INV!K:K)</f>
        <v>26</v>
      </c>
      <c r="M129" s="127">
        <f t="shared" si="1"/>
        <v>1</v>
      </c>
    </row>
    <row r="130">
      <c r="A130" s="195">
        <v>92.0</v>
      </c>
      <c r="B130" s="196" t="s">
        <v>2470</v>
      </c>
      <c r="C130" s="197" t="s">
        <v>2635</v>
      </c>
      <c r="D130" s="198" t="s">
        <v>2629</v>
      </c>
      <c r="E130" s="196" t="s">
        <v>2636</v>
      </c>
      <c r="F130" s="196" t="s">
        <v>2637</v>
      </c>
      <c r="G130" s="199">
        <v>890.0</v>
      </c>
      <c r="H130" s="217"/>
      <c r="I130" s="217"/>
      <c r="L130" s="6">
        <f t="array" ref="L130">XLOOKUP(E130,INV!A:A,INV!K:K)</f>
        <v>26</v>
      </c>
      <c r="M130" s="127">
        <f t="shared" si="1"/>
        <v>1</v>
      </c>
    </row>
    <row r="131">
      <c r="A131" s="195">
        <v>93.0</v>
      </c>
      <c r="B131" s="196" t="s">
        <v>2470</v>
      </c>
      <c r="C131" s="197" t="s">
        <v>2638</v>
      </c>
      <c r="D131" s="198" t="s">
        <v>2629</v>
      </c>
      <c r="E131" s="196" t="s">
        <v>2639</v>
      </c>
      <c r="F131" s="196" t="s">
        <v>2640</v>
      </c>
      <c r="G131" s="199">
        <v>890.0</v>
      </c>
      <c r="H131" s="217"/>
      <c r="I131" s="217"/>
      <c r="L131" s="6">
        <f t="array" ref="L131">XLOOKUP(E131,INV!A:A,INV!K:K)</f>
        <v>26</v>
      </c>
      <c r="M131" s="127">
        <f t="shared" si="1"/>
        <v>1</v>
      </c>
    </row>
    <row r="132">
      <c r="A132" s="195">
        <v>110.0</v>
      </c>
      <c r="B132" s="196" t="s">
        <v>2470</v>
      </c>
      <c r="C132" s="197" t="s">
        <v>2684</v>
      </c>
      <c r="D132" s="198" t="s">
        <v>2685</v>
      </c>
      <c r="E132" s="196" t="s">
        <v>2686</v>
      </c>
      <c r="F132" s="196" t="s">
        <v>2687</v>
      </c>
      <c r="G132" s="199">
        <v>890.0</v>
      </c>
      <c r="H132" s="217"/>
      <c r="I132" s="217"/>
      <c r="L132" s="6">
        <f t="array" ref="L132">XLOOKUP(E132,INV!A:A,INV!K:K)</f>
        <v>15</v>
      </c>
      <c r="M132" s="127">
        <f t="shared" si="1"/>
        <v>1</v>
      </c>
    </row>
    <row r="133">
      <c r="A133" s="195">
        <v>111.0</v>
      </c>
      <c r="B133" s="196" t="s">
        <v>2470</v>
      </c>
      <c r="C133" s="197" t="s">
        <v>2688</v>
      </c>
      <c r="D133" s="198" t="s">
        <v>2685</v>
      </c>
      <c r="E133" s="196" t="s">
        <v>2689</v>
      </c>
      <c r="F133" s="196" t="s">
        <v>2690</v>
      </c>
      <c r="G133" s="199">
        <v>890.0</v>
      </c>
      <c r="H133" s="217"/>
      <c r="I133" s="217"/>
      <c r="L133" s="6">
        <f t="array" ref="L133">XLOOKUP(E133,INV!A:A,INV!K:K)</f>
        <v>15</v>
      </c>
      <c r="M133" s="127">
        <f t="shared" si="1"/>
        <v>1</v>
      </c>
    </row>
    <row r="134">
      <c r="A134" s="195">
        <v>112.0</v>
      </c>
      <c r="B134" s="196" t="s">
        <v>2470</v>
      </c>
      <c r="C134" s="197" t="s">
        <v>2691</v>
      </c>
      <c r="D134" s="198" t="s">
        <v>2685</v>
      </c>
      <c r="E134" s="196" t="s">
        <v>2692</v>
      </c>
      <c r="F134" s="196" t="s">
        <v>2693</v>
      </c>
      <c r="G134" s="199">
        <v>890.0</v>
      </c>
      <c r="H134" s="217"/>
      <c r="I134" s="217"/>
      <c r="L134" s="6">
        <f t="array" ref="L134">XLOOKUP(E134,INV!A:A,INV!K:K)</f>
        <v>15</v>
      </c>
      <c r="M134" s="127">
        <f t="shared" si="1"/>
        <v>1</v>
      </c>
    </row>
    <row r="135">
      <c r="A135" s="195">
        <v>113.0</v>
      </c>
      <c r="B135" s="196" t="s">
        <v>2470</v>
      </c>
      <c r="C135" s="197" t="s">
        <v>2694</v>
      </c>
      <c r="D135" s="198" t="s">
        <v>2685</v>
      </c>
      <c r="E135" s="196" t="s">
        <v>2695</v>
      </c>
      <c r="F135" s="196" t="s">
        <v>2696</v>
      </c>
      <c r="G135" s="199">
        <v>890.0</v>
      </c>
      <c r="H135" s="217"/>
      <c r="I135" s="217"/>
      <c r="L135" s="6">
        <f t="array" ref="L135">XLOOKUP(E135,INV!A:A,INV!K:K)</f>
        <v>15</v>
      </c>
      <c r="M135" s="127">
        <f t="shared" si="1"/>
        <v>1</v>
      </c>
    </row>
    <row r="136">
      <c r="A136" s="195">
        <v>114.0</v>
      </c>
      <c r="B136" s="196" t="s">
        <v>2470</v>
      </c>
      <c r="C136" s="197" t="s">
        <v>2697</v>
      </c>
      <c r="D136" s="198" t="s">
        <v>2685</v>
      </c>
      <c r="E136" s="196" t="s">
        <v>2698</v>
      </c>
      <c r="F136" s="196" t="s">
        <v>2699</v>
      </c>
      <c r="G136" s="199">
        <v>890.0</v>
      </c>
      <c r="H136" s="217"/>
      <c r="I136" s="217"/>
      <c r="L136" s="6">
        <f t="array" ref="L136">XLOOKUP(E136,INV!A:A,INV!K:K)</f>
        <v>15</v>
      </c>
      <c r="M136" s="127">
        <f t="shared" si="1"/>
        <v>1</v>
      </c>
    </row>
    <row r="137">
      <c r="A137" s="195">
        <v>115.0</v>
      </c>
      <c r="B137" s="196" t="s">
        <v>2470</v>
      </c>
      <c r="C137" s="197" t="s">
        <v>2700</v>
      </c>
      <c r="D137" s="198" t="s">
        <v>2701</v>
      </c>
      <c r="E137" s="196" t="s">
        <v>2702</v>
      </c>
      <c r="F137" s="196" t="s">
        <v>2703</v>
      </c>
      <c r="G137" s="199">
        <v>890.0</v>
      </c>
      <c r="H137" s="217"/>
      <c r="I137" s="217"/>
      <c r="L137" s="6">
        <f t="array" ref="L137">XLOOKUP(E137,INV!A:A,INV!K:K)</f>
        <v>15</v>
      </c>
      <c r="M137" s="127">
        <f t="shared" si="1"/>
        <v>1</v>
      </c>
    </row>
    <row r="138">
      <c r="A138" s="195">
        <v>116.0</v>
      </c>
      <c r="B138" s="196" t="s">
        <v>2470</v>
      </c>
      <c r="C138" s="197" t="s">
        <v>2704</v>
      </c>
      <c r="D138" s="198" t="s">
        <v>2701</v>
      </c>
      <c r="E138" s="196" t="s">
        <v>2705</v>
      </c>
      <c r="F138" s="196" t="s">
        <v>2706</v>
      </c>
      <c r="G138" s="199">
        <v>890.0</v>
      </c>
      <c r="H138" s="217"/>
      <c r="I138" s="217"/>
      <c r="L138" s="6">
        <f t="array" ref="L138">XLOOKUP(E138,INV!A:A,INV!K:K)</f>
        <v>15</v>
      </c>
      <c r="M138" s="127">
        <f t="shared" si="1"/>
        <v>1</v>
      </c>
    </row>
    <row r="139">
      <c r="A139" s="195">
        <v>117.0</v>
      </c>
      <c r="B139" s="196" t="s">
        <v>2470</v>
      </c>
      <c r="C139" s="197" t="s">
        <v>2707</v>
      </c>
      <c r="D139" s="198" t="s">
        <v>2701</v>
      </c>
      <c r="E139" s="196" t="s">
        <v>2708</v>
      </c>
      <c r="F139" s="196" t="s">
        <v>2709</v>
      </c>
      <c r="G139" s="199">
        <v>890.0</v>
      </c>
      <c r="H139" s="217"/>
      <c r="I139" s="217"/>
      <c r="L139" s="6">
        <f t="array" ref="L139">XLOOKUP(E139,INV!A:A,INV!K:K)</f>
        <v>15</v>
      </c>
      <c r="M139" s="127">
        <f t="shared" si="1"/>
        <v>1</v>
      </c>
    </row>
    <row r="140">
      <c r="A140" s="195">
        <v>118.0</v>
      </c>
      <c r="B140" s="196" t="s">
        <v>2470</v>
      </c>
      <c r="C140" s="197" t="s">
        <v>2710</v>
      </c>
      <c r="D140" s="198" t="s">
        <v>2701</v>
      </c>
      <c r="E140" s="196" t="s">
        <v>2711</v>
      </c>
      <c r="F140" s="196" t="s">
        <v>2712</v>
      </c>
      <c r="G140" s="199">
        <v>890.0</v>
      </c>
      <c r="H140" s="217"/>
      <c r="I140" s="217"/>
      <c r="L140" s="6">
        <f t="array" ref="L140">XLOOKUP(E140,INV!A:A,INV!K:K)</f>
        <v>15</v>
      </c>
      <c r="M140" s="127">
        <f t="shared" si="1"/>
        <v>1</v>
      </c>
    </row>
    <row r="141">
      <c r="A141" s="195">
        <v>119.0</v>
      </c>
      <c r="B141" s="196" t="s">
        <v>2470</v>
      </c>
      <c r="C141" s="197" t="s">
        <v>2713</v>
      </c>
      <c r="D141" s="198" t="s">
        <v>2701</v>
      </c>
      <c r="E141" s="196" t="s">
        <v>2714</v>
      </c>
      <c r="F141" s="196" t="s">
        <v>2715</v>
      </c>
      <c r="G141" s="199">
        <v>890.0</v>
      </c>
      <c r="H141" s="217"/>
      <c r="I141" s="217"/>
      <c r="L141" s="6">
        <f t="array" ref="L141">XLOOKUP(E141,INV!A:A,INV!K:K)</f>
        <v>15</v>
      </c>
      <c r="M141" s="127">
        <f t="shared" si="1"/>
        <v>1</v>
      </c>
    </row>
    <row r="142">
      <c r="A142" s="195">
        <v>120.0</v>
      </c>
      <c r="B142" s="196" t="s">
        <v>2470</v>
      </c>
      <c r="C142" s="197" t="s">
        <v>2716</v>
      </c>
      <c r="D142" s="198" t="s">
        <v>2701</v>
      </c>
      <c r="E142" s="196" t="s">
        <v>2717</v>
      </c>
      <c r="F142" s="196" t="s">
        <v>2718</v>
      </c>
      <c r="G142" s="199">
        <v>890.0</v>
      </c>
      <c r="H142" s="217"/>
      <c r="I142" s="217"/>
      <c r="L142" s="6">
        <f t="array" ref="L142">XLOOKUP(E142,INV!A:A,INV!K:K)</f>
        <v>15</v>
      </c>
      <c r="M142" s="127">
        <f t="shared" si="1"/>
        <v>1</v>
      </c>
    </row>
    <row r="143">
      <c r="A143" s="195">
        <v>3041.0</v>
      </c>
      <c r="B143" s="196" t="s">
        <v>2470</v>
      </c>
      <c r="C143" s="196" t="s">
        <v>7571</v>
      </c>
      <c r="D143" s="198" t="s">
        <v>7572</v>
      </c>
      <c r="E143" s="196" t="s">
        <v>2139</v>
      </c>
      <c r="F143" s="110" t="s">
        <v>7573</v>
      </c>
      <c r="G143" s="199">
        <v>940.0</v>
      </c>
      <c r="H143" s="217"/>
      <c r="I143" s="217"/>
      <c r="L143" s="6">
        <f t="array" ref="L143">XLOOKUP(E143,INV!A:A,INV!K:K)</f>
        <v>29</v>
      </c>
      <c r="M143" s="127">
        <f t="shared" si="1"/>
        <v>1</v>
      </c>
    </row>
    <row r="144">
      <c r="A144" s="195">
        <v>3040.0</v>
      </c>
      <c r="B144" s="196" t="s">
        <v>2470</v>
      </c>
      <c r="C144" s="196" t="s">
        <v>7568</v>
      </c>
      <c r="D144" s="198" t="s">
        <v>7569</v>
      </c>
      <c r="E144" s="196" t="s">
        <v>2136</v>
      </c>
      <c r="F144" s="110" t="s">
        <v>7570</v>
      </c>
      <c r="G144" s="199">
        <v>940.0</v>
      </c>
      <c r="H144" s="217"/>
      <c r="I144" s="217"/>
      <c r="L144" s="6">
        <f t="array" ref="L144">XLOOKUP(E144,INV!A:A,INV!K:K)</f>
        <v>0</v>
      </c>
      <c r="M144" s="127" t="str">
        <f t="shared" si="1"/>
        <v>#DIV/0!</v>
      </c>
    </row>
    <row r="145">
      <c r="A145" s="195">
        <v>3039.0</v>
      </c>
      <c r="B145" s="196" t="s">
        <v>2470</v>
      </c>
      <c r="C145" s="196" t="s">
        <v>7565</v>
      </c>
      <c r="D145" s="198" t="s">
        <v>7566</v>
      </c>
      <c r="E145" s="196" t="s">
        <v>2133</v>
      </c>
      <c r="F145" s="110" t="s">
        <v>7567</v>
      </c>
      <c r="G145" s="199">
        <v>940.0</v>
      </c>
      <c r="H145" s="217"/>
      <c r="I145" s="217"/>
      <c r="L145" s="6">
        <f t="array" ref="L145">XLOOKUP(E145,INV!A:A,INV!K:K)</f>
        <v>20</v>
      </c>
      <c r="M145" s="127">
        <f t="shared" si="1"/>
        <v>1</v>
      </c>
    </row>
    <row r="146">
      <c r="A146" s="195">
        <v>3042.0</v>
      </c>
      <c r="B146" s="196" t="s">
        <v>2470</v>
      </c>
      <c r="C146" s="196" t="s">
        <v>7574</v>
      </c>
      <c r="D146" s="198" t="s">
        <v>7575</v>
      </c>
      <c r="E146" s="196" t="s">
        <v>2142</v>
      </c>
      <c r="F146" s="110" t="s">
        <v>7576</v>
      </c>
      <c r="G146" s="199">
        <v>940.0</v>
      </c>
      <c r="H146" s="217"/>
      <c r="I146" s="217"/>
      <c r="L146" s="6">
        <f t="array" ref="L146">XLOOKUP(E146,INV!A:A,INV!K:K)</f>
        <v>29</v>
      </c>
      <c r="M146" s="127">
        <f t="shared" si="1"/>
        <v>1</v>
      </c>
    </row>
    <row r="147">
      <c r="A147" s="195">
        <v>127.0</v>
      </c>
      <c r="B147" s="196" t="s">
        <v>2470</v>
      </c>
      <c r="C147" s="197" t="s">
        <v>2738</v>
      </c>
      <c r="D147" s="198" t="s">
        <v>2739</v>
      </c>
      <c r="E147" s="196" t="s">
        <v>2740</v>
      </c>
      <c r="F147" s="196" t="s">
        <v>2741</v>
      </c>
      <c r="G147" s="199">
        <v>1030.0</v>
      </c>
      <c r="H147" s="217"/>
      <c r="I147" s="217"/>
      <c r="L147" s="6">
        <f t="array" ref="L147">XLOOKUP(E147,INV!A:A,INV!K:K)</f>
        <v>29</v>
      </c>
      <c r="M147" s="127">
        <f t="shared" si="1"/>
        <v>1</v>
      </c>
    </row>
    <row r="148">
      <c r="A148" s="195">
        <v>128.0</v>
      </c>
      <c r="B148" s="196" t="s">
        <v>2470</v>
      </c>
      <c r="C148" s="197" t="s">
        <v>2742</v>
      </c>
      <c r="D148" s="198" t="s">
        <v>2739</v>
      </c>
      <c r="E148" s="196" t="s">
        <v>2743</v>
      </c>
      <c r="F148" s="196" t="s">
        <v>2744</v>
      </c>
      <c r="G148" s="199">
        <v>1030.0</v>
      </c>
      <c r="H148" s="217"/>
      <c r="I148" s="217"/>
      <c r="L148" s="6">
        <f t="array" ref="L148">XLOOKUP(E148,INV!A:A,INV!K:K)</f>
        <v>29</v>
      </c>
      <c r="M148" s="127">
        <f t="shared" si="1"/>
        <v>1</v>
      </c>
    </row>
    <row r="149">
      <c r="A149" s="195">
        <v>129.0</v>
      </c>
      <c r="B149" s="196" t="s">
        <v>2470</v>
      </c>
      <c r="C149" s="197" t="s">
        <v>2745</v>
      </c>
      <c r="D149" s="198" t="s">
        <v>2739</v>
      </c>
      <c r="E149" s="196" t="s">
        <v>2746</v>
      </c>
      <c r="F149" s="196" t="s">
        <v>2747</v>
      </c>
      <c r="G149" s="199">
        <v>1030.0</v>
      </c>
      <c r="H149" s="217"/>
      <c r="I149" s="217"/>
      <c r="L149" s="6">
        <f t="array" ref="L149">XLOOKUP(E149,INV!A:A,INV!K:K)</f>
        <v>29</v>
      </c>
      <c r="M149" s="127">
        <f t="shared" si="1"/>
        <v>1</v>
      </c>
    </row>
    <row r="150">
      <c r="A150" s="195">
        <v>130.0</v>
      </c>
      <c r="B150" s="196" t="s">
        <v>2470</v>
      </c>
      <c r="C150" s="197" t="s">
        <v>2748</v>
      </c>
      <c r="D150" s="198" t="s">
        <v>2739</v>
      </c>
      <c r="E150" s="196" t="s">
        <v>2749</v>
      </c>
      <c r="F150" s="196" t="s">
        <v>2750</v>
      </c>
      <c r="G150" s="199">
        <v>1030.0</v>
      </c>
      <c r="H150" s="217"/>
      <c r="I150" s="217"/>
      <c r="L150" s="6">
        <f t="array" ref="L150">XLOOKUP(E150,INV!A:A,INV!K:K)</f>
        <v>29</v>
      </c>
      <c r="M150" s="127">
        <f t="shared" si="1"/>
        <v>1</v>
      </c>
    </row>
    <row r="151">
      <c r="A151" s="195">
        <v>131.0</v>
      </c>
      <c r="B151" s="196" t="s">
        <v>2470</v>
      </c>
      <c r="C151" s="197" t="s">
        <v>2751</v>
      </c>
      <c r="D151" s="198" t="s">
        <v>2739</v>
      </c>
      <c r="E151" s="196" t="s">
        <v>2752</v>
      </c>
      <c r="F151" s="196" t="s">
        <v>2753</v>
      </c>
      <c r="G151" s="199">
        <v>1030.0</v>
      </c>
      <c r="H151" s="217"/>
      <c r="I151" s="217"/>
      <c r="L151" s="6">
        <f t="array" ref="L151">XLOOKUP(E151,INV!A:A,INV!K:K)</f>
        <v>29</v>
      </c>
      <c r="M151" s="127">
        <f t="shared" si="1"/>
        <v>1</v>
      </c>
    </row>
    <row r="152">
      <c r="A152" s="195">
        <v>132.0</v>
      </c>
      <c r="B152" s="196" t="s">
        <v>2470</v>
      </c>
      <c r="C152" s="197" t="s">
        <v>2754</v>
      </c>
      <c r="D152" s="198" t="s">
        <v>2739</v>
      </c>
      <c r="E152" s="196" t="s">
        <v>2755</v>
      </c>
      <c r="F152" s="196" t="s">
        <v>2756</v>
      </c>
      <c r="G152" s="199">
        <v>1030.0</v>
      </c>
      <c r="H152" s="217"/>
      <c r="I152" s="217"/>
      <c r="L152" s="6">
        <f t="array" ref="L152">XLOOKUP(E152,INV!A:A,INV!K:K)</f>
        <v>29</v>
      </c>
      <c r="M152" s="127">
        <f t="shared" si="1"/>
        <v>1</v>
      </c>
    </row>
    <row r="153">
      <c r="A153" s="195">
        <v>121.0</v>
      </c>
      <c r="B153" s="196" t="s">
        <v>2470</v>
      </c>
      <c r="C153" s="197" t="s">
        <v>2719</v>
      </c>
      <c r="D153" s="198" t="s">
        <v>2720</v>
      </c>
      <c r="E153" s="196" t="s">
        <v>2721</v>
      </c>
      <c r="F153" s="196" t="s">
        <v>2722</v>
      </c>
      <c r="G153" s="199">
        <v>1030.0</v>
      </c>
      <c r="H153" s="217"/>
      <c r="I153" s="217"/>
      <c r="L153" s="6">
        <f t="array" ref="L153">XLOOKUP(E153,INV!A:A,INV!K:K)</f>
        <v>29</v>
      </c>
      <c r="M153" s="127">
        <f t="shared" si="1"/>
        <v>1</v>
      </c>
    </row>
    <row r="154">
      <c r="A154" s="195">
        <v>122.0</v>
      </c>
      <c r="B154" s="196" t="s">
        <v>2470</v>
      </c>
      <c r="C154" s="197" t="s">
        <v>2723</v>
      </c>
      <c r="D154" s="198" t="s">
        <v>2720</v>
      </c>
      <c r="E154" s="196" t="s">
        <v>2724</v>
      </c>
      <c r="F154" s="196" t="s">
        <v>2725</v>
      </c>
      <c r="G154" s="199">
        <v>1030.0</v>
      </c>
      <c r="H154" s="217"/>
      <c r="I154" s="217"/>
      <c r="L154" s="6">
        <f t="array" ref="L154">XLOOKUP(E154,INV!A:A,INV!K:K)</f>
        <v>29</v>
      </c>
      <c r="M154" s="127">
        <f t="shared" si="1"/>
        <v>1</v>
      </c>
    </row>
    <row r="155">
      <c r="A155" s="195">
        <v>123.0</v>
      </c>
      <c r="B155" s="196" t="s">
        <v>2470</v>
      </c>
      <c r="C155" s="197" t="s">
        <v>2726</v>
      </c>
      <c r="D155" s="198" t="s">
        <v>2720</v>
      </c>
      <c r="E155" s="196" t="s">
        <v>2727</v>
      </c>
      <c r="F155" s="196" t="s">
        <v>2728</v>
      </c>
      <c r="G155" s="199">
        <v>1030.0</v>
      </c>
      <c r="H155" s="217"/>
      <c r="I155" s="217"/>
      <c r="L155" s="6">
        <f t="array" ref="L155">XLOOKUP(E155,INV!A:A,INV!K:K)</f>
        <v>29</v>
      </c>
      <c r="M155" s="127">
        <f t="shared" si="1"/>
        <v>1</v>
      </c>
    </row>
    <row r="156">
      <c r="A156" s="195">
        <v>124.0</v>
      </c>
      <c r="B156" s="196" t="s">
        <v>2470</v>
      </c>
      <c r="C156" s="197" t="s">
        <v>2729</v>
      </c>
      <c r="D156" s="198" t="s">
        <v>2720</v>
      </c>
      <c r="E156" s="196" t="s">
        <v>2730</v>
      </c>
      <c r="F156" s="196" t="s">
        <v>2731</v>
      </c>
      <c r="G156" s="199">
        <v>1030.0</v>
      </c>
      <c r="H156" s="217"/>
      <c r="I156" s="217"/>
      <c r="L156" s="6">
        <f t="array" ref="L156">XLOOKUP(E156,INV!A:A,INV!K:K)</f>
        <v>29</v>
      </c>
      <c r="M156" s="127">
        <f t="shared" si="1"/>
        <v>1</v>
      </c>
    </row>
    <row r="157">
      <c r="A157" s="195">
        <v>125.0</v>
      </c>
      <c r="B157" s="196" t="s">
        <v>2470</v>
      </c>
      <c r="C157" s="197" t="s">
        <v>2732</v>
      </c>
      <c r="D157" s="198" t="s">
        <v>2720</v>
      </c>
      <c r="E157" s="196" t="s">
        <v>2733</v>
      </c>
      <c r="F157" s="196" t="s">
        <v>2734</v>
      </c>
      <c r="G157" s="199">
        <v>1030.0</v>
      </c>
      <c r="H157" s="217"/>
      <c r="I157" s="217"/>
      <c r="L157" s="6">
        <f t="array" ref="L157">XLOOKUP(E157,INV!A:A,INV!K:K)</f>
        <v>29</v>
      </c>
      <c r="M157" s="127">
        <f t="shared" si="1"/>
        <v>1</v>
      </c>
    </row>
    <row r="158">
      <c r="A158" s="195">
        <v>126.0</v>
      </c>
      <c r="B158" s="196" t="s">
        <v>2470</v>
      </c>
      <c r="C158" s="197" t="s">
        <v>2735</v>
      </c>
      <c r="D158" s="198" t="s">
        <v>2720</v>
      </c>
      <c r="E158" s="196" t="s">
        <v>2736</v>
      </c>
      <c r="F158" s="196" t="s">
        <v>2737</v>
      </c>
      <c r="G158" s="199">
        <v>1030.0</v>
      </c>
      <c r="H158" s="217"/>
      <c r="I158" s="217"/>
      <c r="L158" s="6">
        <f t="array" ref="L158">XLOOKUP(E158,INV!A:A,INV!K:K)</f>
        <v>29</v>
      </c>
      <c r="M158" s="127">
        <f t="shared" si="1"/>
        <v>1</v>
      </c>
    </row>
    <row r="159">
      <c r="A159" s="195">
        <v>104.0</v>
      </c>
      <c r="B159" s="196" t="s">
        <v>2470</v>
      </c>
      <c r="C159" s="197" t="s">
        <v>2669</v>
      </c>
      <c r="D159" s="198" t="s">
        <v>2670</v>
      </c>
      <c r="E159" s="196" t="s">
        <v>1101</v>
      </c>
      <c r="F159" s="196" t="s">
        <v>2671</v>
      </c>
      <c r="G159" s="199">
        <v>890.0</v>
      </c>
      <c r="H159" s="217"/>
      <c r="I159" s="217"/>
      <c r="L159" s="6">
        <f t="array" ref="L159">XLOOKUP(E159,INV!A:A,INV!K:K)</f>
        <v>26</v>
      </c>
      <c r="M159" s="127">
        <f t="shared" si="1"/>
        <v>1</v>
      </c>
    </row>
    <row r="160">
      <c r="A160" s="195">
        <v>105.0</v>
      </c>
      <c r="B160" s="196" t="s">
        <v>2470</v>
      </c>
      <c r="C160" s="197" t="s">
        <v>2672</v>
      </c>
      <c r="D160" s="198" t="s">
        <v>2670</v>
      </c>
      <c r="E160" s="196" t="s">
        <v>1103</v>
      </c>
      <c r="F160" s="196" t="s">
        <v>2673</v>
      </c>
      <c r="G160" s="199">
        <v>890.0</v>
      </c>
      <c r="H160" s="217"/>
      <c r="I160" s="217"/>
      <c r="L160" s="6">
        <f t="array" ref="L160">XLOOKUP(E160,INV!A:A,INV!K:K)</f>
        <v>26</v>
      </c>
      <c r="M160" s="127">
        <f t="shared" si="1"/>
        <v>1</v>
      </c>
    </row>
    <row r="161">
      <c r="A161" s="195">
        <v>106.0</v>
      </c>
      <c r="B161" s="196" t="s">
        <v>2470</v>
      </c>
      <c r="C161" s="197" t="s">
        <v>2674</v>
      </c>
      <c r="D161" s="198" t="s">
        <v>2670</v>
      </c>
      <c r="E161" s="196" t="s">
        <v>1105</v>
      </c>
      <c r="F161" s="196" t="s">
        <v>2675</v>
      </c>
      <c r="G161" s="199">
        <v>890.0</v>
      </c>
      <c r="H161" s="217"/>
      <c r="I161" s="217"/>
      <c r="L161" s="6">
        <f t="array" ref="L161">XLOOKUP(E161,INV!A:A,INV!K:K)</f>
        <v>26</v>
      </c>
      <c r="M161" s="127">
        <f t="shared" si="1"/>
        <v>1</v>
      </c>
    </row>
    <row r="162">
      <c r="A162" s="195">
        <v>107.0</v>
      </c>
      <c r="B162" s="196" t="s">
        <v>2470</v>
      </c>
      <c r="C162" s="197" t="s">
        <v>2676</v>
      </c>
      <c r="D162" s="198" t="s">
        <v>2670</v>
      </c>
      <c r="E162" s="196" t="s">
        <v>1099</v>
      </c>
      <c r="F162" s="196" t="s">
        <v>2677</v>
      </c>
      <c r="G162" s="199">
        <v>890.0</v>
      </c>
      <c r="H162" s="217"/>
      <c r="I162" s="217"/>
      <c r="L162" s="6">
        <f t="array" ref="L162">XLOOKUP(E162,INV!A:A,INV!K:K)</f>
        <v>26</v>
      </c>
      <c r="M162" s="127">
        <f t="shared" si="1"/>
        <v>1</v>
      </c>
    </row>
    <row r="163">
      <c r="A163" s="195">
        <v>108.0</v>
      </c>
      <c r="B163" s="196" t="s">
        <v>2470</v>
      </c>
      <c r="C163" s="197" t="s">
        <v>2678</v>
      </c>
      <c r="D163" s="198" t="s">
        <v>2670</v>
      </c>
      <c r="E163" s="196" t="s">
        <v>2679</v>
      </c>
      <c r="F163" s="196" t="s">
        <v>2680</v>
      </c>
      <c r="G163" s="199">
        <v>890.0</v>
      </c>
      <c r="H163" s="217"/>
      <c r="I163" s="217"/>
      <c r="L163" s="6">
        <f t="array" ref="L163">XLOOKUP(E163,INV!A:A,INV!K:K)</f>
        <v>26</v>
      </c>
      <c r="M163" s="127">
        <f t="shared" si="1"/>
        <v>1</v>
      </c>
    </row>
    <row r="164">
      <c r="A164" s="195">
        <v>109.0</v>
      </c>
      <c r="B164" s="196" t="s">
        <v>2470</v>
      </c>
      <c r="C164" s="197" t="s">
        <v>2681</v>
      </c>
      <c r="D164" s="198" t="s">
        <v>2670</v>
      </c>
      <c r="E164" s="196" t="s">
        <v>2682</v>
      </c>
      <c r="F164" s="196" t="s">
        <v>2683</v>
      </c>
      <c r="G164" s="199">
        <v>890.0</v>
      </c>
      <c r="H164" s="217"/>
      <c r="I164" s="217"/>
      <c r="L164" s="6">
        <f t="array" ref="L164">XLOOKUP(E164,INV!A:A,INV!K:K)</f>
        <v>26</v>
      </c>
      <c r="M164" s="127">
        <f t="shared" si="1"/>
        <v>1</v>
      </c>
    </row>
    <row r="165">
      <c r="A165" s="195">
        <v>98.0</v>
      </c>
      <c r="B165" s="196" t="s">
        <v>2470</v>
      </c>
      <c r="C165" s="197" t="s">
        <v>2650</v>
      </c>
      <c r="D165" s="198" t="s">
        <v>2651</v>
      </c>
      <c r="E165" s="196" t="s">
        <v>2652</v>
      </c>
      <c r="F165" s="196" t="s">
        <v>2653</v>
      </c>
      <c r="G165" s="199">
        <v>890.0</v>
      </c>
      <c r="H165" s="217"/>
      <c r="I165" s="217"/>
      <c r="L165" s="6">
        <f t="array" ref="L165">XLOOKUP(E165,INV!A:A,INV!K:K)</f>
        <v>18</v>
      </c>
      <c r="M165" s="127">
        <f t="shared" si="1"/>
        <v>1</v>
      </c>
    </row>
    <row r="166">
      <c r="A166" s="195">
        <v>99.0</v>
      </c>
      <c r="B166" s="196" t="s">
        <v>2470</v>
      </c>
      <c r="C166" s="197" t="s">
        <v>2654</v>
      </c>
      <c r="D166" s="198" t="s">
        <v>2651</v>
      </c>
      <c r="E166" s="196" t="s">
        <v>2655</v>
      </c>
      <c r="F166" s="196" t="s">
        <v>2656</v>
      </c>
      <c r="G166" s="199">
        <v>890.0</v>
      </c>
      <c r="H166" s="217"/>
      <c r="I166" s="217"/>
      <c r="L166" s="6">
        <f t="array" ref="L166">XLOOKUP(E166,INV!A:A,INV!K:K)</f>
        <v>18</v>
      </c>
      <c r="M166" s="127">
        <f t="shared" si="1"/>
        <v>1</v>
      </c>
    </row>
    <row r="167">
      <c r="A167" s="195">
        <v>100.0</v>
      </c>
      <c r="B167" s="196" t="s">
        <v>2470</v>
      </c>
      <c r="C167" s="197" t="s">
        <v>2657</v>
      </c>
      <c r="D167" s="198" t="s">
        <v>2651</v>
      </c>
      <c r="E167" s="196" t="s">
        <v>2658</v>
      </c>
      <c r="F167" s="196" t="s">
        <v>2659</v>
      </c>
      <c r="G167" s="199">
        <v>890.0</v>
      </c>
      <c r="H167" s="217"/>
      <c r="I167" s="217"/>
      <c r="L167" s="6">
        <f t="array" ref="L167">XLOOKUP(E167,INV!A:A,INV!K:K)</f>
        <v>18</v>
      </c>
      <c r="M167" s="127">
        <f t="shared" si="1"/>
        <v>1</v>
      </c>
    </row>
    <row r="168">
      <c r="A168" s="195">
        <v>101.0</v>
      </c>
      <c r="B168" s="196" t="s">
        <v>2470</v>
      </c>
      <c r="C168" s="197" t="s">
        <v>2660</v>
      </c>
      <c r="D168" s="198" t="s">
        <v>2651</v>
      </c>
      <c r="E168" s="196" t="s">
        <v>2661</v>
      </c>
      <c r="F168" s="196" t="s">
        <v>2662</v>
      </c>
      <c r="G168" s="199">
        <v>890.0</v>
      </c>
      <c r="H168" s="217"/>
      <c r="I168" s="217"/>
      <c r="L168" s="6">
        <f t="array" ref="L168">XLOOKUP(E168,INV!A:A,INV!K:K)</f>
        <v>18</v>
      </c>
      <c r="M168" s="127">
        <f t="shared" si="1"/>
        <v>1</v>
      </c>
    </row>
    <row r="169">
      <c r="A169" s="195">
        <v>102.0</v>
      </c>
      <c r="B169" s="196" t="s">
        <v>2470</v>
      </c>
      <c r="C169" s="197" t="s">
        <v>2663</v>
      </c>
      <c r="D169" s="198" t="s">
        <v>2651</v>
      </c>
      <c r="E169" s="196" t="s">
        <v>2664</v>
      </c>
      <c r="F169" s="196" t="s">
        <v>2665</v>
      </c>
      <c r="G169" s="199">
        <v>890.0</v>
      </c>
      <c r="H169" s="217"/>
      <c r="I169" s="217"/>
      <c r="L169" s="6">
        <f t="array" ref="L169">XLOOKUP(E169,INV!A:A,INV!K:K)</f>
        <v>18</v>
      </c>
      <c r="M169" s="127">
        <f t="shared" si="1"/>
        <v>1</v>
      </c>
    </row>
    <row r="170">
      <c r="A170" s="195">
        <v>103.0</v>
      </c>
      <c r="B170" s="196" t="s">
        <v>2470</v>
      </c>
      <c r="C170" s="197" t="s">
        <v>2666</v>
      </c>
      <c r="D170" s="198" t="s">
        <v>2651</v>
      </c>
      <c r="E170" s="196" t="s">
        <v>2667</v>
      </c>
      <c r="F170" s="196" t="s">
        <v>2668</v>
      </c>
      <c r="G170" s="199">
        <v>890.0</v>
      </c>
      <c r="H170" s="217"/>
      <c r="I170" s="217"/>
      <c r="L170" s="6">
        <f t="array" ref="L170">XLOOKUP(E170,INV!A:A,INV!K:K)</f>
        <v>18</v>
      </c>
      <c r="M170" s="127">
        <f t="shared" si="1"/>
        <v>1</v>
      </c>
    </row>
    <row r="171">
      <c r="A171" s="195">
        <v>81.0</v>
      </c>
      <c r="B171" s="196" t="s">
        <v>2470</v>
      </c>
      <c r="C171" s="197" t="s">
        <v>2604</v>
      </c>
      <c r="D171" s="198" t="s">
        <v>2605</v>
      </c>
      <c r="E171" s="196" t="s">
        <v>2606</v>
      </c>
      <c r="F171" s="196" t="s">
        <v>2607</v>
      </c>
      <c r="G171" s="199">
        <v>1030.0</v>
      </c>
      <c r="H171" s="217"/>
      <c r="I171" s="217"/>
      <c r="L171" s="6">
        <f t="array" ref="L171">XLOOKUP(E171,INV!A:A,INV!K:K)</f>
        <v>28</v>
      </c>
      <c r="M171" s="127">
        <f t="shared" si="1"/>
        <v>1</v>
      </c>
    </row>
    <row r="172">
      <c r="A172" s="195">
        <v>82.0</v>
      </c>
      <c r="B172" s="196" t="s">
        <v>2470</v>
      </c>
      <c r="C172" s="197" t="s">
        <v>2608</v>
      </c>
      <c r="D172" s="198" t="s">
        <v>2605</v>
      </c>
      <c r="E172" s="196" t="s">
        <v>2609</v>
      </c>
      <c r="F172" s="196" t="s">
        <v>2610</v>
      </c>
      <c r="G172" s="199">
        <v>1030.0</v>
      </c>
      <c r="H172" s="217"/>
      <c r="I172" s="217"/>
      <c r="L172" s="6">
        <f t="array" ref="L172">XLOOKUP(E172,INV!A:A,INV!K:K)</f>
        <v>28</v>
      </c>
      <c r="M172" s="127">
        <f t="shared" si="1"/>
        <v>1</v>
      </c>
    </row>
    <row r="173">
      <c r="A173" s="195">
        <v>83.0</v>
      </c>
      <c r="B173" s="196" t="s">
        <v>2470</v>
      </c>
      <c r="C173" s="197" t="s">
        <v>2611</v>
      </c>
      <c r="D173" s="198" t="s">
        <v>2605</v>
      </c>
      <c r="E173" s="196" t="s">
        <v>1064</v>
      </c>
      <c r="F173" s="196" t="s">
        <v>2612</v>
      </c>
      <c r="G173" s="199">
        <v>1030.0</v>
      </c>
      <c r="H173" s="217"/>
      <c r="I173" s="217"/>
      <c r="L173" s="6">
        <f t="array" ref="L173">XLOOKUP(E173,INV!A:A,INV!K:K)</f>
        <v>28</v>
      </c>
      <c r="M173" s="127">
        <f t="shared" si="1"/>
        <v>1</v>
      </c>
    </row>
    <row r="174">
      <c r="A174" s="195">
        <v>84.0</v>
      </c>
      <c r="B174" s="196" t="s">
        <v>2470</v>
      </c>
      <c r="C174" s="197" t="s">
        <v>2613</v>
      </c>
      <c r="D174" s="198" t="s">
        <v>2605</v>
      </c>
      <c r="E174" s="196" t="s">
        <v>2614</v>
      </c>
      <c r="F174" s="196" t="s">
        <v>2615</v>
      </c>
      <c r="G174" s="199">
        <v>1030.0</v>
      </c>
      <c r="H174" s="217"/>
      <c r="I174" s="217"/>
      <c r="L174" s="6">
        <f t="array" ref="L174">XLOOKUP(E174,INV!A:A,INV!K:K)</f>
        <v>28</v>
      </c>
      <c r="M174" s="127">
        <f t="shared" si="1"/>
        <v>1</v>
      </c>
    </row>
    <row r="175">
      <c r="A175" s="195">
        <v>85.0</v>
      </c>
      <c r="B175" s="196" t="s">
        <v>2470</v>
      </c>
      <c r="C175" s="197" t="s">
        <v>2616</v>
      </c>
      <c r="D175" s="198" t="s">
        <v>2605</v>
      </c>
      <c r="E175" s="196" t="s">
        <v>2617</v>
      </c>
      <c r="F175" s="196" t="s">
        <v>2618</v>
      </c>
      <c r="G175" s="199">
        <v>1030.0</v>
      </c>
      <c r="H175" s="217"/>
      <c r="I175" s="217"/>
      <c r="L175" s="6">
        <f t="array" ref="L175">XLOOKUP(E175,INV!A:A,INV!K:K)</f>
        <v>28</v>
      </c>
      <c r="M175" s="127">
        <f t="shared" si="1"/>
        <v>1</v>
      </c>
    </row>
    <row r="176">
      <c r="A176" s="195">
        <v>50.0</v>
      </c>
      <c r="B176" s="196" t="s">
        <v>2470</v>
      </c>
      <c r="C176" s="197" t="s">
        <v>2522</v>
      </c>
      <c r="D176" s="198" t="s">
        <v>2523</v>
      </c>
      <c r="E176" s="196" t="s">
        <v>2524</v>
      </c>
      <c r="F176" s="196" t="s">
        <v>2525</v>
      </c>
      <c r="G176" s="199">
        <v>990.0</v>
      </c>
      <c r="H176" s="217"/>
      <c r="I176" s="217"/>
      <c r="L176" s="6">
        <f t="array" ref="L176">XLOOKUP(E176,INV!A:A,INV!K:K)</f>
        <v>32</v>
      </c>
      <c r="M176" s="127">
        <f t="shared" si="1"/>
        <v>1</v>
      </c>
    </row>
    <row r="177">
      <c r="A177" s="195">
        <v>51.0</v>
      </c>
      <c r="B177" s="196" t="s">
        <v>2470</v>
      </c>
      <c r="C177" s="197" t="s">
        <v>2526</v>
      </c>
      <c r="D177" s="198" t="s">
        <v>2523</v>
      </c>
      <c r="E177" s="196" t="s">
        <v>2527</v>
      </c>
      <c r="F177" s="196" t="s">
        <v>2528</v>
      </c>
      <c r="G177" s="199">
        <v>990.0</v>
      </c>
      <c r="H177" s="217"/>
      <c r="I177" s="217"/>
      <c r="L177" s="6">
        <f t="array" ref="L177">XLOOKUP(E177,INV!A:A,INV!K:K)</f>
        <v>32</v>
      </c>
      <c r="M177" s="127">
        <f t="shared" si="1"/>
        <v>1</v>
      </c>
    </row>
    <row r="178">
      <c r="A178" s="195">
        <v>52.0</v>
      </c>
      <c r="B178" s="196" t="s">
        <v>2470</v>
      </c>
      <c r="C178" s="197" t="s">
        <v>2529</v>
      </c>
      <c r="D178" s="198" t="s">
        <v>2523</v>
      </c>
      <c r="E178" s="196" t="s">
        <v>2530</v>
      </c>
      <c r="F178" s="196" t="s">
        <v>2531</v>
      </c>
      <c r="G178" s="199">
        <v>990.0</v>
      </c>
      <c r="H178" s="217"/>
      <c r="I178" s="217"/>
      <c r="L178" s="6">
        <f t="array" ref="L178">XLOOKUP(E178,INV!A:A,INV!K:K)</f>
        <v>32</v>
      </c>
      <c r="M178" s="127">
        <f t="shared" si="1"/>
        <v>1</v>
      </c>
    </row>
    <row r="179">
      <c r="A179" s="195">
        <v>53.0</v>
      </c>
      <c r="B179" s="196" t="s">
        <v>2470</v>
      </c>
      <c r="C179" s="197" t="s">
        <v>2532</v>
      </c>
      <c r="D179" s="198" t="s">
        <v>2523</v>
      </c>
      <c r="E179" s="196" t="s">
        <v>2533</v>
      </c>
      <c r="F179" s="196" t="s">
        <v>2534</v>
      </c>
      <c r="G179" s="199">
        <v>990.0</v>
      </c>
      <c r="H179" s="217"/>
      <c r="I179" s="217"/>
      <c r="L179" s="6">
        <f t="array" ref="L179">XLOOKUP(E179,INV!A:A,INV!K:K)</f>
        <v>32</v>
      </c>
      <c r="M179" s="127">
        <f t="shared" si="1"/>
        <v>1</v>
      </c>
    </row>
    <row r="180">
      <c r="A180" s="195">
        <v>54.0</v>
      </c>
      <c r="B180" s="196" t="s">
        <v>2470</v>
      </c>
      <c r="C180" s="197" t="s">
        <v>2535</v>
      </c>
      <c r="D180" s="198" t="s">
        <v>2523</v>
      </c>
      <c r="E180" s="196" t="s">
        <v>2536</v>
      </c>
      <c r="F180" s="196" t="s">
        <v>2537</v>
      </c>
      <c r="G180" s="199">
        <v>990.0</v>
      </c>
      <c r="H180" s="217"/>
      <c r="I180" s="217"/>
      <c r="L180" s="6">
        <f t="array" ref="L180">XLOOKUP(E180,INV!A:A,INV!K:K)</f>
        <v>32</v>
      </c>
      <c r="M180" s="127">
        <f t="shared" si="1"/>
        <v>1</v>
      </c>
    </row>
    <row r="181">
      <c r="A181" s="195">
        <v>59.0</v>
      </c>
      <c r="B181" s="196" t="s">
        <v>2470</v>
      </c>
      <c r="C181" s="197" t="s">
        <v>2551</v>
      </c>
      <c r="D181" s="198" t="s">
        <v>2552</v>
      </c>
      <c r="E181" s="196" t="s">
        <v>2553</v>
      </c>
      <c r="F181" s="196" t="s">
        <v>2554</v>
      </c>
      <c r="G181" s="199">
        <v>1125.0</v>
      </c>
      <c r="H181" s="217"/>
      <c r="I181" s="217"/>
      <c r="L181" s="6">
        <f t="array" ref="L181">XLOOKUP(E181,INV!A:A,INV!K:K)</f>
        <v>32</v>
      </c>
      <c r="M181" s="127">
        <f t="shared" si="1"/>
        <v>1</v>
      </c>
    </row>
    <row r="182">
      <c r="A182" s="195">
        <v>60.0</v>
      </c>
      <c r="B182" s="196" t="s">
        <v>2470</v>
      </c>
      <c r="C182" s="197" t="s">
        <v>2555</v>
      </c>
      <c r="D182" s="198" t="s">
        <v>2552</v>
      </c>
      <c r="E182" s="196" t="s">
        <v>2556</v>
      </c>
      <c r="F182" s="196" t="s">
        <v>2557</v>
      </c>
      <c r="G182" s="199">
        <v>1125.0</v>
      </c>
      <c r="H182" s="217"/>
      <c r="I182" s="217"/>
      <c r="L182" s="6">
        <f t="array" ref="L182">XLOOKUP(E182,INV!A:A,INV!K:K)</f>
        <v>32</v>
      </c>
      <c r="M182" s="127">
        <f t="shared" si="1"/>
        <v>1</v>
      </c>
    </row>
    <row r="183">
      <c r="A183" s="195">
        <v>61.0</v>
      </c>
      <c r="B183" s="196" t="s">
        <v>2470</v>
      </c>
      <c r="C183" s="197" t="s">
        <v>2558</v>
      </c>
      <c r="D183" s="198" t="s">
        <v>2552</v>
      </c>
      <c r="E183" s="196" t="s">
        <v>2559</v>
      </c>
      <c r="F183" s="196" t="s">
        <v>2560</v>
      </c>
      <c r="G183" s="199">
        <v>1125.0</v>
      </c>
      <c r="H183" s="217"/>
      <c r="I183" s="217"/>
      <c r="L183" s="6">
        <f t="array" ref="L183">XLOOKUP(E183,INV!A:A,INV!K:K)</f>
        <v>32</v>
      </c>
      <c r="M183" s="127">
        <f t="shared" si="1"/>
        <v>1</v>
      </c>
    </row>
    <row r="184">
      <c r="A184" s="195">
        <v>62.0</v>
      </c>
      <c r="B184" s="196" t="s">
        <v>2470</v>
      </c>
      <c r="C184" s="197" t="s">
        <v>2561</v>
      </c>
      <c r="D184" s="198" t="s">
        <v>2552</v>
      </c>
      <c r="E184" s="196" t="s">
        <v>2562</v>
      </c>
      <c r="F184" s="196" t="s">
        <v>2563</v>
      </c>
      <c r="G184" s="199">
        <v>1125.0</v>
      </c>
      <c r="H184" s="217"/>
      <c r="I184" s="217"/>
      <c r="L184" s="6">
        <f t="array" ref="L184">XLOOKUP(E184,INV!A:A,INV!K:K)</f>
        <v>32</v>
      </c>
      <c r="M184" s="127">
        <f t="shared" si="1"/>
        <v>1</v>
      </c>
    </row>
    <row r="185">
      <c r="A185" s="195">
        <v>55.0</v>
      </c>
      <c r="B185" s="196" t="s">
        <v>2470</v>
      </c>
      <c r="C185" s="197" t="s">
        <v>2538</v>
      </c>
      <c r="D185" s="198" t="s">
        <v>2539</v>
      </c>
      <c r="E185" s="196" t="s">
        <v>2540</v>
      </c>
      <c r="F185" s="196" t="s">
        <v>2541</v>
      </c>
      <c r="G185" s="199">
        <v>1125.0</v>
      </c>
      <c r="H185" s="217"/>
      <c r="I185" s="217"/>
      <c r="L185" s="6">
        <f t="array" ref="L185">XLOOKUP(E185,INV!A:A,INV!K:K)</f>
        <v>32</v>
      </c>
      <c r="M185" s="127">
        <f t="shared" si="1"/>
        <v>1</v>
      </c>
    </row>
    <row r="186">
      <c r="A186" s="195">
        <v>56.0</v>
      </c>
      <c r="B186" s="196" t="s">
        <v>2470</v>
      </c>
      <c r="C186" s="197" t="s">
        <v>2542</v>
      </c>
      <c r="D186" s="198" t="s">
        <v>2539</v>
      </c>
      <c r="E186" s="196" t="s">
        <v>2543</v>
      </c>
      <c r="F186" s="196" t="s">
        <v>2544</v>
      </c>
      <c r="G186" s="199">
        <v>1125.0</v>
      </c>
      <c r="H186" s="217"/>
      <c r="I186" s="217"/>
      <c r="L186" s="6">
        <f t="array" ref="L186">XLOOKUP(E186,INV!A:A,INV!K:K)</f>
        <v>32</v>
      </c>
      <c r="M186" s="127">
        <f t="shared" si="1"/>
        <v>1</v>
      </c>
    </row>
    <row r="187">
      <c r="A187" s="195">
        <v>57.0</v>
      </c>
      <c r="B187" s="196" t="s">
        <v>2470</v>
      </c>
      <c r="C187" s="197" t="s">
        <v>2545</v>
      </c>
      <c r="D187" s="198" t="s">
        <v>2539</v>
      </c>
      <c r="E187" s="196" t="s">
        <v>2546</v>
      </c>
      <c r="F187" s="196" t="s">
        <v>2547</v>
      </c>
      <c r="G187" s="199">
        <v>1125.0</v>
      </c>
      <c r="H187" s="217"/>
      <c r="I187" s="217"/>
      <c r="L187" s="6">
        <f t="array" ref="L187">XLOOKUP(E187,INV!A:A,INV!K:K)</f>
        <v>32</v>
      </c>
      <c r="M187" s="127">
        <f t="shared" si="1"/>
        <v>1</v>
      </c>
    </row>
    <row r="188">
      <c r="A188" s="195">
        <v>58.0</v>
      </c>
      <c r="B188" s="196" t="s">
        <v>2470</v>
      </c>
      <c r="C188" s="197" t="s">
        <v>2548</v>
      </c>
      <c r="D188" s="198" t="s">
        <v>2539</v>
      </c>
      <c r="E188" s="196" t="s">
        <v>2549</v>
      </c>
      <c r="F188" s="196" t="s">
        <v>2550</v>
      </c>
      <c r="G188" s="199">
        <v>1125.0</v>
      </c>
      <c r="H188" s="217"/>
      <c r="I188" s="217"/>
      <c r="L188" s="6">
        <f t="array" ref="L188">XLOOKUP(E188,INV!A:A,INV!K:K)</f>
        <v>32</v>
      </c>
      <c r="M188" s="127">
        <f t="shared" si="1"/>
        <v>1</v>
      </c>
    </row>
    <row r="189">
      <c r="A189" s="195">
        <v>94.0</v>
      </c>
      <c r="B189" s="196" t="s">
        <v>2470</v>
      </c>
      <c r="C189" s="197" t="s">
        <v>2641</v>
      </c>
      <c r="D189" s="198" t="s">
        <v>2642</v>
      </c>
      <c r="E189" s="196" t="s">
        <v>1041</v>
      </c>
      <c r="F189" s="196" t="s">
        <v>2643</v>
      </c>
      <c r="G189" s="199">
        <v>1125.0</v>
      </c>
      <c r="H189" s="217"/>
      <c r="I189" s="217"/>
      <c r="L189" s="6">
        <f t="array" ref="L189">XLOOKUP(E189,INV!A:A,INV!K:K)</f>
        <v>32</v>
      </c>
      <c r="M189" s="127">
        <f t="shared" si="1"/>
        <v>1</v>
      </c>
    </row>
    <row r="190">
      <c r="A190" s="195">
        <v>95.0</v>
      </c>
      <c r="B190" s="196" t="s">
        <v>2470</v>
      </c>
      <c r="C190" s="197" t="s">
        <v>2644</v>
      </c>
      <c r="D190" s="198" t="s">
        <v>2642</v>
      </c>
      <c r="E190" s="196" t="s">
        <v>1043</v>
      </c>
      <c r="F190" s="196" t="s">
        <v>2645</v>
      </c>
      <c r="G190" s="199">
        <v>1125.0</v>
      </c>
      <c r="H190" s="217"/>
      <c r="I190" s="217"/>
      <c r="L190" s="6">
        <f t="array" ref="L190">XLOOKUP(E190,INV!A:A,INV!K:K)</f>
        <v>32</v>
      </c>
      <c r="M190" s="127">
        <f t="shared" si="1"/>
        <v>1</v>
      </c>
    </row>
    <row r="191">
      <c r="A191" s="195">
        <v>96.0</v>
      </c>
      <c r="B191" s="196" t="s">
        <v>2470</v>
      </c>
      <c r="C191" s="197" t="s">
        <v>2646</v>
      </c>
      <c r="D191" s="198" t="s">
        <v>2642</v>
      </c>
      <c r="E191" s="196" t="s">
        <v>1045</v>
      </c>
      <c r="F191" s="196" t="s">
        <v>2647</v>
      </c>
      <c r="G191" s="199">
        <v>1125.0</v>
      </c>
      <c r="H191" s="217"/>
      <c r="I191" s="217"/>
      <c r="L191" s="6">
        <f t="array" ref="L191">XLOOKUP(E191,INV!A:A,INV!K:K)</f>
        <v>32</v>
      </c>
      <c r="M191" s="127">
        <f t="shared" si="1"/>
        <v>1</v>
      </c>
    </row>
    <row r="192">
      <c r="A192" s="195">
        <v>97.0</v>
      </c>
      <c r="B192" s="196" t="s">
        <v>2470</v>
      </c>
      <c r="C192" s="197" t="s">
        <v>2648</v>
      </c>
      <c r="D192" s="198" t="s">
        <v>2642</v>
      </c>
      <c r="E192" s="196" t="s">
        <v>1039</v>
      </c>
      <c r="F192" s="196" t="s">
        <v>2649</v>
      </c>
      <c r="G192" s="199">
        <v>1125.0</v>
      </c>
      <c r="H192" s="217"/>
      <c r="I192" s="217"/>
      <c r="L192" s="6">
        <f t="array" ref="L192">XLOOKUP(E192,INV!A:A,INV!K:K)</f>
        <v>32</v>
      </c>
      <c r="M192" s="127">
        <f t="shared" si="1"/>
        <v>1</v>
      </c>
    </row>
    <row r="193">
      <c r="A193" s="195">
        <v>67.0</v>
      </c>
      <c r="B193" s="196" t="s">
        <v>2470</v>
      </c>
      <c r="C193" s="197" t="s">
        <v>2573</v>
      </c>
      <c r="D193" s="198" t="s">
        <v>2574</v>
      </c>
      <c r="E193" s="196" t="s">
        <v>1082</v>
      </c>
      <c r="F193" s="196" t="s">
        <v>2575</v>
      </c>
      <c r="G193" s="199">
        <v>950.0</v>
      </c>
      <c r="H193" s="217"/>
      <c r="I193" s="217"/>
      <c r="L193" s="6">
        <f t="array" ref="L193">XLOOKUP(E193,INV!A:A,INV!K:K)</f>
        <v>32</v>
      </c>
      <c r="M193" s="127">
        <f t="shared" si="1"/>
        <v>1</v>
      </c>
    </row>
    <row r="194">
      <c r="A194" s="195">
        <v>68.0</v>
      </c>
      <c r="B194" s="196" t="s">
        <v>2470</v>
      </c>
      <c r="C194" s="197" t="s">
        <v>2576</v>
      </c>
      <c r="D194" s="198" t="s">
        <v>2574</v>
      </c>
      <c r="E194" s="196" t="s">
        <v>1084</v>
      </c>
      <c r="F194" s="196" t="s">
        <v>2577</v>
      </c>
      <c r="G194" s="199">
        <v>950.0</v>
      </c>
      <c r="H194" s="217"/>
      <c r="I194" s="217"/>
      <c r="L194" s="6">
        <f t="array" ref="L194">XLOOKUP(E194,INV!A:A,INV!K:K)</f>
        <v>32</v>
      </c>
      <c r="M194" s="127">
        <f t="shared" si="1"/>
        <v>1</v>
      </c>
    </row>
    <row r="195">
      <c r="A195" s="195">
        <v>69.0</v>
      </c>
      <c r="B195" s="196" t="s">
        <v>2470</v>
      </c>
      <c r="C195" s="197" t="s">
        <v>2578</v>
      </c>
      <c r="D195" s="198" t="s">
        <v>2574</v>
      </c>
      <c r="E195" s="196" t="s">
        <v>1086</v>
      </c>
      <c r="F195" s="196" t="s">
        <v>2579</v>
      </c>
      <c r="G195" s="199">
        <v>950.0</v>
      </c>
      <c r="H195" s="217"/>
      <c r="I195" s="217"/>
      <c r="L195" s="6">
        <f t="array" ref="L195">XLOOKUP(E195,INV!A:A,INV!K:K)</f>
        <v>32</v>
      </c>
      <c r="M195" s="127">
        <f t="shared" si="1"/>
        <v>1</v>
      </c>
    </row>
    <row r="196">
      <c r="A196" s="195">
        <v>70.0</v>
      </c>
      <c r="B196" s="196" t="s">
        <v>2470</v>
      </c>
      <c r="C196" s="197" t="s">
        <v>2580</v>
      </c>
      <c r="D196" s="198" t="s">
        <v>2574</v>
      </c>
      <c r="E196" s="196" t="s">
        <v>1080</v>
      </c>
      <c r="F196" s="196" t="s">
        <v>2581</v>
      </c>
      <c r="G196" s="199">
        <v>950.0</v>
      </c>
      <c r="H196" s="217"/>
      <c r="I196" s="217"/>
      <c r="L196" s="6">
        <f t="array" ref="L196">XLOOKUP(E196,INV!A:A,INV!K:K)</f>
        <v>32</v>
      </c>
      <c r="M196" s="127">
        <f t="shared" si="1"/>
        <v>1</v>
      </c>
    </row>
    <row r="197">
      <c r="A197" s="195">
        <v>71.0</v>
      </c>
      <c r="B197" s="196" t="s">
        <v>2470</v>
      </c>
      <c r="C197" s="197" t="s">
        <v>2582</v>
      </c>
      <c r="D197" s="198" t="s">
        <v>2574</v>
      </c>
      <c r="E197" s="196" t="s">
        <v>1078</v>
      </c>
      <c r="F197" s="196" t="s">
        <v>2583</v>
      </c>
      <c r="G197" s="199">
        <v>950.0</v>
      </c>
      <c r="H197" s="217"/>
      <c r="I197" s="217"/>
      <c r="L197" s="6">
        <f t="array" ref="L197">XLOOKUP(E197,INV!A:A,INV!K:K)</f>
        <v>32</v>
      </c>
      <c r="M197" s="127">
        <f t="shared" si="1"/>
        <v>1</v>
      </c>
    </row>
    <row r="198">
      <c r="A198" s="195">
        <v>72.0</v>
      </c>
      <c r="B198" s="196" t="s">
        <v>2470</v>
      </c>
      <c r="C198" s="197" t="s">
        <v>2584</v>
      </c>
      <c r="D198" s="198" t="s">
        <v>2585</v>
      </c>
      <c r="E198" s="196" t="s">
        <v>1027</v>
      </c>
      <c r="F198" s="196" t="s">
        <v>2586</v>
      </c>
      <c r="G198" s="199">
        <v>1265.0</v>
      </c>
      <c r="H198" s="217"/>
      <c r="I198" s="217"/>
      <c r="L198" s="6">
        <f t="array" ref="L198">XLOOKUP(E198,INV!A:A,INV!K:K)</f>
        <v>32</v>
      </c>
      <c r="M198" s="127">
        <f t="shared" si="1"/>
        <v>1</v>
      </c>
    </row>
    <row r="199">
      <c r="A199" s="195">
        <v>73.0</v>
      </c>
      <c r="B199" s="196" t="s">
        <v>2470</v>
      </c>
      <c r="C199" s="197" t="s">
        <v>2587</v>
      </c>
      <c r="D199" s="198" t="s">
        <v>2585</v>
      </c>
      <c r="E199" s="196" t="s">
        <v>1029</v>
      </c>
      <c r="F199" s="196" t="s">
        <v>2588</v>
      </c>
      <c r="G199" s="199">
        <v>1265.0</v>
      </c>
      <c r="H199" s="217"/>
      <c r="I199" s="217"/>
      <c r="L199" s="6">
        <f t="array" ref="L199">XLOOKUP(E199,INV!A:A,INV!K:K)</f>
        <v>32</v>
      </c>
      <c r="M199" s="127">
        <f t="shared" si="1"/>
        <v>1</v>
      </c>
    </row>
    <row r="200">
      <c r="A200" s="195">
        <v>74.0</v>
      </c>
      <c r="B200" s="196" t="s">
        <v>2470</v>
      </c>
      <c r="C200" s="197" t="s">
        <v>2589</v>
      </c>
      <c r="D200" s="198" t="s">
        <v>2585</v>
      </c>
      <c r="E200" s="196" t="s">
        <v>1031</v>
      </c>
      <c r="F200" s="196" t="s">
        <v>2590</v>
      </c>
      <c r="G200" s="199">
        <v>1265.0</v>
      </c>
      <c r="H200" s="217"/>
      <c r="I200" s="217"/>
      <c r="L200" s="6">
        <f t="array" ref="L200">XLOOKUP(E200,INV!A:A,INV!K:K)</f>
        <v>32</v>
      </c>
      <c r="M200" s="127">
        <f t="shared" si="1"/>
        <v>1</v>
      </c>
    </row>
    <row r="201">
      <c r="A201" s="195">
        <v>75.0</v>
      </c>
      <c r="B201" s="196" t="s">
        <v>2470</v>
      </c>
      <c r="C201" s="197" t="s">
        <v>2591</v>
      </c>
      <c r="D201" s="198" t="s">
        <v>2585</v>
      </c>
      <c r="E201" s="196" t="s">
        <v>1025</v>
      </c>
      <c r="F201" s="196" t="s">
        <v>2592</v>
      </c>
      <c r="G201" s="199">
        <v>1265.0</v>
      </c>
      <c r="H201" s="217"/>
      <c r="I201" s="217"/>
      <c r="L201" s="6">
        <f t="array" ref="L201">XLOOKUP(E201,INV!A:A,INV!K:K)</f>
        <v>32</v>
      </c>
      <c r="M201" s="127">
        <f t="shared" si="1"/>
        <v>1</v>
      </c>
    </row>
    <row r="202">
      <c r="A202" s="195">
        <v>63.0</v>
      </c>
      <c r="B202" s="196" t="s">
        <v>2470</v>
      </c>
      <c r="C202" s="197" t="s">
        <v>2564</v>
      </c>
      <c r="D202" s="198" t="s">
        <v>2565</v>
      </c>
      <c r="E202" s="196" t="s">
        <v>1090</v>
      </c>
      <c r="F202" s="196" t="s">
        <v>2566</v>
      </c>
      <c r="G202" s="199">
        <v>950.0</v>
      </c>
      <c r="H202" s="217"/>
      <c r="I202" s="217"/>
      <c r="L202" s="6">
        <f t="array" ref="L202">XLOOKUP(E202,INV!A:A,INV!K:K)</f>
        <v>32</v>
      </c>
      <c r="M202" s="127">
        <f t="shared" si="1"/>
        <v>1</v>
      </c>
    </row>
    <row r="203">
      <c r="A203" s="195">
        <v>64.0</v>
      </c>
      <c r="B203" s="196" t="s">
        <v>2470</v>
      </c>
      <c r="C203" s="197" t="s">
        <v>2567</v>
      </c>
      <c r="D203" s="198" t="s">
        <v>2565</v>
      </c>
      <c r="E203" s="196" t="s">
        <v>1092</v>
      </c>
      <c r="F203" s="196" t="s">
        <v>2568</v>
      </c>
      <c r="G203" s="199">
        <v>950.0</v>
      </c>
      <c r="H203" s="217"/>
      <c r="I203" s="217"/>
      <c r="L203" s="6">
        <f t="array" ref="L203">XLOOKUP(E203,INV!A:A,INV!K:K)</f>
        <v>32</v>
      </c>
      <c r="M203" s="127">
        <f t="shared" si="1"/>
        <v>1</v>
      </c>
    </row>
    <row r="204">
      <c r="A204" s="195">
        <v>65.0</v>
      </c>
      <c r="B204" s="196" t="s">
        <v>2470</v>
      </c>
      <c r="C204" s="197" t="s">
        <v>2569</v>
      </c>
      <c r="D204" s="198" t="s">
        <v>2565</v>
      </c>
      <c r="E204" s="196" t="s">
        <v>1094</v>
      </c>
      <c r="F204" s="196" t="s">
        <v>2570</v>
      </c>
      <c r="G204" s="199">
        <v>950.0</v>
      </c>
      <c r="H204" s="217"/>
      <c r="I204" s="217"/>
      <c r="L204" s="6">
        <f t="array" ref="L204">XLOOKUP(E204,INV!A:A,INV!K:K)</f>
        <v>32</v>
      </c>
      <c r="M204" s="127">
        <f t="shared" si="1"/>
        <v>1</v>
      </c>
    </row>
    <row r="205">
      <c r="A205" s="195">
        <v>66.0</v>
      </c>
      <c r="B205" s="196" t="s">
        <v>2470</v>
      </c>
      <c r="C205" s="197" t="s">
        <v>2571</v>
      </c>
      <c r="D205" s="198" t="s">
        <v>2565</v>
      </c>
      <c r="E205" s="196" t="s">
        <v>1088</v>
      </c>
      <c r="F205" s="196" t="s">
        <v>2572</v>
      </c>
      <c r="G205" s="199">
        <v>950.0</v>
      </c>
      <c r="H205" s="217"/>
      <c r="I205" s="217"/>
      <c r="L205" s="6">
        <f t="array" ref="L205">XLOOKUP(E205,INV!A:A,INV!K:K)</f>
        <v>32</v>
      </c>
      <c r="M205" s="127">
        <f t="shared" si="1"/>
        <v>1</v>
      </c>
    </row>
    <row r="206">
      <c r="A206" s="195">
        <v>42.0</v>
      </c>
      <c r="B206" s="196" t="s">
        <v>8204</v>
      </c>
      <c r="C206" s="197" t="s">
        <v>8205</v>
      </c>
      <c r="D206" s="198" t="s">
        <v>8206</v>
      </c>
      <c r="E206" s="196" t="s">
        <v>8207</v>
      </c>
      <c r="F206" s="196" t="s">
        <v>8208</v>
      </c>
      <c r="G206" s="199">
        <v>2000.0</v>
      </c>
      <c r="H206" s="217"/>
      <c r="I206" s="217"/>
      <c r="L206" s="6">
        <f t="array" ref="L206">XLOOKUP(E206,INV!A:A,INV!K:K)</f>
        <v>26</v>
      </c>
      <c r="M206" s="127">
        <f t="shared" si="1"/>
        <v>1</v>
      </c>
    </row>
    <row r="207">
      <c r="A207" s="195">
        <v>43.0</v>
      </c>
      <c r="B207" s="196" t="s">
        <v>8204</v>
      </c>
      <c r="C207" s="197" t="s">
        <v>8209</v>
      </c>
      <c r="D207" s="198" t="s">
        <v>8206</v>
      </c>
      <c r="E207" s="196" t="s">
        <v>8210</v>
      </c>
      <c r="F207" s="196" t="s">
        <v>8211</v>
      </c>
      <c r="G207" s="199">
        <v>2000.0</v>
      </c>
      <c r="H207" s="217"/>
      <c r="I207" s="217"/>
      <c r="L207" s="6">
        <f t="array" ref="L207">XLOOKUP(E207,INV!A:A,INV!K:K)</f>
        <v>26</v>
      </c>
      <c r="M207" s="127">
        <f t="shared" si="1"/>
        <v>1</v>
      </c>
    </row>
    <row r="208">
      <c r="A208" s="195">
        <v>44.0</v>
      </c>
      <c r="B208" s="196" t="s">
        <v>8204</v>
      </c>
      <c r="C208" s="197" t="s">
        <v>8212</v>
      </c>
      <c r="D208" s="198" t="s">
        <v>8206</v>
      </c>
      <c r="E208" s="196" t="s">
        <v>8213</v>
      </c>
      <c r="F208" s="196" t="s">
        <v>8214</v>
      </c>
      <c r="G208" s="199">
        <v>2000.0</v>
      </c>
      <c r="H208" s="217"/>
      <c r="I208" s="217"/>
      <c r="L208" s="6">
        <f t="array" ref="L208">XLOOKUP(E208,INV!A:A,INV!K:K)</f>
        <v>26</v>
      </c>
      <c r="M208" s="127">
        <f t="shared" si="1"/>
        <v>1</v>
      </c>
    </row>
    <row r="209">
      <c r="A209" s="195">
        <v>45.0</v>
      </c>
      <c r="B209" s="196" t="s">
        <v>8204</v>
      </c>
      <c r="C209" s="197" t="s">
        <v>8215</v>
      </c>
      <c r="D209" s="198" t="s">
        <v>8206</v>
      </c>
      <c r="E209" s="196" t="s">
        <v>8216</v>
      </c>
      <c r="F209" s="196" t="s">
        <v>8217</v>
      </c>
      <c r="G209" s="199">
        <v>2000.0</v>
      </c>
      <c r="H209" s="217"/>
      <c r="I209" s="217"/>
      <c r="L209" s="6">
        <f t="array" ref="L209">XLOOKUP(E209,INV!A:A,INV!K:K)</f>
        <v>26</v>
      </c>
      <c r="M209" s="127">
        <f t="shared" si="1"/>
        <v>1</v>
      </c>
    </row>
    <row r="210">
      <c r="A210" s="195">
        <v>2799.0</v>
      </c>
      <c r="B210" s="196" t="s">
        <v>2470</v>
      </c>
      <c r="C210" s="197" t="s">
        <v>7034</v>
      </c>
      <c r="D210" s="198" t="s">
        <v>7035</v>
      </c>
      <c r="E210" s="196" t="s">
        <v>7034</v>
      </c>
      <c r="F210" s="110" t="s">
        <v>7036</v>
      </c>
      <c r="G210" s="199">
        <v>1125.0</v>
      </c>
      <c r="H210" s="217"/>
      <c r="I210" s="215"/>
      <c r="L210" s="6">
        <f t="array" ref="L210">XLOOKUP(E210,INV!A:A,INV!K:K)</f>
        <v>32</v>
      </c>
      <c r="M210" s="127">
        <f t="shared" si="1"/>
        <v>1</v>
      </c>
    </row>
    <row r="211">
      <c r="A211" s="195">
        <v>2800.0</v>
      </c>
      <c r="B211" s="196" t="s">
        <v>2470</v>
      </c>
      <c r="C211" s="197" t="s">
        <v>7037</v>
      </c>
      <c r="D211" s="198" t="s">
        <v>7038</v>
      </c>
      <c r="E211" s="196" t="s">
        <v>7037</v>
      </c>
      <c r="F211" s="110" t="s">
        <v>7039</v>
      </c>
      <c r="G211" s="199">
        <v>1125.0</v>
      </c>
      <c r="H211" s="217"/>
      <c r="I211" s="215"/>
      <c r="L211" s="6">
        <f t="array" ref="L211">XLOOKUP(E211,INV!A:A,INV!K:K)</f>
        <v>32</v>
      </c>
      <c r="M211" s="127">
        <f t="shared" si="1"/>
        <v>1</v>
      </c>
    </row>
    <row r="212">
      <c r="A212" s="195">
        <v>2801.0</v>
      </c>
      <c r="B212" s="196" t="s">
        <v>2470</v>
      </c>
      <c r="C212" s="197" t="s">
        <v>7040</v>
      </c>
      <c r="D212" s="198" t="s">
        <v>7041</v>
      </c>
      <c r="E212" s="196" t="s">
        <v>7040</v>
      </c>
      <c r="F212" s="110" t="s">
        <v>7042</v>
      </c>
      <c r="G212" s="199">
        <v>1125.0</v>
      </c>
      <c r="H212" s="217"/>
      <c r="I212" s="215"/>
      <c r="L212" s="6">
        <f t="array" ref="L212">XLOOKUP(E212,INV!A:A,INV!K:K)</f>
        <v>32</v>
      </c>
      <c r="M212" s="127">
        <f t="shared" si="1"/>
        <v>1</v>
      </c>
    </row>
    <row r="213">
      <c r="A213" s="195">
        <v>2802.0</v>
      </c>
      <c r="B213" s="196" t="s">
        <v>2470</v>
      </c>
      <c r="C213" s="197" t="s">
        <v>7043</v>
      </c>
      <c r="D213" s="198" t="s">
        <v>7044</v>
      </c>
      <c r="E213" s="196" t="s">
        <v>7043</v>
      </c>
      <c r="F213" s="110" t="s">
        <v>7045</v>
      </c>
      <c r="G213" s="199">
        <v>1125.0</v>
      </c>
      <c r="H213" s="217"/>
      <c r="I213" s="215"/>
      <c r="L213" s="6">
        <f t="array" ref="L213">XLOOKUP(E213,INV!A:A,INV!K:K)</f>
        <v>32</v>
      </c>
      <c r="M213" s="127">
        <f t="shared" si="1"/>
        <v>1</v>
      </c>
    </row>
    <row r="214">
      <c r="A214" s="195">
        <v>137.0</v>
      </c>
      <c r="B214" s="196" t="s">
        <v>2470</v>
      </c>
      <c r="C214" s="197" t="s">
        <v>2770</v>
      </c>
      <c r="D214" s="198" t="s">
        <v>2771</v>
      </c>
      <c r="E214" s="196" t="s">
        <v>2772</v>
      </c>
      <c r="F214" s="196" t="s">
        <v>2773</v>
      </c>
      <c r="G214" s="199">
        <v>1125.0</v>
      </c>
      <c r="H214" s="217"/>
      <c r="I214" s="217"/>
      <c r="L214" s="6">
        <f t="array" ref="L214">XLOOKUP(E214,INV!A:A,INV!K:K)</f>
        <v>32</v>
      </c>
      <c r="M214" s="127">
        <f t="shared" si="1"/>
        <v>1</v>
      </c>
    </row>
    <row r="215">
      <c r="A215" s="195">
        <v>138.0</v>
      </c>
      <c r="B215" s="196" t="s">
        <v>2470</v>
      </c>
      <c r="C215" s="197" t="s">
        <v>2774</v>
      </c>
      <c r="D215" s="198" t="s">
        <v>2771</v>
      </c>
      <c r="E215" s="196" t="s">
        <v>2775</v>
      </c>
      <c r="F215" s="196" t="s">
        <v>2776</v>
      </c>
      <c r="G215" s="199">
        <v>1125.0</v>
      </c>
      <c r="H215" s="217"/>
      <c r="I215" s="217"/>
      <c r="L215" s="6">
        <f t="array" ref="L215">XLOOKUP(E215,INV!A:A,INV!K:K)</f>
        <v>32</v>
      </c>
      <c r="M215" s="127">
        <f t="shared" si="1"/>
        <v>1</v>
      </c>
    </row>
    <row r="216">
      <c r="A216" s="195">
        <v>139.0</v>
      </c>
      <c r="B216" s="196" t="s">
        <v>2470</v>
      </c>
      <c r="C216" s="197" t="s">
        <v>2777</v>
      </c>
      <c r="D216" s="198" t="s">
        <v>2771</v>
      </c>
      <c r="E216" s="196" t="s">
        <v>2778</v>
      </c>
      <c r="F216" s="196" t="s">
        <v>2779</v>
      </c>
      <c r="G216" s="199">
        <v>1125.0</v>
      </c>
      <c r="H216" s="217"/>
      <c r="I216" s="217"/>
      <c r="L216" s="6">
        <f t="array" ref="L216">XLOOKUP(E216,INV!A:A,INV!K:K)</f>
        <v>32</v>
      </c>
      <c r="M216" s="127">
        <f t="shared" si="1"/>
        <v>1</v>
      </c>
    </row>
    <row r="217">
      <c r="A217" s="195">
        <v>140.0</v>
      </c>
      <c r="B217" s="196" t="s">
        <v>2470</v>
      </c>
      <c r="C217" s="197" t="s">
        <v>2780</v>
      </c>
      <c r="D217" s="198" t="s">
        <v>2771</v>
      </c>
      <c r="E217" s="196" t="s">
        <v>2781</v>
      </c>
      <c r="F217" s="196" t="s">
        <v>2782</v>
      </c>
      <c r="G217" s="199">
        <v>1125.0</v>
      </c>
      <c r="H217" s="217"/>
      <c r="I217" s="217"/>
      <c r="L217" s="6">
        <f t="array" ref="L217">XLOOKUP(E217,INV!A:A,INV!K:K)</f>
        <v>32</v>
      </c>
      <c r="M217" s="127">
        <f t="shared" si="1"/>
        <v>1</v>
      </c>
    </row>
    <row r="218">
      <c r="A218" s="195">
        <v>133.0</v>
      </c>
      <c r="B218" s="196" t="s">
        <v>2470</v>
      </c>
      <c r="C218" s="197" t="s">
        <v>2757</v>
      </c>
      <c r="D218" s="198" t="s">
        <v>2758</v>
      </c>
      <c r="E218" s="196" t="s">
        <v>2759</v>
      </c>
      <c r="F218" s="196" t="s">
        <v>2760</v>
      </c>
      <c r="G218" s="199">
        <v>1125.0</v>
      </c>
      <c r="H218" s="217"/>
      <c r="I218" s="217"/>
      <c r="L218" s="6">
        <f t="array" ref="L218">XLOOKUP(E218,INV!A:A,INV!K:K)</f>
        <v>22</v>
      </c>
      <c r="M218" s="127">
        <f t="shared" si="1"/>
        <v>1</v>
      </c>
    </row>
    <row r="219">
      <c r="A219" s="195">
        <v>134.0</v>
      </c>
      <c r="B219" s="196" t="s">
        <v>2470</v>
      </c>
      <c r="C219" s="197" t="s">
        <v>2761</v>
      </c>
      <c r="D219" s="198" t="s">
        <v>2758</v>
      </c>
      <c r="E219" s="196" t="s">
        <v>2762</v>
      </c>
      <c r="F219" s="196" t="s">
        <v>2763</v>
      </c>
      <c r="G219" s="199">
        <v>1125.0</v>
      </c>
      <c r="H219" s="217"/>
      <c r="I219" s="217"/>
      <c r="L219" s="6">
        <f t="array" ref="L219">XLOOKUP(E219,INV!A:A,INV!K:K)</f>
        <v>22</v>
      </c>
      <c r="M219" s="127">
        <f t="shared" si="1"/>
        <v>1</v>
      </c>
    </row>
    <row r="220">
      <c r="A220" s="195">
        <v>135.0</v>
      </c>
      <c r="B220" s="196" t="s">
        <v>2470</v>
      </c>
      <c r="C220" s="197" t="s">
        <v>2764</v>
      </c>
      <c r="D220" s="198" t="s">
        <v>2758</v>
      </c>
      <c r="E220" s="196" t="s">
        <v>2765</v>
      </c>
      <c r="F220" s="196" t="s">
        <v>2766</v>
      </c>
      <c r="G220" s="199">
        <v>1125.0</v>
      </c>
      <c r="H220" s="217"/>
      <c r="I220" s="217"/>
      <c r="L220" s="6">
        <f t="array" ref="L220">XLOOKUP(E220,INV!A:A,INV!K:K)</f>
        <v>22</v>
      </c>
      <c r="M220" s="127">
        <f t="shared" si="1"/>
        <v>1</v>
      </c>
    </row>
    <row r="221">
      <c r="A221" s="195">
        <v>136.0</v>
      </c>
      <c r="B221" s="196" t="s">
        <v>2470</v>
      </c>
      <c r="C221" s="197" t="s">
        <v>2767</v>
      </c>
      <c r="D221" s="198" t="s">
        <v>2758</v>
      </c>
      <c r="E221" s="196" t="s">
        <v>2768</v>
      </c>
      <c r="F221" s="196" t="s">
        <v>2769</v>
      </c>
      <c r="G221" s="199">
        <v>1125.0</v>
      </c>
      <c r="H221" s="217"/>
      <c r="I221" s="217"/>
      <c r="L221" s="6">
        <f t="array" ref="L221">XLOOKUP(E221,INV!A:A,INV!K:K)</f>
        <v>22</v>
      </c>
      <c r="M221" s="127">
        <f t="shared" si="1"/>
        <v>1</v>
      </c>
    </row>
    <row r="222">
      <c r="A222" s="195">
        <v>694.0</v>
      </c>
      <c r="B222" s="196" t="s">
        <v>4233</v>
      </c>
      <c r="C222" s="197" t="s">
        <v>4238</v>
      </c>
      <c r="D222" s="198" t="s">
        <v>4239</v>
      </c>
      <c r="E222" s="196" t="s">
        <v>4240</v>
      </c>
      <c r="F222" s="196" t="s">
        <v>4241</v>
      </c>
      <c r="G222" s="199">
        <v>595.0</v>
      </c>
      <c r="H222" s="217"/>
      <c r="I222" s="217"/>
      <c r="L222" s="6">
        <f t="array" ref="L222">XLOOKUP(E222,INV!A:A,INV!K:K)</f>
        <v>19</v>
      </c>
      <c r="M222" s="127">
        <f t="shared" si="1"/>
        <v>1</v>
      </c>
    </row>
    <row r="223">
      <c r="A223" s="195">
        <v>863.0</v>
      </c>
      <c r="B223" s="196" t="s">
        <v>4077</v>
      </c>
      <c r="C223" s="197" t="s">
        <v>4331</v>
      </c>
      <c r="D223" s="198" t="s">
        <v>4332</v>
      </c>
      <c r="E223" s="196" t="s">
        <v>4333</v>
      </c>
      <c r="F223" s="196" t="s">
        <v>4334</v>
      </c>
      <c r="G223" s="199">
        <v>650.0</v>
      </c>
      <c r="H223" s="217"/>
      <c r="I223" s="217"/>
      <c r="L223" s="6">
        <f t="array" ref="L223">XLOOKUP(E223,INV!A:A,INV!K:K)</f>
        <v>10</v>
      </c>
      <c r="M223" s="127">
        <f t="shared" si="1"/>
        <v>1</v>
      </c>
    </row>
    <row r="224">
      <c r="A224" s="195">
        <v>864.0</v>
      </c>
      <c r="B224" s="196" t="s">
        <v>4077</v>
      </c>
      <c r="C224" s="197" t="s">
        <v>4335</v>
      </c>
      <c r="D224" s="198" t="s">
        <v>4332</v>
      </c>
      <c r="E224" s="196" t="s">
        <v>4336</v>
      </c>
      <c r="F224" s="196" t="s">
        <v>4337</v>
      </c>
      <c r="G224" s="199">
        <v>650.0</v>
      </c>
      <c r="H224" s="217"/>
      <c r="I224" s="217"/>
      <c r="L224" s="6">
        <f t="array" ref="L224">XLOOKUP(E224,INV!A:A,INV!K:K)</f>
        <v>10</v>
      </c>
      <c r="M224" s="127">
        <f t="shared" si="1"/>
        <v>1</v>
      </c>
    </row>
    <row r="225">
      <c r="A225" s="195">
        <v>865.0</v>
      </c>
      <c r="B225" s="196" t="s">
        <v>4077</v>
      </c>
      <c r="C225" s="197" t="s">
        <v>4338</v>
      </c>
      <c r="D225" s="198" t="s">
        <v>4332</v>
      </c>
      <c r="E225" s="196" t="s">
        <v>4339</v>
      </c>
      <c r="F225" s="196" t="s">
        <v>4340</v>
      </c>
      <c r="G225" s="199">
        <v>650.0</v>
      </c>
      <c r="H225" s="217"/>
      <c r="I225" s="217"/>
      <c r="L225" s="6">
        <f t="array" ref="L225">XLOOKUP(E225,INV!A:A,INV!K:K)</f>
        <v>10</v>
      </c>
      <c r="M225" s="127">
        <f t="shared" si="1"/>
        <v>1</v>
      </c>
    </row>
    <row r="226">
      <c r="A226" s="195">
        <v>866.0</v>
      </c>
      <c r="B226" s="196" t="s">
        <v>4077</v>
      </c>
      <c r="C226" s="197" t="s">
        <v>4341</v>
      </c>
      <c r="D226" s="198" t="s">
        <v>4332</v>
      </c>
      <c r="E226" s="196" t="s">
        <v>4342</v>
      </c>
      <c r="F226" s="196" t="s">
        <v>4343</v>
      </c>
      <c r="G226" s="199">
        <v>650.0</v>
      </c>
      <c r="H226" s="217"/>
      <c r="I226" s="217"/>
      <c r="L226" s="6">
        <f t="array" ref="L226">XLOOKUP(E226,INV!A:A,INV!K:K)</f>
        <v>10</v>
      </c>
      <c r="M226" s="127">
        <f t="shared" si="1"/>
        <v>1</v>
      </c>
    </row>
    <row r="227">
      <c r="A227" s="195">
        <v>867.0</v>
      </c>
      <c r="B227" s="196" t="s">
        <v>4077</v>
      </c>
      <c r="C227" s="197" t="s">
        <v>4344</v>
      </c>
      <c r="D227" s="198" t="s">
        <v>4332</v>
      </c>
      <c r="E227" s="196" t="s">
        <v>4345</v>
      </c>
      <c r="F227" s="196" t="s">
        <v>4346</v>
      </c>
      <c r="G227" s="199">
        <v>650.0</v>
      </c>
      <c r="H227" s="217"/>
      <c r="I227" s="217"/>
      <c r="L227" s="6">
        <f t="array" ref="L227">XLOOKUP(E227,INV!A:A,INV!K:K)</f>
        <v>10</v>
      </c>
      <c r="M227" s="127">
        <f t="shared" si="1"/>
        <v>1</v>
      </c>
    </row>
    <row r="228">
      <c r="A228" s="195">
        <v>868.0</v>
      </c>
      <c r="B228" s="196" t="s">
        <v>4077</v>
      </c>
      <c r="C228" s="197" t="s">
        <v>4347</v>
      </c>
      <c r="D228" s="198" t="s">
        <v>4348</v>
      </c>
      <c r="E228" s="196" t="s">
        <v>4349</v>
      </c>
      <c r="F228" s="196" t="s">
        <v>4350</v>
      </c>
      <c r="G228" s="199">
        <v>650.0</v>
      </c>
      <c r="H228" s="217"/>
      <c r="I228" s="217"/>
      <c r="L228" s="6" t="str">
        <f t="array" ref="L228">XLOOKUP(E228,INV!A:A,INV!K:K)</f>
        <v>#N/A</v>
      </c>
      <c r="M228" s="127" t="str">
        <f t="shared" si="1"/>
        <v>#N/A</v>
      </c>
    </row>
    <row r="229">
      <c r="A229" s="195">
        <v>869.0</v>
      </c>
      <c r="B229" s="196" t="s">
        <v>4077</v>
      </c>
      <c r="C229" s="197" t="s">
        <v>4351</v>
      </c>
      <c r="D229" s="198" t="s">
        <v>4348</v>
      </c>
      <c r="E229" s="196" t="s">
        <v>4352</v>
      </c>
      <c r="F229" s="196" t="s">
        <v>4353</v>
      </c>
      <c r="G229" s="199">
        <v>650.0</v>
      </c>
      <c r="H229" s="217"/>
      <c r="I229" s="217"/>
      <c r="L229" s="6" t="str">
        <f t="array" ref="L229">XLOOKUP(E229,INV!A:A,INV!K:K)</f>
        <v>#N/A</v>
      </c>
      <c r="M229" s="127" t="str">
        <f t="shared" si="1"/>
        <v>#N/A</v>
      </c>
    </row>
    <row r="230">
      <c r="A230" s="195">
        <v>870.0</v>
      </c>
      <c r="B230" s="196" t="s">
        <v>4077</v>
      </c>
      <c r="C230" s="197" t="s">
        <v>4354</v>
      </c>
      <c r="D230" s="198" t="s">
        <v>4348</v>
      </c>
      <c r="E230" s="196" t="s">
        <v>4355</v>
      </c>
      <c r="F230" s="196" t="s">
        <v>4356</v>
      </c>
      <c r="G230" s="199">
        <v>650.0</v>
      </c>
      <c r="H230" s="217"/>
      <c r="I230" s="217"/>
      <c r="L230" s="6" t="str">
        <f t="array" ref="L230">XLOOKUP(E230,INV!A:A,INV!K:K)</f>
        <v>#N/A</v>
      </c>
      <c r="M230" s="127" t="str">
        <f t="shared" si="1"/>
        <v>#N/A</v>
      </c>
    </row>
    <row r="231">
      <c r="A231" s="195">
        <v>871.0</v>
      </c>
      <c r="B231" s="196" t="s">
        <v>4077</v>
      </c>
      <c r="C231" s="197" t="s">
        <v>4357</v>
      </c>
      <c r="D231" s="198" t="s">
        <v>4348</v>
      </c>
      <c r="E231" s="196" t="s">
        <v>4358</v>
      </c>
      <c r="F231" s="110" t="s">
        <v>4359</v>
      </c>
      <c r="G231" s="199">
        <v>650.0</v>
      </c>
      <c r="H231" s="217"/>
      <c r="I231" s="217"/>
      <c r="L231" s="6" t="str">
        <f t="array" ref="L231">XLOOKUP(E231,INV!A:A,INV!K:K)</f>
        <v>#N/A</v>
      </c>
      <c r="M231" s="127" t="str">
        <f t="shared" si="1"/>
        <v>#N/A</v>
      </c>
    </row>
    <row r="232">
      <c r="A232" s="195">
        <v>872.0</v>
      </c>
      <c r="B232" s="196" t="s">
        <v>4077</v>
      </c>
      <c r="C232" s="197" t="s">
        <v>4360</v>
      </c>
      <c r="D232" s="198" t="s">
        <v>4348</v>
      </c>
      <c r="E232" s="196" t="s">
        <v>4361</v>
      </c>
      <c r="F232" s="110" t="s">
        <v>4362</v>
      </c>
      <c r="G232" s="199">
        <v>650.0</v>
      </c>
      <c r="H232" s="217"/>
      <c r="I232" s="217"/>
      <c r="L232" s="6" t="str">
        <f t="array" ref="L232">XLOOKUP(E232,INV!A:A,INV!K:K)</f>
        <v>#N/A</v>
      </c>
      <c r="M232" s="127" t="str">
        <f t="shared" si="1"/>
        <v>#N/A</v>
      </c>
    </row>
    <row r="233">
      <c r="A233" s="195">
        <v>909.0</v>
      </c>
      <c r="B233" s="196" t="s">
        <v>4077</v>
      </c>
      <c r="C233" s="197" t="s">
        <v>8218</v>
      </c>
      <c r="D233" s="198" t="s">
        <v>8219</v>
      </c>
      <c r="E233" s="196" t="s">
        <v>8220</v>
      </c>
      <c r="F233" s="196" t="s">
        <v>8221</v>
      </c>
      <c r="G233" s="199">
        <v>800.0</v>
      </c>
      <c r="H233" s="217"/>
      <c r="I233" s="217"/>
      <c r="L233" s="6">
        <f t="array" ref="L233">XLOOKUP(E233,INV!A:A,INV!K:K)</f>
        <v>22</v>
      </c>
      <c r="M233" s="127">
        <f t="shared" si="1"/>
        <v>1</v>
      </c>
    </row>
    <row r="234">
      <c r="A234" s="195">
        <v>910.0</v>
      </c>
      <c r="B234" s="196" t="s">
        <v>4077</v>
      </c>
      <c r="C234" s="197" t="s">
        <v>8222</v>
      </c>
      <c r="D234" s="198" t="s">
        <v>8219</v>
      </c>
      <c r="E234" s="196" t="s">
        <v>8223</v>
      </c>
      <c r="F234" s="196" t="s">
        <v>8224</v>
      </c>
      <c r="G234" s="199">
        <v>800.0</v>
      </c>
      <c r="H234" s="217"/>
      <c r="I234" s="217"/>
      <c r="L234" s="6">
        <f t="array" ref="L234">XLOOKUP(E234,INV!A:A,INV!K:K)</f>
        <v>22</v>
      </c>
      <c r="M234" s="127">
        <f t="shared" si="1"/>
        <v>1</v>
      </c>
    </row>
    <row r="235">
      <c r="A235" s="195">
        <v>911.0</v>
      </c>
      <c r="B235" s="196" t="s">
        <v>4077</v>
      </c>
      <c r="C235" s="197" t="s">
        <v>8225</v>
      </c>
      <c r="D235" s="198" t="s">
        <v>8219</v>
      </c>
      <c r="E235" s="196" t="s">
        <v>8226</v>
      </c>
      <c r="F235" s="196" t="s">
        <v>8227</v>
      </c>
      <c r="G235" s="199">
        <v>800.0</v>
      </c>
      <c r="H235" s="217"/>
      <c r="I235" s="217"/>
      <c r="L235" s="6">
        <f t="array" ref="L235">XLOOKUP(E235,INV!A:A,INV!K:K)</f>
        <v>22</v>
      </c>
      <c r="M235" s="127">
        <f t="shared" si="1"/>
        <v>1</v>
      </c>
    </row>
    <row r="236">
      <c r="A236" s="195">
        <v>912.0</v>
      </c>
      <c r="B236" s="196" t="s">
        <v>4077</v>
      </c>
      <c r="C236" s="197" t="s">
        <v>8228</v>
      </c>
      <c r="D236" s="198" t="s">
        <v>8219</v>
      </c>
      <c r="E236" s="196" t="s">
        <v>8229</v>
      </c>
      <c r="F236" s="196" t="s">
        <v>8230</v>
      </c>
      <c r="G236" s="199">
        <v>800.0</v>
      </c>
      <c r="H236" s="217"/>
      <c r="I236" s="217"/>
      <c r="L236" s="6">
        <f t="array" ref="L236">XLOOKUP(E236,INV!A:A,INV!K:K)</f>
        <v>22</v>
      </c>
      <c r="M236" s="127">
        <f t="shared" si="1"/>
        <v>1</v>
      </c>
    </row>
    <row r="237">
      <c r="A237" s="195">
        <v>632.0</v>
      </c>
      <c r="B237" s="196" t="s">
        <v>4077</v>
      </c>
      <c r="C237" s="197" t="s">
        <v>8231</v>
      </c>
      <c r="D237" s="198" t="s">
        <v>8232</v>
      </c>
      <c r="E237" s="196" t="s">
        <v>8233</v>
      </c>
      <c r="F237" s="196" t="s">
        <v>8234</v>
      </c>
      <c r="G237" s="199">
        <v>950.0</v>
      </c>
      <c r="H237" s="217"/>
      <c r="I237" s="217"/>
      <c r="L237" s="6">
        <f t="array" ref="L237">XLOOKUP(E237,INV!A:A,INV!K:K)</f>
        <v>24</v>
      </c>
      <c r="M237" s="127">
        <f t="shared" si="1"/>
        <v>1</v>
      </c>
    </row>
    <row r="238">
      <c r="A238" s="195">
        <v>914.0</v>
      </c>
      <c r="B238" s="196" t="s">
        <v>4077</v>
      </c>
      <c r="C238" s="197" t="s">
        <v>8235</v>
      </c>
      <c r="D238" s="198" t="s">
        <v>8236</v>
      </c>
      <c r="E238" s="196" t="s">
        <v>8237</v>
      </c>
      <c r="F238" s="196" t="s">
        <v>8238</v>
      </c>
      <c r="G238" s="199">
        <v>950.0</v>
      </c>
      <c r="H238" s="217"/>
      <c r="I238" s="217"/>
      <c r="L238" s="6">
        <f t="array" ref="L238">XLOOKUP(E238,INV!A:A,INV!K:K)</f>
        <v>24</v>
      </c>
      <c r="M238" s="127">
        <f t="shared" si="1"/>
        <v>1</v>
      </c>
    </row>
    <row r="239">
      <c r="A239" s="195">
        <v>915.0</v>
      </c>
      <c r="B239" s="196" t="s">
        <v>4077</v>
      </c>
      <c r="C239" s="197" t="s">
        <v>8239</v>
      </c>
      <c r="D239" s="198" t="s">
        <v>8236</v>
      </c>
      <c r="E239" s="196" t="s">
        <v>8240</v>
      </c>
      <c r="F239" s="196" t="s">
        <v>8241</v>
      </c>
      <c r="G239" s="199">
        <v>950.0</v>
      </c>
      <c r="H239" s="217"/>
      <c r="I239" s="217"/>
      <c r="L239" s="6">
        <f t="array" ref="L239">XLOOKUP(E239,INV!A:A,INV!K:K)</f>
        <v>24</v>
      </c>
      <c r="M239" s="127">
        <f t="shared" si="1"/>
        <v>1</v>
      </c>
    </row>
    <row r="240">
      <c r="A240" s="195">
        <v>873.0</v>
      </c>
      <c r="B240" s="196" t="s">
        <v>4077</v>
      </c>
      <c r="C240" s="197" t="s">
        <v>4363</v>
      </c>
      <c r="D240" s="198" t="s">
        <v>4364</v>
      </c>
      <c r="E240" s="196" t="s">
        <v>4365</v>
      </c>
      <c r="F240" s="196" t="s">
        <v>4366</v>
      </c>
      <c r="G240" s="199">
        <v>650.0</v>
      </c>
      <c r="H240" s="217"/>
      <c r="I240" s="217"/>
      <c r="L240" s="6">
        <f t="array" ref="L240">XLOOKUP(E240,INV!A:A,INV!K:K)</f>
        <v>10</v>
      </c>
      <c r="M240" s="127">
        <f t="shared" si="1"/>
        <v>1</v>
      </c>
    </row>
    <row r="241">
      <c r="A241" s="195">
        <v>874.0</v>
      </c>
      <c r="B241" s="196" t="s">
        <v>4077</v>
      </c>
      <c r="C241" s="197" t="s">
        <v>4367</v>
      </c>
      <c r="D241" s="198" t="s">
        <v>4364</v>
      </c>
      <c r="E241" s="196" t="s">
        <v>4368</v>
      </c>
      <c r="F241" s="110" t="s">
        <v>4369</v>
      </c>
      <c r="G241" s="199">
        <v>650.0</v>
      </c>
      <c r="H241" s="217"/>
      <c r="I241" s="217"/>
      <c r="L241" s="6">
        <f t="array" ref="L241">XLOOKUP(E241,INV!A:A,INV!K:K)</f>
        <v>10</v>
      </c>
      <c r="M241" s="127">
        <f t="shared" si="1"/>
        <v>1</v>
      </c>
    </row>
    <row r="242">
      <c r="A242" s="195">
        <v>875.0</v>
      </c>
      <c r="B242" s="196" t="s">
        <v>4077</v>
      </c>
      <c r="C242" s="197" t="s">
        <v>4370</v>
      </c>
      <c r="D242" s="198" t="s">
        <v>4364</v>
      </c>
      <c r="E242" s="196" t="s">
        <v>4371</v>
      </c>
      <c r="F242" s="110" t="s">
        <v>4372</v>
      </c>
      <c r="G242" s="199">
        <v>650.0</v>
      </c>
      <c r="H242" s="217"/>
      <c r="I242" s="217"/>
      <c r="L242" s="6">
        <f t="array" ref="L242">XLOOKUP(E242,INV!A:A,INV!K:K)</f>
        <v>10</v>
      </c>
      <c r="M242" s="127">
        <f t="shared" si="1"/>
        <v>1</v>
      </c>
    </row>
    <row r="243">
      <c r="A243" s="195">
        <v>876.0</v>
      </c>
      <c r="B243" s="196" t="s">
        <v>4077</v>
      </c>
      <c r="C243" s="197" t="s">
        <v>4373</v>
      </c>
      <c r="D243" s="198" t="s">
        <v>4364</v>
      </c>
      <c r="E243" s="196" t="s">
        <v>4374</v>
      </c>
      <c r="F243" s="110" t="s">
        <v>4375</v>
      </c>
      <c r="G243" s="199">
        <v>650.0</v>
      </c>
      <c r="H243" s="217"/>
      <c r="I243" s="217"/>
      <c r="L243" s="6">
        <f t="array" ref="L243">XLOOKUP(E243,INV!A:A,INV!K:K)</f>
        <v>10</v>
      </c>
      <c r="M243" s="127">
        <f t="shared" si="1"/>
        <v>1</v>
      </c>
    </row>
    <row r="244">
      <c r="A244" s="195">
        <v>877.0</v>
      </c>
      <c r="B244" s="196" t="s">
        <v>4077</v>
      </c>
      <c r="C244" s="197" t="s">
        <v>4376</v>
      </c>
      <c r="D244" s="198" t="s">
        <v>4364</v>
      </c>
      <c r="E244" s="196" t="s">
        <v>4377</v>
      </c>
      <c r="F244" s="110" t="s">
        <v>4378</v>
      </c>
      <c r="G244" s="199">
        <v>650.0</v>
      </c>
      <c r="H244" s="217"/>
      <c r="I244" s="217"/>
      <c r="L244" s="6">
        <f t="array" ref="L244">XLOOKUP(E244,INV!A:A,INV!K:K)</f>
        <v>10</v>
      </c>
      <c r="M244" s="127">
        <f t="shared" si="1"/>
        <v>1</v>
      </c>
    </row>
    <row r="245">
      <c r="A245" s="195">
        <v>840.0</v>
      </c>
      <c r="B245" s="196" t="s">
        <v>4077</v>
      </c>
      <c r="C245" s="197" t="s">
        <v>8242</v>
      </c>
      <c r="D245" s="198" t="s">
        <v>8243</v>
      </c>
      <c r="E245" s="196" t="s">
        <v>8244</v>
      </c>
      <c r="F245" s="196" t="s">
        <v>8245</v>
      </c>
      <c r="G245" s="199">
        <v>750.0</v>
      </c>
      <c r="H245" s="217"/>
      <c r="I245" s="217"/>
      <c r="L245" s="6">
        <f t="array" ref="L245">XLOOKUP(E245,INV!A:A,INV!K:K)</f>
        <v>10</v>
      </c>
      <c r="M245" s="127">
        <f t="shared" si="1"/>
        <v>1</v>
      </c>
    </row>
    <row r="246">
      <c r="A246" s="195">
        <v>841.0</v>
      </c>
      <c r="B246" s="196" t="s">
        <v>4077</v>
      </c>
      <c r="C246" s="197" t="s">
        <v>8246</v>
      </c>
      <c r="D246" s="198" t="s">
        <v>8243</v>
      </c>
      <c r="E246" s="196" t="s">
        <v>8247</v>
      </c>
      <c r="F246" s="196" t="s">
        <v>8248</v>
      </c>
      <c r="G246" s="199">
        <v>750.0</v>
      </c>
      <c r="H246" s="217"/>
      <c r="I246" s="217"/>
      <c r="L246" s="6">
        <f t="array" ref="L246">XLOOKUP(E246,INV!A:A,INV!K:K)</f>
        <v>10</v>
      </c>
      <c r="M246" s="127">
        <f t="shared" si="1"/>
        <v>1</v>
      </c>
    </row>
    <row r="247">
      <c r="A247" s="195">
        <v>842.0</v>
      </c>
      <c r="B247" s="196" t="s">
        <v>4077</v>
      </c>
      <c r="C247" s="197" t="s">
        <v>8249</v>
      </c>
      <c r="D247" s="198" t="s">
        <v>8243</v>
      </c>
      <c r="E247" s="196" t="s">
        <v>8250</v>
      </c>
      <c r="F247" s="196" t="s">
        <v>8251</v>
      </c>
      <c r="G247" s="199">
        <v>750.0</v>
      </c>
      <c r="H247" s="217"/>
      <c r="I247" s="217"/>
      <c r="L247" s="6">
        <f t="array" ref="L247">XLOOKUP(E247,INV!A:A,INV!K:K)</f>
        <v>10</v>
      </c>
      <c r="M247" s="127">
        <f t="shared" si="1"/>
        <v>1</v>
      </c>
    </row>
    <row r="248">
      <c r="A248" s="195">
        <v>843.0</v>
      </c>
      <c r="B248" s="196" t="s">
        <v>4077</v>
      </c>
      <c r="C248" s="197" t="s">
        <v>8252</v>
      </c>
      <c r="D248" s="198" t="s">
        <v>8243</v>
      </c>
      <c r="E248" s="196" t="s">
        <v>8253</v>
      </c>
      <c r="F248" s="196" t="s">
        <v>8254</v>
      </c>
      <c r="G248" s="199">
        <v>750.0</v>
      </c>
      <c r="H248" s="217"/>
      <c r="I248" s="217"/>
      <c r="L248" s="6">
        <f t="array" ref="L248">XLOOKUP(E248,INV!A:A,INV!K:K)</f>
        <v>10</v>
      </c>
      <c r="M248" s="127">
        <f t="shared" si="1"/>
        <v>1</v>
      </c>
    </row>
    <row r="249">
      <c r="A249" s="195">
        <v>884.0</v>
      </c>
      <c r="B249" s="196" t="s">
        <v>4077</v>
      </c>
      <c r="C249" s="197" t="s">
        <v>4394</v>
      </c>
      <c r="D249" s="198" t="s">
        <v>4395</v>
      </c>
      <c r="E249" s="196" t="s">
        <v>4396</v>
      </c>
      <c r="F249" s="196" t="s">
        <v>4397</v>
      </c>
      <c r="G249" s="199">
        <v>750.0</v>
      </c>
      <c r="H249" s="217"/>
      <c r="I249" s="217"/>
      <c r="L249" s="6" t="str">
        <f t="array" ref="L249">XLOOKUP(E249,INV!A:A,INV!K:K)</f>
        <v>#N/A</v>
      </c>
      <c r="M249" s="127" t="str">
        <f t="shared" si="1"/>
        <v>#N/A</v>
      </c>
    </row>
    <row r="250">
      <c r="A250" s="195">
        <v>899.0</v>
      </c>
      <c r="B250" s="196" t="s">
        <v>4077</v>
      </c>
      <c r="C250" s="197" t="s">
        <v>8255</v>
      </c>
      <c r="D250" s="198" t="s">
        <v>8256</v>
      </c>
      <c r="E250" s="196" t="s">
        <v>8257</v>
      </c>
      <c r="F250" s="196" t="s">
        <v>8258</v>
      </c>
      <c r="G250" s="199">
        <v>750.0</v>
      </c>
      <c r="H250" s="217"/>
      <c r="I250" s="217"/>
      <c r="L250" s="6">
        <f t="array" ref="L250">XLOOKUP(E250,INV!A:A,INV!K:K)</f>
        <v>10</v>
      </c>
      <c r="M250" s="127">
        <f t="shared" si="1"/>
        <v>1</v>
      </c>
    </row>
    <row r="251">
      <c r="A251" s="195">
        <v>900.0</v>
      </c>
      <c r="B251" s="196" t="s">
        <v>4077</v>
      </c>
      <c r="C251" s="197" t="s">
        <v>8259</v>
      </c>
      <c r="D251" s="198" t="s">
        <v>8256</v>
      </c>
      <c r="E251" s="196" t="s">
        <v>8260</v>
      </c>
      <c r="F251" s="196" t="s">
        <v>8261</v>
      </c>
      <c r="G251" s="199">
        <v>750.0</v>
      </c>
      <c r="H251" s="217"/>
      <c r="I251" s="217"/>
      <c r="L251" s="6">
        <f t="array" ref="L251">XLOOKUP(E251,INV!A:A,INV!K:K)</f>
        <v>10</v>
      </c>
      <c r="M251" s="127">
        <f t="shared" si="1"/>
        <v>1</v>
      </c>
    </row>
    <row r="252">
      <c r="A252" s="195">
        <v>901.0</v>
      </c>
      <c r="B252" s="196" t="s">
        <v>4077</v>
      </c>
      <c r="C252" s="197" t="s">
        <v>8262</v>
      </c>
      <c r="D252" s="198" t="s">
        <v>8256</v>
      </c>
      <c r="E252" s="196" t="s">
        <v>8263</v>
      </c>
      <c r="F252" s="196" t="s">
        <v>8264</v>
      </c>
      <c r="G252" s="199">
        <v>750.0</v>
      </c>
      <c r="H252" s="217"/>
      <c r="I252" s="217"/>
      <c r="L252" s="6">
        <f t="array" ref="L252">XLOOKUP(E252,INV!A:A,INV!K:K)</f>
        <v>10</v>
      </c>
      <c r="M252" s="127">
        <f t="shared" si="1"/>
        <v>1</v>
      </c>
    </row>
    <row r="253">
      <c r="A253" s="195">
        <v>902.0</v>
      </c>
      <c r="B253" s="196" t="s">
        <v>4077</v>
      </c>
      <c r="C253" s="197" t="s">
        <v>8265</v>
      </c>
      <c r="D253" s="198" t="s">
        <v>8256</v>
      </c>
      <c r="E253" s="196" t="s">
        <v>8266</v>
      </c>
      <c r="F253" s="196" t="s">
        <v>8267</v>
      </c>
      <c r="G253" s="199">
        <v>750.0</v>
      </c>
      <c r="H253" s="217"/>
      <c r="I253" s="217"/>
      <c r="L253" s="6">
        <f t="array" ref="L253">XLOOKUP(E253,INV!A:A,INV!K:K)</f>
        <v>10</v>
      </c>
      <c r="M253" s="127">
        <f t="shared" si="1"/>
        <v>1</v>
      </c>
    </row>
    <row r="254">
      <c r="A254" s="195">
        <v>878.0</v>
      </c>
      <c r="B254" s="196" t="s">
        <v>4077</v>
      </c>
      <c r="C254" s="197" t="s">
        <v>4379</v>
      </c>
      <c r="D254" s="198" t="s">
        <v>4380</v>
      </c>
      <c r="E254" s="196" t="s">
        <v>4381</v>
      </c>
      <c r="F254" s="196" t="s">
        <v>4382</v>
      </c>
      <c r="G254" s="199">
        <v>750.0</v>
      </c>
      <c r="H254" s="217"/>
      <c r="I254" s="217"/>
      <c r="L254" s="6">
        <f t="array" ref="L254">XLOOKUP(E254,INV!A:A,INV!K:K)</f>
        <v>10</v>
      </c>
      <c r="M254" s="127">
        <f t="shared" si="1"/>
        <v>1</v>
      </c>
    </row>
    <row r="255">
      <c r="A255" s="195">
        <v>879.0</v>
      </c>
      <c r="B255" s="196" t="s">
        <v>4077</v>
      </c>
      <c r="C255" s="197" t="s">
        <v>4383</v>
      </c>
      <c r="D255" s="198" t="s">
        <v>4380</v>
      </c>
      <c r="E255" s="196" t="s">
        <v>1147</v>
      </c>
      <c r="F255" s="196" t="s">
        <v>4384</v>
      </c>
      <c r="G255" s="199">
        <v>750.0</v>
      </c>
      <c r="H255" s="217"/>
      <c r="I255" s="217"/>
      <c r="L255" s="6">
        <f t="array" ref="L255">XLOOKUP(E255,INV!A:A,INV!K:K)</f>
        <v>10</v>
      </c>
      <c r="M255" s="127">
        <f t="shared" si="1"/>
        <v>1</v>
      </c>
    </row>
    <row r="256">
      <c r="A256" s="195">
        <v>880.0</v>
      </c>
      <c r="B256" s="196" t="s">
        <v>4077</v>
      </c>
      <c r="C256" s="197" t="s">
        <v>4385</v>
      </c>
      <c r="D256" s="198" t="s">
        <v>4380</v>
      </c>
      <c r="E256" s="196" t="s">
        <v>4386</v>
      </c>
      <c r="F256" s="196" t="s">
        <v>4387</v>
      </c>
      <c r="G256" s="199">
        <v>750.0</v>
      </c>
      <c r="H256" s="217"/>
      <c r="I256" s="217"/>
      <c r="L256" s="6">
        <f t="array" ref="L256">XLOOKUP(E256,INV!A:A,INV!K:K)</f>
        <v>10</v>
      </c>
      <c r="M256" s="127">
        <f t="shared" si="1"/>
        <v>1</v>
      </c>
    </row>
    <row r="257">
      <c r="A257" s="195">
        <v>881.0</v>
      </c>
      <c r="B257" s="196" t="s">
        <v>4077</v>
      </c>
      <c r="C257" s="197" t="s">
        <v>4388</v>
      </c>
      <c r="D257" s="198" t="s">
        <v>4380</v>
      </c>
      <c r="E257" s="196" t="s">
        <v>1145</v>
      </c>
      <c r="F257" s="196" t="s">
        <v>4389</v>
      </c>
      <c r="G257" s="199">
        <v>750.0</v>
      </c>
      <c r="H257" s="217"/>
      <c r="I257" s="217"/>
      <c r="L257" s="6">
        <f t="array" ref="L257">XLOOKUP(E257,INV!A:A,INV!K:K)</f>
        <v>10</v>
      </c>
      <c r="M257" s="127">
        <f t="shared" si="1"/>
        <v>1</v>
      </c>
    </row>
    <row r="258">
      <c r="A258" s="195">
        <v>926.0</v>
      </c>
      <c r="B258" s="196" t="s">
        <v>4077</v>
      </c>
      <c r="C258" s="197" t="s">
        <v>4466</v>
      </c>
      <c r="D258" s="198" t="s">
        <v>4467</v>
      </c>
      <c r="E258" s="196" t="s">
        <v>1173</v>
      </c>
      <c r="F258" s="196" t="s">
        <v>4468</v>
      </c>
      <c r="G258" s="199">
        <v>650.0</v>
      </c>
      <c r="H258" s="217"/>
      <c r="I258" s="217"/>
      <c r="L258" s="6">
        <f t="array" ref="L258">XLOOKUP(E258,INV!A:A,INV!K:K)</f>
        <v>15</v>
      </c>
      <c r="M258" s="127">
        <f t="shared" si="1"/>
        <v>1</v>
      </c>
    </row>
    <row r="259">
      <c r="A259" s="195">
        <v>927.0</v>
      </c>
      <c r="B259" s="196" t="s">
        <v>4077</v>
      </c>
      <c r="C259" s="197" t="s">
        <v>4469</v>
      </c>
      <c r="D259" s="198" t="s">
        <v>4467</v>
      </c>
      <c r="E259" s="196" t="s">
        <v>1175</v>
      </c>
      <c r="F259" s="196" t="s">
        <v>4470</v>
      </c>
      <c r="G259" s="199">
        <v>650.0</v>
      </c>
      <c r="H259" s="217"/>
      <c r="I259" s="217"/>
      <c r="L259" s="6">
        <f t="array" ref="L259">XLOOKUP(E259,INV!A:A,INV!K:K)</f>
        <v>15</v>
      </c>
      <c r="M259" s="127">
        <f t="shared" si="1"/>
        <v>1</v>
      </c>
    </row>
    <row r="260">
      <c r="A260" s="195">
        <v>928.0</v>
      </c>
      <c r="B260" s="196" t="s">
        <v>4077</v>
      </c>
      <c r="C260" s="197" t="s">
        <v>4471</v>
      </c>
      <c r="D260" s="198" t="s">
        <v>4467</v>
      </c>
      <c r="E260" s="196" t="s">
        <v>1177</v>
      </c>
      <c r="F260" s="196" t="s">
        <v>4472</v>
      </c>
      <c r="G260" s="199">
        <v>650.0</v>
      </c>
      <c r="H260" s="217"/>
      <c r="I260" s="217"/>
      <c r="L260" s="6">
        <f t="array" ref="L260">XLOOKUP(E260,INV!A:A,INV!K:K)</f>
        <v>15</v>
      </c>
      <c r="M260" s="127">
        <f t="shared" si="1"/>
        <v>1</v>
      </c>
    </row>
    <row r="261">
      <c r="A261" s="195">
        <v>929.0</v>
      </c>
      <c r="B261" s="196" t="s">
        <v>4077</v>
      </c>
      <c r="C261" s="197" t="s">
        <v>4473</v>
      </c>
      <c r="D261" s="198" t="s">
        <v>4467</v>
      </c>
      <c r="E261" s="196" t="s">
        <v>1171</v>
      </c>
      <c r="F261" s="196" t="s">
        <v>4474</v>
      </c>
      <c r="G261" s="199">
        <v>650.0</v>
      </c>
      <c r="H261" s="217"/>
      <c r="I261" s="217"/>
      <c r="L261" s="6">
        <f t="array" ref="L261">XLOOKUP(E261,INV!A:A,INV!K:K)</f>
        <v>15</v>
      </c>
      <c r="M261" s="127">
        <f t="shared" si="1"/>
        <v>1</v>
      </c>
    </row>
    <row r="262">
      <c r="A262" s="195">
        <v>930.0</v>
      </c>
      <c r="B262" s="196" t="s">
        <v>4077</v>
      </c>
      <c r="C262" s="197" t="s">
        <v>4475</v>
      </c>
      <c r="D262" s="198" t="s">
        <v>4467</v>
      </c>
      <c r="E262" s="196" t="s">
        <v>4476</v>
      </c>
      <c r="F262" s="196" t="s">
        <v>4477</v>
      </c>
      <c r="G262" s="199">
        <v>650.0</v>
      </c>
      <c r="H262" s="217"/>
      <c r="I262" s="217"/>
      <c r="L262" s="6">
        <f t="array" ref="L262">XLOOKUP(E262,INV!A:A,INV!K:K)</f>
        <v>15</v>
      </c>
      <c r="M262" s="127">
        <f t="shared" si="1"/>
        <v>1</v>
      </c>
    </row>
    <row r="263">
      <c r="A263" s="195">
        <v>931.0</v>
      </c>
      <c r="B263" s="196" t="s">
        <v>4077</v>
      </c>
      <c r="C263" s="197" t="s">
        <v>4478</v>
      </c>
      <c r="D263" s="198" t="s">
        <v>4479</v>
      </c>
      <c r="E263" s="196" t="s">
        <v>1154</v>
      </c>
      <c r="F263" s="196" t="s">
        <v>4480</v>
      </c>
      <c r="G263" s="199">
        <v>690.0</v>
      </c>
      <c r="H263" s="217"/>
      <c r="I263" s="217"/>
      <c r="L263" s="6">
        <f t="array" ref="L263">XLOOKUP(E263,INV!A:A,INV!K:K)</f>
        <v>18</v>
      </c>
      <c r="M263" s="127">
        <f t="shared" si="1"/>
        <v>1</v>
      </c>
    </row>
    <row r="264">
      <c r="A264" s="195">
        <v>932.0</v>
      </c>
      <c r="B264" s="196" t="s">
        <v>4077</v>
      </c>
      <c r="C264" s="197" t="s">
        <v>4481</v>
      </c>
      <c r="D264" s="198" t="s">
        <v>4479</v>
      </c>
      <c r="E264" s="196" t="s">
        <v>1156</v>
      </c>
      <c r="F264" s="196" t="s">
        <v>4482</v>
      </c>
      <c r="G264" s="199">
        <v>690.0</v>
      </c>
      <c r="H264" s="217"/>
      <c r="I264" s="217"/>
      <c r="L264" s="6">
        <f t="array" ref="L264">XLOOKUP(E264,INV!A:A,INV!K:K)</f>
        <v>18</v>
      </c>
      <c r="M264" s="127">
        <f t="shared" si="1"/>
        <v>1</v>
      </c>
    </row>
    <row r="265">
      <c r="A265" s="195">
        <v>933.0</v>
      </c>
      <c r="B265" s="196" t="s">
        <v>4077</v>
      </c>
      <c r="C265" s="197" t="s">
        <v>4483</v>
      </c>
      <c r="D265" s="198" t="s">
        <v>4479</v>
      </c>
      <c r="E265" s="196" t="s">
        <v>1158</v>
      </c>
      <c r="F265" s="196" t="s">
        <v>4484</v>
      </c>
      <c r="G265" s="199">
        <v>690.0</v>
      </c>
      <c r="H265" s="217"/>
      <c r="I265" s="217"/>
      <c r="L265" s="6">
        <f t="array" ref="L265">XLOOKUP(E265,INV!A:A,INV!K:K)</f>
        <v>18</v>
      </c>
      <c r="M265" s="127">
        <f t="shared" si="1"/>
        <v>1</v>
      </c>
    </row>
    <row r="266">
      <c r="A266" s="195">
        <v>934.0</v>
      </c>
      <c r="B266" s="196" t="s">
        <v>4077</v>
      </c>
      <c r="C266" s="197" t="s">
        <v>4485</v>
      </c>
      <c r="D266" s="198" t="s">
        <v>4479</v>
      </c>
      <c r="E266" s="196" t="s">
        <v>1152</v>
      </c>
      <c r="F266" s="196" t="s">
        <v>4486</v>
      </c>
      <c r="G266" s="199">
        <v>690.0</v>
      </c>
      <c r="H266" s="217"/>
      <c r="I266" s="217"/>
      <c r="L266" s="6">
        <f t="array" ref="L266">XLOOKUP(E266,INV!A:A,INV!K:K)</f>
        <v>18</v>
      </c>
      <c r="M266" s="127">
        <f t="shared" si="1"/>
        <v>1</v>
      </c>
    </row>
    <row r="267">
      <c r="A267" s="195">
        <v>935.0</v>
      </c>
      <c r="B267" s="196" t="s">
        <v>4077</v>
      </c>
      <c r="C267" s="197" t="s">
        <v>4487</v>
      </c>
      <c r="D267" s="198" t="s">
        <v>4479</v>
      </c>
      <c r="E267" s="196" t="s">
        <v>4488</v>
      </c>
      <c r="F267" s="196" t="s">
        <v>4489</v>
      </c>
      <c r="G267" s="199">
        <v>690.0</v>
      </c>
      <c r="H267" s="217"/>
      <c r="I267" s="217"/>
      <c r="L267" s="6">
        <f t="array" ref="L267">XLOOKUP(E267,INV!A:A,INV!K:K)</f>
        <v>18</v>
      </c>
      <c r="M267" s="127">
        <f t="shared" si="1"/>
        <v>1</v>
      </c>
    </row>
    <row r="268">
      <c r="A268" s="195">
        <v>851.0</v>
      </c>
      <c r="B268" s="196" t="s">
        <v>4077</v>
      </c>
      <c r="C268" s="197" t="s">
        <v>4291</v>
      </c>
      <c r="D268" s="198" t="s">
        <v>4292</v>
      </c>
      <c r="E268" s="196" t="s">
        <v>4293</v>
      </c>
      <c r="F268" s="196" t="s">
        <v>4294</v>
      </c>
      <c r="G268" s="199">
        <v>750.0</v>
      </c>
      <c r="H268" s="217"/>
      <c r="I268" s="217"/>
      <c r="L268" s="6">
        <f t="array" ref="L268">XLOOKUP(E268,INV!A:A,INV!K:K)</f>
        <v>20</v>
      </c>
      <c r="M268" s="127">
        <f t="shared" si="1"/>
        <v>1</v>
      </c>
    </row>
    <row r="269">
      <c r="A269" s="195">
        <v>852.0</v>
      </c>
      <c r="B269" s="196" t="s">
        <v>4077</v>
      </c>
      <c r="C269" s="197" t="s">
        <v>4295</v>
      </c>
      <c r="D269" s="198" t="s">
        <v>4292</v>
      </c>
      <c r="E269" s="196" t="s">
        <v>4296</v>
      </c>
      <c r="F269" s="196" t="s">
        <v>4297</v>
      </c>
      <c r="G269" s="199">
        <v>750.0</v>
      </c>
      <c r="H269" s="217"/>
      <c r="I269" s="217"/>
      <c r="L269" s="6">
        <f t="array" ref="L269">XLOOKUP(E269,INV!A:A,INV!K:K)</f>
        <v>20</v>
      </c>
      <c r="M269" s="127">
        <f t="shared" si="1"/>
        <v>1</v>
      </c>
    </row>
    <row r="270">
      <c r="A270" s="195">
        <v>853.0</v>
      </c>
      <c r="B270" s="196" t="s">
        <v>4077</v>
      </c>
      <c r="C270" s="197" t="s">
        <v>4298</v>
      </c>
      <c r="D270" s="198" t="s">
        <v>4292</v>
      </c>
      <c r="E270" s="196" t="s">
        <v>4299</v>
      </c>
      <c r="F270" s="196" t="s">
        <v>4300</v>
      </c>
      <c r="G270" s="199">
        <v>750.0</v>
      </c>
      <c r="H270" s="217"/>
      <c r="I270" s="217"/>
      <c r="L270" s="6">
        <f t="array" ref="L270">XLOOKUP(E270,INV!A:A,INV!K:K)</f>
        <v>20</v>
      </c>
      <c r="M270" s="127">
        <f t="shared" si="1"/>
        <v>1</v>
      </c>
    </row>
    <row r="271">
      <c r="A271" s="195">
        <v>854.0</v>
      </c>
      <c r="B271" s="196" t="s">
        <v>4077</v>
      </c>
      <c r="C271" s="197" t="s">
        <v>4301</v>
      </c>
      <c r="D271" s="198" t="s">
        <v>4292</v>
      </c>
      <c r="E271" s="196" t="s">
        <v>4302</v>
      </c>
      <c r="F271" s="196" t="s">
        <v>4303</v>
      </c>
      <c r="G271" s="199">
        <v>750.0</v>
      </c>
      <c r="H271" s="217"/>
      <c r="I271" s="217"/>
      <c r="L271" s="6">
        <f t="array" ref="L271">XLOOKUP(E271,INV!A:A,INV!K:K)</f>
        <v>20</v>
      </c>
      <c r="M271" s="127">
        <f t="shared" si="1"/>
        <v>1</v>
      </c>
    </row>
    <row r="272">
      <c r="A272" s="195">
        <v>2579.0</v>
      </c>
      <c r="B272" s="196" t="s">
        <v>4077</v>
      </c>
      <c r="C272" s="197" t="s">
        <v>6830</v>
      </c>
      <c r="D272" s="198" t="s">
        <v>6831</v>
      </c>
      <c r="E272" s="196" t="s">
        <v>6832</v>
      </c>
      <c r="F272" s="110" t="s">
        <v>6833</v>
      </c>
      <c r="G272" s="199">
        <v>750.0</v>
      </c>
      <c r="H272" s="217"/>
      <c r="I272" s="217"/>
      <c r="L272" s="6">
        <f t="array" ref="L272">XLOOKUP(E272,INV!A:A,INV!K:K)</f>
        <v>20</v>
      </c>
      <c r="M272" s="127">
        <f t="shared" si="1"/>
        <v>1</v>
      </c>
    </row>
    <row r="273">
      <c r="A273" s="195">
        <v>889.0</v>
      </c>
      <c r="B273" s="196" t="s">
        <v>4077</v>
      </c>
      <c r="C273" s="197" t="s">
        <v>4406</v>
      </c>
      <c r="D273" s="198" t="s">
        <v>4407</v>
      </c>
      <c r="E273" s="196" t="s">
        <v>4408</v>
      </c>
      <c r="F273" s="196" t="s">
        <v>4409</v>
      </c>
      <c r="G273" s="199">
        <v>750.0</v>
      </c>
      <c r="H273" s="217"/>
      <c r="I273" s="217"/>
      <c r="L273" s="6">
        <f t="array" ref="L273">XLOOKUP(E273,INV!A:A,INV!K:K)</f>
        <v>10</v>
      </c>
      <c r="M273" s="127">
        <f t="shared" si="1"/>
        <v>1</v>
      </c>
    </row>
    <row r="274">
      <c r="A274" s="195">
        <v>890.0</v>
      </c>
      <c r="B274" s="196" t="s">
        <v>4077</v>
      </c>
      <c r="C274" s="197" t="s">
        <v>4410</v>
      </c>
      <c r="D274" s="198" t="s">
        <v>4407</v>
      </c>
      <c r="E274" s="196" t="s">
        <v>4411</v>
      </c>
      <c r="F274" s="196" t="s">
        <v>4412</v>
      </c>
      <c r="G274" s="199">
        <v>750.0</v>
      </c>
      <c r="H274" s="217"/>
      <c r="I274" s="217"/>
      <c r="L274" s="6">
        <f t="array" ref="L274">XLOOKUP(E274,INV!A:A,INV!K:K)</f>
        <v>10</v>
      </c>
      <c r="M274" s="127">
        <f t="shared" si="1"/>
        <v>1</v>
      </c>
    </row>
    <row r="275">
      <c r="A275" s="195">
        <v>891.0</v>
      </c>
      <c r="B275" s="196" t="s">
        <v>4077</v>
      </c>
      <c r="C275" s="197" t="s">
        <v>4413</v>
      </c>
      <c r="D275" s="198" t="s">
        <v>4407</v>
      </c>
      <c r="E275" s="196" t="s">
        <v>4414</v>
      </c>
      <c r="F275" s="196" t="s">
        <v>4415</v>
      </c>
      <c r="G275" s="199">
        <v>750.0</v>
      </c>
      <c r="H275" s="217"/>
      <c r="I275" s="217"/>
      <c r="L275" s="6">
        <f t="array" ref="L275">XLOOKUP(E275,INV!A:A,INV!K:K)</f>
        <v>10</v>
      </c>
      <c r="M275" s="127">
        <f t="shared" si="1"/>
        <v>1</v>
      </c>
    </row>
    <row r="276">
      <c r="A276" s="195">
        <v>892.0</v>
      </c>
      <c r="B276" s="196" t="s">
        <v>4077</v>
      </c>
      <c r="C276" s="197" t="s">
        <v>4416</v>
      </c>
      <c r="D276" s="198" t="s">
        <v>4407</v>
      </c>
      <c r="E276" s="196" t="s">
        <v>4417</v>
      </c>
      <c r="F276" s="110" t="s">
        <v>4418</v>
      </c>
      <c r="G276" s="199">
        <v>750.0</v>
      </c>
      <c r="H276" s="217"/>
      <c r="I276" s="217"/>
      <c r="L276" s="6">
        <f t="array" ref="L276">XLOOKUP(E276,INV!A:A,INV!K:K)</f>
        <v>10</v>
      </c>
      <c r="M276" s="127">
        <f t="shared" si="1"/>
        <v>1</v>
      </c>
    </row>
    <row r="277">
      <c r="A277" s="195">
        <v>946.0</v>
      </c>
      <c r="B277" s="196" t="s">
        <v>4077</v>
      </c>
      <c r="C277" s="197" t="s">
        <v>4517</v>
      </c>
      <c r="D277" s="198" t="s">
        <v>4518</v>
      </c>
      <c r="E277" s="196" t="s">
        <v>4519</v>
      </c>
      <c r="F277" s="110" t="s">
        <v>4520</v>
      </c>
      <c r="G277" s="199">
        <v>800.0</v>
      </c>
      <c r="H277" s="217"/>
      <c r="I277" s="217"/>
      <c r="L277" s="6">
        <f t="array" ref="L277">XLOOKUP(E277,INV!A:A,INV!K:K)</f>
        <v>20</v>
      </c>
      <c r="M277" s="127">
        <f t="shared" si="1"/>
        <v>1</v>
      </c>
    </row>
    <row r="278">
      <c r="A278" s="195">
        <v>947.0</v>
      </c>
      <c r="B278" s="196" t="s">
        <v>4077</v>
      </c>
      <c r="C278" s="197" t="s">
        <v>4521</v>
      </c>
      <c r="D278" s="198" t="s">
        <v>4518</v>
      </c>
      <c r="E278" s="196" t="s">
        <v>4522</v>
      </c>
      <c r="F278" s="110" t="s">
        <v>4523</v>
      </c>
      <c r="G278" s="199">
        <v>800.0</v>
      </c>
      <c r="H278" s="217"/>
      <c r="I278" s="217"/>
      <c r="L278" s="6">
        <f t="array" ref="L278">XLOOKUP(E278,INV!A:A,INV!K:K)</f>
        <v>20</v>
      </c>
      <c r="M278" s="127">
        <f t="shared" si="1"/>
        <v>1</v>
      </c>
    </row>
    <row r="279">
      <c r="A279" s="195">
        <v>948.0</v>
      </c>
      <c r="B279" s="196" t="s">
        <v>4077</v>
      </c>
      <c r="C279" s="197" t="s">
        <v>4524</v>
      </c>
      <c r="D279" s="198" t="s">
        <v>4518</v>
      </c>
      <c r="E279" s="196" t="s">
        <v>4525</v>
      </c>
      <c r="F279" s="196" t="s">
        <v>4526</v>
      </c>
      <c r="G279" s="199">
        <v>800.0</v>
      </c>
      <c r="H279" s="217"/>
      <c r="I279" s="217"/>
      <c r="L279" s="6">
        <f t="array" ref="L279">XLOOKUP(E279,INV!A:A,INV!K:K)</f>
        <v>20</v>
      </c>
      <c r="M279" s="127">
        <f t="shared" si="1"/>
        <v>1</v>
      </c>
    </row>
    <row r="280">
      <c r="A280" s="195">
        <v>949.0</v>
      </c>
      <c r="B280" s="196" t="s">
        <v>4077</v>
      </c>
      <c r="C280" s="197" t="s">
        <v>4527</v>
      </c>
      <c r="D280" s="198" t="s">
        <v>4518</v>
      </c>
      <c r="E280" s="196" t="s">
        <v>4528</v>
      </c>
      <c r="F280" s="196" t="s">
        <v>4529</v>
      </c>
      <c r="G280" s="199">
        <v>800.0</v>
      </c>
      <c r="H280" s="217"/>
      <c r="I280" s="217"/>
      <c r="L280" s="6">
        <f t="array" ref="L280">XLOOKUP(E280,INV!A:A,INV!K:K)</f>
        <v>20</v>
      </c>
      <c r="M280" s="127">
        <f t="shared" si="1"/>
        <v>1</v>
      </c>
    </row>
    <row r="281">
      <c r="A281" s="195">
        <v>942.0</v>
      </c>
      <c r="B281" s="196" t="s">
        <v>4077</v>
      </c>
      <c r="C281" s="197" t="s">
        <v>4504</v>
      </c>
      <c r="D281" s="198" t="s">
        <v>4505</v>
      </c>
      <c r="E281" s="196" t="s">
        <v>4506</v>
      </c>
      <c r="F281" s="196" t="s">
        <v>4507</v>
      </c>
      <c r="G281" s="199">
        <v>800.0</v>
      </c>
      <c r="H281" s="217"/>
      <c r="I281" s="217"/>
      <c r="L281" s="6">
        <f t="array" ref="L281">XLOOKUP(E281,INV!A:A,INV!K:K)</f>
        <v>10</v>
      </c>
      <c r="M281" s="127">
        <f t="shared" si="1"/>
        <v>1</v>
      </c>
    </row>
    <row r="282">
      <c r="A282" s="195">
        <v>943.0</v>
      </c>
      <c r="B282" s="196" t="s">
        <v>4077</v>
      </c>
      <c r="C282" s="197" t="s">
        <v>4508</v>
      </c>
      <c r="D282" s="198" t="s">
        <v>4505</v>
      </c>
      <c r="E282" s="196" t="s">
        <v>4509</v>
      </c>
      <c r="F282" s="110" t="s">
        <v>4510</v>
      </c>
      <c r="G282" s="199">
        <v>800.0</v>
      </c>
      <c r="H282" s="217"/>
      <c r="I282" s="217"/>
      <c r="L282" s="6" t="str">
        <f t="array" ref="L282">XLOOKUP(E282,INV!A:A,INV!K:K)</f>
        <v>#N/A</v>
      </c>
      <c r="M282" s="127" t="str">
        <f t="shared" si="1"/>
        <v>#N/A</v>
      </c>
    </row>
    <row r="283">
      <c r="A283" s="195">
        <v>944.0</v>
      </c>
      <c r="B283" s="196" t="s">
        <v>4077</v>
      </c>
      <c r="C283" s="197" t="s">
        <v>4511</v>
      </c>
      <c r="D283" s="198" t="s">
        <v>4505</v>
      </c>
      <c r="E283" s="196" t="s">
        <v>4512</v>
      </c>
      <c r="F283" s="110" t="s">
        <v>4513</v>
      </c>
      <c r="G283" s="199">
        <v>800.0</v>
      </c>
      <c r="H283" s="217"/>
      <c r="I283" s="217"/>
      <c r="L283" s="6">
        <f t="array" ref="L283">XLOOKUP(E283,INV!A:A,INV!K:K)</f>
        <v>10</v>
      </c>
      <c r="M283" s="127">
        <f t="shared" si="1"/>
        <v>1</v>
      </c>
    </row>
    <row r="284">
      <c r="A284" s="195">
        <v>945.0</v>
      </c>
      <c r="B284" s="196" t="s">
        <v>4077</v>
      </c>
      <c r="C284" s="197" t="s">
        <v>4514</v>
      </c>
      <c r="D284" s="198" t="s">
        <v>4505</v>
      </c>
      <c r="E284" s="196" t="s">
        <v>4515</v>
      </c>
      <c r="F284" s="110" t="s">
        <v>4516</v>
      </c>
      <c r="G284" s="199">
        <v>800.0</v>
      </c>
      <c r="H284" s="217"/>
      <c r="I284" s="217"/>
      <c r="L284" s="6">
        <f t="array" ref="L284">XLOOKUP(E284,INV!A:A,INV!K:K)</f>
        <v>10</v>
      </c>
      <c r="M284" s="127">
        <f t="shared" si="1"/>
        <v>1</v>
      </c>
    </row>
    <row r="285">
      <c r="A285" s="195">
        <v>950.0</v>
      </c>
      <c r="B285" s="196" t="s">
        <v>4077</v>
      </c>
      <c r="C285" s="197" t="s">
        <v>4530</v>
      </c>
      <c r="D285" s="198" t="s">
        <v>4531</v>
      </c>
      <c r="E285" s="196" t="s">
        <v>1122</v>
      </c>
      <c r="F285" s="196" t="s">
        <v>4532</v>
      </c>
      <c r="G285" s="199">
        <v>800.0</v>
      </c>
      <c r="H285" s="217"/>
      <c r="I285" s="217"/>
      <c r="L285" s="6">
        <f t="array" ref="L285">XLOOKUP(E285,INV!A:A,INV!K:K)</f>
        <v>20</v>
      </c>
      <c r="M285" s="127">
        <f t="shared" si="1"/>
        <v>1</v>
      </c>
    </row>
    <row r="286">
      <c r="A286" s="195">
        <v>951.0</v>
      </c>
      <c r="B286" s="196" t="s">
        <v>4077</v>
      </c>
      <c r="C286" s="197" t="s">
        <v>4533</v>
      </c>
      <c r="D286" s="198" t="s">
        <v>4531</v>
      </c>
      <c r="E286" s="196" t="s">
        <v>4534</v>
      </c>
      <c r="F286" s="196" t="s">
        <v>4535</v>
      </c>
      <c r="G286" s="199">
        <v>800.0</v>
      </c>
      <c r="H286" s="217"/>
      <c r="I286" s="217"/>
      <c r="L286" s="6">
        <f t="array" ref="L286">XLOOKUP(E286,INV!A:A,INV!K:K)</f>
        <v>20</v>
      </c>
      <c r="M286" s="127">
        <f t="shared" si="1"/>
        <v>1</v>
      </c>
    </row>
    <row r="287">
      <c r="A287" s="195">
        <v>952.0</v>
      </c>
      <c r="B287" s="196" t="s">
        <v>4077</v>
      </c>
      <c r="C287" s="197" t="s">
        <v>4536</v>
      </c>
      <c r="D287" s="198" t="s">
        <v>4531</v>
      </c>
      <c r="E287" s="196" t="s">
        <v>1124</v>
      </c>
      <c r="F287" s="196" t="s">
        <v>4537</v>
      </c>
      <c r="G287" s="199">
        <v>800.0</v>
      </c>
      <c r="H287" s="217"/>
      <c r="I287" s="217"/>
      <c r="L287" s="6">
        <f t="array" ref="L287">XLOOKUP(E287,INV!A:A,INV!K:K)</f>
        <v>20</v>
      </c>
      <c r="M287" s="127">
        <f t="shared" si="1"/>
        <v>1</v>
      </c>
    </row>
    <row r="288">
      <c r="A288" s="195">
        <v>953.0</v>
      </c>
      <c r="B288" s="196" t="s">
        <v>4077</v>
      </c>
      <c r="C288" s="197" t="s">
        <v>4538</v>
      </c>
      <c r="D288" s="198" t="s">
        <v>4531</v>
      </c>
      <c r="E288" s="196" t="s">
        <v>1120</v>
      </c>
      <c r="F288" s="110" t="s">
        <v>4539</v>
      </c>
      <c r="G288" s="199">
        <v>800.0</v>
      </c>
      <c r="H288" s="217"/>
      <c r="I288" s="217"/>
      <c r="L288" s="6">
        <f t="array" ref="L288">XLOOKUP(E288,INV!A:A,INV!K:K)</f>
        <v>20</v>
      </c>
      <c r="M288" s="127">
        <f t="shared" si="1"/>
        <v>1</v>
      </c>
    </row>
    <row r="289">
      <c r="A289" s="195">
        <v>938.0</v>
      </c>
      <c r="B289" s="196" t="s">
        <v>4077</v>
      </c>
      <c r="C289" s="197" t="s">
        <v>4493</v>
      </c>
      <c r="D289" s="198" t="s">
        <v>4494</v>
      </c>
      <c r="E289" s="196" t="s">
        <v>1126</v>
      </c>
      <c r="F289" s="196" t="s">
        <v>4495</v>
      </c>
      <c r="G289" s="199">
        <v>800.0</v>
      </c>
      <c r="H289" s="217"/>
      <c r="I289" s="217"/>
      <c r="L289" s="6">
        <f t="array" ref="L289">XLOOKUP(E289,INV!A:A,INV!K:K)</f>
        <v>10</v>
      </c>
      <c r="M289" s="127">
        <f t="shared" si="1"/>
        <v>1</v>
      </c>
    </row>
    <row r="290">
      <c r="A290" s="195">
        <v>939.0</v>
      </c>
      <c r="B290" s="196" t="s">
        <v>4077</v>
      </c>
      <c r="C290" s="197" t="s">
        <v>4496</v>
      </c>
      <c r="D290" s="198" t="s">
        <v>4494</v>
      </c>
      <c r="E290" s="196" t="s">
        <v>4497</v>
      </c>
      <c r="F290" s="196" t="s">
        <v>4498</v>
      </c>
      <c r="G290" s="199">
        <v>800.0</v>
      </c>
      <c r="H290" s="217"/>
      <c r="I290" s="217"/>
      <c r="L290" s="6">
        <f t="array" ref="L290">XLOOKUP(E290,INV!A:A,INV!K:K)</f>
        <v>10</v>
      </c>
      <c r="M290" s="127">
        <f t="shared" si="1"/>
        <v>1</v>
      </c>
    </row>
    <row r="291">
      <c r="A291" s="195">
        <v>940.0</v>
      </c>
      <c r="B291" s="196" t="s">
        <v>4077</v>
      </c>
      <c r="C291" s="197" t="s">
        <v>4499</v>
      </c>
      <c r="D291" s="198" t="s">
        <v>4494</v>
      </c>
      <c r="E291" s="196" t="s">
        <v>1128</v>
      </c>
      <c r="F291" s="196" t="s">
        <v>4500</v>
      </c>
      <c r="G291" s="199">
        <v>800.0</v>
      </c>
      <c r="H291" s="217"/>
      <c r="I291" s="217"/>
      <c r="L291" s="6">
        <f t="array" ref="L291">XLOOKUP(E291,INV!A:A,INV!K:K)</f>
        <v>10</v>
      </c>
      <c r="M291" s="127">
        <f t="shared" si="1"/>
        <v>1</v>
      </c>
    </row>
    <row r="292">
      <c r="A292" s="195">
        <v>941.0</v>
      </c>
      <c r="B292" s="196" t="s">
        <v>4077</v>
      </c>
      <c r="C292" s="197" t="s">
        <v>4501</v>
      </c>
      <c r="D292" s="198" t="s">
        <v>4494</v>
      </c>
      <c r="E292" s="196" t="s">
        <v>4502</v>
      </c>
      <c r="F292" s="196" t="s">
        <v>4503</v>
      </c>
      <c r="G292" s="199">
        <v>800.0</v>
      </c>
      <c r="H292" s="217"/>
      <c r="I292" s="217"/>
      <c r="L292" s="6">
        <f t="array" ref="L292">XLOOKUP(E292,INV!A:A,INV!K:K)</f>
        <v>10</v>
      </c>
      <c r="M292" s="127">
        <f t="shared" si="1"/>
        <v>1</v>
      </c>
    </row>
    <row r="293">
      <c r="A293" s="195">
        <v>845.0</v>
      </c>
      <c r="B293" s="196" t="s">
        <v>4077</v>
      </c>
      <c r="C293" s="197" t="s">
        <v>4281</v>
      </c>
      <c r="D293" s="198" t="s">
        <v>4282</v>
      </c>
      <c r="E293" s="196" t="s">
        <v>4283</v>
      </c>
      <c r="F293" s="196" t="s">
        <v>4284</v>
      </c>
      <c r="G293" s="199">
        <v>750.0</v>
      </c>
      <c r="H293" s="217"/>
      <c r="I293" s="217"/>
      <c r="L293" s="6">
        <f t="array" ref="L293">XLOOKUP(E293,INV!A:A,INV!K:K)</f>
        <v>10</v>
      </c>
      <c r="M293" s="127">
        <f t="shared" si="1"/>
        <v>1</v>
      </c>
    </row>
    <row r="294">
      <c r="A294" s="195">
        <v>846.0</v>
      </c>
      <c r="B294" s="196" t="s">
        <v>4077</v>
      </c>
      <c r="C294" s="197" t="s">
        <v>8268</v>
      </c>
      <c r="D294" s="198" t="s">
        <v>4282</v>
      </c>
      <c r="E294" s="196" t="s">
        <v>8269</v>
      </c>
      <c r="F294" s="196" t="s">
        <v>8270</v>
      </c>
      <c r="G294" s="199">
        <v>750.0</v>
      </c>
      <c r="H294" s="217"/>
      <c r="I294" s="217"/>
      <c r="L294" s="6">
        <f t="array" ref="L294">XLOOKUP(E294,INV!A:A,INV!K:K)</f>
        <v>10</v>
      </c>
      <c r="M294" s="127">
        <f t="shared" si="1"/>
        <v>1</v>
      </c>
    </row>
    <row r="295">
      <c r="A295" s="195">
        <v>847.0</v>
      </c>
      <c r="B295" s="196" t="s">
        <v>4077</v>
      </c>
      <c r="C295" s="197" t="s">
        <v>4285</v>
      </c>
      <c r="D295" s="198" t="s">
        <v>4282</v>
      </c>
      <c r="E295" s="196" t="s">
        <v>4286</v>
      </c>
      <c r="F295" s="196" t="s">
        <v>4287</v>
      </c>
      <c r="G295" s="199">
        <v>750.0</v>
      </c>
      <c r="H295" s="217"/>
      <c r="I295" s="217"/>
      <c r="L295" s="6">
        <f t="array" ref="L295">XLOOKUP(E295,INV!A:A,INV!K:K)</f>
        <v>10</v>
      </c>
      <c r="M295" s="127">
        <f t="shared" si="1"/>
        <v>1</v>
      </c>
    </row>
    <row r="296">
      <c r="A296" s="195">
        <v>848.0</v>
      </c>
      <c r="B296" s="196" t="s">
        <v>4077</v>
      </c>
      <c r="C296" s="197" t="s">
        <v>4288</v>
      </c>
      <c r="D296" s="198" t="s">
        <v>4282</v>
      </c>
      <c r="E296" s="196" t="s">
        <v>4289</v>
      </c>
      <c r="F296" s="196" t="s">
        <v>4290</v>
      </c>
      <c r="G296" s="199">
        <v>750.0</v>
      </c>
      <c r="H296" s="217"/>
      <c r="I296" s="217"/>
      <c r="L296" s="6">
        <f t="array" ref="L296">XLOOKUP(E296,INV!A:A,INV!K:K)</f>
        <v>10</v>
      </c>
      <c r="M296" s="127">
        <f t="shared" si="1"/>
        <v>1</v>
      </c>
    </row>
    <row r="297">
      <c r="A297" s="195">
        <v>849.0</v>
      </c>
      <c r="B297" s="196" t="s">
        <v>4077</v>
      </c>
      <c r="C297" s="197" t="s">
        <v>8271</v>
      </c>
      <c r="D297" s="198" t="s">
        <v>8272</v>
      </c>
      <c r="E297" s="196" t="s">
        <v>8273</v>
      </c>
      <c r="F297" s="196" t="s">
        <v>8274</v>
      </c>
      <c r="G297" s="199">
        <v>750.0</v>
      </c>
      <c r="H297" s="217"/>
      <c r="I297" s="217"/>
      <c r="L297" s="6">
        <f t="array" ref="L297">XLOOKUP(E297,INV!A:A,INV!K:K)</f>
        <v>10</v>
      </c>
      <c r="M297" s="127">
        <f t="shared" si="1"/>
        <v>1</v>
      </c>
    </row>
    <row r="298">
      <c r="A298" s="195">
        <v>850.0</v>
      </c>
      <c r="B298" s="196" t="s">
        <v>4077</v>
      </c>
      <c r="C298" s="197" t="s">
        <v>8275</v>
      </c>
      <c r="D298" s="198" t="s">
        <v>4282</v>
      </c>
      <c r="E298" s="196" t="s">
        <v>8276</v>
      </c>
      <c r="F298" s="196" t="s">
        <v>8277</v>
      </c>
      <c r="G298" s="199">
        <v>750.0</v>
      </c>
      <c r="H298" s="217"/>
      <c r="I298" s="217"/>
      <c r="L298" s="6">
        <f t="array" ref="L298">XLOOKUP(E298,INV!A:A,INV!K:K)</f>
        <v>10</v>
      </c>
      <c r="M298" s="127">
        <f t="shared" si="1"/>
        <v>1</v>
      </c>
    </row>
    <row r="299">
      <c r="A299" s="195">
        <v>2578.0</v>
      </c>
      <c r="B299" s="196" t="s">
        <v>4077</v>
      </c>
      <c r="C299" s="197" t="s">
        <v>6826</v>
      </c>
      <c r="D299" s="198" t="s">
        <v>6827</v>
      </c>
      <c r="E299" s="196" t="s">
        <v>6828</v>
      </c>
      <c r="F299" s="110" t="s">
        <v>6829</v>
      </c>
      <c r="G299" s="199">
        <v>630.0</v>
      </c>
      <c r="H299" s="217"/>
      <c r="I299" s="217"/>
      <c r="L299" s="6">
        <f t="array" ref="L299">XLOOKUP(E299,INV!A:A,INV!K:K)</f>
        <v>10</v>
      </c>
      <c r="M299" s="127">
        <f t="shared" si="1"/>
        <v>1</v>
      </c>
    </row>
    <row r="300">
      <c r="A300" s="195">
        <v>959.0</v>
      </c>
      <c r="B300" s="196" t="s">
        <v>4077</v>
      </c>
      <c r="C300" s="197" t="s">
        <v>4551</v>
      </c>
      <c r="D300" s="198" t="s">
        <v>4552</v>
      </c>
      <c r="E300" s="196" t="s">
        <v>4553</v>
      </c>
      <c r="F300" s="110" t="s">
        <v>4554</v>
      </c>
      <c r="G300" s="199">
        <v>800.0</v>
      </c>
      <c r="H300" s="217"/>
      <c r="I300" s="217"/>
      <c r="L300" s="6">
        <f t="array" ref="L300">XLOOKUP(E300,INV!A:A,INV!K:K)</f>
        <v>10</v>
      </c>
      <c r="M300" s="127">
        <f t="shared" si="1"/>
        <v>1</v>
      </c>
    </row>
    <row r="301">
      <c r="A301" s="195">
        <v>960.0</v>
      </c>
      <c r="B301" s="196" t="s">
        <v>4077</v>
      </c>
      <c r="C301" s="197" t="s">
        <v>4555</v>
      </c>
      <c r="D301" s="198" t="s">
        <v>4552</v>
      </c>
      <c r="E301" s="196" t="s">
        <v>4556</v>
      </c>
      <c r="F301" s="110" t="s">
        <v>4557</v>
      </c>
      <c r="G301" s="199">
        <v>800.0</v>
      </c>
      <c r="H301" s="217"/>
      <c r="I301" s="217"/>
      <c r="L301" s="6">
        <f t="array" ref="L301">XLOOKUP(E301,INV!A:A,INV!K:K)</f>
        <v>10</v>
      </c>
      <c r="M301" s="127">
        <f t="shared" si="1"/>
        <v>1</v>
      </c>
    </row>
    <row r="302">
      <c r="A302" s="195">
        <v>961.0</v>
      </c>
      <c r="B302" s="196" t="s">
        <v>4077</v>
      </c>
      <c r="C302" s="197" t="s">
        <v>4558</v>
      </c>
      <c r="D302" s="198" t="s">
        <v>4552</v>
      </c>
      <c r="E302" s="196" t="s">
        <v>4559</v>
      </c>
      <c r="F302" s="110" t="s">
        <v>4560</v>
      </c>
      <c r="G302" s="199">
        <v>800.0</v>
      </c>
      <c r="H302" s="217"/>
      <c r="I302" s="217"/>
      <c r="L302" s="6">
        <f t="array" ref="L302">XLOOKUP(E302,INV!A:A,INV!K:K)</f>
        <v>10</v>
      </c>
      <c r="M302" s="127">
        <f t="shared" si="1"/>
        <v>1</v>
      </c>
    </row>
    <row r="303">
      <c r="A303" s="195">
        <v>962.0</v>
      </c>
      <c r="B303" s="196" t="s">
        <v>4077</v>
      </c>
      <c r="C303" s="197" t="s">
        <v>4561</v>
      </c>
      <c r="D303" s="198" t="s">
        <v>4552</v>
      </c>
      <c r="E303" s="196" t="s">
        <v>4562</v>
      </c>
      <c r="F303" s="110" t="s">
        <v>4563</v>
      </c>
      <c r="G303" s="199">
        <v>800.0</v>
      </c>
      <c r="H303" s="217"/>
      <c r="I303" s="217"/>
      <c r="L303" s="6">
        <f t="array" ref="L303">XLOOKUP(E303,INV!A:A,INV!K:K)</f>
        <v>10</v>
      </c>
      <c r="M303" s="127">
        <f t="shared" si="1"/>
        <v>1</v>
      </c>
    </row>
    <row r="304">
      <c r="A304" s="195">
        <v>963.0</v>
      </c>
      <c r="B304" s="196" t="s">
        <v>4077</v>
      </c>
      <c r="C304" s="197" t="s">
        <v>4564</v>
      </c>
      <c r="D304" s="198" t="s">
        <v>4552</v>
      </c>
      <c r="E304" s="196" t="s">
        <v>4565</v>
      </c>
      <c r="F304" s="110" t="s">
        <v>4566</v>
      </c>
      <c r="G304" s="199">
        <v>800.0</v>
      </c>
      <c r="H304" s="217"/>
      <c r="I304" s="217"/>
      <c r="L304" s="6" t="str">
        <f t="array" ref="L304">XLOOKUP(E304,INV!A:A,INV!K:K)</f>
        <v>#N/A</v>
      </c>
      <c r="M304" s="127" t="str">
        <f t="shared" si="1"/>
        <v>#N/A</v>
      </c>
    </row>
    <row r="305">
      <c r="A305" s="195">
        <v>984.0</v>
      </c>
      <c r="B305" s="196" t="s">
        <v>4077</v>
      </c>
      <c r="C305" s="197" t="s">
        <v>4611</v>
      </c>
      <c r="D305" s="198" t="s">
        <v>4612</v>
      </c>
      <c r="E305" s="196" t="s">
        <v>4613</v>
      </c>
      <c r="F305" s="110" t="s">
        <v>4614</v>
      </c>
      <c r="G305" s="199">
        <v>800.0</v>
      </c>
      <c r="H305" s="217"/>
      <c r="I305" s="217"/>
      <c r="L305" s="6">
        <f t="array" ref="L305">XLOOKUP(E305,INV!A:A,INV!K:K)</f>
        <v>10</v>
      </c>
      <c r="M305" s="127">
        <f t="shared" si="1"/>
        <v>1</v>
      </c>
    </row>
    <row r="306">
      <c r="A306" s="195">
        <v>985.0</v>
      </c>
      <c r="B306" s="196" t="s">
        <v>4077</v>
      </c>
      <c r="C306" s="197" t="s">
        <v>4615</v>
      </c>
      <c r="D306" s="198" t="s">
        <v>4612</v>
      </c>
      <c r="E306" s="196" t="s">
        <v>4616</v>
      </c>
      <c r="F306" s="110" t="s">
        <v>4617</v>
      </c>
      <c r="G306" s="199">
        <v>800.0</v>
      </c>
      <c r="H306" s="217"/>
      <c r="I306" s="217"/>
      <c r="L306" s="6">
        <f t="array" ref="L306">XLOOKUP(E306,INV!A:A,INV!K:K)</f>
        <v>10</v>
      </c>
      <c r="M306" s="127">
        <f t="shared" si="1"/>
        <v>1</v>
      </c>
    </row>
    <row r="307">
      <c r="A307" s="195">
        <v>986.0</v>
      </c>
      <c r="B307" s="196" t="s">
        <v>4077</v>
      </c>
      <c r="C307" s="197" t="s">
        <v>4618</v>
      </c>
      <c r="D307" s="198" t="s">
        <v>4612</v>
      </c>
      <c r="E307" s="196" t="s">
        <v>4619</v>
      </c>
      <c r="F307" s="196" t="s">
        <v>4620</v>
      </c>
      <c r="G307" s="199">
        <v>800.0</v>
      </c>
      <c r="H307" s="217"/>
      <c r="I307" s="217"/>
      <c r="L307" s="6">
        <f t="array" ref="L307">XLOOKUP(E307,INV!A:A,INV!K:K)</f>
        <v>10</v>
      </c>
      <c r="M307" s="127">
        <f t="shared" si="1"/>
        <v>1</v>
      </c>
    </row>
    <row r="308">
      <c r="A308" s="195">
        <v>987.0</v>
      </c>
      <c r="B308" s="196" t="s">
        <v>4077</v>
      </c>
      <c r="C308" s="197" t="s">
        <v>4621</v>
      </c>
      <c r="D308" s="198" t="s">
        <v>4612</v>
      </c>
      <c r="E308" s="196" t="s">
        <v>4622</v>
      </c>
      <c r="F308" s="196" t="s">
        <v>4623</v>
      </c>
      <c r="G308" s="199">
        <v>800.0</v>
      </c>
      <c r="H308" s="217"/>
      <c r="I308" s="217"/>
      <c r="L308" s="6">
        <f t="array" ref="L308">XLOOKUP(E308,INV!A:A,INV!K:K)</f>
        <v>10</v>
      </c>
      <c r="M308" s="127">
        <f t="shared" si="1"/>
        <v>1</v>
      </c>
    </row>
    <row r="309">
      <c r="A309" s="195">
        <v>988.0</v>
      </c>
      <c r="B309" s="196" t="s">
        <v>4077</v>
      </c>
      <c r="C309" s="197" t="s">
        <v>4624</v>
      </c>
      <c r="D309" s="198" t="s">
        <v>4612</v>
      </c>
      <c r="E309" s="196" t="s">
        <v>4625</v>
      </c>
      <c r="F309" s="196" t="s">
        <v>4626</v>
      </c>
      <c r="G309" s="199">
        <v>800.0</v>
      </c>
      <c r="H309" s="217"/>
      <c r="I309" s="217"/>
      <c r="L309" s="6" t="str">
        <f t="array" ref="L309">XLOOKUP(E309,INV!A:A,INV!K:K)</f>
        <v>#N/A</v>
      </c>
      <c r="M309" s="127" t="str">
        <f t="shared" si="1"/>
        <v>#N/A</v>
      </c>
    </row>
    <row r="310">
      <c r="A310" s="195">
        <v>997.0</v>
      </c>
      <c r="B310" s="196" t="s">
        <v>4077</v>
      </c>
      <c r="C310" s="197" t="s">
        <v>4649</v>
      </c>
      <c r="D310" s="198" t="s">
        <v>4650</v>
      </c>
      <c r="E310" s="196" t="s">
        <v>4651</v>
      </c>
      <c r="F310" s="110" t="s">
        <v>4652</v>
      </c>
      <c r="G310" s="199">
        <v>690.0</v>
      </c>
      <c r="H310" s="217"/>
      <c r="I310" s="217"/>
      <c r="L310" s="6" t="str">
        <f t="array" ref="L310">XLOOKUP(E310,INV!A:A,INV!K:K)</f>
        <v>#N/A</v>
      </c>
      <c r="M310" s="127" t="str">
        <f t="shared" si="1"/>
        <v>#N/A</v>
      </c>
    </row>
    <row r="311">
      <c r="A311" s="195">
        <v>998.0</v>
      </c>
      <c r="B311" s="196" t="s">
        <v>4077</v>
      </c>
      <c r="C311" s="197" t="s">
        <v>4653</v>
      </c>
      <c r="D311" s="198" t="s">
        <v>4650</v>
      </c>
      <c r="E311" s="196" t="s">
        <v>4654</v>
      </c>
      <c r="F311" s="196" t="s">
        <v>4655</v>
      </c>
      <c r="G311" s="199">
        <v>690.0</v>
      </c>
      <c r="H311" s="217"/>
      <c r="I311" s="217"/>
      <c r="L311" s="6" t="str">
        <f t="array" ref="L311">XLOOKUP(E311,INV!A:A,INV!K:K)</f>
        <v>#N/A</v>
      </c>
      <c r="M311" s="127" t="str">
        <f t="shared" si="1"/>
        <v>#N/A</v>
      </c>
    </row>
    <row r="312">
      <c r="A312" s="195">
        <v>999.0</v>
      </c>
      <c r="B312" s="196" t="s">
        <v>4077</v>
      </c>
      <c r="C312" s="197" t="s">
        <v>4656</v>
      </c>
      <c r="D312" s="198" t="s">
        <v>4650</v>
      </c>
      <c r="E312" s="196" t="s">
        <v>4657</v>
      </c>
      <c r="F312" s="196" t="s">
        <v>4658</v>
      </c>
      <c r="G312" s="199">
        <v>690.0</v>
      </c>
      <c r="H312" s="217"/>
      <c r="I312" s="217"/>
      <c r="L312" s="6" t="str">
        <f t="array" ref="L312">XLOOKUP(E312,INV!A:A,INV!K:K)</f>
        <v>#N/A</v>
      </c>
      <c r="M312" s="127" t="str">
        <f t="shared" si="1"/>
        <v>#N/A</v>
      </c>
    </row>
    <row r="313">
      <c r="A313" s="195">
        <v>1000.0</v>
      </c>
      <c r="B313" s="196" t="s">
        <v>4077</v>
      </c>
      <c r="C313" s="197" t="s">
        <v>4659</v>
      </c>
      <c r="D313" s="198" t="s">
        <v>4650</v>
      </c>
      <c r="E313" s="196" t="s">
        <v>4660</v>
      </c>
      <c r="F313" s="196" t="s">
        <v>4661</v>
      </c>
      <c r="G313" s="199">
        <v>690.0</v>
      </c>
      <c r="H313" s="217"/>
      <c r="I313" s="217"/>
      <c r="L313" s="6" t="str">
        <f t="array" ref="L313">XLOOKUP(E313,INV!A:A,INV!K:K)</f>
        <v>#N/A</v>
      </c>
      <c r="M313" s="127" t="str">
        <f t="shared" si="1"/>
        <v>#N/A</v>
      </c>
    </row>
    <row r="314">
      <c r="A314" s="195">
        <v>1009.0</v>
      </c>
      <c r="B314" s="196" t="s">
        <v>4077</v>
      </c>
      <c r="C314" s="197" t="s">
        <v>4684</v>
      </c>
      <c r="D314" s="198" t="s">
        <v>4685</v>
      </c>
      <c r="E314" s="196" t="s">
        <v>4686</v>
      </c>
      <c r="F314" s="110" t="s">
        <v>4687</v>
      </c>
      <c r="G314" s="199">
        <v>690.0</v>
      </c>
      <c r="H314" s="217"/>
      <c r="I314" s="217"/>
      <c r="L314" s="6" t="str">
        <f t="array" ref="L314">XLOOKUP(E314,INV!A:A,INV!K:K)</f>
        <v>#N/A</v>
      </c>
      <c r="M314" s="127" t="str">
        <f t="shared" si="1"/>
        <v>#N/A</v>
      </c>
    </row>
    <row r="315">
      <c r="A315" s="195">
        <v>1010.0</v>
      </c>
      <c r="B315" s="196" t="s">
        <v>4077</v>
      </c>
      <c r="C315" s="197" t="s">
        <v>4688</v>
      </c>
      <c r="D315" s="198" t="s">
        <v>4685</v>
      </c>
      <c r="E315" s="196" t="s">
        <v>4689</v>
      </c>
      <c r="F315" s="110" t="s">
        <v>4690</v>
      </c>
      <c r="G315" s="199">
        <v>690.0</v>
      </c>
      <c r="H315" s="217"/>
      <c r="I315" s="217"/>
      <c r="L315" s="6">
        <f t="array" ref="L315">XLOOKUP(E315,INV!A:A,INV!K:K)</f>
        <v>10</v>
      </c>
      <c r="M315" s="127">
        <f t="shared" si="1"/>
        <v>1</v>
      </c>
    </row>
    <row r="316">
      <c r="A316" s="195">
        <v>1011.0</v>
      </c>
      <c r="B316" s="196" t="s">
        <v>4077</v>
      </c>
      <c r="C316" s="197" t="s">
        <v>4691</v>
      </c>
      <c r="D316" s="198" t="s">
        <v>4685</v>
      </c>
      <c r="E316" s="196" t="s">
        <v>4692</v>
      </c>
      <c r="F316" s="110" t="s">
        <v>4693</v>
      </c>
      <c r="G316" s="199">
        <v>690.0</v>
      </c>
      <c r="H316" s="217"/>
      <c r="I316" s="217"/>
      <c r="L316" s="6">
        <f t="array" ref="L316">XLOOKUP(E316,INV!A:A,INV!K:K)</f>
        <v>10</v>
      </c>
      <c r="M316" s="127">
        <f t="shared" si="1"/>
        <v>1</v>
      </c>
    </row>
    <row r="317">
      <c r="A317" s="195">
        <v>1012.0</v>
      </c>
      <c r="B317" s="196" t="s">
        <v>4077</v>
      </c>
      <c r="C317" s="197" t="s">
        <v>4694</v>
      </c>
      <c r="D317" s="198" t="s">
        <v>4685</v>
      </c>
      <c r="E317" s="196" t="s">
        <v>4695</v>
      </c>
      <c r="F317" s="110" t="s">
        <v>4696</v>
      </c>
      <c r="G317" s="199">
        <v>690.0</v>
      </c>
      <c r="H317" s="217"/>
      <c r="I317" s="217"/>
      <c r="L317" s="6" t="str">
        <f t="array" ref="L317">XLOOKUP(E317,INV!A:A,INV!K:K)</f>
        <v>#N/A</v>
      </c>
      <c r="M317" s="127" t="str">
        <f t="shared" si="1"/>
        <v>#N/A</v>
      </c>
    </row>
    <row r="318">
      <c r="A318" s="195">
        <v>989.0</v>
      </c>
      <c r="B318" s="196" t="s">
        <v>4077</v>
      </c>
      <c r="C318" s="197" t="s">
        <v>4627</v>
      </c>
      <c r="D318" s="198" t="s">
        <v>4628</v>
      </c>
      <c r="E318" s="196" t="s">
        <v>4629</v>
      </c>
      <c r="F318" s="196" t="s">
        <v>4630</v>
      </c>
      <c r="G318" s="199">
        <v>690.0</v>
      </c>
      <c r="H318" s="217"/>
      <c r="I318" s="217"/>
      <c r="L318" s="6">
        <f t="array" ref="L318">XLOOKUP(E318,INV!A:A,INV!K:K)</f>
        <v>15</v>
      </c>
      <c r="M318" s="127">
        <f t="shared" si="1"/>
        <v>1</v>
      </c>
    </row>
    <row r="319">
      <c r="A319" s="195">
        <v>990.0</v>
      </c>
      <c r="B319" s="196" t="s">
        <v>4077</v>
      </c>
      <c r="C319" s="197" t="s">
        <v>4631</v>
      </c>
      <c r="D319" s="198" t="s">
        <v>4628</v>
      </c>
      <c r="E319" s="196" t="s">
        <v>4632</v>
      </c>
      <c r="F319" s="196" t="s">
        <v>4633</v>
      </c>
      <c r="G319" s="199">
        <v>690.0</v>
      </c>
      <c r="H319" s="217"/>
      <c r="I319" s="217"/>
      <c r="L319" s="6">
        <f t="array" ref="L319">XLOOKUP(E319,INV!A:A,INV!K:K)</f>
        <v>15</v>
      </c>
      <c r="M319" s="127">
        <f t="shared" si="1"/>
        <v>1</v>
      </c>
    </row>
    <row r="320">
      <c r="A320" s="195">
        <v>991.0</v>
      </c>
      <c r="B320" s="196" t="s">
        <v>4077</v>
      </c>
      <c r="C320" s="197" t="s">
        <v>4634</v>
      </c>
      <c r="D320" s="198" t="s">
        <v>4628</v>
      </c>
      <c r="E320" s="196" t="s">
        <v>4635</v>
      </c>
      <c r="F320" s="196" t="s">
        <v>4636</v>
      </c>
      <c r="G320" s="199">
        <v>690.0</v>
      </c>
      <c r="H320" s="217"/>
      <c r="I320" s="217"/>
      <c r="L320" s="6">
        <f t="array" ref="L320">XLOOKUP(E320,INV!A:A,INV!K:K)</f>
        <v>15</v>
      </c>
      <c r="M320" s="127">
        <f t="shared" si="1"/>
        <v>1</v>
      </c>
    </row>
    <row r="321">
      <c r="A321" s="195">
        <v>992.0</v>
      </c>
      <c r="B321" s="196" t="s">
        <v>4077</v>
      </c>
      <c r="C321" s="197" t="s">
        <v>4637</v>
      </c>
      <c r="D321" s="198" t="s">
        <v>4628</v>
      </c>
      <c r="E321" s="196" t="s">
        <v>4638</v>
      </c>
      <c r="F321" s="196" t="s">
        <v>4639</v>
      </c>
      <c r="G321" s="199">
        <v>690.0</v>
      </c>
      <c r="H321" s="217"/>
      <c r="I321" s="217"/>
      <c r="L321" s="6">
        <f t="array" ref="L321">XLOOKUP(E321,INV!A:A,INV!K:K)</f>
        <v>20</v>
      </c>
      <c r="M321" s="127">
        <f t="shared" si="1"/>
        <v>1</v>
      </c>
    </row>
    <row r="322">
      <c r="A322" s="195">
        <v>1001.0</v>
      </c>
      <c r="B322" s="196" t="s">
        <v>4077</v>
      </c>
      <c r="C322" s="197" t="s">
        <v>4662</v>
      </c>
      <c r="D322" s="198" t="s">
        <v>4663</v>
      </c>
      <c r="E322" s="196" t="s">
        <v>4664</v>
      </c>
      <c r="F322" s="196" t="s">
        <v>4665</v>
      </c>
      <c r="G322" s="199">
        <v>690.0</v>
      </c>
      <c r="H322" s="217"/>
      <c r="I322" s="217"/>
      <c r="L322" s="6" t="str">
        <f t="array" ref="L322">XLOOKUP(E322,INV!A:A,INV!K:K)</f>
        <v>#N/A</v>
      </c>
      <c r="M322" s="127" t="str">
        <f t="shared" si="1"/>
        <v>#N/A</v>
      </c>
    </row>
    <row r="323">
      <c r="A323" s="195">
        <v>1002.0</v>
      </c>
      <c r="B323" s="196" t="s">
        <v>4077</v>
      </c>
      <c r="C323" s="197" t="s">
        <v>4666</v>
      </c>
      <c r="D323" s="198" t="s">
        <v>4663</v>
      </c>
      <c r="E323" s="196" t="s">
        <v>4667</v>
      </c>
      <c r="F323" s="110" t="s">
        <v>4668</v>
      </c>
      <c r="G323" s="199">
        <v>690.0</v>
      </c>
      <c r="H323" s="217"/>
      <c r="I323" s="217"/>
      <c r="L323" s="6">
        <f t="array" ref="L323">XLOOKUP(E323,INV!A:A,INV!K:K)</f>
        <v>10</v>
      </c>
      <c r="M323" s="127">
        <f t="shared" si="1"/>
        <v>1</v>
      </c>
    </row>
    <row r="324">
      <c r="A324" s="195">
        <v>1003.0</v>
      </c>
      <c r="B324" s="196" t="s">
        <v>4077</v>
      </c>
      <c r="C324" s="197" t="s">
        <v>4669</v>
      </c>
      <c r="D324" s="198" t="s">
        <v>4663</v>
      </c>
      <c r="E324" s="196" t="s">
        <v>4670</v>
      </c>
      <c r="F324" s="110" t="s">
        <v>4671</v>
      </c>
      <c r="G324" s="199">
        <v>690.0</v>
      </c>
      <c r="H324" s="217"/>
      <c r="I324" s="217"/>
      <c r="L324" s="6">
        <f t="array" ref="L324">XLOOKUP(E324,INV!A:A,INV!K:K)</f>
        <v>10</v>
      </c>
      <c r="M324" s="127">
        <f t="shared" si="1"/>
        <v>1</v>
      </c>
    </row>
    <row r="325">
      <c r="A325" s="195">
        <v>1004.0</v>
      </c>
      <c r="B325" s="196" t="s">
        <v>4077</v>
      </c>
      <c r="C325" s="197" t="s">
        <v>4672</v>
      </c>
      <c r="D325" s="198" t="s">
        <v>4663</v>
      </c>
      <c r="E325" s="196" t="s">
        <v>4673</v>
      </c>
      <c r="F325" s="110" t="s">
        <v>4674</v>
      </c>
      <c r="G325" s="199">
        <v>690.0</v>
      </c>
      <c r="H325" s="217"/>
      <c r="I325" s="217"/>
      <c r="L325" s="6" t="str">
        <f t="array" ref="L325">XLOOKUP(E325,INV!A:A,INV!K:K)</f>
        <v>#N/A</v>
      </c>
      <c r="M325" s="127" t="str">
        <f t="shared" si="1"/>
        <v>#N/A</v>
      </c>
    </row>
    <row r="326">
      <c r="A326" s="195">
        <v>894.0</v>
      </c>
      <c r="B326" s="196" t="s">
        <v>4077</v>
      </c>
      <c r="C326" s="197" t="s">
        <v>4421</v>
      </c>
      <c r="D326" s="198" t="s">
        <v>1495</v>
      </c>
      <c r="E326" s="196" t="s">
        <v>1503</v>
      </c>
      <c r="F326" s="196" t="s">
        <v>1504</v>
      </c>
      <c r="G326" s="199">
        <v>750.0</v>
      </c>
      <c r="H326" s="217"/>
      <c r="I326" s="217"/>
      <c r="L326" s="6">
        <f t="array" ref="L326">XLOOKUP(E326,INV!A:A,INV!K:K)</f>
        <v>20</v>
      </c>
      <c r="M326" s="127">
        <f t="shared" si="1"/>
        <v>1</v>
      </c>
    </row>
    <row r="327">
      <c r="A327" s="195">
        <v>895.0</v>
      </c>
      <c r="B327" s="196" t="s">
        <v>4077</v>
      </c>
      <c r="C327" s="197" t="s">
        <v>4422</v>
      </c>
      <c r="D327" s="198" t="s">
        <v>1495</v>
      </c>
      <c r="E327" s="196" t="s">
        <v>1500</v>
      </c>
      <c r="F327" s="196" t="s">
        <v>1501</v>
      </c>
      <c r="G327" s="199">
        <v>750.0</v>
      </c>
      <c r="H327" s="217"/>
      <c r="I327" s="217"/>
      <c r="L327" s="6">
        <f t="array" ref="L327">XLOOKUP(E327,INV!A:A,INV!K:K)</f>
        <v>20</v>
      </c>
      <c r="M327" s="127">
        <f t="shared" si="1"/>
        <v>1</v>
      </c>
    </row>
    <row r="328">
      <c r="A328" s="195">
        <v>896.0</v>
      </c>
      <c r="B328" s="196" t="s">
        <v>4077</v>
      </c>
      <c r="C328" s="197" t="s">
        <v>4423</v>
      </c>
      <c r="D328" s="198" t="s">
        <v>1495</v>
      </c>
      <c r="E328" s="196" t="s">
        <v>1496</v>
      </c>
      <c r="F328" s="196" t="s">
        <v>1497</v>
      </c>
      <c r="G328" s="199">
        <v>750.0</v>
      </c>
      <c r="H328" s="217"/>
      <c r="I328" s="217"/>
      <c r="L328" s="6">
        <f t="array" ref="L328">XLOOKUP(E328,INV!A:A,INV!K:K)</f>
        <v>20</v>
      </c>
      <c r="M328" s="127">
        <f t="shared" si="1"/>
        <v>1</v>
      </c>
    </row>
    <row r="329">
      <c r="A329" s="195">
        <v>897.0</v>
      </c>
      <c r="B329" s="196" t="s">
        <v>4077</v>
      </c>
      <c r="C329" s="197" t="s">
        <v>4424</v>
      </c>
      <c r="D329" s="198" t="s">
        <v>1495</v>
      </c>
      <c r="E329" s="196" t="s">
        <v>1506</v>
      </c>
      <c r="F329" s="196" t="s">
        <v>1507</v>
      </c>
      <c r="G329" s="199">
        <v>750.0</v>
      </c>
      <c r="H329" s="217"/>
      <c r="I329" s="217"/>
      <c r="L329" s="6">
        <f t="array" ref="L329">XLOOKUP(E329,INV!A:A,INV!K:K)</f>
        <v>20</v>
      </c>
      <c r="M329" s="127">
        <f t="shared" si="1"/>
        <v>1</v>
      </c>
    </row>
    <row r="330">
      <c r="A330" s="195">
        <v>2863.0</v>
      </c>
      <c r="B330" s="196" t="s">
        <v>4077</v>
      </c>
      <c r="C330" s="196" t="s">
        <v>1516</v>
      </c>
      <c r="D330" s="198" t="s">
        <v>7138</v>
      </c>
      <c r="E330" s="196" t="s">
        <v>1516</v>
      </c>
      <c r="F330" s="196" t="s">
        <v>1517</v>
      </c>
      <c r="G330" s="199">
        <v>800.0</v>
      </c>
      <c r="H330" s="217"/>
      <c r="I330" s="217"/>
      <c r="L330" s="6">
        <f t="array" ref="L330">XLOOKUP(E330,INV!A:A,INV!K:K)</f>
        <v>20</v>
      </c>
      <c r="M330" s="127">
        <f t="shared" si="1"/>
        <v>1</v>
      </c>
    </row>
    <row r="331">
      <c r="A331" s="195">
        <v>2862.0</v>
      </c>
      <c r="B331" s="196" t="s">
        <v>4077</v>
      </c>
      <c r="C331" s="196" t="s">
        <v>1513</v>
      </c>
      <c r="D331" s="198" t="s">
        <v>7137</v>
      </c>
      <c r="E331" s="196" t="s">
        <v>1513</v>
      </c>
      <c r="F331" s="196" t="s">
        <v>1514</v>
      </c>
      <c r="G331" s="199">
        <v>800.0</v>
      </c>
      <c r="H331" s="217"/>
      <c r="I331" s="217"/>
      <c r="L331" s="6">
        <f t="array" ref="L331">XLOOKUP(E331,INV!A:A,INV!K:K)</f>
        <v>20</v>
      </c>
      <c r="M331" s="127">
        <f t="shared" si="1"/>
        <v>1</v>
      </c>
    </row>
    <row r="332">
      <c r="A332" s="195">
        <v>2861.0</v>
      </c>
      <c r="B332" s="196" t="s">
        <v>4077</v>
      </c>
      <c r="C332" s="196" t="s">
        <v>1510</v>
      </c>
      <c r="D332" s="198" t="s">
        <v>7136</v>
      </c>
      <c r="E332" s="196" t="s">
        <v>1510</v>
      </c>
      <c r="F332" s="196" t="s">
        <v>1511</v>
      </c>
      <c r="G332" s="199">
        <v>800.0</v>
      </c>
      <c r="H332" s="217"/>
      <c r="I332" s="217"/>
      <c r="L332" s="6">
        <f t="array" ref="L332">XLOOKUP(E332,INV!A:A,INV!K:K)</f>
        <v>20</v>
      </c>
      <c r="M332" s="127">
        <f t="shared" si="1"/>
        <v>1</v>
      </c>
    </row>
    <row r="333">
      <c r="A333" s="195">
        <v>2864.0</v>
      </c>
      <c r="B333" s="196" t="s">
        <v>4077</v>
      </c>
      <c r="C333" s="196" t="s">
        <v>1519</v>
      </c>
      <c r="D333" s="198" t="s">
        <v>7139</v>
      </c>
      <c r="E333" s="196" t="s">
        <v>1519</v>
      </c>
      <c r="F333" s="196" t="s">
        <v>1520</v>
      </c>
      <c r="G333" s="199">
        <v>800.0</v>
      </c>
      <c r="H333" s="217"/>
      <c r="I333" s="217"/>
      <c r="L333" s="6">
        <f t="array" ref="L333">XLOOKUP(E333,INV!A:A,INV!K:K)</f>
        <v>20</v>
      </c>
      <c r="M333" s="127">
        <f t="shared" si="1"/>
        <v>1</v>
      </c>
    </row>
    <row r="334">
      <c r="A334" s="195">
        <v>2868.0</v>
      </c>
      <c r="B334" s="196" t="s">
        <v>4077</v>
      </c>
      <c r="C334" s="196" t="s">
        <v>1529</v>
      </c>
      <c r="D334" s="198" t="s">
        <v>7144</v>
      </c>
      <c r="E334" s="196" t="s">
        <v>1529</v>
      </c>
      <c r="F334" s="196" t="s">
        <v>1530</v>
      </c>
      <c r="G334" s="199">
        <v>800.0</v>
      </c>
      <c r="H334" s="217"/>
      <c r="I334" s="217"/>
      <c r="L334" s="6">
        <f t="array" ref="L334">XLOOKUP(E334,INV!A:A,INV!K:K)</f>
        <v>20</v>
      </c>
      <c r="M334" s="127">
        <f t="shared" si="1"/>
        <v>1</v>
      </c>
    </row>
    <row r="335">
      <c r="A335" s="195">
        <v>2867.0</v>
      </c>
      <c r="B335" s="196" t="s">
        <v>4077</v>
      </c>
      <c r="C335" s="196" t="s">
        <v>1526</v>
      </c>
      <c r="D335" s="198" t="s">
        <v>7143</v>
      </c>
      <c r="E335" s="196" t="s">
        <v>1526</v>
      </c>
      <c r="F335" s="196" t="s">
        <v>1527</v>
      </c>
      <c r="G335" s="199">
        <v>800.0</v>
      </c>
      <c r="H335" s="217"/>
      <c r="I335" s="217"/>
      <c r="L335" s="6">
        <f t="array" ref="L335">XLOOKUP(E335,INV!A:A,INV!K:K)</f>
        <v>20</v>
      </c>
      <c r="M335" s="127">
        <f t="shared" si="1"/>
        <v>1</v>
      </c>
    </row>
    <row r="336">
      <c r="A336" s="195">
        <v>2866.0</v>
      </c>
      <c r="B336" s="196" t="s">
        <v>4077</v>
      </c>
      <c r="C336" s="196" t="s">
        <v>1523</v>
      </c>
      <c r="D336" s="198" t="s">
        <v>7142</v>
      </c>
      <c r="E336" s="196" t="s">
        <v>1523</v>
      </c>
      <c r="F336" s="196" t="s">
        <v>1524</v>
      </c>
      <c r="G336" s="199">
        <v>800.0</v>
      </c>
      <c r="H336" s="217"/>
      <c r="I336" s="217"/>
      <c r="L336" s="6">
        <f t="array" ref="L336">XLOOKUP(E336,INV!A:A,INV!K:K)</f>
        <v>20</v>
      </c>
      <c r="M336" s="127">
        <f t="shared" si="1"/>
        <v>1</v>
      </c>
    </row>
    <row r="337">
      <c r="A337" s="195">
        <v>2869.0</v>
      </c>
      <c r="B337" s="196" t="s">
        <v>4077</v>
      </c>
      <c r="C337" s="196" t="s">
        <v>1532</v>
      </c>
      <c r="D337" s="198" t="s">
        <v>7145</v>
      </c>
      <c r="E337" s="196" t="s">
        <v>1532</v>
      </c>
      <c r="F337" s="196" t="s">
        <v>1533</v>
      </c>
      <c r="G337" s="199">
        <v>800.0</v>
      </c>
      <c r="H337" s="217"/>
      <c r="I337" s="217"/>
      <c r="L337" s="6">
        <f t="array" ref="L337">XLOOKUP(E337,INV!A:A,INV!K:K)</f>
        <v>20</v>
      </c>
      <c r="M337" s="127">
        <f t="shared" si="1"/>
        <v>1</v>
      </c>
    </row>
    <row r="338">
      <c r="A338" s="195">
        <v>2873.0</v>
      </c>
      <c r="B338" s="196" t="s">
        <v>4077</v>
      </c>
      <c r="C338" s="196" t="s">
        <v>1114</v>
      </c>
      <c r="D338" s="198" t="s">
        <v>7150</v>
      </c>
      <c r="E338" s="196" t="s">
        <v>1114</v>
      </c>
      <c r="F338" s="196" t="s">
        <v>1540</v>
      </c>
      <c r="G338" s="199">
        <v>800.0</v>
      </c>
      <c r="H338" s="217"/>
      <c r="I338" s="217"/>
      <c r="L338" s="6">
        <f t="array" ref="L338">XLOOKUP(E338,INV!A:A,INV!K:K)</f>
        <v>20</v>
      </c>
      <c r="M338" s="127">
        <f t="shared" si="1"/>
        <v>1</v>
      </c>
    </row>
    <row r="339">
      <c r="A339" s="195">
        <v>2872.0</v>
      </c>
      <c r="B339" s="196" t="s">
        <v>4077</v>
      </c>
      <c r="C339" s="196" t="s">
        <v>1116</v>
      </c>
      <c r="D339" s="198" t="s">
        <v>7149</v>
      </c>
      <c r="E339" s="196" t="s">
        <v>1116</v>
      </c>
      <c r="F339" s="196" t="s">
        <v>1538</v>
      </c>
      <c r="G339" s="199">
        <v>800.0</v>
      </c>
      <c r="H339" s="217"/>
      <c r="I339" s="217"/>
      <c r="L339" s="6">
        <f t="array" ref="L339">XLOOKUP(E339,INV!A:A,INV!K:K)</f>
        <v>20</v>
      </c>
      <c r="M339" s="127">
        <f t="shared" si="1"/>
        <v>1</v>
      </c>
    </row>
    <row r="340">
      <c r="A340" s="195">
        <v>2871.0</v>
      </c>
      <c r="B340" s="196" t="s">
        <v>4077</v>
      </c>
      <c r="C340" s="196" t="s">
        <v>1118</v>
      </c>
      <c r="D340" s="198" t="s">
        <v>7148</v>
      </c>
      <c r="E340" s="196" t="s">
        <v>1118</v>
      </c>
      <c r="F340" s="196" t="s">
        <v>1536</v>
      </c>
      <c r="G340" s="199">
        <v>800.0</v>
      </c>
      <c r="H340" s="217"/>
      <c r="I340" s="217"/>
      <c r="L340" s="6">
        <f t="array" ref="L340">XLOOKUP(E340,INV!A:A,INV!K:K)</f>
        <v>20</v>
      </c>
      <c r="M340" s="127">
        <f t="shared" si="1"/>
        <v>1</v>
      </c>
    </row>
    <row r="341">
      <c r="A341" s="195">
        <v>2874.0</v>
      </c>
      <c r="B341" s="196" t="s">
        <v>4077</v>
      </c>
      <c r="C341" s="196" t="s">
        <v>1542</v>
      </c>
      <c r="D341" s="198" t="s">
        <v>7151</v>
      </c>
      <c r="E341" s="196" t="s">
        <v>1542</v>
      </c>
      <c r="F341" s="196" t="s">
        <v>1543</v>
      </c>
      <c r="G341" s="199">
        <v>800.0</v>
      </c>
      <c r="H341" s="217"/>
      <c r="I341" s="217"/>
      <c r="L341" s="6">
        <f t="array" ref="L341">XLOOKUP(E341,INV!A:A,INV!K:K)</f>
        <v>20</v>
      </c>
      <c r="M341" s="127">
        <f t="shared" si="1"/>
        <v>1</v>
      </c>
    </row>
    <row r="342">
      <c r="A342" s="195">
        <v>2878.0</v>
      </c>
      <c r="B342" s="196" t="s">
        <v>4077</v>
      </c>
      <c r="C342" s="196" t="s">
        <v>7160</v>
      </c>
      <c r="D342" s="198" t="s">
        <v>7161</v>
      </c>
      <c r="E342" s="196" t="s">
        <v>7160</v>
      </c>
      <c r="F342" s="196" t="s">
        <v>7162</v>
      </c>
      <c r="G342" s="199">
        <v>750.0</v>
      </c>
      <c r="H342" s="217"/>
      <c r="I342" s="217"/>
      <c r="L342" s="6">
        <f t="array" ref="L342">XLOOKUP(E342,INV!A:A,INV!K:K)</f>
        <v>20</v>
      </c>
      <c r="M342" s="127">
        <f t="shared" si="1"/>
        <v>1</v>
      </c>
    </row>
    <row r="343">
      <c r="A343" s="195">
        <v>2877.0</v>
      </c>
      <c r="B343" s="196" t="s">
        <v>4077</v>
      </c>
      <c r="C343" s="196" t="s">
        <v>7157</v>
      </c>
      <c r="D343" s="198" t="s">
        <v>7158</v>
      </c>
      <c r="E343" s="196" t="s">
        <v>7157</v>
      </c>
      <c r="F343" s="196" t="s">
        <v>7159</v>
      </c>
      <c r="G343" s="199">
        <v>750.0</v>
      </c>
      <c r="H343" s="217"/>
      <c r="I343" s="217"/>
      <c r="L343" s="6">
        <f t="array" ref="L343">XLOOKUP(E343,INV!A:A,INV!K:K)</f>
        <v>20</v>
      </c>
      <c r="M343" s="127">
        <f t="shared" si="1"/>
        <v>1</v>
      </c>
    </row>
    <row r="344">
      <c r="A344" s="195">
        <v>2876.0</v>
      </c>
      <c r="B344" s="196" t="s">
        <v>4077</v>
      </c>
      <c r="C344" s="196" t="s">
        <v>7154</v>
      </c>
      <c r="D344" s="198" t="s">
        <v>7155</v>
      </c>
      <c r="E344" s="196" t="s">
        <v>7154</v>
      </c>
      <c r="F344" s="196" t="s">
        <v>7156</v>
      </c>
      <c r="G344" s="199">
        <v>750.0</v>
      </c>
      <c r="H344" s="217"/>
      <c r="I344" s="217"/>
      <c r="L344" s="6">
        <f t="array" ref="L344">XLOOKUP(E344,INV!A:A,INV!K:K)</f>
        <v>20</v>
      </c>
      <c r="M344" s="127">
        <f t="shared" si="1"/>
        <v>1</v>
      </c>
    </row>
    <row r="345">
      <c r="A345" s="195">
        <v>2879.0</v>
      </c>
      <c r="B345" s="196" t="s">
        <v>4077</v>
      </c>
      <c r="C345" s="196" t="s">
        <v>7163</v>
      </c>
      <c r="D345" s="198" t="s">
        <v>7164</v>
      </c>
      <c r="E345" s="196" t="s">
        <v>7163</v>
      </c>
      <c r="F345" s="110" t="s">
        <v>7165</v>
      </c>
      <c r="G345" s="199">
        <v>750.0</v>
      </c>
      <c r="H345" s="217"/>
      <c r="I345" s="217"/>
      <c r="L345" s="6">
        <f t="array" ref="L345">XLOOKUP(E345,INV!A:A,INV!K:K)</f>
        <v>20</v>
      </c>
      <c r="M345" s="127">
        <f t="shared" si="1"/>
        <v>1</v>
      </c>
    </row>
    <row r="346">
      <c r="A346" s="195">
        <v>2883.0</v>
      </c>
      <c r="B346" s="196" t="s">
        <v>4077</v>
      </c>
      <c r="C346" s="196" t="s">
        <v>7172</v>
      </c>
      <c r="D346" s="198" t="s">
        <v>7173</v>
      </c>
      <c r="E346" s="196" t="s">
        <v>7172</v>
      </c>
      <c r="F346" s="110" t="s">
        <v>7174</v>
      </c>
      <c r="G346" s="199">
        <v>750.0</v>
      </c>
      <c r="H346" s="217"/>
      <c r="I346" s="217"/>
      <c r="L346" s="6">
        <f t="array" ref="L346">XLOOKUP(E346,INV!A:A,INV!K:K)</f>
        <v>20</v>
      </c>
      <c r="M346" s="127">
        <f t="shared" si="1"/>
        <v>1</v>
      </c>
    </row>
    <row r="347">
      <c r="A347" s="195">
        <v>2882.0</v>
      </c>
      <c r="B347" s="196" t="s">
        <v>4077</v>
      </c>
      <c r="C347" s="196" t="s">
        <v>1141</v>
      </c>
      <c r="D347" s="198" t="s">
        <v>7170</v>
      </c>
      <c r="E347" s="196" t="s">
        <v>1141</v>
      </c>
      <c r="F347" s="110" t="s">
        <v>7171</v>
      </c>
      <c r="G347" s="199">
        <v>750.0</v>
      </c>
      <c r="H347" s="217"/>
      <c r="I347" s="217"/>
      <c r="L347" s="6">
        <f t="array" ref="L347">XLOOKUP(E347,INV!A:A,INV!K:K)</f>
        <v>20</v>
      </c>
      <c r="M347" s="127">
        <f t="shared" si="1"/>
        <v>1</v>
      </c>
    </row>
    <row r="348">
      <c r="A348" s="195">
        <v>2881.0</v>
      </c>
      <c r="B348" s="196" t="s">
        <v>4077</v>
      </c>
      <c r="C348" s="196" t="s">
        <v>1143</v>
      </c>
      <c r="D348" s="198" t="s">
        <v>7168</v>
      </c>
      <c r="E348" s="196" t="s">
        <v>1143</v>
      </c>
      <c r="F348" s="110" t="s">
        <v>7169</v>
      </c>
      <c r="G348" s="199">
        <v>750.0</v>
      </c>
      <c r="H348" s="217"/>
      <c r="I348" s="217"/>
      <c r="L348" s="6">
        <f t="array" ref="L348">XLOOKUP(E348,INV!A:A,INV!K:K)</f>
        <v>20</v>
      </c>
      <c r="M348" s="127">
        <f t="shared" si="1"/>
        <v>1</v>
      </c>
    </row>
    <row r="349">
      <c r="A349" s="195">
        <v>2884.0</v>
      </c>
      <c r="B349" s="196" t="s">
        <v>4077</v>
      </c>
      <c r="C349" s="196" t="s">
        <v>7175</v>
      </c>
      <c r="D349" s="198" t="s">
        <v>7176</v>
      </c>
      <c r="E349" s="196" t="s">
        <v>7175</v>
      </c>
      <c r="F349" s="110" t="s">
        <v>7177</v>
      </c>
      <c r="G349" s="199">
        <v>750.0</v>
      </c>
      <c r="H349" s="217"/>
      <c r="I349" s="217"/>
      <c r="L349" s="6">
        <f t="array" ref="L349">XLOOKUP(E349,INV!A:A,INV!K:K)</f>
        <v>20</v>
      </c>
      <c r="M349" s="127">
        <f t="shared" si="1"/>
        <v>1</v>
      </c>
    </row>
    <row r="350">
      <c r="A350" s="195">
        <v>2892.0</v>
      </c>
      <c r="B350" s="196" t="s">
        <v>4077</v>
      </c>
      <c r="C350" s="196" t="s">
        <v>1565</v>
      </c>
      <c r="D350" s="198" t="s">
        <v>7204</v>
      </c>
      <c r="E350" s="196" t="s">
        <v>1565</v>
      </c>
      <c r="F350" s="110" t="s">
        <v>1566</v>
      </c>
      <c r="G350" s="199">
        <v>700.0</v>
      </c>
      <c r="H350" s="217"/>
      <c r="I350" s="217"/>
      <c r="L350" s="6">
        <f t="array" ref="L350">XLOOKUP(E350,INV!A:A,INV!K:K)</f>
        <v>20</v>
      </c>
      <c r="M350" s="127">
        <f t="shared" si="1"/>
        <v>1</v>
      </c>
    </row>
    <row r="351">
      <c r="A351" s="195">
        <v>2891.0</v>
      </c>
      <c r="B351" s="196" t="s">
        <v>4077</v>
      </c>
      <c r="C351" s="196" t="s">
        <v>1562</v>
      </c>
      <c r="D351" s="198" t="s">
        <v>7203</v>
      </c>
      <c r="E351" s="196" t="s">
        <v>1562</v>
      </c>
      <c r="F351" s="110" t="s">
        <v>1563</v>
      </c>
      <c r="G351" s="199">
        <v>700.0</v>
      </c>
      <c r="H351" s="217"/>
      <c r="I351" s="217"/>
      <c r="L351" s="6">
        <f t="array" ref="L351">XLOOKUP(E351,INV!A:A,INV!K:K)</f>
        <v>20</v>
      </c>
      <c r="M351" s="127">
        <f t="shared" si="1"/>
        <v>1</v>
      </c>
    </row>
    <row r="352">
      <c r="A352" s="195">
        <v>2890.0</v>
      </c>
      <c r="B352" s="196" t="s">
        <v>4077</v>
      </c>
      <c r="C352" s="196" t="s">
        <v>1559</v>
      </c>
      <c r="D352" s="198" t="s">
        <v>7202</v>
      </c>
      <c r="E352" s="196" t="s">
        <v>1559</v>
      </c>
      <c r="F352" s="110" t="s">
        <v>1560</v>
      </c>
      <c r="G352" s="199">
        <v>700.0</v>
      </c>
      <c r="H352" s="217"/>
      <c r="I352" s="217"/>
      <c r="L352" s="6">
        <f t="array" ref="L352">XLOOKUP(E352,INV!A:A,INV!K:K)</f>
        <v>20</v>
      </c>
      <c r="M352" s="127">
        <f t="shared" si="1"/>
        <v>1</v>
      </c>
    </row>
    <row r="353">
      <c r="A353" s="195">
        <v>2893.0</v>
      </c>
      <c r="B353" s="196" t="s">
        <v>4077</v>
      </c>
      <c r="C353" s="196" t="s">
        <v>1568</v>
      </c>
      <c r="D353" s="198" t="s">
        <v>7205</v>
      </c>
      <c r="E353" s="196" t="s">
        <v>1568</v>
      </c>
      <c r="F353" s="196" t="s">
        <v>1569</v>
      </c>
      <c r="G353" s="199">
        <v>700.0</v>
      </c>
      <c r="H353" s="217"/>
      <c r="I353" s="217"/>
      <c r="L353" s="6">
        <f t="array" ref="L353">XLOOKUP(E353,INV!A:A,INV!K:K)</f>
        <v>20</v>
      </c>
      <c r="M353" s="127">
        <f t="shared" si="1"/>
        <v>1</v>
      </c>
    </row>
    <row r="354">
      <c r="A354" s="195">
        <v>2854.0</v>
      </c>
      <c r="B354" s="196" t="s">
        <v>4077</v>
      </c>
      <c r="C354" s="196" t="s">
        <v>1235</v>
      </c>
      <c r="D354" s="198" t="s">
        <v>1236</v>
      </c>
      <c r="E354" s="196" t="s">
        <v>1235</v>
      </c>
      <c r="F354" s="196" t="s">
        <v>1576</v>
      </c>
      <c r="G354" s="199">
        <v>350.0</v>
      </c>
      <c r="H354" s="217"/>
      <c r="I354" s="217"/>
      <c r="L354" s="6">
        <f t="array" ref="L354">XLOOKUP(E354,INV!A:A,INV!K:K)</f>
        <v>15</v>
      </c>
      <c r="M354" s="127">
        <f t="shared" si="1"/>
        <v>1</v>
      </c>
    </row>
    <row r="355">
      <c r="A355" s="195">
        <v>2853.0</v>
      </c>
      <c r="B355" s="196" t="s">
        <v>4077</v>
      </c>
      <c r="C355" s="196" t="s">
        <v>1237</v>
      </c>
      <c r="D355" s="198" t="s">
        <v>1238</v>
      </c>
      <c r="E355" s="196" t="s">
        <v>1237</v>
      </c>
      <c r="F355" s="196" t="s">
        <v>1574</v>
      </c>
      <c r="G355" s="199">
        <v>350.0</v>
      </c>
      <c r="H355" s="217"/>
      <c r="I355" s="217"/>
      <c r="L355" s="6">
        <f t="array" ref="L355">XLOOKUP(E355,INV!A:A,INV!K:K)</f>
        <v>15</v>
      </c>
      <c r="M355" s="127">
        <f t="shared" si="1"/>
        <v>1</v>
      </c>
    </row>
    <row r="356">
      <c r="A356" s="195">
        <v>2852.0</v>
      </c>
      <c r="B356" s="196" t="s">
        <v>4077</v>
      </c>
      <c r="C356" s="196" t="s">
        <v>1239</v>
      </c>
      <c r="D356" s="198" t="s">
        <v>1240</v>
      </c>
      <c r="E356" s="196" t="s">
        <v>1239</v>
      </c>
      <c r="F356" s="196" t="s">
        <v>1572</v>
      </c>
      <c r="G356" s="199">
        <v>350.0</v>
      </c>
      <c r="H356" s="217"/>
      <c r="I356" s="217"/>
      <c r="L356" s="6">
        <f t="array" ref="L356">XLOOKUP(E356,INV!A:A,INV!K:K)</f>
        <v>15</v>
      </c>
      <c r="M356" s="127">
        <f t="shared" si="1"/>
        <v>1</v>
      </c>
    </row>
    <row r="357">
      <c r="A357" s="195">
        <v>2855.0</v>
      </c>
      <c r="B357" s="196" t="s">
        <v>4077</v>
      </c>
      <c r="C357" s="196" t="s">
        <v>1233</v>
      </c>
      <c r="D357" s="198" t="s">
        <v>1234</v>
      </c>
      <c r="E357" s="196" t="s">
        <v>1233</v>
      </c>
      <c r="F357" s="110" t="s">
        <v>1578</v>
      </c>
      <c r="G357" s="199">
        <v>350.0</v>
      </c>
      <c r="H357" s="217"/>
      <c r="I357" s="217"/>
      <c r="L357" s="6">
        <f t="array" ref="L357">XLOOKUP(E357,INV!A:A,INV!K:K)</f>
        <v>15</v>
      </c>
      <c r="M357" s="127">
        <f t="shared" si="1"/>
        <v>1</v>
      </c>
    </row>
    <row r="358">
      <c r="A358" s="195">
        <v>2856.0</v>
      </c>
      <c r="B358" s="196" t="s">
        <v>4077</v>
      </c>
      <c r="C358" s="196" t="s">
        <v>7127</v>
      </c>
      <c r="D358" s="198" t="s">
        <v>7128</v>
      </c>
      <c r="E358" s="196" t="s">
        <v>7127</v>
      </c>
      <c r="F358" s="196" t="s">
        <v>7129</v>
      </c>
      <c r="G358" s="199">
        <v>350.0</v>
      </c>
      <c r="H358" s="217"/>
      <c r="I358" s="217"/>
      <c r="L358" s="6">
        <f t="array" ref="L358">XLOOKUP(E358,INV!A:A,INV!K:K)</f>
        <v>15</v>
      </c>
      <c r="M358" s="127">
        <f t="shared" si="1"/>
        <v>1</v>
      </c>
    </row>
    <row r="359">
      <c r="A359" s="195">
        <v>2888.0</v>
      </c>
      <c r="B359" s="196" t="s">
        <v>4077</v>
      </c>
      <c r="C359" s="196" t="s">
        <v>1552</v>
      </c>
      <c r="D359" s="198" t="s">
        <v>7198</v>
      </c>
      <c r="E359" s="196" t="s">
        <v>1552</v>
      </c>
      <c r="F359" s="110" t="s">
        <v>1553</v>
      </c>
      <c r="G359" s="199">
        <v>700.0</v>
      </c>
      <c r="H359" s="217"/>
      <c r="I359" s="217"/>
      <c r="L359" s="6">
        <f t="array" ref="L359">XLOOKUP(E359,INV!A:A,INV!K:K)</f>
        <v>20</v>
      </c>
      <c r="M359" s="127">
        <f t="shared" si="1"/>
        <v>1</v>
      </c>
    </row>
    <row r="360">
      <c r="A360" s="195">
        <v>2887.0</v>
      </c>
      <c r="B360" s="196" t="s">
        <v>4077</v>
      </c>
      <c r="C360" s="196" t="s">
        <v>1549</v>
      </c>
      <c r="D360" s="198" t="s">
        <v>7197</v>
      </c>
      <c r="E360" s="196" t="s">
        <v>1549</v>
      </c>
      <c r="F360" s="110" t="s">
        <v>1550</v>
      </c>
      <c r="G360" s="199">
        <v>700.0</v>
      </c>
      <c r="H360" s="217"/>
      <c r="I360" s="217"/>
      <c r="L360" s="6">
        <f t="array" ref="L360">XLOOKUP(E360,INV!A:A,INV!K:K)</f>
        <v>20</v>
      </c>
      <c r="M360" s="127">
        <f t="shared" si="1"/>
        <v>1</v>
      </c>
    </row>
    <row r="361">
      <c r="A361" s="195">
        <v>2886.0</v>
      </c>
      <c r="B361" s="196" t="s">
        <v>4077</v>
      </c>
      <c r="C361" s="196" t="s">
        <v>1546</v>
      </c>
      <c r="D361" s="198" t="s">
        <v>7196</v>
      </c>
      <c r="E361" s="196" t="s">
        <v>1546</v>
      </c>
      <c r="F361" s="110" t="s">
        <v>1547</v>
      </c>
      <c r="G361" s="199">
        <v>700.0</v>
      </c>
      <c r="H361" s="217"/>
      <c r="I361" s="217"/>
      <c r="L361" s="6">
        <f t="array" ref="L361">XLOOKUP(E361,INV!A:A,INV!K:K)</f>
        <v>20</v>
      </c>
      <c r="M361" s="127">
        <f t="shared" si="1"/>
        <v>1</v>
      </c>
    </row>
    <row r="362">
      <c r="A362" s="195">
        <v>2889.0</v>
      </c>
      <c r="B362" s="196" t="s">
        <v>4077</v>
      </c>
      <c r="C362" s="196" t="s">
        <v>1555</v>
      </c>
      <c r="D362" s="198" t="s">
        <v>7199</v>
      </c>
      <c r="E362" s="196" t="s">
        <v>1555</v>
      </c>
      <c r="F362" s="110" t="s">
        <v>1556</v>
      </c>
      <c r="G362" s="199">
        <v>700.0</v>
      </c>
      <c r="H362" s="217"/>
      <c r="I362" s="217"/>
      <c r="L362" s="6">
        <f t="array" ref="L362">XLOOKUP(E362,INV!A:A,INV!K:K)</f>
        <v>20</v>
      </c>
      <c r="M362" s="127">
        <f t="shared" si="1"/>
        <v>1</v>
      </c>
    </row>
    <row r="363">
      <c r="A363" s="195">
        <v>631.0</v>
      </c>
      <c r="B363" s="196" t="s">
        <v>3547</v>
      </c>
      <c r="C363" s="197" t="s">
        <v>4073</v>
      </c>
      <c r="D363" s="198" t="s">
        <v>4074</v>
      </c>
      <c r="E363" s="196" t="s">
        <v>4075</v>
      </c>
      <c r="F363" s="110" t="s">
        <v>4076</v>
      </c>
      <c r="G363" s="199">
        <v>290.0</v>
      </c>
      <c r="H363" s="217"/>
      <c r="I363" s="217"/>
      <c r="L363" s="6">
        <f t="array" ref="L363">XLOOKUP(E363,INV!A:A,INV!K:K)</f>
        <v>8</v>
      </c>
      <c r="M363" s="127">
        <f t="shared" si="1"/>
        <v>1</v>
      </c>
    </row>
    <row r="364">
      <c r="A364" s="195">
        <v>693.0</v>
      </c>
      <c r="B364" s="196" t="s">
        <v>4233</v>
      </c>
      <c r="C364" s="197" t="s">
        <v>4234</v>
      </c>
      <c r="D364" s="198" t="s">
        <v>4235</v>
      </c>
      <c r="E364" s="196" t="s">
        <v>4236</v>
      </c>
      <c r="F364" s="196" t="s">
        <v>4237</v>
      </c>
      <c r="G364" s="199">
        <v>1740.0</v>
      </c>
      <c r="H364" s="217"/>
      <c r="I364" s="217"/>
      <c r="L364" s="6">
        <f t="array" ref="L364">XLOOKUP(E364,INV!A:A,INV!K:K)</f>
        <v>38</v>
      </c>
      <c r="M364" s="127">
        <f t="shared" si="1"/>
        <v>1</v>
      </c>
    </row>
    <row r="365">
      <c r="A365" s="195">
        <v>697.0</v>
      </c>
      <c r="B365" s="196" t="s">
        <v>4246</v>
      </c>
      <c r="C365" s="197" t="s">
        <v>4247</v>
      </c>
      <c r="D365" s="198" t="s">
        <v>4248</v>
      </c>
      <c r="E365" s="196" t="s">
        <v>4249</v>
      </c>
      <c r="F365" s="110" t="s">
        <v>4250</v>
      </c>
      <c r="G365" s="199">
        <v>1480.0</v>
      </c>
      <c r="H365" s="217"/>
      <c r="I365" s="217"/>
      <c r="L365" s="6" t="str">
        <f t="array" ref="L365">XLOOKUP(E365,INV!A:A,INV!K:K)</f>
        <v>#N/A</v>
      </c>
      <c r="M365" s="127" t="str">
        <f t="shared" si="1"/>
        <v>#N/A</v>
      </c>
    </row>
    <row r="366">
      <c r="A366" s="195">
        <v>698.0</v>
      </c>
      <c r="B366" s="196" t="s">
        <v>4246</v>
      </c>
      <c r="C366" s="197" t="s">
        <v>4251</v>
      </c>
      <c r="D366" s="198" t="s">
        <v>4248</v>
      </c>
      <c r="E366" s="196" t="s">
        <v>4252</v>
      </c>
      <c r="F366" s="110" t="s">
        <v>4253</v>
      </c>
      <c r="G366" s="199">
        <v>1480.0</v>
      </c>
      <c r="H366" s="217"/>
      <c r="I366" s="217"/>
      <c r="L366" s="6" t="str">
        <f t="array" ref="L366">XLOOKUP(E366,INV!A:A,INV!K:K)</f>
        <v>#N/A</v>
      </c>
      <c r="M366" s="127" t="str">
        <f t="shared" si="1"/>
        <v>#N/A</v>
      </c>
    </row>
    <row r="367">
      <c r="A367" s="195">
        <v>699.0</v>
      </c>
      <c r="B367" s="196" t="s">
        <v>4246</v>
      </c>
      <c r="C367" s="197" t="s">
        <v>4254</v>
      </c>
      <c r="D367" s="198" t="s">
        <v>4248</v>
      </c>
      <c r="E367" s="196" t="s">
        <v>4255</v>
      </c>
      <c r="F367" s="110" t="s">
        <v>4256</v>
      </c>
      <c r="G367" s="199">
        <v>1480.0</v>
      </c>
      <c r="H367" s="217"/>
      <c r="I367" s="217"/>
      <c r="L367" s="6" t="str">
        <f t="array" ref="L367">XLOOKUP(E367,INV!A:A,INV!K:K)</f>
        <v>#N/A</v>
      </c>
      <c r="M367" s="127" t="str">
        <f t="shared" si="1"/>
        <v>#N/A</v>
      </c>
    </row>
    <row r="368">
      <c r="A368" s="195">
        <v>700.0</v>
      </c>
      <c r="B368" s="196" t="s">
        <v>4246</v>
      </c>
      <c r="C368" s="197" t="s">
        <v>4257</v>
      </c>
      <c r="D368" s="198" t="s">
        <v>4248</v>
      </c>
      <c r="E368" s="196" t="s">
        <v>4258</v>
      </c>
      <c r="F368" s="110" t="s">
        <v>4259</v>
      </c>
      <c r="G368" s="199">
        <v>1480.0</v>
      </c>
      <c r="H368" s="217"/>
      <c r="I368" s="217"/>
      <c r="L368" s="6">
        <f t="array" ref="L368">XLOOKUP(E368,INV!A:A,INV!K:K)</f>
        <v>38</v>
      </c>
      <c r="M368" s="127">
        <f t="shared" si="1"/>
        <v>1</v>
      </c>
    </row>
    <row r="369">
      <c r="A369" s="195">
        <v>701.0</v>
      </c>
      <c r="B369" s="196" t="s">
        <v>4246</v>
      </c>
      <c r="C369" s="197" t="s">
        <v>4260</v>
      </c>
      <c r="D369" s="198" t="s">
        <v>4248</v>
      </c>
      <c r="E369" s="196" t="s">
        <v>4261</v>
      </c>
      <c r="F369" s="110" t="s">
        <v>4262</v>
      </c>
      <c r="G369" s="199">
        <v>1480.0</v>
      </c>
      <c r="H369" s="217"/>
      <c r="I369" s="217"/>
      <c r="L369" s="6">
        <f t="array" ref="L369">XLOOKUP(E369,INV!A:A,INV!K:K)</f>
        <v>38</v>
      </c>
      <c r="M369" s="127">
        <f t="shared" si="1"/>
        <v>1</v>
      </c>
    </row>
    <row r="370">
      <c r="A370" s="195">
        <v>702.0</v>
      </c>
      <c r="B370" s="196" t="s">
        <v>4246</v>
      </c>
      <c r="C370" s="197" t="s">
        <v>4263</v>
      </c>
      <c r="D370" s="198" t="s">
        <v>4248</v>
      </c>
      <c r="E370" s="196" t="s">
        <v>4264</v>
      </c>
      <c r="F370" s="110" t="s">
        <v>4265</v>
      </c>
      <c r="G370" s="199">
        <v>1480.0</v>
      </c>
      <c r="H370" s="217"/>
      <c r="I370" s="217"/>
      <c r="L370" s="6">
        <f t="array" ref="L370">XLOOKUP(E370,INV!A:A,INV!K:K)</f>
        <v>38</v>
      </c>
      <c r="M370" s="127">
        <f t="shared" si="1"/>
        <v>1</v>
      </c>
    </row>
    <row r="371">
      <c r="A371" s="195">
        <v>703.0</v>
      </c>
      <c r="B371" s="196" t="s">
        <v>4246</v>
      </c>
      <c r="C371" s="197" t="s">
        <v>4266</v>
      </c>
      <c r="D371" s="198" t="s">
        <v>4248</v>
      </c>
      <c r="E371" s="196" t="s">
        <v>4267</v>
      </c>
      <c r="F371" s="110" t="s">
        <v>4268</v>
      </c>
      <c r="G371" s="199">
        <v>1480.0</v>
      </c>
      <c r="H371" s="217"/>
      <c r="I371" s="217"/>
      <c r="L371" s="6">
        <f t="array" ref="L371">XLOOKUP(E371,INV!A:A,INV!K:K)</f>
        <v>38</v>
      </c>
      <c r="M371" s="127">
        <f t="shared" si="1"/>
        <v>1</v>
      </c>
    </row>
    <row r="372">
      <c r="A372" s="195">
        <v>704.0</v>
      </c>
      <c r="B372" s="196" t="s">
        <v>4246</v>
      </c>
      <c r="C372" s="197" t="s">
        <v>4269</v>
      </c>
      <c r="D372" s="198" t="s">
        <v>4248</v>
      </c>
      <c r="E372" s="196" t="s">
        <v>4270</v>
      </c>
      <c r="F372" s="110" t="s">
        <v>4271</v>
      </c>
      <c r="G372" s="199">
        <v>1480.0</v>
      </c>
      <c r="H372" s="217"/>
      <c r="I372" s="217"/>
      <c r="L372" s="6" t="str">
        <f t="array" ref="L372">XLOOKUP(E372,INV!A:A,INV!K:K)</f>
        <v>#N/A</v>
      </c>
      <c r="M372" s="127" t="str">
        <f t="shared" si="1"/>
        <v>#N/A</v>
      </c>
    </row>
    <row r="373">
      <c r="A373" s="195">
        <v>705.0</v>
      </c>
      <c r="B373" s="196" t="s">
        <v>4246</v>
      </c>
      <c r="C373" s="197" t="s">
        <v>4272</v>
      </c>
      <c r="D373" s="198" t="s">
        <v>4248</v>
      </c>
      <c r="E373" s="196" t="s">
        <v>4273</v>
      </c>
      <c r="F373" s="110" t="s">
        <v>4274</v>
      </c>
      <c r="G373" s="199">
        <v>1480.0</v>
      </c>
      <c r="H373" s="217"/>
      <c r="I373" s="217"/>
      <c r="L373" s="6">
        <f t="array" ref="L373">XLOOKUP(E373,INV!A:A,INV!K:K)</f>
        <v>38</v>
      </c>
      <c r="M373" s="127">
        <f t="shared" si="1"/>
        <v>1</v>
      </c>
    </row>
    <row r="374">
      <c r="A374" s="195">
        <v>706.0</v>
      </c>
      <c r="B374" s="196" t="s">
        <v>4246</v>
      </c>
      <c r="C374" s="197" t="s">
        <v>4275</v>
      </c>
      <c r="D374" s="198" t="s">
        <v>4248</v>
      </c>
      <c r="E374" s="196" t="s">
        <v>4276</v>
      </c>
      <c r="F374" s="110" t="s">
        <v>4277</v>
      </c>
      <c r="G374" s="199">
        <v>1480.0</v>
      </c>
      <c r="H374" s="217"/>
      <c r="I374" s="217"/>
      <c r="L374" s="6" t="str">
        <f t="array" ref="L374">XLOOKUP(E374,INV!A:A,INV!K:K)</f>
        <v>#N/A</v>
      </c>
      <c r="M374" s="127" t="str">
        <f t="shared" si="1"/>
        <v>#N/A</v>
      </c>
    </row>
    <row r="375">
      <c r="A375" s="195">
        <v>707.0</v>
      </c>
      <c r="B375" s="196" t="s">
        <v>4246</v>
      </c>
      <c r="C375" s="197" t="s">
        <v>4278</v>
      </c>
      <c r="D375" s="198" t="s">
        <v>4248</v>
      </c>
      <c r="E375" s="196" t="s">
        <v>4279</v>
      </c>
      <c r="F375" s="110" t="s">
        <v>4280</v>
      </c>
      <c r="G375" s="199">
        <v>1480.0</v>
      </c>
      <c r="H375" s="217"/>
      <c r="I375" s="217"/>
      <c r="L375" s="6">
        <f t="array" ref="L375">XLOOKUP(E375,INV!A:A,INV!K:K)</f>
        <v>38</v>
      </c>
      <c r="M375" s="127">
        <f t="shared" si="1"/>
        <v>1</v>
      </c>
    </row>
    <row r="376">
      <c r="A376" s="195">
        <v>921.0</v>
      </c>
      <c r="B376" s="196" t="s">
        <v>4077</v>
      </c>
      <c r="C376" s="197" t="s">
        <v>4454</v>
      </c>
      <c r="D376" s="198" t="s">
        <v>4455</v>
      </c>
      <c r="E376" s="196" t="s">
        <v>1181</v>
      </c>
      <c r="F376" s="196" t="s">
        <v>4456</v>
      </c>
      <c r="G376" s="199">
        <v>650.0</v>
      </c>
      <c r="H376" s="217"/>
      <c r="I376" s="217"/>
      <c r="L376" s="6">
        <f t="array" ref="L376">XLOOKUP(E376,INV!A:A,INV!K:K)</f>
        <v>15</v>
      </c>
      <c r="M376" s="127">
        <f t="shared" si="1"/>
        <v>1</v>
      </c>
    </row>
    <row r="377">
      <c r="A377" s="195">
        <v>922.0</v>
      </c>
      <c r="B377" s="196" t="s">
        <v>4077</v>
      </c>
      <c r="C377" s="197" t="s">
        <v>4457</v>
      </c>
      <c r="D377" s="198" t="s">
        <v>4455</v>
      </c>
      <c r="E377" s="196" t="s">
        <v>1183</v>
      </c>
      <c r="F377" s="196" t="s">
        <v>4458</v>
      </c>
      <c r="G377" s="199">
        <v>650.0</v>
      </c>
      <c r="H377" s="217"/>
      <c r="I377" s="217"/>
      <c r="L377" s="6">
        <f t="array" ref="L377">XLOOKUP(E377,INV!A:A,INV!K:K)</f>
        <v>15</v>
      </c>
      <c r="M377" s="127">
        <f t="shared" si="1"/>
        <v>1</v>
      </c>
    </row>
    <row r="378">
      <c r="A378" s="195">
        <v>923.0</v>
      </c>
      <c r="B378" s="196" t="s">
        <v>4077</v>
      </c>
      <c r="C378" s="197" t="s">
        <v>4459</v>
      </c>
      <c r="D378" s="198" t="s">
        <v>4455</v>
      </c>
      <c r="E378" s="196" t="s">
        <v>1185</v>
      </c>
      <c r="F378" s="196" t="s">
        <v>4460</v>
      </c>
      <c r="G378" s="199">
        <v>650.0</v>
      </c>
      <c r="H378" s="217"/>
      <c r="I378" s="217"/>
      <c r="L378" s="6">
        <f t="array" ref="L378">XLOOKUP(E378,INV!A:A,INV!K:K)</f>
        <v>15</v>
      </c>
      <c r="M378" s="127">
        <f t="shared" si="1"/>
        <v>1</v>
      </c>
    </row>
    <row r="379">
      <c r="A379" s="195">
        <v>924.0</v>
      </c>
      <c r="B379" s="196" t="s">
        <v>4077</v>
      </c>
      <c r="C379" s="197" t="s">
        <v>4461</v>
      </c>
      <c r="D379" s="198" t="s">
        <v>4455</v>
      </c>
      <c r="E379" s="196" t="s">
        <v>1179</v>
      </c>
      <c r="F379" s="196" t="s">
        <v>4462</v>
      </c>
      <c r="G379" s="199">
        <v>650.0</v>
      </c>
      <c r="H379" s="217"/>
      <c r="I379" s="217"/>
      <c r="L379" s="6">
        <f t="array" ref="L379">XLOOKUP(E379,INV!A:A,INV!K:K)</f>
        <v>15</v>
      </c>
      <c r="M379" s="127">
        <f t="shared" si="1"/>
        <v>1</v>
      </c>
    </row>
    <row r="380">
      <c r="A380" s="195">
        <v>925.0</v>
      </c>
      <c r="B380" s="196" t="s">
        <v>4077</v>
      </c>
      <c r="C380" s="197" t="s">
        <v>4463</v>
      </c>
      <c r="D380" s="198" t="s">
        <v>4455</v>
      </c>
      <c r="E380" s="196" t="s">
        <v>4464</v>
      </c>
      <c r="F380" s="196" t="s">
        <v>4465</v>
      </c>
      <c r="G380" s="199">
        <v>650.0</v>
      </c>
      <c r="H380" s="217"/>
      <c r="I380" s="217"/>
      <c r="L380" s="6">
        <f t="array" ref="L380">XLOOKUP(E380,INV!A:A,INV!K:K)</f>
        <v>15</v>
      </c>
      <c r="M380" s="127">
        <f t="shared" si="1"/>
        <v>1</v>
      </c>
    </row>
    <row r="381">
      <c r="A381" s="195">
        <v>916.0</v>
      </c>
      <c r="B381" s="196" t="s">
        <v>4077</v>
      </c>
      <c r="C381" s="197" t="s">
        <v>4442</v>
      </c>
      <c r="D381" s="198" t="s">
        <v>4443</v>
      </c>
      <c r="E381" s="196" t="s">
        <v>1162</v>
      </c>
      <c r="F381" s="196" t="s">
        <v>4444</v>
      </c>
      <c r="G381" s="199">
        <v>690.0</v>
      </c>
      <c r="H381" s="217"/>
      <c r="I381" s="217"/>
      <c r="L381" s="6">
        <f t="array" ref="L381">XLOOKUP(E381,INV!A:A,INV!K:K)</f>
        <v>18</v>
      </c>
      <c r="M381" s="127">
        <f t="shared" si="1"/>
        <v>1</v>
      </c>
    </row>
    <row r="382">
      <c r="A382" s="195">
        <v>917.0</v>
      </c>
      <c r="B382" s="196" t="s">
        <v>4077</v>
      </c>
      <c r="C382" s="197" t="s">
        <v>4445</v>
      </c>
      <c r="D382" s="198" t="s">
        <v>4443</v>
      </c>
      <c r="E382" s="196" t="s">
        <v>1164</v>
      </c>
      <c r="F382" s="196" t="s">
        <v>4446</v>
      </c>
      <c r="G382" s="199">
        <v>690.0</v>
      </c>
      <c r="H382" s="217"/>
      <c r="I382" s="217"/>
      <c r="L382" s="6">
        <f t="array" ref="L382">XLOOKUP(E382,INV!A:A,INV!K:K)</f>
        <v>18</v>
      </c>
      <c r="M382" s="127">
        <f t="shared" si="1"/>
        <v>1</v>
      </c>
    </row>
    <row r="383">
      <c r="A383" s="195">
        <v>918.0</v>
      </c>
      <c r="B383" s="196" t="s">
        <v>4077</v>
      </c>
      <c r="C383" s="197" t="s">
        <v>4447</v>
      </c>
      <c r="D383" s="198" t="s">
        <v>4443</v>
      </c>
      <c r="E383" s="196" t="s">
        <v>1166</v>
      </c>
      <c r="F383" s="196" t="s">
        <v>4448</v>
      </c>
      <c r="G383" s="199">
        <v>690.0</v>
      </c>
      <c r="H383" s="217"/>
      <c r="I383" s="217"/>
      <c r="L383" s="6">
        <f t="array" ref="L383">XLOOKUP(E383,INV!A:A,INV!K:K)</f>
        <v>18</v>
      </c>
      <c r="M383" s="127">
        <f t="shared" si="1"/>
        <v>1</v>
      </c>
    </row>
    <row r="384">
      <c r="A384" s="195">
        <v>919.0</v>
      </c>
      <c r="B384" s="196" t="s">
        <v>4077</v>
      </c>
      <c r="C384" s="197" t="s">
        <v>4449</v>
      </c>
      <c r="D384" s="198" t="s">
        <v>4443</v>
      </c>
      <c r="E384" s="196" t="s">
        <v>1160</v>
      </c>
      <c r="F384" s="196" t="s">
        <v>4450</v>
      </c>
      <c r="G384" s="199">
        <v>690.0</v>
      </c>
      <c r="H384" s="217"/>
      <c r="I384" s="217"/>
      <c r="L384" s="6">
        <f t="array" ref="L384">XLOOKUP(E384,INV!A:A,INV!K:K)</f>
        <v>18</v>
      </c>
      <c r="M384" s="127">
        <f t="shared" si="1"/>
        <v>1</v>
      </c>
    </row>
    <row r="385">
      <c r="A385" s="195">
        <v>920.0</v>
      </c>
      <c r="B385" s="196" t="s">
        <v>4077</v>
      </c>
      <c r="C385" s="197" t="s">
        <v>4451</v>
      </c>
      <c r="D385" s="198" t="s">
        <v>4443</v>
      </c>
      <c r="E385" s="196" t="s">
        <v>4452</v>
      </c>
      <c r="F385" s="196" t="s">
        <v>4453</v>
      </c>
      <c r="G385" s="199">
        <v>690.0</v>
      </c>
      <c r="H385" s="217"/>
      <c r="I385" s="217"/>
      <c r="L385" s="6">
        <f t="array" ref="L385">XLOOKUP(E385,INV!A:A,INV!K:K)</f>
        <v>18</v>
      </c>
      <c r="M385" s="127">
        <f t="shared" si="1"/>
        <v>1</v>
      </c>
    </row>
    <row r="386">
      <c r="A386" s="195">
        <v>1752.0</v>
      </c>
      <c r="B386" s="196" t="s">
        <v>5324</v>
      </c>
      <c r="C386" s="197" t="s">
        <v>987</v>
      </c>
      <c r="D386" s="198" t="s">
        <v>5325</v>
      </c>
      <c r="E386" s="196" t="s">
        <v>987</v>
      </c>
      <c r="F386" s="110" t="s">
        <v>5328</v>
      </c>
      <c r="G386" s="199">
        <v>1690.0</v>
      </c>
      <c r="H386" s="217"/>
      <c r="I386" s="217"/>
      <c r="L386" s="6">
        <f t="array" ref="L386">XLOOKUP(E386,INV!A:A,INV!K:K)</f>
        <v>65</v>
      </c>
      <c r="M386" s="127">
        <f t="shared" si="1"/>
        <v>1</v>
      </c>
    </row>
    <row r="387">
      <c r="A387" s="195">
        <v>1751.0</v>
      </c>
      <c r="B387" s="196" t="s">
        <v>5324</v>
      </c>
      <c r="C387" s="197" t="s">
        <v>989</v>
      </c>
      <c r="D387" s="198" t="s">
        <v>5325</v>
      </c>
      <c r="E387" s="196" t="s">
        <v>989</v>
      </c>
      <c r="F387" s="110" t="s">
        <v>5327</v>
      </c>
      <c r="G387" s="199">
        <v>1690.0</v>
      </c>
      <c r="H387" s="217"/>
      <c r="I387" s="217"/>
      <c r="L387" s="6">
        <f t="array" ref="L387">XLOOKUP(E387,INV!A:A,INV!K:K)</f>
        <v>65</v>
      </c>
      <c r="M387" s="127">
        <f t="shared" si="1"/>
        <v>1</v>
      </c>
    </row>
    <row r="388">
      <c r="A388" s="195">
        <v>1750.0</v>
      </c>
      <c r="B388" s="196" t="s">
        <v>5324</v>
      </c>
      <c r="C388" s="197" t="s">
        <v>991</v>
      </c>
      <c r="D388" s="198" t="s">
        <v>5325</v>
      </c>
      <c r="E388" s="196" t="s">
        <v>991</v>
      </c>
      <c r="F388" s="110" t="s">
        <v>5326</v>
      </c>
      <c r="G388" s="199">
        <v>1690.0</v>
      </c>
      <c r="H388" s="217"/>
      <c r="I388" s="217"/>
      <c r="L388" s="6">
        <f t="array" ref="L388">XLOOKUP(E388,INV!A:A,INV!K:K)</f>
        <v>65</v>
      </c>
      <c r="M388" s="127">
        <f t="shared" si="1"/>
        <v>1</v>
      </c>
    </row>
    <row r="389">
      <c r="A389" s="195">
        <v>1753.0</v>
      </c>
      <c r="B389" s="196" t="s">
        <v>5324</v>
      </c>
      <c r="C389" s="197" t="s">
        <v>985</v>
      </c>
      <c r="D389" s="198" t="s">
        <v>5325</v>
      </c>
      <c r="E389" s="196" t="s">
        <v>985</v>
      </c>
      <c r="F389" s="110" t="s">
        <v>5329</v>
      </c>
      <c r="G389" s="199">
        <v>1690.0</v>
      </c>
      <c r="H389" s="217"/>
      <c r="I389" s="217"/>
      <c r="L389" s="6">
        <f t="array" ref="L389">XLOOKUP(E389,INV!A:A,INV!K:K)</f>
        <v>65</v>
      </c>
      <c r="M389" s="127">
        <f t="shared" si="1"/>
        <v>1</v>
      </c>
    </row>
    <row r="390">
      <c r="A390" s="195">
        <v>1754.0</v>
      </c>
      <c r="B390" s="196" t="s">
        <v>5324</v>
      </c>
      <c r="C390" s="197" t="s">
        <v>5330</v>
      </c>
      <c r="D390" s="198" t="s">
        <v>5325</v>
      </c>
      <c r="E390" s="196" t="s">
        <v>5330</v>
      </c>
      <c r="F390" s="110" t="s">
        <v>5331</v>
      </c>
      <c r="G390" s="199">
        <v>1690.0</v>
      </c>
      <c r="H390" s="217"/>
      <c r="I390" s="217"/>
      <c r="L390" s="6">
        <f t="array" ref="L390">XLOOKUP(E390,INV!A:A,INV!K:K)</f>
        <v>49</v>
      </c>
      <c r="M390" s="127">
        <f t="shared" si="1"/>
        <v>1</v>
      </c>
    </row>
    <row r="391">
      <c r="A391" s="195">
        <v>904.0</v>
      </c>
      <c r="B391" s="196" t="s">
        <v>4304</v>
      </c>
      <c r="C391" s="197" t="s">
        <v>4425</v>
      </c>
      <c r="D391" s="198" t="s">
        <v>4426</v>
      </c>
      <c r="E391" s="196" t="s">
        <v>4427</v>
      </c>
      <c r="F391" s="196" t="s">
        <v>4428</v>
      </c>
      <c r="G391" s="199">
        <v>850.0</v>
      </c>
      <c r="H391" s="217"/>
      <c r="I391" s="217"/>
      <c r="L391" s="6">
        <f t="array" ref="L391">XLOOKUP(E391,INV!A:A,INV!K:K)</f>
        <v>12</v>
      </c>
      <c r="M391" s="127">
        <f t="shared" si="1"/>
        <v>1</v>
      </c>
    </row>
    <row r="392">
      <c r="A392" s="195">
        <v>905.0</v>
      </c>
      <c r="B392" s="196" t="s">
        <v>4304</v>
      </c>
      <c r="C392" s="197" t="s">
        <v>4429</v>
      </c>
      <c r="D392" s="198" t="s">
        <v>4426</v>
      </c>
      <c r="E392" s="196" t="s">
        <v>4430</v>
      </c>
      <c r="F392" s="196" t="s">
        <v>4431</v>
      </c>
      <c r="G392" s="199">
        <v>850.0</v>
      </c>
      <c r="H392" s="217"/>
      <c r="I392" s="217"/>
      <c r="L392" s="6">
        <f t="array" ref="L392">XLOOKUP(E392,INV!A:A,INV!K:K)</f>
        <v>12</v>
      </c>
      <c r="M392" s="127">
        <f t="shared" si="1"/>
        <v>1</v>
      </c>
    </row>
    <row r="393">
      <c r="A393" s="195">
        <v>906.0</v>
      </c>
      <c r="B393" s="196" t="s">
        <v>4304</v>
      </c>
      <c r="C393" s="197" t="s">
        <v>4432</v>
      </c>
      <c r="D393" s="198" t="s">
        <v>4426</v>
      </c>
      <c r="E393" s="196" t="s">
        <v>4433</v>
      </c>
      <c r="F393" s="196" t="s">
        <v>4434</v>
      </c>
      <c r="G393" s="199">
        <v>850.0</v>
      </c>
      <c r="H393" s="217"/>
      <c r="I393" s="217"/>
      <c r="L393" s="6">
        <f t="array" ref="L393">XLOOKUP(E393,INV!A:A,INV!K:K)</f>
        <v>12</v>
      </c>
      <c r="M393" s="127">
        <f t="shared" si="1"/>
        <v>1</v>
      </c>
    </row>
    <row r="394">
      <c r="A394" s="195">
        <v>907.0</v>
      </c>
      <c r="B394" s="196" t="s">
        <v>4304</v>
      </c>
      <c r="C394" s="197" t="s">
        <v>4435</v>
      </c>
      <c r="D394" s="198" t="s">
        <v>4426</v>
      </c>
      <c r="E394" s="196" t="s">
        <v>4436</v>
      </c>
      <c r="F394" s="196" t="s">
        <v>4437</v>
      </c>
      <c r="G394" s="199">
        <v>850.0</v>
      </c>
      <c r="H394" s="217"/>
      <c r="I394" s="217"/>
      <c r="L394" s="6">
        <f t="array" ref="L394">XLOOKUP(E394,INV!A:A,INV!K:K)</f>
        <v>12</v>
      </c>
      <c r="M394" s="127">
        <f t="shared" si="1"/>
        <v>1</v>
      </c>
    </row>
    <row r="395">
      <c r="A395" s="195">
        <v>908.0</v>
      </c>
      <c r="B395" s="196" t="s">
        <v>4304</v>
      </c>
      <c r="C395" s="197" t="s">
        <v>4438</v>
      </c>
      <c r="D395" s="198" t="s">
        <v>4426</v>
      </c>
      <c r="E395" s="196" t="s">
        <v>4439</v>
      </c>
      <c r="F395" s="196" t="s">
        <v>4440</v>
      </c>
      <c r="G395" s="199">
        <v>850.0</v>
      </c>
      <c r="H395" s="217"/>
      <c r="I395" s="217"/>
      <c r="L395" s="6">
        <f t="array" ref="L395">XLOOKUP(E395,INV!A:A,INV!K:K)</f>
        <v>12</v>
      </c>
      <c r="M395" s="127">
        <f t="shared" si="1"/>
        <v>1</v>
      </c>
    </row>
    <row r="396">
      <c r="A396" s="195">
        <v>633.0</v>
      </c>
      <c r="B396" s="196" t="s">
        <v>4077</v>
      </c>
      <c r="C396" s="197" t="s">
        <v>4078</v>
      </c>
      <c r="D396" s="198" t="s">
        <v>4079</v>
      </c>
      <c r="E396" s="196" t="s">
        <v>1132</v>
      </c>
      <c r="F396" s="110" t="s">
        <v>4080</v>
      </c>
      <c r="G396" s="199">
        <v>800.0</v>
      </c>
      <c r="H396" s="217"/>
      <c r="I396" s="217"/>
      <c r="L396" s="6">
        <f t="array" ref="L396">XLOOKUP(E396,INV!A:A,INV!K:K)</f>
        <v>26</v>
      </c>
      <c r="M396" s="127">
        <f t="shared" si="1"/>
        <v>1</v>
      </c>
    </row>
    <row r="397">
      <c r="A397" s="195">
        <v>634.0</v>
      </c>
      <c r="B397" s="196" t="s">
        <v>4077</v>
      </c>
      <c r="C397" s="197" t="s">
        <v>4081</v>
      </c>
      <c r="D397" s="198" t="s">
        <v>4079</v>
      </c>
      <c r="E397" s="196" t="s">
        <v>1134</v>
      </c>
      <c r="F397" s="110" t="s">
        <v>4082</v>
      </c>
      <c r="G397" s="199">
        <v>800.0</v>
      </c>
      <c r="H397" s="217"/>
      <c r="I397" s="217"/>
      <c r="L397" s="6">
        <f t="array" ref="L397">XLOOKUP(E397,INV!A:A,INV!K:K)</f>
        <v>26</v>
      </c>
      <c r="M397" s="127">
        <f t="shared" si="1"/>
        <v>1</v>
      </c>
    </row>
    <row r="398">
      <c r="A398" s="195">
        <v>635.0</v>
      </c>
      <c r="B398" s="196" t="s">
        <v>4077</v>
      </c>
      <c r="C398" s="197" t="s">
        <v>4083</v>
      </c>
      <c r="D398" s="198" t="s">
        <v>4079</v>
      </c>
      <c r="E398" s="196" t="s">
        <v>1136</v>
      </c>
      <c r="F398" s="110" t="s">
        <v>4084</v>
      </c>
      <c r="G398" s="199">
        <v>800.0</v>
      </c>
      <c r="H398" s="217"/>
      <c r="I398" s="217"/>
      <c r="L398" s="6">
        <f t="array" ref="L398">XLOOKUP(E398,INV!A:A,INV!K:K)</f>
        <v>26</v>
      </c>
      <c r="M398" s="127">
        <f t="shared" si="1"/>
        <v>1</v>
      </c>
    </row>
    <row r="399">
      <c r="A399" s="195">
        <v>636.0</v>
      </c>
      <c r="B399" s="196" t="s">
        <v>4077</v>
      </c>
      <c r="C399" s="197" t="s">
        <v>4085</v>
      </c>
      <c r="D399" s="198" t="s">
        <v>4079</v>
      </c>
      <c r="E399" s="196" t="s">
        <v>1130</v>
      </c>
      <c r="F399" s="196" t="s">
        <v>4086</v>
      </c>
      <c r="G399" s="199">
        <v>800.0</v>
      </c>
      <c r="H399" s="217"/>
      <c r="I399" s="217"/>
      <c r="L399" s="6">
        <f t="array" ref="L399">XLOOKUP(E399,INV!A:A,INV!K:K)</f>
        <v>26</v>
      </c>
      <c r="M399" s="127">
        <f t="shared" si="1"/>
        <v>1</v>
      </c>
    </row>
    <row r="400">
      <c r="A400" s="195">
        <v>637.0</v>
      </c>
      <c r="B400" s="196" t="s">
        <v>4077</v>
      </c>
      <c r="C400" s="197" t="s">
        <v>4087</v>
      </c>
      <c r="D400" s="198" t="s">
        <v>4079</v>
      </c>
      <c r="E400" s="196" t="s">
        <v>4088</v>
      </c>
      <c r="F400" s="196" t="s">
        <v>4089</v>
      </c>
      <c r="G400" s="199">
        <v>800.0</v>
      </c>
      <c r="H400" s="217"/>
      <c r="I400" s="217"/>
      <c r="L400" s="6">
        <f t="array" ref="L400">XLOOKUP(E400,INV!A:A,INV!K:K)</f>
        <v>26</v>
      </c>
      <c r="M400" s="127">
        <f t="shared" si="1"/>
        <v>1</v>
      </c>
    </row>
    <row r="401">
      <c r="A401" s="195">
        <v>855.0</v>
      </c>
      <c r="B401" s="196" t="s">
        <v>4304</v>
      </c>
      <c r="C401" s="197" t="s">
        <v>4305</v>
      </c>
      <c r="D401" s="198" t="s">
        <v>4306</v>
      </c>
      <c r="E401" s="196" t="s">
        <v>4307</v>
      </c>
      <c r="F401" s="196" t="s">
        <v>4308</v>
      </c>
      <c r="G401" s="199">
        <v>850.0</v>
      </c>
      <c r="H401" s="217"/>
      <c r="I401" s="217"/>
      <c r="L401" s="6">
        <f t="array" ref="L401">XLOOKUP(E401,INV!A:A,INV!K:K)</f>
        <v>12</v>
      </c>
      <c r="M401" s="127">
        <f t="shared" si="1"/>
        <v>1</v>
      </c>
    </row>
    <row r="402">
      <c r="A402" s="195">
        <v>856.0</v>
      </c>
      <c r="B402" s="196" t="s">
        <v>4304</v>
      </c>
      <c r="C402" s="197" t="s">
        <v>4309</v>
      </c>
      <c r="D402" s="198" t="s">
        <v>4306</v>
      </c>
      <c r="E402" s="196" t="s">
        <v>4310</v>
      </c>
      <c r="F402" s="196" t="s">
        <v>4311</v>
      </c>
      <c r="G402" s="199">
        <v>850.0</v>
      </c>
      <c r="H402" s="217"/>
      <c r="I402" s="217"/>
      <c r="L402" s="6">
        <f t="array" ref="L402">XLOOKUP(E402,INV!A:A,INV!K:K)</f>
        <v>12</v>
      </c>
      <c r="M402" s="127">
        <f t="shared" si="1"/>
        <v>1</v>
      </c>
    </row>
    <row r="403">
      <c r="A403" s="195">
        <v>857.0</v>
      </c>
      <c r="B403" s="196" t="s">
        <v>4304</v>
      </c>
      <c r="C403" s="197" t="s">
        <v>4312</v>
      </c>
      <c r="D403" s="198" t="s">
        <v>4306</v>
      </c>
      <c r="E403" s="196" t="s">
        <v>4313</v>
      </c>
      <c r="F403" s="196" t="s">
        <v>4314</v>
      </c>
      <c r="G403" s="199">
        <v>850.0</v>
      </c>
      <c r="H403" s="217"/>
      <c r="I403" s="217"/>
      <c r="L403" s="6">
        <f t="array" ref="L403">XLOOKUP(E403,INV!A:A,INV!K:K)</f>
        <v>12</v>
      </c>
      <c r="M403" s="127">
        <f t="shared" si="1"/>
        <v>1</v>
      </c>
    </row>
    <row r="404">
      <c r="A404" s="195">
        <v>858.0</v>
      </c>
      <c r="B404" s="196" t="s">
        <v>4304</v>
      </c>
      <c r="C404" s="197" t="s">
        <v>4315</v>
      </c>
      <c r="D404" s="198" t="s">
        <v>4306</v>
      </c>
      <c r="E404" s="196" t="s">
        <v>4316</v>
      </c>
      <c r="F404" s="196" t="s">
        <v>4317</v>
      </c>
      <c r="G404" s="199">
        <v>850.0</v>
      </c>
      <c r="H404" s="217"/>
      <c r="I404" s="217"/>
      <c r="L404" s="6">
        <f t="array" ref="L404">XLOOKUP(E404,INV!A:A,INV!K:K)</f>
        <v>12</v>
      </c>
      <c r="M404" s="127">
        <f t="shared" si="1"/>
        <v>1</v>
      </c>
    </row>
    <row r="405">
      <c r="A405" s="195">
        <v>859.0</v>
      </c>
      <c r="B405" s="196" t="s">
        <v>4304</v>
      </c>
      <c r="C405" s="197" t="s">
        <v>4318</v>
      </c>
      <c r="D405" s="198" t="s">
        <v>4319</v>
      </c>
      <c r="E405" s="196" t="s">
        <v>4320</v>
      </c>
      <c r="F405" s="196" t="s">
        <v>4321</v>
      </c>
      <c r="G405" s="199">
        <v>850.0</v>
      </c>
      <c r="H405" s="217"/>
      <c r="I405" s="217"/>
      <c r="L405" s="6">
        <f t="array" ref="L405">XLOOKUP(E405,INV!A:A,INV!K:K)</f>
        <v>12</v>
      </c>
      <c r="M405" s="127">
        <f t="shared" si="1"/>
        <v>1</v>
      </c>
    </row>
    <row r="406">
      <c r="A406" s="195">
        <v>860.0</v>
      </c>
      <c r="B406" s="196" t="s">
        <v>4304</v>
      </c>
      <c r="C406" s="197" t="s">
        <v>4322</v>
      </c>
      <c r="D406" s="198" t="s">
        <v>4319</v>
      </c>
      <c r="E406" s="196" t="s">
        <v>4323</v>
      </c>
      <c r="F406" s="196" t="s">
        <v>4324</v>
      </c>
      <c r="G406" s="199">
        <v>850.0</v>
      </c>
      <c r="H406" s="217"/>
      <c r="I406" s="217"/>
      <c r="L406" s="6">
        <f t="array" ref="L406">XLOOKUP(E406,INV!A:A,INV!K:K)</f>
        <v>12</v>
      </c>
      <c r="M406" s="127">
        <f t="shared" si="1"/>
        <v>1</v>
      </c>
    </row>
    <row r="407">
      <c r="A407" s="195">
        <v>861.0</v>
      </c>
      <c r="B407" s="196" t="s">
        <v>4304</v>
      </c>
      <c r="C407" s="197" t="s">
        <v>4325</v>
      </c>
      <c r="D407" s="198" t="s">
        <v>4319</v>
      </c>
      <c r="E407" s="196" t="s">
        <v>4326</v>
      </c>
      <c r="F407" s="196" t="s">
        <v>4327</v>
      </c>
      <c r="G407" s="199">
        <v>850.0</v>
      </c>
      <c r="H407" s="217"/>
      <c r="I407" s="217"/>
      <c r="L407" s="6">
        <f t="array" ref="L407">XLOOKUP(E407,INV!A:A,INV!K:K)</f>
        <v>12</v>
      </c>
      <c r="M407" s="127">
        <f t="shared" si="1"/>
        <v>1</v>
      </c>
    </row>
    <row r="408">
      <c r="A408" s="195">
        <v>862.0</v>
      </c>
      <c r="B408" s="196" t="s">
        <v>4304</v>
      </c>
      <c r="C408" s="197" t="s">
        <v>4328</v>
      </c>
      <c r="D408" s="198" t="s">
        <v>4319</v>
      </c>
      <c r="E408" s="196" t="s">
        <v>4329</v>
      </c>
      <c r="F408" s="196" t="s">
        <v>4330</v>
      </c>
      <c r="G408" s="199">
        <v>850.0</v>
      </c>
      <c r="H408" s="217"/>
      <c r="I408" s="217"/>
      <c r="L408" s="6">
        <f t="array" ref="L408">XLOOKUP(E408,INV!A:A,INV!K:K)</f>
        <v>12</v>
      </c>
      <c r="M408" s="127">
        <f t="shared" si="1"/>
        <v>1</v>
      </c>
    </row>
    <row r="409">
      <c r="A409" s="195">
        <v>174.0</v>
      </c>
      <c r="B409" s="196" t="s">
        <v>2470</v>
      </c>
      <c r="C409" s="197" t="s">
        <v>2890</v>
      </c>
      <c r="D409" s="198" t="s">
        <v>2891</v>
      </c>
      <c r="E409" s="196" t="s">
        <v>2892</v>
      </c>
      <c r="F409" s="196" t="s">
        <v>2893</v>
      </c>
      <c r="G409" s="199">
        <v>1500.0</v>
      </c>
      <c r="H409" s="217"/>
      <c r="I409" s="217"/>
      <c r="L409" s="6">
        <f t="array" ref="L409">XLOOKUP(E409,INV!A:A,INV!K:K)</f>
        <v>25</v>
      </c>
      <c r="M409" s="127">
        <f t="shared" si="1"/>
        <v>1</v>
      </c>
    </row>
    <row r="410">
      <c r="A410" s="195">
        <v>175.0</v>
      </c>
      <c r="B410" s="196" t="s">
        <v>2470</v>
      </c>
      <c r="C410" s="197" t="s">
        <v>2894</v>
      </c>
      <c r="D410" s="198" t="s">
        <v>2891</v>
      </c>
      <c r="E410" s="196" t="s">
        <v>2895</v>
      </c>
      <c r="F410" s="196" t="s">
        <v>2896</v>
      </c>
      <c r="G410" s="199">
        <v>1500.0</v>
      </c>
      <c r="H410" s="217"/>
      <c r="I410" s="217"/>
      <c r="L410" s="6">
        <f t="array" ref="L410">XLOOKUP(E410,INV!A:A,INV!K:K)</f>
        <v>25</v>
      </c>
      <c r="M410" s="127">
        <f t="shared" si="1"/>
        <v>1</v>
      </c>
    </row>
    <row r="411">
      <c r="A411" s="195">
        <v>176.0</v>
      </c>
      <c r="B411" s="196" t="s">
        <v>2470</v>
      </c>
      <c r="C411" s="197" t="s">
        <v>2897</v>
      </c>
      <c r="D411" s="198" t="s">
        <v>2891</v>
      </c>
      <c r="E411" s="196" t="s">
        <v>2898</v>
      </c>
      <c r="F411" s="196" t="s">
        <v>2899</v>
      </c>
      <c r="G411" s="199">
        <v>1500.0</v>
      </c>
      <c r="H411" s="217"/>
      <c r="I411" s="217"/>
      <c r="L411" s="6">
        <f t="array" ref="L411">XLOOKUP(E411,INV!A:A,INV!K:K)</f>
        <v>25</v>
      </c>
      <c r="M411" s="127">
        <f t="shared" si="1"/>
        <v>1</v>
      </c>
    </row>
    <row r="412">
      <c r="A412" s="195">
        <v>177.0</v>
      </c>
      <c r="B412" s="196" t="s">
        <v>2470</v>
      </c>
      <c r="C412" s="197" t="s">
        <v>2900</v>
      </c>
      <c r="D412" s="198" t="s">
        <v>2891</v>
      </c>
      <c r="E412" s="196" t="s">
        <v>2901</v>
      </c>
      <c r="F412" s="196" t="s">
        <v>2902</v>
      </c>
      <c r="G412" s="199">
        <v>1500.0</v>
      </c>
      <c r="H412" s="217"/>
      <c r="I412" s="217"/>
      <c r="L412" s="6">
        <f t="array" ref="L412">XLOOKUP(E412,INV!A:A,INV!K:K)</f>
        <v>25</v>
      </c>
      <c r="M412" s="127">
        <f t="shared" si="1"/>
        <v>1</v>
      </c>
    </row>
    <row r="413">
      <c r="A413" s="195">
        <v>178.0</v>
      </c>
      <c r="B413" s="196" t="s">
        <v>2470</v>
      </c>
      <c r="C413" s="197" t="s">
        <v>2903</v>
      </c>
      <c r="D413" s="198" t="s">
        <v>2904</v>
      </c>
      <c r="E413" s="196" t="s">
        <v>2905</v>
      </c>
      <c r="F413" s="196" t="s">
        <v>2906</v>
      </c>
      <c r="G413" s="199">
        <v>1500.0</v>
      </c>
      <c r="H413" s="217"/>
      <c r="I413" s="217"/>
      <c r="L413" s="6">
        <f t="array" ref="L413">XLOOKUP(E413,INV!A:A,INV!K:K)</f>
        <v>20</v>
      </c>
      <c r="M413" s="127">
        <f t="shared" si="1"/>
        <v>1</v>
      </c>
    </row>
    <row r="414">
      <c r="A414" s="195">
        <v>179.0</v>
      </c>
      <c r="B414" s="196" t="s">
        <v>2470</v>
      </c>
      <c r="C414" s="197" t="s">
        <v>2907</v>
      </c>
      <c r="D414" s="198" t="s">
        <v>2904</v>
      </c>
      <c r="E414" s="196" t="s">
        <v>2908</v>
      </c>
      <c r="F414" s="196" t="s">
        <v>2909</v>
      </c>
      <c r="G414" s="199">
        <v>1500.0</v>
      </c>
      <c r="H414" s="217"/>
      <c r="I414" s="217"/>
      <c r="L414" s="6">
        <f t="array" ref="L414">XLOOKUP(E414,INV!A:A,INV!K:K)</f>
        <v>20</v>
      </c>
      <c r="M414" s="127">
        <f t="shared" si="1"/>
        <v>1</v>
      </c>
    </row>
    <row r="415">
      <c r="A415" s="195">
        <v>180.0</v>
      </c>
      <c r="B415" s="196" t="s">
        <v>2470</v>
      </c>
      <c r="C415" s="197" t="s">
        <v>2910</v>
      </c>
      <c r="D415" s="198" t="s">
        <v>2904</v>
      </c>
      <c r="E415" s="196" t="s">
        <v>2911</v>
      </c>
      <c r="F415" s="196" t="s">
        <v>2912</v>
      </c>
      <c r="G415" s="199">
        <v>1500.0</v>
      </c>
      <c r="H415" s="217"/>
      <c r="I415" s="217"/>
      <c r="L415" s="6">
        <f t="array" ref="L415">XLOOKUP(E415,INV!A:A,INV!K:K)</f>
        <v>20</v>
      </c>
      <c r="M415" s="127">
        <f t="shared" si="1"/>
        <v>1</v>
      </c>
    </row>
    <row r="416">
      <c r="A416" s="195">
        <v>181.0</v>
      </c>
      <c r="B416" s="196" t="s">
        <v>2470</v>
      </c>
      <c r="C416" s="197" t="s">
        <v>2913</v>
      </c>
      <c r="D416" s="198" t="s">
        <v>2904</v>
      </c>
      <c r="E416" s="196" t="s">
        <v>2914</v>
      </c>
      <c r="F416" s="196" t="s">
        <v>2915</v>
      </c>
      <c r="G416" s="199">
        <v>1500.0</v>
      </c>
      <c r="H416" s="217"/>
      <c r="I416" s="217"/>
      <c r="L416" s="6">
        <f t="array" ref="L416">XLOOKUP(E416,INV!A:A,INV!K:K)</f>
        <v>20</v>
      </c>
      <c r="M416" s="127">
        <f t="shared" si="1"/>
        <v>1</v>
      </c>
    </row>
    <row r="417">
      <c r="A417" s="195">
        <v>170.0</v>
      </c>
      <c r="B417" s="196" t="s">
        <v>2470</v>
      </c>
      <c r="C417" s="197" t="s">
        <v>2877</v>
      </c>
      <c r="D417" s="198" t="s">
        <v>2878</v>
      </c>
      <c r="E417" s="196" t="s">
        <v>2879</v>
      </c>
      <c r="F417" s="196" t="s">
        <v>2880</v>
      </c>
      <c r="G417" s="199">
        <v>1500.0</v>
      </c>
      <c r="H417" s="217"/>
      <c r="I417" s="217"/>
      <c r="L417" s="6">
        <f t="array" ref="L417">XLOOKUP(E417,INV!A:A,INV!K:K)</f>
        <v>20</v>
      </c>
      <c r="M417" s="127">
        <f t="shared" si="1"/>
        <v>1</v>
      </c>
    </row>
    <row r="418">
      <c r="A418" s="195">
        <v>171.0</v>
      </c>
      <c r="B418" s="196" t="s">
        <v>2470</v>
      </c>
      <c r="C418" s="197" t="s">
        <v>2881</v>
      </c>
      <c r="D418" s="198" t="s">
        <v>2878</v>
      </c>
      <c r="E418" s="196" t="s">
        <v>2882</v>
      </c>
      <c r="F418" s="196" t="s">
        <v>2883</v>
      </c>
      <c r="G418" s="199">
        <v>1500.0</v>
      </c>
      <c r="H418" s="217"/>
      <c r="I418" s="217"/>
      <c r="L418" s="6">
        <f t="array" ref="L418">XLOOKUP(E418,INV!A:A,INV!K:K)</f>
        <v>20</v>
      </c>
      <c r="M418" s="127">
        <f t="shared" si="1"/>
        <v>1</v>
      </c>
    </row>
    <row r="419">
      <c r="A419" s="195">
        <v>172.0</v>
      </c>
      <c r="B419" s="196" t="s">
        <v>2470</v>
      </c>
      <c r="C419" s="197" t="s">
        <v>2884</v>
      </c>
      <c r="D419" s="198" t="s">
        <v>2878</v>
      </c>
      <c r="E419" s="196" t="s">
        <v>2885</v>
      </c>
      <c r="F419" s="196" t="s">
        <v>2886</v>
      </c>
      <c r="G419" s="199">
        <v>1500.0</v>
      </c>
      <c r="H419" s="217"/>
      <c r="I419" s="217"/>
      <c r="L419" s="6">
        <f t="array" ref="L419">XLOOKUP(E419,INV!A:A,INV!K:K)</f>
        <v>20</v>
      </c>
      <c r="M419" s="127">
        <f t="shared" si="1"/>
        <v>1</v>
      </c>
    </row>
    <row r="420">
      <c r="A420" s="195">
        <v>173.0</v>
      </c>
      <c r="B420" s="196" t="s">
        <v>2470</v>
      </c>
      <c r="C420" s="197" t="s">
        <v>2887</v>
      </c>
      <c r="D420" s="198" t="s">
        <v>2878</v>
      </c>
      <c r="E420" s="196" t="s">
        <v>2888</v>
      </c>
      <c r="F420" s="196" t="s">
        <v>2889</v>
      </c>
      <c r="G420" s="199">
        <v>1500.0</v>
      </c>
      <c r="H420" s="217"/>
      <c r="I420" s="217"/>
      <c r="L420" s="6">
        <f t="array" ref="L420">XLOOKUP(E420,INV!A:A,INV!K:K)</f>
        <v>20</v>
      </c>
      <c r="M420" s="127">
        <f t="shared" si="1"/>
        <v>1</v>
      </c>
    </row>
    <row r="421">
      <c r="A421" s="195">
        <v>141.0</v>
      </c>
      <c r="B421" s="196" t="s">
        <v>2470</v>
      </c>
      <c r="C421" s="197" t="s">
        <v>2783</v>
      </c>
      <c r="D421" s="198" t="s">
        <v>2784</v>
      </c>
      <c r="E421" s="196" t="s">
        <v>2785</v>
      </c>
      <c r="F421" s="196" t="s">
        <v>2786</v>
      </c>
      <c r="G421" s="199">
        <v>1265.0</v>
      </c>
      <c r="H421" s="217"/>
      <c r="I421" s="217"/>
      <c r="L421" s="6">
        <f t="array" ref="L421">XLOOKUP(E421,INV!A:A,INV!K:K)</f>
        <v>32</v>
      </c>
      <c r="M421" s="127">
        <f t="shared" si="1"/>
        <v>1</v>
      </c>
    </row>
    <row r="422">
      <c r="A422" s="195">
        <v>142.0</v>
      </c>
      <c r="B422" s="196" t="s">
        <v>2470</v>
      </c>
      <c r="C422" s="197" t="s">
        <v>2787</v>
      </c>
      <c r="D422" s="198" t="s">
        <v>2784</v>
      </c>
      <c r="E422" s="196" t="s">
        <v>2788</v>
      </c>
      <c r="F422" s="196" t="s">
        <v>2789</v>
      </c>
      <c r="G422" s="199">
        <v>1265.0</v>
      </c>
      <c r="H422" s="217"/>
      <c r="I422" s="217"/>
      <c r="L422" s="6">
        <f t="array" ref="L422">XLOOKUP(E422,INV!A:A,INV!K:K)</f>
        <v>32</v>
      </c>
      <c r="M422" s="127">
        <f t="shared" si="1"/>
        <v>1</v>
      </c>
    </row>
    <row r="423">
      <c r="A423" s="195">
        <v>143.0</v>
      </c>
      <c r="B423" s="196" t="s">
        <v>2470</v>
      </c>
      <c r="C423" s="197" t="s">
        <v>2790</v>
      </c>
      <c r="D423" s="198" t="s">
        <v>2784</v>
      </c>
      <c r="E423" s="196" t="s">
        <v>2791</v>
      </c>
      <c r="F423" s="196" t="s">
        <v>2792</v>
      </c>
      <c r="G423" s="199">
        <v>1265.0</v>
      </c>
      <c r="H423" s="217"/>
      <c r="I423" s="217"/>
      <c r="L423" s="6">
        <f t="array" ref="L423">XLOOKUP(E423,INV!A:A,INV!K:K)</f>
        <v>32</v>
      </c>
      <c r="M423" s="127">
        <f t="shared" si="1"/>
        <v>1</v>
      </c>
    </row>
    <row r="424">
      <c r="A424" s="195">
        <v>144.0</v>
      </c>
      <c r="B424" s="196" t="s">
        <v>2470</v>
      </c>
      <c r="C424" s="197" t="s">
        <v>2793</v>
      </c>
      <c r="D424" s="198" t="s">
        <v>2784</v>
      </c>
      <c r="E424" s="196" t="s">
        <v>2794</v>
      </c>
      <c r="F424" s="196" t="s">
        <v>2795</v>
      </c>
      <c r="G424" s="199">
        <v>1265.0</v>
      </c>
      <c r="H424" s="217"/>
      <c r="I424" s="217"/>
      <c r="L424" s="6">
        <f t="array" ref="L424">XLOOKUP(E424,INV!A:A,INV!K:K)</f>
        <v>32</v>
      </c>
      <c r="M424" s="127">
        <f t="shared" si="1"/>
        <v>1</v>
      </c>
    </row>
    <row r="425">
      <c r="A425" s="195">
        <v>154.0</v>
      </c>
      <c r="B425" s="196" t="s">
        <v>2470</v>
      </c>
      <c r="C425" s="197" t="s">
        <v>2825</v>
      </c>
      <c r="D425" s="198" t="s">
        <v>2826</v>
      </c>
      <c r="E425" s="196" t="s">
        <v>2827</v>
      </c>
      <c r="F425" s="196" t="s">
        <v>2828</v>
      </c>
      <c r="G425" s="199">
        <v>1265.0</v>
      </c>
      <c r="H425" s="217"/>
      <c r="I425" s="217"/>
      <c r="L425" s="6">
        <f t="array" ref="L425">XLOOKUP(E425,INV!A:A,INV!K:K)</f>
        <v>32</v>
      </c>
      <c r="M425" s="127">
        <f t="shared" si="1"/>
        <v>1</v>
      </c>
    </row>
    <row r="426">
      <c r="A426" s="195">
        <v>155.0</v>
      </c>
      <c r="B426" s="196" t="s">
        <v>2470</v>
      </c>
      <c r="C426" s="197" t="s">
        <v>2829</v>
      </c>
      <c r="D426" s="198" t="s">
        <v>2826</v>
      </c>
      <c r="E426" s="196" t="s">
        <v>2830</v>
      </c>
      <c r="F426" s="196" t="s">
        <v>2831</v>
      </c>
      <c r="G426" s="199">
        <v>1265.0</v>
      </c>
      <c r="H426" s="217"/>
      <c r="I426" s="217"/>
      <c r="L426" s="6">
        <f t="array" ref="L426">XLOOKUP(E426,INV!A:A,INV!K:K)</f>
        <v>32</v>
      </c>
      <c r="M426" s="127">
        <f t="shared" si="1"/>
        <v>1</v>
      </c>
    </row>
    <row r="427">
      <c r="A427" s="195">
        <v>156.0</v>
      </c>
      <c r="B427" s="196" t="s">
        <v>2470</v>
      </c>
      <c r="C427" s="197" t="s">
        <v>2832</v>
      </c>
      <c r="D427" s="198" t="s">
        <v>2826</v>
      </c>
      <c r="E427" s="196" t="s">
        <v>2833</v>
      </c>
      <c r="F427" s="196" t="s">
        <v>2834</v>
      </c>
      <c r="G427" s="199">
        <v>1265.0</v>
      </c>
      <c r="H427" s="217"/>
      <c r="I427" s="217"/>
      <c r="L427" s="6">
        <f t="array" ref="L427">XLOOKUP(E427,INV!A:A,INV!K:K)</f>
        <v>32</v>
      </c>
      <c r="M427" s="127">
        <f t="shared" si="1"/>
        <v>1</v>
      </c>
    </row>
    <row r="428">
      <c r="A428" s="195">
        <v>157.0</v>
      </c>
      <c r="B428" s="196" t="s">
        <v>2470</v>
      </c>
      <c r="C428" s="197" t="s">
        <v>2835</v>
      </c>
      <c r="D428" s="198" t="s">
        <v>2826</v>
      </c>
      <c r="E428" s="196" t="s">
        <v>2836</v>
      </c>
      <c r="F428" s="196" t="s">
        <v>2837</v>
      </c>
      <c r="G428" s="199">
        <v>1265.0</v>
      </c>
      <c r="H428" s="217"/>
      <c r="I428" s="217"/>
      <c r="L428" s="6">
        <f t="array" ref="L428">XLOOKUP(E428,INV!A:A,INV!K:K)</f>
        <v>32</v>
      </c>
      <c r="M428" s="127">
        <f t="shared" si="1"/>
        <v>1</v>
      </c>
    </row>
    <row r="429">
      <c r="A429" s="195">
        <v>145.0</v>
      </c>
      <c r="B429" s="196" t="s">
        <v>2470</v>
      </c>
      <c r="C429" s="197" t="s">
        <v>2796</v>
      </c>
      <c r="D429" s="198" t="s">
        <v>2797</v>
      </c>
      <c r="E429" s="196" t="s">
        <v>2798</v>
      </c>
      <c r="F429" s="196" t="s">
        <v>2799</v>
      </c>
      <c r="G429" s="199">
        <v>1265.0</v>
      </c>
      <c r="H429" s="217"/>
      <c r="I429" s="217"/>
      <c r="L429" s="6">
        <f t="array" ref="L429">XLOOKUP(E429,INV!A:A,INV!K:K)</f>
        <v>20</v>
      </c>
      <c r="M429" s="127">
        <f t="shared" si="1"/>
        <v>1</v>
      </c>
    </row>
    <row r="430">
      <c r="A430" s="195">
        <v>146.0</v>
      </c>
      <c r="B430" s="196" t="s">
        <v>2470</v>
      </c>
      <c r="C430" s="197" t="s">
        <v>2800</v>
      </c>
      <c r="D430" s="198" t="s">
        <v>2797</v>
      </c>
      <c r="E430" s="196" t="s">
        <v>2801</v>
      </c>
      <c r="F430" s="196" t="s">
        <v>2802</v>
      </c>
      <c r="G430" s="199">
        <v>1265.0</v>
      </c>
      <c r="H430" s="217"/>
      <c r="I430" s="217"/>
      <c r="L430" s="6">
        <f t="array" ref="L430">XLOOKUP(E430,INV!A:A,INV!K:K)</f>
        <v>20</v>
      </c>
      <c r="M430" s="127">
        <f t="shared" si="1"/>
        <v>1</v>
      </c>
    </row>
    <row r="431">
      <c r="A431" s="195">
        <v>152.0</v>
      </c>
      <c r="B431" s="196" t="s">
        <v>2470</v>
      </c>
      <c r="C431" s="197" t="s">
        <v>2819</v>
      </c>
      <c r="D431" s="198" t="s">
        <v>2797</v>
      </c>
      <c r="E431" s="196" t="s">
        <v>2820</v>
      </c>
      <c r="F431" s="196" t="s">
        <v>2821</v>
      </c>
      <c r="G431" s="199">
        <v>1265.0</v>
      </c>
      <c r="H431" s="217"/>
      <c r="I431" s="217"/>
      <c r="L431" s="6">
        <f t="array" ref="L431">XLOOKUP(E431,INV!A:A,INV!K:K)</f>
        <v>20</v>
      </c>
      <c r="M431" s="127">
        <f t="shared" si="1"/>
        <v>1</v>
      </c>
    </row>
    <row r="432">
      <c r="A432" s="195">
        <v>153.0</v>
      </c>
      <c r="B432" s="196" t="s">
        <v>2470</v>
      </c>
      <c r="C432" s="197" t="s">
        <v>2822</v>
      </c>
      <c r="D432" s="198" t="s">
        <v>2797</v>
      </c>
      <c r="E432" s="196" t="s">
        <v>2823</v>
      </c>
      <c r="F432" s="196" t="s">
        <v>2824</v>
      </c>
      <c r="G432" s="199">
        <v>1265.0</v>
      </c>
      <c r="H432" s="217"/>
      <c r="I432" s="217"/>
      <c r="L432" s="6">
        <f t="array" ref="L432">XLOOKUP(E432,INV!A:A,INV!K:K)</f>
        <v>20</v>
      </c>
      <c r="M432" s="127">
        <f t="shared" si="1"/>
        <v>1</v>
      </c>
    </row>
    <row r="433">
      <c r="A433" s="195">
        <v>158.0</v>
      </c>
      <c r="B433" s="196" t="s">
        <v>2470</v>
      </c>
      <c r="C433" s="197" t="s">
        <v>2838</v>
      </c>
      <c r="D433" s="198" t="s">
        <v>2839</v>
      </c>
      <c r="E433" s="196" t="s">
        <v>2840</v>
      </c>
      <c r="F433" s="196" t="s">
        <v>2841</v>
      </c>
      <c r="G433" s="199">
        <v>1265.0</v>
      </c>
      <c r="H433" s="217"/>
      <c r="I433" s="217"/>
      <c r="L433" s="6">
        <f t="array" ref="L433">XLOOKUP(E433,INV!A:A,INV!K:K)</f>
        <v>32</v>
      </c>
      <c r="M433" s="127">
        <f t="shared" si="1"/>
        <v>1</v>
      </c>
    </row>
    <row r="434">
      <c r="A434" s="195">
        <v>159.0</v>
      </c>
      <c r="B434" s="196" t="s">
        <v>2470</v>
      </c>
      <c r="C434" s="197" t="s">
        <v>2842</v>
      </c>
      <c r="D434" s="198" t="s">
        <v>2839</v>
      </c>
      <c r="E434" s="196" t="s">
        <v>2843</v>
      </c>
      <c r="F434" s="196" t="s">
        <v>2844</v>
      </c>
      <c r="G434" s="199">
        <v>1265.0</v>
      </c>
      <c r="H434" s="217"/>
      <c r="I434" s="217"/>
      <c r="L434" s="6">
        <f t="array" ref="L434">XLOOKUP(E434,INV!A:A,INV!K:K)</f>
        <v>32</v>
      </c>
      <c r="M434" s="127">
        <f t="shared" si="1"/>
        <v>1</v>
      </c>
    </row>
    <row r="435">
      <c r="A435" s="195">
        <v>160.0</v>
      </c>
      <c r="B435" s="196" t="s">
        <v>2470</v>
      </c>
      <c r="C435" s="197" t="s">
        <v>2845</v>
      </c>
      <c r="D435" s="198" t="s">
        <v>2839</v>
      </c>
      <c r="E435" s="196" t="s">
        <v>2846</v>
      </c>
      <c r="F435" s="196" t="s">
        <v>2847</v>
      </c>
      <c r="G435" s="199">
        <v>1265.0</v>
      </c>
      <c r="H435" s="217"/>
      <c r="I435" s="217"/>
      <c r="L435" s="6">
        <f t="array" ref="L435">XLOOKUP(E435,INV!A:A,INV!K:K)</f>
        <v>32</v>
      </c>
      <c r="M435" s="127">
        <f t="shared" si="1"/>
        <v>1</v>
      </c>
    </row>
    <row r="436">
      <c r="A436" s="195">
        <v>161.0</v>
      </c>
      <c r="B436" s="196" t="s">
        <v>2470</v>
      </c>
      <c r="C436" s="197" t="s">
        <v>2848</v>
      </c>
      <c r="D436" s="198" t="s">
        <v>2839</v>
      </c>
      <c r="E436" s="196" t="s">
        <v>2849</v>
      </c>
      <c r="F436" s="196" t="s">
        <v>2850</v>
      </c>
      <c r="G436" s="199">
        <v>1265.0</v>
      </c>
      <c r="H436" s="217"/>
      <c r="I436" s="217"/>
      <c r="L436" s="6">
        <f t="array" ref="L436">XLOOKUP(E436,INV!A:A,INV!K:K)</f>
        <v>32</v>
      </c>
      <c r="M436" s="127">
        <f t="shared" si="1"/>
        <v>1</v>
      </c>
    </row>
    <row r="437">
      <c r="A437" s="195">
        <v>669.0</v>
      </c>
      <c r="B437" s="196" t="s">
        <v>2470</v>
      </c>
      <c r="C437" s="197" t="s">
        <v>4172</v>
      </c>
      <c r="D437" s="198" t="s">
        <v>4173</v>
      </c>
      <c r="E437" s="196" t="s">
        <v>4174</v>
      </c>
      <c r="F437" s="196" t="s">
        <v>4175</v>
      </c>
      <c r="G437" s="199">
        <v>1330.0</v>
      </c>
      <c r="H437" s="217"/>
      <c r="I437" s="217"/>
      <c r="L437" s="6">
        <f t="array" ref="L437">XLOOKUP(E437,INV!A:A,INV!K:K)</f>
        <v>29</v>
      </c>
      <c r="M437" s="127">
        <f t="shared" si="1"/>
        <v>1</v>
      </c>
    </row>
    <row r="438">
      <c r="A438" s="195">
        <v>670.0</v>
      </c>
      <c r="B438" s="196" t="s">
        <v>2470</v>
      </c>
      <c r="C438" s="197" t="s">
        <v>4176</v>
      </c>
      <c r="D438" s="198" t="s">
        <v>4173</v>
      </c>
      <c r="E438" s="196" t="s">
        <v>4177</v>
      </c>
      <c r="F438" s="196" t="s">
        <v>4178</v>
      </c>
      <c r="G438" s="199">
        <v>1330.0</v>
      </c>
      <c r="H438" s="217"/>
      <c r="I438" s="217"/>
      <c r="L438" s="6">
        <f t="array" ref="L438">XLOOKUP(E438,INV!A:A,INV!K:K)</f>
        <v>32</v>
      </c>
      <c r="M438" s="127">
        <f t="shared" si="1"/>
        <v>1</v>
      </c>
    </row>
    <row r="439">
      <c r="A439" s="195">
        <v>671.0</v>
      </c>
      <c r="B439" s="196" t="s">
        <v>2470</v>
      </c>
      <c r="C439" s="197" t="s">
        <v>4179</v>
      </c>
      <c r="D439" s="198" t="s">
        <v>4173</v>
      </c>
      <c r="E439" s="196" t="s">
        <v>4180</v>
      </c>
      <c r="F439" s="110" t="s">
        <v>4181</v>
      </c>
      <c r="G439" s="199">
        <v>1330.0</v>
      </c>
      <c r="H439" s="217"/>
      <c r="I439" s="217"/>
      <c r="L439" s="6">
        <f t="array" ref="L439">XLOOKUP(E439,INV!A:A,INV!K:K)</f>
        <v>32</v>
      </c>
      <c r="M439" s="127">
        <f t="shared" si="1"/>
        <v>1</v>
      </c>
    </row>
    <row r="440">
      <c r="A440" s="195">
        <v>672.0</v>
      </c>
      <c r="B440" s="196" t="s">
        <v>2470</v>
      </c>
      <c r="C440" s="197" t="s">
        <v>4182</v>
      </c>
      <c r="D440" s="198" t="s">
        <v>4173</v>
      </c>
      <c r="E440" s="196" t="s">
        <v>4183</v>
      </c>
      <c r="F440" s="196" t="s">
        <v>4184</v>
      </c>
      <c r="G440" s="199">
        <v>1330.0</v>
      </c>
      <c r="H440" s="217"/>
      <c r="I440" s="217"/>
      <c r="L440" s="6">
        <f t="array" ref="L440">XLOOKUP(E440,INV!A:A,INV!K:K)</f>
        <v>32</v>
      </c>
      <c r="M440" s="127">
        <f t="shared" si="1"/>
        <v>1</v>
      </c>
    </row>
    <row r="441">
      <c r="A441" s="195">
        <v>720.0</v>
      </c>
      <c r="B441" s="196" t="s">
        <v>4077</v>
      </c>
      <c r="C441" s="197" t="s">
        <v>8278</v>
      </c>
      <c r="D441" s="198" t="s">
        <v>8279</v>
      </c>
      <c r="E441" s="196" t="s">
        <v>8280</v>
      </c>
      <c r="F441" s="196" t="s">
        <v>8281</v>
      </c>
      <c r="G441" s="199">
        <v>490.0</v>
      </c>
      <c r="H441" s="217"/>
      <c r="I441" s="217"/>
      <c r="L441" s="6" t="str">
        <f t="array" ref="L441">XLOOKUP(E441,INV!A:A,INV!K:K)</f>
        <v>#N/A</v>
      </c>
      <c r="M441" s="127" t="str">
        <f t="shared" si="1"/>
        <v>#N/A</v>
      </c>
    </row>
    <row r="442">
      <c r="A442" s="195">
        <v>722.0</v>
      </c>
      <c r="B442" s="196" t="s">
        <v>4077</v>
      </c>
      <c r="C442" s="197" t="s">
        <v>8282</v>
      </c>
      <c r="D442" s="198" t="s">
        <v>8279</v>
      </c>
      <c r="E442" s="196" t="s">
        <v>8283</v>
      </c>
      <c r="F442" s="110" t="s">
        <v>8284</v>
      </c>
      <c r="G442" s="199">
        <v>490.0</v>
      </c>
      <c r="H442" s="217"/>
      <c r="I442" s="217"/>
      <c r="L442" s="6" t="str">
        <f t="array" ref="L442">XLOOKUP(E442,INV!A:A,INV!K:K)</f>
        <v>#N/A</v>
      </c>
      <c r="M442" s="127" t="str">
        <f t="shared" si="1"/>
        <v>#N/A</v>
      </c>
    </row>
    <row r="443">
      <c r="A443" s="195">
        <v>723.0</v>
      </c>
      <c r="B443" s="196" t="s">
        <v>4077</v>
      </c>
      <c r="C443" s="197" t="s">
        <v>8285</v>
      </c>
      <c r="D443" s="198" t="s">
        <v>8279</v>
      </c>
      <c r="E443" s="196" t="s">
        <v>8286</v>
      </c>
      <c r="F443" s="110" t="s">
        <v>8287</v>
      </c>
      <c r="G443" s="199">
        <v>490.0</v>
      </c>
      <c r="H443" s="217"/>
      <c r="I443" s="217"/>
      <c r="L443" s="6" t="str">
        <f t="array" ref="L443">XLOOKUP(E443,INV!A:A,INV!K:K)</f>
        <v>#N/A</v>
      </c>
      <c r="M443" s="127" t="str">
        <f t="shared" si="1"/>
        <v>#N/A</v>
      </c>
    </row>
    <row r="444">
      <c r="A444" s="195">
        <v>724.0</v>
      </c>
      <c r="B444" s="196" t="s">
        <v>4077</v>
      </c>
      <c r="C444" s="197" t="s">
        <v>8288</v>
      </c>
      <c r="D444" s="198" t="s">
        <v>8279</v>
      </c>
      <c r="E444" s="196" t="s">
        <v>8289</v>
      </c>
      <c r="F444" s="110" t="s">
        <v>8290</v>
      </c>
      <c r="G444" s="199">
        <v>490.0</v>
      </c>
      <c r="H444" s="217"/>
      <c r="I444" s="217"/>
      <c r="L444" s="6" t="str">
        <f t="array" ref="L444">XLOOKUP(E444,INV!A:A,INV!K:K)</f>
        <v>#N/A</v>
      </c>
      <c r="M444" s="127" t="str">
        <f t="shared" si="1"/>
        <v>#N/A</v>
      </c>
    </row>
    <row r="445">
      <c r="A445" s="195">
        <v>725.0</v>
      </c>
      <c r="B445" s="196" t="s">
        <v>4077</v>
      </c>
      <c r="C445" s="197" t="s">
        <v>8291</v>
      </c>
      <c r="D445" s="198" t="s">
        <v>8279</v>
      </c>
      <c r="E445" s="196" t="s">
        <v>8292</v>
      </c>
      <c r="F445" s="110" t="s">
        <v>8293</v>
      </c>
      <c r="G445" s="199">
        <v>490.0</v>
      </c>
      <c r="H445" s="217"/>
      <c r="I445" s="217"/>
      <c r="L445" s="6" t="str">
        <f t="array" ref="L445">XLOOKUP(E445,INV!A:A,INV!K:K)</f>
        <v>#N/A</v>
      </c>
      <c r="M445" s="127" t="str">
        <f t="shared" si="1"/>
        <v>#N/A</v>
      </c>
    </row>
    <row r="446">
      <c r="A446" s="195">
        <v>726.0</v>
      </c>
      <c r="B446" s="196" t="s">
        <v>4077</v>
      </c>
      <c r="C446" s="197" t="s">
        <v>8294</v>
      </c>
      <c r="D446" s="198" t="s">
        <v>8295</v>
      </c>
      <c r="E446" s="196" t="s">
        <v>8296</v>
      </c>
      <c r="F446" s="110" t="s">
        <v>8297</v>
      </c>
      <c r="G446" s="199">
        <v>490.0</v>
      </c>
      <c r="H446" s="217"/>
      <c r="I446" s="217"/>
      <c r="L446" s="6" t="str">
        <f t="array" ref="L446">XLOOKUP(E446,INV!A:A,INV!K:K)</f>
        <v>#N/A</v>
      </c>
      <c r="M446" s="127" t="str">
        <f t="shared" si="1"/>
        <v>#N/A</v>
      </c>
    </row>
    <row r="447">
      <c r="A447" s="195">
        <v>728.0</v>
      </c>
      <c r="B447" s="196" t="s">
        <v>4077</v>
      </c>
      <c r="C447" s="197" t="s">
        <v>8298</v>
      </c>
      <c r="D447" s="198" t="s">
        <v>8295</v>
      </c>
      <c r="E447" s="196" t="s">
        <v>8299</v>
      </c>
      <c r="F447" s="110" t="s">
        <v>8300</v>
      </c>
      <c r="G447" s="199">
        <v>490.0</v>
      </c>
      <c r="H447" s="217"/>
      <c r="I447" s="217"/>
      <c r="L447" s="6" t="str">
        <f t="array" ref="L447">XLOOKUP(E447,INV!A:A,INV!K:K)</f>
        <v>#N/A</v>
      </c>
      <c r="M447" s="127" t="str">
        <f t="shared" si="1"/>
        <v>#N/A</v>
      </c>
    </row>
    <row r="448">
      <c r="A448" s="195">
        <v>729.0</v>
      </c>
      <c r="B448" s="196" t="s">
        <v>4077</v>
      </c>
      <c r="C448" s="197" t="s">
        <v>8301</v>
      </c>
      <c r="D448" s="198" t="s">
        <v>8295</v>
      </c>
      <c r="E448" s="196" t="s">
        <v>8302</v>
      </c>
      <c r="F448" s="196" t="s">
        <v>8303</v>
      </c>
      <c r="G448" s="199">
        <v>490.0</v>
      </c>
      <c r="H448" s="217"/>
      <c r="I448" s="217"/>
      <c r="L448" s="6" t="str">
        <f t="array" ref="L448">XLOOKUP(E448,INV!A:A,INV!K:K)</f>
        <v>#N/A</v>
      </c>
      <c r="M448" s="127" t="str">
        <f t="shared" si="1"/>
        <v>#N/A</v>
      </c>
    </row>
    <row r="449">
      <c r="A449" s="195">
        <v>730.0</v>
      </c>
      <c r="B449" s="196" t="s">
        <v>4077</v>
      </c>
      <c r="C449" s="197" t="s">
        <v>8304</v>
      </c>
      <c r="D449" s="198" t="s">
        <v>8295</v>
      </c>
      <c r="E449" s="196" t="s">
        <v>8305</v>
      </c>
      <c r="F449" s="196" t="s">
        <v>8306</v>
      </c>
      <c r="G449" s="199">
        <v>490.0</v>
      </c>
      <c r="H449" s="217"/>
      <c r="I449" s="217"/>
      <c r="L449" s="6" t="str">
        <f t="array" ref="L449">XLOOKUP(E449,INV!A:A,INV!K:K)</f>
        <v>#N/A</v>
      </c>
      <c r="M449" s="127" t="str">
        <f t="shared" si="1"/>
        <v>#N/A</v>
      </c>
    </row>
    <row r="450">
      <c r="A450" s="195">
        <v>731.0</v>
      </c>
      <c r="B450" s="196" t="s">
        <v>4077</v>
      </c>
      <c r="C450" s="197" t="s">
        <v>8307</v>
      </c>
      <c r="D450" s="198" t="s">
        <v>8295</v>
      </c>
      <c r="E450" s="196" t="s">
        <v>8308</v>
      </c>
      <c r="F450" s="196" t="s">
        <v>8309</v>
      </c>
      <c r="G450" s="199">
        <v>490.0</v>
      </c>
      <c r="H450" s="217"/>
      <c r="I450" s="217"/>
      <c r="L450" s="6" t="str">
        <f t="array" ref="L450">XLOOKUP(E450,INV!A:A,INV!K:K)</f>
        <v>#N/A</v>
      </c>
      <c r="M450" s="127" t="str">
        <f t="shared" si="1"/>
        <v>#N/A</v>
      </c>
    </row>
    <row r="451">
      <c r="A451" s="195">
        <v>738.0</v>
      </c>
      <c r="B451" s="196" t="s">
        <v>4077</v>
      </c>
      <c r="C451" s="197" t="s">
        <v>8310</v>
      </c>
      <c r="D451" s="198" t="s">
        <v>8311</v>
      </c>
      <c r="E451" s="196" t="s">
        <v>8312</v>
      </c>
      <c r="F451" s="196" t="s">
        <v>8313</v>
      </c>
      <c r="G451" s="199">
        <v>490.0</v>
      </c>
      <c r="H451" s="217"/>
      <c r="I451" s="217"/>
      <c r="L451" s="6">
        <f t="array" ref="L451">XLOOKUP(E451,INV!A:A,INV!K:K)</f>
        <v>8</v>
      </c>
      <c r="M451" s="127">
        <f t="shared" si="1"/>
        <v>1</v>
      </c>
    </row>
    <row r="452">
      <c r="A452" s="195">
        <v>740.0</v>
      </c>
      <c r="B452" s="196" t="s">
        <v>4077</v>
      </c>
      <c r="C452" s="197" t="s">
        <v>8314</v>
      </c>
      <c r="D452" s="198" t="s">
        <v>8311</v>
      </c>
      <c r="E452" s="196" t="s">
        <v>8315</v>
      </c>
      <c r="F452" s="110" t="s">
        <v>8316</v>
      </c>
      <c r="G452" s="199">
        <v>490.0</v>
      </c>
      <c r="H452" s="217"/>
      <c r="I452" s="217"/>
      <c r="L452" s="6">
        <f t="array" ref="L452">XLOOKUP(E452,INV!A:A,INV!K:K)</f>
        <v>8</v>
      </c>
      <c r="M452" s="127">
        <f t="shared" si="1"/>
        <v>1</v>
      </c>
    </row>
    <row r="453">
      <c r="A453" s="195">
        <v>741.0</v>
      </c>
      <c r="B453" s="196" t="s">
        <v>4077</v>
      </c>
      <c r="C453" s="197" t="s">
        <v>8317</v>
      </c>
      <c r="D453" s="198" t="s">
        <v>8311</v>
      </c>
      <c r="E453" s="196" t="s">
        <v>8318</v>
      </c>
      <c r="F453" s="196" t="s">
        <v>8319</v>
      </c>
      <c r="G453" s="199">
        <v>490.0</v>
      </c>
      <c r="H453" s="217"/>
      <c r="I453" s="217"/>
      <c r="L453" s="6">
        <f t="array" ref="L453">XLOOKUP(E453,INV!A:A,INV!K:K)</f>
        <v>8</v>
      </c>
      <c r="M453" s="127">
        <f t="shared" si="1"/>
        <v>1</v>
      </c>
    </row>
    <row r="454">
      <c r="A454" s="195">
        <v>742.0</v>
      </c>
      <c r="B454" s="196" t="s">
        <v>4077</v>
      </c>
      <c r="C454" s="197" t="s">
        <v>8320</v>
      </c>
      <c r="D454" s="198" t="s">
        <v>8311</v>
      </c>
      <c r="E454" s="196" t="s">
        <v>8321</v>
      </c>
      <c r="F454" s="196" t="s">
        <v>8322</v>
      </c>
      <c r="G454" s="199">
        <v>490.0</v>
      </c>
      <c r="H454" s="217"/>
      <c r="I454" s="217"/>
      <c r="L454" s="6">
        <f t="array" ref="L454">XLOOKUP(E454,INV!A:A,INV!K:K)</f>
        <v>8</v>
      </c>
      <c r="M454" s="127">
        <f t="shared" si="1"/>
        <v>1</v>
      </c>
    </row>
    <row r="455">
      <c r="A455" s="195">
        <v>743.0</v>
      </c>
      <c r="B455" s="196" t="s">
        <v>4077</v>
      </c>
      <c r="C455" s="197" t="s">
        <v>8323</v>
      </c>
      <c r="D455" s="198" t="s">
        <v>8311</v>
      </c>
      <c r="E455" s="196" t="s">
        <v>8324</v>
      </c>
      <c r="F455" s="196" t="s">
        <v>8325</v>
      </c>
      <c r="G455" s="199">
        <v>490.0</v>
      </c>
      <c r="H455" s="217"/>
      <c r="I455" s="217"/>
      <c r="L455" s="6">
        <f t="array" ref="L455">XLOOKUP(E455,INV!A:A,INV!K:K)</f>
        <v>8</v>
      </c>
      <c r="M455" s="127">
        <f t="shared" si="1"/>
        <v>1</v>
      </c>
    </row>
    <row r="456">
      <c r="A456" s="195">
        <v>744.0</v>
      </c>
      <c r="B456" s="196" t="s">
        <v>4077</v>
      </c>
      <c r="C456" s="197" t="s">
        <v>8326</v>
      </c>
      <c r="D456" s="198" t="s">
        <v>8327</v>
      </c>
      <c r="E456" s="196" t="s">
        <v>8328</v>
      </c>
      <c r="F456" s="196" t="s">
        <v>8329</v>
      </c>
      <c r="G456" s="199">
        <v>490.0</v>
      </c>
      <c r="H456" s="217"/>
      <c r="I456" s="217"/>
      <c r="L456" s="6" t="str">
        <f t="array" ref="L456">XLOOKUP(E456,INV!A:A,INV!K:K)</f>
        <v>#N/A</v>
      </c>
      <c r="M456" s="127" t="str">
        <f t="shared" si="1"/>
        <v>#N/A</v>
      </c>
    </row>
    <row r="457">
      <c r="A457" s="195">
        <v>746.0</v>
      </c>
      <c r="B457" s="196" t="s">
        <v>4077</v>
      </c>
      <c r="C457" s="197" t="s">
        <v>8330</v>
      </c>
      <c r="D457" s="198" t="s">
        <v>8327</v>
      </c>
      <c r="E457" s="196" t="s">
        <v>8331</v>
      </c>
      <c r="F457" s="110" t="s">
        <v>8332</v>
      </c>
      <c r="G457" s="199">
        <v>490.0</v>
      </c>
      <c r="H457" s="217"/>
      <c r="I457" s="217"/>
      <c r="L457" s="6" t="str">
        <f t="array" ref="L457">XLOOKUP(E457,INV!A:A,INV!K:K)</f>
        <v>#N/A</v>
      </c>
      <c r="M457" s="127" t="str">
        <f t="shared" si="1"/>
        <v>#N/A</v>
      </c>
    </row>
    <row r="458">
      <c r="A458" s="195">
        <v>747.0</v>
      </c>
      <c r="B458" s="196" t="s">
        <v>4077</v>
      </c>
      <c r="C458" s="197" t="s">
        <v>8333</v>
      </c>
      <c r="D458" s="198" t="s">
        <v>8327</v>
      </c>
      <c r="E458" s="196" t="s">
        <v>8334</v>
      </c>
      <c r="F458" s="110" t="s">
        <v>8335</v>
      </c>
      <c r="G458" s="199">
        <v>490.0</v>
      </c>
      <c r="H458" s="217"/>
      <c r="I458" s="217"/>
      <c r="L458" s="6" t="str">
        <f t="array" ref="L458">XLOOKUP(E458,INV!A:A,INV!K:K)</f>
        <v>#N/A</v>
      </c>
      <c r="M458" s="127" t="str">
        <f t="shared" si="1"/>
        <v>#N/A</v>
      </c>
    </row>
    <row r="459">
      <c r="A459" s="195">
        <v>748.0</v>
      </c>
      <c r="B459" s="196" t="s">
        <v>4077</v>
      </c>
      <c r="C459" s="197" t="s">
        <v>8336</v>
      </c>
      <c r="D459" s="198" t="s">
        <v>8327</v>
      </c>
      <c r="E459" s="196" t="s">
        <v>8337</v>
      </c>
      <c r="F459" s="110" t="s">
        <v>8338</v>
      </c>
      <c r="G459" s="199">
        <v>490.0</v>
      </c>
      <c r="H459" s="217"/>
      <c r="I459" s="217"/>
      <c r="L459" s="6" t="str">
        <f t="array" ref="L459">XLOOKUP(E459,INV!A:A,INV!K:K)</f>
        <v>#N/A</v>
      </c>
      <c r="M459" s="127" t="str">
        <f t="shared" si="1"/>
        <v>#N/A</v>
      </c>
    </row>
    <row r="460">
      <c r="A460" s="195">
        <v>749.0</v>
      </c>
      <c r="B460" s="196" t="s">
        <v>4077</v>
      </c>
      <c r="C460" s="197" t="s">
        <v>8339</v>
      </c>
      <c r="D460" s="198" t="s">
        <v>8327</v>
      </c>
      <c r="E460" s="196" t="s">
        <v>8340</v>
      </c>
      <c r="F460" s="110" t="s">
        <v>8341</v>
      </c>
      <c r="G460" s="199">
        <v>490.0</v>
      </c>
      <c r="H460" s="217"/>
      <c r="I460" s="217"/>
      <c r="L460" s="6" t="str">
        <f t="array" ref="L460">XLOOKUP(E460,INV!A:A,INV!K:K)</f>
        <v>#N/A</v>
      </c>
      <c r="M460" s="127" t="str">
        <f t="shared" si="1"/>
        <v>#N/A</v>
      </c>
    </row>
    <row r="461">
      <c r="A461" s="195">
        <v>750.0</v>
      </c>
      <c r="B461" s="196" t="s">
        <v>4077</v>
      </c>
      <c r="C461" s="197" t="s">
        <v>8342</v>
      </c>
      <c r="D461" s="198" t="s">
        <v>8343</v>
      </c>
      <c r="E461" s="196" t="s">
        <v>8344</v>
      </c>
      <c r="F461" s="110" t="s">
        <v>8345</v>
      </c>
      <c r="G461" s="199">
        <v>490.0</v>
      </c>
      <c r="H461" s="217"/>
      <c r="I461" s="217"/>
      <c r="L461" s="6" t="str">
        <f t="array" ref="L461">XLOOKUP(E461,INV!A:A,INV!K:K)</f>
        <v>#N/A</v>
      </c>
      <c r="M461" s="127" t="str">
        <f t="shared" si="1"/>
        <v>#N/A</v>
      </c>
    </row>
    <row r="462">
      <c r="A462" s="195">
        <v>752.0</v>
      </c>
      <c r="B462" s="196" t="s">
        <v>4077</v>
      </c>
      <c r="C462" s="197" t="s">
        <v>8346</v>
      </c>
      <c r="D462" s="198" t="s">
        <v>8343</v>
      </c>
      <c r="E462" s="196" t="s">
        <v>8347</v>
      </c>
      <c r="F462" s="110" t="s">
        <v>8348</v>
      </c>
      <c r="G462" s="199">
        <v>490.0</v>
      </c>
      <c r="H462" s="217"/>
      <c r="I462" s="217"/>
      <c r="L462" s="6" t="str">
        <f t="array" ref="L462">XLOOKUP(E462,INV!A:A,INV!K:K)</f>
        <v>#N/A</v>
      </c>
      <c r="M462" s="127" t="str">
        <f t="shared" si="1"/>
        <v>#N/A</v>
      </c>
    </row>
    <row r="463">
      <c r="A463" s="195">
        <v>753.0</v>
      </c>
      <c r="B463" s="196" t="s">
        <v>4077</v>
      </c>
      <c r="C463" s="197" t="s">
        <v>8349</v>
      </c>
      <c r="D463" s="198" t="s">
        <v>8343</v>
      </c>
      <c r="E463" s="196" t="s">
        <v>8350</v>
      </c>
      <c r="F463" s="110" t="s">
        <v>8351</v>
      </c>
      <c r="G463" s="199">
        <v>490.0</v>
      </c>
      <c r="H463" s="217"/>
      <c r="I463" s="217"/>
      <c r="L463" s="6" t="str">
        <f t="array" ref="L463">XLOOKUP(E463,INV!A:A,INV!K:K)</f>
        <v>#N/A</v>
      </c>
      <c r="M463" s="127" t="str">
        <f t="shared" si="1"/>
        <v>#N/A</v>
      </c>
    </row>
    <row r="464">
      <c r="A464" s="195">
        <v>754.0</v>
      </c>
      <c r="B464" s="196" t="s">
        <v>4077</v>
      </c>
      <c r="C464" s="197" t="s">
        <v>8352</v>
      </c>
      <c r="D464" s="198" t="s">
        <v>8343</v>
      </c>
      <c r="E464" s="196" t="s">
        <v>8353</v>
      </c>
      <c r="F464" s="110" t="s">
        <v>8354</v>
      </c>
      <c r="G464" s="199">
        <v>490.0</v>
      </c>
      <c r="H464" s="217"/>
      <c r="I464" s="217"/>
      <c r="L464" s="6" t="str">
        <f t="array" ref="L464">XLOOKUP(E464,INV!A:A,INV!K:K)</f>
        <v>#N/A</v>
      </c>
      <c r="M464" s="127" t="str">
        <f t="shared" si="1"/>
        <v>#N/A</v>
      </c>
    </row>
    <row r="465">
      <c r="A465" s="195">
        <v>755.0</v>
      </c>
      <c r="B465" s="196" t="s">
        <v>4077</v>
      </c>
      <c r="C465" s="197" t="s">
        <v>8355</v>
      </c>
      <c r="D465" s="198" t="s">
        <v>8343</v>
      </c>
      <c r="E465" s="196" t="s">
        <v>8356</v>
      </c>
      <c r="F465" s="110" t="s">
        <v>8357</v>
      </c>
      <c r="G465" s="199">
        <v>490.0</v>
      </c>
      <c r="H465" s="217"/>
      <c r="I465" s="217"/>
      <c r="L465" s="6" t="str">
        <f t="array" ref="L465">XLOOKUP(E465,INV!A:A,INV!K:K)</f>
        <v>#N/A</v>
      </c>
      <c r="M465" s="127" t="str">
        <f t="shared" si="1"/>
        <v>#N/A</v>
      </c>
    </row>
    <row r="466">
      <c r="A466" s="195">
        <v>792.0</v>
      </c>
      <c r="B466" s="196" t="s">
        <v>4077</v>
      </c>
      <c r="C466" s="197" t="s">
        <v>8358</v>
      </c>
      <c r="D466" s="198" t="s">
        <v>8359</v>
      </c>
      <c r="E466" s="196" t="s">
        <v>8360</v>
      </c>
      <c r="F466" s="196" t="s">
        <v>8361</v>
      </c>
      <c r="G466" s="199">
        <v>490.0</v>
      </c>
      <c r="H466" s="217"/>
      <c r="I466" s="217"/>
      <c r="L466" s="6" t="str">
        <f t="array" ref="L466">XLOOKUP(E466,INV!A:A,INV!K:K)</f>
        <v>#N/A</v>
      </c>
      <c r="M466" s="127" t="str">
        <f t="shared" si="1"/>
        <v>#N/A</v>
      </c>
    </row>
    <row r="467">
      <c r="A467" s="195">
        <v>794.0</v>
      </c>
      <c r="B467" s="196" t="s">
        <v>4077</v>
      </c>
      <c r="C467" s="197" t="s">
        <v>8362</v>
      </c>
      <c r="D467" s="198" t="s">
        <v>8359</v>
      </c>
      <c r="E467" s="196" t="s">
        <v>8363</v>
      </c>
      <c r="F467" s="110" t="s">
        <v>8364</v>
      </c>
      <c r="G467" s="199">
        <v>490.0</v>
      </c>
      <c r="H467" s="217"/>
      <c r="I467" s="217"/>
      <c r="L467" s="6" t="str">
        <f t="array" ref="L467">XLOOKUP(E467,INV!A:A,INV!K:K)</f>
        <v>#N/A</v>
      </c>
      <c r="M467" s="127" t="str">
        <f t="shared" si="1"/>
        <v>#N/A</v>
      </c>
    </row>
    <row r="468">
      <c r="A468" s="195">
        <v>795.0</v>
      </c>
      <c r="B468" s="196" t="s">
        <v>4077</v>
      </c>
      <c r="C468" s="197" t="s">
        <v>8365</v>
      </c>
      <c r="D468" s="198" t="s">
        <v>8359</v>
      </c>
      <c r="E468" s="196" t="s">
        <v>8366</v>
      </c>
      <c r="F468" s="110" t="s">
        <v>8367</v>
      </c>
      <c r="G468" s="199">
        <v>490.0</v>
      </c>
      <c r="H468" s="217"/>
      <c r="I468" s="217"/>
      <c r="L468" s="6" t="str">
        <f t="array" ref="L468">XLOOKUP(E468,INV!A:A,INV!K:K)</f>
        <v>#N/A</v>
      </c>
      <c r="M468" s="127" t="str">
        <f t="shared" si="1"/>
        <v>#N/A</v>
      </c>
    </row>
    <row r="469">
      <c r="A469" s="195">
        <v>796.0</v>
      </c>
      <c r="B469" s="196" t="s">
        <v>4077</v>
      </c>
      <c r="C469" s="197" t="s">
        <v>8368</v>
      </c>
      <c r="D469" s="198" t="s">
        <v>8359</v>
      </c>
      <c r="E469" s="196" t="s">
        <v>8369</v>
      </c>
      <c r="F469" s="110" t="s">
        <v>8370</v>
      </c>
      <c r="G469" s="199">
        <v>490.0</v>
      </c>
      <c r="H469" s="217"/>
      <c r="I469" s="217"/>
      <c r="L469" s="6" t="str">
        <f t="array" ref="L469">XLOOKUP(E469,INV!A:A,INV!K:K)</f>
        <v>#N/A</v>
      </c>
      <c r="M469" s="127" t="str">
        <f t="shared" si="1"/>
        <v>#N/A</v>
      </c>
    </row>
    <row r="470">
      <c r="A470" s="195">
        <v>797.0</v>
      </c>
      <c r="B470" s="196" t="s">
        <v>4077</v>
      </c>
      <c r="C470" s="197" t="s">
        <v>8371</v>
      </c>
      <c r="D470" s="198" t="s">
        <v>8359</v>
      </c>
      <c r="E470" s="196" t="s">
        <v>8372</v>
      </c>
      <c r="F470" s="110" t="s">
        <v>8373</v>
      </c>
      <c r="G470" s="199">
        <v>490.0</v>
      </c>
      <c r="H470" s="217"/>
      <c r="I470" s="217"/>
      <c r="L470" s="6" t="str">
        <f t="array" ref="L470">XLOOKUP(E470,INV!A:A,INV!K:K)</f>
        <v>#N/A</v>
      </c>
      <c r="M470" s="127" t="str">
        <f t="shared" si="1"/>
        <v>#N/A</v>
      </c>
    </row>
    <row r="471">
      <c r="A471" s="195">
        <v>798.0</v>
      </c>
      <c r="B471" s="196" t="s">
        <v>4077</v>
      </c>
      <c r="C471" s="197" t="s">
        <v>8374</v>
      </c>
      <c r="D471" s="198" t="s">
        <v>8375</v>
      </c>
      <c r="E471" s="196" t="s">
        <v>8376</v>
      </c>
      <c r="F471" s="110" t="s">
        <v>8377</v>
      </c>
      <c r="G471" s="199">
        <v>490.0</v>
      </c>
      <c r="H471" s="217"/>
      <c r="I471" s="217"/>
      <c r="L471" s="6" t="str">
        <f t="array" ref="L471">XLOOKUP(E471,INV!A:A,INV!K:K)</f>
        <v>#N/A</v>
      </c>
      <c r="M471" s="127" t="str">
        <f t="shared" si="1"/>
        <v>#N/A</v>
      </c>
    </row>
    <row r="472">
      <c r="A472" s="195">
        <v>800.0</v>
      </c>
      <c r="B472" s="196" t="s">
        <v>4077</v>
      </c>
      <c r="C472" s="197" t="s">
        <v>8378</v>
      </c>
      <c r="D472" s="198" t="s">
        <v>8375</v>
      </c>
      <c r="E472" s="196" t="s">
        <v>8379</v>
      </c>
      <c r="F472" s="110" t="s">
        <v>8380</v>
      </c>
      <c r="G472" s="199">
        <v>490.0</v>
      </c>
      <c r="H472" s="217"/>
      <c r="I472" s="217"/>
      <c r="L472" s="6" t="str">
        <f t="array" ref="L472">XLOOKUP(E472,INV!A:A,INV!K:K)</f>
        <v>#N/A</v>
      </c>
      <c r="M472" s="127" t="str">
        <f t="shared" si="1"/>
        <v>#N/A</v>
      </c>
    </row>
    <row r="473">
      <c r="A473" s="195">
        <v>801.0</v>
      </c>
      <c r="B473" s="196" t="s">
        <v>4077</v>
      </c>
      <c r="C473" s="197" t="s">
        <v>8381</v>
      </c>
      <c r="D473" s="198" t="s">
        <v>8375</v>
      </c>
      <c r="E473" s="196" t="s">
        <v>8382</v>
      </c>
      <c r="F473" s="110" t="s">
        <v>8383</v>
      </c>
      <c r="G473" s="199">
        <v>490.0</v>
      </c>
      <c r="H473" s="217"/>
      <c r="I473" s="217"/>
      <c r="L473" s="6" t="str">
        <f t="array" ref="L473">XLOOKUP(E473,INV!A:A,INV!K:K)</f>
        <v>#N/A</v>
      </c>
      <c r="M473" s="127" t="str">
        <f t="shared" si="1"/>
        <v>#N/A</v>
      </c>
    </row>
    <row r="474">
      <c r="A474" s="195">
        <v>802.0</v>
      </c>
      <c r="B474" s="196" t="s">
        <v>4077</v>
      </c>
      <c r="C474" s="197" t="s">
        <v>8384</v>
      </c>
      <c r="D474" s="198" t="s">
        <v>8375</v>
      </c>
      <c r="E474" s="196" t="s">
        <v>8385</v>
      </c>
      <c r="F474" s="110" t="s">
        <v>8386</v>
      </c>
      <c r="G474" s="199">
        <v>490.0</v>
      </c>
      <c r="H474" s="217"/>
      <c r="I474" s="217"/>
      <c r="L474" s="6">
        <f t="array" ref="L474">XLOOKUP(E474,INV!A:A,INV!K:K)</f>
        <v>12</v>
      </c>
      <c r="M474" s="127">
        <f t="shared" si="1"/>
        <v>1</v>
      </c>
    </row>
    <row r="475">
      <c r="A475" s="195">
        <v>803.0</v>
      </c>
      <c r="B475" s="196" t="s">
        <v>4077</v>
      </c>
      <c r="C475" s="197" t="s">
        <v>8387</v>
      </c>
      <c r="D475" s="198" t="s">
        <v>8375</v>
      </c>
      <c r="E475" s="196" t="s">
        <v>8388</v>
      </c>
      <c r="F475" s="110" t="s">
        <v>8389</v>
      </c>
      <c r="G475" s="199">
        <v>490.0</v>
      </c>
      <c r="H475" s="217"/>
      <c r="I475" s="217"/>
      <c r="L475" s="6">
        <f t="array" ref="L475">XLOOKUP(E475,INV!A:A,INV!K:K)</f>
        <v>12</v>
      </c>
      <c r="M475" s="127">
        <f t="shared" si="1"/>
        <v>1</v>
      </c>
    </row>
    <row r="476">
      <c r="A476" s="195">
        <v>212.0</v>
      </c>
      <c r="B476" s="196" t="s">
        <v>2470</v>
      </c>
      <c r="C476" s="197" t="s">
        <v>2995</v>
      </c>
      <c r="D476" s="198" t="s">
        <v>2996</v>
      </c>
      <c r="E476" s="196" t="s">
        <v>1058</v>
      </c>
      <c r="F476" s="196" t="s">
        <v>2997</v>
      </c>
      <c r="G476" s="199">
        <v>1030.0</v>
      </c>
      <c r="H476" s="217"/>
      <c r="I476" s="217"/>
      <c r="L476" s="6">
        <f t="array" ref="L476">XLOOKUP(E476,INV!A:A,INV!K:K)</f>
        <v>28</v>
      </c>
      <c r="M476" s="127">
        <f t="shared" si="1"/>
        <v>1</v>
      </c>
    </row>
    <row r="477">
      <c r="A477" s="195">
        <v>221.0</v>
      </c>
      <c r="B477" s="196" t="s">
        <v>2470</v>
      </c>
      <c r="C477" s="197" t="s">
        <v>3016</v>
      </c>
      <c r="D477" s="198" t="s">
        <v>2996</v>
      </c>
      <c r="E477" s="196" t="s">
        <v>1060</v>
      </c>
      <c r="F477" s="196" t="s">
        <v>3017</v>
      </c>
      <c r="G477" s="199">
        <v>1030.0</v>
      </c>
      <c r="H477" s="217"/>
      <c r="I477" s="217"/>
      <c r="L477" s="6">
        <f t="array" ref="L477">XLOOKUP(E477,INV!A:A,INV!K:K)</f>
        <v>28</v>
      </c>
      <c r="M477" s="127">
        <f t="shared" si="1"/>
        <v>1</v>
      </c>
    </row>
    <row r="478">
      <c r="A478" s="195">
        <v>222.0</v>
      </c>
      <c r="B478" s="196" t="s">
        <v>2470</v>
      </c>
      <c r="C478" s="197" t="s">
        <v>3018</v>
      </c>
      <c r="D478" s="198" t="s">
        <v>2996</v>
      </c>
      <c r="E478" s="196" t="s">
        <v>1062</v>
      </c>
      <c r="F478" s="196" t="s">
        <v>3019</v>
      </c>
      <c r="G478" s="199">
        <v>1030.0</v>
      </c>
      <c r="H478" s="217"/>
      <c r="I478" s="217"/>
      <c r="L478" s="6">
        <f t="array" ref="L478">XLOOKUP(E478,INV!A:A,INV!K:K)</f>
        <v>28</v>
      </c>
      <c r="M478" s="127">
        <f t="shared" si="1"/>
        <v>1</v>
      </c>
    </row>
    <row r="479">
      <c r="A479" s="195">
        <v>223.0</v>
      </c>
      <c r="B479" s="196" t="s">
        <v>2470</v>
      </c>
      <c r="C479" s="197" t="s">
        <v>3020</v>
      </c>
      <c r="D479" s="198" t="s">
        <v>2996</v>
      </c>
      <c r="E479" s="196" t="s">
        <v>1056</v>
      </c>
      <c r="F479" s="196" t="s">
        <v>3021</v>
      </c>
      <c r="G479" s="199">
        <v>1030.0</v>
      </c>
      <c r="H479" s="217"/>
      <c r="I479" s="217"/>
      <c r="L479" s="6">
        <f t="array" ref="L479">XLOOKUP(E479,INV!A:A,INV!K:K)</f>
        <v>28</v>
      </c>
      <c r="M479" s="127">
        <f t="shared" si="1"/>
        <v>1</v>
      </c>
    </row>
    <row r="480">
      <c r="A480" s="195">
        <v>224.0</v>
      </c>
      <c r="B480" s="196" t="s">
        <v>2470</v>
      </c>
      <c r="C480" s="197" t="s">
        <v>3022</v>
      </c>
      <c r="D480" s="198" t="s">
        <v>2996</v>
      </c>
      <c r="E480" s="196" t="s">
        <v>1054</v>
      </c>
      <c r="F480" s="196" t="s">
        <v>3023</v>
      </c>
      <c r="G480" s="199">
        <v>1030.0</v>
      </c>
      <c r="H480" s="217"/>
      <c r="I480" s="217"/>
      <c r="L480" s="6">
        <f t="array" ref="L480">XLOOKUP(E480,INV!A:A,INV!K:K)</f>
        <v>28</v>
      </c>
      <c r="M480" s="127">
        <f t="shared" si="1"/>
        <v>1</v>
      </c>
    </row>
    <row r="481">
      <c r="A481" s="195">
        <v>2577.0</v>
      </c>
      <c r="B481" s="196" t="s">
        <v>5482</v>
      </c>
      <c r="C481" s="197" t="s">
        <v>6822</v>
      </c>
      <c r="D481" s="198" t="s">
        <v>6823</v>
      </c>
      <c r="E481" s="196" t="s">
        <v>6824</v>
      </c>
      <c r="F481" s="110" t="s">
        <v>6825</v>
      </c>
      <c r="G481" s="199">
        <v>930.0</v>
      </c>
      <c r="H481" s="217"/>
      <c r="I481" s="217"/>
      <c r="L481" s="6">
        <f t="array" ref="L481">XLOOKUP(E481,INV!A:A,INV!K:K)</f>
        <v>29</v>
      </c>
      <c r="M481" s="127">
        <f t="shared" si="1"/>
        <v>1</v>
      </c>
    </row>
    <row r="482">
      <c r="A482" s="195">
        <v>162.0</v>
      </c>
      <c r="B482" s="196" t="s">
        <v>2470</v>
      </c>
      <c r="C482" s="197" t="s">
        <v>2851</v>
      </c>
      <c r="D482" s="198" t="s">
        <v>2852</v>
      </c>
      <c r="E482" s="196" t="s">
        <v>2853</v>
      </c>
      <c r="F482" s="196" t="s">
        <v>2854</v>
      </c>
      <c r="G482" s="199">
        <v>890.0</v>
      </c>
      <c r="H482" s="217"/>
      <c r="I482" s="217"/>
      <c r="L482" s="6">
        <f t="array" ref="L482">XLOOKUP(E482,INV!A:A,INV!K:K)</f>
        <v>12</v>
      </c>
      <c r="M482" s="127">
        <f t="shared" si="1"/>
        <v>1</v>
      </c>
    </row>
    <row r="483">
      <c r="A483" s="195">
        <v>163.0</v>
      </c>
      <c r="B483" s="196" t="s">
        <v>2470</v>
      </c>
      <c r="C483" s="197" t="s">
        <v>2855</v>
      </c>
      <c r="D483" s="198" t="s">
        <v>2852</v>
      </c>
      <c r="E483" s="196" t="s">
        <v>2856</v>
      </c>
      <c r="F483" s="196" t="s">
        <v>2857</v>
      </c>
      <c r="G483" s="199">
        <v>890.0</v>
      </c>
      <c r="H483" s="217"/>
      <c r="I483" s="217"/>
      <c r="L483" s="6">
        <f t="array" ref="L483">XLOOKUP(E483,INV!A:A,INV!K:K)</f>
        <v>12</v>
      </c>
      <c r="M483" s="127">
        <f t="shared" si="1"/>
        <v>1</v>
      </c>
    </row>
    <row r="484">
      <c r="A484" s="195">
        <v>164.0</v>
      </c>
      <c r="B484" s="196" t="s">
        <v>2470</v>
      </c>
      <c r="C484" s="197" t="s">
        <v>2858</v>
      </c>
      <c r="D484" s="198" t="s">
        <v>2852</v>
      </c>
      <c r="E484" s="196" t="s">
        <v>2859</v>
      </c>
      <c r="F484" s="196" t="s">
        <v>2860</v>
      </c>
      <c r="G484" s="199">
        <v>890.0</v>
      </c>
      <c r="H484" s="217"/>
      <c r="I484" s="217"/>
      <c r="L484" s="6">
        <f t="array" ref="L484">XLOOKUP(E484,INV!A:A,INV!K:K)</f>
        <v>12</v>
      </c>
      <c r="M484" s="127">
        <f t="shared" si="1"/>
        <v>1</v>
      </c>
    </row>
    <row r="485">
      <c r="A485" s="195">
        <v>165.0</v>
      </c>
      <c r="B485" s="196" t="s">
        <v>2470</v>
      </c>
      <c r="C485" s="197" t="s">
        <v>2861</v>
      </c>
      <c r="D485" s="198" t="s">
        <v>2852</v>
      </c>
      <c r="E485" s="196" t="s">
        <v>2862</v>
      </c>
      <c r="F485" s="196" t="s">
        <v>2863</v>
      </c>
      <c r="G485" s="199">
        <v>890.0</v>
      </c>
      <c r="H485" s="217"/>
      <c r="I485" s="217"/>
      <c r="L485" s="6">
        <f t="array" ref="L485">XLOOKUP(E485,INV!A:A,INV!K:K)</f>
        <v>12</v>
      </c>
      <c r="M485" s="127">
        <f t="shared" si="1"/>
        <v>1</v>
      </c>
    </row>
    <row r="486">
      <c r="A486" s="195">
        <v>166.0</v>
      </c>
      <c r="B486" s="196" t="s">
        <v>2470</v>
      </c>
      <c r="C486" s="197" t="s">
        <v>2864</v>
      </c>
      <c r="D486" s="198" t="s">
        <v>2865</v>
      </c>
      <c r="E486" s="196" t="s">
        <v>2866</v>
      </c>
      <c r="F486" s="196" t="s">
        <v>2867</v>
      </c>
      <c r="G486" s="199">
        <v>890.0</v>
      </c>
      <c r="H486" s="217"/>
      <c r="I486" s="217"/>
      <c r="L486" s="6">
        <f t="array" ref="L486">XLOOKUP(E486,INV!A:A,INV!K:K)</f>
        <v>12</v>
      </c>
      <c r="M486" s="127">
        <f t="shared" si="1"/>
        <v>1</v>
      </c>
    </row>
    <row r="487">
      <c r="A487" s="195">
        <v>167.0</v>
      </c>
      <c r="B487" s="196" t="s">
        <v>2470</v>
      </c>
      <c r="C487" s="197" t="s">
        <v>2868</v>
      </c>
      <c r="D487" s="198" t="s">
        <v>2865</v>
      </c>
      <c r="E487" s="196" t="s">
        <v>2869</v>
      </c>
      <c r="F487" s="196" t="s">
        <v>2870</v>
      </c>
      <c r="G487" s="199">
        <v>890.0</v>
      </c>
      <c r="H487" s="217"/>
      <c r="I487" s="217"/>
      <c r="L487" s="6">
        <f t="array" ref="L487">XLOOKUP(E487,INV!A:A,INV!K:K)</f>
        <v>12</v>
      </c>
      <c r="M487" s="127">
        <f t="shared" si="1"/>
        <v>1</v>
      </c>
    </row>
    <row r="488">
      <c r="A488" s="195">
        <v>168.0</v>
      </c>
      <c r="B488" s="196" t="s">
        <v>2470</v>
      </c>
      <c r="C488" s="197" t="s">
        <v>2871</v>
      </c>
      <c r="D488" s="198" t="s">
        <v>2865</v>
      </c>
      <c r="E488" s="196" t="s">
        <v>2872</v>
      </c>
      <c r="F488" s="196" t="s">
        <v>2873</v>
      </c>
      <c r="G488" s="199">
        <v>890.0</v>
      </c>
      <c r="H488" s="217"/>
      <c r="I488" s="217"/>
      <c r="L488" s="6">
        <f t="array" ref="L488">XLOOKUP(E488,INV!A:A,INV!K:K)</f>
        <v>12</v>
      </c>
      <c r="M488" s="127">
        <f t="shared" si="1"/>
        <v>1</v>
      </c>
    </row>
    <row r="489">
      <c r="A489" s="195">
        <v>169.0</v>
      </c>
      <c r="B489" s="196" t="s">
        <v>2470</v>
      </c>
      <c r="C489" s="197" t="s">
        <v>2874</v>
      </c>
      <c r="D489" s="198" t="s">
        <v>2865</v>
      </c>
      <c r="E489" s="196" t="s">
        <v>2875</v>
      </c>
      <c r="F489" s="196" t="s">
        <v>2876</v>
      </c>
      <c r="G489" s="199">
        <v>890.0</v>
      </c>
      <c r="H489" s="217"/>
      <c r="I489" s="217"/>
      <c r="L489" s="6">
        <f t="array" ref="L489">XLOOKUP(E489,INV!A:A,INV!K:K)</f>
        <v>12</v>
      </c>
      <c r="M489" s="127">
        <f t="shared" si="1"/>
        <v>1</v>
      </c>
    </row>
    <row r="490">
      <c r="A490" s="195">
        <v>2929.0</v>
      </c>
      <c r="B490" s="196">
        <v>6.211421E7</v>
      </c>
      <c r="C490" s="196" t="s">
        <v>7290</v>
      </c>
      <c r="D490" s="198" t="s">
        <v>7291</v>
      </c>
      <c r="E490" s="196" t="s">
        <v>7290</v>
      </c>
      <c r="F490" s="196" t="s">
        <v>7292</v>
      </c>
      <c r="G490" s="199">
        <v>1265.0</v>
      </c>
      <c r="H490" s="217"/>
      <c r="I490" s="215"/>
      <c r="L490" s="6">
        <f t="array" ref="L490">XLOOKUP(E490,INV!A:A,INV!K:K)</f>
        <v>26</v>
      </c>
      <c r="M490" s="127">
        <f t="shared" si="1"/>
        <v>1</v>
      </c>
    </row>
    <row r="491">
      <c r="A491" s="195">
        <v>2928.0</v>
      </c>
      <c r="B491" s="196">
        <v>6.211421E7</v>
      </c>
      <c r="C491" s="196" t="s">
        <v>7287</v>
      </c>
      <c r="D491" s="198" t="s">
        <v>7288</v>
      </c>
      <c r="E491" s="196" t="s">
        <v>7287</v>
      </c>
      <c r="F491" s="196" t="s">
        <v>7289</v>
      </c>
      <c r="G491" s="199">
        <v>1265.0</v>
      </c>
      <c r="H491" s="217"/>
      <c r="I491" s="215"/>
      <c r="L491" s="6">
        <f t="array" ref="L491">XLOOKUP(E491,INV!A:A,INV!K:K)</f>
        <v>26</v>
      </c>
      <c r="M491" s="127">
        <f t="shared" si="1"/>
        <v>1</v>
      </c>
    </row>
    <row r="492">
      <c r="A492" s="195">
        <v>2927.0</v>
      </c>
      <c r="B492" s="196">
        <v>6.211421E7</v>
      </c>
      <c r="C492" s="196" t="s">
        <v>7284</v>
      </c>
      <c r="D492" s="198" t="s">
        <v>7285</v>
      </c>
      <c r="E492" s="196" t="s">
        <v>7284</v>
      </c>
      <c r="F492" s="196" t="s">
        <v>7286</v>
      </c>
      <c r="G492" s="199">
        <v>1265.0</v>
      </c>
      <c r="H492" s="217"/>
      <c r="I492" s="215"/>
      <c r="L492" s="6">
        <f t="array" ref="L492">XLOOKUP(E492,INV!A:A,INV!K:K)</f>
        <v>26</v>
      </c>
      <c r="M492" s="127">
        <f t="shared" si="1"/>
        <v>1</v>
      </c>
    </row>
    <row r="493">
      <c r="A493" s="195">
        <v>2930.0</v>
      </c>
      <c r="B493" s="196">
        <v>6.211421E7</v>
      </c>
      <c r="C493" s="196" t="s">
        <v>7293</v>
      </c>
      <c r="D493" s="198" t="s">
        <v>7294</v>
      </c>
      <c r="E493" s="196" t="s">
        <v>7293</v>
      </c>
      <c r="F493" s="196" t="s">
        <v>7295</v>
      </c>
      <c r="G493" s="199">
        <v>1265.0</v>
      </c>
      <c r="H493" s="217"/>
      <c r="I493" s="215"/>
      <c r="L493" s="6">
        <f t="array" ref="L493">XLOOKUP(E493,INV!A:A,INV!K:K)</f>
        <v>26</v>
      </c>
      <c r="M493" s="127">
        <f t="shared" si="1"/>
        <v>1</v>
      </c>
    </row>
    <row r="494">
      <c r="A494" s="195">
        <v>2926.0</v>
      </c>
      <c r="B494" s="196">
        <v>6.211421E7</v>
      </c>
      <c r="C494" s="196" t="s">
        <v>7281</v>
      </c>
      <c r="D494" s="198" t="s">
        <v>7282</v>
      </c>
      <c r="E494" s="196" t="s">
        <v>7281</v>
      </c>
      <c r="F494" s="196" t="s">
        <v>7283</v>
      </c>
      <c r="G494" s="199">
        <v>1265.0</v>
      </c>
      <c r="H494" s="217"/>
      <c r="I494" s="215"/>
      <c r="L494" s="6">
        <f t="array" ref="L494">XLOOKUP(E494,INV!A:A,INV!K:K)</f>
        <v>26</v>
      </c>
      <c r="M494" s="127">
        <f t="shared" si="1"/>
        <v>1</v>
      </c>
    </row>
    <row r="495">
      <c r="A495" s="195">
        <v>2949.0</v>
      </c>
      <c r="B495" s="196">
        <v>6.2052E7</v>
      </c>
      <c r="C495" s="196" t="s">
        <v>7335</v>
      </c>
      <c r="D495" s="198" t="s">
        <v>7336</v>
      </c>
      <c r="E495" s="196" t="s">
        <v>7335</v>
      </c>
      <c r="F495" s="196" t="s">
        <v>7337</v>
      </c>
      <c r="G495" s="199">
        <v>1300.0</v>
      </c>
      <c r="H495" s="217"/>
      <c r="I495" s="215"/>
      <c r="L495" s="6">
        <f t="array" ref="L495">XLOOKUP(E495,INV!A:A,INV!K:K)</f>
        <v>30</v>
      </c>
      <c r="M495" s="127">
        <f t="shared" si="1"/>
        <v>1</v>
      </c>
    </row>
    <row r="496">
      <c r="A496" s="195">
        <v>2948.0</v>
      </c>
      <c r="B496" s="196">
        <v>6.2052E7</v>
      </c>
      <c r="C496" s="196" t="s">
        <v>7332</v>
      </c>
      <c r="D496" s="198" t="s">
        <v>7333</v>
      </c>
      <c r="E496" s="196" t="s">
        <v>7332</v>
      </c>
      <c r="F496" s="196" t="s">
        <v>7334</v>
      </c>
      <c r="G496" s="199">
        <v>1300.0</v>
      </c>
      <c r="H496" s="217"/>
      <c r="I496" s="215"/>
      <c r="L496" s="6">
        <f t="array" ref="L496">XLOOKUP(E496,INV!A:A,INV!K:K)</f>
        <v>30</v>
      </c>
      <c r="M496" s="127">
        <f t="shared" si="1"/>
        <v>1</v>
      </c>
    </row>
    <row r="497">
      <c r="A497" s="195">
        <v>2947.0</v>
      </c>
      <c r="B497" s="196">
        <v>6.2052E7</v>
      </c>
      <c r="C497" s="196" t="s">
        <v>7329</v>
      </c>
      <c r="D497" s="198" t="s">
        <v>7330</v>
      </c>
      <c r="E497" s="196" t="s">
        <v>7329</v>
      </c>
      <c r="F497" s="196" t="s">
        <v>7331</v>
      </c>
      <c r="G497" s="199">
        <v>1300.0</v>
      </c>
      <c r="H497" s="217"/>
      <c r="I497" s="215"/>
      <c r="L497" s="6">
        <f t="array" ref="L497">XLOOKUP(E497,INV!A:A,INV!K:K)</f>
        <v>30</v>
      </c>
      <c r="M497" s="127">
        <f t="shared" si="1"/>
        <v>1</v>
      </c>
    </row>
    <row r="498">
      <c r="A498" s="195">
        <v>2950.0</v>
      </c>
      <c r="B498" s="196">
        <v>6.2052E7</v>
      </c>
      <c r="C498" s="196" t="s">
        <v>7338</v>
      </c>
      <c r="D498" s="198" t="s">
        <v>7339</v>
      </c>
      <c r="E498" s="196" t="s">
        <v>7338</v>
      </c>
      <c r="F498" s="196" t="s">
        <v>7340</v>
      </c>
      <c r="G498" s="199">
        <v>1300.0</v>
      </c>
      <c r="H498" s="217"/>
      <c r="I498" s="215"/>
      <c r="L498" s="6">
        <f t="array" ref="L498">XLOOKUP(E498,INV!A:A,INV!K:K)</f>
        <v>30</v>
      </c>
      <c r="M498" s="127">
        <f t="shared" si="1"/>
        <v>1</v>
      </c>
    </row>
    <row r="499">
      <c r="A499" s="195">
        <v>2946.0</v>
      </c>
      <c r="B499" s="196">
        <v>6.2052E7</v>
      </c>
      <c r="C499" s="196" t="s">
        <v>7326</v>
      </c>
      <c r="D499" s="198" t="s">
        <v>7327</v>
      </c>
      <c r="E499" s="196" t="s">
        <v>7326</v>
      </c>
      <c r="F499" s="196" t="s">
        <v>7328</v>
      </c>
      <c r="G499" s="199">
        <v>1300.0</v>
      </c>
      <c r="H499" s="217"/>
      <c r="I499" s="215"/>
      <c r="L499" s="6">
        <f t="array" ref="L499">XLOOKUP(E499,INV!A:A,INV!K:K)</f>
        <v>30</v>
      </c>
      <c r="M499" s="127">
        <f t="shared" si="1"/>
        <v>1</v>
      </c>
    </row>
    <row r="500">
      <c r="A500" s="195">
        <v>2954.0</v>
      </c>
      <c r="B500" s="196">
        <v>6.2052E7</v>
      </c>
      <c r="C500" s="196" t="s">
        <v>7350</v>
      </c>
      <c r="D500" s="198" t="s">
        <v>7351</v>
      </c>
      <c r="E500" s="196" t="s">
        <v>7350</v>
      </c>
      <c r="F500" s="196" t="s">
        <v>7352</v>
      </c>
      <c r="G500" s="199">
        <v>1300.0</v>
      </c>
      <c r="H500" s="217"/>
      <c r="I500" s="215"/>
      <c r="L500" s="6">
        <f t="array" ref="L500">XLOOKUP(E500,INV!A:A,INV!K:K)</f>
        <v>30</v>
      </c>
      <c r="M500" s="127">
        <f t="shared" si="1"/>
        <v>1</v>
      </c>
    </row>
    <row r="501">
      <c r="A501" s="195">
        <v>2953.0</v>
      </c>
      <c r="B501" s="196">
        <v>6.2052E7</v>
      </c>
      <c r="C501" s="196" t="s">
        <v>7347</v>
      </c>
      <c r="D501" s="198" t="s">
        <v>7348</v>
      </c>
      <c r="E501" s="196" t="s">
        <v>7347</v>
      </c>
      <c r="F501" s="196" t="s">
        <v>7349</v>
      </c>
      <c r="G501" s="199">
        <v>1300.0</v>
      </c>
      <c r="H501" s="217"/>
      <c r="I501" s="215"/>
      <c r="L501" s="6">
        <f t="array" ref="L501">XLOOKUP(E501,INV!A:A,INV!K:K)</f>
        <v>30</v>
      </c>
      <c r="M501" s="127">
        <f t="shared" si="1"/>
        <v>1</v>
      </c>
    </row>
    <row r="502">
      <c r="A502" s="195">
        <v>2952.0</v>
      </c>
      <c r="B502" s="196">
        <v>6.2052E7</v>
      </c>
      <c r="C502" s="196" t="s">
        <v>7344</v>
      </c>
      <c r="D502" s="198" t="s">
        <v>7345</v>
      </c>
      <c r="E502" s="196" t="s">
        <v>7344</v>
      </c>
      <c r="F502" s="196" t="s">
        <v>7346</v>
      </c>
      <c r="G502" s="199">
        <v>1300.0</v>
      </c>
      <c r="H502" s="217"/>
      <c r="I502" s="215"/>
      <c r="L502" s="6">
        <f t="array" ref="L502">XLOOKUP(E502,INV!A:A,INV!K:K)</f>
        <v>30</v>
      </c>
      <c r="M502" s="127">
        <f t="shared" si="1"/>
        <v>1</v>
      </c>
    </row>
    <row r="503">
      <c r="A503" s="195">
        <v>2955.0</v>
      </c>
      <c r="B503" s="196">
        <v>6.2052E7</v>
      </c>
      <c r="C503" s="196" t="s">
        <v>7353</v>
      </c>
      <c r="D503" s="198" t="s">
        <v>7354</v>
      </c>
      <c r="E503" s="196" t="s">
        <v>7353</v>
      </c>
      <c r="F503" s="196" t="s">
        <v>7355</v>
      </c>
      <c r="G503" s="199">
        <v>1300.0</v>
      </c>
      <c r="H503" s="217"/>
      <c r="I503" s="215"/>
      <c r="L503" s="6">
        <f t="array" ref="L503">XLOOKUP(E503,INV!A:A,INV!K:K)</f>
        <v>30</v>
      </c>
      <c r="M503" s="127">
        <f t="shared" si="1"/>
        <v>1</v>
      </c>
    </row>
    <row r="504">
      <c r="A504" s="195">
        <v>2951.0</v>
      </c>
      <c r="B504" s="196">
        <v>6.2052E7</v>
      </c>
      <c r="C504" s="196" t="s">
        <v>7341</v>
      </c>
      <c r="D504" s="198" t="s">
        <v>7342</v>
      </c>
      <c r="E504" s="196" t="s">
        <v>7341</v>
      </c>
      <c r="F504" s="196" t="s">
        <v>7343</v>
      </c>
      <c r="G504" s="199">
        <v>1300.0</v>
      </c>
      <c r="H504" s="217"/>
      <c r="I504" s="215"/>
      <c r="L504" s="6">
        <f t="array" ref="L504">XLOOKUP(E504,INV!A:A,INV!K:K)</f>
        <v>30</v>
      </c>
      <c r="M504" s="127">
        <f t="shared" si="1"/>
        <v>1</v>
      </c>
    </row>
    <row r="505">
      <c r="A505" s="195">
        <v>2959.0</v>
      </c>
      <c r="B505" s="196">
        <v>6.2052E7</v>
      </c>
      <c r="C505" s="196" t="s">
        <v>7365</v>
      </c>
      <c r="D505" s="198" t="s">
        <v>7366</v>
      </c>
      <c r="E505" s="196" t="s">
        <v>7365</v>
      </c>
      <c r="F505" s="196" t="s">
        <v>7367</v>
      </c>
      <c r="G505" s="199">
        <v>1300.0</v>
      </c>
      <c r="H505" s="217"/>
      <c r="I505" s="215"/>
      <c r="L505" s="6">
        <f t="array" ref="L505">XLOOKUP(E505,INV!A:A,INV!K:K)</f>
        <v>30</v>
      </c>
      <c r="M505" s="127">
        <f t="shared" si="1"/>
        <v>1</v>
      </c>
    </row>
    <row r="506">
      <c r="A506" s="195">
        <v>2958.0</v>
      </c>
      <c r="B506" s="196">
        <v>6.2052E7</v>
      </c>
      <c r="C506" s="196" t="s">
        <v>7362</v>
      </c>
      <c r="D506" s="198" t="s">
        <v>7363</v>
      </c>
      <c r="E506" s="196" t="s">
        <v>7362</v>
      </c>
      <c r="F506" s="196" t="s">
        <v>7364</v>
      </c>
      <c r="G506" s="199">
        <v>1300.0</v>
      </c>
      <c r="H506" s="217"/>
      <c r="I506" s="215"/>
      <c r="L506" s="6">
        <f t="array" ref="L506">XLOOKUP(E506,INV!A:A,INV!K:K)</f>
        <v>30</v>
      </c>
      <c r="M506" s="127">
        <f t="shared" si="1"/>
        <v>1</v>
      </c>
    </row>
    <row r="507">
      <c r="A507" s="195">
        <v>2957.0</v>
      </c>
      <c r="B507" s="196">
        <v>6.2052E7</v>
      </c>
      <c r="C507" s="196" t="s">
        <v>7359</v>
      </c>
      <c r="D507" s="198" t="s">
        <v>7360</v>
      </c>
      <c r="E507" s="196" t="s">
        <v>7359</v>
      </c>
      <c r="F507" s="196" t="s">
        <v>7361</v>
      </c>
      <c r="G507" s="199">
        <v>1300.0</v>
      </c>
      <c r="H507" s="217"/>
      <c r="I507" s="215"/>
      <c r="L507" s="6">
        <f t="array" ref="L507">XLOOKUP(E507,INV!A:A,INV!K:K)</f>
        <v>30</v>
      </c>
      <c r="M507" s="127">
        <f t="shared" si="1"/>
        <v>1</v>
      </c>
    </row>
    <row r="508">
      <c r="A508" s="195">
        <v>2960.0</v>
      </c>
      <c r="B508" s="196">
        <v>6.2052E7</v>
      </c>
      <c r="C508" s="196" t="s">
        <v>7368</v>
      </c>
      <c r="D508" s="198" t="s">
        <v>7369</v>
      </c>
      <c r="E508" s="196" t="s">
        <v>7368</v>
      </c>
      <c r="F508" s="196" t="s">
        <v>7370</v>
      </c>
      <c r="G508" s="199">
        <v>1300.0</v>
      </c>
      <c r="H508" s="217"/>
      <c r="I508" s="215"/>
      <c r="L508" s="6">
        <f t="array" ref="L508">XLOOKUP(E508,INV!A:A,INV!K:K)</f>
        <v>30</v>
      </c>
      <c r="M508" s="127">
        <f t="shared" si="1"/>
        <v>1</v>
      </c>
    </row>
    <row r="509">
      <c r="A509" s="195">
        <v>2956.0</v>
      </c>
      <c r="B509" s="196">
        <v>6.2052E7</v>
      </c>
      <c r="C509" s="196" t="s">
        <v>7356</v>
      </c>
      <c r="D509" s="198" t="s">
        <v>7357</v>
      </c>
      <c r="E509" s="196" t="s">
        <v>7356</v>
      </c>
      <c r="F509" s="196" t="s">
        <v>7358</v>
      </c>
      <c r="G509" s="199">
        <v>1300.0</v>
      </c>
      <c r="H509" s="217"/>
      <c r="I509" s="215"/>
      <c r="L509" s="6">
        <f t="array" ref="L509">XLOOKUP(E509,INV!A:A,INV!K:K)</f>
        <v>30</v>
      </c>
      <c r="M509" s="127">
        <f t="shared" si="1"/>
        <v>1</v>
      </c>
    </row>
    <row r="510">
      <c r="A510" s="195">
        <v>182.0</v>
      </c>
      <c r="B510" s="196" t="s">
        <v>2470</v>
      </c>
      <c r="C510" s="197" t="s">
        <v>2916</v>
      </c>
      <c r="D510" s="198" t="s">
        <v>2917</v>
      </c>
      <c r="E510" s="196" t="s">
        <v>2918</v>
      </c>
      <c r="F510" s="196" t="s">
        <v>2919</v>
      </c>
      <c r="G510" s="199">
        <v>890.0</v>
      </c>
      <c r="H510" s="217"/>
      <c r="I510" s="217"/>
      <c r="L510" s="6">
        <f t="array" ref="L510">XLOOKUP(E510,INV!A:A,INV!K:K)</f>
        <v>10</v>
      </c>
      <c r="M510" s="127">
        <f t="shared" si="1"/>
        <v>1</v>
      </c>
    </row>
    <row r="511">
      <c r="A511" s="195">
        <v>183.0</v>
      </c>
      <c r="B511" s="196" t="s">
        <v>2470</v>
      </c>
      <c r="C511" s="197" t="s">
        <v>2920</v>
      </c>
      <c r="D511" s="198" t="s">
        <v>2917</v>
      </c>
      <c r="E511" s="196" t="s">
        <v>2921</v>
      </c>
      <c r="F511" s="196" t="s">
        <v>2922</v>
      </c>
      <c r="G511" s="199">
        <v>890.0</v>
      </c>
      <c r="H511" s="217"/>
      <c r="I511" s="217"/>
      <c r="L511" s="6">
        <f t="array" ref="L511">XLOOKUP(E511,INV!A:A,INV!K:K)</f>
        <v>10</v>
      </c>
      <c r="M511" s="127">
        <f t="shared" si="1"/>
        <v>1</v>
      </c>
    </row>
    <row r="512">
      <c r="A512" s="195">
        <v>184.0</v>
      </c>
      <c r="B512" s="196" t="s">
        <v>2470</v>
      </c>
      <c r="C512" s="197" t="s">
        <v>2923</v>
      </c>
      <c r="D512" s="198" t="s">
        <v>2917</v>
      </c>
      <c r="E512" s="196" t="s">
        <v>2924</v>
      </c>
      <c r="F512" s="196" t="s">
        <v>2925</v>
      </c>
      <c r="G512" s="199">
        <v>890.0</v>
      </c>
      <c r="H512" s="217"/>
      <c r="I512" s="217"/>
      <c r="L512" s="6">
        <f t="array" ref="L512">XLOOKUP(E512,INV!A:A,INV!K:K)</f>
        <v>10</v>
      </c>
      <c r="M512" s="127">
        <f t="shared" si="1"/>
        <v>1</v>
      </c>
    </row>
    <row r="513">
      <c r="A513" s="195">
        <v>185.0</v>
      </c>
      <c r="B513" s="196" t="s">
        <v>2470</v>
      </c>
      <c r="C513" s="197" t="s">
        <v>2926</v>
      </c>
      <c r="D513" s="198" t="s">
        <v>2927</v>
      </c>
      <c r="E513" s="196" t="s">
        <v>2928</v>
      </c>
      <c r="F513" s="196" t="s">
        <v>2929</v>
      </c>
      <c r="G513" s="199">
        <v>1125.0</v>
      </c>
      <c r="H513" s="217"/>
      <c r="I513" s="217"/>
      <c r="L513" s="6">
        <f t="array" ref="L513">XLOOKUP(E513,INV!A:A,INV!K:K)</f>
        <v>12</v>
      </c>
      <c r="M513" s="127">
        <f t="shared" si="1"/>
        <v>1</v>
      </c>
    </row>
    <row r="514">
      <c r="A514" s="195">
        <v>186.0</v>
      </c>
      <c r="B514" s="196" t="s">
        <v>2470</v>
      </c>
      <c r="C514" s="197" t="s">
        <v>2930</v>
      </c>
      <c r="D514" s="198" t="s">
        <v>2927</v>
      </c>
      <c r="E514" s="196" t="s">
        <v>2931</v>
      </c>
      <c r="F514" s="196" t="s">
        <v>2932</v>
      </c>
      <c r="G514" s="199">
        <v>1125.0</v>
      </c>
      <c r="H514" s="217"/>
      <c r="I514" s="217"/>
      <c r="L514" s="6">
        <f t="array" ref="L514">XLOOKUP(E514,INV!A:A,INV!K:K)</f>
        <v>12</v>
      </c>
      <c r="M514" s="127">
        <f t="shared" si="1"/>
        <v>1</v>
      </c>
    </row>
    <row r="515">
      <c r="A515" s="195">
        <v>187.0</v>
      </c>
      <c r="B515" s="196" t="s">
        <v>2470</v>
      </c>
      <c r="C515" s="197" t="s">
        <v>2933</v>
      </c>
      <c r="D515" s="198" t="s">
        <v>2927</v>
      </c>
      <c r="E515" s="196" t="s">
        <v>2934</v>
      </c>
      <c r="F515" s="196" t="s">
        <v>2935</v>
      </c>
      <c r="G515" s="199">
        <v>1125.0</v>
      </c>
      <c r="H515" s="217"/>
      <c r="I515" s="217"/>
      <c r="L515" s="6">
        <f t="array" ref="L515">XLOOKUP(E515,INV!A:A,INV!K:K)</f>
        <v>12</v>
      </c>
      <c r="M515" s="127">
        <f t="shared" si="1"/>
        <v>1</v>
      </c>
    </row>
    <row r="516">
      <c r="A516" s="195">
        <v>188.0</v>
      </c>
      <c r="B516" s="196" t="s">
        <v>2470</v>
      </c>
      <c r="C516" s="197" t="s">
        <v>2936</v>
      </c>
      <c r="D516" s="198" t="s">
        <v>2927</v>
      </c>
      <c r="E516" s="196" t="s">
        <v>2937</v>
      </c>
      <c r="F516" s="196" t="s">
        <v>2938</v>
      </c>
      <c r="G516" s="199">
        <v>1125.0</v>
      </c>
      <c r="H516" s="217"/>
      <c r="I516" s="217"/>
      <c r="L516" s="6">
        <f t="array" ref="L516">XLOOKUP(E516,INV!A:A,INV!K:K)</f>
        <v>12</v>
      </c>
      <c r="M516" s="127">
        <f t="shared" si="1"/>
        <v>1</v>
      </c>
    </row>
    <row r="517">
      <c r="A517" s="195">
        <v>2964.0</v>
      </c>
      <c r="B517" s="196">
        <v>6.2063E7</v>
      </c>
      <c r="C517" s="196" t="s">
        <v>7381</v>
      </c>
      <c r="D517" s="198" t="s">
        <v>7382</v>
      </c>
      <c r="E517" s="196" t="s">
        <v>7381</v>
      </c>
      <c r="F517" s="196" t="s">
        <v>7383</v>
      </c>
      <c r="G517" s="199">
        <v>1595.0</v>
      </c>
      <c r="H517" s="217"/>
      <c r="I517" s="215"/>
      <c r="L517" s="6">
        <f t="array" ref="L517">XLOOKUP(E517,INV!A:A,INV!K:K)</f>
        <v>34</v>
      </c>
      <c r="M517" s="127">
        <f t="shared" si="1"/>
        <v>1</v>
      </c>
    </row>
    <row r="518">
      <c r="A518" s="195">
        <v>2963.0</v>
      </c>
      <c r="B518" s="196">
        <v>6.2063E7</v>
      </c>
      <c r="C518" s="196" t="s">
        <v>7378</v>
      </c>
      <c r="D518" s="198" t="s">
        <v>7379</v>
      </c>
      <c r="E518" s="196" t="s">
        <v>7378</v>
      </c>
      <c r="F518" s="196" t="s">
        <v>7380</v>
      </c>
      <c r="G518" s="199">
        <v>1595.0</v>
      </c>
      <c r="H518" s="217"/>
      <c r="I518" s="215"/>
      <c r="L518" s="6">
        <f t="array" ref="L518">XLOOKUP(E518,INV!A:A,INV!K:K)</f>
        <v>34</v>
      </c>
      <c r="M518" s="127">
        <f t="shared" si="1"/>
        <v>1</v>
      </c>
    </row>
    <row r="519">
      <c r="A519" s="195">
        <v>2962.0</v>
      </c>
      <c r="B519" s="196">
        <v>6.2063E7</v>
      </c>
      <c r="C519" s="196" t="s">
        <v>7375</v>
      </c>
      <c r="D519" s="198" t="s">
        <v>7376</v>
      </c>
      <c r="E519" s="196" t="s">
        <v>7375</v>
      </c>
      <c r="F519" s="196" t="s">
        <v>7377</v>
      </c>
      <c r="G519" s="199">
        <v>1595.0</v>
      </c>
      <c r="H519" s="217"/>
      <c r="I519" s="215"/>
      <c r="L519" s="6">
        <f t="array" ref="L519">XLOOKUP(E519,INV!A:A,INV!K:K)</f>
        <v>34</v>
      </c>
      <c r="M519" s="127">
        <f t="shared" si="1"/>
        <v>1</v>
      </c>
    </row>
    <row r="520">
      <c r="A520" s="195">
        <v>2965.0</v>
      </c>
      <c r="B520" s="196">
        <v>6.2063E7</v>
      </c>
      <c r="C520" s="196" t="s">
        <v>7384</v>
      </c>
      <c r="D520" s="198" t="s">
        <v>7385</v>
      </c>
      <c r="E520" s="196" t="s">
        <v>7384</v>
      </c>
      <c r="F520" s="196" t="s">
        <v>7386</v>
      </c>
      <c r="G520" s="199">
        <v>1595.0</v>
      </c>
      <c r="H520" s="217"/>
      <c r="I520" s="215"/>
      <c r="L520" s="6">
        <f t="array" ref="L520">XLOOKUP(E520,INV!A:A,INV!K:K)</f>
        <v>34</v>
      </c>
      <c r="M520" s="127">
        <f t="shared" si="1"/>
        <v>1</v>
      </c>
    </row>
    <row r="521">
      <c r="A521" s="195">
        <v>2961.0</v>
      </c>
      <c r="B521" s="196">
        <v>6.2063E7</v>
      </c>
      <c r="C521" s="196" t="s">
        <v>7372</v>
      </c>
      <c r="D521" s="198" t="s">
        <v>7373</v>
      </c>
      <c r="E521" s="196" t="s">
        <v>7372</v>
      </c>
      <c r="F521" s="196" t="s">
        <v>7374</v>
      </c>
      <c r="G521" s="199">
        <v>1595.0</v>
      </c>
      <c r="H521" s="217"/>
      <c r="I521" s="215"/>
      <c r="L521" s="6">
        <f t="array" ref="L521">XLOOKUP(E521,INV!A:A,INV!K:K)</f>
        <v>34</v>
      </c>
      <c r="M521" s="127">
        <f t="shared" si="1"/>
        <v>1</v>
      </c>
    </row>
    <row r="522">
      <c r="A522" s="195">
        <v>2969.0</v>
      </c>
      <c r="B522" s="196">
        <v>6.2063E7</v>
      </c>
      <c r="C522" s="196" t="s">
        <v>1008</v>
      </c>
      <c r="D522" s="198" t="s">
        <v>7393</v>
      </c>
      <c r="E522" s="196" t="s">
        <v>1008</v>
      </c>
      <c r="F522" s="196" t="s">
        <v>7394</v>
      </c>
      <c r="G522" s="199">
        <v>1595.0</v>
      </c>
      <c r="H522" s="217"/>
      <c r="I522" s="215"/>
      <c r="L522" s="6">
        <f t="array" ref="L522">XLOOKUP(E522,INV!A:A,INV!K:K)</f>
        <v>34</v>
      </c>
      <c r="M522" s="127">
        <f t="shared" si="1"/>
        <v>1</v>
      </c>
    </row>
    <row r="523">
      <c r="A523" s="195">
        <v>2968.0</v>
      </c>
      <c r="B523" s="196">
        <v>6.2063E7</v>
      </c>
      <c r="C523" s="196" t="s">
        <v>1010</v>
      </c>
      <c r="D523" s="198" t="s">
        <v>7391</v>
      </c>
      <c r="E523" s="196" t="s">
        <v>1010</v>
      </c>
      <c r="F523" s="196" t="s">
        <v>7392</v>
      </c>
      <c r="G523" s="199">
        <v>1595.0</v>
      </c>
      <c r="H523" s="217"/>
      <c r="I523" s="215"/>
      <c r="L523" s="6">
        <f t="array" ref="L523">XLOOKUP(E523,INV!A:A,INV!K:K)</f>
        <v>34</v>
      </c>
      <c r="M523" s="127">
        <f t="shared" si="1"/>
        <v>1</v>
      </c>
    </row>
    <row r="524">
      <c r="A524" s="195">
        <v>2967.0</v>
      </c>
      <c r="B524" s="196">
        <v>6.2063E7</v>
      </c>
      <c r="C524" s="196" t="s">
        <v>1012</v>
      </c>
      <c r="D524" s="198" t="s">
        <v>7389</v>
      </c>
      <c r="E524" s="196" t="s">
        <v>1012</v>
      </c>
      <c r="F524" s="196" t="s">
        <v>7390</v>
      </c>
      <c r="G524" s="199">
        <v>1595.0</v>
      </c>
      <c r="H524" s="217"/>
      <c r="I524" s="215"/>
      <c r="L524" s="6">
        <f t="array" ref="L524">XLOOKUP(E524,INV!A:A,INV!K:K)</f>
        <v>34</v>
      </c>
      <c r="M524" s="127">
        <f t="shared" si="1"/>
        <v>1</v>
      </c>
    </row>
    <row r="525">
      <c r="A525" s="195">
        <v>2970.0</v>
      </c>
      <c r="B525" s="196">
        <v>6.2063E7</v>
      </c>
      <c r="C525" s="196" t="s">
        <v>1006</v>
      </c>
      <c r="D525" s="198" t="s">
        <v>7395</v>
      </c>
      <c r="E525" s="196" t="s">
        <v>1006</v>
      </c>
      <c r="F525" s="196" t="s">
        <v>7396</v>
      </c>
      <c r="G525" s="199">
        <v>1595.0</v>
      </c>
      <c r="H525" s="217"/>
      <c r="I525" s="215"/>
      <c r="L525" s="6">
        <f t="array" ref="L525">XLOOKUP(E525,INV!A:A,INV!K:K)</f>
        <v>34</v>
      </c>
      <c r="M525" s="127">
        <f t="shared" si="1"/>
        <v>1</v>
      </c>
    </row>
    <row r="526">
      <c r="A526" s="195">
        <v>2966.0</v>
      </c>
      <c r="B526" s="196">
        <v>6.2063E7</v>
      </c>
      <c r="C526" s="196" t="s">
        <v>1014</v>
      </c>
      <c r="D526" s="198" t="s">
        <v>7387</v>
      </c>
      <c r="E526" s="196" t="s">
        <v>1014</v>
      </c>
      <c r="F526" s="196" t="s">
        <v>7388</v>
      </c>
      <c r="G526" s="199">
        <v>1595.0</v>
      </c>
      <c r="H526" s="217"/>
      <c r="I526" s="215"/>
      <c r="L526" s="6">
        <f t="array" ref="L526">XLOOKUP(E526,INV!A:A,INV!K:K)</f>
        <v>34</v>
      </c>
      <c r="M526" s="127">
        <f t="shared" si="1"/>
        <v>1</v>
      </c>
    </row>
    <row r="527">
      <c r="A527" s="195">
        <v>2974.0</v>
      </c>
      <c r="B527" s="196">
        <v>6.2063E7</v>
      </c>
      <c r="C527" s="196" t="s">
        <v>998</v>
      </c>
      <c r="D527" s="198" t="s">
        <v>7403</v>
      </c>
      <c r="E527" s="196" t="s">
        <v>998</v>
      </c>
      <c r="F527" s="196" t="s">
        <v>7404</v>
      </c>
      <c r="G527" s="199">
        <v>1595.0</v>
      </c>
      <c r="H527" s="217"/>
      <c r="I527" s="215"/>
      <c r="L527" s="6">
        <f t="array" ref="L527">XLOOKUP(E527,INV!A:A,INV!K:K)</f>
        <v>34</v>
      </c>
      <c r="M527" s="127">
        <f t="shared" si="1"/>
        <v>1</v>
      </c>
    </row>
    <row r="528">
      <c r="A528" s="195">
        <v>2973.0</v>
      </c>
      <c r="B528" s="196">
        <v>6.2063E7</v>
      </c>
      <c r="C528" s="196" t="s">
        <v>1000</v>
      </c>
      <c r="D528" s="198" t="s">
        <v>7401</v>
      </c>
      <c r="E528" s="196" t="s">
        <v>1000</v>
      </c>
      <c r="F528" s="196" t="s">
        <v>7402</v>
      </c>
      <c r="G528" s="199">
        <v>1595.0</v>
      </c>
      <c r="H528" s="217"/>
      <c r="I528" s="215"/>
      <c r="L528" s="6">
        <f t="array" ref="L528">XLOOKUP(E528,INV!A:A,INV!K:K)</f>
        <v>34</v>
      </c>
      <c r="M528" s="127">
        <f t="shared" si="1"/>
        <v>1</v>
      </c>
    </row>
    <row r="529">
      <c r="A529" s="195">
        <v>2972.0</v>
      </c>
      <c r="B529" s="196">
        <v>6.2063E7</v>
      </c>
      <c r="C529" s="196" t="s">
        <v>1002</v>
      </c>
      <c r="D529" s="198" t="s">
        <v>7399</v>
      </c>
      <c r="E529" s="196" t="s">
        <v>1002</v>
      </c>
      <c r="F529" s="196" t="s">
        <v>7400</v>
      </c>
      <c r="G529" s="199">
        <v>1595.0</v>
      </c>
      <c r="H529" s="217"/>
      <c r="I529" s="215"/>
      <c r="L529" s="6">
        <f t="array" ref="L529">XLOOKUP(E529,INV!A:A,INV!K:K)</f>
        <v>34</v>
      </c>
      <c r="M529" s="127">
        <f t="shared" si="1"/>
        <v>1</v>
      </c>
    </row>
    <row r="530">
      <c r="A530" s="195">
        <v>2975.0</v>
      </c>
      <c r="B530" s="196">
        <v>6.2063E7</v>
      </c>
      <c r="C530" s="196" t="s">
        <v>996</v>
      </c>
      <c r="D530" s="198" t="s">
        <v>7405</v>
      </c>
      <c r="E530" s="196" t="s">
        <v>996</v>
      </c>
      <c r="F530" s="196" t="s">
        <v>7406</v>
      </c>
      <c r="G530" s="199">
        <v>1595.0</v>
      </c>
      <c r="H530" s="217"/>
      <c r="I530" s="215"/>
      <c r="L530" s="6">
        <f t="array" ref="L530">XLOOKUP(E530,INV!A:A,INV!K:K)</f>
        <v>34</v>
      </c>
      <c r="M530" s="127">
        <f t="shared" si="1"/>
        <v>1</v>
      </c>
    </row>
    <row r="531">
      <c r="A531" s="195">
        <v>2971.0</v>
      </c>
      <c r="B531" s="196">
        <v>6.2063E7</v>
      </c>
      <c r="C531" s="196" t="s">
        <v>1004</v>
      </c>
      <c r="D531" s="198" t="s">
        <v>7397</v>
      </c>
      <c r="E531" s="196" t="s">
        <v>1004</v>
      </c>
      <c r="F531" s="196" t="s">
        <v>7398</v>
      </c>
      <c r="G531" s="199">
        <v>1595.0</v>
      </c>
      <c r="H531" s="217"/>
      <c r="I531" s="215"/>
      <c r="L531" s="6">
        <f t="array" ref="L531">XLOOKUP(E531,INV!A:A,INV!K:K)</f>
        <v>34</v>
      </c>
      <c r="M531" s="127">
        <f t="shared" si="1"/>
        <v>1</v>
      </c>
    </row>
    <row r="532">
      <c r="A532" s="195">
        <v>234.0</v>
      </c>
      <c r="B532" s="196" t="s">
        <v>2470</v>
      </c>
      <c r="C532" s="197" t="s">
        <v>3049</v>
      </c>
      <c r="D532" s="198" t="s">
        <v>3050</v>
      </c>
      <c r="E532" s="196" t="s">
        <v>3051</v>
      </c>
      <c r="F532" s="196" t="s">
        <v>3052</v>
      </c>
      <c r="G532" s="199">
        <v>890.0</v>
      </c>
      <c r="H532" s="217"/>
      <c r="I532" s="217"/>
      <c r="L532" s="6">
        <f t="array" ref="L532">XLOOKUP(E532,INV!A:A,INV!K:K)</f>
        <v>12</v>
      </c>
      <c r="M532" s="127">
        <f t="shared" si="1"/>
        <v>1</v>
      </c>
    </row>
    <row r="533">
      <c r="A533" s="195">
        <v>235.0</v>
      </c>
      <c r="B533" s="196" t="s">
        <v>2470</v>
      </c>
      <c r="C533" s="197" t="s">
        <v>3053</v>
      </c>
      <c r="D533" s="198" t="s">
        <v>3050</v>
      </c>
      <c r="E533" s="196" t="s">
        <v>3054</v>
      </c>
      <c r="F533" s="196" t="s">
        <v>3055</v>
      </c>
      <c r="G533" s="199">
        <v>890.0</v>
      </c>
      <c r="H533" s="217"/>
      <c r="I533" s="217"/>
      <c r="L533" s="6">
        <f t="array" ref="L533">XLOOKUP(E533,INV!A:A,INV!K:K)</f>
        <v>12</v>
      </c>
      <c r="M533" s="127">
        <f t="shared" si="1"/>
        <v>1</v>
      </c>
    </row>
    <row r="534">
      <c r="A534" s="195">
        <v>427.0</v>
      </c>
      <c r="B534" s="196" t="s">
        <v>2470</v>
      </c>
      <c r="C534" s="197" t="s">
        <v>3553</v>
      </c>
      <c r="D534" s="198" t="s">
        <v>3050</v>
      </c>
      <c r="E534" s="196" t="s">
        <v>3554</v>
      </c>
      <c r="F534" s="196" t="s">
        <v>3555</v>
      </c>
      <c r="G534" s="199">
        <v>890.0</v>
      </c>
      <c r="H534" s="217"/>
      <c r="I534" s="217"/>
      <c r="L534" s="6">
        <f t="array" ref="L534">XLOOKUP(E534,INV!A:A,INV!K:K)</f>
        <v>12</v>
      </c>
      <c r="M534" s="127">
        <f t="shared" si="1"/>
        <v>1</v>
      </c>
    </row>
    <row r="535">
      <c r="A535" s="195">
        <v>1835.0</v>
      </c>
      <c r="B535" s="196" t="s">
        <v>2470</v>
      </c>
      <c r="C535" s="197" t="s">
        <v>5416</v>
      </c>
      <c r="D535" s="198" t="s">
        <v>3050</v>
      </c>
      <c r="E535" s="196" t="s">
        <v>5417</v>
      </c>
      <c r="F535" s="196" t="s">
        <v>5418</v>
      </c>
      <c r="G535" s="199">
        <v>890.0</v>
      </c>
      <c r="H535" s="217"/>
      <c r="I535" s="217"/>
      <c r="L535" s="6">
        <f t="array" ref="L535">XLOOKUP(E535,INV!A:A,INV!K:K)</f>
        <v>20</v>
      </c>
      <c r="M535" s="127">
        <f t="shared" si="1"/>
        <v>1</v>
      </c>
    </row>
    <row r="536">
      <c r="A536" s="195">
        <v>147.0</v>
      </c>
      <c r="B536" s="196" t="s">
        <v>2470</v>
      </c>
      <c r="C536" s="197" t="s">
        <v>2803</v>
      </c>
      <c r="D536" s="198" t="s">
        <v>2804</v>
      </c>
      <c r="E536" s="196" t="s">
        <v>2805</v>
      </c>
      <c r="F536" s="196" t="s">
        <v>2806</v>
      </c>
      <c r="G536" s="199">
        <v>890.0</v>
      </c>
      <c r="H536" s="217"/>
      <c r="I536" s="217"/>
      <c r="L536" s="6">
        <f t="array" ref="L536">XLOOKUP(E536,INV!A:A,INV!K:K)</f>
        <v>12</v>
      </c>
      <c r="M536" s="127">
        <f t="shared" si="1"/>
        <v>1</v>
      </c>
    </row>
    <row r="537">
      <c r="A537" s="195">
        <v>148.0</v>
      </c>
      <c r="B537" s="196" t="s">
        <v>2470</v>
      </c>
      <c r="C537" s="197" t="s">
        <v>2807</v>
      </c>
      <c r="D537" s="198" t="s">
        <v>2804</v>
      </c>
      <c r="E537" s="196" t="s">
        <v>2808</v>
      </c>
      <c r="F537" s="196" t="s">
        <v>2809</v>
      </c>
      <c r="G537" s="199">
        <v>890.0</v>
      </c>
      <c r="H537" s="217"/>
      <c r="I537" s="217"/>
      <c r="L537" s="6">
        <f t="array" ref="L537">XLOOKUP(E537,INV!A:A,INV!K:K)</f>
        <v>12</v>
      </c>
      <c r="M537" s="127">
        <f t="shared" si="1"/>
        <v>1</v>
      </c>
    </row>
    <row r="538">
      <c r="A538" s="195">
        <v>149.0</v>
      </c>
      <c r="B538" s="196" t="s">
        <v>2470</v>
      </c>
      <c r="C538" s="197" t="s">
        <v>2810</v>
      </c>
      <c r="D538" s="198" t="s">
        <v>2804</v>
      </c>
      <c r="E538" s="196" t="s">
        <v>2811</v>
      </c>
      <c r="F538" s="196" t="s">
        <v>2812</v>
      </c>
      <c r="G538" s="199">
        <v>890.0</v>
      </c>
      <c r="H538" s="217"/>
      <c r="I538" s="217"/>
      <c r="L538" s="6">
        <f t="array" ref="L538">XLOOKUP(E538,INV!A:A,INV!K:K)</f>
        <v>12</v>
      </c>
      <c r="M538" s="127">
        <f t="shared" si="1"/>
        <v>1</v>
      </c>
    </row>
    <row r="539">
      <c r="A539" s="195">
        <v>150.0</v>
      </c>
      <c r="B539" s="196" t="s">
        <v>2470</v>
      </c>
      <c r="C539" s="197" t="s">
        <v>2813</v>
      </c>
      <c r="D539" s="198" t="s">
        <v>2804</v>
      </c>
      <c r="E539" s="196" t="s">
        <v>2814</v>
      </c>
      <c r="F539" s="196" t="s">
        <v>2815</v>
      </c>
      <c r="G539" s="199">
        <v>890.0</v>
      </c>
      <c r="H539" s="217"/>
      <c r="I539" s="217"/>
      <c r="L539" s="6">
        <f t="array" ref="L539">XLOOKUP(E539,INV!A:A,INV!K:K)</f>
        <v>12</v>
      </c>
      <c r="M539" s="127">
        <f t="shared" si="1"/>
        <v>1</v>
      </c>
    </row>
    <row r="540">
      <c r="A540" s="195">
        <v>151.0</v>
      </c>
      <c r="B540" s="196" t="s">
        <v>2470</v>
      </c>
      <c r="C540" s="197" t="s">
        <v>2816</v>
      </c>
      <c r="D540" s="198" t="s">
        <v>2804</v>
      </c>
      <c r="E540" s="196" t="s">
        <v>2817</v>
      </c>
      <c r="F540" s="196" t="s">
        <v>2818</v>
      </c>
      <c r="G540" s="199">
        <v>890.0</v>
      </c>
      <c r="H540" s="217"/>
      <c r="I540" s="217"/>
      <c r="L540" s="6">
        <f t="array" ref="L540">XLOOKUP(E540,INV!A:A,INV!K:K)</f>
        <v>12</v>
      </c>
      <c r="M540" s="127">
        <f t="shared" si="1"/>
        <v>1</v>
      </c>
    </row>
    <row r="541">
      <c r="A541" s="195">
        <v>189.0</v>
      </c>
      <c r="B541" s="196" t="s">
        <v>2470</v>
      </c>
      <c r="C541" s="197" t="s">
        <v>2939</v>
      </c>
      <c r="D541" s="198" t="s">
        <v>2940</v>
      </c>
      <c r="E541" s="196" t="s">
        <v>2941</v>
      </c>
      <c r="F541" s="196" t="s">
        <v>2942</v>
      </c>
      <c r="G541" s="199">
        <v>890.0</v>
      </c>
      <c r="H541" s="217"/>
      <c r="I541" s="217"/>
      <c r="L541" s="6">
        <f t="array" ref="L541">XLOOKUP(E541,INV!A:A,INV!K:K)</f>
        <v>26</v>
      </c>
      <c r="M541" s="127">
        <f t="shared" si="1"/>
        <v>1</v>
      </c>
    </row>
    <row r="542">
      <c r="A542" s="195">
        <v>190.0</v>
      </c>
      <c r="B542" s="196" t="s">
        <v>2470</v>
      </c>
      <c r="C542" s="197" t="s">
        <v>2943</v>
      </c>
      <c r="D542" s="198" t="s">
        <v>2940</v>
      </c>
      <c r="E542" s="196" t="s">
        <v>1097</v>
      </c>
      <c r="F542" s="196" t="s">
        <v>2944</v>
      </c>
      <c r="G542" s="199">
        <v>890.0</v>
      </c>
      <c r="H542" s="217"/>
      <c r="I542" s="217"/>
      <c r="L542" s="6">
        <f t="array" ref="L542">XLOOKUP(E542,INV!A:A,INV!K:K)</f>
        <v>26</v>
      </c>
      <c r="M542" s="127">
        <f t="shared" si="1"/>
        <v>1</v>
      </c>
    </row>
    <row r="543">
      <c r="A543" s="195">
        <v>191.0</v>
      </c>
      <c r="B543" s="196" t="s">
        <v>2470</v>
      </c>
      <c r="C543" s="197" t="s">
        <v>2945</v>
      </c>
      <c r="D543" s="198" t="s">
        <v>2940</v>
      </c>
      <c r="E543" s="196" t="s">
        <v>2946</v>
      </c>
      <c r="F543" s="196" t="s">
        <v>2947</v>
      </c>
      <c r="G543" s="199">
        <v>890.0</v>
      </c>
      <c r="H543" s="217"/>
      <c r="I543" s="217"/>
      <c r="L543" s="6">
        <f t="array" ref="L543">XLOOKUP(E543,INV!A:A,INV!K:K)</f>
        <v>26</v>
      </c>
      <c r="M543" s="127">
        <f t="shared" si="1"/>
        <v>1</v>
      </c>
    </row>
    <row r="544">
      <c r="A544" s="195">
        <v>192.0</v>
      </c>
      <c r="B544" s="196" t="s">
        <v>2470</v>
      </c>
      <c r="C544" s="197" t="s">
        <v>2948</v>
      </c>
      <c r="D544" s="198" t="s">
        <v>2940</v>
      </c>
      <c r="E544" s="196" t="s">
        <v>2949</v>
      </c>
      <c r="F544" s="196" t="s">
        <v>2950</v>
      </c>
      <c r="G544" s="199">
        <v>890.0</v>
      </c>
      <c r="H544" s="217"/>
      <c r="I544" s="217"/>
      <c r="L544" s="6">
        <f t="array" ref="L544">XLOOKUP(E544,INV!A:A,INV!K:K)</f>
        <v>26</v>
      </c>
      <c r="M544" s="127">
        <f t="shared" si="1"/>
        <v>1</v>
      </c>
    </row>
    <row r="545">
      <c r="A545" s="195">
        <v>193.0</v>
      </c>
      <c r="B545" s="196" t="s">
        <v>2470</v>
      </c>
      <c r="C545" s="197" t="s">
        <v>2951</v>
      </c>
      <c r="D545" s="198" t="s">
        <v>2940</v>
      </c>
      <c r="E545" s="196" t="s">
        <v>2952</v>
      </c>
      <c r="F545" s="196" t="s">
        <v>2953</v>
      </c>
      <c r="G545" s="199">
        <v>890.0</v>
      </c>
      <c r="H545" s="217"/>
      <c r="I545" s="217"/>
      <c r="L545" s="6">
        <f t="array" ref="L545">XLOOKUP(E545,INV!A:A,INV!K:K)</f>
        <v>26</v>
      </c>
      <c r="M545" s="127">
        <f t="shared" si="1"/>
        <v>1</v>
      </c>
    </row>
    <row r="546">
      <c r="A546" s="195">
        <v>194.0</v>
      </c>
      <c r="B546" s="196" t="s">
        <v>2470</v>
      </c>
      <c r="C546" s="197" t="s">
        <v>8390</v>
      </c>
      <c r="D546" s="198" t="s">
        <v>8391</v>
      </c>
      <c r="E546" s="196" t="s">
        <v>8392</v>
      </c>
      <c r="F546" s="196" t="s">
        <v>8393</v>
      </c>
      <c r="G546" s="199">
        <v>1315.0</v>
      </c>
      <c r="H546" s="217"/>
      <c r="I546" s="217"/>
      <c r="L546" s="6">
        <f t="array" ref="L546">XLOOKUP(E546,INV!A:A,INV!K:K)</f>
        <v>20</v>
      </c>
      <c r="M546" s="127">
        <f t="shared" si="1"/>
        <v>1</v>
      </c>
    </row>
    <row r="547">
      <c r="A547" s="195">
        <v>195.0</v>
      </c>
      <c r="B547" s="196" t="s">
        <v>2470</v>
      </c>
      <c r="C547" s="197" t="s">
        <v>8394</v>
      </c>
      <c r="D547" s="198" t="s">
        <v>8391</v>
      </c>
      <c r="E547" s="196" t="s">
        <v>8395</v>
      </c>
      <c r="F547" s="196" t="s">
        <v>8396</v>
      </c>
      <c r="G547" s="199">
        <v>1315.0</v>
      </c>
      <c r="H547" s="217"/>
      <c r="I547" s="217"/>
      <c r="L547" s="6">
        <f t="array" ref="L547">XLOOKUP(E547,INV!A:A,INV!K:K)</f>
        <v>20</v>
      </c>
      <c r="M547" s="127">
        <f t="shared" si="1"/>
        <v>1</v>
      </c>
    </row>
    <row r="548">
      <c r="A548" s="195">
        <v>196.0</v>
      </c>
      <c r="B548" s="196" t="s">
        <v>2470</v>
      </c>
      <c r="C548" s="197" t="s">
        <v>8397</v>
      </c>
      <c r="D548" s="198" t="s">
        <v>8391</v>
      </c>
      <c r="E548" s="196" t="s">
        <v>8398</v>
      </c>
      <c r="F548" s="196" t="s">
        <v>8399</v>
      </c>
      <c r="G548" s="199">
        <v>1315.0</v>
      </c>
      <c r="H548" s="217"/>
      <c r="I548" s="217"/>
      <c r="L548" s="6">
        <f t="array" ref="L548">XLOOKUP(E548,INV!A:A,INV!K:K)</f>
        <v>20</v>
      </c>
      <c r="M548" s="127">
        <f t="shared" si="1"/>
        <v>1</v>
      </c>
    </row>
    <row r="549">
      <c r="A549" s="195">
        <v>197.0</v>
      </c>
      <c r="B549" s="196" t="s">
        <v>2470</v>
      </c>
      <c r="C549" s="197" t="s">
        <v>8400</v>
      </c>
      <c r="D549" s="198" t="s">
        <v>8391</v>
      </c>
      <c r="E549" s="196" t="s">
        <v>8401</v>
      </c>
      <c r="F549" s="196" t="s">
        <v>8402</v>
      </c>
      <c r="G549" s="199">
        <v>1315.0</v>
      </c>
      <c r="H549" s="217"/>
      <c r="I549" s="217"/>
      <c r="L549" s="6">
        <f t="array" ref="L549">XLOOKUP(E549,INV!A:A,INV!K:K)</f>
        <v>20</v>
      </c>
      <c r="M549" s="127">
        <f t="shared" si="1"/>
        <v>1</v>
      </c>
    </row>
    <row r="550">
      <c r="A550" s="195">
        <v>2989.0</v>
      </c>
      <c r="B550" s="196">
        <v>6.1091E7</v>
      </c>
      <c r="C550" s="196" t="s">
        <v>7441</v>
      </c>
      <c r="D550" s="198" t="s">
        <v>7442</v>
      </c>
      <c r="E550" s="196" t="s">
        <v>7441</v>
      </c>
      <c r="F550" s="196" t="s">
        <v>7443</v>
      </c>
      <c r="G550" s="199">
        <v>1125.0</v>
      </c>
      <c r="H550" s="217"/>
      <c r="I550" s="215"/>
      <c r="L550" s="6">
        <f t="array" ref="L550">XLOOKUP(E550,INV!A:A,INV!K:K)</f>
        <v>26</v>
      </c>
      <c r="M550" s="127">
        <f t="shared" si="1"/>
        <v>1</v>
      </c>
    </row>
    <row r="551">
      <c r="A551" s="195">
        <v>2988.0</v>
      </c>
      <c r="B551" s="196">
        <v>6.1091E7</v>
      </c>
      <c r="C551" s="196" t="s">
        <v>7438</v>
      </c>
      <c r="D551" s="198" t="s">
        <v>7439</v>
      </c>
      <c r="E551" s="196" t="s">
        <v>7438</v>
      </c>
      <c r="F551" s="196" t="s">
        <v>7440</v>
      </c>
      <c r="G551" s="199">
        <v>1125.0</v>
      </c>
      <c r="H551" s="217"/>
      <c r="I551" s="215"/>
      <c r="L551" s="6">
        <f t="array" ref="L551">XLOOKUP(E551,INV!A:A,INV!K:K)</f>
        <v>26</v>
      </c>
      <c r="M551" s="127">
        <f t="shared" si="1"/>
        <v>1</v>
      </c>
    </row>
    <row r="552">
      <c r="A552" s="195">
        <v>2987.0</v>
      </c>
      <c r="B552" s="196">
        <v>6.1091E7</v>
      </c>
      <c r="C552" s="196" t="s">
        <v>7435</v>
      </c>
      <c r="D552" s="198" t="s">
        <v>7436</v>
      </c>
      <c r="E552" s="196" t="s">
        <v>7435</v>
      </c>
      <c r="F552" s="196" t="s">
        <v>7437</v>
      </c>
      <c r="G552" s="199">
        <v>1125.0</v>
      </c>
      <c r="H552" s="217"/>
      <c r="I552" s="215"/>
      <c r="L552" s="6">
        <f t="array" ref="L552">XLOOKUP(E552,INV!A:A,INV!K:K)</f>
        <v>26</v>
      </c>
      <c r="M552" s="127">
        <f t="shared" si="1"/>
        <v>1</v>
      </c>
    </row>
    <row r="553">
      <c r="A553" s="195">
        <v>2990.0</v>
      </c>
      <c r="B553" s="196">
        <v>6.1091E7</v>
      </c>
      <c r="C553" s="196" t="s">
        <v>7444</v>
      </c>
      <c r="D553" s="198" t="s">
        <v>7445</v>
      </c>
      <c r="E553" s="196" t="s">
        <v>7444</v>
      </c>
      <c r="F553" s="196" t="s">
        <v>7446</v>
      </c>
      <c r="G553" s="199">
        <v>1125.0</v>
      </c>
      <c r="H553" s="217"/>
      <c r="I553" s="215"/>
      <c r="L553" s="6">
        <f t="array" ref="L553">XLOOKUP(E553,INV!A:A,INV!K:K)</f>
        <v>26</v>
      </c>
      <c r="M553" s="127">
        <f t="shared" si="1"/>
        <v>1</v>
      </c>
    </row>
    <row r="554">
      <c r="A554" s="195">
        <v>2986.0</v>
      </c>
      <c r="B554" s="196">
        <v>6.1091E7</v>
      </c>
      <c r="C554" s="196" t="s">
        <v>7432</v>
      </c>
      <c r="D554" s="198" t="s">
        <v>7433</v>
      </c>
      <c r="E554" s="196" t="s">
        <v>7432</v>
      </c>
      <c r="F554" s="196" t="s">
        <v>7434</v>
      </c>
      <c r="G554" s="199">
        <v>1125.0</v>
      </c>
      <c r="H554" s="217"/>
      <c r="I554" s="215"/>
      <c r="L554" s="6">
        <f t="array" ref="L554">XLOOKUP(E554,INV!A:A,INV!K:K)</f>
        <v>26</v>
      </c>
      <c r="M554" s="127">
        <f t="shared" si="1"/>
        <v>1</v>
      </c>
    </row>
    <row r="555">
      <c r="A555" s="195">
        <v>2999.0</v>
      </c>
      <c r="B555" s="196">
        <v>6.1091E7</v>
      </c>
      <c r="C555" s="196" t="s">
        <v>7466</v>
      </c>
      <c r="D555" s="198" t="s">
        <v>7467</v>
      </c>
      <c r="E555" s="196" t="s">
        <v>7466</v>
      </c>
      <c r="F555" s="196" t="s">
        <v>7468</v>
      </c>
      <c r="G555" s="199">
        <v>1125.0</v>
      </c>
      <c r="H555" s="217"/>
      <c r="I555" s="215"/>
      <c r="L555" s="6">
        <f t="array" ref="L555">XLOOKUP(E555,INV!A:A,INV!K:K)</f>
        <v>26</v>
      </c>
      <c r="M555" s="127">
        <f t="shared" si="1"/>
        <v>1</v>
      </c>
    </row>
    <row r="556">
      <c r="A556" s="195">
        <v>2998.0</v>
      </c>
      <c r="B556" s="196">
        <v>6.1091E7</v>
      </c>
      <c r="C556" s="196" t="s">
        <v>7463</v>
      </c>
      <c r="D556" s="198" t="s">
        <v>7464</v>
      </c>
      <c r="E556" s="196" t="s">
        <v>7463</v>
      </c>
      <c r="F556" s="196" t="s">
        <v>7465</v>
      </c>
      <c r="G556" s="199">
        <v>1125.0</v>
      </c>
      <c r="H556" s="217"/>
      <c r="I556" s="215"/>
      <c r="L556" s="6">
        <f t="array" ref="L556">XLOOKUP(E556,INV!A:A,INV!K:K)</f>
        <v>26</v>
      </c>
      <c r="M556" s="127">
        <f t="shared" si="1"/>
        <v>1</v>
      </c>
    </row>
    <row r="557">
      <c r="A557" s="195">
        <v>2997.0</v>
      </c>
      <c r="B557" s="196">
        <v>6.1091E7</v>
      </c>
      <c r="C557" s="196" t="s">
        <v>7460</v>
      </c>
      <c r="D557" s="198" t="s">
        <v>7461</v>
      </c>
      <c r="E557" s="196" t="s">
        <v>7460</v>
      </c>
      <c r="F557" s="196" t="s">
        <v>7462</v>
      </c>
      <c r="G557" s="199">
        <v>1125.0</v>
      </c>
      <c r="H557" s="217"/>
      <c r="I557" s="215"/>
      <c r="L557" s="6">
        <f t="array" ref="L557">XLOOKUP(E557,INV!A:A,INV!K:K)</f>
        <v>26</v>
      </c>
      <c r="M557" s="127">
        <f t="shared" si="1"/>
        <v>1</v>
      </c>
    </row>
    <row r="558">
      <c r="A558" s="195">
        <v>3000.0</v>
      </c>
      <c r="B558" s="196">
        <v>6.1091E7</v>
      </c>
      <c r="C558" s="196" t="s">
        <v>7469</v>
      </c>
      <c r="D558" s="198" t="s">
        <v>7470</v>
      </c>
      <c r="E558" s="196" t="s">
        <v>7469</v>
      </c>
      <c r="F558" s="196" t="s">
        <v>7471</v>
      </c>
      <c r="G558" s="199">
        <v>1125.0</v>
      </c>
      <c r="H558" s="217"/>
      <c r="I558" s="215"/>
      <c r="L558" s="6">
        <f t="array" ref="L558">XLOOKUP(E558,INV!A:A,INV!K:K)</f>
        <v>26</v>
      </c>
      <c r="M558" s="127">
        <f t="shared" si="1"/>
        <v>1</v>
      </c>
    </row>
    <row r="559">
      <c r="A559" s="195">
        <v>2996.0</v>
      </c>
      <c r="B559" s="196">
        <v>6.1091E7</v>
      </c>
      <c r="C559" s="196" t="s">
        <v>7457</v>
      </c>
      <c r="D559" s="198" t="s">
        <v>7458</v>
      </c>
      <c r="E559" s="196" t="s">
        <v>7457</v>
      </c>
      <c r="F559" s="196" t="s">
        <v>7459</v>
      </c>
      <c r="G559" s="199">
        <v>1125.0</v>
      </c>
      <c r="H559" s="217"/>
      <c r="I559" s="215"/>
      <c r="L559" s="6">
        <f t="array" ref="L559">XLOOKUP(E559,INV!A:A,INV!K:K)</f>
        <v>26</v>
      </c>
      <c r="M559" s="127">
        <f t="shared" si="1"/>
        <v>1</v>
      </c>
    </row>
    <row r="560">
      <c r="A560" s="195">
        <v>3009.0</v>
      </c>
      <c r="B560" s="196">
        <v>6.1091E7</v>
      </c>
      <c r="C560" s="196" t="s">
        <v>7491</v>
      </c>
      <c r="D560" s="198" t="s">
        <v>7492</v>
      </c>
      <c r="E560" s="196" t="s">
        <v>7491</v>
      </c>
      <c r="F560" s="196" t="s">
        <v>7493</v>
      </c>
      <c r="G560" s="199">
        <v>1125.0</v>
      </c>
      <c r="H560" s="217"/>
      <c r="I560" s="215"/>
      <c r="L560" s="6">
        <f t="array" ref="L560">XLOOKUP(E560,INV!A:A,INV!K:K)</f>
        <v>26</v>
      </c>
      <c r="M560" s="127">
        <f t="shared" si="1"/>
        <v>1</v>
      </c>
    </row>
    <row r="561">
      <c r="A561" s="195">
        <v>3008.0</v>
      </c>
      <c r="B561" s="196">
        <v>6.1091E7</v>
      </c>
      <c r="C561" s="196" t="s">
        <v>7488</v>
      </c>
      <c r="D561" s="198" t="s">
        <v>7489</v>
      </c>
      <c r="E561" s="196" t="s">
        <v>7488</v>
      </c>
      <c r="F561" s="196" t="s">
        <v>7490</v>
      </c>
      <c r="G561" s="199">
        <v>1125.0</v>
      </c>
      <c r="H561" s="217"/>
      <c r="I561" s="215"/>
      <c r="L561" s="6">
        <f t="array" ref="L561">XLOOKUP(E561,INV!A:A,INV!K:K)</f>
        <v>26</v>
      </c>
      <c r="M561" s="127">
        <f t="shared" si="1"/>
        <v>1</v>
      </c>
    </row>
    <row r="562">
      <c r="A562" s="195">
        <v>3007.0</v>
      </c>
      <c r="B562" s="196">
        <v>6.1091E7</v>
      </c>
      <c r="C562" s="196" t="s">
        <v>7485</v>
      </c>
      <c r="D562" s="198" t="s">
        <v>7486</v>
      </c>
      <c r="E562" s="196" t="s">
        <v>7485</v>
      </c>
      <c r="F562" s="196" t="s">
        <v>7487</v>
      </c>
      <c r="G562" s="199">
        <v>1125.0</v>
      </c>
      <c r="H562" s="217"/>
      <c r="I562" s="215"/>
      <c r="L562" s="6">
        <f t="array" ref="L562">XLOOKUP(E562,INV!A:A,INV!K:K)</f>
        <v>26</v>
      </c>
      <c r="M562" s="127">
        <f t="shared" si="1"/>
        <v>1</v>
      </c>
    </row>
    <row r="563">
      <c r="A563" s="195">
        <v>3010.0</v>
      </c>
      <c r="B563" s="196">
        <v>6.1091E7</v>
      </c>
      <c r="C563" s="196" t="s">
        <v>7494</v>
      </c>
      <c r="D563" s="198" t="s">
        <v>7495</v>
      </c>
      <c r="E563" s="196" t="s">
        <v>7494</v>
      </c>
      <c r="F563" s="196" t="s">
        <v>7496</v>
      </c>
      <c r="G563" s="199">
        <v>1125.0</v>
      </c>
      <c r="H563" s="217"/>
      <c r="I563" s="215"/>
      <c r="L563" s="6">
        <f t="array" ref="L563">XLOOKUP(E563,INV!A:A,INV!K:K)</f>
        <v>26</v>
      </c>
      <c r="M563" s="127">
        <f t="shared" si="1"/>
        <v>1</v>
      </c>
    </row>
    <row r="564">
      <c r="A564" s="195">
        <v>3006.0</v>
      </c>
      <c r="B564" s="196">
        <v>6.1091E7</v>
      </c>
      <c r="C564" s="196" t="s">
        <v>7482</v>
      </c>
      <c r="D564" s="198" t="s">
        <v>7483</v>
      </c>
      <c r="E564" s="196" t="s">
        <v>7482</v>
      </c>
      <c r="F564" s="196" t="s">
        <v>7484</v>
      </c>
      <c r="G564" s="199">
        <v>1125.0</v>
      </c>
      <c r="H564" s="217"/>
      <c r="I564" s="215"/>
      <c r="L564" s="6">
        <f t="array" ref="L564">XLOOKUP(E564,INV!A:A,INV!K:K)</f>
        <v>26</v>
      </c>
      <c r="M564" s="127">
        <f t="shared" si="1"/>
        <v>1</v>
      </c>
    </row>
    <row r="565">
      <c r="A565" s="195">
        <v>3014.0</v>
      </c>
      <c r="B565" s="196">
        <v>6.1091E7</v>
      </c>
      <c r="C565" s="196" t="s">
        <v>7506</v>
      </c>
      <c r="D565" s="198" t="s">
        <v>7507</v>
      </c>
      <c r="E565" s="196" t="s">
        <v>7506</v>
      </c>
      <c r="F565" s="196" t="s">
        <v>7508</v>
      </c>
      <c r="G565" s="199">
        <v>1125.0</v>
      </c>
      <c r="H565" s="217"/>
      <c r="I565" s="215"/>
      <c r="L565" s="6">
        <f t="array" ref="L565">XLOOKUP(E565,INV!A:A,INV!K:K)</f>
        <v>26</v>
      </c>
      <c r="M565" s="127">
        <f t="shared" si="1"/>
        <v>1</v>
      </c>
    </row>
    <row r="566">
      <c r="A566" s="195">
        <v>3013.0</v>
      </c>
      <c r="B566" s="196">
        <v>6.1091E7</v>
      </c>
      <c r="C566" s="196" t="s">
        <v>7503</v>
      </c>
      <c r="D566" s="198" t="s">
        <v>7504</v>
      </c>
      <c r="E566" s="196" t="s">
        <v>7503</v>
      </c>
      <c r="F566" s="196" t="s">
        <v>7505</v>
      </c>
      <c r="G566" s="199">
        <v>1125.0</v>
      </c>
      <c r="H566" s="217"/>
      <c r="I566" s="215"/>
      <c r="L566" s="6">
        <f t="array" ref="L566">XLOOKUP(E566,INV!A:A,INV!K:K)</f>
        <v>26</v>
      </c>
      <c r="M566" s="127">
        <f t="shared" si="1"/>
        <v>1</v>
      </c>
    </row>
    <row r="567">
      <c r="A567" s="195">
        <v>3012.0</v>
      </c>
      <c r="B567" s="196">
        <v>6.1091E7</v>
      </c>
      <c r="C567" s="196" t="s">
        <v>7500</v>
      </c>
      <c r="D567" s="198" t="s">
        <v>7501</v>
      </c>
      <c r="E567" s="196" t="s">
        <v>7500</v>
      </c>
      <c r="F567" s="196" t="s">
        <v>7502</v>
      </c>
      <c r="G567" s="199">
        <v>1125.0</v>
      </c>
      <c r="H567" s="217"/>
      <c r="I567" s="215"/>
      <c r="L567" s="6">
        <f t="array" ref="L567">XLOOKUP(E567,INV!A:A,INV!K:K)</f>
        <v>26</v>
      </c>
      <c r="M567" s="127">
        <f t="shared" si="1"/>
        <v>1</v>
      </c>
    </row>
    <row r="568">
      <c r="A568" s="195">
        <v>3015.0</v>
      </c>
      <c r="B568" s="196">
        <v>6.1091E7</v>
      </c>
      <c r="C568" s="196" t="s">
        <v>7509</v>
      </c>
      <c r="D568" s="198" t="s">
        <v>7510</v>
      </c>
      <c r="E568" s="196" t="s">
        <v>7509</v>
      </c>
      <c r="F568" s="196" t="s">
        <v>7511</v>
      </c>
      <c r="G568" s="199">
        <v>1125.0</v>
      </c>
      <c r="H568" s="217"/>
      <c r="I568" s="215"/>
      <c r="L568" s="6">
        <f t="array" ref="L568">XLOOKUP(E568,INV!A:A,INV!K:K)</f>
        <v>26</v>
      </c>
      <c r="M568" s="127">
        <f t="shared" si="1"/>
        <v>1</v>
      </c>
    </row>
    <row r="569">
      <c r="A569" s="195">
        <v>3011.0</v>
      </c>
      <c r="B569" s="196">
        <v>6.1091E7</v>
      </c>
      <c r="C569" s="196" t="s">
        <v>7497</v>
      </c>
      <c r="D569" s="198" t="s">
        <v>7498</v>
      </c>
      <c r="E569" s="196" t="s">
        <v>7497</v>
      </c>
      <c r="F569" s="196" t="s">
        <v>7499</v>
      </c>
      <c r="G569" s="199">
        <v>1125.0</v>
      </c>
      <c r="H569" s="217"/>
      <c r="I569" s="215"/>
      <c r="L569" s="6">
        <f t="array" ref="L569">XLOOKUP(E569,INV!A:A,INV!K:K)</f>
        <v>26</v>
      </c>
      <c r="M569" s="127">
        <f t="shared" si="1"/>
        <v>1</v>
      </c>
    </row>
    <row r="570">
      <c r="A570" s="195">
        <v>3019.0</v>
      </c>
      <c r="B570" s="196">
        <v>6.211429E7</v>
      </c>
      <c r="C570" s="196" t="s">
        <v>975</v>
      </c>
      <c r="D570" s="198" t="s">
        <v>7519</v>
      </c>
      <c r="E570" s="196" t="s">
        <v>975</v>
      </c>
      <c r="F570" s="196" t="s">
        <v>7520</v>
      </c>
      <c r="G570" s="199">
        <v>1740.0</v>
      </c>
      <c r="H570" s="217"/>
      <c r="I570" s="215"/>
      <c r="L570" s="6">
        <f t="array" ref="L570">XLOOKUP(E570,INV!A:A,INV!K:K)</f>
        <v>34</v>
      </c>
      <c r="M570" s="127">
        <f t="shared" si="1"/>
        <v>1</v>
      </c>
    </row>
    <row r="571">
      <c r="A571" s="195">
        <v>3018.0</v>
      </c>
      <c r="B571" s="196">
        <v>6.211429E7</v>
      </c>
      <c r="C571" s="196" t="s">
        <v>977</v>
      </c>
      <c r="D571" s="198" t="s">
        <v>7517</v>
      </c>
      <c r="E571" s="196" t="s">
        <v>977</v>
      </c>
      <c r="F571" s="196" t="s">
        <v>7518</v>
      </c>
      <c r="G571" s="199">
        <v>1740.0</v>
      </c>
      <c r="H571" s="217"/>
      <c r="I571" s="215"/>
      <c r="L571" s="6">
        <f t="array" ref="L571">XLOOKUP(E571,INV!A:A,INV!K:K)</f>
        <v>34</v>
      </c>
      <c r="M571" s="127">
        <f t="shared" si="1"/>
        <v>1</v>
      </c>
    </row>
    <row r="572">
      <c r="A572" s="195">
        <v>3017.0</v>
      </c>
      <c r="B572" s="196">
        <v>6.211429E7</v>
      </c>
      <c r="C572" s="196" t="s">
        <v>979</v>
      </c>
      <c r="D572" s="198" t="s">
        <v>7515</v>
      </c>
      <c r="E572" s="196" t="s">
        <v>979</v>
      </c>
      <c r="F572" s="196" t="s">
        <v>7516</v>
      </c>
      <c r="G572" s="199">
        <v>1740.0</v>
      </c>
      <c r="H572" s="217"/>
      <c r="I572" s="215"/>
      <c r="L572" s="6">
        <f t="array" ref="L572">XLOOKUP(E572,INV!A:A,INV!K:K)</f>
        <v>34</v>
      </c>
      <c r="M572" s="127">
        <f t="shared" si="1"/>
        <v>1</v>
      </c>
    </row>
    <row r="573">
      <c r="A573" s="195">
        <v>3020.0</v>
      </c>
      <c r="B573" s="196">
        <v>6.211429E7</v>
      </c>
      <c r="C573" s="196" t="s">
        <v>7521</v>
      </c>
      <c r="D573" s="198" t="s">
        <v>7522</v>
      </c>
      <c r="E573" s="196" t="s">
        <v>7521</v>
      </c>
      <c r="F573" s="196" t="s">
        <v>7523</v>
      </c>
      <c r="G573" s="199">
        <v>1740.0</v>
      </c>
      <c r="H573" s="217"/>
      <c r="I573" s="215"/>
      <c r="L573" s="6">
        <f t="array" ref="L573">XLOOKUP(E573,INV!A:A,INV!K:K)</f>
        <v>34</v>
      </c>
      <c r="M573" s="127">
        <f t="shared" si="1"/>
        <v>1</v>
      </c>
    </row>
    <row r="574">
      <c r="A574" s="195">
        <v>3016.0</v>
      </c>
      <c r="B574" s="196">
        <v>6.211429E7</v>
      </c>
      <c r="C574" s="196" t="s">
        <v>981</v>
      </c>
      <c r="D574" s="198" t="s">
        <v>7513</v>
      </c>
      <c r="E574" s="196" t="s">
        <v>981</v>
      </c>
      <c r="F574" s="196" t="s">
        <v>7514</v>
      </c>
      <c r="G574" s="199">
        <v>1740.0</v>
      </c>
      <c r="H574" s="217"/>
      <c r="I574" s="215"/>
      <c r="L574" s="6">
        <f t="array" ref="L574">XLOOKUP(E574,INV!A:A,INV!K:K)</f>
        <v>34</v>
      </c>
      <c r="M574" s="127">
        <f t="shared" si="1"/>
        <v>1</v>
      </c>
    </row>
    <row r="575">
      <c r="A575" s="195">
        <v>3029.0</v>
      </c>
      <c r="B575" s="196">
        <v>6.211429E7</v>
      </c>
      <c r="C575" s="196" t="s">
        <v>7543</v>
      </c>
      <c r="D575" s="198" t="s">
        <v>7544</v>
      </c>
      <c r="E575" s="196" t="s">
        <v>7543</v>
      </c>
      <c r="F575" s="110" t="s">
        <v>7545</v>
      </c>
      <c r="G575" s="199">
        <v>1740.0</v>
      </c>
      <c r="H575" s="217"/>
      <c r="I575" s="215"/>
      <c r="L575" s="6">
        <f t="array" ref="L575">XLOOKUP(E575,INV!A:A,INV!K:K)</f>
        <v>34</v>
      </c>
      <c r="M575" s="127">
        <f t="shared" si="1"/>
        <v>1</v>
      </c>
    </row>
    <row r="576">
      <c r="A576" s="195">
        <v>3028.0</v>
      </c>
      <c r="B576" s="196">
        <v>6.211429E7</v>
      </c>
      <c r="C576" s="196" t="s">
        <v>7540</v>
      </c>
      <c r="D576" s="198" t="s">
        <v>7541</v>
      </c>
      <c r="E576" s="196" t="s">
        <v>7540</v>
      </c>
      <c r="F576" s="110" t="s">
        <v>7542</v>
      </c>
      <c r="G576" s="199">
        <v>1740.0</v>
      </c>
      <c r="H576" s="217"/>
      <c r="I576" s="215"/>
      <c r="L576" s="6">
        <f t="array" ref="L576">XLOOKUP(E576,INV!A:A,INV!K:K)</f>
        <v>34</v>
      </c>
      <c r="M576" s="127">
        <f t="shared" si="1"/>
        <v>1</v>
      </c>
    </row>
    <row r="577">
      <c r="A577" s="195">
        <v>3027.0</v>
      </c>
      <c r="B577" s="196">
        <v>6.211429E7</v>
      </c>
      <c r="C577" s="196" t="s">
        <v>7537</v>
      </c>
      <c r="D577" s="198" t="s">
        <v>7538</v>
      </c>
      <c r="E577" s="196" t="s">
        <v>7537</v>
      </c>
      <c r="F577" s="196" t="s">
        <v>7539</v>
      </c>
      <c r="G577" s="199">
        <v>1740.0</v>
      </c>
      <c r="H577" s="217"/>
      <c r="I577" s="215"/>
      <c r="L577" s="6">
        <f t="array" ref="L577">XLOOKUP(E577,INV!A:A,INV!K:K)</f>
        <v>34</v>
      </c>
      <c r="M577" s="127">
        <f t="shared" si="1"/>
        <v>1</v>
      </c>
    </row>
    <row r="578">
      <c r="A578" s="195">
        <v>3030.0</v>
      </c>
      <c r="B578" s="196">
        <v>6.211429E7</v>
      </c>
      <c r="C578" s="196" t="s">
        <v>7546</v>
      </c>
      <c r="D578" s="198" t="s">
        <v>7547</v>
      </c>
      <c r="E578" s="196" t="s">
        <v>7546</v>
      </c>
      <c r="F578" s="110" t="s">
        <v>7548</v>
      </c>
      <c r="G578" s="199">
        <v>1740.0</v>
      </c>
      <c r="H578" s="217"/>
      <c r="I578" s="215"/>
      <c r="L578" s="6">
        <f t="array" ref="L578">XLOOKUP(E578,INV!A:A,INV!K:K)</f>
        <v>34</v>
      </c>
      <c r="M578" s="127">
        <f t="shared" si="1"/>
        <v>1</v>
      </c>
    </row>
    <row r="579">
      <c r="A579" s="195">
        <v>3026.0</v>
      </c>
      <c r="B579" s="196">
        <v>6.211429E7</v>
      </c>
      <c r="C579" s="196" t="s">
        <v>7534</v>
      </c>
      <c r="D579" s="198" t="s">
        <v>7535</v>
      </c>
      <c r="E579" s="196" t="s">
        <v>7534</v>
      </c>
      <c r="F579" s="196" t="s">
        <v>7536</v>
      </c>
      <c r="G579" s="199">
        <v>1740.0</v>
      </c>
      <c r="H579" s="217"/>
      <c r="I579" s="215"/>
      <c r="L579" s="6">
        <f t="array" ref="L579">XLOOKUP(E579,INV!A:A,INV!K:K)</f>
        <v>34</v>
      </c>
      <c r="M579" s="127">
        <f t="shared" si="1"/>
        <v>1</v>
      </c>
    </row>
    <row r="580">
      <c r="A580" s="195">
        <v>3035.0</v>
      </c>
      <c r="B580" s="196">
        <v>6.211429E7</v>
      </c>
      <c r="C580" s="196" t="s">
        <v>2165</v>
      </c>
      <c r="D580" s="198" t="s">
        <v>7557</v>
      </c>
      <c r="E580" s="196" t="s">
        <v>2165</v>
      </c>
      <c r="F580" s="110" t="s">
        <v>7558</v>
      </c>
      <c r="G580" s="199">
        <v>1740.0</v>
      </c>
      <c r="H580" s="217"/>
      <c r="I580" s="215"/>
      <c r="L580" s="6">
        <f t="array" ref="L580">XLOOKUP(E580,INV!A:A,INV!K:K)</f>
        <v>34</v>
      </c>
      <c r="M580" s="127">
        <f t="shared" si="1"/>
        <v>1</v>
      </c>
    </row>
    <row r="581">
      <c r="A581" s="195">
        <v>3034.0</v>
      </c>
      <c r="B581" s="196">
        <v>6.211429E7</v>
      </c>
      <c r="C581" s="196" t="s">
        <v>2160</v>
      </c>
      <c r="D581" s="198" t="s">
        <v>7555</v>
      </c>
      <c r="E581" s="196" t="s">
        <v>2160</v>
      </c>
      <c r="F581" s="110" t="s">
        <v>7556</v>
      </c>
      <c r="G581" s="199">
        <v>1740.0</v>
      </c>
      <c r="H581" s="217"/>
      <c r="I581" s="215"/>
      <c r="L581" s="6">
        <f t="array" ref="L581">XLOOKUP(E581,INV!A:A,INV!K:K)</f>
        <v>34</v>
      </c>
      <c r="M581" s="127">
        <f t="shared" si="1"/>
        <v>1</v>
      </c>
    </row>
    <row r="582">
      <c r="A582" s="195">
        <v>3033.0</v>
      </c>
      <c r="B582" s="196">
        <v>6.211429E7</v>
      </c>
      <c r="C582" s="196" t="s">
        <v>2157</v>
      </c>
      <c r="D582" s="198" t="s">
        <v>7553</v>
      </c>
      <c r="E582" s="196" t="s">
        <v>2157</v>
      </c>
      <c r="F582" s="110" t="s">
        <v>7554</v>
      </c>
      <c r="G582" s="199">
        <v>1740.0</v>
      </c>
      <c r="H582" s="217"/>
      <c r="I582" s="215"/>
      <c r="L582" s="6">
        <f t="array" ref="L582">XLOOKUP(E582,INV!A:A,INV!K:K)</f>
        <v>34</v>
      </c>
      <c r="M582" s="127">
        <f t="shared" si="1"/>
        <v>1</v>
      </c>
    </row>
    <row r="583">
      <c r="A583" s="195">
        <v>3032.0</v>
      </c>
      <c r="B583" s="196">
        <v>6.211429E7</v>
      </c>
      <c r="C583" s="196" t="s">
        <v>2153</v>
      </c>
      <c r="D583" s="198" t="s">
        <v>7551</v>
      </c>
      <c r="E583" s="196" t="s">
        <v>2153</v>
      </c>
      <c r="F583" s="110" t="s">
        <v>7552</v>
      </c>
      <c r="G583" s="199">
        <v>1740.0</v>
      </c>
      <c r="H583" s="217"/>
      <c r="I583" s="215"/>
      <c r="L583" s="6">
        <f t="array" ref="L583">XLOOKUP(E583,INV!A:A,INV!K:K)</f>
        <v>34</v>
      </c>
      <c r="M583" s="127">
        <f t="shared" si="1"/>
        <v>1</v>
      </c>
    </row>
    <row r="584">
      <c r="A584" s="195">
        <v>3031.0</v>
      </c>
      <c r="B584" s="196">
        <v>6.211429E7</v>
      </c>
      <c r="C584" s="196" t="s">
        <v>2149</v>
      </c>
      <c r="D584" s="198" t="s">
        <v>7549</v>
      </c>
      <c r="E584" s="196" t="s">
        <v>2149</v>
      </c>
      <c r="F584" s="110" t="s">
        <v>7550</v>
      </c>
      <c r="G584" s="199">
        <v>1740.0</v>
      </c>
      <c r="H584" s="217"/>
      <c r="I584" s="215"/>
      <c r="L584" s="6">
        <f t="array" ref="L584">XLOOKUP(E584,INV!A:A,INV!K:K)</f>
        <v>34</v>
      </c>
      <c r="M584" s="127">
        <f t="shared" si="1"/>
        <v>1</v>
      </c>
    </row>
    <row r="585">
      <c r="A585" s="195">
        <v>225.0</v>
      </c>
      <c r="B585" s="196" t="s">
        <v>2470</v>
      </c>
      <c r="C585" s="197" t="s">
        <v>3024</v>
      </c>
      <c r="D585" s="198" t="s">
        <v>3025</v>
      </c>
      <c r="E585" s="196" t="s">
        <v>3026</v>
      </c>
      <c r="F585" s="196" t="s">
        <v>3027</v>
      </c>
      <c r="G585" s="199">
        <v>1030.0</v>
      </c>
      <c r="H585" s="217"/>
      <c r="I585" s="217"/>
      <c r="L585" s="6">
        <f t="array" ref="L585">XLOOKUP(E585,INV!A:A,INV!K:K)</f>
        <v>28</v>
      </c>
      <c r="M585" s="127">
        <f t="shared" si="1"/>
        <v>1</v>
      </c>
    </row>
    <row r="586">
      <c r="A586" s="195">
        <v>226.0</v>
      </c>
      <c r="B586" s="196" t="s">
        <v>2470</v>
      </c>
      <c r="C586" s="197" t="s">
        <v>3028</v>
      </c>
      <c r="D586" s="198" t="s">
        <v>3025</v>
      </c>
      <c r="E586" s="196" t="s">
        <v>3029</v>
      </c>
      <c r="F586" s="196" t="s">
        <v>3030</v>
      </c>
      <c r="G586" s="199">
        <v>1030.0</v>
      </c>
      <c r="H586" s="217"/>
      <c r="I586" s="217"/>
      <c r="L586" s="6">
        <f t="array" ref="L586">XLOOKUP(E586,INV!A:A,INV!K:K)</f>
        <v>28</v>
      </c>
      <c r="M586" s="127">
        <f t="shared" si="1"/>
        <v>1</v>
      </c>
    </row>
    <row r="587">
      <c r="A587" s="195">
        <v>227.0</v>
      </c>
      <c r="B587" s="196" t="s">
        <v>2470</v>
      </c>
      <c r="C587" s="197" t="s">
        <v>3031</v>
      </c>
      <c r="D587" s="198" t="s">
        <v>3025</v>
      </c>
      <c r="E587" s="196" t="s">
        <v>3032</v>
      </c>
      <c r="F587" s="196" t="s">
        <v>3033</v>
      </c>
      <c r="G587" s="199">
        <v>1030.0</v>
      </c>
      <c r="H587" s="217"/>
      <c r="I587" s="217"/>
      <c r="L587" s="6">
        <f t="array" ref="L587">XLOOKUP(E587,INV!A:A,INV!K:K)</f>
        <v>28</v>
      </c>
      <c r="M587" s="127">
        <f t="shared" si="1"/>
        <v>1</v>
      </c>
    </row>
    <row r="588">
      <c r="A588" s="195">
        <v>228.0</v>
      </c>
      <c r="B588" s="196" t="s">
        <v>2470</v>
      </c>
      <c r="C588" s="197" t="s">
        <v>3034</v>
      </c>
      <c r="D588" s="198" t="s">
        <v>3025</v>
      </c>
      <c r="E588" s="196" t="s">
        <v>3035</v>
      </c>
      <c r="F588" s="196" t="s">
        <v>3036</v>
      </c>
      <c r="G588" s="199">
        <v>1030.0</v>
      </c>
      <c r="H588" s="217"/>
      <c r="I588" s="217"/>
      <c r="L588" s="6">
        <f t="array" ref="L588">XLOOKUP(E588,INV!A:A,INV!K:K)</f>
        <v>28</v>
      </c>
      <c r="M588" s="127">
        <f t="shared" si="1"/>
        <v>1</v>
      </c>
    </row>
    <row r="589">
      <c r="A589" s="195">
        <v>229.0</v>
      </c>
      <c r="B589" s="196" t="s">
        <v>2470</v>
      </c>
      <c r="C589" s="197" t="s">
        <v>3037</v>
      </c>
      <c r="D589" s="198" t="s">
        <v>3025</v>
      </c>
      <c r="E589" s="196" t="s">
        <v>3038</v>
      </c>
      <c r="F589" s="196" t="s">
        <v>3039</v>
      </c>
      <c r="G589" s="199">
        <v>1030.0</v>
      </c>
      <c r="H589" s="217"/>
      <c r="I589" s="217"/>
      <c r="L589" s="6">
        <f t="array" ref="L589">XLOOKUP(E589,INV!A:A,INV!K:K)</f>
        <v>28</v>
      </c>
      <c r="M589" s="127">
        <f t="shared" si="1"/>
        <v>1</v>
      </c>
    </row>
    <row r="590">
      <c r="A590" s="195">
        <v>199.0</v>
      </c>
      <c r="B590" s="196" t="s">
        <v>2470</v>
      </c>
      <c r="C590" s="197" t="s">
        <v>2954</v>
      </c>
      <c r="D590" s="198" t="s">
        <v>2955</v>
      </c>
      <c r="E590" s="196" t="s">
        <v>2956</v>
      </c>
      <c r="F590" s="196" t="s">
        <v>2957</v>
      </c>
      <c r="G590" s="199">
        <v>990.0</v>
      </c>
      <c r="H590" s="217"/>
      <c r="I590" s="217"/>
      <c r="L590" s="6">
        <f t="array" ref="L590">XLOOKUP(E590,INV!A:A,INV!K:K)</f>
        <v>32</v>
      </c>
      <c r="M590" s="127">
        <f t="shared" si="1"/>
        <v>1</v>
      </c>
    </row>
    <row r="591">
      <c r="A591" s="195">
        <v>200.0</v>
      </c>
      <c r="B591" s="196" t="s">
        <v>2470</v>
      </c>
      <c r="C591" s="197" t="s">
        <v>2958</v>
      </c>
      <c r="D591" s="198" t="s">
        <v>2955</v>
      </c>
      <c r="E591" s="196" t="s">
        <v>2959</v>
      </c>
      <c r="F591" s="196" t="s">
        <v>2960</v>
      </c>
      <c r="G591" s="199">
        <v>990.0</v>
      </c>
      <c r="H591" s="217"/>
      <c r="I591" s="217"/>
      <c r="L591" s="6">
        <f t="array" ref="L591">XLOOKUP(E591,INV!A:A,INV!K:K)</f>
        <v>32</v>
      </c>
      <c r="M591" s="127">
        <f t="shared" si="1"/>
        <v>1</v>
      </c>
    </row>
    <row r="592">
      <c r="A592" s="195">
        <v>201.0</v>
      </c>
      <c r="B592" s="196" t="s">
        <v>2470</v>
      </c>
      <c r="C592" s="197" t="s">
        <v>2961</v>
      </c>
      <c r="D592" s="198" t="s">
        <v>2955</v>
      </c>
      <c r="E592" s="196" t="s">
        <v>2962</v>
      </c>
      <c r="F592" s="196" t="s">
        <v>2963</v>
      </c>
      <c r="G592" s="199">
        <v>990.0</v>
      </c>
      <c r="H592" s="217"/>
      <c r="I592" s="217"/>
      <c r="L592" s="6">
        <f t="array" ref="L592">XLOOKUP(E592,INV!A:A,INV!K:K)</f>
        <v>32</v>
      </c>
      <c r="M592" s="127">
        <f t="shared" si="1"/>
        <v>1</v>
      </c>
    </row>
    <row r="593">
      <c r="A593" s="195">
        <v>202.0</v>
      </c>
      <c r="B593" s="196" t="s">
        <v>2470</v>
      </c>
      <c r="C593" s="197" t="s">
        <v>2964</v>
      </c>
      <c r="D593" s="198" t="s">
        <v>2955</v>
      </c>
      <c r="E593" s="196" t="s">
        <v>2965</v>
      </c>
      <c r="F593" s="196" t="s">
        <v>2966</v>
      </c>
      <c r="G593" s="199">
        <v>990.0</v>
      </c>
      <c r="H593" s="217"/>
      <c r="I593" s="217"/>
      <c r="L593" s="6">
        <f t="array" ref="L593">XLOOKUP(E593,INV!A:A,INV!K:K)</f>
        <v>32</v>
      </c>
      <c r="M593" s="127">
        <f t="shared" si="1"/>
        <v>1</v>
      </c>
    </row>
    <row r="594">
      <c r="A594" s="195">
        <v>629.0</v>
      </c>
      <c r="B594" s="196" t="s">
        <v>4064</v>
      </c>
      <c r="C594" s="197" t="s">
        <v>4065</v>
      </c>
      <c r="D594" s="198" t="s">
        <v>4066</v>
      </c>
      <c r="E594" s="196" t="s">
        <v>4067</v>
      </c>
      <c r="F594" s="110" t="s">
        <v>4068</v>
      </c>
      <c r="G594" s="199">
        <v>1455.0</v>
      </c>
      <c r="H594" s="217"/>
      <c r="I594" s="217"/>
      <c r="L594" s="6">
        <f t="array" ref="L594">XLOOKUP(E594,INV!A:A,INV!K:K)</f>
        <v>25</v>
      </c>
      <c r="M594" s="127">
        <f t="shared" si="1"/>
        <v>1</v>
      </c>
    </row>
    <row r="595">
      <c r="A595" s="195">
        <v>630.0</v>
      </c>
      <c r="B595" s="196" t="s">
        <v>4064</v>
      </c>
      <c r="C595" s="197" t="s">
        <v>4069</v>
      </c>
      <c r="D595" s="198" t="s">
        <v>4070</v>
      </c>
      <c r="E595" s="196" t="s">
        <v>4071</v>
      </c>
      <c r="F595" s="110" t="s">
        <v>4072</v>
      </c>
      <c r="G595" s="199">
        <v>1455.0</v>
      </c>
      <c r="H595" s="217"/>
      <c r="I595" s="217"/>
      <c r="L595" s="6">
        <f t="array" ref="L595">XLOOKUP(E595,INV!A:A,INV!K:K)</f>
        <v>25</v>
      </c>
      <c r="M595" s="127">
        <f t="shared" si="1"/>
        <v>1</v>
      </c>
    </row>
    <row r="596">
      <c r="A596" s="195">
        <v>673.0</v>
      </c>
      <c r="B596" s="196" t="s">
        <v>4064</v>
      </c>
      <c r="C596" s="197" t="s">
        <v>4185</v>
      </c>
      <c r="D596" s="198" t="s">
        <v>4186</v>
      </c>
      <c r="E596" s="196" t="s">
        <v>4187</v>
      </c>
      <c r="F596" s="196" t="s">
        <v>4188</v>
      </c>
      <c r="G596" s="199">
        <v>1455.0</v>
      </c>
      <c r="H596" s="217"/>
      <c r="I596" s="217"/>
      <c r="L596" s="6">
        <f t="array" ref="L596">XLOOKUP(E596,INV!A:A,INV!K:K)</f>
        <v>25</v>
      </c>
      <c r="M596" s="127">
        <f t="shared" si="1"/>
        <v>1</v>
      </c>
    </row>
    <row r="597">
      <c r="A597" s="195">
        <v>674.0</v>
      </c>
      <c r="B597" s="196" t="s">
        <v>4064</v>
      </c>
      <c r="C597" s="197" t="s">
        <v>4189</v>
      </c>
      <c r="D597" s="198" t="s">
        <v>4190</v>
      </c>
      <c r="E597" s="196" t="s">
        <v>4191</v>
      </c>
      <c r="F597" s="110" t="s">
        <v>4192</v>
      </c>
      <c r="G597" s="199">
        <v>1455.0</v>
      </c>
      <c r="H597" s="217"/>
      <c r="I597" s="217"/>
      <c r="L597" s="6">
        <f t="array" ref="L597">XLOOKUP(E597,INV!A:A,INV!K:K)</f>
        <v>25</v>
      </c>
      <c r="M597" s="127">
        <f t="shared" si="1"/>
        <v>1</v>
      </c>
    </row>
    <row r="598">
      <c r="A598" s="195">
        <v>198.0</v>
      </c>
      <c r="B598" s="196" t="s">
        <v>8204</v>
      </c>
      <c r="C598" s="197" t="s">
        <v>8403</v>
      </c>
      <c r="D598" s="198" t="s">
        <v>8404</v>
      </c>
      <c r="E598" s="196" t="s">
        <v>8405</v>
      </c>
      <c r="F598" s="196" t="s">
        <v>8406</v>
      </c>
      <c r="G598" s="199">
        <v>1830.0</v>
      </c>
      <c r="H598" s="217"/>
      <c r="I598" s="217"/>
      <c r="L598" s="6">
        <f t="array" ref="L598">XLOOKUP(E598,INV!A:A,INV!K:K)</f>
        <v>15</v>
      </c>
      <c r="M598" s="127">
        <f t="shared" si="1"/>
        <v>1</v>
      </c>
    </row>
    <row r="599">
      <c r="A599" s="195">
        <v>1850.0</v>
      </c>
      <c r="B599" s="196" t="s">
        <v>2470</v>
      </c>
      <c r="C599" s="197" t="s">
        <v>5450</v>
      </c>
      <c r="D599" s="198" t="s">
        <v>5451</v>
      </c>
      <c r="E599" s="196" t="s">
        <v>5452</v>
      </c>
      <c r="F599" s="196" t="s">
        <v>5453</v>
      </c>
      <c r="G599" s="199">
        <v>1125.0</v>
      </c>
      <c r="H599" s="217"/>
      <c r="I599" s="217"/>
      <c r="L599" s="6">
        <f t="array" ref="L599">XLOOKUP(E599,INV!A:A,INV!K:K)</f>
        <v>32</v>
      </c>
      <c r="M599" s="127">
        <f t="shared" si="1"/>
        <v>1</v>
      </c>
    </row>
    <row r="600">
      <c r="A600" s="195">
        <v>1853.0</v>
      </c>
      <c r="B600" s="196" t="s">
        <v>2470</v>
      </c>
      <c r="C600" s="197" t="s">
        <v>5459</v>
      </c>
      <c r="D600" s="198" t="s">
        <v>5451</v>
      </c>
      <c r="E600" s="196" t="s">
        <v>5460</v>
      </c>
      <c r="F600" s="110" t="s">
        <v>5461</v>
      </c>
      <c r="G600" s="199">
        <v>1125.0</v>
      </c>
      <c r="H600" s="217"/>
      <c r="I600" s="217"/>
      <c r="L600" s="6">
        <f t="array" ref="L600">XLOOKUP(E600,INV!A:A,INV!K:K)</f>
        <v>32</v>
      </c>
      <c r="M600" s="127">
        <f t="shared" si="1"/>
        <v>1</v>
      </c>
    </row>
    <row r="601">
      <c r="A601" s="195">
        <v>2014.0</v>
      </c>
      <c r="B601" s="196" t="s">
        <v>2470</v>
      </c>
      <c r="C601" s="197" t="s">
        <v>5801</v>
      </c>
      <c r="D601" s="198" t="s">
        <v>5451</v>
      </c>
      <c r="E601" s="196" t="s">
        <v>5802</v>
      </c>
      <c r="F601" s="110" t="s">
        <v>5803</v>
      </c>
      <c r="G601" s="199">
        <v>1125.0</v>
      </c>
      <c r="H601" s="217"/>
      <c r="I601" s="217"/>
      <c r="L601" s="6">
        <f t="array" ref="L601">XLOOKUP(E601,INV!A:A,INV!K:K)</f>
        <v>32</v>
      </c>
      <c r="M601" s="127">
        <f t="shared" si="1"/>
        <v>1</v>
      </c>
    </row>
    <row r="602">
      <c r="A602" s="195">
        <v>2034.0</v>
      </c>
      <c r="B602" s="196" t="s">
        <v>2470</v>
      </c>
      <c r="C602" s="197" t="s">
        <v>5859</v>
      </c>
      <c r="D602" s="198" t="s">
        <v>5451</v>
      </c>
      <c r="E602" s="196" t="s">
        <v>1037</v>
      </c>
      <c r="F602" s="110" t="s">
        <v>5860</v>
      </c>
      <c r="G602" s="199">
        <v>1125.0</v>
      </c>
      <c r="H602" s="217"/>
      <c r="I602" s="217"/>
      <c r="L602" s="6">
        <f t="array" ref="L602">XLOOKUP(E602,INV!A:A,INV!K:K)</f>
        <v>32</v>
      </c>
      <c r="M602" s="127">
        <f t="shared" si="1"/>
        <v>1</v>
      </c>
    </row>
    <row r="603">
      <c r="A603" s="195">
        <v>203.0</v>
      </c>
      <c r="B603" s="196" t="s">
        <v>2470</v>
      </c>
      <c r="C603" s="197" t="s">
        <v>2967</v>
      </c>
      <c r="D603" s="198" t="s">
        <v>2968</v>
      </c>
      <c r="E603" s="196" t="s">
        <v>2969</v>
      </c>
      <c r="F603" s="196" t="s">
        <v>2970</v>
      </c>
      <c r="G603" s="199">
        <v>1125.0</v>
      </c>
      <c r="H603" s="217"/>
      <c r="I603" s="217"/>
      <c r="L603" s="6" t="str">
        <f t="array" ref="L603">XLOOKUP(E603,INV!A:A,INV!K:K)</f>
        <v>#N/A</v>
      </c>
      <c r="M603" s="127" t="str">
        <f t="shared" si="1"/>
        <v>#N/A</v>
      </c>
    </row>
    <row r="604">
      <c r="A604" s="195">
        <v>204.0</v>
      </c>
      <c r="B604" s="196" t="s">
        <v>2470</v>
      </c>
      <c r="C604" s="197" t="s">
        <v>2971</v>
      </c>
      <c r="D604" s="198" t="s">
        <v>2968</v>
      </c>
      <c r="E604" s="196" t="s">
        <v>2972</v>
      </c>
      <c r="F604" s="196" t="s">
        <v>2973</v>
      </c>
      <c r="G604" s="199">
        <v>1125.0</v>
      </c>
      <c r="H604" s="217"/>
      <c r="I604" s="217"/>
      <c r="L604" s="6" t="str">
        <f t="array" ref="L604">XLOOKUP(E604,INV!A:A,INV!K:K)</f>
        <v>#N/A</v>
      </c>
      <c r="M604" s="127" t="str">
        <f t="shared" si="1"/>
        <v>#N/A</v>
      </c>
    </row>
    <row r="605">
      <c r="A605" s="195">
        <v>205.0</v>
      </c>
      <c r="B605" s="196" t="s">
        <v>2470</v>
      </c>
      <c r="C605" s="197" t="s">
        <v>2974</v>
      </c>
      <c r="D605" s="198" t="s">
        <v>2968</v>
      </c>
      <c r="E605" s="196" t="s">
        <v>2975</v>
      </c>
      <c r="F605" s="196" t="s">
        <v>2976</v>
      </c>
      <c r="G605" s="199">
        <v>1125.0</v>
      </c>
      <c r="H605" s="217"/>
      <c r="I605" s="217"/>
      <c r="L605" s="6" t="str">
        <f t="array" ref="L605">XLOOKUP(E605,INV!A:A,INV!K:K)</f>
        <v>#N/A</v>
      </c>
      <c r="M605" s="127" t="str">
        <f t="shared" si="1"/>
        <v>#N/A</v>
      </c>
    </row>
    <row r="606">
      <c r="A606" s="195">
        <v>207.0</v>
      </c>
      <c r="B606" s="196" t="s">
        <v>2470</v>
      </c>
      <c r="C606" s="197" t="s">
        <v>2979</v>
      </c>
      <c r="D606" s="198" t="s">
        <v>2980</v>
      </c>
      <c r="E606" s="196" t="s">
        <v>2981</v>
      </c>
      <c r="F606" s="196" t="s">
        <v>2982</v>
      </c>
      <c r="G606" s="199">
        <v>1125.0</v>
      </c>
      <c r="H606" s="217"/>
      <c r="I606" s="217"/>
      <c r="L606" s="6" t="str">
        <f t="array" ref="L606">XLOOKUP(E606,INV!A:A,INV!K:K)</f>
        <v>#N/A</v>
      </c>
      <c r="M606" s="127" t="str">
        <f t="shared" si="1"/>
        <v>#N/A</v>
      </c>
    </row>
    <row r="607">
      <c r="A607" s="195">
        <v>208.0</v>
      </c>
      <c r="B607" s="196" t="s">
        <v>2470</v>
      </c>
      <c r="C607" s="197" t="s">
        <v>2983</v>
      </c>
      <c r="D607" s="198" t="s">
        <v>2980</v>
      </c>
      <c r="E607" s="196" t="s">
        <v>2984</v>
      </c>
      <c r="F607" s="196" t="s">
        <v>2985</v>
      </c>
      <c r="G607" s="199">
        <v>1125.0</v>
      </c>
      <c r="H607" s="217"/>
      <c r="I607" s="217"/>
      <c r="L607" s="6">
        <f t="array" ref="L607">XLOOKUP(E607,INV!A:A,INV!K:K)</f>
        <v>22</v>
      </c>
      <c r="M607" s="127">
        <f t="shared" si="1"/>
        <v>1</v>
      </c>
    </row>
    <row r="608">
      <c r="A608" s="195">
        <v>209.0</v>
      </c>
      <c r="B608" s="196" t="s">
        <v>2470</v>
      </c>
      <c r="C608" s="197" t="s">
        <v>2986</v>
      </c>
      <c r="D608" s="198" t="s">
        <v>2980</v>
      </c>
      <c r="E608" s="196" t="s">
        <v>2987</v>
      </c>
      <c r="F608" s="196" t="s">
        <v>2988</v>
      </c>
      <c r="G608" s="199">
        <v>1125.0</v>
      </c>
      <c r="H608" s="217"/>
      <c r="I608" s="217"/>
      <c r="L608" s="6" t="str">
        <f t="array" ref="L608">XLOOKUP(E608,INV!A:A,INV!K:K)</f>
        <v>#N/A</v>
      </c>
      <c r="M608" s="127" t="str">
        <f t="shared" si="1"/>
        <v>#N/A</v>
      </c>
    </row>
    <row r="609">
      <c r="A609" s="195">
        <v>210.0</v>
      </c>
      <c r="B609" s="196" t="s">
        <v>2470</v>
      </c>
      <c r="C609" s="197" t="s">
        <v>2989</v>
      </c>
      <c r="D609" s="198" t="s">
        <v>2980</v>
      </c>
      <c r="E609" s="196" t="s">
        <v>2990</v>
      </c>
      <c r="F609" s="196" t="s">
        <v>2991</v>
      </c>
      <c r="G609" s="199">
        <v>1125.0</v>
      </c>
      <c r="H609" s="217"/>
      <c r="I609" s="217"/>
      <c r="L609" s="6" t="str">
        <f t="array" ref="L609">XLOOKUP(E609,INV!A:A,INV!K:K)</f>
        <v>#N/A</v>
      </c>
      <c r="M609" s="127" t="str">
        <f t="shared" si="1"/>
        <v>#N/A</v>
      </c>
    </row>
    <row r="610">
      <c r="A610" s="195">
        <v>211.0</v>
      </c>
      <c r="B610" s="196" t="s">
        <v>2470</v>
      </c>
      <c r="C610" s="197" t="s">
        <v>2992</v>
      </c>
      <c r="D610" s="198" t="s">
        <v>2980</v>
      </c>
      <c r="E610" s="196" t="s">
        <v>2993</v>
      </c>
      <c r="F610" s="196" t="s">
        <v>2994</v>
      </c>
      <c r="G610" s="199">
        <v>1125.0</v>
      </c>
      <c r="H610" s="217"/>
      <c r="I610" s="217"/>
      <c r="L610" s="6" t="str">
        <f t="array" ref="L610">XLOOKUP(E610,INV!A:A,INV!K:K)</f>
        <v>#N/A</v>
      </c>
      <c r="M610" s="127" t="str">
        <f t="shared" si="1"/>
        <v>#N/A</v>
      </c>
    </row>
    <row r="611">
      <c r="A611" s="195">
        <v>691.0</v>
      </c>
      <c r="B611" s="196" t="s">
        <v>3547</v>
      </c>
      <c r="C611" s="197" t="s">
        <v>4229</v>
      </c>
      <c r="D611" s="198" t="s">
        <v>4230</v>
      </c>
      <c r="E611" s="196" t="s">
        <v>4231</v>
      </c>
      <c r="F611" s="196" t="s">
        <v>4232</v>
      </c>
      <c r="G611" s="199">
        <v>650.0</v>
      </c>
      <c r="H611" s="217"/>
      <c r="I611" s="217"/>
      <c r="L611" s="6">
        <f t="array" ref="L611">XLOOKUP(E611,INV!A:A,INV!K:K)</f>
        <v>19</v>
      </c>
      <c r="M611" s="127">
        <f t="shared" si="1"/>
        <v>1</v>
      </c>
    </row>
    <row r="612">
      <c r="A612" s="195">
        <v>692.0</v>
      </c>
      <c r="B612" s="196" t="s">
        <v>4224</v>
      </c>
      <c r="C612" s="197" t="s">
        <v>8407</v>
      </c>
      <c r="D612" s="198" t="s">
        <v>8408</v>
      </c>
      <c r="E612" s="196" t="s">
        <v>8409</v>
      </c>
      <c r="F612" s="196" t="s">
        <v>8410</v>
      </c>
      <c r="G612" s="199">
        <v>1690.0</v>
      </c>
      <c r="H612" s="217"/>
      <c r="I612" s="217"/>
      <c r="L612" s="6" t="str">
        <f t="array" ref="L612">XLOOKUP(E612,INV!A:A,INV!K:K)</f>
        <v>#N/A</v>
      </c>
      <c r="M612" s="127" t="str">
        <f t="shared" si="1"/>
        <v>#N/A</v>
      </c>
    </row>
    <row r="613">
      <c r="A613" s="195">
        <v>2924.0</v>
      </c>
      <c r="B613" s="196">
        <v>6.211421E7</v>
      </c>
      <c r="C613" s="196" t="s">
        <v>1668</v>
      </c>
      <c r="D613" s="198" t="s">
        <v>7277</v>
      </c>
      <c r="E613" s="196" t="s">
        <v>1668</v>
      </c>
      <c r="F613" s="196" t="s">
        <v>7278</v>
      </c>
      <c r="G613" s="199">
        <v>1125.0</v>
      </c>
      <c r="H613" s="217"/>
      <c r="I613" s="215"/>
      <c r="L613" s="6">
        <f t="array" ref="L613">XLOOKUP(E613,INV!A:A,INV!K:K)</f>
        <v>26</v>
      </c>
      <c r="M613" s="127">
        <f t="shared" si="1"/>
        <v>1</v>
      </c>
    </row>
    <row r="614">
      <c r="A614" s="195">
        <v>2923.0</v>
      </c>
      <c r="B614" s="196">
        <v>6.211421E7</v>
      </c>
      <c r="C614" s="196" t="s">
        <v>1665</v>
      </c>
      <c r="D614" s="198" t="s">
        <v>7275</v>
      </c>
      <c r="E614" s="196" t="s">
        <v>1665</v>
      </c>
      <c r="F614" s="196" t="s">
        <v>7276</v>
      </c>
      <c r="G614" s="199">
        <v>1125.0</v>
      </c>
      <c r="H614" s="217"/>
      <c r="I614" s="215"/>
      <c r="L614" s="6">
        <f t="array" ref="L614">XLOOKUP(E614,INV!A:A,INV!K:K)</f>
        <v>26</v>
      </c>
      <c r="M614" s="127">
        <f t="shared" si="1"/>
        <v>1</v>
      </c>
    </row>
    <row r="615">
      <c r="A615" s="195">
        <v>2922.0</v>
      </c>
      <c r="B615" s="196">
        <v>6.211421E7</v>
      </c>
      <c r="C615" s="196" t="s">
        <v>1662</v>
      </c>
      <c r="D615" s="198" t="s">
        <v>7273</v>
      </c>
      <c r="E615" s="196" t="s">
        <v>1662</v>
      </c>
      <c r="F615" s="196" t="s">
        <v>7274</v>
      </c>
      <c r="G615" s="199">
        <v>1125.0</v>
      </c>
      <c r="H615" s="217"/>
      <c r="I615" s="215"/>
      <c r="L615" s="6">
        <f t="array" ref="L615">XLOOKUP(E615,INV!A:A,INV!K:K)</f>
        <v>26</v>
      </c>
      <c r="M615" s="127">
        <f t="shared" si="1"/>
        <v>1</v>
      </c>
    </row>
    <row r="616">
      <c r="A616" s="195">
        <v>2925.0</v>
      </c>
      <c r="B616" s="196">
        <v>6.211421E7</v>
      </c>
      <c r="C616" s="196" t="s">
        <v>1671</v>
      </c>
      <c r="D616" s="198" t="s">
        <v>7279</v>
      </c>
      <c r="E616" s="196" t="s">
        <v>1671</v>
      </c>
      <c r="F616" s="196" t="s">
        <v>7280</v>
      </c>
      <c r="G616" s="199">
        <v>1125.0</v>
      </c>
      <c r="H616" s="217"/>
      <c r="I616" s="215"/>
      <c r="L616" s="6">
        <f t="array" ref="L616">XLOOKUP(E616,INV!A:A,INV!K:K)</f>
        <v>26</v>
      </c>
      <c r="M616" s="127">
        <f t="shared" si="1"/>
        <v>1</v>
      </c>
    </row>
    <row r="617">
      <c r="A617" s="195">
        <v>2921.0</v>
      </c>
      <c r="B617" s="196">
        <v>6.211421E7</v>
      </c>
      <c r="C617" s="196" t="s">
        <v>1658</v>
      </c>
      <c r="D617" s="198" t="s">
        <v>7271</v>
      </c>
      <c r="E617" s="196" t="s">
        <v>1658</v>
      </c>
      <c r="F617" s="196" t="s">
        <v>7272</v>
      </c>
      <c r="G617" s="199">
        <v>1125.0</v>
      </c>
      <c r="H617" s="217"/>
      <c r="I617" s="215"/>
      <c r="L617" s="6">
        <f t="array" ref="L617">XLOOKUP(E617,INV!A:A,INV!K:K)</f>
        <v>26</v>
      </c>
      <c r="M617" s="127">
        <f t="shared" si="1"/>
        <v>1</v>
      </c>
    </row>
    <row r="618">
      <c r="A618" s="195">
        <v>2934.0</v>
      </c>
      <c r="B618" s="196">
        <v>6.211421E7</v>
      </c>
      <c r="C618" s="196" t="s">
        <v>1695</v>
      </c>
      <c r="D618" s="198" t="s">
        <v>7302</v>
      </c>
      <c r="E618" s="196" t="s">
        <v>1695</v>
      </c>
      <c r="F618" s="196" t="s">
        <v>7303</v>
      </c>
      <c r="G618" s="199">
        <v>1100.0</v>
      </c>
      <c r="H618" s="217"/>
      <c r="I618" s="215"/>
      <c r="L618" s="6">
        <f t="array" ref="L618">XLOOKUP(E618,INV!A:A,INV!K:K)</f>
        <v>26</v>
      </c>
      <c r="M618" s="127">
        <f t="shared" si="1"/>
        <v>1</v>
      </c>
    </row>
    <row r="619">
      <c r="A619" s="195">
        <v>2933.0</v>
      </c>
      <c r="B619" s="196">
        <v>6.211421E7</v>
      </c>
      <c r="C619" s="196" t="s">
        <v>1692</v>
      </c>
      <c r="D619" s="198" t="s">
        <v>7300</v>
      </c>
      <c r="E619" s="196" t="s">
        <v>1692</v>
      </c>
      <c r="F619" s="196" t="s">
        <v>7301</v>
      </c>
      <c r="G619" s="199">
        <v>1100.0</v>
      </c>
      <c r="H619" s="217"/>
      <c r="I619" s="215"/>
      <c r="L619" s="6">
        <f t="array" ref="L619">XLOOKUP(E619,INV!A:A,INV!K:K)</f>
        <v>26</v>
      </c>
      <c r="M619" s="127">
        <f t="shared" si="1"/>
        <v>1</v>
      </c>
    </row>
    <row r="620">
      <c r="A620" s="195">
        <v>2932.0</v>
      </c>
      <c r="B620" s="196">
        <v>6.211421E7</v>
      </c>
      <c r="C620" s="196" t="s">
        <v>1689</v>
      </c>
      <c r="D620" s="198" t="s">
        <v>7298</v>
      </c>
      <c r="E620" s="196" t="s">
        <v>1689</v>
      </c>
      <c r="F620" s="196" t="s">
        <v>7299</v>
      </c>
      <c r="G620" s="199">
        <v>1100.0</v>
      </c>
      <c r="H620" s="217"/>
      <c r="I620" s="215"/>
      <c r="L620" s="6">
        <f t="array" ref="L620">XLOOKUP(E620,INV!A:A,INV!K:K)</f>
        <v>26</v>
      </c>
      <c r="M620" s="127">
        <f t="shared" si="1"/>
        <v>1</v>
      </c>
    </row>
    <row r="621">
      <c r="A621" s="195">
        <v>2935.0</v>
      </c>
      <c r="B621" s="196">
        <v>6.211421E7</v>
      </c>
      <c r="C621" s="196" t="s">
        <v>1698</v>
      </c>
      <c r="D621" s="198" t="s">
        <v>7304</v>
      </c>
      <c r="E621" s="196" t="s">
        <v>1698</v>
      </c>
      <c r="F621" s="196" t="s">
        <v>7305</v>
      </c>
      <c r="G621" s="199">
        <v>1100.0</v>
      </c>
      <c r="H621" s="217"/>
      <c r="I621" s="215"/>
      <c r="L621" s="6">
        <f t="array" ref="L621">XLOOKUP(E621,INV!A:A,INV!K:K)</f>
        <v>26</v>
      </c>
      <c r="M621" s="127">
        <f t="shared" si="1"/>
        <v>1</v>
      </c>
    </row>
    <row r="622">
      <c r="A622" s="195">
        <v>2931.0</v>
      </c>
      <c r="B622" s="196">
        <v>6.211421E7</v>
      </c>
      <c r="C622" s="196" t="s">
        <v>1686</v>
      </c>
      <c r="D622" s="198" t="s">
        <v>7296</v>
      </c>
      <c r="E622" s="196" t="s">
        <v>1686</v>
      </c>
      <c r="F622" s="196" t="s">
        <v>7297</v>
      </c>
      <c r="G622" s="199">
        <v>1100.0</v>
      </c>
      <c r="H622" s="217"/>
      <c r="I622" s="215"/>
      <c r="L622" s="6">
        <f t="array" ref="L622">XLOOKUP(E622,INV!A:A,INV!K:K)</f>
        <v>26</v>
      </c>
      <c r="M622" s="127">
        <f t="shared" si="1"/>
        <v>1</v>
      </c>
    </row>
    <row r="623">
      <c r="A623" s="195">
        <v>2939.0</v>
      </c>
      <c r="B623" s="196">
        <v>6.211421E7</v>
      </c>
      <c r="C623" s="196" t="s">
        <v>1711</v>
      </c>
      <c r="D623" s="198" t="s">
        <v>7312</v>
      </c>
      <c r="E623" s="196" t="s">
        <v>1711</v>
      </c>
      <c r="F623" s="196" t="s">
        <v>7313</v>
      </c>
      <c r="G623" s="199">
        <v>1220.0</v>
      </c>
      <c r="H623" s="217"/>
      <c r="I623" s="215"/>
      <c r="L623" s="6">
        <f t="array" ref="L623">XLOOKUP(E623,INV!A:A,INV!K:K)</f>
        <v>26</v>
      </c>
      <c r="M623" s="127">
        <f t="shared" si="1"/>
        <v>1</v>
      </c>
    </row>
    <row r="624">
      <c r="A624" s="195">
        <v>2938.0</v>
      </c>
      <c r="B624" s="196">
        <v>6.211421E7</v>
      </c>
      <c r="C624" s="196" t="s">
        <v>1708</v>
      </c>
      <c r="D624" s="198" t="s">
        <v>7310</v>
      </c>
      <c r="E624" s="196" t="s">
        <v>1708</v>
      </c>
      <c r="F624" s="196" t="s">
        <v>7311</v>
      </c>
      <c r="G624" s="199">
        <v>1220.0</v>
      </c>
      <c r="H624" s="217"/>
      <c r="I624" s="215"/>
      <c r="L624" s="6">
        <f t="array" ref="L624">XLOOKUP(E624,INV!A:A,INV!K:K)</f>
        <v>26</v>
      </c>
      <c r="M624" s="127">
        <f t="shared" si="1"/>
        <v>1</v>
      </c>
    </row>
    <row r="625">
      <c r="A625" s="195">
        <v>2937.0</v>
      </c>
      <c r="B625" s="196">
        <v>6.211421E7</v>
      </c>
      <c r="C625" s="196" t="s">
        <v>1705</v>
      </c>
      <c r="D625" s="198" t="s">
        <v>7308</v>
      </c>
      <c r="E625" s="196" t="s">
        <v>1705</v>
      </c>
      <c r="F625" s="196" t="s">
        <v>7309</v>
      </c>
      <c r="G625" s="199">
        <v>1220.0</v>
      </c>
      <c r="H625" s="217"/>
      <c r="I625" s="215"/>
      <c r="L625" s="6">
        <f t="array" ref="L625">XLOOKUP(E625,INV!A:A,INV!K:K)</f>
        <v>26</v>
      </c>
      <c r="M625" s="127">
        <f t="shared" si="1"/>
        <v>1</v>
      </c>
    </row>
    <row r="626">
      <c r="A626" s="195">
        <v>2940.0</v>
      </c>
      <c r="B626" s="196">
        <v>6.211421E7</v>
      </c>
      <c r="C626" s="196" t="s">
        <v>1714</v>
      </c>
      <c r="D626" s="198" t="s">
        <v>7314</v>
      </c>
      <c r="E626" s="196" t="s">
        <v>1714</v>
      </c>
      <c r="F626" s="196" t="s">
        <v>7315</v>
      </c>
      <c r="G626" s="199">
        <v>1220.0</v>
      </c>
      <c r="H626" s="217"/>
      <c r="I626" s="215"/>
      <c r="L626" s="6">
        <f t="array" ref="L626">XLOOKUP(E626,INV!A:A,INV!K:K)</f>
        <v>26</v>
      </c>
      <c r="M626" s="127">
        <f t="shared" si="1"/>
        <v>1</v>
      </c>
    </row>
    <row r="627">
      <c r="A627" s="195">
        <v>2936.0</v>
      </c>
      <c r="B627" s="196">
        <v>6.211421E7</v>
      </c>
      <c r="C627" s="196" t="s">
        <v>1702</v>
      </c>
      <c r="D627" s="198" t="s">
        <v>7306</v>
      </c>
      <c r="E627" s="196" t="s">
        <v>1702</v>
      </c>
      <c r="F627" s="196" t="s">
        <v>7307</v>
      </c>
      <c r="G627" s="199">
        <v>1220.0</v>
      </c>
      <c r="H627" s="217"/>
      <c r="I627" s="215"/>
      <c r="L627" s="6">
        <f t="array" ref="L627">XLOOKUP(E627,INV!A:A,INV!K:K)</f>
        <v>26</v>
      </c>
      <c r="M627" s="127">
        <f t="shared" si="1"/>
        <v>1</v>
      </c>
    </row>
    <row r="628">
      <c r="A628" s="195">
        <v>2984.0</v>
      </c>
      <c r="B628" s="196">
        <v>6.1091E7</v>
      </c>
      <c r="C628" s="196" t="s">
        <v>1727</v>
      </c>
      <c r="D628" s="198" t="s">
        <v>7428</v>
      </c>
      <c r="E628" s="196" t="s">
        <v>1727</v>
      </c>
      <c r="F628" s="196" t="s">
        <v>7429</v>
      </c>
      <c r="G628" s="199">
        <v>985.0</v>
      </c>
      <c r="H628" s="217"/>
      <c r="I628" s="215"/>
      <c r="L628" s="6">
        <f t="array" ref="L628">XLOOKUP(E628,INV!A:A,INV!K:K)</f>
        <v>26</v>
      </c>
      <c r="M628" s="127">
        <f t="shared" si="1"/>
        <v>1</v>
      </c>
    </row>
    <row r="629">
      <c r="A629" s="195">
        <v>2983.0</v>
      </c>
      <c r="B629" s="196">
        <v>6.1091E7</v>
      </c>
      <c r="C629" s="196" t="s">
        <v>1724</v>
      </c>
      <c r="D629" s="198" t="s">
        <v>7426</v>
      </c>
      <c r="E629" s="196" t="s">
        <v>1724</v>
      </c>
      <c r="F629" s="196" t="s">
        <v>7427</v>
      </c>
      <c r="G629" s="199">
        <v>985.0</v>
      </c>
      <c r="H629" s="217"/>
      <c r="I629" s="215"/>
      <c r="L629" s="6">
        <f t="array" ref="L629">XLOOKUP(E629,INV!A:A,INV!K:K)</f>
        <v>26</v>
      </c>
      <c r="M629" s="127">
        <f t="shared" si="1"/>
        <v>1</v>
      </c>
    </row>
    <row r="630">
      <c r="A630" s="195">
        <v>2982.0</v>
      </c>
      <c r="B630" s="196">
        <v>6.1091E7</v>
      </c>
      <c r="C630" s="196" t="s">
        <v>1721</v>
      </c>
      <c r="D630" s="198" t="s">
        <v>7424</v>
      </c>
      <c r="E630" s="196" t="s">
        <v>1721</v>
      </c>
      <c r="F630" s="196" t="s">
        <v>7425</v>
      </c>
      <c r="G630" s="199">
        <v>985.0</v>
      </c>
      <c r="H630" s="217"/>
      <c r="I630" s="215"/>
      <c r="L630" s="6">
        <f t="array" ref="L630">XLOOKUP(E630,INV!A:A,INV!K:K)</f>
        <v>26</v>
      </c>
      <c r="M630" s="127">
        <f t="shared" si="1"/>
        <v>1</v>
      </c>
    </row>
    <row r="631">
      <c r="A631" s="195">
        <v>2985.0</v>
      </c>
      <c r="B631" s="196">
        <v>6.1091E7</v>
      </c>
      <c r="C631" s="196" t="s">
        <v>1730</v>
      </c>
      <c r="D631" s="198" t="s">
        <v>7430</v>
      </c>
      <c r="E631" s="196" t="s">
        <v>1730</v>
      </c>
      <c r="F631" s="196" t="s">
        <v>7431</v>
      </c>
      <c r="G631" s="199">
        <v>985.0</v>
      </c>
      <c r="H631" s="217"/>
      <c r="I631" s="215"/>
      <c r="L631" s="6">
        <f t="array" ref="L631">XLOOKUP(E631,INV!A:A,INV!K:K)</f>
        <v>26</v>
      </c>
      <c r="M631" s="127">
        <f t="shared" si="1"/>
        <v>1</v>
      </c>
    </row>
    <row r="632">
      <c r="A632" s="195">
        <v>2981.0</v>
      </c>
      <c r="B632" s="196">
        <v>6.1091E7</v>
      </c>
      <c r="C632" s="196" t="s">
        <v>1718</v>
      </c>
      <c r="D632" s="198" t="s">
        <v>7422</v>
      </c>
      <c r="E632" s="196" t="s">
        <v>1718</v>
      </c>
      <c r="F632" s="196" t="s">
        <v>7423</v>
      </c>
      <c r="G632" s="199">
        <v>985.0</v>
      </c>
      <c r="H632" s="217"/>
      <c r="I632" s="215"/>
      <c r="L632" s="6">
        <f t="array" ref="L632">XLOOKUP(E632,INV!A:A,INV!K:K)</f>
        <v>26</v>
      </c>
      <c r="M632" s="127">
        <f t="shared" si="1"/>
        <v>1</v>
      </c>
    </row>
    <row r="633">
      <c r="A633" s="195">
        <v>2994.0</v>
      </c>
      <c r="B633" s="196">
        <v>6.1091E7</v>
      </c>
      <c r="C633" s="196" t="s">
        <v>1743</v>
      </c>
      <c r="D633" s="198" t="s">
        <v>7453</v>
      </c>
      <c r="E633" s="196" t="s">
        <v>1743</v>
      </c>
      <c r="F633" s="196" t="s">
        <v>7454</v>
      </c>
      <c r="G633" s="199">
        <v>1125.0</v>
      </c>
      <c r="H633" s="217"/>
      <c r="I633" s="215"/>
      <c r="L633" s="6">
        <f t="array" ref="L633">XLOOKUP(E633,INV!A:A,INV!K:K)</f>
        <v>26</v>
      </c>
      <c r="M633" s="127">
        <f t="shared" si="1"/>
        <v>1</v>
      </c>
    </row>
    <row r="634">
      <c r="A634" s="195">
        <v>2993.0</v>
      </c>
      <c r="B634" s="196">
        <v>6.1091E7</v>
      </c>
      <c r="C634" s="196" t="s">
        <v>1740</v>
      </c>
      <c r="D634" s="198" t="s">
        <v>7451</v>
      </c>
      <c r="E634" s="196" t="s">
        <v>1740</v>
      </c>
      <c r="F634" s="196" t="s">
        <v>7452</v>
      </c>
      <c r="G634" s="199">
        <v>1125.0</v>
      </c>
      <c r="H634" s="217"/>
      <c r="I634" s="215"/>
      <c r="L634" s="6">
        <f t="array" ref="L634">XLOOKUP(E634,INV!A:A,INV!K:K)</f>
        <v>26</v>
      </c>
      <c r="M634" s="127">
        <f t="shared" si="1"/>
        <v>1</v>
      </c>
    </row>
    <row r="635">
      <c r="A635" s="195">
        <v>2992.0</v>
      </c>
      <c r="B635" s="196">
        <v>6.1091E7</v>
      </c>
      <c r="C635" s="196" t="s">
        <v>1737</v>
      </c>
      <c r="D635" s="198" t="s">
        <v>7449</v>
      </c>
      <c r="E635" s="196" t="s">
        <v>1737</v>
      </c>
      <c r="F635" s="196" t="s">
        <v>7450</v>
      </c>
      <c r="G635" s="199">
        <v>1125.0</v>
      </c>
      <c r="H635" s="217"/>
      <c r="I635" s="215"/>
      <c r="L635" s="6">
        <f t="array" ref="L635">XLOOKUP(E635,INV!A:A,INV!K:K)</f>
        <v>26</v>
      </c>
      <c r="M635" s="127">
        <f t="shared" si="1"/>
        <v>1</v>
      </c>
    </row>
    <row r="636">
      <c r="A636" s="195">
        <v>2995.0</v>
      </c>
      <c r="B636" s="196">
        <v>6.1091E7</v>
      </c>
      <c r="C636" s="196" t="s">
        <v>1746</v>
      </c>
      <c r="D636" s="198" t="s">
        <v>7455</v>
      </c>
      <c r="E636" s="196" t="s">
        <v>1746</v>
      </c>
      <c r="F636" s="196" t="s">
        <v>7456</v>
      </c>
      <c r="G636" s="199">
        <v>1125.0</v>
      </c>
      <c r="H636" s="217"/>
      <c r="I636" s="215"/>
      <c r="L636" s="6">
        <f t="array" ref="L636">XLOOKUP(E636,INV!A:A,INV!K:K)</f>
        <v>26</v>
      </c>
      <c r="M636" s="127">
        <f t="shared" si="1"/>
        <v>1</v>
      </c>
    </row>
    <row r="637">
      <c r="A637" s="195">
        <v>2991.0</v>
      </c>
      <c r="B637" s="196">
        <v>6.1091E7</v>
      </c>
      <c r="C637" s="196" t="s">
        <v>1734</v>
      </c>
      <c r="D637" s="198" t="s">
        <v>7447</v>
      </c>
      <c r="E637" s="196" t="s">
        <v>1734</v>
      </c>
      <c r="F637" s="196" t="s">
        <v>7448</v>
      </c>
      <c r="G637" s="199">
        <v>1125.0</v>
      </c>
      <c r="H637" s="217"/>
      <c r="I637" s="215"/>
      <c r="L637" s="6">
        <f t="array" ref="L637">XLOOKUP(E637,INV!A:A,INV!K:K)</f>
        <v>26</v>
      </c>
      <c r="M637" s="127">
        <f t="shared" si="1"/>
        <v>1</v>
      </c>
    </row>
    <row r="638">
      <c r="A638" s="195">
        <v>3004.0</v>
      </c>
      <c r="B638" s="196">
        <v>6.1091E7</v>
      </c>
      <c r="C638" s="196" t="s">
        <v>1759</v>
      </c>
      <c r="D638" s="198" t="s">
        <v>7478</v>
      </c>
      <c r="E638" s="196" t="s">
        <v>1759</v>
      </c>
      <c r="F638" s="196" t="s">
        <v>7479</v>
      </c>
      <c r="G638" s="199">
        <v>1125.0</v>
      </c>
      <c r="H638" s="217"/>
      <c r="I638" s="215"/>
      <c r="L638" s="6">
        <f t="array" ref="L638">XLOOKUP(E638,INV!A:A,INV!K:K)</f>
        <v>26</v>
      </c>
      <c r="M638" s="127">
        <f t="shared" si="1"/>
        <v>1</v>
      </c>
    </row>
    <row r="639">
      <c r="A639" s="195">
        <v>3003.0</v>
      </c>
      <c r="B639" s="196">
        <v>6.1091E7</v>
      </c>
      <c r="C639" s="196" t="s">
        <v>1756</v>
      </c>
      <c r="D639" s="198" t="s">
        <v>7476</v>
      </c>
      <c r="E639" s="196" t="s">
        <v>1756</v>
      </c>
      <c r="F639" s="196" t="s">
        <v>7477</v>
      </c>
      <c r="G639" s="199">
        <v>1125.0</v>
      </c>
      <c r="H639" s="217"/>
      <c r="I639" s="215"/>
      <c r="L639" s="6">
        <f t="array" ref="L639">XLOOKUP(E639,INV!A:A,INV!K:K)</f>
        <v>26</v>
      </c>
      <c r="M639" s="127">
        <f t="shared" si="1"/>
        <v>1</v>
      </c>
    </row>
    <row r="640">
      <c r="A640" s="195">
        <v>3002.0</v>
      </c>
      <c r="B640" s="196">
        <v>6.1091E7</v>
      </c>
      <c r="C640" s="196" t="s">
        <v>1753</v>
      </c>
      <c r="D640" s="198" t="s">
        <v>7474</v>
      </c>
      <c r="E640" s="196" t="s">
        <v>1753</v>
      </c>
      <c r="F640" s="196" t="s">
        <v>7475</v>
      </c>
      <c r="G640" s="199">
        <v>1125.0</v>
      </c>
      <c r="H640" s="217"/>
      <c r="I640" s="215"/>
      <c r="L640" s="6">
        <f t="array" ref="L640">XLOOKUP(E640,INV!A:A,INV!K:K)</f>
        <v>26</v>
      </c>
      <c r="M640" s="127">
        <f t="shared" si="1"/>
        <v>1</v>
      </c>
    </row>
    <row r="641">
      <c r="A641" s="195">
        <v>3005.0</v>
      </c>
      <c r="B641" s="196">
        <v>6.1091E7</v>
      </c>
      <c r="C641" s="196" t="s">
        <v>1762</v>
      </c>
      <c r="D641" s="198" t="s">
        <v>7480</v>
      </c>
      <c r="E641" s="196" t="s">
        <v>1762</v>
      </c>
      <c r="F641" s="196" t="s">
        <v>7481</v>
      </c>
      <c r="G641" s="199">
        <v>1125.0</v>
      </c>
      <c r="H641" s="217"/>
      <c r="I641" s="215"/>
      <c r="L641" s="6">
        <f t="array" ref="L641">XLOOKUP(E641,INV!A:A,INV!K:K)</f>
        <v>26</v>
      </c>
      <c r="M641" s="127">
        <f t="shared" si="1"/>
        <v>1</v>
      </c>
    </row>
    <row r="642">
      <c r="A642" s="195">
        <v>3001.0</v>
      </c>
      <c r="B642" s="196">
        <v>6.1091E7</v>
      </c>
      <c r="C642" s="196" t="s">
        <v>1750</v>
      </c>
      <c r="D642" s="198" t="s">
        <v>7472</v>
      </c>
      <c r="E642" s="196" t="s">
        <v>1750</v>
      </c>
      <c r="F642" s="196" t="s">
        <v>7473</v>
      </c>
      <c r="G642" s="199">
        <v>1125.0</v>
      </c>
      <c r="H642" s="217"/>
      <c r="I642" s="215"/>
      <c r="L642" s="6">
        <f t="array" ref="L642">XLOOKUP(E642,INV!A:A,INV!K:K)</f>
        <v>26</v>
      </c>
      <c r="M642" s="127">
        <f t="shared" si="1"/>
        <v>1</v>
      </c>
    </row>
    <row r="643">
      <c r="A643" s="195">
        <v>2944.0</v>
      </c>
      <c r="B643" s="196">
        <v>6.2052E7</v>
      </c>
      <c r="C643" s="196" t="s">
        <v>1797</v>
      </c>
      <c r="D643" s="198" t="s">
        <v>7322</v>
      </c>
      <c r="E643" s="196" t="s">
        <v>1797</v>
      </c>
      <c r="F643" s="196" t="s">
        <v>7323</v>
      </c>
      <c r="G643" s="199">
        <v>1300.0</v>
      </c>
      <c r="H643" s="217"/>
      <c r="I643" s="215"/>
      <c r="L643" s="6">
        <f t="array" ref="L643">XLOOKUP(E643,INV!A:A,INV!K:K)</f>
        <v>30</v>
      </c>
      <c r="M643" s="127">
        <f t="shared" si="1"/>
        <v>1</v>
      </c>
    </row>
    <row r="644">
      <c r="A644" s="195">
        <v>2943.0</v>
      </c>
      <c r="B644" s="196">
        <v>6.2052E7</v>
      </c>
      <c r="C644" s="196" t="s">
        <v>1794</v>
      </c>
      <c r="D644" s="198" t="s">
        <v>7320</v>
      </c>
      <c r="E644" s="196" t="s">
        <v>1794</v>
      </c>
      <c r="F644" s="196" t="s">
        <v>7321</v>
      </c>
      <c r="G644" s="199">
        <v>1300.0</v>
      </c>
      <c r="H644" s="217"/>
      <c r="I644" s="215"/>
      <c r="L644" s="6">
        <f t="array" ref="L644">XLOOKUP(E644,INV!A:A,INV!K:K)</f>
        <v>30</v>
      </c>
      <c r="M644" s="127">
        <f t="shared" si="1"/>
        <v>1</v>
      </c>
    </row>
    <row r="645">
      <c r="A645" s="195">
        <v>2942.0</v>
      </c>
      <c r="B645" s="196">
        <v>6.2052E7</v>
      </c>
      <c r="C645" s="196" t="s">
        <v>1791</v>
      </c>
      <c r="D645" s="198" t="s">
        <v>7318</v>
      </c>
      <c r="E645" s="196" t="s">
        <v>1791</v>
      </c>
      <c r="F645" s="196" t="s">
        <v>7319</v>
      </c>
      <c r="G645" s="199">
        <v>1300.0</v>
      </c>
      <c r="H645" s="217"/>
      <c r="I645" s="215"/>
      <c r="L645" s="6">
        <f t="array" ref="L645">XLOOKUP(E645,INV!A:A,INV!K:K)</f>
        <v>30</v>
      </c>
      <c r="M645" s="127">
        <f t="shared" si="1"/>
        <v>1</v>
      </c>
    </row>
    <row r="646">
      <c r="A646" s="195">
        <v>2945.0</v>
      </c>
      <c r="B646" s="196">
        <v>6.2052E7</v>
      </c>
      <c r="C646" s="196" t="s">
        <v>1800</v>
      </c>
      <c r="D646" s="198" t="s">
        <v>7324</v>
      </c>
      <c r="E646" s="196" t="s">
        <v>1800</v>
      </c>
      <c r="F646" s="196" t="s">
        <v>7325</v>
      </c>
      <c r="G646" s="199">
        <v>1300.0</v>
      </c>
      <c r="H646" s="217"/>
      <c r="I646" s="215"/>
      <c r="L646" s="6">
        <f t="array" ref="L646">XLOOKUP(E646,INV!A:A,INV!K:K)</f>
        <v>30</v>
      </c>
      <c r="M646" s="127">
        <f t="shared" si="1"/>
        <v>1</v>
      </c>
    </row>
    <row r="647">
      <c r="A647" s="195">
        <v>2941.0</v>
      </c>
      <c r="B647" s="196">
        <v>6.2052E7</v>
      </c>
      <c r="C647" s="196" t="s">
        <v>1788</v>
      </c>
      <c r="D647" s="198" t="s">
        <v>7316</v>
      </c>
      <c r="E647" s="196" t="s">
        <v>1788</v>
      </c>
      <c r="F647" s="196" t="s">
        <v>7317</v>
      </c>
      <c r="G647" s="199">
        <v>1300.0</v>
      </c>
      <c r="H647" s="217"/>
      <c r="I647" s="215"/>
      <c r="L647" s="6">
        <f t="array" ref="L647">XLOOKUP(E647,INV!A:A,INV!K:K)</f>
        <v>30</v>
      </c>
      <c r="M647" s="127">
        <f t="shared" si="1"/>
        <v>1</v>
      </c>
    </row>
    <row r="648">
      <c r="A648" s="195">
        <v>572.0</v>
      </c>
      <c r="B648" s="196" t="s">
        <v>3153</v>
      </c>
      <c r="C648" s="203" t="s">
        <v>8411</v>
      </c>
      <c r="D648" s="198" t="s">
        <v>8412</v>
      </c>
      <c r="E648" s="196"/>
      <c r="F648" s="110" t="s">
        <v>8413</v>
      </c>
      <c r="G648" s="199">
        <v>1265.0</v>
      </c>
      <c r="H648" s="217"/>
      <c r="I648" s="217"/>
      <c r="L648" s="6" t="str">
        <f t="array" ref="L648">XLOOKUP(E648,INV!A:A,INV!K:K)</f>
        <v>#N/A</v>
      </c>
      <c r="M648" s="127" t="str">
        <f t="shared" si="1"/>
        <v>#N/A</v>
      </c>
    </row>
    <row r="649">
      <c r="A649" s="195">
        <v>579.0</v>
      </c>
      <c r="B649" s="196" t="s">
        <v>3153</v>
      </c>
      <c r="C649" s="197" t="s">
        <v>8414</v>
      </c>
      <c r="D649" s="198" t="s">
        <v>8415</v>
      </c>
      <c r="E649" s="196"/>
      <c r="F649" s="196" t="s">
        <v>8413</v>
      </c>
      <c r="G649" s="199">
        <v>3450.0</v>
      </c>
      <c r="H649" s="217"/>
      <c r="I649" s="217"/>
      <c r="L649" s="6" t="str">
        <f t="array" ref="L649">XLOOKUP(E649,INV!A:A,INV!K:K)</f>
        <v>#N/A</v>
      </c>
      <c r="M649" s="127" t="str">
        <f t="shared" si="1"/>
        <v>#N/A</v>
      </c>
    </row>
    <row r="650">
      <c r="A650" s="195">
        <v>580.0</v>
      </c>
      <c r="B650" s="196" t="s">
        <v>3153</v>
      </c>
      <c r="C650" s="197" t="s">
        <v>8416</v>
      </c>
      <c r="D650" s="198" t="s">
        <v>8417</v>
      </c>
      <c r="E650" s="196"/>
      <c r="F650" s="196" t="s">
        <v>8413</v>
      </c>
      <c r="G650" s="199">
        <v>1990.0</v>
      </c>
      <c r="H650" s="217"/>
      <c r="I650" s="217"/>
      <c r="L650" s="6" t="str">
        <f t="array" ref="L650">XLOOKUP(E650,INV!A:A,INV!K:K)</f>
        <v>#N/A</v>
      </c>
      <c r="M650" s="127" t="str">
        <f t="shared" si="1"/>
        <v>#N/A</v>
      </c>
    </row>
    <row r="651">
      <c r="A651" s="195">
        <v>1166.0</v>
      </c>
      <c r="B651" s="196" t="s">
        <v>3515</v>
      </c>
      <c r="C651" s="197" t="s">
        <v>8418</v>
      </c>
      <c r="D651" s="198" t="s">
        <v>8419</v>
      </c>
      <c r="E651" s="196"/>
      <c r="F651" s="110" t="s">
        <v>8413</v>
      </c>
      <c r="G651" s="199">
        <v>2855.0</v>
      </c>
      <c r="H651" s="217"/>
      <c r="I651" s="217"/>
      <c r="L651" s="6" t="str">
        <f t="array" ref="L651">XLOOKUP(E651,INV!A:A,INV!K:K)</f>
        <v>#N/A</v>
      </c>
      <c r="M651" s="127" t="str">
        <f t="shared" si="1"/>
        <v>#N/A</v>
      </c>
    </row>
    <row r="652">
      <c r="A652" s="195">
        <v>1201.0</v>
      </c>
      <c r="B652" s="196" t="s">
        <v>4964</v>
      </c>
      <c r="C652" s="197" t="s">
        <v>8420</v>
      </c>
      <c r="D652" s="198" t="s">
        <v>8421</v>
      </c>
      <c r="E652" s="196"/>
      <c r="F652" s="110" t="s">
        <v>8413</v>
      </c>
      <c r="G652" s="199">
        <v>880.0</v>
      </c>
      <c r="H652" s="217"/>
      <c r="I652" s="217"/>
      <c r="L652" s="6" t="str">
        <f t="array" ref="L652">XLOOKUP(E652,INV!A:A,INV!K:K)</f>
        <v>#N/A</v>
      </c>
      <c r="M652" s="127" t="str">
        <f t="shared" si="1"/>
        <v>#N/A</v>
      </c>
    </row>
    <row r="653">
      <c r="A653" s="195">
        <v>1375.0</v>
      </c>
      <c r="B653" s="196" t="s">
        <v>5000</v>
      </c>
      <c r="C653" s="197" t="s">
        <v>8422</v>
      </c>
      <c r="D653" s="198" t="s">
        <v>8423</v>
      </c>
      <c r="E653" s="110"/>
      <c r="F653" s="196" t="s">
        <v>8413</v>
      </c>
      <c r="G653" s="199">
        <v>275.0</v>
      </c>
      <c r="H653" s="217"/>
      <c r="I653" s="217"/>
      <c r="L653" s="6" t="str">
        <f t="array" ref="L653">XLOOKUP(E653,INV!A:A,INV!K:K)</f>
        <v>#N/A</v>
      </c>
      <c r="M653" s="127" t="str">
        <f t="shared" si="1"/>
        <v>#N/A</v>
      </c>
    </row>
    <row r="654">
      <c r="A654" s="195">
        <v>1379.0</v>
      </c>
      <c r="B654" s="196" t="s">
        <v>5000</v>
      </c>
      <c r="C654" s="197" t="s">
        <v>8424</v>
      </c>
      <c r="D654" s="198" t="s">
        <v>8425</v>
      </c>
      <c r="E654" s="196"/>
      <c r="F654" s="110" t="s">
        <v>8413</v>
      </c>
      <c r="G654" s="199">
        <v>325.0</v>
      </c>
      <c r="H654" s="217"/>
      <c r="I654" s="217"/>
      <c r="L654" s="6" t="str">
        <f t="array" ref="L654">XLOOKUP(E654,INV!A:A,INV!K:K)</f>
        <v>#N/A</v>
      </c>
      <c r="M654" s="127" t="str">
        <f t="shared" si="1"/>
        <v>#N/A</v>
      </c>
    </row>
    <row r="655">
      <c r="A655" s="195">
        <v>1390.0</v>
      </c>
      <c r="B655" s="196" t="s">
        <v>5000</v>
      </c>
      <c r="C655" s="197" t="s">
        <v>8426</v>
      </c>
      <c r="D655" s="198" t="s">
        <v>8427</v>
      </c>
      <c r="E655" s="196"/>
      <c r="F655" s="110" t="s">
        <v>8413</v>
      </c>
      <c r="G655" s="199">
        <v>320.0</v>
      </c>
      <c r="H655" s="217"/>
      <c r="I655" s="217"/>
      <c r="L655" s="6" t="str">
        <f t="array" ref="L655">XLOOKUP(E655,INV!A:A,INV!K:K)</f>
        <v>#N/A</v>
      </c>
      <c r="M655" s="127" t="str">
        <f t="shared" si="1"/>
        <v>#N/A</v>
      </c>
    </row>
    <row r="656">
      <c r="A656" s="195">
        <v>1854.0</v>
      </c>
      <c r="B656" s="196" t="s">
        <v>3153</v>
      </c>
      <c r="C656" s="197" t="s">
        <v>8428</v>
      </c>
      <c r="D656" s="198" t="s">
        <v>8429</v>
      </c>
      <c r="E656" s="196"/>
      <c r="F656" s="110" t="s">
        <v>8413</v>
      </c>
      <c r="G656" s="199">
        <v>20.0</v>
      </c>
      <c r="H656" s="217"/>
      <c r="I656" s="217"/>
      <c r="L656" s="6" t="str">
        <f t="array" ref="L656">XLOOKUP(E656,INV!A:A,INV!K:K)</f>
        <v>#N/A</v>
      </c>
      <c r="M656" s="127" t="str">
        <f t="shared" si="1"/>
        <v>#N/A</v>
      </c>
    </row>
    <row r="657">
      <c r="A657" s="195">
        <v>2380.0</v>
      </c>
      <c r="B657" s="196" t="s">
        <v>8430</v>
      </c>
      <c r="C657" s="197" t="s">
        <v>8431</v>
      </c>
      <c r="D657" s="198" t="s">
        <v>8432</v>
      </c>
      <c r="E657" s="196"/>
      <c r="F657" s="110" t="s">
        <v>8413</v>
      </c>
      <c r="G657" s="199">
        <v>2950.0</v>
      </c>
      <c r="H657" s="217"/>
      <c r="I657" s="217"/>
      <c r="L657" s="6" t="str">
        <f t="array" ref="L657">XLOOKUP(E657,INV!A:A,INV!K:K)</f>
        <v>#N/A</v>
      </c>
      <c r="M657" s="127" t="str">
        <f t="shared" si="1"/>
        <v>#N/A</v>
      </c>
    </row>
    <row r="658">
      <c r="A658" s="195">
        <v>2561.0</v>
      </c>
      <c r="B658" s="196" t="s">
        <v>8433</v>
      </c>
      <c r="C658" s="197" t="s">
        <v>8434</v>
      </c>
      <c r="D658" s="198" t="s">
        <v>8435</v>
      </c>
      <c r="E658" s="196"/>
      <c r="F658" s="196" t="s">
        <v>8413</v>
      </c>
      <c r="G658" s="199">
        <v>7250.0</v>
      </c>
      <c r="H658" s="217"/>
      <c r="I658" s="217"/>
      <c r="L658" s="6" t="str">
        <f t="array" ref="L658">XLOOKUP(E658,INV!A:A,INV!K:K)</f>
        <v>#N/A</v>
      </c>
      <c r="M658" s="127" t="str">
        <f t="shared" si="1"/>
        <v>#N/A</v>
      </c>
    </row>
    <row r="659">
      <c r="A659" s="195">
        <v>2562.0</v>
      </c>
      <c r="B659" s="196" t="s">
        <v>8433</v>
      </c>
      <c r="C659" s="197" t="s">
        <v>8436</v>
      </c>
      <c r="D659" s="198" t="s">
        <v>8437</v>
      </c>
      <c r="E659" s="196"/>
      <c r="F659" s="196" t="s">
        <v>8413</v>
      </c>
      <c r="G659" s="199">
        <v>7400.0</v>
      </c>
      <c r="H659" s="217"/>
      <c r="I659" s="217"/>
      <c r="L659" s="6" t="str">
        <f t="array" ref="L659">XLOOKUP(E659,INV!A:A,INV!K:K)</f>
        <v>#N/A</v>
      </c>
      <c r="M659" s="127" t="str">
        <f t="shared" si="1"/>
        <v>#N/A</v>
      </c>
    </row>
    <row r="660">
      <c r="A660" s="195">
        <v>2563.0</v>
      </c>
      <c r="B660" s="196" t="s">
        <v>8433</v>
      </c>
      <c r="C660" s="197" t="s">
        <v>8438</v>
      </c>
      <c r="D660" s="198" t="s">
        <v>8439</v>
      </c>
      <c r="E660" s="196"/>
      <c r="F660" s="196" t="s">
        <v>8413</v>
      </c>
      <c r="G660" s="199">
        <v>14850.0</v>
      </c>
      <c r="H660" s="217"/>
      <c r="I660" s="217"/>
      <c r="L660" s="6" t="str">
        <f t="array" ref="L660">XLOOKUP(E660,INV!A:A,INV!K:K)</f>
        <v>#N/A</v>
      </c>
      <c r="M660" s="127" t="str">
        <f t="shared" si="1"/>
        <v>#N/A</v>
      </c>
    </row>
    <row r="661">
      <c r="A661" s="195">
        <v>2564.0</v>
      </c>
      <c r="B661" s="196" t="s">
        <v>8433</v>
      </c>
      <c r="C661" s="197" t="s">
        <v>8440</v>
      </c>
      <c r="D661" s="198" t="s">
        <v>8441</v>
      </c>
      <c r="E661" s="196"/>
      <c r="F661" s="196" t="s">
        <v>8413</v>
      </c>
      <c r="G661" s="199">
        <v>15375.0</v>
      </c>
      <c r="H661" s="217"/>
      <c r="I661" s="217"/>
      <c r="L661" s="6" t="str">
        <f t="array" ref="L661">XLOOKUP(E661,INV!A:A,INV!K:K)</f>
        <v>#N/A</v>
      </c>
      <c r="M661" s="127" t="str">
        <f t="shared" si="1"/>
        <v>#N/A</v>
      </c>
    </row>
    <row r="662">
      <c r="A662" s="195">
        <v>2565.0</v>
      </c>
      <c r="B662" s="196" t="s">
        <v>6789</v>
      </c>
      <c r="C662" s="197" t="s">
        <v>8442</v>
      </c>
      <c r="D662" s="198" t="s">
        <v>8443</v>
      </c>
      <c r="E662" s="196"/>
      <c r="F662" s="196" t="s">
        <v>8413</v>
      </c>
      <c r="G662" s="199">
        <v>17850.0</v>
      </c>
      <c r="H662" s="217"/>
      <c r="I662" s="217"/>
      <c r="L662" s="6" t="str">
        <f t="array" ref="L662">XLOOKUP(E662,INV!A:A,INV!K:K)</f>
        <v>#N/A</v>
      </c>
      <c r="M662" s="127" t="str">
        <f t="shared" si="1"/>
        <v>#N/A</v>
      </c>
    </row>
    <row r="663">
      <c r="A663" s="195">
        <v>2566.0</v>
      </c>
      <c r="B663" s="196" t="s">
        <v>6789</v>
      </c>
      <c r="C663" s="197" t="s">
        <v>8444</v>
      </c>
      <c r="D663" s="198" t="s">
        <v>8445</v>
      </c>
      <c r="E663" s="196"/>
      <c r="F663" s="196" t="s">
        <v>8413</v>
      </c>
      <c r="G663" s="199">
        <v>23900.0</v>
      </c>
      <c r="H663" s="217"/>
      <c r="I663" s="217"/>
      <c r="L663" s="6" t="str">
        <f t="array" ref="L663">XLOOKUP(E663,INV!A:A,INV!K:K)</f>
        <v>#N/A</v>
      </c>
      <c r="M663" s="127" t="str">
        <f t="shared" si="1"/>
        <v>#N/A</v>
      </c>
    </row>
    <row r="664">
      <c r="A664" s="195">
        <v>2567.0</v>
      </c>
      <c r="B664" s="196" t="s">
        <v>6789</v>
      </c>
      <c r="C664" s="197" t="s">
        <v>8446</v>
      </c>
      <c r="D664" s="198" t="s">
        <v>8447</v>
      </c>
      <c r="E664" s="196"/>
      <c r="F664" s="110" t="s">
        <v>8413</v>
      </c>
      <c r="G664" s="199">
        <v>22850.0</v>
      </c>
      <c r="H664" s="217"/>
      <c r="I664" s="217"/>
      <c r="L664" s="6" t="str">
        <f t="array" ref="L664">XLOOKUP(E664,INV!A:A,INV!K:K)</f>
        <v>#N/A</v>
      </c>
      <c r="M664" s="127" t="str">
        <f t="shared" si="1"/>
        <v>#N/A</v>
      </c>
    </row>
    <row r="665">
      <c r="A665" s="195">
        <v>2568.0</v>
      </c>
      <c r="B665" s="196" t="s">
        <v>6789</v>
      </c>
      <c r="C665" s="197" t="s">
        <v>8448</v>
      </c>
      <c r="D665" s="198" t="s">
        <v>8449</v>
      </c>
      <c r="E665" s="196"/>
      <c r="F665" s="110" t="s">
        <v>8413</v>
      </c>
      <c r="G665" s="199">
        <v>23250.0</v>
      </c>
      <c r="H665" s="217"/>
      <c r="I665" s="217"/>
      <c r="L665" s="6" t="str">
        <f t="array" ref="L665">XLOOKUP(E665,INV!A:A,INV!K:K)</f>
        <v>#N/A</v>
      </c>
      <c r="M665" s="127" t="str">
        <f t="shared" si="1"/>
        <v>#N/A</v>
      </c>
    </row>
    <row r="666">
      <c r="A666" s="195">
        <v>2569.0</v>
      </c>
      <c r="B666" s="196" t="s">
        <v>6789</v>
      </c>
      <c r="C666" s="197" t="s">
        <v>8450</v>
      </c>
      <c r="D666" s="198" t="s">
        <v>8451</v>
      </c>
      <c r="E666" s="196"/>
      <c r="F666" s="110" t="s">
        <v>8413</v>
      </c>
      <c r="G666" s="199">
        <v>14850.0</v>
      </c>
      <c r="H666" s="217"/>
      <c r="I666" s="217"/>
      <c r="L666" s="6" t="str">
        <f t="array" ref="L666">XLOOKUP(E666,INV!A:A,INV!K:K)</f>
        <v>#N/A</v>
      </c>
      <c r="M666" s="127" t="str">
        <f t="shared" si="1"/>
        <v>#N/A</v>
      </c>
    </row>
    <row r="667">
      <c r="A667" s="195">
        <v>2618.0</v>
      </c>
      <c r="B667" s="196" t="s">
        <v>4989</v>
      </c>
      <c r="C667" s="197" t="s">
        <v>8452</v>
      </c>
      <c r="D667" s="198" t="s">
        <v>8453</v>
      </c>
      <c r="E667" s="196"/>
      <c r="F667" s="196" t="s">
        <v>8413</v>
      </c>
      <c r="G667" s="199">
        <v>130.0</v>
      </c>
      <c r="H667" s="217"/>
      <c r="I667" s="217"/>
      <c r="L667" s="6" t="str">
        <f t="array" ref="L667">XLOOKUP(E667,INV!A:A,INV!K:K)</f>
        <v>#N/A</v>
      </c>
      <c r="M667" s="127" t="str">
        <f t="shared" si="1"/>
        <v>#N/A</v>
      </c>
    </row>
    <row r="668">
      <c r="A668" s="195">
        <v>2619.0</v>
      </c>
      <c r="B668" s="196" t="s">
        <v>4989</v>
      </c>
      <c r="C668" s="197" t="s">
        <v>8454</v>
      </c>
      <c r="D668" s="198" t="s">
        <v>8455</v>
      </c>
      <c r="E668" s="196"/>
      <c r="F668" s="196" t="s">
        <v>8413</v>
      </c>
      <c r="G668" s="199">
        <v>250.0</v>
      </c>
      <c r="H668" s="217"/>
      <c r="I668" s="217"/>
      <c r="L668" s="6" t="str">
        <f t="array" ref="L668">XLOOKUP(E668,INV!A:A,INV!K:K)</f>
        <v>#N/A</v>
      </c>
      <c r="M668" s="127" t="str">
        <f t="shared" si="1"/>
        <v>#N/A</v>
      </c>
    </row>
    <row r="669">
      <c r="A669" s="195">
        <v>2664.0</v>
      </c>
      <c r="B669" s="196" t="s">
        <v>4989</v>
      </c>
      <c r="C669" s="197" t="s">
        <v>8456</v>
      </c>
      <c r="D669" s="198" t="s">
        <v>8457</v>
      </c>
      <c r="E669" s="110"/>
      <c r="F669" s="196" t="s">
        <v>8413</v>
      </c>
      <c r="G669" s="199">
        <v>340.0</v>
      </c>
      <c r="H669" s="217"/>
      <c r="I669" s="217"/>
      <c r="L669" s="6" t="str">
        <f t="array" ref="L669">XLOOKUP(E669,INV!A:A,INV!K:K)</f>
        <v>#N/A</v>
      </c>
      <c r="M669" s="127" t="str">
        <f t="shared" si="1"/>
        <v>#N/A</v>
      </c>
    </row>
    <row r="670">
      <c r="A670" s="195">
        <v>2665.0</v>
      </c>
      <c r="B670" s="196" t="s">
        <v>4989</v>
      </c>
      <c r="C670" s="197" t="s">
        <v>8458</v>
      </c>
      <c r="D670" s="198" t="s">
        <v>8459</v>
      </c>
      <c r="E670" s="110"/>
      <c r="F670" s="196" t="s">
        <v>8413</v>
      </c>
      <c r="G670" s="199">
        <v>980.0</v>
      </c>
      <c r="H670" s="217"/>
      <c r="I670" s="217"/>
      <c r="L670" s="6" t="str">
        <f t="array" ref="L670">XLOOKUP(E670,INV!A:A,INV!K:K)</f>
        <v>#N/A</v>
      </c>
      <c r="M670" s="127" t="str">
        <f t="shared" si="1"/>
        <v>#N/A</v>
      </c>
    </row>
    <row r="671">
      <c r="A671" s="195">
        <v>2669.0</v>
      </c>
      <c r="B671" s="196" t="s">
        <v>8460</v>
      </c>
      <c r="C671" s="197" t="s">
        <v>8461</v>
      </c>
      <c r="D671" s="198" t="s">
        <v>8462</v>
      </c>
      <c r="E671" s="110"/>
      <c r="F671" s="196" t="s">
        <v>8413</v>
      </c>
      <c r="G671" s="199">
        <v>1545.0</v>
      </c>
      <c r="H671" s="217"/>
      <c r="I671" s="217"/>
      <c r="L671" s="6" t="str">
        <f t="array" ref="L671">XLOOKUP(E671,INV!A:A,INV!K:K)</f>
        <v>#N/A</v>
      </c>
      <c r="M671" s="127" t="str">
        <f t="shared" si="1"/>
        <v>#N/A</v>
      </c>
    </row>
    <row r="672">
      <c r="A672" s="195">
        <v>2670.0</v>
      </c>
      <c r="B672" s="196" t="s">
        <v>8460</v>
      </c>
      <c r="C672" s="197" t="s">
        <v>8463</v>
      </c>
      <c r="D672" s="198" t="s">
        <v>8464</v>
      </c>
      <c r="E672" s="110"/>
      <c r="F672" s="196" t="s">
        <v>8413</v>
      </c>
      <c r="G672" s="199">
        <v>1545.0</v>
      </c>
      <c r="H672" s="217"/>
      <c r="I672" s="217"/>
      <c r="L672" s="6" t="str">
        <f t="array" ref="L672">XLOOKUP(E672,INV!A:A,INV!K:K)</f>
        <v>#N/A</v>
      </c>
      <c r="M672" s="127" t="str">
        <f t="shared" si="1"/>
        <v>#N/A</v>
      </c>
    </row>
    <row r="673">
      <c r="A673" s="195">
        <v>2671.0</v>
      </c>
      <c r="B673" s="196" t="s">
        <v>8460</v>
      </c>
      <c r="C673" s="197" t="s">
        <v>8465</v>
      </c>
      <c r="D673" s="198" t="s">
        <v>8466</v>
      </c>
      <c r="E673" s="110"/>
      <c r="F673" s="196" t="s">
        <v>8413</v>
      </c>
      <c r="G673" s="199">
        <v>1545.0</v>
      </c>
      <c r="H673" s="217"/>
      <c r="I673" s="217"/>
      <c r="L673" s="6" t="str">
        <f t="array" ref="L673">XLOOKUP(E673,INV!A:A,INV!K:K)</f>
        <v>#N/A</v>
      </c>
      <c r="M673" s="127" t="str">
        <f t="shared" si="1"/>
        <v>#N/A</v>
      </c>
    </row>
    <row r="674">
      <c r="A674" s="195">
        <v>2672.0</v>
      </c>
      <c r="B674" s="196" t="s">
        <v>8460</v>
      </c>
      <c r="C674" s="197" t="s">
        <v>8467</v>
      </c>
      <c r="D674" s="198" t="s">
        <v>8468</v>
      </c>
      <c r="E674" s="110"/>
      <c r="F674" s="196" t="s">
        <v>8413</v>
      </c>
      <c r="G674" s="199">
        <v>1545.0</v>
      </c>
      <c r="H674" s="217"/>
      <c r="I674" s="217"/>
      <c r="L674" s="6" t="str">
        <f t="array" ref="L674">XLOOKUP(E674,INV!A:A,INV!K:K)</f>
        <v>#N/A</v>
      </c>
      <c r="M674" s="127" t="str">
        <f t="shared" si="1"/>
        <v>#N/A</v>
      </c>
    </row>
    <row r="675">
      <c r="A675" s="195">
        <v>2673.0</v>
      </c>
      <c r="B675" s="196" t="s">
        <v>8460</v>
      </c>
      <c r="C675" s="197" t="s">
        <v>8469</v>
      </c>
      <c r="D675" s="198" t="s">
        <v>8470</v>
      </c>
      <c r="E675" s="110"/>
      <c r="F675" s="196" t="s">
        <v>8413</v>
      </c>
      <c r="G675" s="199">
        <v>1400.0</v>
      </c>
      <c r="H675" s="217"/>
      <c r="I675" s="217"/>
      <c r="L675" s="6" t="str">
        <f t="array" ref="L675">XLOOKUP(E675,INV!A:A,INV!K:K)</f>
        <v>#N/A</v>
      </c>
      <c r="M675" s="127" t="str">
        <f t="shared" si="1"/>
        <v>#N/A</v>
      </c>
    </row>
    <row r="676">
      <c r="A676" s="195">
        <v>2674.0</v>
      </c>
      <c r="B676" s="196" t="s">
        <v>8460</v>
      </c>
      <c r="C676" s="197" t="s">
        <v>8471</v>
      </c>
      <c r="D676" s="198" t="s">
        <v>8472</v>
      </c>
      <c r="E676" s="110"/>
      <c r="F676" s="196" t="s">
        <v>8413</v>
      </c>
      <c r="G676" s="199">
        <v>1400.0</v>
      </c>
      <c r="H676" s="217"/>
      <c r="I676" s="217"/>
      <c r="L676" s="6" t="str">
        <f t="array" ref="L676">XLOOKUP(E676,INV!A:A,INV!K:K)</f>
        <v>#N/A</v>
      </c>
      <c r="M676" s="127" t="str">
        <f t="shared" si="1"/>
        <v>#N/A</v>
      </c>
    </row>
    <row r="677">
      <c r="A677" s="195">
        <v>2675.0</v>
      </c>
      <c r="B677" s="196" t="s">
        <v>8460</v>
      </c>
      <c r="C677" s="197" t="s">
        <v>8473</v>
      </c>
      <c r="D677" s="198" t="s">
        <v>8474</v>
      </c>
      <c r="E677" s="110"/>
      <c r="F677" s="196" t="s">
        <v>8413</v>
      </c>
      <c r="G677" s="199">
        <v>1400.0</v>
      </c>
      <c r="H677" s="217"/>
      <c r="I677" s="217"/>
      <c r="L677" s="6" t="str">
        <f t="array" ref="L677">XLOOKUP(E677,INV!A:A,INV!K:K)</f>
        <v>#N/A</v>
      </c>
      <c r="M677" s="127" t="str">
        <f t="shared" si="1"/>
        <v>#N/A</v>
      </c>
    </row>
    <row r="678">
      <c r="A678" s="195">
        <v>2676.0</v>
      </c>
      <c r="B678" s="196" t="s">
        <v>8460</v>
      </c>
      <c r="C678" s="197" t="s">
        <v>8475</v>
      </c>
      <c r="D678" s="198" t="s">
        <v>8476</v>
      </c>
      <c r="E678" s="110"/>
      <c r="F678" s="196" t="s">
        <v>8413</v>
      </c>
      <c r="G678" s="199">
        <v>1400.0</v>
      </c>
      <c r="H678" s="217"/>
      <c r="I678" s="217"/>
      <c r="L678" s="6" t="str">
        <f t="array" ref="L678">XLOOKUP(E678,INV!A:A,INV!K:K)</f>
        <v>#N/A</v>
      </c>
      <c r="M678" s="127" t="str">
        <f t="shared" si="1"/>
        <v>#N/A</v>
      </c>
    </row>
    <row r="679">
      <c r="A679" s="195">
        <v>2677.0</v>
      </c>
      <c r="B679" s="196" t="s">
        <v>8460</v>
      </c>
      <c r="C679" s="197" t="s">
        <v>8477</v>
      </c>
      <c r="D679" s="198" t="s">
        <v>8478</v>
      </c>
      <c r="E679" s="110"/>
      <c r="F679" s="196" t="s">
        <v>8413</v>
      </c>
      <c r="G679" s="199">
        <v>1400.0</v>
      </c>
      <c r="H679" s="217"/>
      <c r="I679" s="217"/>
      <c r="L679" s="6" t="str">
        <f t="array" ref="L679">XLOOKUP(E679,INV!A:A,INV!K:K)</f>
        <v>#N/A</v>
      </c>
      <c r="M679" s="127" t="str">
        <f t="shared" si="1"/>
        <v>#N/A</v>
      </c>
    </row>
    <row r="680">
      <c r="A680" s="195">
        <v>2678.0</v>
      </c>
      <c r="B680" s="196" t="s">
        <v>8460</v>
      </c>
      <c r="C680" s="197" t="s">
        <v>8479</v>
      </c>
      <c r="D680" s="198" t="s">
        <v>8480</v>
      </c>
      <c r="E680" s="110"/>
      <c r="F680" s="196" t="s">
        <v>8413</v>
      </c>
      <c r="G680" s="199">
        <v>1400.0</v>
      </c>
      <c r="H680" s="217"/>
      <c r="I680" s="217"/>
      <c r="L680" s="6" t="str">
        <f t="array" ref="L680">XLOOKUP(E680,INV!A:A,INV!K:K)</f>
        <v>#N/A</v>
      </c>
      <c r="M680" s="127" t="str">
        <f t="shared" si="1"/>
        <v>#N/A</v>
      </c>
    </row>
    <row r="681">
      <c r="A681" s="195">
        <v>2679.0</v>
      </c>
      <c r="B681" s="196" t="s">
        <v>8460</v>
      </c>
      <c r="C681" s="197" t="s">
        <v>8481</v>
      </c>
      <c r="D681" s="198" t="s">
        <v>8482</v>
      </c>
      <c r="E681" s="110"/>
      <c r="F681" s="196" t="s">
        <v>8413</v>
      </c>
      <c r="G681" s="199">
        <v>1400.0</v>
      </c>
      <c r="H681" s="217"/>
      <c r="I681" s="217"/>
      <c r="L681" s="6" t="str">
        <f t="array" ref="L681">XLOOKUP(E681,INV!A:A,INV!K:K)</f>
        <v>#N/A</v>
      </c>
      <c r="M681" s="127" t="str">
        <f t="shared" si="1"/>
        <v>#N/A</v>
      </c>
    </row>
    <row r="682">
      <c r="A682" s="195">
        <v>2680.0</v>
      </c>
      <c r="B682" s="196" t="s">
        <v>8460</v>
      </c>
      <c r="C682" s="197" t="s">
        <v>8483</v>
      </c>
      <c r="D682" s="198" t="s">
        <v>8484</v>
      </c>
      <c r="E682" s="110"/>
      <c r="F682" s="196" t="s">
        <v>8413</v>
      </c>
      <c r="G682" s="199">
        <v>1400.0</v>
      </c>
      <c r="H682" s="217"/>
      <c r="I682" s="217"/>
      <c r="L682" s="6" t="str">
        <f t="array" ref="L682">XLOOKUP(E682,INV!A:A,INV!K:K)</f>
        <v>#N/A</v>
      </c>
      <c r="M682" s="127" t="str">
        <f t="shared" si="1"/>
        <v>#N/A</v>
      </c>
    </row>
    <row r="683">
      <c r="A683" s="195">
        <v>2681.0</v>
      </c>
      <c r="B683" s="196" t="s">
        <v>8460</v>
      </c>
      <c r="C683" s="197" t="s">
        <v>8485</v>
      </c>
      <c r="D683" s="198" t="s">
        <v>8486</v>
      </c>
      <c r="E683" s="110"/>
      <c r="F683" s="196" t="s">
        <v>8413</v>
      </c>
      <c r="G683" s="199">
        <v>1170.0</v>
      </c>
      <c r="H683" s="217"/>
      <c r="I683" s="217"/>
      <c r="L683" s="6" t="str">
        <f t="array" ref="L683">XLOOKUP(E683,INV!A:A,INV!K:K)</f>
        <v>#N/A</v>
      </c>
      <c r="M683" s="127" t="str">
        <f t="shared" si="1"/>
        <v>#N/A</v>
      </c>
    </row>
    <row r="684">
      <c r="A684" s="195">
        <v>2682.0</v>
      </c>
      <c r="B684" s="196" t="s">
        <v>8460</v>
      </c>
      <c r="C684" s="197" t="s">
        <v>8487</v>
      </c>
      <c r="D684" s="198" t="s">
        <v>8488</v>
      </c>
      <c r="E684" s="110"/>
      <c r="F684" s="196" t="s">
        <v>8413</v>
      </c>
      <c r="G684" s="199">
        <v>1170.0</v>
      </c>
      <c r="H684" s="217"/>
      <c r="I684" s="217"/>
      <c r="L684" s="6" t="str">
        <f t="array" ref="L684">XLOOKUP(E684,INV!A:A,INV!K:K)</f>
        <v>#N/A</v>
      </c>
      <c r="M684" s="127" t="str">
        <f t="shared" si="1"/>
        <v>#N/A</v>
      </c>
    </row>
    <row r="685">
      <c r="A685" s="195">
        <v>2683.0</v>
      </c>
      <c r="B685" s="196" t="s">
        <v>8460</v>
      </c>
      <c r="C685" s="197" t="s">
        <v>8489</v>
      </c>
      <c r="D685" s="198" t="s">
        <v>8490</v>
      </c>
      <c r="E685" s="110"/>
      <c r="F685" s="196" t="s">
        <v>8413</v>
      </c>
      <c r="G685" s="199">
        <v>1170.0</v>
      </c>
      <c r="H685" s="217"/>
      <c r="I685" s="217"/>
      <c r="L685" s="6" t="str">
        <f t="array" ref="L685">XLOOKUP(E685,INV!A:A,INV!K:K)</f>
        <v>#N/A</v>
      </c>
      <c r="M685" s="127" t="str">
        <f t="shared" si="1"/>
        <v>#N/A</v>
      </c>
    </row>
    <row r="686">
      <c r="A686" s="195">
        <v>2684.0</v>
      </c>
      <c r="B686" s="196" t="s">
        <v>8460</v>
      </c>
      <c r="C686" s="197" t="s">
        <v>8491</v>
      </c>
      <c r="D686" s="198" t="s">
        <v>8492</v>
      </c>
      <c r="E686" s="110"/>
      <c r="F686" s="196" t="s">
        <v>8413</v>
      </c>
      <c r="G686" s="199">
        <v>1170.0</v>
      </c>
      <c r="H686" s="217"/>
      <c r="I686" s="217"/>
      <c r="L686" s="6" t="str">
        <f t="array" ref="L686">XLOOKUP(E686,INV!A:A,INV!K:K)</f>
        <v>#N/A</v>
      </c>
      <c r="M686" s="127" t="str">
        <f t="shared" si="1"/>
        <v>#N/A</v>
      </c>
    </row>
    <row r="687">
      <c r="A687" s="195">
        <v>2685.0</v>
      </c>
      <c r="B687" s="196" t="s">
        <v>2470</v>
      </c>
      <c r="C687" s="197" t="s">
        <v>8493</v>
      </c>
      <c r="D687" s="198" t="s">
        <v>8494</v>
      </c>
      <c r="E687" s="110"/>
      <c r="F687" s="196" t="s">
        <v>8413</v>
      </c>
      <c r="G687" s="199">
        <v>3950.0</v>
      </c>
      <c r="H687" s="217"/>
      <c r="I687" s="217"/>
      <c r="L687" s="6" t="str">
        <f t="array" ref="L687">XLOOKUP(E687,INV!A:A,INV!K:K)</f>
        <v>#N/A</v>
      </c>
      <c r="M687" s="127" t="str">
        <f t="shared" si="1"/>
        <v>#N/A</v>
      </c>
    </row>
    <row r="688">
      <c r="A688" s="195">
        <v>2686.0</v>
      </c>
      <c r="B688" s="196" t="s">
        <v>2470</v>
      </c>
      <c r="C688" s="197" t="s">
        <v>8495</v>
      </c>
      <c r="D688" s="198" t="s">
        <v>8496</v>
      </c>
      <c r="E688" s="110"/>
      <c r="F688" s="196" t="s">
        <v>8413</v>
      </c>
      <c r="G688" s="199">
        <v>3950.0</v>
      </c>
      <c r="H688" s="217"/>
      <c r="I688" s="217"/>
      <c r="L688" s="6" t="str">
        <f t="array" ref="L688">XLOOKUP(E688,INV!A:A,INV!K:K)</f>
        <v>#N/A</v>
      </c>
      <c r="M688" s="127" t="str">
        <f t="shared" si="1"/>
        <v>#N/A</v>
      </c>
    </row>
    <row r="689">
      <c r="A689" s="195">
        <v>2687.0</v>
      </c>
      <c r="B689" s="196" t="s">
        <v>2470</v>
      </c>
      <c r="C689" s="197" t="s">
        <v>8497</v>
      </c>
      <c r="D689" s="198" t="s">
        <v>8498</v>
      </c>
      <c r="E689" s="110"/>
      <c r="F689" s="196" t="s">
        <v>8413</v>
      </c>
      <c r="G689" s="199">
        <v>3950.0</v>
      </c>
      <c r="H689" s="217"/>
      <c r="I689" s="217"/>
      <c r="L689" s="6" t="str">
        <f t="array" ref="L689">XLOOKUP(E689,INV!A:A,INV!K:K)</f>
        <v>#N/A</v>
      </c>
      <c r="M689" s="127" t="str">
        <f t="shared" si="1"/>
        <v>#N/A</v>
      </c>
    </row>
    <row r="690">
      <c r="A690" s="195">
        <v>2688.0</v>
      </c>
      <c r="B690" s="196" t="s">
        <v>2470</v>
      </c>
      <c r="C690" s="197" t="s">
        <v>8499</v>
      </c>
      <c r="D690" s="198" t="s">
        <v>8500</v>
      </c>
      <c r="E690" s="110"/>
      <c r="F690" s="196" t="s">
        <v>8413</v>
      </c>
      <c r="G690" s="199">
        <v>3950.0</v>
      </c>
      <c r="H690" s="217"/>
      <c r="I690" s="217"/>
      <c r="L690" s="6" t="str">
        <f t="array" ref="L690">XLOOKUP(E690,INV!A:A,INV!K:K)</f>
        <v>#N/A</v>
      </c>
      <c r="M690" s="127" t="str">
        <f t="shared" si="1"/>
        <v>#N/A</v>
      </c>
    </row>
    <row r="691">
      <c r="A691" s="195">
        <v>2689.0</v>
      </c>
      <c r="B691" s="196" t="s">
        <v>2470</v>
      </c>
      <c r="C691" s="197" t="s">
        <v>8501</v>
      </c>
      <c r="D691" s="198" t="s">
        <v>8502</v>
      </c>
      <c r="E691" s="110"/>
      <c r="F691" s="196" t="s">
        <v>8413</v>
      </c>
      <c r="G691" s="199">
        <v>5500.0</v>
      </c>
      <c r="H691" s="217"/>
      <c r="I691" s="217"/>
      <c r="L691" s="6" t="str">
        <f t="array" ref="L691">XLOOKUP(E691,INV!A:A,INV!K:K)</f>
        <v>#N/A</v>
      </c>
      <c r="M691" s="127" t="str">
        <f t="shared" si="1"/>
        <v>#N/A</v>
      </c>
    </row>
    <row r="692">
      <c r="A692" s="195">
        <v>2690.0</v>
      </c>
      <c r="B692" s="196" t="s">
        <v>2470</v>
      </c>
      <c r="C692" s="197" t="s">
        <v>8503</v>
      </c>
      <c r="D692" s="198" t="s">
        <v>8504</v>
      </c>
      <c r="E692" s="110"/>
      <c r="F692" s="196" t="s">
        <v>8413</v>
      </c>
      <c r="G692" s="199">
        <v>5500.0</v>
      </c>
      <c r="H692" s="217"/>
      <c r="I692" s="217"/>
      <c r="L692" s="6" t="str">
        <f t="array" ref="L692">XLOOKUP(E692,INV!A:A,INV!K:K)</f>
        <v>#N/A</v>
      </c>
      <c r="M692" s="127" t="str">
        <f t="shared" si="1"/>
        <v>#N/A</v>
      </c>
    </row>
    <row r="693">
      <c r="A693" s="195">
        <v>2691.0</v>
      </c>
      <c r="B693" s="196" t="s">
        <v>2470</v>
      </c>
      <c r="C693" s="197" t="s">
        <v>8505</v>
      </c>
      <c r="D693" s="198" t="s">
        <v>8506</v>
      </c>
      <c r="E693" s="110"/>
      <c r="F693" s="196" t="s">
        <v>8413</v>
      </c>
      <c r="G693" s="199">
        <v>5500.0</v>
      </c>
      <c r="H693" s="217"/>
      <c r="I693" s="217"/>
      <c r="L693" s="6" t="str">
        <f t="array" ref="L693">XLOOKUP(E693,INV!A:A,INV!K:K)</f>
        <v>#N/A</v>
      </c>
      <c r="M693" s="127" t="str">
        <f t="shared" si="1"/>
        <v>#N/A</v>
      </c>
    </row>
    <row r="694">
      <c r="A694" s="195">
        <v>2692.0</v>
      </c>
      <c r="B694" s="196" t="s">
        <v>2470</v>
      </c>
      <c r="C694" s="197" t="s">
        <v>8507</v>
      </c>
      <c r="D694" s="198" t="s">
        <v>8508</v>
      </c>
      <c r="E694" s="110"/>
      <c r="F694" s="196" t="s">
        <v>8413</v>
      </c>
      <c r="G694" s="199">
        <v>5500.0</v>
      </c>
      <c r="H694" s="217"/>
      <c r="I694" s="217"/>
      <c r="L694" s="6" t="str">
        <f t="array" ref="L694">XLOOKUP(E694,INV!A:A,INV!K:K)</f>
        <v>#N/A</v>
      </c>
      <c r="M694" s="127" t="str">
        <f t="shared" si="1"/>
        <v>#N/A</v>
      </c>
    </row>
    <row r="695">
      <c r="A695" s="195">
        <v>2693.0</v>
      </c>
      <c r="B695" s="196" t="s">
        <v>2470</v>
      </c>
      <c r="C695" s="197" t="s">
        <v>8509</v>
      </c>
      <c r="D695" s="198" t="s">
        <v>8510</v>
      </c>
      <c r="E695" s="110"/>
      <c r="F695" s="196" t="s">
        <v>8413</v>
      </c>
      <c r="G695" s="199">
        <v>5500.0</v>
      </c>
      <c r="H695" s="217"/>
      <c r="I695" s="217"/>
      <c r="L695" s="6" t="str">
        <f t="array" ref="L695">XLOOKUP(E695,INV!A:A,INV!K:K)</f>
        <v>#N/A</v>
      </c>
      <c r="M695" s="127" t="str">
        <f t="shared" si="1"/>
        <v>#N/A</v>
      </c>
    </row>
    <row r="696">
      <c r="A696" s="195">
        <v>2694.0</v>
      </c>
      <c r="B696" s="196" t="s">
        <v>2470</v>
      </c>
      <c r="C696" s="197" t="s">
        <v>8511</v>
      </c>
      <c r="D696" s="198" t="s">
        <v>8512</v>
      </c>
      <c r="E696" s="110"/>
      <c r="F696" s="196" t="s">
        <v>8413</v>
      </c>
      <c r="G696" s="199">
        <v>5500.0</v>
      </c>
      <c r="H696" s="217"/>
      <c r="I696" s="217"/>
      <c r="L696" s="6" t="str">
        <f t="array" ref="L696">XLOOKUP(E696,INV!A:A,INV!K:K)</f>
        <v>#N/A</v>
      </c>
      <c r="M696" s="127" t="str">
        <f t="shared" si="1"/>
        <v>#N/A</v>
      </c>
    </row>
    <row r="697">
      <c r="A697" s="195">
        <v>2695.0</v>
      </c>
      <c r="B697" s="196" t="s">
        <v>2470</v>
      </c>
      <c r="C697" s="197" t="s">
        <v>8513</v>
      </c>
      <c r="D697" s="198" t="s">
        <v>8514</v>
      </c>
      <c r="E697" s="110"/>
      <c r="F697" s="196" t="s">
        <v>8413</v>
      </c>
      <c r="G697" s="199">
        <v>5500.0</v>
      </c>
      <c r="H697" s="217"/>
      <c r="I697" s="217"/>
      <c r="L697" s="6" t="str">
        <f t="array" ref="L697">XLOOKUP(E697,INV!A:A,INV!K:K)</f>
        <v>#N/A</v>
      </c>
      <c r="M697" s="127" t="str">
        <f t="shared" si="1"/>
        <v>#N/A</v>
      </c>
    </row>
    <row r="698">
      <c r="A698" s="195">
        <v>2696.0</v>
      </c>
      <c r="B698" s="196" t="s">
        <v>2470</v>
      </c>
      <c r="C698" s="197" t="s">
        <v>8515</v>
      </c>
      <c r="D698" s="198" t="s">
        <v>8516</v>
      </c>
      <c r="E698" s="110"/>
      <c r="F698" s="196" t="s">
        <v>8413</v>
      </c>
      <c r="G698" s="199">
        <v>5500.0</v>
      </c>
      <c r="H698" s="217"/>
      <c r="I698" s="217"/>
      <c r="L698" s="6" t="str">
        <f t="array" ref="L698">XLOOKUP(E698,INV!A:A,INV!K:K)</f>
        <v>#N/A</v>
      </c>
      <c r="M698" s="127" t="str">
        <f t="shared" si="1"/>
        <v>#N/A</v>
      </c>
    </row>
    <row r="699">
      <c r="A699" s="195">
        <v>2697.0</v>
      </c>
      <c r="B699" s="196" t="s">
        <v>2470</v>
      </c>
      <c r="C699" s="197" t="s">
        <v>8517</v>
      </c>
      <c r="D699" s="198" t="s">
        <v>8518</v>
      </c>
      <c r="E699" s="110"/>
      <c r="F699" s="196" t="s">
        <v>8413</v>
      </c>
      <c r="G699" s="199">
        <v>4750.0</v>
      </c>
      <c r="H699" s="217"/>
      <c r="I699" s="217"/>
      <c r="L699" s="6" t="str">
        <f t="array" ref="L699">XLOOKUP(E699,INV!A:A,INV!K:K)</f>
        <v>#N/A</v>
      </c>
      <c r="M699" s="127" t="str">
        <f t="shared" si="1"/>
        <v>#N/A</v>
      </c>
    </row>
    <row r="700">
      <c r="A700" s="195">
        <v>2698.0</v>
      </c>
      <c r="B700" s="196" t="s">
        <v>2470</v>
      </c>
      <c r="C700" s="197" t="s">
        <v>8519</v>
      </c>
      <c r="D700" s="198" t="s">
        <v>8520</v>
      </c>
      <c r="E700" s="110"/>
      <c r="F700" s="196" t="s">
        <v>8413</v>
      </c>
      <c r="G700" s="199">
        <v>4750.0</v>
      </c>
      <c r="H700" s="217"/>
      <c r="I700" s="217"/>
      <c r="L700" s="6" t="str">
        <f t="array" ref="L700">XLOOKUP(E700,INV!A:A,INV!K:K)</f>
        <v>#N/A</v>
      </c>
      <c r="M700" s="127" t="str">
        <f t="shared" si="1"/>
        <v>#N/A</v>
      </c>
    </row>
    <row r="701">
      <c r="A701" s="195">
        <v>2699.0</v>
      </c>
      <c r="B701" s="196" t="s">
        <v>2470</v>
      </c>
      <c r="C701" s="197" t="s">
        <v>8521</v>
      </c>
      <c r="D701" s="198" t="s">
        <v>8522</v>
      </c>
      <c r="E701" s="110"/>
      <c r="F701" s="196" t="s">
        <v>8413</v>
      </c>
      <c r="G701" s="199">
        <v>4750.0</v>
      </c>
      <c r="H701" s="217"/>
      <c r="I701" s="217"/>
      <c r="L701" s="6" t="str">
        <f t="array" ref="L701">XLOOKUP(E701,INV!A:A,INV!K:K)</f>
        <v>#N/A</v>
      </c>
      <c r="M701" s="127" t="str">
        <f t="shared" si="1"/>
        <v>#N/A</v>
      </c>
    </row>
    <row r="702">
      <c r="A702" s="195">
        <v>2700.0</v>
      </c>
      <c r="B702" s="196" t="s">
        <v>2470</v>
      </c>
      <c r="C702" s="197" t="s">
        <v>8523</v>
      </c>
      <c r="D702" s="198" t="s">
        <v>8524</v>
      </c>
      <c r="E702" s="110"/>
      <c r="F702" s="196" t="s">
        <v>8413</v>
      </c>
      <c r="G702" s="199">
        <v>4750.0</v>
      </c>
      <c r="H702" s="217"/>
      <c r="I702" s="217"/>
      <c r="L702" s="6" t="str">
        <f t="array" ref="L702">XLOOKUP(E702,INV!A:A,INV!K:K)</f>
        <v>#N/A</v>
      </c>
      <c r="M702" s="127" t="str">
        <f t="shared" si="1"/>
        <v>#N/A</v>
      </c>
    </row>
    <row r="703">
      <c r="A703" s="195">
        <v>2701.0</v>
      </c>
      <c r="B703" s="196" t="s">
        <v>2470</v>
      </c>
      <c r="C703" s="197" t="s">
        <v>8525</v>
      </c>
      <c r="D703" s="198" t="s">
        <v>8526</v>
      </c>
      <c r="E703" s="110"/>
      <c r="F703" s="196" t="s">
        <v>8413</v>
      </c>
      <c r="G703" s="199">
        <v>4500.0</v>
      </c>
      <c r="H703" s="217"/>
      <c r="I703" s="217"/>
      <c r="L703" s="6" t="str">
        <f t="array" ref="L703">XLOOKUP(E703,INV!A:A,INV!K:K)</f>
        <v>#N/A</v>
      </c>
      <c r="M703" s="127" t="str">
        <f t="shared" si="1"/>
        <v>#N/A</v>
      </c>
    </row>
    <row r="704">
      <c r="A704" s="195">
        <v>2702.0</v>
      </c>
      <c r="B704" s="196" t="s">
        <v>2470</v>
      </c>
      <c r="C704" s="197" t="s">
        <v>8527</v>
      </c>
      <c r="D704" s="198" t="s">
        <v>8528</v>
      </c>
      <c r="E704" s="110"/>
      <c r="F704" s="196" t="s">
        <v>8413</v>
      </c>
      <c r="G704" s="199">
        <v>4500.0</v>
      </c>
      <c r="H704" s="217"/>
      <c r="I704" s="217"/>
      <c r="L704" s="6" t="str">
        <f t="array" ref="L704">XLOOKUP(E704,INV!A:A,INV!K:K)</f>
        <v>#N/A</v>
      </c>
      <c r="M704" s="127" t="str">
        <f t="shared" si="1"/>
        <v>#N/A</v>
      </c>
    </row>
    <row r="705">
      <c r="A705" s="195">
        <v>2703.0</v>
      </c>
      <c r="B705" s="196" t="s">
        <v>2470</v>
      </c>
      <c r="C705" s="197" t="s">
        <v>8529</v>
      </c>
      <c r="D705" s="198" t="s">
        <v>8530</v>
      </c>
      <c r="E705" s="110"/>
      <c r="F705" s="196" t="s">
        <v>8413</v>
      </c>
      <c r="G705" s="199">
        <v>4500.0</v>
      </c>
      <c r="H705" s="217"/>
      <c r="I705" s="217"/>
      <c r="L705" s="6" t="str">
        <f t="array" ref="L705">XLOOKUP(E705,INV!A:A,INV!K:K)</f>
        <v>#N/A</v>
      </c>
      <c r="M705" s="127" t="str">
        <f t="shared" si="1"/>
        <v>#N/A</v>
      </c>
    </row>
    <row r="706">
      <c r="A706" s="195">
        <v>2704.0</v>
      </c>
      <c r="B706" s="196" t="s">
        <v>2470</v>
      </c>
      <c r="C706" s="197" t="s">
        <v>8531</v>
      </c>
      <c r="D706" s="198" t="s">
        <v>8532</v>
      </c>
      <c r="E706" s="110"/>
      <c r="F706" s="196" t="s">
        <v>8413</v>
      </c>
      <c r="G706" s="199">
        <v>4500.0</v>
      </c>
      <c r="H706" s="217"/>
      <c r="I706" s="217"/>
      <c r="L706" s="6" t="str">
        <f t="array" ref="L706">XLOOKUP(E706,INV!A:A,INV!K:K)</f>
        <v>#N/A</v>
      </c>
      <c r="M706" s="127" t="str">
        <f t="shared" si="1"/>
        <v>#N/A</v>
      </c>
    </row>
    <row r="707">
      <c r="A707" s="195">
        <v>2705.0</v>
      </c>
      <c r="B707" s="196" t="s">
        <v>8533</v>
      </c>
      <c r="C707" s="197" t="s">
        <v>8534</v>
      </c>
      <c r="D707" s="198" t="s">
        <v>8535</v>
      </c>
      <c r="E707" s="110"/>
      <c r="F707" s="196" t="s">
        <v>8413</v>
      </c>
      <c r="G707" s="199">
        <v>3250.0</v>
      </c>
      <c r="H707" s="217"/>
      <c r="I707" s="217"/>
      <c r="L707" s="6" t="str">
        <f t="array" ref="L707">XLOOKUP(E707,INV!A:A,INV!K:K)</f>
        <v>#N/A</v>
      </c>
      <c r="M707" s="127" t="str">
        <f t="shared" si="1"/>
        <v>#N/A</v>
      </c>
    </row>
    <row r="708">
      <c r="A708" s="195">
        <v>2706.0</v>
      </c>
      <c r="B708" s="196" t="s">
        <v>8533</v>
      </c>
      <c r="C708" s="197" t="s">
        <v>8536</v>
      </c>
      <c r="D708" s="198" t="s">
        <v>8537</v>
      </c>
      <c r="E708" s="110"/>
      <c r="F708" s="196" t="s">
        <v>8413</v>
      </c>
      <c r="G708" s="199">
        <v>3250.0</v>
      </c>
      <c r="H708" s="217"/>
      <c r="I708" s="217"/>
      <c r="L708" s="6" t="str">
        <f t="array" ref="L708">XLOOKUP(E708,INV!A:A,INV!K:K)</f>
        <v>#N/A</v>
      </c>
      <c r="M708" s="127" t="str">
        <f t="shared" si="1"/>
        <v>#N/A</v>
      </c>
    </row>
    <row r="709">
      <c r="A709" s="195">
        <v>2707.0</v>
      </c>
      <c r="B709" s="196" t="s">
        <v>8533</v>
      </c>
      <c r="C709" s="197" t="s">
        <v>8538</v>
      </c>
      <c r="D709" s="198" t="s">
        <v>8539</v>
      </c>
      <c r="E709" s="110"/>
      <c r="F709" s="196" t="s">
        <v>8413</v>
      </c>
      <c r="G709" s="199">
        <v>3250.0</v>
      </c>
      <c r="H709" s="217"/>
      <c r="I709" s="217"/>
      <c r="L709" s="6" t="str">
        <f t="array" ref="L709">XLOOKUP(E709,INV!A:A,INV!K:K)</f>
        <v>#N/A</v>
      </c>
      <c r="M709" s="127" t="str">
        <f t="shared" si="1"/>
        <v>#N/A</v>
      </c>
    </row>
    <row r="710">
      <c r="A710" s="195">
        <v>2708.0</v>
      </c>
      <c r="B710" s="196" t="s">
        <v>8533</v>
      </c>
      <c r="C710" s="197" t="s">
        <v>8540</v>
      </c>
      <c r="D710" s="198" t="s">
        <v>8541</v>
      </c>
      <c r="E710" s="110"/>
      <c r="F710" s="196" t="s">
        <v>8413</v>
      </c>
      <c r="G710" s="199">
        <v>3250.0</v>
      </c>
      <c r="H710" s="217"/>
      <c r="I710" s="217"/>
      <c r="L710" s="6" t="str">
        <f t="array" ref="L710">XLOOKUP(E710,INV!A:A,INV!K:K)</f>
        <v>#N/A</v>
      </c>
      <c r="M710" s="127" t="str">
        <f t="shared" si="1"/>
        <v>#N/A</v>
      </c>
    </row>
    <row r="711">
      <c r="A711" s="195">
        <v>2709.0</v>
      </c>
      <c r="B711" s="196" t="s">
        <v>2470</v>
      </c>
      <c r="C711" s="197" t="s">
        <v>8542</v>
      </c>
      <c r="D711" s="198" t="s">
        <v>8543</v>
      </c>
      <c r="E711" s="110"/>
      <c r="F711" s="196" t="s">
        <v>8413</v>
      </c>
      <c r="G711" s="199">
        <v>4250.0</v>
      </c>
      <c r="H711" s="217"/>
      <c r="I711" s="217"/>
      <c r="L711" s="6" t="str">
        <f t="array" ref="L711">XLOOKUP(E711,INV!A:A,INV!K:K)</f>
        <v>#N/A</v>
      </c>
      <c r="M711" s="127" t="str">
        <f t="shared" si="1"/>
        <v>#N/A</v>
      </c>
    </row>
    <row r="712">
      <c r="A712" s="195">
        <v>2710.0</v>
      </c>
      <c r="B712" s="196" t="s">
        <v>2470</v>
      </c>
      <c r="C712" s="197" t="s">
        <v>8544</v>
      </c>
      <c r="D712" s="198" t="s">
        <v>8545</v>
      </c>
      <c r="E712" s="110"/>
      <c r="F712" s="196" t="s">
        <v>8413</v>
      </c>
      <c r="G712" s="199">
        <v>4250.0</v>
      </c>
      <c r="H712" s="217"/>
      <c r="I712" s="217"/>
      <c r="L712" s="6" t="str">
        <f t="array" ref="L712">XLOOKUP(E712,INV!A:A,INV!K:K)</f>
        <v>#N/A</v>
      </c>
      <c r="M712" s="127" t="str">
        <f t="shared" si="1"/>
        <v>#N/A</v>
      </c>
    </row>
    <row r="713">
      <c r="A713" s="195">
        <v>2711.0</v>
      </c>
      <c r="B713" s="196" t="s">
        <v>2470</v>
      </c>
      <c r="C713" s="197" t="s">
        <v>8546</v>
      </c>
      <c r="D713" s="198" t="s">
        <v>8547</v>
      </c>
      <c r="E713" s="110"/>
      <c r="F713" s="196" t="s">
        <v>8413</v>
      </c>
      <c r="G713" s="199">
        <v>4250.0</v>
      </c>
      <c r="H713" s="217"/>
      <c r="I713" s="217"/>
      <c r="L713" s="6" t="str">
        <f t="array" ref="L713">XLOOKUP(E713,INV!A:A,INV!K:K)</f>
        <v>#N/A</v>
      </c>
      <c r="M713" s="127" t="str">
        <f t="shared" si="1"/>
        <v>#N/A</v>
      </c>
    </row>
    <row r="714">
      <c r="A714" s="195">
        <v>2712.0</v>
      </c>
      <c r="B714" s="196" t="s">
        <v>2470</v>
      </c>
      <c r="C714" s="197" t="s">
        <v>8548</v>
      </c>
      <c r="D714" s="198" t="s">
        <v>8549</v>
      </c>
      <c r="E714" s="110"/>
      <c r="F714" s="196" t="s">
        <v>8413</v>
      </c>
      <c r="G714" s="199">
        <v>4250.0</v>
      </c>
      <c r="H714" s="217"/>
      <c r="I714" s="217"/>
      <c r="L714" s="6" t="str">
        <f t="array" ref="L714">XLOOKUP(E714,INV!A:A,INV!K:K)</f>
        <v>#N/A</v>
      </c>
      <c r="M714" s="127" t="str">
        <f t="shared" si="1"/>
        <v>#N/A</v>
      </c>
    </row>
    <row r="715">
      <c r="A715" s="195">
        <v>2713.0</v>
      </c>
      <c r="B715" s="196" t="s">
        <v>2470</v>
      </c>
      <c r="C715" s="197" t="s">
        <v>8550</v>
      </c>
      <c r="D715" s="198" t="s">
        <v>8551</v>
      </c>
      <c r="E715" s="110"/>
      <c r="F715" s="196" t="s">
        <v>8413</v>
      </c>
      <c r="G715" s="199">
        <v>3850.0</v>
      </c>
      <c r="H715" s="217"/>
      <c r="I715" s="217"/>
      <c r="L715" s="6" t="str">
        <f t="array" ref="L715">XLOOKUP(E715,INV!A:A,INV!K:K)</f>
        <v>#N/A</v>
      </c>
      <c r="M715" s="127" t="str">
        <f t="shared" si="1"/>
        <v>#N/A</v>
      </c>
    </row>
    <row r="716">
      <c r="A716" s="195">
        <v>2714.0</v>
      </c>
      <c r="B716" s="196" t="s">
        <v>2470</v>
      </c>
      <c r="C716" s="197" t="s">
        <v>8552</v>
      </c>
      <c r="D716" s="198" t="s">
        <v>8553</v>
      </c>
      <c r="E716" s="110"/>
      <c r="F716" s="196" t="s">
        <v>8413</v>
      </c>
      <c r="G716" s="199">
        <v>3850.0</v>
      </c>
      <c r="H716" s="217"/>
      <c r="I716" s="217"/>
      <c r="L716" s="6" t="str">
        <f t="array" ref="L716">XLOOKUP(E716,INV!A:A,INV!K:K)</f>
        <v>#N/A</v>
      </c>
      <c r="M716" s="127" t="str">
        <f t="shared" si="1"/>
        <v>#N/A</v>
      </c>
    </row>
    <row r="717">
      <c r="A717" s="195">
        <v>2715.0</v>
      </c>
      <c r="B717" s="196" t="s">
        <v>2470</v>
      </c>
      <c r="C717" s="197" t="s">
        <v>8554</v>
      </c>
      <c r="D717" s="198" t="s">
        <v>8555</v>
      </c>
      <c r="E717" s="110"/>
      <c r="F717" s="196" t="s">
        <v>8413</v>
      </c>
      <c r="G717" s="199">
        <v>3850.0</v>
      </c>
      <c r="H717" s="217"/>
      <c r="I717" s="217"/>
      <c r="L717" s="6" t="str">
        <f t="array" ref="L717">XLOOKUP(E717,INV!A:A,INV!K:K)</f>
        <v>#N/A</v>
      </c>
      <c r="M717" s="127" t="str">
        <f t="shared" si="1"/>
        <v>#N/A</v>
      </c>
    </row>
    <row r="718">
      <c r="A718" s="195">
        <v>2716.0</v>
      </c>
      <c r="B718" s="196" t="s">
        <v>2470</v>
      </c>
      <c r="C718" s="197" t="s">
        <v>8556</v>
      </c>
      <c r="D718" s="198" t="s">
        <v>8557</v>
      </c>
      <c r="E718" s="110"/>
      <c r="F718" s="196" t="s">
        <v>8413</v>
      </c>
      <c r="G718" s="199">
        <v>3850.0</v>
      </c>
      <c r="H718" s="217"/>
      <c r="I718" s="217"/>
      <c r="L718" s="6" t="str">
        <f t="array" ref="L718">XLOOKUP(E718,INV!A:A,INV!K:K)</f>
        <v>#N/A</v>
      </c>
      <c r="M718" s="127" t="str">
        <f t="shared" si="1"/>
        <v>#N/A</v>
      </c>
    </row>
    <row r="719">
      <c r="A719" s="195">
        <v>2717.0</v>
      </c>
      <c r="B719" s="196" t="s">
        <v>2470</v>
      </c>
      <c r="C719" s="197" t="s">
        <v>8558</v>
      </c>
      <c r="D719" s="198" t="s">
        <v>8559</v>
      </c>
      <c r="E719" s="110"/>
      <c r="F719" s="196" t="s">
        <v>8413</v>
      </c>
      <c r="G719" s="199">
        <v>5500.0</v>
      </c>
      <c r="H719" s="217"/>
      <c r="I719" s="217"/>
      <c r="L719" s="6" t="str">
        <f t="array" ref="L719">XLOOKUP(E719,INV!A:A,INV!K:K)</f>
        <v>#N/A</v>
      </c>
      <c r="M719" s="127" t="str">
        <f t="shared" si="1"/>
        <v>#N/A</v>
      </c>
    </row>
    <row r="720">
      <c r="A720" s="195">
        <v>2718.0</v>
      </c>
      <c r="B720" s="196" t="s">
        <v>2470</v>
      </c>
      <c r="C720" s="197" t="s">
        <v>8560</v>
      </c>
      <c r="D720" s="198" t="s">
        <v>8561</v>
      </c>
      <c r="E720" s="110"/>
      <c r="F720" s="196" t="s">
        <v>8413</v>
      </c>
      <c r="G720" s="199">
        <v>5500.0</v>
      </c>
      <c r="H720" s="217"/>
      <c r="I720" s="217"/>
      <c r="L720" s="6" t="str">
        <f t="array" ref="L720">XLOOKUP(E720,INV!A:A,INV!K:K)</f>
        <v>#N/A</v>
      </c>
      <c r="M720" s="127" t="str">
        <f t="shared" si="1"/>
        <v>#N/A</v>
      </c>
    </row>
    <row r="721">
      <c r="A721" s="195">
        <v>2719.0</v>
      </c>
      <c r="B721" s="196" t="s">
        <v>2470</v>
      </c>
      <c r="C721" s="197" t="s">
        <v>8562</v>
      </c>
      <c r="D721" s="198" t="s">
        <v>8563</v>
      </c>
      <c r="E721" s="110"/>
      <c r="F721" s="196" t="s">
        <v>8413</v>
      </c>
      <c r="G721" s="199">
        <v>5500.0</v>
      </c>
      <c r="H721" s="217"/>
      <c r="I721" s="217"/>
      <c r="L721" s="6" t="str">
        <f t="array" ref="L721">XLOOKUP(E721,INV!A:A,INV!K:K)</f>
        <v>#N/A</v>
      </c>
      <c r="M721" s="127" t="str">
        <f t="shared" si="1"/>
        <v>#N/A</v>
      </c>
    </row>
    <row r="722">
      <c r="A722" s="195">
        <v>2720.0</v>
      </c>
      <c r="B722" s="196" t="s">
        <v>2470</v>
      </c>
      <c r="C722" s="197" t="s">
        <v>8564</v>
      </c>
      <c r="D722" s="198" t="s">
        <v>8565</v>
      </c>
      <c r="E722" s="110"/>
      <c r="F722" s="196" t="s">
        <v>8413</v>
      </c>
      <c r="G722" s="199">
        <v>5500.0</v>
      </c>
      <c r="H722" s="217"/>
      <c r="I722" s="217"/>
      <c r="L722" s="6" t="str">
        <f t="array" ref="L722">XLOOKUP(E722,INV!A:A,INV!K:K)</f>
        <v>#N/A</v>
      </c>
      <c r="M722" s="127" t="str">
        <f t="shared" si="1"/>
        <v>#N/A</v>
      </c>
    </row>
    <row r="723">
      <c r="A723" s="195">
        <v>2721.0</v>
      </c>
      <c r="B723" s="196" t="s">
        <v>8460</v>
      </c>
      <c r="C723" s="197" t="s">
        <v>8566</v>
      </c>
      <c r="D723" s="198" t="s">
        <v>8567</v>
      </c>
      <c r="E723" s="110"/>
      <c r="F723" s="196" t="s">
        <v>8413</v>
      </c>
      <c r="G723" s="199">
        <v>4500.0</v>
      </c>
      <c r="H723" s="217"/>
      <c r="I723" s="217"/>
      <c r="L723" s="6" t="str">
        <f t="array" ref="L723">XLOOKUP(E723,INV!A:A,INV!K:K)</f>
        <v>#N/A</v>
      </c>
      <c r="M723" s="127" t="str">
        <f t="shared" si="1"/>
        <v>#N/A</v>
      </c>
    </row>
    <row r="724">
      <c r="A724" s="195">
        <v>2722.0</v>
      </c>
      <c r="B724" s="196" t="s">
        <v>8460</v>
      </c>
      <c r="C724" s="197" t="s">
        <v>8568</v>
      </c>
      <c r="D724" s="198" t="s">
        <v>8569</v>
      </c>
      <c r="E724" s="110"/>
      <c r="F724" s="196" t="s">
        <v>8413</v>
      </c>
      <c r="G724" s="199">
        <v>4500.0</v>
      </c>
      <c r="H724" s="217"/>
      <c r="I724" s="217"/>
      <c r="L724" s="6" t="str">
        <f t="array" ref="L724">XLOOKUP(E724,INV!A:A,INV!K:K)</f>
        <v>#N/A</v>
      </c>
      <c r="M724" s="127" t="str">
        <f t="shared" si="1"/>
        <v>#N/A</v>
      </c>
    </row>
    <row r="725">
      <c r="A725" s="195">
        <v>2723.0</v>
      </c>
      <c r="B725" s="196" t="s">
        <v>8460</v>
      </c>
      <c r="C725" s="197" t="s">
        <v>8570</v>
      </c>
      <c r="D725" s="198" t="s">
        <v>8571</v>
      </c>
      <c r="E725" s="110"/>
      <c r="F725" s="196" t="s">
        <v>8413</v>
      </c>
      <c r="G725" s="199">
        <v>4500.0</v>
      </c>
      <c r="H725" s="217"/>
      <c r="I725" s="217"/>
      <c r="L725" s="6" t="str">
        <f t="array" ref="L725">XLOOKUP(E725,INV!A:A,INV!K:K)</f>
        <v>#N/A</v>
      </c>
      <c r="M725" s="127" t="str">
        <f t="shared" si="1"/>
        <v>#N/A</v>
      </c>
    </row>
    <row r="726">
      <c r="A726" s="195">
        <v>2724.0</v>
      </c>
      <c r="B726" s="196" t="s">
        <v>8460</v>
      </c>
      <c r="C726" s="197" t="s">
        <v>8572</v>
      </c>
      <c r="D726" s="198" t="s">
        <v>8573</v>
      </c>
      <c r="E726" s="110"/>
      <c r="F726" s="196" t="s">
        <v>8413</v>
      </c>
      <c r="G726" s="199">
        <v>4500.0</v>
      </c>
      <c r="H726" s="217"/>
      <c r="I726" s="217"/>
      <c r="L726" s="6" t="str">
        <f t="array" ref="L726">XLOOKUP(E726,INV!A:A,INV!K:K)</f>
        <v>#N/A</v>
      </c>
      <c r="M726" s="127" t="str">
        <f t="shared" si="1"/>
        <v>#N/A</v>
      </c>
    </row>
    <row r="727">
      <c r="A727" s="195">
        <v>2725.0</v>
      </c>
      <c r="B727" s="196" t="s">
        <v>6951</v>
      </c>
      <c r="C727" s="197" t="s">
        <v>8574</v>
      </c>
      <c r="D727" s="198" t="s">
        <v>8575</v>
      </c>
      <c r="E727" s="110"/>
      <c r="F727" s="196" t="s">
        <v>8413</v>
      </c>
      <c r="G727" s="199">
        <v>1830.0</v>
      </c>
      <c r="H727" s="217"/>
      <c r="I727" s="217"/>
      <c r="L727" s="6" t="str">
        <f t="array" ref="L727">XLOOKUP(E727,INV!A:A,INV!K:K)</f>
        <v>#N/A</v>
      </c>
      <c r="M727" s="127" t="str">
        <f t="shared" si="1"/>
        <v>#N/A</v>
      </c>
    </row>
    <row r="728">
      <c r="A728" s="195">
        <v>2726.0</v>
      </c>
      <c r="B728" s="196" t="s">
        <v>6951</v>
      </c>
      <c r="C728" s="197" t="s">
        <v>8576</v>
      </c>
      <c r="D728" s="198" t="s">
        <v>8577</v>
      </c>
      <c r="E728" s="110"/>
      <c r="F728" s="196" t="s">
        <v>8413</v>
      </c>
      <c r="G728" s="199">
        <v>1830.0</v>
      </c>
      <c r="H728" s="217"/>
      <c r="I728" s="217"/>
      <c r="L728" s="6" t="str">
        <f t="array" ref="L728">XLOOKUP(E728,INV!A:A,INV!K:K)</f>
        <v>#N/A</v>
      </c>
      <c r="M728" s="127" t="str">
        <f t="shared" si="1"/>
        <v>#N/A</v>
      </c>
    </row>
    <row r="729">
      <c r="A729" s="195">
        <v>2727.0</v>
      </c>
      <c r="B729" s="196" t="s">
        <v>6951</v>
      </c>
      <c r="C729" s="197" t="s">
        <v>8578</v>
      </c>
      <c r="D729" s="198" t="s">
        <v>8579</v>
      </c>
      <c r="E729" s="110"/>
      <c r="F729" s="196" t="s">
        <v>8413</v>
      </c>
      <c r="G729" s="199">
        <v>1830.0</v>
      </c>
      <c r="H729" s="217"/>
      <c r="I729" s="217"/>
      <c r="L729" s="6" t="str">
        <f t="array" ref="L729">XLOOKUP(E729,INV!A:A,INV!K:K)</f>
        <v>#N/A</v>
      </c>
      <c r="M729" s="127" t="str">
        <f t="shared" si="1"/>
        <v>#N/A</v>
      </c>
    </row>
    <row r="730">
      <c r="A730" s="195">
        <v>2728.0</v>
      </c>
      <c r="B730" s="196" t="s">
        <v>6951</v>
      </c>
      <c r="C730" s="197" t="s">
        <v>8580</v>
      </c>
      <c r="D730" s="198" t="s">
        <v>8581</v>
      </c>
      <c r="E730" s="110"/>
      <c r="F730" s="196" t="s">
        <v>8413</v>
      </c>
      <c r="G730" s="199">
        <v>1830.0</v>
      </c>
      <c r="H730" s="217"/>
      <c r="I730" s="217"/>
      <c r="L730" s="6" t="str">
        <f t="array" ref="L730">XLOOKUP(E730,INV!A:A,INV!K:K)</f>
        <v>#N/A</v>
      </c>
      <c r="M730" s="127" t="str">
        <f t="shared" si="1"/>
        <v>#N/A</v>
      </c>
    </row>
    <row r="731">
      <c r="A731" s="195">
        <v>2729.0</v>
      </c>
      <c r="B731" s="196" t="s">
        <v>6951</v>
      </c>
      <c r="C731" s="197" t="s">
        <v>8582</v>
      </c>
      <c r="D731" s="198" t="s">
        <v>8583</v>
      </c>
      <c r="E731" s="110"/>
      <c r="F731" s="196" t="s">
        <v>8413</v>
      </c>
      <c r="G731" s="199">
        <v>1830.0</v>
      </c>
      <c r="H731" s="217"/>
      <c r="I731" s="217"/>
      <c r="L731" s="6" t="str">
        <f t="array" ref="L731">XLOOKUP(E731,INV!A:A,INV!K:K)</f>
        <v>#N/A</v>
      </c>
      <c r="M731" s="127" t="str">
        <f t="shared" si="1"/>
        <v>#N/A</v>
      </c>
    </row>
    <row r="732">
      <c r="A732" s="195">
        <v>2730.0</v>
      </c>
      <c r="B732" s="196" t="s">
        <v>6951</v>
      </c>
      <c r="C732" s="197" t="s">
        <v>8584</v>
      </c>
      <c r="D732" s="198" t="s">
        <v>8585</v>
      </c>
      <c r="E732" s="110"/>
      <c r="F732" s="196" t="s">
        <v>8413</v>
      </c>
      <c r="G732" s="199">
        <v>1830.0</v>
      </c>
      <c r="H732" s="217"/>
      <c r="I732" s="217"/>
      <c r="L732" s="6" t="str">
        <f t="array" ref="L732">XLOOKUP(E732,INV!A:A,INV!K:K)</f>
        <v>#N/A</v>
      </c>
      <c r="M732" s="127" t="str">
        <f t="shared" si="1"/>
        <v>#N/A</v>
      </c>
    </row>
    <row r="733">
      <c r="A733" s="195">
        <v>2731.0</v>
      </c>
      <c r="B733" s="196" t="s">
        <v>6951</v>
      </c>
      <c r="C733" s="197" t="s">
        <v>8586</v>
      </c>
      <c r="D733" s="198" t="s">
        <v>8587</v>
      </c>
      <c r="E733" s="110"/>
      <c r="F733" s="196" t="s">
        <v>8413</v>
      </c>
      <c r="G733" s="199">
        <v>1830.0</v>
      </c>
      <c r="H733" s="217"/>
      <c r="I733" s="217"/>
      <c r="L733" s="6" t="str">
        <f t="array" ref="L733">XLOOKUP(E733,INV!A:A,INV!K:K)</f>
        <v>#N/A</v>
      </c>
      <c r="M733" s="127" t="str">
        <f t="shared" si="1"/>
        <v>#N/A</v>
      </c>
    </row>
    <row r="734">
      <c r="A734" s="195">
        <v>2732.0</v>
      </c>
      <c r="B734" s="196" t="s">
        <v>6951</v>
      </c>
      <c r="C734" s="197" t="s">
        <v>8588</v>
      </c>
      <c r="D734" s="198" t="s">
        <v>8589</v>
      </c>
      <c r="E734" s="110"/>
      <c r="F734" s="196" t="s">
        <v>8413</v>
      </c>
      <c r="G734" s="199">
        <v>1830.0</v>
      </c>
      <c r="H734" s="217"/>
      <c r="I734" s="217"/>
      <c r="L734" s="6" t="str">
        <f t="array" ref="L734">XLOOKUP(E734,INV!A:A,INV!K:K)</f>
        <v>#N/A</v>
      </c>
      <c r="M734" s="127" t="str">
        <f t="shared" si="1"/>
        <v>#N/A</v>
      </c>
    </row>
    <row r="735">
      <c r="A735" s="195">
        <v>2733.0</v>
      </c>
      <c r="B735" s="196" t="s">
        <v>6951</v>
      </c>
      <c r="C735" s="197" t="s">
        <v>8590</v>
      </c>
      <c r="D735" s="198" t="s">
        <v>8591</v>
      </c>
      <c r="E735" s="110"/>
      <c r="F735" s="196" t="s">
        <v>8413</v>
      </c>
      <c r="G735" s="199">
        <v>1830.0</v>
      </c>
      <c r="H735" s="217"/>
      <c r="I735" s="217"/>
      <c r="L735" s="6" t="str">
        <f t="array" ref="L735">XLOOKUP(E735,INV!A:A,INV!K:K)</f>
        <v>#N/A</v>
      </c>
      <c r="M735" s="127" t="str">
        <f t="shared" si="1"/>
        <v>#N/A</v>
      </c>
    </row>
    <row r="736">
      <c r="A736" s="195">
        <v>2734.0</v>
      </c>
      <c r="B736" s="196" t="s">
        <v>6951</v>
      </c>
      <c r="C736" s="197" t="s">
        <v>8592</v>
      </c>
      <c r="D736" s="198" t="s">
        <v>8593</v>
      </c>
      <c r="E736" s="110"/>
      <c r="F736" s="196" t="s">
        <v>8413</v>
      </c>
      <c r="G736" s="199">
        <v>1830.0</v>
      </c>
      <c r="H736" s="217"/>
      <c r="I736" s="217"/>
      <c r="L736" s="6" t="str">
        <f t="array" ref="L736">XLOOKUP(E736,INV!A:A,INV!K:K)</f>
        <v>#N/A</v>
      </c>
      <c r="M736" s="127" t="str">
        <f t="shared" si="1"/>
        <v>#N/A</v>
      </c>
    </row>
    <row r="737">
      <c r="A737" s="195">
        <v>2735.0</v>
      </c>
      <c r="B737" s="196" t="s">
        <v>6951</v>
      </c>
      <c r="C737" s="197" t="s">
        <v>8594</v>
      </c>
      <c r="D737" s="198" t="s">
        <v>8595</v>
      </c>
      <c r="E737" s="110"/>
      <c r="F737" s="196" t="s">
        <v>8413</v>
      </c>
      <c r="G737" s="199">
        <v>1830.0</v>
      </c>
      <c r="H737" s="217"/>
      <c r="I737" s="217"/>
      <c r="L737" s="6" t="str">
        <f t="array" ref="L737">XLOOKUP(E737,INV!A:A,INV!K:K)</f>
        <v>#N/A</v>
      </c>
      <c r="M737" s="127" t="str">
        <f t="shared" si="1"/>
        <v>#N/A</v>
      </c>
    </row>
    <row r="738">
      <c r="A738" s="195">
        <v>2736.0</v>
      </c>
      <c r="B738" s="196" t="s">
        <v>6951</v>
      </c>
      <c r="C738" s="197" t="s">
        <v>8596</v>
      </c>
      <c r="D738" s="198" t="s">
        <v>8597</v>
      </c>
      <c r="E738" s="110"/>
      <c r="F738" s="196" t="s">
        <v>8413</v>
      </c>
      <c r="G738" s="199">
        <v>1830.0</v>
      </c>
      <c r="H738" s="217"/>
      <c r="I738" s="217"/>
      <c r="L738" s="6" t="str">
        <f t="array" ref="L738">XLOOKUP(E738,INV!A:A,INV!K:K)</f>
        <v>#N/A</v>
      </c>
      <c r="M738" s="127" t="str">
        <f t="shared" si="1"/>
        <v>#N/A</v>
      </c>
    </row>
    <row r="739">
      <c r="A739" s="195">
        <v>2737.0</v>
      </c>
      <c r="B739" s="196" t="s">
        <v>6951</v>
      </c>
      <c r="C739" s="197" t="s">
        <v>8598</v>
      </c>
      <c r="D739" s="198" t="s">
        <v>8599</v>
      </c>
      <c r="E739" s="110"/>
      <c r="F739" s="196" t="s">
        <v>8413</v>
      </c>
      <c r="G739" s="199">
        <v>2650.0</v>
      </c>
      <c r="H739" s="217"/>
      <c r="I739" s="217"/>
      <c r="L739" s="6" t="str">
        <f t="array" ref="L739">XLOOKUP(E739,INV!A:A,INV!K:K)</f>
        <v>#N/A</v>
      </c>
      <c r="M739" s="127" t="str">
        <f t="shared" si="1"/>
        <v>#N/A</v>
      </c>
    </row>
    <row r="740">
      <c r="A740" s="195">
        <v>2738.0</v>
      </c>
      <c r="B740" s="196" t="s">
        <v>6951</v>
      </c>
      <c r="C740" s="197" t="s">
        <v>8600</v>
      </c>
      <c r="D740" s="198" t="s">
        <v>8601</v>
      </c>
      <c r="E740" s="110"/>
      <c r="F740" s="196" t="s">
        <v>8413</v>
      </c>
      <c r="G740" s="199">
        <v>2650.0</v>
      </c>
      <c r="H740" s="217"/>
      <c r="I740" s="217"/>
      <c r="L740" s="6" t="str">
        <f t="array" ref="L740">XLOOKUP(E740,INV!A:A,INV!K:K)</f>
        <v>#N/A</v>
      </c>
      <c r="M740" s="127" t="str">
        <f t="shared" si="1"/>
        <v>#N/A</v>
      </c>
    </row>
    <row r="741">
      <c r="A741" s="195">
        <v>2739.0</v>
      </c>
      <c r="B741" s="196" t="s">
        <v>6951</v>
      </c>
      <c r="C741" s="197" t="s">
        <v>8602</v>
      </c>
      <c r="D741" s="198" t="s">
        <v>8603</v>
      </c>
      <c r="E741" s="110"/>
      <c r="F741" s="196" t="s">
        <v>8413</v>
      </c>
      <c r="G741" s="199">
        <v>2650.0</v>
      </c>
      <c r="H741" s="217"/>
      <c r="I741" s="217"/>
      <c r="L741" s="6" t="str">
        <f t="array" ref="L741">XLOOKUP(E741,INV!A:A,INV!K:K)</f>
        <v>#N/A</v>
      </c>
      <c r="M741" s="127" t="str">
        <f t="shared" si="1"/>
        <v>#N/A</v>
      </c>
    </row>
    <row r="742">
      <c r="A742" s="195">
        <v>2740.0</v>
      </c>
      <c r="B742" s="196" t="s">
        <v>6951</v>
      </c>
      <c r="C742" s="197" t="s">
        <v>8604</v>
      </c>
      <c r="D742" s="198" t="s">
        <v>8605</v>
      </c>
      <c r="E742" s="110"/>
      <c r="F742" s="196" t="s">
        <v>8413</v>
      </c>
      <c r="G742" s="199">
        <v>2650.0</v>
      </c>
      <c r="H742" s="217"/>
      <c r="I742" s="217"/>
      <c r="L742" s="6" t="str">
        <f t="array" ref="L742">XLOOKUP(E742,INV!A:A,INV!K:K)</f>
        <v>#N/A</v>
      </c>
      <c r="M742" s="127" t="str">
        <f t="shared" si="1"/>
        <v>#N/A</v>
      </c>
    </row>
    <row r="743">
      <c r="A743" s="195">
        <v>2741.0</v>
      </c>
      <c r="B743" s="196" t="s">
        <v>2470</v>
      </c>
      <c r="C743" s="197" t="s">
        <v>8606</v>
      </c>
      <c r="D743" s="198" t="s">
        <v>8607</v>
      </c>
      <c r="E743" s="110"/>
      <c r="F743" s="196" t="s">
        <v>8413</v>
      </c>
      <c r="G743" s="199">
        <v>1640.0</v>
      </c>
      <c r="H743" s="217"/>
      <c r="I743" s="217"/>
      <c r="L743" s="6" t="str">
        <f t="array" ref="L743">XLOOKUP(E743,INV!A:A,INV!K:K)</f>
        <v>#N/A</v>
      </c>
      <c r="M743" s="127" t="str">
        <f t="shared" si="1"/>
        <v>#N/A</v>
      </c>
    </row>
    <row r="744">
      <c r="A744" s="195">
        <v>2742.0</v>
      </c>
      <c r="B744" s="196" t="s">
        <v>2470</v>
      </c>
      <c r="C744" s="197" t="s">
        <v>8608</v>
      </c>
      <c r="D744" s="198" t="s">
        <v>8609</v>
      </c>
      <c r="E744" s="110"/>
      <c r="F744" s="196" t="s">
        <v>8413</v>
      </c>
      <c r="G744" s="199">
        <v>1640.0</v>
      </c>
      <c r="H744" s="217"/>
      <c r="I744" s="217"/>
      <c r="L744" s="6" t="str">
        <f t="array" ref="L744">XLOOKUP(E744,INV!A:A,INV!K:K)</f>
        <v>#N/A</v>
      </c>
      <c r="M744" s="127" t="str">
        <f t="shared" si="1"/>
        <v>#N/A</v>
      </c>
    </row>
    <row r="745">
      <c r="A745" s="195">
        <v>2743.0</v>
      </c>
      <c r="B745" s="196" t="s">
        <v>2470</v>
      </c>
      <c r="C745" s="197" t="s">
        <v>8610</v>
      </c>
      <c r="D745" s="198" t="s">
        <v>8611</v>
      </c>
      <c r="E745" s="110"/>
      <c r="F745" s="196" t="s">
        <v>8413</v>
      </c>
      <c r="G745" s="199">
        <v>1640.0</v>
      </c>
      <c r="H745" s="217"/>
      <c r="I745" s="217"/>
      <c r="L745" s="6" t="str">
        <f t="array" ref="L745">XLOOKUP(E745,INV!A:A,INV!K:K)</f>
        <v>#N/A</v>
      </c>
      <c r="M745" s="127" t="str">
        <f t="shared" si="1"/>
        <v>#N/A</v>
      </c>
    </row>
    <row r="746">
      <c r="A746" s="195">
        <v>2744.0</v>
      </c>
      <c r="B746" s="196" t="s">
        <v>2470</v>
      </c>
      <c r="C746" s="197" t="s">
        <v>8612</v>
      </c>
      <c r="D746" s="198" t="s">
        <v>8613</v>
      </c>
      <c r="E746" s="110"/>
      <c r="F746" s="196" t="s">
        <v>8413</v>
      </c>
      <c r="G746" s="199">
        <v>1640.0</v>
      </c>
      <c r="H746" s="217"/>
      <c r="I746" s="217"/>
      <c r="L746" s="6" t="str">
        <f t="array" ref="L746">XLOOKUP(E746,INV!A:A,INV!K:K)</f>
        <v>#N/A</v>
      </c>
      <c r="M746" s="127" t="str">
        <f t="shared" si="1"/>
        <v>#N/A</v>
      </c>
    </row>
    <row r="747">
      <c r="A747" s="195">
        <v>2745.0</v>
      </c>
      <c r="B747" s="196" t="s">
        <v>2470</v>
      </c>
      <c r="C747" s="197" t="s">
        <v>8614</v>
      </c>
      <c r="D747" s="198" t="s">
        <v>8615</v>
      </c>
      <c r="E747" s="110"/>
      <c r="F747" s="196" t="s">
        <v>8413</v>
      </c>
      <c r="G747" s="199">
        <v>1640.0</v>
      </c>
      <c r="H747" s="217"/>
      <c r="I747" s="217"/>
      <c r="L747" s="6" t="str">
        <f t="array" ref="L747">XLOOKUP(E747,INV!A:A,INV!K:K)</f>
        <v>#N/A</v>
      </c>
      <c r="M747" s="127" t="str">
        <f t="shared" si="1"/>
        <v>#N/A</v>
      </c>
    </row>
    <row r="748">
      <c r="A748" s="195">
        <v>2746.0</v>
      </c>
      <c r="B748" s="196" t="s">
        <v>2470</v>
      </c>
      <c r="C748" s="197" t="s">
        <v>8616</v>
      </c>
      <c r="D748" s="198" t="s">
        <v>8617</v>
      </c>
      <c r="E748" s="110"/>
      <c r="F748" s="196" t="s">
        <v>8413</v>
      </c>
      <c r="G748" s="199">
        <v>1640.0</v>
      </c>
      <c r="H748" s="217"/>
      <c r="I748" s="217"/>
      <c r="L748" s="6" t="str">
        <f t="array" ref="L748">XLOOKUP(E748,INV!A:A,INV!K:K)</f>
        <v>#N/A</v>
      </c>
      <c r="M748" s="127" t="str">
        <f t="shared" si="1"/>
        <v>#N/A</v>
      </c>
    </row>
    <row r="749">
      <c r="A749" s="195">
        <v>2747.0</v>
      </c>
      <c r="B749" s="196" t="s">
        <v>2470</v>
      </c>
      <c r="C749" s="197" t="s">
        <v>8618</v>
      </c>
      <c r="D749" s="198" t="s">
        <v>8619</v>
      </c>
      <c r="E749" s="110"/>
      <c r="F749" s="196" t="s">
        <v>8413</v>
      </c>
      <c r="G749" s="199">
        <v>1640.0</v>
      </c>
      <c r="H749" s="217"/>
      <c r="I749" s="217"/>
      <c r="L749" s="6" t="str">
        <f t="array" ref="L749">XLOOKUP(E749,INV!A:A,INV!K:K)</f>
        <v>#N/A</v>
      </c>
      <c r="M749" s="127" t="str">
        <f t="shared" si="1"/>
        <v>#N/A</v>
      </c>
    </row>
    <row r="750">
      <c r="A750" s="195">
        <v>2748.0</v>
      </c>
      <c r="B750" s="196" t="s">
        <v>2470</v>
      </c>
      <c r="C750" s="197" t="s">
        <v>8620</v>
      </c>
      <c r="D750" s="198" t="s">
        <v>8621</v>
      </c>
      <c r="E750" s="110"/>
      <c r="F750" s="196" t="s">
        <v>8413</v>
      </c>
      <c r="G750" s="199">
        <v>1640.0</v>
      </c>
      <c r="H750" s="217"/>
      <c r="I750" s="217"/>
      <c r="L750" s="6" t="str">
        <f t="array" ref="L750">XLOOKUP(E750,INV!A:A,INV!K:K)</f>
        <v>#N/A</v>
      </c>
      <c r="M750" s="127" t="str">
        <f t="shared" si="1"/>
        <v>#N/A</v>
      </c>
    </row>
    <row r="751">
      <c r="A751" s="195">
        <v>2749.0</v>
      </c>
      <c r="B751" s="196" t="s">
        <v>2470</v>
      </c>
      <c r="C751" s="197" t="s">
        <v>8622</v>
      </c>
      <c r="D751" s="198" t="s">
        <v>8623</v>
      </c>
      <c r="E751" s="110"/>
      <c r="F751" s="196" t="s">
        <v>8413</v>
      </c>
      <c r="G751" s="199">
        <v>1640.0</v>
      </c>
      <c r="H751" s="217"/>
      <c r="I751" s="217"/>
      <c r="L751" s="6" t="str">
        <f t="array" ref="L751">XLOOKUP(E751,INV!A:A,INV!K:K)</f>
        <v>#N/A</v>
      </c>
      <c r="M751" s="127" t="str">
        <f t="shared" si="1"/>
        <v>#N/A</v>
      </c>
    </row>
    <row r="752">
      <c r="A752" s="195">
        <v>2750.0</v>
      </c>
      <c r="B752" s="196" t="s">
        <v>2470</v>
      </c>
      <c r="C752" s="197" t="s">
        <v>8624</v>
      </c>
      <c r="D752" s="198" t="s">
        <v>8625</v>
      </c>
      <c r="E752" s="110"/>
      <c r="F752" s="196" t="s">
        <v>8413</v>
      </c>
      <c r="G752" s="199">
        <v>1640.0</v>
      </c>
      <c r="H752" s="217"/>
      <c r="I752" s="217"/>
      <c r="L752" s="6" t="str">
        <f t="array" ref="L752">XLOOKUP(E752,INV!A:A,INV!K:K)</f>
        <v>#N/A</v>
      </c>
      <c r="M752" s="127" t="str">
        <f t="shared" si="1"/>
        <v>#N/A</v>
      </c>
    </row>
    <row r="753">
      <c r="A753" s="195">
        <v>2751.0</v>
      </c>
      <c r="B753" s="196" t="s">
        <v>2470</v>
      </c>
      <c r="C753" s="197" t="s">
        <v>8626</v>
      </c>
      <c r="D753" s="198" t="s">
        <v>8627</v>
      </c>
      <c r="E753" s="110"/>
      <c r="F753" s="196" t="s">
        <v>8413</v>
      </c>
      <c r="G753" s="199">
        <v>1640.0</v>
      </c>
      <c r="H753" s="217"/>
      <c r="I753" s="217"/>
      <c r="L753" s="6" t="str">
        <f t="array" ref="L753">XLOOKUP(E753,INV!A:A,INV!K:K)</f>
        <v>#N/A</v>
      </c>
      <c r="M753" s="127" t="str">
        <f t="shared" si="1"/>
        <v>#N/A</v>
      </c>
    </row>
    <row r="754">
      <c r="A754" s="195">
        <v>2752.0</v>
      </c>
      <c r="B754" s="196" t="s">
        <v>2470</v>
      </c>
      <c r="C754" s="197" t="s">
        <v>8628</v>
      </c>
      <c r="D754" s="198" t="s">
        <v>8629</v>
      </c>
      <c r="E754" s="110"/>
      <c r="F754" s="196" t="s">
        <v>8413</v>
      </c>
      <c r="G754" s="199">
        <v>1640.0</v>
      </c>
      <c r="H754" s="217"/>
      <c r="I754" s="217"/>
      <c r="L754" s="6" t="str">
        <f t="array" ref="L754">XLOOKUP(E754,INV!A:A,INV!K:K)</f>
        <v>#N/A</v>
      </c>
      <c r="M754" s="127" t="str">
        <f t="shared" si="1"/>
        <v>#N/A</v>
      </c>
    </row>
    <row r="755">
      <c r="A755" s="195">
        <v>2753.0</v>
      </c>
      <c r="B755" s="196" t="s">
        <v>2470</v>
      </c>
      <c r="C755" s="197" t="s">
        <v>8630</v>
      </c>
      <c r="D755" s="198" t="s">
        <v>8631</v>
      </c>
      <c r="E755" s="110"/>
      <c r="F755" s="196" t="s">
        <v>8413</v>
      </c>
      <c r="G755" s="199">
        <v>1640.0</v>
      </c>
      <c r="H755" s="217"/>
      <c r="I755" s="217"/>
      <c r="L755" s="6" t="str">
        <f t="array" ref="L755">XLOOKUP(E755,INV!A:A,INV!K:K)</f>
        <v>#N/A</v>
      </c>
      <c r="M755" s="127" t="str">
        <f t="shared" si="1"/>
        <v>#N/A</v>
      </c>
    </row>
    <row r="756">
      <c r="A756" s="195">
        <v>2754.0</v>
      </c>
      <c r="B756" s="196" t="s">
        <v>2470</v>
      </c>
      <c r="C756" s="197" t="s">
        <v>8632</v>
      </c>
      <c r="D756" s="198" t="s">
        <v>8633</v>
      </c>
      <c r="E756" s="110"/>
      <c r="F756" s="196" t="s">
        <v>8413</v>
      </c>
      <c r="G756" s="199">
        <v>1640.0</v>
      </c>
      <c r="H756" s="217"/>
      <c r="I756" s="217"/>
      <c r="L756" s="6" t="str">
        <f t="array" ref="L756">XLOOKUP(E756,INV!A:A,INV!K:K)</f>
        <v>#N/A</v>
      </c>
      <c r="M756" s="127" t="str">
        <f t="shared" si="1"/>
        <v>#N/A</v>
      </c>
    </row>
    <row r="757">
      <c r="A757" s="195">
        <v>2755.0</v>
      </c>
      <c r="B757" s="196" t="s">
        <v>2470</v>
      </c>
      <c r="C757" s="197" t="s">
        <v>8634</v>
      </c>
      <c r="D757" s="198" t="s">
        <v>8635</v>
      </c>
      <c r="E757" s="110"/>
      <c r="F757" s="196" t="s">
        <v>8413</v>
      </c>
      <c r="G757" s="199">
        <v>1640.0</v>
      </c>
      <c r="H757" s="217"/>
      <c r="I757" s="217"/>
      <c r="L757" s="6" t="str">
        <f t="array" ref="L757">XLOOKUP(E757,INV!A:A,INV!K:K)</f>
        <v>#N/A</v>
      </c>
      <c r="M757" s="127" t="str">
        <f t="shared" si="1"/>
        <v>#N/A</v>
      </c>
    </row>
    <row r="758">
      <c r="A758" s="195">
        <v>2756.0</v>
      </c>
      <c r="B758" s="196" t="s">
        <v>2470</v>
      </c>
      <c r="C758" s="197" t="s">
        <v>8636</v>
      </c>
      <c r="D758" s="198" t="s">
        <v>8637</v>
      </c>
      <c r="E758" s="110"/>
      <c r="F758" s="196" t="s">
        <v>8413</v>
      </c>
      <c r="G758" s="199">
        <v>1640.0</v>
      </c>
      <c r="H758" s="217"/>
      <c r="I758" s="217"/>
      <c r="L758" s="6" t="str">
        <f t="array" ref="L758">XLOOKUP(E758,INV!A:A,INV!K:K)</f>
        <v>#N/A</v>
      </c>
      <c r="M758" s="127" t="str">
        <f t="shared" si="1"/>
        <v>#N/A</v>
      </c>
    </row>
    <row r="759">
      <c r="A759" s="195">
        <v>2757.0</v>
      </c>
      <c r="B759" s="196" t="s">
        <v>2470</v>
      </c>
      <c r="C759" s="197" t="s">
        <v>8638</v>
      </c>
      <c r="D759" s="198" t="s">
        <v>8639</v>
      </c>
      <c r="E759" s="110"/>
      <c r="F759" s="196" t="s">
        <v>8413</v>
      </c>
      <c r="G759" s="199">
        <v>1640.0</v>
      </c>
      <c r="H759" s="217"/>
      <c r="I759" s="217"/>
      <c r="L759" s="6" t="str">
        <f t="array" ref="L759">XLOOKUP(E759,INV!A:A,INV!K:K)</f>
        <v>#N/A</v>
      </c>
      <c r="M759" s="127" t="str">
        <f t="shared" si="1"/>
        <v>#N/A</v>
      </c>
    </row>
    <row r="760">
      <c r="A760" s="195">
        <v>2758.0</v>
      </c>
      <c r="B760" s="196" t="s">
        <v>2470</v>
      </c>
      <c r="C760" s="197" t="s">
        <v>8640</v>
      </c>
      <c r="D760" s="198" t="s">
        <v>8641</v>
      </c>
      <c r="E760" s="196"/>
      <c r="F760" s="196" t="s">
        <v>8413</v>
      </c>
      <c r="G760" s="199">
        <v>1640.0</v>
      </c>
      <c r="H760" s="217"/>
      <c r="I760" s="217"/>
      <c r="L760" s="6" t="str">
        <f t="array" ref="L760">XLOOKUP(E760,INV!A:A,INV!K:K)</f>
        <v>#N/A</v>
      </c>
      <c r="M760" s="127" t="str">
        <f t="shared" si="1"/>
        <v>#N/A</v>
      </c>
    </row>
    <row r="761">
      <c r="A761" s="195">
        <v>2759.0</v>
      </c>
      <c r="B761" s="196" t="s">
        <v>2470</v>
      </c>
      <c r="C761" s="197" t="s">
        <v>8642</v>
      </c>
      <c r="D761" s="198" t="s">
        <v>8643</v>
      </c>
      <c r="E761" s="196"/>
      <c r="F761" s="196" t="s">
        <v>8413</v>
      </c>
      <c r="G761" s="199">
        <v>1640.0</v>
      </c>
      <c r="H761" s="217"/>
      <c r="I761" s="217"/>
      <c r="L761" s="6" t="str">
        <f t="array" ref="L761">XLOOKUP(E761,INV!A:A,INV!K:K)</f>
        <v>#N/A</v>
      </c>
      <c r="M761" s="127" t="str">
        <f t="shared" si="1"/>
        <v>#N/A</v>
      </c>
    </row>
    <row r="762">
      <c r="A762" s="195">
        <v>2760.0</v>
      </c>
      <c r="B762" s="196" t="s">
        <v>2470</v>
      </c>
      <c r="C762" s="197" t="s">
        <v>8644</v>
      </c>
      <c r="D762" s="198" t="s">
        <v>8645</v>
      </c>
      <c r="E762" s="196"/>
      <c r="F762" s="196" t="s">
        <v>8413</v>
      </c>
      <c r="G762" s="199">
        <v>1640.0</v>
      </c>
      <c r="H762" s="217"/>
      <c r="I762" s="217"/>
      <c r="L762" s="6" t="str">
        <f t="array" ref="L762">XLOOKUP(E762,INV!A:A,INV!K:K)</f>
        <v>#N/A</v>
      </c>
      <c r="M762" s="127" t="str">
        <f t="shared" si="1"/>
        <v>#N/A</v>
      </c>
    </row>
    <row r="763">
      <c r="A763" s="195">
        <v>2761.0</v>
      </c>
      <c r="B763" s="196" t="s">
        <v>2470</v>
      </c>
      <c r="C763" s="197" t="s">
        <v>8646</v>
      </c>
      <c r="D763" s="198" t="s">
        <v>8647</v>
      </c>
      <c r="E763" s="196"/>
      <c r="F763" s="110" t="s">
        <v>8413</v>
      </c>
      <c r="G763" s="199">
        <v>1640.0</v>
      </c>
      <c r="H763" s="217"/>
      <c r="I763" s="217"/>
      <c r="L763" s="6" t="str">
        <f t="array" ref="L763">XLOOKUP(E763,INV!A:A,INV!K:K)</f>
        <v>#N/A</v>
      </c>
      <c r="M763" s="127" t="str">
        <f t="shared" si="1"/>
        <v>#N/A</v>
      </c>
    </row>
    <row r="764">
      <c r="A764" s="195">
        <v>2762.0</v>
      </c>
      <c r="B764" s="196" t="s">
        <v>2470</v>
      </c>
      <c r="C764" s="197" t="s">
        <v>8648</v>
      </c>
      <c r="D764" s="198" t="s">
        <v>8649</v>
      </c>
      <c r="E764" s="196"/>
      <c r="F764" s="110" t="s">
        <v>8413</v>
      </c>
      <c r="G764" s="199">
        <v>1640.0</v>
      </c>
      <c r="H764" s="217"/>
      <c r="I764" s="217"/>
      <c r="L764" s="6" t="str">
        <f t="array" ref="L764">XLOOKUP(E764,INV!A:A,INV!K:K)</f>
        <v>#N/A</v>
      </c>
      <c r="M764" s="127" t="str">
        <f t="shared" si="1"/>
        <v>#N/A</v>
      </c>
    </row>
    <row r="765">
      <c r="A765" s="195">
        <v>2763.0</v>
      </c>
      <c r="B765" s="196" t="s">
        <v>2470</v>
      </c>
      <c r="C765" s="197" t="s">
        <v>8650</v>
      </c>
      <c r="D765" s="198" t="s">
        <v>8651</v>
      </c>
      <c r="E765" s="196"/>
      <c r="F765" s="110" t="s">
        <v>8413</v>
      </c>
      <c r="G765" s="199">
        <v>1640.0</v>
      </c>
      <c r="H765" s="217"/>
      <c r="I765" s="217"/>
      <c r="L765" s="6" t="str">
        <f t="array" ref="L765">XLOOKUP(E765,INV!A:A,INV!K:K)</f>
        <v>#N/A</v>
      </c>
      <c r="M765" s="127" t="str">
        <f t="shared" si="1"/>
        <v>#N/A</v>
      </c>
    </row>
    <row r="766">
      <c r="A766" s="195">
        <v>2764.0</v>
      </c>
      <c r="B766" s="196" t="s">
        <v>2470</v>
      </c>
      <c r="C766" s="197" t="s">
        <v>8652</v>
      </c>
      <c r="D766" s="198" t="s">
        <v>8653</v>
      </c>
      <c r="E766" s="196"/>
      <c r="F766" s="110" t="s">
        <v>8413</v>
      </c>
      <c r="G766" s="199">
        <v>1640.0</v>
      </c>
      <c r="H766" s="217"/>
      <c r="I766" s="217"/>
      <c r="L766" s="6" t="str">
        <f t="array" ref="L766">XLOOKUP(E766,INV!A:A,INV!K:K)</f>
        <v>#N/A</v>
      </c>
      <c r="M766" s="127" t="str">
        <f t="shared" si="1"/>
        <v>#N/A</v>
      </c>
    </row>
    <row r="767">
      <c r="A767" s="195">
        <v>2765.0</v>
      </c>
      <c r="B767" s="196" t="s">
        <v>2470</v>
      </c>
      <c r="C767" s="197" t="s">
        <v>8654</v>
      </c>
      <c r="D767" s="198" t="s">
        <v>8655</v>
      </c>
      <c r="E767" s="196"/>
      <c r="F767" s="110" t="s">
        <v>8413</v>
      </c>
      <c r="G767" s="199">
        <v>1640.0</v>
      </c>
      <c r="H767" s="217"/>
      <c r="I767" s="217"/>
      <c r="L767" s="6" t="str">
        <f t="array" ref="L767">XLOOKUP(E767,INV!A:A,INV!K:K)</f>
        <v>#N/A</v>
      </c>
      <c r="M767" s="127" t="str">
        <f t="shared" si="1"/>
        <v>#N/A</v>
      </c>
    </row>
    <row r="768">
      <c r="A768" s="195">
        <v>2766.0</v>
      </c>
      <c r="B768" s="196" t="s">
        <v>2470</v>
      </c>
      <c r="C768" s="197" t="s">
        <v>8656</v>
      </c>
      <c r="D768" s="198" t="s">
        <v>8657</v>
      </c>
      <c r="E768" s="196"/>
      <c r="F768" s="110" t="s">
        <v>8413</v>
      </c>
      <c r="G768" s="199">
        <v>1640.0</v>
      </c>
      <c r="H768" s="217"/>
      <c r="I768" s="217"/>
      <c r="L768" s="6" t="str">
        <f t="array" ref="L768">XLOOKUP(E768,INV!A:A,INV!K:K)</f>
        <v>#N/A</v>
      </c>
      <c r="M768" s="127" t="str">
        <f t="shared" si="1"/>
        <v>#N/A</v>
      </c>
    </row>
    <row r="769">
      <c r="A769" s="195">
        <v>2767.0</v>
      </c>
      <c r="B769" s="196" t="s">
        <v>2470</v>
      </c>
      <c r="C769" s="197" t="s">
        <v>8658</v>
      </c>
      <c r="D769" s="198" t="s">
        <v>8659</v>
      </c>
      <c r="E769" s="196"/>
      <c r="F769" s="110" t="s">
        <v>8413</v>
      </c>
      <c r="G769" s="199">
        <v>1640.0</v>
      </c>
      <c r="H769" s="217"/>
      <c r="I769" s="217"/>
      <c r="L769" s="6" t="str">
        <f t="array" ref="L769">XLOOKUP(E769,INV!A:A,INV!K:K)</f>
        <v>#N/A</v>
      </c>
      <c r="M769" s="127" t="str">
        <f t="shared" si="1"/>
        <v>#N/A</v>
      </c>
    </row>
    <row r="770">
      <c r="A770" s="195">
        <v>2768.0</v>
      </c>
      <c r="B770" s="196" t="s">
        <v>2470</v>
      </c>
      <c r="C770" s="197" t="s">
        <v>8660</v>
      </c>
      <c r="D770" s="198" t="s">
        <v>8661</v>
      </c>
      <c r="E770" s="196"/>
      <c r="F770" s="110" t="s">
        <v>8413</v>
      </c>
      <c r="G770" s="199">
        <v>1640.0</v>
      </c>
      <c r="H770" s="217"/>
      <c r="I770" s="217"/>
      <c r="L770" s="6" t="str">
        <f t="array" ref="L770">XLOOKUP(E770,INV!A:A,INV!K:K)</f>
        <v>#N/A</v>
      </c>
      <c r="M770" s="127" t="str">
        <f t="shared" si="1"/>
        <v>#N/A</v>
      </c>
    </row>
    <row r="771">
      <c r="A771" s="195">
        <v>2769.0</v>
      </c>
      <c r="B771" s="196" t="s">
        <v>2470</v>
      </c>
      <c r="C771" s="197" t="s">
        <v>8662</v>
      </c>
      <c r="D771" s="198" t="s">
        <v>8663</v>
      </c>
      <c r="E771" s="196"/>
      <c r="F771" s="110" t="s">
        <v>8413</v>
      </c>
      <c r="G771" s="199">
        <v>1640.0</v>
      </c>
      <c r="H771" s="217"/>
      <c r="I771" s="217"/>
      <c r="L771" s="6" t="str">
        <f t="array" ref="L771">XLOOKUP(E771,INV!A:A,INV!K:K)</f>
        <v>#N/A</v>
      </c>
      <c r="M771" s="127" t="str">
        <f t="shared" si="1"/>
        <v>#N/A</v>
      </c>
    </row>
    <row r="772">
      <c r="A772" s="195">
        <v>2770.0</v>
      </c>
      <c r="B772" s="196" t="s">
        <v>2470</v>
      </c>
      <c r="C772" s="197" t="s">
        <v>8664</v>
      </c>
      <c r="D772" s="198" t="s">
        <v>8665</v>
      </c>
      <c r="E772" s="196"/>
      <c r="F772" s="110" t="s">
        <v>8413</v>
      </c>
      <c r="G772" s="199">
        <v>1640.0</v>
      </c>
      <c r="H772" s="217"/>
      <c r="I772" s="217"/>
      <c r="L772" s="6" t="str">
        <f t="array" ref="L772">XLOOKUP(E772,INV!A:A,INV!K:K)</f>
        <v>#N/A</v>
      </c>
      <c r="M772" s="127" t="str">
        <f t="shared" si="1"/>
        <v>#N/A</v>
      </c>
    </row>
    <row r="773">
      <c r="A773" s="195">
        <v>2771.0</v>
      </c>
      <c r="B773" s="196" t="s">
        <v>2470</v>
      </c>
      <c r="C773" s="197" t="s">
        <v>8666</v>
      </c>
      <c r="D773" s="198" t="s">
        <v>8667</v>
      </c>
      <c r="E773" s="196"/>
      <c r="F773" s="110" t="s">
        <v>8413</v>
      </c>
      <c r="G773" s="199">
        <v>1640.0</v>
      </c>
      <c r="H773" s="217"/>
      <c r="I773" s="217"/>
      <c r="L773" s="6" t="str">
        <f t="array" ref="L773">XLOOKUP(E773,INV!A:A,INV!K:K)</f>
        <v>#N/A</v>
      </c>
      <c r="M773" s="127" t="str">
        <f t="shared" si="1"/>
        <v>#N/A</v>
      </c>
    </row>
    <row r="774">
      <c r="A774" s="195">
        <v>2772.0</v>
      </c>
      <c r="B774" s="196" t="s">
        <v>2470</v>
      </c>
      <c r="C774" s="197" t="s">
        <v>8668</v>
      </c>
      <c r="D774" s="198" t="s">
        <v>8669</v>
      </c>
      <c r="E774" s="196"/>
      <c r="F774" s="110" t="s">
        <v>8413</v>
      </c>
      <c r="G774" s="199">
        <v>1640.0</v>
      </c>
      <c r="H774" s="217"/>
      <c r="I774" s="217"/>
      <c r="L774" s="6" t="str">
        <f t="array" ref="L774">XLOOKUP(E774,INV!A:A,INV!K:K)</f>
        <v>#N/A</v>
      </c>
      <c r="M774" s="127" t="str">
        <f t="shared" si="1"/>
        <v>#N/A</v>
      </c>
    </row>
    <row r="775">
      <c r="A775" s="195">
        <v>2979.0</v>
      </c>
      <c r="B775" s="196">
        <v>6.2063E7</v>
      </c>
      <c r="C775" s="196" t="s">
        <v>7416</v>
      </c>
      <c r="D775" s="198" t="s">
        <v>7417</v>
      </c>
      <c r="E775" s="196" t="s">
        <v>7416</v>
      </c>
      <c r="F775" s="196" t="s">
        <v>7418</v>
      </c>
      <c r="G775" s="199">
        <v>1595.0</v>
      </c>
      <c r="H775" s="217"/>
      <c r="I775" s="215"/>
      <c r="L775" s="6">
        <f t="array" ref="L775">XLOOKUP(E775,INV!A:A,INV!K:K)</f>
        <v>34</v>
      </c>
      <c r="M775" s="127">
        <f t="shared" si="1"/>
        <v>1</v>
      </c>
    </row>
    <row r="776">
      <c r="A776" s="195">
        <v>2978.0</v>
      </c>
      <c r="B776" s="196">
        <v>6.2063E7</v>
      </c>
      <c r="C776" s="196" t="s">
        <v>7413</v>
      </c>
      <c r="D776" s="198" t="s">
        <v>7414</v>
      </c>
      <c r="E776" s="196" t="s">
        <v>7413</v>
      </c>
      <c r="F776" s="196" t="s">
        <v>7415</v>
      </c>
      <c r="G776" s="199">
        <v>1595.0</v>
      </c>
      <c r="H776" s="217"/>
      <c r="I776" s="215"/>
      <c r="L776" s="6">
        <f t="array" ref="L776">XLOOKUP(E776,INV!A:A,INV!K:K)</f>
        <v>34</v>
      </c>
      <c r="M776" s="127">
        <f t="shared" si="1"/>
        <v>1</v>
      </c>
    </row>
    <row r="777">
      <c r="A777" s="195">
        <v>2977.0</v>
      </c>
      <c r="B777" s="196">
        <v>6.2063E7</v>
      </c>
      <c r="C777" s="196" t="s">
        <v>7410</v>
      </c>
      <c r="D777" s="198" t="s">
        <v>7411</v>
      </c>
      <c r="E777" s="196" t="s">
        <v>7410</v>
      </c>
      <c r="F777" s="196" t="s">
        <v>7412</v>
      </c>
      <c r="G777" s="199">
        <v>1595.0</v>
      </c>
      <c r="H777" s="217"/>
      <c r="I777" s="215"/>
      <c r="L777" s="6">
        <f t="array" ref="L777">XLOOKUP(E777,INV!A:A,INV!K:K)</f>
        <v>34</v>
      </c>
      <c r="M777" s="127">
        <f t="shared" si="1"/>
        <v>1</v>
      </c>
    </row>
    <row r="778">
      <c r="A778" s="195">
        <v>2980.0</v>
      </c>
      <c r="B778" s="196">
        <v>6.2063E7</v>
      </c>
      <c r="C778" s="196" t="s">
        <v>7419</v>
      </c>
      <c r="D778" s="198" t="s">
        <v>7420</v>
      </c>
      <c r="E778" s="196" t="s">
        <v>7419</v>
      </c>
      <c r="F778" s="196" t="s">
        <v>7421</v>
      </c>
      <c r="G778" s="199">
        <v>1595.0</v>
      </c>
      <c r="H778" s="217"/>
      <c r="I778" s="215"/>
      <c r="L778" s="6">
        <f t="array" ref="L778">XLOOKUP(E778,INV!A:A,INV!K:K)</f>
        <v>34</v>
      </c>
      <c r="M778" s="127">
        <f t="shared" si="1"/>
        <v>1</v>
      </c>
    </row>
    <row r="779">
      <c r="A779" s="195">
        <v>2976.0</v>
      </c>
      <c r="B779" s="196">
        <v>6.2063E7</v>
      </c>
      <c r="C779" s="196" t="s">
        <v>7407</v>
      </c>
      <c r="D779" s="198" t="s">
        <v>7408</v>
      </c>
      <c r="E779" s="196" t="s">
        <v>7407</v>
      </c>
      <c r="F779" s="196" t="s">
        <v>7409</v>
      </c>
      <c r="G779" s="199">
        <v>1595.0</v>
      </c>
      <c r="H779" s="217"/>
      <c r="I779" s="215"/>
      <c r="L779" s="6">
        <f t="array" ref="L779">XLOOKUP(E779,INV!A:A,INV!K:K)</f>
        <v>34</v>
      </c>
      <c r="M779" s="127">
        <f t="shared" si="1"/>
        <v>1</v>
      </c>
    </row>
    <row r="780">
      <c r="A780" s="195">
        <v>3024.0</v>
      </c>
      <c r="B780" s="196">
        <v>6.211429E7</v>
      </c>
      <c r="C780" s="196" t="s">
        <v>1901</v>
      </c>
      <c r="D780" s="198" t="s">
        <v>7530</v>
      </c>
      <c r="E780" s="196" t="s">
        <v>1901</v>
      </c>
      <c r="F780" s="196" t="s">
        <v>7531</v>
      </c>
      <c r="G780" s="199">
        <v>1740.0</v>
      </c>
      <c r="H780" s="217"/>
      <c r="I780" s="215"/>
      <c r="L780" s="6">
        <f t="array" ref="L780">XLOOKUP(E780,INV!A:A,INV!K:K)</f>
        <v>34</v>
      </c>
      <c r="M780" s="127">
        <f t="shared" si="1"/>
        <v>1</v>
      </c>
    </row>
    <row r="781">
      <c r="A781" s="195">
        <v>3023.0</v>
      </c>
      <c r="B781" s="196">
        <v>6.211429E7</v>
      </c>
      <c r="C781" s="196" t="s">
        <v>1898</v>
      </c>
      <c r="D781" s="198" t="s">
        <v>7528</v>
      </c>
      <c r="E781" s="196" t="s">
        <v>1898</v>
      </c>
      <c r="F781" s="196" t="s">
        <v>7529</v>
      </c>
      <c r="G781" s="199">
        <v>1740.0</v>
      </c>
      <c r="H781" s="217"/>
      <c r="I781" s="215"/>
      <c r="L781" s="6">
        <f t="array" ref="L781">XLOOKUP(E781,INV!A:A,INV!K:K)</f>
        <v>34</v>
      </c>
      <c r="M781" s="127">
        <f t="shared" si="1"/>
        <v>1</v>
      </c>
    </row>
    <row r="782">
      <c r="A782" s="195">
        <v>3022.0</v>
      </c>
      <c r="B782" s="196">
        <v>6.211429E7</v>
      </c>
      <c r="C782" s="196" t="s">
        <v>1895</v>
      </c>
      <c r="D782" s="198" t="s">
        <v>7526</v>
      </c>
      <c r="E782" s="196" t="s">
        <v>1895</v>
      </c>
      <c r="F782" s="196" t="s">
        <v>7527</v>
      </c>
      <c r="G782" s="199">
        <v>1740.0</v>
      </c>
      <c r="H782" s="217"/>
      <c r="I782" s="215"/>
      <c r="L782" s="6">
        <f t="array" ref="L782">XLOOKUP(E782,INV!A:A,INV!K:K)</f>
        <v>34</v>
      </c>
      <c r="M782" s="127">
        <f t="shared" si="1"/>
        <v>1</v>
      </c>
    </row>
    <row r="783">
      <c r="A783" s="195">
        <v>3025.0</v>
      </c>
      <c r="B783" s="196">
        <v>6.211429E7</v>
      </c>
      <c r="C783" s="196" t="s">
        <v>1904</v>
      </c>
      <c r="D783" s="198" t="s">
        <v>7532</v>
      </c>
      <c r="E783" s="196" t="s">
        <v>1904</v>
      </c>
      <c r="F783" s="196" t="s">
        <v>7533</v>
      </c>
      <c r="G783" s="199">
        <v>1740.0</v>
      </c>
      <c r="H783" s="217"/>
      <c r="I783" s="215"/>
      <c r="L783" s="6">
        <f t="array" ref="L783">XLOOKUP(E783,INV!A:A,INV!K:K)</f>
        <v>34</v>
      </c>
      <c r="M783" s="127">
        <f t="shared" si="1"/>
        <v>1</v>
      </c>
    </row>
    <row r="784">
      <c r="A784" s="195">
        <v>3021.0</v>
      </c>
      <c r="B784" s="196">
        <v>6.211429E7</v>
      </c>
      <c r="C784" s="196" t="s">
        <v>1892</v>
      </c>
      <c r="D784" s="198" t="s">
        <v>7524</v>
      </c>
      <c r="E784" s="196" t="s">
        <v>1892</v>
      </c>
      <c r="F784" s="110" t="s">
        <v>7525</v>
      </c>
      <c r="G784" s="199">
        <v>1740.0</v>
      </c>
      <c r="H784" s="217"/>
      <c r="I784" s="215"/>
      <c r="L784" s="6">
        <f t="array" ref="L784">XLOOKUP(E784,INV!A:A,INV!K:K)</f>
        <v>34</v>
      </c>
      <c r="M784" s="127">
        <f t="shared" si="1"/>
        <v>1</v>
      </c>
    </row>
    <row r="785">
      <c r="A785" s="195">
        <v>408.0</v>
      </c>
      <c r="B785" s="196" t="s">
        <v>3486</v>
      </c>
      <c r="C785" s="197" t="s">
        <v>3501</v>
      </c>
      <c r="D785" s="198" t="s">
        <v>3488</v>
      </c>
      <c r="E785" s="196" t="s">
        <v>294</v>
      </c>
      <c r="F785" s="196" t="s">
        <v>3502</v>
      </c>
      <c r="G785" s="199">
        <v>2500.0</v>
      </c>
      <c r="H785" s="217"/>
      <c r="I785" s="217"/>
      <c r="L785" s="6">
        <f t="array" ref="L785">XLOOKUP(E785,INV!A:A,INV!K:K)</f>
        <v>150</v>
      </c>
      <c r="M785" s="127">
        <f t="shared" si="1"/>
        <v>1</v>
      </c>
    </row>
    <row r="786">
      <c r="A786" s="195">
        <v>407.0</v>
      </c>
      <c r="B786" s="196" t="s">
        <v>3486</v>
      </c>
      <c r="C786" s="197" t="s">
        <v>3499</v>
      </c>
      <c r="D786" s="198" t="s">
        <v>3488</v>
      </c>
      <c r="E786" s="196" t="s">
        <v>295</v>
      </c>
      <c r="F786" s="196" t="s">
        <v>3500</v>
      </c>
      <c r="G786" s="199">
        <v>2000.0</v>
      </c>
      <c r="H786" s="217"/>
      <c r="I786" s="217"/>
      <c r="L786" s="6">
        <f t="array" ref="L786">XLOOKUP(E786,INV!A:A,INV!K:K)</f>
        <v>140</v>
      </c>
      <c r="M786" s="127">
        <f t="shared" si="1"/>
        <v>1</v>
      </c>
    </row>
    <row r="787">
      <c r="A787" s="195">
        <v>406.0</v>
      </c>
      <c r="B787" s="196" t="s">
        <v>3486</v>
      </c>
      <c r="C787" s="197" t="s">
        <v>3497</v>
      </c>
      <c r="D787" s="198" t="s">
        <v>3488</v>
      </c>
      <c r="E787" s="196" t="s">
        <v>298</v>
      </c>
      <c r="F787" s="196" t="s">
        <v>3498</v>
      </c>
      <c r="G787" s="199">
        <v>1200.0</v>
      </c>
      <c r="H787" s="217"/>
      <c r="I787" s="217"/>
      <c r="L787" s="6">
        <f t="array" ref="L787">XLOOKUP(E787,INV!A:A,INV!K:K)</f>
        <v>125</v>
      </c>
      <c r="M787" s="127">
        <f t="shared" si="1"/>
        <v>1</v>
      </c>
    </row>
    <row r="788">
      <c r="A788" s="195">
        <v>405.0</v>
      </c>
      <c r="B788" s="196" t="s">
        <v>3486</v>
      </c>
      <c r="C788" s="197" t="s">
        <v>3495</v>
      </c>
      <c r="D788" s="198" t="s">
        <v>3488</v>
      </c>
      <c r="E788" s="196" t="s">
        <v>299</v>
      </c>
      <c r="F788" s="196" t="s">
        <v>3496</v>
      </c>
      <c r="G788" s="199">
        <v>1000.0</v>
      </c>
      <c r="H788" s="217"/>
      <c r="I788" s="217"/>
      <c r="L788" s="6">
        <f t="array" ref="L788">XLOOKUP(E788,INV!A:A,INV!K:K)</f>
        <v>115</v>
      </c>
      <c r="M788" s="127">
        <f t="shared" si="1"/>
        <v>1</v>
      </c>
    </row>
    <row r="789">
      <c r="A789" s="195">
        <v>404.0</v>
      </c>
      <c r="B789" s="196" t="s">
        <v>3486</v>
      </c>
      <c r="C789" s="197" t="s">
        <v>3493</v>
      </c>
      <c r="D789" s="198" t="s">
        <v>3488</v>
      </c>
      <c r="E789" s="196" t="s">
        <v>300</v>
      </c>
      <c r="F789" s="196" t="s">
        <v>3494</v>
      </c>
      <c r="G789" s="199">
        <v>750.0</v>
      </c>
      <c r="H789" s="217"/>
      <c r="I789" s="217"/>
      <c r="L789" s="6">
        <f t="array" ref="L789">XLOOKUP(E789,INV!A:A,INV!K:K)</f>
        <v>100</v>
      </c>
      <c r="M789" s="127">
        <f t="shared" si="1"/>
        <v>1</v>
      </c>
    </row>
    <row r="790">
      <c r="A790" s="195">
        <v>403.0</v>
      </c>
      <c r="B790" s="196" t="s">
        <v>3486</v>
      </c>
      <c r="C790" s="197" t="s">
        <v>3491</v>
      </c>
      <c r="D790" s="198" t="s">
        <v>3488</v>
      </c>
      <c r="E790" s="196" t="s">
        <v>301</v>
      </c>
      <c r="F790" s="196" t="s">
        <v>3492</v>
      </c>
      <c r="G790" s="199">
        <v>500.0</v>
      </c>
      <c r="H790" s="217"/>
      <c r="I790" s="217"/>
      <c r="L790" s="6">
        <f t="array" ref="L790">XLOOKUP(E790,INV!A:A,INV!K:K)</f>
        <v>90</v>
      </c>
      <c r="M790" s="127">
        <f t="shared" si="1"/>
        <v>1</v>
      </c>
    </row>
    <row r="791">
      <c r="A791" s="195">
        <v>625.0</v>
      </c>
      <c r="B791" s="196" t="s">
        <v>4054</v>
      </c>
      <c r="C791" s="197" t="s">
        <v>4055</v>
      </c>
      <c r="D791" s="198" t="s">
        <v>4056</v>
      </c>
      <c r="E791" s="196" t="s">
        <v>13</v>
      </c>
      <c r="F791" s="196" t="s">
        <v>4057</v>
      </c>
      <c r="G791" s="199">
        <v>1200.0</v>
      </c>
      <c r="H791" s="217"/>
      <c r="I791" s="217"/>
      <c r="L791" s="6">
        <f t="array" ref="L791">XLOOKUP(E791,INV!A:A,INV!K:K)</f>
        <v>35</v>
      </c>
      <c r="M791" s="127">
        <f t="shared" si="1"/>
        <v>1</v>
      </c>
    </row>
    <row r="792">
      <c r="A792" s="195">
        <v>626.0</v>
      </c>
      <c r="B792" s="196" t="s">
        <v>4054</v>
      </c>
      <c r="C792" s="197" t="s">
        <v>4058</v>
      </c>
      <c r="D792" s="198" t="s">
        <v>4056</v>
      </c>
      <c r="E792" s="196" t="s">
        <v>309</v>
      </c>
      <c r="F792" s="196" t="s">
        <v>4059</v>
      </c>
      <c r="G792" s="199">
        <v>1200.0</v>
      </c>
      <c r="H792" s="217"/>
      <c r="I792" s="217"/>
      <c r="L792" s="6">
        <f t="array" ref="L792">XLOOKUP(E792,INV!A:A,INV!K:K)</f>
        <v>40</v>
      </c>
      <c r="M792" s="127">
        <f t="shared" si="1"/>
        <v>1</v>
      </c>
    </row>
    <row r="793">
      <c r="A793" s="195">
        <v>627.0</v>
      </c>
      <c r="B793" s="196" t="s">
        <v>4054</v>
      </c>
      <c r="C793" s="197" t="s">
        <v>4060</v>
      </c>
      <c r="D793" s="198" t="s">
        <v>4056</v>
      </c>
      <c r="E793" s="196" t="s">
        <v>306</v>
      </c>
      <c r="F793" s="196" t="s">
        <v>4061</v>
      </c>
      <c r="G793" s="199">
        <v>1200.0</v>
      </c>
      <c r="H793" s="217"/>
      <c r="I793" s="217"/>
      <c r="L793" s="6">
        <f t="array" ref="L793">XLOOKUP(E793,INV!A:A,INV!K:K)</f>
        <v>45</v>
      </c>
      <c r="M793" s="127">
        <f t="shared" si="1"/>
        <v>1</v>
      </c>
    </row>
    <row r="794">
      <c r="A794" s="195">
        <v>628.0</v>
      </c>
      <c r="B794" s="196" t="s">
        <v>4054</v>
      </c>
      <c r="C794" s="197" t="s">
        <v>4062</v>
      </c>
      <c r="D794" s="198" t="s">
        <v>4056</v>
      </c>
      <c r="E794" s="196" t="s">
        <v>302</v>
      </c>
      <c r="F794" s="196" t="s">
        <v>4063</v>
      </c>
      <c r="G794" s="199">
        <v>1500.0</v>
      </c>
      <c r="H794" s="217"/>
      <c r="I794" s="217"/>
      <c r="L794" s="6">
        <f t="array" ref="L794">XLOOKUP(E794,INV!A:A,INV!K:K)</f>
        <v>50</v>
      </c>
      <c r="M794" s="127">
        <f t="shared" si="1"/>
        <v>1</v>
      </c>
    </row>
    <row r="795">
      <c r="A795" s="195">
        <v>411.0</v>
      </c>
      <c r="B795" s="196" t="s">
        <v>3486</v>
      </c>
      <c r="C795" s="197" t="s">
        <v>3509</v>
      </c>
      <c r="D795" s="198" t="s">
        <v>3510</v>
      </c>
      <c r="E795" s="196" t="s">
        <v>322</v>
      </c>
      <c r="F795" s="196" t="s">
        <v>3511</v>
      </c>
      <c r="G795" s="199">
        <v>100.0</v>
      </c>
      <c r="H795" s="217"/>
      <c r="I795" s="217"/>
      <c r="L795" s="6">
        <f t="array" ref="L795">XLOOKUP(E795,INV!A:A,INV!K:K)</f>
        <v>25</v>
      </c>
      <c r="M795" s="127">
        <f t="shared" si="1"/>
        <v>1</v>
      </c>
    </row>
    <row r="796">
      <c r="A796" s="195">
        <v>409.0</v>
      </c>
      <c r="B796" s="196" t="s">
        <v>3486</v>
      </c>
      <c r="C796" s="197" t="s">
        <v>3503</v>
      </c>
      <c r="D796" s="198" t="s">
        <v>3504</v>
      </c>
      <c r="E796" s="196" t="s">
        <v>304</v>
      </c>
      <c r="F796" s="196" t="s">
        <v>3505</v>
      </c>
      <c r="G796" s="199">
        <v>200.0</v>
      </c>
      <c r="H796" s="217"/>
      <c r="I796" s="217"/>
      <c r="L796" s="6">
        <f t="array" ref="L796">XLOOKUP(E796,INV!A:A,INV!K:K)</f>
        <v>50</v>
      </c>
      <c r="M796" s="127">
        <f t="shared" si="1"/>
        <v>1</v>
      </c>
    </row>
    <row r="797">
      <c r="A797" s="195">
        <v>410.0</v>
      </c>
      <c r="B797" s="196" t="s">
        <v>3486</v>
      </c>
      <c r="C797" s="197" t="s">
        <v>3506</v>
      </c>
      <c r="D797" s="198" t="s">
        <v>3507</v>
      </c>
      <c r="E797" s="196" t="s">
        <v>290</v>
      </c>
      <c r="F797" s="196" t="s">
        <v>3508</v>
      </c>
      <c r="G797" s="199">
        <v>10500.0</v>
      </c>
      <c r="H797" s="217"/>
      <c r="I797" s="217"/>
      <c r="L797" s="6">
        <f t="array" ref="L797">XLOOKUP(E797,INV!A:A,INV!K:K)</f>
        <v>395</v>
      </c>
      <c r="M797" s="127">
        <f t="shared" si="1"/>
        <v>1</v>
      </c>
    </row>
    <row r="798">
      <c r="A798" s="195">
        <v>328.0</v>
      </c>
      <c r="B798" s="196" t="s">
        <v>3307</v>
      </c>
      <c r="C798" s="197" t="s">
        <v>3308</v>
      </c>
      <c r="D798" s="198" t="s">
        <v>3309</v>
      </c>
      <c r="E798" s="196" t="s">
        <v>311</v>
      </c>
      <c r="F798" s="110" t="s">
        <v>3310</v>
      </c>
      <c r="G798" s="199">
        <v>250.0</v>
      </c>
      <c r="H798" s="217"/>
      <c r="I798" s="217"/>
      <c r="L798" s="6">
        <f t="array" ref="L798">XLOOKUP(E798,INV!A:A,INV!K:K)</f>
        <v>35</v>
      </c>
      <c r="M798" s="127">
        <f t="shared" si="1"/>
        <v>1</v>
      </c>
    </row>
    <row r="799">
      <c r="A799" s="195">
        <v>1262.0</v>
      </c>
      <c r="B799" s="196" t="s">
        <v>3535</v>
      </c>
      <c r="C799" s="197" t="s">
        <v>384</v>
      </c>
      <c r="D799" s="198" t="s">
        <v>5027</v>
      </c>
      <c r="E799" s="196" t="s">
        <v>384</v>
      </c>
      <c r="F799" s="196" t="s">
        <v>5028</v>
      </c>
      <c r="G799" s="199">
        <v>11500.0</v>
      </c>
      <c r="H799" s="217"/>
      <c r="I799" s="217"/>
      <c r="L799" s="6">
        <f t="array" ref="L799">XLOOKUP(E799,INV!A:A,INV!K:K)</f>
        <v>112</v>
      </c>
      <c r="M799" s="127">
        <f t="shared" si="1"/>
        <v>1</v>
      </c>
    </row>
    <row r="800">
      <c r="A800" s="195">
        <v>1262.0</v>
      </c>
      <c r="B800" s="196" t="s">
        <v>3535</v>
      </c>
      <c r="C800" s="197" t="s">
        <v>384</v>
      </c>
      <c r="D800" s="198" t="s">
        <v>5027</v>
      </c>
      <c r="E800" s="196" t="s">
        <v>384</v>
      </c>
      <c r="F800" s="196" t="s">
        <v>5028</v>
      </c>
      <c r="G800" s="199">
        <v>11500.0</v>
      </c>
      <c r="H800" s="217"/>
      <c r="I800" s="217"/>
      <c r="L800" s="6">
        <f t="array" ref="L800">XLOOKUP(E800,INV!A:A,INV!K:K)</f>
        <v>112</v>
      </c>
      <c r="M800" s="127">
        <f t="shared" si="1"/>
        <v>1</v>
      </c>
    </row>
    <row r="801">
      <c r="A801" s="195">
        <v>402.0</v>
      </c>
      <c r="B801" s="196" t="s">
        <v>3486</v>
      </c>
      <c r="C801" s="197" t="s">
        <v>3487</v>
      </c>
      <c r="D801" s="198" t="s">
        <v>3488</v>
      </c>
      <c r="E801" s="196" t="s">
        <v>3489</v>
      </c>
      <c r="F801" s="196" t="s">
        <v>3490</v>
      </c>
      <c r="G801" s="199">
        <v>300.0</v>
      </c>
      <c r="H801" s="217"/>
      <c r="I801" s="217"/>
      <c r="L801" s="6">
        <f t="array" ref="L801">XLOOKUP(E801,INV!A:A,INV!K:K)</f>
        <v>0.75</v>
      </c>
      <c r="M801" s="127">
        <f t="shared" si="1"/>
        <v>1</v>
      </c>
    </row>
    <row r="802">
      <c r="A802" s="195">
        <v>447.0</v>
      </c>
      <c r="B802" s="196" t="s">
        <v>3519</v>
      </c>
      <c r="C802" s="197" t="s">
        <v>3606</v>
      </c>
      <c r="D802" s="198" t="s">
        <v>3528</v>
      </c>
      <c r="E802" s="196" t="s">
        <v>312</v>
      </c>
      <c r="F802" s="196" t="s">
        <v>3607</v>
      </c>
      <c r="G802" s="199">
        <v>100.0</v>
      </c>
      <c r="H802" s="217"/>
      <c r="I802" s="217"/>
      <c r="L802" s="6">
        <f t="array" ref="L802">XLOOKUP(E802,INV!A:A,INV!K:K)</f>
        <v>30</v>
      </c>
      <c r="M802" s="127">
        <f t="shared" si="1"/>
        <v>1</v>
      </c>
    </row>
    <row r="803">
      <c r="A803" s="195">
        <v>417.0</v>
      </c>
      <c r="B803" s="196" t="s">
        <v>3519</v>
      </c>
      <c r="C803" s="197" t="s">
        <v>3527</v>
      </c>
      <c r="D803" s="198" t="s">
        <v>3528</v>
      </c>
      <c r="E803" s="196" t="s">
        <v>255</v>
      </c>
      <c r="F803" s="110" t="s">
        <v>3529</v>
      </c>
      <c r="G803" s="199">
        <v>200.0</v>
      </c>
      <c r="H803" s="217"/>
      <c r="I803" s="217"/>
      <c r="L803" s="6">
        <f t="array" ref="L803">XLOOKUP(E803,INV!A:A,INV!K:K)</f>
        <v>45</v>
      </c>
      <c r="M803" s="127">
        <f t="shared" si="1"/>
        <v>1</v>
      </c>
    </row>
    <row r="804">
      <c r="A804" s="195">
        <v>420.0</v>
      </c>
      <c r="B804" s="196" t="s">
        <v>3535</v>
      </c>
      <c r="C804" s="197" t="s">
        <v>3536</v>
      </c>
      <c r="D804" s="198" t="s">
        <v>3537</v>
      </c>
      <c r="E804" s="196" t="s">
        <v>386</v>
      </c>
      <c r="F804" s="196" t="s">
        <v>3538</v>
      </c>
      <c r="G804" s="199">
        <v>4950.0</v>
      </c>
      <c r="H804" s="217"/>
      <c r="I804" s="217"/>
      <c r="L804" s="6">
        <f t="array" ref="L804">XLOOKUP(E804,INV!A:A,INV!K:K)</f>
        <v>111</v>
      </c>
      <c r="M804" s="127">
        <f t="shared" si="1"/>
        <v>1</v>
      </c>
    </row>
    <row r="805">
      <c r="A805" s="195">
        <v>420.0</v>
      </c>
      <c r="B805" s="196" t="s">
        <v>3535</v>
      </c>
      <c r="C805" s="197" t="s">
        <v>3536</v>
      </c>
      <c r="D805" s="198" t="s">
        <v>3537</v>
      </c>
      <c r="E805" s="196" t="s">
        <v>386</v>
      </c>
      <c r="F805" s="196" t="s">
        <v>3538</v>
      </c>
      <c r="G805" s="199">
        <v>4950.0</v>
      </c>
      <c r="H805" s="217"/>
      <c r="I805" s="217"/>
      <c r="L805" s="6">
        <f t="array" ref="L805">XLOOKUP(E805,INV!A:A,INV!K:K)</f>
        <v>111</v>
      </c>
      <c r="M805" s="127">
        <f t="shared" si="1"/>
        <v>1</v>
      </c>
    </row>
    <row r="806">
      <c r="A806" s="195">
        <v>421.0</v>
      </c>
      <c r="B806" s="196" t="s">
        <v>3535</v>
      </c>
      <c r="C806" s="197" t="s">
        <v>3539</v>
      </c>
      <c r="D806" s="198" t="s">
        <v>3537</v>
      </c>
      <c r="E806" s="196" t="s">
        <v>382</v>
      </c>
      <c r="F806" s="196" t="s">
        <v>3540</v>
      </c>
      <c r="G806" s="199">
        <v>9500.0</v>
      </c>
      <c r="H806" s="217"/>
      <c r="I806" s="217"/>
      <c r="L806" s="6">
        <f t="array" ref="L806">XLOOKUP(E806,INV!A:A,INV!K:K)</f>
        <v>122</v>
      </c>
      <c r="M806" s="127">
        <f t="shared" si="1"/>
        <v>1</v>
      </c>
    </row>
    <row r="807">
      <c r="A807" s="195">
        <v>421.0</v>
      </c>
      <c r="B807" s="196" t="s">
        <v>3535</v>
      </c>
      <c r="C807" s="197" t="s">
        <v>3539</v>
      </c>
      <c r="D807" s="198" t="s">
        <v>3537</v>
      </c>
      <c r="E807" s="196" t="s">
        <v>382</v>
      </c>
      <c r="F807" s="110" t="s">
        <v>3540</v>
      </c>
      <c r="G807" s="199">
        <v>9500.0</v>
      </c>
      <c r="H807" s="217"/>
      <c r="I807" s="217"/>
      <c r="L807" s="6">
        <f t="array" ref="L807">XLOOKUP(E807,INV!A:A,INV!K:K)</f>
        <v>122</v>
      </c>
      <c r="M807" s="127">
        <f t="shared" si="1"/>
        <v>1</v>
      </c>
    </row>
    <row r="808">
      <c r="A808" s="195">
        <v>2326.0</v>
      </c>
      <c r="B808" s="196" t="s">
        <v>3658</v>
      </c>
      <c r="C808" s="197" t="s">
        <v>6686</v>
      </c>
      <c r="D808" s="198" t="s">
        <v>6687</v>
      </c>
      <c r="E808" s="196" t="s">
        <v>764</v>
      </c>
      <c r="F808" s="110" t="s">
        <v>6688</v>
      </c>
      <c r="G808" s="199">
        <v>40.0</v>
      </c>
      <c r="H808" s="217"/>
      <c r="I808" s="217"/>
      <c r="L808" s="6">
        <f t="array" ref="L808">XLOOKUP(E808,INV!A:A,INV!K:K)</f>
        <v>7</v>
      </c>
      <c r="M808" s="127">
        <f t="shared" si="1"/>
        <v>1</v>
      </c>
    </row>
    <row r="809">
      <c r="A809" s="195">
        <v>422.0</v>
      </c>
      <c r="B809" s="196" t="s">
        <v>3535</v>
      </c>
      <c r="C809" s="197" t="s">
        <v>3541</v>
      </c>
      <c r="D809" s="198" t="s">
        <v>3542</v>
      </c>
      <c r="E809" s="196" t="s">
        <v>380</v>
      </c>
      <c r="F809" s="196" t="s">
        <v>3543</v>
      </c>
      <c r="G809" s="199">
        <v>18900.0</v>
      </c>
      <c r="H809" s="217"/>
      <c r="I809" s="217"/>
      <c r="L809" s="6">
        <f t="array" ref="L809">XLOOKUP(E809,INV!A:A,INV!K:K)</f>
        <v>199</v>
      </c>
      <c r="M809" s="127">
        <f t="shared" si="1"/>
        <v>1</v>
      </c>
    </row>
    <row r="810">
      <c r="A810" s="195">
        <v>516.0</v>
      </c>
      <c r="B810" s="196" t="s">
        <v>3789</v>
      </c>
      <c r="C810" s="197" t="s">
        <v>3790</v>
      </c>
      <c r="D810" s="198" t="s">
        <v>3791</v>
      </c>
      <c r="E810" s="196" t="s">
        <v>376</v>
      </c>
      <c r="F810" s="196" t="s">
        <v>3792</v>
      </c>
      <c r="G810" s="199">
        <v>133000.0</v>
      </c>
      <c r="H810" s="217"/>
      <c r="I810" s="217"/>
      <c r="L810" s="63">
        <f t="array" ref="L810">XLOOKUP(E810,INV!A:A,INV!K:K)</f>
        <v>2333</v>
      </c>
      <c r="M810" s="127">
        <f t="shared" si="1"/>
        <v>1</v>
      </c>
    </row>
    <row r="811">
      <c r="A811" s="195">
        <v>521.0</v>
      </c>
      <c r="B811" s="196" t="s">
        <v>3789</v>
      </c>
      <c r="C811" s="197" t="s">
        <v>3804</v>
      </c>
      <c r="D811" s="198" t="s">
        <v>3799</v>
      </c>
      <c r="E811" s="196" t="s">
        <v>357</v>
      </c>
      <c r="F811" s="110" t="s">
        <v>3805</v>
      </c>
      <c r="G811" s="199">
        <v>133000.0</v>
      </c>
      <c r="H811" s="217"/>
      <c r="I811" s="217"/>
      <c r="L811" s="63">
        <f t="array" ref="L811">XLOOKUP(E811,INV!A:A,INV!K:K)</f>
        <v>2333</v>
      </c>
      <c r="M811" s="127">
        <f t="shared" si="1"/>
        <v>1</v>
      </c>
    </row>
    <row r="812">
      <c r="A812" s="195">
        <v>522.0</v>
      </c>
      <c r="B812" s="196" t="s">
        <v>3789</v>
      </c>
      <c r="C812" s="197" t="s">
        <v>3806</v>
      </c>
      <c r="D812" s="198" t="s">
        <v>3802</v>
      </c>
      <c r="E812" s="196" t="s">
        <v>359</v>
      </c>
      <c r="F812" s="196" t="s">
        <v>3807</v>
      </c>
      <c r="G812" s="199">
        <v>133000.0</v>
      </c>
      <c r="H812" s="217"/>
      <c r="I812" s="217"/>
      <c r="L812" s="63">
        <f t="array" ref="L812">XLOOKUP(E812,INV!A:A,INV!K:K)</f>
        <v>2333</v>
      </c>
      <c r="M812" s="127">
        <f t="shared" si="1"/>
        <v>1</v>
      </c>
    </row>
    <row r="813">
      <c r="A813" s="195">
        <v>523.0</v>
      </c>
      <c r="B813" s="196" t="s">
        <v>3789</v>
      </c>
      <c r="C813" s="197" t="s">
        <v>3808</v>
      </c>
      <c r="D813" s="198" t="s">
        <v>3791</v>
      </c>
      <c r="E813" s="196" t="s">
        <v>372</v>
      </c>
      <c r="F813" s="196" t="s">
        <v>3809</v>
      </c>
      <c r="G813" s="199">
        <v>266000.0</v>
      </c>
      <c r="H813" s="217"/>
      <c r="I813" s="217"/>
      <c r="L813" s="63">
        <f t="array" ref="L813">XLOOKUP(E813,INV!A:A,INV!K:K)</f>
        <v>4666</v>
      </c>
      <c r="M813" s="127">
        <f t="shared" si="1"/>
        <v>1</v>
      </c>
    </row>
    <row r="814">
      <c r="A814" s="195">
        <v>524.0</v>
      </c>
      <c r="B814" s="196" t="s">
        <v>3789</v>
      </c>
      <c r="C814" s="197" t="s">
        <v>3810</v>
      </c>
      <c r="D814" s="198" t="s">
        <v>3799</v>
      </c>
      <c r="E814" s="196" t="s">
        <v>361</v>
      </c>
      <c r="F814" s="196" t="s">
        <v>3811</v>
      </c>
      <c r="G814" s="199">
        <v>266000.0</v>
      </c>
      <c r="H814" s="217"/>
      <c r="I814" s="217"/>
      <c r="L814" s="63">
        <f t="array" ref="L814">XLOOKUP(E814,INV!A:A,INV!K:K)</f>
        <v>4666</v>
      </c>
      <c r="M814" s="127">
        <f t="shared" si="1"/>
        <v>1</v>
      </c>
    </row>
    <row r="815">
      <c r="A815" s="195">
        <v>525.0</v>
      </c>
      <c r="B815" s="196" t="s">
        <v>3789</v>
      </c>
      <c r="C815" s="197" t="s">
        <v>3812</v>
      </c>
      <c r="D815" s="198" t="s">
        <v>3802</v>
      </c>
      <c r="E815" s="196" t="s">
        <v>374</v>
      </c>
      <c r="F815" s="196" t="s">
        <v>3813</v>
      </c>
      <c r="G815" s="199">
        <v>266000.0</v>
      </c>
      <c r="H815" s="217"/>
      <c r="I815" s="217"/>
      <c r="L815" s="63">
        <f t="array" ref="L815">XLOOKUP(E815,INV!A:A,INV!K:K)</f>
        <v>4666</v>
      </c>
      <c r="M815" s="127">
        <f t="shared" si="1"/>
        <v>1</v>
      </c>
    </row>
    <row r="816">
      <c r="A816" s="195">
        <v>517.0</v>
      </c>
      <c r="B816" s="196" t="s">
        <v>3789</v>
      </c>
      <c r="C816" s="197" t="s">
        <v>3793</v>
      </c>
      <c r="D816" s="198" t="s">
        <v>3794</v>
      </c>
      <c r="E816" s="196" t="s">
        <v>351</v>
      </c>
      <c r="F816" s="196" t="s">
        <v>3795</v>
      </c>
      <c r="G816" s="199">
        <v>131800.0</v>
      </c>
      <c r="H816" s="217"/>
      <c r="I816" s="217"/>
      <c r="L816" s="63">
        <f t="array" ref="L816">XLOOKUP(E816,INV!A:A,INV!K:K)</f>
        <v>2333</v>
      </c>
      <c r="M816" s="127">
        <f t="shared" si="1"/>
        <v>1</v>
      </c>
    </row>
    <row r="817">
      <c r="A817" s="195">
        <v>518.0</v>
      </c>
      <c r="B817" s="196" t="s">
        <v>3789</v>
      </c>
      <c r="C817" s="197" t="s">
        <v>3796</v>
      </c>
      <c r="D817" s="198" t="s">
        <v>3791</v>
      </c>
      <c r="E817" s="196" t="s">
        <v>353</v>
      </c>
      <c r="F817" s="196" t="s">
        <v>3797</v>
      </c>
      <c r="G817" s="199">
        <v>66500.0</v>
      </c>
      <c r="H817" s="217"/>
      <c r="I817" s="217"/>
      <c r="L817" s="63">
        <f t="array" ref="L817">XLOOKUP(E817,INV!A:A,INV!K:K)</f>
        <v>1333</v>
      </c>
      <c r="M817" s="127">
        <f t="shared" si="1"/>
        <v>1</v>
      </c>
    </row>
    <row r="818">
      <c r="A818" s="195">
        <v>519.0</v>
      </c>
      <c r="B818" s="196" t="s">
        <v>3789</v>
      </c>
      <c r="C818" s="197" t="s">
        <v>3798</v>
      </c>
      <c r="D818" s="198" t="s">
        <v>3799</v>
      </c>
      <c r="E818" s="196" t="s">
        <v>344</v>
      </c>
      <c r="F818" s="196" t="s">
        <v>3800</v>
      </c>
      <c r="G818" s="199">
        <v>66500.0</v>
      </c>
      <c r="H818" s="217"/>
      <c r="I818" s="217"/>
      <c r="L818" s="63">
        <f t="array" ref="L818">XLOOKUP(E818,INV!A:A,INV!K:K)</f>
        <v>1333</v>
      </c>
      <c r="M818" s="127">
        <f t="shared" si="1"/>
        <v>1</v>
      </c>
    </row>
    <row r="819">
      <c r="A819" s="195">
        <v>520.0</v>
      </c>
      <c r="B819" s="196" t="s">
        <v>3789</v>
      </c>
      <c r="C819" s="197" t="s">
        <v>3801</v>
      </c>
      <c r="D819" s="198" t="s">
        <v>3802</v>
      </c>
      <c r="E819" s="196" t="s">
        <v>347</v>
      </c>
      <c r="F819" s="196" t="s">
        <v>3803</v>
      </c>
      <c r="G819" s="199">
        <v>66500.0</v>
      </c>
      <c r="H819" s="217"/>
      <c r="I819" s="217"/>
      <c r="L819" s="63">
        <f t="array" ref="L819">XLOOKUP(E819,INV!A:A,INV!K:K)</f>
        <v>1333</v>
      </c>
      <c r="M819" s="127">
        <f t="shared" si="1"/>
        <v>1</v>
      </c>
    </row>
    <row r="820">
      <c r="A820" s="195">
        <v>527.0</v>
      </c>
      <c r="B820" s="196" t="s">
        <v>3789</v>
      </c>
      <c r="C820" s="197" t="s">
        <v>3816</v>
      </c>
      <c r="D820" s="198" t="s">
        <v>3799</v>
      </c>
      <c r="E820" s="196" t="s">
        <v>363</v>
      </c>
      <c r="F820" s="196" t="s">
        <v>3817</v>
      </c>
      <c r="G820" s="199">
        <v>399000.0</v>
      </c>
      <c r="H820" s="217"/>
      <c r="I820" s="217"/>
      <c r="L820" s="63">
        <f t="array" ref="L820">XLOOKUP(E820,INV!A:A,INV!K:K)</f>
        <v>6999</v>
      </c>
      <c r="M820" s="127">
        <f t="shared" si="1"/>
        <v>1</v>
      </c>
    </row>
    <row r="821">
      <c r="A821" s="195">
        <v>528.0</v>
      </c>
      <c r="B821" s="196" t="s">
        <v>3789</v>
      </c>
      <c r="C821" s="197" t="s">
        <v>3818</v>
      </c>
      <c r="D821" s="198" t="s">
        <v>3802</v>
      </c>
      <c r="E821" s="196" t="s">
        <v>365</v>
      </c>
      <c r="F821" s="196" t="s">
        <v>3819</v>
      </c>
      <c r="G821" s="199">
        <v>399000.0</v>
      </c>
      <c r="H821" s="217"/>
      <c r="I821" s="217"/>
      <c r="L821" s="63">
        <f t="array" ref="L821">XLOOKUP(E821,INV!A:A,INV!K:K)</f>
        <v>6999</v>
      </c>
      <c r="M821" s="127">
        <f t="shared" si="1"/>
        <v>1</v>
      </c>
    </row>
    <row r="822">
      <c r="A822" s="195">
        <v>467.0</v>
      </c>
      <c r="B822" s="196" t="s">
        <v>3658</v>
      </c>
      <c r="C822" s="197" t="s">
        <v>3659</v>
      </c>
      <c r="D822" s="198" t="s">
        <v>3660</v>
      </c>
      <c r="E822" s="196" t="s">
        <v>766</v>
      </c>
      <c r="F822" s="196" t="s">
        <v>3661</v>
      </c>
      <c r="G822" s="199">
        <v>40.0</v>
      </c>
      <c r="H822" s="217"/>
      <c r="I822" s="217"/>
      <c r="L822" s="6">
        <f t="array" ref="L822">XLOOKUP(E822,INV!A:A,INV!K:K)</f>
        <v>7</v>
      </c>
      <c r="M822" s="127">
        <f t="shared" si="1"/>
        <v>1</v>
      </c>
    </row>
    <row r="823">
      <c r="A823" s="195">
        <v>466.0</v>
      </c>
      <c r="B823" s="196" t="s">
        <v>3519</v>
      </c>
      <c r="C823" s="197" t="s">
        <v>3655</v>
      </c>
      <c r="D823" s="198" t="s">
        <v>3656</v>
      </c>
      <c r="E823" s="196" t="s">
        <v>247</v>
      </c>
      <c r="F823" s="196" t="s">
        <v>3657</v>
      </c>
      <c r="G823" s="199">
        <v>180.0</v>
      </c>
      <c r="H823" s="217"/>
      <c r="I823" s="217"/>
      <c r="L823" s="6">
        <f t="array" ref="L823">XLOOKUP(E823,INV!A:A,INV!K:K)</f>
        <v>40</v>
      </c>
      <c r="M823" s="127">
        <f t="shared" si="1"/>
        <v>1</v>
      </c>
    </row>
    <row r="824">
      <c r="A824" s="195">
        <v>416.0</v>
      </c>
      <c r="B824" s="196" t="s">
        <v>3519</v>
      </c>
      <c r="C824" s="197" t="s">
        <v>3525</v>
      </c>
      <c r="D824" s="198" t="s">
        <v>3521</v>
      </c>
      <c r="E824" s="196" t="s">
        <v>318</v>
      </c>
      <c r="F824" s="196" t="s">
        <v>3526</v>
      </c>
      <c r="G824" s="199">
        <v>40.0</v>
      </c>
      <c r="H824" s="218"/>
      <c r="I824" s="218"/>
      <c r="L824" s="6">
        <f t="array" ref="L824">XLOOKUP(E824,INV!A:A,INV!K:K)</f>
        <v>25</v>
      </c>
      <c r="M824" s="127">
        <f t="shared" si="1"/>
        <v>1</v>
      </c>
    </row>
    <row r="825">
      <c r="A825" s="195">
        <v>415.0</v>
      </c>
      <c r="B825" s="196" t="s">
        <v>3519</v>
      </c>
      <c r="C825" s="197" t="s">
        <v>3523</v>
      </c>
      <c r="D825" s="198" t="s">
        <v>3521</v>
      </c>
      <c r="E825" s="196" t="s">
        <v>316</v>
      </c>
      <c r="F825" s="196" t="s">
        <v>3524</v>
      </c>
      <c r="G825" s="199">
        <v>40.0</v>
      </c>
      <c r="H825" s="218"/>
      <c r="I825" s="218"/>
      <c r="L825" s="6">
        <f t="array" ref="L825">XLOOKUP(E825,INV!A:A,INV!K:K)</f>
        <v>25</v>
      </c>
      <c r="M825" s="127">
        <f t="shared" si="1"/>
        <v>1</v>
      </c>
    </row>
    <row r="826">
      <c r="A826" s="195">
        <v>414.0</v>
      </c>
      <c r="B826" s="196" t="s">
        <v>3519</v>
      </c>
      <c r="C826" s="197" t="s">
        <v>3520</v>
      </c>
      <c r="D826" s="198" t="s">
        <v>3521</v>
      </c>
      <c r="E826" s="196" t="s">
        <v>314</v>
      </c>
      <c r="F826" s="196" t="s">
        <v>3522</v>
      </c>
      <c r="G826" s="199">
        <v>40.0</v>
      </c>
      <c r="H826" s="218"/>
      <c r="I826" s="218"/>
      <c r="L826" s="6">
        <f t="array" ref="L826">XLOOKUP(E826,INV!A:A,INV!K:K)</f>
        <v>25</v>
      </c>
      <c r="M826" s="127">
        <f t="shared" si="1"/>
        <v>1</v>
      </c>
    </row>
    <row r="827">
      <c r="A827" s="195">
        <v>549.0</v>
      </c>
      <c r="B827" s="196" t="s">
        <v>3519</v>
      </c>
      <c r="C827" s="197" t="s">
        <v>3873</v>
      </c>
      <c r="D827" s="198" t="s">
        <v>3521</v>
      </c>
      <c r="E827" s="196" t="s">
        <v>320</v>
      </c>
      <c r="F827" s="196" t="s">
        <v>3874</v>
      </c>
      <c r="G827" s="199">
        <v>40.0</v>
      </c>
      <c r="H827" s="218"/>
      <c r="I827" s="218"/>
      <c r="L827" s="6">
        <f t="array" ref="L827">XLOOKUP(E827,INV!A:A,INV!K:K)</f>
        <v>25</v>
      </c>
      <c r="M827" s="127">
        <f t="shared" si="1"/>
        <v>1</v>
      </c>
    </row>
    <row r="828">
      <c r="A828" s="195">
        <v>573.0</v>
      </c>
      <c r="B828" s="196" t="s">
        <v>3535</v>
      </c>
      <c r="C828" s="197" t="s">
        <v>3931</v>
      </c>
      <c r="D828" s="198" t="s">
        <v>3932</v>
      </c>
      <c r="E828" s="196" t="s">
        <v>392</v>
      </c>
      <c r="F828" s="196" t="s">
        <v>3933</v>
      </c>
      <c r="G828" s="199">
        <v>4950.0</v>
      </c>
      <c r="H828" s="217"/>
      <c r="I828" s="217"/>
      <c r="L828" s="6">
        <f t="array" ref="L828">XLOOKUP(E828,INV!A:A,INV!K:K)</f>
        <v>65</v>
      </c>
      <c r="M828" s="127">
        <f t="shared" si="1"/>
        <v>1</v>
      </c>
    </row>
    <row r="829">
      <c r="A829" s="195">
        <v>573.0</v>
      </c>
      <c r="B829" s="196" t="s">
        <v>3535</v>
      </c>
      <c r="C829" s="197" t="s">
        <v>3931</v>
      </c>
      <c r="D829" s="198" t="s">
        <v>3932</v>
      </c>
      <c r="E829" s="196" t="s">
        <v>392</v>
      </c>
      <c r="F829" s="110" t="s">
        <v>3933</v>
      </c>
      <c r="G829" s="199">
        <v>4950.0</v>
      </c>
      <c r="H829" s="217"/>
      <c r="I829" s="217"/>
      <c r="L829" s="6">
        <f t="array" ref="L829">XLOOKUP(E829,INV!A:A,INV!K:K)</f>
        <v>65</v>
      </c>
      <c r="M829" s="127">
        <f t="shared" si="1"/>
        <v>1</v>
      </c>
    </row>
    <row r="830">
      <c r="A830" s="195">
        <v>574.0</v>
      </c>
      <c r="B830" s="196" t="s">
        <v>3535</v>
      </c>
      <c r="C830" s="197" t="s">
        <v>3934</v>
      </c>
      <c r="D830" s="198" t="s">
        <v>3932</v>
      </c>
      <c r="E830" s="196" t="s">
        <v>390</v>
      </c>
      <c r="F830" s="196" t="s">
        <v>3935</v>
      </c>
      <c r="G830" s="199">
        <v>4200.0</v>
      </c>
      <c r="H830" s="217"/>
      <c r="I830" s="217"/>
      <c r="L830" s="6">
        <f t="array" ref="L830">XLOOKUP(E830,INV!A:A,INV!K:K)</f>
        <v>65</v>
      </c>
      <c r="M830" s="127">
        <f t="shared" si="1"/>
        <v>1</v>
      </c>
    </row>
    <row r="831">
      <c r="A831" s="195">
        <v>574.0</v>
      </c>
      <c r="B831" s="196" t="s">
        <v>3535</v>
      </c>
      <c r="C831" s="197" t="s">
        <v>3934</v>
      </c>
      <c r="D831" s="198" t="s">
        <v>3932</v>
      </c>
      <c r="E831" s="196" t="s">
        <v>390</v>
      </c>
      <c r="F831" s="110" t="s">
        <v>3935</v>
      </c>
      <c r="G831" s="199">
        <v>4200.0</v>
      </c>
      <c r="H831" s="217"/>
      <c r="I831" s="217"/>
      <c r="L831" s="6">
        <f t="array" ref="L831">XLOOKUP(E831,INV!A:A,INV!K:K)</f>
        <v>65</v>
      </c>
      <c r="M831" s="127">
        <f t="shared" si="1"/>
        <v>1</v>
      </c>
    </row>
    <row r="832">
      <c r="A832" s="195">
        <v>575.0</v>
      </c>
      <c r="B832" s="196" t="s">
        <v>3535</v>
      </c>
      <c r="C832" s="197" t="s">
        <v>3936</v>
      </c>
      <c r="D832" s="198" t="s">
        <v>3932</v>
      </c>
      <c r="E832" s="196" t="s">
        <v>388</v>
      </c>
      <c r="F832" s="196" t="s">
        <v>3937</v>
      </c>
      <c r="G832" s="199">
        <v>4200.0</v>
      </c>
      <c r="H832" s="217"/>
      <c r="I832" s="217"/>
      <c r="L832" s="6">
        <f t="array" ref="L832">XLOOKUP(E832,INV!A:A,INV!K:K)</f>
        <v>65</v>
      </c>
      <c r="M832" s="127">
        <f t="shared" si="1"/>
        <v>1</v>
      </c>
    </row>
    <row r="833">
      <c r="A833" s="195">
        <v>575.0</v>
      </c>
      <c r="B833" s="196" t="s">
        <v>3535</v>
      </c>
      <c r="C833" s="197" t="s">
        <v>3936</v>
      </c>
      <c r="D833" s="198" t="s">
        <v>3932</v>
      </c>
      <c r="E833" s="196" t="s">
        <v>388</v>
      </c>
      <c r="F833" s="196" t="s">
        <v>3937</v>
      </c>
      <c r="G833" s="199">
        <v>4200.0</v>
      </c>
      <c r="H833" s="217"/>
      <c r="I833" s="217"/>
      <c r="L833" s="6">
        <f t="array" ref="L833">XLOOKUP(E833,INV!A:A,INV!K:K)</f>
        <v>65</v>
      </c>
      <c r="M833" s="127">
        <f t="shared" si="1"/>
        <v>1</v>
      </c>
    </row>
    <row r="834">
      <c r="A834" s="195">
        <v>638.0</v>
      </c>
      <c r="B834" s="196" t="s">
        <v>3535</v>
      </c>
      <c r="C834" s="197" t="s">
        <v>4090</v>
      </c>
      <c r="D834" s="198" t="s">
        <v>3932</v>
      </c>
      <c r="E834" s="196" t="s">
        <v>394</v>
      </c>
      <c r="F834" s="196" t="s">
        <v>4091</v>
      </c>
      <c r="G834" s="199">
        <v>4950.0</v>
      </c>
      <c r="H834" s="217"/>
      <c r="I834" s="217"/>
      <c r="L834" s="6">
        <f t="array" ref="L834">XLOOKUP(E834,INV!A:A,INV!K:K)</f>
        <v>65</v>
      </c>
      <c r="M834" s="127">
        <f t="shared" si="1"/>
        <v>1</v>
      </c>
    </row>
    <row r="835">
      <c r="A835" s="195">
        <v>638.0</v>
      </c>
      <c r="B835" s="196" t="s">
        <v>3535</v>
      </c>
      <c r="C835" s="197" t="s">
        <v>4090</v>
      </c>
      <c r="D835" s="198" t="s">
        <v>3932</v>
      </c>
      <c r="E835" s="196" t="s">
        <v>394</v>
      </c>
      <c r="F835" s="196" t="s">
        <v>4091</v>
      </c>
      <c r="G835" s="199">
        <v>4950.0</v>
      </c>
      <c r="H835" s="217"/>
      <c r="I835" s="217"/>
      <c r="L835" s="6">
        <f t="array" ref="L835">XLOOKUP(E835,INV!A:A,INV!K:K)</f>
        <v>65</v>
      </c>
      <c r="M835" s="127">
        <f t="shared" si="1"/>
        <v>1</v>
      </c>
    </row>
    <row r="836">
      <c r="A836" s="195">
        <v>639.0</v>
      </c>
      <c r="B836" s="196" t="s">
        <v>3535</v>
      </c>
      <c r="C836" s="197" t="s">
        <v>4092</v>
      </c>
      <c r="D836" s="198" t="s">
        <v>3932</v>
      </c>
      <c r="E836" s="196" t="s">
        <v>396</v>
      </c>
      <c r="F836" s="196" t="s">
        <v>4093</v>
      </c>
      <c r="G836" s="199">
        <v>5200.0</v>
      </c>
      <c r="H836" s="217"/>
      <c r="I836" s="217"/>
      <c r="L836" s="6">
        <f t="array" ref="L836">XLOOKUP(E836,INV!A:A,INV!K:K)</f>
        <v>65</v>
      </c>
      <c r="M836" s="127">
        <f t="shared" si="1"/>
        <v>1</v>
      </c>
    </row>
    <row r="837">
      <c r="A837" s="195">
        <v>639.0</v>
      </c>
      <c r="B837" s="196" t="s">
        <v>3535</v>
      </c>
      <c r="C837" s="197" t="s">
        <v>4092</v>
      </c>
      <c r="D837" s="198" t="s">
        <v>3932</v>
      </c>
      <c r="E837" s="196" t="s">
        <v>396</v>
      </c>
      <c r="F837" s="196" t="s">
        <v>4093</v>
      </c>
      <c r="G837" s="199">
        <v>5200.0</v>
      </c>
      <c r="H837" s="217"/>
      <c r="I837" s="217"/>
      <c r="L837" s="6">
        <f t="array" ref="L837">XLOOKUP(E837,INV!A:A,INV!K:K)</f>
        <v>65</v>
      </c>
      <c r="M837" s="127">
        <f t="shared" si="1"/>
        <v>1</v>
      </c>
    </row>
    <row r="838">
      <c r="A838" s="195">
        <v>567.0</v>
      </c>
      <c r="B838" s="196" t="s">
        <v>3519</v>
      </c>
      <c r="C838" s="197" t="s">
        <v>3914</v>
      </c>
      <c r="D838" s="198" t="s">
        <v>3915</v>
      </c>
      <c r="E838" s="196" t="s">
        <v>3916</v>
      </c>
      <c r="F838" s="110" t="s">
        <v>3917</v>
      </c>
      <c r="G838" s="199">
        <v>120.0</v>
      </c>
      <c r="H838" s="218"/>
      <c r="I838" s="218"/>
      <c r="L838" s="6">
        <f t="array" ref="L838">XLOOKUP(E838,INV!A:A,INV!K:K)</f>
        <v>15</v>
      </c>
      <c r="M838" s="127">
        <f t="shared" si="1"/>
        <v>1</v>
      </c>
    </row>
    <row r="839">
      <c r="A839" s="195">
        <v>568.0</v>
      </c>
      <c r="B839" s="196" t="s">
        <v>3519</v>
      </c>
      <c r="C839" s="197" t="s">
        <v>3918</v>
      </c>
      <c r="D839" s="198" t="s">
        <v>3915</v>
      </c>
      <c r="E839" s="196" t="s">
        <v>3919</v>
      </c>
      <c r="F839" s="110" t="s">
        <v>3920</v>
      </c>
      <c r="G839" s="199">
        <v>120.0</v>
      </c>
      <c r="H839" s="218"/>
      <c r="I839" s="218"/>
      <c r="L839" s="6">
        <f t="array" ref="L839">XLOOKUP(E839,INV!A:A,INV!K:K)</f>
        <v>15</v>
      </c>
      <c r="M839" s="127">
        <f t="shared" si="1"/>
        <v>1</v>
      </c>
    </row>
    <row r="840">
      <c r="A840" s="195">
        <v>569.0</v>
      </c>
      <c r="B840" s="196" t="s">
        <v>3519</v>
      </c>
      <c r="C840" s="197" t="s">
        <v>3921</v>
      </c>
      <c r="D840" s="198" t="s">
        <v>3915</v>
      </c>
      <c r="E840" s="196" t="s">
        <v>3922</v>
      </c>
      <c r="F840" s="110" t="s">
        <v>3923</v>
      </c>
      <c r="G840" s="199">
        <v>120.0</v>
      </c>
      <c r="H840" s="218"/>
      <c r="I840" s="218"/>
      <c r="L840" s="6">
        <f t="array" ref="L840">XLOOKUP(E840,INV!A:A,INV!K:K)</f>
        <v>15</v>
      </c>
      <c r="M840" s="127">
        <f t="shared" si="1"/>
        <v>1</v>
      </c>
    </row>
    <row r="841">
      <c r="A841" s="195">
        <v>1915.0</v>
      </c>
      <c r="B841" s="196" t="s">
        <v>3789</v>
      </c>
      <c r="C841" s="197" t="s">
        <v>378</v>
      </c>
      <c r="D841" s="198" t="s">
        <v>5532</v>
      </c>
      <c r="E841" s="196" t="s">
        <v>378</v>
      </c>
      <c r="F841" s="196" t="s">
        <v>5535</v>
      </c>
      <c r="G841" s="199">
        <v>133000.0</v>
      </c>
      <c r="H841" s="217"/>
      <c r="I841" s="217"/>
      <c r="L841" s="63">
        <f t="array" ref="L841">XLOOKUP(E841,INV!A:A,INV!K:K)</f>
        <v>2333</v>
      </c>
      <c r="M841" s="127">
        <f t="shared" si="1"/>
        <v>1</v>
      </c>
    </row>
    <row r="842">
      <c r="A842" s="195">
        <v>1914.0</v>
      </c>
      <c r="B842" s="196" t="s">
        <v>3789</v>
      </c>
      <c r="C842" s="197" t="s">
        <v>355</v>
      </c>
      <c r="D842" s="198" t="s">
        <v>5532</v>
      </c>
      <c r="E842" s="196" t="s">
        <v>355</v>
      </c>
      <c r="F842" s="196" t="s">
        <v>5534</v>
      </c>
      <c r="G842" s="199">
        <v>116400.0</v>
      </c>
      <c r="H842" s="217"/>
      <c r="I842" s="217"/>
      <c r="L842" s="63">
        <f t="array" ref="L842">XLOOKUP(E842,INV!A:A,INV!K:K)</f>
        <v>2033</v>
      </c>
      <c r="M842" s="127">
        <f t="shared" si="1"/>
        <v>1</v>
      </c>
    </row>
    <row r="843">
      <c r="A843" s="195">
        <v>1913.0</v>
      </c>
      <c r="B843" s="196" t="s">
        <v>3789</v>
      </c>
      <c r="C843" s="197" t="s">
        <v>349</v>
      </c>
      <c r="D843" s="198" t="s">
        <v>5532</v>
      </c>
      <c r="E843" s="196" t="s">
        <v>349</v>
      </c>
      <c r="F843" s="196" t="s">
        <v>5533</v>
      </c>
      <c r="G843" s="199">
        <v>99750.0</v>
      </c>
      <c r="H843" s="217"/>
      <c r="I843" s="217"/>
      <c r="L843" s="63">
        <f t="array" ref="L843">XLOOKUP(E843,INV!A:A,INV!K:K)</f>
        <v>1777</v>
      </c>
      <c r="M843" s="127">
        <f t="shared" si="1"/>
        <v>1</v>
      </c>
    </row>
    <row r="844">
      <c r="A844" s="195">
        <v>412.0</v>
      </c>
      <c r="B844" s="196" t="s">
        <v>3142</v>
      </c>
      <c r="C844" s="197" t="s">
        <v>3512</v>
      </c>
      <c r="D844" s="198" t="s">
        <v>3513</v>
      </c>
      <c r="E844" s="196" t="s">
        <v>251</v>
      </c>
      <c r="F844" s="196" t="s">
        <v>3514</v>
      </c>
      <c r="G844" s="199">
        <v>2300.0</v>
      </c>
      <c r="H844" s="217"/>
      <c r="I844" s="217"/>
      <c r="L844" s="6">
        <f t="array" ref="L844">XLOOKUP(E844,INV!A:A,INV!K:K)</f>
        <v>65</v>
      </c>
      <c r="M844" s="127">
        <f t="shared" si="1"/>
        <v>1</v>
      </c>
    </row>
    <row r="845">
      <c r="A845" s="195">
        <v>266.0</v>
      </c>
      <c r="B845" s="196" t="s">
        <v>3157</v>
      </c>
      <c r="C845" s="197" t="s">
        <v>3167</v>
      </c>
      <c r="D845" s="198" t="s">
        <v>3168</v>
      </c>
      <c r="E845" s="196" t="s">
        <v>762</v>
      </c>
      <c r="F845" s="196" t="s">
        <v>3169</v>
      </c>
      <c r="G845" s="199">
        <v>375.0</v>
      </c>
      <c r="H845" s="218"/>
      <c r="I845" s="218"/>
      <c r="L845" s="6">
        <f t="array" ref="L845">XLOOKUP(E845,INV!A:A,INV!K:K)</f>
        <v>18</v>
      </c>
      <c r="M845" s="127">
        <f t="shared" si="1"/>
        <v>1</v>
      </c>
    </row>
    <row r="846">
      <c r="A846" s="195">
        <v>1876.0</v>
      </c>
      <c r="B846" s="196" t="s">
        <v>5465</v>
      </c>
      <c r="C846" s="197" t="s">
        <v>5466</v>
      </c>
      <c r="D846" s="198" t="s">
        <v>5467</v>
      </c>
      <c r="E846" s="196" t="s">
        <v>758</v>
      </c>
      <c r="F846" s="196" t="s">
        <v>5468</v>
      </c>
      <c r="G846" s="199">
        <v>10.0</v>
      </c>
      <c r="H846" s="217"/>
      <c r="I846" s="217"/>
      <c r="L846" s="6">
        <f t="array" ref="L846">XLOOKUP(E846,INV!A:A,INV!K:K)</f>
        <v>3</v>
      </c>
      <c r="M846" s="127">
        <f t="shared" si="1"/>
        <v>1</v>
      </c>
    </row>
    <row r="847">
      <c r="A847" s="195">
        <v>434.0</v>
      </c>
      <c r="B847" s="196" t="s">
        <v>3157</v>
      </c>
      <c r="C847" s="197" t="s">
        <v>3574</v>
      </c>
      <c r="D847" s="198" t="s">
        <v>1020</v>
      </c>
      <c r="E847" s="196" t="s">
        <v>731</v>
      </c>
      <c r="F847" s="196" t="s">
        <v>3575</v>
      </c>
      <c r="G847" s="199">
        <v>1220.0</v>
      </c>
      <c r="H847" s="217"/>
      <c r="I847" s="217"/>
      <c r="L847" s="6">
        <f t="array" ref="L847">XLOOKUP(E847,INV!A:A,INV!K:K)</f>
        <v>33</v>
      </c>
      <c r="M847" s="127">
        <f t="shared" si="1"/>
        <v>1</v>
      </c>
    </row>
    <row r="848">
      <c r="A848" s="195">
        <v>428.0</v>
      </c>
      <c r="B848" s="196" t="s">
        <v>2358</v>
      </c>
      <c r="C848" s="197" t="s">
        <v>3556</v>
      </c>
      <c r="D848" s="198" t="s">
        <v>260</v>
      </c>
      <c r="E848" s="196" t="s">
        <v>261</v>
      </c>
      <c r="F848" s="196" t="s">
        <v>3557</v>
      </c>
      <c r="G848" s="199">
        <v>50.0</v>
      </c>
      <c r="H848" s="217"/>
      <c r="I848" s="217"/>
      <c r="L848" s="6">
        <f t="array" ref="L848">XLOOKUP(E848,INV!A:A,INV!K:K)</f>
        <v>5</v>
      </c>
      <c r="M848" s="127">
        <f t="shared" si="1"/>
        <v>1</v>
      </c>
    </row>
    <row r="849">
      <c r="A849" s="195">
        <v>2803.0</v>
      </c>
      <c r="B849" s="196">
        <v>3.304994E7</v>
      </c>
      <c r="C849" s="197" t="s">
        <v>264</v>
      </c>
      <c r="D849" s="198" t="s">
        <v>7046</v>
      </c>
      <c r="E849" s="196" t="s">
        <v>264</v>
      </c>
      <c r="F849" s="110" t="s">
        <v>7047</v>
      </c>
      <c r="G849" s="199">
        <v>20.0</v>
      </c>
      <c r="H849" s="217"/>
      <c r="I849" s="217"/>
      <c r="L849" s="6">
        <f t="array" ref="L849">XLOOKUP(E849,INV!A:A,INV!K:K)</f>
        <v>3</v>
      </c>
      <c r="M849" s="127">
        <f t="shared" si="1"/>
        <v>1</v>
      </c>
    </row>
    <row r="850">
      <c r="A850" s="195">
        <v>2806.0</v>
      </c>
      <c r="B850" s="196">
        <v>4.90199E7</v>
      </c>
      <c r="C850" s="197" t="s">
        <v>786</v>
      </c>
      <c r="D850" s="198" t="s">
        <v>7052</v>
      </c>
      <c r="E850" s="196" t="s">
        <v>786</v>
      </c>
      <c r="F850" s="110" t="s">
        <v>7053</v>
      </c>
      <c r="G850" s="199">
        <v>10.0</v>
      </c>
      <c r="H850" s="217"/>
      <c r="I850" s="217"/>
      <c r="L850" s="6">
        <f t="array" ref="L850">XLOOKUP(E850,INV!A:A,INV!K:K)</f>
        <v>3</v>
      </c>
      <c r="M850" s="127">
        <f t="shared" si="1"/>
        <v>1</v>
      </c>
    </row>
    <row r="851">
      <c r="A851" s="195">
        <v>393.0</v>
      </c>
      <c r="B851" s="196" t="s">
        <v>3454</v>
      </c>
      <c r="C851" s="197" t="s">
        <v>3455</v>
      </c>
      <c r="D851" s="198" t="s">
        <v>3456</v>
      </c>
      <c r="E851" s="196" t="s">
        <v>3457</v>
      </c>
      <c r="F851" s="110" t="s">
        <v>3458</v>
      </c>
      <c r="G851" s="199">
        <v>10.0</v>
      </c>
      <c r="H851" s="217"/>
      <c r="I851" s="217"/>
      <c r="L851" s="6">
        <f t="array" ref="L851">XLOOKUP(E851,INV!A:A,INV!K:K)</f>
        <v>3</v>
      </c>
      <c r="M851" s="127">
        <f t="shared" si="1"/>
        <v>1</v>
      </c>
    </row>
    <row r="852">
      <c r="A852" s="195">
        <v>446.0</v>
      </c>
      <c r="B852" s="196" t="s">
        <v>3454</v>
      </c>
      <c r="C852" s="197" t="s">
        <v>3603</v>
      </c>
      <c r="D852" s="198" t="s">
        <v>3456</v>
      </c>
      <c r="E852" s="196" t="s">
        <v>3604</v>
      </c>
      <c r="F852" s="196" t="s">
        <v>3605</v>
      </c>
      <c r="G852" s="199">
        <v>10.0</v>
      </c>
      <c r="H852" s="217"/>
      <c r="I852" s="217"/>
      <c r="L852" s="6">
        <f t="array" ref="L852">XLOOKUP(E852,INV!A:A,INV!K:K)</f>
        <v>3</v>
      </c>
      <c r="M852" s="127">
        <f t="shared" si="1"/>
        <v>1</v>
      </c>
    </row>
    <row r="853">
      <c r="A853" s="195">
        <v>499.0</v>
      </c>
      <c r="B853" s="196" t="s">
        <v>3611</v>
      </c>
      <c r="C853" s="197" t="s">
        <v>3741</v>
      </c>
      <c r="D853" s="198" t="s">
        <v>3742</v>
      </c>
      <c r="E853" s="196" t="s">
        <v>743</v>
      </c>
      <c r="F853" s="110" t="s">
        <v>3743</v>
      </c>
      <c r="G853" s="199">
        <v>270.0</v>
      </c>
      <c r="H853" s="217"/>
      <c r="I853" s="217"/>
      <c r="L853" s="6">
        <f t="array" ref="L853">XLOOKUP(E853,INV!A:A,INV!K:K)</f>
        <v>11</v>
      </c>
      <c r="M853" s="127">
        <f t="shared" si="1"/>
        <v>1</v>
      </c>
    </row>
    <row r="854">
      <c r="A854" s="195">
        <v>285.0</v>
      </c>
      <c r="B854" s="196" t="s">
        <v>3153</v>
      </c>
      <c r="C854" s="197" t="s">
        <v>3217</v>
      </c>
      <c r="D854" s="198" t="s">
        <v>2169</v>
      </c>
      <c r="E854" s="196" t="s">
        <v>750</v>
      </c>
      <c r="F854" s="110" t="s">
        <v>3218</v>
      </c>
      <c r="G854" s="199">
        <v>115.0</v>
      </c>
      <c r="H854" s="217"/>
      <c r="I854" s="217"/>
      <c r="L854" s="6">
        <f t="array" ref="L854">XLOOKUP(E854,INV!A:A,INV!K:K)</f>
        <v>5</v>
      </c>
      <c r="M854" s="127">
        <f t="shared" si="1"/>
        <v>1</v>
      </c>
    </row>
    <row r="855">
      <c r="A855" s="195">
        <v>611.0</v>
      </c>
      <c r="B855" s="196" t="s">
        <v>3153</v>
      </c>
      <c r="C855" s="197" t="s">
        <v>4014</v>
      </c>
      <c r="D855" s="198" t="s">
        <v>2169</v>
      </c>
      <c r="E855" s="196" t="s">
        <v>749</v>
      </c>
      <c r="F855" s="110" t="s">
        <v>4015</v>
      </c>
      <c r="G855" s="199">
        <v>180.0</v>
      </c>
      <c r="H855" s="217"/>
      <c r="I855" s="217"/>
      <c r="L855" s="6">
        <f t="array" ref="L855">XLOOKUP(E855,INV!A:A,INV!K:K)</f>
        <v>9</v>
      </c>
      <c r="M855" s="127">
        <f t="shared" si="1"/>
        <v>1</v>
      </c>
    </row>
    <row r="856">
      <c r="A856" s="195">
        <v>449.0</v>
      </c>
      <c r="B856" s="196" t="s">
        <v>3611</v>
      </c>
      <c r="C856" s="197" t="s">
        <v>3612</v>
      </c>
      <c r="D856" s="198" t="s">
        <v>965</v>
      </c>
      <c r="E856" s="196" t="s">
        <v>770</v>
      </c>
      <c r="F856" s="196" t="s">
        <v>3613</v>
      </c>
      <c r="G856" s="199">
        <v>1900.0</v>
      </c>
      <c r="H856" s="217"/>
      <c r="I856" s="217"/>
      <c r="L856" s="6">
        <f t="array" ref="L856">XLOOKUP(E856,INV!A:A,INV!K:K)</f>
        <v>45</v>
      </c>
      <c r="M856" s="127">
        <f t="shared" si="1"/>
        <v>1</v>
      </c>
    </row>
    <row r="857">
      <c r="A857" s="195">
        <v>429.0</v>
      </c>
      <c r="B857" s="196" t="s">
        <v>3550</v>
      </c>
      <c r="C857" s="197" t="s">
        <v>3558</v>
      </c>
      <c r="D857" s="198" t="s">
        <v>265</v>
      </c>
      <c r="E857" s="196" t="s">
        <v>266</v>
      </c>
      <c r="F857" s="110" t="s">
        <v>3559</v>
      </c>
      <c r="G857" s="199">
        <v>50.0</v>
      </c>
      <c r="H857" s="217"/>
      <c r="I857" s="217"/>
      <c r="L857" s="6">
        <f t="array" ref="L857">XLOOKUP(E857,INV!A:A,INV!K:K)</f>
        <v>5</v>
      </c>
      <c r="M857" s="127">
        <f t="shared" si="1"/>
        <v>1</v>
      </c>
    </row>
    <row r="858">
      <c r="A858" s="195">
        <v>426.0</v>
      </c>
      <c r="B858" s="196" t="s">
        <v>3550</v>
      </c>
      <c r="C858" s="197" t="s">
        <v>3551</v>
      </c>
      <c r="D858" s="198" t="s">
        <v>265</v>
      </c>
      <c r="E858" s="196" t="s">
        <v>267</v>
      </c>
      <c r="F858" s="196" t="s">
        <v>3552</v>
      </c>
      <c r="G858" s="199">
        <v>20.0</v>
      </c>
      <c r="H858" s="217"/>
      <c r="I858" s="217"/>
      <c r="L858" s="6">
        <f t="array" ref="L858">XLOOKUP(E858,INV!A:A,INV!K:K)</f>
        <v>3</v>
      </c>
      <c r="M858" s="127">
        <f t="shared" si="1"/>
        <v>1</v>
      </c>
    </row>
    <row r="859">
      <c r="A859" s="195">
        <v>590.0</v>
      </c>
      <c r="B859" s="196" t="s">
        <v>2368</v>
      </c>
      <c r="C859" s="197" t="s">
        <v>3966</v>
      </c>
      <c r="D859" s="198" t="s">
        <v>1334</v>
      </c>
      <c r="E859" s="196" t="s">
        <v>334</v>
      </c>
      <c r="F859" s="110" t="s">
        <v>3967</v>
      </c>
      <c r="G859" s="199">
        <v>70.0</v>
      </c>
      <c r="H859" s="217"/>
      <c r="I859" s="217"/>
      <c r="L859" s="6">
        <f t="array" ref="L859">XLOOKUP(E859,INV!A:A,INV!K:K)</f>
        <v>10</v>
      </c>
      <c r="M859" s="127">
        <f t="shared" si="1"/>
        <v>1</v>
      </c>
    </row>
    <row r="860">
      <c r="A860" s="195">
        <v>534.0</v>
      </c>
      <c r="B860" s="196" t="s">
        <v>3832</v>
      </c>
      <c r="C860" s="197" t="s">
        <v>3833</v>
      </c>
      <c r="D860" s="198" t="s">
        <v>3834</v>
      </c>
      <c r="E860" s="196" t="s">
        <v>36</v>
      </c>
      <c r="F860" s="110" t="s">
        <v>3835</v>
      </c>
      <c r="G860" s="199">
        <v>465.0</v>
      </c>
      <c r="H860" s="217"/>
      <c r="I860" s="217"/>
      <c r="L860" s="63">
        <f t="array" ref="L860">XLOOKUP(E860,INV!A:A,INV!K:K)</f>
        <v>25</v>
      </c>
      <c r="M860" s="127">
        <f t="shared" si="1"/>
        <v>1</v>
      </c>
    </row>
    <row r="861">
      <c r="A861" s="195">
        <v>535.0</v>
      </c>
      <c r="B861" s="196" t="s">
        <v>3832</v>
      </c>
      <c r="C861" s="197" t="s">
        <v>3836</v>
      </c>
      <c r="D861" s="198" t="s">
        <v>3837</v>
      </c>
      <c r="E861" s="196" t="s">
        <v>324</v>
      </c>
      <c r="F861" s="110" t="s">
        <v>3838</v>
      </c>
      <c r="G861" s="199">
        <v>220.0</v>
      </c>
      <c r="H861" s="217"/>
      <c r="I861" s="217"/>
      <c r="L861" s="63">
        <f t="array" ref="L861">XLOOKUP(E861,INV!A:A,INV!K:K)</f>
        <v>20</v>
      </c>
      <c r="M861" s="127">
        <f t="shared" si="1"/>
        <v>1</v>
      </c>
    </row>
    <row r="862">
      <c r="A862" s="195">
        <v>1.0</v>
      </c>
      <c r="B862" s="196" t="s">
        <v>2354</v>
      </c>
      <c r="C862" s="197" t="s">
        <v>2355</v>
      </c>
      <c r="D862" s="198" t="s">
        <v>1221</v>
      </c>
      <c r="E862" s="196" t="s">
        <v>1220</v>
      </c>
      <c r="F862" s="196" t="s">
        <v>2356</v>
      </c>
      <c r="G862" s="199">
        <v>400.0</v>
      </c>
      <c r="H862" s="217"/>
      <c r="I862" s="217"/>
      <c r="L862" s="6">
        <f t="array" ref="L862">XLOOKUP(E862,INV!A:A,INV!K:K)</f>
        <v>25</v>
      </c>
      <c r="M862" s="127">
        <f t="shared" si="1"/>
        <v>1</v>
      </c>
    </row>
    <row r="863">
      <c r="A863" s="195">
        <v>612.0</v>
      </c>
      <c r="B863" s="196" t="s">
        <v>3515</v>
      </c>
      <c r="C863" s="197" t="s">
        <v>4016</v>
      </c>
      <c r="D863" s="198" t="s">
        <v>4017</v>
      </c>
      <c r="E863" s="196" t="s">
        <v>259</v>
      </c>
      <c r="F863" s="110" t="s">
        <v>4018</v>
      </c>
      <c r="G863" s="199">
        <v>570.0</v>
      </c>
      <c r="H863" s="217"/>
      <c r="I863" s="217"/>
      <c r="L863" s="6">
        <f t="array" ref="L863">XLOOKUP(E863,INV!A:A,INV!K:K)</f>
        <v>30</v>
      </c>
      <c r="M863" s="127">
        <f t="shared" si="1"/>
        <v>1</v>
      </c>
    </row>
    <row r="864">
      <c r="A864" s="195">
        <v>470.0</v>
      </c>
      <c r="B864" s="196" t="s">
        <v>3515</v>
      </c>
      <c r="C864" s="197" t="s">
        <v>782</v>
      </c>
      <c r="D864" s="198" t="s">
        <v>3671</v>
      </c>
      <c r="E864" s="196" t="s">
        <v>782</v>
      </c>
      <c r="F864" s="110" t="s">
        <v>3672</v>
      </c>
      <c r="G864" s="199">
        <v>500.0</v>
      </c>
      <c r="H864" s="217"/>
      <c r="I864" s="217"/>
      <c r="L864" s="6">
        <f t="array" ref="L864">XLOOKUP(E864,INV!A:A,INV!K:K)</f>
        <v>14</v>
      </c>
      <c r="M864" s="127">
        <f t="shared" si="1"/>
        <v>1</v>
      </c>
    </row>
    <row r="865">
      <c r="A865" s="195">
        <v>413.0</v>
      </c>
      <c r="B865" s="196" t="s">
        <v>3515</v>
      </c>
      <c r="C865" s="197" t="s">
        <v>3516</v>
      </c>
      <c r="D865" s="198" t="s">
        <v>3517</v>
      </c>
      <c r="E865" s="196" t="s">
        <v>249</v>
      </c>
      <c r="F865" s="196" t="s">
        <v>3518</v>
      </c>
      <c r="G865" s="199">
        <v>55.0</v>
      </c>
      <c r="H865" s="217"/>
      <c r="I865" s="217"/>
      <c r="L865" s="6">
        <f t="array" ref="L865">XLOOKUP(E865,INV!A:A,INV!K:K)</f>
        <v>11</v>
      </c>
      <c r="M865" s="127">
        <f t="shared" si="1"/>
        <v>1</v>
      </c>
    </row>
    <row r="866">
      <c r="A866" s="195">
        <v>462.0</v>
      </c>
      <c r="B866" s="196" t="s">
        <v>3142</v>
      </c>
      <c r="C866" s="197" t="s">
        <v>3652</v>
      </c>
      <c r="D866" s="198" t="s">
        <v>3653</v>
      </c>
      <c r="E866" s="196" t="s">
        <v>288</v>
      </c>
      <c r="F866" s="196" t="s">
        <v>3654</v>
      </c>
      <c r="G866" s="199">
        <v>12450.0</v>
      </c>
      <c r="H866" s="217"/>
      <c r="I866" s="217"/>
      <c r="L866" s="6">
        <f t="array" ref="L866">XLOOKUP(E866,INV!A:A,INV!K:K)</f>
        <v>491</v>
      </c>
      <c r="M866" s="127">
        <f t="shared" si="1"/>
        <v>1</v>
      </c>
    </row>
    <row r="867">
      <c r="A867" s="195">
        <v>450.0</v>
      </c>
      <c r="B867" s="196" t="s">
        <v>3157</v>
      </c>
      <c r="C867" s="197" t="s">
        <v>3614</v>
      </c>
      <c r="D867" s="198" t="s">
        <v>964</v>
      </c>
      <c r="E867" s="196" t="s">
        <v>729</v>
      </c>
      <c r="F867" s="196" t="s">
        <v>3615</v>
      </c>
      <c r="G867" s="199">
        <v>1950.0</v>
      </c>
      <c r="H867" s="217"/>
      <c r="I867" s="217"/>
      <c r="L867" s="6">
        <f t="array" ref="L867">XLOOKUP(E867,INV!A:A,INV!K:K)</f>
        <v>50</v>
      </c>
      <c r="M867" s="127">
        <f t="shared" si="1"/>
        <v>1</v>
      </c>
    </row>
    <row r="868">
      <c r="A868" s="195">
        <v>445.0</v>
      </c>
      <c r="B868" s="196" t="s">
        <v>3301</v>
      </c>
      <c r="C868" s="197" t="s">
        <v>3600</v>
      </c>
      <c r="D868" s="198" t="s">
        <v>3601</v>
      </c>
      <c r="E868" s="196" t="s">
        <v>257</v>
      </c>
      <c r="F868" s="196" t="s">
        <v>3602</v>
      </c>
      <c r="G868" s="199">
        <v>10.0</v>
      </c>
      <c r="H868" s="217"/>
      <c r="I868" s="217"/>
      <c r="L868" s="6">
        <f t="array" ref="L868">XLOOKUP(E868,INV!A:A,INV!K:K)</f>
        <v>5</v>
      </c>
      <c r="M868" s="127">
        <f t="shared" si="1"/>
        <v>1</v>
      </c>
    </row>
    <row r="869">
      <c r="A869" s="195">
        <v>424.0</v>
      </c>
      <c r="B869" s="196" t="s">
        <v>3547</v>
      </c>
      <c r="C869" s="197" t="s">
        <v>3548</v>
      </c>
      <c r="D869" s="198" t="s">
        <v>335</v>
      </c>
      <c r="E869" s="196" t="s">
        <v>336</v>
      </c>
      <c r="F869" s="196" t="s">
        <v>3549</v>
      </c>
      <c r="G869" s="199">
        <v>40.0</v>
      </c>
      <c r="H869" s="217"/>
      <c r="I869" s="217"/>
      <c r="L869" s="6">
        <f t="array" ref="L869">XLOOKUP(E869,INV!A:A,INV!K:K)</f>
        <v>9</v>
      </c>
      <c r="M869" s="127">
        <f t="shared" si="1"/>
        <v>1</v>
      </c>
    </row>
    <row r="870">
      <c r="A870" s="195">
        <v>509.0</v>
      </c>
      <c r="B870" s="196" t="s">
        <v>3547</v>
      </c>
      <c r="C870" s="197" t="s">
        <v>3771</v>
      </c>
      <c r="D870" s="198" t="s">
        <v>3772</v>
      </c>
      <c r="E870" s="196" t="s">
        <v>253</v>
      </c>
      <c r="F870" s="110" t="s">
        <v>3773</v>
      </c>
      <c r="G870" s="199">
        <v>300.0</v>
      </c>
      <c r="H870" s="217"/>
      <c r="I870" s="217"/>
      <c r="L870" s="6">
        <f t="array" ref="L870">XLOOKUP(E870,INV!A:A,INV!K:K)</f>
        <v>25</v>
      </c>
      <c r="M870" s="127">
        <f t="shared" si="1"/>
        <v>1</v>
      </c>
    </row>
    <row r="871">
      <c r="A871" s="195">
        <v>508.0</v>
      </c>
      <c r="B871" s="196" t="s">
        <v>3547</v>
      </c>
      <c r="C871" s="197" t="s">
        <v>3768</v>
      </c>
      <c r="D871" s="198" t="s">
        <v>3769</v>
      </c>
      <c r="E871" s="196" t="s">
        <v>42</v>
      </c>
      <c r="F871" s="110" t="s">
        <v>3770</v>
      </c>
      <c r="G871" s="199">
        <v>550.0</v>
      </c>
      <c r="H871" s="217"/>
      <c r="I871" s="217"/>
      <c r="L871" s="6">
        <f t="array" ref="L871">XLOOKUP(E871,INV!A:A,INV!K:K)</f>
        <v>45</v>
      </c>
      <c r="M871" s="127">
        <f t="shared" si="1"/>
        <v>1</v>
      </c>
    </row>
    <row r="872">
      <c r="A872" s="195">
        <v>510.0</v>
      </c>
      <c r="B872" s="196" t="s">
        <v>3547</v>
      </c>
      <c r="C872" s="197" t="s">
        <v>40</v>
      </c>
      <c r="D872" s="198" t="s">
        <v>2327</v>
      </c>
      <c r="E872" s="196" t="s">
        <v>40</v>
      </c>
      <c r="F872" s="196" t="s">
        <v>3770</v>
      </c>
      <c r="G872" s="199">
        <v>550.0</v>
      </c>
      <c r="H872" s="217"/>
      <c r="I872" s="217"/>
      <c r="L872" s="6">
        <f t="array" ref="L872">XLOOKUP(E872,INV!A:A,INV!K:K)</f>
        <v>45</v>
      </c>
      <c r="M872" s="127">
        <f t="shared" si="1"/>
        <v>1</v>
      </c>
    </row>
    <row r="873">
      <c r="A873" s="195">
        <v>3101.0</v>
      </c>
      <c r="B873" s="196" t="s">
        <v>4022</v>
      </c>
      <c r="C873" s="212" t="s">
        <v>241</v>
      </c>
      <c r="D873" s="213" t="s">
        <v>7690</v>
      </c>
      <c r="E873" s="212" t="s">
        <v>241</v>
      </c>
      <c r="F873" s="110" t="s">
        <v>7691</v>
      </c>
      <c r="G873" s="199">
        <v>119300.0</v>
      </c>
      <c r="H873" s="218"/>
      <c r="I873" s="218"/>
      <c r="L873" s="63">
        <f t="array" ref="L873">XLOOKUP(E873,INV!A:A,INV!K:K)</f>
        <v>3333</v>
      </c>
      <c r="M873" s="127">
        <f t="shared" si="1"/>
        <v>1</v>
      </c>
    </row>
    <row r="874">
      <c r="A874" s="195">
        <v>2361.0</v>
      </c>
      <c r="B874" s="196" t="s">
        <v>8433</v>
      </c>
      <c r="C874" s="197" t="s">
        <v>8670</v>
      </c>
      <c r="D874" s="198" t="s">
        <v>8671</v>
      </c>
      <c r="E874" s="196" t="s">
        <v>8672</v>
      </c>
      <c r="F874" s="110" t="s">
        <v>8673</v>
      </c>
      <c r="G874" s="199">
        <v>1800.0</v>
      </c>
      <c r="H874" s="217"/>
      <c r="I874" s="217"/>
      <c r="L874" s="6">
        <f t="array" ref="L874">XLOOKUP(E874,INV!A:A,INV!K:K)</f>
        <v>99</v>
      </c>
      <c r="M874" s="127">
        <f t="shared" si="1"/>
        <v>1</v>
      </c>
    </row>
    <row r="875">
      <c r="A875" s="195">
        <v>471.0</v>
      </c>
      <c r="B875" s="196" t="s">
        <v>3547</v>
      </c>
      <c r="C875" s="201" t="s">
        <v>3673</v>
      </c>
      <c r="D875" s="198" t="s">
        <v>262</v>
      </c>
      <c r="E875" s="196" t="s">
        <v>263</v>
      </c>
      <c r="F875" s="110" t="s">
        <v>3674</v>
      </c>
      <c r="G875" s="199">
        <v>350.0</v>
      </c>
      <c r="H875" s="217"/>
      <c r="I875" s="217"/>
      <c r="L875" s="6">
        <f t="array" ref="L875">XLOOKUP(E875,INV!A:A,INV!K:K)</f>
        <v>25</v>
      </c>
      <c r="M875" s="127">
        <f t="shared" si="1"/>
        <v>1</v>
      </c>
    </row>
    <row r="876">
      <c r="A876" s="195">
        <v>2572.0</v>
      </c>
      <c r="B876" s="196" t="s">
        <v>3727</v>
      </c>
      <c r="C876" s="197" t="s">
        <v>6809</v>
      </c>
      <c r="D876" s="198" t="s">
        <v>6810</v>
      </c>
      <c r="E876" s="196" t="s">
        <v>297</v>
      </c>
      <c r="F876" s="110" t="s">
        <v>6811</v>
      </c>
      <c r="G876" s="199">
        <v>3200.0</v>
      </c>
      <c r="H876" s="217"/>
      <c r="I876" s="217"/>
      <c r="L876" s="6">
        <f t="array" ref="L876">XLOOKUP(E876,INV!A:A,INV!K:K)</f>
        <v>133</v>
      </c>
      <c r="M876" s="127">
        <f t="shared" si="1"/>
        <v>1</v>
      </c>
    </row>
    <row r="877">
      <c r="A877" s="195">
        <v>623.0</v>
      </c>
      <c r="B877" s="196" t="s">
        <v>3727</v>
      </c>
      <c r="C877" s="197" t="s">
        <v>4047</v>
      </c>
      <c r="D877" s="198" t="s">
        <v>8674</v>
      </c>
      <c r="E877" s="196" t="s">
        <v>269</v>
      </c>
      <c r="F877" s="196" t="s">
        <v>4049</v>
      </c>
      <c r="G877" s="199">
        <v>3000.0</v>
      </c>
      <c r="H877" s="217"/>
      <c r="I877" s="217"/>
      <c r="L877" s="6">
        <f t="array" ref="L877">XLOOKUP(E877,INV!A:A,INV!K:K)</f>
        <v>185</v>
      </c>
      <c r="M877" s="127">
        <f t="shared" si="1"/>
        <v>1</v>
      </c>
    </row>
    <row r="878">
      <c r="A878" s="195">
        <v>495.0</v>
      </c>
      <c r="B878" s="196" t="s">
        <v>3727</v>
      </c>
      <c r="C878" s="197" t="s">
        <v>3728</v>
      </c>
      <c r="D878" s="198" t="s">
        <v>8675</v>
      </c>
      <c r="E878" s="196" t="s">
        <v>2274</v>
      </c>
      <c r="F878" s="196" t="s">
        <v>3730</v>
      </c>
      <c r="G878" s="199">
        <v>3000.0</v>
      </c>
      <c r="H878" s="217"/>
      <c r="I878" s="217"/>
      <c r="L878" s="6">
        <f t="array" ref="L878">XLOOKUP(E878,INV!A:A,INV!K:K)</f>
        <v>185</v>
      </c>
      <c r="M878" s="127">
        <f t="shared" si="1"/>
        <v>1</v>
      </c>
    </row>
    <row r="879">
      <c r="A879" s="195">
        <v>530.0</v>
      </c>
      <c r="B879" s="196" t="s">
        <v>3293</v>
      </c>
      <c r="C879" s="197" t="s">
        <v>3823</v>
      </c>
      <c r="D879" s="198" t="s">
        <v>3824</v>
      </c>
      <c r="E879" s="196" t="s">
        <v>307</v>
      </c>
      <c r="F879" s="196" t="s">
        <v>3825</v>
      </c>
      <c r="G879" s="199">
        <v>1250.0</v>
      </c>
      <c r="H879" s="217"/>
      <c r="I879" s="217"/>
      <c r="L879" s="6">
        <f t="array" ref="L879">XLOOKUP(E879,INV!A:A,INV!K:K)</f>
        <v>40</v>
      </c>
      <c r="M879" s="127">
        <f t="shared" si="1"/>
        <v>1</v>
      </c>
    </row>
    <row r="880">
      <c r="A880" s="195">
        <v>531.0</v>
      </c>
      <c r="B880" s="196" t="s">
        <v>3293</v>
      </c>
      <c r="C880" s="197" t="s">
        <v>3826</v>
      </c>
      <c r="D880" s="198" t="s">
        <v>3824</v>
      </c>
      <c r="E880" s="196" t="s">
        <v>308</v>
      </c>
      <c r="F880" s="196" t="s">
        <v>3827</v>
      </c>
      <c r="G880" s="199">
        <v>1430.0</v>
      </c>
      <c r="H880" s="217"/>
      <c r="I880" s="217"/>
      <c r="L880" s="6">
        <f t="array" ref="L880">XLOOKUP(E880,INV!A:A,INV!K:K)</f>
        <v>40</v>
      </c>
      <c r="M880" s="127">
        <f t="shared" si="1"/>
        <v>1</v>
      </c>
    </row>
    <row r="881">
      <c r="A881" s="195">
        <v>532.0</v>
      </c>
      <c r="B881" s="196" t="s">
        <v>3293</v>
      </c>
      <c r="C881" s="197" t="s">
        <v>3828</v>
      </c>
      <c r="D881" s="198" t="s">
        <v>3824</v>
      </c>
      <c r="E881" s="196" t="s">
        <v>245</v>
      </c>
      <c r="F881" s="196" t="s">
        <v>3829</v>
      </c>
      <c r="G881" s="199">
        <v>1600.0</v>
      </c>
      <c r="H881" s="217"/>
      <c r="I881" s="217"/>
      <c r="L881" s="6">
        <f t="array" ref="L881">XLOOKUP(E881,INV!A:A,INV!K:K)</f>
        <v>45</v>
      </c>
      <c r="M881" s="127">
        <f t="shared" si="1"/>
        <v>1</v>
      </c>
    </row>
    <row r="882">
      <c r="A882" s="195">
        <v>533.0</v>
      </c>
      <c r="B882" s="196" t="s">
        <v>3293</v>
      </c>
      <c r="C882" s="197" t="s">
        <v>3830</v>
      </c>
      <c r="D882" s="198" t="s">
        <v>3824</v>
      </c>
      <c r="E882" s="196" t="s">
        <v>305</v>
      </c>
      <c r="F882" s="110" t="s">
        <v>3831</v>
      </c>
      <c r="G882" s="199">
        <v>1780.0</v>
      </c>
      <c r="H882" s="217"/>
      <c r="I882" s="217"/>
      <c r="L882" s="6">
        <f t="array" ref="L882">XLOOKUP(E882,INV!A:A,INV!K:K)</f>
        <v>45</v>
      </c>
      <c r="M882" s="127">
        <f t="shared" si="1"/>
        <v>1</v>
      </c>
    </row>
    <row r="883">
      <c r="A883" s="195">
        <v>419.0</v>
      </c>
      <c r="B883" s="196" t="s">
        <v>3142</v>
      </c>
      <c r="C883" s="197" t="s">
        <v>3533</v>
      </c>
      <c r="D883" s="198" t="s">
        <v>242</v>
      </c>
      <c r="E883" s="196" t="s">
        <v>243</v>
      </c>
      <c r="F883" s="196" t="s">
        <v>3534</v>
      </c>
      <c r="G883" s="199">
        <v>4500.0</v>
      </c>
      <c r="H883" s="217"/>
      <c r="I883" s="217"/>
      <c r="L883" s="6">
        <f t="array" ref="L883">XLOOKUP(E883,INV!A:A,INV!K:K)</f>
        <v>125</v>
      </c>
      <c r="M883" s="127">
        <f t="shared" si="1"/>
        <v>1</v>
      </c>
    </row>
    <row r="884">
      <c r="A884" s="195">
        <v>419.0</v>
      </c>
      <c r="B884" s="196" t="s">
        <v>3142</v>
      </c>
      <c r="C884" s="197" t="s">
        <v>3533</v>
      </c>
      <c r="D884" s="198" t="s">
        <v>242</v>
      </c>
      <c r="E884" s="196" t="s">
        <v>243</v>
      </c>
      <c r="F884" s="196" t="s">
        <v>3534</v>
      </c>
      <c r="G884" s="199">
        <v>4500.0</v>
      </c>
      <c r="H884" s="217"/>
      <c r="I884" s="217"/>
      <c r="L884" s="6">
        <f t="array" ref="L884">XLOOKUP(E884,INV!A:A,INV!K:K)</f>
        <v>125</v>
      </c>
      <c r="M884" s="127">
        <f t="shared" si="1"/>
        <v>1</v>
      </c>
    </row>
    <row r="885">
      <c r="A885" s="195">
        <v>2640.0</v>
      </c>
      <c r="B885" s="196" t="s">
        <v>3683</v>
      </c>
      <c r="C885" s="197" t="s">
        <v>238</v>
      </c>
      <c r="D885" s="198" t="s">
        <v>6935</v>
      </c>
      <c r="E885" s="196" t="s">
        <v>238</v>
      </c>
      <c r="F885" s="110" t="s">
        <v>6936</v>
      </c>
      <c r="G885" s="199">
        <v>30900.0</v>
      </c>
      <c r="H885" s="217"/>
      <c r="I885" s="217"/>
      <c r="L885" s="6">
        <f t="array" ref="L885">XLOOKUP(E885,INV!A:A,INV!K:K)</f>
        <v>777</v>
      </c>
      <c r="M885" s="127">
        <f t="shared" si="1"/>
        <v>1</v>
      </c>
    </row>
    <row r="886">
      <c r="A886" s="195">
        <v>2641.0</v>
      </c>
      <c r="B886" s="196" t="s">
        <v>3683</v>
      </c>
      <c r="C886" s="197" t="s">
        <v>282</v>
      </c>
      <c r="D886" s="198" t="s">
        <v>6937</v>
      </c>
      <c r="E886" s="196" t="s">
        <v>282</v>
      </c>
      <c r="F886" s="110" t="s">
        <v>6938</v>
      </c>
      <c r="G886" s="199">
        <v>30900.0</v>
      </c>
      <c r="H886" s="217"/>
      <c r="I886" s="217"/>
      <c r="L886" s="6">
        <f t="array" ref="L886">XLOOKUP(E886,INV!A:A,INV!K:K)</f>
        <v>777</v>
      </c>
      <c r="M886" s="127">
        <f t="shared" si="1"/>
        <v>1</v>
      </c>
    </row>
    <row r="887">
      <c r="A887" s="195">
        <v>2642.0</v>
      </c>
      <c r="B887" s="196" t="s">
        <v>5527</v>
      </c>
      <c r="C887" s="197" t="s">
        <v>367</v>
      </c>
      <c r="D887" s="198" t="s">
        <v>6939</v>
      </c>
      <c r="E887" s="196" t="s">
        <v>367</v>
      </c>
      <c r="F887" s="110" t="s">
        <v>6940</v>
      </c>
      <c r="G887" s="199">
        <v>133000.0</v>
      </c>
      <c r="H887" s="217"/>
      <c r="I887" s="217"/>
      <c r="L887" s="63">
        <f t="array" ref="L887">XLOOKUP(E887,INV!A:A,INV!K:K)</f>
        <v>2555</v>
      </c>
      <c r="M887" s="127">
        <f t="shared" si="1"/>
        <v>1</v>
      </c>
    </row>
    <row r="888">
      <c r="A888" s="195">
        <v>2643.0</v>
      </c>
      <c r="B888" s="196" t="s">
        <v>5527</v>
      </c>
      <c r="C888" s="197" t="s">
        <v>370</v>
      </c>
      <c r="D888" s="198" t="s">
        <v>6941</v>
      </c>
      <c r="E888" s="196" t="s">
        <v>370</v>
      </c>
      <c r="F888" s="110" t="s">
        <v>6942</v>
      </c>
      <c r="G888" s="199">
        <v>133000.0</v>
      </c>
      <c r="H888" s="217"/>
      <c r="I888" s="217"/>
      <c r="L888" s="63">
        <f t="array" ref="L888">XLOOKUP(E888,INV!A:A,INV!K:K)</f>
        <v>2555</v>
      </c>
      <c r="M888" s="127">
        <f t="shared" si="1"/>
        <v>1</v>
      </c>
    </row>
    <row r="889">
      <c r="A889" s="195">
        <v>455.0</v>
      </c>
      <c r="B889" s="196" t="s">
        <v>3301</v>
      </c>
      <c r="C889" s="197" t="s">
        <v>3630</v>
      </c>
      <c r="D889" s="198" t="s">
        <v>3631</v>
      </c>
      <c r="E889" s="196" t="s">
        <v>338</v>
      </c>
      <c r="F889" s="196" t="s">
        <v>3632</v>
      </c>
      <c r="G889" s="199">
        <v>10.0</v>
      </c>
      <c r="H889" s="217"/>
      <c r="I889" s="217"/>
      <c r="L889" s="6">
        <f t="array" ref="L889">XLOOKUP(E889,INV!A:A,INV!K:K)</f>
        <v>5</v>
      </c>
      <c r="M889" s="127">
        <f t="shared" si="1"/>
        <v>1</v>
      </c>
    </row>
    <row r="890">
      <c r="A890" s="195">
        <v>289.0</v>
      </c>
      <c r="B890" s="196" t="s">
        <v>3229</v>
      </c>
      <c r="C890" s="197" t="s">
        <v>3230</v>
      </c>
      <c r="D890" s="198" t="s">
        <v>3231</v>
      </c>
      <c r="E890" s="196" t="s">
        <v>812</v>
      </c>
      <c r="F890" s="196" t="s">
        <v>3232</v>
      </c>
      <c r="G890" s="199">
        <v>50.0</v>
      </c>
      <c r="H890" s="217"/>
      <c r="I890" s="217"/>
      <c r="L890" s="6">
        <f t="array" ref="L890">XLOOKUP(E890,INV!A:A,INV!K:K)</f>
        <v>3</v>
      </c>
      <c r="M890" s="127">
        <f t="shared" si="1"/>
        <v>1</v>
      </c>
    </row>
    <row r="891">
      <c r="A891" s="195">
        <v>2645.0</v>
      </c>
      <c r="B891" s="196" t="s">
        <v>6943</v>
      </c>
      <c r="C891" s="197" t="s">
        <v>772</v>
      </c>
      <c r="D891" s="198" t="s">
        <v>6946</v>
      </c>
      <c r="E891" s="196" t="s">
        <v>772</v>
      </c>
      <c r="F891" s="110" t="s">
        <v>6947</v>
      </c>
      <c r="G891" s="199">
        <v>1400.0</v>
      </c>
      <c r="H891" s="217"/>
      <c r="I891" s="217"/>
      <c r="L891" s="6">
        <f t="array" ref="L891">XLOOKUP(E891,INV!A:A,INV!K:K)</f>
        <v>45</v>
      </c>
      <c r="M891" s="127">
        <f t="shared" si="1"/>
        <v>1</v>
      </c>
    </row>
    <row r="892">
      <c r="A892" s="195">
        <v>451.0</v>
      </c>
      <c r="B892" s="196" t="s">
        <v>3186</v>
      </c>
      <c r="C892" s="197" t="s">
        <v>3616</v>
      </c>
      <c r="D892" s="198" t="s">
        <v>3617</v>
      </c>
      <c r="E892" s="196" t="s">
        <v>3618</v>
      </c>
      <c r="F892" s="196" t="s">
        <v>3619</v>
      </c>
      <c r="G892" s="199">
        <v>4500.0</v>
      </c>
      <c r="H892" s="217"/>
      <c r="I892" s="217"/>
      <c r="L892" s="6">
        <f t="array" ref="L892">XLOOKUP(E892,INV!A:A,INV!K:K)</f>
        <v>55</v>
      </c>
      <c r="M892" s="127">
        <f t="shared" si="1"/>
        <v>1</v>
      </c>
    </row>
    <row r="893">
      <c r="A893" s="195">
        <v>326.0</v>
      </c>
      <c r="B893" s="196" t="s">
        <v>3301</v>
      </c>
      <c r="C893" s="197" t="s">
        <v>3302</v>
      </c>
      <c r="D893" s="198" t="s">
        <v>3303</v>
      </c>
      <c r="E893" s="196" t="s">
        <v>326</v>
      </c>
      <c r="F893" s="196" t="s">
        <v>3304</v>
      </c>
      <c r="G893" s="199">
        <v>515.0</v>
      </c>
      <c r="H893" s="217"/>
      <c r="I893" s="217"/>
      <c r="L893" s="6">
        <f t="array" ref="L893">XLOOKUP(E893,INV!A:A,INV!K:K)</f>
        <v>15</v>
      </c>
      <c r="M893" s="127">
        <f t="shared" si="1"/>
        <v>1</v>
      </c>
    </row>
    <row r="894">
      <c r="A894" s="195">
        <v>327.0</v>
      </c>
      <c r="B894" s="196" t="s">
        <v>3301</v>
      </c>
      <c r="C894" s="197" t="s">
        <v>3305</v>
      </c>
      <c r="D894" s="198" t="s">
        <v>1232</v>
      </c>
      <c r="E894" s="196" t="s">
        <v>328</v>
      </c>
      <c r="F894" s="196" t="s">
        <v>3306</v>
      </c>
      <c r="G894" s="199">
        <v>310.0</v>
      </c>
      <c r="H894" s="217"/>
      <c r="I894" s="217"/>
      <c r="L894" s="6">
        <f t="array" ref="L894">XLOOKUP(E894,INV!A:A,INV!K:K)</f>
        <v>15</v>
      </c>
      <c r="M894" s="127">
        <f t="shared" si="1"/>
        <v>1</v>
      </c>
    </row>
    <row r="895">
      <c r="A895" s="195">
        <v>353.0</v>
      </c>
      <c r="B895" s="196" t="s">
        <v>3301</v>
      </c>
      <c r="C895" s="197" t="s">
        <v>3341</v>
      </c>
      <c r="D895" s="198" t="s">
        <v>1341</v>
      </c>
      <c r="E895" s="196" t="s">
        <v>330</v>
      </c>
      <c r="F895" s="196" t="s">
        <v>3342</v>
      </c>
      <c r="G895" s="199">
        <v>45.0</v>
      </c>
      <c r="H895" s="220"/>
      <c r="I895" s="217"/>
      <c r="L895" s="6">
        <f t="array" ref="L895">XLOOKUP(E895,INV!A:A,INV!K:K)</f>
        <v>10</v>
      </c>
      <c r="M895" s="127">
        <f t="shared" si="1"/>
        <v>1</v>
      </c>
    </row>
    <row r="896">
      <c r="A896" s="195">
        <v>496.0</v>
      </c>
      <c r="B896" s="196" t="s">
        <v>3731</v>
      </c>
      <c r="C896" s="197" t="s">
        <v>3732</v>
      </c>
      <c r="D896" s="198" t="s">
        <v>3733</v>
      </c>
      <c r="E896" s="196" t="s">
        <v>332</v>
      </c>
      <c r="F896" s="110" t="s">
        <v>3734</v>
      </c>
      <c r="G896" s="199">
        <v>95.0</v>
      </c>
      <c r="H896" s="217"/>
      <c r="I896" s="217"/>
      <c r="L896" s="6">
        <f t="array" ref="L896">XLOOKUP(E896,INV!A:A,INV!K:K)</f>
        <v>10</v>
      </c>
      <c r="M896" s="127">
        <f t="shared" si="1"/>
        <v>1</v>
      </c>
    </row>
    <row r="897">
      <c r="A897" s="195">
        <v>529.0</v>
      </c>
      <c r="B897" s="196" t="s">
        <v>3731</v>
      </c>
      <c r="C897" s="197" t="s">
        <v>3820</v>
      </c>
      <c r="D897" s="198" t="s">
        <v>3821</v>
      </c>
      <c r="E897" s="196" t="s">
        <v>274</v>
      </c>
      <c r="F897" s="196" t="s">
        <v>3822</v>
      </c>
      <c r="G897" s="199">
        <v>95.0</v>
      </c>
      <c r="H897" s="217"/>
      <c r="I897" s="217"/>
      <c r="L897" s="6">
        <f t="array" ref="L897">XLOOKUP(E897,INV!A:A,INV!K:K)</f>
        <v>10</v>
      </c>
      <c r="M897" s="127">
        <f t="shared" si="1"/>
        <v>1</v>
      </c>
    </row>
    <row r="898">
      <c r="A898" s="195">
        <v>690.0</v>
      </c>
      <c r="B898" s="196" t="s">
        <v>4224</v>
      </c>
      <c r="C898" s="197" t="s">
        <v>4225</v>
      </c>
      <c r="D898" s="198" t="s">
        <v>4226</v>
      </c>
      <c r="E898" s="196" t="s">
        <v>4227</v>
      </c>
      <c r="F898" s="196" t="s">
        <v>4228</v>
      </c>
      <c r="G898" s="199">
        <v>2305.0</v>
      </c>
      <c r="H898" s="217"/>
      <c r="I898" s="217"/>
      <c r="L898" s="6" t="str">
        <f t="array" ref="L898">XLOOKUP(E898,INV!A:A,INV!K:K)</f>
        <v>#N/A</v>
      </c>
      <c r="M898" s="127" t="str">
        <f t="shared" si="1"/>
        <v>#N/A</v>
      </c>
    </row>
    <row r="899">
      <c r="A899" s="195">
        <v>457.0</v>
      </c>
      <c r="B899" s="196" t="s">
        <v>3635</v>
      </c>
      <c r="C899" s="197" t="s">
        <v>3636</v>
      </c>
      <c r="D899" s="198" t="s">
        <v>3637</v>
      </c>
      <c r="E899" s="196" t="s">
        <v>745</v>
      </c>
      <c r="F899" s="110" t="s">
        <v>3638</v>
      </c>
      <c r="G899" s="199">
        <v>470.0</v>
      </c>
      <c r="H899" s="217"/>
      <c r="I899" s="217"/>
      <c r="L899" s="6">
        <f t="array" ref="L899">XLOOKUP(E899,INV!A:A,INV!K:K)</f>
        <v>25</v>
      </c>
      <c r="M899" s="127">
        <f t="shared" si="1"/>
        <v>1</v>
      </c>
    </row>
    <row r="900">
      <c r="A900" s="195">
        <v>458.0</v>
      </c>
      <c r="B900" s="196" t="s">
        <v>3620</v>
      </c>
      <c r="C900" s="197" t="s">
        <v>3639</v>
      </c>
      <c r="D900" s="198" t="s">
        <v>3640</v>
      </c>
      <c r="E900" s="196" t="s">
        <v>733</v>
      </c>
      <c r="F900" s="196" t="s">
        <v>3641</v>
      </c>
      <c r="G900" s="199">
        <v>1600.0</v>
      </c>
      <c r="H900" s="217"/>
      <c r="I900" s="217"/>
      <c r="L900" s="6">
        <f t="array" ref="L900">XLOOKUP(E900,INV!A:A,INV!K:K)</f>
        <v>39</v>
      </c>
      <c r="M900" s="127">
        <f t="shared" si="1"/>
        <v>1</v>
      </c>
    </row>
    <row r="901">
      <c r="A901" s="195">
        <v>459.0</v>
      </c>
      <c r="B901" s="196" t="s">
        <v>3642</v>
      </c>
      <c r="C901" s="197" t="s">
        <v>3643</v>
      </c>
      <c r="D901" s="198" t="s">
        <v>3644</v>
      </c>
      <c r="E901" s="196" t="s">
        <v>271</v>
      </c>
      <c r="F901" s="196" t="s">
        <v>3645</v>
      </c>
      <c r="G901" s="199">
        <v>100.0</v>
      </c>
      <c r="H901" s="217"/>
      <c r="I901" s="217"/>
      <c r="L901" s="6">
        <f t="array" ref="L901">XLOOKUP(E901,INV!A:A,INV!K:K)</f>
        <v>20</v>
      </c>
      <c r="M901" s="127">
        <f t="shared" si="1"/>
        <v>1</v>
      </c>
    </row>
    <row r="902">
      <c r="A902" s="195">
        <v>570.0</v>
      </c>
      <c r="B902" s="196" t="s">
        <v>3547</v>
      </c>
      <c r="C902" s="197" t="s">
        <v>3925</v>
      </c>
      <c r="D902" s="198" t="s">
        <v>3926</v>
      </c>
      <c r="E902" s="110" t="s">
        <v>292</v>
      </c>
      <c r="F902" s="196" t="s">
        <v>3927</v>
      </c>
      <c r="G902" s="199">
        <v>11250.0</v>
      </c>
      <c r="H902" s="217"/>
      <c r="I902" s="217"/>
      <c r="L902" s="6">
        <f t="array" ref="L902">XLOOKUP(E902,INV!A:A,INV!K:K)</f>
        <v>250</v>
      </c>
      <c r="M902" s="127">
        <f t="shared" si="1"/>
        <v>1</v>
      </c>
    </row>
    <row r="903">
      <c r="A903" s="195">
        <v>571.0</v>
      </c>
      <c r="B903" s="196" t="s">
        <v>8676</v>
      </c>
      <c r="C903" s="197" t="s">
        <v>3929</v>
      </c>
      <c r="D903" s="198" t="s">
        <v>2315</v>
      </c>
      <c r="E903" s="110" t="s">
        <v>286</v>
      </c>
      <c r="F903" s="196" t="s">
        <v>3930</v>
      </c>
      <c r="G903" s="199">
        <v>19600.0</v>
      </c>
      <c r="H903" s="217"/>
      <c r="I903" s="217"/>
      <c r="L903" s="6">
        <f t="array" ref="L903">XLOOKUP(E903,INV!A:A,INV!K:K)</f>
        <v>450</v>
      </c>
      <c r="M903" s="127">
        <f t="shared" si="1"/>
        <v>1</v>
      </c>
    </row>
    <row r="904">
      <c r="A904" s="195">
        <v>584.0</v>
      </c>
      <c r="B904" s="196" t="s">
        <v>3944</v>
      </c>
      <c r="C904" s="197" t="s">
        <v>3945</v>
      </c>
      <c r="D904" s="198" t="s">
        <v>1316</v>
      </c>
      <c r="E904" s="196" t="s">
        <v>1315</v>
      </c>
      <c r="F904" s="110" t="s">
        <v>3946</v>
      </c>
      <c r="G904" s="199">
        <v>100.0</v>
      </c>
      <c r="H904" s="217"/>
      <c r="I904" s="217"/>
      <c r="L904" s="6">
        <f t="array" ref="L904">XLOOKUP(E904,INV!A:A,INV!K:K)</f>
        <v>5</v>
      </c>
      <c r="M904" s="127">
        <f t="shared" si="1"/>
        <v>1</v>
      </c>
    </row>
    <row r="905">
      <c r="A905" s="195">
        <v>1422.0</v>
      </c>
      <c r="B905" s="196" t="s">
        <v>5175</v>
      </c>
      <c r="C905" s="197" t="s">
        <v>20</v>
      </c>
      <c r="D905" s="198" t="s">
        <v>19</v>
      </c>
      <c r="E905" s="196" t="s">
        <v>20</v>
      </c>
      <c r="F905" s="110" t="s">
        <v>5185</v>
      </c>
      <c r="G905" s="199">
        <v>180.0</v>
      </c>
      <c r="H905" s="217"/>
      <c r="I905" s="217"/>
      <c r="L905" s="6">
        <f t="array" ref="L905">XLOOKUP(E905,INV!A:A,INV!K:K)</f>
        <v>5</v>
      </c>
      <c r="M905" s="127">
        <f t="shared" si="1"/>
        <v>1</v>
      </c>
    </row>
    <row r="906">
      <c r="A906" s="195">
        <v>2597.0</v>
      </c>
      <c r="B906" s="196" t="s">
        <v>3233</v>
      </c>
      <c r="C906" s="197" t="s">
        <v>8677</v>
      </c>
      <c r="D906" s="198" t="s">
        <v>8678</v>
      </c>
      <c r="E906" s="196" t="s">
        <v>8679</v>
      </c>
      <c r="F906" s="110" t="s">
        <v>8680</v>
      </c>
      <c r="G906" s="199">
        <v>385.0</v>
      </c>
      <c r="H906" s="217"/>
      <c r="I906" s="217"/>
      <c r="L906" s="6">
        <f t="array" ref="L906">XLOOKUP(E906,INV!A:A,INV!K:K)</f>
        <v>11</v>
      </c>
      <c r="M906" s="127">
        <f t="shared" si="1"/>
        <v>1</v>
      </c>
    </row>
    <row r="907">
      <c r="A907" s="195">
        <v>290.0</v>
      </c>
      <c r="B907" s="196" t="s">
        <v>3233</v>
      </c>
      <c r="C907" s="197" t="s">
        <v>3234</v>
      </c>
      <c r="D907" s="198" t="s">
        <v>3235</v>
      </c>
      <c r="E907" s="196" t="s">
        <v>3236</v>
      </c>
      <c r="F907" s="110" t="s">
        <v>3237</v>
      </c>
      <c r="G907" s="199">
        <v>460.0</v>
      </c>
      <c r="H907" s="217"/>
      <c r="I907" s="217"/>
      <c r="L907" s="6">
        <f t="array" ref="L907">XLOOKUP(E907,INV!A:A,INV!K:K)</f>
        <v>11</v>
      </c>
      <c r="M907" s="127">
        <f t="shared" si="1"/>
        <v>1</v>
      </c>
    </row>
    <row r="908">
      <c r="A908" s="195">
        <v>296.0</v>
      </c>
      <c r="B908" s="196" t="s">
        <v>3250</v>
      </c>
      <c r="C908" s="197" t="s">
        <v>3251</v>
      </c>
      <c r="D908" s="198" t="s">
        <v>3252</v>
      </c>
      <c r="E908" s="196" t="s">
        <v>3253</v>
      </c>
      <c r="F908" s="196" t="s">
        <v>3254</v>
      </c>
      <c r="G908" s="199">
        <v>180.0</v>
      </c>
      <c r="H908" s="217"/>
      <c r="I908" s="217"/>
      <c r="L908" s="6">
        <f t="array" ref="L908">XLOOKUP(E908,INV!A:A,INV!K:K)</f>
        <v>5</v>
      </c>
      <c r="M908" s="127">
        <f t="shared" si="1"/>
        <v>1</v>
      </c>
    </row>
    <row r="909">
      <c r="A909" s="195">
        <v>297.0</v>
      </c>
      <c r="B909" s="196" t="s">
        <v>3250</v>
      </c>
      <c r="C909" s="197" t="s">
        <v>3255</v>
      </c>
      <c r="D909" s="198" t="s">
        <v>3256</v>
      </c>
      <c r="E909" s="196" t="s">
        <v>163</v>
      </c>
      <c r="F909" s="196" t="s">
        <v>3257</v>
      </c>
      <c r="G909" s="199">
        <v>180.0</v>
      </c>
      <c r="H909" s="217"/>
      <c r="I909" s="217"/>
      <c r="L909" s="6">
        <f t="array" ref="L909">XLOOKUP(E909,INV!A:A,INV!K:K)</f>
        <v>7</v>
      </c>
      <c r="M909" s="127">
        <f t="shared" si="1"/>
        <v>1</v>
      </c>
    </row>
    <row r="910">
      <c r="A910" s="195">
        <v>695.0</v>
      </c>
      <c r="B910" s="196" t="s">
        <v>3250</v>
      </c>
      <c r="C910" s="197" t="s">
        <v>163</v>
      </c>
      <c r="D910" s="198" t="s">
        <v>4242</v>
      </c>
      <c r="E910" s="196" t="s">
        <v>163</v>
      </c>
      <c r="F910" s="196" t="s">
        <v>3257</v>
      </c>
      <c r="G910" s="199">
        <v>180.0</v>
      </c>
      <c r="H910" s="217"/>
      <c r="I910" s="217"/>
      <c r="L910" s="6">
        <f t="array" ref="L910">XLOOKUP(E910,INV!A:A,INV!K:K)</f>
        <v>7</v>
      </c>
      <c r="M910" s="127">
        <f t="shared" si="1"/>
        <v>1</v>
      </c>
    </row>
    <row r="911">
      <c r="A911" s="195">
        <v>301.0</v>
      </c>
      <c r="B911" s="196" t="s">
        <v>3266</v>
      </c>
      <c r="C911" s="197" t="s">
        <v>3267</v>
      </c>
      <c r="D911" s="198" t="s">
        <v>3268</v>
      </c>
      <c r="E911" s="196" t="s">
        <v>3269</v>
      </c>
      <c r="F911" s="196" t="s">
        <v>3270</v>
      </c>
      <c r="G911" s="199">
        <v>115.0</v>
      </c>
      <c r="H911" s="217"/>
      <c r="I911" s="217"/>
      <c r="L911" s="6" t="str">
        <f t="array" ref="L911">XLOOKUP(E911,INV!A:A,INV!K:K)</f>
        <v>#N/A</v>
      </c>
      <c r="M911" s="127" t="str">
        <f t="shared" si="1"/>
        <v>#N/A</v>
      </c>
    </row>
    <row r="912">
      <c r="A912" s="195">
        <v>302.0</v>
      </c>
      <c r="B912" s="196" t="s">
        <v>3266</v>
      </c>
      <c r="C912" s="197" t="s">
        <v>3271</v>
      </c>
      <c r="D912" s="198" t="s">
        <v>3272</v>
      </c>
      <c r="E912" s="196" t="s">
        <v>3273</v>
      </c>
      <c r="F912" s="196" t="s">
        <v>3274</v>
      </c>
      <c r="G912" s="199">
        <v>100.0</v>
      </c>
      <c r="H912" s="217"/>
      <c r="I912" s="217"/>
      <c r="L912" s="6">
        <f t="array" ref="L912">XLOOKUP(E912,INV!A:A,INV!K:K)</f>
        <v>5</v>
      </c>
      <c r="M912" s="127">
        <f t="shared" si="1"/>
        <v>1</v>
      </c>
    </row>
    <row r="913">
      <c r="A913" s="195">
        <v>442.0</v>
      </c>
      <c r="B913" s="196" t="s">
        <v>2368</v>
      </c>
      <c r="C913" s="197" t="s">
        <v>8681</v>
      </c>
      <c r="D913" s="198" t="s">
        <v>2266</v>
      </c>
      <c r="E913" s="196" t="s">
        <v>86</v>
      </c>
      <c r="F913" s="196" t="s">
        <v>8682</v>
      </c>
      <c r="G913" s="199">
        <v>90.0</v>
      </c>
      <c r="H913" s="217"/>
      <c r="I913" s="217"/>
      <c r="L913" s="6">
        <f t="array" ref="L913">XLOOKUP(E913,INV!A:A,INV!K:K)</f>
        <v>5</v>
      </c>
      <c r="M913" s="127">
        <f t="shared" si="1"/>
        <v>1</v>
      </c>
    </row>
    <row r="914">
      <c r="A914" s="195">
        <v>432.0</v>
      </c>
      <c r="B914" s="196" t="s">
        <v>2368</v>
      </c>
      <c r="C914" s="197" t="s">
        <v>3567</v>
      </c>
      <c r="D914" s="198" t="s">
        <v>3568</v>
      </c>
      <c r="E914" s="196" t="s">
        <v>90</v>
      </c>
      <c r="F914" s="196" t="s">
        <v>3569</v>
      </c>
      <c r="G914" s="199">
        <v>90.0</v>
      </c>
      <c r="H914" s="217"/>
      <c r="I914" s="217"/>
      <c r="L914" s="6">
        <f t="array" ref="L914">XLOOKUP(E914,INV!A:A,INV!K:K)</f>
        <v>5</v>
      </c>
      <c r="M914" s="127">
        <f t="shared" si="1"/>
        <v>1</v>
      </c>
    </row>
    <row r="915">
      <c r="A915" s="195">
        <v>1838.0</v>
      </c>
      <c r="B915" s="196" t="s">
        <v>5419</v>
      </c>
      <c r="C915" s="197" t="s">
        <v>5420</v>
      </c>
      <c r="D915" s="198" t="s">
        <v>5421</v>
      </c>
      <c r="E915" s="196" t="s">
        <v>5422</v>
      </c>
      <c r="F915" s="196" t="s">
        <v>5423</v>
      </c>
      <c r="G915" s="199">
        <v>350.0</v>
      </c>
      <c r="H915" s="217"/>
      <c r="I915" s="217"/>
      <c r="L915" s="6">
        <f t="array" ref="L915">XLOOKUP(E915,INV!A:A,INV!K:K)</f>
        <v>20</v>
      </c>
      <c r="M915" s="127">
        <f t="shared" si="1"/>
        <v>1</v>
      </c>
    </row>
    <row r="916">
      <c r="A916" s="195">
        <v>2773.0</v>
      </c>
      <c r="B916" s="196" t="s">
        <v>5419</v>
      </c>
      <c r="C916" s="197" t="s">
        <v>5422</v>
      </c>
      <c r="D916" s="198" t="s">
        <v>5421</v>
      </c>
      <c r="E916" s="196" t="s">
        <v>5422</v>
      </c>
      <c r="F916" s="110" t="s">
        <v>5423</v>
      </c>
      <c r="G916" s="199">
        <v>350.0</v>
      </c>
      <c r="H916" s="217"/>
      <c r="I916" s="217"/>
      <c r="L916" s="6">
        <f t="array" ref="L916">XLOOKUP(E916,INV!A:A,INV!K:K)</f>
        <v>20</v>
      </c>
      <c r="M916" s="127">
        <f t="shared" si="1"/>
        <v>1</v>
      </c>
    </row>
    <row r="917">
      <c r="A917" s="195">
        <v>293.0</v>
      </c>
      <c r="B917" s="196" t="s">
        <v>3238</v>
      </c>
      <c r="C917" s="197" t="s">
        <v>3239</v>
      </c>
      <c r="D917" s="198" t="s">
        <v>3240</v>
      </c>
      <c r="E917" s="196" t="s">
        <v>3241</v>
      </c>
      <c r="F917" s="110" t="s">
        <v>3242</v>
      </c>
      <c r="G917" s="199">
        <v>45.0</v>
      </c>
      <c r="H917" s="217"/>
      <c r="I917" s="217"/>
      <c r="L917" s="6">
        <f t="array" ref="L917">XLOOKUP(E917,INV!A:A,INV!K:K)</f>
        <v>3</v>
      </c>
      <c r="M917" s="127">
        <f t="shared" si="1"/>
        <v>1</v>
      </c>
    </row>
    <row r="918">
      <c r="A918" s="195">
        <v>1839.0</v>
      </c>
      <c r="B918" s="196" t="s">
        <v>5356</v>
      </c>
      <c r="C918" s="197" t="s">
        <v>5424</v>
      </c>
      <c r="D918" s="198" t="s">
        <v>5425</v>
      </c>
      <c r="E918" s="110" t="s">
        <v>5426</v>
      </c>
      <c r="F918" s="196" t="s">
        <v>5427</v>
      </c>
      <c r="G918" s="199">
        <v>150.0</v>
      </c>
      <c r="H918" s="217"/>
      <c r="I918" s="217"/>
      <c r="L918" s="6">
        <f t="array" ref="L918">XLOOKUP(E918,INV!A:A,INV!K:K)</f>
        <v>10</v>
      </c>
      <c r="M918" s="127">
        <f t="shared" si="1"/>
        <v>1</v>
      </c>
    </row>
    <row r="919">
      <c r="A919" s="195">
        <v>298.0</v>
      </c>
      <c r="B919" s="196" t="s">
        <v>3250</v>
      </c>
      <c r="C919" s="197" t="s">
        <v>3258</v>
      </c>
      <c r="D919" s="198" t="s">
        <v>3259</v>
      </c>
      <c r="E919" s="196" t="s">
        <v>3260</v>
      </c>
      <c r="F919" s="196" t="s">
        <v>3261</v>
      </c>
      <c r="G919" s="199">
        <v>180.0</v>
      </c>
      <c r="H919" s="217"/>
      <c r="I919" s="217"/>
      <c r="L919" s="6">
        <f t="array" ref="L919">XLOOKUP(E919,INV!A:A,INV!K:K)</f>
        <v>5</v>
      </c>
      <c r="M919" s="127">
        <f t="shared" si="1"/>
        <v>1</v>
      </c>
    </row>
    <row r="920">
      <c r="A920" s="195">
        <v>913.0</v>
      </c>
      <c r="B920" s="196" t="s">
        <v>3250</v>
      </c>
      <c r="C920" s="197" t="s">
        <v>3260</v>
      </c>
      <c r="D920" s="198" t="s">
        <v>4441</v>
      </c>
      <c r="E920" s="196" t="s">
        <v>3260</v>
      </c>
      <c r="F920" s="196" t="s">
        <v>3261</v>
      </c>
      <c r="G920" s="199">
        <v>180.0</v>
      </c>
      <c r="H920" s="217"/>
      <c r="I920" s="217"/>
      <c r="L920" s="6">
        <f t="array" ref="L920">XLOOKUP(E920,INV!A:A,INV!K:K)</f>
        <v>5</v>
      </c>
      <c r="M920" s="127">
        <f t="shared" si="1"/>
        <v>1</v>
      </c>
    </row>
    <row r="921">
      <c r="A921" s="195">
        <v>299.0</v>
      </c>
      <c r="B921" s="196" t="s">
        <v>3250</v>
      </c>
      <c r="C921" s="197" t="s">
        <v>8683</v>
      </c>
      <c r="D921" s="198" t="s">
        <v>8684</v>
      </c>
      <c r="E921" s="196" t="s">
        <v>157</v>
      </c>
      <c r="F921" s="196" t="s">
        <v>4491</v>
      </c>
      <c r="G921" s="199">
        <v>205.0</v>
      </c>
      <c r="H921" s="217"/>
      <c r="I921" s="217"/>
      <c r="L921" s="6">
        <f t="array" ref="L921">XLOOKUP(E921,INV!A:A,INV!K:K)</f>
        <v>7</v>
      </c>
      <c r="M921" s="127">
        <f t="shared" si="1"/>
        <v>1</v>
      </c>
    </row>
    <row r="922">
      <c r="A922" s="195">
        <v>936.0</v>
      </c>
      <c r="B922" s="196" t="s">
        <v>3250</v>
      </c>
      <c r="C922" s="197" t="s">
        <v>157</v>
      </c>
      <c r="D922" s="198" t="s">
        <v>4490</v>
      </c>
      <c r="E922" s="196" t="s">
        <v>157</v>
      </c>
      <c r="F922" s="196" t="s">
        <v>4491</v>
      </c>
      <c r="G922" s="199">
        <v>205.0</v>
      </c>
      <c r="H922" s="217"/>
      <c r="I922" s="217"/>
      <c r="L922" s="6">
        <f t="array" ref="L922">XLOOKUP(E922,INV!A:A,INV!K:K)</f>
        <v>7</v>
      </c>
      <c r="M922" s="127">
        <f t="shared" si="1"/>
        <v>1</v>
      </c>
    </row>
    <row r="923">
      <c r="A923" s="195">
        <v>300.0</v>
      </c>
      <c r="B923" s="196" t="s">
        <v>3250</v>
      </c>
      <c r="C923" s="197" t="s">
        <v>3262</v>
      </c>
      <c r="D923" s="198" t="s">
        <v>3263</v>
      </c>
      <c r="E923" s="196" t="s">
        <v>3264</v>
      </c>
      <c r="F923" s="196" t="s">
        <v>3265</v>
      </c>
      <c r="G923" s="199">
        <v>205.0</v>
      </c>
      <c r="H923" s="217"/>
      <c r="I923" s="217"/>
      <c r="L923" s="6">
        <f t="array" ref="L923">XLOOKUP(E923,INV!A:A,INV!K:K)</f>
        <v>7</v>
      </c>
      <c r="M923" s="127">
        <f t="shared" si="1"/>
        <v>1</v>
      </c>
    </row>
    <row r="924">
      <c r="A924" s="195">
        <v>937.0</v>
      </c>
      <c r="B924" s="196" t="s">
        <v>3250</v>
      </c>
      <c r="C924" s="197" t="s">
        <v>3264</v>
      </c>
      <c r="D924" s="198" t="s">
        <v>4492</v>
      </c>
      <c r="E924" s="196" t="s">
        <v>3264</v>
      </c>
      <c r="F924" s="196" t="s">
        <v>3265</v>
      </c>
      <c r="G924" s="199">
        <v>205.0</v>
      </c>
      <c r="H924" s="217"/>
      <c r="I924" s="217"/>
      <c r="L924" s="6">
        <f t="array" ref="L924">XLOOKUP(E924,INV!A:A,INV!K:K)</f>
        <v>7</v>
      </c>
      <c r="M924" s="127">
        <f t="shared" si="1"/>
        <v>1</v>
      </c>
    </row>
    <row r="925">
      <c r="A925" s="195">
        <v>276.0</v>
      </c>
      <c r="B925" s="196" t="s">
        <v>3196</v>
      </c>
      <c r="C925" s="197" t="s">
        <v>3197</v>
      </c>
      <c r="D925" s="198" t="s">
        <v>429</v>
      </c>
      <c r="E925" s="196" t="s">
        <v>430</v>
      </c>
      <c r="F925" s="196" t="s">
        <v>3198</v>
      </c>
      <c r="G925" s="199">
        <v>2350.0</v>
      </c>
      <c r="H925" s="217"/>
      <c r="I925" s="217"/>
      <c r="L925" s="6">
        <f t="array" ref="L925">XLOOKUP(E925,INV!A:A,INV!K:K)</f>
        <v>50</v>
      </c>
      <c r="M925" s="127">
        <f t="shared" si="1"/>
        <v>1</v>
      </c>
    </row>
    <row r="926">
      <c r="A926" s="195">
        <v>276.0</v>
      </c>
      <c r="B926" s="196" t="s">
        <v>3196</v>
      </c>
      <c r="C926" s="197" t="s">
        <v>3197</v>
      </c>
      <c r="D926" s="198" t="s">
        <v>429</v>
      </c>
      <c r="E926" s="196" t="s">
        <v>430</v>
      </c>
      <c r="F926" s="110" t="s">
        <v>3198</v>
      </c>
      <c r="G926" s="199">
        <v>2350.0</v>
      </c>
      <c r="H926" s="217"/>
      <c r="I926" s="217"/>
      <c r="L926" s="6">
        <f t="array" ref="L926">XLOOKUP(E926,INV!A:A,INV!K:K)</f>
        <v>50</v>
      </c>
      <c r="M926" s="127">
        <f t="shared" si="1"/>
        <v>1</v>
      </c>
    </row>
    <row r="927">
      <c r="A927" s="195">
        <v>1792.0</v>
      </c>
      <c r="B927" s="196" t="s">
        <v>5356</v>
      </c>
      <c r="C927" s="197" t="s">
        <v>5357</v>
      </c>
      <c r="D927" s="198" t="s">
        <v>5358</v>
      </c>
      <c r="E927" s="196" t="s">
        <v>224</v>
      </c>
      <c r="F927" s="196" t="s">
        <v>5359</v>
      </c>
      <c r="G927" s="199">
        <v>220.0</v>
      </c>
      <c r="H927" s="217"/>
      <c r="I927" s="217"/>
      <c r="L927" s="6">
        <f t="array" ref="L927">XLOOKUP(E927,INV!A:A,INV!K:K)</f>
        <v>5</v>
      </c>
      <c r="M927" s="127">
        <f t="shared" si="1"/>
        <v>1</v>
      </c>
    </row>
    <row r="928">
      <c r="A928" s="195">
        <v>468.0</v>
      </c>
      <c r="B928" s="196" t="s">
        <v>3662</v>
      </c>
      <c r="C928" s="197" t="s">
        <v>3663</v>
      </c>
      <c r="D928" s="198" t="s">
        <v>3664</v>
      </c>
      <c r="E928" s="196" t="s">
        <v>3665</v>
      </c>
      <c r="F928" s="110" t="s">
        <v>3666</v>
      </c>
      <c r="G928" s="199">
        <v>145.0</v>
      </c>
      <c r="H928" s="217"/>
      <c r="I928" s="217"/>
      <c r="L928" s="6">
        <f t="array" ref="L928">XLOOKUP(E928,INV!A:A,INV!K:K)</f>
        <v>3</v>
      </c>
      <c r="M928" s="127">
        <f t="shared" si="1"/>
        <v>1</v>
      </c>
    </row>
    <row r="929">
      <c r="A929" s="195">
        <v>469.0</v>
      </c>
      <c r="B929" s="196" t="s">
        <v>3662</v>
      </c>
      <c r="C929" s="197" t="s">
        <v>3667</v>
      </c>
      <c r="D929" s="198" t="s">
        <v>3668</v>
      </c>
      <c r="E929" s="196" t="s">
        <v>3669</v>
      </c>
      <c r="F929" s="110" t="s">
        <v>3670</v>
      </c>
      <c r="G929" s="199">
        <v>225.0</v>
      </c>
      <c r="H929" s="217"/>
      <c r="I929" s="217"/>
      <c r="L929" s="6">
        <f t="array" ref="L929">XLOOKUP(E929,INV!A:A,INV!K:K)</f>
        <v>5</v>
      </c>
      <c r="M929" s="127">
        <f t="shared" si="1"/>
        <v>1</v>
      </c>
    </row>
    <row r="930">
      <c r="A930" s="195">
        <v>537.0</v>
      </c>
      <c r="B930" s="196" t="s">
        <v>3842</v>
      </c>
      <c r="C930" s="197" t="s">
        <v>3843</v>
      </c>
      <c r="D930" s="198" t="s">
        <v>3844</v>
      </c>
      <c r="E930" s="196" t="s">
        <v>3845</v>
      </c>
      <c r="F930" s="110" t="s">
        <v>3846</v>
      </c>
      <c r="G930" s="199">
        <v>130.0</v>
      </c>
      <c r="H930" s="217"/>
      <c r="I930" s="217"/>
      <c r="L930" s="6">
        <f t="array" ref="L930">XLOOKUP(E930,INV!A:A,INV!K:K)</f>
        <v>3</v>
      </c>
      <c r="M930" s="127">
        <f t="shared" si="1"/>
        <v>1</v>
      </c>
    </row>
    <row r="931">
      <c r="A931" s="195">
        <v>465.0</v>
      </c>
      <c r="B931" s="196" t="s">
        <v>3842</v>
      </c>
      <c r="C931" s="197" t="s">
        <v>8685</v>
      </c>
      <c r="D931" s="198" t="s">
        <v>8686</v>
      </c>
      <c r="E931" s="196" t="s">
        <v>8687</v>
      </c>
      <c r="F931" s="196" t="s">
        <v>8688</v>
      </c>
      <c r="G931" s="199">
        <v>130.0</v>
      </c>
      <c r="H931" s="217"/>
      <c r="I931" s="217"/>
      <c r="L931" s="6" t="str">
        <f t="array" ref="L931">XLOOKUP(E931,INV!A:A,INV!K:K)</f>
        <v>#N/A</v>
      </c>
      <c r="M931" s="127" t="str">
        <f t="shared" si="1"/>
        <v>#N/A</v>
      </c>
    </row>
    <row r="932">
      <c r="A932" s="195">
        <v>463.0</v>
      </c>
      <c r="B932" s="196" t="s">
        <v>3842</v>
      </c>
      <c r="C932" s="197" t="s">
        <v>8689</v>
      </c>
      <c r="D932" s="198" t="s">
        <v>8690</v>
      </c>
      <c r="E932" s="196" t="s">
        <v>8691</v>
      </c>
      <c r="F932" s="196" t="s">
        <v>8692</v>
      </c>
      <c r="G932" s="199">
        <v>130.0</v>
      </c>
      <c r="H932" s="217"/>
      <c r="I932" s="217"/>
      <c r="L932" s="6" t="str">
        <f t="array" ref="L932">XLOOKUP(E932,INV!A:A,INV!K:K)</f>
        <v>#N/A</v>
      </c>
      <c r="M932" s="127" t="str">
        <f t="shared" si="1"/>
        <v>#N/A</v>
      </c>
    </row>
    <row r="933">
      <c r="A933" s="195">
        <v>655.0</v>
      </c>
      <c r="B933" s="196" t="s">
        <v>3971</v>
      </c>
      <c r="C933" s="197" t="s">
        <v>4141</v>
      </c>
      <c r="D933" s="198" t="s">
        <v>4142</v>
      </c>
      <c r="E933" s="196" t="s">
        <v>4143</v>
      </c>
      <c r="F933" s="110" t="s">
        <v>4144</v>
      </c>
      <c r="G933" s="199">
        <v>320.0</v>
      </c>
      <c r="H933" s="217"/>
      <c r="I933" s="217"/>
      <c r="L933" s="6">
        <f t="array" ref="L933">XLOOKUP(E933,INV!A:A,INV!K:K)</f>
        <v>5</v>
      </c>
      <c r="M933" s="127">
        <f t="shared" si="1"/>
        <v>1</v>
      </c>
    </row>
    <row r="934">
      <c r="A934" s="195">
        <v>656.0</v>
      </c>
      <c r="B934" s="196" t="s">
        <v>3971</v>
      </c>
      <c r="C934" s="197" t="s">
        <v>4145</v>
      </c>
      <c r="D934" s="198" t="s">
        <v>4142</v>
      </c>
      <c r="E934" s="196" t="s">
        <v>2143</v>
      </c>
      <c r="F934" s="110" t="s">
        <v>4146</v>
      </c>
      <c r="G934" s="199">
        <v>110.0</v>
      </c>
      <c r="H934" s="217"/>
      <c r="I934" s="217"/>
      <c r="L934" s="6">
        <f t="array" ref="L934">XLOOKUP(E934,INV!A:A,INV!K:K)</f>
        <v>3</v>
      </c>
      <c r="M934" s="127">
        <f t="shared" si="1"/>
        <v>1</v>
      </c>
    </row>
    <row r="935">
      <c r="A935" s="195">
        <v>653.0</v>
      </c>
      <c r="B935" s="196" t="s">
        <v>3971</v>
      </c>
      <c r="C935" s="197" t="s">
        <v>4136</v>
      </c>
      <c r="D935" s="198" t="s">
        <v>4137</v>
      </c>
      <c r="E935" s="196" t="s">
        <v>177</v>
      </c>
      <c r="F935" s="110" t="s">
        <v>4138</v>
      </c>
      <c r="G935" s="199">
        <v>450.0</v>
      </c>
      <c r="H935" s="217"/>
      <c r="I935" s="217"/>
      <c r="L935" s="6">
        <f t="array" ref="L935">XLOOKUP(E935,INV!A:A,INV!K:K)</f>
        <v>9</v>
      </c>
      <c r="M935" s="127">
        <f t="shared" si="1"/>
        <v>1</v>
      </c>
    </row>
    <row r="936">
      <c r="A936" s="195">
        <v>654.0</v>
      </c>
      <c r="B936" s="196" t="s">
        <v>3971</v>
      </c>
      <c r="C936" s="197" t="s">
        <v>4139</v>
      </c>
      <c r="D936" s="198" t="s">
        <v>4137</v>
      </c>
      <c r="E936" s="196" t="s">
        <v>165</v>
      </c>
      <c r="F936" s="110" t="s">
        <v>4140</v>
      </c>
      <c r="G936" s="199">
        <v>140.0</v>
      </c>
      <c r="H936" s="217"/>
      <c r="I936" s="217"/>
      <c r="L936" s="6">
        <f t="array" ref="L936">XLOOKUP(E936,INV!A:A,INV!K:K)</f>
        <v>5</v>
      </c>
      <c r="M936" s="127">
        <f t="shared" si="1"/>
        <v>1</v>
      </c>
    </row>
    <row r="937">
      <c r="A937" s="195">
        <v>2846.0</v>
      </c>
      <c r="B937" s="196">
        <v>5.702391E7</v>
      </c>
      <c r="C937" s="196" t="s">
        <v>7112</v>
      </c>
      <c r="D937" s="198" t="s">
        <v>7113</v>
      </c>
      <c r="E937" s="196" t="s">
        <v>7112</v>
      </c>
      <c r="F937" s="196" t="s">
        <v>7114</v>
      </c>
      <c r="G937" s="199">
        <v>9000.0</v>
      </c>
      <c r="H937" s="217"/>
      <c r="I937" s="217"/>
      <c r="L937" s="6" t="str">
        <f t="array" ref="L937">XLOOKUP(E937,INV!A:A,INV!K:K)</f>
        <v>#N/A</v>
      </c>
      <c r="M937" s="127" t="str">
        <f t="shared" si="1"/>
        <v>#N/A</v>
      </c>
    </row>
    <row r="938">
      <c r="A938" s="195">
        <v>1054.0</v>
      </c>
      <c r="B938" s="196" t="s">
        <v>4859</v>
      </c>
      <c r="C938" s="197" t="s">
        <v>8693</v>
      </c>
      <c r="D938" s="198" t="s">
        <v>8694</v>
      </c>
      <c r="E938" s="196" t="s">
        <v>8695</v>
      </c>
      <c r="F938" s="110" t="s">
        <v>8696</v>
      </c>
      <c r="G938" s="199">
        <v>1165.0</v>
      </c>
      <c r="H938" s="217"/>
      <c r="I938" s="217"/>
      <c r="L938" s="6">
        <f t="array" ref="L938">XLOOKUP(E938,INV!A:A,INV!K:K)</f>
        <v>30</v>
      </c>
      <c r="M938" s="127">
        <f t="shared" si="1"/>
        <v>1</v>
      </c>
    </row>
    <row r="939">
      <c r="A939" s="195">
        <v>1055.0</v>
      </c>
      <c r="B939" s="196" t="s">
        <v>4859</v>
      </c>
      <c r="C939" s="197" t="s">
        <v>8697</v>
      </c>
      <c r="D939" s="198" t="s">
        <v>8698</v>
      </c>
      <c r="E939" s="196" t="s">
        <v>8699</v>
      </c>
      <c r="F939" s="110" t="s">
        <v>8700</v>
      </c>
      <c r="G939" s="199">
        <v>1520.0</v>
      </c>
      <c r="H939" s="217"/>
      <c r="I939" s="217"/>
      <c r="L939" s="6">
        <f t="array" ref="L939">XLOOKUP(E939,INV!A:A,INV!K:K)</f>
        <v>15</v>
      </c>
      <c r="M939" s="127">
        <f t="shared" si="1"/>
        <v>1</v>
      </c>
    </row>
    <row r="940">
      <c r="A940" s="195">
        <v>1057.0</v>
      </c>
      <c r="B940" s="196" t="s">
        <v>4859</v>
      </c>
      <c r="C940" s="197" t="s">
        <v>8701</v>
      </c>
      <c r="D940" s="198" t="s">
        <v>8702</v>
      </c>
      <c r="E940" s="196" t="s">
        <v>8703</v>
      </c>
      <c r="F940" s="110" t="s">
        <v>8704</v>
      </c>
      <c r="G940" s="199">
        <v>885.0</v>
      </c>
      <c r="H940" s="217"/>
      <c r="I940" s="217"/>
      <c r="L940" s="6">
        <f t="array" ref="L940">XLOOKUP(E940,INV!A:A,INV!K:K)</f>
        <v>30</v>
      </c>
      <c r="M940" s="127">
        <f t="shared" si="1"/>
        <v>1</v>
      </c>
    </row>
    <row r="941">
      <c r="A941" s="195">
        <v>1058.0</v>
      </c>
      <c r="B941" s="196" t="s">
        <v>4859</v>
      </c>
      <c r="C941" s="197" t="s">
        <v>8705</v>
      </c>
      <c r="D941" s="198" t="s">
        <v>8706</v>
      </c>
      <c r="E941" s="196" t="s">
        <v>8707</v>
      </c>
      <c r="F941" s="110" t="s">
        <v>8708</v>
      </c>
      <c r="G941" s="199">
        <v>1335.0</v>
      </c>
      <c r="H941" s="217"/>
      <c r="I941" s="217"/>
      <c r="L941" s="6">
        <f t="array" ref="L941">XLOOKUP(E941,INV!A:A,INV!K:K)</f>
        <v>15</v>
      </c>
      <c r="M941" s="127">
        <f t="shared" si="1"/>
        <v>1</v>
      </c>
    </row>
    <row r="942">
      <c r="A942" s="195">
        <v>1059.0</v>
      </c>
      <c r="B942" s="196" t="s">
        <v>4859</v>
      </c>
      <c r="C942" s="197" t="s">
        <v>8709</v>
      </c>
      <c r="D942" s="198" t="s">
        <v>8710</v>
      </c>
      <c r="E942" s="196" t="s">
        <v>8711</v>
      </c>
      <c r="F942" s="110" t="s">
        <v>8712</v>
      </c>
      <c r="G942" s="199">
        <v>1070.0</v>
      </c>
      <c r="H942" s="217"/>
      <c r="I942" s="217"/>
      <c r="L942" s="6">
        <f t="array" ref="L942">XLOOKUP(E942,INV!A:A,INV!K:K)</f>
        <v>15</v>
      </c>
      <c r="M942" s="127">
        <f t="shared" si="1"/>
        <v>1</v>
      </c>
    </row>
    <row r="943">
      <c r="A943" s="195">
        <v>1060.0</v>
      </c>
      <c r="B943" s="196" t="s">
        <v>4859</v>
      </c>
      <c r="C943" s="197" t="s">
        <v>8713</v>
      </c>
      <c r="D943" s="198" t="s">
        <v>8714</v>
      </c>
      <c r="E943" s="196" t="s">
        <v>8715</v>
      </c>
      <c r="F943" s="110" t="s">
        <v>8716</v>
      </c>
      <c r="G943" s="199">
        <v>1245.0</v>
      </c>
      <c r="H943" s="217"/>
      <c r="I943" s="217"/>
      <c r="L943" s="6">
        <f t="array" ref="L943">XLOOKUP(E943,INV!A:A,INV!K:K)</f>
        <v>30</v>
      </c>
      <c r="M943" s="127">
        <f t="shared" si="1"/>
        <v>1</v>
      </c>
    </row>
    <row r="944">
      <c r="A944" s="195">
        <v>1864.0</v>
      </c>
      <c r="B944" s="196" t="s">
        <v>4859</v>
      </c>
      <c r="C944" s="197" t="s">
        <v>8717</v>
      </c>
      <c r="D944" s="198" t="s">
        <v>8718</v>
      </c>
      <c r="E944" s="196" t="s">
        <v>8719</v>
      </c>
      <c r="F944" s="110" t="s">
        <v>8720</v>
      </c>
      <c r="G944" s="199">
        <v>1080.0</v>
      </c>
      <c r="H944" s="217"/>
      <c r="I944" s="217"/>
      <c r="L944" s="6">
        <f t="array" ref="L944">XLOOKUP(E944,INV!A:A,INV!K:K)</f>
        <v>15</v>
      </c>
      <c r="M944" s="127">
        <f t="shared" si="1"/>
        <v>1</v>
      </c>
    </row>
    <row r="945">
      <c r="A945" s="195">
        <v>1865.0</v>
      </c>
      <c r="B945" s="196" t="s">
        <v>4859</v>
      </c>
      <c r="C945" s="197" t="s">
        <v>8721</v>
      </c>
      <c r="D945" s="198" t="s">
        <v>8722</v>
      </c>
      <c r="E945" s="196" t="s">
        <v>8723</v>
      </c>
      <c r="F945" s="110" t="s">
        <v>8724</v>
      </c>
      <c r="G945" s="199">
        <v>1080.0</v>
      </c>
      <c r="H945" s="217"/>
      <c r="I945" s="217"/>
      <c r="L945" s="6">
        <f t="array" ref="L945">XLOOKUP(E945,INV!A:A,INV!K:K)</f>
        <v>15</v>
      </c>
      <c r="M945" s="127">
        <f t="shared" si="1"/>
        <v>1</v>
      </c>
    </row>
    <row r="946">
      <c r="A946" s="195">
        <v>1866.0</v>
      </c>
      <c r="B946" s="196" t="s">
        <v>4859</v>
      </c>
      <c r="C946" s="197" t="s">
        <v>8725</v>
      </c>
      <c r="D946" s="198" t="s">
        <v>8726</v>
      </c>
      <c r="E946" s="196" t="s">
        <v>8727</v>
      </c>
      <c r="F946" s="196" t="s">
        <v>8728</v>
      </c>
      <c r="G946" s="199">
        <v>1110.0</v>
      </c>
      <c r="H946" s="217"/>
      <c r="I946" s="217"/>
      <c r="L946" s="6">
        <f t="array" ref="L946">XLOOKUP(E946,INV!A:A,INV!K:K)</f>
        <v>15</v>
      </c>
      <c r="M946" s="127">
        <f t="shared" si="1"/>
        <v>1</v>
      </c>
    </row>
    <row r="947">
      <c r="A947" s="195">
        <v>1867.0</v>
      </c>
      <c r="B947" s="196" t="s">
        <v>4859</v>
      </c>
      <c r="C947" s="197" t="s">
        <v>8729</v>
      </c>
      <c r="D947" s="198" t="s">
        <v>8730</v>
      </c>
      <c r="E947" s="196" t="s">
        <v>8731</v>
      </c>
      <c r="F947" s="110" t="s">
        <v>8732</v>
      </c>
      <c r="G947" s="199">
        <v>1495.0</v>
      </c>
      <c r="H947" s="217"/>
      <c r="I947" s="217"/>
      <c r="L947" s="6">
        <f t="array" ref="L947">XLOOKUP(E947,INV!A:A,INV!K:K)</f>
        <v>20</v>
      </c>
      <c r="M947" s="127">
        <f t="shared" si="1"/>
        <v>1</v>
      </c>
    </row>
    <row r="948">
      <c r="A948" s="195">
        <v>307.0</v>
      </c>
      <c r="B948" s="196" t="s">
        <v>3286</v>
      </c>
      <c r="C948" s="197" t="s">
        <v>3287</v>
      </c>
      <c r="D948" s="198" t="s">
        <v>2135</v>
      </c>
      <c r="E948" s="196" t="s">
        <v>10</v>
      </c>
      <c r="F948" s="196" t="s">
        <v>3288</v>
      </c>
      <c r="G948" s="199">
        <v>250.0</v>
      </c>
      <c r="H948" s="217"/>
      <c r="I948" s="217"/>
      <c r="L948" s="6">
        <f t="array" ref="L948">XLOOKUP(E948,INV!A:A,INV!K:K)</f>
        <v>10</v>
      </c>
      <c r="M948" s="127">
        <f t="shared" si="1"/>
        <v>1</v>
      </c>
    </row>
    <row r="949">
      <c r="A949" s="195">
        <v>2600.0</v>
      </c>
      <c r="B949" s="196" t="s">
        <v>5263</v>
      </c>
      <c r="C949" s="197" t="s">
        <v>8733</v>
      </c>
      <c r="D949" s="198" t="s">
        <v>8734</v>
      </c>
      <c r="E949" s="196" t="s">
        <v>8735</v>
      </c>
      <c r="F949" s="110" t="s">
        <v>8736</v>
      </c>
      <c r="G949" s="199">
        <v>1100.0</v>
      </c>
      <c r="H949" s="217"/>
      <c r="I949" s="217"/>
      <c r="L949" s="6">
        <f t="array" ref="L949">XLOOKUP(E949,INV!A:A,INV!K:K)</f>
        <v>25</v>
      </c>
      <c r="M949" s="127">
        <f t="shared" si="1"/>
        <v>1</v>
      </c>
    </row>
    <row r="950">
      <c r="A950" s="195">
        <v>317.0</v>
      </c>
      <c r="B950" s="196" t="s">
        <v>3281</v>
      </c>
      <c r="C950" s="197" t="s">
        <v>8737</v>
      </c>
      <c r="D950" s="198" t="s">
        <v>8738</v>
      </c>
      <c r="E950" s="196" t="s">
        <v>8739</v>
      </c>
      <c r="F950" s="110" t="s">
        <v>8740</v>
      </c>
      <c r="G950" s="199">
        <v>180.0</v>
      </c>
      <c r="H950" s="217"/>
      <c r="I950" s="217"/>
      <c r="L950" s="6" t="str">
        <f t="array" ref="L950">XLOOKUP(E950,INV!A:A,INV!K:K)</f>
        <v>#N/A</v>
      </c>
      <c r="M950" s="127" t="str">
        <f t="shared" si="1"/>
        <v>#N/A</v>
      </c>
    </row>
    <row r="951">
      <c r="A951" s="195">
        <v>315.0</v>
      </c>
      <c r="B951" s="196" t="s">
        <v>3281</v>
      </c>
      <c r="C951" s="197" t="s">
        <v>8741</v>
      </c>
      <c r="D951" s="198" t="s">
        <v>8742</v>
      </c>
      <c r="E951" s="196" t="s">
        <v>8743</v>
      </c>
      <c r="F951" s="196" t="s">
        <v>8744</v>
      </c>
      <c r="G951" s="199">
        <v>240.0</v>
      </c>
      <c r="H951" s="217"/>
      <c r="I951" s="217"/>
      <c r="L951" s="6">
        <f t="array" ref="L951">XLOOKUP(E951,INV!A:A,INV!K:K)</f>
        <v>3</v>
      </c>
      <c r="M951" s="127">
        <f t="shared" si="1"/>
        <v>1</v>
      </c>
    </row>
    <row r="952">
      <c r="A952" s="195">
        <v>305.0</v>
      </c>
      <c r="B952" s="196" t="s">
        <v>3281</v>
      </c>
      <c r="C952" s="197" t="s">
        <v>3282</v>
      </c>
      <c r="D952" s="198" t="s">
        <v>3283</v>
      </c>
      <c r="E952" s="196" t="s">
        <v>3284</v>
      </c>
      <c r="F952" s="110" t="s">
        <v>3285</v>
      </c>
      <c r="G952" s="199">
        <v>190.0</v>
      </c>
      <c r="H952" s="217"/>
      <c r="I952" s="217"/>
      <c r="L952" s="6">
        <f t="array" ref="L952">XLOOKUP(E952,INV!A:A,INV!K:K)</f>
        <v>3</v>
      </c>
      <c r="M952" s="127">
        <f t="shared" si="1"/>
        <v>1</v>
      </c>
    </row>
    <row r="953">
      <c r="A953" s="195">
        <v>1856.0</v>
      </c>
      <c r="B953" s="196" t="s">
        <v>4859</v>
      </c>
      <c r="C953" s="197" t="s">
        <v>8745</v>
      </c>
      <c r="D953" s="198" t="s">
        <v>8746</v>
      </c>
      <c r="E953" s="196" t="s">
        <v>8747</v>
      </c>
      <c r="F953" s="110" t="s">
        <v>8748</v>
      </c>
      <c r="G953" s="199">
        <v>1220.0</v>
      </c>
      <c r="H953" s="217"/>
      <c r="I953" s="217"/>
      <c r="L953" s="6">
        <f t="array" ref="L953">XLOOKUP(E953,INV!A:A,INV!K:K)</f>
        <v>20</v>
      </c>
      <c r="M953" s="127">
        <f t="shared" si="1"/>
        <v>1</v>
      </c>
    </row>
    <row r="954">
      <c r="A954" s="195">
        <v>1858.0</v>
      </c>
      <c r="B954" s="196" t="s">
        <v>4859</v>
      </c>
      <c r="C954" s="197" t="s">
        <v>8749</v>
      </c>
      <c r="D954" s="198" t="s">
        <v>8750</v>
      </c>
      <c r="E954" s="196" t="s">
        <v>8751</v>
      </c>
      <c r="F954" s="110" t="s">
        <v>8752</v>
      </c>
      <c r="G954" s="199">
        <v>3660.0</v>
      </c>
      <c r="H954" s="217"/>
      <c r="I954" s="217"/>
      <c r="L954" s="6">
        <f t="array" ref="L954">XLOOKUP(E954,INV!A:A,INV!K:K)</f>
        <v>40</v>
      </c>
      <c r="M954" s="127">
        <f t="shared" si="1"/>
        <v>1</v>
      </c>
    </row>
    <row r="955">
      <c r="A955" s="195">
        <v>1859.0</v>
      </c>
      <c r="B955" s="196" t="s">
        <v>4859</v>
      </c>
      <c r="C955" s="197" t="s">
        <v>8753</v>
      </c>
      <c r="D955" s="198" t="s">
        <v>8754</v>
      </c>
      <c r="E955" s="196" t="s">
        <v>8755</v>
      </c>
      <c r="F955" s="110" t="s">
        <v>8756</v>
      </c>
      <c r="G955" s="199">
        <v>2110.0</v>
      </c>
      <c r="H955" s="217"/>
      <c r="I955" s="217"/>
      <c r="L955" s="6">
        <f t="array" ref="L955">XLOOKUP(E955,INV!A:A,INV!K:K)</f>
        <v>30</v>
      </c>
      <c r="M955" s="127">
        <f t="shared" si="1"/>
        <v>1</v>
      </c>
    </row>
    <row r="956">
      <c r="A956" s="195">
        <v>1860.0</v>
      </c>
      <c r="B956" s="196" t="s">
        <v>4859</v>
      </c>
      <c r="C956" s="197" t="s">
        <v>8757</v>
      </c>
      <c r="D956" s="198" t="s">
        <v>8758</v>
      </c>
      <c r="E956" s="196" t="s">
        <v>8759</v>
      </c>
      <c r="F956" s="110" t="s">
        <v>8760</v>
      </c>
      <c r="G956" s="199">
        <v>2685.0</v>
      </c>
      <c r="H956" s="217"/>
      <c r="I956" s="217"/>
      <c r="L956" s="6">
        <f t="array" ref="L956">XLOOKUP(E956,INV!A:A,INV!K:K)</f>
        <v>30</v>
      </c>
      <c r="M956" s="127">
        <f t="shared" si="1"/>
        <v>1</v>
      </c>
    </row>
    <row r="957">
      <c r="A957" s="195">
        <v>1862.0</v>
      </c>
      <c r="B957" s="196" t="s">
        <v>4859</v>
      </c>
      <c r="C957" s="197" t="s">
        <v>8761</v>
      </c>
      <c r="D957" s="198" t="s">
        <v>8762</v>
      </c>
      <c r="E957" s="196" t="s">
        <v>8763</v>
      </c>
      <c r="F957" s="110" t="s">
        <v>8764</v>
      </c>
      <c r="G957" s="199">
        <v>955.0</v>
      </c>
      <c r="H957" s="217"/>
      <c r="I957" s="217"/>
      <c r="L957" s="6">
        <f t="array" ref="L957">XLOOKUP(E957,INV!A:A,INV!K:K)</f>
        <v>15</v>
      </c>
      <c r="M957" s="127">
        <f t="shared" si="1"/>
        <v>1</v>
      </c>
    </row>
    <row r="958">
      <c r="A958" s="195">
        <v>1863.0</v>
      </c>
      <c r="B958" s="196" t="s">
        <v>4859</v>
      </c>
      <c r="C958" s="197" t="s">
        <v>8765</v>
      </c>
      <c r="D958" s="198" t="s">
        <v>8766</v>
      </c>
      <c r="E958" s="196" t="s">
        <v>8767</v>
      </c>
      <c r="F958" s="110" t="s">
        <v>8768</v>
      </c>
      <c r="G958" s="199">
        <v>1440.0</v>
      </c>
      <c r="H958" s="217"/>
      <c r="I958" s="217"/>
      <c r="L958" s="6">
        <f t="array" ref="L958">XLOOKUP(E958,INV!A:A,INV!K:K)</f>
        <v>20</v>
      </c>
      <c r="M958" s="127">
        <f t="shared" si="1"/>
        <v>1</v>
      </c>
    </row>
    <row r="959">
      <c r="A959" s="195">
        <v>622.0</v>
      </c>
      <c r="B959" s="196" t="s">
        <v>3683</v>
      </c>
      <c r="C959" s="197" t="s">
        <v>4043</v>
      </c>
      <c r="D959" s="198" t="s">
        <v>4044</v>
      </c>
      <c r="E959" s="196" t="s">
        <v>4045</v>
      </c>
      <c r="F959" s="196" t="s">
        <v>4046</v>
      </c>
      <c r="G959" s="199">
        <v>45.0</v>
      </c>
      <c r="H959" s="217"/>
      <c r="I959" s="217"/>
      <c r="L959" s="6">
        <f t="array" ref="L959">XLOOKUP(E959,INV!A:A,INV!K:K)</f>
        <v>3</v>
      </c>
      <c r="M959" s="127">
        <f t="shared" si="1"/>
        <v>1</v>
      </c>
    </row>
    <row r="960">
      <c r="A960" s="195">
        <v>1496.0</v>
      </c>
      <c r="B960" s="196" t="s">
        <v>3286</v>
      </c>
      <c r="C960" s="197" t="s">
        <v>102</v>
      </c>
      <c r="D960" s="198" t="s">
        <v>5233</v>
      </c>
      <c r="E960" s="196" t="s">
        <v>102</v>
      </c>
      <c r="F960" s="196" t="s">
        <v>5234</v>
      </c>
      <c r="G960" s="199">
        <v>250.0</v>
      </c>
      <c r="H960" s="217"/>
      <c r="I960" s="217"/>
      <c r="L960" s="6">
        <f t="array" ref="L960">XLOOKUP(E960,INV!A:A,INV!K:K)</f>
        <v>10</v>
      </c>
      <c r="M960" s="127">
        <f t="shared" si="1"/>
        <v>1</v>
      </c>
    </row>
    <row r="961">
      <c r="A961" s="195">
        <v>1829.0</v>
      </c>
      <c r="B961" s="196" t="s">
        <v>5175</v>
      </c>
      <c r="C961" s="197" t="s">
        <v>108</v>
      </c>
      <c r="D961" s="198" t="s">
        <v>1317</v>
      </c>
      <c r="E961" s="196" t="s">
        <v>108</v>
      </c>
      <c r="F961" s="110" t="s">
        <v>5405</v>
      </c>
      <c r="G961" s="199">
        <v>100.0</v>
      </c>
      <c r="H961" s="217"/>
      <c r="I961" s="217"/>
      <c r="L961" s="6">
        <f t="array" ref="L961">XLOOKUP(E961,INV!A:A,INV!K:K)</f>
        <v>3</v>
      </c>
      <c r="M961" s="127">
        <f t="shared" si="1"/>
        <v>1</v>
      </c>
    </row>
    <row r="962">
      <c r="A962" s="195">
        <v>1785.0</v>
      </c>
      <c r="B962" s="196" t="s">
        <v>5341</v>
      </c>
      <c r="C962" s="197" t="s">
        <v>88</v>
      </c>
      <c r="D962" s="198" t="s">
        <v>5342</v>
      </c>
      <c r="E962" s="196" t="s">
        <v>88</v>
      </c>
      <c r="F962" s="196" t="s">
        <v>5343</v>
      </c>
      <c r="G962" s="199">
        <v>460.0</v>
      </c>
      <c r="H962" s="217"/>
      <c r="I962" s="217"/>
      <c r="L962" s="6">
        <f t="array" ref="L962">XLOOKUP(E962,INV!A:A,INV!K:K)</f>
        <v>15</v>
      </c>
      <c r="M962" s="127">
        <f t="shared" si="1"/>
        <v>1</v>
      </c>
    </row>
    <row r="963">
      <c r="A963" s="195">
        <v>1195.0</v>
      </c>
      <c r="B963" s="196" t="s">
        <v>4950</v>
      </c>
      <c r="C963" s="197" t="s">
        <v>4951</v>
      </c>
      <c r="D963" s="198" t="s">
        <v>4952</v>
      </c>
      <c r="E963" s="196" t="s">
        <v>598</v>
      </c>
      <c r="F963" s="110" t="s">
        <v>4953</v>
      </c>
      <c r="G963" s="199">
        <v>270.0</v>
      </c>
      <c r="H963" s="217"/>
      <c r="I963" s="217"/>
      <c r="L963" s="6">
        <f t="array" ref="L963">XLOOKUP(E963,INV!A:A,INV!K:K)</f>
        <v>14</v>
      </c>
      <c r="M963" s="127">
        <f t="shared" si="1"/>
        <v>1</v>
      </c>
    </row>
    <row r="964">
      <c r="A964" s="195">
        <v>1894.0</v>
      </c>
      <c r="B964" s="196" t="s">
        <v>4950</v>
      </c>
      <c r="C964" s="197" t="s">
        <v>598</v>
      </c>
      <c r="D964" s="198" t="s">
        <v>5493</v>
      </c>
      <c r="E964" s="196" t="s">
        <v>598</v>
      </c>
      <c r="F964" s="110" t="s">
        <v>4953</v>
      </c>
      <c r="G964" s="199">
        <v>270.0</v>
      </c>
      <c r="H964" s="217"/>
      <c r="I964" s="217"/>
      <c r="L964" s="6">
        <f t="array" ref="L964">XLOOKUP(E964,INV!A:A,INV!K:K)</f>
        <v>14</v>
      </c>
      <c r="M964" s="127">
        <f t="shared" si="1"/>
        <v>1</v>
      </c>
    </row>
    <row r="965">
      <c r="A965" s="195">
        <v>1197.0</v>
      </c>
      <c r="B965" s="196" t="s">
        <v>4950</v>
      </c>
      <c r="C965" s="197" t="s">
        <v>4957</v>
      </c>
      <c r="D965" s="198" t="s">
        <v>4958</v>
      </c>
      <c r="E965" s="196" t="s">
        <v>595</v>
      </c>
      <c r="F965" s="110" t="s">
        <v>4959</v>
      </c>
      <c r="G965" s="199">
        <v>535.0</v>
      </c>
      <c r="H965" s="217"/>
      <c r="I965" s="217"/>
      <c r="L965" s="6">
        <f t="array" ref="L965">XLOOKUP(E965,INV!A:A,INV!K:K)</f>
        <v>19.99</v>
      </c>
      <c r="M965" s="127">
        <f t="shared" si="1"/>
        <v>1</v>
      </c>
    </row>
    <row r="966">
      <c r="A966" s="195">
        <v>1895.0</v>
      </c>
      <c r="B966" s="196" t="s">
        <v>4950</v>
      </c>
      <c r="C966" s="197" t="s">
        <v>595</v>
      </c>
      <c r="D966" s="198" t="s">
        <v>5494</v>
      </c>
      <c r="E966" s="196" t="s">
        <v>595</v>
      </c>
      <c r="F966" s="110" t="s">
        <v>4959</v>
      </c>
      <c r="G966" s="199">
        <v>535.0</v>
      </c>
      <c r="H966" s="217"/>
      <c r="I966" s="217"/>
      <c r="L966" s="6">
        <f t="array" ref="L966">XLOOKUP(E966,INV!A:A,INV!K:K)</f>
        <v>19.99</v>
      </c>
      <c r="M966" s="127">
        <f t="shared" si="1"/>
        <v>1</v>
      </c>
    </row>
    <row r="967">
      <c r="A967" s="195">
        <v>2651.0</v>
      </c>
      <c r="B967" s="196" t="s">
        <v>4950</v>
      </c>
      <c r="C967" s="201" t="s">
        <v>6960</v>
      </c>
      <c r="D967" s="198" t="s">
        <v>6961</v>
      </c>
      <c r="E967" s="196" t="s">
        <v>858</v>
      </c>
      <c r="F967" s="110" t="s">
        <v>6962</v>
      </c>
      <c r="G967" s="199">
        <v>3940.0</v>
      </c>
      <c r="H967" s="217"/>
      <c r="I967" s="215"/>
      <c r="L967" s="6">
        <f t="array" ref="L967">XLOOKUP(E967,INV!A:A,INV!K:K)</f>
        <v>1</v>
      </c>
      <c r="M967" s="127">
        <f t="shared" si="1"/>
        <v>1</v>
      </c>
    </row>
    <row r="968">
      <c r="A968" s="195">
        <v>1238.0</v>
      </c>
      <c r="B968" s="196" t="s">
        <v>4851</v>
      </c>
      <c r="C968" s="197" t="s">
        <v>4994</v>
      </c>
      <c r="D968" s="198" t="s">
        <v>4995</v>
      </c>
      <c r="E968" s="196" t="s">
        <v>600</v>
      </c>
      <c r="F968" s="110" t="s">
        <v>4996</v>
      </c>
      <c r="G968" s="199">
        <v>110.0</v>
      </c>
      <c r="H968" s="217"/>
      <c r="I968" s="217"/>
      <c r="L968" s="6">
        <f t="array" ref="L968">XLOOKUP(E968,INV!A:A,INV!K:K)</f>
        <v>6.5</v>
      </c>
      <c r="M968" s="127">
        <f t="shared" si="1"/>
        <v>1</v>
      </c>
    </row>
    <row r="969">
      <c r="A969" s="195">
        <v>1852.0</v>
      </c>
      <c r="B969" s="196" t="s">
        <v>4851</v>
      </c>
      <c r="C969" s="197" t="s">
        <v>600</v>
      </c>
      <c r="D969" s="198" t="s">
        <v>5458</v>
      </c>
      <c r="E969" s="196" t="s">
        <v>600</v>
      </c>
      <c r="F969" s="196" t="s">
        <v>4996</v>
      </c>
      <c r="G969" s="199">
        <v>110.0</v>
      </c>
      <c r="H969" s="217"/>
      <c r="I969" s="217"/>
      <c r="L969" s="6">
        <f t="array" ref="L969">XLOOKUP(E969,INV!A:A,INV!K:K)</f>
        <v>6.5</v>
      </c>
      <c r="M969" s="127">
        <f t="shared" si="1"/>
        <v>1</v>
      </c>
    </row>
    <row r="970">
      <c r="A970" s="195">
        <v>1193.0</v>
      </c>
      <c r="B970" s="196" t="s">
        <v>4937</v>
      </c>
      <c r="C970" s="197" t="s">
        <v>8769</v>
      </c>
      <c r="D970" s="198" t="s">
        <v>8770</v>
      </c>
      <c r="E970" s="196" t="s">
        <v>604</v>
      </c>
      <c r="F970" s="110" t="s">
        <v>5248</v>
      </c>
      <c r="G970" s="199">
        <v>200.0</v>
      </c>
      <c r="H970" s="217"/>
      <c r="I970" s="217"/>
      <c r="L970" s="6">
        <f t="array" ref="L970">XLOOKUP(E970,INV!A:A,INV!K:K)</f>
        <v>11</v>
      </c>
      <c r="M970" s="127">
        <f t="shared" si="1"/>
        <v>1</v>
      </c>
    </row>
    <row r="971">
      <c r="A971" s="195">
        <v>1509.0</v>
      </c>
      <c r="B971" s="196" t="s">
        <v>4937</v>
      </c>
      <c r="C971" s="197" t="s">
        <v>604</v>
      </c>
      <c r="D971" s="198" t="s">
        <v>5247</v>
      </c>
      <c r="E971" s="196" t="s">
        <v>604</v>
      </c>
      <c r="F971" s="110" t="s">
        <v>5248</v>
      </c>
      <c r="G971" s="199">
        <v>200.0</v>
      </c>
      <c r="H971" s="217"/>
      <c r="I971" s="217"/>
      <c r="L971" s="6">
        <f t="array" ref="L971">XLOOKUP(E971,INV!A:A,INV!K:K)</f>
        <v>11</v>
      </c>
      <c r="M971" s="127">
        <f t="shared" si="1"/>
        <v>1</v>
      </c>
    </row>
    <row r="972">
      <c r="A972" s="195">
        <v>1202.0</v>
      </c>
      <c r="B972" s="196" t="s">
        <v>4964</v>
      </c>
      <c r="C972" s="197" t="s">
        <v>4968</v>
      </c>
      <c r="D972" s="198" t="s">
        <v>4969</v>
      </c>
      <c r="E972" s="196" t="s">
        <v>593</v>
      </c>
      <c r="F972" s="110" t="s">
        <v>4970</v>
      </c>
      <c r="G972" s="199">
        <v>90.0</v>
      </c>
      <c r="H972" s="217"/>
      <c r="I972" s="217"/>
      <c r="L972" s="6">
        <f t="array" ref="L972">XLOOKUP(E972,INV!A:A,INV!K:K)</f>
        <v>6.5</v>
      </c>
      <c r="M972" s="127">
        <f t="shared" si="1"/>
        <v>1</v>
      </c>
    </row>
    <row r="973">
      <c r="A973" s="195">
        <v>1510.0</v>
      </c>
      <c r="B973" s="196" t="s">
        <v>4964</v>
      </c>
      <c r="C973" s="197" t="s">
        <v>593</v>
      </c>
      <c r="D973" s="198" t="s">
        <v>5249</v>
      </c>
      <c r="E973" s="196" t="s">
        <v>593</v>
      </c>
      <c r="F973" s="110" t="s">
        <v>4970</v>
      </c>
      <c r="G973" s="199">
        <v>90.0</v>
      </c>
      <c r="H973" s="217"/>
      <c r="I973" s="217"/>
      <c r="L973" s="6">
        <f t="array" ref="L973">XLOOKUP(E973,INV!A:A,INV!K:K)</f>
        <v>6.5</v>
      </c>
      <c r="M973" s="127">
        <f t="shared" si="1"/>
        <v>1</v>
      </c>
    </row>
    <row r="974">
      <c r="A974" s="195">
        <v>1089.0</v>
      </c>
      <c r="B974" s="196" t="s">
        <v>4851</v>
      </c>
      <c r="C974" s="197" t="s">
        <v>4852</v>
      </c>
      <c r="D974" s="198" t="s">
        <v>4853</v>
      </c>
      <c r="E974" s="196" t="s">
        <v>602</v>
      </c>
      <c r="F974" s="196" t="s">
        <v>4854</v>
      </c>
      <c r="G974" s="199">
        <v>85.0</v>
      </c>
      <c r="H974" s="217"/>
      <c r="I974" s="217"/>
      <c r="L974" s="6">
        <f t="array" ref="L974">XLOOKUP(E974,INV!A:A,INV!K:K)</f>
        <v>6.5</v>
      </c>
      <c r="M974" s="127">
        <f t="shared" si="1"/>
        <v>1</v>
      </c>
    </row>
    <row r="975">
      <c r="A975" s="195">
        <v>1508.0</v>
      </c>
      <c r="B975" s="196" t="s">
        <v>4851</v>
      </c>
      <c r="C975" s="197" t="s">
        <v>602</v>
      </c>
      <c r="D975" s="198" t="s">
        <v>5246</v>
      </c>
      <c r="E975" s="196" t="s">
        <v>602</v>
      </c>
      <c r="F975" s="110" t="s">
        <v>4854</v>
      </c>
      <c r="G975" s="199">
        <v>85.0</v>
      </c>
      <c r="H975" s="217"/>
      <c r="I975" s="217"/>
      <c r="L975" s="6">
        <f t="array" ref="L975">XLOOKUP(E975,INV!A:A,INV!K:K)</f>
        <v>6.5</v>
      </c>
      <c r="M975" s="127">
        <f t="shared" si="1"/>
        <v>1</v>
      </c>
    </row>
    <row r="976">
      <c r="A976" s="195">
        <v>2908.0</v>
      </c>
      <c r="B976" s="196" t="s">
        <v>4851</v>
      </c>
      <c r="C976" s="196" t="s">
        <v>7242</v>
      </c>
      <c r="D976" s="198" t="s">
        <v>7243</v>
      </c>
      <c r="E976" s="196" t="s">
        <v>7242</v>
      </c>
      <c r="F976" s="196" t="s">
        <v>7244</v>
      </c>
      <c r="G976" s="199">
        <v>830.0</v>
      </c>
      <c r="H976" s="217"/>
      <c r="I976" s="215"/>
      <c r="L976" s="6">
        <f t="array" ref="L976">XLOOKUP(E976,INV!A:A,INV!K:K)</f>
        <v>200</v>
      </c>
      <c r="M976" s="127">
        <f t="shared" si="1"/>
        <v>1</v>
      </c>
    </row>
    <row r="977">
      <c r="A977" s="195">
        <v>308.0</v>
      </c>
      <c r="B977" s="196" t="s">
        <v>3337</v>
      </c>
      <c r="C977" s="197" t="s">
        <v>8771</v>
      </c>
      <c r="D977" s="198" t="s">
        <v>8772</v>
      </c>
      <c r="E977" s="196" t="s">
        <v>8773</v>
      </c>
      <c r="F977" s="196" t="s">
        <v>8774</v>
      </c>
      <c r="G977" s="199">
        <v>1070.0</v>
      </c>
      <c r="H977" s="217"/>
      <c r="I977" s="217"/>
      <c r="L977" s="6">
        <f t="array" ref="L977">XLOOKUP(E977,INV!A:A,INV!K:K)</f>
        <v>39</v>
      </c>
      <c r="M977" s="127">
        <f t="shared" si="1"/>
        <v>1</v>
      </c>
    </row>
    <row r="978">
      <c r="A978" s="195">
        <v>309.0</v>
      </c>
      <c r="B978" s="196" t="s">
        <v>3135</v>
      </c>
      <c r="C978" s="197" t="s">
        <v>8775</v>
      </c>
      <c r="D978" s="198" t="s">
        <v>8776</v>
      </c>
      <c r="E978" s="196" t="s">
        <v>8777</v>
      </c>
      <c r="F978" s="110" t="s">
        <v>8778</v>
      </c>
      <c r="G978" s="199">
        <v>1415.0</v>
      </c>
      <c r="H978" s="217"/>
      <c r="I978" s="217"/>
      <c r="L978" s="6">
        <f t="array" ref="L978">XLOOKUP(E978,INV!A:A,INV!K:K)</f>
        <v>45</v>
      </c>
      <c r="M978" s="127">
        <f t="shared" si="1"/>
        <v>1</v>
      </c>
    </row>
    <row r="979">
      <c r="A979" s="195">
        <v>311.0</v>
      </c>
      <c r="B979" s="196" t="s">
        <v>3186</v>
      </c>
      <c r="C979" s="197" t="s">
        <v>8779</v>
      </c>
      <c r="D979" s="198" t="s">
        <v>8780</v>
      </c>
      <c r="E979" s="196" t="s">
        <v>8781</v>
      </c>
      <c r="F979" s="110" t="s">
        <v>8782</v>
      </c>
      <c r="G979" s="199">
        <v>1470.0</v>
      </c>
      <c r="H979" s="217"/>
      <c r="I979" s="217"/>
      <c r="L979" s="6">
        <f t="array" ref="L979">XLOOKUP(E979,INV!A:A,INV!K:K)</f>
        <v>39</v>
      </c>
      <c r="M979" s="127">
        <f t="shared" si="1"/>
        <v>1</v>
      </c>
    </row>
    <row r="980">
      <c r="A980" s="195">
        <v>313.0</v>
      </c>
      <c r="B980" s="196" t="s">
        <v>3157</v>
      </c>
      <c r="C980" s="197" t="s">
        <v>8783</v>
      </c>
      <c r="D980" s="198" t="s">
        <v>8784</v>
      </c>
      <c r="E980" s="196" t="s">
        <v>8785</v>
      </c>
      <c r="F980" s="110" t="s">
        <v>8786</v>
      </c>
      <c r="G980" s="199">
        <v>1160.0</v>
      </c>
      <c r="H980" s="217"/>
      <c r="I980" s="217"/>
      <c r="L980" s="6">
        <f t="array" ref="L980">XLOOKUP(E980,INV!A:A,INV!K:K)</f>
        <v>24</v>
      </c>
      <c r="M980" s="127">
        <f t="shared" si="1"/>
        <v>1</v>
      </c>
    </row>
    <row r="981">
      <c r="A981" s="195">
        <v>423.0</v>
      </c>
      <c r="B981" s="196" t="s">
        <v>3293</v>
      </c>
      <c r="C981" s="197" t="s">
        <v>3544</v>
      </c>
      <c r="D981" s="198" t="s">
        <v>3545</v>
      </c>
      <c r="E981" s="196" t="s">
        <v>284</v>
      </c>
      <c r="F981" s="196" t="s">
        <v>3546</v>
      </c>
      <c r="G981" s="199">
        <v>30470.0</v>
      </c>
      <c r="H981" s="221"/>
      <c r="I981" s="218"/>
      <c r="L981" s="6">
        <f t="array" ref="L981">XLOOKUP(E981,INV!A:A,INV!K:K)</f>
        <v>750</v>
      </c>
      <c r="M981" s="127">
        <f t="shared" si="1"/>
        <v>1</v>
      </c>
    </row>
    <row r="982">
      <c r="A982" s="195">
        <v>1900.0</v>
      </c>
      <c r="B982" s="196" t="s">
        <v>5482</v>
      </c>
      <c r="C982" s="197" t="s">
        <v>5506</v>
      </c>
      <c r="D982" s="198" t="s">
        <v>5500</v>
      </c>
      <c r="E982" s="196" t="s">
        <v>5507</v>
      </c>
      <c r="F982" s="196" t="s">
        <v>5508</v>
      </c>
      <c r="G982" s="199">
        <v>1145.0</v>
      </c>
      <c r="H982" s="217"/>
      <c r="I982" s="217"/>
      <c r="L982" s="6">
        <f t="array" ref="L982">XLOOKUP(E982,INV!A:A,INV!K:K)</f>
        <v>18</v>
      </c>
      <c r="M982" s="127">
        <f t="shared" si="1"/>
        <v>1</v>
      </c>
    </row>
    <row r="983">
      <c r="A983" s="195">
        <v>1891.0</v>
      </c>
      <c r="B983" s="196" t="s">
        <v>5482</v>
      </c>
      <c r="C983" s="197" t="s">
        <v>5483</v>
      </c>
      <c r="D983" s="198" t="s">
        <v>5484</v>
      </c>
      <c r="E983" s="196" t="s">
        <v>5485</v>
      </c>
      <c r="F983" s="196" t="s">
        <v>5486</v>
      </c>
      <c r="G983" s="199">
        <v>950.0</v>
      </c>
      <c r="H983" s="217"/>
      <c r="I983" s="217"/>
      <c r="L983" s="6">
        <f t="array" ref="L983">XLOOKUP(E983,INV!A:A,INV!K:K)</f>
        <v>23</v>
      </c>
      <c r="M983" s="127">
        <f t="shared" si="1"/>
        <v>1</v>
      </c>
    </row>
    <row r="984">
      <c r="A984" s="195">
        <v>1892.0</v>
      </c>
      <c r="B984" s="196" t="s">
        <v>5482</v>
      </c>
      <c r="C984" s="197" t="s">
        <v>5487</v>
      </c>
      <c r="D984" s="198" t="s">
        <v>5484</v>
      </c>
      <c r="E984" s="196" t="s">
        <v>5488</v>
      </c>
      <c r="F984" s="110" t="s">
        <v>5489</v>
      </c>
      <c r="G984" s="199">
        <v>950.0</v>
      </c>
      <c r="H984" s="217"/>
      <c r="I984" s="217"/>
      <c r="L984" s="6">
        <f t="array" ref="L984">XLOOKUP(E984,INV!A:A,INV!K:K)</f>
        <v>23</v>
      </c>
      <c r="M984" s="127">
        <f t="shared" si="1"/>
        <v>1</v>
      </c>
    </row>
    <row r="985">
      <c r="A985" s="195">
        <v>1893.0</v>
      </c>
      <c r="B985" s="196" t="s">
        <v>5482</v>
      </c>
      <c r="C985" s="197" t="s">
        <v>5490</v>
      </c>
      <c r="D985" s="198" t="s">
        <v>5484</v>
      </c>
      <c r="E985" s="196" t="s">
        <v>5491</v>
      </c>
      <c r="F985" s="110" t="s">
        <v>5492</v>
      </c>
      <c r="G985" s="199">
        <v>950.0</v>
      </c>
      <c r="H985" s="217"/>
      <c r="I985" s="217"/>
      <c r="L985" s="6">
        <f t="array" ref="L985">XLOOKUP(E985,INV!A:A,INV!K:K)</f>
        <v>23</v>
      </c>
      <c r="M985" s="127">
        <f t="shared" si="1"/>
        <v>1</v>
      </c>
    </row>
    <row r="986">
      <c r="A986" s="195">
        <v>1941.0</v>
      </c>
      <c r="B986" s="196" t="s">
        <v>3547</v>
      </c>
      <c r="C986" s="197" t="s">
        <v>5607</v>
      </c>
      <c r="D986" s="198" t="s">
        <v>5608</v>
      </c>
      <c r="E986" s="196" t="s">
        <v>5609</v>
      </c>
      <c r="F986" s="196" t="s">
        <v>5610</v>
      </c>
      <c r="G986" s="199">
        <v>830.0</v>
      </c>
      <c r="H986" s="217"/>
      <c r="I986" s="217"/>
      <c r="L986" s="6">
        <f t="array" ref="L986">XLOOKUP(E986,INV!A:A,INV!K:K)</f>
        <v>15</v>
      </c>
      <c r="M986" s="127">
        <f t="shared" si="1"/>
        <v>1</v>
      </c>
    </row>
    <row r="987">
      <c r="A987" s="195">
        <v>361.0</v>
      </c>
      <c r="B987" s="196" t="s">
        <v>3337</v>
      </c>
      <c r="C987" s="197" t="s">
        <v>3365</v>
      </c>
      <c r="D987" s="198" t="s">
        <v>3366</v>
      </c>
      <c r="E987" s="196" t="s">
        <v>3367</v>
      </c>
      <c r="F987" s="196" t="s">
        <v>3368</v>
      </c>
      <c r="G987" s="199">
        <v>50.0</v>
      </c>
      <c r="H987" s="217"/>
      <c r="I987" s="217"/>
      <c r="L987" s="6">
        <f t="array" ref="L987">XLOOKUP(E987,INV!A:A,INV!K:K)</f>
        <v>3</v>
      </c>
      <c r="M987" s="127">
        <f t="shared" si="1"/>
        <v>1</v>
      </c>
    </row>
    <row r="988">
      <c r="A988" s="195">
        <v>1810.0</v>
      </c>
      <c r="B988" s="196" t="s">
        <v>3337</v>
      </c>
      <c r="C988" s="197" t="s">
        <v>3367</v>
      </c>
      <c r="D988" s="198" t="s">
        <v>5380</v>
      </c>
      <c r="E988" s="196" t="s">
        <v>3367</v>
      </c>
      <c r="F988" s="196" t="s">
        <v>3368</v>
      </c>
      <c r="G988" s="199">
        <v>50.0</v>
      </c>
      <c r="H988" s="217"/>
      <c r="I988" s="217"/>
      <c r="L988" s="6">
        <f t="array" ref="L988">XLOOKUP(E988,INV!A:A,INV!K:K)</f>
        <v>3</v>
      </c>
      <c r="M988" s="127">
        <f t="shared" si="1"/>
        <v>1</v>
      </c>
    </row>
    <row r="989">
      <c r="A989" s="195">
        <v>363.0</v>
      </c>
      <c r="B989" s="196" t="s">
        <v>3337</v>
      </c>
      <c r="C989" s="197" t="s">
        <v>3372</v>
      </c>
      <c r="D989" s="198" t="s">
        <v>3373</v>
      </c>
      <c r="E989" s="196" t="s">
        <v>3374</v>
      </c>
      <c r="F989" s="196" t="s">
        <v>3375</v>
      </c>
      <c r="G989" s="199">
        <v>50.0</v>
      </c>
      <c r="H989" s="217"/>
      <c r="I989" s="217"/>
      <c r="L989" s="6">
        <f t="array" ref="L989">XLOOKUP(E989,INV!A:A,INV!K:K)</f>
        <v>3</v>
      </c>
      <c r="M989" s="127">
        <f t="shared" si="1"/>
        <v>1</v>
      </c>
    </row>
    <row r="990">
      <c r="A990" s="195">
        <v>1812.0</v>
      </c>
      <c r="B990" s="196" t="s">
        <v>3337</v>
      </c>
      <c r="C990" s="197" t="s">
        <v>3374</v>
      </c>
      <c r="D990" s="198" t="s">
        <v>5382</v>
      </c>
      <c r="E990" s="196" t="s">
        <v>3374</v>
      </c>
      <c r="F990" s="196" t="s">
        <v>3375</v>
      </c>
      <c r="G990" s="199">
        <v>50.0</v>
      </c>
      <c r="H990" s="217"/>
      <c r="I990" s="217"/>
      <c r="L990" s="6">
        <f t="array" ref="L990">XLOOKUP(E990,INV!A:A,INV!K:K)</f>
        <v>3</v>
      </c>
      <c r="M990" s="127">
        <f t="shared" si="1"/>
        <v>1</v>
      </c>
    </row>
    <row r="991">
      <c r="A991" s="195">
        <v>359.0</v>
      </c>
      <c r="B991" s="196" t="s">
        <v>3337</v>
      </c>
      <c r="C991" s="197" t="s">
        <v>3359</v>
      </c>
      <c r="D991" s="198" t="s">
        <v>3360</v>
      </c>
      <c r="E991" s="196" t="s">
        <v>495</v>
      </c>
      <c r="F991" s="196" t="s">
        <v>3361</v>
      </c>
      <c r="G991" s="199">
        <v>50.0</v>
      </c>
      <c r="H991" s="217"/>
      <c r="I991" s="217"/>
      <c r="L991" s="6">
        <f t="array" ref="L991">XLOOKUP(E991,INV!A:A,INV!K:K)</f>
        <v>3</v>
      </c>
      <c r="M991" s="127">
        <f t="shared" si="1"/>
        <v>1</v>
      </c>
    </row>
    <row r="992">
      <c r="A992" s="195">
        <v>1808.0</v>
      </c>
      <c r="B992" s="196" t="s">
        <v>3337</v>
      </c>
      <c r="C992" s="197" t="s">
        <v>495</v>
      </c>
      <c r="D992" s="198" t="s">
        <v>5378</v>
      </c>
      <c r="E992" s="196" t="s">
        <v>495</v>
      </c>
      <c r="F992" s="196" t="s">
        <v>3361</v>
      </c>
      <c r="G992" s="199">
        <v>50.0</v>
      </c>
      <c r="H992" s="217"/>
      <c r="I992" s="217"/>
      <c r="L992" s="6">
        <f t="array" ref="L992">XLOOKUP(E992,INV!A:A,INV!K:K)</f>
        <v>3</v>
      </c>
      <c r="M992" s="127">
        <f t="shared" si="1"/>
        <v>1</v>
      </c>
    </row>
    <row r="993">
      <c r="A993" s="195">
        <v>356.0</v>
      </c>
      <c r="B993" s="196" t="s">
        <v>3337</v>
      </c>
      <c r="C993" s="197" t="s">
        <v>3349</v>
      </c>
      <c r="D993" s="198" t="s">
        <v>3350</v>
      </c>
      <c r="E993" s="196" t="s">
        <v>491</v>
      </c>
      <c r="F993" s="196" t="s">
        <v>3351</v>
      </c>
      <c r="G993" s="199">
        <v>50.0</v>
      </c>
      <c r="H993" s="217"/>
      <c r="I993" s="217"/>
      <c r="L993" s="6">
        <f t="array" ref="L993">XLOOKUP(E993,INV!A:A,INV!K:K)</f>
        <v>3</v>
      </c>
      <c r="M993" s="127">
        <f t="shared" si="1"/>
        <v>1</v>
      </c>
    </row>
    <row r="994">
      <c r="A994" s="195">
        <v>1804.0</v>
      </c>
      <c r="B994" s="196" t="s">
        <v>3337</v>
      </c>
      <c r="C994" s="197" t="s">
        <v>491</v>
      </c>
      <c r="D994" s="198" t="s">
        <v>5374</v>
      </c>
      <c r="E994" s="196" t="s">
        <v>491</v>
      </c>
      <c r="F994" s="196" t="s">
        <v>3351</v>
      </c>
      <c r="G994" s="199">
        <v>50.0</v>
      </c>
      <c r="H994" s="217"/>
      <c r="I994" s="217"/>
      <c r="L994" s="6">
        <f t="array" ref="L994">XLOOKUP(E994,INV!A:A,INV!K:K)</f>
        <v>3</v>
      </c>
      <c r="M994" s="127">
        <f t="shared" si="1"/>
        <v>1</v>
      </c>
    </row>
    <row r="995">
      <c r="A995" s="195">
        <v>362.0</v>
      </c>
      <c r="B995" s="196" t="s">
        <v>3337</v>
      </c>
      <c r="C995" s="197" t="s">
        <v>3369</v>
      </c>
      <c r="D995" s="198" t="s">
        <v>3370</v>
      </c>
      <c r="E995" s="196" t="s">
        <v>501</v>
      </c>
      <c r="F995" s="196" t="s">
        <v>3371</v>
      </c>
      <c r="G995" s="199">
        <v>50.0</v>
      </c>
      <c r="H995" s="217"/>
      <c r="I995" s="217"/>
      <c r="L995" s="6">
        <f t="array" ref="L995">XLOOKUP(E995,INV!A:A,INV!K:K)</f>
        <v>3</v>
      </c>
      <c r="M995" s="127">
        <f t="shared" si="1"/>
        <v>1</v>
      </c>
    </row>
    <row r="996">
      <c r="A996" s="195">
        <v>1811.0</v>
      </c>
      <c r="B996" s="196" t="s">
        <v>3337</v>
      </c>
      <c r="C996" s="197" t="s">
        <v>501</v>
      </c>
      <c r="D996" s="198" t="s">
        <v>5381</v>
      </c>
      <c r="E996" s="196" t="s">
        <v>501</v>
      </c>
      <c r="F996" s="196" t="s">
        <v>3371</v>
      </c>
      <c r="G996" s="199">
        <v>50.0</v>
      </c>
      <c r="H996" s="217"/>
      <c r="I996" s="217"/>
      <c r="L996" s="6">
        <f t="array" ref="L996">XLOOKUP(E996,INV!A:A,INV!K:K)</f>
        <v>3</v>
      </c>
      <c r="M996" s="127">
        <f t="shared" si="1"/>
        <v>1</v>
      </c>
    </row>
    <row r="997">
      <c r="A997" s="195">
        <v>369.0</v>
      </c>
      <c r="B997" s="196" t="s">
        <v>3337</v>
      </c>
      <c r="C997" s="197" t="s">
        <v>3386</v>
      </c>
      <c r="D997" s="198" t="s">
        <v>3387</v>
      </c>
      <c r="E997" s="196" t="s">
        <v>511</v>
      </c>
      <c r="F997" s="196" t="s">
        <v>3388</v>
      </c>
      <c r="G997" s="199">
        <v>50.0</v>
      </c>
      <c r="H997" s="217"/>
      <c r="I997" s="217"/>
      <c r="L997" s="6">
        <f t="array" ref="L997">XLOOKUP(E997,INV!A:A,INV!K:K)</f>
        <v>3</v>
      </c>
      <c r="M997" s="127">
        <f t="shared" si="1"/>
        <v>1</v>
      </c>
    </row>
    <row r="998">
      <c r="A998" s="195">
        <v>2575.0</v>
      </c>
      <c r="B998" s="196" t="s">
        <v>3337</v>
      </c>
      <c r="C998" s="197" t="s">
        <v>511</v>
      </c>
      <c r="D998" s="198" t="s">
        <v>6817</v>
      </c>
      <c r="E998" s="196" t="s">
        <v>511</v>
      </c>
      <c r="F998" s="110" t="s">
        <v>3388</v>
      </c>
      <c r="G998" s="199">
        <v>50.0</v>
      </c>
      <c r="H998" s="217"/>
      <c r="I998" s="217"/>
      <c r="L998" s="6">
        <f t="array" ref="L998">XLOOKUP(E998,INV!A:A,INV!K:K)</f>
        <v>3</v>
      </c>
      <c r="M998" s="127">
        <f t="shared" si="1"/>
        <v>1</v>
      </c>
    </row>
    <row r="999">
      <c r="A999" s="195">
        <v>368.0</v>
      </c>
      <c r="B999" s="196" t="s">
        <v>3337</v>
      </c>
      <c r="C999" s="197" t="s">
        <v>8787</v>
      </c>
      <c r="D999" s="198" t="s">
        <v>8788</v>
      </c>
      <c r="E999" s="196" t="s">
        <v>8789</v>
      </c>
      <c r="F999" s="196" t="s">
        <v>8790</v>
      </c>
      <c r="G999" s="199">
        <v>50.0</v>
      </c>
      <c r="H999" s="217"/>
      <c r="I999" s="217"/>
      <c r="L999" s="6">
        <f t="array" ref="L999">XLOOKUP(E999,INV!A:A,INV!K:K)</f>
        <v>3</v>
      </c>
      <c r="M999" s="127">
        <f t="shared" si="1"/>
        <v>1</v>
      </c>
    </row>
    <row r="1000">
      <c r="A1000" s="195">
        <v>360.0</v>
      </c>
      <c r="B1000" s="196" t="s">
        <v>3337</v>
      </c>
      <c r="C1000" s="197" t="s">
        <v>3362</v>
      </c>
      <c r="D1000" s="198" t="s">
        <v>3363</v>
      </c>
      <c r="E1000" s="196" t="s">
        <v>525</v>
      </c>
      <c r="F1000" s="196" t="s">
        <v>3364</v>
      </c>
      <c r="G1000" s="199">
        <v>50.0</v>
      </c>
      <c r="H1000" s="217"/>
      <c r="I1000" s="217"/>
      <c r="L1000" s="6">
        <f t="array" ref="L1000">XLOOKUP(E1000,INV!A:A,INV!K:K)</f>
        <v>3</v>
      </c>
      <c r="M1000" s="127">
        <f t="shared" si="1"/>
        <v>1</v>
      </c>
    </row>
    <row r="1001">
      <c r="A1001" s="195">
        <v>1809.0</v>
      </c>
      <c r="B1001" s="196" t="s">
        <v>3337</v>
      </c>
      <c r="C1001" s="197" t="s">
        <v>525</v>
      </c>
      <c r="D1001" s="198" t="s">
        <v>5379</v>
      </c>
      <c r="E1001" s="196" t="s">
        <v>525</v>
      </c>
      <c r="F1001" s="110" t="s">
        <v>3364</v>
      </c>
      <c r="G1001" s="199">
        <v>50.0</v>
      </c>
      <c r="H1001" s="217"/>
      <c r="I1001" s="217"/>
      <c r="L1001" s="6">
        <f t="array" ref="L1001">XLOOKUP(E1001,INV!A:A,INV!K:K)</f>
        <v>3</v>
      </c>
      <c r="M1001" s="127">
        <f t="shared" si="1"/>
        <v>1</v>
      </c>
    </row>
    <row r="1002">
      <c r="A1002" s="195">
        <v>357.0</v>
      </c>
      <c r="B1002" s="196" t="s">
        <v>3337</v>
      </c>
      <c r="C1002" s="197" t="s">
        <v>3352</v>
      </c>
      <c r="D1002" s="198" t="s">
        <v>3353</v>
      </c>
      <c r="E1002" s="196" t="s">
        <v>497</v>
      </c>
      <c r="F1002" s="196" t="s">
        <v>3354</v>
      </c>
      <c r="G1002" s="199">
        <v>50.0</v>
      </c>
      <c r="H1002" s="217"/>
      <c r="I1002" s="217"/>
      <c r="L1002" s="6">
        <f t="array" ref="L1002">XLOOKUP(E1002,INV!A:A,INV!K:K)</f>
        <v>3</v>
      </c>
      <c r="M1002" s="127">
        <f t="shared" si="1"/>
        <v>1</v>
      </c>
    </row>
    <row r="1003">
      <c r="A1003" s="195">
        <v>1806.0</v>
      </c>
      <c r="B1003" s="196" t="s">
        <v>3337</v>
      </c>
      <c r="C1003" s="197" t="s">
        <v>497</v>
      </c>
      <c r="D1003" s="198" t="s">
        <v>5376</v>
      </c>
      <c r="E1003" s="196" t="s">
        <v>497</v>
      </c>
      <c r="F1003" s="196" t="s">
        <v>3354</v>
      </c>
      <c r="G1003" s="199">
        <v>50.0</v>
      </c>
      <c r="H1003" s="217"/>
      <c r="I1003" s="217"/>
      <c r="L1003" s="6">
        <f t="array" ref="L1003">XLOOKUP(E1003,INV!A:A,INV!K:K)</f>
        <v>3</v>
      </c>
      <c r="M1003" s="127">
        <f t="shared" si="1"/>
        <v>1</v>
      </c>
    </row>
    <row r="1004">
      <c r="A1004" s="195">
        <v>355.0</v>
      </c>
      <c r="B1004" s="196" t="s">
        <v>3337</v>
      </c>
      <c r="C1004" s="197" t="s">
        <v>3346</v>
      </c>
      <c r="D1004" s="198" t="s">
        <v>3347</v>
      </c>
      <c r="E1004" s="196" t="s">
        <v>507</v>
      </c>
      <c r="F1004" s="196" t="s">
        <v>3348</v>
      </c>
      <c r="G1004" s="199">
        <v>50.0</v>
      </c>
      <c r="H1004" s="217"/>
      <c r="I1004" s="217"/>
      <c r="L1004" s="6">
        <f t="array" ref="L1004">XLOOKUP(E1004,INV!A:A,INV!K:K)</f>
        <v>3</v>
      </c>
      <c r="M1004" s="127">
        <f t="shared" si="1"/>
        <v>1</v>
      </c>
    </row>
    <row r="1005">
      <c r="A1005" s="195">
        <v>1802.0</v>
      </c>
      <c r="B1005" s="196" t="s">
        <v>3337</v>
      </c>
      <c r="C1005" s="197" t="s">
        <v>507</v>
      </c>
      <c r="D1005" s="198" t="s">
        <v>5372</v>
      </c>
      <c r="E1005" s="196" t="s">
        <v>507</v>
      </c>
      <c r="F1005" s="196" t="s">
        <v>3348</v>
      </c>
      <c r="G1005" s="199">
        <v>50.0</v>
      </c>
      <c r="H1005" s="217"/>
      <c r="I1005" s="217"/>
      <c r="L1005" s="6">
        <f t="array" ref="L1005">XLOOKUP(E1005,INV!A:A,INV!K:K)</f>
        <v>3</v>
      </c>
      <c r="M1005" s="127">
        <f t="shared" si="1"/>
        <v>1</v>
      </c>
    </row>
    <row r="1006">
      <c r="A1006" s="195">
        <v>364.0</v>
      </c>
      <c r="B1006" s="196" t="s">
        <v>3337</v>
      </c>
      <c r="C1006" s="197" t="s">
        <v>3376</v>
      </c>
      <c r="D1006" s="198" t="s">
        <v>3377</v>
      </c>
      <c r="E1006" s="196" t="s">
        <v>3378</v>
      </c>
      <c r="F1006" s="196" t="s">
        <v>3379</v>
      </c>
      <c r="G1006" s="199">
        <v>50.0</v>
      </c>
      <c r="H1006" s="217"/>
      <c r="I1006" s="217"/>
      <c r="L1006" s="6">
        <f t="array" ref="L1006">XLOOKUP(E1006,INV!A:A,INV!K:K)</f>
        <v>3</v>
      </c>
      <c r="M1006" s="127">
        <f t="shared" si="1"/>
        <v>1</v>
      </c>
    </row>
    <row r="1007">
      <c r="A1007" s="195">
        <v>367.0</v>
      </c>
      <c r="B1007" s="196" t="s">
        <v>3337</v>
      </c>
      <c r="C1007" s="197" t="s">
        <v>8791</v>
      </c>
      <c r="D1007" s="198" t="s">
        <v>8792</v>
      </c>
      <c r="E1007" s="196" t="s">
        <v>8793</v>
      </c>
      <c r="F1007" s="196" t="s">
        <v>8794</v>
      </c>
      <c r="G1007" s="199">
        <v>50.0</v>
      </c>
      <c r="H1007" s="217"/>
      <c r="I1007" s="217"/>
      <c r="L1007" s="6">
        <f t="array" ref="L1007">XLOOKUP(E1007,INV!A:A,INV!K:K)</f>
        <v>3</v>
      </c>
      <c r="M1007" s="127">
        <f t="shared" si="1"/>
        <v>1</v>
      </c>
    </row>
    <row r="1008">
      <c r="A1008" s="195">
        <v>366.0</v>
      </c>
      <c r="B1008" s="196" t="s">
        <v>3337</v>
      </c>
      <c r="C1008" s="197" t="s">
        <v>3383</v>
      </c>
      <c r="D1008" s="198" t="s">
        <v>3384</v>
      </c>
      <c r="E1008" s="196" t="s">
        <v>499</v>
      </c>
      <c r="F1008" s="196" t="s">
        <v>3385</v>
      </c>
      <c r="G1008" s="199">
        <v>50.0</v>
      </c>
      <c r="H1008" s="217"/>
      <c r="I1008" s="217"/>
      <c r="L1008" s="6">
        <f t="array" ref="L1008">XLOOKUP(E1008,INV!A:A,INV!K:K)</f>
        <v>3</v>
      </c>
      <c r="M1008" s="127">
        <f t="shared" si="1"/>
        <v>1</v>
      </c>
    </row>
    <row r="1009">
      <c r="A1009" s="195">
        <v>1814.0</v>
      </c>
      <c r="B1009" s="196" t="s">
        <v>3337</v>
      </c>
      <c r="C1009" s="197" t="s">
        <v>499</v>
      </c>
      <c r="D1009" s="198" t="s">
        <v>5384</v>
      </c>
      <c r="E1009" s="196" t="s">
        <v>499</v>
      </c>
      <c r="F1009" s="196" t="s">
        <v>3385</v>
      </c>
      <c r="G1009" s="199">
        <v>50.0</v>
      </c>
      <c r="H1009" s="217"/>
      <c r="I1009" s="217"/>
      <c r="L1009" s="6">
        <f t="array" ref="L1009">XLOOKUP(E1009,INV!A:A,INV!K:K)</f>
        <v>3</v>
      </c>
      <c r="M1009" s="127">
        <f t="shared" si="1"/>
        <v>1</v>
      </c>
    </row>
    <row r="1010">
      <c r="A1010" s="195">
        <v>365.0</v>
      </c>
      <c r="B1010" s="196" t="s">
        <v>3337</v>
      </c>
      <c r="C1010" s="197" t="s">
        <v>3380</v>
      </c>
      <c r="D1010" s="198" t="s">
        <v>3381</v>
      </c>
      <c r="E1010" s="196" t="s">
        <v>527</v>
      </c>
      <c r="F1010" s="196" t="s">
        <v>3382</v>
      </c>
      <c r="G1010" s="199">
        <v>50.0</v>
      </c>
      <c r="H1010" s="217"/>
      <c r="I1010" s="217"/>
      <c r="L1010" s="6">
        <f t="array" ref="L1010">XLOOKUP(E1010,INV!A:A,INV!K:K)</f>
        <v>3</v>
      </c>
      <c r="M1010" s="127">
        <f t="shared" si="1"/>
        <v>1</v>
      </c>
    </row>
    <row r="1011">
      <c r="A1011" s="195">
        <v>1813.0</v>
      </c>
      <c r="B1011" s="196" t="s">
        <v>3337</v>
      </c>
      <c r="C1011" s="197" t="s">
        <v>527</v>
      </c>
      <c r="D1011" s="198" t="s">
        <v>5383</v>
      </c>
      <c r="E1011" s="196" t="s">
        <v>527</v>
      </c>
      <c r="F1011" s="110" t="s">
        <v>3382</v>
      </c>
      <c r="G1011" s="199">
        <v>50.0</v>
      </c>
      <c r="H1011" s="217"/>
      <c r="I1011" s="217"/>
      <c r="L1011" s="6">
        <f t="array" ref="L1011">XLOOKUP(E1011,INV!A:A,INV!K:K)</f>
        <v>3</v>
      </c>
      <c r="M1011" s="127">
        <f t="shared" si="1"/>
        <v>1</v>
      </c>
    </row>
    <row r="1012">
      <c r="A1012" s="195">
        <v>370.0</v>
      </c>
      <c r="B1012" s="196" t="s">
        <v>3337</v>
      </c>
      <c r="C1012" s="197" t="s">
        <v>8795</v>
      </c>
      <c r="D1012" s="198" t="s">
        <v>8796</v>
      </c>
      <c r="E1012" s="196" t="s">
        <v>8797</v>
      </c>
      <c r="F1012" s="196" t="s">
        <v>8798</v>
      </c>
      <c r="G1012" s="199">
        <v>50.0</v>
      </c>
      <c r="H1012" s="217"/>
      <c r="I1012" s="217"/>
      <c r="L1012" s="6">
        <f t="array" ref="L1012">XLOOKUP(E1012,INV!A:A,INV!K:K)</f>
        <v>3</v>
      </c>
      <c r="M1012" s="127">
        <f t="shared" si="1"/>
        <v>1</v>
      </c>
    </row>
    <row r="1013">
      <c r="A1013" s="195">
        <v>358.0</v>
      </c>
      <c r="B1013" s="196" t="s">
        <v>3337</v>
      </c>
      <c r="C1013" s="197" t="s">
        <v>3355</v>
      </c>
      <c r="D1013" s="198" t="s">
        <v>3356</v>
      </c>
      <c r="E1013" s="196" t="s">
        <v>3357</v>
      </c>
      <c r="F1013" s="196" t="s">
        <v>3358</v>
      </c>
      <c r="G1013" s="199">
        <v>50.0</v>
      </c>
      <c r="H1013" s="217"/>
      <c r="I1013" s="217"/>
      <c r="L1013" s="6">
        <f t="array" ref="L1013">XLOOKUP(E1013,INV!A:A,INV!K:K)</f>
        <v>3</v>
      </c>
      <c r="M1013" s="127">
        <f t="shared" si="1"/>
        <v>1</v>
      </c>
    </row>
    <row r="1014">
      <c r="A1014" s="195">
        <v>1807.0</v>
      </c>
      <c r="B1014" s="196" t="s">
        <v>3337</v>
      </c>
      <c r="C1014" s="197" t="s">
        <v>3357</v>
      </c>
      <c r="D1014" s="198" t="s">
        <v>5377</v>
      </c>
      <c r="E1014" s="196" t="s">
        <v>3357</v>
      </c>
      <c r="F1014" s="196" t="s">
        <v>3358</v>
      </c>
      <c r="G1014" s="199">
        <v>50.0</v>
      </c>
      <c r="H1014" s="217"/>
      <c r="I1014" s="217"/>
      <c r="L1014" s="6">
        <f t="array" ref="L1014">XLOOKUP(E1014,INV!A:A,INV!K:K)</f>
        <v>3</v>
      </c>
      <c r="M1014" s="127">
        <f t="shared" si="1"/>
        <v>1</v>
      </c>
    </row>
    <row r="1015">
      <c r="A1015" s="195">
        <v>1821.0</v>
      </c>
      <c r="B1015" s="196" t="s">
        <v>3337</v>
      </c>
      <c r="C1015" s="197" t="s">
        <v>466</v>
      </c>
      <c r="D1015" s="198" t="s">
        <v>5392</v>
      </c>
      <c r="E1015" s="196" t="s">
        <v>466</v>
      </c>
      <c r="F1015" s="110" t="s">
        <v>5393</v>
      </c>
      <c r="G1015" s="199">
        <v>500.0</v>
      </c>
      <c r="H1015" s="217"/>
      <c r="I1015" s="217"/>
      <c r="L1015" s="6">
        <f t="array" ref="L1015">XLOOKUP(E1015,INV!A:A,INV!K:K)</f>
        <v>18</v>
      </c>
      <c r="M1015" s="127">
        <f t="shared" si="1"/>
        <v>1</v>
      </c>
    </row>
    <row r="1016">
      <c r="A1016" s="195">
        <v>1881.0</v>
      </c>
      <c r="B1016" s="196" t="s">
        <v>3337</v>
      </c>
      <c r="C1016" s="197" t="s">
        <v>8799</v>
      </c>
      <c r="D1016" s="198" t="s">
        <v>8800</v>
      </c>
      <c r="E1016" s="196" t="s">
        <v>466</v>
      </c>
      <c r="F1016" s="110" t="s">
        <v>5393</v>
      </c>
      <c r="G1016" s="199">
        <v>500.0</v>
      </c>
      <c r="H1016" s="217"/>
      <c r="I1016" s="217"/>
      <c r="L1016" s="6">
        <f t="array" ref="L1016">XLOOKUP(E1016,INV!A:A,INV!K:K)</f>
        <v>18</v>
      </c>
      <c r="M1016" s="127">
        <f t="shared" si="1"/>
        <v>1</v>
      </c>
    </row>
    <row r="1017">
      <c r="A1017" s="195">
        <v>257.0</v>
      </c>
      <c r="B1017" s="196" t="s">
        <v>3135</v>
      </c>
      <c r="C1017" s="197" t="s">
        <v>3136</v>
      </c>
      <c r="D1017" s="198" t="s">
        <v>3137</v>
      </c>
      <c r="E1017" s="196" t="s">
        <v>475</v>
      </c>
      <c r="F1017" s="196" t="s">
        <v>3138</v>
      </c>
      <c r="G1017" s="199">
        <v>415.0</v>
      </c>
      <c r="H1017" s="217"/>
      <c r="I1017" s="217"/>
      <c r="L1017" s="6">
        <f t="array" ref="L1017">XLOOKUP(E1017,INV!A:A,INV!K:K)</f>
        <v>12</v>
      </c>
      <c r="M1017" s="127">
        <f t="shared" si="1"/>
        <v>1</v>
      </c>
    </row>
    <row r="1018">
      <c r="A1018" s="195">
        <v>352.0</v>
      </c>
      <c r="B1018" s="196" t="s">
        <v>3337</v>
      </c>
      <c r="C1018" s="197" t="s">
        <v>3338</v>
      </c>
      <c r="D1018" s="198" t="s">
        <v>3339</v>
      </c>
      <c r="E1018" s="196" t="s">
        <v>473</v>
      </c>
      <c r="F1018" s="196" t="s">
        <v>3340</v>
      </c>
      <c r="G1018" s="199">
        <v>180.0</v>
      </c>
      <c r="H1018" s="217"/>
      <c r="I1018" s="217"/>
      <c r="L1018" s="6">
        <f t="array" ref="L1018">XLOOKUP(E1018,INV!A:A,INV!K:K)</f>
        <v>9</v>
      </c>
      <c r="M1018" s="127">
        <f t="shared" si="1"/>
        <v>1</v>
      </c>
    </row>
    <row r="1019">
      <c r="A1019" s="195">
        <v>1803.0</v>
      </c>
      <c r="B1019" s="196" t="s">
        <v>3337</v>
      </c>
      <c r="C1019" s="197" t="s">
        <v>473</v>
      </c>
      <c r="D1019" s="198" t="s">
        <v>5373</v>
      </c>
      <c r="E1019" s="196" t="s">
        <v>473</v>
      </c>
      <c r="F1019" s="196" t="s">
        <v>3340</v>
      </c>
      <c r="G1019" s="199">
        <v>180.0</v>
      </c>
      <c r="H1019" s="217"/>
      <c r="I1019" s="217"/>
      <c r="L1019" s="6">
        <f t="array" ref="L1019">XLOOKUP(E1019,INV!A:A,INV!K:K)</f>
        <v>9</v>
      </c>
      <c r="M1019" s="127">
        <f t="shared" si="1"/>
        <v>1</v>
      </c>
    </row>
    <row r="1020">
      <c r="A1020" s="195">
        <v>354.0</v>
      </c>
      <c r="B1020" s="196" t="s">
        <v>3337</v>
      </c>
      <c r="C1020" s="197" t="s">
        <v>3343</v>
      </c>
      <c r="D1020" s="198" t="s">
        <v>3344</v>
      </c>
      <c r="E1020" s="196" t="s">
        <v>471</v>
      </c>
      <c r="F1020" s="196" t="s">
        <v>3345</v>
      </c>
      <c r="G1020" s="199">
        <v>180.0</v>
      </c>
      <c r="H1020" s="217"/>
      <c r="I1020" s="217"/>
      <c r="L1020" s="6">
        <f t="array" ref="L1020">XLOOKUP(E1020,INV!A:A,INV!K:K)</f>
        <v>9</v>
      </c>
      <c r="M1020" s="127">
        <f t="shared" si="1"/>
        <v>1</v>
      </c>
    </row>
    <row r="1021">
      <c r="A1021" s="195">
        <v>1805.0</v>
      </c>
      <c r="B1021" s="196" t="s">
        <v>3337</v>
      </c>
      <c r="C1021" s="197" t="s">
        <v>471</v>
      </c>
      <c r="D1021" s="198" t="s">
        <v>5375</v>
      </c>
      <c r="E1021" s="196" t="s">
        <v>471</v>
      </c>
      <c r="F1021" s="196" t="s">
        <v>3345</v>
      </c>
      <c r="G1021" s="199">
        <v>180.0</v>
      </c>
      <c r="H1021" s="217"/>
      <c r="I1021" s="217"/>
      <c r="L1021" s="6">
        <f t="array" ref="L1021">XLOOKUP(E1021,INV!A:A,INV!K:K)</f>
        <v>9</v>
      </c>
      <c r="M1021" s="127">
        <f t="shared" si="1"/>
        <v>1</v>
      </c>
    </row>
    <row r="1022">
      <c r="A1022" s="195">
        <v>371.0</v>
      </c>
      <c r="B1022" s="196" t="s">
        <v>3337</v>
      </c>
      <c r="C1022" s="197" t="s">
        <v>3389</v>
      </c>
      <c r="D1022" s="198" t="s">
        <v>3390</v>
      </c>
      <c r="E1022" s="196" t="s">
        <v>503</v>
      </c>
      <c r="F1022" s="196" t="s">
        <v>3391</v>
      </c>
      <c r="G1022" s="199">
        <v>50.0</v>
      </c>
      <c r="H1022" s="217"/>
      <c r="I1022" s="217"/>
      <c r="L1022" s="6">
        <f t="array" ref="L1022">XLOOKUP(E1022,INV!A:A,INV!K:K)</f>
        <v>3</v>
      </c>
      <c r="M1022" s="127">
        <f t="shared" si="1"/>
        <v>1</v>
      </c>
    </row>
    <row r="1023">
      <c r="A1023" s="195">
        <v>1815.0</v>
      </c>
      <c r="B1023" s="196" t="s">
        <v>3337</v>
      </c>
      <c r="C1023" s="197" t="s">
        <v>503</v>
      </c>
      <c r="D1023" s="198" t="s">
        <v>5385</v>
      </c>
      <c r="E1023" s="196" t="s">
        <v>503</v>
      </c>
      <c r="F1023" s="110" t="s">
        <v>3391</v>
      </c>
      <c r="G1023" s="199">
        <v>50.0</v>
      </c>
      <c r="H1023" s="217"/>
      <c r="I1023" s="217"/>
      <c r="L1023" s="6">
        <f t="array" ref="L1023">XLOOKUP(E1023,INV!A:A,INV!K:K)</f>
        <v>3</v>
      </c>
      <c r="M1023" s="127">
        <f t="shared" si="1"/>
        <v>1</v>
      </c>
    </row>
    <row r="1024">
      <c r="A1024" s="195">
        <v>372.0</v>
      </c>
      <c r="B1024" s="196" t="s">
        <v>3337</v>
      </c>
      <c r="C1024" s="197" t="s">
        <v>3392</v>
      </c>
      <c r="D1024" s="198" t="s">
        <v>3393</v>
      </c>
      <c r="E1024" s="196" t="s">
        <v>1345</v>
      </c>
      <c r="F1024" s="196" t="s">
        <v>3394</v>
      </c>
      <c r="G1024" s="199">
        <v>50.0</v>
      </c>
      <c r="H1024" s="217"/>
      <c r="I1024" s="217"/>
      <c r="L1024" s="6">
        <f t="array" ref="L1024">XLOOKUP(E1024,INV!A:A,INV!K:K)</f>
        <v>3</v>
      </c>
      <c r="M1024" s="127">
        <f t="shared" si="1"/>
        <v>1</v>
      </c>
    </row>
    <row r="1025">
      <c r="A1025" s="195">
        <v>1816.0</v>
      </c>
      <c r="B1025" s="196" t="s">
        <v>3337</v>
      </c>
      <c r="C1025" s="197" t="s">
        <v>1345</v>
      </c>
      <c r="D1025" s="198" t="s">
        <v>5386</v>
      </c>
      <c r="E1025" s="196" t="s">
        <v>1345</v>
      </c>
      <c r="F1025" s="110" t="s">
        <v>3394</v>
      </c>
      <c r="G1025" s="199">
        <v>50.0</v>
      </c>
      <c r="H1025" s="217"/>
      <c r="I1025" s="217"/>
      <c r="L1025" s="6">
        <f t="array" ref="L1025">XLOOKUP(E1025,INV!A:A,INV!K:K)</f>
        <v>3</v>
      </c>
      <c r="M1025" s="127">
        <f t="shared" si="1"/>
        <v>1</v>
      </c>
    </row>
    <row r="1026">
      <c r="A1026" s="195">
        <v>373.0</v>
      </c>
      <c r="B1026" s="196" t="s">
        <v>3337</v>
      </c>
      <c r="C1026" s="197" t="s">
        <v>8801</v>
      </c>
      <c r="D1026" s="198" t="s">
        <v>8802</v>
      </c>
      <c r="E1026" s="196" t="s">
        <v>493</v>
      </c>
      <c r="F1026" s="196" t="s">
        <v>5388</v>
      </c>
      <c r="G1026" s="199">
        <v>50.0</v>
      </c>
      <c r="H1026" s="217"/>
      <c r="I1026" s="217"/>
      <c r="L1026" s="6">
        <f t="array" ref="L1026">XLOOKUP(E1026,INV!A:A,INV!K:K)</f>
        <v>3</v>
      </c>
      <c r="M1026" s="127">
        <f t="shared" si="1"/>
        <v>1</v>
      </c>
    </row>
    <row r="1027">
      <c r="A1027" s="195">
        <v>1817.0</v>
      </c>
      <c r="B1027" s="196" t="s">
        <v>3337</v>
      </c>
      <c r="C1027" s="197" t="s">
        <v>493</v>
      </c>
      <c r="D1027" s="198" t="s">
        <v>5387</v>
      </c>
      <c r="E1027" s="196" t="s">
        <v>493</v>
      </c>
      <c r="F1027" s="110" t="s">
        <v>5388</v>
      </c>
      <c r="G1027" s="199">
        <v>50.0</v>
      </c>
      <c r="H1027" s="217"/>
      <c r="I1027" s="217"/>
      <c r="L1027" s="6">
        <f t="array" ref="L1027">XLOOKUP(E1027,INV!A:A,INV!K:K)</f>
        <v>3</v>
      </c>
      <c r="M1027" s="127">
        <f t="shared" si="1"/>
        <v>1</v>
      </c>
    </row>
    <row r="1028">
      <c r="A1028" s="195">
        <v>374.0</v>
      </c>
      <c r="B1028" s="196" t="s">
        <v>3337</v>
      </c>
      <c r="C1028" s="197" t="s">
        <v>3395</v>
      </c>
      <c r="D1028" s="198" t="s">
        <v>3396</v>
      </c>
      <c r="E1028" s="196" t="s">
        <v>529</v>
      </c>
      <c r="F1028" s="196" t="s">
        <v>3397</v>
      </c>
      <c r="G1028" s="199">
        <v>50.0</v>
      </c>
      <c r="H1028" s="217"/>
      <c r="I1028" s="217"/>
      <c r="L1028" s="6">
        <f t="array" ref="L1028">XLOOKUP(E1028,INV!A:A,INV!K:K)</f>
        <v>3</v>
      </c>
      <c r="M1028" s="127">
        <f t="shared" si="1"/>
        <v>1</v>
      </c>
    </row>
    <row r="1029">
      <c r="A1029" s="195">
        <v>1818.0</v>
      </c>
      <c r="B1029" s="196" t="s">
        <v>3337</v>
      </c>
      <c r="C1029" s="197" t="s">
        <v>529</v>
      </c>
      <c r="D1029" s="198" t="s">
        <v>5389</v>
      </c>
      <c r="E1029" s="196" t="s">
        <v>529</v>
      </c>
      <c r="F1029" s="196" t="s">
        <v>3397</v>
      </c>
      <c r="G1029" s="199">
        <v>50.0</v>
      </c>
      <c r="H1029" s="217"/>
      <c r="I1029" s="217"/>
      <c r="L1029" s="6">
        <f t="array" ref="L1029">XLOOKUP(E1029,INV!A:A,INV!K:K)</f>
        <v>3</v>
      </c>
      <c r="M1029" s="127">
        <f t="shared" si="1"/>
        <v>1</v>
      </c>
    </row>
    <row r="1030">
      <c r="A1030" s="195">
        <v>375.0</v>
      </c>
      <c r="B1030" s="196" t="s">
        <v>3337</v>
      </c>
      <c r="C1030" s="197" t="s">
        <v>3398</v>
      </c>
      <c r="D1030" s="198" t="s">
        <v>3399</v>
      </c>
      <c r="E1030" s="196" t="s">
        <v>505</v>
      </c>
      <c r="F1030" s="196" t="s">
        <v>3400</v>
      </c>
      <c r="G1030" s="199">
        <v>50.0</v>
      </c>
      <c r="H1030" s="217"/>
      <c r="I1030" s="217"/>
      <c r="L1030" s="6">
        <f t="array" ref="L1030">XLOOKUP(E1030,INV!A:A,INV!K:K)</f>
        <v>3</v>
      </c>
      <c r="M1030" s="127">
        <f t="shared" si="1"/>
        <v>1</v>
      </c>
    </row>
    <row r="1031">
      <c r="A1031" s="195">
        <v>1819.0</v>
      </c>
      <c r="B1031" s="196" t="s">
        <v>3337</v>
      </c>
      <c r="C1031" s="197" t="s">
        <v>505</v>
      </c>
      <c r="D1031" s="198" t="s">
        <v>5390</v>
      </c>
      <c r="E1031" s="196" t="s">
        <v>505</v>
      </c>
      <c r="F1031" s="110" t="s">
        <v>3400</v>
      </c>
      <c r="G1031" s="199">
        <v>50.0</v>
      </c>
      <c r="H1031" s="217"/>
      <c r="I1031" s="217"/>
      <c r="L1031" s="6">
        <f t="array" ref="L1031">XLOOKUP(E1031,INV!A:A,INV!K:K)</f>
        <v>3</v>
      </c>
      <c r="M1031" s="127">
        <f t="shared" si="1"/>
        <v>1</v>
      </c>
    </row>
    <row r="1032">
      <c r="A1032" s="195">
        <v>376.0</v>
      </c>
      <c r="B1032" s="196" t="s">
        <v>3337</v>
      </c>
      <c r="C1032" s="197" t="s">
        <v>3401</v>
      </c>
      <c r="D1032" s="198" t="s">
        <v>3402</v>
      </c>
      <c r="E1032" s="196" t="s">
        <v>2203</v>
      </c>
      <c r="F1032" s="196" t="s">
        <v>3403</v>
      </c>
      <c r="G1032" s="199">
        <v>50.0</v>
      </c>
      <c r="H1032" s="217"/>
      <c r="I1032" s="217"/>
      <c r="L1032" s="6">
        <f t="array" ref="L1032">XLOOKUP(E1032,INV!A:A,INV!K:K)</f>
        <v>3</v>
      </c>
      <c r="M1032" s="127">
        <f t="shared" si="1"/>
        <v>1</v>
      </c>
    </row>
    <row r="1033">
      <c r="A1033" s="195">
        <v>377.0</v>
      </c>
      <c r="B1033" s="196" t="s">
        <v>3337</v>
      </c>
      <c r="C1033" s="197" t="s">
        <v>3404</v>
      </c>
      <c r="D1033" s="198" t="s">
        <v>3405</v>
      </c>
      <c r="E1033" s="196" t="s">
        <v>3406</v>
      </c>
      <c r="F1033" s="196" t="s">
        <v>3407</v>
      </c>
      <c r="G1033" s="199">
        <v>50.0</v>
      </c>
      <c r="H1033" s="217"/>
      <c r="I1033" s="217"/>
      <c r="L1033" s="6">
        <f t="array" ref="L1033">XLOOKUP(E1033,INV!A:A,INV!K:K)</f>
        <v>3</v>
      </c>
      <c r="M1033" s="127">
        <f t="shared" si="1"/>
        <v>1</v>
      </c>
    </row>
    <row r="1034">
      <c r="A1034" s="195">
        <v>378.0</v>
      </c>
      <c r="B1034" s="196" t="s">
        <v>3337</v>
      </c>
      <c r="C1034" s="197" t="s">
        <v>3408</v>
      </c>
      <c r="D1034" s="198" t="s">
        <v>3409</v>
      </c>
      <c r="E1034" s="196" t="s">
        <v>3410</v>
      </c>
      <c r="F1034" s="196" t="s">
        <v>3411</v>
      </c>
      <c r="G1034" s="199">
        <v>50.0</v>
      </c>
      <c r="H1034" s="217"/>
      <c r="I1034" s="217"/>
      <c r="L1034" s="6">
        <f t="array" ref="L1034">XLOOKUP(E1034,INV!A:A,INV!K:K)</f>
        <v>3</v>
      </c>
      <c r="M1034" s="127">
        <f t="shared" si="1"/>
        <v>1</v>
      </c>
    </row>
    <row r="1035">
      <c r="A1035" s="195">
        <v>379.0</v>
      </c>
      <c r="B1035" s="196" t="s">
        <v>3337</v>
      </c>
      <c r="C1035" s="197" t="s">
        <v>3412</v>
      </c>
      <c r="D1035" s="198" t="s">
        <v>3413</v>
      </c>
      <c r="E1035" s="196" t="s">
        <v>3414</v>
      </c>
      <c r="F1035" s="196" t="s">
        <v>3415</v>
      </c>
      <c r="G1035" s="199">
        <v>50.0</v>
      </c>
      <c r="H1035" s="217"/>
      <c r="I1035" s="217"/>
      <c r="L1035" s="6">
        <f t="array" ref="L1035">XLOOKUP(E1035,INV!A:A,INV!K:K)</f>
        <v>3</v>
      </c>
      <c r="M1035" s="127">
        <f t="shared" si="1"/>
        <v>1</v>
      </c>
    </row>
    <row r="1036">
      <c r="A1036" s="195">
        <v>380.0</v>
      </c>
      <c r="B1036" s="196" t="s">
        <v>3337</v>
      </c>
      <c r="C1036" s="197" t="s">
        <v>3416</v>
      </c>
      <c r="D1036" s="198" t="s">
        <v>3417</v>
      </c>
      <c r="E1036" s="196" t="s">
        <v>2207</v>
      </c>
      <c r="F1036" s="196" t="s">
        <v>3418</v>
      </c>
      <c r="G1036" s="199">
        <v>50.0</v>
      </c>
      <c r="H1036" s="217"/>
      <c r="I1036" s="217"/>
      <c r="L1036" s="6">
        <f t="array" ref="L1036">XLOOKUP(E1036,INV!A:A,INV!K:K)</f>
        <v>3</v>
      </c>
      <c r="M1036" s="127">
        <f t="shared" si="1"/>
        <v>1</v>
      </c>
    </row>
    <row r="1037">
      <c r="A1037" s="195">
        <v>1820.0</v>
      </c>
      <c r="B1037" s="196" t="s">
        <v>3337</v>
      </c>
      <c r="C1037" s="197" t="s">
        <v>2207</v>
      </c>
      <c r="D1037" s="198" t="s">
        <v>5391</v>
      </c>
      <c r="E1037" s="196" t="s">
        <v>2207</v>
      </c>
      <c r="F1037" s="196" t="s">
        <v>3418</v>
      </c>
      <c r="G1037" s="199">
        <v>50.0</v>
      </c>
      <c r="H1037" s="217"/>
      <c r="I1037" s="217"/>
      <c r="L1037" s="6">
        <f t="array" ref="L1037">XLOOKUP(E1037,INV!A:A,INV!K:K)</f>
        <v>3</v>
      </c>
      <c r="M1037" s="127">
        <f t="shared" si="1"/>
        <v>1</v>
      </c>
    </row>
    <row r="1038">
      <c r="A1038" s="195">
        <v>1822.0</v>
      </c>
      <c r="B1038" s="196" t="s">
        <v>3337</v>
      </c>
      <c r="C1038" s="197" t="s">
        <v>485</v>
      </c>
      <c r="D1038" s="198" t="s">
        <v>5394</v>
      </c>
      <c r="E1038" s="196" t="s">
        <v>485</v>
      </c>
      <c r="F1038" s="110" t="s">
        <v>5395</v>
      </c>
      <c r="G1038" s="199">
        <v>250.0</v>
      </c>
      <c r="H1038" s="217"/>
      <c r="I1038" s="217"/>
      <c r="L1038" s="6">
        <f t="array" ref="L1038">XLOOKUP(E1038,INV!A:A,INV!K:K)</f>
        <v>9</v>
      </c>
      <c r="M1038" s="127">
        <f t="shared" si="1"/>
        <v>1</v>
      </c>
    </row>
    <row r="1039">
      <c r="A1039" s="195">
        <v>1884.0</v>
      </c>
      <c r="B1039" s="196" t="s">
        <v>3337</v>
      </c>
      <c r="C1039" s="197" t="s">
        <v>5472</v>
      </c>
      <c r="D1039" s="198" t="s">
        <v>5473</v>
      </c>
      <c r="E1039" s="196" t="s">
        <v>485</v>
      </c>
      <c r="F1039" s="110" t="s">
        <v>5395</v>
      </c>
      <c r="G1039" s="199">
        <v>250.0</v>
      </c>
      <c r="H1039" s="217"/>
      <c r="I1039" s="217"/>
      <c r="L1039" s="6">
        <f t="array" ref="L1039">XLOOKUP(E1039,INV!A:A,INV!K:K)</f>
        <v>9</v>
      </c>
      <c r="M1039" s="127">
        <f t="shared" si="1"/>
        <v>1</v>
      </c>
    </row>
    <row r="1040">
      <c r="A1040" s="195">
        <v>381.0</v>
      </c>
      <c r="B1040" s="196" t="s">
        <v>3337</v>
      </c>
      <c r="C1040" s="197" t="s">
        <v>3419</v>
      </c>
      <c r="D1040" s="198" t="s">
        <v>3420</v>
      </c>
      <c r="E1040" s="196" t="s">
        <v>1331</v>
      </c>
      <c r="F1040" s="196" t="s">
        <v>3421</v>
      </c>
      <c r="G1040" s="199">
        <v>100.0</v>
      </c>
      <c r="H1040" s="217"/>
      <c r="I1040" s="217"/>
      <c r="L1040" s="6">
        <f t="array" ref="L1040">XLOOKUP(E1040,INV!A:A,INV!K:K)</f>
        <v>5</v>
      </c>
      <c r="M1040" s="127">
        <f t="shared" si="1"/>
        <v>1</v>
      </c>
    </row>
    <row r="1041">
      <c r="A1041" s="195">
        <v>382.0</v>
      </c>
      <c r="B1041" s="196" t="s">
        <v>3337</v>
      </c>
      <c r="C1041" s="197" t="s">
        <v>3422</v>
      </c>
      <c r="D1041" s="198" t="s">
        <v>2243</v>
      </c>
      <c r="E1041" s="196" t="s">
        <v>487</v>
      </c>
      <c r="F1041" s="196" t="s">
        <v>3423</v>
      </c>
      <c r="G1041" s="199">
        <v>100.0</v>
      </c>
      <c r="H1041" s="217"/>
      <c r="I1041" s="217"/>
      <c r="L1041" s="6">
        <f t="array" ref="L1041">XLOOKUP(E1041,INV!A:A,INV!K:K)</f>
        <v>5</v>
      </c>
      <c r="M1041" s="127">
        <f t="shared" si="1"/>
        <v>1</v>
      </c>
    </row>
    <row r="1042">
      <c r="A1042" s="195">
        <v>1794.0</v>
      </c>
      <c r="B1042" s="196" t="s">
        <v>3337</v>
      </c>
      <c r="C1042" s="197" t="s">
        <v>487</v>
      </c>
      <c r="D1042" s="198" t="s">
        <v>5364</v>
      </c>
      <c r="E1042" s="196" t="s">
        <v>487</v>
      </c>
      <c r="F1042" s="196" t="s">
        <v>3423</v>
      </c>
      <c r="G1042" s="199">
        <v>100.0</v>
      </c>
      <c r="H1042" s="217"/>
      <c r="I1042" s="217"/>
      <c r="L1042" s="6">
        <f t="array" ref="L1042">XLOOKUP(E1042,INV!A:A,INV!K:K)</f>
        <v>5</v>
      </c>
      <c r="M1042" s="127">
        <f t="shared" si="1"/>
        <v>1</v>
      </c>
    </row>
    <row r="1043">
      <c r="A1043" s="195">
        <v>383.0</v>
      </c>
      <c r="B1043" s="196" t="s">
        <v>3337</v>
      </c>
      <c r="C1043" s="197" t="s">
        <v>8803</v>
      </c>
      <c r="D1043" s="198" t="s">
        <v>8804</v>
      </c>
      <c r="E1043" s="196" t="s">
        <v>7955</v>
      </c>
      <c r="F1043" s="196" t="s">
        <v>7957</v>
      </c>
      <c r="G1043" s="199">
        <v>80.0</v>
      </c>
      <c r="H1043" s="217"/>
      <c r="I1043" s="217"/>
      <c r="L1043" s="6">
        <f t="array" ref="L1043">XLOOKUP(E1043,INV!A:A,INV!K:K)</f>
        <v>5</v>
      </c>
      <c r="M1043" s="127">
        <f t="shared" si="1"/>
        <v>1</v>
      </c>
    </row>
    <row r="1044">
      <c r="A1044" s="195">
        <v>384.0</v>
      </c>
      <c r="B1044" s="196" t="s">
        <v>3337</v>
      </c>
      <c r="C1044" s="197" t="s">
        <v>3424</v>
      </c>
      <c r="D1044" s="198" t="s">
        <v>2323</v>
      </c>
      <c r="E1044" s="196" t="s">
        <v>513</v>
      </c>
      <c r="F1044" s="196" t="s">
        <v>3425</v>
      </c>
      <c r="G1044" s="199">
        <v>100.0</v>
      </c>
      <c r="H1044" s="217"/>
      <c r="I1044" s="217"/>
      <c r="L1044" s="6">
        <f t="array" ref="L1044">XLOOKUP(E1044,INV!A:A,INV!K:K)</f>
        <v>5</v>
      </c>
      <c r="M1044" s="127">
        <f t="shared" si="1"/>
        <v>1</v>
      </c>
    </row>
    <row r="1045">
      <c r="A1045" s="195">
        <v>1795.0</v>
      </c>
      <c r="B1045" s="196" t="s">
        <v>3337</v>
      </c>
      <c r="C1045" s="197" t="s">
        <v>513</v>
      </c>
      <c r="D1045" s="198" t="s">
        <v>5365</v>
      </c>
      <c r="E1045" s="196" t="s">
        <v>513</v>
      </c>
      <c r="F1045" s="196" t="s">
        <v>3425</v>
      </c>
      <c r="G1045" s="199">
        <v>100.0</v>
      </c>
      <c r="H1045" s="217"/>
      <c r="I1045" s="217"/>
      <c r="L1045" s="6">
        <f t="array" ref="L1045">XLOOKUP(E1045,INV!A:A,INV!K:K)</f>
        <v>5</v>
      </c>
      <c r="M1045" s="127">
        <f t="shared" si="1"/>
        <v>1</v>
      </c>
    </row>
    <row r="1046">
      <c r="A1046" s="195">
        <v>385.0</v>
      </c>
      <c r="B1046" s="196" t="s">
        <v>3337</v>
      </c>
      <c r="C1046" s="197" t="s">
        <v>3426</v>
      </c>
      <c r="D1046" s="198" t="s">
        <v>2247</v>
      </c>
      <c r="E1046" s="196" t="s">
        <v>519</v>
      </c>
      <c r="F1046" s="196" t="s">
        <v>3427</v>
      </c>
      <c r="G1046" s="199">
        <v>100.0</v>
      </c>
      <c r="H1046" s="217"/>
      <c r="I1046" s="217"/>
      <c r="L1046" s="6">
        <f t="array" ref="L1046">XLOOKUP(E1046,INV!A:A,INV!K:K)</f>
        <v>5</v>
      </c>
      <c r="M1046" s="127">
        <f t="shared" si="1"/>
        <v>1</v>
      </c>
    </row>
    <row r="1047">
      <c r="A1047" s="195">
        <v>1796.0</v>
      </c>
      <c r="B1047" s="196" t="s">
        <v>3337</v>
      </c>
      <c r="C1047" s="197" t="s">
        <v>519</v>
      </c>
      <c r="D1047" s="198" t="s">
        <v>5366</v>
      </c>
      <c r="E1047" s="196" t="s">
        <v>519</v>
      </c>
      <c r="F1047" s="196" t="s">
        <v>3427</v>
      </c>
      <c r="G1047" s="199">
        <v>100.0</v>
      </c>
      <c r="H1047" s="217"/>
      <c r="I1047" s="217"/>
      <c r="L1047" s="6">
        <f t="array" ref="L1047">XLOOKUP(E1047,INV!A:A,INV!K:K)</f>
        <v>5</v>
      </c>
      <c r="M1047" s="127">
        <f t="shared" si="1"/>
        <v>1</v>
      </c>
    </row>
    <row r="1048">
      <c r="A1048" s="195">
        <v>386.0</v>
      </c>
      <c r="B1048" s="196" t="s">
        <v>3337</v>
      </c>
      <c r="C1048" s="197" t="s">
        <v>3428</v>
      </c>
      <c r="D1048" s="198" t="s">
        <v>3429</v>
      </c>
      <c r="E1048" s="196" t="s">
        <v>3430</v>
      </c>
      <c r="F1048" s="196" t="s">
        <v>3431</v>
      </c>
      <c r="G1048" s="199">
        <v>100.0</v>
      </c>
      <c r="H1048" s="217"/>
      <c r="I1048" s="217"/>
      <c r="L1048" s="6">
        <f t="array" ref="L1048">XLOOKUP(E1048,INV!A:A,INV!K:K)</f>
        <v>5</v>
      </c>
      <c r="M1048" s="127">
        <f t="shared" si="1"/>
        <v>1</v>
      </c>
    </row>
    <row r="1049">
      <c r="A1049" s="195">
        <v>1797.0</v>
      </c>
      <c r="B1049" s="196" t="s">
        <v>3337</v>
      </c>
      <c r="C1049" s="197" t="s">
        <v>3430</v>
      </c>
      <c r="D1049" s="198" t="s">
        <v>5367</v>
      </c>
      <c r="E1049" s="196" t="s">
        <v>3430</v>
      </c>
      <c r="F1049" s="196" t="s">
        <v>3431</v>
      </c>
      <c r="G1049" s="199">
        <v>100.0</v>
      </c>
      <c r="H1049" s="217"/>
      <c r="I1049" s="217"/>
      <c r="L1049" s="6">
        <f t="array" ref="L1049">XLOOKUP(E1049,INV!A:A,INV!K:K)</f>
        <v>5</v>
      </c>
      <c r="M1049" s="127">
        <f t="shared" si="1"/>
        <v>1</v>
      </c>
    </row>
    <row r="1050">
      <c r="A1050" s="195">
        <v>387.0</v>
      </c>
      <c r="B1050" s="196" t="s">
        <v>3337</v>
      </c>
      <c r="C1050" s="197" t="s">
        <v>3432</v>
      </c>
      <c r="D1050" s="198" t="s">
        <v>3433</v>
      </c>
      <c r="E1050" s="196" t="s">
        <v>3434</v>
      </c>
      <c r="F1050" s="196" t="s">
        <v>3435</v>
      </c>
      <c r="G1050" s="199">
        <v>100.0</v>
      </c>
      <c r="H1050" s="217"/>
      <c r="I1050" s="217"/>
      <c r="L1050" s="6">
        <f t="array" ref="L1050">XLOOKUP(E1050,INV!A:A,INV!K:K)</f>
        <v>5</v>
      </c>
      <c r="M1050" s="127">
        <f t="shared" si="1"/>
        <v>1</v>
      </c>
    </row>
    <row r="1051">
      <c r="A1051" s="195">
        <v>1798.0</v>
      </c>
      <c r="B1051" s="196" t="s">
        <v>3337</v>
      </c>
      <c r="C1051" s="197" t="s">
        <v>3434</v>
      </c>
      <c r="D1051" s="198" t="s">
        <v>5368</v>
      </c>
      <c r="E1051" s="196" t="s">
        <v>3434</v>
      </c>
      <c r="F1051" s="196" t="s">
        <v>3435</v>
      </c>
      <c r="G1051" s="199">
        <v>100.0</v>
      </c>
      <c r="H1051" s="217"/>
      <c r="I1051" s="217"/>
      <c r="L1051" s="6">
        <f t="array" ref="L1051">XLOOKUP(E1051,INV!A:A,INV!K:K)</f>
        <v>5</v>
      </c>
      <c r="M1051" s="127">
        <f t="shared" si="1"/>
        <v>1</v>
      </c>
    </row>
    <row r="1052">
      <c r="A1052" s="195">
        <v>388.0</v>
      </c>
      <c r="B1052" s="196" t="s">
        <v>3337</v>
      </c>
      <c r="C1052" s="197" t="s">
        <v>3436</v>
      </c>
      <c r="D1052" s="198" t="s">
        <v>3437</v>
      </c>
      <c r="E1052" s="196" t="s">
        <v>3438</v>
      </c>
      <c r="F1052" s="196" t="s">
        <v>3439</v>
      </c>
      <c r="G1052" s="199">
        <v>100.0</v>
      </c>
      <c r="H1052" s="217"/>
      <c r="I1052" s="217"/>
      <c r="L1052" s="6">
        <f t="array" ref="L1052">XLOOKUP(E1052,INV!A:A,INV!K:K)</f>
        <v>5</v>
      </c>
      <c r="M1052" s="127">
        <f t="shared" si="1"/>
        <v>1</v>
      </c>
    </row>
    <row r="1053">
      <c r="A1053" s="195">
        <v>1799.0</v>
      </c>
      <c r="B1053" s="196" t="s">
        <v>3337</v>
      </c>
      <c r="C1053" s="197" t="s">
        <v>3438</v>
      </c>
      <c r="D1053" s="198" t="s">
        <v>5369</v>
      </c>
      <c r="E1053" s="196" t="s">
        <v>3438</v>
      </c>
      <c r="F1053" s="196" t="s">
        <v>3439</v>
      </c>
      <c r="G1053" s="199">
        <v>100.0</v>
      </c>
      <c r="H1053" s="217"/>
      <c r="I1053" s="217"/>
      <c r="L1053" s="6">
        <f t="array" ref="L1053">XLOOKUP(E1053,INV!A:A,INV!K:K)</f>
        <v>5</v>
      </c>
      <c r="M1053" s="127">
        <f t="shared" si="1"/>
        <v>1</v>
      </c>
    </row>
    <row r="1054">
      <c r="A1054" s="195">
        <v>389.0</v>
      </c>
      <c r="B1054" s="196" t="s">
        <v>3337</v>
      </c>
      <c r="C1054" s="197" t="s">
        <v>3440</v>
      </c>
      <c r="D1054" s="198" t="s">
        <v>3441</v>
      </c>
      <c r="E1054" s="196" t="s">
        <v>3442</v>
      </c>
      <c r="F1054" s="196" t="s">
        <v>3443</v>
      </c>
      <c r="G1054" s="199">
        <v>100.0</v>
      </c>
      <c r="H1054" s="217"/>
      <c r="I1054" s="217"/>
      <c r="L1054" s="6">
        <f t="array" ref="L1054">XLOOKUP(E1054,INV!A:A,INV!K:K)</f>
        <v>5</v>
      </c>
      <c r="M1054" s="127">
        <f t="shared" si="1"/>
        <v>1</v>
      </c>
    </row>
    <row r="1055">
      <c r="A1055" s="195">
        <v>1800.0</v>
      </c>
      <c r="B1055" s="196" t="s">
        <v>3337</v>
      </c>
      <c r="C1055" s="197" t="s">
        <v>3442</v>
      </c>
      <c r="D1055" s="198" t="s">
        <v>5370</v>
      </c>
      <c r="E1055" s="196" t="s">
        <v>3442</v>
      </c>
      <c r="F1055" s="196" t="s">
        <v>3443</v>
      </c>
      <c r="G1055" s="199">
        <v>100.0</v>
      </c>
      <c r="H1055" s="217"/>
      <c r="I1055" s="217"/>
      <c r="L1055" s="6">
        <f t="array" ref="L1055">XLOOKUP(E1055,INV!A:A,INV!K:K)</f>
        <v>5</v>
      </c>
      <c r="M1055" s="127">
        <f t="shared" si="1"/>
        <v>1</v>
      </c>
    </row>
    <row r="1056">
      <c r="A1056" s="195">
        <v>390.0</v>
      </c>
      <c r="B1056" s="196" t="s">
        <v>3337</v>
      </c>
      <c r="C1056" s="197" t="s">
        <v>3444</v>
      </c>
      <c r="D1056" s="198" t="s">
        <v>2249</v>
      </c>
      <c r="E1056" s="196" t="s">
        <v>489</v>
      </c>
      <c r="F1056" s="196" t="s">
        <v>3445</v>
      </c>
      <c r="G1056" s="199">
        <v>100.0</v>
      </c>
      <c r="H1056" s="217"/>
      <c r="I1056" s="217"/>
      <c r="L1056" s="6">
        <f t="array" ref="L1056">XLOOKUP(E1056,INV!A:A,INV!K:K)</f>
        <v>5</v>
      </c>
      <c r="M1056" s="127">
        <f t="shared" si="1"/>
        <v>1</v>
      </c>
    </row>
    <row r="1057">
      <c r="A1057" s="195">
        <v>1801.0</v>
      </c>
      <c r="B1057" s="196" t="s">
        <v>3337</v>
      </c>
      <c r="C1057" s="197" t="s">
        <v>489</v>
      </c>
      <c r="D1057" s="198" t="s">
        <v>5371</v>
      </c>
      <c r="E1057" s="196" t="s">
        <v>489</v>
      </c>
      <c r="F1057" s="196" t="s">
        <v>3445</v>
      </c>
      <c r="G1057" s="199">
        <v>100.0</v>
      </c>
      <c r="H1057" s="217"/>
      <c r="I1057" s="217"/>
      <c r="L1057" s="6">
        <f t="array" ref="L1057">XLOOKUP(E1057,INV!A:A,INV!K:K)</f>
        <v>5</v>
      </c>
      <c r="M1057" s="127">
        <f t="shared" si="1"/>
        <v>1</v>
      </c>
    </row>
    <row r="1058">
      <c r="A1058" s="195">
        <v>1096.0</v>
      </c>
      <c r="B1058" s="196" t="s">
        <v>4859</v>
      </c>
      <c r="C1058" s="197" t="s">
        <v>8805</v>
      </c>
      <c r="D1058" s="198" t="s">
        <v>8806</v>
      </c>
      <c r="E1058" s="196" t="s">
        <v>8807</v>
      </c>
      <c r="F1058" s="110" t="s">
        <v>8808</v>
      </c>
      <c r="G1058" s="199">
        <v>1610.0</v>
      </c>
      <c r="H1058" s="217"/>
      <c r="I1058" s="217"/>
      <c r="L1058" s="6">
        <f t="array" ref="L1058">XLOOKUP(E1058,INV!A:A,INV!K:K)</f>
        <v>35</v>
      </c>
      <c r="M1058" s="127">
        <f t="shared" si="1"/>
        <v>1</v>
      </c>
    </row>
    <row r="1059">
      <c r="A1059" s="195">
        <v>1097.0</v>
      </c>
      <c r="B1059" s="196" t="s">
        <v>4859</v>
      </c>
      <c r="C1059" s="197" t="s">
        <v>8809</v>
      </c>
      <c r="D1059" s="198" t="s">
        <v>8810</v>
      </c>
      <c r="E1059" s="196" t="s">
        <v>8811</v>
      </c>
      <c r="F1059" s="110" t="s">
        <v>8812</v>
      </c>
      <c r="G1059" s="199">
        <v>950.0</v>
      </c>
      <c r="H1059" s="217"/>
      <c r="I1059" s="217"/>
      <c r="L1059" s="6">
        <f t="array" ref="L1059">XLOOKUP(E1059,INV!A:A,INV!K:K)</f>
        <v>24</v>
      </c>
      <c r="M1059" s="127">
        <f t="shared" si="1"/>
        <v>1</v>
      </c>
    </row>
    <row r="1060">
      <c r="A1060" s="195">
        <v>1098.0</v>
      </c>
      <c r="B1060" s="196" t="s">
        <v>4859</v>
      </c>
      <c r="C1060" s="197" t="s">
        <v>8813</v>
      </c>
      <c r="D1060" s="198" t="s">
        <v>8814</v>
      </c>
      <c r="E1060" s="196" t="s">
        <v>8815</v>
      </c>
      <c r="F1060" s="110" t="s">
        <v>8816</v>
      </c>
      <c r="G1060" s="199">
        <v>490.0</v>
      </c>
      <c r="H1060" s="217"/>
      <c r="I1060" s="217"/>
      <c r="L1060" s="6">
        <f t="array" ref="L1060">XLOOKUP(E1060,INV!A:A,INV!K:K)</f>
        <v>20</v>
      </c>
      <c r="M1060" s="127">
        <f t="shared" si="1"/>
        <v>1</v>
      </c>
    </row>
    <row r="1061">
      <c r="A1061" s="195">
        <v>1099.0</v>
      </c>
      <c r="B1061" s="196" t="s">
        <v>4859</v>
      </c>
      <c r="C1061" s="197" t="s">
        <v>4860</v>
      </c>
      <c r="D1061" s="198" t="s">
        <v>4861</v>
      </c>
      <c r="E1061" s="196" t="s">
        <v>4862</v>
      </c>
      <c r="F1061" s="110" t="s">
        <v>4863</v>
      </c>
      <c r="G1061" s="199">
        <v>730.0</v>
      </c>
      <c r="H1061" s="217"/>
      <c r="I1061" s="217"/>
      <c r="L1061" s="6">
        <f t="array" ref="L1061">XLOOKUP(E1061,INV!A:A,INV!K:K)</f>
        <v>20</v>
      </c>
      <c r="M1061" s="127">
        <f t="shared" si="1"/>
        <v>1</v>
      </c>
    </row>
    <row r="1062">
      <c r="A1062" s="195">
        <v>1100.0</v>
      </c>
      <c r="B1062" s="196" t="s">
        <v>4859</v>
      </c>
      <c r="C1062" s="197" t="s">
        <v>8817</v>
      </c>
      <c r="D1062" s="198" t="s">
        <v>8818</v>
      </c>
      <c r="E1062" s="196" t="s">
        <v>8819</v>
      </c>
      <c r="F1062" s="110" t="s">
        <v>8820</v>
      </c>
      <c r="G1062" s="199">
        <v>450.0</v>
      </c>
      <c r="H1062" s="217"/>
      <c r="I1062" s="217"/>
      <c r="L1062" s="6">
        <f t="array" ref="L1062">XLOOKUP(E1062,INV!A:A,INV!K:K)</f>
        <v>12</v>
      </c>
      <c r="M1062" s="127">
        <f t="shared" si="1"/>
        <v>1</v>
      </c>
    </row>
    <row r="1063">
      <c r="A1063" s="195">
        <v>1103.0</v>
      </c>
      <c r="B1063" s="196" t="s">
        <v>4859</v>
      </c>
      <c r="C1063" s="197" t="s">
        <v>8821</v>
      </c>
      <c r="D1063" s="198" t="s">
        <v>8822</v>
      </c>
      <c r="E1063" s="196" t="s">
        <v>8823</v>
      </c>
      <c r="F1063" s="110" t="s">
        <v>8824</v>
      </c>
      <c r="G1063" s="199">
        <v>1255.0</v>
      </c>
      <c r="H1063" s="217"/>
      <c r="I1063" s="217"/>
      <c r="L1063" s="6">
        <f t="array" ref="L1063">XLOOKUP(E1063,INV!A:A,INV!K:K)</f>
        <v>28</v>
      </c>
      <c r="M1063" s="127">
        <f t="shared" si="1"/>
        <v>1</v>
      </c>
    </row>
    <row r="1064">
      <c r="A1064" s="195">
        <v>1104.0</v>
      </c>
      <c r="B1064" s="196" t="s">
        <v>4859</v>
      </c>
      <c r="C1064" s="197" t="s">
        <v>8825</v>
      </c>
      <c r="D1064" s="198" t="s">
        <v>8826</v>
      </c>
      <c r="E1064" s="196" t="s">
        <v>8827</v>
      </c>
      <c r="F1064" s="110" t="s">
        <v>8828</v>
      </c>
      <c r="G1064" s="199">
        <v>560.0</v>
      </c>
      <c r="H1064" s="217"/>
      <c r="I1064" s="217"/>
      <c r="L1064" s="6">
        <f t="array" ref="L1064">XLOOKUP(E1064,INV!A:A,INV!K:K)</f>
        <v>20</v>
      </c>
      <c r="M1064" s="127">
        <f t="shared" si="1"/>
        <v>1</v>
      </c>
    </row>
    <row r="1065">
      <c r="A1065" s="195">
        <v>1105.0</v>
      </c>
      <c r="B1065" s="196" t="s">
        <v>4859</v>
      </c>
      <c r="C1065" s="197" t="s">
        <v>8829</v>
      </c>
      <c r="D1065" s="198" t="s">
        <v>8830</v>
      </c>
      <c r="E1065" s="196" t="s">
        <v>8831</v>
      </c>
      <c r="F1065" s="110" t="s">
        <v>8832</v>
      </c>
      <c r="G1065" s="199">
        <v>500.0</v>
      </c>
      <c r="H1065" s="217"/>
      <c r="I1065" s="217"/>
      <c r="L1065" s="6">
        <f t="array" ref="L1065">XLOOKUP(E1065,INV!A:A,INV!K:K)</f>
        <v>15</v>
      </c>
      <c r="M1065" s="127">
        <f t="shared" si="1"/>
        <v>1</v>
      </c>
    </row>
    <row r="1066">
      <c r="A1066" s="195">
        <v>1124.0</v>
      </c>
      <c r="B1066" s="196" t="s">
        <v>4859</v>
      </c>
      <c r="C1066" s="197" t="s">
        <v>8833</v>
      </c>
      <c r="D1066" s="198" t="s">
        <v>8834</v>
      </c>
      <c r="E1066" s="196" t="s">
        <v>8835</v>
      </c>
      <c r="F1066" s="196" t="s">
        <v>8836</v>
      </c>
      <c r="G1066" s="199">
        <v>955.0</v>
      </c>
      <c r="H1066" s="217"/>
      <c r="I1066" s="217"/>
      <c r="L1066" s="6">
        <f t="array" ref="L1066">XLOOKUP(E1066,INV!A:A,INV!K:K)</f>
        <v>25</v>
      </c>
      <c r="M1066" s="127">
        <f t="shared" si="1"/>
        <v>1</v>
      </c>
    </row>
    <row r="1067">
      <c r="A1067" s="195">
        <v>2857.0</v>
      </c>
      <c r="B1067" s="196" t="s">
        <v>6906</v>
      </c>
      <c r="C1067" s="196" t="s">
        <v>521</v>
      </c>
      <c r="D1067" s="198" t="s">
        <v>520</v>
      </c>
      <c r="E1067" s="196" t="s">
        <v>521</v>
      </c>
      <c r="F1067" s="196" t="s">
        <v>7130</v>
      </c>
      <c r="G1067" s="199">
        <v>795.0</v>
      </c>
      <c r="H1067" s="217"/>
      <c r="I1067" s="217"/>
      <c r="L1067" s="6">
        <f t="array" ref="L1067">XLOOKUP(E1067,INV!A:A,INV!K:K)</f>
        <v>25</v>
      </c>
      <c r="M1067" s="127">
        <f t="shared" si="1"/>
        <v>1</v>
      </c>
    </row>
    <row r="1068">
      <c r="A1068" s="195">
        <v>2858.0</v>
      </c>
      <c r="B1068" s="196" t="s">
        <v>3337</v>
      </c>
      <c r="C1068" s="196" t="s">
        <v>7131</v>
      </c>
      <c r="D1068" s="198" t="s">
        <v>7132</v>
      </c>
      <c r="E1068" s="196" t="s">
        <v>7131</v>
      </c>
      <c r="F1068" s="196" t="s">
        <v>7133</v>
      </c>
      <c r="G1068" s="199">
        <v>350.0</v>
      </c>
      <c r="H1068" s="217"/>
      <c r="I1068" s="217"/>
      <c r="L1068" s="6">
        <f t="array" ref="L1068">XLOOKUP(E1068,INV!A:A,INV!K:K)</f>
        <v>0</v>
      </c>
      <c r="M1068" s="127" t="str">
        <f t="shared" si="1"/>
        <v>#DIV/0!</v>
      </c>
    </row>
    <row r="1069">
      <c r="A1069" s="195">
        <v>2623.0</v>
      </c>
      <c r="B1069" s="196" t="s">
        <v>6906</v>
      </c>
      <c r="C1069" s="197" t="s">
        <v>483</v>
      </c>
      <c r="D1069" s="198" t="s">
        <v>2334</v>
      </c>
      <c r="E1069" s="196" t="s">
        <v>483</v>
      </c>
      <c r="F1069" s="196" t="s">
        <v>6907</v>
      </c>
      <c r="G1069" s="199">
        <v>795.0</v>
      </c>
      <c r="H1069" s="217"/>
      <c r="I1069" s="217"/>
      <c r="L1069" s="6">
        <f t="array" ref="L1069">XLOOKUP(E1069,INV!A:A,INV!K:K)</f>
        <v>25</v>
      </c>
      <c r="M1069" s="127">
        <f t="shared" si="1"/>
        <v>1</v>
      </c>
    </row>
    <row r="1070">
      <c r="A1070" s="195">
        <v>2667.0</v>
      </c>
      <c r="B1070" s="196" t="s">
        <v>6906</v>
      </c>
      <c r="C1070" s="197" t="s">
        <v>481</v>
      </c>
      <c r="D1070" s="198" t="s">
        <v>6985</v>
      </c>
      <c r="E1070" s="110" t="s">
        <v>481</v>
      </c>
      <c r="F1070" s="196" t="s">
        <v>6986</v>
      </c>
      <c r="G1070" s="199">
        <v>795.0</v>
      </c>
      <c r="H1070" s="217"/>
      <c r="I1070" s="217"/>
      <c r="L1070" s="6">
        <f t="array" ref="L1070">XLOOKUP(E1070,INV!A:A,INV!K:K)</f>
        <v>25</v>
      </c>
      <c r="M1070" s="127">
        <f t="shared" si="1"/>
        <v>1</v>
      </c>
    </row>
    <row r="1071">
      <c r="A1071" s="195">
        <v>391.0</v>
      </c>
      <c r="B1071" s="196" t="s">
        <v>3337</v>
      </c>
      <c r="C1071" s="197" t="s">
        <v>3446</v>
      </c>
      <c r="D1071" s="198" t="s">
        <v>3447</v>
      </c>
      <c r="E1071" s="196" t="s">
        <v>3448</v>
      </c>
      <c r="F1071" s="196" t="s">
        <v>3449</v>
      </c>
      <c r="G1071" s="199">
        <v>190.0</v>
      </c>
      <c r="H1071" s="217"/>
      <c r="I1071" s="217"/>
      <c r="L1071" s="6">
        <f t="array" ref="L1071">XLOOKUP(E1071,INV!A:A,INV!K:K)</f>
        <v>6</v>
      </c>
      <c r="M1071" s="127">
        <f t="shared" si="1"/>
        <v>1</v>
      </c>
    </row>
    <row r="1072">
      <c r="A1072" s="195">
        <v>1397.0</v>
      </c>
      <c r="B1072" s="196" t="s">
        <v>3337</v>
      </c>
      <c r="C1072" s="197" t="s">
        <v>3448</v>
      </c>
      <c r="D1072" s="198" t="s">
        <v>5156</v>
      </c>
      <c r="E1072" s="196" t="s">
        <v>3448</v>
      </c>
      <c r="F1072" s="110" t="s">
        <v>3449</v>
      </c>
      <c r="G1072" s="199">
        <v>190.0</v>
      </c>
      <c r="H1072" s="217"/>
      <c r="I1072" s="217"/>
      <c r="L1072" s="6">
        <f t="array" ref="L1072">XLOOKUP(E1072,INV!A:A,INV!K:K)</f>
        <v>6</v>
      </c>
      <c r="M1072" s="127">
        <f t="shared" si="1"/>
        <v>1</v>
      </c>
    </row>
    <row r="1073">
      <c r="A1073" s="195">
        <v>392.0</v>
      </c>
      <c r="B1073" s="196" t="s">
        <v>3337</v>
      </c>
      <c r="C1073" s="197" t="s">
        <v>3450</v>
      </c>
      <c r="D1073" s="198" t="s">
        <v>3451</v>
      </c>
      <c r="E1073" s="196" t="s">
        <v>3452</v>
      </c>
      <c r="F1073" s="196" t="s">
        <v>3453</v>
      </c>
      <c r="G1073" s="199">
        <v>190.0</v>
      </c>
      <c r="H1073" s="217"/>
      <c r="I1073" s="217"/>
      <c r="L1073" s="6">
        <f t="array" ref="L1073">XLOOKUP(E1073,INV!A:A,INV!K:K)</f>
        <v>6</v>
      </c>
      <c r="M1073" s="127">
        <f t="shared" si="1"/>
        <v>1</v>
      </c>
    </row>
    <row r="1074">
      <c r="A1074" s="195">
        <v>1398.0</v>
      </c>
      <c r="B1074" s="196" t="s">
        <v>3337</v>
      </c>
      <c r="C1074" s="197" t="s">
        <v>3452</v>
      </c>
      <c r="D1074" s="198" t="s">
        <v>5157</v>
      </c>
      <c r="E1074" s="196" t="s">
        <v>3452</v>
      </c>
      <c r="F1074" s="110" t="s">
        <v>3453</v>
      </c>
      <c r="G1074" s="199">
        <v>190.0</v>
      </c>
      <c r="H1074" s="217"/>
      <c r="I1074" s="217"/>
      <c r="L1074" s="6">
        <f t="array" ref="L1074">XLOOKUP(E1074,INV!A:A,INV!K:K)</f>
        <v>6</v>
      </c>
      <c r="M1074" s="127">
        <f t="shared" si="1"/>
        <v>1</v>
      </c>
    </row>
    <row r="1075">
      <c r="A1075" s="195">
        <v>3037.0</v>
      </c>
      <c r="B1075" s="196" t="s">
        <v>3337</v>
      </c>
      <c r="C1075" s="196" t="s">
        <v>469</v>
      </c>
      <c r="D1075" s="198" t="s">
        <v>7561</v>
      </c>
      <c r="E1075" s="196" t="s">
        <v>469</v>
      </c>
      <c r="F1075" s="110" t="s">
        <v>7562</v>
      </c>
      <c r="G1075" s="199">
        <v>190.0</v>
      </c>
      <c r="H1075" s="217"/>
      <c r="I1075" s="217"/>
      <c r="L1075" s="6">
        <f t="array" ref="L1075">XLOOKUP(E1075,INV!A:A,INV!K:K)</f>
        <v>9</v>
      </c>
      <c r="M1075" s="127">
        <f t="shared" si="1"/>
        <v>1</v>
      </c>
    </row>
    <row r="1076">
      <c r="A1076" s="195">
        <v>3038.0</v>
      </c>
      <c r="B1076" s="196" t="s">
        <v>3337</v>
      </c>
      <c r="C1076" s="196" t="s">
        <v>477</v>
      </c>
      <c r="D1076" s="198" t="s">
        <v>7563</v>
      </c>
      <c r="E1076" s="196" t="s">
        <v>477</v>
      </c>
      <c r="F1076" s="110" t="s">
        <v>7564</v>
      </c>
      <c r="G1076" s="199">
        <v>190.0</v>
      </c>
      <c r="H1076" s="217"/>
      <c r="I1076" s="217"/>
      <c r="L1076" s="6">
        <f t="array" ref="L1076">XLOOKUP(E1076,INV!A:A,INV!K:K)</f>
        <v>9</v>
      </c>
      <c r="M1076" s="127">
        <f t="shared" si="1"/>
        <v>1</v>
      </c>
    </row>
    <row r="1077">
      <c r="A1077" s="195">
        <v>545.0</v>
      </c>
      <c r="B1077" s="196" t="s">
        <v>3307</v>
      </c>
      <c r="C1077" s="197" t="s">
        <v>3859</v>
      </c>
      <c r="D1077" s="198" t="s">
        <v>3860</v>
      </c>
      <c r="E1077" s="196" t="s">
        <v>1270</v>
      </c>
      <c r="F1077" s="196" t="s">
        <v>3861</v>
      </c>
      <c r="G1077" s="199">
        <v>270.0</v>
      </c>
      <c r="H1077" s="217"/>
      <c r="I1077" s="217"/>
      <c r="L1077" s="6">
        <f t="array" ref="L1077">XLOOKUP(E1077,INV!A:A,INV!K:K)</f>
        <v>3</v>
      </c>
      <c r="M1077" s="127">
        <f t="shared" si="1"/>
        <v>1</v>
      </c>
    </row>
    <row r="1078">
      <c r="A1078" s="195">
        <v>546.0</v>
      </c>
      <c r="B1078" s="196" t="s">
        <v>3307</v>
      </c>
      <c r="C1078" s="197" t="s">
        <v>3862</v>
      </c>
      <c r="D1078" s="198" t="s">
        <v>3863</v>
      </c>
      <c r="E1078" s="196" t="s">
        <v>3864</v>
      </c>
      <c r="F1078" s="196" t="s">
        <v>3865</v>
      </c>
      <c r="G1078" s="199">
        <v>200.0</v>
      </c>
      <c r="H1078" s="217"/>
      <c r="I1078" s="217"/>
      <c r="L1078" s="6">
        <f t="array" ref="L1078">XLOOKUP(E1078,INV!A:A,INV!K:K)</f>
        <v>3</v>
      </c>
      <c r="M1078" s="127">
        <f t="shared" si="1"/>
        <v>1</v>
      </c>
    </row>
    <row r="1079">
      <c r="A1079" s="195">
        <v>547.0</v>
      </c>
      <c r="B1079" s="196" t="s">
        <v>3307</v>
      </c>
      <c r="C1079" s="197" t="s">
        <v>3866</v>
      </c>
      <c r="D1079" s="198" t="s">
        <v>3867</v>
      </c>
      <c r="E1079" s="196" t="s">
        <v>1268</v>
      </c>
      <c r="F1079" s="196" t="s">
        <v>3868</v>
      </c>
      <c r="G1079" s="199">
        <v>270.0</v>
      </c>
      <c r="H1079" s="217"/>
      <c r="I1079" s="217"/>
      <c r="L1079" s="6">
        <f t="array" ref="L1079">XLOOKUP(E1079,INV!A:A,INV!K:K)</f>
        <v>9</v>
      </c>
      <c r="M1079" s="127">
        <f t="shared" si="1"/>
        <v>1</v>
      </c>
    </row>
    <row r="1080">
      <c r="A1080" s="195">
        <v>588.0</v>
      </c>
      <c r="B1080" s="196" t="s">
        <v>3307</v>
      </c>
      <c r="C1080" s="197" t="s">
        <v>3959</v>
      </c>
      <c r="D1080" s="198" t="s">
        <v>3960</v>
      </c>
      <c r="E1080" s="196" t="s">
        <v>3961</v>
      </c>
      <c r="F1080" s="110" t="s">
        <v>3962</v>
      </c>
      <c r="G1080" s="199">
        <v>230.0</v>
      </c>
      <c r="H1080" s="217"/>
      <c r="I1080" s="215"/>
      <c r="L1080" s="6">
        <f t="array" ref="L1080">XLOOKUP(E1080,INV!A:A,INV!K:K)</f>
        <v>3</v>
      </c>
      <c r="M1080" s="127">
        <f t="shared" si="1"/>
        <v>1</v>
      </c>
    </row>
    <row r="1081">
      <c r="A1081" s="195">
        <v>589.0</v>
      </c>
      <c r="B1081" s="196" t="s">
        <v>3307</v>
      </c>
      <c r="C1081" s="197" t="s">
        <v>3963</v>
      </c>
      <c r="D1081" s="198" t="s">
        <v>3960</v>
      </c>
      <c r="E1081" s="196" t="s">
        <v>3964</v>
      </c>
      <c r="F1081" s="110" t="s">
        <v>3965</v>
      </c>
      <c r="G1081" s="199">
        <v>280.0</v>
      </c>
      <c r="H1081" s="217"/>
      <c r="I1081" s="215"/>
      <c r="L1081" s="6">
        <f t="array" ref="L1081">XLOOKUP(E1081,INV!A:A,INV!K:K)</f>
        <v>3</v>
      </c>
      <c r="M1081" s="127">
        <f t="shared" si="1"/>
        <v>1</v>
      </c>
    </row>
    <row r="1082">
      <c r="A1082" s="195">
        <v>585.0</v>
      </c>
      <c r="B1082" s="196" t="s">
        <v>3307</v>
      </c>
      <c r="C1082" s="197" t="s">
        <v>3947</v>
      </c>
      <c r="D1082" s="198" t="s">
        <v>3948</v>
      </c>
      <c r="E1082" s="196" t="s">
        <v>3949</v>
      </c>
      <c r="F1082" s="110" t="s">
        <v>3950</v>
      </c>
      <c r="G1082" s="199">
        <v>340.0</v>
      </c>
      <c r="H1082" s="218"/>
      <c r="I1082" s="218"/>
      <c r="L1082" s="6">
        <f t="array" ref="L1082">XLOOKUP(E1082,INV!A:A,INV!K:K)</f>
        <v>5</v>
      </c>
      <c r="M1082" s="127">
        <f t="shared" si="1"/>
        <v>1</v>
      </c>
    </row>
    <row r="1083">
      <c r="A1083" s="195">
        <v>586.0</v>
      </c>
      <c r="B1083" s="196" t="s">
        <v>3307</v>
      </c>
      <c r="C1083" s="197" t="s">
        <v>3951</v>
      </c>
      <c r="D1083" s="198" t="s">
        <v>3952</v>
      </c>
      <c r="E1083" s="196" t="s">
        <v>3953</v>
      </c>
      <c r="F1083" s="110" t="s">
        <v>3954</v>
      </c>
      <c r="G1083" s="199">
        <v>320.0</v>
      </c>
      <c r="H1083" s="218"/>
      <c r="I1083" s="218"/>
      <c r="L1083" s="6">
        <f t="array" ref="L1083">XLOOKUP(E1083,INV!A:A,INV!K:K)</f>
        <v>5</v>
      </c>
      <c r="M1083" s="127">
        <f t="shared" si="1"/>
        <v>1</v>
      </c>
    </row>
    <row r="1084">
      <c r="A1084" s="195">
        <v>587.0</v>
      </c>
      <c r="B1084" s="196" t="s">
        <v>3307</v>
      </c>
      <c r="C1084" s="197" t="s">
        <v>3955</v>
      </c>
      <c r="D1084" s="198" t="s">
        <v>3956</v>
      </c>
      <c r="E1084" s="196" t="s">
        <v>3957</v>
      </c>
      <c r="F1084" s="110" t="s">
        <v>3958</v>
      </c>
      <c r="G1084" s="199">
        <v>340.0</v>
      </c>
      <c r="H1084" s="218"/>
      <c r="I1084" s="218"/>
      <c r="L1084" s="6">
        <f t="array" ref="L1084">XLOOKUP(E1084,INV!A:A,INV!K:K)</f>
        <v>5</v>
      </c>
      <c r="M1084" s="127">
        <f t="shared" si="1"/>
        <v>1</v>
      </c>
    </row>
    <row r="1085">
      <c r="A1085" s="195">
        <v>550.0</v>
      </c>
      <c r="B1085" s="196" t="s">
        <v>3307</v>
      </c>
      <c r="C1085" s="197" t="s">
        <v>3875</v>
      </c>
      <c r="D1085" s="198" t="s">
        <v>3876</v>
      </c>
      <c r="E1085" s="196" t="s">
        <v>1254</v>
      </c>
      <c r="F1085" s="110" t="s">
        <v>3877</v>
      </c>
      <c r="G1085" s="199">
        <v>290.0</v>
      </c>
      <c r="H1085" s="217"/>
      <c r="I1085" s="217"/>
      <c r="L1085" s="6">
        <f t="array" ref="L1085">XLOOKUP(E1085,INV!A:A,INV!K:K)</f>
        <v>14</v>
      </c>
      <c r="M1085" s="127">
        <f t="shared" si="1"/>
        <v>1</v>
      </c>
    </row>
    <row r="1086">
      <c r="A1086" s="195">
        <v>548.0</v>
      </c>
      <c r="B1086" s="196" t="s">
        <v>3307</v>
      </c>
      <c r="C1086" s="197" t="s">
        <v>3869</v>
      </c>
      <c r="D1086" s="198" t="s">
        <v>3870</v>
      </c>
      <c r="E1086" s="196" t="s">
        <v>3871</v>
      </c>
      <c r="F1086" s="110" t="s">
        <v>3872</v>
      </c>
      <c r="G1086" s="199">
        <v>450.0</v>
      </c>
      <c r="H1086" s="217"/>
      <c r="I1086" s="217"/>
      <c r="L1086" s="6">
        <f t="array" ref="L1086">XLOOKUP(E1086,INV!A:A,INV!K:K)</f>
        <v>15</v>
      </c>
      <c r="M1086" s="127">
        <f t="shared" si="1"/>
        <v>1</v>
      </c>
    </row>
    <row r="1087">
      <c r="A1087" s="195">
        <v>544.0</v>
      </c>
      <c r="B1087" s="196" t="s">
        <v>3307</v>
      </c>
      <c r="C1087" s="197" t="s">
        <v>3856</v>
      </c>
      <c r="D1087" s="198" t="s">
        <v>3857</v>
      </c>
      <c r="E1087" s="196" t="s">
        <v>1188</v>
      </c>
      <c r="F1087" s="196" t="s">
        <v>3858</v>
      </c>
      <c r="G1087" s="199">
        <v>620.0</v>
      </c>
      <c r="H1087" s="217"/>
      <c r="I1087" s="217"/>
      <c r="L1087" s="6">
        <f t="array" ref="L1087">XLOOKUP(E1087,INV!A:A,INV!K:K)</f>
        <v>25</v>
      </c>
      <c r="M1087" s="127">
        <f t="shared" si="1"/>
        <v>1</v>
      </c>
    </row>
    <row r="1088">
      <c r="A1088" s="195">
        <v>2599.0</v>
      </c>
      <c r="B1088" s="196" t="s">
        <v>3307</v>
      </c>
      <c r="C1088" s="197" t="s">
        <v>8837</v>
      </c>
      <c r="D1088" s="198" t="s">
        <v>8838</v>
      </c>
      <c r="E1088" s="196" t="s">
        <v>8839</v>
      </c>
      <c r="F1088" s="110" t="s">
        <v>8840</v>
      </c>
      <c r="G1088" s="199">
        <v>1100.0</v>
      </c>
      <c r="H1088" s="217"/>
      <c r="I1088" s="217"/>
      <c r="L1088" s="6">
        <f t="array" ref="L1088">XLOOKUP(E1088,INV!A:A,INV!K:K)</f>
        <v>15</v>
      </c>
      <c r="M1088" s="127">
        <f t="shared" si="1"/>
        <v>1</v>
      </c>
    </row>
    <row r="1089">
      <c r="A1089" s="195">
        <v>543.0</v>
      </c>
      <c r="B1089" s="196" t="s">
        <v>3307</v>
      </c>
      <c r="C1089" s="197" t="s">
        <v>3853</v>
      </c>
      <c r="D1089" s="198" t="s">
        <v>3854</v>
      </c>
      <c r="E1089" s="196" t="s">
        <v>1150</v>
      </c>
      <c r="F1089" s="196" t="s">
        <v>3855</v>
      </c>
      <c r="G1089" s="199">
        <v>725.0</v>
      </c>
      <c r="H1089" s="217"/>
      <c r="I1089" s="217"/>
      <c r="L1089" s="6">
        <f t="array" ref="L1089">XLOOKUP(E1089,INV!A:A,INV!K:K)</f>
        <v>20</v>
      </c>
      <c r="M1089" s="127">
        <f t="shared" si="1"/>
        <v>1</v>
      </c>
    </row>
    <row r="1090">
      <c r="A1090" s="195">
        <v>551.0</v>
      </c>
      <c r="B1090" s="196" t="s">
        <v>3535</v>
      </c>
      <c r="C1090" s="197" t="s">
        <v>3878</v>
      </c>
      <c r="D1090" s="198" t="s">
        <v>946</v>
      </c>
      <c r="E1090" s="196" t="s">
        <v>563</v>
      </c>
      <c r="F1090" s="110" t="s">
        <v>3879</v>
      </c>
      <c r="G1090" s="199">
        <v>3200.0</v>
      </c>
      <c r="H1090" s="217"/>
      <c r="I1090" s="217"/>
      <c r="L1090" s="6">
        <f t="array" ref="L1090">XLOOKUP(E1090,INV!A:A,INV!K:K)</f>
        <v>65</v>
      </c>
      <c r="M1090" s="127">
        <f t="shared" si="1"/>
        <v>1</v>
      </c>
    </row>
    <row r="1091">
      <c r="A1091" s="195">
        <v>552.0</v>
      </c>
      <c r="B1091" s="196" t="s">
        <v>3880</v>
      </c>
      <c r="C1091" s="197" t="s">
        <v>3881</v>
      </c>
      <c r="D1091" s="198" t="s">
        <v>3882</v>
      </c>
      <c r="E1091" s="196" t="s">
        <v>551</v>
      </c>
      <c r="F1091" s="196" t="s">
        <v>3883</v>
      </c>
      <c r="G1091" s="199">
        <v>350.0</v>
      </c>
      <c r="H1091" s="217"/>
      <c r="I1091" s="217"/>
      <c r="L1091" s="6">
        <f t="array" ref="L1091">XLOOKUP(E1091,INV!A:A,INV!K:K)</f>
        <v>14</v>
      </c>
      <c r="M1091" s="127">
        <f t="shared" si="1"/>
        <v>1</v>
      </c>
    </row>
    <row r="1092">
      <c r="A1092" s="195">
        <v>554.0</v>
      </c>
      <c r="B1092" s="196" t="s">
        <v>3519</v>
      </c>
      <c r="C1092" s="197" t="s">
        <v>3887</v>
      </c>
      <c r="D1092" s="198" t="s">
        <v>1191</v>
      </c>
      <c r="E1092" s="196" t="s">
        <v>546</v>
      </c>
      <c r="F1092" s="196" t="s">
        <v>3888</v>
      </c>
      <c r="G1092" s="199">
        <v>590.0</v>
      </c>
      <c r="H1092" s="217"/>
      <c r="I1092" s="217"/>
      <c r="L1092" s="6">
        <f t="array" ref="L1092">XLOOKUP(E1092,INV!A:A,INV!K:K)</f>
        <v>25</v>
      </c>
      <c r="M1092" s="127">
        <f t="shared" si="1"/>
        <v>1</v>
      </c>
    </row>
    <row r="1093">
      <c r="A1093" s="195">
        <v>503.0</v>
      </c>
      <c r="B1093" s="196" t="s">
        <v>3535</v>
      </c>
      <c r="C1093" s="197" t="s">
        <v>3752</v>
      </c>
      <c r="D1093" s="198" t="s">
        <v>3753</v>
      </c>
      <c r="E1093" s="196" t="s">
        <v>789</v>
      </c>
      <c r="F1093" s="196" t="s">
        <v>3754</v>
      </c>
      <c r="G1093" s="199">
        <v>9950.0</v>
      </c>
      <c r="H1093" s="217"/>
      <c r="I1093" s="217"/>
      <c r="L1093" s="6">
        <f t="array" ref="L1093">XLOOKUP(E1093,INV!A:A,INV!K:K)</f>
        <v>91</v>
      </c>
      <c r="M1093" s="127">
        <f t="shared" si="1"/>
        <v>1</v>
      </c>
    </row>
    <row r="1094">
      <c r="A1094" s="195">
        <v>503.0</v>
      </c>
      <c r="B1094" s="196" t="s">
        <v>3535</v>
      </c>
      <c r="C1094" s="197" t="s">
        <v>3752</v>
      </c>
      <c r="D1094" s="198" t="s">
        <v>3753</v>
      </c>
      <c r="E1094" s="196" t="s">
        <v>789</v>
      </c>
      <c r="F1094" s="196" t="s">
        <v>3754</v>
      </c>
      <c r="G1094" s="199">
        <v>9950.0</v>
      </c>
      <c r="H1094" s="217"/>
      <c r="I1094" s="217"/>
      <c r="L1094" s="6">
        <f t="array" ref="L1094">XLOOKUP(E1094,INV!A:A,INV!K:K)</f>
        <v>91</v>
      </c>
      <c r="M1094" s="127">
        <f t="shared" si="1"/>
        <v>1</v>
      </c>
    </row>
    <row r="1095">
      <c r="A1095" s="195">
        <v>565.0</v>
      </c>
      <c r="B1095" s="196" t="s">
        <v>3535</v>
      </c>
      <c r="C1095" s="197" t="s">
        <v>3908</v>
      </c>
      <c r="D1095" s="198" t="s">
        <v>3909</v>
      </c>
      <c r="E1095" s="196" t="s">
        <v>788</v>
      </c>
      <c r="F1095" s="196" t="s">
        <v>3910</v>
      </c>
      <c r="G1095" s="199">
        <v>12950.0</v>
      </c>
      <c r="H1095" s="217"/>
      <c r="I1095" s="217"/>
      <c r="L1095" s="6">
        <f t="array" ref="L1095">XLOOKUP(E1095,INV!A:A,INV!K:K)</f>
        <v>99</v>
      </c>
      <c r="M1095" s="127">
        <f t="shared" si="1"/>
        <v>1</v>
      </c>
    </row>
    <row r="1096">
      <c r="A1096" s="195">
        <v>565.0</v>
      </c>
      <c r="B1096" s="196" t="s">
        <v>3535</v>
      </c>
      <c r="C1096" s="197" t="s">
        <v>3908</v>
      </c>
      <c r="D1096" s="198" t="s">
        <v>3909</v>
      </c>
      <c r="E1096" s="196" t="s">
        <v>788</v>
      </c>
      <c r="F1096" s="196" t="s">
        <v>3910</v>
      </c>
      <c r="G1096" s="199">
        <v>12950.0</v>
      </c>
      <c r="H1096" s="217"/>
      <c r="I1096" s="217"/>
      <c r="L1096" s="6">
        <f t="array" ref="L1096">XLOOKUP(E1096,INV!A:A,INV!K:K)</f>
        <v>99</v>
      </c>
      <c r="M1096" s="127">
        <f t="shared" si="1"/>
        <v>1</v>
      </c>
    </row>
    <row r="1097">
      <c r="A1097" s="195">
        <v>557.0</v>
      </c>
      <c r="B1097" s="196" t="s">
        <v>3307</v>
      </c>
      <c r="C1097" s="197" t="s">
        <v>3892</v>
      </c>
      <c r="D1097" s="198" t="s">
        <v>548</v>
      </c>
      <c r="E1097" s="196" t="s">
        <v>549</v>
      </c>
      <c r="F1097" s="196" t="s">
        <v>3893</v>
      </c>
      <c r="G1097" s="199">
        <v>380.0</v>
      </c>
      <c r="H1097" s="217"/>
      <c r="I1097" s="217"/>
      <c r="L1097" s="6">
        <f t="array" ref="L1097">XLOOKUP(E1097,INV!A:A,INV!K:K)</f>
        <v>15</v>
      </c>
      <c r="M1097" s="127">
        <f t="shared" si="1"/>
        <v>1</v>
      </c>
    </row>
    <row r="1098">
      <c r="A1098" s="195">
        <v>563.0</v>
      </c>
      <c r="B1098" s="196" t="s">
        <v>3307</v>
      </c>
      <c r="C1098" s="197" t="s">
        <v>3902</v>
      </c>
      <c r="D1098" s="198" t="s">
        <v>3903</v>
      </c>
      <c r="E1098" s="196" t="s">
        <v>1228</v>
      </c>
      <c r="F1098" s="196" t="s">
        <v>3904</v>
      </c>
      <c r="G1098" s="199">
        <v>380.0</v>
      </c>
      <c r="H1098" s="217"/>
      <c r="I1098" s="217"/>
      <c r="L1098" s="6">
        <f t="array" ref="L1098">XLOOKUP(E1098,INV!A:A,INV!K:K)</f>
        <v>11</v>
      </c>
      <c r="M1098" s="127">
        <f t="shared" si="1"/>
        <v>1</v>
      </c>
    </row>
    <row r="1099">
      <c r="A1099" s="195">
        <v>559.0</v>
      </c>
      <c r="B1099" s="196" t="s">
        <v>3307</v>
      </c>
      <c r="C1099" s="197" t="s">
        <v>3894</v>
      </c>
      <c r="D1099" s="198" t="s">
        <v>2167</v>
      </c>
      <c r="E1099" s="196" t="s">
        <v>1289</v>
      </c>
      <c r="F1099" s="196" t="s">
        <v>3895</v>
      </c>
      <c r="G1099" s="199">
        <v>190.0</v>
      </c>
      <c r="H1099" s="217"/>
      <c r="I1099" s="217"/>
      <c r="L1099" s="6">
        <f t="array" ref="L1099">XLOOKUP(E1099,INV!A:A,INV!K:K)</f>
        <v>9</v>
      </c>
      <c r="M1099" s="127">
        <f t="shared" si="1"/>
        <v>1</v>
      </c>
    </row>
    <row r="1100">
      <c r="A1100" s="195">
        <v>560.0</v>
      </c>
      <c r="B1100" s="196" t="s">
        <v>3307</v>
      </c>
      <c r="C1100" s="197" t="s">
        <v>3896</v>
      </c>
      <c r="D1100" s="198" t="s">
        <v>3897</v>
      </c>
      <c r="E1100" s="196" t="s">
        <v>3898</v>
      </c>
      <c r="F1100" s="110" t="s">
        <v>3899</v>
      </c>
      <c r="G1100" s="199">
        <v>380.0</v>
      </c>
      <c r="H1100" s="217"/>
      <c r="I1100" s="217"/>
      <c r="L1100" s="6">
        <f t="array" ref="L1100">XLOOKUP(E1100,INV!A:A,INV!K:K)</f>
        <v>11</v>
      </c>
      <c r="M1100" s="127">
        <f t="shared" si="1"/>
        <v>1</v>
      </c>
    </row>
    <row r="1101">
      <c r="A1101" s="195">
        <v>562.0</v>
      </c>
      <c r="B1101" s="196" t="s">
        <v>3307</v>
      </c>
      <c r="C1101" s="197" t="s">
        <v>3900</v>
      </c>
      <c r="D1101" s="198" t="s">
        <v>1247</v>
      </c>
      <c r="E1101" s="196" t="s">
        <v>1246</v>
      </c>
      <c r="F1101" s="196" t="s">
        <v>3901</v>
      </c>
      <c r="G1101" s="199">
        <v>320.0</v>
      </c>
      <c r="H1101" s="217"/>
      <c r="I1101" s="217"/>
      <c r="L1101" s="6">
        <f t="array" ref="L1101">XLOOKUP(E1101,INV!A:A,INV!K:K)</f>
        <v>5</v>
      </c>
      <c r="M1101" s="127">
        <f t="shared" si="1"/>
        <v>1</v>
      </c>
    </row>
    <row r="1102">
      <c r="A1102" s="195">
        <v>1272.0</v>
      </c>
      <c r="B1102" s="196" t="s">
        <v>3307</v>
      </c>
      <c r="C1102" s="197" t="s">
        <v>553</v>
      </c>
      <c r="D1102" s="198" t="s">
        <v>1231</v>
      </c>
      <c r="E1102" s="196" t="s">
        <v>553</v>
      </c>
      <c r="F1102" s="196" t="s">
        <v>5043</v>
      </c>
      <c r="G1102" s="199">
        <v>370.0</v>
      </c>
      <c r="H1102" s="217"/>
      <c r="I1102" s="217"/>
      <c r="L1102" s="6">
        <f t="array" ref="L1102">XLOOKUP(E1102,INV!A:A,INV!K:K)</f>
        <v>20</v>
      </c>
      <c r="M1102" s="127">
        <f t="shared" si="1"/>
        <v>1</v>
      </c>
    </row>
    <row r="1103">
      <c r="A1103" s="195">
        <v>1273.0</v>
      </c>
      <c r="B1103" s="196" t="s">
        <v>3307</v>
      </c>
      <c r="C1103" s="197" t="s">
        <v>5044</v>
      </c>
      <c r="D1103" s="198" t="s">
        <v>5045</v>
      </c>
      <c r="E1103" s="196" t="s">
        <v>5044</v>
      </c>
      <c r="F1103" s="110" t="s">
        <v>5046</v>
      </c>
      <c r="G1103" s="199">
        <v>450.0</v>
      </c>
      <c r="H1103" s="217"/>
      <c r="I1103" s="217"/>
      <c r="L1103" s="6">
        <f t="array" ref="L1103">XLOOKUP(E1103,INV!A:A,INV!K:K)</f>
        <v>18</v>
      </c>
      <c r="M1103" s="127">
        <f t="shared" si="1"/>
        <v>1</v>
      </c>
    </row>
    <row r="1104">
      <c r="A1104" s="195">
        <v>1263.0</v>
      </c>
      <c r="B1104" s="196" t="s">
        <v>3535</v>
      </c>
      <c r="C1104" s="197" t="s">
        <v>557</v>
      </c>
      <c r="D1104" s="198" t="s">
        <v>5029</v>
      </c>
      <c r="E1104" s="196" t="s">
        <v>557</v>
      </c>
      <c r="F1104" s="110" t="s">
        <v>5030</v>
      </c>
      <c r="G1104" s="199">
        <v>8200.0</v>
      </c>
      <c r="H1104" s="217"/>
      <c r="I1104" s="217"/>
      <c r="L1104" s="6">
        <f t="array" ref="L1104">XLOOKUP(E1104,INV!A:A,INV!K:K)</f>
        <v>199</v>
      </c>
      <c r="M1104" s="127">
        <f t="shared" si="1"/>
        <v>1</v>
      </c>
    </row>
    <row r="1105">
      <c r="A1105" s="195">
        <v>1265.0</v>
      </c>
      <c r="B1105" s="196" t="s">
        <v>3535</v>
      </c>
      <c r="C1105" s="197" t="s">
        <v>559</v>
      </c>
      <c r="D1105" s="198" t="s">
        <v>5033</v>
      </c>
      <c r="E1105" s="196" t="s">
        <v>559</v>
      </c>
      <c r="F1105" s="110" t="s">
        <v>5034</v>
      </c>
      <c r="G1105" s="199">
        <v>7900.0</v>
      </c>
      <c r="H1105" s="217"/>
      <c r="I1105" s="217"/>
      <c r="L1105" s="6">
        <f t="array" ref="L1105">XLOOKUP(E1105,INV!A:A,INV!K:K)</f>
        <v>177</v>
      </c>
      <c r="M1105" s="127">
        <f t="shared" si="1"/>
        <v>1</v>
      </c>
    </row>
    <row r="1106">
      <c r="A1106" s="195">
        <v>2595.0</v>
      </c>
      <c r="B1106" s="196" t="s">
        <v>3519</v>
      </c>
      <c r="C1106" s="197" t="s">
        <v>959</v>
      </c>
      <c r="D1106" s="198" t="s">
        <v>6868</v>
      </c>
      <c r="E1106" s="196" t="s">
        <v>959</v>
      </c>
      <c r="F1106" s="110" t="s">
        <v>6869</v>
      </c>
      <c r="G1106" s="199">
        <v>2290.0</v>
      </c>
      <c r="H1106" s="217"/>
      <c r="I1106" s="217"/>
      <c r="L1106" s="6">
        <f t="array" ref="L1106">XLOOKUP(E1106,INV!A:A,INV!K:K)</f>
        <v>49</v>
      </c>
      <c r="M1106" s="127">
        <f t="shared" si="1"/>
        <v>1</v>
      </c>
    </row>
    <row r="1107">
      <c r="A1107" s="195">
        <v>2596.0</v>
      </c>
      <c r="B1107" s="196" t="s">
        <v>3519</v>
      </c>
      <c r="C1107" s="197" t="s">
        <v>957</v>
      </c>
      <c r="D1107" s="198" t="s">
        <v>6870</v>
      </c>
      <c r="E1107" s="196" t="s">
        <v>957</v>
      </c>
      <c r="F1107" s="110" t="s">
        <v>6871</v>
      </c>
      <c r="G1107" s="199">
        <v>2290.0</v>
      </c>
      <c r="H1107" s="217"/>
      <c r="I1107" s="217"/>
      <c r="L1107" s="6">
        <f t="array" ref="L1107">XLOOKUP(E1107,INV!A:A,INV!K:K)</f>
        <v>49</v>
      </c>
      <c r="M1107" s="127">
        <f t="shared" si="1"/>
        <v>1</v>
      </c>
    </row>
    <row r="1108">
      <c r="A1108" s="195">
        <v>435.0</v>
      </c>
      <c r="B1108" s="196" t="s">
        <v>3142</v>
      </c>
      <c r="C1108" s="197" t="s">
        <v>3576</v>
      </c>
      <c r="D1108" s="198" t="s">
        <v>3577</v>
      </c>
      <c r="E1108" s="196" t="s">
        <v>523</v>
      </c>
      <c r="F1108" s="196" t="s">
        <v>3578</v>
      </c>
      <c r="G1108" s="199">
        <v>1690.0</v>
      </c>
      <c r="H1108" s="217"/>
      <c r="I1108" s="217"/>
      <c r="L1108" s="6">
        <f t="array" ref="L1108">XLOOKUP(E1108,INV!A:A,INV!K:K)</f>
        <v>35</v>
      </c>
      <c r="M1108" s="127">
        <f t="shared" si="1"/>
        <v>1</v>
      </c>
    </row>
    <row r="1109">
      <c r="A1109" s="195">
        <v>261.0</v>
      </c>
      <c r="B1109" s="196" t="s">
        <v>3142</v>
      </c>
      <c r="C1109" s="197" t="s">
        <v>3150</v>
      </c>
      <c r="D1109" s="198" t="s">
        <v>3144</v>
      </c>
      <c r="E1109" s="196" t="s">
        <v>3151</v>
      </c>
      <c r="F1109" s="196" t="s">
        <v>3152</v>
      </c>
      <c r="G1109" s="199">
        <v>10310.0</v>
      </c>
      <c r="H1109" s="217"/>
      <c r="I1109" s="217"/>
      <c r="L1109" s="6">
        <f t="array" ref="L1109">XLOOKUP(E1109,INV!A:A,INV!K:K)</f>
        <v>150</v>
      </c>
      <c r="M1109" s="127">
        <f t="shared" si="1"/>
        <v>1</v>
      </c>
    </row>
    <row r="1110">
      <c r="A1110" s="195">
        <v>260.0</v>
      </c>
      <c r="B1110" s="196" t="s">
        <v>3142</v>
      </c>
      <c r="C1110" s="197" t="s">
        <v>3147</v>
      </c>
      <c r="D1110" s="198" t="s">
        <v>3144</v>
      </c>
      <c r="E1110" s="196" t="s">
        <v>3148</v>
      </c>
      <c r="F1110" s="196" t="s">
        <v>3149</v>
      </c>
      <c r="G1110" s="199">
        <v>14060.0</v>
      </c>
      <c r="H1110" s="217"/>
      <c r="I1110" s="217"/>
      <c r="L1110" s="6">
        <f t="array" ref="L1110">XLOOKUP(E1110,INV!A:A,INV!K:K)</f>
        <v>250</v>
      </c>
      <c r="M1110" s="127">
        <f t="shared" si="1"/>
        <v>1</v>
      </c>
    </row>
    <row r="1111">
      <c r="A1111" s="195">
        <v>259.0</v>
      </c>
      <c r="B1111" s="196" t="s">
        <v>3142</v>
      </c>
      <c r="C1111" s="197" t="s">
        <v>3143</v>
      </c>
      <c r="D1111" s="198" t="s">
        <v>3144</v>
      </c>
      <c r="E1111" s="196" t="s">
        <v>3145</v>
      </c>
      <c r="F1111" s="196" t="s">
        <v>3146</v>
      </c>
      <c r="G1111" s="199">
        <v>37500.0</v>
      </c>
      <c r="H1111" s="217"/>
      <c r="I1111" s="217"/>
      <c r="L1111" s="6">
        <f t="array" ref="L1111">XLOOKUP(E1111,INV!A:A,INV!K:K)</f>
        <v>450</v>
      </c>
      <c r="M1111" s="127">
        <f t="shared" si="1"/>
        <v>1</v>
      </c>
    </row>
    <row r="1112">
      <c r="A1112" s="195">
        <v>617.0</v>
      </c>
      <c r="B1112" s="196" t="s">
        <v>3611</v>
      </c>
      <c r="C1112" s="197" t="s">
        <v>4033</v>
      </c>
      <c r="D1112" s="198" t="s">
        <v>478</v>
      </c>
      <c r="E1112" s="196" t="s">
        <v>479</v>
      </c>
      <c r="F1112" s="196" t="s">
        <v>4034</v>
      </c>
      <c r="G1112" s="199">
        <v>1740.0</v>
      </c>
      <c r="H1112" s="217"/>
      <c r="I1112" s="217"/>
      <c r="L1112" s="6">
        <f t="array" ref="L1112">XLOOKUP(E1112,INV!A:A,INV!K:K)</f>
        <v>50</v>
      </c>
      <c r="M1112" s="127">
        <f t="shared" si="1"/>
        <v>1</v>
      </c>
    </row>
    <row r="1113">
      <c r="A1113" s="195">
        <v>279.0</v>
      </c>
      <c r="B1113" s="196" t="s">
        <v>3153</v>
      </c>
      <c r="C1113" s="197" t="s">
        <v>8841</v>
      </c>
      <c r="D1113" s="198" t="s">
        <v>8842</v>
      </c>
      <c r="E1113" s="196" t="s">
        <v>5161</v>
      </c>
      <c r="F1113" s="196" t="s">
        <v>5163</v>
      </c>
      <c r="G1113" s="199">
        <v>890.0</v>
      </c>
      <c r="H1113" s="217"/>
      <c r="I1113" s="217"/>
      <c r="L1113" s="6">
        <f t="array" ref="L1113">XLOOKUP(E1113,INV!A:A,INV!K:K)</f>
        <v>35</v>
      </c>
      <c r="M1113" s="127">
        <f t="shared" si="1"/>
        <v>1</v>
      </c>
    </row>
    <row r="1114">
      <c r="A1114" s="195">
        <v>1401.0</v>
      </c>
      <c r="B1114" s="196" t="s">
        <v>3153</v>
      </c>
      <c r="C1114" s="197" t="s">
        <v>5161</v>
      </c>
      <c r="D1114" s="198" t="s">
        <v>5162</v>
      </c>
      <c r="E1114" s="196" t="s">
        <v>5161</v>
      </c>
      <c r="F1114" s="110" t="s">
        <v>5163</v>
      </c>
      <c r="G1114" s="199">
        <v>890.0</v>
      </c>
      <c r="H1114" s="217"/>
      <c r="I1114" s="217"/>
      <c r="L1114" s="6">
        <f t="array" ref="L1114">XLOOKUP(E1114,INV!A:A,INV!K:K)</f>
        <v>35</v>
      </c>
      <c r="M1114" s="127">
        <f t="shared" si="1"/>
        <v>1</v>
      </c>
    </row>
    <row r="1115">
      <c r="A1115" s="195">
        <v>430.0</v>
      </c>
      <c r="B1115" s="196" t="s">
        <v>3153</v>
      </c>
      <c r="C1115" s="197" t="s">
        <v>3560</v>
      </c>
      <c r="D1115" s="198" t="s">
        <v>3561</v>
      </c>
      <c r="E1115" s="196" t="s">
        <v>737</v>
      </c>
      <c r="F1115" s="196" t="s">
        <v>3562</v>
      </c>
      <c r="G1115" s="199">
        <v>470.0</v>
      </c>
      <c r="H1115" s="217"/>
      <c r="I1115" s="217"/>
      <c r="L1115" s="6">
        <f t="array" ref="L1115">XLOOKUP(E1115,INV!A:A,INV!K:K)</f>
        <v>15</v>
      </c>
      <c r="M1115" s="127">
        <f t="shared" si="1"/>
        <v>1</v>
      </c>
    </row>
    <row r="1116">
      <c r="A1116" s="195">
        <v>270.0</v>
      </c>
      <c r="B1116" s="196" t="s">
        <v>3157</v>
      </c>
      <c r="C1116" s="197" t="s">
        <v>3178</v>
      </c>
      <c r="D1116" s="198" t="s">
        <v>3179</v>
      </c>
      <c r="E1116" s="196" t="s">
        <v>780</v>
      </c>
      <c r="F1116" s="196" t="s">
        <v>3180</v>
      </c>
      <c r="G1116" s="199">
        <v>460.0</v>
      </c>
      <c r="H1116" s="217"/>
      <c r="I1116" s="217"/>
      <c r="L1116" s="6">
        <f t="array" ref="L1116">XLOOKUP(E1116,INV!A:A,INV!K:K)</f>
        <v>18</v>
      </c>
      <c r="M1116" s="127">
        <f t="shared" si="1"/>
        <v>1</v>
      </c>
    </row>
    <row r="1117">
      <c r="A1117" s="195">
        <v>264.0</v>
      </c>
      <c r="B1117" s="196" t="s">
        <v>3157</v>
      </c>
      <c r="C1117" s="197" t="s">
        <v>3161</v>
      </c>
      <c r="D1117" s="198" t="s">
        <v>3162</v>
      </c>
      <c r="E1117" s="196" t="s">
        <v>784</v>
      </c>
      <c r="F1117" s="196" t="s">
        <v>3163</v>
      </c>
      <c r="G1117" s="199">
        <v>270.0</v>
      </c>
      <c r="H1117" s="217"/>
      <c r="I1117" s="217"/>
      <c r="L1117" s="6">
        <f t="array" ref="L1117">XLOOKUP(E1117,INV!A:A,INV!K:K)</f>
        <v>8</v>
      </c>
      <c r="M1117" s="127">
        <f t="shared" si="1"/>
        <v>1</v>
      </c>
    </row>
    <row r="1118">
      <c r="A1118" s="195">
        <v>263.0</v>
      </c>
      <c r="B1118" s="196" t="s">
        <v>3157</v>
      </c>
      <c r="C1118" s="197" t="s">
        <v>3158</v>
      </c>
      <c r="D1118" s="198" t="s">
        <v>3159</v>
      </c>
      <c r="E1118" s="196" t="s">
        <v>754</v>
      </c>
      <c r="F1118" s="196" t="s">
        <v>3160</v>
      </c>
      <c r="G1118" s="199">
        <v>330.0</v>
      </c>
      <c r="H1118" s="217"/>
      <c r="I1118" s="217"/>
      <c r="L1118" s="6">
        <f t="array" ref="L1118">XLOOKUP(E1118,INV!A:A,INV!K:K)</f>
        <v>11</v>
      </c>
      <c r="M1118" s="127">
        <f t="shared" si="1"/>
        <v>1</v>
      </c>
    </row>
    <row r="1119">
      <c r="A1119" s="195">
        <v>268.0</v>
      </c>
      <c r="B1119" s="196" t="s">
        <v>3157</v>
      </c>
      <c r="C1119" s="197" t="s">
        <v>3173</v>
      </c>
      <c r="D1119" s="198" t="s">
        <v>1050</v>
      </c>
      <c r="E1119" s="196" t="s">
        <v>437</v>
      </c>
      <c r="F1119" s="196" t="s">
        <v>3174</v>
      </c>
      <c r="G1119" s="199">
        <v>1080.0</v>
      </c>
      <c r="H1119" s="217"/>
      <c r="I1119" s="217"/>
      <c r="L1119" s="6">
        <f t="array" ref="L1119">XLOOKUP(E1119,INV!A:A,INV!K:K)</f>
        <v>30</v>
      </c>
      <c r="M1119" s="127">
        <f t="shared" si="1"/>
        <v>1</v>
      </c>
    </row>
    <row r="1120">
      <c r="A1120" s="195">
        <v>269.0</v>
      </c>
      <c r="B1120" s="196" t="s">
        <v>3142</v>
      </c>
      <c r="C1120" s="197" t="s">
        <v>3175</v>
      </c>
      <c r="D1120" s="198" t="s">
        <v>1049</v>
      </c>
      <c r="E1120" s="196" t="s">
        <v>439</v>
      </c>
      <c r="F1120" s="196" t="s">
        <v>3176</v>
      </c>
      <c r="G1120" s="199">
        <v>1080.0</v>
      </c>
      <c r="H1120" s="217"/>
      <c r="I1120" s="217"/>
      <c r="L1120" s="6">
        <f t="array" ref="L1120">XLOOKUP(E1120,INV!A:A,INV!K:K)</f>
        <v>30</v>
      </c>
      <c r="M1120" s="127">
        <f t="shared" si="1"/>
        <v>1</v>
      </c>
    </row>
    <row r="1121">
      <c r="A1121" s="195">
        <v>273.0</v>
      </c>
      <c r="B1121" s="196" t="s">
        <v>3186</v>
      </c>
      <c r="C1121" s="197" t="s">
        <v>3187</v>
      </c>
      <c r="D1121" s="198" t="s">
        <v>3188</v>
      </c>
      <c r="E1121" s="196" t="s">
        <v>1112</v>
      </c>
      <c r="F1121" s="196" t="s">
        <v>3189</v>
      </c>
      <c r="G1121" s="199">
        <v>830.0</v>
      </c>
      <c r="H1121" s="217"/>
      <c r="I1121" s="217"/>
      <c r="L1121" s="6">
        <f t="array" ref="L1121">XLOOKUP(E1121,INV!A:A,INV!K:K)</f>
        <v>15</v>
      </c>
      <c r="M1121" s="127">
        <f t="shared" si="1"/>
        <v>1</v>
      </c>
    </row>
    <row r="1122">
      <c r="A1122" s="195">
        <v>274.0</v>
      </c>
      <c r="B1122" s="196" t="s">
        <v>3186</v>
      </c>
      <c r="C1122" s="197" t="s">
        <v>3190</v>
      </c>
      <c r="D1122" s="198" t="s">
        <v>3191</v>
      </c>
      <c r="E1122" s="196" t="s">
        <v>1110</v>
      </c>
      <c r="F1122" s="196" t="s">
        <v>3192</v>
      </c>
      <c r="G1122" s="199">
        <v>830.0</v>
      </c>
      <c r="H1122" s="217"/>
      <c r="I1122" s="217"/>
      <c r="L1122" s="6">
        <f t="array" ref="L1122">XLOOKUP(E1122,INV!A:A,INV!K:K)</f>
        <v>15</v>
      </c>
      <c r="M1122" s="127">
        <f t="shared" si="1"/>
        <v>1</v>
      </c>
    </row>
    <row r="1123">
      <c r="A1123" s="195">
        <v>275.0</v>
      </c>
      <c r="B1123" s="196" t="s">
        <v>3186</v>
      </c>
      <c r="C1123" s="197" t="s">
        <v>3193</v>
      </c>
      <c r="D1123" s="198" t="s">
        <v>3194</v>
      </c>
      <c r="E1123" s="196" t="s">
        <v>1108</v>
      </c>
      <c r="F1123" s="196" t="s">
        <v>3195</v>
      </c>
      <c r="G1123" s="199">
        <v>830.0</v>
      </c>
      <c r="H1123" s="217"/>
      <c r="I1123" s="217"/>
      <c r="L1123" s="6">
        <f t="array" ref="L1123">XLOOKUP(E1123,INV!A:A,INV!K:K)</f>
        <v>15</v>
      </c>
      <c r="M1123" s="127">
        <f t="shared" si="1"/>
        <v>1</v>
      </c>
    </row>
    <row r="1124">
      <c r="A1124" s="195">
        <v>440.0</v>
      </c>
      <c r="B1124" s="196" t="s">
        <v>3142</v>
      </c>
      <c r="C1124" s="197" t="s">
        <v>3590</v>
      </c>
      <c r="D1124" s="198" t="s">
        <v>3591</v>
      </c>
      <c r="E1124" s="196" t="s">
        <v>768</v>
      </c>
      <c r="F1124" s="196" t="s">
        <v>3592</v>
      </c>
      <c r="G1124" s="199">
        <v>845.0</v>
      </c>
      <c r="H1124" s="217"/>
      <c r="I1124" s="217"/>
      <c r="L1124" s="6">
        <f t="array" ref="L1124">XLOOKUP(E1124,INV!A:A,INV!K:K)</f>
        <v>25</v>
      </c>
      <c r="M1124" s="127">
        <f t="shared" si="1"/>
        <v>1</v>
      </c>
    </row>
    <row r="1125">
      <c r="A1125" s="195">
        <v>288.0</v>
      </c>
      <c r="B1125" s="196" t="s">
        <v>3186</v>
      </c>
      <c r="C1125" s="197" t="s">
        <v>3225</v>
      </c>
      <c r="D1125" s="198" t="s">
        <v>3226</v>
      </c>
      <c r="E1125" s="196" t="s">
        <v>3227</v>
      </c>
      <c r="F1125" s="196" t="s">
        <v>3228</v>
      </c>
      <c r="G1125" s="199">
        <v>650.0</v>
      </c>
      <c r="H1125" s="217"/>
      <c r="I1125" s="217"/>
      <c r="L1125" s="6">
        <f t="array" ref="L1125">XLOOKUP(E1125,INV!A:A,INV!K:K)</f>
        <v>15</v>
      </c>
      <c r="M1125" s="127">
        <f t="shared" si="1"/>
        <v>1</v>
      </c>
    </row>
    <row r="1126">
      <c r="A1126" s="195">
        <v>287.0</v>
      </c>
      <c r="B1126" s="196" t="s">
        <v>3186</v>
      </c>
      <c r="C1126" s="197" t="s">
        <v>3221</v>
      </c>
      <c r="D1126" s="198" t="s">
        <v>3222</v>
      </c>
      <c r="E1126" s="196" t="s">
        <v>3223</v>
      </c>
      <c r="F1126" s="196" t="s">
        <v>3224</v>
      </c>
      <c r="G1126" s="199">
        <v>990.0</v>
      </c>
      <c r="H1126" s="217"/>
      <c r="I1126" s="217"/>
      <c r="L1126" s="6">
        <f t="array" ref="L1126">XLOOKUP(E1126,INV!A:A,INV!K:K)</f>
        <v>25</v>
      </c>
      <c r="M1126" s="127">
        <f t="shared" si="1"/>
        <v>1</v>
      </c>
    </row>
    <row r="1127">
      <c r="A1127" s="195">
        <v>1354.0</v>
      </c>
      <c r="B1127" s="196" t="s">
        <v>5000</v>
      </c>
      <c r="C1127" s="197" t="s">
        <v>8843</v>
      </c>
      <c r="D1127" s="198" t="s">
        <v>8844</v>
      </c>
      <c r="E1127" s="196" t="s">
        <v>8845</v>
      </c>
      <c r="F1127" s="110" t="s">
        <v>8846</v>
      </c>
      <c r="G1127" s="199">
        <v>100.0</v>
      </c>
      <c r="H1127" s="217"/>
      <c r="I1127" s="217"/>
      <c r="L1127" s="6">
        <f t="array" ref="L1127">XLOOKUP(E1127,INV!A:A,INV!K:K)</f>
        <v>2</v>
      </c>
      <c r="M1127" s="127">
        <f t="shared" si="1"/>
        <v>1</v>
      </c>
    </row>
    <row r="1128">
      <c r="A1128" s="195">
        <v>2238.0</v>
      </c>
      <c r="B1128" s="196" t="s">
        <v>2368</v>
      </c>
      <c r="C1128" s="197" t="s">
        <v>6465</v>
      </c>
      <c r="D1128" s="198" t="s">
        <v>6466</v>
      </c>
      <c r="E1128" s="196" t="s">
        <v>6467</v>
      </c>
      <c r="F1128" s="110" t="s">
        <v>6468</v>
      </c>
      <c r="G1128" s="199">
        <v>1750.0</v>
      </c>
      <c r="H1128" s="217"/>
      <c r="I1128" s="217"/>
      <c r="L1128" s="6">
        <f t="array" ref="L1128">XLOOKUP(E1128,INV!A:A,INV!K:K)</f>
        <v>25</v>
      </c>
      <c r="M1128" s="127">
        <f t="shared" si="1"/>
        <v>1</v>
      </c>
    </row>
    <row r="1129">
      <c r="A1129" s="195">
        <v>2292.0</v>
      </c>
      <c r="B1129" s="196" t="s">
        <v>2368</v>
      </c>
      <c r="C1129" s="197" t="s">
        <v>6575</v>
      </c>
      <c r="D1129" s="198" t="s">
        <v>6576</v>
      </c>
      <c r="E1129" s="196" t="s">
        <v>642</v>
      </c>
      <c r="F1129" s="110" t="s">
        <v>8847</v>
      </c>
      <c r="G1129" s="199">
        <v>150.0</v>
      </c>
      <c r="H1129" s="217"/>
      <c r="I1129" s="217"/>
      <c r="L1129" s="6">
        <f t="array" ref="L1129">XLOOKUP(E1129,INV!A:A,INV!K:K)</f>
        <v>10</v>
      </c>
      <c r="M1129" s="127">
        <f t="shared" si="1"/>
        <v>1</v>
      </c>
    </row>
    <row r="1130">
      <c r="A1130" s="195">
        <v>2293.0</v>
      </c>
      <c r="B1130" s="196" t="s">
        <v>2368</v>
      </c>
      <c r="C1130" s="197" t="s">
        <v>6578</v>
      </c>
      <c r="D1130" s="198" t="s">
        <v>6579</v>
      </c>
      <c r="E1130" s="196" t="s">
        <v>6580</v>
      </c>
      <c r="F1130" s="110" t="s">
        <v>6581</v>
      </c>
      <c r="G1130" s="199">
        <v>430.0</v>
      </c>
      <c r="H1130" s="217"/>
      <c r="I1130" s="217"/>
      <c r="L1130" s="6">
        <f t="array" ref="L1130">XLOOKUP(E1130,INV!A:A,INV!K:K)</f>
        <v>15</v>
      </c>
      <c r="M1130" s="127">
        <f t="shared" si="1"/>
        <v>1</v>
      </c>
    </row>
    <row r="1131">
      <c r="A1131" s="195">
        <v>2280.0</v>
      </c>
      <c r="B1131" s="196" t="s">
        <v>2368</v>
      </c>
      <c r="C1131" s="197" t="s">
        <v>6536</v>
      </c>
      <c r="D1131" s="198" t="s">
        <v>6537</v>
      </c>
      <c r="E1131" s="196" t="s">
        <v>682</v>
      </c>
      <c r="F1131" s="196" t="s">
        <v>6538</v>
      </c>
      <c r="G1131" s="199">
        <v>850.0</v>
      </c>
      <c r="H1131" s="217"/>
      <c r="I1131" s="217"/>
      <c r="L1131" s="6">
        <f t="array" ref="L1131">XLOOKUP(E1131,INV!A:A,INV!K:K)</f>
        <v>25</v>
      </c>
      <c r="M1131" s="127">
        <f t="shared" si="1"/>
        <v>1</v>
      </c>
    </row>
    <row r="1132">
      <c r="A1132" s="195">
        <v>2294.0</v>
      </c>
      <c r="B1132" s="196" t="s">
        <v>2368</v>
      </c>
      <c r="C1132" s="197" t="s">
        <v>6582</v>
      </c>
      <c r="D1132" s="198" t="s">
        <v>6583</v>
      </c>
      <c r="E1132" s="196" t="s">
        <v>661</v>
      </c>
      <c r="F1132" s="110" t="s">
        <v>6584</v>
      </c>
      <c r="G1132" s="199">
        <v>150.0</v>
      </c>
      <c r="H1132" s="217"/>
      <c r="I1132" s="217"/>
      <c r="L1132" s="6">
        <f t="array" ref="L1132">XLOOKUP(E1132,INV!A:A,INV!K:K)</f>
        <v>10</v>
      </c>
      <c r="M1132" s="127">
        <f t="shared" si="1"/>
        <v>1</v>
      </c>
    </row>
    <row r="1133">
      <c r="A1133" s="195">
        <v>2278.0</v>
      </c>
      <c r="B1133" s="196" t="s">
        <v>2368</v>
      </c>
      <c r="C1133" s="197" t="s">
        <v>6528</v>
      </c>
      <c r="D1133" s="198" t="s">
        <v>6529</v>
      </c>
      <c r="E1133" s="196" t="s">
        <v>6530</v>
      </c>
      <c r="F1133" s="196" t="s">
        <v>6531</v>
      </c>
      <c r="G1133" s="199">
        <v>280.0</v>
      </c>
      <c r="H1133" s="217"/>
      <c r="I1133" s="217"/>
      <c r="L1133" s="6">
        <f t="array" ref="L1133">XLOOKUP(E1133,INV!A:A,INV!K:K)</f>
        <v>10</v>
      </c>
      <c r="M1133" s="127">
        <f t="shared" si="1"/>
        <v>1</v>
      </c>
    </row>
    <row r="1134">
      <c r="A1134" s="195">
        <v>2279.0</v>
      </c>
      <c r="B1134" s="196" t="s">
        <v>2368</v>
      </c>
      <c r="C1134" s="197" t="s">
        <v>6532</v>
      </c>
      <c r="D1134" s="198" t="s">
        <v>6533</v>
      </c>
      <c r="E1134" s="196" t="s">
        <v>6534</v>
      </c>
      <c r="F1134" s="196" t="s">
        <v>6535</v>
      </c>
      <c r="G1134" s="199">
        <v>580.0</v>
      </c>
      <c r="H1134" s="217"/>
      <c r="I1134" s="217"/>
      <c r="L1134" s="6">
        <f t="array" ref="L1134">XLOOKUP(E1134,INV!A:A,INV!K:K)</f>
        <v>15</v>
      </c>
      <c r="M1134" s="127">
        <f t="shared" si="1"/>
        <v>1</v>
      </c>
    </row>
    <row r="1135">
      <c r="A1135" s="195">
        <v>2273.0</v>
      </c>
      <c r="B1135" s="196" t="s">
        <v>2368</v>
      </c>
      <c r="C1135" s="197" t="s">
        <v>6511</v>
      </c>
      <c r="D1135" s="198" t="s">
        <v>6512</v>
      </c>
      <c r="E1135" s="196" t="s">
        <v>6513</v>
      </c>
      <c r="F1135" s="196" t="s">
        <v>6514</v>
      </c>
      <c r="G1135" s="199">
        <v>580.0</v>
      </c>
      <c r="H1135" s="217"/>
      <c r="I1135" s="217"/>
      <c r="L1135" s="6">
        <f t="array" ref="L1135">XLOOKUP(E1135,INV!A:A,INV!K:K)</f>
        <v>15</v>
      </c>
      <c r="M1135" s="127">
        <f t="shared" si="1"/>
        <v>1</v>
      </c>
    </row>
    <row r="1136">
      <c r="A1136" s="195">
        <v>2012.0</v>
      </c>
      <c r="B1136" s="196" t="s">
        <v>2368</v>
      </c>
      <c r="C1136" s="197" t="s">
        <v>5793</v>
      </c>
      <c r="D1136" s="198" t="s">
        <v>5794</v>
      </c>
      <c r="E1136" s="196" t="s">
        <v>5795</v>
      </c>
      <c r="F1136" s="110" t="s">
        <v>5796</v>
      </c>
      <c r="G1136" s="199">
        <v>850.0</v>
      </c>
      <c r="H1136" s="217"/>
      <c r="I1136" s="217"/>
      <c r="L1136" s="6">
        <f t="array" ref="L1136">XLOOKUP(E1136,INV!A:A,INV!K:K)</f>
        <v>30</v>
      </c>
      <c r="M1136" s="127">
        <f t="shared" si="1"/>
        <v>1</v>
      </c>
    </row>
    <row r="1137">
      <c r="A1137" s="195">
        <v>2291.0</v>
      </c>
      <c r="B1137" s="196" t="s">
        <v>2368</v>
      </c>
      <c r="C1137" s="197" t="s">
        <v>6572</v>
      </c>
      <c r="D1137" s="198" t="s">
        <v>6573</v>
      </c>
      <c r="E1137" s="196" t="s">
        <v>1248</v>
      </c>
      <c r="F1137" s="110" t="s">
        <v>6574</v>
      </c>
      <c r="G1137" s="199">
        <v>280.0</v>
      </c>
      <c r="H1137" s="217"/>
      <c r="I1137" s="217"/>
      <c r="L1137" s="6">
        <f t="array" ref="L1137">XLOOKUP(E1137,INV!A:A,INV!K:K)</f>
        <v>15</v>
      </c>
      <c r="M1137" s="127">
        <f t="shared" si="1"/>
        <v>1</v>
      </c>
    </row>
    <row r="1138">
      <c r="A1138" s="195">
        <v>2297.0</v>
      </c>
      <c r="B1138" s="196" t="s">
        <v>2368</v>
      </c>
      <c r="C1138" s="197" t="s">
        <v>6591</v>
      </c>
      <c r="D1138" s="198" t="s">
        <v>6592</v>
      </c>
      <c r="E1138" s="196" t="s">
        <v>1169</v>
      </c>
      <c r="F1138" s="110" t="s">
        <v>6593</v>
      </c>
      <c r="G1138" s="199">
        <v>580.0</v>
      </c>
      <c r="H1138" s="217"/>
      <c r="I1138" s="217"/>
      <c r="L1138" s="6">
        <f t="array" ref="L1138">XLOOKUP(E1138,INV!A:A,INV!K:K)</f>
        <v>20</v>
      </c>
      <c r="M1138" s="127">
        <f t="shared" si="1"/>
        <v>1</v>
      </c>
    </row>
    <row r="1139">
      <c r="A1139" s="195">
        <v>2283.0</v>
      </c>
      <c r="B1139" s="196" t="s">
        <v>2368</v>
      </c>
      <c r="C1139" s="197" t="s">
        <v>6544</v>
      </c>
      <c r="D1139" s="198" t="s">
        <v>6545</v>
      </c>
      <c r="E1139" s="196" t="s">
        <v>6546</v>
      </c>
      <c r="F1139" s="196" t="s">
        <v>6547</v>
      </c>
      <c r="G1139" s="199">
        <v>850.0</v>
      </c>
      <c r="H1139" s="217"/>
      <c r="I1139" s="217"/>
      <c r="L1139" s="6">
        <f t="array" ref="L1139">XLOOKUP(E1139,INV!A:A,INV!K:K)</f>
        <v>30</v>
      </c>
      <c r="M1139" s="127">
        <f t="shared" si="1"/>
        <v>1</v>
      </c>
    </row>
    <row r="1140">
      <c r="A1140" s="195">
        <v>2239.0</v>
      </c>
      <c r="B1140" s="196" t="s">
        <v>2368</v>
      </c>
      <c r="C1140" s="197" t="s">
        <v>6469</v>
      </c>
      <c r="D1140" s="198" t="s">
        <v>6470</v>
      </c>
      <c r="E1140" s="196" t="s">
        <v>6471</v>
      </c>
      <c r="F1140" s="196" t="s">
        <v>6472</v>
      </c>
      <c r="G1140" s="199">
        <v>850.0</v>
      </c>
      <c r="H1140" s="217"/>
      <c r="I1140" s="217"/>
      <c r="L1140" s="6">
        <f t="array" ref="L1140">XLOOKUP(E1140,INV!A:A,INV!K:K)</f>
        <v>25</v>
      </c>
      <c r="M1140" s="127">
        <f t="shared" si="1"/>
        <v>1</v>
      </c>
    </row>
    <row r="1141">
      <c r="A1141" s="195">
        <v>2342.0</v>
      </c>
      <c r="B1141" s="196" t="s">
        <v>2368</v>
      </c>
      <c r="C1141" s="197" t="s">
        <v>6735</v>
      </c>
      <c r="D1141" s="198" t="s">
        <v>6736</v>
      </c>
      <c r="E1141" s="196" t="s">
        <v>6737</v>
      </c>
      <c r="F1141" s="110" t="s">
        <v>6738</v>
      </c>
      <c r="G1141" s="199">
        <v>430.0</v>
      </c>
      <c r="H1141" s="217"/>
      <c r="I1141" s="217"/>
      <c r="L1141" s="6">
        <f t="array" ref="L1141">XLOOKUP(E1141,INV!A:A,INV!K:K)</f>
        <v>10</v>
      </c>
      <c r="M1141" s="127">
        <f t="shared" si="1"/>
        <v>1</v>
      </c>
    </row>
    <row r="1142">
      <c r="A1142" s="195">
        <v>2011.0</v>
      </c>
      <c r="B1142" s="196" t="s">
        <v>2368</v>
      </c>
      <c r="C1142" s="197" t="s">
        <v>5789</v>
      </c>
      <c r="D1142" s="198" t="s">
        <v>5790</v>
      </c>
      <c r="E1142" s="196" t="s">
        <v>5791</v>
      </c>
      <c r="F1142" s="110" t="s">
        <v>5792</v>
      </c>
      <c r="G1142" s="199">
        <v>900.0</v>
      </c>
      <c r="H1142" s="217"/>
      <c r="I1142" s="217"/>
      <c r="L1142" s="6" t="str">
        <f t="array" ref="L1142">XLOOKUP(E1142,INV!A:A,INV!K:K)</f>
        <v>#N/A</v>
      </c>
      <c r="M1142" s="127" t="str">
        <f t="shared" si="1"/>
        <v>#N/A</v>
      </c>
    </row>
    <row r="1143">
      <c r="A1143" s="195">
        <v>2010.0</v>
      </c>
      <c r="B1143" s="196" t="s">
        <v>2368</v>
      </c>
      <c r="C1143" s="197" t="s">
        <v>5785</v>
      </c>
      <c r="D1143" s="198" t="s">
        <v>5786</v>
      </c>
      <c r="E1143" s="196" t="s">
        <v>5787</v>
      </c>
      <c r="F1143" s="110" t="s">
        <v>5788</v>
      </c>
      <c r="G1143" s="199">
        <v>850.0</v>
      </c>
      <c r="H1143" s="217"/>
      <c r="I1143" s="217"/>
      <c r="L1143" s="6">
        <f t="array" ref="L1143">XLOOKUP(E1143,INV!A:A,INV!K:K)</f>
        <v>25</v>
      </c>
      <c r="M1143" s="127">
        <f t="shared" si="1"/>
        <v>1</v>
      </c>
    </row>
    <row r="1144">
      <c r="A1144" s="195">
        <v>2276.0</v>
      </c>
      <c r="B1144" s="196" t="s">
        <v>2368</v>
      </c>
      <c r="C1144" s="197" t="s">
        <v>6521</v>
      </c>
      <c r="D1144" s="198" t="s">
        <v>6522</v>
      </c>
      <c r="E1144" s="196" t="s">
        <v>696</v>
      </c>
      <c r="F1144" s="196" t="s">
        <v>6523</v>
      </c>
      <c r="G1144" s="199">
        <v>150.0</v>
      </c>
      <c r="H1144" s="217"/>
      <c r="I1144" s="217"/>
      <c r="L1144" s="6">
        <f t="array" ref="L1144">XLOOKUP(E1144,INV!A:A,INV!K:K)</f>
        <v>10</v>
      </c>
      <c r="M1144" s="127">
        <f t="shared" si="1"/>
        <v>1</v>
      </c>
    </row>
    <row r="1145">
      <c r="A1145" s="195">
        <v>2277.0</v>
      </c>
      <c r="B1145" s="196" t="s">
        <v>2368</v>
      </c>
      <c r="C1145" s="197" t="s">
        <v>6524</v>
      </c>
      <c r="D1145" s="198" t="s">
        <v>6525</v>
      </c>
      <c r="E1145" s="196" t="s">
        <v>6526</v>
      </c>
      <c r="F1145" s="196" t="s">
        <v>6527</v>
      </c>
      <c r="G1145" s="199">
        <v>430.0</v>
      </c>
      <c r="H1145" s="217"/>
      <c r="I1145" s="217"/>
      <c r="L1145" s="6">
        <f t="array" ref="L1145">XLOOKUP(E1145,INV!A:A,INV!K:K)</f>
        <v>15</v>
      </c>
      <c r="M1145" s="127">
        <f t="shared" si="1"/>
        <v>1</v>
      </c>
    </row>
    <row r="1146">
      <c r="A1146" s="195">
        <v>2290.0</v>
      </c>
      <c r="B1146" s="196" t="s">
        <v>2368</v>
      </c>
      <c r="C1146" s="197" t="s">
        <v>6568</v>
      </c>
      <c r="D1146" s="198" t="s">
        <v>6569</v>
      </c>
      <c r="E1146" s="196" t="s">
        <v>6570</v>
      </c>
      <c r="F1146" s="110" t="s">
        <v>6571</v>
      </c>
      <c r="G1146" s="199">
        <v>280.0</v>
      </c>
      <c r="H1146" s="217"/>
      <c r="I1146" s="217"/>
      <c r="L1146" s="6">
        <f t="array" ref="L1146">XLOOKUP(E1146,INV!A:A,INV!K:K)</f>
        <v>10</v>
      </c>
      <c r="M1146" s="127">
        <f t="shared" si="1"/>
        <v>1</v>
      </c>
    </row>
    <row r="1147">
      <c r="A1147" s="195">
        <v>2810.0</v>
      </c>
      <c r="B1147" s="196">
        <v>3.9269099E7</v>
      </c>
      <c r="C1147" s="211" t="s">
        <v>7061</v>
      </c>
      <c r="D1147" s="198" t="s">
        <v>7062</v>
      </c>
      <c r="E1147" s="196" t="s">
        <v>669</v>
      </c>
      <c r="F1147" s="110" t="s">
        <v>7063</v>
      </c>
      <c r="G1147" s="199">
        <v>850.0</v>
      </c>
      <c r="H1147" s="217"/>
      <c r="I1147" s="217"/>
      <c r="L1147" s="6">
        <f t="array" ref="L1147">XLOOKUP(E1147,INV!A:A,INV!K:K)</f>
        <v>70</v>
      </c>
      <c r="M1147" s="127">
        <f t="shared" si="1"/>
        <v>1</v>
      </c>
    </row>
    <row r="1148">
      <c r="A1148" s="195">
        <v>4.0</v>
      </c>
      <c r="B1148" s="196" t="s">
        <v>2368</v>
      </c>
      <c r="C1148" s="197" t="s">
        <v>2369</v>
      </c>
      <c r="D1148" s="198" t="s">
        <v>2370</v>
      </c>
      <c r="E1148" s="196" t="s">
        <v>2371</v>
      </c>
      <c r="F1148" s="196" t="s">
        <v>2372</v>
      </c>
      <c r="G1148" s="199">
        <v>5000.0</v>
      </c>
      <c r="H1148" s="217"/>
      <c r="I1148" s="217"/>
      <c r="L1148" s="6">
        <f t="array" ref="L1148">XLOOKUP(E1148,INV!A:A,INV!K:K)</f>
        <v>1</v>
      </c>
      <c r="M1148" s="127">
        <f t="shared" si="1"/>
        <v>1</v>
      </c>
    </row>
    <row r="1149">
      <c r="A1149" s="195">
        <v>2324.0</v>
      </c>
      <c r="B1149" s="196" t="s">
        <v>2368</v>
      </c>
      <c r="C1149" s="197" t="s">
        <v>6678</v>
      </c>
      <c r="D1149" s="198" t="s">
        <v>6679</v>
      </c>
      <c r="E1149" s="196" t="s">
        <v>6680</v>
      </c>
      <c r="F1149" s="110" t="s">
        <v>6681</v>
      </c>
      <c r="G1149" s="199">
        <v>1000.0</v>
      </c>
      <c r="H1149" s="217"/>
      <c r="I1149" s="217"/>
      <c r="L1149" s="6">
        <f t="array" ref="L1149">XLOOKUP(E1149,INV!A:A,INV!K:K)</f>
        <v>25</v>
      </c>
      <c r="M1149" s="127">
        <f t="shared" si="1"/>
        <v>1</v>
      </c>
    </row>
    <row r="1150">
      <c r="A1150" s="195">
        <v>2344.0</v>
      </c>
      <c r="B1150" s="196" t="s">
        <v>2368</v>
      </c>
      <c r="C1150" s="197" t="s">
        <v>6742</v>
      </c>
      <c r="D1150" s="198" t="s">
        <v>6743</v>
      </c>
      <c r="E1150" s="196" t="s">
        <v>6744</v>
      </c>
      <c r="F1150" s="110" t="s">
        <v>6745</v>
      </c>
      <c r="G1150" s="199">
        <v>1000.0</v>
      </c>
      <c r="H1150" s="217"/>
      <c r="I1150" s="217"/>
      <c r="L1150" s="6">
        <f t="array" ref="L1150">XLOOKUP(E1150,INV!A:A,INV!K:K)</f>
        <v>25</v>
      </c>
      <c r="M1150" s="127">
        <f t="shared" si="1"/>
        <v>1</v>
      </c>
    </row>
    <row r="1151">
      <c r="A1151" s="195">
        <v>2013.0</v>
      </c>
      <c r="B1151" s="196" t="s">
        <v>2368</v>
      </c>
      <c r="C1151" s="197" t="s">
        <v>5797</v>
      </c>
      <c r="D1151" s="198" t="s">
        <v>5798</v>
      </c>
      <c r="E1151" s="196" t="s">
        <v>5799</v>
      </c>
      <c r="F1151" s="110" t="s">
        <v>5800</v>
      </c>
      <c r="G1151" s="199">
        <v>1000.0</v>
      </c>
      <c r="H1151" s="217"/>
      <c r="I1151" s="217"/>
      <c r="L1151" s="6">
        <f t="array" ref="L1151">XLOOKUP(E1151,INV!A:A,INV!K:K)</f>
        <v>25</v>
      </c>
      <c r="M1151" s="127">
        <f t="shared" si="1"/>
        <v>1</v>
      </c>
    </row>
    <row r="1152">
      <c r="A1152" s="195">
        <v>2269.0</v>
      </c>
      <c r="B1152" s="196" t="s">
        <v>2368</v>
      </c>
      <c r="C1152" s="197" t="s">
        <v>6499</v>
      </c>
      <c r="D1152" s="198" t="s">
        <v>6500</v>
      </c>
      <c r="E1152" s="196" t="s">
        <v>6501</v>
      </c>
      <c r="F1152" s="110" t="s">
        <v>6502</v>
      </c>
      <c r="G1152" s="199">
        <v>900.0</v>
      </c>
      <c r="H1152" s="217"/>
      <c r="I1152" s="217"/>
      <c r="L1152" s="6">
        <f t="array" ref="L1152">XLOOKUP(E1152,INV!A:A,INV!K:K)</f>
        <v>25</v>
      </c>
      <c r="M1152" s="127">
        <f t="shared" si="1"/>
        <v>1</v>
      </c>
    </row>
    <row r="1153">
      <c r="A1153" s="195">
        <v>2322.0</v>
      </c>
      <c r="B1153" s="196" t="s">
        <v>2368</v>
      </c>
      <c r="C1153" s="197" t="s">
        <v>6671</v>
      </c>
      <c r="D1153" s="198" t="s">
        <v>6672</v>
      </c>
      <c r="E1153" s="196" t="s">
        <v>6673</v>
      </c>
      <c r="F1153" s="110" t="s">
        <v>6674</v>
      </c>
      <c r="G1153" s="199">
        <v>150.0</v>
      </c>
      <c r="H1153" s="217"/>
      <c r="I1153" s="217"/>
      <c r="L1153" s="6">
        <f t="array" ref="L1153">XLOOKUP(E1153,INV!A:A,INV!K:K)</f>
        <v>10</v>
      </c>
      <c r="M1153" s="127">
        <f t="shared" si="1"/>
        <v>1</v>
      </c>
    </row>
    <row r="1154">
      <c r="A1154" s="195">
        <v>2200.0</v>
      </c>
      <c r="B1154" s="196" t="s">
        <v>2368</v>
      </c>
      <c r="C1154" s="197" t="s">
        <v>6348</v>
      </c>
      <c r="D1154" s="198" t="s">
        <v>6349</v>
      </c>
      <c r="E1154" s="196" t="s">
        <v>6350</v>
      </c>
      <c r="F1154" s="110" t="s">
        <v>6351</v>
      </c>
      <c r="G1154" s="199">
        <v>430.0</v>
      </c>
      <c r="H1154" s="217"/>
      <c r="I1154" s="217"/>
      <c r="L1154" s="6">
        <f t="array" ref="L1154">XLOOKUP(E1154,INV!A:A,INV!K:K)</f>
        <v>15</v>
      </c>
      <c r="M1154" s="127">
        <f t="shared" si="1"/>
        <v>1</v>
      </c>
    </row>
    <row r="1155">
      <c r="A1155" s="195">
        <v>2356.0</v>
      </c>
      <c r="B1155" s="196" t="s">
        <v>2368</v>
      </c>
      <c r="C1155" s="197" t="s">
        <v>6778</v>
      </c>
      <c r="D1155" s="198" t="s">
        <v>6779</v>
      </c>
      <c r="E1155" s="196" t="s">
        <v>6778</v>
      </c>
      <c r="F1155" s="110" t="s">
        <v>6780</v>
      </c>
      <c r="G1155" s="199">
        <v>850.0</v>
      </c>
      <c r="H1155" s="217"/>
      <c r="I1155" s="217"/>
      <c r="L1155" s="6">
        <f t="array" ref="L1155">XLOOKUP(E1155,INV!A:A,INV!K:K)</f>
        <v>25</v>
      </c>
      <c r="M1155" s="127">
        <f t="shared" si="1"/>
        <v>1</v>
      </c>
    </row>
    <row r="1156">
      <c r="A1156" s="195">
        <v>28.0</v>
      </c>
      <c r="B1156" s="196" t="s">
        <v>2368</v>
      </c>
      <c r="C1156" s="197" t="s">
        <v>2466</v>
      </c>
      <c r="D1156" s="198" t="s">
        <v>2467</v>
      </c>
      <c r="E1156" s="196" t="s">
        <v>2468</v>
      </c>
      <c r="F1156" s="196" t="s">
        <v>2469</v>
      </c>
      <c r="G1156" s="199">
        <v>150.0</v>
      </c>
      <c r="H1156" s="217"/>
      <c r="I1156" s="217"/>
      <c r="L1156" s="6" t="str">
        <f t="array" ref="L1156">XLOOKUP(E1156,INV!A:A,INV!K:K)</f>
        <v>#N/A</v>
      </c>
      <c r="M1156" s="127" t="str">
        <f t="shared" si="1"/>
        <v>#N/A</v>
      </c>
    </row>
    <row r="1157">
      <c r="A1157" s="195">
        <v>2009.0</v>
      </c>
      <c r="B1157" s="196" t="s">
        <v>2368</v>
      </c>
      <c r="C1157" s="197" t="s">
        <v>5781</v>
      </c>
      <c r="D1157" s="198" t="s">
        <v>5782</v>
      </c>
      <c r="E1157" s="196" t="s">
        <v>5783</v>
      </c>
      <c r="F1157" s="110" t="s">
        <v>5784</v>
      </c>
      <c r="G1157" s="199">
        <v>430.0</v>
      </c>
      <c r="H1157" s="217"/>
      <c r="I1157" s="217"/>
      <c r="L1157" s="6">
        <f t="array" ref="L1157">XLOOKUP(E1157,INV!A:A,INV!K:K)</f>
        <v>10</v>
      </c>
      <c r="M1157" s="127">
        <f t="shared" si="1"/>
        <v>1</v>
      </c>
    </row>
    <row r="1158">
      <c r="A1158" s="195">
        <v>2287.0</v>
      </c>
      <c r="B1158" s="196" t="s">
        <v>2368</v>
      </c>
      <c r="C1158" s="197" t="s">
        <v>6557</v>
      </c>
      <c r="D1158" s="198" t="s">
        <v>6558</v>
      </c>
      <c r="E1158" s="196" t="s">
        <v>6559</v>
      </c>
      <c r="F1158" s="196" t="s">
        <v>6560</v>
      </c>
      <c r="G1158" s="199">
        <v>150.0</v>
      </c>
      <c r="H1158" s="217"/>
      <c r="I1158" s="217"/>
      <c r="L1158" s="6">
        <f t="array" ref="L1158">XLOOKUP(E1158,INV!A:A,INV!K:K)</f>
        <v>10</v>
      </c>
      <c r="M1158" s="127">
        <f t="shared" si="1"/>
        <v>1</v>
      </c>
    </row>
    <row r="1159">
      <c r="A1159" s="195">
        <v>2288.0</v>
      </c>
      <c r="B1159" s="196" t="s">
        <v>2368</v>
      </c>
      <c r="C1159" s="197" t="s">
        <v>6561</v>
      </c>
      <c r="D1159" s="198" t="s">
        <v>6562</v>
      </c>
      <c r="E1159" s="196" t="s">
        <v>6563</v>
      </c>
      <c r="F1159" s="196" t="s">
        <v>6564</v>
      </c>
      <c r="G1159" s="199">
        <v>280.0</v>
      </c>
      <c r="H1159" s="217"/>
      <c r="I1159" s="217"/>
      <c r="L1159" s="6">
        <f t="array" ref="L1159">XLOOKUP(E1159,INV!A:A,INV!K:K)</f>
        <v>15</v>
      </c>
      <c r="M1159" s="127">
        <f t="shared" si="1"/>
        <v>1</v>
      </c>
    </row>
    <row r="1160">
      <c r="A1160" s="195">
        <v>21.0</v>
      </c>
      <c r="B1160" s="196" t="s">
        <v>2368</v>
      </c>
      <c r="C1160" s="197" t="s">
        <v>2437</v>
      </c>
      <c r="D1160" s="198" t="s">
        <v>2438</v>
      </c>
      <c r="E1160" s="196" t="s">
        <v>2439</v>
      </c>
      <c r="F1160" s="196" t="s">
        <v>2440</v>
      </c>
      <c r="G1160" s="199">
        <v>150.0</v>
      </c>
      <c r="H1160" s="217"/>
      <c r="I1160" s="217"/>
      <c r="L1160" s="6">
        <f t="array" ref="L1160">XLOOKUP(E1160,INV!A:A,INV!K:K)</f>
        <v>5</v>
      </c>
      <c r="M1160" s="127">
        <f t="shared" si="1"/>
        <v>1</v>
      </c>
    </row>
    <row r="1161">
      <c r="A1161" s="195">
        <v>2282.0</v>
      </c>
      <c r="B1161" s="196" t="s">
        <v>2368</v>
      </c>
      <c r="C1161" s="197" t="s">
        <v>6541</v>
      </c>
      <c r="D1161" s="198" t="s">
        <v>6542</v>
      </c>
      <c r="E1161" s="196" t="s">
        <v>676</v>
      </c>
      <c r="F1161" s="196" t="s">
        <v>6543</v>
      </c>
      <c r="G1161" s="199">
        <v>1000.0</v>
      </c>
      <c r="H1161" s="217"/>
      <c r="I1161" s="217"/>
      <c r="L1161" s="6">
        <f t="array" ref="L1161">XLOOKUP(E1161,INV!A:A,INV!K:K)</f>
        <v>30</v>
      </c>
      <c r="M1161" s="127">
        <f t="shared" si="1"/>
        <v>1</v>
      </c>
    </row>
    <row r="1162">
      <c r="A1162" s="195">
        <v>2289.0</v>
      </c>
      <c r="B1162" s="196" t="s">
        <v>2368</v>
      </c>
      <c r="C1162" s="197" t="s">
        <v>6565</v>
      </c>
      <c r="D1162" s="198" t="s">
        <v>6566</v>
      </c>
      <c r="E1162" s="196" t="s">
        <v>638</v>
      </c>
      <c r="F1162" s="110" t="s">
        <v>6567</v>
      </c>
      <c r="G1162" s="199">
        <v>150.0</v>
      </c>
      <c r="H1162" s="217"/>
      <c r="I1162" s="217"/>
      <c r="L1162" s="6">
        <f t="array" ref="L1162">XLOOKUP(E1162,INV!A:A,INV!K:K)</f>
        <v>10</v>
      </c>
      <c r="M1162" s="127">
        <f t="shared" si="1"/>
        <v>1</v>
      </c>
    </row>
    <row r="1163">
      <c r="A1163" s="195">
        <v>2295.0</v>
      </c>
      <c r="B1163" s="196" t="s">
        <v>2368</v>
      </c>
      <c r="C1163" s="197" t="s">
        <v>6585</v>
      </c>
      <c r="D1163" s="198" t="s">
        <v>6586</v>
      </c>
      <c r="E1163" s="196" t="s">
        <v>630</v>
      </c>
      <c r="F1163" s="110" t="s">
        <v>6587</v>
      </c>
      <c r="G1163" s="199">
        <v>430.0</v>
      </c>
      <c r="H1163" s="217"/>
      <c r="I1163" s="217"/>
      <c r="L1163" s="6">
        <f t="array" ref="L1163">XLOOKUP(E1163,INV!A:A,INV!K:K)</f>
        <v>20</v>
      </c>
      <c r="M1163" s="127">
        <f t="shared" si="1"/>
        <v>1</v>
      </c>
    </row>
    <row r="1164">
      <c r="A1164" s="195">
        <v>2303.0</v>
      </c>
      <c r="B1164" s="196" t="s">
        <v>2368</v>
      </c>
      <c r="C1164" s="197" t="s">
        <v>6610</v>
      </c>
      <c r="D1164" s="198" t="s">
        <v>6611</v>
      </c>
      <c r="E1164" s="196" t="s">
        <v>6612</v>
      </c>
      <c r="F1164" s="110" t="s">
        <v>6613</v>
      </c>
      <c r="G1164" s="199">
        <v>590.0</v>
      </c>
      <c r="H1164" s="217"/>
      <c r="I1164" s="217"/>
      <c r="L1164" s="6">
        <f t="array" ref="L1164">XLOOKUP(E1164,INV!A:A,INV!K:K)</f>
        <v>15</v>
      </c>
      <c r="M1164" s="127">
        <f t="shared" si="1"/>
        <v>1</v>
      </c>
    </row>
    <row r="1165">
      <c r="A1165" s="195">
        <v>2300.0</v>
      </c>
      <c r="B1165" s="196" t="s">
        <v>2368</v>
      </c>
      <c r="C1165" s="197" t="s">
        <v>6600</v>
      </c>
      <c r="D1165" s="198" t="s">
        <v>6601</v>
      </c>
      <c r="E1165" s="196" t="s">
        <v>1302</v>
      </c>
      <c r="F1165" s="110" t="s">
        <v>6602</v>
      </c>
      <c r="G1165" s="199">
        <v>150.0</v>
      </c>
      <c r="H1165" s="217"/>
      <c r="I1165" s="217"/>
      <c r="L1165" s="6">
        <f t="array" ref="L1165">XLOOKUP(E1165,INV!A:A,INV!K:K)</f>
        <v>13</v>
      </c>
      <c r="M1165" s="127">
        <f t="shared" si="1"/>
        <v>1</v>
      </c>
    </row>
    <row r="1166">
      <c r="A1166" s="195">
        <v>2301.0</v>
      </c>
      <c r="B1166" s="196" t="s">
        <v>2368</v>
      </c>
      <c r="C1166" s="197" t="s">
        <v>6603</v>
      </c>
      <c r="D1166" s="198" t="s">
        <v>6604</v>
      </c>
      <c r="E1166" s="196" t="s">
        <v>685</v>
      </c>
      <c r="F1166" s="196" t="s">
        <v>6605</v>
      </c>
      <c r="G1166" s="199">
        <v>430.0</v>
      </c>
      <c r="H1166" s="217"/>
      <c r="I1166" s="217"/>
      <c r="L1166" s="6">
        <f t="array" ref="L1166">XLOOKUP(E1166,INV!A:A,INV!K:K)</f>
        <v>20</v>
      </c>
      <c r="M1166" s="127">
        <f t="shared" si="1"/>
        <v>1</v>
      </c>
    </row>
    <row r="1167">
      <c r="A1167" s="195">
        <v>2580.0</v>
      </c>
      <c r="B1167" s="196" t="s">
        <v>2368</v>
      </c>
      <c r="C1167" s="197" t="s">
        <v>6834</v>
      </c>
      <c r="D1167" s="198" t="s">
        <v>6835</v>
      </c>
      <c r="E1167" s="196" t="s">
        <v>6836</v>
      </c>
      <c r="F1167" s="196" t="s">
        <v>6837</v>
      </c>
      <c r="G1167" s="199">
        <v>575.0</v>
      </c>
      <c r="H1167" s="217"/>
      <c r="I1167" s="217"/>
      <c r="L1167" s="6">
        <f t="array" ref="L1167">XLOOKUP(E1167,INV!A:A,INV!K:K)</f>
        <v>15</v>
      </c>
      <c r="M1167" s="127">
        <f t="shared" si="1"/>
        <v>1</v>
      </c>
    </row>
    <row r="1168">
      <c r="A1168" s="195">
        <v>2576.0</v>
      </c>
      <c r="B1168" s="196" t="s">
        <v>2368</v>
      </c>
      <c r="C1168" s="197" t="s">
        <v>6818</v>
      </c>
      <c r="D1168" s="198" t="s">
        <v>6819</v>
      </c>
      <c r="E1168" s="196" t="s">
        <v>6820</v>
      </c>
      <c r="F1168" s="110" t="s">
        <v>6821</v>
      </c>
      <c r="G1168" s="199">
        <v>1000.0</v>
      </c>
      <c r="H1168" s="217"/>
      <c r="I1168" s="217"/>
      <c r="L1168" s="6">
        <f t="array" ref="L1168">XLOOKUP(E1168,INV!A:A,INV!K:K)</f>
        <v>15</v>
      </c>
      <c r="M1168" s="127">
        <f t="shared" si="1"/>
        <v>1</v>
      </c>
    </row>
    <row r="1169">
      <c r="A1169" s="195">
        <v>2325.0</v>
      </c>
      <c r="B1169" s="196" t="s">
        <v>2368</v>
      </c>
      <c r="C1169" s="197" t="s">
        <v>6682</v>
      </c>
      <c r="D1169" s="198" t="s">
        <v>6683</v>
      </c>
      <c r="E1169" s="196" t="s">
        <v>6684</v>
      </c>
      <c r="F1169" s="110" t="s">
        <v>6685</v>
      </c>
      <c r="G1169" s="199">
        <v>150.0</v>
      </c>
      <c r="H1169" s="217"/>
      <c r="I1169" s="217"/>
      <c r="L1169" s="6">
        <f t="array" ref="L1169">XLOOKUP(E1169,INV!A:A,INV!K:K)</f>
        <v>5</v>
      </c>
      <c r="M1169" s="127">
        <f t="shared" si="1"/>
        <v>1</v>
      </c>
    </row>
    <row r="1170">
      <c r="A1170" s="195">
        <v>2302.0</v>
      </c>
      <c r="B1170" s="196" t="s">
        <v>2368</v>
      </c>
      <c r="C1170" s="197" t="s">
        <v>6606</v>
      </c>
      <c r="D1170" s="198" t="s">
        <v>6607</v>
      </c>
      <c r="E1170" s="196" t="s">
        <v>6608</v>
      </c>
      <c r="F1170" s="196" t="s">
        <v>6609</v>
      </c>
      <c r="G1170" s="199">
        <v>150.0</v>
      </c>
      <c r="H1170" s="217"/>
      <c r="I1170" s="217"/>
      <c r="L1170" s="6">
        <f t="array" ref="L1170">XLOOKUP(E1170,INV!A:A,INV!K:K)</f>
        <v>5</v>
      </c>
      <c r="M1170" s="127">
        <f t="shared" si="1"/>
        <v>1</v>
      </c>
    </row>
    <row r="1171">
      <c r="A1171" s="195">
        <v>2320.0</v>
      </c>
      <c r="B1171" s="196" t="s">
        <v>2368</v>
      </c>
      <c r="C1171" s="197" t="s">
        <v>6664</v>
      </c>
      <c r="D1171" s="198" t="s">
        <v>6665</v>
      </c>
      <c r="E1171" s="196" t="s">
        <v>6666</v>
      </c>
      <c r="F1171" s="196" t="s">
        <v>6667</v>
      </c>
      <c r="G1171" s="199">
        <v>1000.0</v>
      </c>
      <c r="H1171" s="217"/>
      <c r="I1171" s="217"/>
      <c r="L1171" s="6">
        <f t="array" ref="L1171">XLOOKUP(E1171,INV!A:A,INV!K:K)</f>
        <v>25</v>
      </c>
      <c r="M1171" s="127">
        <f t="shared" si="1"/>
        <v>1</v>
      </c>
    </row>
    <row r="1172">
      <c r="A1172" s="195">
        <v>2140.0</v>
      </c>
      <c r="B1172" s="196" t="s">
        <v>2368</v>
      </c>
      <c r="C1172" s="197" t="s">
        <v>6167</v>
      </c>
      <c r="D1172" s="198" t="s">
        <v>6168</v>
      </c>
      <c r="E1172" s="196" t="s">
        <v>667</v>
      </c>
      <c r="F1172" s="110" t="s">
        <v>6169</v>
      </c>
      <c r="G1172" s="199">
        <v>2400.0</v>
      </c>
      <c r="H1172" s="217"/>
      <c r="I1172" s="217"/>
      <c r="L1172" s="6">
        <f t="array" ref="L1172">XLOOKUP(E1172,INV!A:A,INV!K:K)</f>
        <v>70</v>
      </c>
      <c r="M1172" s="127">
        <f t="shared" si="1"/>
        <v>1</v>
      </c>
    </row>
    <row r="1173">
      <c r="A1173" s="195">
        <v>2299.0</v>
      </c>
      <c r="B1173" s="196" t="s">
        <v>2368</v>
      </c>
      <c r="C1173" s="197" t="s">
        <v>6597</v>
      </c>
      <c r="D1173" s="198" t="s">
        <v>6598</v>
      </c>
      <c r="E1173" s="196" t="s">
        <v>644</v>
      </c>
      <c r="F1173" s="110" t="s">
        <v>6599</v>
      </c>
      <c r="G1173" s="199">
        <v>150.0</v>
      </c>
      <c r="H1173" s="217"/>
      <c r="I1173" s="217"/>
      <c r="L1173" s="6">
        <f t="array" ref="L1173">XLOOKUP(E1173,INV!A:A,INV!K:K)</f>
        <v>10</v>
      </c>
      <c r="M1173" s="127">
        <f t="shared" si="1"/>
        <v>1</v>
      </c>
    </row>
    <row r="1174">
      <c r="A1174" s="195">
        <v>2319.0</v>
      </c>
      <c r="B1174" s="196" t="s">
        <v>2368</v>
      </c>
      <c r="C1174" s="197" t="s">
        <v>6661</v>
      </c>
      <c r="D1174" s="198" t="s">
        <v>6662</v>
      </c>
      <c r="E1174" s="196" t="s">
        <v>686</v>
      </c>
      <c r="F1174" s="110" t="s">
        <v>6663</v>
      </c>
      <c r="G1174" s="199">
        <v>430.0</v>
      </c>
      <c r="H1174" s="217"/>
      <c r="I1174" s="217"/>
      <c r="L1174" s="6">
        <f t="array" ref="L1174">XLOOKUP(E1174,INV!A:A,INV!K:K)</f>
        <v>20</v>
      </c>
      <c r="M1174" s="127">
        <f t="shared" si="1"/>
        <v>1</v>
      </c>
    </row>
    <row r="1175">
      <c r="A1175" s="195">
        <v>2316.0</v>
      </c>
      <c r="B1175" s="196" t="s">
        <v>2368</v>
      </c>
      <c r="C1175" s="197" t="s">
        <v>6650</v>
      </c>
      <c r="D1175" s="198" t="s">
        <v>6651</v>
      </c>
      <c r="E1175" s="196" t="s">
        <v>6652</v>
      </c>
      <c r="F1175" s="196" t="s">
        <v>6653</v>
      </c>
      <c r="G1175" s="199">
        <v>150.0</v>
      </c>
      <c r="H1175" s="217"/>
      <c r="I1175" s="217"/>
      <c r="L1175" s="6">
        <f t="array" ref="L1175">XLOOKUP(E1175,INV!A:A,INV!K:K)</f>
        <v>5</v>
      </c>
      <c r="M1175" s="127">
        <f t="shared" si="1"/>
        <v>1</v>
      </c>
    </row>
    <row r="1176">
      <c r="A1176" s="195">
        <v>2317.0</v>
      </c>
      <c r="B1176" s="196" t="s">
        <v>2368</v>
      </c>
      <c r="C1176" s="197" t="s">
        <v>6654</v>
      </c>
      <c r="D1176" s="198" t="s">
        <v>6655</v>
      </c>
      <c r="E1176" s="196" t="s">
        <v>6656</v>
      </c>
      <c r="F1176" s="110" t="s">
        <v>6657</v>
      </c>
      <c r="G1176" s="199">
        <v>430.0</v>
      </c>
      <c r="H1176" s="217"/>
      <c r="I1176" s="217"/>
      <c r="L1176" s="6">
        <f t="array" ref="L1176">XLOOKUP(E1176,INV!A:A,INV!K:K)</f>
        <v>15</v>
      </c>
      <c r="M1176" s="127">
        <f t="shared" si="1"/>
        <v>1</v>
      </c>
    </row>
    <row r="1177">
      <c r="A1177" s="195">
        <v>2335.0</v>
      </c>
      <c r="B1177" s="196" t="s">
        <v>2368</v>
      </c>
      <c r="C1177" s="197" t="s">
        <v>6713</v>
      </c>
      <c r="D1177" s="198" t="s">
        <v>6714</v>
      </c>
      <c r="E1177" s="196" t="s">
        <v>6715</v>
      </c>
      <c r="F1177" s="110" t="s">
        <v>6716</v>
      </c>
      <c r="G1177" s="199">
        <v>150.0</v>
      </c>
      <c r="H1177" s="217"/>
      <c r="I1177" s="217"/>
      <c r="L1177" s="6">
        <f t="array" ref="L1177">XLOOKUP(E1177,INV!A:A,INV!K:K)</f>
        <v>5</v>
      </c>
      <c r="M1177" s="127">
        <f t="shared" si="1"/>
        <v>1</v>
      </c>
    </row>
    <row r="1178">
      <c r="A1178" s="195">
        <v>1997.0</v>
      </c>
      <c r="B1178" s="196" t="s">
        <v>2368</v>
      </c>
      <c r="C1178" s="197" t="s">
        <v>5740</v>
      </c>
      <c r="D1178" s="198" t="s">
        <v>5741</v>
      </c>
      <c r="E1178" s="196" t="s">
        <v>5742</v>
      </c>
      <c r="F1178" s="196" t="s">
        <v>5743</v>
      </c>
      <c r="G1178" s="199">
        <v>430.0</v>
      </c>
      <c r="H1178" s="217"/>
      <c r="I1178" s="217"/>
      <c r="L1178" s="6" t="str">
        <f t="array" ref="L1178">XLOOKUP(E1178,INV!A:A,INV!K:K)</f>
        <v>#N/A</v>
      </c>
      <c r="M1178" s="127" t="str">
        <f t="shared" si="1"/>
        <v>#N/A</v>
      </c>
    </row>
    <row r="1179">
      <c r="A1179" s="195">
        <v>2331.0</v>
      </c>
      <c r="B1179" s="196" t="s">
        <v>2368</v>
      </c>
      <c r="C1179" s="197" t="s">
        <v>6700</v>
      </c>
      <c r="D1179" s="198" t="s">
        <v>6701</v>
      </c>
      <c r="E1179" s="196" t="s">
        <v>6702</v>
      </c>
      <c r="F1179" s="110" t="s">
        <v>6703</v>
      </c>
      <c r="G1179" s="199">
        <v>1000.0</v>
      </c>
      <c r="H1179" s="217"/>
      <c r="I1179" s="217"/>
      <c r="L1179" s="6">
        <f t="array" ref="L1179">XLOOKUP(E1179,INV!A:A,INV!K:K)</f>
        <v>25</v>
      </c>
      <c r="M1179" s="127">
        <f t="shared" si="1"/>
        <v>1</v>
      </c>
    </row>
    <row r="1180">
      <c r="A1180" s="195">
        <v>2247.0</v>
      </c>
      <c r="B1180" s="196" t="s">
        <v>2368</v>
      </c>
      <c r="C1180" s="197" t="s">
        <v>8848</v>
      </c>
      <c r="D1180" s="198" t="s">
        <v>8849</v>
      </c>
      <c r="E1180" s="196" t="s">
        <v>8850</v>
      </c>
      <c r="F1180" s="110" t="s">
        <v>8851</v>
      </c>
      <c r="G1180" s="199">
        <v>1000.0</v>
      </c>
      <c r="H1180" s="217"/>
      <c r="I1180" s="217"/>
      <c r="L1180" s="6">
        <f t="array" ref="L1180">XLOOKUP(E1180,INV!A:A,INV!K:K)</f>
        <v>30</v>
      </c>
      <c r="M1180" s="127">
        <f t="shared" si="1"/>
        <v>1</v>
      </c>
    </row>
    <row r="1181">
      <c r="A1181" s="195">
        <v>1951.0</v>
      </c>
      <c r="B1181" s="196" t="s">
        <v>2368</v>
      </c>
      <c r="C1181" s="197" t="s">
        <v>5620</v>
      </c>
      <c r="D1181" s="198" t="s">
        <v>5621</v>
      </c>
      <c r="E1181" s="196" t="s">
        <v>5622</v>
      </c>
      <c r="F1181" s="110" t="s">
        <v>5623</v>
      </c>
      <c r="G1181" s="199">
        <v>130.0</v>
      </c>
      <c r="H1181" s="218"/>
      <c r="I1181" s="218"/>
      <c r="L1181" s="6" t="str">
        <f t="array" ref="L1181">XLOOKUP(E1181,INV!A:A,INV!K:K)</f>
        <v>#N/A</v>
      </c>
      <c r="M1181" s="127" t="str">
        <f t="shared" si="1"/>
        <v>#N/A</v>
      </c>
    </row>
    <row r="1182">
      <c r="A1182" s="195">
        <v>2261.0</v>
      </c>
      <c r="B1182" s="196" t="s">
        <v>2368</v>
      </c>
      <c r="C1182" s="197" t="s">
        <v>8852</v>
      </c>
      <c r="D1182" s="198" t="s">
        <v>8853</v>
      </c>
      <c r="E1182" s="196" t="s">
        <v>8854</v>
      </c>
      <c r="F1182" s="196" t="s">
        <v>8855</v>
      </c>
      <c r="G1182" s="199">
        <v>1000.0</v>
      </c>
      <c r="H1182" s="217"/>
      <c r="I1182" s="217"/>
      <c r="L1182" s="6">
        <f t="array" ref="L1182">XLOOKUP(E1182,INV!A:A,INV!K:K)</f>
        <v>30</v>
      </c>
      <c r="M1182" s="127">
        <f t="shared" si="1"/>
        <v>1</v>
      </c>
    </row>
    <row r="1183">
      <c r="A1183" s="195">
        <v>2263.0</v>
      </c>
      <c r="B1183" s="196" t="s">
        <v>2368</v>
      </c>
      <c r="C1183" s="197" t="s">
        <v>8856</v>
      </c>
      <c r="D1183" s="198" t="s">
        <v>8857</v>
      </c>
      <c r="E1183" s="196" t="s">
        <v>8858</v>
      </c>
      <c r="F1183" s="196" t="s">
        <v>8859</v>
      </c>
      <c r="G1183" s="199">
        <v>4100.0</v>
      </c>
      <c r="H1183" s="217"/>
      <c r="I1183" s="217"/>
      <c r="L1183" s="6">
        <f t="array" ref="L1183">XLOOKUP(E1183,INV!A:A,INV!K:K)</f>
        <v>133</v>
      </c>
      <c r="M1183" s="127">
        <f t="shared" si="1"/>
        <v>1</v>
      </c>
    </row>
    <row r="1184">
      <c r="A1184" s="195">
        <v>2257.0</v>
      </c>
      <c r="B1184" s="196" t="s">
        <v>2368</v>
      </c>
      <c r="C1184" s="197" t="s">
        <v>8860</v>
      </c>
      <c r="D1184" s="198" t="s">
        <v>8861</v>
      </c>
      <c r="E1184" s="196" t="s">
        <v>8862</v>
      </c>
      <c r="F1184" s="110" t="s">
        <v>8863</v>
      </c>
      <c r="G1184" s="199">
        <v>150.0</v>
      </c>
      <c r="H1184" s="217"/>
      <c r="I1184" s="217"/>
      <c r="L1184" s="6">
        <f t="array" ref="L1184">XLOOKUP(E1184,INV!A:A,INV!K:K)</f>
        <v>10</v>
      </c>
      <c r="M1184" s="127">
        <f t="shared" si="1"/>
        <v>1</v>
      </c>
    </row>
    <row r="1185">
      <c r="A1185" s="195">
        <v>2259.0</v>
      </c>
      <c r="B1185" s="196" t="s">
        <v>2368</v>
      </c>
      <c r="C1185" s="197" t="s">
        <v>8864</v>
      </c>
      <c r="D1185" s="198" t="s">
        <v>8865</v>
      </c>
      <c r="E1185" s="196" t="s">
        <v>1212</v>
      </c>
      <c r="F1185" s="110" t="s">
        <v>8866</v>
      </c>
      <c r="G1185" s="199">
        <v>430.0</v>
      </c>
      <c r="H1185" s="217"/>
      <c r="I1185" s="217"/>
      <c r="L1185" s="6">
        <f t="array" ref="L1185">XLOOKUP(E1185,INV!A:A,INV!K:K)</f>
        <v>20</v>
      </c>
      <c r="M1185" s="127">
        <f t="shared" si="1"/>
        <v>1</v>
      </c>
    </row>
    <row r="1186">
      <c r="A1186" s="195">
        <v>1953.0</v>
      </c>
      <c r="B1186" s="196" t="s">
        <v>2368</v>
      </c>
      <c r="C1186" s="197" t="s">
        <v>5627</v>
      </c>
      <c r="D1186" s="198" t="s">
        <v>5628</v>
      </c>
      <c r="E1186" s="196" t="s">
        <v>5629</v>
      </c>
      <c r="F1186" s="110" t="s">
        <v>5630</v>
      </c>
      <c r="G1186" s="199">
        <v>130.0</v>
      </c>
      <c r="H1186" s="218"/>
      <c r="I1186" s="218"/>
      <c r="L1186" s="6">
        <f t="array" ref="L1186">XLOOKUP(E1186,INV!A:A,INV!K:K)</f>
        <v>15</v>
      </c>
      <c r="M1186" s="127">
        <f t="shared" si="1"/>
        <v>1</v>
      </c>
    </row>
    <row r="1187">
      <c r="A1187" s="195">
        <v>2254.0</v>
      </c>
      <c r="B1187" s="196" t="s">
        <v>2368</v>
      </c>
      <c r="C1187" s="197" t="s">
        <v>8867</v>
      </c>
      <c r="D1187" s="198" t="s">
        <v>8868</v>
      </c>
      <c r="E1187" s="196" t="s">
        <v>8869</v>
      </c>
      <c r="F1187" s="196" t="s">
        <v>8870</v>
      </c>
      <c r="G1187" s="199">
        <v>1000.0</v>
      </c>
      <c r="H1187" s="217"/>
      <c r="I1187" s="217"/>
      <c r="L1187" s="6">
        <f t="array" ref="L1187">XLOOKUP(E1187,INV!A:A,INV!K:K)</f>
        <v>30</v>
      </c>
      <c r="M1187" s="127">
        <f t="shared" si="1"/>
        <v>1</v>
      </c>
    </row>
    <row r="1188">
      <c r="A1188" s="195">
        <v>2256.0</v>
      </c>
      <c r="B1188" s="196" t="s">
        <v>2368</v>
      </c>
      <c r="C1188" s="197" t="s">
        <v>8871</v>
      </c>
      <c r="D1188" s="198" t="s">
        <v>8872</v>
      </c>
      <c r="E1188" s="196" t="s">
        <v>8873</v>
      </c>
      <c r="F1188" s="110" t="s">
        <v>8874</v>
      </c>
      <c r="G1188" s="199">
        <v>4100.0</v>
      </c>
      <c r="H1188" s="217"/>
      <c r="I1188" s="217"/>
      <c r="L1188" s="6">
        <f t="array" ref="L1188">XLOOKUP(E1188,INV!A:A,INV!K:K)</f>
        <v>133</v>
      </c>
      <c r="M1188" s="127">
        <f t="shared" si="1"/>
        <v>1</v>
      </c>
    </row>
    <row r="1189">
      <c r="A1189" s="195">
        <v>2250.0</v>
      </c>
      <c r="B1189" s="196" t="s">
        <v>2368</v>
      </c>
      <c r="C1189" s="197" t="s">
        <v>8875</v>
      </c>
      <c r="D1189" s="198" t="s">
        <v>8876</v>
      </c>
      <c r="E1189" s="196" t="s">
        <v>8877</v>
      </c>
      <c r="F1189" s="196" t="s">
        <v>8878</v>
      </c>
      <c r="G1189" s="199">
        <v>150.0</v>
      </c>
      <c r="H1189" s="217"/>
      <c r="I1189" s="217"/>
      <c r="L1189" s="6">
        <f t="array" ref="L1189">XLOOKUP(E1189,INV!A:A,INV!K:K)</f>
        <v>10</v>
      </c>
      <c r="M1189" s="127">
        <f t="shared" si="1"/>
        <v>1</v>
      </c>
    </row>
    <row r="1190">
      <c r="A1190" s="195">
        <v>2252.0</v>
      </c>
      <c r="B1190" s="196" t="s">
        <v>2368</v>
      </c>
      <c r="C1190" s="197" t="s">
        <v>8879</v>
      </c>
      <c r="D1190" s="198" t="s">
        <v>8880</v>
      </c>
      <c r="E1190" s="196" t="s">
        <v>8881</v>
      </c>
      <c r="F1190" s="196" t="s">
        <v>8882</v>
      </c>
      <c r="G1190" s="199">
        <v>430.0</v>
      </c>
      <c r="H1190" s="217"/>
      <c r="I1190" s="217"/>
      <c r="L1190" s="6">
        <f t="array" ref="L1190">XLOOKUP(E1190,INV!A:A,INV!K:K)</f>
        <v>20</v>
      </c>
      <c r="M1190" s="127">
        <f t="shared" si="1"/>
        <v>1</v>
      </c>
    </row>
    <row r="1191">
      <c r="A1191" s="195">
        <v>2251.0</v>
      </c>
      <c r="B1191" s="196" t="s">
        <v>2368</v>
      </c>
      <c r="C1191" s="197" t="s">
        <v>8883</v>
      </c>
      <c r="D1191" s="198" t="s">
        <v>8884</v>
      </c>
      <c r="E1191" s="196" t="s">
        <v>8885</v>
      </c>
      <c r="F1191" s="196" t="s">
        <v>8886</v>
      </c>
      <c r="G1191" s="199">
        <v>280.0</v>
      </c>
      <c r="H1191" s="217"/>
      <c r="I1191" s="217"/>
      <c r="L1191" s="6" t="str">
        <f t="array" ref="L1191">XLOOKUP(E1191,INV!A:A,INV!K:K)</f>
        <v>#N/A</v>
      </c>
      <c r="M1191" s="127" t="str">
        <f t="shared" si="1"/>
        <v>#N/A</v>
      </c>
    </row>
    <row r="1192">
      <c r="A1192" s="195">
        <v>2000.0</v>
      </c>
      <c r="B1192" s="196" t="s">
        <v>2368</v>
      </c>
      <c r="C1192" s="197" t="s">
        <v>5750</v>
      </c>
      <c r="D1192" s="198" t="s">
        <v>5751</v>
      </c>
      <c r="E1192" s="196" t="s">
        <v>650</v>
      </c>
      <c r="F1192" s="110" t="s">
        <v>5752</v>
      </c>
      <c r="G1192" s="199">
        <v>1000.0</v>
      </c>
      <c r="H1192" s="217"/>
      <c r="I1192" s="217"/>
      <c r="L1192" s="6">
        <f t="array" ref="L1192">XLOOKUP(E1192,INV!A:A,INV!K:K)</f>
        <v>30</v>
      </c>
      <c r="M1192" s="127">
        <f t="shared" si="1"/>
        <v>1</v>
      </c>
    </row>
    <row r="1193">
      <c r="A1193" s="195">
        <v>2197.0</v>
      </c>
      <c r="B1193" s="196" t="s">
        <v>2368</v>
      </c>
      <c r="C1193" s="197" t="s">
        <v>6338</v>
      </c>
      <c r="D1193" s="198" t="s">
        <v>6339</v>
      </c>
      <c r="E1193" s="196" t="s">
        <v>2201</v>
      </c>
      <c r="F1193" s="110" t="s">
        <v>6340</v>
      </c>
      <c r="G1193" s="199">
        <v>1750.0</v>
      </c>
      <c r="H1193" s="217"/>
      <c r="I1193" s="217"/>
      <c r="L1193" s="6">
        <f t="array" ref="L1193">XLOOKUP(E1193,INV!A:A,INV!K:K)</f>
        <v>0</v>
      </c>
      <c r="M1193" s="127" t="str">
        <f t="shared" si="1"/>
        <v>#DIV/0!</v>
      </c>
    </row>
    <row r="1194">
      <c r="A1194" s="195">
        <v>2047.0</v>
      </c>
      <c r="B1194" s="196" t="s">
        <v>2368</v>
      </c>
      <c r="C1194" s="197" t="s">
        <v>5897</v>
      </c>
      <c r="D1194" s="198" t="s">
        <v>5898</v>
      </c>
      <c r="E1194" s="196" t="s">
        <v>2171</v>
      </c>
      <c r="F1194" s="110" t="s">
        <v>5899</v>
      </c>
      <c r="G1194" s="199">
        <v>1750.0</v>
      </c>
      <c r="H1194" s="217"/>
      <c r="I1194" s="217"/>
      <c r="L1194" s="6">
        <f t="array" ref="L1194">XLOOKUP(E1194,INV!A:A,INV!K:K)</f>
        <v>0</v>
      </c>
      <c r="M1194" s="127" t="str">
        <f t="shared" si="1"/>
        <v>#DIV/0!</v>
      </c>
    </row>
    <row r="1195">
      <c r="A1195" s="195">
        <v>2001.0</v>
      </c>
      <c r="B1195" s="196" t="s">
        <v>2368</v>
      </c>
      <c r="C1195" s="197" t="s">
        <v>5753</v>
      </c>
      <c r="D1195" s="198" t="s">
        <v>5754</v>
      </c>
      <c r="E1195" s="196" t="s">
        <v>666</v>
      </c>
      <c r="F1195" s="110" t="s">
        <v>5755</v>
      </c>
      <c r="G1195" s="199">
        <v>4100.0</v>
      </c>
      <c r="H1195" s="217"/>
      <c r="I1195" s="217"/>
      <c r="L1195" s="6">
        <f t="array" ref="L1195">XLOOKUP(E1195,INV!A:A,INV!K:K)</f>
        <v>133</v>
      </c>
      <c r="M1195" s="127">
        <f t="shared" si="1"/>
        <v>1</v>
      </c>
    </row>
    <row r="1196">
      <c r="A1196" s="195">
        <v>1998.0</v>
      </c>
      <c r="B1196" s="196" t="s">
        <v>2368</v>
      </c>
      <c r="C1196" s="197" t="s">
        <v>5744</v>
      </c>
      <c r="D1196" s="198" t="s">
        <v>5745</v>
      </c>
      <c r="E1196" s="196" t="s">
        <v>633</v>
      </c>
      <c r="F1196" s="196" t="s">
        <v>5746</v>
      </c>
      <c r="G1196" s="199">
        <v>150.0</v>
      </c>
      <c r="H1196" s="217"/>
      <c r="I1196" s="217"/>
      <c r="L1196" s="6">
        <f t="array" ref="L1196">XLOOKUP(E1196,INV!A:A,INV!K:K)</f>
        <v>10</v>
      </c>
      <c r="M1196" s="127">
        <f t="shared" si="1"/>
        <v>1</v>
      </c>
    </row>
    <row r="1197">
      <c r="A1197" s="195">
        <v>1999.0</v>
      </c>
      <c r="B1197" s="196" t="s">
        <v>2368</v>
      </c>
      <c r="C1197" s="197" t="s">
        <v>5747</v>
      </c>
      <c r="D1197" s="198" t="s">
        <v>5748</v>
      </c>
      <c r="E1197" s="196" t="s">
        <v>628</v>
      </c>
      <c r="F1197" s="196" t="s">
        <v>5749</v>
      </c>
      <c r="G1197" s="199">
        <v>430.0</v>
      </c>
      <c r="H1197" s="217"/>
      <c r="I1197" s="217"/>
      <c r="L1197" s="6">
        <f t="array" ref="L1197">XLOOKUP(E1197,INV!A:A,INV!K:K)</f>
        <v>20</v>
      </c>
      <c r="M1197" s="127">
        <f t="shared" si="1"/>
        <v>1</v>
      </c>
    </row>
    <row r="1198">
      <c r="A1198" s="195">
        <v>2264.0</v>
      </c>
      <c r="B1198" s="196" t="s">
        <v>2368</v>
      </c>
      <c r="C1198" s="197" t="s">
        <v>8887</v>
      </c>
      <c r="D1198" s="198" t="s">
        <v>8888</v>
      </c>
      <c r="E1198" s="196" t="s">
        <v>8889</v>
      </c>
      <c r="F1198" s="196" t="s">
        <v>8890</v>
      </c>
      <c r="G1198" s="199">
        <v>1000.0</v>
      </c>
      <c r="H1198" s="217"/>
      <c r="I1198" s="217"/>
      <c r="L1198" s="6">
        <f t="array" ref="L1198">XLOOKUP(E1198,INV!A:A,INV!K:K)</f>
        <v>30</v>
      </c>
      <c r="M1198" s="127">
        <f t="shared" si="1"/>
        <v>1</v>
      </c>
    </row>
    <row r="1199">
      <c r="A1199" s="195">
        <v>2172.0</v>
      </c>
      <c r="B1199" s="196" t="s">
        <v>2368</v>
      </c>
      <c r="C1199" s="197" t="s">
        <v>6260</v>
      </c>
      <c r="D1199" s="198" t="s">
        <v>6261</v>
      </c>
      <c r="E1199" s="196" t="s">
        <v>615</v>
      </c>
      <c r="F1199" s="110" t="s">
        <v>8891</v>
      </c>
      <c r="G1199" s="199">
        <v>1000.0</v>
      </c>
      <c r="H1199" s="217"/>
      <c r="I1199" s="217"/>
      <c r="L1199" s="6">
        <f t="array" ref="L1199">XLOOKUP(E1199,INV!A:A,INV!K:K)</f>
        <v>35</v>
      </c>
      <c r="M1199" s="127">
        <f t="shared" si="1"/>
        <v>1</v>
      </c>
    </row>
    <row r="1200">
      <c r="A1200" s="195">
        <v>2002.0</v>
      </c>
      <c r="B1200" s="196" t="s">
        <v>2368</v>
      </c>
      <c r="C1200" s="197" t="s">
        <v>5756</v>
      </c>
      <c r="D1200" s="198" t="s">
        <v>5757</v>
      </c>
      <c r="E1200" s="196" t="s">
        <v>5758</v>
      </c>
      <c r="F1200" s="110" t="s">
        <v>5759</v>
      </c>
      <c r="G1200" s="199">
        <v>150.0</v>
      </c>
      <c r="H1200" s="217"/>
      <c r="I1200" s="217"/>
      <c r="L1200" s="6">
        <f t="array" ref="L1200">XLOOKUP(E1200,INV!A:A,INV!K:K)</f>
        <v>5</v>
      </c>
      <c r="M1200" s="127">
        <f t="shared" si="1"/>
        <v>1</v>
      </c>
    </row>
    <row r="1201">
      <c r="A1201" s="195">
        <v>2003.0</v>
      </c>
      <c r="B1201" s="196" t="s">
        <v>2368</v>
      </c>
      <c r="C1201" s="197" t="s">
        <v>5760</v>
      </c>
      <c r="D1201" s="198" t="s">
        <v>5761</v>
      </c>
      <c r="E1201" s="196" t="s">
        <v>5762</v>
      </c>
      <c r="F1201" s="110" t="s">
        <v>5763</v>
      </c>
      <c r="G1201" s="199">
        <v>430.0</v>
      </c>
      <c r="H1201" s="217"/>
      <c r="I1201" s="217"/>
      <c r="L1201" s="6">
        <f t="array" ref="L1201">XLOOKUP(E1201,INV!A:A,INV!K:K)</f>
        <v>15</v>
      </c>
      <c r="M1201" s="127">
        <f t="shared" si="1"/>
        <v>1</v>
      </c>
    </row>
    <row r="1202">
      <c r="A1202" s="195">
        <v>2004.0</v>
      </c>
      <c r="B1202" s="196" t="s">
        <v>2368</v>
      </c>
      <c r="C1202" s="197" t="s">
        <v>5764</v>
      </c>
      <c r="D1202" s="198" t="s">
        <v>5765</v>
      </c>
      <c r="E1202" s="196" t="s">
        <v>5766</v>
      </c>
      <c r="F1202" s="110" t="s">
        <v>5767</v>
      </c>
      <c r="G1202" s="199">
        <v>150.0</v>
      </c>
      <c r="H1202" s="217"/>
      <c r="I1202" s="217"/>
      <c r="L1202" s="6" t="str">
        <f t="array" ref="L1202">XLOOKUP(E1202,INV!A:A,INV!K:K)</f>
        <v>#N/A</v>
      </c>
      <c r="M1202" s="127" t="str">
        <f t="shared" si="1"/>
        <v>#N/A</v>
      </c>
    </row>
    <row r="1203">
      <c r="A1203" s="195">
        <v>2005.0</v>
      </c>
      <c r="B1203" s="196" t="s">
        <v>2368</v>
      </c>
      <c r="C1203" s="197" t="s">
        <v>5768</v>
      </c>
      <c r="D1203" s="198" t="s">
        <v>5769</v>
      </c>
      <c r="E1203" s="196" t="s">
        <v>5770</v>
      </c>
      <c r="F1203" s="110" t="s">
        <v>5771</v>
      </c>
      <c r="G1203" s="199">
        <v>430.0</v>
      </c>
      <c r="H1203" s="217"/>
      <c r="I1203" s="217"/>
      <c r="L1203" s="6">
        <f t="array" ref="L1203">XLOOKUP(E1203,INV!A:A,INV!K:K)</f>
        <v>15</v>
      </c>
      <c r="M1203" s="127">
        <f t="shared" si="1"/>
        <v>1</v>
      </c>
    </row>
    <row r="1204">
      <c r="A1204" s="195">
        <v>2008.0</v>
      </c>
      <c r="B1204" s="196" t="s">
        <v>2368</v>
      </c>
      <c r="C1204" s="197" t="s">
        <v>5778</v>
      </c>
      <c r="D1204" s="198" t="s">
        <v>5779</v>
      </c>
      <c r="E1204" s="196" t="s">
        <v>678</v>
      </c>
      <c r="F1204" s="110" t="s">
        <v>5780</v>
      </c>
      <c r="G1204" s="199">
        <v>1000.0</v>
      </c>
      <c r="H1204" s="217"/>
      <c r="I1204" s="217"/>
      <c r="L1204" s="6">
        <f t="array" ref="L1204">XLOOKUP(E1204,INV!A:A,INV!K:K)</f>
        <v>30</v>
      </c>
      <c r="M1204" s="127">
        <f t="shared" si="1"/>
        <v>1</v>
      </c>
    </row>
    <row r="1205">
      <c r="A1205" s="195">
        <v>2006.0</v>
      </c>
      <c r="B1205" s="196" t="s">
        <v>2368</v>
      </c>
      <c r="C1205" s="197" t="s">
        <v>5772</v>
      </c>
      <c r="D1205" s="198" t="s">
        <v>5773</v>
      </c>
      <c r="E1205" s="196" t="s">
        <v>697</v>
      </c>
      <c r="F1205" s="110" t="s">
        <v>5774</v>
      </c>
      <c r="G1205" s="199">
        <v>150.0</v>
      </c>
      <c r="H1205" s="217"/>
      <c r="I1205" s="217"/>
      <c r="L1205" s="6">
        <f t="array" ref="L1205">XLOOKUP(E1205,INV!A:A,INV!K:K)</f>
        <v>10</v>
      </c>
      <c r="M1205" s="127">
        <f t="shared" si="1"/>
        <v>1</v>
      </c>
    </row>
    <row r="1206">
      <c r="A1206" s="195">
        <v>2007.0</v>
      </c>
      <c r="B1206" s="196" t="s">
        <v>2368</v>
      </c>
      <c r="C1206" s="197" t="s">
        <v>5775</v>
      </c>
      <c r="D1206" s="198" t="s">
        <v>5776</v>
      </c>
      <c r="E1206" s="196" t="s">
        <v>687</v>
      </c>
      <c r="F1206" s="110" t="s">
        <v>5777</v>
      </c>
      <c r="G1206" s="199">
        <v>430.0</v>
      </c>
      <c r="H1206" s="217"/>
      <c r="I1206" s="217"/>
      <c r="L1206" s="6">
        <f t="array" ref="L1206">XLOOKUP(E1206,INV!A:A,INV!K:K)</f>
        <v>20</v>
      </c>
      <c r="M1206" s="127">
        <f t="shared" si="1"/>
        <v>1</v>
      </c>
    </row>
    <row r="1207">
      <c r="A1207" s="195">
        <v>2076.0</v>
      </c>
      <c r="B1207" s="196" t="s">
        <v>2368</v>
      </c>
      <c r="C1207" s="197" t="s">
        <v>5978</v>
      </c>
      <c r="D1207" s="198" t="s">
        <v>5979</v>
      </c>
      <c r="E1207" s="196" t="s">
        <v>5980</v>
      </c>
      <c r="F1207" s="110" t="s">
        <v>5981</v>
      </c>
      <c r="G1207" s="199">
        <v>430.0</v>
      </c>
      <c r="H1207" s="217"/>
      <c r="I1207" s="217"/>
      <c r="L1207" s="6">
        <f t="array" ref="L1207">XLOOKUP(E1207,INV!A:A,INV!K:K)</f>
        <v>15</v>
      </c>
      <c r="M1207" s="127">
        <f t="shared" si="1"/>
        <v>1</v>
      </c>
    </row>
    <row r="1208">
      <c r="A1208" s="195">
        <v>2201.0</v>
      </c>
      <c r="B1208" s="196" t="s">
        <v>2368</v>
      </c>
      <c r="C1208" s="197" t="s">
        <v>6352</v>
      </c>
      <c r="D1208" s="198" t="s">
        <v>6353</v>
      </c>
      <c r="E1208" s="196" t="s">
        <v>6354</v>
      </c>
      <c r="F1208" s="110" t="s">
        <v>6355</v>
      </c>
      <c r="G1208" s="199">
        <v>150.0</v>
      </c>
      <c r="H1208" s="217"/>
      <c r="I1208" s="217"/>
      <c r="L1208" s="6" t="str">
        <f t="array" ref="L1208">XLOOKUP(E1208,INV!A:A,INV!K:K)</f>
        <v>#N/A</v>
      </c>
      <c r="M1208" s="127" t="str">
        <f t="shared" si="1"/>
        <v>#N/A</v>
      </c>
    </row>
    <row r="1209">
      <c r="A1209" s="195">
        <v>2087.0</v>
      </c>
      <c r="B1209" s="196" t="s">
        <v>2368</v>
      </c>
      <c r="C1209" s="197" t="s">
        <v>6012</v>
      </c>
      <c r="D1209" s="198" t="s">
        <v>6013</v>
      </c>
      <c r="E1209" s="196" t="s">
        <v>6014</v>
      </c>
      <c r="F1209" s="110" t="s">
        <v>6015</v>
      </c>
      <c r="G1209" s="199">
        <v>430.0</v>
      </c>
      <c r="H1209" s="217"/>
      <c r="I1209" s="217"/>
      <c r="L1209" s="6">
        <f t="array" ref="L1209">XLOOKUP(E1209,INV!A:A,INV!K:K)</f>
        <v>15</v>
      </c>
      <c r="M1209" s="127">
        <f t="shared" si="1"/>
        <v>1</v>
      </c>
    </row>
    <row r="1210">
      <c r="A1210" s="195">
        <v>2083.0</v>
      </c>
      <c r="B1210" s="196" t="s">
        <v>2368</v>
      </c>
      <c r="C1210" s="197" t="s">
        <v>5999</v>
      </c>
      <c r="D1210" s="198" t="s">
        <v>6000</v>
      </c>
      <c r="E1210" s="196" t="s">
        <v>6001</v>
      </c>
      <c r="F1210" s="110" t="s">
        <v>6002</v>
      </c>
      <c r="G1210" s="199">
        <v>1000.0</v>
      </c>
      <c r="H1210" s="217"/>
      <c r="I1210" s="217"/>
      <c r="L1210" s="6">
        <f t="array" ref="L1210">XLOOKUP(E1210,INV!A:A,INV!K:K)</f>
        <v>25</v>
      </c>
      <c r="M1210" s="127">
        <f t="shared" si="1"/>
        <v>1</v>
      </c>
    </row>
    <row r="1211">
      <c r="A1211" s="195">
        <v>2202.0</v>
      </c>
      <c r="B1211" s="196" t="s">
        <v>2368</v>
      </c>
      <c r="C1211" s="197" t="s">
        <v>6356</v>
      </c>
      <c r="D1211" s="198" t="s">
        <v>6357</v>
      </c>
      <c r="E1211" s="196" t="s">
        <v>6358</v>
      </c>
      <c r="F1211" s="110" t="s">
        <v>6359</v>
      </c>
      <c r="G1211" s="199">
        <v>150.0</v>
      </c>
      <c r="H1211" s="217"/>
      <c r="I1211" s="217"/>
      <c r="L1211" s="6" t="str">
        <f t="array" ref="L1211">XLOOKUP(E1211,INV!A:A,INV!K:K)</f>
        <v>#N/A</v>
      </c>
      <c r="M1211" s="127" t="str">
        <f t="shared" si="1"/>
        <v>#N/A</v>
      </c>
    </row>
    <row r="1212">
      <c r="A1212" s="195">
        <v>2090.0</v>
      </c>
      <c r="B1212" s="196" t="s">
        <v>2368</v>
      </c>
      <c r="C1212" s="197" t="s">
        <v>6022</v>
      </c>
      <c r="D1212" s="198" t="s">
        <v>6023</v>
      </c>
      <c r="E1212" s="196" t="s">
        <v>6024</v>
      </c>
      <c r="F1212" s="110" t="s">
        <v>6025</v>
      </c>
      <c r="G1212" s="199">
        <v>1000.0</v>
      </c>
      <c r="H1212" s="217"/>
      <c r="I1212" s="217"/>
      <c r="L1212" s="6" t="str">
        <f t="array" ref="L1212">XLOOKUP(E1212,INV!A:A,INV!K:K)</f>
        <v>#N/A</v>
      </c>
      <c r="M1212" s="127" t="str">
        <f t="shared" si="1"/>
        <v>#N/A</v>
      </c>
    </row>
    <row r="1213">
      <c r="A1213" s="195">
        <v>2203.0</v>
      </c>
      <c r="B1213" s="196" t="s">
        <v>2368</v>
      </c>
      <c r="C1213" s="197" t="s">
        <v>6360</v>
      </c>
      <c r="D1213" s="198" t="s">
        <v>6361</v>
      </c>
      <c r="E1213" s="196" t="s">
        <v>6362</v>
      </c>
      <c r="F1213" s="110" t="s">
        <v>6363</v>
      </c>
      <c r="G1213" s="199">
        <v>150.0</v>
      </c>
      <c r="H1213" s="217"/>
      <c r="I1213" s="217"/>
      <c r="L1213" s="6" t="str">
        <f t="array" ref="L1213">XLOOKUP(E1213,INV!A:A,INV!K:K)</f>
        <v>#N/A</v>
      </c>
      <c r="M1213" s="127" t="str">
        <f t="shared" si="1"/>
        <v>#N/A</v>
      </c>
    </row>
    <row r="1214">
      <c r="A1214" s="195">
        <v>2204.0</v>
      </c>
      <c r="B1214" s="196" t="s">
        <v>2368</v>
      </c>
      <c r="C1214" s="197" t="s">
        <v>6364</v>
      </c>
      <c r="D1214" s="198" t="s">
        <v>6365</v>
      </c>
      <c r="E1214" s="196" t="s">
        <v>6366</v>
      </c>
      <c r="F1214" s="110" t="s">
        <v>6367</v>
      </c>
      <c r="G1214" s="199">
        <v>150.0</v>
      </c>
      <c r="H1214" s="217"/>
      <c r="I1214" s="217"/>
      <c r="L1214" s="6" t="str">
        <f t="array" ref="L1214">XLOOKUP(E1214,INV!A:A,INV!K:K)</f>
        <v>#N/A</v>
      </c>
      <c r="M1214" s="127" t="str">
        <f t="shared" si="1"/>
        <v>#N/A</v>
      </c>
    </row>
    <row r="1215">
      <c r="A1215" s="195">
        <v>2101.0</v>
      </c>
      <c r="B1215" s="196" t="s">
        <v>2368</v>
      </c>
      <c r="C1215" s="197" t="s">
        <v>6054</v>
      </c>
      <c r="D1215" s="198" t="s">
        <v>6055</v>
      </c>
      <c r="E1215" s="196" t="s">
        <v>6056</v>
      </c>
      <c r="F1215" s="110" t="s">
        <v>6057</v>
      </c>
      <c r="G1215" s="199">
        <v>430.0</v>
      </c>
      <c r="H1215" s="217"/>
      <c r="I1215" s="217"/>
      <c r="L1215" s="6">
        <f t="array" ref="L1215">XLOOKUP(E1215,INV!A:A,INV!K:K)</f>
        <v>15</v>
      </c>
      <c r="M1215" s="127">
        <f t="shared" si="1"/>
        <v>1</v>
      </c>
    </row>
    <row r="1216">
      <c r="A1216" s="195">
        <v>2242.0</v>
      </c>
      <c r="B1216" s="196" t="s">
        <v>5320</v>
      </c>
      <c r="C1216" s="197" t="s">
        <v>671</v>
      </c>
      <c r="D1216" s="198" t="s">
        <v>6479</v>
      </c>
      <c r="E1216" s="196" t="s">
        <v>671</v>
      </c>
      <c r="F1216" s="196" t="s">
        <v>6480</v>
      </c>
      <c r="G1216" s="199">
        <v>3200.0</v>
      </c>
      <c r="H1216" s="217"/>
      <c r="I1216" s="217"/>
      <c r="L1216" s="6">
        <f t="array" ref="L1216">XLOOKUP(E1216,INV!A:A,INV!K:K)</f>
        <v>70</v>
      </c>
      <c r="M1216" s="127">
        <f t="shared" si="1"/>
        <v>1</v>
      </c>
    </row>
    <row r="1217">
      <c r="A1217" s="195">
        <v>2082.0</v>
      </c>
      <c r="B1217" s="196" t="s">
        <v>2368</v>
      </c>
      <c r="C1217" s="197" t="s">
        <v>5997</v>
      </c>
      <c r="D1217" s="198" t="s">
        <v>705</v>
      </c>
      <c r="E1217" s="196" t="s">
        <v>706</v>
      </c>
      <c r="F1217" s="110" t="s">
        <v>5998</v>
      </c>
      <c r="G1217" s="199">
        <v>430.0</v>
      </c>
      <c r="H1217" s="217"/>
      <c r="I1217" s="217"/>
      <c r="L1217" s="6">
        <f t="array" ref="L1217">XLOOKUP(E1217,INV!A:A,INV!K:K)</f>
        <v>20</v>
      </c>
      <c r="M1217" s="127">
        <f t="shared" si="1"/>
        <v>1</v>
      </c>
    </row>
    <row r="1218">
      <c r="A1218" s="195">
        <v>2298.0</v>
      </c>
      <c r="B1218" s="196" t="s">
        <v>2368</v>
      </c>
      <c r="C1218" s="197" t="s">
        <v>6594</v>
      </c>
      <c r="D1218" s="198" t="s">
        <v>6595</v>
      </c>
      <c r="E1218" s="196" t="s">
        <v>656</v>
      </c>
      <c r="F1218" s="110" t="s">
        <v>6596</v>
      </c>
      <c r="G1218" s="199">
        <v>10.0</v>
      </c>
      <c r="H1218" s="217"/>
      <c r="I1218" s="217"/>
      <c r="L1218" s="6">
        <f t="array" ref="L1218">XLOOKUP(E1218,INV!A:A,INV!K:K)</f>
        <v>1</v>
      </c>
      <c r="M1218" s="127">
        <f t="shared" si="1"/>
        <v>1</v>
      </c>
    </row>
    <row r="1219">
      <c r="A1219" s="195">
        <v>2774.0</v>
      </c>
      <c r="B1219" s="196" t="s">
        <v>2368</v>
      </c>
      <c r="C1219" s="197" t="s">
        <v>656</v>
      </c>
      <c r="D1219" s="198" t="s">
        <v>6595</v>
      </c>
      <c r="E1219" s="196" t="s">
        <v>656</v>
      </c>
      <c r="F1219" s="110" t="s">
        <v>6596</v>
      </c>
      <c r="G1219" s="199">
        <v>10.0</v>
      </c>
      <c r="H1219" s="217"/>
      <c r="I1219" s="217"/>
      <c r="L1219" s="6">
        <f t="array" ref="L1219">XLOOKUP(E1219,INV!A:A,INV!K:K)</f>
        <v>1</v>
      </c>
      <c r="M1219" s="127">
        <f t="shared" si="1"/>
        <v>1</v>
      </c>
    </row>
    <row r="1220">
      <c r="A1220" s="195">
        <v>2265.0</v>
      </c>
      <c r="B1220" s="196" t="s">
        <v>2368</v>
      </c>
      <c r="C1220" s="197" t="s">
        <v>6487</v>
      </c>
      <c r="D1220" s="198" t="s">
        <v>6488</v>
      </c>
      <c r="E1220" s="196" t="s">
        <v>6489</v>
      </c>
      <c r="F1220" s="196" t="s">
        <v>6490</v>
      </c>
      <c r="G1220" s="199">
        <v>10.0</v>
      </c>
      <c r="H1220" s="217"/>
      <c r="I1220" s="217"/>
      <c r="L1220" s="6" t="str">
        <f t="array" ref="L1220">XLOOKUP(E1220,INV!A:A,INV!K:K)</f>
        <v>#N/A</v>
      </c>
      <c r="M1220" s="127" t="str">
        <f t="shared" si="1"/>
        <v>#N/A</v>
      </c>
    </row>
    <row r="1221">
      <c r="A1221" s="195">
        <v>2775.0</v>
      </c>
      <c r="B1221" s="196" t="s">
        <v>2368</v>
      </c>
      <c r="C1221" s="197" t="s">
        <v>6489</v>
      </c>
      <c r="D1221" s="198" t="s">
        <v>6987</v>
      </c>
      <c r="E1221" s="196" t="s">
        <v>6489</v>
      </c>
      <c r="F1221" s="110" t="s">
        <v>6490</v>
      </c>
      <c r="G1221" s="199">
        <v>10.0</v>
      </c>
      <c r="H1221" s="217"/>
      <c r="I1221" s="217"/>
      <c r="L1221" s="6" t="str">
        <f t="array" ref="L1221">XLOOKUP(E1221,INV!A:A,INV!K:K)</f>
        <v>#N/A</v>
      </c>
      <c r="M1221" s="127" t="str">
        <f t="shared" si="1"/>
        <v>#N/A</v>
      </c>
    </row>
    <row r="1222">
      <c r="A1222" s="195">
        <v>2266.0</v>
      </c>
      <c r="B1222" s="196" t="s">
        <v>2368</v>
      </c>
      <c r="C1222" s="197" t="s">
        <v>6491</v>
      </c>
      <c r="D1222" s="198" t="s">
        <v>6492</v>
      </c>
      <c r="E1222" s="196" t="s">
        <v>701</v>
      </c>
      <c r="F1222" s="110" t="s">
        <v>6493</v>
      </c>
      <c r="G1222" s="199">
        <v>5.0</v>
      </c>
      <c r="H1222" s="217"/>
      <c r="I1222" s="217"/>
      <c r="L1222" s="6">
        <f t="array" ref="L1222">XLOOKUP(E1222,INV!A:A,INV!K:K)</f>
        <v>1</v>
      </c>
      <c r="M1222" s="127">
        <f t="shared" si="1"/>
        <v>1</v>
      </c>
    </row>
    <row r="1223">
      <c r="A1223" s="195">
        <v>2267.0</v>
      </c>
      <c r="B1223" s="196" t="s">
        <v>2368</v>
      </c>
      <c r="C1223" s="197" t="s">
        <v>6494</v>
      </c>
      <c r="D1223" s="198" t="s">
        <v>6495</v>
      </c>
      <c r="E1223" s="196" t="s">
        <v>699</v>
      </c>
      <c r="F1223" s="196" t="s">
        <v>6496</v>
      </c>
      <c r="G1223" s="199">
        <v>5.0</v>
      </c>
      <c r="H1223" s="217"/>
      <c r="I1223" s="217"/>
      <c r="L1223" s="6">
        <f t="array" ref="L1223">XLOOKUP(E1223,INV!A:A,INV!K:K)</f>
        <v>1</v>
      </c>
      <c r="M1223" s="127">
        <f t="shared" si="1"/>
        <v>1</v>
      </c>
    </row>
    <row r="1224">
      <c r="A1224" s="195">
        <v>1989.0</v>
      </c>
      <c r="B1224" s="196" t="s">
        <v>2368</v>
      </c>
      <c r="C1224" s="197" t="s">
        <v>5716</v>
      </c>
      <c r="D1224" s="198" t="s">
        <v>5717</v>
      </c>
      <c r="E1224" s="196" t="s">
        <v>637</v>
      </c>
      <c r="F1224" s="196" t="s">
        <v>5718</v>
      </c>
      <c r="G1224" s="199">
        <v>1000.0</v>
      </c>
      <c r="H1224" s="217"/>
      <c r="I1224" s="217"/>
      <c r="L1224" s="6">
        <f t="array" ref="L1224">XLOOKUP(E1224,INV!A:A,INV!K:K)</f>
        <v>30</v>
      </c>
      <c r="M1224" s="127">
        <f t="shared" si="1"/>
        <v>1</v>
      </c>
    </row>
    <row r="1225">
      <c r="A1225" s="195">
        <v>1992.0</v>
      </c>
      <c r="B1225" s="196" t="s">
        <v>2368</v>
      </c>
      <c r="C1225" s="197" t="s">
        <v>5725</v>
      </c>
      <c r="D1225" s="198" t="s">
        <v>5726</v>
      </c>
      <c r="E1225" s="196" t="s">
        <v>609</v>
      </c>
      <c r="F1225" s="196" t="s">
        <v>5727</v>
      </c>
      <c r="G1225" s="199">
        <v>4100.0</v>
      </c>
      <c r="H1225" s="217"/>
      <c r="I1225" s="217"/>
      <c r="L1225" s="6">
        <f t="array" ref="L1225">XLOOKUP(E1225,INV!A:A,INV!K:K)</f>
        <v>133</v>
      </c>
      <c r="M1225" s="127">
        <f t="shared" si="1"/>
        <v>1</v>
      </c>
    </row>
    <row r="1226">
      <c r="A1226" s="195">
        <v>1954.0</v>
      </c>
      <c r="B1226" s="196" t="s">
        <v>2368</v>
      </c>
      <c r="C1226" s="197" t="s">
        <v>5631</v>
      </c>
      <c r="D1226" s="198" t="s">
        <v>5632</v>
      </c>
      <c r="E1226" s="196" t="s">
        <v>647</v>
      </c>
      <c r="F1226" s="110" t="s">
        <v>5633</v>
      </c>
      <c r="G1226" s="199">
        <v>150.0</v>
      </c>
      <c r="H1226" s="217"/>
      <c r="I1226" s="217"/>
      <c r="L1226" s="6">
        <f t="array" ref="L1226">XLOOKUP(E1226,INV!A:A,INV!K:K)</f>
        <v>10</v>
      </c>
      <c r="M1226" s="127">
        <f t="shared" si="1"/>
        <v>1</v>
      </c>
    </row>
    <row r="1227">
      <c r="A1227" s="195">
        <v>1955.0</v>
      </c>
      <c r="B1227" s="196" t="s">
        <v>2368</v>
      </c>
      <c r="C1227" s="197" t="s">
        <v>5634</v>
      </c>
      <c r="D1227" s="198" t="s">
        <v>5635</v>
      </c>
      <c r="E1227" s="196" t="s">
        <v>5636</v>
      </c>
      <c r="F1227" s="110" t="s">
        <v>5637</v>
      </c>
      <c r="G1227" s="199">
        <v>280.0</v>
      </c>
      <c r="H1227" s="217"/>
      <c r="I1227" s="217"/>
      <c r="L1227" s="6">
        <f t="array" ref="L1227">XLOOKUP(E1227,INV!A:A,INV!K:K)</f>
        <v>15</v>
      </c>
      <c r="M1227" s="127">
        <f t="shared" si="1"/>
        <v>1</v>
      </c>
    </row>
    <row r="1228">
      <c r="A1228" s="195">
        <v>2355.0</v>
      </c>
      <c r="B1228" s="196" t="s">
        <v>2368</v>
      </c>
      <c r="C1228" s="197" t="s">
        <v>664</v>
      </c>
      <c r="D1228" s="198" t="s">
        <v>6776</v>
      </c>
      <c r="E1228" s="196" t="s">
        <v>664</v>
      </c>
      <c r="F1228" s="110" t="s">
        <v>6777</v>
      </c>
      <c r="G1228" s="199">
        <v>12180.0</v>
      </c>
      <c r="H1228" s="217"/>
      <c r="I1228" s="217"/>
      <c r="L1228" s="6">
        <f t="array" ref="L1228">XLOOKUP(E1228,INV!A:A,INV!K:K)</f>
        <v>333</v>
      </c>
      <c r="M1228" s="127">
        <f t="shared" si="1"/>
        <v>1</v>
      </c>
    </row>
    <row r="1229">
      <c r="A1229" s="195">
        <v>1956.0</v>
      </c>
      <c r="B1229" s="196" t="s">
        <v>2368</v>
      </c>
      <c r="C1229" s="197" t="s">
        <v>5638</v>
      </c>
      <c r="D1229" s="198" t="s">
        <v>5639</v>
      </c>
      <c r="E1229" s="196" t="s">
        <v>688</v>
      </c>
      <c r="F1229" s="110" t="s">
        <v>5640</v>
      </c>
      <c r="G1229" s="199">
        <v>430.0</v>
      </c>
      <c r="H1229" s="217"/>
      <c r="I1229" s="217"/>
      <c r="L1229" s="6">
        <f t="array" ref="L1229">XLOOKUP(E1229,INV!A:A,INV!K:K)</f>
        <v>20</v>
      </c>
      <c r="M1229" s="127">
        <f t="shared" si="1"/>
        <v>1</v>
      </c>
    </row>
    <row r="1230">
      <c r="A1230" s="195">
        <v>2175.0</v>
      </c>
      <c r="B1230" s="196" t="s">
        <v>2368</v>
      </c>
      <c r="C1230" s="197" t="s">
        <v>6269</v>
      </c>
      <c r="D1230" s="198" t="s">
        <v>6270</v>
      </c>
      <c r="E1230" s="196" t="s">
        <v>2195</v>
      </c>
      <c r="F1230" s="110" t="s">
        <v>6271</v>
      </c>
      <c r="G1230" s="199">
        <v>4100.0</v>
      </c>
      <c r="H1230" s="217"/>
      <c r="I1230" s="217"/>
      <c r="L1230" s="6">
        <f t="array" ref="L1230">XLOOKUP(E1230,INV!A:A,INV!K:K)</f>
        <v>133</v>
      </c>
      <c r="M1230" s="127">
        <f t="shared" si="1"/>
        <v>1</v>
      </c>
    </row>
    <row r="1231">
      <c r="A1231" s="195">
        <v>2168.0</v>
      </c>
      <c r="B1231" s="196" t="s">
        <v>2368</v>
      </c>
      <c r="C1231" s="197" t="s">
        <v>6247</v>
      </c>
      <c r="D1231" s="198" t="s">
        <v>6248</v>
      </c>
      <c r="E1231" s="196" t="s">
        <v>693</v>
      </c>
      <c r="F1231" s="196" t="s">
        <v>6249</v>
      </c>
      <c r="G1231" s="199">
        <v>150.0</v>
      </c>
      <c r="H1231" s="217"/>
      <c r="I1231" s="217"/>
      <c r="L1231" s="6">
        <f t="array" ref="L1231">XLOOKUP(E1231,INV!A:A,INV!K:K)</f>
        <v>10</v>
      </c>
      <c r="M1231" s="127">
        <f t="shared" si="1"/>
        <v>1</v>
      </c>
    </row>
    <row r="1232">
      <c r="A1232" s="195">
        <v>2169.0</v>
      </c>
      <c r="B1232" s="196" t="s">
        <v>2368</v>
      </c>
      <c r="C1232" s="197" t="s">
        <v>6250</v>
      </c>
      <c r="D1232" s="198" t="s">
        <v>6251</v>
      </c>
      <c r="E1232" s="196" t="s">
        <v>6252</v>
      </c>
      <c r="F1232" s="196" t="s">
        <v>6253</v>
      </c>
      <c r="G1232" s="199">
        <v>280.0</v>
      </c>
      <c r="H1232" s="217"/>
      <c r="I1232" s="217"/>
      <c r="L1232" s="6">
        <f t="array" ref="L1232">XLOOKUP(E1232,INV!A:A,INV!K:K)</f>
        <v>15</v>
      </c>
      <c r="M1232" s="127">
        <f t="shared" si="1"/>
        <v>1</v>
      </c>
    </row>
    <row r="1233">
      <c r="A1233" s="195">
        <v>2170.0</v>
      </c>
      <c r="B1233" s="196" t="s">
        <v>2368</v>
      </c>
      <c r="C1233" s="197" t="s">
        <v>6254</v>
      </c>
      <c r="D1233" s="198" t="s">
        <v>6255</v>
      </c>
      <c r="E1233" s="196" t="s">
        <v>617</v>
      </c>
      <c r="F1233" s="196" t="s">
        <v>6256</v>
      </c>
      <c r="G1233" s="199">
        <v>430.0</v>
      </c>
      <c r="H1233" s="217"/>
      <c r="I1233" s="217"/>
      <c r="L1233" s="6">
        <f t="array" ref="L1233">XLOOKUP(E1233,INV!A:A,INV!K:K)</f>
        <v>15</v>
      </c>
      <c r="M1233" s="127">
        <f t="shared" si="1"/>
        <v>1</v>
      </c>
    </row>
    <row r="1234">
      <c r="A1234" s="195">
        <v>1993.0</v>
      </c>
      <c r="B1234" s="196" t="s">
        <v>2368</v>
      </c>
      <c r="C1234" s="197" t="s">
        <v>5728</v>
      </c>
      <c r="D1234" s="198" t="s">
        <v>5729</v>
      </c>
      <c r="E1234" s="196" t="s">
        <v>622</v>
      </c>
      <c r="F1234" s="196" t="s">
        <v>5730</v>
      </c>
      <c r="G1234" s="199">
        <v>1000.0</v>
      </c>
      <c r="H1234" s="217"/>
      <c r="I1234" s="217"/>
      <c r="L1234" s="6">
        <f t="array" ref="L1234">XLOOKUP(E1234,INV!A:A,INV!K:K)</f>
        <v>30</v>
      </c>
      <c r="M1234" s="127">
        <f t="shared" si="1"/>
        <v>1</v>
      </c>
    </row>
    <row r="1235">
      <c r="A1235" s="195">
        <v>1957.0</v>
      </c>
      <c r="B1235" s="196" t="s">
        <v>2368</v>
      </c>
      <c r="C1235" s="197" t="s">
        <v>5641</v>
      </c>
      <c r="D1235" s="198" t="s">
        <v>5642</v>
      </c>
      <c r="E1235" s="196" t="s">
        <v>694</v>
      </c>
      <c r="F1235" s="110" t="s">
        <v>5643</v>
      </c>
      <c r="G1235" s="199">
        <v>150.0</v>
      </c>
      <c r="H1235" s="217"/>
      <c r="I1235" s="217"/>
      <c r="L1235" s="6">
        <f t="array" ref="L1235">XLOOKUP(E1235,INV!A:A,INV!K:K)</f>
        <v>10</v>
      </c>
      <c r="M1235" s="127">
        <f t="shared" si="1"/>
        <v>1</v>
      </c>
    </row>
    <row r="1236">
      <c r="A1236" s="195">
        <v>1958.0</v>
      </c>
      <c r="B1236" s="196" t="s">
        <v>2368</v>
      </c>
      <c r="C1236" s="197" t="s">
        <v>5644</v>
      </c>
      <c r="D1236" s="198" t="s">
        <v>5645</v>
      </c>
      <c r="E1236" s="196" t="s">
        <v>5646</v>
      </c>
      <c r="F1236" s="110" t="s">
        <v>5647</v>
      </c>
      <c r="G1236" s="199">
        <v>280.0</v>
      </c>
      <c r="H1236" s="217"/>
      <c r="I1236" s="217"/>
      <c r="L1236" s="6">
        <f t="array" ref="L1236">XLOOKUP(E1236,INV!A:A,INV!K:K)</f>
        <v>15</v>
      </c>
      <c r="M1236" s="127">
        <f t="shared" si="1"/>
        <v>1</v>
      </c>
    </row>
    <row r="1237">
      <c r="A1237" s="195">
        <v>1959.0</v>
      </c>
      <c r="B1237" s="196" t="s">
        <v>2368</v>
      </c>
      <c r="C1237" s="197" t="s">
        <v>5648</v>
      </c>
      <c r="D1237" s="198" t="s">
        <v>5649</v>
      </c>
      <c r="E1237" s="196" t="s">
        <v>619</v>
      </c>
      <c r="F1237" s="110" t="s">
        <v>5650</v>
      </c>
      <c r="G1237" s="199">
        <v>430.0</v>
      </c>
      <c r="H1237" s="217"/>
      <c r="I1237" s="217"/>
      <c r="L1237" s="6">
        <f t="array" ref="L1237">XLOOKUP(E1237,INV!A:A,INV!K:K)</f>
        <v>20</v>
      </c>
      <c r="M1237" s="127">
        <f t="shared" si="1"/>
        <v>1</v>
      </c>
    </row>
    <row r="1238">
      <c r="A1238" s="195">
        <v>2180.0</v>
      </c>
      <c r="B1238" s="196" t="s">
        <v>2368</v>
      </c>
      <c r="C1238" s="197" t="s">
        <v>6285</v>
      </c>
      <c r="D1238" s="198" t="s">
        <v>6286</v>
      </c>
      <c r="E1238" s="196" t="s">
        <v>679</v>
      </c>
      <c r="F1238" s="110" t="s">
        <v>6287</v>
      </c>
      <c r="G1238" s="199">
        <v>1000.0</v>
      </c>
      <c r="H1238" s="217"/>
      <c r="I1238" s="217"/>
      <c r="L1238" s="6">
        <f t="array" ref="L1238">XLOOKUP(E1238,INV!A:A,INV!K:K)</f>
        <v>25</v>
      </c>
      <c r="M1238" s="127">
        <f t="shared" si="1"/>
        <v>1</v>
      </c>
    </row>
    <row r="1239">
      <c r="A1239" s="195">
        <v>2183.0</v>
      </c>
      <c r="B1239" s="196" t="s">
        <v>2368</v>
      </c>
      <c r="C1239" s="197" t="s">
        <v>6294</v>
      </c>
      <c r="D1239" s="198" t="s">
        <v>6295</v>
      </c>
      <c r="E1239" s="196" t="s">
        <v>6296</v>
      </c>
      <c r="F1239" s="110" t="s">
        <v>6297</v>
      </c>
      <c r="G1239" s="199">
        <v>4100.0</v>
      </c>
      <c r="H1239" s="217"/>
      <c r="I1239" s="217"/>
      <c r="L1239" s="6">
        <f t="array" ref="L1239">XLOOKUP(E1239,INV!A:A,INV!K:K)</f>
        <v>133</v>
      </c>
      <c r="M1239" s="127">
        <f t="shared" si="1"/>
        <v>1</v>
      </c>
    </row>
    <row r="1240">
      <c r="A1240" s="195">
        <v>1988.0</v>
      </c>
      <c r="B1240" s="196" t="s">
        <v>2368</v>
      </c>
      <c r="C1240" s="197" t="s">
        <v>5713</v>
      </c>
      <c r="D1240" s="198" t="s">
        <v>5714</v>
      </c>
      <c r="E1240" s="196" t="s">
        <v>704</v>
      </c>
      <c r="F1240" s="196" t="s">
        <v>8892</v>
      </c>
      <c r="G1240" s="199">
        <v>4100.0</v>
      </c>
      <c r="H1240" s="217"/>
      <c r="I1240" s="217"/>
      <c r="L1240" s="6">
        <f t="array" ref="L1240">XLOOKUP(E1240,INV!A:A,INV!K:K)</f>
        <v>0</v>
      </c>
      <c r="M1240" s="127" t="str">
        <f t="shared" si="1"/>
        <v>#DIV/0!</v>
      </c>
    </row>
    <row r="1241">
      <c r="A1241" s="195">
        <v>2176.0</v>
      </c>
      <c r="B1241" s="196" t="s">
        <v>2368</v>
      </c>
      <c r="C1241" s="197" t="s">
        <v>6272</v>
      </c>
      <c r="D1241" s="198" t="s">
        <v>6273</v>
      </c>
      <c r="E1241" s="196" t="s">
        <v>652</v>
      </c>
      <c r="F1241" s="196" t="s">
        <v>6274</v>
      </c>
      <c r="G1241" s="199">
        <v>150.0</v>
      </c>
      <c r="H1241" s="217"/>
      <c r="I1241" s="217"/>
      <c r="L1241" s="6">
        <f t="array" ref="L1241">XLOOKUP(E1241,INV!A:A,INV!K:K)</f>
        <v>10</v>
      </c>
      <c r="M1241" s="127">
        <f t="shared" si="1"/>
        <v>1</v>
      </c>
    </row>
    <row r="1242">
      <c r="A1242" s="195">
        <v>2177.0</v>
      </c>
      <c r="B1242" s="196" t="s">
        <v>2368</v>
      </c>
      <c r="C1242" s="197" t="s">
        <v>6275</v>
      </c>
      <c r="D1242" s="198" t="s">
        <v>6276</v>
      </c>
      <c r="E1242" s="196" t="s">
        <v>6277</v>
      </c>
      <c r="F1242" s="196" t="s">
        <v>6278</v>
      </c>
      <c r="G1242" s="199">
        <v>280.0</v>
      </c>
      <c r="H1242" s="217"/>
      <c r="I1242" s="217"/>
      <c r="L1242" s="6">
        <f t="array" ref="L1242">XLOOKUP(E1242,INV!A:A,INV!K:K)</f>
        <v>15</v>
      </c>
      <c r="M1242" s="127">
        <f t="shared" si="1"/>
        <v>1</v>
      </c>
    </row>
    <row r="1243">
      <c r="A1243" s="195">
        <v>2178.0</v>
      </c>
      <c r="B1243" s="196" t="s">
        <v>2368</v>
      </c>
      <c r="C1243" s="197" t="s">
        <v>6279</v>
      </c>
      <c r="D1243" s="198" t="s">
        <v>6280</v>
      </c>
      <c r="E1243" s="196" t="s">
        <v>689</v>
      </c>
      <c r="F1243" s="196" t="s">
        <v>6281</v>
      </c>
      <c r="G1243" s="199">
        <v>430.0</v>
      </c>
      <c r="H1243" s="217"/>
      <c r="I1243" s="217"/>
      <c r="L1243" s="6">
        <f t="array" ref="L1243">XLOOKUP(E1243,INV!A:A,INV!K:K)</f>
        <v>15</v>
      </c>
      <c r="M1243" s="127">
        <f t="shared" si="1"/>
        <v>1</v>
      </c>
    </row>
    <row r="1244">
      <c r="A1244" s="195">
        <v>1963.0</v>
      </c>
      <c r="B1244" s="196" t="s">
        <v>2368</v>
      </c>
      <c r="C1244" s="197" t="s">
        <v>5661</v>
      </c>
      <c r="D1244" s="198" t="s">
        <v>5662</v>
      </c>
      <c r="E1244" s="196" t="s">
        <v>681</v>
      </c>
      <c r="F1244" s="110" t="s">
        <v>5663</v>
      </c>
      <c r="G1244" s="199">
        <v>1000.0</v>
      </c>
      <c r="H1244" s="217"/>
      <c r="I1244" s="217"/>
      <c r="L1244" s="6">
        <f t="array" ref="L1244">XLOOKUP(E1244,INV!A:A,INV!K:K)</f>
        <v>30</v>
      </c>
      <c r="M1244" s="127">
        <f t="shared" si="1"/>
        <v>1</v>
      </c>
    </row>
    <row r="1245">
      <c r="A1245" s="195">
        <v>2061.0</v>
      </c>
      <c r="B1245" s="196" t="s">
        <v>2368</v>
      </c>
      <c r="C1245" s="197" t="s">
        <v>5934</v>
      </c>
      <c r="D1245" s="198" t="s">
        <v>5935</v>
      </c>
      <c r="E1245" s="196" t="s">
        <v>665</v>
      </c>
      <c r="F1245" s="196" t="s">
        <v>5936</v>
      </c>
      <c r="G1245" s="199">
        <v>4100.0</v>
      </c>
      <c r="H1245" s="217"/>
      <c r="I1245" s="217"/>
      <c r="L1245" s="6">
        <f t="array" ref="L1245">XLOOKUP(E1245,INV!A:A,INV!K:K)</f>
        <v>133</v>
      </c>
      <c r="M1245" s="127">
        <f t="shared" si="1"/>
        <v>1</v>
      </c>
    </row>
    <row r="1246">
      <c r="A1246" s="195">
        <v>1960.0</v>
      </c>
      <c r="B1246" s="196" t="s">
        <v>2368</v>
      </c>
      <c r="C1246" s="197" t="s">
        <v>5651</v>
      </c>
      <c r="D1246" s="198" t="s">
        <v>5652</v>
      </c>
      <c r="E1246" s="196" t="s">
        <v>649</v>
      </c>
      <c r="F1246" s="110" t="s">
        <v>5653</v>
      </c>
      <c r="G1246" s="199">
        <v>150.0</v>
      </c>
      <c r="H1246" s="217"/>
      <c r="I1246" s="217"/>
      <c r="L1246" s="6">
        <f t="array" ref="L1246">XLOOKUP(E1246,INV!A:A,INV!K:K)</f>
        <v>10</v>
      </c>
      <c r="M1246" s="127">
        <f t="shared" si="1"/>
        <v>1</v>
      </c>
    </row>
    <row r="1247">
      <c r="A1247" s="195">
        <v>1961.0</v>
      </c>
      <c r="B1247" s="196" t="s">
        <v>2368</v>
      </c>
      <c r="C1247" s="197" t="s">
        <v>5654</v>
      </c>
      <c r="D1247" s="198" t="s">
        <v>5655</v>
      </c>
      <c r="E1247" s="196" t="s">
        <v>5656</v>
      </c>
      <c r="F1247" s="110" t="s">
        <v>5657</v>
      </c>
      <c r="G1247" s="199">
        <v>280.0</v>
      </c>
      <c r="H1247" s="217"/>
      <c r="I1247" s="217"/>
      <c r="L1247" s="6">
        <f t="array" ref="L1247">XLOOKUP(E1247,INV!A:A,INV!K:K)</f>
        <v>15</v>
      </c>
      <c r="M1247" s="127">
        <f t="shared" si="1"/>
        <v>1</v>
      </c>
    </row>
    <row r="1248">
      <c r="A1248" s="195">
        <v>1962.0</v>
      </c>
      <c r="B1248" s="196" t="s">
        <v>2368</v>
      </c>
      <c r="C1248" s="197" t="s">
        <v>5658</v>
      </c>
      <c r="D1248" s="198" t="s">
        <v>5659</v>
      </c>
      <c r="E1248" s="196" t="s">
        <v>657</v>
      </c>
      <c r="F1248" s="110" t="s">
        <v>5660</v>
      </c>
      <c r="G1248" s="199">
        <v>430.0</v>
      </c>
      <c r="H1248" s="217"/>
      <c r="I1248" s="217"/>
      <c r="L1248" s="6">
        <f t="array" ref="L1248">XLOOKUP(E1248,INV!A:A,INV!K:K)</f>
        <v>20</v>
      </c>
      <c r="M1248" s="127">
        <f t="shared" si="1"/>
        <v>1</v>
      </c>
    </row>
    <row r="1249">
      <c r="A1249" s="195">
        <v>2188.0</v>
      </c>
      <c r="B1249" s="196" t="s">
        <v>2368</v>
      </c>
      <c r="C1249" s="197" t="s">
        <v>6311</v>
      </c>
      <c r="D1249" s="198" t="s">
        <v>6312</v>
      </c>
      <c r="E1249" s="196" t="s">
        <v>680</v>
      </c>
      <c r="F1249" s="196" t="s">
        <v>6313</v>
      </c>
      <c r="G1249" s="199">
        <v>1000.0</v>
      </c>
      <c r="H1249" s="217"/>
      <c r="I1249" s="217"/>
      <c r="L1249" s="6">
        <f t="array" ref="L1249">XLOOKUP(E1249,INV!A:A,INV!K:K)</f>
        <v>30</v>
      </c>
      <c r="M1249" s="127">
        <f t="shared" si="1"/>
        <v>1</v>
      </c>
    </row>
    <row r="1250">
      <c r="A1250" s="195">
        <v>2191.0</v>
      </c>
      <c r="B1250" s="196" t="s">
        <v>2368</v>
      </c>
      <c r="C1250" s="197" t="s">
        <v>6320</v>
      </c>
      <c r="D1250" s="198" t="s">
        <v>6321</v>
      </c>
      <c r="E1250" s="196" t="s">
        <v>2198</v>
      </c>
      <c r="F1250" s="110" t="s">
        <v>6322</v>
      </c>
      <c r="G1250" s="199">
        <v>4100.0</v>
      </c>
      <c r="H1250" s="217"/>
      <c r="I1250" s="217"/>
      <c r="L1250" s="6">
        <f t="array" ref="L1250">XLOOKUP(E1250,INV!A:A,INV!K:K)</f>
        <v>133</v>
      </c>
      <c r="M1250" s="127">
        <f t="shared" si="1"/>
        <v>1</v>
      </c>
    </row>
    <row r="1251">
      <c r="A1251" s="195">
        <v>2184.0</v>
      </c>
      <c r="B1251" s="196" t="s">
        <v>2368</v>
      </c>
      <c r="C1251" s="197" t="s">
        <v>6298</v>
      </c>
      <c r="D1251" s="198" t="s">
        <v>6299</v>
      </c>
      <c r="E1251" s="196" t="s">
        <v>640</v>
      </c>
      <c r="F1251" s="196" t="s">
        <v>6300</v>
      </c>
      <c r="G1251" s="199">
        <v>150.0</v>
      </c>
      <c r="H1251" s="217"/>
      <c r="I1251" s="217"/>
      <c r="L1251" s="6">
        <f t="array" ref="L1251">XLOOKUP(E1251,INV!A:A,INV!K:K)</f>
        <v>10</v>
      </c>
      <c r="M1251" s="127">
        <f t="shared" si="1"/>
        <v>1</v>
      </c>
    </row>
    <row r="1252">
      <c r="A1252" s="195">
        <v>2185.0</v>
      </c>
      <c r="B1252" s="196" t="s">
        <v>2368</v>
      </c>
      <c r="C1252" s="197" t="s">
        <v>6301</v>
      </c>
      <c r="D1252" s="198" t="s">
        <v>6302</v>
      </c>
      <c r="E1252" s="196" t="s">
        <v>6303</v>
      </c>
      <c r="F1252" s="196" t="s">
        <v>6304</v>
      </c>
      <c r="G1252" s="199">
        <v>280.0</v>
      </c>
      <c r="H1252" s="217"/>
      <c r="I1252" s="217"/>
      <c r="L1252" s="6">
        <f t="array" ref="L1252">XLOOKUP(E1252,INV!A:A,INV!K:K)</f>
        <v>15</v>
      </c>
      <c r="M1252" s="127">
        <f t="shared" si="1"/>
        <v>1</v>
      </c>
    </row>
    <row r="1253">
      <c r="A1253" s="195">
        <v>2186.0</v>
      </c>
      <c r="B1253" s="196" t="s">
        <v>2368</v>
      </c>
      <c r="C1253" s="197" t="s">
        <v>6305</v>
      </c>
      <c r="D1253" s="198" t="s">
        <v>6306</v>
      </c>
      <c r="E1253" s="196" t="s">
        <v>690</v>
      </c>
      <c r="F1253" s="196" t="s">
        <v>6307</v>
      </c>
      <c r="G1253" s="199">
        <v>430.0</v>
      </c>
      <c r="H1253" s="217"/>
      <c r="I1253" s="217"/>
      <c r="L1253" s="6">
        <f t="array" ref="L1253">XLOOKUP(E1253,INV!A:A,INV!K:K)</f>
        <v>20</v>
      </c>
      <c r="M1253" s="127">
        <f t="shared" si="1"/>
        <v>1</v>
      </c>
    </row>
    <row r="1254">
      <c r="A1254" s="195">
        <v>2196.0</v>
      </c>
      <c r="B1254" s="196" t="s">
        <v>2368</v>
      </c>
      <c r="C1254" s="197" t="s">
        <v>6336</v>
      </c>
      <c r="D1254" s="198" t="s">
        <v>620</v>
      </c>
      <c r="E1254" s="196" t="s">
        <v>621</v>
      </c>
      <c r="F1254" s="110" t="s">
        <v>6337</v>
      </c>
      <c r="G1254" s="199">
        <v>1000.0</v>
      </c>
      <c r="H1254" s="217"/>
      <c r="I1254" s="217"/>
      <c r="L1254" s="6">
        <f t="array" ref="L1254">XLOOKUP(E1254,INV!A:A,INV!K:K)</f>
        <v>0.05</v>
      </c>
      <c r="M1254" s="127">
        <f t="shared" si="1"/>
        <v>1</v>
      </c>
    </row>
    <row r="1255">
      <c r="A1255" s="195">
        <v>2194.0</v>
      </c>
      <c r="B1255" s="196" t="s">
        <v>2368</v>
      </c>
      <c r="C1255" s="197" t="s">
        <v>6330</v>
      </c>
      <c r="D1255" s="198" t="s">
        <v>6331</v>
      </c>
      <c r="E1255" s="196" t="s">
        <v>675</v>
      </c>
      <c r="F1255" s="110" t="s">
        <v>6332</v>
      </c>
      <c r="G1255" s="199">
        <v>430.0</v>
      </c>
      <c r="H1255" s="217"/>
      <c r="I1255" s="217"/>
      <c r="L1255" s="6">
        <f t="array" ref="L1255">XLOOKUP(E1255,INV!A:A,INV!K:K)</f>
        <v>30</v>
      </c>
      <c r="M1255" s="127">
        <f t="shared" si="1"/>
        <v>1</v>
      </c>
    </row>
    <row r="1256">
      <c r="A1256" s="195">
        <v>2199.0</v>
      </c>
      <c r="B1256" s="196" t="s">
        <v>2368</v>
      </c>
      <c r="C1256" s="197" t="s">
        <v>6344</v>
      </c>
      <c r="D1256" s="198" t="s">
        <v>6345</v>
      </c>
      <c r="E1256" s="196" t="s">
        <v>6346</v>
      </c>
      <c r="F1256" s="110" t="s">
        <v>6347</v>
      </c>
      <c r="G1256" s="199">
        <v>4100.0</v>
      </c>
      <c r="H1256" s="217"/>
      <c r="I1256" s="217"/>
      <c r="L1256" s="6">
        <f t="array" ref="L1256">XLOOKUP(E1256,INV!A:A,INV!K:K)</f>
        <v>133</v>
      </c>
      <c r="M1256" s="127">
        <f t="shared" si="1"/>
        <v>1</v>
      </c>
    </row>
    <row r="1257">
      <c r="A1257" s="195">
        <v>2192.0</v>
      </c>
      <c r="B1257" s="196" t="s">
        <v>2368</v>
      </c>
      <c r="C1257" s="197" t="s">
        <v>6323</v>
      </c>
      <c r="D1257" s="198" t="s">
        <v>6324</v>
      </c>
      <c r="E1257" s="196" t="s">
        <v>691</v>
      </c>
      <c r="F1257" s="110" t="s">
        <v>6325</v>
      </c>
      <c r="G1257" s="199">
        <v>150.0</v>
      </c>
      <c r="H1257" s="217"/>
      <c r="I1257" s="217"/>
      <c r="L1257" s="6">
        <f t="array" ref="L1257">XLOOKUP(E1257,INV!A:A,INV!K:K)</f>
        <v>15</v>
      </c>
      <c r="M1257" s="127">
        <f t="shared" si="1"/>
        <v>1</v>
      </c>
    </row>
    <row r="1258">
      <c r="A1258" s="195">
        <v>2046.0</v>
      </c>
      <c r="B1258" s="196" t="s">
        <v>2368</v>
      </c>
      <c r="C1258" s="197" t="s">
        <v>5893</v>
      </c>
      <c r="D1258" s="198" t="s">
        <v>5894</v>
      </c>
      <c r="E1258" s="196" t="s">
        <v>5895</v>
      </c>
      <c r="F1258" s="196" t="s">
        <v>5896</v>
      </c>
      <c r="G1258" s="199">
        <v>280.0</v>
      </c>
      <c r="H1258" s="217"/>
      <c r="I1258" s="217"/>
      <c r="L1258" s="6" t="str">
        <f t="array" ref="L1258">XLOOKUP(E1258,INV!A:A,INV!K:K)</f>
        <v>#N/A</v>
      </c>
      <c r="M1258" s="127" t="str">
        <f t="shared" si="1"/>
        <v>#N/A</v>
      </c>
    </row>
    <row r="1259">
      <c r="A1259" s="195">
        <v>2193.0</v>
      </c>
      <c r="B1259" s="196" t="s">
        <v>2368</v>
      </c>
      <c r="C1259" s="197" t="s">
        <v>6326</v>
      </c>
      <c r="D1259" s="198" t="s">
        <v>6327</v>
      </c>
      <c r="E1259" s="196" t="s">
        <v>6328</v>
      </c>
      <c r="F1259" s="110" t="s">
        <v>6329</v>
      </c>
      <c r="G1259" s="199">
        <v>280.0</v>
      </c>
      <c r="H1259" s="217"/>
      <c r="I1259" s="217"/>
      <c r="L1259" s="6" t="str">
        <f t="array" ref="L1259">XLOOKUP(E1259,INV!A:A,INV!K:K)</f>
        <v>#N/A</v>
      </c>
      <c r="M1259" s="127" t="str">
        <f t="shared" si="1"/>
        <v>#N/A</v>
      </c>
    </row>
    <row r="1260">
      <c r="A1260" s="195">
        <v>506.0</v>
      </c>
      <c r="B1260" s="196" t="s">
        <v>3683</v>
      </c>
      <c r="C1260" s="197" t="s">
        <v>3761</v>
      </c>
      <c r="D1260" s="198" t="s">
        <v>3759</v>
      </c>
      <c r="E1260" s="196" t="s">
        <v>3762</v>
      </c>
      <c r="F1260" s="110" t="s">
        <v>3763</v>
      </c>
      <c r="G1260" s="199">
        <v>80.0</v>
      </c>
      <c r="H1260" s="217"/>
      <c r="I1260" s="217"/>
      <c r="L1260" s="6">
        <f t="array" ref="L1260">XLOOKUP(E1260,INV!A:A,INV!K:K)</f>
        <v>5</v>
      </c>
      <c r="M1260" s="127">
        <f t="shared" si="1"/>
        <v>1</v>
      </c>
    </row>
    <row r="1261">
      <c r="A1261" s="195">
        <v>1996.0</v>
      </c>
      <c r="B1261" s="196" t="s">
        <v>2368</v>
      </c>
      <c r="C1261" s="197" t="s">
        <v>5737</v>
      </c>
      <c r="D1261" s="198" t="s">
        <v>5738</v>
      </c>
      <c r="E1261" s="196" t="s">
        <v>673</v>
      </c>
      <c r="F1261" s="196" t="s">
        <v>5739</v>
      </c>
      <c r="G1261" s="199">
        <v>1000.0</v>
      </c>
      <c r="H1261" s="217"/>
      <c r="I1261" s="217"/>
      <c r="L1261" s="6">
        <f t="array" ref="L1261">XLOOKUP(E1261,INV!A:A,INV!K:K)</f>
        <v>30</v>
      </c>
      <c r="M1261" s="127">
        <f t="shared" si="1"/>
        <v>1</v>
      </c>
    </row>
    <row r="1262">
      <c r="A1262" s="195">
        <v>1994.0</v>
      </c>
      <c r="B1262" s="196" t="s">
        <v>2368</v>
      </c>
      <c r="C1262" s="197" t="s">
        <v>5731</v>
      </c>
      <c r="D1262" s="198" t="s">
        <v>5732</v>
      </c>
      <c r="E1262" s="196" t="s">
        <v>692</v>
      </c>
      <c r="F1262" s="196" t="s">
        <v>5733</v>
      </c>
      <c r="G1262" s="199">
        <v>150.0</v>
      </c>
      <c r="H1262" s="217"/>
      <c r="I1262" s="217"/>
      <c r="L1262" s="6">
        <f t="array" ref="L1262">XLOOKUP(E1262,INV!A:A,INV!K:K)</f>
        <v>10</v>
      </c>
      <c r="M1262" s="127">
        <f t="shared" si="1"/>
        <v>1</v>
      </c>
    </row>
    <row r="1263">
      <c r="A1263" s="195">
        <v>1995.0</v>
      </c>
      <c r="B1263" s="196" t="s">
        <v>2368</v>
      </c>
      <c r="C1263" s="197" t="s">
        <v>5734</v>
      </c>
      <c r="D1263" s="198" t="s">
        <v>5735</v>
      </c>
      <c r="E1263" s="196" t="s">
        <v>683</v>
      </c>
      <c r="F1263" s="196" t="s">
        <v>5736</v>
      </c>
      <c r="G1263" s="199">
        <v>430.0</v>
      </c>
      <c r="H1263" s="217"/>
      <c r="I1263" s="217"/>
      <c r="L1263" s="6">
        <f t="array" ref="L1263">XLOOKUP(E1263,INV!A:A,INV!K:K)</f>
        <v>20</v>
      </c>
      <c r="M1263" s="127">
        <f t="shared" si="1"/>
        <v>1</v>
      </c>
    </row>
    <row r="1264">
      <c r="A1264" s="195">
        <v>1857.0</v>
      </c>
      <c r="B1264" s="196" t="s">
        <v>3462</v>
      </c>
      <c r="C1264" s="197" t="s">
        <v>8893</v>
      </c>
      <c r="D1264" s="198" t="s">
        <v>8894</v>
      </c>
      <c r="E1264" s="196" t="s">
        <v>8893</v>
      </c>
      <c r="F1264" s="110" t="s">
        <v>8895</v>
      </c>
      <c r="G1264" s="199">
        <v>130.0</v>
      </c>
      <c r="H1264" s="217"/>
      <c r="I1264" s="217"/>
      <c r="L1264" s="6">
        <f t="array" ref="L1264">XLOOKUP(E1264,INV!A:A,INV!K:K)</f>
        <v>7.99</v>
      </c>
      <c r="M1264" s="127">
        <f t="shared" si="1"/>
        <v>1</v>
      </c>
    </row>
    <row r="1265">
      <c r="A1265" s="195">
        <v>304.0</v>
      </c>
      <c r="B1265" s="196" t="s">
        <v>3275</v>
      </c>
      <c r="C1265" s="197" t="s">
        <v>3279</v>
      </c>
      <c r="D1265" s="198" t="s">
        <v>3277</v>
      </c>
      <c r="E1265" s="196" t="s">
        <v>114</v>
      </c>
      <c r="F1265" s="196" t="s">
        <v>3280</v>
      </c>
      <c r="G1265" s="199">
        <v>150.0</v>
      </c>
      <c r="H1265" s="217"/>
      <c r="I1265" s="217"/>
      <c r="L1265" s="6">
        <f t="array" ref="L1265">XLOOKUP(E1265,INV!A:A,INV!K:K)</f>
        <v>8</v>
      </c>
      <c r="M1265" s="127">
        <f t="shared" si="1"/>
        <v>1</v>
      </c>
    </row>
    <row r="1266">
      <c r="A1266" s="195">
        <v>303.0</v>
      </c>
      <c r="B1266" s="196" t="s">
        <v>3275</v>
      </c>
      <c r="C1266" s="197" t="s">
        <v>3276</v>
      </c>
      <c r="D1266" s="198" t="s">
        <v>3277</v>
      </c>
      <c r="E1266" s="196" t="s">
        <v>126</v>
      </c>
      <c r="F1266" s="196" t="s">
        <v>3278</v>
      </c>
      <c r="G1266" s="199">
        <v>45.0</v>
      </c>
      <c r="H1266" s="217"/>
      <c r="I1266" s="217"/>
      <c r="L1266" s="6">
        <f t="array" ref="L1266">XLOOKUP(E1266,INV!A:A,INV!K:K)</f>
        <v>4</v>
      </c>
      <c r="M1266" s="127">
        <f t="shared" si="1"/>
        <v>1</v>
      </c>
    </row>
    <row r="1267">
      <c r="A1267" s="195">
        <v>1225.0</v>
      </c>
      <c r="B1267" s="196" t="s">
        <v>4878</v>
      </c>
      <c r="C1267" s="197" t="s">
        <v>4980</v>
      </c>
      <c r="D1267" s="198" t="s">
        <v>4981</v>
      </c>
      <c r="E1267" s="196" t="s">
        <v>169</v>
      </c>
      <c r="F1267" s="196" t="s">
        <v>4982</v>
      </c>
      <c r="G1267" s="199">
        <v>115.0</v>
      </c>
      <c r="H1267" s="217"/>
      <c r="I1267" s="217"/>
      <c r="L1267" s="6">
        <f t="array" ref="L1267">XLOOKUP(E1267,INV!A:A,INV!K:K)</f>
        <v>8</v>
      </c>
      <c r="M1267" s="127">
        <f t="shared" si="1"/>
        <v>1</v>
      </c>
    </row>
    <row r="1268">
      <c r="A1268" s="195">
        <v>1257.0</v>
      </c>
      <c r="B1268" s="196" t="s">
        <v>4878</v>
      </c>
      <c r="C1268" s="197" t="s">
        <v>169</v>
      </c>
      <c r="D1268" s="198" t="s">
        <v>5019</v>
      </c>
      <c r="E1268" s="196" t="s">
        <v>169</v>
      </c>
      <c r="F1268" s="196" t="s">
        <v>4982</v>
      </c>
      <c r="G1268" s="199">
        <v>115.0</v>
      </c>
      <c r="H1268" s="217"/>
      <c r="I1268" s="217"/>
      <c r="L1268" s="6">
        <f t="array" ref="L1268">XLOOKUP(E1268,INV!A:A,INV!K:K)</f>
        <v>8</v>
      </c>
      <c r="M1268" s="127">
        <f t="shared" si="1"/>
        <v>1</v>
      </c>
    </row>
    <row r="1269">
      <c r="A1269" s="195">
        <v>1224.0</v>
      </c>
      <c r="B1269" s="196" t="s">
        <v>4878</v>
      </c>
      <c r="C1269" s="197" t="s">
        <v>8896</v>
      </c>
      <c r="D1269" s="198" t="s">
        <v>4981</v>
      </c>
      <c r="E1269" s="196" t="s">
        <v>167</v>
      </c>
      <c r="F1269" s="196" t="s">
        <v>5020</v>
      </c>
      <c r="G1269" s="199">
        <v>520.0</v>
      </c>
      <c r="H1269" s="217"/>
      <c r="I1269" s="217"/>
      <c r="L1269" s="6">
        <f t="array" ref="L1269">XLOOKUP(E1269,INV!A:A,INV!K:K)</f>
        <v>25</v>
      </c>
      <c r="M1269" s="127">
        <f t="shared" si="1"/>
        <v>1</v>
      </c>
    </row>
    <row r="1270">
      <c r="A1270" s="195">
        <v>1258.0</v>
      </c>
      <c r="B1270" s="196" t="s">
        <v>4878</v>
      </c>
      <c r="C1270" s="197" t="s">
        <v>167</v>
      </c>
      <c r="D1270" s="198" t="s">
        <v>5019</v>
      </c>
      <c r="E1270" s="196" t="s">
        <v>167</v>
      </c>
      <c r="F1270" s="196" t="s">
        <v>5020</v>
      </c>
      <c r="G1270" s="199">
        <v>520.0</v>
      </c>
      <c r="H1270" s="217"/>
      <c r="I1270" s="217"/>
      <c r="L1270" s="6">
        <f t="array" ref="L1270">XLOOKUP(E1270,INV!A:A,INV!K:K)</f>
        <v>25</v>
      </c>
      <c r="M1270" s="127">
        <f t="shared" si="1"/>
        <v>1</v>
      </c>
    </row>
    <row r="1271">
      <c r="A1271" s="195">
        <v>1227.0</v>
      </c>
      <c r="B1271" s="196" t="s">
        <v>4983</v>
      </c>
      <c r="C1271" s="197" t="s">
        <v>4987</v>
      </c>
      <c r="D1271" s="198" t="s">
        <v>4985</v>
      </c>
      <c r="E1271" s="196" t="s">
        <v>154</v>
      </c>
      <c r="F1271" s="110" t="s">
        <v>4988</v>
      </c>
      <c r="G1271" s="199">
        <v>150.0</v>
      </c>
      <c r="H1271" s="217"/>
      <c r="I1271" s="217"/>
      <c r="L1271" s="6">
        <f t="array" ref="L1271">XLOOKUP(E1271,INV!A:A,INV!K:K)</f>
        <v>8</v>
      </c>
      <c r="M1271" s="127">
        <f t="shared" si="1"/>
        <v>1</v>
      </c>
    </row>
    <row r="1272">
      <c r="A1272" s="195">
        <v>1259.0</v>
      </c>
      <c r="B1272" s="196" t="s">
        <v>4983</v>
      </c>
      <c r="C1272" s="197" t="s">
        <v>154</v>
      </c>
      <c r="D1272" s="198" t="s">
        <v>5021</v>
      </c>
      <c r="E1272" s="196" t="s">
        <v>154</v>
      </c>
      <c r="F1272" s="110" t="s">
        <v>4988</v>
      </c>
      <c r="G1272" s="199">
        <v>150.0</v>
      </c>
      <c r="H1272" s="217"/>
      <c r="I1272" s="217"/>
      <c r="L1272" s="6">
        <f t="array" ref="L1272">XLOOKUP(E1272,INV!A:A,INV!K:K)</f>
        <v>8</v>
      </c>
      <c r="M1272" s="127">
        <f t="shared" si="1"/>
        <v>1</v>
      </c>
    </row>
    <row r="1273">
      <c r="A1273" s="195">
        <v>1226.0</v>
      </c>
      <c r="B1273" s="196" t="s">
        <v>4983</v>
      </c>
      <c r="C1273" s="197" t="s">
        <v>4984</v>
      </c>
      <c r="D1273" s="198" t="s">
        <v>4985</v>
      </c>
      <c r="E1273" s="196" t="s">
        <v>173</v>
      </c>
      <c r="F1273" s="110" t="s">
        <v>4986</v>
      </c>
      <c r="G1273" s="199">
        <v>450.0</v>
      </c>
      <c r="H1273" s="217"/>
      <c r="I1273" s="217"/>
      <c r="L1273" s="6">
        <f t="array" ref="L1273">XLOOKUP(E1273,INV!A:A,INV!K:K)</f>
        <v>25</v>
      </c>
      <c r="M1273" s="127">
        <f t="shared" si="1"/>
        <v>1</v>
      </c>
    </row>
    <row r="1274">
      <c r="A1274" s="195">
        <v>1260.0</v>
      </c>
      <c r="B1274" s="196" t="s">
        <v>4983</v>
      </c>
      <c r="C1274" s="197" t="s">
        <v>173</v>
      </c>
      <c r="D1274" s="198" t="s">
        <v>5022</v>
      </c>
      <c r="E1274" s="196" t="s">
        <v>173</v>
      </c>
      <c r="F1274" s="110" t="s">
        <v>4986</v>
      </c>
      <c r="G1274" s="199">
        <v>450.0</v>
      </c>
      <c r="H1274" s="217"/>
      <c r="I1274" s="217"/>
      <c r="L1274" s="6">
        <f t="array" ref="L1274">XLOOKUP(E1274,INV!A:A,INV!K:K)</f>
        <v>25</v>
      </c>
      <c r="M1274" s="127">
        <f t="shared" si="1"/>
        <v>1</v>
      </c>
    </row>
    <row r="1275">
      <c r="A1275" s="195">
        <v>1177.0</v>
      </c>
      <c r="B1275" s="196" t="s">
        <v>4930</v>
      </c>
      <c r="C1275" s="197" t="s">
        <v>4931</v>
      </c>
      <c r="D1275" s="198" t="s">
        <v>4932</v>
      </c>
      <c r="E1275" s="196" t="s">
        <v>1319</v>
      </c>
      <c r="F1275" s="110" t="s">
        <v>4933</v>
      </c>
      <c r="G1275" s="199">
        <v>110.0</v>
      </c>
      <c r="H1275" s="217"/>
      <c r="I1275" s="217"/>
      <c r="L1275" s="6">
        <f t="array" ref="L1275">XLOOKUP(E1275,INV!A:A,INV!K:K)</f>
        <v>9</v>
      </c>
      <c r="M1275" s="127">
        <f t="shared" si="1"/>
        <v>1</v>
      </c>
    </row>
    <row r="1276">
      <c r="A1276" s="195">
        <v>1511.0</v>
      </c>
      <c r="B1276" s="196" t="s">
        <v>4930</v>
      </c>
      <c r="C1276" s="197" t="s">
        <v>1319</v>
      </c>
      <c r="D1276" s="198" t="s">
        <v>5250</v>
      </c>
      <c r="E1276" s="196" t="s">
        <v>1319</v>
      </c>
      <c r="F1276" s="110" t="s">
        <v>4933</v>
      </c>
      <c r="G1276" s="199">
        <v>110.0</v>
      </c>
      <c r="H1276" s="217"/>
      <c r="I1276" s="217"/>
      <c r="L1276" s="6">
        <f t="array" ref="L1276">XLOOKUP(E1276,INV!A:A,INV!K:K)</f>
        <v>9</v>
      </c>
      <c r="M1276" s="127">
        <f t="shared" si="1"/>
        <v>1</v>
      </c>
    </row>
    <row r="1277">
      <c r="A1277" s="195">
        <v>2571.0</v>
      </c>
      <c r="B1277" s="196" t="s">
        <v>3293</v>
      </c>
      <c r="C1277" s="197" t="s">
        <v>6806</v>
      </c>
      <c r="D1277" s="198" t="s">
        <v>6807</v>
      </c>
      <c r="E1277" s="196" t="s">
        <v>6808</v>
      </c>
      <c r="F1277" s="110" t="s">
        <v>6808</v>
      </c>
      <c r="G1277" s="199">
        <v>2060.0</v>
      </c>
      <c r="H1277" s="217"/>
      <c r="I1277" s="217"/>
      <c r="L1277" s="6" t="str">
        <f t="array" ref="L1277">XLOOKUP(E1277,INV!A:A,INV!K:K)</f>
        <v>#N/A</v>
      </c>
      <c r="M1277" s="127" t="str">
        <f t="shared" si="1"/>
        <v>#N/A</v>
      </c>
    </row>
    <row r="1278">
      <c r="A1278" s="195">
        <v>1946.0</v>
      </c>
      <c r="B1278" s="196" t="s">
        <v>3301</v>
      </c>
      <c r="C1278" s="197" t="s">
        <v>5613</v>
      </c>
      <c r="D1278" s="198" t="s">
        <v>5614</v>
      </c>
      <c r="E1278" s="196" t="s">
        <v>5613</v>
      </c>
      <c r="F1278" s="196" t="s">
        <v>5613</v>
      </c>
      <c r="G1278" s="199">
        <v>45.0</v>
      </c>
      <c r="H1278" s="217"/>
      <c r="I1278" s="217"/>
      <c r="L1278" s="6" t="str">
        <f t="array" ref="L1278">XLOOKUP(E1278,INV!A:A,INV!K:K)</f>
        <v>#N/A</v>
      </c>
      <c r="M1278" s="127" t="str">
        <f t="shared" si="1"/>
        <v>#N/A</v>
      </c>
    </row>
    <row r="1279">
      <c r="A1279" s="195">
        <v>1929.0</v>
      </c>
      <c r="B1279" s="196" t="s">
        <v>5555</v>
      </c>
      <c r="C1279" s="197" t="s">
        <v>5571</v>
      </c>
      <c r="D1279" s="198" t="s">
        <v>5572</v>
      </c>
      <c r="E1279" s="196" t="s">
        <v>962</v>
      </c>
      <c r="F1279" s="110" t="s">
        <v>5573</v>
      </c>
      <c r="G1279" s="199">
        <v>2250.0</v>
      </c>
      <c r="H1279" s="217"/>
      <c r="I1279" s="217"/>
      <c r="L1279" s="6">
        <f t="array" ref="L1279">XLOOKUP(E1279,INV!A:A,INV!K:K)</f>
        <v>50</v>
      </c>
      <c r="M1279" s="127">
        <f t="shared" si="1"/>
        <v>1</v>
      </c>
    </row>
    <row r="1280">
      <c r="A1280" s="195">
        <v>1925.0</v>
      </c>
      <c r="B1280" s="196" t="s">
        <v>5555</v>
      </c>
      <c r="C1280" s="197" t="s">
        <v>5556</v>
      </c>
      <c r="D1280" s="198" t="s">
        <v>5557</v>
      </c>
      <c r="E1280" s="196" t="s">
        <v>5558</v>
      </c>
      <c r="F1280" s="110" t="s">
        <v>5559</v>
      </c>
      <c r="G1280" s="199">
        <v>799.0</v>
      </c>
      <c r="H1280" s="217"/>
      <c r="I1280" s="217"/>
      <c r="L1280" s="6">
        <f t="array" ref="L1280">XLOOKUP(E1280,INV!A:A,INV!K:K)</f>
        <v>9.99</v>
      </c>
      <c r="M1280" s="127">
        <f t="shared" si="1"/>
        <v>1</v>
      </c>
    </row>
    <row r="1281">
      <c r="A1281" s="195">
        <v>1930.0</v>
      </c>
      <c r="B1281" s="196" t="s">
        <v>5555</v>
      </c>
      <c r="C1281" s="197" t="s">
        <v>5574</v>
      </c>
      <c r="D1281" s="198" t="s">
        <v>5575</v>
      </c>
      <c r="E1281" s="196" t="s">
        <v>5576</v>
      </c>
      <c r="F1281" s="110" t="s">
        <v>5577</v>
      </c>
      <c r="G1281" s="199">
        <v>1750.0</v>
      </c>
      <c r="H1281" s="217"/>
      <c r="I1281" s="217"/>
      <c r="L1281" s="6">
        <f t="array" ref="L1281">XLOOKUP(E1281,INV!A:A,INV!K:K)</f>
        <v>19.99</v>
      </c>
      <c r="M1281" s="127">
        <f t="shared" si="1"/>
        <v>1</v>
      </c>
    </row>
    <row r="1282">
      <c r="A1282" s="195">
        <v>1931.0</v>
      </c>
      <c r="B1282" s="196" t="s">
        <v>5555</v>
      </c>
      <c r="C1282" s="197" t="s">
        <v>5578</v>
      </c>
      <c r="D1282" s="198" t="s">
        <v>5579</v>
      </c>
      <c r="E1282" s="196" t="s">
        <v>5580</v>
      </c>
      <c r="F1282" s="196" t="s">
        <v>5581</v>
      </c>
      <c r="G1282" s="199">
        <v>1200.0</v>
      </c>
      <c r="H1282" s="217"/>
      <c r="I1282" s="217"/>
      <c r="L1282" s="6">
        <f t="array" ref="L1282">XLOOKUP(E1282,INV!A:A,INV!K:K)</f>
        <v>19.99</v>
      </c>
      <c r="M1282" s="127">
        <f t="shared" si="1"/>
        <v>1</v>
      </c>
    </row>
    <row r="1283">
      <c r="A1283" s="195">
        <v>1932.0</v>
      </c>
      <c r="B1283" s="196" t="s">
        <v>5555</v>
      </c>
      <c r="C1283" s="197" t="s">
        <v>5582</v>
      </c>
      <c r="D1283" s="198" t="s">
        <v>5583</v>
      </c>
      <c r="E1283" s="196" t="s">
        <v>5584</v>
      </c>
      <c r="F1283" s="110" t="s">
        <v>5585</v>
      </c>
      <c r="G1283" s="199">
        <v>650.0</v>
      </c>
      <c r="H1283" s="217"/>
      <c r="I1283" s="217"/>
      <c r="L1283" s="6">
        <f t="array" ref="L1283">XLOOKUP(E1283,INV!A:A,INV!K:K)</f>
        <v>9.99</v>
      </c>
      <c r="M1283" s="127">
        <f t="shared" si="1"/>
        <v>1</v>
      </c>
    </row>
    <row r="1284">
      <c r="A1284" s="195">
        <v>1933.0</v>
      </c>
      <c r="B1284" s="196" t="s">
        <v>5555</v>
      </c>
      <c r="C1284" s="197" t="s">
        <v>5586</v>
      </c>
      <c r="D1284" s="198" t="s">
        <v>5587</v>
      </c>
      <c r="E1284" s="196" t="s">
        <v>5588</v>
      </c>
      <c r="F1284" s="110" t="s">
        <v>5589</v>
      </c>
      <c r="G1284" s="199">
        <v>650.0</v>
      </c>
      <c r="H1284" s="217"/>
      <c r="I1284" s="217"/>
      <c r="L1284" s="6">
        <f t="array" ref="L1284">XLOOKUP(E1284,INV!A:A,INV!K:K)</f>
        <v>9.99</v>
      </c>
      <c r="M1284" s="127">
        <f t="shared" si="1"/>
        <v>1</v>
      </c>
    </row>
    <row r="1285">
      <c r="A1285" s="195">
        <v>1934.0</v>
      </c>
      <c r="B1285" s="196" t="s">
        <v>5555</v>
      </c>
      <c r="C1285" s="197" t="s">
        <v>5590</v>
      </c>
      <c r="D1285" s="198" t="s">
        <v>5591</v>
      </c>
      <c r="E1285" s="196" t="s">
        <v>5592</v>
      </c>
      <c r="F1285" s="196" t="s">
        <v>5593</v>
      </c>
      <c r="G1285" s="199">
        <v>650.0</v>
      </c>
      <c r="H1285" s="217"/>
      <c r="I1285" s="217"/>
      <c r="L1285" s="6">
        <f t="array" ref="L1285">XLOOKUP(E1285,INV!A:A,INV!K:K)</f>
        <v>9.99</v>
      </c>
      <c r="M1285" s="127">
        <f t="shared" si="1"/>
        <v>1</v>
      </c>
    </row>
    <row r="1286">
      <c r="A1286" s="195">
        <v>1927.0</v>
      </c>
      <c r="B1286" s="196" t="s">
        <v>5555</v>
      </c>
      <c r="C1286" s="197" t="s">
        <v>5563</v>
      </c>
      <c r="D1286" s="198" t="s">
        <v>5564</v>
      </c>
      <c r="E1286" s="196" t="s">
        <v>5565</v>
      </c>
      <c r="F1286" s="110" t="s">
        <v>5566</v>
      </c>
      <c r="G1286" s="199">
        <v>750.0</v>
      </c>
      <c r="H1286" s="217"/>
      <c r="I1286" s="217"/>
      <c r="L1286" s="6">
        <f t="array" ref="L1286">XLOOKUP(E1286,INV!A:A,INV!K:K)</f>
        <v>9.99</v>
      </c>
      <c r="M1286" s="127">
        <f t="shared" si="1"/>
        <v>1</v>
      </c>
    </row>
    <row r="1287">
      <c r="A1287" s="195">
        <v>1928.0</v>
      </c>
      <c r="B1287" s="196" t="s">
        <v>5555</v>
      </c>
      <c r="C1287" s="197" t="s">
        <v>5567</v>
      </c>
      <c r="D1287" s="198" t="s">
        <v>5568</v>
      </c>
      <c r="E1287" s="196" t="s">
        <v>5569</v>
      </c>
      <c r="F1287" s="110" t="s">
        <v>5570</v>
      </c>
      <c r="G1287" s="199">
        <v>750.0</v>
      </c>
      <c r="H1287" s="217"/>
      <c r="I1287" s="217"/>
      <c r="L1287" s="6">
        <f t="array" ref="L1287">XLOOKUP(E1287,INV!A:A,INV!K:K)</f>
        <v>9.99</v>
      </c>
      <c r="M1287" s="127">
        <f t="shared" si="1"/>
        <v>1</v>
      </c>
    </row>
    <row r="1288">
      <c r="A1288" s="195">
        <v>346.0</v>
      </c>
      <c r="B1288" s="196" t="s">
        <v>3311</v>
      </c>
      <c r="C1288" s="197" t="s">
        <v>3316</v>
      </c>
      <c r="D1288" s="198" t="s">
        <v>3317</v>
      </c>
      <c r="E1288" s="196" t="s">
        <v>3318</v>
      </c>
      <c r="F1288" s="196" t="s">
        <v>3319</v>
      </c>
      <c r="G1288" s="199">
        <v>4800.0</v>
      </c>
      <c r="H1288" s="218"/>
      <c r="I1288" s="218"/>
      <c r="L1288" s="2">
        <v>79.0</v>
      </c>
      <c r="M1288" s="127">
        <f t="shared" si="1"/>
        <v>1</v>
      </c>
    </row>
    <row r="1289">
      <c r="A1289" s="195">
        <v>345.0</v>
      </c>
      <c r="B1289" s="196" t="s">
        <v>3311</v>
      </c>
      <c r="C1289" s="197" t="s">
        <v>3312</v>
      </c>
      <c r="D1289" s="198" t="s">
        <v>3313</v>
      </c>
      <c r="E1289" s="196" t="s">
        <v>3314</v>
      </c>
      <c r="F1289" s="196" t="s">
        <v>3315</v>
      </c>
      <c r="G1289" s="199">
        <v>5500.0</v>
      </c>
      <c r="H1289" s="218"/>
      <c r="I1289" s="218"/>
      <c r="L1289" s="2">
        <v>99.0</v>
      </c>
      <c r="M1289" s="127">
        <f t="shared" si="1"/>
        <v>1</v>
      </c>
    </row>
    <row r="1290">
      <c r="A1290" s="195">
        <v>348.0</v>
      </c>
      <c r="B1290" s="196" t="s">
        <v>3311</v>
      </c>
      <c r="C1290" s="197" t="s">
        <v>3324</v>
      </c>
      <c r="D1290" s="198" t="s">
        <v>3325</v>
      </c>
      <c r="E1290" s="196" t="s">
        <v>3326</v>
      </c>
      <c r="F1290" s="196" t="s">
        <v>3327</v>
      </c>
      <c r="G1290" s="199">
        <v>4800.0</v>
      </c>
      <c r="H1290" s="218"/>
      <c r="I1290" s="218"/>
      <c r="L1290" s="2">
        <v>79.0</v>
      </c>
      <c r="M1290" s="127">
        <f t="shared" si="1"/>
        <v>1</v>
      </c>
    </row>
    <row r="1291">
      <c r="A1291" s="195">
        <v>347.0</v>
      </c>
      <c r="B1291" s="196" t="s">
        <v>3311</v>
      </c>
      <c r="C1291" s="197" t="s">
        <v>3320</v>
      </c>
      <c r="D1291" s="198" t="s">
        <v>3321</v>
      </c>
      <c r="E1291" s="196" t="s">
        <v>3322</v>
      </c>
      <c r="F1291" s="196" t="s">
        <v>3323</v>
      </c>
      <c r="G1291" s="199">
        <v>5500.0</v>
      </c>
      <c r="H1291" s="218"/>
      <c r="I1291" s="218"/>
      <c r="L1291" s="2">
        <v>99.0</v>
      </c>
      <c r="M1291" s="127">
        <f t="shared" si="1"/>
        <v>1</v>
      </c>
    </row>
    <row r="1292">
      <c r="A1292" s="195">
        <v>350.0</v>
      </c>
      <c r="B1292" s="196" t="s">
        <v>3311</v>
      </c>
      <c r="C1292" s="197" t="s">
        <v>3331</v>
      </c>
      <c r="D1292" s="198" t="s">
        <v>3332</v>
      </c>
      <c r="E1292" s="196" t="s">
        <v>777</v>
      </c>
      <c r="F1292" s="196" t="s">
        <v>3333</v>
      </c>
      <c r="G1292" s="199">
        <v>4800.0</v>
      </c>
      <c r="H1292" s="218"/>
      <c r="I1292" s="218"/>
      <c r="L1292" s="2">
        <v>79.0</v>
      </c>
      <c r="M1292" s="127">
        <f t="shared" si="1"/>
        <v>1</v>
      </c>
    </row>
    <row r="1293">
      <c r="A1293" s="195">
        <v>349.0</v>
      </c>
      <c r="B1293" s="196" t="s">
        <v>3311</v>
      </c>
      <c r="C1293" s="197" t="s">
        <v>3328</v>
      </c>
      <c r="D1293" s="198" t="s">
        <v>3329</v>
      </c>
      <c r="E1293" s="196" t="s">
        <v>747</v>
      </c>
      <c r="F1293" s="196" t="s">
        <v>3330</v>
      </c>
      <c r="G1293" s="199">
        <v>5500.0</v>
      </c>
      <c r="H1293" s="218"/>
      <c r="I1293" s="218"/>
      <c r="L1293" s="2">
        <v>99.0</v>
      </c>
      <c r="M1293" s="127">
        <f t="shared" si="1"/>
        <v>1</v>
      </c>
    </row>
    <row r="1294">
      <c r="A1294" s="195">
        <v>351.0</v>
      </c>
      <c r="B1294" s="196" t="s">
        <v>3311</v>
      </c>
      <c r="C1294" s="197" t="s">
        <v>3334</v>
      </c>
      <c r="D1294" s="198" t="s">
        <v>3335</v>
      </c>
      <c r="E1294" s="196" t="s">
        <v>775</v>
      </c>
      <c r="F1294" s="196" t="s">
        <v>3336</v>
      </c>
      <c r="G1294" s="199">
        <v>13450.0</v>
      </c>
      <c r="H1294" s="218"/>
      <c r="I1294" s="218"/>
      <c r="L1294" s="6">
        <f t="array" ref="L1294">XLOOKUP(E1294,INV!A:A,INV!K:K)</f>
        <v>350</v>
      </c>
      <c r="M1294" s="127">
        <f t="shared" si="1"/>
        <v>1</v>
      </c>
    </row>
    <row r="1295">
      <c r="A1295" s="195">
        <v>684.0</v>
      </c>
      <c r="B1295" s="196" t="s">
        <v>4110</v>
      </c>
      <c r="C1295" s="197" t="s">
        <v>4208</v>
      </c>
      <c r="D1295" s="198" t="s">
        <v>4209</v>
      </c>
      <c r="E1295" s="196" t="s">
        <v>4210</v>
      </c>
      <c r="F1295" s="196" t="s">
        <v>4211</v>
      </c>
      <c r="G1295" s="199">
        <v>1495.0</v>
      </c>
      <c r="H1295" s="217"/>
      <c r="I1295" s="217"/>
      <c r="L1295" s="6">
        <f t="array" ref="L1295">XLOOKUP(E1295,INV!A:A,INV!K:K)</f>
        <v>45</v>
      </c>
      <c r="M1295" s="127">
        <f t="shared" si="1"/>
        <v>1</v>
      </c>
    </row>
    <row r="1296">
      <c r="A1296" s="195">
        <v>647.0</v>
      </c>
      <c r="B1296" s="196" t="s">
        <v>4103</v>
      </c>
      <c r="C1296" s="197" t="s">
        <v>4118</v>
      </c>
      <c r="D1296" s="198" t="s">
        <v>4119</v>
      </c>
      <c r="E1296" s="196" t="s">
        <v>808</v>
      </c>
      <c r="F1296" s="196" t="s">
        <v>4120</v>
      </c>
      <c r="G1296" s="199">
        <v>2065.0</v>
      </c>
      <c r="H1296" s="217"/>
      <c r="I1296" s="217"/>
      <c r="L1296" s="6">
        <f t="array" ref="L1296">XLOOKUP(E1296,INV!A:A,INV!K:K)</f>
        <v>49</v>
      </c>
      <c r="M1296" s="127">
        <f t="shared" si="1"/>
        <v>1</v>
      </c>
    </row>
    <row r="1297">
      <c r="A1297" s="195">
        <v>651.0</v>
      </c>
      <c r="B1297" s="196" t="s">
        <v>4103</v>
      </c>
      <c r="C1297" s="197" t="s">
        <v>4133</v>
      </c>
      <c r="D1297" s="198" t="s">
        <v>4134</v>
      </c>
      <c r="E1297" s="196" t="s">
        <v>4135</v>
      </c>
      <c r="F1297" s="196" t="s">
        <v>4120</v>
      </c>
      <c r="G1297" s="199">
        <v>990.0</v>
      </c>
      <c r="H1297" s="217"/>
      <c r="I1297" s="217"/>
      <c r="L1297" s="6" t="str">
        <f t="array" ref="L1297">XLOOKUP(E1297,INV!A:A,INV!K:K)</f>
        <v>#N/A</v>
      </c>
      <c r="M1297" s="127" t="str">
        <f t="shared" si="1"/>
        <v>#N/A</v>
      </c>
    </row>
    <row r="1298">
      <c r="A1298" s="195">
        <v>643.0</v>
      </c>
      <c r="B1298" s="196" t="s">
        <v>4103</v>
      </c>
      <c r="C1298" s="197" t="s">
        <v>4104</v>
      </c>
      <c r="D1298" s="198" t="s">
        <v>4105</v>
      </c>
      <c r="E1298" s="196" t="s">
        <v>806</v>
      </c>
      <c r="F1298" s="196" t="s">
        <v>4106</v>
      </c>
      <c r="G1298" s="199">
        <v>1100.0</v>
      </c>
      <c r="H1298" s="217"/>
      <c r="I1298" s="217"/>
      <c r="L1298" s="63">
        <f t="array" ref="L1298">XLOOKUP(E1298,INV!A:A,INV!K:K)</f>
        <v>49</v>
      </c>
      <c r="M1298" s="127">
        <f t="shared" si="1"/>
        <v>1</v>
      </c>
    </row>
    <row r="1299">
      <c r="A1299" s="195">
        <v>686.0</v>
      </c>
      <c r="B1299" s="196" t="s">
        <v>4103</v>
      </c>
      <c r="C1299" s="197" t="s">
        <v>4215</v>
      </c>
      <c r="D1299" s="198" t="s">
        <v>4216</v>
      </c>
      <c r="E1299" s="196" t="s">
        <v>947</v>
      </c>
      <c r="F1299" s="196" t="s">
        <v>4217</v>
      </c>
      <c r="G1299" s="199">
        <v>3490.0</v>
      </c>
      <c r="H1299" s="217"/>
      <c r="I1299" s="217"/>
      <c r="L1299" s="6">
        <f t="array" ref="L1299">XLOOKUP(E1299,INV!A:A,INV!K:K)</f>
        <v>55</v>
      </c>
      <c r="M1299" s="127">
        <f t="shared" si="1"/>
        <v>1</v>
      </c>
    </row>
    <row r="1300">
      <c r="A1300" s="195">
        <v>650.0</v>
      </c>
      <c r="B1300" s="196" t="s">
        <v>4129</v>
      </c>
      <c r="C1300" s="197" t="s">
        <v>4130</v>
      </c>
      <c r="D1300" s="198" t="s">
        <v>4131</v>
      </c>
      <c r="E1300" s="196" t="s">
        <v>1264</v>
      </c>
      <c r="F1300" s="110" t="s">
        <v>4132</v>
      </c>
      <c r="G1300" s="199">
        <v>275.0</v>
      </c>
      <c r="H1300" s="217"/>
      <c r="I1300" s="217"/>
      <c r="L1300" s="63">
        <f t="array" ref="L1300">XLOOKUP(E1300,INV!A:A,INV!K:K)</f>
        <v>9</v>
      </c>
      <c r="M1300" s="127">
        <f t="shared" si="1"/>
        <v>1</v>
      </c>
    </row>
    <row r="1301">
      <c r="A1301" s="195">
        <v>663.0</v>
      </c>
      <c r="B1301" s="196" t="s">
        <v>4129</v>
      </c>
      <c r="C1301" s="197" t="s">
        <v>8897</v>
      </c>
      <c r="D1301" s="198" t="s">
        <v>8898</v>
      </c>
      <c r="E1301" s="196" t="s">
        <v>8899</v>
      </c>
      <c r="F1301" s="196" t="s">
        <v>8900</v>
      </c>
      <c r="G1301" s="199">
        <v>225.0</v>
      </c>
      <c r="H1301" s="217"/>
      <c r="I1301" s="217"/>
      <c r="L1301" s="6">
        <f t="array" ref="L1301">XLOOKUP(E1301,INV!A:A,INV!K:K)</f>
        <v>9</v>
      </c>
      <c r="M1301" s="127">
        <f t="shared" si="1"/>
        <v>1</v>
      </c>
    </row>
    <row r="1302">
      <c r="A1302" s="195">
        <v>660.0</v>
      </c>
      <c r="B1302" s="196" t="s">
        <v>4121</v>
      </c>
      <c r="C1302" s="197" t="s">
        <v>4158</v>
      </c>
      <c r="D1302" s="198" t="s">
        <v>4159</v>
      </c>
      <c r="E1302" s="196" t="s">
        <v>4160</v>
      </c>
      <c r="F1302" s="196" t="s">
        <v>4161</v>
      </c>
      <c r="G1302" s="199">
        <v>290.0</v>
      </c>
      <c r="H1302" s="217"/>
      <c r="I1302" s="217"/>
      <c r="L1302" s="6">
        <f t="array" ref="L1302">XLOOKUP(E1302,INV!A:A,INV!K:K)</f>
        <v>9</v>
      </c>
      <c r="M1302" s="127">
        <f t="shared" si="1"/>
        <v>1</v>
      </c>
    </row>
    <row r="1303">
      <c r="A1303" s="195">
        <v>677.0</v>
      </c>
      <c r="B1303" s="196" t="s">
        <v>4129</v>
      </c>
      <c r="C1303" s="197" t="s">
        <v>4196</v>
      </c>
      <c r="D1303" s="198" t="s">
        <v>4197</v>
      </c>
      <c r="E1303" s="196" t="s">
        <v>1281</v>
      </c>
      <c r="F1303" s="110" t="s">
        <v>4198</v>
      </c>
      <c r="G1303" s="199">
        <v>225.0</v>
      </c>
      <c r="H1303" s="217"/>
      <c r="I1303" s="217"/>
      <c r="L1303" s="63">
        <f t="array" ref="L1303">XLOOKUP(E1303,INV!A:A,INV!K:K)</f>
        <v>9</v>
      </c>
      <c r="M1303" s="127">
        <f t="shared" si="1"/>
        <v>1</v>
      </c>
    </row>
    <row r="1304">
      <c r="A1304" s="195">
        <v>683.0</v>
      </c>
      <c r="B1304" s="196" t="s">
        <v>4129</v>
      </c>
      <c r="C1304" s="197" t="s">
        <v>4204</v>
      </c>
      <c r="D1304" s="198" t="s">
        <v>4205</v>
      </c>
      <c r="E1304" s="196" t="s">
        <v>4206</v>
      </c>
      <c r="F1304" s="196" t="s">
        <v>4207</v>
      </c>
      <c r="G1304" s="199">
        <v>200.0</v>
      </c>
      <c r="H1304" s="217"/>
      <c r="I1304" s="217"/>
      <c r="L1304" s="6">
        <f t="array" ref="L1304">XLOOKUP(E1304,INV!A:A,INV!K:K)</f>
        <v>9</v>
      </c>
      <c r="M1304" s="127">
        <f t="shared" si="1"/>
        <v>1</v>
      </c>
    </row>
    <row r="1305">
      <c r="A1305" s="195">
        <v>681.0</v>
      </c>
      <c r="B1305" s="196" t="s">
        <v>4125</v>
      </c>
      <c r="C1305" s="197" t="s">
        <v>8901</v>
      </c>
      <c r="D1305" s="198" t="s">
        <v>8902</v>
      </c>
      <c r="E1305" s="196" t="s">
        <v>8903</v>
      </c>
      <c r="F1305" s="196" t="s">
        <v>8904</v>
      </c>
      <c r="G1305" s="199">
        <v>1725.0</v>
      </c>
      <c r="H1305" s="217"/>
      <c r="I1305" s="217"/>
      <c r="L1305" s="63">
        <f t="array" ref="L1305">XLOOKUP(E1305,INV!A:A,INV!K:K)</f>
        <v>50</v>
      </c>
      <c r="M1305" s="127">
        <f t="shared" si="1"/>
        <v>1</v>
      </c>
    </row>
    <row r="1306">
      <c r="A1306" s="195">
        <v>658.0</v>
      </c>
      <c r="B1306" s="196" t="s">
        <v>4125</v>
      </c>
      <c r="C1306" s="197" t="s">
        <v>4150</v>
      </c>
      <c r="D1306" s="198" t="s">
        <v>4151</v>
      </c>
      <c r="E1306" s="196" t="s">
        <v>4152</v>
      </c>
      <c r="F1306" s="196" t="s">
        <v>4153</v>
      </c>
      <c r="G1306" s="199">
        <v>1950.0</v>
      </c>
      <c r="H1306" s="217"/>
      <c r="I1306" s="217"/>
      <c r="L1306" s="6">
        <f t="array" ref="L1306">XLOOKUP(E1306,INV!A:A,INV!K:K)</f>
        <v>50</v>
      </c>
      <c r="M1306" s="127">
        <f t="shared" si="1"/>
        <v>1</v>
      </c>
    </row>
    <row r="1307">
      <c r="A1307" s="195">
        <v>675.0</v>
      </c>
      <c r="B1307" s="196" t="s">
        <v>4121</v>
      </c>
      <c r="C1307" s="197" t="s">
        <v>4193</v>
      </c>
      <c r="D1307" s="198" t="s">
        <v>4194</v>
      </c>
      <c r="E1307" s="196" t="s">
        <v>1250</v>
      </c>
      <c r="F1307" s="196" t="s">
        <v>4195</v>
      </c>
      <c r="G1307" s="199">
        <v>315.0</v>
      </c>
      <c r="H1307" s="217"/>
      <c r="I1307" s="217"/>
      <c r="L1307" s="63">
        <f t="array" ref="L1307">XLOOKUP(E1307,INV!A:A,INV!K:K)</f>
        <v>17</v>
      </c>
      <c r="M1307" s="127">
        <f t="shared" si="1"/>
        <v>1</v>
      </c>
    </row>
    <row r="1308">
      <c r="A1308" s="195">
        <v>659.0</v>
      </c>
      <c r="B1308" s="196" t="s">
        <v>4121</v>
      </c>
      <c r="C1308" s="197" t="s">
        <v>4154</v>
      </c>
      <c r="D1308" s="198" t="s">
        <v>4155</v>
      </c>
      <c r="E1308" s="196" t="s">
        <v>4156</v>
      </c>
      <c r="F1308" s="196" t="s">
        <v>4157</v>
      </c>
      <c r="G1308" s="199">
        <v>350.0</v>
      </c>
      <c r="H1308" s="217"/>
      <c r="I1308" s="217"/>
      <c r="L1308" s="63">
        <f t="array" ref="L1308">XLOOKUP(E1308,INV!A:A,INV!K:K)</f>
        <v>17</v>
      </c>
      <c r="M1308" s="127">
        <f t="shared" si="1"/>
        <v>1</v>
      </c>
    </row>
    <row r="1309">
      <c r="A1309" s="195">
        <v>662.0</v>
      </c>
      <c r="B1309" s="196" t="s">
        <v>4121</v>
      </c>
      <c r="C1309" s="197" t="s">
        <v>4165</v>
      </c>
      <c r="D1309" s="198" t="s">
        <v>4166</v>
      </c>
      <c r="E1309" s="196" t="s">
        <v>4167</v>
      </c>
      <c r="F1309" s="196" t="s">
        <v>4168</v>
      </c>
      <c r="G1309" s="199">
        <v>315.0</v>
      </c>
      <c r="H1309" s="217"/>
      <c r="I1309" s="217"/>
      <c r="L1309" s="6">
        <f t="array" ref="L1309">XLOOKUP(E1309,INV!A:A,INV!K:K)</f>
        <v>17</v>
      </c>
      <c r="M1309" s="127">
        <f t="shared" si="1"/>
        <v>1</v>
      </c>
    </row>
    <row r="1310">
      <c r="A1310" s="195">
        <v>680.0</v>
      </c>
      <c r="B1310" s="196" t="s">
        <v>4121</v>
      </c>
      <c r="C1310" s="197" t="s">
        <v>4201</v>
      </c>
      <c r="D1310" s="198" t="s">
        <v>4202</v>
      </c>
      <c r="E1310" s="196" t="s">
        <v>869</v>
      </c>
      <c r="F1310" s="196" t="s">
        <v>4203</v>
      </c>
      <c r="G1310" s="199">
        <v>295.0</v>
      </c>
      <c r="H1310" s="217"/>
      <c r="I1310" s="217"/>
      <c r="L1310" s="63">
        <f t="array" ref="L1310">XLOOKUP(E1310,INV!A:A,INV!K:K)</f>
        <v>17</v>
      </c>
      <c r="M1310" s="127">
        <f t="shared" si="1"/>
        <v>1</v>
      </c>
    </row>
    <row r="1311">
      <c r="A1311" s="195">
        <v>648.0</v>
      </c>
      <c r="B1311" s="196" t="s">
        <v>4121</v>
      </c>
      <c r="C1311" s="197" t="s">
        <v>4122</v>
      </c>
      <c r="D1311" s="198" t="s">
        <v>4123</v>
      </c>
      <c r="E1311" s="196" t="s">
        <v>796</v>
      </c>
      <c r="F1311" s="196" t="s">
        <v>4124</v>
      </c>
      <c r="G1311" s="199">
        <v>325.0</v>
      </c>
      <c r="H1311" s="217"/>
      <c r="I1311" s="217"/>
      <c r="L1311" s="63">
        <f t="array" ref="L1311">XLOOKUP(E1311,INV!A:A,INV!K:K)</f>
        <v>17</v>
      </c>
      <c r="M1311" s="127">
        <f t="shared" si="1"/>
        <v>1</v>
      </c>
    </row>
    <row r="1312">
      <c r="A1312" s="195">
        <v>649.0</v>
      </c>
      <c r="B1312" s="196" t="s">
        <v>4125</v>
      </c>
      <c r="C1312" s="197" t="s">
        <v>4126</v>
      </c>
      <c r="D1312" s="198" t="s">
        <v>4127</v>
      </c>
      <c r="E1312" s="196" t="s">
        <v>800</v>
      </c>
      <c r="F1312" s="196" t="s">
        <v>4128</v>
      </c>
      <c r="G1312" s="199">
        <v>1850.0</v>
      </c>
      <c r="H1312" s="217"/>
      <c r="I1312" s="217"/>
      <c r="L1312" s="6">
        <f t="array" ref="L1312">XLOOKUP(E1312,INV!A:A,INV!K:K)</f>
        <v>55</v>
      </c>
      <c r="M1312" s="127">
        <f t="shared" si="1"/>
        <v>1</v>
      </c>
    </row>
    <row r="1313">
      <c r="A1313" s="195">
        <v>441.0</v>
      </c>
      <c r="B1313" s="196" t="s">
        <v>3153</v>
      </c>
      <c r="C1313" s="197" t="s">
        <v>3593</v>
      </c>
      <c r="D1313" s="198" t="s">
        <v>3594</v>
      </c>
      <c r="E1313" s="196" t="s">
        <v>798</v>
      </c>
      <c r="F1313" s="196" t="s">
        <v>3595</v>
      </c>
      <c r="G1313" s="199">
        <v>1080.0</v>
      </c>
      <c r="H1313" s="217"/>
      <c r="I1313" s="217"/>
      <c r="L1313" s="6">
        <f t="array" ref="L1313">XLOOKUP(E1313,INV!A:A,INV!K:K)</f>
        <v>30</v>
      </c>
      <c r="M1313" s="127">
        <f t="shared" si="1"/>
        <v>1</v>
      </c>
    </row>
    <row r="1314">
      <c r="A1314" s="195">
        <v>1239.0</v>
      </c>
      <c r="B1314" s="196" t="s">
        <v>4922</v>
      </c>
      <c r="C1314" s="197" t="s">
        <v>4997</v>
      </c>
      <c r="D1314" s="198" t="s">
        <v>4998</v>
      </c>
      <c r="E1314" s="196" t="s">
        <v>814</v>
      </c>
      <c r="F1314" s="110" t="s">
        <v>4999</v>
      </c>
      <c r="G1314" s="199">
        <v>400.0</v>
      </c>
      <c r="H1314" s="217"/>
      <c r="I1314" s="217"/>
      <c r="L1314" s="63">
        <f t="array" ref="L1314">XLOOKUP(E1314,INV!A:A,INV!K:K)</f>
        <v>30</v>
      </c>
      <c r="M1314" s="127">
        <f t="shared" si="1"/>
        <v>1</v>
      </c>
    </row>
    <row r="1315">
      <c r="A1315" s="195">
        <v>1949.0</v>
      </c>
      <c r="B1315" s="196" t="s">
        <v>4922</v>
      </c>
      <c r="C1315" s="197" t="s">
        <v>814</v>
      </c>
      <c r="D1315" s="198" t="s">
        <v>5619</v>
      </c>
      <c r="E1315" s="196" t="s">
        <v>814</v>
      </c>
      <c r="F1315" s="110" t="s">
        <v>4999</v>
      </c>
      <c r="G1315" s="199">
        <v>400.0</v>
      </c>
      <c r="H1315" s="217"/>
      <c r="I1315" s="217"/>
      <c r="L1315" s="63">
        <f t="array" ref="L1315">XLOOKUP(E1315,INV!A:A,INV!K:K)</f>
        <v>30</v>
      </c>
      <c r="M1315" s="127">
        <f t="shared" si="1"/>
        <v>1</v>
      </c>
    </row>
    <row r="1316">
      <c r="A1316" s="195">
        <v>431.0</v>
      </c>
      <c r="B1316" s="196" t="s">
        <v>3563</v>
      </c>
      <c r="C1316" s="197" t="s">
        <v>3564</v>
      </c>
      <c r="D1316" s="198" t="s">
        <v>3565</v>
      </c>
      <c r="E1316" s="196" t="s">
        <v>794</v>
      </c>
      <c r="F1316" s="196" t="s">
        <v>3566</v>
      </c>
      <c r="G1316" s="199">
        <v>160.0</v>
      </c>
      <c r="H1316" s="217"/>
      <c r="I1316" s="217"/>
      <c r="L1316" s="6">
        <f t="array" ref="L1316">XLOOKUP(E1316,INV!A:A,INV!K:K)</f>
        <v>20</v>
      </c>
      <c r="M1316" s="127">
        <f t="shared" si="1"/>
        <v>1</v>
      </c>
    </row>
    <row r="1317">
      <c r="A1317" s="195">
        <v>444.0</v>
      </c>
      <c r="B1317" s="196" t="s">
        <v>3153</v>
      </c>
      <c r="C1317" s="197" t="s">
        <v>3596</v>
      </c>
      <c r="D1317" s="198" t="s">
        <v>3597</v>
      </c>
      <c r="E1317" s="196" t="s">
        <v>3598</v>
      </c>
      <c r="F1317" s="196" t="s">
        <v>3599</v>
      </c>
      <c r="G1317" s="199">
        <v>1545.0</v>
      </c>
      <c r="H1317" s="217"/>
      <c r="I1317" s="217"/>
      <c r="L1317" s="6" t="str">
        <f t="array" ref="L1317">XLOOKUP(E1317,INV!A:A,INV!K:K)</f>
        <v>#N/A</v>
      </c>
      <c r="M1317" s="127" t="str">
        <f t="shared" si="1"/>
        <v>#N/A</v>
      </c>
    </row>
    <row r="1318">
      <c r="A1318" s="195">
        <v>1888.0</v>
      </c>
      <c r="B1318" s="196" t="s">
        <v>3153</v>
      </c>
      <c r="C1318" s="197" t="s">
        <v>5480</v>
      </c>
      <c r="D1318" s="198" t="s">
        <v>5481</v>
      </c>
      <c r="E1318" s="196" t="s">
        <v>802</v>
      </c>
      <c r="F1318" s="110" t="s">
        <v>3599</v>
      </c>
      <c r="G1318" s="199">
        <v>1455.0</v>
      </c>
      <c r="H1318" s="217"/>
      <c r="I1318" s="217"/>
      <c r="L1318" s="6">
        <f t="array" ref="L1318">XLOOKUP(E1318,INV!A:A,INV!K:K)</f>
        <v>50</v>
      </c>
      <c r="M1318" s="127">
        <f t="shared" si="1"/>
        <v>1</v>
      </c>
    </row>
    <row r="1319">
      <c r="A1319" s="195">
        <v>443.0</v>
      </c>
      <c r="B1319" s="196" t="s">
        <v>3153</v>
      </c>
      <c r="C1319" s="197" t="s">
        <v>8905</v>
      </c>
      <c r="D1319" s="198" t="s">
        <v>8906</v>
      </c>
      <c r="E1319" s="196" t="s">
        <v>8907</v>
      </c>
      <c r="F1319" s="196" t="s">
        <v>8908</v>
      </c>
      <c r="G1319" s="199">
        <v>2900.0</v>
      </c>
      <c r="H1319" s="217"/>
      <c r="I1319" s="217"/>
      <c r="L1319" s="6" t="str">
        <f t="array" ref="L1319">XLOOKUP(E1319,INV!A:A,INV!K:K)</f>
        <v>#N/A</v>
      </c>
      <c r="M1319" s="127" t="str">
        <f t="shared" si="1"/>
        <v>#N/A</v>
      </c>
    </row>
    <row r="1320">
      <c r="A1320" s="195">
        <v>448.0</v>
      </c>
      <c r="B1320" s="196" t="s">
        <v>3563</v>
      </c>
      <c r="C1320" s="197" t="s">
        <v>3608</v>
      </c>
      <c r="D1320" s="198" t="s">
        <v>3609</v>
      </c>
      <c r="E1320" s="196" t="s">
        <v>725</v>
      </c>
      <c r="F1320" s="196" t="s">
        <v>3610</v>
      </c>
      <c r="G1320" s="199">
        <v>150.0</v>
      </c>
      <c r="H1320" s="217"/>
      <c r="I1320" s="217"/>
      <c r="L1320" s="6">
        <f t="array" ref="L1320">XLOOKUP(E1320,INV!A:A,INV!K:K)</f>
        <v>7</v>
      </c>
      <c r="M1320" s="127">
        <f t="shared" si="1"/>
        <v>1</v>
      </c>
    </row>
    <row r="1321">
      <c r="A1321" s="195">
        <v>507.0</v>
      </c>
      <c r="B1321" s="196" t="s">
        <v>3764</v>
      </c>
      <c r="C1321" s="197" t="s">
        <v>3765</v>
      </c>
      <c r="D1321" s="198" t="s">
        <v>3766</v>
      </c>
      <c r="E1321" s="196" t="s">
        <v>810</v>
      </c>
      <c r="F1321" s="110" t="s">
        <v>3767</v>
      </c>
      <c r="G1321" s="199">
        <v>100.0</v>
      </c>
      <c r="H1321" s="217"/>
      <c r="I1321" s="217"/>
      <c r="L1321" s="6">
        <f t="array" ref="L1321">XLOOKUP(E1321,INV!A:A,INV!K:K)</f>
        <v>15</v>
      </c>
      <c r="M1321" s="127">
        <f t="shared" si="1"/>
        <v>1</v>
      </c>
    </row>
    <row r="1322">
      <c r="A1322" s="195">
        <v>2581.0</v>
      </c>
      <c r="B1322" s="196" t="s">
        <v>3153</v>
      </c>
      <c r="C1322" s="197" t="s">
        <v>6838</v>
      </c>
      <c r="D1322" s="198" t="s">
        <v>6839</v>
      </c>
      <c r="E1322" s="196" t="s">
        <v>402</v>
      </c>
      <c r="F1322" s="196" t="s">
        <v>6840</v>
      </c>
      <c r="G1322" s="199">
        <v>1100.0</v>
      </c>
      <c r="H1322" s="217"/>
      <c r="I1322" s="217"/>
      <c r="L1322" s="6">
        <f t="array" ref="L1322">XLOOKUP(E1322,INV!A:A,INV!K:K)</f>
        <v>34</v>
      </c>
      <c r="M1322" s="127">
        <f t="shared" si="1"/>
        <v>1</v>
      </c>
    </row>
    <row r="1323">
      <c r="A1323" s="195">
        <v>2573.0</v>
      </c>
      <c r="B1323" s="196" t="s">
        <v>3153</v>
      </c>
      <c r="C1323" s="197" t="s">
        <v>416</v>
      </c>
      <c r="D1323" s="198" t="s">
        <v>6812</v>
      </c>
      <c r="E1323" s="196" t="s">
        <v>416</v>
      </c>
      <c r="F1323" s="110" t="s">
        <v>6813</v>
      </c>
      <c r="G1323" s="199">
        <v>1315.0</v>
      </c>
      <c r="H1323" s="217"/>
      <c r="I1323" s="217"/>
      <c r="L1323" s="6">
        <f t="array" ref="L1323">XLOOKUP(E1323,INV!A:A,INV!K:K)</f>
        <v>37</v>
      </c>
      <c r="M1323" s="127">
        <f t="shared" si="1"/>
        <v>1</v>
      </c>
    </row>
    <row r="1324">
      <c r="A1324" s="195">
        <v>262.0</v>
      </c>
      <c r="B1324" s="196" t="s">
        <v>3153</v>
      </c>
      <c r="C1324" s="197" t="s">
        <v>3154</v>
      </c>
      <c r="D1324" s="198" t="s">
        <v>3155</v>
      </c>
      <c r="E1324" s="196" t="s">
        <v>398</v>
      </c>
      <c r="F1324" s="196" t="s">
        <v>3156</v>
      </c>
      <c r="G1324" s="199">
        <v>235.0</v>
      </c>
      <c r="H1324" s="218"/>
      <c r="I1324" s="218"/>
      <c r="L1324" s="6">
        <f t="array" ref="L1324">XLOOKUP(E1324,INV!A:A,INV!K:K)</f>
        <v>9</v>
      </c>
      <c r="M1324" s="127">
        <f t="shared" si="1"/>
        <v>1</v>
      </c>
    </row>
    <row r="1325">
      <c r="A1325" s="195">
        <v>2609.0</v>
      </c>
      <c r="B1325" s="196" t="s">
        <v>3153</v>
      </c>
      <c r="C1325" s="197" t="s">
        <v>398</v>
      </c>
      <c r="D1325" s="198" t="s">
        <v>6888</v>
      </c>
      <c r="E1325" s="196" t="s">
        <v>398</v>
      </c>
      <c r="F1325" s="110" t="s">
        <v>3156</v>
      </c>
      <c r="G1325" s="199">
        <v>235.0</v>
      </c>
      <c r="H1325" s="217"/>
      <c r="I1325" s="217"/>
      <c r="L1325" s="6">
        <f t="array" ref="L1325">XLOOKUP(E1325,INV!A:A,INV!K:K)</f>
        <v>9</v>
      </c>
      <c r="M1325" s="127">
        <f t="shared" si="1"/>
        <v>1</v>
      </c>
    </row>
    <row r="1326">
      <c r="A1326" s="195">
        <v>436.0</v>
      </c>
      <c r="B1326" s="196" t="s">
        <v>3153</v>
      </c>
      <c r="C1326" s="197" t="s">
        <v>3579</v>
      </c>
      <c r="D1326" s="198" t="s">
        <v>3580</v>
      </c>
      <c r="E1326" s="196" t="s">
        <v>404</v>
      </c>
      <c r="F1326" s="196" t="s">
        <v>3581</v>
      </c>
      <c r="G1326" s="199">
        <v>6750.0</v>
      </c>
      <c r="H1326" s="217"/>
      <c r="I1326" s="217"/>
      <c r="L1326" s="6">
        <f t="array" ref="L1326">XLOOKUP(E1326,INV!A:A,INV!K:K)</f>
        <v>195</v>
      </c>
      <c r="M1326" s="127">
        <f t="shared" si="1"/>
        <v>1</v>
      </c>
    </row>
    <row r="1327">
      <c r="A1327" s="195">
        <v>438.0</v>
      </c>
      <c r="B1327" s="196" t="s">
        <v>3153</v>
      </c>
      <c r="C1327" s="197" t="s">
        <v>3585</v>
      </c>
      <c r="D1327" s="198" t="s">
        <v>3586</v>
      </c>
      <c r="E1327" s="196" t="s">
        <v>406</v>
      </c>
      <c r="F1327" s="196" t="s">
        <v>3587</v>
      </c>
      <c r="G1327" s="199">
        <v>5150.0</v>
      </c>
      <c r="H1327" s="217"/>
      <c r="I1327" s="217"/>
      <c r="L1327" s="6">
        <f t="array" ref="L1327">XLOOKUP(E1327,INV!A:A,INV!K:K)</f>
        <v>133</v>
      </c>
      <c r="M1327" s="127">
        <f t="shared" si="1"/>
        <v>1</v>
      </c>
    </row>
    <row r="1328">
      <c r="A1328" s="195">
        <v>437.0</v>
      </c>
      <c r="B1328" s="196" t="s">
        <v>3153</v>
      </c>
      <c r="C1328" s="197" t="s">
        <v>3582</v>
      </c>
      <c r="D1328" s="198" t="s">
        <v>3583</v>
      </c>
      <c r="E1328" s="196" t="s">
        <v>418</v>
      </c>
      <c r="F1328" s="196" t="s">
        <v>3584</v>
      </c>
      <c r="G1328" s="199">
        <v>675.0</v>
      </c>
      <c r="H1328" s="217"/>
      <c r="I1328" s="217"/>
      <c r="L1328" s="6">
        <f t="array" ref="L1328">XLOOKUP(E1328,INV!A:A,INV!K:K)</f>
        <v>25</v>
      </c>
      <c r="M1328" s="127">
        <f t="shared" si="1"/>
        <v>1</v>
      </c>
    </row>
    <row r="1329">
      <c r="A1329" s="195">
        <v>439.0</v>
      </c>
      <c r="B1329" s="196" t="s">
        <v>3153</v>
      </c>
      <c r="C1329" s="197" t="s">
        <v>3588</v>
      </c>
      <c r="D1329" s="198" t="s">
        <v>3583</v>
      </c>
      <c r="E1329" s="196" t="s">
        <v>420</v>
      </c>
      <c r="F1329" s="196" t="s">
        <v>3589</v>
      </c>
      <c r="G1329" s="199">
        <v>450.0</v>
      </c>
      <c r="H1329" s="217"/>
      <c r="I1329" s="217"/>
      <c r="L1329" s="6">
        <f t="array" ref="L1329">XLOOKUP(E1329,INV!A:A,INV!K:K)</f>
        <v>20</v>
      </c>
      <c r="M1329" s="127">
        <f t="shared" si="1"/>
        <v>1</v>
      </c>
    </row>
    <row r="1330">
      <c r="A1330" s="195">
        <v>280.0</v>
      </c>
      <c r="B1330" s="196" t="s">
        <v>3153</v>
      </c>
      <c r="C1330" s="197" t="s">
        <v>3205</v>
      </c>
      <c r="D1330" s="198" t="s">
        <v>940</v>
      </c>
      <c r="E1330" s="196" t="s">
        <v>408</v>
      </c>
      <c r="F1330" s="110" t="s">
        <v>3206</v>
      </c>
      <c r="G1330" s="199">
        <v>5110.0</v>
      </c>
      <c r="H1330" s="217"/>
      <c r="I1330" s="217"/>
      <c r="L1330" s="6">
        <f t="array" ref="L1330">XLOOKUP(E1330,INV!A:A,INV!K:K)</f>
        <v>122</v>
      </c>
      <c r="M1330" s="127">
        <f t="shared" si="1"/>
        <v>1</v>
      </c>
    </row>
    <row r="1331">
      <c r="A1331" s="195">
        <v>1827.0</v>
      </c>
      <c r="B1331" s="196" t="s">
        <v>3153</v>
      </c>
      <c r="C1331" s="197" t="s">
        <v>408</v>
      </c>
      <c r="D1331" s="198" t="s">
        <v>5402</v>
      </c>
      <c r="E1331" s="196" t="s">
        <v>408</v>
      </c>
      <c r="F1331" s="110" t="s">
        <v>3206</v>
      </c>
      <c r="G1331" s="199">
        <v>5110.0</v>
      </c>
      <c r="H1331" s="217"/>
      <c r="I1331" s="217"/>
      <c r="L1331" s="6">
        <f t="array" ref="L1331">XLOOKUP(E1331,INV!A:A,INV!K:K)</f>
        <v>122</v>
      </c>
      <c r="M1331" s="127">
        <f t="shared" si="1"/>
        <v>1</v>
      </c>
    </row>
    <row r="1332">
      <c r="A1332" s="195">
        <v>284.0</v>
      </c>
      <c r="B1332" s="196" t="s">
        <v>3153</v>
      </c>
      <c r="C1332" s="203" t="s">
        <v>7928</v>
      </c>
      <c r="D1332" s="198" t="s">
        <v>8909</v>
      </c>
      <c r="E1332" s="196" t="s">
        <v>863</v>
      </c>
      <c r="F1332" s="196" t="s">
        <v>8910</v>
      </c>
      <c r="G1332" s="199">
        <v>645.0</v>
      </c>
      <c r="H1332" s="217"/>
      <c r="I1332" s="217"/>
      <c r="L1332" s="6" t="str">
        <f t="array" ref="L1332">XLOOKUP(E1332,INV!A:A,INV!K:K)</f>
        <v>#N/A</v>
      </c>
      <c r="M1332" s="127" t="str">
        <f t="shared" si="1"/>
        <v>#N/A</v>
      </c>
    </row>
    <row r="1333">
      <c r="A1333" s="195">
        <v>564.0</v>
      </c>
      <c r="B1333" s="196" t="s">
        <v>3153</v>
      </c>
      <c r="C1333" s="197" t="s">
        <v>3905</v>
      </c>
      <c r="D1333" s="198" t="s">
        <v>3906</v>
      </c>
      <c r="E1333" s="196" t="s">
        <v>412</v>
      </c>
      <c r="F1333" s="196" t="s">
        <v>3907</v>
      </c>
      <c r="G1333" s="199">
        <v>2065.0</v>
      </c>
      <c r="H1333" s="217"/>
      <c r="I1333" s="217"/>
      <c r="L1333" s="6">
        <f t="array" ref="L1333">XLOOKUP(E1333,INV!A:A,INV!K:K)</f>
        <v>45</v>
      </c>
      <c r="M1333" s="127">
        <f t="shared" si="1"/>
        <v>1</v>
      </c>
    </row>
    <row r="1334">
      <c r="A1334" s="195">
        <v>1833.0</v>
      </c>
      <c r="B1334" s="196" t="s">
        <v>3153</v>
      </c>
      <c r="C1334" s="197" t="s">
        <v>412</v>
      </c>
      <c r="D1334" s="198" t="s">
        <v>5413</v>
      </c>
      <c r="E1334" s="196" t="s">
        <v>412</v>
      </c>
      <c r="F1334" s="110" t="s">
        <v>3907</v>
      </c>
      <c r="G1334" s="199">
        <v>2065.0</v>
      </c>
      <c r="H1334" s="217"/>
      <c r="I1334" s="217"/>
      <c r="L1334" s="6">
        <f t="array" ref="L1334">XLOOKUP(E1334,INV!A:A,INV!K:K)</f>
        <v>45</v>
      </c>
      <c r="M1334" s="127">
        <f t="shared" si="1"/>
        <v>1</v>
      </c>
    </row>
    <row r="1335">
      <c r="A1335" s="195">
        <v>401.0</v>
      </c>
      <c r="B1335" s="196" t="s">
        <v>3153</v>
      </c>
      <c r="C1335" s="197" t="s">
        <v>3483</v>
      </c>
      <c r="D1335" s="198" t="s">
        <v>3484</v>
      </c>
      <c r="E1335" s="196" t="s">
        <v>410</v>
      </c>
      <c r="F1335" s="196" t="s">
        <v>3485</v>
      </c>
      <c r="G1335" s="199">
        <v>1125.0</v>
      </c>
      <c r="H1335" s="217"/>
      <c r="I1335" s="217"/>
      <c r="L1335" s="6">
        <f t="array" ref="L1335">XLOOKUP(E1335,INV!A:A,INV!K:K)</f>
        <v>45</v>
      </c>
      <c r="M1335" s="127">
        <f t="shared" si="1"/>
        <v>1</v>
      </c>
    </row>
    <row r="1336">
      <c r="A1336" s="195">
        <v>1825.0</v>
      </c>
      <c r="B1336" s="196" t="s">
        <v>3153</v>
      </c>
      <c r="C1336" s="197" t="s">
        <v>410</v>
      </c>
      <c r="D1336" s="198" t="s">
        <v>5400</v>
      </c>
      <c r="E1336" s="196" t="s">
        <v>410</v>
      </c>
      <c r="F1336" s="110" t="s">
        <v>3485</v>
      </c>
      <c r="G1336" s="199">
        <v>1125.0</v>
      </c>
      <c r="H1336" s="217"/>
      <c r="I1336" s="217"/>
      <c r="L1336" s="6">
        <f t="array" ref="L1336">XLOOKUP(E1336,INV!A:A,INV!K:K)</f>
        <v>45</v>
      </c>
      <c r="M1336" s="127">
        <f t="shared" si="1"/>
        <v>1</v>
      </c>
    </row>
    <row r="1337">
      <c r="A1337" s="195">
        <v>282.0</v>
      </c>
      <c r="B1337" s="196" t="s">
        <v>3153</v>
      </c>
      <c r="C1337" s="197" t="s">
        <v>3210</v>
      </c>
      <c r="D1337" s="198" t="s">
        <v>3211</v>
      </c>
      <c r="E1337" s="196" t="s">
        <v>3212</v>
      </c>
      <c r="F1337" s="110" t="s">
        <v>3213</v>
      </c>
      <c r="G1337" s="199">
        <v>3280.0</v>
      </c>
      <c r="H1337" s="217"/>
      <c r="I1337" s="217"/>
      <c r="L1337" s="6">
        <f t="array" ref="L1337">XLOOKUP(E1337,INV!A:A,INV!K:K)</f>
        <v>52</v>
      </c>
      <c r="M1337" s="127">
        <f t="shared" si="1"/>
        <v>1</v>
      </c>
    </row>
    <row r="1338">
      <c r="A1338" s="195">
        <v>316.0</v>
      </c>
      <c r="B1338" s="196" t="s">
        <v>3153</v>
      </c>
      <c r="C1338" s="197" t="s">
        <v>3297</v>
      </c>
      <c r="D1338" s="198" t="s">
        <v>3298</v>
      </c>
      <c r="E1338" s="196" t="s">
        <v>3299</v>
      </c>
      <c r="F1338" s="196" t="s">
        <v>3300</v>
      </c>
      <c r="G1338" s="199">
        <v>320.0</v>
      </c>
      <c r="H1338" s="217"/>
      <c r="I1338" s="217"/>
      <c r="L1338" s="6">
        <f t="array" ref="L1338">XLOOKUP(E1338,INV!A:A,INV!K:K)</f>
        <v>11</v>
      </c>
      <c r="M1338" s="127">
        <f t="shared" si="1"/>
        <v>1</v>
      </c>
    </row>
    <row r="1339">
      <c r="A1339" s="195">
        <v>1826.0</v>
      </c>
      <c r="B1339" s="196" t="s">
        <v>3153</v>
      </c>
      <c r="C1339" s="197" t="s">
        <v>3299</v>
      </c>
      <c r="D1339" s="198" t="s">
        <v>5401</v>
      </c>
      <c r="E1339" s="196" t="s">
        <v>3299</v>
      </c>
      <c r="F1339" s="110" t="s">
        <v>3300</v>
      </c>
      <c r="G1339" s="199">
        <v>320.0</v>
      </c>
      <c r="H1339" s="217"/>
      <c r="I1339" s="217"/>
      <c r="L1339" s="6">
        <f t="array" ref="L1339">XLOOKUP(E1339,INV!A:A,INV!K:K)</f>
        <v>11</v>
      </c>
      <c r="M1339" s="127">
        <f t="shared" si="1"/>
        <v>1</v>
      </c>
    </row>
    <row r="1340">
      <c r="A1340" s="195">
        <v>1045.0</v>
      </c>
      <c r="B1340" s="196" t="s">
        <v>3153</v>
      </c>
      <c r="C1340" s="197" t="s">
        <v>4764</v>
      </c>
      <c r="D1340" s="198" t="s">
        <v>4765</v>
      </c>
      <c r="E1340" s="196" t="s">
        <v>1033</v>
      </c>
      <c r="F1340" s="110" t="s">
        <v>4766</v>
      </c>
      <c r="G1340" s="199">
        <v>1220.0</v>
      </c>
      <c r="H1340" s="217"/>
      <c r="I1340" s="217"/>
      <c r="L1340" s="6">
        <f t="array" ref="L1340">XLOOKUP(E1340,INV!A:A,INV!K:K)</f>
        <v>45</v>
      </c>
      <c r="M1340" s="127">
        <f t="shared" si="1"/>
        <v>1</v>
      </c>
    </row>
    <row r="1341">
      <c r="A1341" s="195">
        <v>1047.0</v>
      </c>
      <c r="B1341" s="196" t="s">
        <v>3153</v>
      </c>
      <c r="C1341" s="197" t="s">
        <v>4771</v>
      </c>
      <c r="D1341" s="198" t="s">
        <v>4772</v>
      </c>
      <c r="E1341" s="196" t="s">
        <v>1018</v>
      </c>
      <c r="F1341" s="196" t="s">
        <v>4773</v>
      </c>
      <c r="G1341" s="199">
        <v>1395.0</v>
      </c>
      <c r="H1341" s="217"/>
      <c r="I1341" s="217"/>
      <c r="L1341" s="6">
        <f t="array" ref="L1341">XLOOKUP(E1341,INV!A:A,INV!K:K)</f>
        <v>45</v>
      </c>
      <c r="M1341" s="127">
        <f t="shared" si="1"/>
        <v>1</v>
      </c>
    </row>
    <row r="1342">
      <c r="A1342" s="195">
        <v>1046.0</v>
      </c>
      <c r="B1342" s="196" t="s">
        <v>3153</v>
      </c>
      <c r="C1342" s="197" t="s">
        <v>4767</v>
      </c>
      <c r="D1342" s="198" t="s">
        <v>4768</v>
      </c>
      <c r="E1342" s="196" t="s">
        <v>4769</v>
      </c>
      <c r="F1342" s="196" t="s">
        <v>4770</v>
      </c>
      <c r="G1342" s="199">
        <v>1220.0</v>
      </c>
      <c r="H1342" s="217"/>
      <c r="I1342" s="217"/>
      <c r="L1342" s="6">
        <f t="array" ref="L1342">XLOOKUP(E1342,INV!A:A,INV!K:K)</f>
        <v>45</v>
      </c>
      <c r="M1342" s="127">
        <f t="shared" si="1"/>
        <v>1</v>
      </c>
    </row>
    <row r="1343">
      <c r="A1343" s="195">
        <v>1048.0</v>
      </c>
      <c r="B1343" s="196" t="s">
        <v>3153</v>
      </c>
      <c r="C1343" s="197" t="s">
        <v>4774</v>
      </c>
      <c r="D1343" s="198" t="s">
        <v>4775</v>
      </c>
      <c r="E1343" s="196" t="s">
        <v>4776</v>
      </c>
      <c r="F1343" s="196" t="s">
        <v>4777</v>
      </c>
      <c r="G1343" s="199">
        <v>1395.0</v>
      </c>
      <c r="H1343" s="217"/>
      <c r="I1343" s="217"/>
      <c r="L1343" s="6">
        <f t="array" ref="L1343">XLOOKUP(E1343,INV!A:A,INV!K:K)</f>
        <v>45</v>
      </c>
      <c r="M1343" s="127">
        <f t="shared" si="1"/>
        <v>1</v>
      </c>
    </row>
    <row r="1344">
      <c r="A1344" s="195">
        <v>1052.0</v>
      </c>
      <c r="B1344" s="196" t="s">
        <v>3153</v>
      </c>
      <c r="C1344" s="197" t="s">
        <v>4787</v>
      </c>
      <c r="D1344" s="198" t="s">
        <v>4788</v>
      </c>
      <c r="E1344" s="196" t="s">
        <v>5</v>
      </c>
      <c r="F1344" s="110" t="s">
        <v>4789</v>
      </c>
      <c r="G1344" s="199">
        <v>420.0</v>
      </c>
      <c r="H1344" s="217"/>
      <c r="I1344" s="217"/>
      <c r="L1344" s="6">
        <f t="array" ref="L1344">XLOOKUP(E1344,INV!A:A,INV!K:K)</f>
        <v>10.5</v>
      </c>
      <c r="M1344" s="127">
        <f t="shared" si="1"/>
        <v>1</v>
      </c>
    </row>
    <row r="1345">
      <c r="A1345" s="195">
        <v>1053.0</v>
      </c>
      <c r="B1345" s="196" t="s">
        <v>3153</v>
      </c>
      <c r="C1345" s="197" t="s">
        <v>4790</v>
      </c>
      <c r="D1345" s="198" t="s">
        <v>4791</v>
      </c>
      <c r="E1345" s="196" t="s">
        <v>4792</v>
      </c>
      <c r="F1345" s="110" t="s">
        <v>4793</v>
      </c>
      <c r="G1345" s="199">
        <v>675.0</v>
      </c>
      <c r="H1345" s="217"/>
      <c r="I1345" s="217"/>
      <c r="L1345" s="6">
        <f t="array" ref="L1345">XLOOKUP(E1345,INV!A:A,INV!K:K)</f>
        <v>20</v>
      </c>
      <c r="M1345" s="127">
        <f t="shared" si="1"/>
        <v>1</v>
      </c>
    </row>
    <row r="1346">
      <c r="A1346" s="195">
        <v>618.0</v>
      </c>
      <c r="B1346" s="196" t="s">
        <v>3153</v>
      </c>
      <c r="C1346" s="197" t="s">
        <v>4035</v>
      </c>
      <c r="D1346" s="198" t="s">
        <v>174</v>
      </c>
      <c r="E1346" s="196" t="s">
        <v>175</v>
      </c>
      <c r="F1346" s="196" t="s">
        <v>4036</v>
      </c>
      <c r="G1346" s="199">
        <v>170.0</v>
      </c>
      <c r="H1346" s="217"/>
      <c r="I1346" s="217"/>
      <c r="L1346" s="6">
        <f t="array" ref="L1346">XLOOKUP(E1346,INV!A:A,INV!K:K)</f>
        <v>9</v>
      </c>
      <c r="M1346" s="127">
        <f t="shared" si="1"/>
        <v>1</v>
      </c>
    </row>
    <row r="1347">
      <c r="A1347" s="195">
        <v>536.0</v>
      </c>
      <c r="B1347" s="196" t="s">
        <v>3293</v>
      </c>
      <c r="C1347" s="197" t="s">
        <v>3839</v>
      </c>
      <c r="D1347" s="198" t="s">
        <v>3840</v>
      </c>
      <c r="E1347" s="196" t="s">
        <v>1051</v>
      </c>
      <c r="F1347" s="110" t="s">
        <v>3841</v>
      </c>
      <c r="G1347" s="199">
        <v>950.0</v>
      </c>
      <c r="H1347" s="217"/>
      <c r="I1347" s="217"/>
      <c r="L1347" s="6">
        <f t="array" ref="L1347">XLOOKUP(E1347,INV!A:A,INV!K:K)</f>
        <v>37</v>
      </c>
      <c r="M1347" s="127">
        <f t="shared" si="1"/>
        <v>1</v>
      </c>
    </row>
    <row r="1348">
      <c r="A1348" s="195">
        <v>515.0</v>
      </c>
      <c r="B1348" s="196" t="s">
        <v>3293</v>
      </c>
      <c r="C1348" s="197" t="s">
        <v>3785</v>
      </c>
      <c r="D1348" s="198" t="s">
        <v>3786</v>
      </c>
      <c r="E1348" s="196" t="s">
        <v>3787</v>
      </c>
      <c r="F1348" s="196" t="s">
        <v>3788</v>
      </c>
      <c r="G1348" s="199">
        <v>1300.0</v>
      </c>
      <c r="H1348" s="218"/>
      <c r="I1348" s="218"/>
      <c r="L1348" s="6">
        <f t="array" ref="L1348">XLOOKUP(E1348,INV!A:A,INV!K:K)</f>
        <v>45</v>
      </c>
      <c r="M1348" s="127">
        <f t="shared" si="1"/>
        <v>1</v>
      </c>
    </row>
    <row r="1349">
      <c r="A1349" s="195">
        <v>487.0</v>
      </c>
      <c r="B1349" s="196" t="s">
        <v>3293</v>
      </c>
      <c r="C1349" s="197" t="s">
        <v>3705</v>
      </c>
      <c r="D1349" s="198" t="s">
        <v>3700</v>
      </c>
      <c r="E1349" s="196" t="s">
        <v>3706</v>
      </c>
      <c r="F1349" s="110" t="s">
        <v>3707</v>
      </c>
      <c r="G1349" s="199">
        <v>950.0</v>
      </c>
      <c r="H1349" s="217"/>
      <c r="I1349" s="217"/>
      <c r="L1349" s="6">
        <f t="array" ref="L1349">XLOOKUP(E1349,INV!A:A,INV!K:K)</f>
        <v>37</v>
      </c>
      <c r="M1349" s="127">
        <f t="shared" si="1"/>
        <v>1</v>
      </c>
    </row>
    <row r="1350">
      <c r="A1350" s="195">
        <v>485.0</v>
      </c>
      <c r="B1350" s="196" t="s">
        <v>3293</v>
      </c>
      <c r="C1350" s="197" t="s">
        <v>3699</v>
      </c>
      <c r="D1350" s="198" t="s">
        <v>3700</v>
      </c>
      <c r="E1350" s="196" t="s">
        <v>3701</v>
      </c>
      <c r="F1350" s="110" t="s">
        <v>3702</v>
      </c>
      <c r="G1350" s="199">
        <v>1300.0</v>
      </c>
      <c r="H1350" s="217"/>
      <c r="I1350" s="217"/>
      <c r="L1350" s="6">
        <f t="array" ref="L1350">XLOOKUP(E1350,INV!A:A,INV!K:K)</f>
        <v>45</v>
      </c>
      <c r="M1350" s="127">
        <f t="shared" si="1"/>
        <v>1</v>
      </c>
    </row>
    <row r="1351">
      <c r="A1351" s="195">
        <v>2598.0</v>
      </c>
      <c r="B1351" s="196" t="s">
        <v>3153</v>
      </c>
      <c r="C1351" s="197" t="s">
        <v>414</v>
      </c>
      <c r="D1351" s="198" t="s">
        <v>6872</v>
      </c>
      <c r="E1351" s="196" t="s">
        <v>414</v>
      </c>
      <c r="F1351" s="110" t="s">
        <v>6873</v>
      </c>
      <c r="G1351" s="199">
        <v>1400.0</v>
      </c>
      <c r="H1351" s="217"/>
      <c r="I1351" s="217"/>
      <c r="L1351" s="6">
        <f t="array" ref="L1351">XLOOKUP(E1351,INV!A:A,INV!K:K)</f>
        <v>45</v>
      </c>
      <c r="M1351" s="127">
        <f t="shared" si="1"/>
        <v>1</v>
      </c>
    </row>
    <row r="1352">
      <c r="A1352" s="195">
        <v>295.0</v>
      </c>
      <c r="B1352" s="196" t="s">
        <v>3246</v>
      </c>
      <c r="C1352" s="197" t="s">
        <v>3247</v>
      </c>
      <c r="D1352" s="198" t="s">
        <v>3248</v>
      </c>
      <c r="E1352" s="196" t="s">
        <v>791</v>
      </c>
      <c r="F1352" s="196" t="s">
        <v>3249</v>
      </c>
      <c r="G1352" s="199">
        <v>3490.0</v>
      </c>
      <c r="H1352" s="217"/>
      <c r="I1352" s="217"/>
      <c r="L1352" s="63">
        <f t="array" ref="L1352">XLOOKUP(E1352,INV!A:A,INV!K:K)</f>
        <v>75</v>
      </c>
      <c r="M1352" s="127">
        <f t="shared" si="1"/>
        <v>1</v>
      </c>
    </row>
    <row r="1353">
      <c r="A1353" s="195">
        <v>1882.0</v>
      </c>
      <c r="B1353" s="196" t="s">
        <v>3462</v>
      </c>
      <c r="C1353" s="197" t="s">
        <v>8911</v>
      </c>
      <c r="D1353" s="198" t="s">
        <v>8912</v>
      </c>
      <c r="E1353" s="196" t="s">
        <v>8913</v>
      </c>
      <c r="F1353" s="110"/>
      <c r="G1353" s="199">
        <v>425.0</v>
      </c>
      <c r="H1353" s="217"/>
      <c r="I1353" s="217"/>
      <c r="L1353" s="6" t="str">
        <f t="array" ref="L1353">XLOOKUP(E1353,INV!A:A,INV!K:K)</f>
        <v>#N/A</v>
      </c>
      <c r="M1353" s="127" t="str">
        <f t="shared" si="1"/>
        <v>#N/A</v>
      </c>
    </row>
    <row r="1354">
      <c r="A1354" s="195">
        <v>1883.0</v>
      </c>
      <c r="B1354" s="196" t="s">
        <v>3462</v>
      </c>
      <c r="C1354" s="197" t="s">
        <v>8914</v>
      </c>
      <c r="D1354" s="198" t="s">
        <v>8915</v>
      </c>
      <c r="E1354" s="196" t="s">
        <v>8916</v>
      </c>
      <c r="F1354" s="110"/>
      <c r="G1354" s="199">
        <v>425.0</v>
      </c>
      <c r="H1354" s="217"/>
      <c r="I1354" s="217"/>
      <c r="L1354" s="6" t="str">
        <f t="array" ref="L1354">XLOOKUP(E1354,INV!A:A,INV!K:K)</f>
        <v>#N/A</v>
      </c>
      <c r="M1354" s="127" t="str">
        <f t="shared" si="1"/>
        <v>#N/A</v>
      </c>
    </row>
    <row r="1355">
      <c r="A1355" s="195">
        <v>1171.0</v>
      </c>
      <c r="B1355" s="196" t="s">
        <v>4922</v>
      </c>
      <c r="C1355" s="197" t="s">
        <v>4923</v>
      </c>
      <c r="D1355" s="198" t="s">
        <v>4924</v>
      </c>
      <c r="E1355" s="196" t="s">
        <v>4925</v>
      </c>
      <c r="F1355" s="110"/>
      <c r="G1355" s="199">
        <v>150.0</v>
      </c>
      <c r="H1355" s="217"/>
      <c r="I1355" s="217"/>
      <c r="L1355" s="6" t="str">
        <f t="array" ref="L1355">XLOOKUP(E1355,INV!A:A,INV!K:K)</f>
        <v>#N/A</v>
      </c>
      <c r="M1355" s="127" t="str">
        <f t="shared" si="1"/>
        <v>#N/A</v>
      </c>
    </row>
    <row r="1356">
      <c r="A1356" s="195">
        <v>1191.0</v>
      </c>
      <c r="B1356" s="196" t="s">
        <v>4937</v>
      </c>
      <c r="C1356" s="197" t="s">
        <v>8917</v>
      </c>
      <c r="D1356" s="198" t="s">
        <v>8918</v>
      </c>
      <c r="E1356" s="196" t="s">
        <v>8919</v>
      </c>
      <c r="F1356" s="110"/>
      <c r="G1356" s="199">
        <v>115.0</v>
      </c>
      <c r="H1356" s="217"/>
      <c r="I1356" s="217"/>
      <c r="L1356" s="6" t="str">
        <f t="array" ref="L1356">XLOOKUP(E1356,INV!A:A,INV!K:K)</f>
        <v>#N/A</v>
      </c>
      <c r="M1356" s="127" t="str">
        <f t="shared" si="1"/>
        <v>#N/A</v>
      </c>
    </row>
    <row r="1357">
      <c r="A1357" s="195">
        <v>1223.0</v>
      </c>
      <c r="B1357" s="196" t="s">
        <v>4904</v>
      </c>
      <c r="C1357" s="197" t="s">
        <v>8920</v>
      </c>
      <c r="D1357" s="198" t="s">
        <v>8921</v>
      </c>
      <c r="E1357" s="196" t="s">
        <v>8922</v>
      </c>
      <c r="F1357" s="110"/>
      <c r="G1357" s="199">
        <v>120.0</v>
      </c>
      <c r="H1357" s="217"/>
      <c r="I1357" s="217"/>
      <c r="L1357" s="6" t="str">
        <f t="array" ref="L1357">XLOOKUP(E1357,INV!A:A,INV!K:K)</f>
        <v>#N/A</v>
      </c>
      <c r="M1357" s="127" t="str">
        <f t="shared" si="1"/>
        <v>#N/A</v>
      </c>
    </row>
    <row r="1358">
      <c r="A1358" s="195">
        <v>1228.0</v>
      </c>
      <c r="B1358" s="196" t="s">
        <v>8923</v>
      </c>
      <c r="C1358" s="197" t="s">
        <v>8924</v>
      </c>
      <c r="D1358" s="198" t="s">
        <v>8925</v>
      </c>
      <c r="E1358" s="196" t="s">
        <v>8926</v>
      </c>
      <c r="F1358" s="110"/>
      <c r="G1358" s="199">
        <v>265.0</v>
      </c>
      <c r="H1358" s="217"/>
      <c r="I1358" s="217"/>
      <c r="L1358" s="6" t="str">
        <f t="array" ref="L1358">XLOOKUP(E1358,INV!A:A,INV!K:K)</f>
        <v>#N/A</v>
      </c>
      <c r="M1358" s="127" t="str">
        <f t="shared" si="1"/>
        <v>#N/A</v>
      </c>
    </row>
    <row r="1359">
      <c r="A1359" s="195">
        <v>1230.0</v>
      </c>
      <c r="B1359" s="196" t="s">
        <v>8927</v>
      </c>
      <c r="C1359" s="197" t="s">
        <v>8928</v>
      </c>
      <c r="D1359" s="198" t="s">
        <v>8929</v>
      </c>
      <c r="E1359" s="196" t="s">
        <v>8930</v>
      </c>
      <c r="F1359" s="110"/>
      <c r="G1359" s="199">
        <v>85.0</v>
      </c>
      <c r="H1359" s="217"/>
      <c r="I1359" s="217"/>
      <c r="L1359" s="6" t="str">
        <f t="array" ref="L1359">XLOOKUP(E1359,INV!A:A,INV!K:K)</f>
        <v>#N/A</v>
      </c>
      <c r="M1359" s="127" t="str">
        <f t="shared" si="1"/>
        <v>#N/A</v>
      </c>
    </row>
    <row r="1360">
      <c r="A1360" s="195">
        <v>3231.0</v>
      </c>
      <c r="B1360" s="222" t="s">
        <v>8927</v>
      </c>
      <c r="C1360" s="212" t="s">
        <v>8931</v>
      </c>
      <c r="D1360" s="213" t="s">
        <v>8932</v>
      </c>
      <c r="E1360" s="212" t="s">
        <v>8933</v>
      </c>
      <c r="F1360" s="110"/>
      <c r="G1360" s="199">
        <v>165.0</v>
      </c>
      <c r="H1360" s="217"/>
      <c r="I1360" s="217"/>
      <c r="L1360" s="6" t="str">
        <f t="array" ref="L1360">XLOOKUP(E1360,INV!A:A,INV!K:K)</f>
        <v>#N/A</v>
      </c>
      <c r="M1360" s="127" t="str">
        <f t="shared" si="1"/>
        <v>#N/A</v>
      </c>
    </row>
    <row r="1361">
      <c r="A1361" s="195">
        <v>3231.0</v>
      </c>
      <c r="B1361" s="222" t="s">
        <v>8927</v>
      </c>
      <c r="C1361" s="212" t="s">
        <v>8931</v>
      </c>
      <c r="D1361" s="213" t="s">
        <v>8932</v>
      </c>
      <c r="E1361" s="212" t="s">
        <v>8933</v>
      </c>
      <c r="F1361" s="110"/>
      <c r="G1361" s="199">
        <v>165.0</v>
      </c>
      <c r="H1361" s="217"/>
      <c r="I1361" s="217"/>
      <c r="M1361" s="127"/>
    </row>
    <row r="1362">
      <c r="A1362" s="195">
        <v>1231.0</v>
      </c>
      <c r="B1362" s="196" t="s">
        <v>4937</v>
      </c>
      <c r="C1362" s="197" t="s">
        <v>8934</v>
      </c>
      <c r="D1362" s="198" t="s">
        <v>8935</v>
      </c>
      <c r="E1362" s="196" t="s">
        <v>8936</v>
      </c>
      <c r="F1362" s="110"/>
      <c r="G1362" s="199">
        <v>33.0</v>
      </c>
      <c r="H1362" s="217"/>
      <c r="I1362" s="217"/>
      <c r="L1362" s="6" t="str">
        <f t="array" ref="L1362">XLOOKUP(E1362,INV!A:A,INV!K:K)</f>
        <v>#N/A</v>
      </c>
      <c r="M1362" s="127" t="str">
        <f t="shared" ref="M1362:M2215" si="2">(L1362-J1362)/L1362</f>
        <v>#N/A</v>
      </c>
    </row>
    <row r="1363">
      <c r="A1363" s="195">
        <v>1159.0</v>
      </c>
      <c r="B1363" s="196" t="s">
        <v>4915</v>
      </c>
      <c r="C1363" s="197" t="s">
        <v>8937</v>
      </c>
      <c r="D1363" s="198" t="s">
        <v>8186</v>
      </c>
      <c r="E1363" s="196" t="s">
        <v>8938</v>
      </c>
      <c r="F1363" s="110"/>
      <c r="G1363" s="199">
        <v>250.0</v>
      </c>
      <c r="H1363" s="217"/>
      <c r="I1363" s="217"/>
      <c r="L1363" s="6" t="str">
        <f t="array" ref="L1363">XLOOKUP(E1363,INV!A:A,INV!K:K)</f>
        <v>#N/A</v>
      </c>
      <c r="M1363" s="127" t="str">
        <f t="shared" si="2"/>
        <v>#N/A</v>
      </c>
    </row>
    <row r="1364">
      <c r="A1364" s="195">
        <v>1161.0</v>
      </c>
      <c r="B1364" s="196" t="s">
        <v>4915</v>
      </c>
      <c r="C1364" s="197" t="s">
        <v>8939</v>
      </c>
      <c r="D1364" s="198" t="s">
        <v>4920</v>
      </c>
      <c r="E1364" s="196" t="s">
        <v>8940</v>
      </c>
      <c r="F1364" s="110"/>
      <c r="G1364" s="199">
        <v>250.0</v>
      </c>
      <c r="H1364" s="217"/>
      <c r="I1364" s="217"/>
      <c r="L1364" s="6" t="str">
        <f t="array" ref="L1364">XLOOKUP(E1364,INV!A:A,INV!K:K)</f>
        <v>#N/A</v>
      </c>
      <c r="M1364" s="127" t="str">
        <f t="shared" si="2"/>
        <v>#N/A</v>
      </c>
    </row>
    <row r="1365">
      <c r="A1365" s="195">
        <v>1157.0</v>
      </c>
      <c r="B1365" s="196" t="s">
        <v>3515</v>
      </c>
      <c r="C1365" s="197" t="s">
        <v>8941</v>
      </c>
      <c r="D1365" s="198" t="s">
        <v>4910</v>
      </c>
      <c r="E1365" s="196" t="s">
        <v>8942</v>
      </c>
      <c r="F1365" s="110"/>
      <c r="G1365" s="199">
        <v>200.0</v>
      </c>
      <c r="H1365" s="217"/>
      <c r="I1365" s="217"/>
      <c r="L1365" s="6" t="str">
        <f t="array" ref="L1365">XLOOKUP(E1365,INV!A:A,INV!K:K)</f>
        <v>#N/A</v>
      </c>
      <c r="M1365" s="127" t="str">
        <f t="shared" si="2"/>
        <v>#N/A</v>
      </c>
    </row>
    <row r="1366">
      <c r="A1366" s="195">
        <v>1155.0</v>
      </c>
      <c r="B1366" s="196" t="s">
        <v>4889</v>
      </c>
      <c r="C1366" s="197" t="s">
        <v>8943</v>
      </c>
      <c r="D1366" s="198" t="s">
        <v>4897</v>
      </c>
      <c r="E1366" s="196" t="s">
        <v>8944</v>
      </c>
      <c r="F1366" s="110"/>
      <c r="G1366" s="199">
        <v>200.0</v>
      </c>
      <c r="H1366" s="217"/>
      <c r="I1366" s="217"/>
      <c r="L1366" s="6" t="str">
        <f t="array" ref="L1366">XLOOKUP(E1366,INV!A:A,INV!K:K)</f>
        <v>#N/A</v>
      </c>
      <c r="M1366" s="127" t="str">
        <f t="shared" si="2"/>
        <v>#N/A</v>
      </c>
    </row>
    <row r="1367">
      <c r="A1367" s="195">
        <v>1156.0</v>
      </c>
      <c r="B1367" s="196" t="s">
        <v>4889</v>
      </c>
      <c r="C1367" s="197" t="s">
        <v>8945</v>
      </c>
      <c r="D1367" s="198" t="s">
        <v>4901</v>
      </c>
      <c r="E1367" s="196" t="s">
        <v>8946</v>
      </c>
      <c r="F1367" s="110"/>
      <c r="G1367" s="199">
        <v>250.0</v>
      </c>
      <c r="H1367" s="217"/>
      <c r="I1367" s="217"/>
      <c r="L1367" s="6" t="str">
        <f t="array" ref="L1367">XLOOKUP(E1367,INV!A:A,INV!K:K)</f>
        <v>#N/A</v>
      </c>
      <c r="M1367" s="127" t="str">
        <f t="shared" si="2"/>
        <v>#N/A</v>
      </c>
    </row>
    <row r="1368">
      <c r="A1368" s="195">
        <v>1164.0</v>
      </c>
      <c r="B1368" s="196" t="s">
        <v>4904</v>
      </c>
      <c r="C1368" s="197" t="s">
        <v>8947</v>
      </c>
      <c r="D1368" s="198" t="s">
        <v>8178</v>
      </c>
      <c r="E1368" s="196" t="s">
        <v>8948</v>
      </c>
      <c r="F1368" s="110"/>
      <c r="G1368" s="199">
        <v>550.0</v>
      </c>
      <c r="H1368" s="217"/>
      <c r="I1368" s="217"/>
      <c r="L1368" s="6" t="str">
        <f t="array" ref="L1368">XLOOKUP(E1368,INV!A:A,INV!K:K)</f>
        <v>#N/A</v>
      </c>
      <c r="M1368" s="127" t="str">
        <f t="shared" si="2"/>
        <v>#N/A</v>
      </c>
    </row>
    <row r="1369">
      <c r="A1369" s="195">
        <v>1165.0</v>
      </c>
      <c r="B1369" s="196" t="s">
        <v>4904</v>
      </c>
      <c r="C1369" s="197" t="s">
        <v>8949</v>
      </c>
      <c r="D1369" s="198" t="s">
        <v>8182</v>
      </c>
      <c r="E1369" s="196" t="s">
        <v>8950</v>
      </c>
      <c r="F1369" s="110"/>
      <c r="G1369" s="199">
        <v>550.0</v>
      </c>
      <c r="H1369" s="217"/>
      <c r="I1369" s="217"/>
      <c r="L1369" s="6" t="str">
        <f t="array" ref="L1369">XLOOKUP(E1369,INV!A:A,INV!K:K)</f>
        <v>#N/A</v>
      </c>
      <c r="M1369" s="127" t="str">
        <f t="shared" si="2"/>
        <v>#N/A</v>
      </c>
    </row>
    <row r="1370">
      <c r="A1370" s="195">
        <v>1150.0</v>
      </c>
      <c r="B1370" s="196" t="s">
        <v>4885</v>
      </c>
      <c r="C1370" s="197" t="s">
        <v>8951</v>
      </c>
      <c r="D1370" s="198" t="s">
        <v>8158</v>
      </c>
      <c r="E1370" s="196" t="s">
        <v>8952</v>
      </c>
      <c r="F1370" s="110"/>
      <c r="G1370" s="199">
        <v>200.0</v>
      </c>
      <c r="H1370" s="217"/>
      <c r="I1370" s="217"/>
      <c r="L1370" s="6" t="str">
        <f t="array" ref="L1370">XLOOKUP(E1370,INV!A:A,INV!K:K)</f>
        <v>#N/A</v>
      </c>
      <c r="M1370" s="127" t="str">
        <f t="shared" si="2"/>
        <v>#N/A</v>
      </c>
    </row>
    <row r="1371">
      <c r="A1371" s="195">
        <v>1152.0</v>
      </c>
      <c r="B1371" s="196" t="s">
        <v>4926</v>
      </c>
      <c r="C1371" s="197" t="s">
        <v>8953</v>
      </c>
      <c r="D1371" s="198" t="s">
        <v>8162</v>
      </c>
      <c r="E1371" s="110" t="s">
        <v>8954</v>
      </c>
      <c r="F1371" s="196"/>
      <c r="G1371" s="199">
        <v>220.0</v>
      </c>
      <c r="H1371" s="217"/>
      <c r="I1371" s="217"/>
      <c r="L1371" s="6" t="str">
        <f t="array" ref="L1371">XLOOKUP(E1371,INV!A:A,INV!K:K)</f>
        <v>#N/A</v>
      </c>
      <c r="M1371" s="127" t="str">
        <f t="shared" si="2"/>
        <v>#N/A</v>
      </c>
    </row>
    <row r="1372">
      <c r="A1372" s="195">
        <v>1162.0</v>
      </c>
      <c r="B1372" s="196" t="s">
        <v>4885</v>
      </c>
      <c r="C1372" s="197" t="s">
        <v>8955</v>
      </c>
      <c r="D1372" s="198" t="s">
        <v>8166</v>
      </c>
      <c r="E1372" s="196" t="s">
        <v>8956</v>
      </c>
      <c r="F1372" s="110"/>
      <c r="G1372" s="199">
        <v>400.0</v>
      </c>
      <c r="H1372" s="217"/>
      <c r="I1372" s="217"/>
      <c r="L1372" s="6" t="str">
        <f t="array" ref="L1372">XLOOKUP(E1372,INV!A:A,INV!K:K)</f>
        <v>#N/A</v>
      </c>
      <c r="M1372" s="127" t="str">
        <f t="shared" si="2"/>
        <v>#N/A</v>
      </c>
    </row>
    <row r="1373">
      <c r="A1373" s="195">
        <v>1163.0</v>
      </c>
      <c r="B1373" s="196" t="s">
        <v>4885</v>
      </c>
      <c r="C1373" s="197" t="s">
        <v>8957</v>
      </c>
      <c r="D1373" s="198" t="s">
        <v>8170</v>
      </c>
      <c r="E1373" s="196" t="s">
        <v>8958</v>
      </c>
      <c r="F1373" s="196"/>
      <c r="G1373" s="199">
        <v>400.0</v>
      </c>
      <c r="H1373" s="217"/>
      <c r="I1373" s="217"/>
      <c r="L1373" s="6" t="str">
        <f t="array" ref="L1373">XLOOKUP(E1373,INV!A:A,INV!K:K)</f>
        <v>#N/A</v>
      </c>
      <c r="M1373" s="127" t="str">
        <f t="shared" si="2"/>
        <v>#N/A</v>
      </c>
    </row>
    <row r="1374">
      <c r="A1374" s="195">
        <v>1148.0</v>
      </c>
      <c r="B1374" s="196" t="s">
        <v>4878</v>
      </c>
      <c r="C1374" s="197" t="s">
        <v>8959</v>
      </c>
      <c r="D1374" s="198" t="s">
        <v>4883</v>
      </c>
      <c r="E1374" s="196" t="s">
        <v>8960</v>
      </c>
      <c r="F1374" s="110"/>
      <c r="G1374" s="199">
        <v>180.0</v>
      </c>
      <c r="H1374" s="217"/>
      <c r="I1374" s="217"/>
      <c r="L1374" s="6" t="str">
        <f t="array" ref="L1374">XLOOKUP(E1374,INV!A:A,INV!K:K)</f>
        <v>#N/A</v>
      </c>
      <c r="M1374" s="127" t="str">
        <f t="shared" si="2"/>
        <v>#N/A</v>
      </c>
    </row>
    <row r="1375">
      <c r="A1375" s="195">
        <v>1173.0</v>
      </c>
      <c r="B1375" s="196" t="s">
        <v>4926</v>
      </c>
      <c r="C1375" s="197" t="s">
        <v>4927</v>
      </c>
      <c r="D1375" s="198" t="s">
        <v>4928</v>
      </c>
      <c r="E1375" s="196" t="s">
        <v>4929</v>
      </c>
      <c r="F1375" s="110"/>
      <c r="G1375" s="199">
        <v>295.0</v>
      </c>
      <c r="H1375" s="217"/>
      <c r="I1375" s="217"/>
      <c r="L1375" s="6" t="str">
        <f t="array" ref="L1375">XLOOKUP(E1375,INV!A:A,INV!K:K)</f>
        <v>#N/A</v>
      </c>
      <c r="M1375" s="127" t="str">
        <f t="shared" si="2"/>
        <v>#N/A</v>
      </c>
    </row>
    <row r="1376">
      <c r="A1376" s="195">
        <v>1232.0</v>
      </c>
      <c r="B1376" s="196" t="s">
        <v>8961</v>
      </c>
      <c r="C1376" s="197" t="s">
        <v>8962</v>
      </c>
      <c r="D1376" s="198" t="s">
        <v>8963</v>
      </c>
      <c r="E1376" s="196" t="s">
        <v>8964</v>
      </c>
      <c r="F1376" s="196"/>
      <c r="G1376" s="199">
        <v>50.0</v>
      </c>
      <c r="H1376" s="217"/>
      <c r="I1376" s="217"/>
      <c r="L1376" s="6" t="str">
        <f t="array" ref="L1376">XLOOKUP(E1376,INV!A:A,INV!K:K)</f>
        <v>#N/A</v>
      </c>
      <c r="M1376" s="127" t="str">
        <f t="shared" si="2"/>
        <v>#N/A</v>
      </c>
    </row>
    <row r="1377">
      <c r="A1377" s="195">
        <v>1235.0</v>
      </c>
      <c r="B1377" s="196" t="s">
        <v>8961</v>
      </c>
      <c r="C1377" s="197" t="s">
        <v>8965</v>
      </c>
      <c r="D1377" s="198" t="s">
        <v>8966</v>
      </c>
      <c r="E1377" s="196" t="s">
        <v>8967</v>
      </c>
      <c r="F1377" s="110"/>
      <c r="G1377" s="199">
        <v>70.0</v>
      </c>
      <c r="H1377" s="217"/>
      <c r="I1377" s="217"/>
      <c r="L1377" s="6" t="str">
        <f t="array" ref="L1377">XLOOKUP(E1377,INV!A:A,INV!K:K)</f>
        <v>#N/A</v>
      </c>
      <c r="M1377" s="127" t="str">
        <f t="shared" si="2"/>
        <v>#N/A</v>
      </c>
    </row>
    <row r="1378">
      <c r="A1378" s="195">
        <v>237.0</v>
      </c>
      <c r="B1378" s="196" t="s">
        <v>3060</v>
      </c>
      <c r="C1378" s="197" t="s">
        <v>3061</v>
      </c>
      <c r="D1378" s="198" t="s">
        <v>3062</v>
      </c>
      <c r="E1378" s="196" t="s">
        <v>3063</v>
      </c>
      <c r="F1378" s="110"/>
      <c r="G1378" s="199">
        <v>890.0</v>
      </c>
      <c r="H1378" s="217"/>
      <c r="I1378" s="217"/>
      <c r="L1378" s="6" t="str">
        <f t="array" ref="L1378">XLOOKUP(E1378,INV!A:A,INV!K:K)</f>
        <v>#N/A</v>
      </c>
      <c r="M1378" s="127" t="str">
        <f t="shared" si="2"/>
        <v>#N/A</v>
      </c>
    </row>
    <row r="1379">
      <c r="A1379" s="195">
        <v>238.0</v>
      </c>
      <c r="B1379" s="196" t="s">
        <v>3060</v>
      </c>
      <c r="C1379" s="197" t="s">
        <v>3064</v>
      </c>
      <c r="D1379" s="198" t="s">
        <v>3065</v>
      </c>
      <c r="E1379" s="196" t="s">
        <v>3066</v>
      </c>
      <c r="F1379" s="110"/>
      <c r="G1379" s="199">
        <v>890.0</v>
      </c>
      <c r="H1379" s="217"/>
      <c r="I1379" s="217"/>
      <c r="L1379" s="6" t="str">
        <f t="array" ref="L1379">XLOOKUP(E1379,INV!A:A,INV!K:K)</f>
        <v>#N/A</v>
      </c>
      <c r="M1379" s="127" t="str">
        <f t="shared" si="2"/>
        <v>#N/A</v>
      </c>
    </row>
    <row r="1380">
      <c r="A1380" s="195">
        <v>240.0</v>
      </c>
      <c r="B1380" s="196" t="s">
        <v>3072</v>
      </c>
      <c r="C1380" s="197" t="s">
        <v>3073</v>
      </c>
      <c r="D1380" s="198" t="s">
        <v>3074</v>
      </c>
      <c r="E1380" s="196" t="s">
        <v>3075</v>
      </c>
      <c r="F1380" s="110"/>
      <c r="G1380" s="199">
        <v>525.0</v>
      </c>
      <c r="H1380" s="217"/>
      <c r="I1380" s="217"/>
      <c r="L1380" s="6" t="str">
        <f t="array" ref="L1380">XLOOKUP(E1380,INV!A:A,INV!K:K)</f>
        <v>#N/A</v>
      </c>
      <c r="M1380" s="127" t="str">
        <f t="shared" si="2"/>
        <v>#N/A</v>
      </c>
    </row>
    <row r="1381">
      <c r="A1381" s="195">
        <v>241.0</v>
      </c>
      <c r="B1381" s="196" t="s">
        <v>3056</v>
      </c>
      <c r="C1381" s="197" t="s">
        <v>3076</v>
      </c>
      <c r="D1381" s="198" t="s">
        <v>109</v>
      </c>
      <c r="E1381" s="196" t="s">
        <v>110</v>
      </c>
      <c r="F1381" s="110"/>
      <c r="G1381" s="199">
        <v>490.0</v>
      </c>
      <c r="H1381" s="217"/>
      <c r="I1381" s="217"/>
      <c r="L1381" s="6">
        <f t="array" ref="L1381">XLOOKUP(E1381,INV!A:A,INV!K:K)</f>
        <v>10</v>
      </c>
      <c r="M1381" s="127">
        <f t="shared" si="2"/>
        <v>1</v>
      </c>
    </row>
    <row r="1382">
      <c r="A1382" s="195">
        <v>243.0</v>
      </c>
      <c r="B1382" s="196" t="s">
        <v>3072</v>
      </c>
      <c r="C1382" s="197" t="s">
        <v>3082</v>
      </c>
      <c r="D1382" s="198" t="s">
        <v>3083</v>
      </c>
      <c r="E1382" s="196" t="s">
        <v>3084</v>
      </c>
      <c r="F1382" s="110"/>
      <c r="G1382" s="199">
        <v>345.0</v>
      </c>
      <c r="H1382" s="217"/>
      <c r="I1382" s="217"/>
      <c r="L1382" s="6" t="str">
        <f t="array" ref="L1382">XLOOKUP(E1382,INV!A:A,INV!K:K)</f>
        <v>#N/A</v>
      </c>
      <c r="M1382" s="127" t="str">
        <f t="shared" si="2"/>
        <v>#N/A</v>
      </c>
    </row>
    <row r="1383">
      <c r="A1383" s="195">
        <v>244.0</v>
      </c>
      <c r="B1383" s="196" t="s">
        <v>3060</v>
      </c>
      <c r="C1383" s="197" t="s">
        <v>3085</v>
      </c>
      <c r="D1383" s="198" t="s">
        <v>3086</v>
      </c>
      <c r="E1383" s="196" t="s">
        <v>3087</v>
      </c>
      <c r="F1383" s="110"/>
      <c r="G1383" s="199">
        <v>490.0</v>
      </c>
      <c r="H1383" s="217"/>
      <c r="I1383" s="217"/>
      <c r="L1383" s="6" t="str">
        <f t="array" ref="L1383">XLOOKUP(E1383,INV!A:A,INV!K:K)</f>
        <v>#N/A</v>
      </c>
      <c r="M1383" s="127" t="str">
        <f t="shared" si="2"/>
        <v>#N/A</v>
      </c>
    </row>
    <row r="1384">
      <c r="A1384" s="195">
        <v>251.0</v>
      </c>
      <c r="B1384" s="196" t="s">
        <v>3072</v>
      </c>
      <c r="C1384" s="197" t="s">
        <v>3112</v>
      </c>
      <c r="D1384" s="198" t="s">
        <v>3113</v>
      </c>
      <c r="E1384" s="196" t="s">
        <v>3114</v>
      </c>
      <c r="F1384" s="110"/>
      <c r="G1384" s="199">
        <v>365.0</v>
      </c>
      <c r="H1384" s="217"/>
      <c r="I1384" s="217"/>
      <c r="L1384" s="6" t="str">
        <f t="array" ref="L1384">XLOOKUP(E1384,INV!A:A,INV!K:K)</f>
        <v>#N/A</v>
      </c>
      <c r="M1384" s="127" t="str">
        <f t="shared" si="2"/>
        <v>#N/A</v>
      </c>
    </row>
    <row r="1385">
      <c r="A1385" s="195">
        <v>252.0</v>
      </c>
      <c r="B1385" s="196" t="s">
        <v>3072</v>
      </c>
      <c r="C1385" s="197" t="s">
        <v>3115</v>
      </c>
      <c r="D1385" s="198" t="s">
        <v>3116</v>
      </c>
      <c r="E1385" s="196" t="s">
        <v>3117</v>
      </c>
      <c r="F1385" s="110"/>
      <c r="G1385" s="199">
        <v>385.0</v>
      </c>
      <c r="H1385" s="217"/>
      <c r="I1385" s="217"/>
      <c r="L1385" s="6" t="str">
        <f t="array" ref="L1385">XLOOKUP(E1385,INV!A:A,INV!K:K)</f>
        <v>#N/A</v>
      </c>
      <c r="M1385" s="127" t="str">
        <f t="shared" si="2"/>
        <v>#N/A</v>
      </c>
    </row>
    <row r="1386">
      <c r="A1386" s="195">
        <v>598.0</v>
      </c>
      <c r="B1386" s="196" t="s">
        <v>3067</v>
      </c>
      <c r="C1386" s="197" t="s">
        <v>3982</v>
      </c>
      <c r="D1386" s="198" t="s">
        <v>3983</v>
      </c>
      <c r="E1386" s="196" t="s">
        <v>3984</v>
      </c>
      <c r="F1386" s="110"/>
      <c r="G1386" s="199">
        <v>300.0</v>
      </c>
      <c r="H1386" s="217"/>
      <c r="I1386" s="217"/>
      <c r="L1386" s="6" t="str">
        <f t="array" ref="L1386">XLOOKUP(E1386,INV!A:A,INV!K:K)</f>
        <v>#N/A</v>
      </c>
      <c r="M1386" s="127" t="str">
        <f t="shared" si="2"/>
        <v>#N/A</v>
      </c>
    </row>
    <row r="1387">
      <c r="A1387" s="195">
        <v>2583.0</v>
      </c>
      <c r="B1387" s="196" t="s">
        <v>3060</v>
      </c>
      <c r="C1387" s="197" t="s">
        <v>6841</v>
      </c>
      <c r="D1387" s="198" t="s">
        <v>6842</v>
      </c>
      <c r="E1387" s="196" t="s">
        <v>6843</v>
      </c>
      <c r="F1387" s="196"/>
      <c r="G1387" s="199">
        <v>1875.0</v>
      </c>
      <c r="H1387" s="217"/>
      <c r="I1387" s="217"/>
      <c r="L1387" s="6" t="str">
        <f t="array" ref="L1387">XLOOKUP(E1387,INV!A:A,INV!K:K)</f>
        <v>#N/A</v>
      </c>
      <c r="M1387" s="127" t="str">
        <f t="shared" si="2"/>
        <v>#N/A</v>
      </c>
    </row>
    <row r="1388">
      <c r="A1388" s="195">
        <v>679.0</v>
      </c>
      <c r="B1388" s="196" t="s">
        <v>3971</v>
      </c>
      <c r="C1388" s="197" t="s">
        <v>4199</v>
      </c>
      <c r="D1388" s="198" t="s">
        <v>4148</v>
      </c>
      <c r="E1388" s="196" t="s">
        <v>4200</v>
      </c>
      <c r="F1388" s="196"/>
      <c r="G1388" s="199">
        <v>120.0</v>
      </c>
      <c r="H1388" s="217"/>
      <c r="I1388" s="217"/>
      <c r="L1388" s="6" t="str">
        <f t="array" ref="L1388">XLOOKUP(E1388,INV!A:A,INV!K:K)</f>
        <v>#N/A</v>
      </c>
      <c r="M1388" s="127" t="str">
        <f t="shared" si="2"/>
        <v>#N/A</v>
      </c>
    </row>
    <row r="1389">
      <c r="A1389" s="195">
        <v>657.0</v>
      </c>
      <c r="B1389" s="196" t="s">
        <v>3971</v>
      </c>
      <c r="C1389" s="197" t="s">
        <v>4147</v>
      </c>
      <c r="D1389" s="198" t="s">
        <v>4148</v>
      </c>
      <c r="E1389" s="196" t="s">
        <v>4149</v>
      </c>
      <c r="F1389" s="110"/>
      <c r="G1389" s="199">
        <v>250.0</v>
      </c>
      <c r="H1389" s="217"/>
      <c r="I1389" s="217"/>
      <c r="L1389" s="6" t="str">
        <f t="array" ref="L1389">XLOOKUP(E1389,INV!A:A,INV!K:K)</f>
        <v>#N/A</v>
      </c>
      <c r="M1389" s="127" t="str">
        <f t="shared" si="2"/>
        <v>#N/A</v>
      </c>
    </row>
    <row r="1390">
      <c r="A1390" s="195">
        <v>687.0</v>
      </c>
      <c r="B1390" s="196" t="s">
        <v>3971</v>
      </c>
      <c r="C1390" s="197" t="s">
        <v>4218</v>
      </c>
      <c r="D1390" s="198" t="s">
        <v>4219</v>
      </c>
      <c r="E1390" s="196" t="s">
        <v>4220</v>
      </c>
      <c r="F1390" s="196"/>
      <c r="G1390" s="199">
        <v>570.0</v>
      </c>
      <c r="H1390" s="217"/>
      <c r="I1390" s="217"/>
      <c r="L1390" s="6" t="str">
        <f t="array" ref="L1390">XLOOKUP(E1390,INV!A:A,INV!K:K)</f>
        <v>#N/A</v>
      </c>
      <c r="M1390" s="127" t="str">
        <f t="shared" si="2"/>
        <v>#N/A</v>
      </c>
    </row>
    <row r="1391">
      <c r="A1391" s="195">
        <v>620.0</v>
      </c>
      <c r="B1391" s="196" t="s">
        <v>3683</v>
      </c>
      <c r="C1391" s="197" t="s">
        <v>4037</v>
      </c>
      <c r="D1391" s="198" t="s">
        <v>4038</v>
      </c>
      <c r="E1391" s="196" t="s">
        <v>4039</v>
      </c>
      <c r="F1391" s="196"/>
      <c r="G1391" s="199">
        <v>45.0</v>
      </c>
      <c r="H1391" s="217"/>
      <c r="I1391" s="217"/>
      <c r="L1391" s="6" t="str">
        <f t="array" ref="L1391">XLOOKUP(E1391,INV!A:A,INV!K:K)</f>
        <v>#N/A</v>
      </c>
      <c r="M1391" s="127" t="str">
        <f t="shared" si="2"/>
        <v>#N/A</v>
      </c>
    </row>
    <row r="1392">
      <c r="A1392" s="195">
        <v>621.0</v>
      </c>
      <c r="B1392" s="196" t="s">
        <v>3683</v>
      </c>
      <c r="C1392" s="197" t="s">
        <v>4040</v>
      </c>
      <c r="D1392" s="198" t="s">
        <v>4041</v>
      </c>
      <c r="E1392" s="196" t="s">
        <v>4042</v>
      </c>
      <c r="F1392" s="196"/>
      <c r="G1392" s="199">
        <v>45.0</v>
      </c>
      <c r="H1392" s="217"/>
      <c r="I1392" s="217"/>
      <c r="L1392" s="6" t="str">
        <f t="array" ref="L1392">XLOOKUP(E1392,INV!A:A,INV!K:K)</f>
        <v>#N/A</v>
      </c>
      <c r="M1392" s="127" t="str">
        <f t="shared" si="2"/>
        <v>#N/A</v>
      </c>
    </row>
    <row r="1393">
      <c r="A1393" s="195">
        <v>553.0</v>
      </c>
      <c r="B1393" s="196" t="s">
        <v>3519</v>
      </c>
      <c r="C1393" s="197" t="s">
        <v>3884</v>
      </c>
      <c r="D1393" s="198" t="s">
        <v>3885</v>
      </c>
      <c r="E1393" s="196" t="s">
        <v>3886</v>
      </c>
      <c r="F1393" s="110"/>
      <c r="G1393" s="199">
        <v>280.0</v>
      </c>
      <c r="H1393" s="218"/>
      <c r="I1393" s="218"/>
      <c r="L1393" s="6" t="str">
        <f t="array" ref="L1393">XLOOKUP(E1393,INV!A:A,INV!K:K)</f>
        <v>#N/A</v>
      </c>
      <c r="M1393" s="127" t="str">
        <f t="shared" si="2"/>
        <v>#N/A</v>
      </c>
    </row>
    <row r="1394">
      <c r="A1394" s="195">
        <v>556.0</v>
      </c>
      <c r="B1394" s="196" t="s">
        <v>3519</v>
      </c>
      <c r="C1394" s="197" t="s">
        <v>3889</v>
      </c>
      <c r="D1394" s="198" t="s">
        <v>3890</v>
      </c>
      <c r="E1394" s="196" t="s">
        <v>3891</v>
      </c>
      <c r="F1394" s="110"/>
      <c r="G1394" s="199">
        <v>490.0</v>
      </c>
      <c r="H1394" s="217"/>
      <c r="I1394" s="223"/>
      <c r="L1394" s="6" t="str">
        <f t="array" ref="L1394">XLOOKUP(E1394,INV!A:A,INV!K:K)</f>
        <v>#N/A</v>
      </c>
      <c r="M1394" s="127" t="str">
        <f t="shared" si="2"/>
        <v>#N/A</v>
      </c>
    </row>
    <row r="1395">
      <c r="A1395" s="195">
        <v>558.0</v>
      </c>
      <c r="B1395" s="196" t="s">
        <v>3307</v>
      </c>
      <c r="C1395" s="197" t="s">
        <v>8968</v>
      </c>
      <c r="D1395" s="198" t="s">
        <v>8969</v>
      </c>
      <c r="E1395" s="196" t="s">
        <v>8970</v>
      </c>
      <c r="F1395" s="196"/>
      <c r="G1395" s="199">
        <v>1350.0</v>
      </c>
      <c r="H1395" s="217"/>
      <c r="I1395" s="217"/>
      <c r="L1395" s="6" t="str">
        <f t="array" ref="L1395">XLOOKUP(E1395,INV!A:A,INV!K:K)</f>
        <v>#N/A</v>
      </c>
      <c r="M1395" s="127" t="str">
        <f t="shared" si="2"/>
        <v>#N/A</v>
      </c>
    </row>
    <row r="1396">
      <c r="A1396" s="195">
        <v>561.0</v>
      </c>
      <c r="B1396" s="196" t="s">
        <v>3307</v>
      </c>
      <c r="C1396" s="197" t="s">
        <v>8971</v>
      </c>
      <c r="D1396" s="198" t="s">
        <v>8972</v>
      </c>
      <c r="E1396" s="196" t="s">
        <v>8973</v>
      </c>
      <c r="F1396" s="196"/>
      <c r="G1396" s="199">
        <v>350.0</v>
      </c>
      <c r="H1396" s="217"/>
      <c r="I1396" s="217"/>
      <c r="L1396" s="6" t="str">
        <f t="array" ref="L1396">XLOOKUP(E1396,INV!A:A,INV!K:K)</f>
        <v>#N/A</v>
      </c>
      <c r="M1396" s="127" t="str">
        <f t="shared" si="2"/>
        <v>#N/A</v>
      </c>
    </row>
    <row r="1397">
      <c r="A1397" s="195">
        <v>473.0</v>
      </c>
      <c r="B1397" s="196" t="s">
        <v>3535</v>
      </c>
      <c r="C1397" s="197" t="s">
        <v>3677</v>
      </c>
      <c r="D1397" s="198" t="s">
        <v>3678</v>
      </c>
      <c r="E1397" s="196" t="s">
        <v>3679</v>
      </c>
      <c r="F1397" s="110"/>
      <c r="G1397" s="199">
        <v>1850.0</v>
      </c>
      <c r="H1397" s="217"/>
      <c r="I1397" s="217"/>
      <c r="L1397" s="6" t="str">
        <f t="array" ref="L1397">XLOOKUP(E1397,INV!A:A,INV!K:K)</f>
        <v>#N/A</v>
      </c>
      <c r="M1397" s="127" t="str">
        <f t="shared" si="2"/>
        <v>#N/A</v>
      </c>
    </row>
    <row r="1398">
      <c r="A1398" s="195">
        <v>555.0</v>
      </c>
      <c r="B1398" s="196" t="s">
        <v>3519</v>
      </c>
      <c r="C1398" s="197" t="s">
        <v>8974</v>
      </c>
      <c r="D1398" s="198" t="s">
        <v>8975</v>
      </c>
      <c r="E1398" s="196" t="s">
        <v>8976</v>
      </c>
      <c r="F1398" s="196"/>
      <c r="G1398" s="199">
        <v>1350.0</v>
      </c>
      <c r="H1398" s="217"/>
      <c r="I1398" s="217"/>
      <c r="L1398" s="6" t="str">
        <f t="array" ref="L1398">XLOOKUP(E1398,INV!A:A,INV!K:K)</f>
        <v>#N/A</v>
      </c>
      <c r="M1398" s="127" t="str">
        <f t="shared" si="2"/>
        <v>#N/A</v>
      </c>
    </row>
    <row r="1399">
      <c r="A1399" s="195">
        <v>1885.0</v>
      </c>
      <c r="B1399" s="196" t="s">
        <v>3307</v>
      </c>
      <c r="C1399" s="197" t="s">
        <v>8977</v>
      </c>
      <c r="D1399" s="198" t="s">
        <v>8978</v>
      </c>
      <c r="E1399" s="196" t="s">
        <v>8979</v>
      </c>
      <c r="F1399" s="196"/>
      <c r="G1399" s="199">
        <v>1350.0</v>
      </c>
      <c r="H1399" s="217"/>
      <c r="I1399" s="217"/>
      <c r="L1399" s="6" t="str">
        <f t="array" ref="L1399">XLOOKUP(E1399,INV!A:A,INV!K:K)</f>
        <v>#N/A</v>
      </c>
      <c r="M1399" s="127" t="str">
        <f t="shared" si="2"/>
        <v>#N/A</v>
      </c>
    </row>
    <row r="1400">
      <c r="A1400" s="195">
        <v>576.0</v>
      </c>
      <c r="B1400" s="196" t="s">
        <v>3307</v>
      </c>
      <c r="C1400" s="197" t="s">
        <v>3938</v>
      </c>
      <c r="D1400" s="198" t="s">
        <v>3939</v>
      </c>
      <c r="E1400" s="196" t="s">
        <v>3940</v>
      </c>
      <c r="F1400" s="196"/>
      <c r="G1400" s="199">
        <v>170.0</v>
      </c>
      <c r="H1400" s="217"/>
      <c r="I1400" s="217"/>
      <c r="L1400" s="6" t="str">
        <f t="array" ref="L1400">XLOOKUP(E1400,INV!A:A,INV!K:K)</f>
        <v>#N/A</v>
      </c>
      <c r="M1400" s="127" t="str">
        <f t="shared" si="2"/>
        <v>#N/A</v>
      </c>
    </row>
    <row r="1401">
      <c r="A1401" s="195">
        <v>709.0</v>
      </c>
      <c r="B1401" s="196" t="s">
        <v>4077</v>
      </c>
      <c r="C1401" s="197" t="s">
        <v>8980</v>
      </c>
      <c r="D1401" s="198" t="s">
        <v>8981</v>
      </c>
      <c r="E1401" s="196" t="s">
        <v>8982</v>
      </c>
      <c r="F1401" s="196"/>
      <c r="G1401" s="199">
        <v>490.0</v>
      </c>
      <c r="H1401" s="217"/>
      <c r="I1401" s="217"/>
      <c r="L1401" s="6" t="str">
        <f t="array" ref="L1401">XLOOKUP(E1401,INV!A:A,INV!K:K)</f>
        <v>#N/A</v>
      </c>
      <c r="M1401" s="127" t="str">
        <f t="shared" si="2"/>
        <v>#N/A</v>
      </c>
    </row>
    <row r="1402">
      <c r="A1402" s="195">
        <v>710.0</v>
      </c>
      <c r="B1402" s="196" t="s">
        <v>4077</v>
      </c>
      <c r="C1402" s="197" t="s">
        <v>8983</v>
      </c>
      <c r="D1402" s="198" t="s">
        <v>8981</v>
      </c>
      <c r="E1402" s="196" t="s">
        <v>8984</v>
      </c>
      <c r="F1402" s="110"/>
      <c r="G1402" s="199">
        <v>490.0</v>
      </c>
      <c r="H1402" s="217"/>
      <c r="I1402" s="217"/>
      <c r="L1402" s="6" t="str">
        <f t="array" ref="L1402">XLOOKUP(E1402,INV!A:A,INV!K:K)</f>
        <v>#N/A</v>
      </c>
      <c r="M1402" s="127" t="str">
        <f t="shared" si="2"/>
        <v>#N/A</v>
      </c>
    </row>
    <row r="1403">
      <c r="A1403" s="195">
        <v>711.0</v>
      </c>
      <c r="B1403" s="196" t="s">
        <v>4077</v>
      </c>
      <c r="C1403" s="197" t="s">
        <v>8985</v>
      </c>
      <c r="D1403" s="198" t="s">
        <v>8981</v>
      </c>
      <c r="E1403" s="196" t="s">
        <v>8986</v>
      </c>
      <c r="F1403" s="196"/>
      <c r="G1403" s="199">
        <v>490.0</v>
      </c>
      <c r="H1403" s="217"/>
      <c r="I1403" s="217"/>
      <c r="L1403" s="6" t="str">
        <f t="array" ref="L1403">XLOOKUP(E1403,INV!A:A,INV!K:K)</f>
        <v>#N/A</v>
      </c>
      <c r="M1403" s="127" t="str">
        <f t="shared" si="2"/>
        <v>#N/A</v>
      </c>
    </row>
    <row r="1404">
      <c r="A1404" s="195">
        <v>712.0</v>
      </c>
      <c r="B1404" s="196" t="s">
        <v>4077</v>
      </c>
      <c r="C1404" s="197" t="s">
        <v>8987</v>
      </c>
      <c r="D1404" s="198" t="s">
        <v>8981</v>
      </c>
      <c r="E1404" s="196" t="s">
        <v>8988</v>
      </c>
      <c r="F1404" s="196"/>
      <c r="G1404" s="199">
        <v>490.0</v>
      </c>
      <c r="H1404" s="217"/>
      <c r="I1404" s="217"/>
      <c r="L1404" s="6" t="str">
        <f t="array" ref="L1404">XLOOKUP(E1404,INV!A:A,INV!K:K)</f>
        <v>#N/A</v>
      </c>
      <c r="M1404" s="127" t="str">
        <f t="shared" si="2"/>
        <v>#N/A</v>
      </c>
    </row>
    <row r="1405">
      <c r="A1405" s="195">
        <v>713.0</v>
      </c>
      <c r="B1405" s="196" t="s">
        <v>4077</v>
      </c>
      <c r="C1405" s="197" t="s">
        <v>8989</v>
      </c>
      <c r="D1405" s="198" t="s">
        <v>8981</v>
      </c>
      <c r="E1405" s="196" t="s">
        <v>8990</v>
      </c>
      <c r="F1405" s="196"/>
      <c r="G1405" s="199">
        <v>490.0</v>
      </c>
      <c r="H1405" s="217"/>
      <c r="I1405" s="217"/>
      <c r="L1405" s="6" t="str">
        <f t="array" ref="L1405">XLOOKUP(E1405,INV!A:A,INV!K:K)</f>
        <v>#N/A</v>
      </c>
      <c r="M1405" s="127" t="str">
        <f t="shared" si="2"/>
        <v>#N/A</v>
      </c>
    </row>
    <row r="1406">
      <c r="A1406" s="195">
        <v>708.0</v>
      </c>
      <c r="B1406" s="196" t="s">
        <v>4077</v>
      </c>
      <c r="C1406" s="197" t="s">
        <v>8991</v>
      </c>
      <c r="D1406" s="198" t="s">
        <v>8981</v>
      </c>
      <c r="E1406" s="196" t="s">
        <v>8992</v>
      </c>
      <c r="F1406" s="110"/>
      <c r="G1406" s="199">
        <v>490.0</v>
      </c>
      <c r="H1406" s="217"/>
      <c r="I1406" s="217"/>
      <c r="L1406" s="6" t="str">
        <f t="array" ref="L1406">XLOOKUP(E1406,INV!A:A,INV!K:K)</f>
        <v>#N/A</v>
      </c>
      <c r="M1406" s="127" t="str">
        <f t="shared" si="2"/>
        <v>#N/A</v>
      </c>
    </row>
    <row r="1407">
      <c r="A1407" s="195">
        <v>715.0</v>
      </c>
      <c r="B1407" s="196" t="s">
        <v>4077</v>
      </c>
      <c r="C1407" s="197" t="s">
        <v>8993</v>
      </c>
      <c r="D1407" s="198" t="s">
        <v>8994</v>
      </c>
      <c r="E1407" s="196" t="s">
        <v>8995</v>
      </c>
      <c r="F1407" s="196"/>
      <c r="G1407" s="199">
        <v>490.0</v>
      </c>
      <c r="H1407" s="217"/>
      <c r="I1407" s="217"/>
      <c r="L1407" s="6" t="str">
        <f t="array" ref="L1407">XLOOKUP(E1407,INV!A:A,INV!K:K)</f>
        <v>#N/A</v>
      </c>
      <c r="M1407" s="127" t="str">
        <f t="shared" si="2"/>
        <v>#N/A</v>
      </c>
    </row>
    <row r="1408">
      <c r="A1408" s="195">
        <v>716.0</v>
      </c>
      <c r="B1408" s="196" t="s">
        <v>4077</v>
      </c>
      <c r="C1408" s="197" t="s">
        <v>8996</v>
      </c>
      <c r="D1408" s="198" t="s">
        <v>8994</v>
      </c>
      <c r="E1408" s="196" t="s">
        <v>8997</v>
      </c>
      <c r="F1408" s="110"/>
      <c r="G1408" s="199">
        <v>490.0</v>
      </c>
      <c r="H1408" s="217"/>
      <c r="I1408" s="217"/>
      <c r="L1408" s="6" t="str">
        <f t="array" ref="L1408">XLOOKUP(E1408,INV!A:A,INV!K:K)</f>
        <v>#N/A</v>
      </c>
      <c r="M1408" s="127" t="str">
        <f t="shared" si="2"/>
        <v>#N/A</v>
      </c>
    </row>
    <row r="1409">
      <c r="A1409" s="195">
        <v>717.0</v>
      </c>
      <c r="B1409" s="196" t="s">
        <v>4077</v>
      </c>
      <c r="C1409" s="197" t="s">
        <v>8998</v>
      </c>
      <c r="D1409" s="198" t="s">
        <v>8994</v>
      </c>
      <c r="E1409" s="196" t="s">
        <v>8999</v>
      </c>
      <c r="F1409" s="196"/>
      <c r="G1409" s="199">
        <v>490.0</v>
      </c>
      <c r="H1409" s="217"/>
      <c r="I1409" s="217"/>
      <c r="L1409" s="6" t="str">
        <f t="array" ref="L1409">XLOOKUP(E1409,INV!A:A,INV!K:K)</f>
        <v>#N/A</v>
      </c>
      <c r="M1409" s="127" t="str">
        <f t="shared" si="2"/>
        <v>#N/A</v>
      </c>
    </row>
    <row r="1410">
      <c r="A1410" s="195">
        <v>718.0</v>
      </c>
      <c r="B1410" s="196" t="s">
        <v>4077</v>
      </c>
      <c r="C1410" s="197" t="s">
        <v>9000</v>
      </c>
      <c r="D1410" s="198" t="s">
        <v>8994</v>
      </c>
      <c r="E1410" s="196" t="s">
        <v>9001</v>
      </c>
      <c r="F1410" s="196"/>
      <c r="G1410" s="199">
        <v>490.0</v>
      </c>
      <c r="H1410" s="217"/>
      <c r="I1410" s="217"/>
      <c r="L1410" s="6" t="str">
        <f t="array" ref="L1410">XLOOKUP(E1410,INV!A:A,INV!K:K)</f>
        <v>#N/A</v>
      </c>
      <c r="M1410" s="127" t="str">
        <f t="shared" si="2"/>
        <v>#N/A</v>
      </c>
    </row>
    <row r="1411">
      <c r="A1411" s="195">
        <v>719.0</v>
      </c>
      <c r="B1411" s="196" t="s">
        <v>4077</v>
      </c>
      <c r="C1411" s="197" t="s">
        <v>9002</v>
      </c>
      <c r="D1411" s="198" t="s">
        <v>8994</v>
      </c>
      <c r="E1411" s="196" t="s">
        <v>9003</v>
      </c>
      <c r="F1411" s="196"/>
      <c r="G1411" s="199">
        <v>490.0</v>
      </c>
      <c r="H1411" s="217"/>
      <c r="I1411" s="217"/>
      <c r="L1411" s="6" t="str">
        <f t="array" ref="L1411">XLOOKUP(E1411,INV!A:A,INV!K:K)</f>
        <v>#N/A</v>
      </c>
      <c r="M1411" s="127" t="str">
        <f t="shared" si="2"/>
        <v>#N/A</v>
      </c>
    </row>
    <row r="1412">
      <c r="A1412" s="195">
        <v>714.0</v>
      </c>
      <c r="B1412" s="196" t="s">
        <v>4077</v>
      </c>
      <c r="C1412" s="197" t="s">
        <v>9004</v>
      </c>
      <c r="D1412" s="198" t="s">
        <v>8994</v>
      </c>
      <c r="E1412" s="196" t="s">
        <v>9005</v>
      </c>
      <c r="F1412" s="196"/>
      <c r="G1412" s="199">
        <v>490.0</v>
      </c>
      <c r="H1412" s="217"/>
      <c r="I1412" s="217"/>
      <c r="L1412" s="6" t="str">
        <f t="array" ref="L1412">XLOOKUP(E1412,INV!A:A,INV!K:K)</f>
        <v>#N/A</v>
      </c>
      <c r="M1412" s="127" t="str">
        <f t="shared" si="2"/>
        <v>#N/A</v>
      </c>
    </row>
    <row r="1413">
      <c r="A1413" s="195">
        <v>721.0</v>
      </c>
      <c r="B1413" s="196" t="s">
        <v>4077</v>
      </c>
      <c r="C1413" s="197" t="s">
        <v>9006</v>
      </c>
      <c r="D1413" s="198" t="s">
        <v>8279</v>
      </c>
      <c r="E1413" s="196" t="s">
        <v>9007</v>
      </c>
      <c r="F1413" s="110"/>
      <c r="G1413" s="199">
        <v>490.0</v>
      </c>
      <c r="H1413" s="217"/>
      <c r="I1413" s="217"/>
      <c r="L1413" s="6" t="str">
        <f t="array" ref="L1413">XLOOKUP(E1413,INV!A:A,INV!K:K)</f>
        <v>#N/A</v>
      </c>
      <c r="M1413" s="127" t="str">
        <f t="shared" si="2"/>
        <v>#N/A</v>
      </c>
    </row>
    <row r="1414">
      <c r="A1414" s="195">
        <v>727.0</v>
      </c>
      <c r="B1414" s="196" t="s">
        <v>4077</v>
      </c>
      <c r="C1414" s="197" t="s">
        <v>9008</v>
      </c>
      <c r="D1414" s="198" t="s">
        <v>8295</v>
      </c>
      <c r="E1414" s="196" t="s">
        <v>9009</v>
      </c>
      <c r="F1414" s="196"/>
      <c r="G1414" s="199">
        <v>490.0</v>
      </c>
      <c r="H1414" s="217"/>
      <c r="I1414" s="217"/>
      <c r="L1414" s="6" t="str">
        <f t="array" ref="L1414">XLOOKUP(E1414,INV!A:A,INV!K:K)</f>
        <v>#N/A</v>
      </c>
      <c r="M1414" s="127" t="str">
        <f t="shared" si="2"/>
        <v>#N/A</v>
      </c>
    </row>
    <row r="1415">
      <c r="A1415" s="195">
        <v>733.0</v>
      </c>
      <c r="B1415" s="196" t="s">
        <v>4077</v>
      </c>
      <c r="C1415" s="197" t="s">
        <v>9010</v>
      </c>
      <c r="D1415" s="198" t="s">
        <v>9011</v>
      </c>
      <c r="E1415" s="196" t="s">
        <v>9012</v>
      </c>
      <c r="F1415" s="196"/>
      <c r="G1415" s="199">
        <v>490.0</v>
      </c>
      <c r="H1415" s="217"/>
      <c r="I1415" s="217"/>
      <c r="L1415" s="6" t="str">
        <f t="array" ref="L1415">XLOOKUP(E1415,INV!A:A,INV!K:K)</f>
        <v>#N/A</v>
      </c>
      <c r="M1415" s="127" t="str">
        <f t="shared" si="2"/>
        <v>#N/A</v>
      </c>
    </row>
    <row r="1416">
      <c r="A1416" s="195">
        <v>734.0</v>
      </c>
      <c r="B1416" s="196" t="s">
        <v>4077</v>
      </c>
      <c r="C1416" s="197" t="s">
        <v>9013</v>
      </c>
      <c r="D1416" s="198" t="s">
        <v>9011</v>
      </c>
      <c r="E1416" s="196" t="s">
        <v>9014</v>
      </c>
      <c r="F1416" s="110"/>
      <c r="G1416" s="199">
        <v>490.0</v>
      </c>
      <c r="H1416" s="217"/>
      <c r="I1416" s="217"/>
      <c r="L1416" s="6" t="str">
        <f t="array" ref="L1416">XLOOKUP(E1416,INV!A:A,INV!K:K)</f>
        <v>#N/A</v>
      </c>
      <c r="M1416" s="127" t="str">
        <f t="shared" si="2"/>
        <v>#N/A</v>
      </c>
    </row>
    <row r="1417">
      <c r="A1417" s="195">
        <v>735.0</v>
      </c>
      <c r="B1417" s="196" t="s">
        <v>4077</v>
      </c>
      <c r="C1417" s="197" t="s">
        <v>9015</v>
      </c>
      <c r="D1417" s="198" t="s">
        <v>9011</v>
      </c>
      <c r="E1417" s="196" t="s">
        <v>9016</v>
      </c>
      <c r="F1417" s="196"/>
      <c r="G1417" s="199">
        <v>490.0</v>
      </c>
      <c r="H1417" s="217"/>
      <c r="I1417" s="217"/>
      <c r="L1417" s="6" t="str">
        <f t="array" ref="L1417">XLOOKUP(E1417,INV!A:A,INV!K:K)</f>
        <v>#N/A</v>
      </c>
      <c r="M1417" s="127" t="str">
        <f t="shared" si="2"/>
        <v>#N/A</v>
      </c>
    </row>
    <row r="1418">
      <c r="A1418" s="195">
        <v>736.0</v>
      </c>
      <c r="B1418" s="196" t="s">
        <v>4077</v>
      </c>
      <c r="C1418" s="197" t="s">
        <v>9017</v>
      </c>
      <c r="D1418" s="198" t="s">
        <v>9011</v>
      </c>
      <c r="E1418" s="196" t="s">
        <v>9018</v>
      </c>
      <c r="F1418" s="196"/>
      <c r="G1418" s="199">
        <v>490.0</v>
      </c>
      <c r="H1418" s="217"/>
      <c r="I1418" s="217"/>
      <c r="L1418" s="6" t="str">
        <f t="array" ref="L1418">XLOOKUP(E1418,INV!A:A,INV!K:K)</f>
        <v>#N/A</v>
      </c>
      <c r="M1418" s="127" t="str">
        <f t="shared" si="2"/>
        <v>#N/A</v>
      </c>
    </row>
    <row r="1419">
      <c r="A1419" s="195">
        <v>737.0</v>
      </c>
      <c r="B1419" s="196" t="s">
        <v>4077</v>
      </c>
      <c r="C1419" s="197" t="s">
        <v>9019</v>
      </c>
      <c r="D1419" s="198" t="s">
        <v>9011</v>
      </c>
      <c r="E1419" s="196" t="s">
        <v>9020</v>
      </c>
      <c r="F1419" s="196"/>
      <c r="G1419" s="199">
        <v>490.0</v>
      </c>
      <c r="H1419" s="217"/>
      <c r="I1419" s="217"/>
      <c r="L1419" s="6" t="str">
        <f t="array" ref="L1419">XLOOKUP(E1419,INV!A:A,INV!K:K)</f>
        <v>#N/A</v>
      </c>
      <c r="M1419" s="127" t="str">
        <f t="shared" si="2"/>
        <v>#N/A</v>
      </c>
    </row>
    <row r="1420">
      <c r="A1420" s="195">
        <v>732.0</v>
      </c>
      <c r="B1420" s="196" t="s">
        <v>4077</v>
      </c>
      <c r="C1420" s="197" t="s">
        <v>9021</v>
      </c>
      <c r="D1420" s="198" t="s">
        <v>9011</v>
      </c>
      <c r="E1420" s="196" t="s">
        <v>9022</v>
      </c>
      <c r="F1420" s="196"/>
      <c r="G1420" s="199">
        <v>490.0</v>
      </c>
      <c r="H1420" s="217"/>
      <c r="I1420" s="217"/>
      <c r="L1420" s="6" t="str">
        <f t="array" ref="L1420">XLOOKUP(E1420,INV!A:A,INV!K:K)</f>
        <v>#N/A</v>
      </c>
      <c r="M1420" s="127" t="str">
        <f t="shared" si="2"/>
        <v>#N/A</v>
      </c>
    </row>
    <row r="1421">
      <c r="A1421" s="195">
        <v>739.0</v>
      </c>
      <c r="B1421" s="196" t="s">
        <v>4077</v>
      </c>
      <c r="C1421" s="197" t="s">
        <v>9023</v>
      </c>
      <c r="D1421" s="198" t="s">
        <v>8311</v>
      </c>
      <c r="E1421" s="196" t="s">
        <v>9024</v>
      </c>
      <c r="F1421" s="196"/>
      <c r="G1421" s="199">
        <v>490.0</v>
      </c>
      <c r="H1421" s="217"/>
      <c r="I1421" s="217"/>
      <c r="L1421" s="6" t="str">
        <f t="array" ref="L1421">XLOOKUP(E1421,INV!A:A,INV!K:K)</f>
        <v>#N/A</v>
      </c>
      <c r="M1421" s="127" t="str">
        <f t="shared" si="2"/>
        <v>#N/A</v>
      </c>
    </row>
    <row r="1422">
      <c r="A1422" s="195">
        <v>745.0</v>
      </c>
      <c r="B1422" s="196" t="s">
        <v>4077</v>
      </c>
      <c r="C1422" s="197" t="s">
        <v>9025</v>
      </c>
      <c r="D1422" s="198" t="s">
        <v>8327</v>
      </c>
      <c r="E1422" s="196" t="s">
        <v>9026</v>
      </c>
      <c r="F1422" s="110"/>
      <c r="G1422" s="199">
        <v>490.0</v>
      </c>
      <c r="H1422" s="217"/>
      <c r="I1422" s="217"/>
      <c r="L1422" s="6" t="str">
        <f t="array" ref="L1422">XLOOKUP(E1422,INV!A:A,INV!K:K)</f>
        <v>#N/A</v>
      </c>
      <c r="M1422" s="127" t="str">
        <f t="shared" si="2"/>
        <v>#N/A</v>
      </c>
    </row>
    <row r="1423">
      <c r="A1423" s="195">
        <v>751.0</v>
      </c>
      <c r="B1423" s="196" t="s">
        <v>4077</v>
      </c>
      <c r="C1423" s="197" t="s">
        <v>9027</v>
      </c>
      <c r="D1423" s="198" t="s">
        <v>8343</v>
      </c>
      <c r="E1423" s="196" t="s">
        <v>9028</v>
      </c>
      <c r="F1423" s="110"/>
      <c r="G1423" s="199">
        <v>490.0</v>
      </c>
      <c r="H1423" s="217"/>
      <c r="I1423" s="217"/>
      <c r="L1423" s="6" t="str">
        <f t="array" ref="L1423">XLOOKUP(E1423,INV!A:A,INV!K:K)</f>
        <v>#N/A</v>
      </c>
      <c r="M1423" s="127" t="str">
        <f t="shared" si="2"/>
        <v>#N/A</v>
      </c>
    </row>
    <row r="1424">
      <c r="A1424" s="195">
        <v>757.0</v>
      </c>
      <c r="B1424" s="196" t="s">
        <v>4077</v>
      </c>
      <c r="C1424" s="197" t="s">
        <v>9029</v>
      </c>
      <c r="D1424" s="198" t="s">
        <v>9030</v>
      </c>
      <c r="E1424" s="196" t="s">
        <v>9031</v>
      </c>
      <c r="F1424" s="110"/>
      <c r="G1424" s="199">
        <v>490.0</v>
      </c>
      <c r="H1424" s="217"/>
      <c r="I1424" s="217"/>
      <c r="L1424" s="6" t="str">
        <f t="array" ref="L1424">XLOOKUP(E1424,INV!A:A,INV!K:K)</f>
        <v>#N/A</v>
      </c>
      <c r="M1424" s="127" t="str">
        <f t="shared" si="2"/>
        <v>#N/A</v>
      </c>
    </row>
    <row r="1425">
      <c r="A1425" s="195">
        <v>758.0</v>
      </c>
      <c r="B1425" s="196" t="s">
        <v>4077</v>
      </c>
      <c r="C1425" s="197" t="s">
        <v>9032</v>
      </c>
      <c r="D1425" s="198" t="s">
        <v>9030</v>
      </c>
      <c r="E1425" s="196" t="s">
        <v>9033</v>
      </c>
      <c r="F1425" s="110"/>
      <c r="G1425" s="199">
        <v>490.0</v>
      </c>
      <c r="H1425" s="217"/>
      <c r="I1425" s="217"/>
      <c r="L1425" s="6" t="str">
        <f t="array" ref="L1425">XLOOKUP(E1425,INV!A:A,INV!K:K)</f>
        <v>#N/A</v>
      </c>
      <c r="M1425" s="127" t="str">
        <f t="shared" si="2"/>
        <v>#N/A</v>
      </c>
    </row>
    <row r="1426">
      <c r="A1426" s="195">
        <v>759.0</v>
      </c>
      <c r="B1426" s="196" t="s">
        <v>4077</v>
      </c>
      <c r="C1426" s="197" t="s">
        <v>9034</v>
      </c>
      <c r="D1426" s="198" t="s">
        <v>9030</v>
      </c>
      <c r="E1426" s="196" t="s">
        <v>9035</v>
      </c>
      <c r="F1426" s="110"/>
      <c r="G1426" s="199">
        <v>490.0</v>
      </c>
      <c r="H1426" s="217"/>
      <c r="I1426" s="217"/>
      <c r="L1426" s="6" t="str">
        <f t="array" ref="L1426">XLOOKUP(E1426,INV!A:A,INV!K:K)</f>
        <v>#N/A</v>
      </c>
      <c r="M1426" s="127" t="str">
        <f t="shared" si="2"/>
        <v>#N/A</v>
      </c>
    </row>
    <row r="1427">
      <c r="A1427" s="195">
        <v>760.0</v>
      </c>
      <c r="B1427" s="196" t="s">
        <v>4077</v>
      </c>
      <c r="C1427" s="197" t="s">
        <v>9036</v>
      </c>
      <c r="D1427" s="198" t="s">
        <v>9030</v>
      </c>
      <c r="E1427" s="196" t="s">
        <v>9037</v>
      </c>
      <c r="F1427" s="110"/>
      <c r="G1427" s="199">
        <v>490.0</v>
      </c>
      <c r="H1427" s="217"/>
      <c r="I1427" s="217"/>
      <c r="L1427" s="6" t="str">
        <f t="array" ref="L1427">XLOOKUP(E1427,INV!A:A,INV!K:K)</f>
        <v>#N/A</v>
      </c>
      <c r="M1427" s="127" t="str">
        <f t="shared" si="2"/>
        <v>#N/A</v>
      </c>
    </row>
    <row r="1428">
      <c r="A1428" s="195">
        <v>761.0</v>
      </c>
      <c r="B1428" s="196" t="s">
        <v>4077</v>
      </c>
      <c r="C1428" s="197" t="s">
        <v>9038</v>
      </c>
      <c r="D1428" s="198" t="s">
        <v>9030</v>
      </c>
      <c r="E1428" s="196" t="s">
        <v>9039</v>
      </c>
      <c r="F1428" s="110"/>
      <c r="G1428" s="199">
        <v>490.0</v>
      </c>
      <c r="H1428" s="217"/>
      <c r="I1428" s="217"/>
      <c r="L1428" s="6" t="str">
        <f t="array" ref="L1428">XLOOKUP(E1428,INV!A:A,INV!K:K)</f>
        <v>#N/A</v>
      </c>
      <c r="M1428" s="127" t="str">
        <f t="shared" si="2"/>
        <v>#N/A</v>
      </c>
    </row>
    <row r="1429">
      <c r="A1429" s="195">
        <v>756.0</v>
      </c>
      <c r="B1429" s="196" t="s">
        <v>4077</v>
      </c>
      <c r="C1429" s="197" t="s">
        <v>9040</v>
      </c>
      <c r="D1429" s="198" t="s">
        <v>9030</v>
      </c>
      <c r="E1429" s="196" t="s">
        <v>9041</v>
      </c>
      <c r="F1429" s="110"/>
      <c r="G1429" s="199">
        <v>490.0</v>
      </c>
      <c r="H1429" s="217"/>
      <c r="I1429" s="217"/>
      <c r="L1429" s="6" t="str">
        <f t="array" ref="L1429">XLOOKUP(E1429,INV!A:A,INV!K:K)</f>
        <v>#N/A</v>
      </c>
      <c r="M1429" s="127" t="str">
        <f t="shared" si="2"/>
        <v>#N/A</v>
      </c>
    </row>
    <row r="1430">
      <c r="A1430" s="195">
        <v>763.0</v>
      </c>
      <c r="B1430" s="196" t="s">
        <v>4077</v>
      </c>
      <c r="C1430" s="197" t="s">
        <v>9042</v>
      </c>
      <c r="D1430" s="198" t="s">
        <v>9043</v>
      </c>
      <c r="E1430" s="196" t="s">
        <v>9044</v>
      </c>
      <c r="F1430" s="110"/>
      <c r="G1430" s="199">
        <v>490.0</v>
      </c>
      <c r="H1430" s="217"/>
      <c r="I1430" s="217"/>
      <c r="L1430" s="6" t="str">
        <f t="array" ref="L1430">XLOOKUP(E1430,INV!A:A,INV!K:K)</f>
        <v>#N/A</v>
      </c>
      <c r="M1430" s="127" t="str">
        <f t="shared" si="2"/>
        <v>#N/A</v>
      </c>
    </row>
    <row r="1431">
      <c r="A1431" s="195">
        <v>764.0</v>
      </c>
      <c r="B1431" s="196" t="s">
        <v>4077</v>
      </c>
      <c r="C1431" s="197" t="s">
        <v>9045</v>
      </c>
      <c r="D1431" s="198" t="s">
        <v>9043</v>
      </c>
      <c r="E1431" s="196" t="s">
        <v>9046</v>
      </c>
      <c r="F1431" s="110"/>
      <c r="G1431" s="199">
        <v>490.0</v>
      </c>
      <c r="H1431" s="217"/>
      <c r="I1431" s="217"/>
      <c r="L1431" s="6" t="str">
        <f t="array" ref="L1431">XLOOKUP(E1431,INV!A:A,INV!K:K)</f>
        <v>#N/A</v>
      </c>
      <c r="M1431" s="127" t="str">
        <f t="shared" si="2"/>
        <v>#N/A</v>
      </c>
    </row>
    <row r="1432">
      <c r="A1432" s="195">
        <v>765.0</v>
      </c>
      <c r="B1432" s="196" t="s">
        <v>4077</v>
      </c>
      <c r="C1432" s="197" t="s">
        <v>9047</v>
      </c>
      <c r="D1432" s="198" t="s">
        <v>9043</v>
      </c>
      <c r="E1432" s="196" t="s">
        <v>9048</v>
      </c>
      <c r="F1432" s="110"/>
      <c r="G1432" s="199">
        <v>490.0</v>
      </c>
      <c r="H1432" s="217"/>
      <c r="I1432" s="217"/>
      <c r="L1432" s="6" t="str">
        <f t="array" ref="L1432">XLOOKUP(E1432,INV!A:A,INV!K:K)</f>
        <v>#N/A</v>
      </c>
      <c r="M1432" s="127" t="str">
        <f t="shared" si="2"/>
        <v>#N/A</v>
      </c>
    </row>
    <row r="1433">
      <c r="A1433" s="195">
        <v>766.0</v>
      </c>
      <c r="B1433" s="196" t="s">
        <v>4077</v>
      </c>
      <c r="C1433" s="197" t="s">
        <v>9049</v>
      </c>
      <c r="D1433" s="198" t="s">
        <v>9043</v>
      </c>
      <c r="E1433" s="196" t="s">
        <v>9050</v>
      </c>
      <c r="F1433" s="110"/>
      <c r="G1433" s="199">
        <v>490.0</v>
      </c>
      <c r="H1433" s="217"/>
      <c r="I1433" s="217"/>
      <c r="L1433" s="6" t="str">
        <f t="array" ref="L1433">XLOOKUP(E1433,INV!A:A,INV!K:K)</f>
        <v>#N/A</v>
      </c>
      <c r="M1433" s="127" t="str">
        <f t="shared" si="2"/>
        <v>#N/A</v>
      </c>
    </row>
    <row r="1434">
      <c r="A1434" s="195">
        <v>767.0</v>
      </c>
      <c r="B1434" s="196" t="s">
        <v>4077</v>
      </c>
      <c r="C1434" s="197" t="s">
        <v>9051</v>
      </c>
      <c r="D1434" s="198" t="s">
        <v>9043</v>
      </c>
      <c r="E1434" s="196" t="s">
        <v>9052</v>
      </c>
      <c r="F1434" s="110"/>
      <c r="G1434" s="199">
        <v>490.0</v>
      </c>
      <c r="H1434" s="217"/>
      <c r="I1434" s="217"/>
      <c r="L1434" s="6" t="str">
        <f t="array" ref="L1434">XLOOKUP(E1434,INV!A:A,INV!K:K)</f>
        <v>#N/A</v>
      </c>
      <c r="M1434" s="127" t="str">
        <f t="shared" si="2"/>
        <v>#N/A</v>
      </c>
    </row>
    <row r="1435">
      <c r="A1435" s="195">
        <v>762.0</v>
      </c>
      <c r="B1435" s="196" t="s">
        <v>4077</v>
      </c>
      <c r="C1435" s="197" t="s">
        <v>9053</v>
      </c>
      <c r="D1435" s="198" t="s">
        <v>9043</v>
      </c>
      <c r="E1435" s="196" t="s">
        <v>9054</v>
      </c>
      <c r="F1435" s="110"/>
      <c r="G1435" s="199">
        <v>490.0</v>
      </c>
      <c r="H1435" s="217"/>
      <c r="I1435" s="217"/>
      <c r="L1435" s="6" t="str">
        <f t="array" ref="L1435">XLOOKUP(E1435,INV!A:A,INV!K:K)</f>
        <v>#N/A</v>
      </c>
      <c r="M1435" s="127" t="str">
        <f t="shared" si="2"/>
        <v>#N/A</v>
      </c>
    </row>
    <row r="1436">
      <c r="A1436" s="195">
        <v>769.0</v>
      </c>
      <c r="B1436" s="196" t="s">
        <v>4077</v>
      </c>
      <c r="C1436" s="197" t="s">
        <v>9055</v>
      </c>
      <c r="D1436" s="198" t="s">
        <v>9056</v>
      </c>
      <c r="E1436" s="196" t="s">
        <v>9057</v>
      </c>
      <c r="F1436" s="110"/>
      <c r="G1436" s="199">
        <v>490.0</v>
      </c>
      <c r="H1436" s="217"/>
      <c r="I1436" s="217"/>
      <c r="L1436" s="6" t="str">
        <f t="array" ref="L1436">XLOOKUP(E1436,INV!A:A,INV!K:K)</f>
        <v>#N/A</v>
      </c>
      <c r="M1436" s="127" t="str">
        <f t="shared" si="2"/>
        <v>#N/A</v>
      </c>
    </row>
    <row r="1437">
      <c r="A1437" s="195">
        <v>770.0</v>
      </c>
      <c r="B1437" s="196" t="s">
        <v>4077</v>
      </c>
      <c r="C1437" s="197" t="s">
        <v>9058</v>
      </c>
      <c r="D1437" s="198" t="s">
        <v>9056</v>
      </c>
      <c r="E1437" s="196" t="s">
        <v>9059</v>
      </c>
      <c r="F1437" s="110"/>
      <c r="G1437" s="199">
        <v>490.0</v>
      </c>
      <c r="H1437" s="217"/>
      <c r="I1437" s="217"/>
      <c r="L1437" s="6" t="str">
        <f t="array" ref="L1437">XLOOKUP(E1437,INV!A:A,INV!K:K)</f>
        <v>#N/A</v>
      </c>
      <c r="M1437" s="127" t="str">
        <f t="shared" si="2"/>
        <v>#N/A</v>
      </c>
    </row>
    <row r="1438">
      <c r="A1438" s="195">
        <v>771.0</v>
      </c>
      <c r="B1438" s="196" t="s">
        <v>4077</v>
      </c>
      <c r="C1438" s="197" t="s">
        <v>9060</v>
      </c>
      <c r="D1438" s="198" t="s">
        <v>9056</v>
      </c>
      <c r="E1438" s="196" t="s">
        <v>9061</v>
      </c>
      <c r="F1438" s="110"/>
      <c r="G1438" s="199">
        <v>490.0</v>
      </c>
      <c r="H1438" s="217"/>
      <c r="I1438" s="217"/>
      <c r="L1438" s="6" t="str">
        <f t="array" ref="L1438">XLOOKUP(E1438,INV!A:A,INV!K:K)</f>
        <v>#N/A</v>
      </c>
      <c r="M1438" s="127" t="str">
        <f t="shared" si="2"/>
        <v>#N/A</v>
      </c>
    </row>
    <row r="1439">
      <c r="A1439" s="195">
        <v>772.0</v>
      </c>
      <c r="B1439" s="196" t="s">
        <v>4077</v>
      </c>
      <c r="C1439" s="197" t="s">
        <v>9062</v>
      </c>
      <c r="D1439" s="198" t="s">
        <v>9056</v>
      </c>
      <c r="E1439" s="196" t="s">
        <v>9063</v>
      </c>
      <c r="F1439" s="110"/>
      <c r="G1439" s="199">
        <v>490.0</v>
      </c>
      <c r="H1439" s="217"/>
      <c r="I1439" s="217"/>
      <c r="L1439" s="6" t="str">
        <f t="array" ref="L1439">XLOOKUP(E1439,INV!A:A,INV!K:K)</f>
        <v>#N/A</v>
      </c>
      <c r="M1439" s="127" t="str">
        <f t="shared" si="2"/>
        <v>#N/A</v>
      </c>
    </row>
    <row r="1440">
      <c r="A1440" s="195">
        <v>773.0</v>
      </c>
      <c r="B1440" s="196" t="s">
        <v>4077</v>
      </c>
      <c r="C1440" s="197" t="s">
        <v>9064</v>
      </c>
      <c r="D1440" s="198" t="s">
        <v>9056</v>
      </c>
      <c r="E1440" s="196" t="s">
        <v>9065</v>
      </c>
      <c r="F1440" s="110"/>
      <c r="G1440" s="199">
        <v>490.0</v>
      </c>
      <c r="H1440" s="217"/>
      <c r="I1440" s="217"/>
      <c r="L1440" s="6" t="str">
        <f t="array" ref="L1440">XLOOKUP(E1440,INV!A:A,INV!K:K)</f>
        <v>#N/A</v>
      </c>
      <c r="M1440" s="127" t="str">
        <f t="shared" si="2"/>
        <v>#N/A</v>
      </c>
    </row>
    <row r="1441">
      <c r="A1441" s="195">
        <v>768.0</v>
      </c>
      <c r="B1441" s="196" t="s">
        <v>4077</v>
      </c>
      <c r="C1441" s="197" t="s">
        <v>9066</v>
      </c>
      <c r="D1441" s="198" t="s">
        <v>9056</v>
      </c>
      <c r="E1441" s="196" t="s">
        <v>9067</v>
      </c>
      <c r="F1441" s="110"/>
      <c r="G1441" s="199">
        <v>490.0</v>
      </c>
      <c r="H1441" s="217"/>
      <c r="I1441" s="217"/>
      <c r="L1441" s="6" t="str">
        <f t="array" ref="L1441">XLOOKUP(E1441,INV!A:A,INV!K:K)</f>
        <v>#N/A</v>
      </c>
      <c r="M1441" s="127" t="str">
        <f t="shared" si="2"/>
        <v>#N/A</v>
      </c>
    </row>
    <row r="1442">
      <c r="A1442" s="195">
        <v>775.0</v>
      </c>
      <c r="B1442" s="196" t="s">
        <v>4077</v>
      </c>
      <c r="C1442" s="197" t="s">
        <v>9068</v>
      </c>
      <c r="D1442" s="198" t="s">
        <v>9069</v>
      </c>
      <c r="E1442" s="196" t="s">
        <v>9070</v>
      </c>
      <c r="F1442" s="110"/>
      <c r="G1442" s="199">
        <v>490.0</v>
      </c>
      <c r="H1442" s="217"/>
      <c r="I1442" s="217"/>
      <c r="L1442" s="6" t="str">
        <f t="array" ref="L1442">XLOOKUP(E1442,INV!A:A,INV!K:K)</f>
        <v>#N/A</v>
      </c>
      <c r="M1442" s="127" t="str">
        <f t="shared" si="2"/>
        <v>#N/A</v>
      </c>
    </row>
    <row r="1443">
      <c r="A1443" s="195">
        <v>776.0</v>
      </c>
      <c r="B1443" s="196" t="s">
        <v>4077</v>
      </c>
      <c r="C1443" s="197" t="s">
        <v>9071</v>
      </c>
      <c r="D1443" s="198" t="s">
        <v>9069</v>
      </c>
      <c r="E1443" s="196" t="s">
        <v>9072</v>
      </c>
      <c r="F1443" s="110"/>
      <c r="G1443" s="199">
        <v>490.0</v>
      </c>
      <c r="H1443" s="217"/>
      <c r="I1443" s="217"/>
      <c r="L1443" s="6" t="str">
        <f t="array" ref="L1443">XLOOKUP(E1443,INV!A:A,INV!K:K)</f>
        <v>#N/A</v>
      </c>
      <c r="M1443" s="127" t="str">
        <f t="shared" si="2"/>
        <v>#N/A</v>
      </c>
    </row>
    <row r="1444">
      <c r="A1444" s="195">
        <v>777.0</v>
      </c>
      <c r="B1444" s="196" t="s">
        <v>4077</v>
      </c>
      <c r="C1444" s="197" t="s">
        <v>9073</v>
      </c>
      <c r="D1444" s="198" t="s">
        <v>9069</v>
      </c>
      <c r="E1444" s="196" t="s">
        <v>9074</v>
      </c>
      <c r="F1444" s="110"/>
      <c r="G1444" s="199">
        <v>490.0</v>
      </c>
      <c r="H1444" s="217"/>
      <c r="I1444" s="217"/>
      <c r="L1444" s="6" t="str">
        <f t="array" ref="L1444">XLOOKUP(E1444,INV!A:A,INV!K:K)</f>
        <v>#N/A</v>
      </c>
      <c r="M1444" s="127" t="str">
        <f t="shared" si="2"/>
        <v>#N/A</v>
      </c>
    </row>
    <row r="1445">
      <c r="A1445" s="195">
        <v>778.0</v>
      </c>
      <c r="B1445" s="196" t="s">
        <v>4077</v>
      </c>
      <c r="C1445" s="197" t="s">
        <v>9075</v>
      </c>
      <c r="D1445" s="198" t="s">
        <v>9069</v>
      </c>
      <c r="E1445" s="196" t="s">
        <v>9076</v>
      </c>
      <c r="F1445" s="110"/>
      <c r="G1445" s="199">
        <v>490.0</v>
      </c>
      <c r="H1445" s="217"/>
      <c r="I1445" s="217"/>
      <c r="L1445" s="6" t="str">
        <f t="array" ref="L1445">XLOOKUP(E1445,INV!A:A,INV!K:K)</f>
        <v>#N/A</v>
      </c>
      <c r="M1445" s="127" t="str">
        <f t="shared" si="2"/>
        <v>#N/A</v>
      </c>
    </row>
    <row r="1446">
      <c r="A1446" s="195">
        <v>779.0</v>
      </c>
      <c r="B1446" s="196" t="s">
        <v>4077</v>
      </c>
      <c r="C1446" s="197" t="s">
        <v>9077</v>
      </c>
      <c r="D1446" s="198" t="s">
        <v>9069</v>
      </c>
      <c r="E1446" s="196" t="s">
        <v>9078</v>
      </c>
      <c r="F1446" s="110"/>
      <c r="G1446" s="199">
        <v>490.0</v>
      </c>
      <c r="H1446" s="217"/>
      <c r="I1446" s="217"/>
      <c r="L1446" s="6" t="str">
        <f t="array" ref="L1446">XLOOKUP(E1446,INV!A:A,INV!K:K)</f>
        <v>#N/A</v>
      </c>
      <c r="M1446" s="127" t="str">
        <f t="shared" si="2"/>
        <v>#N/A</v>
      </c>
    </row>
    <row r="1447">
      <c r="A1447" s="195">
        <v>774.0</v>
      </c>
      <c r="B1447" s="196" t="s">
        <v>4077</v>
      </c>
      <c r="C1447" s="197" t="s">
        <v>9079</v>
      </c>
      <c r="D1447" s="198" t="s">
        <v>9069</v>
      </c>
      <c r="E1447" s="196" t="s">
        <v>9080</v>
      </c>
      <c r="F1447" s="110"/>
      <c r="G1447" s="199">
        <v>490.0</v>
      </c>
      <c r="H1447" s="217"/>
      <c r="I1447" s="217"/>
      <c r="L1447" s="6" t="str">
        <f t="array" ref="L1447">XLOOKUP(E1447,INV!A:A,INV!K:K)</f>
        <v>#N/A</v>
      </c>
      <c r="M1447" s="127" t="str">
        <f t="shared" si="2"/>
        <v>#N/A</v>
      </c>
    </row>
    <row r="1448">
      <c r="A1448" s="195">
        <v>781.0</v>
      </c>
      <c r="B1448" s="196" t="s">
        <v>4077</v>
      </c>
      <c r="C1448" s="197" t="s">
        <v>9081</v>
      </c>
      <c r="D1448" s="198" t="s">
        <v>9082</v>
      </c>
      <c r="E1448" s="196" t="s">
        <v>9083</v>
      </c>
      <c r="F1448" s="196"/>
      <c r="G1448" s="199">
        <v>490.0</v>
      </c>
      <c r="H1448" s="217"/>
      <c r="I1448" s="217"/>
      <c r="L1448" s="6" t="str">
        <f t="array" ref="L1448">XLOOKUP(E1448,INV!A:A,INV!K:K)</f>
        <v>#N/A</v>
      </c>
      <c r="M1448" s="127" t="str">
        <f t="shared" si="2"/>
        <v>#N/A</v>
      </c>
    </row>
    <row r="1449">
      <c r="A1449" s="195">
        <v>782.0</v>
      </c>
      <c r="B1449" s="196" t="s">
        <v>4077</v>
      </c>
      <c r="C1449" s="197" t="s">
        <v>9084</v>
      </c>
      <c r="D1449" s="198" t="s">
        <v>9082</v>
      </c>
      <c r="E1449" s="196" t="s">
        <v>9085</v>
      </c>
      <c r="F1449" s="110"/>
      <c r="G1449" s="199">
        <v>490.0</v>
      </c>
      <c r="H1449" s="217"/>
      <c r="I1449" s="217"/>
      <c r="L1449" s="6" t="str">
        <f t="array" ref="L1449">XLOOKUP(E1449,INV!A:A,INV!K:K)</f>
        <v>#N/A</v>
      </c>
      <c r="M1449" s="127" t="str">
        <f t="shared" si="2"/>
        <v>#N/A</v>
      </c>
    </row>
    <row r="1450">
      <c r="A1450" s="195">
        <v>783.0</v>
      </c>
      <c r="B1450" s="196" t="s">
        <v>4077</v>
      </c>
      <c r="C1450" s="197" t="s">
        <v>9086</v>
      </c>
      <c r="D1450" s="198" t="s">
        <v>9082</v>
      </c>
      <c r="E1450" s="196" t="s">
        <v>9087</v>
      </c>
      <c r="F1450" s="196"/>
      <c r="G1450" s="199">
        <v>490.0</v>
      </c>
      <c r="H1450" s="217"/>
      <c r="I1450" s="217"/>
      <c r="L1450" s="6" t="str">
        <f t="array" ref="L1450">XLOOKUP(E1450,INV!A:A,INV!K:K)</f>
        <v>#N/A</v>
      </c>
      <c r="M1450" s="127" t="str">
        <f t="shared" si="2"/>
        <v>#N/A</v>
      </c>
    </row>
    <row r="1451">
      <c r="A1451" s="195">
        <v>784.0</v>
      </c>
      <c r="B1451" s="196" t="s">
        <v>4077</v>
      </c>
      <c r="C1451" s="197" t="s">
        <v>9088</v>
      </c>
      <c r="D1451" s="198" t="s">
        <v>9082</v>
      </c>
      <c r="E1451" s="196" t="s">
        <v>9089</v>
      </c>
      <c r="F1451" s="196"/>
      <c r="G1451" s="199">
        <v>490.0</v>
      </c>
      <c r="H1451" s="217"/>
      <c r="I1451" s="217"/>
      <c r="L1451" s="6" t="str">
        <f t="array" ref="L1451">XLOOKUP(E1451,INV!A:A,INV!K:K)</f>
        <v>#N/A</v>
      </c>
      <c r="M1451" s="127" t="str">
        <f t="shared" si="2"/>
        <v>#N/A</v>
      </c>
    </row>
    <row r="1452">
      <c r="A1452" s="195">
        <v>785.0</v>
      </c>
      <c r="B1452" s="196" t="s">
        <v>4077</v>
      </c>
      <c r="C1452" s="197" t="s">
        <v>9090</v>
      </c>
      <c r="D1452" s="198" t="s">
        <v>9082</v>
      </c>
      <c r="E1452" s="196" t="s">
        <v>9091</v>
      </c>
      <c r="F1452" s="196"/>
      <c r="G1452" s="199">
        <v>490.0</v>
      </c>
      <c r="H1452" s="217"/>
      <c r="I1452" s="217"/>
      <c r="L1452" s="6" t="str">
        <f t="array" ref="L1452">XLOOKUP(E1452,INV!A:A,INV!K:K)</f>
        <v>#N/A</v>
      </c>
      <c r="M1452" s="127" t="str">
        <f t="shared" si="2"/>
        <v>#N/A</v>
      </c>
    </row>
    <row r="1453">
      <c r="A1453" s="195">
        <v>780.0</v>
      </c>
      <c r="B1453" s="196" t="s">
        <v>4077</v>
      </c>
      <c r="C1453" s="197" t="s">
        <v>9092</v>
      </c>
      <c r="D1453" s="198" t="s">
        <v>9082</v>
      </c>
      <c r="E1453" s="196" t="s">
        <v>9093</v>
      </c>
      <c r="F1453" s="110"/>
      <c r="G1453" s="199">
        <v>490.0</v>
      </c>
      <c r="H1453" s="217"/>
      <c r="I1453" s="217"/>
      <c r="L1453" s="6" t="str">
        <f t="array" ref="L1453">XLOOKUP(E1453,INV!A:A,INV!K:K)</f>
        <v>#N/A</v>
      </c>
      <c r="M1453" s="127" t="str">
        <f t="shared" si="2"/>
        <v>#N/A</v>
      </c>
    </row>
    <row r="1454">
      <c r="A1454" s="195">
        <v>787.0</v>
      </c>
      <c r="B1454" s="196" t="s">
        <v>4077</v>
      </c>
      <c r="C1454" s="197" t="s">
        <v>9094</v>
      </c>
      <c r="D1454" s="198" t="s">
        <v>9095</v>
      </c>
      <c r="E1454" s="196" t="s">
        <v>9096</v>
      </c>
      <c r="F1454" s="196"/>
      <c r="G1454" s="199">
        <v>490.0</v>
      </c>
      <c r="H1454" s="217"/>
      <c r="I1454" s="217"/>
      <c r="L1454" s="6" t="str">
        <f t="array" ref="L1454">XLOOKUP(E1454,INV!A:A,INV!K:K)</f>
        <v>#N/A</v>
      </c>
      <c r="M1454" s="127" t="str">
        <f t="shared" si="2"/>
        <v>#N/A</v>
      </c>
    </row>
    <row r="1455">
      <c r="A1455" s="195">
        <v>788.0</v>
      </c>
      <c r="B1455" s="196" t="s">
        <v>4077</v>
      </c>
      <c r="C1455" s="197" t="s">
        <v>9097</v>
      </c>
      <c r="D1455" s="198" t="s">
        <v>9095</v>
      </c>
      <c r="E1455" s="196" t="s">
        <v>9098</v>
      </c>
      <c r="F1455" s="110"/>
      <c r="G1455" s="199">
        <v>490.0</v>
      </c>
      <c r="H1455" s="217"/>
      <c r="I1455" s="217"/>
      <c r="L1455" s="6" t="str">
        <f t="array" ref="L1455">XLOOKUP(E1455,INV!A:A,INV!K:K)</f>
        <v>#N/A</v>
      </c>
      <c r="M1455" s="127" t="str">
        <f t="shared" si="2"/>
        <v>#N/A</v>
      </c>
    </row>
    <row r="1456">
      <c r="A1456" s="195">
        <v>789.0</v>
      </c>
      <c r="B1456" s="196" t="s">
        <v>4077</v>
      </c>
      <c r="C1456" s="197" t="s">
        <v>9099</v>
      </c>
      <c r="D1456" s="198" t="s">
        <v>9095</v>
      </c>
      <c r="E1456" s="196" t="s">
        <v>9100</v>
      </c>
      <c r="F1456" s="196"/>
      <c r="G1456" s="199">
        <v>490.0</v>
      </c>
      <c r="H1456" s="217"/>
      <c r="I1456" s="217"/>
      <c r="L1456" s="6" t="str">
        <f t="array" ref="L1456">XLOOKUP(E1456,INV!A:A,INV!K:K)</f>
        <v>#N/A</v>
      </c>
      <c r="M1456" s="127" t="str">
        <f t="shared" si="2"/>
        <v>#N/A</v>
      </c>
    </row>
    <row r="1457">
      <c r="A1457" s="195">
        <v>790.0</v>
      </c>
      <c r="B1457" s="196" t="s">
        <v>4077</v>
      </c>
      <c r="C1457" s="197" t="s">
        <v>9101</v>
      </c>
      <c r="D1457" s="198" t="s">
        <v>9095</v>
      </c>
      <c r="E1457" s="196" t="s">
        <v>9102</v>
      </c>
      <c r="F1457" s="196"/>
      <c r="G1457" s="199">
        <v>490.0</v>
      </c>
      <c r="H1457" s="217"/>
      <c r="I1457" s="217"/>
      <c r="L1457" s="6" t="str">
        <f t="array" ref="L1457">XLOOKUP(E1457,INV!A:A,INV!K:K)</f>
        <v>#N/A</v>
      </c>
      <c r="M1457" s="127" t="str">
        <f t="shared" si="2"/>
        <v>#N/A</v>
      </c>
    </row>
    <row r="1458">
      <c r="A1458" s="195">
        <v>791.0</v>
      </c>
      <c r="B1458" s="196" t="s">
        <v>4077</v>
      </c>
      <c r="C1458" s="197" t="s">
        <v>9103</v>
      </c>
      <c r="D1458" s="198" t="s">
        <v>9095</v>
      </c>
      <c r="E1458" s="196" t="s">
        <v>9104</v>
      </c>
      <c r="F1458" s="196"/>
      <c r="G1458" s="199">
        <v>490.0</v>
      </c>
      <c r="H1458" s="217"/>
      <c r="I1458" s="217"/>
      <c r="L1458" s="6" t="str">
        <f t="array" ref="L1458">XLOOKUP(E1458,INV!A:A,INV!K:K)</f>
        <v>#N/A</v>
      </c>
      <c r="M1458" s="127" t="str">
        <f t="shared" si="2"/>
        <v>#N/A</v>
      </c>
    </row>
    <row r="1459">
      <c r="A1459" s="195">
        <v>786.0</v>
      </c>
      <c r="B1459" s="196" t="s">
        <v>4077</v>
      </c>
      <c r="C1459" s="197" t="s">
        <v>9105</v>
      </c>
      <c r="D1459" s="198" t="s">
        <v>9095</v>
      </c>
      <c r="E1459" s="196" t="s">
        <v>9106</v>
      </c>
      <c r="F1459" s="196"/>
      <c r="G1459" s="199">
        <v>490.0</v>
      </c>
      <c r="H1459" s="217"/>
      <c r="I1459" s="217"/>
      <c r="L1459" s="6" t="str">
        <f t="array" ref="L1459">XLOOKUP(E1459,INV!A:A,INV!K:K)</f>
        <v>#N/A</v>
      </c>
      <c r="M1459" s="127" t="str">
        <f t="shared" si="2"/>
        <v>#N/A</v>
      </c>
    </row>
    <row r="1460">
      <c r="A1460" s="195">
        <v>793.0</v>
      </c>
      <c r="B1460" s="196" t="s">
        <v>4077</v>
      </c>
      <c r="C1460" s="197" t="s">
        <v>9107</v>
      </c>
      <c r="D1460" s="198" t="s">
        <v>8359</v>
      </c>
      <c r="E1460" s="196" t="s">
        <v>9108</v>
      </c>
      <c r="F1460" s="110"/>
      <c r="G1460" s="199">
        <v>490.0</v>
      </c>
      <c r="H1460" s="217"/>
      <c r="I1460" s="217"/>
      <c r="L1460" s="6" t="str">
        <f t="array" ref="L1460">XLOOKUP(E1460,INV!A:A,INV!K:K)</f>
        <v>#N/A</v>
      </c>
      <c r="M1460" s="127" t="str">
        <f t="shared" si="2"/>
        <v>#N/A</v>
      </c>
    </row>
    <row r="1461">
      <c r="A1461" s="195">
        <v>799.0</v>
      </c>
      <c r="B1461" s="196" t="s">
        <v>4077</v>
      </c>
      <c r="C1461" s="197" t="s">
        <v>9109</v>
      </c>
      <c r="D1461" s="198" t="s">
        <v>8375</v>
      </c>
      <c r="E1461" s="196" t="s">
        <v>9110</v>
      </c>
      <c r="F1461" s="110"/>
      <c r="G1461" s="199">
        <v>490.0</v>
      </c>
      <c r="H1461" s="217"/>
      <c r="I1461" s="217"/>
      <c r="L1461" s="6" t="str">
        <f t="array" ref="L1461">XLOOKUP(E1461,INV!A:A,INV!K:K)</f>
        <v>#N/A</v>
      </c>
      <c r="M1461" s="127" t="str">
        <f t="shared" si="2"/>
        <v>#N/A</v>
      </c>
    </row>
    <row r="1462">
      <c r="A1462" s="195">
        <v>805.0</v>
      </c>
      <c r="B1462" s="196" t="s">
        <v>4077</v>
      </c>
      <c r="C1462" s="197" t="s">
        <v>9111</v>
      </c>
      <c r="D1462" s="198" t="s">
        <v>9112</v>
      </c>
      <c r="E1462" s="196" t="s">
        <v>9113</v>
      </c>
      <c r="F1462" s="110"/>
      <c r="G1462" s="199">
        <v>490.0</v>
      </c>
      <c r="H1462" s="217"/>
      <c r="I1462" s="217"/>
      <c r="L1462" s="6" t="str">
        <f t="array" ref="L1462">XLOOKUP(E1462,INV!A:A,INV!K:K)</f>
        <v>#N/A</v>
      </c>
      <c r="M1462" s="127" t="str">
        <f t="shared" si="2"/>
        <v>#N/A</v>
      </c>
    </row>
    <row r="1463">
      <c r="A1463" s="195">
        <v>806.0</v>
      </c>
      <c r="B1463" s="196" t="s">
        <v>4077</v>
      </c>
      <c r="C1463" s="197" t="s">
        <v>9114</v>
      </c>
      <c r="D1463" s="198" t="s">
        <v>9112</v>
      </c>
      <c r="E1463" s="196" t="s">
        <v>9115</v>
      </c>
      <c r="F1463" s="110"/>
      <c r="G1463" s="199">
        <v>490.0</v>
      </c>
      <c r="H1463" s="217"/>
      <c r="I1463" s="217"/>
      <c r="L1463" s="6" t="str">
        <f t="array" ref="L1463">XLOOKUP(E1463,INV!A:A,INV!K:K)</f>
        <v>#N/A</v>
      </c>
      <c r="M1463" s="127" t="str">
        <f t="shared" si="2"/>
        <v>#N/A</v>
      </c>
    </row>
    <row r="1464">
      <c r="A1464" s="195">
        <v>807.0</v>
      </c>
      <c r="B1464" s="196" t="s">
        <v>4077</v>
      </c>
      <c r="C1464" s="197" t="s">
        <v>9116</v>
      </c>
      <c r="D1464" s="198" t="s">
        <v>9112</v>
      </c>
      <c r="E1464" s="196" t="s">
        <v>9117</v>
      </c>
      <c r="F1464" s="110"/>
      <c r="G1464" s="199">
        <v>490.0</v>
      </c>
      <c r="H1464" s="217"/>
      <c r="I1464" s="217"/>
      <c r="L1464" s="6" t="str">
        <f t="array" ref="L1464">XLOOKUP(E1464,INV!A:A,INV!K:K)</f>
        <v>#N/A</v>
      </c>
      <c r="M1464" s="127" t="str">
        <f t="shared" si="2"/>
        <v>#N/A</v>
      </c>
    </row>
    <row r="1465">
      <c r="A1465" s="195">
        <v>808.0</v>
      </c>
      <c r="B1465" s="196" t="s">
        <v>4077</v>
      </c>
      <c r="C1465" s="197" t="s">
        <v>9118</v>
      </c>
      <c r="D1465" s="198" t="s">
        <v>9112</v>
      </c>
      <c r="E1465" s="196" t="s">
        <v>9119</v>
      </c>
      <c r="F1465" s="110"/>
      <c r="G1465" s="199">
        <v>490.0</v>
      </c>
      <c r="H1465" s="217"/>
      <c r="I1465" s="217"/>
      <c r="L1465" s="6" t="str">
        <f t="array" ref="L1465">XLOOKUP(E1465,INV!A:A,INV!K:K)</f>
        <v>#N/A</v>
      </c>
      <c r="M1465" s="127" t="str">
        <f t="shared" si="2"/>
        <v>#N/A</v>
      </c>
    </row>
    <row r="1466">
      <c r="A1466" s="195">
        <v>809.0</v>
      </c>
      <c r="B1466" s="196" t="s">
        <v>4077</v>
      </c>
      <c r="C1466" s="197" t="s">
        <v>9120</v>
      </c>
      <c r="D1466" s="198" t="s">
        <v>9112</v>
      </c>
      <c r="E1466" s="196" t="s">
        <v>9121</v>
      </c>
      <c r="F1466" s="110"/>
      <c r="G1466" s="199">
        <v>490.0</v>
      </c>
      <c r="H1466" s="217"/>
      <c r="I1466" s="217"/>
      <c r="L1466" s="6" t="str">
        <f t="array" ref="L1466">XLOOKUP(E1466,INV!A:A,INV!K:K)</f>
        <v>#N/A</v>
      </c>
      <c r="M1466" s="127" t="str">
        <f t="shared" si="2"/>
        <v>#N/A</v>
      </c>
    </row>
    <row r="1467">
      <c r="A1467" s="195">
        <v>804.0</v>
      </c>
      <c r="B1467" s="196" t="s">
        <v>4077</v>
      </c>
      <c r="C1467" s="197" t="s">
        <v>9122</v>
      </c>
      <c r="D1467" s="198" t="s">
        <v>9112</v>
      </c>
      <c r="E1467" s="196" t="s">
        <v>9123</v>
      </c>
      <c r="F1467" s="110"/>
      <c r="G1467" s="199">
        <v>490.0</v>
      </c>
      <c r="H1467" s="217"/>
      <c r="I1467" s="217"/>
      <c r="L1467" s="6" t="str">
        <f t="array" ref="L1467">XLOOKUP(E1467,INV!A:A,INV!K:K)</f>
        <v>#N/A</v>
      </c>
      <c r="M1467" s="127" t="str">
        <f t="shared" si="2"/>
        <v>#N/A</v>
      </c>
    </row>
    <row r="1468">
      <c r="A1468" s="195">
        <v>811.0</v>
      </c>
      <c r="B1468" s="196" t="s">
        <v>4077</v>
      </c>
      <c r="C1468" s="197" t="s">
        <v>9124</v>
      </c>
      <c r="D1468" s="198" t="s">
        <v>9125</v>
      </c>
      <c r="E1468" s="196" t="s">
        <v>9126</v>
      </c>
      <c r="F1468" s="110"/>
      <c r="G1468" s="199">
        <v>490.0</v>
      </c>
      <c r="H1468" s="217"/>
      <c r="I1468" s="217"/>
      <c r="L1468" s="6" t="str">
        <f t="array" ref="L1468">XLOOKUP(E1468,INV!A:A,INV!K:K)</f>
        <v>#N/A</v>
      </c>
      <c r="M1468" s="127" t="str">
        <f t="shared" si="2"/>
        <v>#N/A</v>
      </c>
    </row>
    <row r="1469">
      <c r="A1469" s="195">
        <v>812.0</v>
      </c>
      <c r="B1469" s="196" t="s">
        <v>4077</v>
      </c>
      <c r="C1469" s="197" t="s">
        <v>9127</v>
      </c>
      <c r="D1469" s="198" t="s">
        <v>9125</v>
      </c>
      <c r="E1469" s="196" t="s">
        <v>9128</v>
      </c>
      <c r="F1469" s="110"/>
      <c r="G1469" s="199">
        <v>490.0</v>
      </c>
      <c r="H1469" s="217"/>
      <c r="I1469" s="217"/>
      <c r="L1469" s="6" t="str">
        <f t="array" ref="L1469">XLOOKUP(E1469,INV!A:A,INV!K:K)</f>
        <v>#N/A</v>
      </c>
      <c r="M1469" s="127" t="str">
        <f t="shared" si="2"/>
        <v>#N/A</v>
      </c>
    </row>
    <row r="1470">
      <c r="A1470" s="195">
        <v>813.0</v>
      </c>
      <c r="B1470" s="196" t="s">
        <v>4077</v>
      </c>
      <c r="C1470" s="197" t="s">
        <v>9129</v>
      </c>
      <c r="D1470" s="198" t="s">
        <v>9125</v>
      </c>
      <c r="E1470" s="196" t="s">
        <v>9130</v>
      </c>
      <c r="F1470" s="110"/>
      <c r="G1470" s="199">
        <v>490.0</v>
      </c>
      <c r="H1470" s="217"/>
      <c r="I1470" s="217"/>
      <c r="L1470" s="6" t="str">
        <f t="array" ref="L1470">XLOOKUP(E1470,INV!A:A,INV!K:K)</f>
        <v>#N/A</v>
      </c>
      <c r="M1470" s="127" t="str">
        <f t="shared" si="2"/>
        <v>#N/A</v>
      </c>
    </row>
    <row r="1471">
      <c r="A1471" s="195">
        <v>814.0</v>
      </c>
      <c r="B1471" s="196" t="s">
        <v>4077</v>
      </c>
      <c r="C1471" s="197" t="s">
        <v>9131</v>
      </c>
      <c r="D1471" s="198" t="s">
        <v>9125</v>
      </c>
      <c r="E1471" s="196" t="s">
        <v>9132</v>
      </c>
      <c r="F1471" s="110"/>
      <c r="G1471" s="199">
        <v>490.0</v>
      </c>
      <c r="H1471" s="217"/>
      <c r="I1471" s="217"/>
      <c r="L1471" s="6" t="str">
        <f t="array" ref="L1471">XLOOKUP(E1471,INV!A:A,INV!K:K)</f>
        <v>#N/A</v>
      </c>
      <c r="M1471" s="127" t="str">
        <f t="shared" si="2"/>
        <v>#N/A</v>
      </c>
    </row>
    <row r="1472">
      <c r="A1472" s="195">
        <v>815.0</v>
      </c>
      <c r="B1472" s="196" t="s">
        <v>4077</v>
      </c>
      <c r="C1472" s="197" t="s">
        <v>9133</v>
      </c>
      <c r="D1472" s="198" t="s">
        <v>9125</v>
      </c>
      <c r="E1472" s="196" t="s">
        <v>9134</v>
      </c>
      <c r="F1472" s="110"/>
      <c r="G1472" s="199">
        <v>490.0</v>
      </c>
      <c r="H1472" s="217"/>
      <c r="I1472" s="217"/>
      <c r="L1472" s="6" t="str">
        <f t="array" ref="L1472">XLOOKUP(E1472,INV!A:A,INV!K:K)</f>
        <v>#N/A</v>
      </c>
      <c r="M1472" s="127" t="str">
        <f t="shared" si="2"/>
        <v>#N/A</v>
      </c>
    </row>
    <row r="1473">
      <c r="A1473" s="195">
        <v>810.0</v>
      </c>
      <c r="B1473" s="196" t="s">
        <v>4077</v>
      </c>
      <c r="C1473" s="197" t="s">
        <v>9135</v>
      </c>
      <c r="D1473" s="198" t="s">
        <v>9125</v>
      </c>
      <c r="E1473" s="196" t="s">
        <v>9136</v>
      </c>
      <c r="F1473" s="110"/>
      <c r="G1473" s="199">
        <v>490.0</v>
      </c>
      <c r="H1473" s="217"/>
      <c r="I1473" s="217"/>
      <c r="L1473" s="6" t="str">
        <f t="array" ref="L1473">XLOOKUP(E1473,INV!A:A,INV!K:K)</f>
        <v>#N/A</v>
      </c>
      <c r="M1473" s="127" t="str">
        <f t="shared" si="2"/>
        <v>#N/A</v>
      </c>
    </row>
    <row r="1474">
      <c r="A1474" s="195">
        <v>817.0</v>
      </c>
      <c r="B1474" s="196" t="s">
        <v>4077</v>
      </c>
      <c r="C1474" s="197" t="s">
        <v>9137</v>
      </c>
      <c r="D1474" s="198" t="s">
        <v>9138</v>
      </c>
      <c r="E1474" s="196" t="s">
        <v>9139</v>
      </c>
      <c r="F1474" s="110"/>
      <c r="G1474" s="199">
        <v>490.0</v>
      </c>
      <c r="H1474" s="217"/>
      <c r="I1474" s="217"/>
      <c r="L1474" s="6" t="str">
        <f t="array" ref="L1474">XLOOKUP(E1474,INV!A:A,INV!K:K)</f>
        <v>#N/A</v>
      </c>
      <c r="M1474" s="127" t="str">
        <f t="shared" si="2"/>
        <v>#N/A</v>
      </c>
    </row>
    <row r="1475">
      <c r="A1475" s="195">
        <v>818.0</v>
      </c>
      <c r="B1475" s="196" t="s">
        <v>4077</v>
      </c>
      <c r="C1475" s="197" t="s">
        <v>9140</v>
      </c>
      <c r="D1475" s="198" t="s">
        <v>9138</v>
      </c>
      <c r="E1475" s="196" t="s">
        <v>9141</v>
      </c>
      <c r="F1475" s="110"/>
      <c r="G1475" s="199">
        <v>490.0</v>
      </c>
      <c r="H1475" s="217"/>
      <c r="I1475" s="217"/>
      <c r="L1475" s="6" t="str">
        <f t="array" ref="L1475">XLOOKUP(E1475,INV!A:A,INV!K:K)</f>
        <v>#N/A</v>
      </c>
      <c r="M1475" s="127" t="str">
        <f t="shared" si="2"/>
        <v>#N/A</v>
      </c>
    </row>
    <row r="1476">
      <c r="A1476" s="195">
        <v>819.0</v>
      </c>
      <c r="B1476" s="196" t="s">
        <v>4077</v>
      </c>
      <c r="C1476" s="197" t="s">
        <v>9142</v>
      </c>
      <c r="D1476" s="198" t="s">
        <v>9138</v>
      </c>
      <c r="E1476" s="196" t="s">
        <v>9143</v>
      </c>
      <c r="F1476" s="110"/>
      <c r="G1476" s="199">
        <v>490.0</v>
      </c>
      <c r="H1476" s="217"/>
      <c r="I1476" s="217"/>
      <c r="L1476" s="6" t="str">
        <f t="array" ref="L1476">XLOOKUP(E1476,INV!A:A,INV!K:K)</f>
        <v>#N/A</v>
      </c>
      <c r="M1476" s="127" t="str">
        <f t="shared" si="2"/>
        <v>#N/A</v>
      </c>
    </row>
    <row r="1477">
      <c r="A1477" s="195">
        <v>820.0</v>
      </c>
      <c r="B1477" s="196" t="s">
        <v>4077</v>
      </c>
      <c r="C1477" s="197" t="s">
        <v>9144</v>
      </c>
      <c r="D1477" s="198" t="s">
        <v>9138</v>
      </c>
      <c r="E1477" s="196" t="s">
        <v>9145</v>
      </c>
      <c r="F1477" s="110"/>
      <c r="G1477" s="199">
        <v>490.0</v>
      </c>
      <c r="H1477" s="217"/>
      <c r="I1477" s="217"/>
      <c r="L1477" s="6" t="str">
        <f t="array" ref="L1477">XLOOKUP(E1477,INV!A:A,INV!K:K)</f>
        <v>#N/A</v>
      </c>
      <c r="M1477" s="127" t="str">
        <f t="shared" si="2"/>
        <v>#N/A</v>
      </c>
    </row>
    <row r="1478">
      <c r="A1478" s="195">
        <v>821.0</v>
      </c>
      <c r="B1478" s="196" t="s">
        <v>4077</v>
      </c>
      <c r="C1478" s="197" t="s">
        <v>9146</v>
      </c>
      <c r="D1478" s="198" t="s">
        <v>9138</v>
      </c>
      <c r="E1478" s="196" t="s">
        <v>9147</v>
      </c>
      <c r="F1478" s="110"/>
      <c r="G1478" s="199">
        <v>490.0</v>
      </c>
      <c r="H1478" s="217"/>
      <c r="I1478" s="217"/>
      <c r="L1478" s="6" t="str">
        <f t="array" ref="L1478">XLOOKUP(E1478,INV!A:A,INV!K:K)</f>
        <v>#N/A</v>
      </c>
      <c r="M1478" s="127" t="str">
        <f t="shared" si="2"/>
        <v>#N/A</v>
      </c>
    </row>
    <row r="1479">
      <c r="A1479" s="195">
        <v>816.0</v>
      </c>
      <c r="B1479" s="196" t="s">
        <v>4077</v>
      </c>
      <c r="C1479" s="197" t="s">
        <v>9148</v>
      </c>
      <c r="D1479" s="198" t="s">
        <v>9138</v>
      </c>
      <c r="E1479" s="196" t="s">
        <v>9149</v>
      </c>
      <c r="F1479" s="110"/>
      <c r="G1479" s="199">
        <v>490.0</v>
      </c>
      <c r="H1479" s="217"/>
      <c r="I1479" s="217"/>
      <c r="L1479" s="6" t="str">
        <f t="array" ref="L1479">XLOOKUP(E1479,INV!A:A,INV!K:K)</f>
        <v>#N/A</v>
      </c>
      <c r="M1479" s="127" t="str">
        <f t="shared" si="2"/>
        <v>#N/A</v>
      </c>
    </row>
    <row r="1480">
      <c r="A1480" s="195">
        <v>823.0</v>
      </c>
      <c r="B1480" s="196" t="s">
        <v>4077</v>
      </c>
      <c r="C1480" s="197" t="s">
        <v>9150</v>
      </c>
      <c r="D1480" s="198" t="s">
        <v>9151</v>
      </c>
      <c r="E1480" s="196" t="s">
        <v>9152</v>
      </c>
      <c r="F1480" s="110"/>
      <c r="G1480" s="199">
        <v>490.0</v>
      </c>
      <c r="H1480" s="217"/>
      <c r="I1480" s="217"/>
      <c r="L1480" s="6" t="str">
        <f t="array" ref="L1480">XLOOKUP(E1480,INV!A:A,INV!K:K)</f>
        <v>#N/A</v>
      </c>
      <c r="M1480" s="127" t="str">
        <f t="shared" si="2"/>
        <v>#N/A</v>
      </c>
    </row>
    <row r="1481">
      <c r="A1481" s="195">
        <v>824.0</v>
      </c>
      <c r="B1481" s="196" t="s">
        <v>4077</v>
      </c>
      <c r="C1481" s="197" t="s">
        <v>9153</v>
      </c>
      <c r="D1481" s="198" t="s">
        <v>9151</v>
      </c>
      <c r="E1481" s="196" t="s">
        <v>9154</v>
      </c>
      <c r="F1481" s="110"/>
      <c r="G1481" s="199">
        <v>490.0</v>
      </c>
      <c r="H1481" s="217"/>
      <c r="I1481" s="217"/>
      <c r="L1481" s="6" t="str">
        <f t="array" ref="L1481">XLOOKUP(E1481,INV!A:A,INV!K:K)</f>
        <v>#N/A</v>
      </c>
      <c r="M1481" s="127" t="str">
        <f t="shared" si="2"/>
        <v>#N/A</v>
      </c>
    </row>
    <row r="1482">
      <c r="A1482" s="195">
        <v>825.0</v>
      </c>
      <c r="B1482" s="196" t="s">
        <v>4077</v>
      </c>
      <c r="C1482" s="197" t="s">
        <v>9155</v>
      </c>
      <c r="D1482" s="198" t="s">
        <v>9151</v>
      </c>
      <c r="E1482" s="196" t="s">
        <v>9156</v>
      </c>
      <c r="F1482" s="110"/>
      <c r="G1482" s="199">
        <v>490.0</v>
      </c>
      <c r="H1482" s="217"/>
      <c r="I1482" s="217"/>
      <c r="L1482" s="6" t="str">
        <f t="array" ref="L1482">XLOOKUP(E1482,INV!A:A,INV!K:K)</f>
        <v>#N/A</v>
      </c>
      <c r="M1482" s="127" t="str">
        <f t="shared" si="2"/>
        <v>#N/A</v>
      </c>
    </row>
    <row r="1483">
      <c r="A1483" s="195">
        <v>826.0</v>
      </c>
      <c r="B1483" s="196" t="s">
        <v>4077</v>
      </c>
      <c r="C1483" s="197" t="s">
        <v>9157</v>
      </c>
      <c r="D1483" s="198" t="s">
        <v>9151</v>
      </c>
      <c r="E1483" s="196" t="s">
        <v>9158</v>
      </c>
      <c r="F1483" s="110"/>
      <c r="G1483" s="199">
        <v>490.0</v>
      </c>
      <c r="H1483" s="217"/>
      <c r="I1483" s="217"/>
      <c r="L1483" s="6" t="str">
        <f t="array" ref="L1483">XLOOKUP(E1483,INV!A:A,INV!K:K)</f>
        <v>#N/A</v>
      </c>
      <c r="M1483" s="127" t="str">
        <f t="shared" si="2"/>
        <v>#N/A</v>
      </c>
    </row>
    <row r="1484">
      <c r="A1484" s="195">
        <v>827.0</v>
      </c>
      <c r="B1484" s="196" t="s">
        <v>4077</v>
      </c>
      <c r="C1484" s="197" t="s">
        <v>9159</v>
      </c>
      <c r="D1484" s="198" t="s">
        <v>9151</v>
      </c>
      <c r="E1484" s="196" t="s">
        <v>9160</v>
      </c>
      <c r="F1484" s="110"/>
      <c r="G1484" s="199">
        <v>490.0</v>
      </c>
      <c r="H1484" s="217"/>
      <c r="I1484" s="217"/>
      <c r="L1484" s="6" t="str">
        <f t="array" ref="L1484">XLOOKUP(E1484,INV!A:A,INV!K:K)</f>
        <v>#N/A</v>
      </c>
      <c r="M1484" s="127" t="str">
        <f t="shared" si="2"/>
        <v>#N/A</v>
      </c>
    </row>
    <row r="1485">
      <c r="A1485" s="195">
        <v>822.0</v>
      </c>
      <c r="B1485" s="196" t="s">
        <v>4077</v>
      </c>
      <c r="C1485" s="197" t="s">
        <v>9161</v>
      </c>
      <c r="D1485" s="198" t="s">
        <v>9151</v>
      </c>
      <c r="E1485" s="196" t="s">
        <v>9162</v>
      </c>
      <c r="F1485" s="110"/>
      <c r="G1485" s="199">
        <v>490.0</v>
      </c>
      <c r="H1485" s="217"/>
      <c r="I1485" s="217"/>
      <c r="L1485" s="6" t="str">
        <f t="array" ref="L1485">XLOOKUP(E1485,INV!A:A,INV!K:K)</f>
        <v>#N/A</v>
      </c>
      <c r="M1485" s="127" t="str">
        <f t="shared" si="2"/>
        <v>#N/A</v>
      </c>
    </row>
    <row r="1486">
      <c r="A1486" s="195">
        <v>829.0</v>
      </c>
      <c r="B1486" s="196" t="s">
        <v>4077</v>
      </c>
      <c r="C1486" s="197" t="s">
        <v>9163</v>
      </c>
      <c r="D1486" s="198" t="s">
        <v>9164</v>
      </c>
      <c r="E1486" s="196" t="s">
        <v>9165</v>
      </c>
      <c r="F1486" s="196"/>
      <c r="G1486" s="199">
        <v>490.0</v>
      </c>
      <c r="H1486" s="217"/>
      <c r="I1486" s="217"/>
      <c r="L1486" s="6" t="str">
        <f t="array" ref="L1486">XLOOKUP(E1486,INV!A:A,INV!K:K)</f>
        <v>#N/A</v>
      </c>
      <c r="M1486" s="127" t="str">
        <f t="shared" si="2"/>
        <v>#N/A</v>
      </c>
    </row>
    <row r="1487">
      <c r="A1487" s="195">
        <v>830.0</v>
      </c>
      <c r="B1487" s="196" t="s">
        <v>4077</v>
      </c>
      <c r="C1487" s="197" t="s">
        <v>9166</v>
      </c>
      <c r="D1487" s="198" t="s">
        <v>9164</v>
      </c>
      <c r="E1487" s="196" t="s">
        <v>9167</v>
      </c>
      <c r="F1487" s="196"/>
      <c r="G1487" s="199">
        <v>490.0</v>
      </c>
      <c r="H1487" s="217"/>
      <c r="I1487" s="217"/>
      <c r="L1487" s="6" t="str">
        <f t="array" ref="L1487">XLOOKUP(E1487,INV!A:A,INV!K:K)</f>
        <v>#N/A</v>
      </c>
      <c r="M1487" s="127" t="str">
        <f t="shared" si="2"/>
        <v>#N/A</v>
      </c>
    </row>
    <row r="1488">
      <c r="A1488" s="195">
        <v>831.0</v>
      </c>
      <c r="B1488" s="196" t="s">
        <v>4077</v>
      </c>
      <c r="C1488" s="197" t="s">
        <v>9168</v>
      </c>
      <c r="D1488" s="198" t="s">
        <v>9164</v>
      </c>
      <c r="E1488" s="196" t="s">
        <v>9169</v>
      </c>
      <c r="F1488" s="196"/>
      <c r="G1488" s="199">
        <v>490.0</v>
      </c>
      <c r="H1488" s="217"/>
      <c r="I1488" s="217"/>
      <c r="L1488" s="6" t="str">
        <f t="array" ref="L1488">XLOOKUP(E1488,INV!A:A,INV!K:K)</f>
        <v>#N/A</v>
      </c>
      <c r="M1488" s="127" t="str">
        <f t="shared" si="2"/>
        <v>#N/A</v>
      </c>
    </row>
    <row r="1489">
      <c r="A1489" s="195">
        <v>832.0</v>
      </c>
      <c r="B1489" s="196" t="s">
        <v>4077</v>
      </c>
      <c r="C1489" s="197" t="s">
        <v>9170</v>
      </c>
      <c r="D1489" s="198" t="s">
        <v>9164</v>
      </c>
      <c r="E1489" s="196" t="s">
        <v>9171</v>
      </c>
      <c r="F1489" s="196"/>
      <c r="G1489" s="199">
        <v>490.0</v>
      </c>
      <c r="H1489" s="217"/>
      <c r="I1489" s="217"/>
      <c r="L1489" s="6" t="str">
        <f t="array" ref="L1489">XLOOKUP(E1489,INV!A:A,INV!K:K)</f>
        <v>#N/A</v>
      </c>
      <c r="M1489" s="127" t="str">
        <f t="shared" si="2"/>
        <v>#N/A</v>
      </c>
    </row>
    <row r="1490">
      <c r="A1490" s="195">
        <v>833.0</v>
      </c>
      <c r="B1490" s="196" t="s">
        <v>4077</v>
      </c>
      <c r="C1490" s="197" t="s">
        <v>9172</v>
      </c>
      <c r="D1490" s="198" t="s">
        <v>9164</v>
      </c>
      <c r="E1490" s="196" t="s">
        <v>9173</v>
      </c>
      <c r="F1490" s="110"/>
      <c r="G1490" s="199">
        <v>490.0</v>
      </c>
      <c r="H1490" s="217"/>
      <c r="I1490" s="217"/>
      <c r="L1490" s="6" t="str">
        <f t="array" ref="L1490">XLOOKUP(E1490,INV!A:A,INV!K:K)</f>
        <v>#N/A</v>
      </c>
      <c r="M1490" s="127" t="str">
        <f t="shared" si="2"/>
        <v>#N/A</v>
      </c>
    </row>
    <row r="1491">
      <c r="A1491" s="195">
        <v>828.0</v>
      </c>
      <c r="B1491" s="196" t="s">
        <v>4077</v>
      </c>
      <c r="C1491" s="197" t="s">
        <v>9174</v>
      </c>
      <c r="D1491" s="198" t="s">
        <v>9164</v>
      </c>
      <c r="E1491" s="196" t="s">
        <v>9175</v>
      </c>
      <c r="F1491" s="110"/>
      <c r="G1491" s="199">
        <v>490.0</v>
      </c>
      <c r="H1491" s="217"/>
      <c r="I1491" s="217"/>
      <c r="L1491" s="6" t="str">
        <f t="array" ref="L1491">XLOOKUP(E1491,INV!A:A,INV!K:K)</f>
        <v>#N/A</v>
      </c>
      <c r="M1491" s="127" t="str">
        <f t="shared" si="2"/>
        <v>#N/A</v>
      </c>
    </row>
    <row r="1492">
      <c r="A1492" s="195">
        <v>835.0</v>
      </c>
      <c r="B1492" s="196" t="s">
        <v>4077</v>
      </c>
      <c r="C1492" s="197" t="s">
        <v>9176</v>
      </c>
      <c r="D1492" s="198" t="s">
        <v>9177</v>
      </c>
      <c r="E1492" s="196" t="s">
        <v>9178</v>
      </c>
      <c r="F1492" s="196"/>
      <c r="G1492" s="199">
        <v>490.0</v>
      </c>
      <c r="H1492" s="217"/>
      <c r="I1492" s="217"/>
      <c r="L1492" s="6" t="str">
        <f t="array" ref="L1492">XLOOKUP(E1492,INV!A:A,INV!K:K)</f>
        <v>#N/A</v>
      </c>
      <c r="M1492" s="127" t="str">
        <f t="shared" si="2"/>
        <v>#N/A</v>
      </c>
    </row>
    <row r="1493">
      <c r="A1493" s="195">
        <v>836.0</v>
      </c>
      <c r="B1493" s="196" t="s">
        <v>4077</v>
      </c>
      <c r="C1493" s="197" t="s">
        <v>9179</v>
      </c>
      <c r="D1493" s="198" t="s">
        <v>9177</v>
      </c>
      <c r="E1493" s="196" t="s">
        <v>9180</v>
      </c>
      <c r="F1493" s="196"/>
      <c r="G1493" s="199">
        <v>490.0</v>
      </c>
      <c r="H1493" s="217"/>
      <c r="I1493" s="217"/>
      <c r="L1493" s="6" t="str">
        <f t="array" ref="L1493">XLOOKUP(E1493,INV!A:A,INV!K:K)</f>
        <v>#N/A</v>
      </c>
      <c r="M1493" s="127" t="str">
        <f t="shared" si="2"/>
        <v>#N/A</v>
      </c>
    </row>
    <row r="1494">
      <c r="A1494" s="195">
        <v>837.0</v>
      </c>
      <c r="B1494" s="196" t="s">
        <v>4077</v>
      </c>
      <c r="C1494" s="197" t="s">
        <v>9181</v>
      </c>
      <c r="D1494" s="198" t="s">
        <v>9177</v>
      </c>
      <c r="E1494" s="196" t="s">
        <v>9182</v>
      </c>
      <c r="F1494" s="196"/>
      <c r="G1494" s="199">
        <v>490.0</v>
      </c>
      <c r="H1494" s="217"/>
      <c r="I1494" s="217"/>
      <c r="L1494" s="6" t="str">
        <f t="array" ref="L1494">XLOOKUP(E1494,INV!A:A,INV!K:K)</f>
        <v>#N/A</v>
      </c>
      <c r="M1494" s="127" t="str">
        <f t="shared" si="2"/>
        <v>#N/A</v>
      </c>
    </row>
    <row r="1495">
      <c r="A1495" s="195">
        <v>838.0</v>
      </c>
      <c r="B1495" s="196" t="s">
        <v>4077</v>
      </c>
      <c r="C1495" s="197" t="s">
        <v>9183</v>
      </c>
      <c r="D1495" s="198" t="s">
        <v>9177</v>
      </c>
      <c r="E1495" s="196" t="s">
        <v>9184</v>
      </c>
      <c r="F1495" s="196"/>
      <c r="G1495" s="199">
        <v>490.0</v>
      </c>
      <c r="H1495" s="217"/>
      <c r="I1495" s="217"/>
      <c r="L1495" s="6" t="str">
        <f t="array" ref="L1495">XLOOKUP(E1495,INV!A:A,INV!K:K)</f>
        <v>#N/A</v>
      </c>
      <c r="M1495" s="127" t="str">
        <f t="shared" si="2"/>
        <v>#N/A</v>
      </c>
    </row>
    <row r="1496">
      <c r="A1496" s="195">
        <v>839.0</v>
      </c>
      <c r="B1496" s="196" t="s">
        <v>4077</v>
      </c>
      <c r="C1496" s="197" t="s">
        <v>9185</v>
      </c>
      <c r="D1496" s="198" t="s">
        <v>9177</v>
      </c>
      <c r="E1496" s="196" t="s">
        <v>9186</v>
      </c>
      <c r="F1496" s="196"/>
      <c r="G1496" s="199">
        <v>490.0</v>
      </c>
      <c r="H1496" s="217"/>
      <c r="I1496" s="217"/>
      <c r="L1496" s="6" t="str">
        <f t="array" ref="L1496">XLOOKUP(E1496,INV!A:A,INV!K:K)</f>
        <v>#N/A</v>
      </c>
      <c r="M1496" s="127" t="str">
        <f t="shared" si="2"/>
        <v>#N/A</v>
      </c>
    </row>
    <row r="1497">
      <c r="A1497" s="195">
        <v>834.0</v>
      </c>
      <c r="B1497" s="196" t="s">
        <v>4077</v>
      </c>
      <c r="C1497" s="197" t="s">
        <v>9187</v>
      </c>
      <c r="D1497" s="198" t="s">
        <v>9177</v>
      </c>
      <c r="E1497" s="196" t="s">
        <v>9188</v>
      </c>
      <c r="F1497" s="196"/>
      <c r="G1497" s="199">
        <v>490.0</v>
      </c>
      <c r="H1497" s="217"/>
      <c r="I1497" s="217"/>
      <c r="L1497" s="6" t="str">
        <f t="array" ref="L1497">XLOOKUP(E1497,INV!A:A,INV!K:K)</f>
        <v>#N/A</v>
      </c>
      <c r="M1497" s="127" t="str">
        <f t="shared" si="2"/>
        <v>#N/A</v>
      </c>
    </row>
    <row r="1498">
      <c r="A1498" s="195">
        <v>35.0</v>
      </c>
      <c r="B1498" s="196" t="s">
        <v>2470</v>
      </c>
      <c r="C1498" s="197" t="s">
        <v>2489</v>
      </c>
      <c r="D1498" s="198" t="s">
        <v>2485</v>
      </c>
      <c r="E1498" s="196" t="s">
        <v>2490</v>
      </c>
      <c r="F1498" s="110"/>
      <c r="G1498" s="199">
        <v>890.0</v>
      </c>
      <c r="H1498" s="217"/>
      <c r="I1498" s="217"/>
      <c r="L1498" s="6" t="str">
        <f t="array" ref="L1498">XLOOKUP(E1498,INV!A:A,INV!K:K)</f>
        <v>#N/A</v>
      </c>
      <c r="M1498" s="127" t="str">
        <f t="shared" si="2"/>
        <v>#N/A</v>
      </c>
    </row>
    <row r="1499">
      <c r="A1499" s="195">
        <v>34.0</v>
      </c>
      <c r="B1499" s="196" t="s">
        <v>2470</v>
      </c>
      <c r="C1499" s="197" t="s">
        <v>2487</v>
      </c>
      <c r="D1499" s="198" t="s">
        <v>2485</v>
      </c>
      <c r="E1499" s="196" t="s">
        <v>2488</v>
      </c>
      <c r="F1499" s="110"/>
      <c r="G1499" s="199">
        <v>890.0</v>
      </c>
      <c r="H1499" s="217"/>
      <c r="I1499" s="217"/>
      <c r="L1499" s="6" t="str">
        <f t="array" ref="L1499">XLOOKUP(E1499,INV!A:A,INV!K:K)</f>
        <v>#N/A</v>
      </c>
      <c r="M1499" s="127" t="str">
        <f t="shared" si="2"/>
        <v>#N/A</v>
      </c>
    </row>
    <row r="1500">
      <c r="A1500" s="195">
        <v>33.0</v>
      </c>
      <c r="B1500" s="196" t="s">
        <v>2470</v>
      </c>
      <c r="C1500" s="197" t="s">
        <v>2484</v>
      </c>
      <c r="D1500" s="198" t="s">
        <v>2485</v>
      </c>
      <c r="E1500" s="196" t="s">
        <v>2486</v>
      </c>
      <c r="F1500" s="110"/>
      <c r="G1500" s="199">
        <v>890.0</v>
      </c>
      <c r="H1500" s="217"/>
      <c r="I1500" s="217"/>
      <c r="L1500" s="6" t="str">
        <f t="array" ref="L1500">XLOOKUP(E1500,INV!A:A,INV!K:K)</f>
        <v>#N/A</v>
      </c>
      <c r="M1500" s="127" t="str">
        <f t="shared" si="2"/>
        <v>#N/A</v>
      </c>
    </row>
    <row r="1501">
      <c r="A1501" s="195">
        <v>36.0</v>
      </c>
      <c r="B1501" s="196" t="s">
        <v>2470</v>
      </c>
      <c r="C1501" s="197" t="s">
        <v>2491</v>
      </c>
      <c r="D1501" s="198" t="s">
        <v>2485</v>
      </c>
      <c r="E1501" s="196" t="s">
        <v>2492</v>
      </c>
      <c r="F1501" s="110"/>
      <c r="G1501" s="199">
        <v>890.0</v>
      </c>
      <c r="H1501" s="217"/>
      <c r="I1501" s="217"/>
      <c r="L1501" s="6" t="str">
        <f t="array" ref="L1501">XLOOKUP(E1501,INV!A:A,INV!K:K)</f>
        <v>#N/A</v>
      </c>
      <c r="M1501" s="127" t="str">
        <f t="shared" si="2"/>
        <v>#N/A</v>
      </c>
    </row>
    <row r="1502">
      <c r="A1502" s="195">
        <v>88.0</v>
      </c>
      <c r="B1502" s="196" t="s">
        <v>2470</v>
      </c>
      <c r="C1502" s="197" t="s">
        <v>2624</v>
      </c>
      <c r="D1502" s="198" t="s">
        <v>2620</v>
      </c>
      <c r="E1502" s="196" t="s">
        <v>2625</v>
      </c>
      <c r="F1502" s="110"/>
      <c r="G1502" s="199">
        <v>1030.0</v>
      </c>
      <c r="H1502" s="217"/>
      <c r="I1502" s="217"/>
      <c r="L1502" s="6" t="str">
        <f t="array" ref="L1502">XLOOKUP(E1502,INV!A:A,INV!K:K)</f>
        <v>#N/A</v>
      </c>
      <c r="M1502" s="127" t="str">
        <f t="shared" si="2"/>
        <v>#N/A</v>
      </c>
    </row>
    <row r="1503">
      <c r="A1503" s="195">
        <v>87.0</v>
      </c>
      <c r="B1503" s="196" t="s">
        <v>2470</v>
      </c>
      <c r="C1503" s="197" t="s">
        <v>2622</v>
      </c>
      <c r="D1503" s="198" t="s">
        <v>2620</v>
      </c>
      <c r="E1503" s="196" t="s">
        <v>2623</v>
      </c>
      <c r="F1503" s="110"/>
      <c r="G1503" s="199">
        <v>1030.0</v>
      </c>
      <c r="H1503" s="217"/>
      <c r="I1503" s="217"/>
      <c r="L1503" s="6" t="str">
        <f t="array" ref="L1503">XLOOKUP(E1503,INV!A:A,INV!K:K)</f>
        <v>#N/A</v>
      </c>
      <c r="M1503" s="127" t="str">
        <f t="shared" si="2"/>
        <v>#N/A</v>
      </c>
    </row>
    <row r="1504">
      <c r="A1504" s="195">
        <v>86.0</v>
      </c>
      <c r="B1504" s="196" t="s">
        <v>2470</v>
      </c>
      <c r="C1504" s="197" t="s">
        <v>2619</v>
      </c>
      <c r="D1504" s="198" t="s">
        <v>2620</v>
      </c>
      <c r="E1504" s="196" t="s">
        <v>2621</v>
      </c>
      <c r="F1504" s="110"/>
      <c r="G1504" s="199">
        <v>1030.0</v>
      </c>
      <c r="H1504" s="217"/>
      <c r="I1504" s="217"/>
      <c r="L1504" s="6" t="str">
        <f t="array" ref="L1504">XLOOKUP(E1504,INV!A:A,INV!K:K)</f>
        <v>#N/A</v>
      </c>
      <c r="M1504" s="127" t="str">
        <f t="shared" si="2"/>
        <v>#N/A</v>
      </c>
    </row>
    <row r="1505">
      <c r="A1505" s="195">
        <v>89.0</v>
      </c>
      <c r="B1505" s="196" t="s">
        <v>2470</v>
      </c>
      <c r="C1505" s="197" t="s">
        <v>2626</v>
      </c>
      <c r="D1505" s="198" t="s">
        <v>2620</v>
      </c>
      <c r="E1505" s="196" t="s">
        <v>2627</v>
      </c>
      <c r="F1505" s="110"/>
      <c r="G1505" s="199">
        <v>1030.0</v>
      </c>
      <c r="H1505" s="217"/>
      <c r="I1505" s="217"/>
      <c r="L1505" s="6" t="str">
        <f t="array" ref="L1505">XLOOKUP(E1505,INV!A:A,INV!K:K)</f>
        <v>#N/A</v>
      </c>
      <c r="M1505" s="127" t="str">
        <f t="shared" si="2"/>
        <v>#N/A</v>
      </c>
    </row>
    <row r="1506">
      <c r="A1506" s="195">
        <v>1897.0</v>
      </c>
      <c r="B1506" s="196" t="s">
        <v>5482</v>
      </c>
      <c r="C1506" s="197" t="s">
        <v>5497</v>
      </c>
      <c r="D1506" s="198" t="s">
        <v>5484</v>
      </c>
      <c r="E1506" s="196" t="s">
        <v>5498</v>
      </c>
      <c r="F1506" s="110"/>
      <c r="G1506" s="199">
        <v>950.0</v>
      </c>
      <c r="H1506" s="217"/>
      <c r="I1506" s="217"/>
      <c r="L1506" s="6" t="str">
        <f t="array" ref="L1506">XLOOKUP(E1506,INV!A:A,INV!K:K)</f>
        <v>#N/A</v>
      </c>
      <c r="M1506" s="127" t="str">
        <f t="shared" si="2"/>
        <v>#N/A</v>
      </c>
    </row>
    <row r="1507">
      <c r="A1507" s="195">
        <v>1896.0</v>
      </c>
      <c r="B1507" s="196" t="s">
        <v>5482</v>
      </c>
      <c r="C1507" s="197" t="s">
        <v>5495</v>
      </c>
      <c r="D1507" s="198" t="s">
        <v>5484</v>
      </c>
      <c r="E1507" s="196" t="s">
        <v>5496</v>
      </c>
      <c r="F1507" s="110"/>
      <c r="G1507" s="199">
        <v>950.0</v>
      </c>
      <c r="H1507" s="217"/>
      <c r="I1507" s="217"/>
      <c r="L1507" s="6" t="str">
        <f t="array" ref="L1507">XLOOKUP(E1507,INV!A:A,INV!K:K)</f>
        <v>#N/A</v>
      </c>
      <c r="M1507" s="127" t="str">
        <f t="shared" si="2"/>
        <v>#N/A</v>
      </c>
    </row>
    <row r="1508">
      <c r="A1508" s="195">
        <v>3098.0</v>
      </c>
      <c r="B1508" s="196" t="s">
        <v>5482</v>
      </c>
      <c r="C1508" s="212" t="s">
        <v>7683</v>
      </c>
      <c r="D1508" s="213" t="s">
        <v>7684</v>
      </c>
      <c r="E1508" s="212" t="s">
        <v>7683</v>
      </c>
      <c r="F1508" s="110"/>
      <c r="G1508" s="199">
        <v>950.0</v>
      </c>
      <c r="H1508" s="217"/>
      <c r="I1508" s="217"/>
      <c r="L1508" s="6" t="str">
        <f t="array" ref="L1508">XLOOKUP(E1508,INV!A:A,INV!K:K)</f>
        <v>#N/A</v>
      </c>
      <c r="M1508" s="127" t="str">
        <f t="shared" si="2"/>
        <v>#N/A</v>
      </c>
    </row>
    <row r="1509">
      <c r="A1509" s="195">
        <v>1902.0</v>
      </c>
      <c r="B1509" s="196" t="s">
        <v>5482</v>
      </c>
      <c r="C1509" s="197" t="s">
        <v>5511</v>
      </c>
      <c r="D1509" s="198" t="s">
        <v>5500</v>
      </c>
      <c r="E1509" s="196" t="s">
        <v>5512</v>
      </c>
      <c r="F1509" s="110"/>
      <c r="G1509" s="199">
        <v>1145.0</v>
      </c>
      <c r="H1509" s="217"/>
      <c r="I1509" s="217"/>
      <c r="L1509" s="6" t="str">
        <f t="array" ref="L1509">XLOOKUP(E1509,INV!A:A,INV!K:K)</f>
        <v>#N/A</v>
      </c>
      <c r="M1509" s="127" t="str">
        <f t="shared" si="2"/>
        <v>#N/A</v>
      </c>
    </row>
    <row r="1510">
      <c r="A1510" s="195">
        <v>1899.0</v>
      </c>
      <c r="B1510" s="196" t="s">
        <v>5482</v>
      </c>
      <c r="C1510" s="197" t="s">
        <v>5503</v>
      </c>
      <c r="D1510" s="198" t="s">
        <v>5500</v>
      </c>
      <c r="E1510" s="196" t="s">
        <v>5504</v>
      </c>
      <c r="F1510" s="196"/>
      <c r="G1510" s="199">
        <v>1145.0</v>
      </c>
      <c r="H1510" s="217"/>
      <c r="I1510" s="217"/>
      <c r="L1510" s="6">
        <f t="array" ref="L1510">XLOOKUP(E1510,INV!A:A,INV!K:K)</f>
        <v>22</v>
      </c>
      <c r="M1510" s="127">
        <f t="shared" si="2"/>
        <v>1</v>
      </c>
    </row>
    <row r="1511">
      <c r="A1511" s="195">
        <v>1898.0</v>
      </c>
      <c r="B1511" s="196" t="s">
        <v>5482</v>
      </c>
      <c r="C1511" s="197" t="s">
        <v>5499</v>
      </c>
      <c r="D1511" s="198" t="s">
        <v>5500</v>
      </c>
      <c r="E1511" s="196" t="s">
        <v>5501</v>
      </c>
      <c r="F1511" s="196"/>
      <c r="G1511" s="199">
        <v>1145.0</v>
      </c>
      <c r="H1511" s="217"/>
      <c r="I1511" s="217"/>
      <c r="L1511" s="6">
        <f t="array" ref="L1511">XLOOKUP(E1511,INV!A:A,INV!K:K)</f>
        <v>22</v>
      </c>
      <c r="M1511" s="127">
        <f t="shared" si="2"/>
        <v>1</v>
      </c>
    </row>
    <row r="1512">
      <c r="A1512" s="195">
        <v>1901.0</v>
      </c>
      <c r="B1512" s="196" t="s">
        <v>5482</v>
      </c>
      <c r="C1512" s="197" t="s">
        <v>5509</v>
      </c>
      <c r="D1512" s="198" t="s">
        <v>5500</v>
      </c>
      <c r="E1512" s="196" t="s">
        <v>5510</v>
      </c>
      <c r="F1512" s="110"/>
      <c r="G1512" s="199">
        <v>1145.0</v>
      </c>
      <c r="H1512" s="217"/>
      <c r="I1512" s="217"/>
      <c r="L1512" s="6" t="str">
        <f t="array" ref="L1512">XLOOKUP(E1512,INV!A:A,INV!K:K)</f>
        <v>#N/A</v>
      </c>
      <c r="M1512" s="127" t="str">
        <f t="shared" si="2"/>
        <v>#N/A</v>
      </c>
    </row>
    <row r="1513">
      <c r="A1513" s="195">
        <v>3097.0</v>
      </c>
      <c r="B1513" s="196" t="s">
        <v>5482</v>
      </c>
      <c r="C1513" s="212" t="s">
        <v>7681</v>
      </c>
      <c r="D1513" s="213" t="s">
        <v>7682</v>
      </c>
      <c r="E1513" s="212" t="s">
        <v>7681</v>
      </c>
      <c r="F1513" s="110"/>
      <c r="G1513" s="199">
        <v>1145.0</v>
      </c>
      <c r="H1513" s="217"/>
      <c r="I1513" s="217"/>
      <c r="L1513" s="6" t="str">
        <f t="array" ref="L1513">XLOOKUP(E1513,INV!A:A,INV!K:K)</f>
        <v>#N/A</v>
      </c>
      <c r="M1513" s="127" t="str">
        <f t="shared" si="2"/>
        <v>#N/A</v>
      </c>
    </row>
    <row r="1514">
      <c r="A1514" s="195">
        <v>3096.0</v>
      </c>
      <c r="B1514" s="196" t="s">
        <v>7676</v>
      </c>
      <c r="C1514" s="212" t="s">
        <v>7679</v>
      </c>
      <c r="D1514" s="213" t="s">
        <v>7680</v>
      </c>
      <c r="E1514" s="212" t="s">
        <v>7679</v>
      </c>
      <c r="F1514" s="110"/>
      <c r="G1514" s="199">
        <v>1380.0</v>
      </c>
      <c r="H1514" s="217"/>
      <c r="I1514" s="217"/>
      <c r="L1514" s="6" t="str">
        <f t="array" ref="L1514">XLOOKUP(E1514,INV!A:A,INV!K:K)</f>
        <v>#N/A</v>
      </c>
      <c r="M1514" s="127" t="str">
        <f t="shared" si="2"/>
        <v>#N/A</v>
      </c>
    </row>
    <row r="1515">
      <c r="A1515" s="195">
        <v>667.0</v>
      </c>
      <c r="B1515" s="196" t="s">
        <v>7676</v>
      </c>
      <c r="C1515" s="197" t="s">
        <v>9189</v>
      </c>
      <c r="D1515" s="198" t="s">
        <v>9190</v>
      </c>
      <c r="E1515" s="196" t="s">
        <v>9191</v>
      </c>
      <c r="F1515" s="110"/>
      <c r="G1515" s="199">
        <v>1380.0</v>
      </c>
      <c r="H1515" s="217"/>
      <c r="I1515" s="217"/>
      <c r="L1515" s="6" t="str">
        <f t="array" ref="L1515">XLOOKUP(E1515,INV!A:A,INV!K:K)</f>
        <v>#N/A</v>
      </c>
      <c r="M1515" s="127" t="str">
        <f t="shared" si="2"/>
        <v>#N/A</v>
      </c>
    </row>
    <row r="1516">
      <c r="A1516" s="195">
        <v>666.0</v>
      </c>
      <c r="B1516" s="196" t="s">
        <v>7676</v>
      </c>
      <c r="C1516" s="197" t="s">
        <v>9192</v>
      </c>
      <c r="D1516" s="198" t="s">
        <v>9190</v>
      </c>
      <c r="E1516" s="196" t="s">
        <v>9193</v>
      </c>
      <c r="F1516" s="196"/>
      <c r="G1516" s="199">
        <v>1380.0</v>
      </c>
      <c r="H1516" s="217"/>
      <c r="I1516" s="217"/>
      <c r="L1516" s="6" t="str">
        <f t="array" ref="L1516">XLOOKUP(E1516,INV!A:A,INV!K:K)</f>
        <v>#N/A</v>
      </c>
      <c r="M1516" s="127" t="str">
        <f t="shared" si="2"/>
        <v>#N/A</v>
      </c>
    </row>
    <row r="1517">
      <c r="A1517" s="195">
        <v>665.0</v>
      </c>
      <c r="B1517" s="196" t="s">
        <v>7676</v>
      </c>
      <c r="C1517" s="197" t="s">
        <v>9194</v>
      </c>
      <c r="D1517" s="198" t="s">
        <v>9190</v>
      </c>
      <c r="E1517" s="196" t="s">
        <v>9195</v>
      </c>
      <c r="F1517" s="110"/>
      <c r="G1517" s="199">
        <v>1380.0</v>
      </c>
      <c r="H1517" s="217"/>
      <c r="I1517" s="217"/>
      <c r="L1517" s="6" t="str">
        <f t="array" ref="L1517">XLOOKUP(E1517,INV!A:A,INV!K:K)</f>
        <v>#N/A</v>
      </c>
      <c r="M1517" s="127" t="str">
        <f t="shared" si="2"/>
        <v>#N/A</v>
      </c>
    </row>
    <row r="1518">
      <c r="A1518" s="195">
        <v>668.0</v>
      </c>
      <c r="B1518" s="196" t="s">
        <v>7676</v>
      </c>
      <c r="C1518" s="197" t="s">
        <v>9196</v>
      </c>
      <c r="D1518" s="198" t="s">
        <v>9190</v>
      </c>
      <c r="E1518" s="196" t="s">
        <v>9197</v>
      </c>
      <c r="F1518" s="110"/>
      <c r="G1518" s="199">
        <v>1380.0</v>
      </c>
      <c r="H1518" s="217"/>
      <c r="I1518" s="217"/>
      <c r="L1518" s="6" t="str">
        <f t="array" ref="L1518">XLOOKUP(E1518,INV!A:A,INV!K:K)</f>
        <v>#N/A</v>
      </c>
      <c r="M1518" s="127" t="str">
        <f t="shared" si="2"/>
        <v>#N/A</v>
      </c>
    </row>
    <row r="1519">
      <c r="A1519" s="195">
        <v>3095.0</v>
      </c>
      <c r="B1519" s="196" t="s">
        <v>7676</v>
      </c>
      <c r="C1519" s="212" t="s">
        <v>7677</v>
      </c>
      <c r="D1519" s="213" t="s">
        <v>7678</v>
      </c>
      <c r="E1519" s="212" t="s">
        <v>7677</v>
      </c>
      <c r="F1519" s="110"/>
      <c r="G1519" s="199">
        <v>1380.0</v>
      </c>
      <c r="H1519" s="217"/>
      <c r="I1519" s="217"/>
      <c r="L1519" s="6" t="str">
        <f t="array" ref="L1519">XLOOKUP(E1519,INV!A:A,INV!K:K)</f>
        <v>#N/A</v>
      </c>
      <c r="M1519" s="127" t="str">
        <f t="shared" si="2"/>
        <v>#N/A</v>
      </c>
    </row>
    <row r="1520">
      <c r="A1520" s="195">
        <v>1918.0</v>
      </c>
      <c r="B1520" s="196" t="s">
        <v>2470</v>
      </c>
      <c r="C1520" s="197" t="s">
        <v>5540</v>
      </c>
      <c r="D1520" s="198" t="s">
        <v>5514</v>
      </c>
      <c r="E1520" s="196" t="s">
        <v>5541</v>
      </c>
      <c r="F1520" s="196"/>
      <c r="G1520" s="199">
        <v>1640.0</v>
      </c>
      <c r="H1520" s="217"/>
      <c r="I1520" s="217"/>
      <c r="L1520" s="6" t="str">
        <f t="array" ref="L1520">XLOOKUP(E1520,INV!A:A,INV!K:K)</f>
        <v>#N/A</v>
      </c>
      <c r="M1520" s="127" t="str">
        <f t="shared" si="2"/>
        <v>#N/A</v>
      </c>
    </row>
    <row r="1521">
      <c r="A1521" s="195">
        <v>1908.0</v>
      </c>
      <c r="B1521" s="196" t="s">
        <v>2470</v>
      </c>
      <c r="C1521" s="197" t="s">
        <v>5525</v>
      </c>
      <c r="D1521" s="198" t="s">
        <v>5514</v>
      </c>
      <c r="E1521" s="196" t="s">
        <v>5526</v>
      </c>
      <c r="F1521" s="110"/>
      <c r="G1521" s="199">
        <v>1640.0</v>
      </c>
      <c r="H1521" s="217"/>
      <c r="I1521" s="217"/>
      <c r="L1521" s="6" t="str">
        <f t="array" ref="L1521">XLOOKUP(E1521,INV!A:A,INV!K:K)</f>
        <v>#N/A</v>
      </c>
      <c r="M1521" s="127" t="str">
        <f t="shared" si="2"/>
        <v>#N/A</v>
      </c>
    </row>
    <row r="1522">
      <c r="A1522" s="195">
        <v>1907.0</v>
      </c>
      <c r="B1522" s="196" t="s">
        <v>2470</v>
      </c>
      <c r="C1522" s="197" t="s">
        <v>5523</v>
      </c>
      <c r="D1522" s="198" t="s">
        <v>5514</v>
      </c>
      <c r="E1522" s="196" t="s">
        <v>5524</v>
      </c>
      <c r="F1522" s="110"/>
      <c r="G1522" s="199">
        <v>1640.0</v>
      </c>
      <c r="H1522" s="217"/>
      <c r="I1522" s="217"/>
      <c r="L1522" s="6" t="str">
        <f t="array" ref="L1522">XLOOKUP(E1522,INV!A:A,INV!K:K)</f>
        <v>#N/A</v>
      </c>
      <c r="M1522" s="127" t="str">
        <f t="shared" si="2"/>
        <v>#N/A</v>
      </c>
    </row>
    <row r="1523">
      <c r="A1523" s="195">
        <v>1903.0</v>
      </c>
      <c r="B1523" s="196" t="s">
        <v>2470</v>
      </c>
      <c r="C1523" s="197" t="s">
        <v>5513</v>
      </c>
      <c r="D1523" s="198" t="s">
        <v>5514</v>
      </c>
      <c r="E1523" s="196" t="s">
        <v>5515</v>
      </c>
      <c r="F1523" s="110"/>
      <c r="G1523" s="199">
        <v>1640.0</v>
      </c>
      <c r="H1523" s="217"/>
      <c r="I1523" s="217"/>
      <c r="L1523" s="6" t="str">
        <f t="array" ref="L1523">XLOOKUP(E1523,INV!A:A,INV!K:K)</f>
        <v>#N/A</v>
      </c>
      <c r="M1523" s="127" t="str">
        <f t="shared" si="2"/>
        <v>#N/A</v>
      </c>
    </row>
    <row r="1524">
      <c r="A1524" s="195">
        <v>1917.0</v>
      </c>
      <c r="B1524" s="196" t="s">
        <v>2470</v>
      </c>
      <c r="C1524" s="197" t="s">
        <v>5538</v>
      </c>
      <c r="D1524" s="198" t="s">
        <v>5514</v>
      </c>
      <c r="E1524" s="196" t="s">
        <v>5539</v>
      </c>
      <c r="F1524" s="196"/>
      <c r="G1524" s="199">
        <v>1640.0</v>
      </c>
      <c r="H1524" s="217"/>
      <c r="I1524" s="217"/>
      <c r="L1524" s="6" t="str">
        <f t="array" ref="L1524">XLOOKUP(E1524,INV!A:A,INV!K:K)</f>
        <v>#N/A</v>
      </c>
      <c r="M1524" s="127" t="str">
        <f t="shared" si="2"/>
        <v>#N/A</v>
      </c>
    </row>
    <row r="1525">
      <c r="A1525" s="195">
        <v>1921.0</v>
      </c>
      <c r="B1525" s="196" t="s">
        <v>2470</v>
      </c>
      <c r="C1525" s="197" t="s">
        <v>5545</v>
      </c>
      <c r="D1525" s="198" t="s">
        <v>5514</v>
      </c>
      <c r="E1525" s="196" t="s">
        <v>5546</v>
      </c>
      <c r="F1525" s="110"/>
      <c r="G1525" s="199">
        <v>1640.0</v>
      </c>
      <c r="H1525" s="217"/>
      <c r="I1525" s="217"/>
      <c r="L1525" s="6" t="str">
        <f t="array" ref="L1525">XLOOKUP(E1525,INV!A:A,INV!K:K)</f>
        <v>#N/A</v>
      </c>
      <c r="M1525" s="127" t="str">
        <f t="shared" si="2"/>
        <v>#N/A</v>
      </c>
    </row>
    <row r="1526">
      <c r="A1526" s="195">
        <v>1939.0</v>
      </c>
      <c r="B1526" s="196" t="s">
        <v>2470</v>
      </c>
      <c r="C1526" s="197" t="s">
        <v>5603</v>
      </c>
      <c r="D1526" s="198" t="s">
        <v>5553</v>
      </c>
      <c r="E1526" s="196" t="s">
        <v>5604</v>
      </c>
      <c r="F1526" s="196"/>
      <c r="G1526" s="199">
        <v>1145.0</v>
      </c>
      <c r="H1526" s="217"/>
      <c r="I1526" s="217"/>
      <c r="L1526" s="6" t="str">
        <f t="array" ref="L1526">XLOOKUP(E1526,INV!A:A,INV!K:K)</f>
        <v>#N/A</v>
      </c>
      <c r="M1526" s="127" t="str">
        <f t="shared" si="2"/>
        <v>#N/A</v>
      </c>
    </row>
    <row r="1527">
      <c r="A1527" s="195">
        <v>1937.0</v>
      </c>
      <c r="B1527" s="196" t="s">
        <v>2470</v>
      </c>
      <c r="C1527" s="197" t="s">
        <v>5599</v>
      </c>
      <c r="D1527" s="198" t="s">
        <v>5553</v>
      </c>
      <c r="E1527" s="196" t="s">
        <v>5600</v>
      </c>
      <c r="F1527" s="110"/>
      <c r="G1527" s="199">
        <v>1145.0</v>
      </c>
      <c r="H1527" s="217"/>
      <c r="I1527" s="217"/>
      <c r="L1527" s="6" t="str">
        <f t="array" ref="L1527">XLOOKUP(E1527,INV!A:A,INV!K:K)</f>
        <v>#N/A</v>
      </c>
      <c r="M1527" s="127" t="str">
        <f t="shared" si="2"/>
        <v>#N/A</v>
      </c>
    </row>
    <row r="1528">
      <c r="A1528" s="195">
        <v>1936.0</v>
      </c>
      <c r="B1528" s="196" t="s">
        <v>2470</v>
      </c>
      <c r="C1528" s="197" t="s">
        <v>5597</v>
      </c>
      <c r="D1528" s="198" t="s">
        <v>5553</v>
      </c>
      <c r="E1528" s="196" t="s">
        <v>5598</v>
      </c>
      <c r="F1528" s="196"/>
      <c r="G1528" s="199">
        <v>1145.0</v>
      </c>
      <c r="H1528" s="217"/>
      <c r="I1528" s="217"/>
      <c r="L1528" s="6" t="str">
        <f t="array" ref="L1528">XLOOKUP(E1528,INV!A:A,INV!K:K)</f>
        <v>#N/A</v>
      </c>
      <c r="M1528" s="127" t="str">
        <f t="shared" si="2"/>
        <v>#N/A</v>
      </c>
    </row>
    <row r="1529">
      <c r="A1529" s="195">
        <v>1924.0</v>
      </c>
      <c r="B1529" s="196" t="s">
        <v>2470</v>
      </c>
      <c r="C1529" s="197" t="s">
        <v>5552</v>
      </c>
      <c r="D1529" s="198" t="s">
        <v>5553</v>
      </c>
      <c r="E1529" s="196" t="s">
        <v>5554</v>
      </c>
      <c r="F1529" s="110"/>
      <c r="G1529" s="199">
        <v>1145.0</v>
      </c>
      <c r="H1529" s="217"/>
      <c r="I1529" s="217"/>
      <c r="L1529" s="6" t="str">
        <f t="array" ref="L1529">XLOOKUP(E1529,INV!A:A,INV!K:K)</f>
        <v>#N/A</v>
      </c>
      <c r="M1529" s="127" t="str">
        <f t="shared" si="2"/>
        <v>#N/A</v>
      </c>
    </row>
    <row r="1530">
      <c r="A1530" s="195">
        <v>1938.0</v>
      </c>
      <c r="B1530" s="196" t="s">
        <v>2470</v>
      </c>
      <c r="C1530" s="197" t="s">
        <v>5601</v>
      </c>
      <c r="D1530" s="198" t="s">
        <v>5553</v>
      </c>
      <c r="E1530" s="196" t="s">
        <v>5602</v>
      </c>
      <c r="F1530" s="196"/>
      <c r="G1530" s="199">
        <v>1145.0</v>
      </c>
      <c r="H1530" s="217"/>
      <c r="I1530" s="217"/>
      <c r="L1530" s="6" t="str">
        <f t="array" ref="L1530">XLOOKUP(E1530,INV!A:A,INV!K:K)</f>
        <v>#N/A</v>
      </c>
      <c r="M1530" s="127" t="str">
        <f t="shared" si="2"/>
        <v>#N/A</v>
      </c>
    </row>
    <row r="1531">
      <c r="A1531" s="195">
        <v>1940.0</v>
      </c>
      <c r="B1531" s="196" t="s">
        <v>2470</v>
      </c>
      <c r="C1531" s="197" t="s">
        <v>5605</v>
      </c>
      <c r="D1531" s="198" t="s">
        <v>5553</v>
      </c>
      <c r="E1531" s="196" t="s">
        <v>5606</v>
      </c>
      <c r="F1531" s="196"/>
      <c r="G1531" s="199">
        <v>1145.0</v>
      </c>
      <c r="H1531" s="217"/>
      <c r="I1531" s="217"/>
      <c r="L1531" s="6" t="str">
        <f t="array" ref="L1531">XLOOKUP(E1531,INV!A:A,INV!K:K)</f>
        <v>#N/A</v>
      </c>
      <c r="M1531" s="127" t="str">
        <f t="shared" si="2"/>
        <v>#N/A</v>
      </c>
    </row>
    <row r="1532">
      <c r="A1532" s="195">
        <v>595.0</v>
      </c>
      <c r="B1532" s="196" t="s">
        <v>3971</v>
      </c>
      <c r="C1532" s="203" t="s">
        <v>3972</v>
      </c>
      <c r="D1532" s="198" t="s">
        <v>3973</v>
      </c>
      <c r="E1532" s="196" t="s">
        <v>3974</v>
      </c>
      <c r="F1532" s="110"/>
      <c r="G1532" s="199">
        <v>350.0</v>
      </c>
      <c r="H1532" s="217"/>
      <c r="I1532" s="217"/>
      <c r="L1532" s="6" t="str">
        <f t="array" ref="L1532">XLOOKUP(E1532,INV!A:A,INV!K:K)</f>
        <v>#N/A</v>
      </c>
      <c r="M1532" s="127" t="str">
        <f t="shared" si="2"/>
        <v>#N/A</v>
      </c>
    </row>
    <row r="1533">
      <c r="A1533" s="195">
        <v>596.0</v>
      </c>
      <c r="B1533" s="196" t="s">
        <v>3975</v>
      </c>
      <c r="C1533" s="197" t="s">
        <v>3976</v>
      </c>
      <c r="D1533" s="198" t="s">
        <v>3977</v>
      </c>
      <c r="E1533" s="196" t="s">
        <v>3978</v>
      </c>
      <c r="F1533" s="110"/>
      <c r="G1533" s="199">
        <v>470.0</v>
      </c>
      <c r="H1533" s="217"/>
      <c r="I1533" s="217"/>
      <c r="L1533" s="6" t="str">
        <f t="array" ref="L1533">XLOOKUP(E1533,INV!A:A,INV!K:K)</f>
        <v>#N/A</v>
      </c>
      <c r="M1533" s="127" t="str">
        <f t="shared" si="2"/>
        <v>#N/A</v>
      </c>
    </row>
    <row r="1534">
      <c r="A1534" s="195">
        <v>597.0</v>
      </c>
      <c r="B1534" s="196" t="s">
        <v>3067</v>
      </c>
      <c r="C1534" s="197" t="s">
        <v>3979</v>
      </c>
      <c r="D1534" s="198" t="s">
        <v>3980</v>
      </c>
      <c r="E1534" s="196" t="s">
        <v>3981</v>
      </c>
      <c r="F1534" s="110"/>
      <c r="G1534" s="199">
        <v>280.0</v>
      </c>
      <c r="H1534" s="217"/>
      <c r="I1534" s="217"/>
      <c r="L1534" s="6" t="str">
        <f t="array" ref="L1534">XLOOKUP(E1534,INV!A:A,INV!K:K)</f>
        <v>#N/A</v>
      </c>
      <c r="M1534" s="127" t="str">
        <f t="shared" si="2"/>
        <v>#N/A</v>
      </c>
    </row>
    <row r="1535">
      <c r="A1535" s="195">
        <v>601.0</v>
      </c>
      <c r="B1535" s="196" t="s">
        <v>3985</v>
      </c>
      <c r="C1535" s="197" t="s">
        <v>3991</v>
      </c>
      <c r="D1535" s="198" t="s">
        <v>3987</v>
      </c>
      <c r="E1535" s="196" t="s">
        <v>3992</v>
      </c>
      <c r="F1535" s="110"/>
      <c r="G1535" s="199">
        <v>1220.0</v>
      </c>
      <c r="H1535" s="217"/>
      <c r="I1535" s="217"/>
      <c r="L1535" s="6" t="str">
        <f t="array" ref="L1535">XLOOKUP(E1535,INV!A:A,INV!K:K)</f>
        <v>#N/A</v>
      </c>
      <c r="M1535" s="127" t="str">
        <f t="shared" si="2"/>
        <v>#N/A</v>
      </c>
    </row>
    <row r="1536">
      <c r="A1536" s="195">
        <v>600.0</v>
      </c>
      <c r="B1536" s="196" t="s">
        <v>3985</v>
      </c>
      <c r="C1536" s="197" t="s">
        <v>3989</v>
      </c>
      <c r="D1536" s="198" t="s">
        <v>3987</v>
      </c>
      <c r="E1536" s="196" t="s">
        <v>3990</v>
      </c>
      <c r="F1536" s="110"/>
      <c r="G1536" s="199">
        <v>1220.0</v>
      </c>
      <c r="H1536" s="217"/>
      <c r="I1536" s="217"/>
      <c r="L1536" s="6" t="str">
        <f t="array" ref="L1536">XLOOKUP(E1536,INV!A:A,INV!K:K)</f>
        <v>#N/A</v>
      </c>
      <c r="M1536" s="127" t="str">
        <f t="shared" si="2"/>
        <v>#N/A</v>
      </c>
    </row>
    <row r="1537">
      <c r="A1537" s="195">
        <v>599.0</v>
      </c>
      <c r="B1537" s="196" t="s">
        <v>3985</v>
      </c>
      <c r="C1537" s="197" t="s">
        <v>3986</v>
      </c>
      <c r="D1537" s="198" t="s">
        <v>3987</v>
      </c>
      <c r="E1537" s="196" t="s">
        <v>3988</v>
      </c>
      <c r="F1537" s="110"/>
      <c r="G1537" s="199">
        <v>1220.0</v>
      </c>
      <c r="H1537" s="217"/>
      <c r="I1537" s="217"/>
      <c r="L1537" s="6" t="str">
        <f t="array" ref="L1537">XLOOKUP(E1537,INV!A:A,INV!K:K)</f>
        <v>#N/A</v>
      </c>
      <c r="M1537" s="127" t="str">
        <f t="shared" si="2"/>
        <v>#N/A</v>
      </c>
    </row>
    <row r="1538">
      <c r="A1538" s="195">
        <v>602.0</v>
      </c>
      <c r="B1538" s="196" t="s">
        <v>3985</v>
      </c>
      <c r="C1538" s="197" t="s">
        <v>3993</v>
      </c>
      <c r="D1538" s="198" t="s">
        <v>3987</v>
      </c>
      <c r="E1538" s="196" t="s">
        <v>3994</v>
      </c>
      <c r="F1538" s="196"/>
      <c r="G1538" s="199">
        <v>1220.0</v>
      </c>
      <c r="H1538" s="217"/>
      <c r="I1538" s="217"/>
      <c r="L1538" s="6" t="str">
        <f t="array" ref="L1538">XLOOKUP(E1538,INV!A:A,INV!K:K)</f>
        <v>#N/A</v>
      </c>
      <c r="M1538" s="127" t="str">
        <f t="shared" si="2"/>
        <v>#N/A</v>
      </c>
    </row>
    <row r="1539">
      <c r="A1539" s="195">
        <v>603.0</v>
      </c>
      <c r="B1539" s="196" t="s">
        <v>3985</v>
      </c>
      <c r="C1539" s="197" t="s">
        <v>3995</v>
      </c>
      <c r="D1539" s="198" t="s">
        <v>3987</v>
      </c>
      <c r="E1539" s="196" t="s">
        <v>3996</v>
      </c>
      <c r="F1539" s="196"/>
      <c r="G1539" s="199">
        <v>1220.0</v>
      </c>
      <c r="H1539" s="217"/>
      <c r="I1539" s="217"/>
      <c r="L1539" s="6" t="str">
        <f t="array" ref="L1539">XLOOKUP(E1539,INV!A:A,INV!K:K)</f>
        <v>#N/A</v>
      </c>
      <c r="M1539" s="127" t="str">
        <f t="shared" si="2"/>
        <v>#N/A</v>
      </c>
    </row>
    <row r="1540">
      <c r="A1540" s="195">
        <v>606.0</v>
      </c>
      <c r="B1540" s="196" t="s">
        <v>3985</v>
      </c>
      <c r="C1540" s="197" t="s">
        <v>4002</v>
      </c>
      <c r="D1540" s="198" t="s">
        <v>3998</v>
      </c>
      <c r="E1540" s="196" t="s">
        <v>4003</v>
      </c>
      <c r="F1540" s="196"/>
      <c r="G1540" s="199">
        <v>1220.0</v>
      </c>
      <c r="H1540" s="217"/>
      <c r="I1540" s="217"/>
      <c r="L1540" s="6" t="str">
        <f t="array" ref="L1540">XLOOKUP(E1540,INV!A:A,INV!K:K)</f>
        <v>#N/A</v>
      </c>
      <c r="M1540" s="127" t="str">
        <f t="shared" si="2"/>
        <v>#N/A</v>
      </c>
    </row>
    <row r="1541">
      <c r="A1541" s="195">
        <v>605.0</v>
      </c>
      <c r="B1541" s="196" t="s">
        <v>3985</v>
      </c>
      <c r="C1541" s="197" t="s">
        <v>4000</v>
      </c>
      <c r="D1541" s="198" t="s">
        <v>3998</v>
      </c>
      <c r="E1541" s="196" t="s">
        <v>4001</v>
      </c>
      <c r="F1541" s="110"/>
      <c r="G1541" s="199">
        <v>1220.0</v>
      </c>
      <c r="H1541" s="217"/>
      <c r="I1541" s="217"/>
      <c r="L1541" s="6" t="str">
        <f t="array" ref="L1541">XLOOKUP(E1541,INV!A:A,INV!K:K)</f>
        <v>#N/A</v>
      </c>
      <c r="M1541" s="127" t="str">
        <f t="shared" si="2"/>
        <v>#N/A</v>
      </c>
    </row>
    <row r="1542">
      <c r="A1542" s="195">
        <v>604.0</v>
      </c>
      <c r="B1542" s="196" t="s">
        <v>3985</v>
      </c>
      <c r="C1542" s="197" t="s">
        <v>3997</v>
      </c>
      <c r="D1542" s="198" t="s">
        <v>3998</v>
      </c>
      <c r="E1542" s="196" t="s">
        <v>3999</v>
      </c>
      <c r="F1542" s="110"/>
      <c r="G1542" s="199">
        <v>1220.0</v>
      </c>
      <c r="H1542" s="217"/>
      <c r="I1542" s="217"/>
      <c r="L1542" s="6" t="str">
        <f t="array" ref="L1542">XLOOKUP(E1542,INV!A:A,INV!K:K)</f>
        <v>#N/A</v>
      </c>
      <c r="M1542" s="127" t="str">
        <f t="shared" si="2"/>
        <v>#N/A</v>
      </c>
    </row>
    <row r="1543">
      <c r="A1543" s="195">
        <v>607.0</v>
      </c>
      <c r="B1543" s="196" t="s">
        <v>3985</v>
      </c>
      <c r="C1543" s="197" t="s">
        <v>4004</v>
      </c>
      <c r="D1543" s="198" t="s">
        <v>3998</v>
      </c>
      <c r="E1543" s="196" t="s">
        <v>4005</v>
      </c>
      <c r="F1543" s="110"/>
      <c r="G1543" s="199">
        <v>1220.0</v>
      </c>
      <c r="H1543" s="217"/>
      <c r="I1543" s="217"/>
      <c r="L1543" s="6" t="str">
        <f t="array" ref="L1543">XLOOKUP(E1543,INV!A:A,INV!K:K)</f>
        <v>#N/A</v>
      </c>
      <c r="M1543" s="127" t="str">
        <f t="shared" si="2"/>
        <v>#N/A</v>
      </c>
    </row>
    <row r="1544">
      <c r="A1544" s="195">
        <v>1842.0</v>
      </c>
      <c r="B1544" s="196" t="s">
        <v>3307</v>
      </c>
      <c r="C1544" s="203" t="s">
        <v>9198</v>
      </c>
      <c r="D1544" s="198" t="s">
        <v>9199</v>
      </c>
      <c r="E1544" s="196" t="s">
        <v>9200</v>
      </c>
      <c r="F1544" s="196"/>
      <c r="G1544" s="199">
        <v>280.0</v>
      </c>
      <c r="H1544" s="217"/>
      <c r="I1544" s="217"/>
      <c r="L1544" s="6" t="str">
        <f t="array" ref="L1544">XLOOKUP(E1544,INV!A:A,INV!K:K)</f>
        <v>#N/A</v>
      </c>
      <c r="M1544" s="127" t="str">
        <f t="shared" si="2"/>
        <v>#N/A</v>
      </c>
    </row>
    <row r="1545">
      <c r="A1545" s="195">
        <v>696.0</v>
      </c>
      <c r="B1545" s="196" t="s">
        <v>4233</v>
      </c>
      <c r="C1545" s="197" t="s">
        <v>4243</v>
      </c>
      <c r="D1545" s="198" t="s">
        <v>4244</v>
      </c>
      <c r="E1545" s="196" t="s">
        <v>4245</v>
      </c>
      <c r="F1545" s="196"/>
      <c r="G1545" s="199">
        <v>845.0</v>
      </c>
      <c r="H1545" s="217"/>
      <c r="I1545" s="217"/>
      <c r="L1545" s="6" t="str">
        <f t="array" ref="L1545">XLOOKUP(E1545,INV!A:A,INV!K:K)</f>
        <v>#N/A</v>
      </c>
      <c r="M1545" s="127" t="str">
        <f t="shared" si="2"/>
        <v>#N/A</v>
      </c>
    </row>
    <row r="1546">
      <c r="A1546" s="195">
        <v>995.0</v>
      </c>
      <c r="B1546" s="196" t="s">
        <v>4077</v>
      </c>
      <c r="C1546" s="197" t="s">
        <v>4645</v>
      </c>
      <c r="D1546" s="198" t="s">
        <v>4641</v>
      </c>
      <c r="E1546" s="196" t="s">
        <v>4646</v>
      </c>
      <c r="F1546" s="110"/>
      <c r="G1546" s="199">
        <v>690.0</v>
      </c>
      <c r="H1546" s="217"/>
      <c r="I1546" s="217"/>
      <c r="L1546" s="6" t="str">
        <f t="array" ref="L1546">XLOOKUP(E1546,INV!A:A,INV!K:K)</f>
        <v>#N/A</v>
      </c>
      <c r="M1546" s="127" t="str">
        <f t="shared" si="2"/>
        <v>#N/A</v>
      </c>
    </row>
    <row r="1547">
      <c r="A1547" s="195">
        <v>994.0</v>
      </c>
      <c r="B1547" s="196" t="s">
        <v>4077</v>
      </c>
      <c r="C1547" s="197" t="s">
        <v>4643</v>
      </c>
      <c r="D1547" s="198" t="s">
        <v>4641</v>
      </c>
      <c r="E1547" s="196" t="s">
        <v>4644</v>
      </c>
      <c r="F1547" s="110"/>
      <c r="G1547" s="199">
        <v>690.0</v>
      </c>
      <c r="H1547" s="217"/>
      <c r="I1547" s="217"/>
      <c r="L1547" s="6" t="str">
        <f t="array" ref="L1547">XLOOKUP(E1547,INV!A:A,INV!K:K)</f>
        <v>#N/A</v>
      </c>
      <c r="M1547" s="127" t="str">
        <f t="shared" si="2"/>
        <v>#N/A</v>
      </c>
    </row>
    <row r="1548">
      <c r="A1548" s="195">
        <v>993.0</v>
      </c>
      <c r="B1548" s="196" t="s">
        <v>4077</v>
      </c>
      <c r="C1548" s="197" t="s">
        <v>4640</v>
      </c>
      <c r="D1548" s="198" t="s">
        <v>4641</v>
      </c>
      <c r="E1548" s="196" t="s">
        <v>4642</v>
      </c>
      <c r="F1548" s="196"/>
      <c r="G1548" s="199">
        <v>690.0</v>
      </c>
      <c r="H1548" s="217"/>
      <c r="I1548" s="217"/>
      <c r="L1548" s="6" t="str">
        <f t="array" ref="L1548">XLOOKUP(E1548,INV!A:A,INV!K:K)</f>
        <v>#N/A</v>
      </c>
      <c r="M1548" s="127" t="str">
        <f t="shared" si="2"/>
        <v>#N/A</v>
      </c>
    </row>
    <row r="1549">
      <c r="A1549" s="195">
        <v>996.0</v>
      </c>
      <c r="B1549" s="196" t="s">
        <v>4077</v>
      </c>
      <c r="C1549" s="197" t="s">
        <v>4647</v>
      </c>
      <c r="D1549" s="198" t="s">
        <v>4641</v>
      </c>
      <c r="E1549" s="196" t="s">
        <v>4648</v>
      </c>
      <c r="F1549" s="110"/>
      <c r="G1549" s="199">
        <v>690.0</v>
      </c>
      <c r="H1549" s="217"/>
      <c r="I1549" s="217"/>
      <c r="L1549" s="6" t="str">
        <f t="array" ref="L1549">XLOOKUP(E1549,INV!A:A,INV!K:K)</f>
        <v>#N/A</v>
      </c>
      <c r="M1549" s="127" t="str">
        <f t="shared" si="2"/>
        <v>#N/A</v>
      </c>
    </row>
    <row r="1550">
      <c r="A1550" s="195">
        <v>1007.0</v>
      </c>
      <c r="B1550" s="196" t="s">
        <v>4077</v>
      </c>
      <c r="C1550" s="197" t="s">
        <v>4680</v>
      </c>
      <c r="D1550" s="198" t="s">
        <v>4676</v>
      </c>
      <c r="E1550" s="196" t="s">
        <v>4681</v>
      </c>
      <c r="F1550" s="110"/>
      <c r="G1550" s="199">
        <v>690.0</v>
      </c>
      <c r="H1550" s="217"/>
      <c r="I1550" s="217"/>
      <c r="L1550" s="6" t="str">
        <f t="array" ref="L1550">XLOOKUP(E1550,INV!A:A,INV!K:K)</f>
        <v>#N/A</v>
      </c>
      <c r="M1550" s="127" t="str">
        <f t="shared" si="2"/>
        <v>#N/A</v>
      </c>
    </row>
    <row r="1551">
      <c r="A1551" s="195">
        <v>1006.0</v>
      </c>
      <c r="B1551" s="196" t="s">
        <v>4077</v>
      </c>
      <c r="C1551" s="197" t="s">
        <v>4678</v>
      </c>
      <c r="D1551" s="198" t="s">
        <v>4676</v>
      </c>
      <c r="E1551" s="196" t="s">
        <v>4679</v>
      </c>
      <c r="F1551" s="110"/>
      <c r="G1551" s="199">
        <v>690.0</v>
      </c>
      <c r="H1551" s="217"/>
      <c r="I1551" s="217"/>
      <c r="L1551" s="6" t="str">
        <f t="array" ref="L1551">XLOOKUP(E1551,INV!A:A,INV!K:K)</f>
        <v>#N/A</v>
      </c>
      <c r="M1551" s="127" t="str">
        <f t="shared" si="2"/>
        <v>#N/A</v>
      </c>
    </row>
    <row r="1552">
      <c r="A1552" s="195">
        <v>1005.0</v>
      </c>
      <c r="B1552" s="196" t="s">
        <v>4077</v>
      </c>
      <c r="C1552" s="197" t="s">
        <v>4675</v>
      </c>
      <c r="D1552" s="198" t="s">
        <v>4676</v>
      </c>
      <c r="E1552" s="196" t="s">
        <v>4677</v>
      </c>
      <c r="F1552" s="110"/>
      <c r="G1552" s="199">
        <v>690.0</v>
      </c>
      <c r="H1552" s="217"/>
      <c r="I1552" s="217"/>
      <c r="L1552" s="6" t="str">
        <f t="array" ref="L1552">XLOOKUP(E1552,INV!A:A,INV!K:K)</f>
        <v>#N/A</v>
      </c>
      <c r="M1552" s="127" t="str">
        <f t="shared" si="2"/>
        <v>#N/A</v>
      </c>
    </row>
    <row r="1553">
      <c r="A1553" s="195">
        <v>1008.0</v>
      </c>
      <c r="B1553" s="196" t="s">
        <v>4077</v>
      </c>
      <c r="C1553" s="197" t="s">
        <v>4682</v>
      </c>
      <c r="D1553" s="198" t="s">
        <v>4676</v>
      </c>
      <c r="E1553" s="196" t="s">
        <v>4683</v>
      </c>
      <c r="F1553" s="110"/>
      <c r="G1553" s="199">
        <v>690.0</v>
      </c>
      <c r="H1553" s="217"/>
      <c r="I1553" s="217"/>
      <c r="L1553" s="6" t="str">
        <f t="array" ref="L1553">XLOOKUP(E1553,INV!A:A,INV!K:K)</f>
        <v>#N/A</v>
      </c>
      <c r="M1553" s="127" t="str">
        <f t="shared" si="2"/>
        <v>#N/A</v>
      </c>
    </row>
    <row r="1554">
      <c r="A1554" s="195">
        <v>1014.0</v>
      </c>
      <c r="B1554" s="196" t="s">
        <v>4077</v>
      </c>
      <c r="C1554" s="197" t="s">
        <v>4700</v>
      </c>
      <c r="D1554" s="198" t="s">
        <v>4698</v>
      </c>
      <c r="E1554" s="196" t="s">
        <v>4701</v>
      </c>
      <c r="F1554" s="110"/>
      <c r="G1554" s="199">
        <v>2240.0</v>
      </c>
      <c r="H1554" s="217"/>
      <c r="I1554" s="217"/>
      <c r="L1554" s="6" t="str">
        <f t="array" ref="L1554">XLOOKUP(E1554,INV!A:A,INV!K:K)</f>
        <v>#N/A</v>
      </c>
      <c r="M1554" s="127" t="str">
        <f t="shared" si="2"/>
        <v>#N/A</v>
      </c>
    </row>
    <row r="1555">
      <c r="A1555" s="195">
        <v>1013.0</v>
      </c>
      <c r="B1555" s="196" t="s">
        <v>4077</v>
      </c>
      <c r="C1555" s="197" t="s">
        <v>4697</v>
      </c>
      <c r="D1555" s="198" t="s">
        <v>4698</v>
      </c>
      <c r="E1555" s="196" t="s">
        <v>4699</v>
      </c>
      <c r="F1555" s="110"/>
      <c r="G1555" s="199">
        <v>2240.0</v>
      </c>
      <c r="H1555" s="217"/>
      <c r="I1555" s="217"/>
      <c r="L1555" s="6" t="str">
        <f t="array" ref="L1555">XLOOKUP(E1555,INV!A:A,INV!K:K)</f>
        <v>#N/A</v>
      </c>
      <c r="M1555" s="127" t="str">
        <f t="shared" si="2"/>
        <v>#N/A</v>
      </c>
    </row>
    <row r="1556">
      <c r="A1556" s="195">
        <v>1015.0</v>
      </c>
      <c r="B1556" s="196" t="s">
        <v>4077</v>
      </c>
      <c r="C1556" s="197" t="s">
        <v>4702</v>
      </c>
      <c r="D1556" s="198" t="s">
        <v>4698</v>
      </c>
      <c r="E1556" s="196" t="s">
        <v>4703</v>
      </c>
      <c r="F1556" s="110"/>
      <c r="G1556" s="199">
        <v>2240.0</v>
      </c>
      <c r="H1556" s="217"/>
      <c r="I1556" s="217"/>
      <c r="L1556" s="6" t="str">
        <f t="array" ref="L1556">XLOOKUP(E1556,INV!A:A,INV!K:K)</f>
        <v>#N/A</v>
      </c>
      <c r="M1556" s="127" t="str">
        <f t="shared" si="2"/>
        <v>#N/A</v>
      </c>
    </row>
    <row r="1557">
      <c r="A1557" s="195">
        <v>1017.0</v>
      </c>
      <c r="B1557" s="196" t="s">
        <v>4077</v>
      </c>
      <c r="C1557" s="197" t="s">
        <v>4707</v>
      </c>
      <c r="D1557" s="198" t="s">
        <v>4705</v>
      </c>
      <c r="E1557" s="196" t="s">
        <v>4708</v>
      </c>
      <c r="F1557" s="110"/>
      <c r="G1557" s="199">
        <v>2240.0</v>
      </c>
      <c r="H1557" s="217"/>
      <c r="I1557" s="217"/>
      <c r="L1557" s="6" t="str">
        <f t="array" ref="L1557">XLOOKUP(E1557,INV!A:A,INV!K:K)</f>
        <v>#N/A</v>
      </c>
      <c r="M1557" s="127" t="str">
        <f t="shared" si="2"/>
        <v>#N/A</v>
      </c>
    </row>
    <row r="1558">
      <c r="A1558" s="195">
        <v>1016.0</v>
      </c>
      <c r="B1558" s="196" t="s">
        <v>4077</v>
      </c>
      <c r="C1558" s="197" t="s">
        <v>4704</v>
      </c>
      <c r="D1558" s="198" t="s">
        <v>4705</v>
      </c>
      <c r="E1558" s="196" t="s">
        <v>4706</v>
      </c>
      <c r="F1558" s="110"/>
      <c r="G1558" s="199">
        <v>2240.0</v>
      </c>
      <c r="H1558" s="217"/>
      <c r="I1558" s="217"/>
      <c r="L1558" s="6" t="str">
        <f t="array" ref="L1558">XLOOKUP(E1558,INV!A:A,INV!K:K)</f>
        <v>#N/A</v>
      </c>
      <c r="M1558" s="127" t="str">
        <f t="shared" si="2"/>
        <v>#N/A</v>
      </c>
    </row>
    <row r="1559">
      <c r="A1559" s="195">
        <v>1018.0</v>
      </c>
      <c r="B1559" s="196" t="s">
        <v>4077</v>
      </c>
      <c r="C1559" s="197" t="s">
        <v>4709</v>
      </c>
      <c r="D1559" s="198" t="s">
        <v>4705</v>
      </c>
      <c r="E1559" s="196" t="s">
        <v>4710</v>
      </c>
      <c r="F1559" s="110"/>
      <c r="G1559" s="199">
        <v>2240.0</v>
      </c>
      <c r="H1559" s="217"/>
      <c r="I1559" s="217"/>
      <c r="L1559" s="6" t="str">
        <f t="array" ref="L1559">XLOOKUP(E1559,INV!A:A,INV!K:K)</f>
        <v>#N/A</v>
      </c>
      <c r="M1559" s="127" t="str">
        <f t="shared" si="2"/>
        <v>#N/A</v>
      </c>
    </row>
    <row r="1560">
      <c r="A1560" s="195">
        <v>1019.0</v>
      </c>
      <c r="B1560" s="196" t="s">
        <v>4077</v>
      </c>
      <c r="C1560" s="197" t="s">
        <v>4711</v>
      </c>
      <c r="D1560" s="198" t="s">
        <v>4712</v>
      </c>
      <c r="E1560" s="196" t="s">
        <v>4713</v>
      </c>
      <c r="F1560" s="110"/>
      <c r="G1560" s="199">
        <v>2240.0</v>
      </c>
      <c r="H1560" s="217"/>
      <c r="I1560" s="217"/>
      <c r="L1560" s="6" t="str">
        <f t="array" ref="L1560">XLOOKUP(E1560,INV!A:A,INV!K:K)</f>
        <v>#N/A</v>
      </c>
      <c r="M1560" s="127" t="str">
        <f t="shared" si="2"/>
        <v>#N/A</v>
      </c>
    </row>
    <row r="1561">
      <c r="A1561" s="195">
        <v>1020.0</v>
      </c>
      <c r="B1561" s="196" t="s">
        <v>4077</v>
      </c>
      <c r="C1561" s="197" t="s">
        <v>4714</v>
      </c>
      <c r="D1561" s="198" t="s">
        <v>4712</v>
      </c>
      <c r="E1561" s="196" t="s">
        <v>4715</v>
      </c>
      <c r="F1561" s="110"/>
      <c r="G1561" s="199">
        <v>2240.0</v>
      </c>
      <c r="H1561" s="217"/>
      <c r="I1561" s="217"/>
      <c r="L1561" s="6" t="str">
        <f t="array" ref="L1561">XLOOKUP(E1561,INV!A:A,INV!K:K)</f>
        <v>#N/A</v>
      </c>
      <c r="M1561" s="127" t="str">
        <f t="shared" si="2"/>
        <v>#N/A</v>
      </c>
    </row>
    <row r="1562">
      <c r="A1562" s="195">
        <v>1022.0</v>
      </c>
      <c r="B1562" s="196" t="s">
        <v>4077</v>
      </c>
      <c r="C1562" s="197" t="s">
        <v>4719</v>
      </c>
      <c r="D1562" s="198" t="s">
        <v>4717</v>
      </c>
      <c r="E1562" s="196" t="s">
        <v>4720</v>
      </c>
      <c r="F1562" s="110"/>
      <c r="G1562" s="199">
        <v>2240.0</v>
      </c>
      <c r="H1562" s="217"/>
      <c r="I1562" s="217"/>
      <c r="L1562" s="6" t="str">
        <f t="array" ref="L1562">XLOOKUP(E1562,INV!A:A,INV!K:K)</f>
        <v>#N/A</v>
      </c>
      <c r="M1562" s="127" t="str">
        <f t="shared" si="2"/>
        <v>#N/A</v>
      </c>
    </row>
    <row r="1563">
      <c r="A1563" s="195">
        <v>1021.0</v>
      </c>
      <c r="B1563" s="196" t="s">
        <v>4077</v>
      </c>
      <c r="C1563" s="197" t="s">
        <v>4716</v>
      </c>
      <c r="D1563" s="198" t="s">
        <v>4717</v>
      </c>
      <c r="E1563" s="196" t="s">
        <v>4718</v>
      </c>
      <c r="F1563" s="110"/>
      <c r="G1563" s="199">
        <v>2240.0</v>
      </c>
      <c r="H1563" s="217"/>
      <c r="I1563" s="217"/>
      <c r="L1563" s="6" t="str">
        <f t="array" ref="L1563">XLOOKUP(E1563,INV!A:A,INV!K:K)</f>
        <v>#N/A</v>
      </c>
      <c r="M1563" s="127" t="str">
        <f t="shared" si="2"/>
        <v>#N/A</v>
      </c>
    </row>
    <row r="1564">
      <c r="A1564" s="195">
        <v>1023.0</v>
      </c>
      <c r="B1564" s="196" t="s">
        <v>4077</v>
      </c>
      <c r="C1564" s="197" t="s">
        <v>4721</v>
      </c>
      <c r="D1564" s="198" t="s">
        <v>4717</v>
      </c>
      <c r="E1564" s="196" t="s">
        <v>4722</v>
      </c>
      <c r="F1564" s="110"/>
      <c r="G1564" s="199">
        <v>2240.0</v>
      </c>
      <c r="H1564" s="217"/>
      <c r="I1564" s="217"/>
      <c r="L1564" s="6" t="str">
        <f t="array" ref="L1564">XLOOKUP(E1564,INV!A:A,INV!K:K)</f>
        <v>#N/A</v>
      </c>
      <c r="M1564" s="127" t="str">
        <f t="shared" si="2"/>
        <v>#N/A</v>
      </c>
    </row>
    <row r="1565">
      <c r="A1565" s="195">
        <v>1024.0</v>
      </c>
      <c r="B1565" s="196" t="s">
        <v>4077</v>
      </c>
      <c r="C1565" s="197" t="s">
        <v>4723</v>
      </c>
      <c r="D1565" s="198" t="s">
        <v>4724</v>
      </c>
      <c r="E1565" s="196" t="s">
        <v>4725</v>
      </c>
      <c r="F1565" s="110"/>
      <c r="G1565" s="199">
        <v>2240.0</v>
      </c>
      <c r="H1565" s="217"/>
      <c r="I1565" s="217"/>
      <c r="L1565" s="6" t="str">
        <f t="array" ref="L1565">XLOOKUP(E1565,INV!A:A,INV!K:K)</f>
        <v>#N/A</v>
      </c>
      <c r="M1565" s="127" t="str">
        <f t="shared" si="2"/>
        <v>#N/A</v>
      </c>
    </row>
    <row r="1566">
      <c r="A1566" s="195">
        <v>1025.0</v>
      </c>
      <c r="B1566" s="196" t="s">
        <v>4077</v>
      </c>
      <c r="C1566" s="197" t="s">
        <v>4726</v>
      </c>
      <c r="D1566" s="198" t="s">
        <v>4727</v>
      </c>
      <c r="E1566" s="196" t="s">
        <v>4728</v>
      </c>
      <c r="F1566" s="110"/>
      <c r="G1566" s="199">
        <v>2240.0</v>
      </c>
      <c r="H1566" s="217"/>
      <c r="I1566" s="217"/>
      <c r="L1566" s="6" t="str">
        <f t="array" ref="L1566">XLOOKUP(E1566,INV!A:A,INV!K:K)</f>
        <v>#N/A</v>
      </c>
      <c r="M1566" s="127" t="str">
        <f t="shared" si="2"/>
        <v>#N/A</v>
      </c>
    </row>
    <row r="1567">
      <c r="A1567" s="195">
        <v>1026.0</v>
      </c>
      <c r="B1567" s="196" t="s">
        <v>4077</v>
      </c>
      <c r="C1567" s="197" t="s">
        <v>4729</v>
      </c>
      <c r="D1567" s="198" t="s">
        <v>4727</v>
      </c>
      <c r="E1567" s="196" t="s">
        <v>4730</v>
      </c>
      <c r="F1567" s="110"/>
      <c r="G1567" s="199">
        <v>2240.0</v>
      </c>
      <c r="H1567" s="217"/>
      <c r="I1567" s="217"/>
      <c r="L1567" s="6" t="str">
        <f t="array" ref="L1567">XLOOKUP(E1567,INV!A:A,INV!K:K)</f>
        <v>#N/A</v>
      </c>
      <c r="M1567" s="127" t="str">
        <f t="shared" si="2"/>
        <v>#N/A</v>
      </c>
    </row>
    <row r="1568">
      <c r="A1568" s="195">
        <v>1028.0</v>
      </c>
      <c r="B1568" s="196" t="s">
        <v>4077</v>
      </c>
      <c r="C1568" s="197" t="s">
        <v>4734</v>
      </c>
      <c r="D1568" s="198" t="s">
        <v>4732</v>
      </c>
      <c r="E1568" s="196" t="s">
        <v>4735</v>
      </c>
      <c r="F1568" s="110"/>
      <c r="G1568" s="199">
        <v>2240.0</v>
      </c>
      <c r="H1568" s="217"/>
      <c r="I1568" s="217"/>
      <c r="L1568" s="6" t="str">
        <f t="array" ref="L1568">XLOOKUP(E1568,INV!A:A,INV!K:K)</f>
        <v>#N/A</v>
      </c>
      <c r="M1568" s="127" t="str">
        <f t="shared" si="2"/>
        <v>#N/A</v>
      </c>
    </row>
    <row r="1569">
      <c r="A1569" s="195">
        <v>1027.0</v>
      </c>
      <c r="B1569" s="196" t="s">
        <v>4077</v>
      </c>
      <c r="C1569" s="197" t="s">
        <v>4731</v>
      </c>
      <c r="D1569" s="198" t="s">
        <v>4732</v>
      </c>
      <c r="E1569" s="196" t="s">
        <v>4733</v>
      </c>
      <c r="F1569" s="110"/>
      <c r="G1569" s="199">
        <v>2240.0</v>
      </c>
      <c r="H1569" s="217"/>
      <c r="I1569" s="217"/>
      <c r="L1569" s="6" t="str">
        <f t="array" ref="L1569">XLOOKUP(E1569,INV!A:A,INV!K:K)</f>
        <v>#N/A</v>
      </c>
      <c r="M1569" s="127" t="str">
        <f t="shared" si="2"/>
        <v>#N/A</v>
      </c>
    </row>
    <row r="1570">
      <c r="A1570" s="195">
        <v>1029.0</v>
      </c>
      <c r="B1570" s="196" t="s">
        <v>4077</v>
      </c>
      <c r="C1570" s="197" t="s">
        <v>4736</v>
      </c>
      <c r="D1570" s="198" t="s">
        <v>4732</v>
      </c>
      <c r="E1570" s="196" t="s">
        <v>4737</v>
      </c>
      <c r="F1570" s="110"/>
      <c r="G1570" s="199">
        <v>2240.0</v>
      </c>
      <c r="H1570" s="217"/>
      <c r="I1570" s="217"/>
      <c r="L1570" s="6" t="str">
        <f t="array" ref="L1570">XLOOKUP(E1570,INV!A:A,INV!K:K)</f>
        <v>#N/A</v>
      </c>
      <c r="M1570" s="127" t="str">
        <f t="shared" si="2"/>
        <v>#N/A</v>
      </c>
    </row>
    <row r="1571">
      <c r="A1571" s="195">
        <v>1031.0</v>
      </c>
      <c r="B1571" s="196" t="s">
        <v>4077</v>
      </c>
      <c r="C1571" s="197" t="s">
        <v>4741</v>
      </c>
      <c r="D1571" s="198" t="s">
        <v>4739</v>
      </c>
      <c r="E1571" s="196" t="s">
        <v>4742</v>
      </c>
      <c r="F1571" s="110"/>
      <c r="G1571" s="199">
        <v>2240.0</v>
      </c>
      <c r="H1571" s="217"/>
      <c r="I1571" s="217"/>
      <c r="L1571" s="6" t="str">
        <f t="array" ref="L1571">XLOOKUP(E1571,INV!A:A,INV!K:K)</f>
        <v>#N/A</v>
      </c>
      <c r="M1571" s="127" t="str">
        <f t="shared" si="2"/>
        <v>#N/A</v>
      </c>
    </row>
    <row r="1572">
      <c r="A1572" s="195">
        <v>1030.0</v>
      </c>
      <c r="B1572" s="196" t="s">
        <v>4077</v>
      </c>
      <c r="C1572" s="197" t="s">
        <v>4738</v>
      </c>
      <c r="D1572" s="198" t="s">
        <v>4739</v>
      </c>
      <c r="E1572" s="196" t="s">
        <v>4740</v>
      </c>
      <c r="F1572" s="110"/>
      <c r="G1572" s="199">
        <v>2240.0</v>
      </c>
      <c r="H1572" s="217"/>
      <c r="I1572" s="217"/>
      <c r="L1572" s="6" t="str">
        <f t="array" ref="L1572">XLOOKUP(E1572,INV!A:A,INV!K:K)</f>
        <v>#N/A</v>
      </c>
      <c r="M1572" s="127" t="str">
        <f t="shared" si="2"/>
        <v>#N/A</v>
      </c>
    </row>
    <row r="1573">
      <c r="A1573" s="195">
        <v>1032.0</v>
      </c>
      <c r="B1573" s="196" t="s">
        <v>4077</v>
      </c>
      <c r="C1573" s="197" t="s">
        <v>4743</v>
      </c>
      <c r="D1573" s="198" t="s">
        <v>4739</v>
      </c>
      <c r="E1573" s="196" t="s">
        <v>4744</v>
      </c>
      <c r="F1573" s="110"/>
      <c r="G1573" s="199">
        <v>2240.0</v>
      </c>
      <c r="H1573" s="217"/>
      <c r="I1573" s="217"/>
      <c r="L1573" s="6" t="str">
        <f t="array" ref="L1573">XLOOKUP(E1573,INV!A:A,INV!K:K)</f>
        <v>#N/A</v>
      </c>
      <c r="M1573" s="127" t="str">
        <f t="shared" si="2"/>
        <v>#N/A</v>
      </c>
    </row>
    <row r="1574">
      <c r="A1574" s="195">
        <v>1033.0</v>
      </c>
      <c r="B1574" s="196" t="s">
        <v>4077</v>
      </c>
      <c r="C1574" s="197" t="s">
        <v>4745</v>
      </c>
      <c r="D1574" s="198" t="s">
        <v>4746</v>
      </c>
      <c r="E1574" s="196" t="s">
        <v>4747</v>
      </c>
      <c r="F1574" s="110"/>
      <c r="G1574" s="199">
        <v>2240.0</v>
      </c>
      <c r="H1574" s="217"/>
      <c r="I1574" s="217"/>
      <c r="L1574" s="6" t="str">
        <f t="array" ref="L1574">XLOOKUP(E1574,INV!A:A,INV!K:K)</f>
        <v>#N/A</v>
      </c>
      <c r="M1574" s="127" t="str">
        <f t="shared" si="2"/>
        <v>#N/A</v>
      </c>
    </row>
    <row r="1575">
      <c r="A1575" s="195">
        <v>1034.0</v>
      </c>
      <c r="B1575" s="196" t="s">
        <v>4077</v>
      </c>
      <c r="C1575" s="197" t="s">
        <v>4748</v>
      </c>
      <c r="D1575" s="198" t="s">
        <v>4746</v>
      </c>
      <c r="E1575" s="196" t="s">
        <v>4749</v>
      </c>
      <c r="F1575" s="196"/>
      <c r="G1575" s="199">
        <v>2240.0</v>
      </c>
      <c r="H1575" s="217"/>
      <c r="I1575" s="217"/>
      <c r="L1575" s="6" t="str">
        <f t="array" ref="L1575">XLOOKUP(E1575,INV!A:A,INV!K:K)</f>
        <v>#N/A</v>
      </c>
      <c r="M1575" s="127" t="str">
        <f t="shared" si="2"/>
        <v>#N/A</v>
      </c>
    </row>
    <row r="1576">
      <c r="A1576" s="195">
        <v>1035.0</v>
      </c>
      <c r="B1576" s="196" t="s">
        <v>4077</v>
      </c>
      <c r="C1576" s="197" t="s">
        <v>4750</v>
      </c>
      <c r="D1576" s="198" t="s">
        <v>4751</v>
      </c>
      <c r="E1576" s="196" t="s">
        <v>4752</v>
      </c>
      <c r="F1576" s="196"/>
      <c r="G1576" s="199">
        <v>2240.0</v>
      </c>
      <c r="H1576" s="217"/>
      <c r="I1576" s="217"/>
      <c r="L1576" s="6" t="str">
        <f t="array" ref="L1576">XLOOKUP(E1576,INV!A:A,INV!K:K)</f>
        <v>#N/A</v>
      </c>
      <c r="M1576" s="127" t="str">
        <f t="shared" si="2"/>
        <v>#N/A</v>
      </c>
    </row>
    <row r="1577">
      <c r="A1577" s="195">
        <v>1036.0</v>
      </c>
      <c r="B1577" s="196" t="s">
        <v>4077</v>
      </c>
      <c r="C1577" s="197" t="s">
        <v>4753</v>
      </c>
      <c r="D1577" s="198" t="s">
        <v>4751</v>
      </c>
      <c r="E1577" s="196" t="s">
        <v>4754</v>
      </c>
      <c r="F1577" s="196"/>
      <c r="G1577" s="199">
        <v>2240.0</v>
      </c>
      <c r="H1577" s="217"/>
      <c r="I1577" s="217"/>
      <c r="L1577" s="6" t="str">
        <f t="array" ref="L1577">XLOOKUP(E1577,INV!A:A,INV!K:K)</f>
        <v>#N/A</v>
      </c>
      <c r="M1577" s="127" t="str">
        <f t="shared" si="2"/>
        <v>#N/A</v>
      </c>
    </row>
    <row r="1578">
      <c r="A1578" s="195">
        <v>1039.0</v>
      </c>
      <c r="B1578" s="196" t="s">
        <v>4077</v>
      </c>
      <c r="C1578" s="197" t="s">
        <v>9201</v>
      </c>
      <c r="D1578" s="198" t="s">
        <v>9202</v>
      </c>
      <c r="E1578" s="196" t="s">
        <v>9203</v>
      </c>
      <c r="F1578" s="110"/>
      <c r="G1578" s="199">
        <v>2240.0</v>
      </c>
      <c r="H1578" s="217"/>
      <c r="I1578" s="217"/>
      <c r="L1578" s="6" t="str">
        <f t="array" ref="L1578">XLOOKUP(E1578,INV!A:A,INV!K:K)</f>
        <v>#N/A</v>
      </c>
      <c r="M1578" s="127" t="str">
        <f t="shared" si="2"/>
        <v>#N/A</v>
      </c>
    </row>
    <row r="1579">
      <c r="A1579" s="195">
        <v>1038.0</v>
      </c>
      <c r="B1579" s="196" t="s">
        <v>4077</v>
      </c>
      <c r="C1579" s="197" t="s">
        <v>9204</v>
      </c>
      <c r="D1579" s="198" t="s">
        <v>9202</v>
      </c>
      <c r="E1579" s="196" t="s">
        <v>9205</v>
      </c>
      <c r="F1579" s="110"/>
      <c r="G1579" s="199">
        <v>2240.0</v>
      </c>
      <c r="H1579" s="217"/>
      <c r="I1579" s="217"/>
      <c r="L1579" s="6" t="str">
        <f t="array" ref="L1579">XLOOKUP(E1579,INV!A:A,INV!K:K)</f>
        <v>#N/A</v>
      </c>
      <c r="M1579" s="127" t="str">
        <f t="shared" si="2"/>
        <v>#N/A</v>
      </c>
    </row>
    <row r="1580">
      <c r="A1580" s="195">
        <v>1037.0</v>
      </c>
      <c r="B1580" s="196" t="s">
        <v>4077</v>
      </c>
      <c r="C1580" s="197" t="s">
        <v>9206</v>
      </c>
      <c r="D1580" s="198" t="s">
        <v>9202</v>
      </c>
      <c r="E1580" s="196" t="s">
        <v>9207</v>
      </c>
      <c r="F1580" s="196"/>
      <c r="G1580" s="199">
        <v>2240.0</v>
      </c>
      <c r="H1580" s="217"/>
      <c r="I1580" s="217"/>
      <c r="L1580" s="6" t="str">
        <f t="array" ref="L1580">XLOOKUP(E1580,INV!A:A,INV!K:K)</f>
        <v>#N/A</v>
      </c>
      <c r="M1580" s="127" t="str">
        <f t="shared" si="2"/>
        <v>#N/A</v>
      </c>
    </row>
    <row r="1581">
      <c r="A1581" s="195">
        <v>1040.0</v>
      </c>
      <c r="B1581" s="196" t="s">
        <v>4077</v>
      </c>
      <c r="C1581" s="197" t="s">
        <v>9208</v>
      </c>
      <c r="D1581" s="198" t="s">
        <v>9202</v>
      </c>
      <c r="E1581" s="196" t="s">
        <v>9209</v>
      </c>
      <c r="F1581" s="110"/>
      <c r="G1581" s="199">
        <v>2240.0</v>
      </c>
      <c r="H1581" s="217"/>
      <c r="I1581" s="217"/>
      <c r="L1581" s="6" t="str">
        <f t="array" ref="L1581">XLOOKUP(E1581,INV!A:A,INV!K:K)</f>
        <v>#N/A</v>
      </c>
      <c r="M1581" s="127" t="str">
        <f t="shared" si="2"/>
        <v>#N/A</v>
      </c>
    </row>
    <row r="1582">
      <c r="A1582" s="195">
        <v>844.0</v>
      </c>
      <c r="B1582" s="196" t="s">
        <v>4077</v>
      </c>
      <c r="C1582" s="197" t="s">
        <v>9210</v>
      </c>
      <c r="D1582" s="198" t="s">
        <v>8243</v>
      </c>
      <c r="E1582" s="196" t="s">
        <v>9211</v>
      </c>
      <c r="F1582" s="196"/>
      <c r="G1582" s="199">
        <v>750.0</v>
      </c>
      <c r="H1582" s="217"/>
      <c r="I1582" s="217"/>
      <c r="L1582" s="6" t="str">
        <f t="array" ref="L1582">XLOOKUP(E1582,INV!A:A,INV!K:K)</f>
        <v>#N/A</v>
      </c>
      <c r="M1582" s="127" t="str">
        <f t="shared" si="2"/>
        <v>#N/A</v>
      </c>
    </row>
    <row r="1583">
      <c r="A1583" s="195">
        <v>882.0</v>
      </c>
      <c r="B1583" s="196" t="s">
        <v>4077</v>
      </c>
      <c r="C1583" s="197" t="s">
        <v>4390</v>
      </c>
      <c r="D1583" s="198" t="s">
        <v>4380</v>
      </c>
      <c r="E1583" s="196" t="s">
        <v>4391</v>
      </c>
      <c r="F1583" s="110"/>
      <c r="G1583" s="199">
        <v>750.0</v>
      </c>
      <c r="H1583" s="217"/>
      <c r="I1583" s="217"/>
      <c r="L1583" s="6" t="str">
        <f t="array" ref="L1583">XLOOKUP(E1583,INV!A:A,INV!K:K)</f>
        <v>#N/A</v>
      </c>
      <c r="M1583" s="127" t="str">
        <f t="shared" si="2"/>
        <v>#N/A</v>
      </c>
    </row>
    <row r="1584">
      <c r="A1584" s="195">
        <v>883.0</v>
      </c>
      <c r="B1584" s="196" t="s">
        <v>4077</v>
      </c>
      <c r="C1584" s="197" t="s">
        <v>4392</v>
      </c>
      <c r="D1584" s="198" t="s">
        <v>4380</v>
      </c>
      <c r="E1584" s="196" t="s">
        <v>4393</v>
      </c>
      <c r="F1584" s="196"/>
      <c r="G1584" s="199">
        <v>750.0</v>
      </c>
      <c r="H1584" s="217"/>
      <c r="I1584" s="217"/>
      <c r="L1584" s="6" t="str">
        <f t="array" ref="L1584">XLOOKUP(E1584,INV!A:A,INV!K:K)</f>
        <v>#N/A</v>
      </c>
      <c r="M1584" s="127" t="str">
        <f t="shared" si="2"/>
        <v>#N/A</v>
      </c>
    </row>
    <row r="1585">
      <c r="A1585" s="195">
        <v>886.0</v>
      </c>
      <c r="B1585" s="196" t="s">
        <v>4077</v>
      </c>
      <c r="C1585" s="197" t="s">
        <v>4400</v>
      </c>
      <c r="D1585" s="198" t="s">
        <v>4395</v>
      </c>
      <c r="E1585" s="196" t="s">
        <v>4401</v>
      </c>
      <c r="F1585" s="196"/>
      <c r="G1585" s="199">
        <v>750.0</v>
      </c>
      <c r="H1585" s="217"/>
      <c r="I1585" s="217"/>
      <c r="L1585" s="6" t="str">
        <f t="array" ref="L1585">XLOOKUP(E1585,INV!A:A,INV!K:K)</f>
        <v>#N/A</v>
      </c>
      <c r="M1585" s="127" t="str">
        <f t="shared" si="2"/>
        <v>#N/A</v>
      </c>
    </row>
    <row r="1586">
      <c r="A1586" s="195">
        <v>885.0</v>
      </c>
      <c r="B1586" s="196" t="s">
        <v>4077</v>
      </c>
      <c r="C1586" s="197" t="s">
        <v>4398</v>
      </c>
      <c r="D1586" s="198" t="s">
        <v>4395</v>
      </c>
      <c r="E1586" s="196" t="s">
        <v>4399</v>
      </c>
      <c r="F1586" s="196"/>
      <c r="G1586" s="199">
        <v>750.0</v>
      </c>
      <c r="H1586" s="217"/>
      <c r="I1586" s="217"/>
      <c r="L1586" s="6" t="str">
        <f t="array" ref="L1586">XLOOKUP(E1586,INV!A:A,INV!K:K)</f>
        <v>#N/A</v>
      </c>
      <c r="M1586" s="127" t="str">
        <f t="shared" si="2"/>
        <v>#N/A</v>
      </c>
    </row>
    <row r="1587">
      <c r="A1587" s="195">
        <v>887.0</v>
      </c>
      <c r="B1587" s="196" t="s">
        <v>4077</v>
      </c>
      <c r="C1587" s="197" t="s">
        <v>4402</v>
      </c>
      <c r="D1587" s="198" t="s">
        <v>4395</v>
      </c>
      <c r="E1587" s="196" t="s">
        <v>4403</v>
      </c>
      <c r="F1587" s="110"/>
      <c r="G1587" s="199">
        <v>750.0</v>
      </c>
      <c r="H1587" s="217"/>
      <c r="I1587" s="217"/>
      <c r="L1587" s="6" t="str">
        <f t="array" ref="L1587">XLOOKUP(E1587,INV!A:A,INV!K:K)</f>
        <v>#N/A</v>
      </c>
      <c r="M1587" s="127" t="str">
        <f t="shared" si="2"/>
        <v>#N/A</v>
      </c>
    </row>
    <row r="1588">
      <c r="A1588" s="195">
        <v>888.0</v>
      </c>
      <c r="B1588" s="196" t="s">
        <v>4077</v>
      </c>
      <c r="C1588" s="197" t="s">
        <v>4404</v>
      </c>
      <c r="D1588" s="198" t="s">
        <v>4395</v>
      </c>
      <c r="E1588" s="196" t="s">
        <v>4405</v>
      </c>
      <c r="F1588" s="196"/>
      <c r="G1588" s="199">
        <v>750.0</v>
      </c>
      <c r="H1588" s="217"/>
      <c r="I1588" s="217"/>
      <c r="L1588" s="6" t="str">
        <f t="array" ref="L1588">XLOOKUP(E1588,INV!A:A,INV!K:K)</f>
        <v>#N/A</v>
      </c>
      <c r="M1588" s="127" t="str">
        <f t="shared" si="2"/>
        <v>#N/A</v>
      </c>
    </row>
    <row r="1589">
      <c r="A1589" s="195">
        <v>893.0</v>
      </c>
      <c r="B1589" s="196" t="s">
        <v>4077</v>
      </c>
      <c r="C1589" s="197" t="s">
        <v>4419</v>
      </c>
      <c r="D1589" s="198" t="s">
        <v>4407</v>
      </c>
      <c r="E1589" s="196" t="s">
        <v>4420</v>
      </c>
      <c r="F1589" s="196"/>
      <c r="G1589" s="199">
        <v>750.0</v>
      </c>
      <c r="H1589" s="217"/>
      <c r="I1589" s="217"/>
      <c r="L1589" s="6" t="str">
        <f t="array" ref="L1589">XLOOKUP(E1589,INV!A:A,INV!K:K)</f>
        <v>#N/A</v>
      </c>
      <c r="M1589" s="127" t="str">
        <f t="shared" si="2"/>
        <v>#N/A</v>
      </c>
    </row>
    <row r="1590">
      <c r="A1590" s="195">
        <v>898.0</v>
      </c>
      <c r="B1590" s="196" t="s">
        <v>4077</v>
      </c>
      <c r="C1590" s="197" t="s">
        <v>9212</v>
      </c>
      <c r="D1590" s="198" t="s">
        <v>1495</v>
      </c>
      <c r="E1590" s="196" t="s">
        <v>9213</v>
      </c>
      <c r="F1590" s="196"/>
      <c r="G1590" s="199">
        <v>750.0</v>
      </c>
      <c r="H1590" s="217"/>
      <c r="I1590" s="217"/>
      <c r="L1590" s="6" t="str">
        <f t="array" ref="L1590">XLOOKUP(E1590,INV!A:A,INV!K:K)</f>
        <v>#N/A</v>
      </c>
      <c r="M1590" s="127" t="str">
        <f t="shared" si="2"/>
        <v>#N/A</v>
      </c>
    </row>
    <row r="1591">
      <c r="A1591" s="195">
        <v>903.0</v>
      </c>
      <c r="B1591" s="196" t="s">
        <v>4077</v>
      </c>
      <c r="C1591" s="197" t="s">
        <v>9214</v>
      </c>
      <c r="D1591" s="198" t="s">
        <v>8256</v>
      </c>
      <c r="E1591" s="196" t="s">
        <v>9215</v>
      </c>
      <c r="F1591" s="196"/>
      <c r="G1591" s="199">
        <v>750.0</v>
      </c>
      <c r="H1591" s="217"/>
      <c r="I1591" s="217"/>
      <c r="L1591" s="6" t="str">
        <f t="array" ref="L1591">XLOOKUP(E1591,INV!A:A,INV!K:K)</f>
        <v>#N/A</v>
      </c>
      <c r="M1591" s="127" t="str">
        <f t="shared" si="2"/>
        <v>#N/A</v>
      </c>
    </row>
    <row r="1592">
      <c r="A1592" s="195">
        <v>956.0</v>
      </c>
      <c r="B1592" s="196" t="s">
        <v>4077</v>
      </c>
      <c r="C1592" s="197" t="s">
        <v>4545</v>
      </c>
      <c r="D1592" s="198" t="s">
        <v>4541</v>
      </c>
      <c r="E1592" s="196" t="s">
        <v>4546</v>
      </c>
      <c r="F1592" s="110"/>
      <c r="G1592" s="199">
        <v>800.0</v>
      </c>
      <c r="H1592" s="217"/>
      <c r="I1592" s="217"/>
      <c r="L1592" s="6" t="str">
        <f t="array" ref="L1592">XLOOKUP(E1592,INV!A:A,INV!K:K)</f>
        <v>#N/A</v>
      </c>
      <c r="M1592" s="127" t="str">
        <f t="shared" si="2"/>
        <v>#N/A</v>
      </c>
    </row>
    <row r="1593">
      <c r="A1593" s="195">
        <v>955.0</v>
      </c>
      <c r="B1593" s="196" t="s">
        <v>4077</v>
      </c>
      <c r="C1593" s="197" t="s">
        <v>4543</v>
      </c>
      <c r="D1593" s="198" t="s">
        <v>4541</v>
      </c>
      <c r="E1593" s="196" t="s">
        <v>4544</v>
      </c>
      <c r="F1593" s="110"/>
      <c r="G1593" s="199">
        <v>800.0</v>
      </c>
      <c r="H1593" s="217"/>
      <c r="I1593" s="217"/>
      <c r="L1593" s="6" t="str">
        <f t="array" ref="L1593">XLOOKUP(E1593,INV!A:A,INV!K:K)</f>
        <v>#N/A</v>
      </c>
      <c r="M1593" s="127" t="str">
        <f t="shared" si="2"/>
        <v>#N/A</v>
      </c>
    </row>
    <row r="1594">
      <c r="A1594" s="195">
        <v>954.0</v>
      </c>
      <c r="B1594" s="196" t="s">
        <v>4077</v>
      </c>
      <c r="C1594" s="197" t="s">
        <v>4540</v>
      </c>
      <c r="D1594" s="198" t="s">
        <v>4541</v>
      </c>
      <c r="E1594" s="196" t="s">
        <v>4542</v>
      </c>
      <c r="F1594" s="110"/>
      <c r="G1594" s="199">
        <v>800.0</v>
      </c>
      <c r="H1594" s="217"/>
      <c r="I1594" s="217"/>
      <c r="L1594" s="6" t="str">
        <f t="array" ref="L1594">XLOOKUP(E1594,INV!A:A,INV!K:K)</f>
        <v>#N/A</v>
      </c>
      <c r="M1594" s="127" t="str">
        <f t="shared" si="2"/>
        <v>#N/A</v>
      </c>
    </row>
    <row r="1595">
      <c r="A1595" s="195">
        <v>957.0</v>
      </c>
      <c r="B1595" s="196" t="s">
        <v>4077</v>
      </c>
      <c r="C1595" s="197" t="s">
        <v>4547</v>
      </c>
      <c r="D1595" s="198" t="s">
        <v>4541</v>
      </c>
      <c r="E1595" s="196" t="s">
        <v>4548</v>
      </c>
      <c r="F1595" s="110"/>
      <c r="G1595" s="199">
        <v>800.0</v>
      </c>
      <c r="H1595" s="217"/>
      <c r="I1595" s="217"/>
      <c r="L1595" s="6" t="str">
        <f t="array" ref="L1595">XLOOKUP(E1595,INV!A:A,INV!K:K)</f>
        <v>#N/A</v>
      </c>
      <c r="M1595" s="127" t="str">
        <f t="shared" si="2"/>
        <v>#N/A</v>
      </c>
    </row>
    <row r="1596">
      <c r="A1596" s="195">
        <v>958.0</v>
      </c>
      <c r="B1596" s="196" t="s">
        <v>4077</v>
      </c>
      <c r="C1596" s="197" t="s">
        <v>4549</v>
      </c>
      <c r="D1596" s="198" t="s">
        <v>4541</v>
      </c>
      <c r="E1596" s="196" t="s">
        <v>4550</v>
      </c>
      <c r="F1596" s="110"/>
      <c r="G1596" s="199">
        <v>800.0</v>
      </c>
      <c r="H1596" s="217"/>
      <c r="I1596" s="217"/>
      <c r="L1596" s="6" t="str">
        <f t="array" ref="L1596">XLOOKUP(E1596,INV!A:A,INV!K:K)</f>
        <v>#N/A</v>
      </c>
      <c r="M1596" s="127" t="str">
        <f t="shared" si="2"/>
        <v>#N/A</v>
      </c>
    </row>
    <row r="1597">
      <c r="A1597" s="195">
        <v>966.0</v>
      </c>
      <c r="B1597" s="196" t="s">
        <v>4077</v>
      </c>
      <c r="C1597" s="197" t="s">
        <v>4572</v>
      </c>
      <c r="D1597" s="198" t="s">
        <v>4568</v>
      </c>
      <c r="E1597" s="196" t="s">
        <v>4573</v>
      </c>
      <c r="F1597" s="110"/>
      <c r="G1597" s="199">
        <v>800.0</v>
      </c>
      <c r="H1597" s="217"/>
      <c r="I1597" s="217"/>
      <c r="L1597" s="6" t="str">
        <f t="array" ref="L1597">XLOOKUP(E1597,INV!A:A,INV!K:K)</f>
        <v>#N/A</v>
      </c>
      <c r="M1597" s="127" t="str">
        <f t="shared" si="2"/>
        <v>#N/A</v>
      </c>
    </row>
    <row r="1598">
      <c r="A1598" s="195">
        <v>965.0</v>
      </c>
      <c r="B1598" s="196" t="s">
        <v>4077</v>
      </c>
      <c r="C1598" s="197" t="s">
        <v>4570</v>
      </c>
      <c r="D1598" s="198" t="s">
        <v>4568</v>
      </c>
      <c r="E1598" s="196" t="s">
        <v>4571</v>
      </c>
      <c r="F1598" s="110"/>
      <c r="G1598" s="199">
        <v>800.0</v>
      </c>
      <c r="H1598" s="217"/>
      <c r="I1598" s="217"/>
      <c r="L1598" s="6" t="str">
        <f t="array" ref="L1598">XLOOKUP(E1598,INV!A:A,INV!K:K)</f>
        <v>#N/A</v>
      </c>
      <c r="M1598" s="127" t="str">
        <f t="shared" si="2"/>
        <v>#N/A</v>
      </c>
    </row>
    <row r="1599">
      <c r="A1599" s="195">
        <v>964.0</v>
      </c>
      <c r="B1599" s="196" t="s">
        <v>4077</v>
      </c>
      <c r="C1599" s="197" t="s">
        <v>4567</v>
      </c>
      <c r="D1599" s="198" t="s">
        <v>4568</v>
      </c>
      <c r="E1599" s="196" t="s">
        <v>4569</v>
      </c>
      <c r="F1599" s="110"/>
      <c r="G1599" s="199">
        <v>800.0</v>
      </c>
      <c r="H1599" s="217"/>
      <c r="I1599" s="217"/>
      <c r="L1599" s="6" t="str">
        <f t="array" ref="L1599">XLOOKUP(E1599,INV!A:A,INV!K:K)</f>
        <v>#N/A</v>
      </c>
      <c r="M1599" s="127" t="str">
        <f t="shared" si="2"/>
        <v>#N/A</v>
      </c>
    </row>
    <row r="1600">
      <c r="A1600" s="195">
        <v>967.0</v>
      </c>
      <c r="B1600" s="196" t="s">
        <v>4077</v>
      </c>
      <c r="C1600" s="197" t="s">
        <v>4574</v>
      </c>
      <c r="D1600" s="198" t="s">
        <v>4568</v>
      </c>
      <c r="E1600" s="196" t="s">
        <v>4575</v>
      </c>
      <c r="F1600" s="110"/>
      <c r="G1600" s="199">
        <v>800.0</v>
      </c>
      <c r="H1600" s="217"/>
      <c r="I1600" s="217"/>
      <c r="L1600" s="6" t="str">
        <f t="array" ref="L1600">XLOOKUP(E1600,INV!A:A,INV!K:K)</f>
        <v>#N/A</v>
      </c>
      <c r="M1600" s="127" t="str">
        <f t="shared" si="2"/>
        <v>#N/A</v>
      </c>
    </row>
    <row r="1601">
      <c r="A1601" s="195">
        <v>968.0</v>
      </c>
      <c r="B1601" s="196" t="s">
        <v>4077</v>
      </c>
      <c r="C1601" s="197" t="s">
        <v>4576</v>
      </c>
      <c r="D1601" s="198" t="s">
        <v>4568</v>
      </c>
      <c r="E1601" s="196" t="s">
        <v>4577</v>
      </c>
      <c r="F1601" s="110"/>
      <c r="G1601" s="199">
        <v>800.0</v>
      </c>
      <c r="H1601" s="217"/>
      <c r="I1601" s="217"/>
      <c r="L1601" s="6" t="str">
        <f t="array" ref="L1601">XLOOKUP(E1601,INV!A:A,INV!K:K)</f>
        <v>#N/A</v>
      </c>
      <c r="M1601" s="127" t="str">
        <f t="shared" si="2"/>
        <v>#N/A</v>
      </c>
    </row>
    <row r="1602">
      <c r="A1602" s="195">
        <v>971.0</v>
      </c>
      <c r="B1602" s="196" t="s">
        <v>4077</v>
      </c>
      <c r="C1602" s="197" t="s">
        <v>4583</v>
      </c>
      <c r="D1602" s="198" t="s">
        <v>4579</v>
      </c>
      <c r="E1602" s="196" t="s">
        <v>4584</v>
      </c>
      <c r="F1602" s="110"/>
      <c r="G1602" s="199">
        <v>800.0</v>
      </c>
      <c r="H1602" s="217"/>
      <c r="I1602" s="217"/>
      <c r="L1602" s="6" t="str">
        <f t="array" ref="L1602">XLOOKUP(E1602,INV!A:A,INV!K:K)</f>
        <v>#N/A</v>
      </c>
      <c r="M1602" s="127" t="str">
        <f t="shared" si="2"/>
        <v>#N/A</v>
      </c>
    </row>
    <row r="1603">
      <c r="A1603" s="195">
        <v>970.0</v>
      </c>
      <c r="B1603" s="196" t="s">
        <v>4077</v>
      </c>
      <c r="C1603" s="197" t="s">
        <v>4581</v>
      </c>
      <c r="D1603" s="198" t="s">
        <v>4579</v>
      </c>
      <c r="E1603" s="196" t="s">
        <v>4582</v>
      </c>
      <c r="F1603" s="110"/>
      <c r="G1603" s="199">
        <v>800.0</v>
      </c>
      <c r="H1603" s="217"/>
      <c r="I1603" s="217"/>
      <c r="L1603" s="6" t="str">
        <f t="array" ref="L1603">XLOOKUP(E1603,INV!A:A,INV!K:K)</f>
        <v>#N/A</v>
      </c>
      <c r="M1603" s="127" t="str">
        <f t="shared" si="2"/>
        <v>#N/A</v>
      </c>
    </row>
    <row r="1604">
      <c r="A1604" s="195">
        <v>969.0</v>
      </c>
      <c r="B1604" s="196" t="s">
        <v>4077</v>
      </c>
      <c r="C1604" s="197" t="s">
        <v>4578</v>
      </c>
      <c r="D1604" s="198" t="s">
        <v>4579</v>
      </c>
      <c r="E1604" s="196" t="s">
        <v>4580</v>
      </c>
      <c r="F1604" s="110"/>
      <c r="G1604" s="199">
        <v>800.0</v>
      </c>
      <c r="H1604" s="217"/>
      <c r="I1604" s="217"/>
      <c r="L1604" s="6" t="str">
        <f t="array" ref="L1604">XLOOKUP(E1604,INV!A:A,INV!K:K)</f>
        <v>#N/A</v>
      </c>
      <c r="M1604" s="127" t="str">
        <f t="shared" si="2"/>
        <v>#N/A</v>
      </c>
    </row>
    <row r="1605">
      <c r="A1605" s="195">
        <v>972.0</v>
      </c>
      <c r="B1605" s="196" t="s">
        <v>4077</v>
      </c>
      <c r="C1605" s="197" t="s">
        <v>4585</v>
      </c>
      <c r="D1605" s="198" t="s">
        <v>4579</v>
      </c>
      <c r="E1605" s="196" t="s">
        <v>4586</v>
      </c>
      <c r="F1605" s="110"/>
      <c r="G1605" s="199">
        <v>800.0</v>
      </c>
      <c r="H1605" s="217"/>
      <c r="I1605" s="217"/>
      <c r="L1605" s="6" t="str">
        <f t="array" ref="L1605">XLOOKUP(E1605,INV!A:A,INV!K:K)</f>
        <v>#N/A</v>
      </c>
      <c r="M1605" s="127" t="str">
        <f t="shared" si="2"/>
        <v>#N/A</v>
      </c>
    </row>
    <row r="1606">
      <c r="A1606" s="195">
        <v>973.0</v>
      </c>
      <c r="B1606" s="196" t="s">
        <v>4077</v>
      </c>
      <c r="C1606" s="197" t="s">
        <v>4587</v>
      </c>
      <c r="D1606" s="198" t="s">
        <v>4579</v>
      </c>
      <c r="E1606" s="196" t="s">
        <v>4588</v>
      </c>
      <c r="F1606" s="196"/>
      <c r="G1606" s="199">
        <v>800.0</v>
      </c>
      <c r="H1606" s="217"/>
      <c r="I1606" s="217"/>
      <c r="L1606" s="6" t="str">
        <f t="array" ref="L1606">XLOOKUP(E1606,INV!A:A,INV!K:K)</f>
        <v>#N/A</v>
      </c>
      <c r="M1606" s="127" t="str">
        <f t="shared" si="2"/>
        <v>#N/A</v>
      </c>
    </row>
    <row r="1607">
      <c r="A1607" s="195">
        <v>976.0</v>
      </c>
      <c r="B1607" s="196" t="s">
        <v>4077</v>
      </c>
      <c r="C1607" s="197" t="s">
        <v>4594</v>
      </c>
      <c r="D1607" s="198" t="s">
        <v>4590</v>
      </c>
      <c r="E1607" s="196" t="s">
        <v>4595</v>
      </c>
      <c r="F1607" s="196"/>
      <c r="G1607" s="199">
        <v>800.0</v>
      </c>
      <c r="H1607" s="217"/>
      <c r="I1607" s="217"/>
      <c r="L1607" s="6" t="str">
        <f t="array" ref="L1607">XLOOKUP(E1607,INV!A:A,INV!K:K)</f>
        <v>#N/A</v>
      </c>
      <c r="M1607" s="127" t="str">
        <f t="shared" si="2"/>
        <v>#N/A</v>
      </c>
    </row>
    <row r="1608">
      <c r="A1608" s="195">
        <v>975.0</v>
      </c>
      <c r="B1608" s="196" t="s">
        <v>4077</v>
      </c>
      <c r="C1608" s="197" t="s">
        <v>4592</v>
      </c>
      <c r="D1608" s="198" t="s">
        <v>4590</v>
      </c>
      <c r="E1608" s="196" t="s">
        <v>4593</v>
      </c>
      <c r="F1608" s="196"/>
      <c r="G1608" s="199">
        <v>800.0</v>
      </c>
      <c r="H1608" s="217"/>
      <c r="I1608" s="217"/>
      <c r="L1608" s="6" t="str">
        <f t="array" ref="L1608">XLOOKUP(E1608,INV!A:A,INV!K:K)</f>
        <v>#N/A</v>
      </c>
      <c r="M1608" s="127" t="str">
        <f t="shared" si="2"/>
        <v>#N/A</v>
      </c>
    </row>
    <row r="1609">
      <c r="A1609" s="195">
        <v>974.0</v>
      </c>
      <c r="B1609" s="196" t="s">
        <v>4077</v>
      </c>
      <c r="C1609" s="197" t="s">
        <v>4589</v>
      </c>
      <c r="D1609" s="198" t="s">
        <v>4590</v>
      </c>
      <c r="E1609" s="196" t="s">
        <v>4591</v>
      </c>
      <c r="F1609" s="196"/>
      <c r="G1609" s="199">
        <v>800.0</v>
      </c>
      <c r="H1609" s="217"/>
      <c r="I1609" s="217"/>
      <c r="L1609" s="6" t="str">
        <f t="array" ref="L1609">XLOOKUP(E1609,INV!A:A,INV!K:K)</f>
        <v>#N/A</v>
      </c>
      <c r="M1609" s="127" t="str">
        <f t="shared" si="2"/>
        <v>#N/A</v>
      </c>
    </row>
    <row r="1610">
      <c r="A1610" s="195">
        <v>977.0</v>
      </c>
      <c r="B1610" s="196" t="s">
        <v>4077</v>
      </c>
      <c r="C1610" s="197" t="s">
        <v>4596</v>
      </c>
      <c r="D1610" s="198" t="s">
        <v>4590</v>
      </c>
      <c r="E1610" s="196" t="s">
        <v>4597</v>
      </c>
      <c r="F1610" s="196"/>
      <c r="G1610" s="199">
        <v>800.0</v>
      </c>
      <c r="H1610" s="217"/>
      <c r="I1610" s="217"/>
      <c r="L1610" s="6" t="str">
        <f t="array" ref="L1610">XLOOKUP(E1610,INV!A:A,INV!K:K)</f>
        <v>#N/A</v>
      </c>
      <c r="M1610" s="127" t="str">
        <f t="shared" si="2"/>
        <v>#N/A</v>
      </c>
    </row>
    <row r="1611">
      <c r="A1611" s="195">
        <v>978.0</v>
      </c>
      <c r="B1611" s="196" t="s">
        <v>4077</v>
      </c>
      <c r="C1611" s="197" t="s">
        <v>4598</v>
      </c>
      <c r="D1611" s="198" t="s">
        <v>4590</v>
      </c>
      <c r="E1611" s="196" t="s">
        <v>4599</v>
      </c>
      <c r="F1611" s="196"/>
      <c r="G1611" s="199">
        <v>800.0</v>
      </c>
      <c r="H1611" s="217"/>
      <c r="I1611" s="217"/>
      <c r="L1611" s="6" t="str">
        <f t="array" ref="L1611">XLOOKUP(E1611,INV!A:A,INV!K:K)</f>
        <v>#N/A</v>
      </c>
      <c r="M1611" s="127" t="str">
        <f t="shared" si="2"/>
        <v>#N/A</v>
      </c>
    </row>
    <row r="1612">
      <c r="A1612" s="195">
        <v>981.0</v>
      </c>
      <c r="B1612" s="196" t="s">
        <v>4077</v>
      </c>
      <c r="C1612" s="197" t="s">
        <v>4605</v>
      </c>
      <c r="D1612" s="198" t="s">
        <v>4601</v>
      </c>
      <c r="E1612" s="196" t="s">
        <v>4606</v>
      </c>
      <c r="F1612" s="196"/>
      <c r="G1612" s="199">
        <v>800.0</v>
      </c>
      <c r="H1612" s="217"/>
      <c r="I1612" s="217"/>
      <c r="L1612" s="6" t="str">
        <f t="array" ref="L1612">XLOOKUP(E1612,INV!A:A,INV!K:K)</f>
        <v>#N/A</v>
      </c>
      <c r="M1612" s="127" t="str">
        <f t="shared" si="2"/>
        <v>#N/A</v>
      </c>
    </row>
    <row r="1613">
      <c r="A1613" s="195">
        <v>980.0</v>
      </c>
      <c r="B1613" s="196" t="s">
        <v>4077</v>
      </c>
      <c r="C1613" s="197" t="s">
        <v>4603</v>
      </c>
      <c r="D1613" s="198" t="s">
        <v>4601</v>
      </c>
      <c r="E1613" s="196" t="s">
        <v>4604</v>
      </c>
      <c r="F1613" s="196"/>
      <c r="G1613" s="199">
        <v>800.0</v>
      </c>
      <c r="H1613" s="217"/>
      <c r="I1613" s="217"/>
      <c r="L1613" s="6" t="str">
        <f t="array" ref="L1613">XLOOKUP(E1613,INV!A:A,INV!K:K)</f>
        <v>#N/A</v>
      </c>
      <c r="M1613" s="127" t="str">
        <f t="shared" si="2"/>
        <v>#N/A</v>
      </c>
    </row>
    <row r="1614">
      <c r="A1614" s="195">
        <v>979.0</v>
      </c>
      <c r="B1614" s="196" t="s">
        <v>4077</v>
      </c>
      <c r="C1614" s="197" t="s">
        <v>4600</v>
      </c>
      <c r="D1614" s="198" t="s">
        <v>4601</v>
      </c>
      <c r="E1614" s="196" t="s">
        <v>4602</v>
      </c>
      <c r="F1614" s="196"/>
      <c r="G1614" s="199">
        <v>800.0</v>
      </c>
      <c r="H1614" s="217"/>
      <c r="I1614" s="217"/>
      <c r="L1614" s="6" t="str">
        <f t="array" ref="L1614">XLOOKUP(E1614,INV!A:A,INV!K:K)</f>
        <v>#N/A</v>
      </c>
      <c r="M1614" s="127" t="str">
        <f t="shared" si="2"/>
        <v>#N/A</v>
      </c>
    </row>
    <row r="1615">
      <c r="A1615" s="195">
        <v>982.0</v>
      </c>
      <c r="B1615" s="196" t="s">
        <v>4077</v>
      </c>
      <c r="C1615" s="197" t="s">
        <v>4607</v>
      </c>
      <c r="D1615" s="198" t="s">
        <v>4601</v>
      </c>
      <c r="E1615" s="196" t="s">
        <v>4608</v>
      </c>
      <c r="F1615" s="110"/>
      <c r="G1615" s="199">
        <v>800.0</v>
      </c>
      <c r="H1615" s="217"/>
      <c r="I1615" s="217"/>
      <c r="L1615" s="6" t="str">
        <f t="array" ref="L1615">XLOOKUP(E1615,INV!A:A,INV!K:K)</f>
        <v>#N/A</v>
      </c>
      <c r="M1615" s="127" t="str">
        <f t="shared" si="2"/>
        <v>#N/A</v>
      </c>
    </row>
    <row r="1616">
      <c r="A1616" s="195">
        <v>983.0</v>
      </c>
      <c r="B1616" s="196" t="s">
        <v>4077</v>
      </c>
      <c r="C1616" s="197" t="s">
        <v>4609</v>
      </c>
      <c r="D1616" s="198" t="s">
        <v>4601</v>
      </c>
      <c r="E1616" s="196" t="s">
        <v>4610</v>
      </c>
      <c r="F1616" s="110"/>
      <c r="G1616" s="199">
        <v>800.0</v>
      </c>
      <c r="H1616" s="217"/>
      <c r="I1616" s="217"/>
      <c r="L1616" s="6" t="str">
        <f t="array" ref="L1616">XLOOKUP(E1616,INV!A:A,INV!K:K)</f>
        <v>#N/A</v>
      </c>
      <c r="M1616" s="127" t="str">
        <f t="shared" si="2"/>
        <v>#N/A</v>
      </c>
    </row>
    <row r="1617">
      <c r="A1617" s="195">
        <v>1043.0</v>
      </c>
      <c r="B1617" s="196" t="s">
        <v>4304</v>
      </c>
      <c r="C1617" s="197" t="s">
        <v>4760</v>
      </c>
      <c r="D1617" s="198" t="s">
        <v>4756</v>
      </c>
      <c r="E1617" s="196" t="s">
        <v>4761</v>
      </c>
      <c r="F1617" s="196"/>
      <c r="G1617" s="199">
        <v>950.0</v>
      </c>
      <c r="H1617" s="217"/>
      <c r="I1617" s="217"/>
      <c r="L1617" s="6" t="str">
        <f t="array" ref="L1617">XLOOKUP(E1617,INV!A:A,INV!K:K)</f>
        <v>#N/A</v>
      </c>
      <c r="M1617" s="127" t="str">
        <f t="shared" si="2"/>
        <v>#N/A</v>
      </c>
    </row>
    <row r="1618">
      <c r="A1618" s="195">
        <v>1042.0</v>
      </c>
      <c r="B1618" s="196" t="s">
        <v>4304</v>
      </c>
      <c r="C1618" s="197" t="s">
        <v>4758</v>
      </c>
      <c r="D1618" s="198" t="s">
        <v>4756</v>
      </c>
      <c r="E1618" s="196" t="s">
        <v>4759</v>
      </c>
      <c r="F1618" s="196"/>
      <c r="G1618" s="199">
        <v>950.0</v>
      </c>
      <c r="H1618" s="217"/>
      <c r="I1618" s="217"/>
      <c r="L1618" s="6" t="str">
        <f t="array" ref="L1618">XLOOKUP(E1618,INV!A:A,INV!K:K)</f>
        <v>#N/A</v>
      </c>
      <c r="M1618" s="127" t="str">
        <f t="shared" si="2"/>
        <v>#N/A</v>
      </c>
    </row>
    <row r="1619">
      <c r="A1619" s="195">
        <v>1041.0</v>
      </c>
      <c r="B1619" s="196" t="s">
        <v>4304</v>
      </c>
      <c r="C1619" s="197" t="s">
        <v>4755</v>
      </c>
      <c r="D1619" s="198" t="s">
        <v>4756</v>
      </c>
      <c r="E1619" s="196" t="s">
        <v>4757</v>
      </c>
      <c r="F1619" s="196"/>
      <c r="G1619" s="199">
        <v>950.0</v>
      </c>
      <c r="H1619" s="217"/>
      <c r="I1619" s="217"/>
      <c r="L1619" s="6" t="str">
        <f t="array" ref="L1619">XLOOKUP(E1619,INV!A:A,INV!K:K)</f>
        <v>#N/A</v>
      </c>
      <c r="M1619" s="127" t="str">
        <f t="shared" si="2"/>
        <v>#N/A</v>
      </c>
    </row>
    <row r="1620">
      <c r="A1620" s="195">
        <v>1044.0</v>
      </c>
      <c r="B1620" s="196" t="s">
        <v>4304</v>
      </c>
      <c r="C1620" s="197" t="s">
        <v>4762</v>
      </c>
      <c r="D1620" s="198" t="s">
        <v>4756</v>
      </c>
      <c r="E1620" s="196" t="s">
        <v>4763</v>
      </c>
      <c r="F1620" s="196"/>
      <c r="G1620" s="199">
        <v>950.0</v>
      </c>
      <c r="H1620" s="217"/>
      <c r="I1620" s="217"/>
      <c r="L1620" s="6" t="str">
        <f t="array" ref="L1620">XLOOKUP(E1620,INV!A:A,INV!K:K)</f>
        <v>#N/A</v>
      </c>
      <c r="M1620" s="127" t="str">
        <f t="shared" si="2"/>
        <v>#N/A</v>
      </c>
    </row>
    <row r="1621">
      <c r="A1621" s="195">
        <v>2387.0</v>
      </c>
      <c r="B1621" s="196" t="s">
        <v>8433</v>
      </c>
      <c r="C1621" s="197" t="s">
        <v>9216</v>
      </c>
      <c r="D1621" s="198" t="s">
        <v>9217</v>
      </c>
      <c r="E1621" s="196" t="s">
        <v>9216</v>
      </c>
      <c r="F1621" s="110"/>
      <c r="G1621" s="199">
        <v>1700.0</v>
      </c>
      <c r="H1621" s="217"/>
      <c r="I1621" s="217"/>
      <c r="L1621" s="6" t="str">
        <f t="array" ref="L1621">XLOOKUP(E1621,INV!A:A,INV!K:K)</f>
        <v>#N/A</v>
      </c>
      <c r="M1621" s="127" t="str">
        <f t="shared" si="2"/>
        <v>#N/A</v>
      </c>
    </row>
    <row r="1622">
      <c r="A1622" s="195">
        <v>2388.0</v>
      </c>
      <c r="B1622" s="196" t="s">
        <v>8433</v>
      </c>
      <c r="C1622" s="197" t="s">
        <v>9218</v>
      </c>
      <c r="D1622" s="198" t="s">
        <v>9219</v>
      </c>
      <c r="E1622" s="196" t="s">
        <v>9218</v>
      </c>
      <c r="F1622" s="110"/>
      <c r="G1622" s="199">
        <v>1700.0</v>
      </c>
      <c r="H1622" s="217"/>
      <c r="I1622" s="217"/>
      <c r="L1622" s="6">
        <f t="array" ref="L1622">XLOOKUP(E1622,INV!A:A,INV!K:K)</f>
        <v>99</v>
      </c>
      <c r="M1622" s="127">
        <f t="shared" si="2"/>
        <v>1</v>
      </c>
    </row>
    <row r="1623">
      <c r="A1623" s="195">
        <v>2389.0</v>
      </c>
      <c r="B1623" s="196" t="s">
        <v>8433</v>
      </c>
      <c r="C1623" s="197" t="s">
        <v>9220</v>
      </c>
      <c r="D1623" s="198" t="s">
        <v>9221</v>
      </c>
      <c r="E1623" s="196" t="s">
        <v>9220</v>
      </c>
      <c r="F1623" s="110"/>
      <c r="G1623" s="199">
        <v>1700.0</v>
      </c>
      <c r="H1623" s="217"/>
      <c r="I1623" s="217"/>
      <c r="L1623" s="6" t="str">
        <f t="array" ref="L1623">XLOOKUP(E1623,INV!A:A,INV!K:K)</f>
        <v>#N/A</v>
      </c>
      <c r="M1623" s="127" t="str">
        <f t="shared" si="2"/>
        <v>#N/A</v>
      </c>
    </row>
    <row r="1624">
      <c r="A1624" s="195">
        <v>2390.0</v>
      </c>
      <c r="B1624" s="196" t="s">
        <v>8433</v>
      </c>
      <c r="C1624" s="197" t="s">
        <v>9222</v>
      </c>
      <c r="D1624" s="198" t="s">
        <v>9223</v>
      </c>
      <c r="E1624" s="196" t="s">
        <v>9222</v>
      </c>
      <c r="F1624" s="110"/>
      <c r="G1624" s="199">
        <v>1000.0</v>
      </c>
      <c r="H1624" s="217"/>
      <c r="I1624" s="217"/>
      <c r="L1624" s="6">
        <f t="array" ref="L1624">XLOOKUP(E1624,INV!A:A,INV!K:K)</f>
        <v>99</v>
      </c>
      <c r="M1624" s="127">
        <f t="shared" si="2"/>
        <v>1</v>
      </c>
    </row>
    <row r="1625">
      <c r="A1625" s="195">
        <v>2391.0</v>
      </c>
      <c r="B1625" s="196" t="s">
        <v>8433</v>
      </c>
      <c r="C1625" s="197" t="s">
        <v>9224</v>
      </c>
      <c r="D1625" s="198" t="s">
        <v>9225</v>
      </c>
      <c r="E1625" s="196" t="s">
        <v>9224</v>
      </c>
      <c r="F1625" s="110"/>
      <c r="G1625" s="199">
        <v>1000.0</v>
      </c>
      <c r="H1625" s="217"/>
      <c r="I1625" s="217"/>
      <c r="L1625" s="6">
        <f t="array" ref="L1625">XLOOKUP(E1625,INV!A:A,INV!K:K)</f>
        <v>99</v>
      </c>
      <c r="M1625" s="127">
        <f t="shared" si="2"/>
        <v>1</v>
      </c>
    </row>
    <row r="1626">
      <c r="A1626" s="195">
        <v>2392.0</v>
      </c>
      <c r="B1626" s="196" t="s">
        <v>8433</v>
      </c>
      <c r="C1626" s="197" t="s">
        <v>9226</v>
      </c>
      <c r="D1626" s="198" t="s">
        <v>9227</v>
      </c>
      <c r="E1626" s="196" t="s">
        <v>9226</v>
      </c>
      <c r="F1626" s="110"/>
      <c r="G1626" s="199">
        <v>1700.0</v>
      </c>
      <c r="H1626" s="217"/>
      <c r="I1626" s="217"/>
      <c r="L1626" s="6">
        <f t="array" ref="L1626">XLOOKUP(E1626,INV!A:A,INV!K:K)</f>
        <v>99</v>
      </c>
      <c r="M1626" s="127">
        <f t="shared" si="2"/>
        <v>1</v>
      </c>
    </row>
    <row r="1627">
      <c r="A1627" s="195">
        <v>2393.0</v>
      </c>
      <c r="B1627" s="196" t="s">
        <v>8433</v>
      </c>
      <c r="C1627" s="197" t="s">
        <v>9228</v>
      </c>
      <c r="D1627" s="198" t="s">
        <v>9229</v>
      </c>
      <c r="E1627" s="196" t="s">
        <v>9228</v>
      </c>
      <c r="F1627" s="110"/>
      <c r="G1627" s="199">
        <v>1900.0</v>
      </c>
      <c r="H1627" s="217"/>
      <c r="I1627" s="217"/>
      <c r="L1627" s="6" t="str">
        <f t="array" ref="L1627">XLOOKUP(E1627,INV!A:A,INV!K:K)</f>
        <v>#N/A</v>
      </c>
      <c r="M1627" s="127" t="str">
        <f t="shared" si="2"/>
        <v>#N/A</v>
      </c>
    </row>
    <row r="1628">
      <c r="A1628" s="195">
        <v>2394.0</v>
      </c>
      <c r="B1628" s="196" t="s">
        <v>8433</v>
      </c>
      <c r="C1628" s="197" t="s">
        <v>9230</v>
      </c>
      <c r="D1628" s="198" t="s">
        <v>9231</v>
      </c>
      <c r="E1628" s="196" t="s">
        <v>9230</v>
      </c>
      <c r="F1628" s="110"/>
      <c r="G1628" s="199">
        <v>1900.0</v>
      </c>
      <c r="H1628" s="217"/>
      <c r="I1628" s="217"/>
      <c r="L1628" s="6" t="str">
        <f t="array" ref="L1628">XLOOKUP(E1628,INV!A:A,INV!K:K)</f>
        <v>#N/A</v>
      </c>
      <c r="M1628" s="127" t="str">
        <f t="shared" si="2"/>
        <v>#N/A</v>
      </c>
    </row>
    <row r="1629">
      <c r="A1629" s="195">
        <v>2395.0</v>
      </c>
      <c r="B1629" s="196" t="s">
        <v>8433</v>
      </c>
      <c r="C1629" s="197" t="s">
        <v>9232</v>
      </c>
      <c r="D1629" s="198" t="s">
        <v>9233</v>
      </c>
      <c r="E1629" s="196" t="s">
        <v>9232</v>
      </c>
      <c r="F1629" s="110"/>
      <c r="G1629" s="199">
        <v>2500.0</v>
      </c>
      <c r="H1629" s="217"/>
      <c r="I1629" s="217"/>
      <c r="L1629" s="6">
        <f t="array" ref="L1629">XLOOKUP(E1629,INV!A:A,INV!K:K)</f>
        <v>111</v>
      </c>
      <c r="M1629" s="127">
        <f t="shared" si="2"/>
        <v>1</v>
      </c>
    </row>
    <row r="1630">
      <c r="A1630" s="195">
        <v>2396.0</v>
      </c>
      <c r="B1630" s="196" t="s">
        <v>8433</v>
      </c>
      <c r="C1630" s="197" t="s">
        <v>9234</v>
      </c>
      <c r="D1630" s="198" t="s">
        <v>9235</v>
      </c>
      <c r="E1630" s="196" t="s">
        <v>9234</v>
      </c>
      <c r="F1630" s="110"/>
      <c r="G1630" s="199">
        <v>2500.0</v>
      </c>
      <c r="H1630" s="217"/>
      <c r="I1630" s="217"/>
      <c r="L1630" s="6">
        <f t="array" ref="L1630">XLOOKUP(E1630,INV!A:A,INV!K:K)</f>
        <v>111</v>
      </c>
      <c r="M1630" s="127">
        <f t="shared" si="2"/>
        <v>1</v>
      </c>
    </row>
    <row r="1631">
      <c r="A1631" s="195">
        <v>2397.0</v>
      </c>
      <c r="B1631" s="196" t="s">
        <v>8433</v>
      </c>
      <c r="C1631" s="197" t="s">
        <v>9236</v>
      </c>
      <c r="D1631" s="198" t="s">
        <v>9237</v>
      </c>
      <c r="E1631" s="196" t="s">
        <v>9236</v>
      </c>
      <c r="F1631" s="110"/>
      <c r="G1631" s="199">
        <v>2500.0</v>
      </c>
      <c r="H1631" s="217"/>
      <c r="I1631" s="217"/>
      <c r="L1631" s="6">
        <f t="array" ref="L1631">XLOOKUP(E1631,INV!A:A,INV!K:K)</f>
        <v>111</v>
      </c>
      <c r="M1631" s="127">
        <f t="shared" si="2"/>
        <v>1</v>
      </c>
    </row>
    <row r="1632">
      <c r="A1632" s="195">
        <v>2398.0</v>
      </c>
      <c r="B1632" s="196" t="s">
        <v>8433</v>
      </c>
      <c r="C1632" s="197" t="s">
        <v>9238</v>
      </c>
      <c r="D1632" s="198" t="s">
        <v>9239</v>
      </c>
      <c r="E1632" s="196" t="s">
        <v>9238</v>
      </c>
      <c r="F1632" s="110"/>
      <c r="G1632" s="199">
        <v>3100.0</v>
      </c>
      <c r="H1632" s="217"/>
      <c r="I1632" s="217"/>
      <c r="L1632" s="6">
        <f t="array" ref="L1632">XLOOKUP(E1632,INV!A:A,INV!K:K)</f>
        <v>111</v>
      </c>
      <c r="M1632" s="127">
        <f t="shared" si="2"/>
        <v>1</v>
      </c>
    </row>
    <row r="1633">
      <c r="A1633" s="195">
        <v>2399.0</v>
      </c>
      <c r="B1633" s="196" t="s">
        <v>8433</v>
      </c>
      <c r="C1633" s="197" t="s">
        <v>9240</v>
      </c>
      <c r="D1633" s="198" t="s">
        <v>9241</v>
      </c>
      <c r="E1633" s="196" t="s">
        <v>9240</v>
      </c>
      <c r="F1633" s="110"/>
      <c r="G1633" s="199">
        <v>1900.0</v>
      </c>
      <c r="H1633" s="217"/>
      <c r="I1633" s="217"/>
      <c r="L1633" s="6" t="str">
        <f t="array" ref="L1633">XLOOKUP(E1633,INV!A:A,INV!K:K)</f>
        <v>#N/A</v>
      </c>
      <c r="M1633" s="127" t="str">
        <f t="shared" si="2"/>
        <v>#N/A</v>
      </c>
    </row>
    <row r="1634">
      <c r="A1634" s="195">
        <v>2400.0</v>
      </c>
      <c r="B1634" s="196" t="s">
        <v>8433</v>
      </c>
      <c r="C1634" s="197" t="s">
        <v>9242</v>
      </c>
      <c r="D1634" s="198" t="s">
        <v>9243</v>
      </c>
      <c r="E1634" s="196" t="s">
        <v>9242</v>
      </c>
      <c r="F1634" s="110"/>
      <c r="G1634" s="199">
        <v>1700.0</v>
      </c>
      <c r="H1634" s="217"/>
      <c r="I1634" s="217"/>
      <c r="L1634" s="6">
        <f t="array" ref="L1634">XLOOKUP(E1634,INV!A:A,INV!K:K)</f>
        <v>99</v>
      </c>
      <c r="M1634" s="127">
        <f t="shared" si="2"/>
        <v>1</v>
      </c>
    </row>
    <row r="1635">
      <c r="A1635" s="195">
        <v>2401.0</v>
      </c>
      <c r="B1635" s="196" t="s">
        <v>8433</v>
      </c>
      <c r="C1635" s="197" t="s">
        <v>9244</v>
      </c>
      <c r="D1635" s="198" t="s">
        <v>9245</v>
      </c>
      <c r="E1635" s="196" t="s">
        <v>9244</v>
      </c>
      <c r="F1635" s="110"/>
      <c r="G1635" s="199">
        <v>1700.0</v>
      </c>
      <c r="H1635" s="217"/>
      <c r="I1635" s="217"/>
      <c r="L1635" s="6" t="str">
        <f t="array" ref="L1635">XLOOKUP(E1635,INV!A:A,INV!K:K)</f>
        <v>#N/A</v>
      </c>
      <c r="M1635" s="127" t="str">
        <f t="shared" si="2"/>
        <v>#N/A</v>
      </c>
    </row>
    <row r="1636">
      <c r="A1636" s="195">
        <v>2402.0</v>
      </c>
      <c r="B1636" s="196" t="s">
        <v>8433</v>
      </c>
      <c r="C1636" s="197" t="s">
        <v>9246</v>
      </c>
      <c r="D1636" s="198" t="s">
        <v>9247</v>
      </c>
      <c r="E1636" s="196" t="s">
        <v>9246</v>
      </c>
      <c r="F1636" s="110"/>
      <c r="G1636" s="199">
        <v>1700.0</v>
      </c>
      <c r="H1636" s="217"/>
      <c r="I1636" s="217"/>
      <c r="L1636" s="6">
        <f t="array" ref="L1636">XLOOKUP(E1636,INV!A:A,INV!K:K)</f>
        <v>99</v>
      </c>
      <c r="M1636" s="127">
        <f t="shared" si="2"/>
        <v>1</v>
      </c>
    </row>
    <row r="1637">
      <c r="A1637" s="195">
        <v>2403.0</v>
      </c>
      <c r="B1637" s="196" t="s">
        <v>8433</v>
      </c>
      <c r="C1637" s="197" t="s">
        <v>9248</v>
      </c>
      <c r="D1637" s="198" t="s">
        <v>9249</v>
      </c>
      <c r="E1637" s="196" t="s">
        <v>9248</v>
      </c>
      <c r="F1637" s="110"/>
      <c r="G1637" s="199">
        <v>1700.0</v>
      </c>
      <c r="H1637" s="217"/>
      <c r="I1637" s="217"/>
      <c r="L1637" s="6" t="str">
        <f t="array" ref="L1637">XLOOKUP(E1637,INV!A:A,INV!K:K)</f>
        <v>#N/A</v>
      </c>
      <c r="M1637" s="127" t="str">
        <f t="shared" si="2"/>
        <v>#N/A</v>
      </c>
    </row>
    <row r="1638">
      <c r="A1638" s="195">
        <v>2404.0</v>
      </c>
      <c r="B1638" s="196" t="s">
        <v>8433</v>
      </c>
      <c r="C1638" s="197" t="s">
        <v>9250</v>
      </c>
      <c r="D1638" s="198" t="s">
        <v>9251</v>
      </c>
      <c r="E1638" s="196" t="s">
        <v>9250</v>
      </c>
      <c r="F1638" s="110"/>
      <c r="G1638" s="199">
        <v>1700.0</v>
      </c>
      <c r="H1638" s="217"/>
      <c r="I1638" s="217"/>
      <c r="L1638" s="6" t="str">
        <f t="array" ref="L1638">XLOOKUP(E1638,INV!A:A,INV!K:K)</f>
        <v>#N/A</v>
      </c>
      <c r="M1638" s="127" t="str">
        <f t="shared" si="2"/>
        <v>#N/A</v>
      </c>
    </row>
    <row r="1639">
      <c r="A1639" s="195">
        <v>2405.0</v>
      </c>
      <c r="B1639" s="196" t="s">
        <v>8433</v>
      </c>
      <c r="C1639" s="197" t="s">
        <v>9252</v>
      </c>
      <c r="D1639" s="198" t="s">
        <v>9253</v>
      </c>
      <c r="E1639" s="196" t="s">
        <v>9252</v>
      </c>
      <c r="F1639" s="110"/>
      <c r="G1639" s="199">
        <v>1700.0</v>
      </c>
      <c r="H1639" s="217"/>
      <c r="I1639" s="217"/>
      <c r="L1639" s="6" t="str">
        <f t="array" ref="L1639">XLOOKUP(E1639,INV!A:A,INV!K:K)</f>
        <v>#N/A</v>
      </c>
      <c r="M1639" s="127" t="str">
        <f t="shared" si="2"/>
        <v>#N/A</v>
      </c>
    </row>
    <row r="1640">
      <c r="A1640" s="195">
        <v>2406.0</v>
      </c>
      <c r="B1640" s="196" t="s">
        <v>8433</v>
      </c>
      <c r="C1640" s="197" t="s">
        <v>9254</v>
      </c>
      <c r="D1640" s="198" t="s">
        <v>9255</v>
      </c>
      <c r="E1640" s="196" t="s">
        <v>9254</v>
      </c>
      <c r="F1640" s="110"/>
      <c r="G1640" s="199">
        <v>1000.0</v>
      </c>
      <c r="H1640" s="217"/>
      <c r="I1640" s="217"/>
      <c r="L1640" s="6">
        <f t="array" ref="L1640">XLOOKUP(E1640,INV!A:A,INV!K:K)</f>
        <v>99</v>
      </c>
      <c r="M1640" s="127">
        <f t="shared" si="2"/>
        <v>1</v>
      </c>
    </row>
    <row r="1641">
      <c r="A1641" s="195">
        <v>2407.0</v>
      </c>
      <c r="B1641" s="196" t="s">
        <v>8433</v>
      </c>
      <c r="C1641" s="197" t="s">
        <v>9256</v>
      </c>
      <c r="D1641" s="198" t="s">
        <v>9257</v>
      </c>
      <c r="E1641" s="196" t="s">
        <v>9256</v>
      </c>
      <c r="F1641" s="110"/>
      <c r="G1641" s="199">
        <v>1000.0</v>
      </c>
      <c r="H1641" s="217"/>
      <c r="I1641" s="217"/>
      <c r="L1641" s="6">
        <f t="array" ref="L1641">XLOOKUP(E1641,INV!A:A,INV!K:K)</f>
        <v>99</v>
      </c>
      <c r="M1641" s="127">
        <f t="shared" si="2"/>
        <v>1</v>
      </c>
    </row>
    <row r="1642">
      <c r="A1642" s="195">
        <v>2408.0</v>
      </c>
      <c r="B1642" s="196" t="s">
        <v>6789</v>
      </c>
      <c r="C1642" s="197" t="s">
        <v>9258</v>
      </c>
      <c r="D1642" s="198" t="s">
        <v>9259</v>
      </c>
      <c r="E1642" s="196" t="s">
        <v>9258</v>
      </c>
      <c r="F1642" s="110"/>
      <c r="G1642" s="199">
        <v>9100.0</v>
      </c>
      <c r="H1642" s="217"/>
      <c r="I1642" s="217"/>
      <c r="L1642" s="6" t="str">
        <f t="array" ref="L1642">XLOOKUP(E1642,INV!A:A,INV!K:K)</f>
        <v>#N/A</v>
      </c>
      <c r="M1642" s="127" t="str">
        <f t="shared" si="2"/>
        <v>#N/A</v>
      </c>
    </row>
    <row r="1643">
      <c r="A1643" s="195">
        <v>2409.0</v>
      </c>
      <c r="B1643" s="196" t="s">
        <v>6789</v>
      </c>
      <c r="C1643" s="197" t="s">
        <v>9260</v>
      </c>
      <c r="D1643" s="198" t="s">
        <v>9261</v>
      </c>
      <c r="E1643" s="196" t="s">
        <v>9260</v>
      </c>
      <c r="F1643" s="110"/>
      <c r="G1643" s="199">
        <v>8000.0</v>
      </c>
      <c r="H1643" s="217"/>
      <c r="I1643" s="217"/>
      <c r="L1643" s="6" t="str">
        <f t="array" ref="L1643">XLOOKUP(E1643,INV!A:A,INV!K:K)</f>
        <v>#N/A</v>
      </c>
      <c r="M1643" s="127" t="str">
        <f t="shared" si="2"/>
        <v>#N/A</v>
      </c>
    </row>
    <row r="1644">
      <c r="A1644" s="195">
        <v>2410.0</v>
      </c>
      <c r="B1644" s="196" t="s">
        <v>6789</v>
      </c>
      <c r="C1644" s="197" t="s">
        <v>9262</v>
      </c>
      <c r="D1644" s="198" t="s">
        <v>9263</v>
      </c>
      <c r="E1644" s="196" t="s">
        <v>9262</v>
      </c>
      <c r="F1644" s="110"/>
      <c r="G1644" s="199">
        <v>5400.0</v>
      </c>
      <c r="H1644" s="217"/>
      <c r="I1644" s="217"/>
      <c r="L1644" s="6" t="str">
        <f t="array" ref="L1644">XLOOKUP(E1644,INV!A:A,INV!K:K)</f>
        <v>#N/A</v>
      </c>
      <c r="M1644" s="127" t="str">
        <f t="shared" si="2"/>
        <v>#N/A</v>
      </c>
    </row>
    <row r="1645">
      <c r="A1645" s="195">
        <v>2411.0</v>
      </c>
      <c r="B1645" s="196" t="s">
        <v>6789</v>
      </c>
      <c r="C1645" s="197" t="s">
        <v>9264</v>
      </c>
      <c r="D1645" s="198" t="s">
        <v>9265</v>
      </c>
      <c r="E1645" s="196" t="s">
        <v>9264</v>
      </c>
      <c r="F1645" s="110"/>
      <c r="G1645" s="199">
        <v>5600.0</v>
      </c>
      <c r="H1645" s="217"/>
      <c r="I1645" s="217"/>
      <c r="L1645" s="6" t="str">
        <f t="array" ref="L1645">XLOOKUP(E1645,INV!A:A,INV!K:K)</f>
        <v>#N/A</v>
      </c>
      <c r="M1645" s="127" t="str">
        <f t="shared" si="2"/>
        <v>#N/A</v>
      </c>
    </row>
    <row r="1646">
      <c r="A1646" s="195">
        <v>232.0</v>
      </c>
      <c r="B1646" s="196" t="s">
        <v>2470</v>
      </c>
      <c r="C1646" s="197" t="s">
        <v>3045</v>
      </c>
      <c r="D1646" s="198" t="s">
        <v>3041</v>
      </c>
      <c r="E1646" s="196" t="s">
        <v>3046</v>
      </c>
      <c r="F1646" s="110"/>
      <c r="G1646" s="199">
        <v>1125.0</v>
      </c>
      <c r="H1646" s="217"/>
      <c r="I1646" s="217"/>
      <c r="L1646" s="6" t="str">
        <f t="array" ref="L1646">XLOOKUP(E1646,INV!A:A,INV!K:K)</f>
        <v>#N/A</v>
      </c>
      <c r="M1646" s="127" t="str">
        <f t="shared" si="2"/>
        <v>#N/A</v>
      </c>
    </row>
    <row r="1647">
      <c r="A1647" s="195">
        <v>231.0</v>
      </c>
      <c r="B1647" s="196" t="s">
        <v>2470</v>
      </c>
      <c r="C1647" s="197" t="s">
        <v>3043</v>
      </c>
      <c r="D1647" s="198" t="s">
        <v>3041</v>
      </c>
      <c r="E1647" s="196" t="s">
        <v>3044</v>
      </c>
      <c r="F1647" s="110"/>
      <c r="G1647" s="199">
        <v>1125.0</v>
      </c>
      <c r="H1647" s="217"/>
      <c r="I1647" s="217"/>
      <c r="L1647" s="6" t="str">
        <f t="array" ref="L1647">XLOOKUP(E1647,INV!A:A,INV!K:K)</f>
        <v>#N/A</v>
      </c>
      <c r="M1647" s="127" t="str">
        <f t="shared" si="2"/>
        <v>#N/A</v>
      </c>
    </row>
    <row r="1648">
      <c r="A1648" s="195">
        <v>230.0</v>
      </c>
      <c r="B1648" s="196" t="s">
        <v>2470</v>
      </c>
      <c r="C1648" s="197" t="s">
        <v>3040</v>
      </c>
      <c r="D1648" s="198" t="s">
        <v>3041</v>
      </c>
      <c r="E1648" s="196" t="s">
        <v>3042</v>
      </c>
      <c r="F1648" s="110"/>
      <c r="G1648" s="199">
        <v>1125.0</v>
      </c>
      <c r="H1648" s="217"/>
      <c r="I1648" s="217"/>
      <c r="L1648" s="6" t="str">
        <f t="array" ref="L1648">XLOOKUP(E1648,INV!A:A,INV!K:K)</f>
        <v>#N/A</v>
      </c>
      <c r="M1648" s="127" t="str">
        <f t="shared" si="2"/>
        <v>#N/A</v>
      </c>
    </row>
    <row r="1649">
      <c r="A1649" s="195">
        <v>233.0</v>
      </c>
      <c r="B1649" s="196" t="s">
        <v>2470</v>
      </c>
      <c r="C1649" s="197" t="s">
        <v>3047</v>
      </c>
      <c r="D1649" s="198" t="s">
        <v>3041</v>
      </c>
      <c r="E1649" s="196" t="s">
        <v>3048</v>
      </c>
      <c r="F1649" s="110"/>
      <c r="G1649" s="199">
        <v>1125.0</v>
      </c>
      <c r="H1649" s="217"/>
      <c r="I1649" s="217"/>
      <c r="L1649" s="6" t="str">
        <f t="array" ref="L1649">XLOOKUP(E1649,INV!A:A,INV!K:K)</f>
        <v>#N/A</v>
      </c>
      <c r="M1649" s="127" t="str">
        <f t="shared" si="2"/>
        <v>#N/A</v>
      </c>
    </row>
    <row r="1650">
      <c r="A1650" s="195">
        <v>2114.0</v>
      </c>
      <c r="B1650" s="196" t="s">
        <v>2470</v>
      </c>
      <c r="C1650" s="197" t="s">
        <v>6093</v>
      </c>
      <c r="D1650" s="198" t="s">
        <v>5938</v>
      </c>
      <c r="E1650" s="196" t="s">
        <v>6094</v>
      </c>
      <c r="F1650" s="110"/>
      <c r="G1650" s="199">
        <v>990.0</v>
      </c>
      <c r="H1650" s="217"/>
      <c r="I1650" s="217"/>
      <c r="L1650" s="6" t="str">
        <f t="array" ref="L1650">XLOOKUP(E1650,INV!A:A,INV!K:K)</f>
        <v>#N/A</v>
      </c>
      <c r="M1650" s="127" t="str">
        <f t="shared" si="2"/>
        <v>#N/A</v>
      </c>
    </row>
    <row r="1651">
      <c r="A1651" s="195">
        <v>2092.0</v>
      </c>
      <c r="B1651" s="196" t="s">
        <v>2470</v>
      </c>
      <c r="C1651" s="197" t="s">
        <v>6029</v>
      </c>
      <c r="D1651" s="198" t="s">
        <v>5938</v>
      </c>
      <c r="E1651" s="196" t="s">
        <v>6030</v>
      </c>
      <c r="F1651" s="110"/>
      <c r="G1651" s="199">
        <v>990.0</v>
      </c>
      <c r="H1651" s="217"/>
      <c r="I1651" s="217"/>
      <c r="L1651" s="6" t="str">
        <f t="array" ref="L1651">XLOOKUP(E1651,INV!A:A,INV!K:K)</f>
        <v>#N/A</v>
      </c>
      <c r="M1651" s="127" t="str">
        <f t="shared" si="2"/>
        <v>#N/A</v>
      </c>
    </row>
    <row r="1652">
      <c r="A1652" s="195">
        <v>2075.0</v>
      </c>
      <c r="B1652" s="196" t="s">
        <v>2470</v>
      </c>
      <c r="C1652" s="197" t="s">
        <v>5976</v>
      </c>
      <c r="D1652" s="198" t="s">
        <v>5938</v>
      </c>
      <c r="E1652" s="196" t="s">
        <v>5977</v>
      </c>
      <c r="F1652" s="196"/>
      <c r="G1652" s="199">
        <v>990.0</v>
      </c>
      <c r="H1652" s="217"/>
      <c r="I1652" s="217"/>
      <c r="L1652" s="6" t="str">
        <f t="array" ref="L1652">XLOOKUP(E1652,INV!A:A,INV!K:K)</f>
        <v>#N/A</v>
      </c>
      <c r="M1652" s="127" t="str">
        <f t="shared" si="2"/>
        <v>#N/A</v>
      </c>
    </row>
    <row r="1653">
      <c r="A1653" s="195">
        <v>2062.0</v>
      </c>
      <c r="B1653" s="196" t="s">
        <v>2470</v>
      </c>
      <c r="C1653" s="197" t="s">
        <v>5937</v>
      </c>
      <c r="D1653" s="198" t="s">
        <v>5938</v>
      </c>
      <c r="E1653" s="196" t="s">
        <v>5939</v>
      </c>
      <c r="F1653" s="110"/>
      <c r="G1653" s="199">
        <v>990.0</v>
      </c>
      <c r="H1653" s="217"/>
      <c r="I1653" s="217"/>
      <c r="L1653" s="6" t="str">
        <f t="array" ref="L1653">XLOOKUP(E1653,INV!A:A,INV!K:K)</f>
        <v>#N/A</v>
      </c>
      <c r="M1653" s="127" t="str">
        <f t="shared" si="2"/>
        <v>#N/A</v>
      </c>
    </row>
    <row r="1654">
      <c r="A1654" s="195">
        <v>2110.0</v>
      </c>
      <c r="B1654" s="196" t="s">
        <v>2470</v>
      </c>
      <c r="C1654" s="197" t="s">
        <v>6082</v>
      </c>
      <c r="D1654" s="198" t="s">
        <v>5938</v>
      </c>
      <c r="E1654" s="196" t="s">
        <v>6083</v>
      </c>
      <c r="F1654" s="110"/>
      <c r="G1654" s="199">
        <v>990.0</v>
      </c>
      <c r="H1654" s="217"/>
      <c r="I1654" s="217"/>
      <c r="L1654" s="6" t="str">
        <f t="array" ref="L1654">XLOOKUP(E1654,INV!A:A,INV!K:K)</f>
        <v>#N/A</v>
      </c>
      <c r="M1654" s="127" t="str">
        <f t="shared" si="2"/>
        <v>#N/A</v>
      </c>
    </row>
    <row r="1655">
      <c r="A1655" s="195">
        <v>2161.0</v>
      </c>
      <c r="B1655" s="196" t="s">
        <v>2470</v>
      </c>
      <c r="C1655" s="197" t="s">
        <v>6227</v>
      </c>
      <c r="D1655" s="198" t="s">
        <v>6099</v>
      </c>
      <c r="E1655" s="196" t="s">
        <v>6228</v>
      </c>
      <c r="F1655" s="196"/>
      <c r="G1655" s="199">
        <v>990.0</v>
      </c>
      <c r="H1655" s="217"/>
      <c r="I1655" s="217"/>
      <c r="L1655" s="6" t="str">
        <f t="array" ref="L1655">XLOOKUP(E1655,INV!A:A,INV!K:K)</f>
        <v>#N/A</v>
      </c>
      <c r="M1655" s="127" t="str">
        <f t="shared" si="2"/>
        <v>#N/A</v>
      </c>
    </row>
    <row r="1656">
      <c r="A1656" s="195">
        <v>2135.0</v>
      </c>
      <c r="B1656" s="196" t="s">
        <v>2470</v>
      </c>
      <c r="C1656" s="197" t="s">
        <v>6154</v>
      </c>
      <c r="D1656" s="198" t="s">
        <v>6099</v>
      </c>
      <c r="E1656" s="196" t="s">
        <v>6155</v>
      </c>
      <c r="F1656" s="110"/>
      <c r="G1656" s="199">
        <v>990.0</v>
      </c>
      <c r="H1656" s="217"/>
      <c r="I1656" s="217"/>
      <c r="L1656" s="6" t="str">
        <f t="array" ref="L1656">XLOOKUP(E1656,INV!A:A,INV!K:K)</f>
        <v>#N/A</v>
      </c>
      <c r="M1656" s="127" t="str">
        <f t="shared" si="2"/>
        <v>#N/A</v>
      </c>
    </row>
    <row r="1657">
      <c r="A1657" s="195">
        <v>2133.0</v>
      </c>
      <c r="B1657" s="196" t="s">
        <v>2470</v>
      </c>
      <c r="C1657" s="197" t="s">
        <v>6149</v>
      </c>
      <c r="D1657" s="198" t="s">
        <v>6099</v>
      </c>
      <c r="E1657" s="196" t="s">
        <v>6150</v>
      </c>
      <c r="F1657" s="110"/>
      <c r="G1657" s="199">
        <v>990.0</v>
      </c>
      <c r="H1657" s="217"/>
      <c r="I1657" s="217"/>
      <c r="L1657" s="6" t="str">
        <f t="array" ref="L1657">XLOOKUP(E1657,INV!A:A,INV!K:K)</f>
        <v>#N/A</v>
      </c>
      <c r="M1657" s="127" t="str">
        <f t="shared" si="2"/>
        <v>#N/A</v>
      </c>
    </row>
    <row r="1658">
      <c r="A1658" s="195">
        <v>2116.0</v>
      </c>
      <c r="B1658" s="196" t="s">
        <v>2470</v>
      </c>
      <c r="C1658" s="197" t="s">
        <v>6098</v>
      </c>
      <c r="D1658" s="198" t="s">
        <v>6099</v>
      </c>
      <c r="E1658" s="196" t="s">
        <v>6100</v>
      </c>
      <c r="F1658" s="110"/>
      <c r="G1658" s="199">
        <v>990.0</v>
      </c>
      <c r="H1658" s="217"/>
      <c r="I1658" s="217"/>
      <c r="L1658" s="6" t="str">
        <f t="array" ref="L1658">XLOOKUP(E1658,INV!A:A,INV!K:K)</f>
        <v>#N/A</v>
      </c>
      <c r="M1658" s="127" t="str">
        <f t="shared" si="2"/>
        <v>#N/A</v>
      </c>
    </row>
    <row r="1659">
      <c r="A1659" s="195">
        <v>2145.0</v>
      </c>
      <c r="B1659" s="196" t="s">
        <v>2470</v>
      </c>
      <c r="C1659" s="197" t="s">
        <v>6181</v>
      </c>
      <c r="D1659" s="198" t="s">
        <v>6099</v>
      </c>
      <c r="E1659" s="196" t="s">
        <v>6182</v>
      </c>
      <c r="F1659" s="110"/>
      <c r="G1659" s="199">
        <v>990.0</v>
      </c>
      <c r="H1659" s="217"/>
      <c r="I1659" s="217"/>
      <c r="L1659" s="6" t="str">
        <f t="array" ref="L1659">XLOOKUP(E1659,INV!A:A,INV!K:K)</f>
        <v>#N/A</v>
      </c>
      <c r="M1659" s="127" t="str">
        <f t="shared" si="2"/>
        <v>#N/A</v>
      </c>
    </row>
    <row r="1660">
      <c r="A1660" s="195">
        <v>2271.0</v>
      </c>
      <c r="B1660" s="196" t="s">
        <v>2470</v>
      </c>
      <c r="C1660" s="197" t="s">
        <v>6506</v>
      </c>
      <c r="D1660" s="198" t="s">
        <v>6233</v>
      </c>
      <c r="E1660" s="196" t="s">
        <v>6507</v>
      </c>
      <c r="F1660" s="110"/>
      <c r="G1660" s="199">
        <v>990.0</v>
      </c>
      <c r="H1660" s="217"/>
      <c r="I1660" s="217"/>
      <c r="L1660" s="6" t="str">
        <f t="array" ref="L1660">XLOOKUP(E1660,INV!A:A,INV!K:K)</f>
        <v>#N/A</v>
      </c>
      <c r="M1660" s="127" t="str">
        <f t="shared" si="2"/>
        <v>#N/A</v>
      </c>
    </row>
    <row r="1661">
      <c r="A1661" s="195">
        <v>2237.0</v>
      </c>
      <c r="B1661" s="196" t="s">
        <v>2470</v>
      </c>
      <c r="C1661" s="197" t="s">
        <v>6463</v>
      </c>
      <c r="D1661" s="198" t="s">
        <v>6458</v>
      </c>
      <c r="E1661" s="196" t="s">
        <v>6464</v>
      </c>
      <c r="F1661" s="196"/>
      <c r="G1661" s="199">
        <v>990.0</v>
      </c>
      <c r="H1661" s="217"/>
      <c r="I1661" s="217"/>
      <c r="L1661" s="6" t="str">
        <f t="array" ref="L1661">XLOOKUP(E1661,INV!A:A,INV!K:K)</f>
        <v>#N/A</v>
      </c>
      <c r="M1661" s="127" t="str">
        <f t="shared" si="2"/>
        <v>#N/A</v>
      </c>
    </row>
    <row r="1662">
      <c r="A1662" s="195">
        <v>2235.0</v>
      </c>
      <c r="B1662" s="196" t="s">
        <v>2470</v>
      </c>
      <c r="C1662" s="197" t="s">
        <v>6457</v>
      </c>
      <c r="D1662" s="198" t="s">
        <v>6458</v>
      </c>
      <c r="E1662" s="196" t="s">
        <v>6459</v>
      </c>
      <c r="F1662" s="196"/>
      <c r="G1662" s="199">
        <v>990.0</v>
      </c>
      <c r="H1662" s="217"/>
      <c r="I1662" s="217"/>
      <c r="L1662" s="6" t="str">
        <f t="array" ref="L1662">XLOOKUP(E1662,INV!A:A,INV!K:K)</f>
        <v>#N/A</v>
      </c>
      <c r="M1662" s="127" t="str">
        <f t="shared" si="2"/>
        <v>#N/A</v>
      </c>
    </row>
    <row r="1663">
      <c r="A1663" s="195">
        <v>2163.0</v>
      </c>
      <c r="B1663" s="196" t="s">
        <v>2470</v>
      </c>
      <c r="C1663" s="197" t="s">
        <v>6232</v>
      </c>
      <c r="D1663" s="198" t="s">
        <v>6233</v>
      </c>
      <c r="E1663" s="196" t="s">
        <v>6234</v>
      </c>
      <c r="F1663" s="196"/>
      <c r="G1663" s="199">
        <v>990.0</v>
      </c>
      <c r="H1663" s="217"/>
      <c r="I1663" s="217"/>
      <c r="L1663" s="6" t="str">
        <f t="array" ref="L1663">XLOOKUP(E1663,INV!A:A,INV!K:K)</f>
        <v>#N/A</v>
      </c>
      <c r="M1663" s="127" t="str">
        <f t="shared" si="2"/>
        <v>#N/A</v>
      </c>
    </row>
    <row r="1664">
      <c r="A1664" s="195">
        <v>2268.0</v>
      </c>
      <c r="B1664" s="196" t="s">
        <v>2470</v>
      </c>
      <c r="C1664" s="197" t="s">
        <v>6497</v>
      </c>
      <c r="D1664" s="198" t="s">
        <v>6458</v>
      </c>
      <c r="E1664" s="196" t="s">
        <v>6498</v>
      </c>
      <c r="F1664" s="196"/>
      <c r="G1664" s="199">
        <v>990.0</v>
      </c>
      <c r="H1664" s="217"/>
      <c r="I1664" s="217"/>
      <c r="L1664" s="6" t="str">
        <f t="array" ref="L1664">XLOOKUP(E1664,INV!A:A,INV!K:K)</f>
        <v>#N/A</v>
      </c>
      <c r="M1664" s="127" t="str">
        <f t="shared" si="2"/>
        <v>#N/A</v>
      </c>
    </row>
    <row r="1665">
      <c r="A1665" s="195">
        <v>642.0</v>
      </c>
      <c r="B1665" s="196" t="s">
        <v>4077</v>
      </c>
      <c r="C1665" s="197" t="s">
        <v>4100</v>
      </c>
      <c r="D1665" s="198" t="s">
        <v>4101</v>
      </c>
      <c r="E1665" s="196" t="s">
        <v>4102</v>
      </c>
      <c r="F1665" s="196"/>
      <c r="G1665" s="199">
        <v>600.0</v>
      </c>
      <c r="H1665" s="217"/>
      <c r="I1665" s="217"/>
      <c r="L1665" s="6" t="str">
        <f t="array" ref="L1665">XLOOKUP(E1665,INV!A:A,INV!K:K)</f>
        <v>#N/A</v>
      </c>
      <c r="M1665" s="127" t="str">
        <f t="shared" si="2"/>
        <v>#N/A</v>
      </c>
    </row>
    <row r="1666">
      <c r="A1666" s="195">
        <v>641.0</v>
      </c>
      <c r="B1666" s="196" t="s">
        <v>4077</v>
      </c>
      <c r="C1666" s="197" t="s">
        <v>4097</v>
      </c>
      <c r="D1666" s="198" t="s">
        <v>4098</v>
      </c>
      <c r="E1666" s="196" t="s">
        <v>4099</v>
      </c>
      <c r="F1666" s="110"/>
      <c r="G1666" s="199">
        <v>600.0</v>
      </c>
      <c r="H1666" s="217"/>
      <c r="I1666" s="217"/>
      <c r="L1666" s="6" t="str">
        <f t="array" ref="L1666">XLOOKUP(E1666,INV!A:A,INV!K:K)</f>
        <v>#N/A</v>
      </c>
      <c r="M1666" s="127" t="str">
        <f t="shared" si="2"/>
        <v>#N/A</v>
      </c>
    </row>
    <row r="1667">
      <c r="A1667" s="195">
        <v>640.0</v>
      </c>
      <c r="B1667" s="196" t="s">
        <v>4077</v>
      </c>
      <c r="C1667" s="197" t="s">
        <v>4094</v>
      </c>
      <c r="D1667" s="198" t="s">
        <v>4095</v>
      </c>
      <c r="E1667" s="196" t="s">
        <v>4096</v>
      </c>
      <c r="F1667" s="196"/>
      <c r="G1667" s="199">
        <v>600.0</v>
      </c>
      <c r="H1667" s="217"/>
      <c r="I1667" s="217"/>
      <c r="L1667" s="6" t="str">
        <f t="array" ref="L1667">XLOOKUP(E1667,INV!A:A,INV!K:K)</f>
        <v>#N/A</v>
      </c>
      <c r="M1667" s="127" t="str">
        <f t="shared" si="2"/>
        <v>#N/A</v>
      </c>
    </row>
    <row r="1668">
      <c r="A1668" s="195">
        <v>206.0</v>
      </c>
      <c r="B1668" s="196" t="s">
        <v>2470</v>
      </c>
      <c r="C1668" s="197" t="s">
        <v>2977</v>
      </c>
      <c r="D1668" s="198" t="s">
        <v>2968</v>
      </c>
      <c r="E1668" s="196" t="s">
        <v>2978</v>
      </c>
      <c r="F1668" s="110"/>
      <c r="G1668" s="199">
        <v>1125.0</v>
      </c>
      <c r="H1668" s="217"/>
      <c r="I1668" s="217"/>
      <c r="L1668" s="6" t="str">
        <f t="array" ref="L1668">XLOOKUP(E1668,INV!A:A,INV!K:K)</f>
        <v>#N/A</v>
      </c>
      <c r="M1668" s="127" t="str">
        <f t="shared" si="2"/>
        <v>#N/A</v>
      </c>
    </row>
    <row r="1669">
      <c r="A1669" s="195">
        <v>2048.0</v>
      </c>
      <c r="B1669" s="196" t="s">
        <v>2470</v>
      </c>
      <c r="C1669" s="197" t="s">
        <v>5900</v>
      </c>
      <c r="D1669" s="198" t="s">
        <v>5877</v>
      </c>
      <c r="E1669" s="196" t="s">
        <v>5901</v>
      </c>
      <c r="F1669" s="110"/>
      <c r="G1669" s="199">
        <v>990.0</v>
      </c>
      <c r="H1669" s="217"/>
      <c r="I1669" s="217"/>
      <c r="L1669" s="6" t="str">
        <f t="array" ref="L1669">XLOOKUP(E1669,INV!A:A,INV!K:K)</f>
        <v>#N/A</v>
      </c>
      <c r="M1669" s="127" t="str">
        <f t="shared" si="2"/>
        <v>#N/A</v>
      </c>
    </row>
    <row r="1670">
      <c r="A1670" s="195">
        <v>2044.0</v>
      </c>
      <c r="B1670" s="196" t="s">
        <v>2470</v>
      </c>
      <c r="C1670" s="197" t="s">
        <v>5888</v>
      </c>
      <c r="D1670" s="198" t="s">
        <v>5877</v>
      </c>
      <c r="E1670" s="196" t="s">
        <v>5889</v>
      </c>
      <c r="F1670" s="110"/>
      <c r="G1670" s="199">
        <v>990.0</v>
      </c>
      <c r="H1670" s="217"/>
      <c r="I1670" s="217"/>
      <c r="L1670" s="6" t="str">
        <f t="array" ref="L1670">XLOOKUP(E1670,INV!A:A,INV!K:K)</f>
        <v>#N/A</v>
      </c>
      <c r="M1670" s="127" t="str">
        <f t="shared" si="2"/>
        <v>#N/A</v>
      </c>
    </row>
    <row r="1671">
      <c r="A1671" s="195">
        <v>2040.0</v>
      </c>
      <c r="B1671" s="196" t="s">
        <v>2470</v>
      </c>
      <c r="C1671" s="197" t="s">
        <v>5876</v>
      </c>
      <c r="D1671" s="198" t="s">
        <v>5877</v>
      </c>
      <c r="E1671" s="196" t="s">
        <v>5878</v>
      </c>
      <c r="F1671" s="110"/>
      <c r="G1671" s="199">
        <v>990.0</v>
      </c>
      <c r="H1671" s="217"/>
      <c r="I1671" s="217"/>
      <c r="L1671" s="6" t="str">
        <f t="array" ref="L1671">XLOOKUP(E1671,INV!A:A,INV!K:K)</f>
        <v>#N/A</v>
      </c>
      <c r="M1671" s="127" t="str">
        <f t="shared" si="2"/>
        <v>#N/A</v>
      </c>
    </row>
    <row r="1672">
      <c r="A1672" s="195">
        <v>2049.0</v>
      </c>
      <c r="B1672" s="196" t="s">
        <v>2470</v>
      </c>
      <c r="C1672" s="197" t="s">
        <v>5902</v>
      </c>
      <c r="D1672" s="198" t="s">
        <v>5877</v>
      </c>
      <c r="E1672" s="196" t="s">
        <v>5903</v>
      </c>
      <c r="F1672" s="110"/>
      <c r="G1672" s="199">
        <v>990.0</v>
      </c>
      <c r="H1672" s="217"/>
      <c r="I1672" s="217"/>
      <c r="L1672" s="6" t="str">
        <f t="array" ref="L1672">XLOOKUP(E1672,INV!A:A,INV!K:K)</f>
        <v>#N/A</v>
      </c>
      <c r="M1672" s="127" t="str">
        <f t="shared" si="2"/>
        <v>#N/A</v>
      </c>
    </row>
    <row r="1673">
      <c r="A1673" s="195">
        <v>2052.0</v>
      </c>
      <c r="B1673" s="196" t="s">
        <v>2470</v>
      </c>
      <c r="C1673" s="197" t="s">
        <v>5909</v>
      </c>
      <c r="D1673" s="198" t="s">
        <v>5905</v>
      </c>
      <c r="E1673" s="196" t="s">
        <v>5910</v>
      </c>
      <c r="F1673" s="110"/>
      <c r="G1673" s="199">
        <v>990.0</v>
      </c>
      <c r="H1673" s="217"/>
      <c r="I1673" s="217"/>
      <c r="L1673" s="6" t="str">
        <f t="array" ref="L1673">XLOOKUP(E1673,INV!A:A,INV!K:K)</f>
        <v>#N/A</v>
      </c>
      <c r="M1673" s="127" t="str">
        <f t="shared" si="2"/>
        <v>#N/A</v>
      </c>
    </row>
    <row r="1674">
      <c r="A1674" s="195">
        <v>2051.0</v>
      </c>
      <c r="B1674" s="196" t="s">
        <v>2470</v>
      </c>
      <c r="C1674" s="197" t="s">
        <v>5907</v>
      </c>
      <c r="D1674" s="198" t="s">
        <v>5905</v>
      </c>
      <c r="E1674" s="196" t="s">
        <v>5908</v>
      </c>
      <c r="F1674" s="110"/>
      <c r="G1674" s="199">
        <v>990.0</v>
      </c>
      <c r="H1674" s="217"/>
      <c r="I1674" s="217"/>
      <c r="L1674" s="6" t="str">
        <f t="array" ref="L1674">XLOOKUP(E1674,INV!A:A,INV!K:K)</f>
        <v>#N/A</v>
      </c>
      <c r="M1674" s="127" t="str">
        <f t="shared" si="2"/>
        <v>#N/A</v>
      </c>
    </row>
    <row r="1675">
      <c r="A1675" s="195">
        <v>2050.0</v>
      </c>
      <c r="B1675" s="196" t="s">
        <v>2470</v>
      </c>
      <c r="C1675" s="197" t="s">
        <v>5904</v>
      </c>
      <c r="D1675" s="198" t="s">
        <v>5905</v>
      </c>
      <c r="E1675" s="196" t="s">
        <v>5906</v>
      </c>
      <c r="F1675" s="110"/>
      <c r="G1675" s="199">
        <v>990.0</v>
      </c>
      <c r="H1675" s="217"/>
      <c r="I1675" s="217"/>
      <c r="L1675" s="6" t="str">
        <f t="array" ref="L1675">XLOOKUP(E1675,INV!A:A,INV!K:K)</f>
        <v>#N/A</v>
      </c>
      <c r="M1675" s="127" t="str">
        <f t="shared" si="2"/>
        <v>#N/A</v>
      </c>
    </row>
    <row r="1676">
      <c r="A1676" s="195">
        <v>2053.0</v>
      </c>
      <c r="B1676" s="196" t="s">
        <v>2470</v>
      </c>
      <c r="C1676" s="197" t="s">
        <v>5911</v>
      </c>
      <c r="D1676" s="198" t="s">
        <v>5905</v>
      </c>
      <c r="E1676" s="196" t="s">
        <v>5912</v>
      </c>
      <c r="F1676" s="110"/>
      <c r="G1676" s="199">
        <v>990.0</v>
      </c>
      <c r="H1676" s="217"/>
      <c r="I1676" s="217"/>
      <c r="L1676" s="6" t="str">
        <f t="array" ref="L1676">XLOOKUP(E1676,INV!A:A,INV!K:K)</f>
        <v>#N/A</v>
      </c>
      <c r="M1676" s="127" t="str">
        <f t="shared" si="2"/>
        <v>#N/A</v>
      </c>
    </row>
    <row r="1677">
      <c r="A1677" s="195">
        <v>215.0</v>
      </c>
      <c r="B1677" s="196" t="s">
        <v>2470</v>
      </c>
      <c r="C1677" s="197" t="s">
        <v>3003</v>
      </c>
      <c r="D1677" s="198" t="s">
        <v>2999</v>
      </c>
      <c r="E1677" s="196" t="s">
        <v>3004</v>
      </c>
      <c r="F1677" s="110"/>
      <c r="G1677" s="199">
        <v>1180.0</v>
      </c>
      <c r="H1677" s="217"/>
      <c r="I1677" s="217"/>
      <c r="L1677" s="6" t="str">
        <f t="array" ref="L1677">XLOOKUP(E1677,INV!A:A,INV!K:K)</f>
        <v>#N/A</v>
      </c>
      <c r="M1677" s="127" t="str">
        <f t="shared" si="2"/>
        <v>#N/A</v>
      </c>
    </row>
    <row r="1678">
      <c r="A1678" s="195">
        <v>214.0</v>
      </c>
      <c r="B1678" s="196" t="s">
        <v>2470</v>
      </c>
      <c r="C1678" s="197" t="s">
        <v>3001</v>
      </c>
      <c r="D1678" s="198" t="s">
        <v>2999</v>
      </c>
      <c r="E1678" s="196" t="s">
        <v>3002</v>
      </c>
      <c r="F1678" s="110"/>
      <c r="G1678" s="199">
        <v>1180.0</v>
      </c>
      <c r="H1678" s="217"/>
      <c r="I1678" s="217"/>
      <c r="L1678" s="6" t="str">
        <f t="array" ref="L1678">XLOOKUP(E1678,INV!A:A,INV!K:K)</f>
        <v>#N/A</v>
      </c>
      <c r="M1678" s="127" t="str">
        <f t="shared" si="2"/>
        <v>#N/A</v>
      </c>
    </row>
    <row r="1679">
      <c r="A1679" s="195">
        <v>213.0</v>
      </c>
      <c r="B1679" s="196" t="s">
        <v>2470</v>
      </c>
      <c r="C1679" s="197" t="s">
        <v>2998</v>
      </c>
      <c r="D1679" s="198" t="s">
        <v>2999</v>
      </c>
      <c r="E1679" s="196" t="s">
        <v>3000</v>
      </c>
      <c r="F1679" s="110"/>
      <c r="G1679" s="199">
        <v>1180.0</v>
      </c>
      <c r="H1679" s="217"/>
      <c r="I1679" s="217"/>
      <c r="L1679" s="6" t="str">
        <f t="array" ref="L1679">XLOOKUP(E1679,INV!A:A,INV!K:K)</f>
        <v>#N/A</v>
      </c>
      <c r="M1679" s="127" t="str">
        <f t="shared" si="2"/>
        <v>#N/A</v>
      </c>
    </row>
    <row r="1680">
      <c r="A1680" s="195">
        <v>216.0</v>
      </c>
      <c r="B1680" s="196" t="s">
        <v>2470</v>
      </c>
      <c r="C1680" s="197" t="s">
        <v>3005</v>
      </c>
      <c r="D1680" s="198" t="s">
        <v>2999</v>
      </c>
      <c r="E1680" s="196" t="s">
        <v>3006</v>
      </c>
      <c r="F1680" s="110"/>
      <c r="G1680" s="199">
        <v>1180.0</v>
      </c>
      <c r="H1680" s="217"/>
      <c r="I1680" s="217"/>
      <c r="L1680" s="6" t="str">
        <f t="array" ref="L1680">XLOOKUP(E1680,INV!A:A,INV!K:K)</f>
        <v>#N/A</v>
      </c>
      <c r="M1680" s="127" t="str">
        <f t="shared" si="2"/>
        <v>#N/A</v>
      </c>
    </row>
    <row r="1681">
      <c r="A1681" s="195">
        <v>219.0</v>
      </c>
      <c r="B1681" s="196" t="s">
        <v>2470</v>
      </c>
      <c r="C1681" s="197" t="s">
        <v>3012</v>
      </c>
      <c r="D1681" s="198" t="s">
        <v>3008</v>
      </c>
      <c r="E1681" s="196" t="s">
        <v>3013</v>
      </c>
      <c r="F1681" s="110"/>
      <c r="G1681" s="199">
        <v>2055.0</v>
      </c>
      <c r="H1681" s="217"/>
      <c r="I1681" s="217"/>
      <c r="L1681" s="6" t="str">
        <f t="array" ref="L1681">XLOOKUP(E1681,INV!A:A,INV!K:K)</f>
        <v>#N/A</v>
      </c>
      <c r="M1681" s="127" t="str">
        <f t="shared" si="2"/>
        <v>#N/A</v>
      </c>
    </row>
    <row r="1682">
      <c r="A1682" s="195">
        <v>218.0</v>
      </c>
      <c r="B1682" s="196" t="s">
        <v>2470</v>
      </c>
      <c r="C1682" s="197" t="s">
        <v>3010</v>
      </c>
      <c r="D1682" s="198" t="s">
        <v>3008</v>
      </c>
      <c r="E1682" s="196" t="s">
        <v>3011</v>
      </c>
      <c r="F1682" s="110"/>
      <c r="G1682" s="199">
        <v>2055.0</v>
      </c>
      <c r="H1682" s="217"/>
      <c r="I1682" s="217"/>
      <c r="L1682" s="6" t="str">
        <f t="array" ref="L1682">XLOOKUP(E1682,INV!A:A,INV!K:K)</f>
        <v>#N/A</v>
      </c>
      <c r="M1682" s="127" t="str">
        <f t="shared" si="2"/>
        <v>#N/A</v>
      </c>
    </row>
    <row r="1683">
      <c r="A1683" s="195">
        <v>217.0</v>
      </c>
      <c r="B1683" s="196" t="s">
        <v>2470</v>
      </c>
      <c r="C1683" s="197" t="s">
        <v>3007</v>
      </c>
      <c r="D1683" s="198" t="s">
        <v>3008</v>
      </c>
      <c r="E1683" s="196" t="s">
        <v>3009</v>
      </c>
      <c r="F1683" s="110"/>
      <c r="G1683" s="199">
        <v>2055.0</v>
      </c>
      <c r="H1683" s="217"/>
      <c r="I1683" s="217"/>
      <c r="L1683" s="6" t="str">
        <f t="array" ref="L1683">XLOOKUP(E1683,INV!A:A,INV!K:K)</f>
        <v>#N/A</v>
      </c>
      <c r="M1683" s="127" t="str">
        <f t="shared" si="2"/>
        <v>#N/A</v>
      </c>
    </row>
    <row r="1684">
      <c r="A1684" s="195">
        <v>220.0</v>
      </c>
      <c r="B1684" s="196" t="s">
        <v>2470</v>
      </c>
      <c r="C1684" s="197" t="s">
        <v>3014</v>
      </c>
      <c r="D1684" s="198" t="s">
        <v>3008</v>
      </c>
      <c r="E1684" s="196" t="s">
        <v>3015</v>
      </c>
      <c r="F1684" s="110"/>
      <c r="G1684" s="199">
        <v>2055.0</v>
      </c>
      <c r="H1684" s="217"/>
      <c r="I1684" s="217"/>
      <c r="L1684" s="6" t="str">
        <f t="array" ref="L1684">XLOOKUP(E1684,INV!A:A,INV!K:K)</f>
        <v>#N/A</v>
      </c>
      <c r="M1684" s="127" t="str">
        <f t="shared" si="2"/>
        <v>#N/A</v>
      </c>
    </row>
    <row r="1685">
      <c r="A1685" s="195">
        <v>2362.0</v>
      </c>
      <c r="B1685" s="196" t="s">
        <v>8430</v>
      </c>
      <c r="C1685" s="197" t="s">
        <v>9266</v>
      </c>
      <c r="D1685" s="198" t="s">
        <v>9267</v>
      </c>
      <c r="E1685" s="196" t="s">
        <v>9268</v>
      </c>
      <c r="F1685" s="110"/>
      <c r="G1685" s="199">
        <v>2950.0</v>
      </c>
      <c r="H1685" s="217"/>
      <c r="I1685" s="217"/>
      <c r="L1685" s="6" t="str">
        <f t="array" ref="L1685">XLOOKUP(E1685,INV!A:A,INV!K:K)</f>
        <v>#N/A</v>
      </c>
      <c r="M1685" s="127" t="str">
        <f t="shared" si="2"/>
        <v>#N/A</v>
      </c>
    </row>
    <row r="1686">
      <c r="A1686" s="195">
        <v>2371.0</v>
      </c>
      <c r="B1686" s="196" t="s">
        <v>8430</v>
      </c>
      <c r="C1686" s="197" t="s">
        <v>9269</v>
      </c>
      <c r="D1686" s="198" t="s">
        <v>9267</v>
      </c>
      <c r="E1686" s="196" t="s">
        <v>9270</v>
      </c>
      <c r="F1686" s="110"/>
      <c r="G1686" s="199">
        <v>2950.0</v>
      </c>
      <c r="H1686" s="217"/>
      <c r="I1686" s="217"/>
      <c r="L1686" s="6" t="str">
        <f t="array" ref="L1686">XLOOKUP(E1686,INV!A:A,INV!K:K)</f>
        <v>#N/A</v>
      </c>
      <c r="M1686" s="127" t="str">
        <f t="shared" si="2"/>
        <v>#N/A</v>
      </c>
    </row>
    <row r="1687">
      <c r="A1687" s="195">
        <v>2372.0</v>
      </c>
      <c r="B1687" s="196" t="s">
        <v>8430</v>
      </c>
      <c r="C1687" s="197" t="s">
        <v>9271</v>
      </c>
      <c r="D1687" s="198" t="s">
        <v>9272</v>
      </c>
      <c r="E1687" s="196" t="s">
        <v>9273</v>
      </c>
      <c r="F1687" s="110"/>
      <c r="G1687" s="199">
        <v>2950.0</v>
      </c>
      <c r="H1687" s="217"/>
      <c r="I1687" s="217"/>
      <c r="L1687" s="6" t="str">
        <f t="array" ref="L1687">XLOOKUP(E1687,INV!A:A,INV!K:K)</f>
        <v>#N/A</v>
      </c>
      <c r="M1687" s="127" t="str">
        <f t="shared" si="2"/>
        <v>#N/A</v>
      </c>
    </row>
    <row r="1688">
      <c r="A1688" s="195">
        <v>2373.0</v>
      </c>
      <c r="B1688" s="196" t="s">
        <v>8430</v>
      </c>
      <c r="C1688" s="197" t="s">
        <v>9274</v>
      </c>
      <c r="D1688" s="198" t="s">
        <v>9267</v>
      </c>
      <c r="E1688" s="196" t="s">
        <v>9275</v>
      </c>
      <c r="F1688" s="110"/>
      <c r="G1688" s="199">
        <v>2950.0</v>
      </c>
      <c r="H1688" s="217"/>
      <c r="I1688" s="217"/>
      <c r="L1688" s="6" t="str">
        <f t="array" ref="L1688">XLOOKUP(E1688,INV!A:A,INV!K:K)</f>
        <v>#N/A</v>
      </c>
      <c r="M1688" s="127" t="str">
        <f t="shared" si="2"/>
        <v>#N/A</v>
      </c>
    </row>
    <row r="1689">
      <c r="A1689" s="195">
        <v>2374.0</v>
      </c>
      <c r="B1689" s="196" t="s">
        <v>8430</v>
      </c>
      <c r="C1689" s="197" t="s">
        <v>9276</v>
      </c>
      <c r="D1689" s="198" t="s">
        <v>9267</v>
      </c>
      <c r="E1689" s="196" t="s">
        <v>9277</v>
      </c>
      <c r="F1689" s="110"/>
      <c r="G1689" s="199">
        <v>2950.0</v>
      </c>
      <c r="H1689" s="217"/>
      <c r="I1689" s="217"/>
      <c r="L1689" s="6" t="str">
        <f t="array" ref="L1689">XLOOKUP(E1689,INV!A:A,INV!K:K)</f>
        <v>#N/A</v>
      </c>
      <c r="M1689" s="127" t="str">
        <f t="shared" si="2"/>
        <v>#N/A</v>
      </c>
    </row>
    <row r="1690">
      <c r="A1690" s="195">
        <v>2375.0</v>
      </c>
      <c r="B1690" s="196" t="s">
        <v>8430</v>
      </c>
      <c r="C1690" s="197" t="s">
        <v>9278</v>
      </c>
      <c r="D1690" s="198" t="s">
        <v>9267</v>
      </c>
      <c r="E1690" s="196" t="s">
        <v>9279</v>
      </c>
      <c r="F1690" s="110"/>
      <c r="G1690" s="199">
        <v>2950.0</v>
      </c>
      <c r="H1690" s="217"/>
      <c r="I1690" s="217"/>
      <c r="L1690" s="6" t="str">
        <f t="array" ref="L1690">XLOOKUP(E1690,INV!A:A,INV!K:K)</f>
        <v>#N/A</v>
      </c>
      <c r="M1690" s="127" t="str">
        <f t="shared" si="2"/>
        <v>#N/A</v>
      </c>
    </row>
    <row r="1691">
      <c r="A1691" s="195">
        <v>2376.0</v>
      </c>
      <c r="B1691" s="196" t="s">
        <v>8430</v>
      </c>
      <c r="C1691" s="197" t="s">
        <v>9280</v>
      </c>
      <c r="D1691" s="198" t="s">
        <v>9267</v>
      </c>
      <c r="E1691" s="196" t="s">
        <v>9281</v>
      </c>
      <c r="F1691" s="110"/>
      <c r="G1691" s="199">
        <v>2950.0</v>
      </c>
      <c r="H1691" s="217"/>
      <c r="I1691" s="217"/>
      <c r="L1691" s="6" t="str">
        <f t="array" ref="L1691">XLOOKUP(E1691,INV!A:A,INV!K:K)</f>
        <v>#N/A</v>
      </c>
      <c r="M1691" s="127" t="str">
        <f t="shared" si="2"/>
        <v>#N/A</v>
      </c>
    </row>
    <row r="1692">
      <c r="A1692" s="195">
        <v>2377.0</v>
      </c>
      <c r="B1692" s="196" t="s">
        <v>8430</v>
      </c>
      <c r="C1692" s="197" t="s">
        <v>9282</v>
      </c>
      <c r="D1692" s="198" t="s">
        <v>9267</v>
      </c>
      <c r="E1692" s="196" t="s">
        <v>9283</v>
      </c>
      <c r="F1692" s="110"/>
      <c r="G1692" s="199">
        <v>2950.0</v>
      </c>
      <c r="H1692" s="217"/>
      <c r="I1692" s="217"/>
      <c r="L1692" s="6" t="str">
        <f t="array" ref="L1692">XLOOKUP(E1692,INV!A:A,INV!K:K)</f>
        <v>#N/A</v>
      </c>
      <c r="M1692" s="127" t="str">
        <f t="shared" si="2"/>
        <v>#N/A</v>
      </c>
    </row>
    <row r="1693">
      <c r="A1693" s="195">
        <v>2378.0</v>
      </c>
      <c r="B1693" s="196" t="s">
        <v>8430</v>
      </c>
      <c r="C1693" s="197" t="s">
        <v>9284</v>
      </c>
      <c r="D1693" s="198" t="s">
        <v>9267</v>
      </c>
      <c r="E1693" s="196" t="s">
        <v>9285</v>
      </c>
      <c r="F1693" s="110"/>
      <c r="G1693" s="199">
        <v>2950.0</v>
      </c>
      <c r="H1693" s="217"/>
      <c r="I1693" s="217"/>
      <c r="L1693" s="6" t="str">
        <f t="array" ref="L1693">XLOOKUP(E1693,INV!A:A,INV!K:K)</f>
        <v>#N/A</v>
      </c>
      <c r="M1693" s="127" t="str">
        <f t="shared" si="2"/>
        <v>#N/A</v>
      </c>
    </row>
    <row r="1694">
      <c r="A1694" s="195">
        <v>2379.0</v>
      </c>
      <c r="B1694" s="196" t="s">
        <v>8430</v>
      </c>
      <c r="C1694" s="197" t="s">
        <v>9286</v>
      </c>
      <c r="D1694" s="198" t="s">
        <v>9267</v>
      </c>
      <c r="E1694" s="196" t="s">
        <v>9287</v>
      </c>
      <c r="F1694" s="110"/>
      <c r="G1694" s="199">
        <v>2950.0</v>
      </c>
      <c r="H1694" s="217"/>
      <c r="I1694" s="217"/>
      <c r="L1694" s="6" t="str">
        <f t="array" ref="L1694">XLOOKUP(E1694,INV!A:A,INV!K:K)</f>
        <v>#N/A</v>
      </c>
      <c r="M1694" s="127" t="str">
        <f t="shared" si="2"/>
        <v>#N/A</v>
      </c>
    </row>
    <row r="1695">
      <c r="A1695" s="195">
        <v>2363.0</v>
      </c>
      <c r="B1695" s="196" t="s">
        <v>8430</v>
      </c>
      <c r="C1695" s="197" t="s">
        <v>9288</v>
      </c>
      <c r="D1695" s="198" t="s">
        <v>9267</v>
      </c>
      <c r="E1695" s="196" t="s">
        <v>9289</v>
      </c>
      <c r="F1695" s="110"/>
      <c r="G1695" s="199">
        <v>2950.0</v>
      </c>
      <c r="H1695" s="217"/>
      <c r="I1695" s="217"/>
      <c r="L1695" s="6" t="str">
        <f t="array" ref="L1695">XLOOKUP(E1695,INV!A:A,INV!K:K)</f>
        <v>#N/A</v>
      </c>
      <c r="M1695" s="127" t="str">
        <f t="shared" si="2"/>
        <v>#N/A</v>
      </c>
    </row>
    <row r="1696">
      <c r="A1696" s="195">
        <v>2364.0</v>
      </c>
      <c r="B1696" s="196" t="s">
        <v>8430</v>
      </c>
      <c r="C1696" s="197" t="s">
        <v>9290</v>
      </c>
      <c r="D1696" s="198" t="s">
        <v>9267</v>
      </c>
      <c r="E1696" s="196" t="s">
        <v>9291</v>
      </c>
      <c r="F1696" s="110"/>
      <c r="G1696" s="199">
        <v>2950.0</v>
      </c>
      <c r="H1696" s="217"/>
      <c r="I1696" s="217"/>
      <c r="L1696" s="6" t="str">
        <f t="array" ref="L1696">XLOOKUP(E1696,INV!A:A,INV!K:K)</f>
        <v>#N/A</v>
      </c>
      <c r="M1696" s="127" t="str">
        <f t="shared" si="2"/>
        <v>#N/A</v>
      </c>
    </row>
    <row r="1697">
      <c r="A1697" s="195">
        <v>2365.0</v>
      </c>
      <c r="B1697" s="196" t="s">
        <v>8430</v>
      </c>
      <c r="C1697" s="197" t="s">
        <v>9292</v>
      </c>
      <c r="D1697" s="198" t="s">
        <v>9267</v>
      </c>
      <c r="E1697" s="110" t="s">
        <v>9293</v>
      </c>
      <c r="F1697" s="196"/>
      <c r="G1697" s="199">
        <v>2950.0</v>
      </c>
      <c r="H1697" s="217"/>
      <c r="I1697" s="217"/>
      <c r="L1697" s="6" t="str">
        <f t="array" ref="L1697">XLOOKUP(E1697,INV!A:A,INV!K:K)</f>
        <v>#N/A</v>
      </c>
      <c r="M1697" s="127" t="str">
        <f t="shared" si="2"/>
        <v>#N/A</v>
      </c>
    </row>
    <row r="1698">
      <c r="A1698" s="195">
        <v>2366.0</v>
      </c>
      <c r="B1698" s="196" t="s">
        <v>8430</v>
      </c>
      <c r="C1698" s="197" t="s">
        <v>9294</v>
      </c>
      <c r="D1698" s="198" t="s">
        <v>9267</v>
      </c>
      <c r="E1698" s="196" t="s">
        <v>9295</v>
      </c>
      <c r="F1698" s="110"/>
      <c r="G1698" s="199">
        <v>2950.0</v>
      </c>
      <c r="H1698" s="217"/>
      <c r="I1698" s="217"/>
      <c r="L1698" s="6" t="str">
        <f t="array" ref="L1698">XLOOKUP(E1698,INV!A:A,INV!K:K)</f>
        <v>#N/A</v>
      </c>
      <c r="M1698" s="127" t="str">
        <f t="shared" si="2"/>
        <v>#N/A</v>
      </c>
    </row>
    <row r="1699">
      <c r="A1699" s="195">
        <v>2367.0</v>
      </c>
      <c r="B1699" s="196" t="s">
        <v>8430</v>
      </c>
      <c r="C1699" s="197" t="s">
        <v>9296</v>
      </c>
      <c r="D1699" s="198" t="s">
        <v>9267</v>
      </c>
      <c r="E1699" s="196" t="s">
        <v>9297</v>
      </c>
      <c r="F1699" s="110"/>
      <c r="G1699" s="199">
        <v>2950.0</v>
      </c>
      <c r="H1699" s="217"/>
      <c r="I1699" s="217"/>
      <c r="L1699" s="6" t="str">
        <f t="array" ref="L1699">XLOOKUP(E1699,INV!A:A,INV!K:K)</f>
        <v>#N/A</v>
      </c>
      <c r="M1699" s="127" t="str">
        <f t="shared" si="2"/>
        <v>#N/A</v>
      </c>
    </row>
    <row r="1700">
      <c r="A1700" s="195">
        <v>2368.0</v>
      </c>
      <c r="B1700" s="196" t="s">
        <v>8430</v>
      </c>
      <c r="C1700" s="197" t="s">
        <v>9298</v>
      </c>
      <c r="D1700" s="198" t="s">
        <v>9267</v>
      </c>
      <c r="E1700" s="196" t="s">
        <v>9299</v>
      </c>
      <c r="F1700" s="110"/>
      <c r="G1700" s="199">
        <v>2950.0</v>
      </c>
      <c r="H1700" s="217"/>
      <c r="I1700" s="217"/>
      <c r="L1700" s="6" t="str">
        <f t="array" ref="L1700">XLOOKUP(E1700,INV!A:A,INV!K:K)</f>
        <v>#N/A</v>
      </c>
      <c r="M1700" s="127" t="str">
        <f t="shared" si="2"/>
        <v>#N/A</v>
      </c>
    </row>
    <row r="1701">
      <c r="A1701" s="195">
        <v>2369.0</v>
      </c>
      <c r="B1701" s="196" t="s">
        <v>8430</v>
      </c>
      <c r="C1701" s="197" t="s">
        <v>9300</v>
      </c>
      <c r="D1701" s="198" t="s">
        <v>9267</v>
      </c>
      <c r="E1701" s="196" t="s">
        <v>9301</v>
      </c>
      <c r="F1701" s="110"/>
      <c r="G1701" s="199">
        <v>2950.0</v>
      </c>
      <c r="H1701" s="217"/>
      <c r="I1701" s="217"/>
      <c r="L1701" s="6" t="str">
        <f t="array" ref="L1701">XLOOKUP(E1701,INV!A:A,INV!K:K)</f>
        <v>#N/A</v>
      </c>
      <c r="M1701" s="127" t="str">
        <f t="shared" si="2"/>
        <v>#N/A</v>
      </c>
    </row>
    <row r="1702">
      <c r="A1702" s="195">
        <v>2370.0</v>
      </c>
      <c r="B1702" s="196" t="s">
        <v>8430</v>
      </c>
      <c r="C1702" s="197" t="s">
        <v>9302</v>
      </c>
      <c r="D1702" s="198" t="s">
        <v>9267</v>
      </c>
      <c r="E1702" s="196" t="s">
        <v>9303</v>
      </c>
      <c r="F1702" s="110"/>
      <c r="G1702" s="199">
        <v>2950.0</v>
      </c>
      <c r="H1702" s="217"/>
      <c r="I1702" s="217"/>
      <c r="L1702" s="6" t="str">
        <f t="array" ref="L1702">XLOOKUP(E1702,INV!A:A,INV!K:K)</f>
        <v>#N/A</v>
      </c>
      <c r="M1702" s="127" t="str">
        <f t="shared" si="2"/>
        <v>#N/A</v>
      </c>
    </row>
    <row r="1703">
      <c r="A1703" s="195">
        <v>2381.0</v>
      </c>
      <c r="B1703" s="196" t="s">
        <v>9304</v>
      </c>
      <c r="C1703" s="197" t="s">
        <v>9305</v>
      </c>
      <c r="D1703" s="198" t="s">
        <v>9306</v>
      </c>
      <c r="E1703" s="196" t="s">
        <v>9307</v>
      </c>
      <c r="F1703" s="110"/>
      <c r="G1703" s="199">
        <v>9110.0</v>
      </c>
      <c r="H1703" s="217"/>
      <c r="I1703" s="217"/>
      <c r="L1703" s="6" t="str">
        <f t="array" ref="L1703">XLOOKUP(E1703,INV!A:A,INV!K:K)</f>
        <v>#N/A</v>
      </c>
      <c r="M1703" s="127" t="str">
        <f t="shared" si="2"/>
        <v>#N/A</v>
      </c>
    </row>
    <row r="1704">
      <c r="A1704" s="195">
        <v>2382.0</v>
      </c>
      <c r="B1704" s="196" t="s">
        <v>8433</v>
      </c>
      <c r="C1704" s="197" t="s">
        <v>9308</v>
      </c>
      <c r="D1704" s="198" t="s">
        <v>9309</v>
      </c>
      <c r="E1704" s="196" t="s">
        <v>9310</v>
      </c>
      <c r="F1704" s="110"/>
      <c r="G1704" s="199">
        <v>7800.0</v>
      </c>
      <c r="H1704" s="217"/>
      <c r="I1704" s="217"/>
      <c r="L1704" s="6" t="str">
        <f t="array" ref="L1704">XLOOKUP(E1704,INV!A:A,INV!K:K)</f>
        <v>#N/A</v>
      </c>
      <c r="M1704" s="127" t="str">
        <f t="shared" si="2"/>
        <v>#N/A</v>
      </c>
    </row>
    <row r="1705">
      <c r="A1705" s="195">
        <v>2383.0</v>
      </c>
      <c r="B1705" s="196" t="s">
        <v>8433</v>
      </c>
      <c r="C1705" s="197" t="s">
        <v>9311</v>
      </c>
      <c r="D1705" s="198" t="s">
        <v>9312</v>
      </c>
      <c r="E1705" s="196" t="s">
        <v>9313</v>
      </c>
      <c r="F1705" s="110"/>
      <c r="G1705" s="199">
        <v>6760.0</v>
      </c>
      <c r="H1705" s="217"/>
      <c r="I1705" s="217"/>
      <c r="L1705" s="6" t="str">
        <f t="array" ref="L1705">XLOOKUP(E1705,INV!A:A,INV!K:K)</f>
        <v>#N/A</v>
      </c>
      <c r="M1705" s="127" t="str">
        <f t="shared" si="2"/>
        <v>#N/A</v>
      </c>
    </row>
    <row r="1706">
      <c r="A1706" s="195">
        <v>2384.0</v>
      </c>
      <c r="B1706" s="196" t="s">
        <v>8433</v>
      </c>
      <c r="C1706" s="197" t="s">
        <v>9314</v>
      </c>
      <c r="D1706" s="198" t="s">
        <v>9315</v>
      </c>
      <c r="E1706" s="196" t="s">
        <v>9316</v>
      </c>
      <c r="F1706" s="110"/>
      <c r="G1706" s="199">
        <v>8000.0</v>
      </c>
      <c r="H1706" s="217"/>
      <c r="I1706" s="217"/>
      <c r="L1706" s="6" t="str">
        <f t="array" ref="L1706">XLOOKUP(E1706,INV!A:A,INV!K:K)</f>
        <v>#N/A</v>
      </c>
      <c r="M1706" s="127" t="str">
        <f t="shared" si="2"/>
        <v>#N/A</v>
      </c>
    </row>
    <row r="1707">
      <c r="A1707" s="195">
        <v>2385.0</v>
      </c>
      <c r="B1707" s="196" t="s">
        <v>8433</v>
      </c>
      <c r="C1707" s="197" t="s">
        <v>9317</v>
      </c>
      <c r="D1707" s="198" t="s">
        <v>9318</v>
      </c>
      <c r="E1707" s="196" t="s">
        <v>9319</v>
      </c>
      <c r="F1707" s="110"/>
      <c r="G1707" s="199">
        <v>18000.0</v>
      </c>
      <c r="H1707" s="217"/>
      <c r="I1707" s="217"/>
      <c r="L1707" s="6" t="str">
        <f t="array" ref="L1707">XLOOKUP(E1707,INV!A:A,INV!K:K)</f>
        <v>#N/A</v>
      </c>
      <c r="M1707" s="127" t="str">
        <f t="shared" si="2"/>
        <v>#N/A</v>
      </c>
    </row>
    <row r="1708">
      <c r="A1708" s="195">
        <v>2386.0</v>
      </c>
      <c r="B1708" s="196" t="s">
        <v>8433</v>
      </c>
      <c r="C1708" s="197" t="s">
        <v>9320</v>
      </c>
      <c r="D1708" s="198" t="s">
        <v>9321</v>
      </c>
      <c r="E1708" s="196" t="s">
        <v>9322</v>
      </c>
      <c r="F1708" s="110"/>
      <c r="G1708" s="199">
        <v>6050.0</v>
      </c>
      <c r="H1708" s="217"/>
      <c r="I1708" s="217"/>
      <c r="L1708" s="6" t="str">
        <f t="array" ref="L1708">XLOOKUP(E1708,INV!A:A,INV!K:K)</f>
        <v>#N/A</v>
      </c>
      <c r="M1708" s="127" t="str">
        <f t="shared" si="2"/>
        <v>#N/A</v>
      </c>
    </row>
    <row r="1709">
      <c r="A1709" s="195">
        <v>1525.0</v>
      </c>
      <c r="B1709" s="196" t="s">
        <v>5251</v>
      </c>
      <c r="C1709" s="197" t="s">
        <v>5252</v>
      </c>
      <c r="D1709" s="198" t="s">
        <v>5253</v>
      </c>
      <c r="E1709" s="196" t="s">
        <v>5252</v>
      </c>
      <c r="F1709" s="110"/>
      <c r="G1709" s="199">
        <v>1640.0</v>
      </c>
      <c r="H1709" s="217"/>
      <c r="I1709" s="217"/>
      <c r="L1709" s="6" t="str">
        <f t="array" ref="L1709">XLOOKUP(E1709,INV!A:A,INV!K:K)</f>
        <v>#N/A</v>
      </c>
      <c r="M1709" s="127" t="str">
        <f t="shared" si="2"/>
        <v>#N/A</v>
      </c>
    </row>
    <row r="1710">
      <c r="A1710" s="195">
        <v>1526.0</v>
      </c>
      <c r="B1710" s="196" t="s">
        <v>5251</v>
      </c>
      <c r="C1710" s="197" t="s">
        <v>5254</v>
      </c>
      <c r="D1710" s="198" t="s">
        <v>5253</v>
      </c>
      <c r="E1710" s="196" t="s">
        <v>5254</v>
      </c>
      <c r="F1710" s="110"/>
      <c r="G1710" s="199">
        <v>1640.0</v>
      </c>
      <c r="H1710" s="217"/>
      <c r="I1710" s="217"/>
      <c r="L1710" s="6" t="str">
        <f t="array" ref="L1710">XLOOKUP(E1710,INV!A:A,INV!K:K)</f>
        <v>#N/A</v>
      </c>
      <c r="M1710" s="127" t="str">
        <f t="shared" si="2"/>
        <v>#N/A</v>
      </c>
    </row>
    <row r="1711">
      <c r="A1711" s="195">
        <v>1527.0</v>
      </c>
      <c r="B1711" s="196" t="s">
        <v>5251</v>
      </c>
      <c r="C1711" s="197" t="s">
        <v>5255</v>
      </c>
      <c r="D1711" s="198" t="s">
        <v>5253</v>
      </c>
      <c r="E1711" s="196" t="s">
        <v>5255</v>
      </c>
      <c r="F1711" s="110"/>
      <c r="G1711" s="199">
        <v>1640.0</v>
      </c>
      <c r="H1711" s="217"/>
      <c r="I1711" s="217"/>
      <c r="L1711" s="6" t="str">
        <f t="array" ref="L1711">XLOOKUP(E1711,INV!A:A,INV!K:K)</f>
        <v>#N/A</v>
      </c>
      <c r="M1711" s="127" t="str">
        <f t="shared" si="2"/>
        <v>#N/A</v>
      </c>
    </row>
    <row r="1712">
      <c r="A1712" s="195">
        <v>1528.0</v>
      </c>
      <c r="B1712" s="196" t="s">
        <v>5251</v>
      </c>
      <c r="C1712" s="197" t="s">
        <v>5256</v>
      </c>
      <c r="D1712" s="198" t="s">
        <v>5253</v>
      </c>
      <c r="E1712" s="196" t="s">
        <v>5256</v>
      </c>
      <c r="F1712" s="110"/>
      <c r="G1712" s="199">
        <v>1640.0</v>
      </c>
      <c r="H1712" s="217"/>
      <c r="I1712" s="217"/>
      <c r="L1712" s="6" t="str">
        <f t="array" ref="L1712">XLOOKUP(E1712,INV!A:A,INV!K:K)</f>
        <v>#N/A</v>
      </c>
      <c r="M1712" s="127" t="str">
        <f t="shared" si="2"/>
        <v>#N/A</v>
      </c>
    </row>
    <row r="1713">
      <c r="A1713" s="195">
        <v>1529.0</v>
      </c>
      <c r="B1713" s="196" t="s">
        <v>5251</v>
      </c>
      <c r="C1713" s="197" t="s">
        <v>5257</v>
      </c>
      <c r="D1713" s="198" t="s">
        <v>5253</v>
      </c>
      <c r="E1713" s="196" t="s">
        <v>5257</v>
      </c>
      <c r="F1713" s="110"/>
      <c r="G1713" s="199">
        <v>1640.0</v>
      </c>
      <c r="H1713" s="217"/>
      <c r="I1713" s="217"/>
      <c r="L1713" s="6" t="str">
        <f t="array" ref="L1713">XLOOKUP(E1713,INV!A:A,INV!K:K)</f>
        <v>#N/A</v>
      </c>
      <c r="M1713" s="127" t="str">
        <f t="shared" si="2"/>
        <v>#N/A</v>
      </c>
    </row>
    <row r="1714">
      <c r="A1714" s="195">
        <v>2412.0</v>
      </c>
      <c r="B1714" s="196" t="s">
        <v>6789</v>
      </c>
      <c r="C1714" s="197" t="s">
        <v>9323</v>
      </c>
      <c r="D1714" s="198" t="s">
        <v>9324</v>
      </c>
      <c r="E1714" s="196" t="s">
        <v>9323</v>
      </c>
      <c r="F1714" s="110"/>
      <c r="G1714" s="199">
        <v>5900.0</v>
      </c>
      <c r="H1714" s="217"/>
      <c r="I1714" s="217"/>
      <c r="L1714" s="6" t="str">
        <f t="array" ref="L1714">XLOOKUP(E1714,INV!A:A,INV!K:K)</f>
        <v>#N/A</v>
      </c>
      <c r="M1714" s="127" t="str">
        <f t="shared" si="2"/>
        <v>#N/A</v>
      </c>
    </row>
    <row r="1715">
      <c r="A1715" s="195">
        <v>2413.0</v>
      </c>
      <c r="B1715" s="196" t="s">
        <v>6789</v>
      </c>
      <c r="C1715" s="197" t="s">
        <v>9325</v>
      </c>
      <c r="D1715" s="198" t="s">
        <v>9326</v>
      </c>
      <c r="E1715" s="196" t="s">
        <v>9325</v>
      </c>
      <c r="F1715" s="110"/>
      <c r="G1715" s="199">
        <v>4700.0</v>
      </c>
      <c r="H1715" s="217"/>
      <c r="I1715" s="217"/>
      <c r="L1715" s="6" t="str">
        <f t="array" ref="L1715">XLOOKUP(E1715,INV!A:A,INV!K:K)</f>
        <v>#N/A</v>
      </c>
      <c r="M1715" s="127" t="str">
        <f t="shared" si="2"/>
        <v>#N/A</v>
      </c>
    </row>
    <row r="1716">
      <c r="A1716" s="195">
        <v>2414.0</v>
      </c>
      <c r="B1716" s="196" t="s">
        <v>6789</v>
      </c>
      <c r="C1716" s="197" t="s">
        <v>9327</v>
      </c>
      <c r="D1716" s="198" t="s">
        <v>9328</v>
      </c>
      <c r="E1716" s="196" t="s">
        <v>9327</v>
      </c>
      <c r="F1716" s="110"/>
      <c r="G1716" s="199">
        <v>7400.0</v>
      </c>
      <c r="H1716" s="217"/>
      <c r="I1716" s="217"/>
      <c r="L1716" s="6" t="str">
        <f t="array" ref="L1716">XLOOKUP(E1716,INV!A:A,INV!K:K)</f>
        <v>#N/A</v>
      </c>
      <c r="M1716" s="127" t="str">
        <f t="shared" si="2"/>
        <v>#N/A</v>
      </c>
    </row>
    <row r="1717">
      <c r="A1717" s="195">
        <v>2415.0</v>
      </c>
      <c r="B1717" s="196" t="s">
        <v>6789</v>
      </c>
      <c r="C1717" s="197" t="s">
        <v>9329</v>
      </c>
      <c r="D1717" s="198" t="s">
        <v>9330</v>
      </c>
      <c r="E1717" s="196" t="s">
        <v>9329</v>
      </c>
      <c r="F1717" s="110"/>
      <c r="G1717" s="199">
        <v>7900.0</v>
      </c>
      <c r="H1717" s="217"/>
      <c r="I1717" s="217"/>
      <c r="L1717" s="6" t="str">
        <f t="array" ref="L1717">XLOOKUP(E1717,INV!A:A,INV!K:K)</f>
        <v>#N/A</v>
      </c>
      <c r="M1717" s="127" t="str">
        <f t="shared" si="2"/>
        <v>#N/A</v>
      </c>
    </row>
    <row r="1718">
      <c r="A1718" s="195">
        <v>2416.0</v>
      </c>
      <c r="B1718" s="196" t="s">
        <v>6789</v>
      </c>
      <c r="C1718" s="197" t="s">
        <v>9331</v>
      </c>
      <c r="D1718" s="198" t="s">
        <v>9332</v>
      </c>
      <c r="E1718" s="196" t="s">
        <v>9331</v>
      </c>
      <c r="F1718" s="110"/>
      <c r="G1718" s="199">
        <v>5700.0</v>
      </c>
      <c r="H1718" s="217"/>
      <c r="I1718" s="217"/>
      <c r="L1718" s="6" t="str">
        <f t="array" ref="L1718">XLOOKUP(E1718,INV!A:A,INV!K:K)</f>
        <v>#N/A</v>
      </c>
      <c r="M1718" s="127" t="str">
        <f t="shared" si="2"/>
        <v>#N/A</v>
      </c>
    </row>
    <row r="1719">
      <c r="A1719" s="195">
        <v>2417.0</v>
      </c>
      <c r="B1719" s="196" t="s">
        <v>6789</v>
      </c>
      <c r="C1719" s="197" t="s">
        <v>9333</v>
      </c>
      <c r="D1719" s="198" t="s">
        <v>9334</v>
      </c>
      <c r="E1719" s="196" t="s">
        <v>9333</v>
      </c>
      <c r="F1719" s="110"/>
      <c r="G1719" s="199">
        <v>6200.0</v>
      </c>
      <c r="H1719" s="217"/>
      <c r="I1719" s="217"/>
      <c r="L1719" s="6" t="str">
        <f t="array" ref="L1719">XLOOKUP(E1719,INV!A:A,INV!K:K)</f>
        <v>#N/A</v>
      </c>
      <c r="M1719" s="127" t="str">
        <f t="shared" si="2"/>
        <v>#N/A</v>
      </c>
    </row>
    <row r="1720">
      <c r="A1720" s="195">
        <v>2418.0</v>
      </c>
      <c r="B1720" s="196" t="s">
        <v>6789</v>
      </c>
      <c r="C1720" s="197" t="s">
        <v>9335</v>
      </c>
      <c r="D1720" s="198" t="s">
        <v>9336</v>
      </c>
      <c r="E1720" s="196" t="s">
        <v>9335</v>
      </c>
      <c r="F1720" s="110"/>
      <c r="G1720" s="199">
        <v>7200.0</v>
      </c>
      <c r="H1720" s="217"/>
      <c r="I1720" s="217"/>
      <c r="L1720" s="6" t="str">
        <f t="array" ref="L1720">XLOOKUP(E1720,INV!A:A,INV!K:K)</f>
        <v>#N/A</v>
      </c>
      <c r="M1720" s="127" t="str">
        <f t="shared" si="2"/>
        <v>#N/A</v>
      </c>
    </row>
    <row r="1721">
      <c r="A1721" s="195">
        <v>2419.0</v>
      </c>
      <c r="B1721" s="196" t="s">
        <v>6789</v>
      </c>
      <c r="C1721" s="197" t="s">
        <v>9337</v>
      </c>
      <c r="D1721" s="198" t="s">
        <v>9338</v>
      </c>
      <c r="E1721" s="196" t="s">
        <v>9337</v>
      </c>
      <c r="F1721" s="110"/>
      <c r="G1721" s="199">
        <v>6200.0</v>
      </c>
      <c r="H1721" s="217"/>
      <c r="I1721" s="217"/>
      <c r="L1721" s="6" t="str">
        <f t="array" ref="L1721">XLOOKUP(E1721,INV!A:A,INV!K:K)</f>
        <v>#N/A</v>
      </c>
      <c r="M1721" s="127" t="str">
        <f t="shared" si="2"/>
        <v>#N/A</v>
      </c>
    </row>
    <row r="1722">
      <c r="A1722" s="195">
        <v>2420.0</v>
      </c>
      <c r="B1722" s="196" t="s">
        <v>6789</v>
      </c>
      <c r="C1722" s="197" t="s">
        <v>9339</v>
      </c>
      <c r="D1722" s="198" t="s">
        <v>9340</v>
      </c>
      <c r="E1722" s="196" t="s">
        <v>9339</v>
      </c>
      <c r="F1722" s="110"/>
      <c r="G1722" s="199">
        <v>12500.0</v>
      </c>
      <c r="H1722" s="217"/>
      <c r="I1722" s="217"/>
      <c r="L1722" s="6" t="str">
        <f t="array" ref="L1722">XLOOKUP(E1722,INV!A:A,INV!K:K)</f>
        <v>#N/A</v>
      </c>
      <c r="M1722" s="127" t="str">
        <f t="shared" si="2"/>
        <v>#N/A</v>
      </c>
    </row>
    <row r="1723">
      <c r="A1723" s="195">
        <v>2421.0</v>
      </c>
      <c r="B1723" s="196" t="s">
        <v>6789</v>
      </c>
      <c r="C1723" s="197" t="s">
        <v>6790</v>
      </c>
      <c r="D1723" s="198" t="s">
        <v>6791</v>
      </c>
      <c r="E1723" s="196" t="s">
        <v>6790</v>
      </c>
      <c r="F1723" s="110"/>
      <c r="G1723" s="199">
        <v>14200.0</v>
      </c>
      <c r="H1723" s="217"/>
      <c r="I1723" s="217"/>
      <c r="L1723" s="6">
        <f t="array" ref="L1723">XLOOKUP(E1723,INV!A:A,INV!K:K)</f>
        <v>440</v>
      </c>
      <c r="M1723" s="127">
        <f t="shared" si="2"/>
        <v>1</v>
      </c>
    </row>
    <row r="1724">
      <c r="A1724" s="195">
        <v>2422.0</v>
      </c>
      <c r="B1724" s="196" t="s">
        <v>6789</v>
      </c>
      <c r="C1724" s="197" t="s">
        <v>9341</v>
      </c>
      <c r="D1724" s="198" t="s">
        <v>9342</v>
      </c>
      <c r="E1724" s="196" t="s">
        <v>9341</v>
      </c>
      <c r="F1724" s="110"/>
      <c r="G1724" s="199">
        <v>7200.0</v>
      </c>
      <c r="H1724" s="217"/>
      <c r="I1724" s="217"/>
      <c r="L1724" s="6" t="str">
        <f t="array" ref="L1724">XLOOKUP(E1724,INV!A:A,INV!K:K)</f>
        <v>#N/A</v>
      </c>
      <c r="M1724" s="127" t="str">
        <f t="shared" si="2"/>
        <v>#N/A</v>
      </c>
    </row>
    <row r="1725">
      <c r="A1725" s="195">
        <v>2423.0</v>
      </c>
      <c r="B1725" s="196" t="s">
        <v>6789</v>
      </c>
      <c r="C1725" s="197" t="s">
        <v>9343</v>
      </c>
      <c r="D1725" s="198" t="s">
        <v>9344</v>
      </c>
      <c r="E1725" s="196" t="s">
        <v>9343</v>
      </c>
      <c r="F1725" s="110"/>
      <c r="G1725" s="199">
        <v>7100.0</v>
      </c>
      <c r="H1725" s="217"/>
      <c r="I1725" s="217"/>
      <c r="L1725" s="6" t="str">
        <f t="array" ref="L1725">XLOOKUP(E1725,INV!A:A,INV!K:K)</f>
        <v>#N/A</v>
      </c>
      <c r="M1725" s="127" t="str">
        <f t="shared" si="2"/>
        <v>#N/A</v>
      </c>
    </row>
    <row r="1726">
      <c r="A1726" s="195">
        <v>2424.0</v>
      </c>
      <c r="B1726" s="196" t="s">
        <v>6789</v>
      </c>
      <c r="C1726" s="197" t="s">
        <v>9345</v>
      </c>
      <c r="D1726" s="198" t="s">
        <v>9346</v>
      </c>
      <c r="E1726" s="196" t="s">
        <v>9345</v>
      </c>
      <c r="F1726" s="110"/>
      <c r="G1726" s="199">
        <v>6900.0</v>
      </c>
      <c r="H1726" s="217"/>
      <c r="I1726" s="217"/>
      <c r="L1726" s="6" t="str">
        <f t="array" ref="L1726">XLOOKUP(E1726,INV!A:A,INV!K:K)</f>
        <v>#N/A</v>
      </c>
      <c r="M1726" s="127" t="str">
        <f t="shared" si="2"/>
        <v>#N/A</v>
      </c>
    </row>
    <row r="1727">
      <c r="A1727" s="195">
        <v>2425.0</v>
      </c>
      <c r="B1727" s="196" t="s">
        <v>6789</v>
      </c>
      <c r="C1727" s="197" t="s">
        <v>9347</v>
      </c>
      <c r="D1727" s="198" t="s">
        <v>9348</v>
      </c>
      <c r="E1727" s="196" t="s">
        <v>9347</v>
      </c>
      <c r="F1727" s="110"/>
      <c r="G1727" s="199">
        <v>15900.0</v>
      </c>
      <c r="H1727" s="217"/>
      <c r="I1727" s="217"/>
      <c r="L1727" s="6" t="str">
        <f t="array" ref="L1727">XLOOKUP(E1727,INV!A:A,INV!K:K)</f>
        <v>#N/A</v>
      </c>
      <c r="M1727" s="127" t="str">
        <f t="shared" si="2"/>
        <v>#N/A</v>
      </c>
    </row>
    <row r="1728">
      <c r="A1728" s="195">
        <v>2426.0</v>
      </c>
      <c r="B1728" s="196" t="s">
        <v>6789</v>
      </c>
      <c r="C1728" s="197" t="s">
        <v>9349</v>
      </c>
      <c r="D1728" s="198" t="s">
        <v>9350</v>
      </c>
      <c r="E1728" s="196" t="s">
        <v>9349</v>
      </c>
      <c r="F1728" s="110"/>
      <c r="G1728" s="199">
        <v>19200.0</v>
      </c>
      <c r="H1728" s="217"/>
      <c r="I1728" s="217"/>
      <c r="L1728" s="6" t="str">
        <f t="array" ref="L1728">XLOOKUP(E1728,INV!A:A,INV!K:K)</f>
        <v>#N/A</v>
      </c>
      <c r="M1728" s="127" t="str">
        <f t="shared" si="2"/>
        <v>#N/A</v>
      </c>
    </row>
    <row r="1729">
      <c r="A1729" s="195">
        <v>2427.0</v>
      </c>
      <c r="B1729" s="196" t="s">
        <v>9351</v>
      </c>
      <c r="C1729" s="197" t="s">
        <v>9352</v>
      </c>
      <c r="D1729" s="198" t="s">
        <v>9353</v>
      </c>
      <c r="E1729" s="196" t="s">
        <v>9352</v>
      </c>
      <c r="F1729" s="110"/>
      <c r="G1729" s="199">
        <v>11000.0</v>
      </c>
      <c r="H1729" s="217"/>
      <c r="I1729" s="217"/>
      <c r="L1729" s="6" t="str">
        <f t="array" ref="L1729">XLOOKUP(E1729,INV!A:A,INV!K:K)</f>
        <v>#N/A</v>
      </c>
      <c r="M1729" s="127" t="str">
        <f t="shared" si="2"/>
        <v>#N/A</v>
      </c>
    </row>
    <row r="1730">
      <c r="A1730" s="195">
        <v>2428.0</v>
      </c>
      <c r="B1730" s="196" t="s">
        <v>9351</v>
      </c>
      <c r="C1730" s="197" t="s">
        <v>9354</v>
      </c>
      <c r="D1730" s="198" t="s">
        <v>9355</v>
      </c>
      <c r="E1730" s="196" t="s">
        <v>9354</v>
      </c>
      <c r="F1730" s="110"/>
      <c r="G1730" s="199">
        <v>19000.0</v>
      </c>
      <c r="H1730" s="217"/>
      <c r="I1730" s="217"/>
      <c r="L1730" s="6" t="str">
        <f t="array" ref="L1730">XLOOKUP(E1730,INV!A:A,INV!K:K)</f>
        <v>#N/A</v>
      </c>
      <c r="M1730" s="127" t="str">
        <f t="shared" si="2"/>
        <v>#N/A</v>
      </c>
    </row>
    <row r="1731">
      <c r="A1731" s="195">
        <v>2429.0</v>
      </c>
      <c r="B1731" s="196" t="s">
        <v>9351</v>
      </c>
      <c r="C1731" s="197" t="s">
        <v>9356</v>
      </c>
      <c r="D1731" s="198" t="s">
        <v>9355</v>
      </c>
      <c r="E1731" s="196" t="s">
        <v>9356</v>
      </c>
      <c r="F1731" s="110"/>
      <c r="G1731" s="199">
        <v>16000.0</v>
      </c>
      <c r="H1731" s="217"/>
      <c r="I1731" s="217"/>
      <c r="L1731" s="6" t="str">
        <f t="array" ref="L1731">XLOOKUP(E1731,INV!A:A,INV!K:K)</f>
        <v>#N/A</v>
      </c>
      <c r="M1731" s="127" t="str">
        <f t="shared" si="2"/>
        <v>#N/A</v>
      </c>
    </row>
    <row r="1732">
      <c r="A1732" s="195">
        <v>2430.0</v>
      </c>
      <c r="B1732" s="196" t="s">
        <v>9351</v>
      </c>
      <c r="C1732" s="197" t="s">
        <v>9357</v>
      </c>
      <c r="D1732" s="198" t="s">
        <v>9355</v>
      </c>
      <c r="E1732" s="196" t="s">
        <v>9357</v>
      </c>
      <c r="F1732" s="110"/>
      <c r="G1732" s="199">
        <v>14500.0</v>
      </c>
      <c r="H1732" s="217"/>
      <c r="I1732" s="217"/>
      <c r="L1732" s="6" t="str">
        <f t="array" ref="L1732">XLOOKUP(E1732,INV!A:A,INV!K:K)</f>
        <v>#N/A</v>
      </c>
      <c r="M1732" s="127" t="str">
        <f t="shared" si="2"/>
        <v>#N/A</v>
      </c>
    </row>
    <row r="1733">
      <c r="A1733" s="195">
        <v>2431.0</v>
      </c>
      <c r="B1733" s="196" t="s">
        <v>9351</v>
      </c>
      <c r="C1733" s="197" t="s">
        <v>9358</v>
      </c>
      <c r="D1733" s="198" t="s">
        <v>9355</v>
      </c>
      <c r="E1733" s="196" t="s">
        <v>9358</v>
      </c>
      <c r="F1733" s="110"/>
      <c r="G1733" s="199">
        <v>21000.0</v>
      </c>
      <c r="H1733" s="217"/>
      <c r="I1733" s="217"/>
      <c r="L1733" s="6" t="str">
        <f t="array" ref="L1733">XLOOKUP(E1733,INV!A:A,INV!K:K)</f>
        <v>#N/A</v>
      </c>
      <c r="M1733" s="127" t="str">
        <f t="shared" si="2"/>
        <v>#N/A</v>
      </c>
    </row>
    <row r="1734">
      <c r="A1734" s="195">
        <v>2432.0</v>
      </c>
      <c r="B1734" s="196" t="s">
        <v>9351</v>
      </c>
      <c r="C1734" s="197" t="s">
        <v>9359</v>
      </c>
      <c r="D1734" s="198" t="s">
        <v>9355</v>
      </c>
      <c r="E1734" s="196" t="s">
        <v>9359</v>
      </c>
      <c r="F1734" s="110"/>
      <c r="G1734" s="199">
        <v>18000.0</v>
      </c>
      <c r="H1734" s="217"/>
      <c r="I1734" s="217"/>
      <c r="L1734" s="6" t="str">
        <f t="array" ref="L1734">XLOOKUP(E1734,INV!A:A,INV!K:K)</f>
        <v>#N/A</v>
      </c>
      <c r="M1734" s="127" t="str">
        <f t="shared" si="2"/>
        <v>#N/A</v>
      </c>
    </row>
    <row r="1735">
      <c r="A1735" s="195">
        <v>2433.0</v>
      </c>
      <c r="B1735" s="196" t="s">
        <v>8433</v>
      </c>
      <c r="C1735" s="197" t="s">
        <v>9360</v>
      </c>
      <c r="D1735" s="198" t="s">
        <v>9361</v>
      </c>
      <c r="E1735" s="196" t="s">
        <v>9360</v>
      </c>
      <c r="F1735" s="110"/>
      <c r="G1735" s="199">
        <v>1900.0</v>
      </c>
      <c r="H1735" s="217"/>
      <c r="I1735" s="217"/>
      <c r="L1735" s="6">
        <f t="array" ref="L1735">XLOOKUP(E1735,INV!A:A,INV!K:K)</f>
        <v>99</v>
      </c>
      <c r="M1735" s="127">
        <f t="shared" si="2"/>
        <v>1</v>
      </c>
    </row>
    <row r="1736">
      <c r="A1736" s="195">
        <v>2434.0</v>
      </c>
      <c r="B1736" s="196" t="s">
        <v>8433</v>
      </c>
      <c r="C1736" s="197" t="s">
        <v>9362</v>
      </c>
      <c r="D1736" s="198" t="s">
        <v>9363</v>
      </c>
      <c r="E1736" s="196" t="s">
        <v>9362</v>
      </c>
      <c r="F1736" s="110"/>
      <c r="G1736" s="199">
        <v>2700.0</v>
      </c>
      <c r="H1736" s="217"/>
      <c r="I1736" s="217"/>
      <c r="L1736" s="6">
        <f t="array" ref="L1736">XLOOKUP(E1736,INV!A:A,INV!K:K)</f>
        <v>111</v>
      </c>
      <c r="M1736" s="127">
        <f t="shared" si="2"/>
        <v>1</v>
      </c>
    </row>
    <row r="1737">
      <c r="A1737" s="195">
        <v>2435.0</v>
      </c>
      <c r="B1737" s="196" t="s">
        <v>8433</v>
      </c>
      <c r="C1737" s="197" t="s">
        <v>9364</v>
      </c>
      <c r="D1737" s="198" t="s">
        <v>9365</v>
      </c>
      <c r="E1737" s="196" t="s">
        <v>9364</v>
      </c>
      <c r="F1737" s="110"/>
      <c r="G1737" s="199">
        <v>2700.0</v>
      </c>
      <c r="H1737" s="217"/>
      <c r="I1737" s="217"/>
      <c r="L1737" s="6">
        <f t="array" ref="L1737">XLOOKUP(E1737,INV!A:A,INV!K:K)</f>
        <v>111</v>
      </c>
      <c r="M1737" s="127">
        <f t="shared" si="2"/>
        <v>1</v>
      </c>
    </row>
    <row r="1738">
      <c r="A1738" s="195">
        <v>2436.0</v>
      </c>
      <c r="B1738" s="196" t="s">
        <v>8433</v>
      </c>
      <c r="C1738" s="197" t="s">
        <v>9366</v>
      </c>
      <c r="D1738" s="198" t="s">
        <v>9367</v>
      </c>
      <c r="E1738" s="196" t="s">
        <v>9366</v>
      </c>
      <c r="F1738" s="110"/>
      <c r="G1738" s="199">
        <v>2700.0</v>
      </c>
      <c r="H1738" s="217"/>
      <c r="I1738" s="217"/>
      <c r="L1738" s="6">
        <f t="array" ref="L1738">XLOOKUP(E1738,INV!A:A,INV!K:K)</f>
        <v>111</v>
      </c>
      <c r="M1738" s="127">
        <f t="shared" si="2"/>
        <v>1</v>
      </c>
    </row>
    <row r="1739">
      <c r="A1739" s="195">
        <v>2437.0</v>
      </c>
      <c r="B1739" s="196" t="s">
        <v>8433</v>
      </c>
      <c r="C1739" s="197" t="s">
        <v>9368</v>
      </c>
      <c r="D1739" s="198" t="s">
        <v>9369</v>
      </c>
      <c r="E1739" s="196" t="s">
        <v>9368</v>
      </c>
      <c r="F1739" s="110"/>
      <c r="G1739" s="199">
        <v>2700.0</v>
      </c>
      <c r="H1739" s="217"/>
      <c r="I1739" s="217"/>
      <c r="L1739" s="6">
        <f t="array" ref="L1739">XLOOKUP(E1739,INV!A:A,INV!K:K)</f>
        <v>111</v>
      </c>
      <c r="M1739" s="127">
        <f t="shared" si="2"/>
        <v>1</v>
      </c>
    </row>
    <row r="1740">
      <c r="A1740" s="195">
        <v>2438.0</v>
      </c>
      <c r="B1740" s="196" t="s">
        <v>8433</v>
      </c>
      <c r="C1740" s="197" t="s">
        <v>9370</v>
      </c>
      <c r="D1740" s="198" t="s">
        <v>9371</v>
      </c>
      <c r="E1740" s="196" t="s">
        <v>9370</v>
      </c>
      <c r="F1740" s="110"/>
      <c r="G1740" s="199">
        <v>2700.0</v>
      </c>
      <c r="H1740" s="217"/>
      <c r="I1740" s="217"/>
      <c r="L1740" s="6">
        <f t="array" ref="L1740">XLOOKUP(E1740,INV!A:A,INV!K:K)</f>
        <v>111</v>
      </c>
      <c r="M1740" s="127">
        <f t="shared" si="2"/>
        <v>1</v>
      </c>
    </row>
    <row r="1741">
      <c r="A1741" s="195">
        <v>2439.0</v>
      </c>
      <c r="B1741" s="196" t="s">
        <v>8433</v>
      </c>
      <c r="C1741" s="197" t="s">
        <v>9372</v>
      </c>
      <c r="D1741" s="198" t="s">
        <v>9373</v>
      </c>
      <c r="E1741" s="196" t="s">
        <v>9372</v>
      </c>
      <c r="F1741" s="110"/>
      <c r="G1741" s="199">
        <v>2700.0</v>
      </c>
      <c r="H1741" s="217"/>
      <c r="I1741" s="217"/>
      <c r="L1741" s="6">
        <f t="array" ref="L1741">XLOOKUP(E1741,INV!A:A,INV!K:K)</f>
        <v>111</v>
      </c>
      <c r="M1741" s="127">
        <f t="shared" si="2"/>
        <v>1</v>
      </c>
    </row>
    <row r="1742">
      <c r="A1742" s="195">
        <v>2440.0</v>
      </c>
      <c r="B1742" s="196" t="s">
        <v>8433</v>
      </c>
      <c r="C1742" s="197" t="s">
        <v>9374</v>
      </c>
      <c r="D1742" s="198" t="s">
        <v>9375</v>
      </c>
      <c r="E1742" s="196" t="s">
        <v>9374</v>
      </c>
      <c r="F1742" s="110"/>
      <c r="G1742" s="199">
        <v>2700.0</v>
      </c>
      <c r="H1742" s="217"/>
      <c r="I1742" s="217"/>
      <c r="L1742" s="6">
        <f t="array" ref="L1742">XLOOKUP(E1742,INV!A:A,INV!K:K)</f>
        <v>111</v>
      </c>
      <c r="M1742" s="127">
        <f t="shared" si="2"/>
        <v>1</v>
      </c>
    </row>
    <row r="1743">
      <c r="A1743" s="195">
        <v>2441.0</v>
      </c>
      <c r="B1743" s="196" t="s">
        <v>6789</v>
      </c>
      <c r="C1743" s="197" t="s">
        <v>9376</v>
      </c>
      <c r="D1743" s="198" t="s">
        <v>9377</v>
      </c>
      <c r="E1743" s="196" t="s">
        <v>9376</v>
      </c>
      <c r="F1743" s="110"/>
      <c r="G1743" s="199">
        <v>6500.0</v>
      </c>
      <c r="H1743" s="217"/>
      <c r="I1743" s="217"/>
      <c r="L1743" s="6" t="str">
        <f t="array" ref="L1743">XLOOKUP(E1743,INV!A:A,INV!K:K)</f>
        <v>#N/A</v>
      </c>
      <c r="M1743" s="127" t="str">
        <f t="shared" si="2"/>
        <v>#N/A</v>
      </c>
    </row>
    <row r="1744">
      <c r="A1744" s="195">
        <v>2442.0</v>
      </c>
      <c r="B1744" s="196" t="s">
        <v>6789</v>
      </c>
      <c r="C1744" s="197" t="s">
        <v>9378</v>
      </c>
      <c r="D1744" s="198" t="s">
        <v>9379</v>
      </c>
      <c r="E1744" s="196" t="s">
        <v>9378</v>
      </c>
      <c r="F1744" s="110"/>
      <c r="G1744" s="199">
        <v>6500.0</v>
      </c>
      <c r="H1744" s="217"/>
      <c r="I1744" s="217"/>
      <c r="L1744" s="6" t="str">
        <f t="array" ref="L1744">XLOOKUP(E1744,INV!A:A,INV!K:K)</f>
        <v>#N/A</v>
      </c>
      <c r="M1744" s="127" t="str">
        <f t="shared" si="2"/>
        <v>#N/A</v>
      </c>
    </row>
    <row r="1745">
      <c r="A1745" s="195">
        <v>2443.0</v>
      </c>
      <c r="B1745" s="196" t="s">
        <v>6789</v>
      </c>
      <c r="C1745" s="197" t="s">
        <v>9380</v>
      </c>
      <c r="D1745" s="198" t="s">
        <v>9381</v>
      </c>
      <c r="E1745" s="196" t="s">
        <v>9380</v>
      </c>
      <c r="F1745" s="110"/>
      <c r="G1745" s="199">
        <v>6500.0</v>
      </c>
      <c r="H1745" s="217"/>
      <c r="I1745" s="217"/>
      <c r="L1745" s="6" t="str">
        <f t="array" ref="L1745">XLOOKUP(E1745,INV!A:A,INV!K:K)</f>
        <v>#N/A</v>
      </c>
      <c r="M1745" s="127" t="str">
        <f t="shared" si="2"/>
        <v>#N/A</v>
      </c>
    </row>
    <row r="1746">
      <c r="A1746" s="195">
        <v>2444.0</v>
      </c>
      <c r="B1746" s="196" t="s">
        <v>6789</v>
      </c>
      <c r="C1746" s="197" t="s">
        <v>9382</v>
      </c>
      <c r="D1746" s="198" t="s">
        <v>9383</v>
      </c>
      <c r="E1746" s="196" t="s">
        <v>9382</v>
      </c>
      <c r="F1746" s="110"/>
      <c r="G1746" s="199">
        <v>6500.0</v>
      </c>
      <c r="H1746" s="217"/>
      <c r="I1746" s="217"/>
      <c r="L1746" s="6" t="str">
        <f t="array" ref="L1746">XLOOKUP(E1746,INV!A:A,INV!K:K)</f>
        <v>#N/A</v>
      </c>
      <c r="M1746" s="127" t="str">
        <f t="shared" si="2"/>
        <v>#N/A</v>
      </c>
    </row>
    <row r="1747">
      <c r="A1747" s="195">
        <v>2445.0</v>
      </c>
      <c r="B1747" s="196" t="s">
        <v>6789</v>
      </c>
      <c r="C1747" s="197" t="s">
        <v>9384</v>
      </c>
      <c r="D1747" s="198" t="s">
        <v>9385</v>
      </c>
      <c r="E1747" s="196" t="s">
        <v>9384</v>
      </c>
      <c r="F1747" s="110"/>
      <c r="G1747" s="199">
        <v>6500.0</v>
      </c>
      <c r="H1747" s="217"/>
      <c r="I1747" s="217"/>
      <c r="L1747" s="6" t="str">
        <f t="array" ref="L1747">XLOOKUP(E1747,INV!A:A,INV!K:K)</f>
        <v>#N/A</v>
      </c>
      <c r="M1747" s="127" t="str">
        <f t="shared" si="2"/>
        <v>#N/A</v>
      </c>
    </row>
    <row r="1748">
      <c r="A1748" s="195">
        <v>2446.0</v>
      </c>
      <c r="B1748" s="196" t="s">
        <v>6789</v>
      </c>
      <c r="C1748" s="197" t="s">
        <v>9386</v>
      </c>
      <c r="D1748" s="198" t="s">
        <v>9387</v>
      </c>
      <c r="E1748" s="196" t="s">
        <v>9386</v>
      </c>
      <c r="F1748" s="110"/>
      <c r="G1748" s="199">
        <v>6500.0</v>
      </c>
      <c r="H1748" s="217"/>
      <c r="I1748" s="217"/>
      <c r="L1748" s="6" t="str">
        <f t="array" ref="L1748">XLOOKUP(E1748,INV!A:A,INV!K:K)</f>
        <v>#N/A</v>
      </c>
      <c r="M1748" s="127" t="str">
        <f t="shared" si="2"/>
        <v>#N/A</v>
      </c>
    </row>
    <row r="1749">
      <c r="A1749" s="195">
        <v>2447.0</v>
      </c>
      <c r="B1749" s="196" t="s">
        <v>6789</v>
      </c>
      <c r="C1749" s="197" t="s">
        <v>9388</v>
      </c>
      <c r="D1749" s="198" t="s">
        <v>9389</v>
      </c>
      <c r="E1749" s="196" t="s">
        <v>9388</v>
      </c>
      <c r="F1749" s="110"/>
      <c r="G1749" s="199">
        <v>6500.0</v>
      </c>
      <c r="H1749" s="217"/>
      <c r="I1749" s="217"/>
      <c r="L1749" s="6" t="str">
        <f t="array" ref="L1749">XLOOKUP(E1749,INV!A:A,INV!K:K)</f>
        <v>#N/A</v>
      </c>
      <c r="M1749" s="127" t="str">
        <f t="shared" si="2"/>
        <v>#N/A</v>
      </c>
    </row>
    <row r="1750">
      <c r="A1750" s="195">
        <v>2448.0</v>
      </c>
      <c r="B1750" s="196" t="s">
        <v>6789</v>
      </c>
      <c r="C1750" s="197" t="s">
        <v>9390</v>
      </c>
      <c r="D1750" s="198" t="s">
        <v>9391</v>
      </c>
      <c r="E1750" s="196" t="s">
        <v>9390</v>
      </c>
      <c r="F1750" s="110"/>
      <c r="G1750" s="199">
        <v>6500.0</v>
      </c>
      <c r="H1750" s="217"/>
      <c r="I1750" s="217"/>
      <c r="L1750" s="6" t="str">
        <f t="array" ref="L1750">XLOOKUP(E1750,INV!A:A,INV!K:K)</f>
        <v>#N/A</v>
      </c>
      <c r="M1750" s="127" t="str">
        <f t="shared" si="2"/>
        <v>#N/A</v>
      </c>
    </row>
    <row r="1751">
      <c r="A1751" s="195">
        <v>2449.0</v>
      </c>
      <c r="B1751" s="196" t="s">
        <v>6789</v>
      </c>
      <c r="C1751" s="197" t="s">
        <v>9392</v>
      </c>
      <c r="D1751" s="198" t="s">
        <v>9393</v>
      </c>
      <c r="E1751" s="196" t="s">
        <v>9392</v>
      </c>
      <c r="F1751" s="110"/>
      <c r="G1751" s="199">
        <v>9000.0</v>
      </c>
      <c r="H1751" s="217"/>
      <c r="I1751" s="217"/>
      <c r="L1751" s="6" t="str">
        <f t="array" ref="L1751">XLOOKUP(E1751,INV!A:A,INV!K:K)</f>
        <v>#N/A</v>
      </c>
      <c r="M1751" s="127" t="str">
        <f t="shared" si="2"/>
        <v>#N/A</v>
      </c>
    </row>
    <row r="1752">
      <c r="A1752" s="195">
        <v>2450.0</v>
      </c>
      <c r="B1752" s="196" t="s">
        <v>6789</v>
      </c>
      <c r="C1752" s="197" t="s">
        <v>9394</v>
      </c>
      <c r="D1752" s="198" t="s">
        <v>9395</v>
      </c>
      <c r="E1752" s="196" t="s">
        <v>9394</v>
      </c>
      <c r="F1752" s="110"/>
      <c r="G1752" s="199">
        <v>9000.0</v>
      </c>
      <c r="H1752" s="217"/>
      <c r="I1752" s="217"/>
      <c r="L1752" s="6" t="str">
        <f t="array" ref="L1752">XLOOKUP(E1752,INV!A:A,INV!K:K)</f>
        <v>#N/A</v>
      </c>
      <c r="M1752" s="127" t="str">
        <f t="shared" si="2"/>
        <v>#N/A</v>
      </c>
    </row>
    <row r="1753">
      <c r="A1753" s="195">
        <v>2451.0</v>
      </c>
      <c r="B1753" s="196" t="s">
        <v>6789</v>
      </c>
      <c r="C1753" s="197" t="s">
        <v>9396</v>
      </c>
      <c r="D1753" s="198" t="s">
        <v>9397</v>
      </c>
      <c r="E1753" s="196" t="s">
        <v>9396</v>
      </c>
      <c r="F1753" s="110"/>
      <c r="G1753" s="199">
        <v>9000.0</v>
      </c>
      <c r="H1753" s="217"/>
      <c r="I1753" s="217"/>
      <c r="L1753" s="6" t="str">
        <f t="array" ref="L1753">XLOOKUP(E1753,INV!A:A,INV!K:K)</f>
        <v>#N/A</v>
      </c>
      <c r="M1753" s="127" t="str">
        <f t="shared" si="2"/>
        <v>#N/A</v>
      </c>
    </row>
    <row r="1754">
      <c r="A1754" s="195">
        <v>1531.0</v>
      </c>
      <c r="B1754" s="196" t="s">
        <v>4304</v>
      </c>
      <c r="C1754" s="197" t="s">
        <v>5258</v>
      </c>
      <c r="D1754" s="198" t="s">
        <v>5259</v>
      </c>
      <c r="E1754" s="196" t="s">
        <v>5258</v>
      </c>
      <c r="F1754" s="110"/>
      <c r="G1754" s="199">
        <v>2110.0</v>
      </c>
      <c r="H1754" s="217"/>
      <c r="I1754" s="217"/>
      <c r="L1754" s="6" t="str">
        <f t="array" ref="L1754">XLOOKUP(E1754,INV!A:A,INV!K:K)</f>
        <v>#N/A</v>
      </c>
      <c r="M1754" s="127" t="str">
        <f t="shared" si="2"/>
        <v>#N/A</v>
      </c>
    </row>
    <row r="1755">
      <c r="A1755" s="195">
        <v>1532.0</v>
      </c>
      <c r="B1755" s="196" t="s">
        <v>4304</v>
      </c>
      <c r="C1755" s="197" t="s">
        <v>5260</v>
      </c>
      <c r="D1755" s="198" t="s">
        <v>5259</v>
      </c>
      <c r="E1755" s="196" t="s">
        <v>5260</v>
      </c>
      <c r="F1755" s="110"/>
      <c r="G1755" s="199">
        <v>2110.0</v>
      </c>
      <c r="H1755" s="217"/>
      <c r="I1755" s="217"/>
      <c r="L1755" s="6" t="str">
        <f t="array" ref="L1755">XLOOKUP(E1755,INV!A:A,INV!K:K)</f>
        <v>#N/A</v>
      </c>
      <c r="M1755" s="127" t="str">
        <f t="shared" si="2"/>
        <v>#N/A</v>
      </c>
    </row>
    <row r="1756">
      <c r="A1756" s="195">
        <v>1533.0</v>
      </c>
      <c r="B1756" s="196" t="s">
        <v>4304</v>
      </c>
      <c r="C1756" s="197" t="s">
        <v>5261</v>
      </c>
      <c r="D1756" s="198" t="s">
        <v>5259</v>
      </c>
      <c r="E1756" s="196" t="s">
        <v>5261</v>
      </c>
      <c r="F1756" s="110"/>
      <c r="G1756" s="199">
        <v>2110.0</v>
      </c>
      <c r="H1756" s="217"/>
      <c r="I1756" s="217"/>
      <c r="L1756" s="6" t="str">
        <f t="array" ref="L1756">XLOOKUP(E1756,INV!A:A,INV!K:K)</f>
        <v>#N/A</v>
      </c>
      <c r="M1756" s="127" t="str">
        <f t="shared" si="2"/>
        <v>#N/A</v>
      </c>
    </row>
    <row r="1757">
      <c r="A1757" s="195">
        <v>1534.0</v>
      </c>
      <c r="B1757" s="196" t="s">
        <v>4304</v>
      </c>
      <c r="C1757" s="197" t="s">
        <v>5262</v>
      </c>
      <c r="D1757" s="198" t="s">
        <v>5259</v>
      </c>
      <c r="E1757" s="196" t="s">
        <v>5262</v>
      </c>
      <c r="F1757" s="110"/>
      <c r="G1757" s="199">
        <v>2110.0</v>
      </c>
      <c r="H1757" s="217"/>
      <c r="I1757" s="217"/>
      <c r="L1757" s="6" t="str">
        <f t="array" ref="L1757">XLOOKUP(E1757,INV!A:A,INV!K:K)</f>
        <v>#N/A</v>
      </c>
      <c r="M1757" s="127" t="str">
        <f t="shared" si="2"/>
        <v>#N/A</v>
      </c>
    </row>
    <row r="1758">
      <c r="A1758" s="195">
        <v>1264.0</v>
      </c>
      <c r="B1758" s="196" t="s">
        <v>3535</v>
      </c>
      <c r="C1758" s="197" t="s">
        <v>5031</v>
      </c>
      <c r="D1758" s="198" t="s">
        <v>5032</v>
      </c>
      <c r="E1758" s="196" t="s">
        <v>5031</v>
      </c>
      <c r="F1758" s="110"/>
      <c r="G1758" s="199">
        <v>7200.0</v>
      </c>
      <c r="H1758" s="217"/>
      <c r="I1758" s="217"/>
      <c r="L1758" s="6" t="str">
        <f t="array" ref="L1758">XLOOKUP(E1758,INV!A:A,INV!K:K)</f>
        <v>#N/A</v>
      </c>
      <c r="M1758" s="127" t="str">
        <f t="shared" si="2"/>
        <v>#N/A</v>
      </c>
    </row>
    <row r="1759">
      <c r="A1759" s="195">
        <v>1266.0</v>
      </c>
      <c r="B1759" s="196" t="s">
        <v>3535</v>
      </c>
      <c r="C1759" s="197" t="s">
        <v>5035</v>
      </c>
      <c r="D1759" s="198" t="s">
        <v>5036</v>
      </c>
      <c r="E1759" s="196" t="s">
        <v>5035</v>
      </c>
      <c r="F1759" s="110"/>
      <c r="G1759" s="199">
        <v>4600.0</v>
      </c>
      <c r="H1759" s="217"/>
      <c r="I1759" s="217"/>
      <c r="L1759" s="6" t="str">
        <f t="array" ref="L1759">XLOOKUP(E1759,INV!A:A,INV!K:K)</f>
        <v>#N/A</v>
      </c>
      <c r="M1759" s="127" t="str">
        <f t="shared" si="2"/>
        <v>#N/A</v>
      </c>
    </row>
    <row r="1760">
      <c r="A1760" s="195">
        <v>1267.0</v>
      </c>
      <c r="B1760" s="196" t="s">
        <v>3307</v>
      </c>
      <c r="C1760" s="197" t="s">
        <v>5037</v>
      </c>
      <c r="D1760" s="198" t="s">
        <v>5038</v>
      </c>
      <c r="E1760" s="196" t="s">
        <v>5037</v>
      </c>
      <c r="F1760" s="110"/>
      <c r="G1760" s="199">
        <v>390.0</v>
      </c>
      <c r="H1760" s="217"/>
      <c r="I1760" s="217"/>
      <c r="L1760" s="6" t="str">
        <f t="array" ref="L1760">XLOOKUP(E1760,INV!A:A,INV!K:K)</f>
        <v>#N/A</v>
      </c>
      <c r="M1760" s="127" t="str">
        <f t="shared" si="2"/>
        <v>#N/A</v>
      </c>
    </row>
    <row r="1761">
      <c r="A1761" s="195">
        <v>1268.0</v>
      </c>
      <c r="B1761" s="196" t="s">
        <v>3307</v>
      </c>
      <c r="C1761" s="197" t="s">
        <v>5039</v>
      </c>
      <c r="D1761" s="198" t="s">
        <v>5040</v>
      </c>
      <c r="E1761" s="196" t="s">
        <v>5039</v>
      </c>
      <c r="F1761" s="196"/>
      <c r="G1761" s="199">
        <v>280.0</v>
      </c>
      <c r="H1761" s="217"/>
      <c r="I1761" s="217"/>
      <c r="L1761" s="6" t="str">
        <f t="array" ref="L1761">XLOOKUP(E1761,INV!A:A,INV!K:K)</f>
        <v>#N/A</v>
      </c>
      <c r="M1761" s="127" t="str">
        <f t="shared" si="2"/>
        <v>#N/A</v>
      </c>
    </row>
    <row r="1762">
      <c r="A1762" s="195">
        <v>1269.0</v>
      </c>
      <c r="B1762" s="196" t="s">
        <v>3307</v>
      </c>
      <c r="C1762" s="197" t="s">
        <v>9398</v>
      </c>
      <c r="D1762" s="198" t="s">
        <v>9399</v>
      </c>
      <c r="E1762" s="196" t="s">
        <v>9398</v>
      </c>
      <c r="F1762" s="110"/>
      <c r="G1762" s="199">
        <v>1100.0</v>
      </c>
      <c r="H1762" s="217"/>
      <c r="I1762" s="217"/>
      <c r="L1762" s="6" t="str">
        <f t="array" ref="L1762">XLOOKUP(E1762,INV!A:A,INV!K:K)</f>
        <v>#N/A</v>
      </c>
      <c r="M1762" s="127" t="str">
        <f t="shared" si="2"/>
        <v>#N/A</v>
      </c>
    </row>
    <row r="1763">
      <c r="A1763" s="195">
        <v>1270.0</v>
      </c>
      <c r="B1763" s="196" t="s">
        <v>3307</v>
      </c>
      <c r="C1763" s="197" t="s">
        <v>5041</v>
      </c>
      <c r="D1763" s="198" t="s">
        <v>5042</v>
      </c>
      <c r="E1763" s="196" t="s">
        <v>5041</v>
      </c>
      <c r="F1763" s="110"/>
      <c r="G1763" s="199">
        <v>390.0</v>
      </c>
      <c r="H1763" s="217"/>
      <c r="I1763" s="217"/>
      <c r="L1763" s="6" t="str">
        <f t="array" ref="L1763">XLOOKUP(E1763,INV!A:A,INV!K:K)</f>
        <v>#N/A</v>
      </c>
      <c r="M1763" s="127" t="str">
        <f t="shared" si="2"/>
        <v>#N/A</v>
      </c>
    </row>
    <row r="1764">
      <c r="A1764" s="195">
        <v>1271.0</v>
      </c>
      <c r="B1764" s="196" t="s">
        <v>3307</v>
      </c>
      <c r="C1764" s="197" t="s">
        <v>9400</v>
      </c>
      <c r="D1764" s="198" t="s">
        <v>9401</v>
      </c>
      <c r="E1764" s="196" t="s">
        <v>9400</v>
      </c>
      <c r="F1764" s="110"/>
      <c r="G1764" s="199">
        <v>1350.0</v>
      </c>
      <c r="H1764" s="217"/>
      <c r="I1764" s="217"/>
      <c r="L1764" s="6" t="str">
        <f t="array" ref="L1764">XLOOKUP(E1764,INV!A:A,INV!K:K)</f>
        <v>#N/A</v>
      </c>
      <c r="M1764" s="127" t="str">
        <f t="shared" si="2"/>
        <v>#N/A</v>
      </c>
    </row>
    <row r="1765">
      <c r="A1765" s="195">
        <v>1274.0</v>
      </c>
      <c r="B1765" s="196" t="s">
        <v>3307</v>
      </c>
      <c r="C1765" s="197" t="s">
        <v>9402</v>
      </c>
      <c r="D1765" s="198" t="s">
        <v>9403</v>
      </c>
      <c r="E1765" s="196" t="s">
        <v>9402</v>
      </c>
      <c r="F1765" s="110"/>
      <c r="G1765" s="199">
        <v>1350.0</v>
      </c>
      <c r="H1765" s="217"/>
      <c r="I1765" s="217"/>
      <c r="L1765" s="6" t="str">
        <f t="array" ref="L1765">XLOOKUP(E1765,INV!A:A,INV!K:K)</f>
        <v>#N/A</v>
      </c>
      <c r="M1765" s="127" t="str">
        <f t="shared" si="2"/>
        <v>#N/A</v>
      </c>
    </row>
    <row r="1766">
      <c r="A1766" s="195">
        <v>1547.0</v>
      </c>
      <c r="B1766" s="196" t="s">
        <v>3307</v>
      </c>
      <c r="C1766" s="197" t="s">
        <v>9404</v>
      </c>
      <c r="D1766" s="198" t="s">
        <v>9405</v>
      </c>
      <c r="E1766" s="196" t="s">
        <v>9404</v>
      </c>
      <c r="F1766" s="110"/>
      <c r="G1766" s="199">
        <v>170.0</v>
      </c>
      <c r="H1766" s="217"/>
      <c r="I1766" s="217"/>
      <c r="L1766" s="6" t="str">
        <f t="array" ref="L1766">XLOOKUP(E1766,INV!A:A,INV!K:K)</f>
        <v>#N/A</v>
      </c>
      <c r="M1766" s="127" t="str">
        <f t="shared" si="2"/>
        <v>#N/A</v>
      </c>
    </row>
    <row r="1767">
      <c r="A1767" s="195">
        <v>1548.0</v>
      </c>
      <c r="B1767" s="196" t="s">
        <v>3307</v>
      </c>
      <c r="C1767" s="197" t="s">
        <v>9406</v>
      </c>
      <c r="D1767" s="198" t="s">
        <v>9407</v>
      </c>
      <c r="E1767" s="196" t="s">
        <v>9406</v>
      </c>
      <c r="F1767" s="110"/>
      <c r="G1767" s="199">
        <v>950.0</v>
      </c>
      <c r="H1767" s="217"/>
      <c r="I1767" s="217"/>
      <c r="L1767" s="6" t="str">
        <f t="array" ref="L1767">XLOOKUP(E1767,INV!A:A,INV!K:K)</f>
        <v>#N/A</v>
      </c>
      <c r="M1767" s="127" t="str">
        <f t="shared" si="2"/>
        <v>#N/A</v>
      </c>
    </row>
    <row r="1768">
      <c r="A1768" s="195">
        <v>1275.0</v>
      </c>
      <c r="B1768" s="196" t="s">
        <v>3307</v>
      </c>
      <c r="C1768" s="197" t="s">
        <v>5047</v>
      </c>
      <c r="D1768" s="198" t="s">
        <v>5048</v>
      </c>
      <c r="E1768" s="196" t="s">
        <v>5047</v>
      </c>
      <c r="F1768" s="110"/>
      <c r="G1768" s="199">
        <v>390.0</v>
      </c>
      <c r="H1768" s="217"/>
      <c r="I1768" s="217"/>
      <c r="L1768" s="6" t="str">
        <f t="array" ref="L1768">XLOOKUP(E1768,INV!A:A,INV!K:K)</f>
        <v>#N/A</v>
      </c>
      <c r="M1768" s="127" t="str">
        <f t="shared" si="2"/>
        <v>#N/A</v>
      </c>
    </row>
    <row r="1769">
      <c r="A1769" s="195">
        <v>1276.0</v>
      </c>
      <c r="B1769" s="196" t="s">
        <v>3307</v>
      </c>
      <c r="C1769" s="197" t="s">
        <v>9408</v>
      </c>
      <c r="D1769" s="198" t="s">
        <v>9409</v>
      </c>
      <c r="E1769" s="196" t="s">
        <v>9408</v>
      </c>
      <c r="F1769" s="110"/>
      <c r="G1769" s="199">
        <v>1350.0</v>
      </c>
      <c r="H1769" s="217"/>
      <c r="I1769" s="217"/>
      <c r="L1769" s="6" t="str">
        <f t="array" ref="L1769">XLOOKUP(E1769,INV!A:A,INV!K:K)</f>
        <v>#N/A</v>
      </c>
      <c r="M1769" s="127" t="str">
        <f t="shared" si="2"/>
        <v>#N/A</v>
      </c>
    </row>
    <row r="1770">
      <c r="A1770" s="195">
        <v>1552.0</v>
      </c>
      <c r="B1770" s="196" t="s">
        <v>7978</v>
      </c>
      <c r="C1770" s="197" t="s">
        <v>9410</v>
      </c>
      <c r="D1770" s="198" t="s">
        <v>9411</v>
      </c>
      <c r="E1770" s="196" t="s">
        <v>9410</v>
      </c>
      <c r="F1770" s="110"/>
      <c r="G1770" s="199">
        <v>1830.0</v>
      </c>
      <c r="H1770" s="217"/>
      <c r="I1770" s="217"/>
      <c r="L1770" s="6" t="str">
        <f t="array" ref="L1770">XLOOKUP(E1770,INV!A:A,INV!K:K)</f>
        <v>#N/A</v>
      </c>
      <c r="M1770" s="127" t="str">
        <f t="shared" si="2"/>
        <v>#N/A</v>
      </c>
    </row>
    <row r="1771">
      <c r="A1771" s="195">
        <v>1553.0</v>
      </c>
      <c r="B1771" s="196" t="s">
        <v>7978</v>
      </c>
      <c r="C1771" s="197" t="s">
        <v>9412</v>
      </c>
      <c r="D1771" s="198" t="s">
        <v>9411</v>
      </c>
      <c r="E1771" s="196" t="s">
        <v>9412</v>
      </c>
      <c r="F1771" s="110"/>
      <c r="G1771" s="199">
        <v>1830.0</v>
      </c>
      <c r="H1771" s="217"/>
      <c r="I1771" s="217"/>
      <c r="L1771" s="6" t="str">
        <f t="array" ref="L1771">XLOOKUP(E1771,INV!A:A,INV!K:K)</f>
        <v>#N/A</v>
      </c>
      <c r="M1771" s="127" t="str">
        <f t="shared" si="2"/>
        <v>#N/A</v>
      </c>
    </row>
    <row r="1772">
      <c r="A1772" s="195">
        <v>1554.0</v>
      </c>
      <c r="B1772" s="196" t="s">
        <v>7978</v>
      </c>
      <c r="C1772" s="197" t="s">
        <v>9413</v>
      </c>
      <c r="D1772" s="198" t="s">
        <v>9411</v>
      </c>
      <c r="E1772" s="196" t="s">
        <v>9413</v>
      </c>
      <c r="F1772" s="110"/>
      <c r="G1772" s="199">
        <v>1830.0</v>
      </c>
      <c r="H1772" s="217"/>
      <c r="I1772" s="217"/>
      <c r="L1772" s="6" t="str">
        <f t="array" ref="L1772">XLOOKUP(E1772,INV!A:A,INV!K:K)</f>
        <v>#N/A</v>
      </c>
      <c r="M1772" s="127" t="str">
        <f t="shared" si="2"/>
        <v>#N/A</v>
      </c>
    </row>
    <row r="1773">
      <c r="A1773" s="195">
        <v>1555.0</v>
      </c>
      <c r="B1773" s="196" t="s">
        <v>7978</v>
      </c>
      <c r="C1773" s="197" t="s">
        <v>9414</v>
      </c>
      <c r="D1773" s="198" t="s">
        <v>9411</v>
      </c>
      <c r="E1773" s="196" t="s">
        <v>9414</v>
      </c>
      <c r="F1773" s="110"/>
      <c r="G1773" s="199">
        <v>1830.0</v>
      </c>
      <c r="H1773" s="217"/>
      <c r="I1773" s="217"/>
      <c r="L1773" s="6" t="str">
        <f t="array" ref="L1773">XLOOKUP(E1773,INV!A:A,INV!K:K)</f>
        <v>#N/A</v>
      </c>
      <c r="M1773" s="127" t="str">
        <f t="shared" si="2"/>
        <v>#N/A</v>
      </c>
    </row>
    <row r="1774">
      <c r="A1774" s="195">
        <v>1556.0</v>
      </c>
      <c r="B1774" s="196" t="s">
        <v>7978</v>
      </c>
      <c r="C1774" s="197" t="s">
        <v>9415</v>
      </c>
      <c r="D1774" s="198" t="s">
        <v>9416</v>
      </c>
      <c r="E1774" s="196" t="s">
        <v>9415</v>
      </c>
      <c r="F1774" s="110"/>
      <c r="G1774" s="199">
        <v>1830.0</v>
      </c>
      <c r="H1774" s="217"/>
      <c r="I1774" s="217"/>
      <c r="L1774" s="6" t="str">
        <f t="array" ref="L1774">XLOOKUP(E1774,INV!A:A,INV!K:K)</f>
        <v>#N/A</v>
      </c>
      <c r="M1774" s="127" t="str">
        <f t="shared" si="2"/>
        <v>#N/A</v>
      </c>
    </row>
    <row r="1775">
      <c r="A1775" s="195">
        <v>1557.0</v>
      </c>
      <c r="B1775" s="196" t="s">
        <v>7978</v>
      </c>
      <c r="C1775" s="197" t="s">
        <v>9417</v>
      </c>
      <c r="D1775" s="198" t="s">
        <v>9416</v>
      </c>
      <c r="E1775" s="196" t="s">
        <v>9417</v>
      </c>
      <c r="F1775" s="110"/>
      <c r="G1775" s="199">
        <v>1830.0</v>
      </c>
      <c r="H1775" s="217"/>
      <c r="I1775" s="217"/>
      <c r="L1775" s="6" t="str">
        <f t="array" ref="L1775">XLOOKUP(E1775,INV!A:A,INV!K:K)</f>
        <v>#N/A</v>
      </c>
      <c r="M1775" s="127" t="str">
        <f t="shared" si="2"/>
        <v>#N/A</v>
      </c>
    </row>
    <row r="1776">
      <c r="A1776" s="195">
        <v>1558.0</v>
      </c>
      <c r="B1776" s="196" t="s">
        <v>7978</v>
      </c>
      <c r="C1776" s="197" t="s">
        <v>9418</v>
      </c>
      <c r="D1776" s="198" t="s">
        <v>9416</v>
      </c>
      <c r="E1776" s="196" t="s">
        <v>9418</v>
      </c>
      <c r="F1776" s="110"/>
      <c r="G1776" s="199">
        <v>1830.0</v>
      </c>
      <c r="H1776" s="217"/>
      <c r="I1776" s="217"/>
      <c r="L1776" s="6" t="str">
        <f t="array" ref="L1776">XLOOKUP(E1776,INV!A:A,INV!K:K)</f>
        <v>#N/A</v>
      </c>
      <c r="M1776" s="127" t="str">
        <f t="shared" si="2"/>
        <v>#N/A</v>
      </c>
    </row>
    <row r="1777">
      <c r="A1777" s="195">
        <v>1559.0</v>
      </c>
      <c r="B1777" s="196" t="s">
        <v>7978</v>
      </c>
      <c r="C1777" s="197" t="s">
        <v>9419</v>
      </c>
      <c r="D1777" s="198" t="s">
        <v>9416</v>
      </c>
      <c r="E1777" s="196" t="s">
        <v>9419</v>
      </c>
      <c r="F1777" s="110"/>
      <c r="G1777" s="199">
        <v>1830.0</v>
      </c>
      <c r="H1777" s="217"/>
      <c r="I1777" s="217"/>
      <c r="L1777" s="6" t="str">
        <f t="array" ref="L1777">XLOOKUP(E1777,INV!A:A,INV!K:K)</f>
        <v>#N/A</v>
      </c>
      <c r="M1777" s="127" t="str">
        <f t="shared" si="2"/>
        <v>#N/A</v>
      </c>
    </row>
    <row r="1778">
      <c r="A1778" s="195">
        <v>1560.0</v>
      </c>
      <c r="B1778" s="196" t="s">
        <v>7978</v>
      </c>
      <c r="C1778" s="197" t="s">
        <v>9420</v>
      </c>
      <c r="D1778" s="198" t="s">
        <v>9421</v>
      </c>
      <c r="E1778" s="196" t="s">
        <v>9420</v>
      </c>
      <c r="F1778" s="110"/>
      <c r="G1778" s="199">
        <v>1830.0</v>
      </c>
      <c r="H1778" s="217"/>
      <c r="I1778" s="217"/>
      <c r="L1778" s="6" t="str">
        <f t="array" ref="L1778">XLOOKUP(E1778,INV!A:A,INV!K:K)</f>
        <v>#N/A</v>
      </c>
      <c r="M1778" s="127" t="str">
        <f t="shared" si="2"/>
        <v>#N/A</v>
      </c>
    </row>
    <row r="1779">
      <c r="A1779" s="195">
        <v>1561.0</v>
      </c>
      <c r="B1779" s="196" t="s">
        <v>7978</v>
      </c>
      <c r="C1779" s="197" t="s">
        <v>9422</v>
      </c>
      <c r="D1779" s="198" t="s">
        <v>9421</v>
      </c>
      <c r="E1779" s="196" t="s">
        <v>9422</v>
      </c>
      <c r="F1779" s="110"/>
      <c r="G1779" s="199">
        <v>1830.0</v>
      </c>
      <c r="H1779" s="217"/>
      <c r="I1779" s="217"/>
      <c r="L1779" s="6" t="str">
        <f t="array" ref="L1779">XLOOKUP(E1779,INV!A:A,INV!K:K)</f>
        <v>#N/A</v>
      </c>
      <c r="M1779" s="127" t="str">
        <f t="shared" si="2"/>
        <v>#N/A</v>
      </c>
    </row>
    <row r="1780">
      <c r="A1780" s="195">
        <v>1562.0</v>
      </c>
      <c r="B1780" s="196" t="s">
        <v>7978</v>
      </c>
      <c r="C1780" s="197" t="s">
        <v>9423</v>
      </c>
      <c r="D1780" s="198" t="s">
        <v>9421</v>
      </c>
      <c r="E1780" s="196" t="s">
        <v>9423</v>
      </c>
      <c r="F1780" s="110"/>
      <c r="G1780" s="199">
        <v>1830.0</v>
      </c>
      <c r="H1780" s="217"/>
      <c r="I1780" s="217"/>
      <c r="L1780" s="6" t="str">
        <f t="array" ref="L1780">XLOOKUP(E1780,INV!A:A,INV!K:K)</f>
        <v>#N/A</v>
      </c>
      <c r="M1780" s="127" t="str">
        <f t="shared" si="2"/>
        <v>#N/A</v>
      </c>
    </row>
    <row r="1781">
      <c r="A1781" s="195">
        <v>1563.0</v>
      </c>
      <c r="B1781" s="196" t="s">
        <v>7978</v>
      </c>
      <c r="C1781" s="197" t="s">
        <v>9424</v>
      </c>
      <c r="D1781" s="198" t="s">
        <v>9421</v>
      </c>
      <c r="E1781" s="196" t="s">
        <v>9424</v>
      </c>
      <c r="F1781" s="110"/>
      <c r="G1781" s="199">
        <v>1830.0</v>
      </c>
      <c r="H1781" s="217"/>
      <c r="I1781" s="217"/>
      <c r="L1781" s="6" t="str">
        <f t="array" ref="L1781">XLOOKUP(E1781,INV!A:A,INV!K:K)</f>
        <v>#N/A</v>
      </c>
      <c r="M1781" s="127" t="str">
        <f t="shared" si="2"/>
        <v>#N/A</v>
      </c>
    </row>
    <row r="1782">
      <c r="A1782" s="195">
        <v>1564.0</v>
      </c>
      <c r="B1782" s="196" t="s">
        <v>7978</v>
      </c>
      <c r="C1782" s="197" t="s">
        <v>9425</v>
      </c>
      <c r="D1782" s="198" t="s">
        <v>9426</v>
      </c>
      <c r="E1782" s="196" t="s">
        <v>9425</v>
      </c>
      <c r="F1782" s="110"/>
      <c r="G1782" s="199">
        <v>1830.0</v>
      </c>
      <c r="H1782" s="217"/>
      <c r="I1782" s="217"/>
      <c r="L1782" s="6" t="str">
        <f t="array" ref="L1782">XLOOKUP(E1782,INV!A:A,INV!K:K)</f>
        <v>#N/A</v>
      </c>
      <c r="M1782" s="127" t="str">
        <f t="shared" si="2"/>
        <v>#N/A</v>
      </c>
    </row>
    <row r="1783">
      <c r="A1783" s="195">
        <v>1565.0</v>
      </c>
      <c r="B1783" s="196" t="s">
        <v>7978</v>
      </c>
      <c r="C1783" s="197" t="s">
        <v>9427</v>
      </c>
      <c r="D1783" s="198" t="s">
        <v>9426</v>
      </c>
      <c r="E1783" s="196" t="s">
        <v>9427</v>
      </c>
      <c r="F1783" s="110"/>
      <c r="G1783" s="199">
        <v>1830.0</v>
      </c>
      <c r="H1783" s="217"/>
      <c r="I1783" s="217"/>
      <c r="L1783" s="6" t="str">
        <f t="array" ref="L1783">XLOOKUP(E1783,INV!A:A,INV!K:K)</f>
        <v>#N/A</v>
      </c>
      <c r="M1783" s="127" t="str">
        <f t="shared" si="2"/>
        <v>#N/A</v>
      </c>
    </row>
    <row r="1784">
      <c r="A1784" s="195">
        <v>1566.0</v>
      </c>
      <c r="B1784" s="196" t="s">
        <v>7978</v>
      </c>
      <c r="C1784" s="197" t="s">
        <v>9428</v>
      </c>
      <c r="D1784" s="198" t="s">
        <v>9426</v>
      </c>
      <c r="E1784" s="196" t="s">
        <v>9428</v>
      </c>
      <c r="F1784" s="110"/>
      <c r="G1784" s="199">
        <v>1830.0</v>
      </c>
      <c r="H1784" s="217"/>
      <c r="I1784" s="217"/>
      <c r="L1784" s="6" t="str">
        <f t="array" ref="L1784">XLOOKUP(E1784,INV!A:A,INV!K:K)</f>
        <v>#N/A</v>
      </c>
      <c r="M1784" s="127" t="str">
        <f t="shared" si="2"/>
        <v>#N/A</v>
      </c>
    </row>
    <row r="1785">
      <c r="A1785" s="195">
        <v>1567.0</v>
      </c>
      <c r="B1785" s="196" t="s">
        <v>7978</v>
      </c>
      <c r="C1785" s="197" t="s">
        <v>9429</v>
      </c>
      <c r="D1785" s="198" t="s">
        <v>9426</v>
      </c>
      <c r="E1785" s="196" t="s">
        <v>9429</v>
      </c>
      <c r="F1785" s="110"/>
      <c r="G1785" s="199">
        <v>1830.0</v>
      </c>
      <c r="H1785" s="217"/>
      <c r="I1785" s="217"/>
      <c r="L1785" s="6" t="str">
        <f t="array" ref="L1785">XLOOKUP(E1785,INV!A:A,INV!K:K)</f>
        <v>#N/A</v>
      </c>
      <c r="M1785" s="127" t="str">
        <f t="shared" si="2"/>
        <v>#N/A</v>
      </c>
    </row>
    <row r="1786">
      <c r="A1786" s="195">
        <v>1568.0</v>
      </c>
      <c r="B1786" s="196" t="s">
        <v>7978</v>
      </c>
      <c r="C1786" s="197" t="s">
        <v>9430</v>
      </c>
      <c r="D1786" s="198" t="s">
        <v>9431</v>
      </c>
      <c r="E1786" s="196" t="s">
        <v>9430</v>
      </c>
      <c r="F1786" s="110"/>
      <c r="G1786" s="199">
        <v>1690.0</v>
      </c>
      <c r="H1786" s="217"/>
      <c r="I1786" s="217"/>
      <c r="L1786" s="6" t="str">
        <f t="array" ref="L1786">XLOOKUP(E1786,INV!A:A,INV!K:K)</f>
        <v>#N/A</v>
      </c>
      <c r="M1786" s="127" t="str">
        <f t="shared" si="2"/>
        <v>#N/A</v>
      </c>
    </row>
    <row r="1787">
      <c r="A1787" s="195">
        <v>1569.0</v>
      </c>
      <c r="B1787" s="196" t="s">
        <v>7978</v>
      </c>
      <c r="C1787" s="197" t="s">
        <v>9432</v>
      </c>
      <c r="D1787" s="198" t="s">
        <v>9431</v>
      </c>
      <c r="E1787" s="196" t="s">
        <v>9432</v>
      </c>
      <c r="F1787" s="110"/>
      <c r="G1787" s="199">
        <v>1690.0</v>
      </c>
      <c r="H1787" s="217"/>
      <c r="I1787" s="217"/>
      <c r="L1787" s="6" t="str">
        <f t="array" ref="L1787">XLOOKUP(E1787,INV!A:A,INV!K:K)</f>
        <v>#N/A</v>
      </c>
      <c r="M1787" s="127" t="str">
        <f t="shared" si="2"/>
        <v>#N/A</v>
      </c>
    </row>
    <row r="1788">
      <c r="A1788" s="195">
        <v>1570.0</v>
      </c>
      <c r="B1788" s="196" t="s">
        <v>7978</v>
      </c>
      <c r="C1788" s="197" t="s">
        <v>9433</v>
      </c>
      <c r="D1788" s="198" t="s">
        <v>9431</v>
      </c>
      <c r="E1788" s="196" t="s">
        <v>9433</v>
      </c>
      <c r="F1788" s="110"/>
      <c r="G1788" s="199">
        <v>1690.0</v>
      </c>
      <c r="H1788" s="217"/>
      <c r="I1788" s="217"/>
      <c r="L1788" s="6" t="str">
        <f t="array" ref="L1788">XLOOKUP(E1788,INV!A:A,INV!K:K)</f>
        <v>#N/A</v>
      </c>
      <c r="M1788" s="127" t="str">
        <f t="shared" si="2"/>
        <v>#N/A</v>
      </c>
    </row>
    <row r="1789">
      <c r="A1789" s="195">
        <v>1571.0</v>
      </c>
      <c r="B1789" s="196" t="s">
        <v>7978</v>
      </c>
      <c r="C1789" s="197" t="s">
        <v>9434</v>
      </c>
      <c r="D1789" s="198" t="s">
        <v>9431</v>
      </c>
      <c r="E1789" s="196" t="s">
        <v>9434</v>
      </c>
      <c r="F1789" s="110"/>
      <c r="G1789" s="199">
        <v>1690.0</v>
      </c>
      <c r="H1789" s="217"/>
      <c r="I1789" s="217"/>
      <c r="L1789" s="6" t="str">
        <f t="array" ref="L1789">XLOOKUP(E1789,INV!A:A,INV!K:K)</f>
        <v>#N/A</v>
      </c>
      <c r="M1789" s="127" t="str">
        <f t="shared" si="2"/>
        <v>#N/A</v>
      </c>
    </row>
    <row r="1790">
      <c r="A1790" s="195">
        <v>1572.0</v>
      </c>
      <c r="B1790" s="196" t="s">
        <v>2470</v>
      </c>
      <c r="C1790" s="197" t="s">
        <v>9435</v>
      </c>
      <c r="D1790" s="198" t="s">
        <v>9436</v>
      </c>
      <c r="E1790" s="196" t="s">
        <v>9435</v>
      </c>
      <c r="F1790" s="110"/>
      <c r="G1790" s="199">
        <v>2065.0</v>
      </c>
      <c r="H1790" s="217"/>
      <c r="I1790" s="217"/>
      <c r="L1790" s="6" t="str">
        <f t="array" ref="L1790">XLOOKUP(E1790,INV!A:A,INV!K:K)</f>
        <v>#N/A</v>
      </c>
      <c r="M1790" s="127" t="str">
        <f t="shared" si="2"/>
        <v>#N/A</v>
      </c>
    </row>
    <row r="1791">
      <c r="A1791" s="195">
        <v>1573.0</v>
      </c>
      <c r="B1791" s="196" t="s">
        <v>2470</v>
      </c>
      <c r="C1791" s="197" t="s">
        <v>9437</v>
      </c>
      <c r="D1791" s="198" t="s">
        <v>9436</v>
      </c>
      <c r="E1791" s="196" t="s">
        <v>9437</v>
      </c>
      <c r="F1791" s="110"/>
      <c r="G1791" s="199">
        <v>2065.0</v>
      </c>
      <c r="H1791" s="217"/>
      <c r="I1791" s="217"/>
      <c r="L1791" s="6" t="str">
        <f t="array" ref="L1791">XLOOKUP(E1791,INV!A:A,INV!K:K)</f>
        <v>#N/A</v>
      </c>
      <c r="M1791" s="127" t="str">
        <f t="shared" si="2"/>
        <v>#N/A</v>
      </c>
    </row>
    <row r="1792">
      <c r="A1792" s="195">
        <v>1574.0</v>
      </c>
      <c r="B1792" s="196" t="s">
        <v>2470</v>
      </c>
      <c r="C1792" s="197" t="s">
        <v>9438</v>
      </c>
      <c r="D1792" s="198" t="s">
        <v>9436</v>
      </c>
      <c r="E1792" s="196" t="s">
        <v>9438</v>
      </c>
      <c r="F1792" s="110"/>
      <c r="G1792" s="199">
        <v>2065.0</v>
      </c>
      <c r="H1792" s="217"/>
      <c r="I1792" s="217"/>
      <c r="L1792" s="6" t="str">
        <f t="array" ref="L1792">XLOOKUP(E1792,INV!A:A,INV!K:K)</f>
        <v>#N/A</v>
      </c>
      <c r="M1792" s="127" t="str">
        <f t="shared" si="2"/>
        <v>#N/A</v>
      </c>
    </row>
    <row r="1793">
      <c r="A1793" s="195">
        <v>1575.0</v>
      </c>
      <c r="B1793" s="196" t="s">
        <v>2470</v>
      </c>
      <c r="C1793" s="197" t="s">
        <v>9439</v>
      </c>
      <c r="D1793" s="198" t="s">
        <v>9436</v>
      </c>
      <c r="E1793" s="196" t="s">
        <v>9439</v>
      </c>
      <c r="F1793" s="110"/>
      <c r="G1793" s="199">
        <v>2065.0</v>
      </c>
      <c r="H1793" s="217"/>
      <c r="I1793" s="217"/>
      <c r="L1793" s="6" t="str">
        <f t="array" ref="L1793">XLOOKUP(E1793,INV!A:A,INV!K:K)</f>
        <v>#N/A</v>
      </c>
      <c r="M1793" s="127" t="str">
        <f t="shared" si="2"/>
        <v>#N/A</v>
      </c>
    </row>
    <row r="1794">
      <c r="A1794" s="195">
        <v>1576.0</v>
      </c>
      <c r="B1794" s="196" t="s">
        <v>2470</v>
      </c>
      <c r="C1794" s="197" t="s">
        <v>9440</v>
      </c>
      <c r="D1794" s="198" t="s">
        <v>9441</v>
      </c>
      <c r="E1794" s="196" t="s">
        <v>9440</v>
      </c>
      <c r="F1794" s="110"/>
      <c r="G1794" s="199">
        <v>2065.0</v>
      </c>
      <c r="H1794" s="217"/>
      <c r="I1794" s="217"/>
      <c r="L1794" s="6" t="str">
        <f t="array" ref="L1794">XLOOKUP(E1794,INV!A:A,INV!K:K)</f>
        <v>#N/A</v>
      </c>
      <c r="M1794" s="127" t="str">
        <f t="shared" si="2"/>
        <v>#N/A</v>
      </c>
    </row>
    <row r="1795">
      <c r="A1795" s="195">
        <v>1577.0</v>
      </c>
      <c r="B1795" s="196" t="s">
        <v>2470</v>
      </c>
      <c r="C1795" s="197" t="s">
        <v>9442</v>
      </c>
      <c r="D1795" s="198" t="s">
        <v>9441</v>
      </c>
      <c r="E1795" s="196" t="s">
        <v>9442</v>
      </c>
      <c r="F1795" s="110"/>
      <c r="G1795" s="199">
        <v>2065.0</v>
      </c>
      <c r="H1795" s="217"/>
      <c r="I1795" s="217"/>
      <c r="L1795" s="6" t="str">
        <f t="array" ref="L1795">XLOOKUP(E1795,INV!A:A,INV!K:K)</f>
        <v>#N/A</v>
      </c>
      <c r="M1795" s="127" t="str">
        <f t="shared" si="2"/>
        <v>#N/A</v>
      </c>
    </row>
    <row r="1796">
      <c r="A1796" s="195">
        <v>1578.0</v>
      </c>
      <c r="B1796" s="196" t="s">
        <v>2470</v>
      </c>
      <c r="C1796" s="197" t="s">
        <v>9443</v>
      </c>
      <c r="D1796" s="198" t="s">
        <v>9441</v>
      </c>
      <c r="E1796" s="196" t="s">
        <v>9443</v>
      </c>
      <c r="F1796" s="110"/>
      <c r="G1796" s="199">
        <v>2065.0</v>
      </c>
      <c r="H1796" s="217"/>
      <c r="I1796" s="217"/>
      <c r="L1796" s="6" t="str">
        <f t="array" ref="L1796">XLOOKUP(E1796,INV!A:A,INV!K:K)</f>
        <v>#N/A</v>
      </c>
      <c r="M1796" s="127" t="str">
        <f t="shared" si="2"/>
        <v>#N/A</v>
      </c>
    </row>
    <row r="1797">
      <c r="A1797" s="195">
        <v>1579.0</v>
      </c>
      <c r="B1797" s="196" t="s">
        <v>2470</v>
      </c>
      <c r="C1797" s="197" t="s">
        <v>9444</v>
      </c>
      <c r="D1797" s="198" t="s">
        <v>9441</v>
      </c>
      <c r="E1797" s="196" t="s">
        <v>9444</v>
      </c>
      <c r="F1797" s="110"/>
      <c r="G1797" s="199">
        <v>2065.0</v>
      </c>
      <c r="H1797" s="217"/>
      <c r="I1797" s="217"/>
      <c r="L1797" s="6" t="str">
        <f t="array" ref="L1797">XLOOKUP(E1797,INV!A:A,INV!K:K)</f>
        <v>#N/A</v>
      </c>
      <c r="M1797" s="127" t="str">
        <f t="shared" si="2"/>
        <v>#N/A</v>
      </c>
    </row>
    <row r="1798">
      <c r="A1798" s="195">
        <v>1580.0</v>
      </c>
      <c r="B1798" s="196" t="s">
        <v>2470</v>
      </c>
      <c r="C1798" s="197" t="s">
        <v>9445</v>
      </c>
      <c r="D1798" s="198" t="s">
        <v>9446</v>
      </c>
      <c r="E1798" s="196" t="s">
        <v>9445</v>
      </c>
      <c r="F1798" s="110"/>
      <c r="G1798" s="199">
        <v>2065.0</v>
      </c>
      <c r="H1798" s="217"/>
      <c r="I1798" s="217"/>
      <c r="L1798" s="6" t="str">
        <f t="array" ref="L1798">XLOOKUP(E1798,INV!A:A,INV!K:K)</f>
        <v>#N/A</v>
      </c>
      <c r="M1798" s="127" t="str">
        <f t="shared" si="2"/>
        <v>#N/A</v>
      </c>
    </row>
    <row r="1799">
      <c r="A1799" s="195">
        <v>1581.0</v>
      </c>
      <c r="B1799" s="196" t="s">
        <v>2470</v>
      </c>
      <c r="C1799" s="197" t="s">
        <v>9447</v>
      </c>
      <c r="D1799" s="198" t="s">
        <v>9446</v>
      </c>
      <c r="E1799" s="196" t="s">
        <v>9447</v>
      </c>
      <c r="F1799" s="110"/>
      <c r="G1799" s="199">
        <v>2065.0</v>
      </c>
      <c r="H1799" s="217"/>
      <c r="I1799" s="217"/>
      <c r="L1799" s="6" t="str">
        <f t="array" ref="L1799">XLOOKUP(E1799,INV!A:A,INV!K:K)</f>
        <v>#N/A</v>
      </c>
      <c r="M1799" s="127" t="str">
        <f t="shared" si="2"/>
        <v>#N/A</v>
      </c>
    </row>
    <row r="1800">
      <c r="A1800" s="195">
        <v>1582.0</v>
      </c>
      <c r="B1800" s="196" t="s">
        <v>2470</v>
      </c>
      <c r="C1800" s="197" t="s">
        <v>9448</v>
      </c>
      <c r="D1800" s="198" t="s">
        <v>9446</v>
      </c>
      <c r="E1800" s="196" t="s">
        <v>9448</v>
      </c>
      <c r="F1800" s="110"/>
      <c r="G1800" s="199">
        <v>2065.0</v>
      </c>
      <c r="H1800" s="217"/>
      <c r="I1800" s="217"/>
      <c r="L1800" s="6" t="str">
        <f t="array" ref="L1800">XLOOKUP(E1800,INV!A:A,INV!K:K)</f>
        <v>#N/A</v>
      </c>
      <c r="M1800" s="127" t="str">
        <f t="shared" si="2"/>
        <v>#N/A</v>
      </c>
    </row>
    <row r="1801">
      <c r="A1801" s="195">
        <v>1583.0</v>
      </c>
      <c r="B1801" s="196" t="s">
        <v>2470</v>
      </c>
      <c r="C1801" s="197" t="s">
        <v>9449</v>
      </c>
      <c r="D1801" s="198" t="s">
        <v>9446</v>
      </c>
      <c r="E1801" s="196" t="s">
        <v>9449</v>
      </c>
      <c r="F1801" s="110"/>
      <c r="G1801" s="199">
        <v>2065.0</v>
      </c>
      <c r="H1801" s="217"/>
      <c r="I1801" s="217"/>
      <c r="L1801" s="6" t="str">
        <f t="array" ref="L1801">XLOOKUP(E1801,INV!A:A,INV!K:K)</f>
        <v>#N/A</v>
      </c>
      <c r="M1801" s="127" t="str">
        <f t="shared" si="2"/>
        <v>#N/A</v>
      </c>
    </row>
    <row r="1802">
      <c r="A1802" s="195">
        <v>1584.0</v>
      </c>
      <c r="B1802" s="196" t="s">
        <v>2470</v>
      </c>
      <c r="C1802" s="197" t="s">
        <v>9450</v>
      </c>
      <c r="D1802" s="198" t="s">
        <v>9451</v>
      </c>
      <c r="E1802" s="196" t="s">
        <v>9450</v>
      </c>
      <c r="F1802" s="110"/>
      <c r="G1802" s="199">
        <v>1780.0</v>
      </c>
      <c r="H1802" s="217"/>
      <c r="I1802" s="217"/>
      <c r="L1802" s="6" t="str">
        <f t="array" ref="L1802">XLOOKUP(E1802,INV!A:A,INV!K:K)</f>
        <v>#N/A</v>
      </c>
      <c r="M1802" s="127" t="str">
        <f t="shared" si="2"/>
        <v>#N/A</v>
      </c>
    </row>
    <row r="1803">
      <c r="A1803" s="195">
        <v>1585.0</v>
      </c>
      <c r="B1803" s="196" t="s">
        <v>2470</v>
      </c>
      <c r="C1803" s="197" t="s">
        <v>9452</v>
      </c>
      <c r="D1803" s="198" t="s">
        <v>9451</v>
      </c>
      <c r="E1803" s="196" t="s">
        <v>9452</v>
      </c>
      <c r="F1803" s="110"/>
      <c r="G1803" s="199">
        <v>1780.0</v>
      </c>
      <c r="H1803" s="217"/>
      <c r="I1803" s="217"/>
      <c r="L1803" s="6" t="str">
        <f t="array" ref="L1803">XLOOKUP(E1803,INV!A:A,INV!K:K)</f>
        <v>#N/A</v>
      </c>
      <c r="M1803" s="127" t="str">
        <f t="shared" si="2"/>
        <v>#N/A</v>
      </c>
    </row>
    <row r="1804">
      <c r="A1804" s="195">
        <v>1586.0</v>
      </c>
      <c r="B1804" s="196" t="s">
        <v>2470</v>
      </c>
      <c r="C1804" s="197" t="s">
        <v>9453</v>
      </c>
      <c r="D1804" s="198" t="s">
        <v>9451</v>
      </c>
      <c r="E1804" s="196" t="s">
        <v>9453</v>
      </c>
      <c r="F1804" s="110"/>
      <c r="G1804" s="199">
        <v>1780.0</v>
      </c>
      <c r="H1804" s="217"/>
      <c r="I1804" s="217"/>
      <c r="L1804" s="6" t="str">
        <f t="array" ref="L1804">XLOOKUP(E1804,INV!A:A,INV!K:K)</f>
        <v>#N/A</v>
      </c>
      <c r="M1804" s="127" t="str">
        <f t="shared" si="2"/>
        <v>#N/A</v>
      </c>
    </row>
    <row r="1805">
      <c r="A1805" s="195">
        <v>1587.0</v>
      </c>
      <c r="B1805" s="196" t="s">
        <v>2470</v>
      </c>
      <c r="C1805" s="197" t="s">
        <v>9454</v>
      </c>
      <c r="D1805" s="198" t="s">
        <v>9451</v>
      </c>
      <c r="E1805" s="196" t="s">
        <v>9454</v>
      </c>
      <c r="F1805" s="110"/>
      <c r="G1805" s="199">
        <v>1780.0</v>
      </c>
      <c r="H1805" s="217"/>
      <c r="I1805" s="217"/>
      <c r="L1805" s="6" t="str">
        <f t="array" ref="L1805">XLOOKUP(E1805,INV!A:A,INV!K:K)</f>
        <v>#N/A</v>
      </c>
      <c r="M1805" s="127" t="str">
        <f t="shared" si="2"/>
        <v>#N/A</v>
      </c>
    </row>
    <row r="1806">
      <c r="A1806" s="195">
        <v>1588.0</v>
      </c>
      <c r="B1806" s="196" t="s">
        <v>2470</v>
      </c>
      <c r="C1806" s="197" t="s">
        <v>9455</v>
      </c>
      <c r="D1806" s="198" t="s">
        <v>9456</v>
      </c>
      <c r="E1806" s="196" t="s">
        <v>9455</v>
      </c>
      <c r="F1806" s="110"/>
      <c r="G1806" s="199">
        <v>1690.0</v>
      </c>
      <c r="H1806" s="217"/>
      <c r="I1806" s="217"/>
      <c r="L1806" s="6" t="str">
        <f t="array" ref="L1806">XLOOKUP(E1806,INV!A:A,INV!K:K)</f>
        <v>#N/A</v>
      </c>
      <c r="M1806" s="127" t="str">
        <f t="shared" si="2"/>
        <v>#N/A</v>
      </c>
    </row>
    <row r="1807">
      <c r="A1807" s="195">
        <v>1589.0</v>
      </c>
      <c r="B1807" s="196" t="s">
        <v>2470</v>
      </c>
      <c r="C1807" s="197" t="s">
        <v>9457</v>
      </c>
      <c r="D1807" s="198" t="s">
        <v>9456</v>
      </c>
      <c r="E1807" s="196" t="s">
        <v>9457</v>
      </c>
      <c r="F1807" s="110"/>
      <c r="G1807" s="199">
        <v>1690.0</v>
      </c>
      <c r="H1807" s="217"/>
      <c r="I1807" s="217"/>
      <c r="L1807" s="6" t="str">
        <f t="array" ref="L1807">XLOOKUP(E1807,INV!A:A,INV!K:K)</f>
        <v>#N/A</v>
      </c>
      <c r="M1807" s="127" t="str">
        <f t="shared" si="2"/>
        <v>#N/A</v>
      </c>
    </row>
    <row r="1808">
      <c r="A1808" s="195">
        <v>1590.0</v>
      </c>
      <c r="B1808" s="196" t="s">
        <v>2470</v>
      </c>
      <c r="C1808" s="197" t="s">
        <v>9458</v>
      </c>
      <c r="D1808" s="198" t="s">
        <v>9456</v>
      </c>
      <c r="E1808" s="196" t="s">
        <v>9458</v>
      </c>
      <c r="F1808" s="110"/>
      <c r="G1808" s="199">
        <v>1690.0</v>
      </c>
      <c r="H1808" s="217"/>
      <c r="I1808" s="217"/>
      <c r="L1808" s="6" t="str">
        <f t="array" ref="L1808">XLOOKUP(E1808,INV!A:A,INV!K:K)</f>
        <v>#N/A</v>
      </c>
      <c r="M1808" s="127" t="str">
        <f t="shared" si="2"/>
        <v>#N/A</v>
      </c>
    </row>
    <row r="1809">
      <c r="A1809" s="195">
        <v>1591.0</v>
      </c>
      <c r="B1809" s="196" t="s">
        <v>2470</v>
      </c>
      <c r="C1809" s="197" t="s">
        <v>9459</v>
      </c>
      <c r="D1809" s="198" t="s">
        <v>9456</v>
      </c>
      <c r="E1809" s="196" t="s">
        <v>9459</v>
      </c>
      <c r="F1809" s="110"/>
      <c r="G1809" s="199">
        <v>1690.0</v>
      </c>
      <c r="H1809" s="217"/>
      <c r="I1809" s="217"/>
      <c r="L1809" s="6" t="str">
        <f t="array" ref="L1809">XLOOKUP(E1809,INV!A:A,INV!K:K)</f>
        <v>#N/A</v>
      </c>
      <c r="M1809" s="127" t="str">
        <f t="shared" si="2"/>
        <v>#N/A</v>
      </c>
    </row>
    <row r="1810">
      <c r="A1810" s="195">
        <v>1592.0</v>
      </c>
      <c r="B1810" s="196" t="s">
        <v>7978</v>
      </c>
      <c r="C1810" s="197" t="s">
        <v>9460</v>
      </c>
      <c r="D1810" s="198" t="s">
        <v>9461</v>
      </c>
      <c r="E1810" s="196" t="s">
        <v>9460</v>
      </c>
      <c r="F1810" s="110"/>
      <c r="G1810" s="199">
        <v>1690.0</v>
      </c>
      <c r="H1810" s="217"/>
      <c r="I1810" s="217"/>
      <c r="L1810" s="6" t="str">
        <f t="array" ref="L1810">XLOOKUP(E1810,INV!A:A,INV!K:K)</f>
        <v>#N/A</v>
      </c>
      <c r="M1810" s="127" t="str">
        <f t="shared" si="2"/>
        <v>#N/A</v>
      </c>
    </row>
    <row r="1811">
      <c r="A1811" s="195">
        <v>1593.0</v>
      </c>
      <c r="B1811" s="196" t="s">
        <v>7978</v>
      </c>
      <c r="C1811" s="197" t="s">
        <v>9462</v>
      </c>
      <c r="D1811" s="198" t="s">
        <v>9461</v>
      </c>
      <c r="E1811" s="196" t="s">
        <v>9462</v>
      </c>
      <c r="F1811" s="110"/>
      <c r="G1811" s="199">
        <v>1690.0</v>
      </c>
      <c r="H1811" s="217"/>
      <c r="I1811" s="217"/>
      <c r="L1811" s="6" t="str">
        <f t="array" ref="L1811">XLOOKUP(E1811,INV!A:A,INV!K:K)</f>
        <v>#N/A</v>
      </c>
      <c r="M1811" s="127" t="str">
        <f t="shared" si="2"/>
        <v>#N/A</v>
      </c>
    </row>
    <row r="1812">
      <c r="A1812" s="195">
        <v>1594.0</v>
      </c>
      <c r="B1812" s="196" t="s">
        <v>7978</v>
      </c>
      <c r="C1812" s="197" t="s">
        <v>9463</v>
      </c>
      <c r="D1812" s="198" t="s">
        <v>9461</v>
      </c>
      <c r="E1812" s="196" t="s">
        <v>9463</v>
      </c>
      <c r="F1812" s="110"/>
      <c r="G1812" s="199">
        <v>1690.0</v>
      </c>
      <c r="H1812" s="217"/>
      <c r="I1812" s="217"/>
      <c r="L1812" s="6" t="str">
        <f t="array" ref="L1812">XLOOKUP(E1812,INV!A:A,INV!K:K)</f>
        <v>#N/A</v>
      </c>
      <c r="M1812" s="127" t="str">
        <f t="shared" si="2"/>
        <v>#N/A</v>
      </c>
    </row>
    <row r="1813">
      <c r="A1813" s="195">
        <v>1595.0</v>
      </c>
      <c r="B1813" s="196" t="s">
        <v>7978</v>
      </c>
      <c r="C1813" s="197" t="s">
        <v>9464</v>
      </c>
      <c r="D1813" s="198" t="s">
        <v>9461</v>
      </c>
      <c r="E1813" s="196" t="s">
        <v>9464</v>
      </c>
      <c r="F1813" s="110"/>
      <c r="G1813" s="199">
        <v>1690.0</v>
      </c>
      <c r="H1813" s="217"/>
      <c r="I1813" s="217"/>
      <c r="L1813" s="6" t="str">
        <f t="array" ref="L1813">XLOOKUP(E1813,INV!A:A,INV!K:K)</f>
        <v>#N/A</v>
      </c>
      <c r="M1813" s="127" t="str">
        <f t="shared" si="2"/>
        <v>#N/A</v>
      </c>
    </row>
    <row r="1814">
      <c r="A1814" s="195">
        <v>1596.0</v>
      </c>
      <c r="B1814" s="196" t="s">
        <v>2470</v>
      </c>
      <c r="C1814" s="197" t="s">
        <v>9465</v>
      </c>
      <c r="D1814" s="198" t="s">
        <v>9466</v>
      </c>
      <c r="E1814" s="196" t="s">
        <v>9465</v>
      </c>
      <c r="F1814" s="110"/>
      <c r="G1814" s="199">
        <v>1690.0</v>
      </c>
      <c r="H1814" s="217"/>
      <c r="I1814" s="217"/>
      <c r="L1814" s="6" t="str">
        <f t="array" ref="L1814">XLOOKUP(E1814,INV!A:A,INV!K:K)</f>
        <v>#N/A</v>
      </c>
      <c r="M1814" s="127" t="str">
        <f t="shared" si="2"/>
        <v>#N/A</v>
      </c>
    </row>
    <row r="1815">
      <c r="A1815" s="195">
        <v>1597.0</v>
      </c>
      <c r="B1815" s="196" t="s">
        <v>2470</v>
      </c>
      <c r="C1815" s="197" t="s">
        <v>9467</v>
      </c>
      <c r="D1815" s="198" t="s">
        <v>9466</v>
      </c>
      <c r="E1815" s="196" t="s">
        <v>9467</v>
      </c>
      <c r="F1815" s="110"/>
      <c r="G1815" s="199">
        <v>1690.0</v>
      </c>
      <c r="H1815" s="217"/>
      <c r="I1815" s="217"/>
      <c r="L1815" s="6" t="str">
        <f t="array" ref="L1815">XLOOKUP(E1815,INV!A:A,INV!K:K)</f>
        <v>#N/A</v>
      </c>
      <c r="M1815" s="127" t="str">
        <f t="shared" si="2"/>
        <v>#N/A</v>
      </c>
    </row>
    <row r="1816">
      <c r="A1816" s="195">
        <v>1598.0</v>
      </c>
      <c r="B1816" s="196" t="s">
        <v>2470</v>
      </c>
      <c r="C1816" s="197" t="s">
        <v>9468</v>
      </c>
      <c r="D1816" s="198" t="s">
        <v>9466</v>
      </c>
      <c r="E1816" s="196" t="s">
        <v>9468</v>
      </c>
      <c r="F1816" s="110"/>
      <c r="G1816" s="199">
        <v>1690.0</v>
      </c>
      <c r="H1816" s="217"/>
      <c r="I1816" s="217"/>
      <c r="L1816" s="6" t="str">
        <f t="array" ref="L1816">XLOOKUP(E1816,INV!A:A,INV!K:K)</f>
        <v>#N/A</v>
      </c>
      <c r="M1816" s="127" t="str">
        <f t="shared" si="2"/>
        <v>#N/A</v>
      </c>
    </row>
    <row r="1817">
      <c r="A1817" s="195">
        <v>1599.0</v>
      </c>
      <c r="B1817" s="196" t="s">
        <v>2470</v>
      </c>
      <c r="C1817" s="197" t="s">
        <v>9469</v>
      </c>
      <c r="D1817" s="198" t="s">
        <v>9466</v>
      </c>
      <c r="E1817" s="196" t="s">
        <v>9469</v>
      </c>
      <c r="F1817" s="110"/>
      <c r="G1817" s="199">
        <v>1690.0</v>
      </c>
      <c r="H1817" s="217"/>
      <c r="I1817" s="217"/>
      <c r="L1817" s="6" t="str">
        <f t="array" ref="L1817">XLOOKUP(E1817,INV!A:A,INV!K:K)</f>
        <v>#N/A</v>
      </c>
      <c r="M1817" s="127" t="str">
        <f t="shared" si="2"/>
        <v>#N/A</v>
      </c>
    </row>
    <row r="1818">
      <c r="A1818" s="195">
        <v>1600.0</v>
      </c>
      <c r="B1818" s="196" t="s">
        <v>2470</v>
      </c>
      <c r="C1818" s="197" t="s">
        <v>9470</v>
      </c>
      <c r="D1818" s="198" t="s">
        <v>9471</v>
      </c>
      <c r="E1818" s="196" t="s">
        <v>9470</v>
      </c>
      <c r="F1818" s="110"/>
      <c r="G1818" s="199">
        <v>1780.0</v>
      </c>
      <c r="H1818" s="217"/>
      <c r="I1818" s="217"/>
      <c r="L1818" s="6" t="str">
        <f t="array" ref="L1818">XLOOKUP(E1818,INV!A:A,INV!K:K)</f>
        <v>#N/A</v>
      </c>
      <c r="M1818" s="127" t="str">
        <f t="shared" si="2"/>
        <v>#N/A</v>
      </c>
    </row>
    <row r="1819">
      <c r="A1819" s="195">
        <v>1601.0</v>
      </c>
      <c r="B1819" s="196" t="s">
        <v>2470</v>
      </c>
      <c r="C1819" s="197" t="s">
        <v>9472</v>
      </c>
      <c r="D1819" s="198" t="s">
        <v>9471</v>
      </c>
      <c r="E1819" s="196" t="s">
        <v>9472</v>
      </c>
      <c r="F1819" s="110"/>
      <c r="G1819" s="199">
        <v>1780.0</v>
      </c>
      <c r="H1819" s="217"/>
      <c r="I1819" s="217"/>
      <c r="L1819" s="6" t="str">
        <f t="array" ref="L1819">XLOOKUP(E1819,INV!A:A,INV!K:K)</f>
        <v>#N/A</v>
      </c>
      <c r="M1819" s="127" t="str">
        <f t="shared" si="2"/>
        <v>#N/A</v>
      </c>
    </row>
    <row r="1820">
      <c r="A1820" s="195">
        <v>1602.0</v>
      </c>
      <c r="B1820" s="196" t="s">
        <v>2470</v>
      </c>
      <c r="C1820" s="197" t="s">
        <v>9473</v>
      </c>
      <c r="D1820" s="198" t="s">
        <v>9471</v>
      </c>
      <c r="E1820" s="196" t="s">
        <v>9473</v>
      </c>
      <c r="F1820" s="110"/>
      <c r="G1820" s="199">
        <v>1780.0</v>
      </c>
      <c r="H1820" s="217"/>
      <c r="I1820" s="217"/>
      <c r="L1820" s="6" t="str">
        <f t="array" ref="L1820">XLOOKUP(E1820,INV!A:A,INV!K:K)</f>
        <v>#N/A</v>
      </c>
      <c r="M1820" s="127" t="str">
        <f t="shared" si="2"/>
        <v>#N/A</v>
      </c>
    </row>
    <row r="1821">
      <c r="A1821" s="195">
        <v>1603.0</v>
      </c>
      <c r="B1821" s="196" t="s">
        <v>2470</v>
      </c>
      <c r="C1821" s="197" t="s">
        <v>9474</v>
      </c>
      <c r="D1821" s="198" t="s">
        <v>9471</v>
      </c>
      <c r="E1821" s="196" t="s">
        <v>9474</v>
      </c>
      <c r="F1821" s="110"/>
      <c r="G1821" s="199">
        <v>1780.0</v>
      </c>
      <c r="H1821" s="217"/>
      <c r="I1821" s="217"/>
      <c r="L1821" s="6" t="str">
        <f t="array" ref="L1821">XLOOKUP(E1821,INV!A:A,INV!K:K)</f>
        <v>#N/A</v>
      </c>
      <c r="M1821" s="127" t="str">
        <f t="shared" si="2"/>
        <v>#N/A</v>
      </c>
    </row>
    <row r="1822">
      <c r="A1822" s="195">
        <v>1604.0</v>
      </c>
      <c r="B1822" s="196" t="s">
        <v>2470</v>
      </c>
      <c r="C1822" s="197" t="s">
        <v>9475</v>
      </c>
      <c r="D1822" s="198" t="s">
        <v>9476</v>
      </c>
      <c r="E1822" s="196" t="s">
        <v>9475</v>
      </c>
      <c r="F1822" s="110"/>
      <c r="G1822" s="199">
        <v>2065.0</v>
      </c>
      <c r="H1822" s="217"/>
      <c r="I1822" s="217"/>
      <c r="L1822" s="6" t="str">
        <f t="array" ref="L1822">XLOOKUP(E1822,INV!A:A,INV!K:K)</f>
        <v>#N/A</v>
      </c>
      <c r="M1822" s="127" t="str">
        <f t="shared" si="2"/>
        <v>#N/A</v>
      </c>
    </row>
    <row r="1823">
      <c r="A1823" s="195">
        <v>1605.0</v>
      </c>
      <c r="B1823" s="196" t="s">
        <v>2470</v>
      </c>
      <c r="C1823" s="197" t="s">
        <v>9477</v>
      </c>
      <c r="D1823" s="198" t="s">
        <v>9476</v>
      </c>
      <c r="E1823" s="196" t="s">
        <v>9477</v>
      </c>
      <c r="F1823" s="110"/>
      <c r="G1823" s="199">
        <v>2065.0</v>
      </c>
      <c r="H1823" s="217"/>
      <c r="I1823" s="217"/>
      <c r="L1823" s="6" t="str">
        <f t="array" ref="L1823">XLOOKUP(E1823,INV!A:A,INV!K:K)</f>
        <v>#N/A</v>
      </c>
      <c r="M1823" s="127" t="str">
        <f t="shared" si="2"/>
        <v>#N/A</v>
      </c>
    </row>
    <row r="1824">
      <c r="A1824" s="195">
        <v>1606.0</v>
      </c>
      <c r="B1824" s="196" t="s">
        <v>2470</v>
      </c>
      <c r="C1824" s="197" t="s">
        <v>9478</v>
      </c>
      <c r="D1824" s="198" t="s">
        <v>9476</v>
      </c>
      <c r="E1824" s="196" t="s">
        <v>9478</v>
      </c>
      <c r="F1824" s="110"/>
      <c r="G1824" s="199">
        <v>2065.0</v>
      </c>
      <c r="H1824" s="217"/>
      <c r="I1824" s="217"/>
      <c r="L1824" s="6" t="str">
        <f t="array" ref="L1824">XLOOKUP(E1824,INV!A:A,INV!K:K)</f>
        <v>#N/A</v>
      </c>
      <c r="M1824" s="127" t="str">
        <f t="shared" si="2"/>
        <v>#N/A</v>
      </c>
    </row>
    <row r="1825">
      <c r="A1825" s="195">
        <v>1607.0</v>
      </c>
      <c r="B1825" s="196" t="s">
        <v>2470</v>
      </c>
      <c r="C1825" s="197" t="s">
        <v>9479</v>
      </c>
      <c r="D1825" s="198" t="s">
        <v>9476</v>
      </c>
      <c r="E1825" s="196" t="s">
        <v>9479</v>
      </c>
      <c r="F1825" s="110"/>
      <c r="G1825" s="199">
        <v>2065.0</v>
      </c>
      <c r="H1825" s="217"/>
      <c r="I1825" s="217"/>
      <c r="L1825" s="6" t="str">
        <f t="array" ref="L1825">XLOOKUP(E1825,INV!A:A,INV!K:K)</f>
        <v>#N/A</v>
      </c>
      <c r="M1825" s="127" t="str">
        <f t="shared" si="2"/>
        <v>#N/A</v>
      </c>
    </row>
    <row r="1826">
      <c r="A1826" s="195">
        <v>1608.0</v>
      </c>
      <c r="B1826" s="196" t="s">
        <v>2470</v>
      </c>
      <c r="C1826" s="197" t="s">
        <v>9480</v>
      </c>
      <c r="D1826" s="198" t="s">
        <v>9481</v>
      </c>
      <c r="E1826" s="196" t="s">
        <v>9480</v>
      </c>
      <c r="F1826" s="110"/>
      <c r="G1826" s="199">
        <v>2065.0</v>
      </c>
      <c r="H1826" s="217"/>
      <c r="I1826" s="217"/>
      <c r="L1826" s="6" t="str">
        <f t="array" ref="L1826">XLOOKUP(E1826,INV!A:A,INV!K:K)</f>
        <v>#N/A</v>
      </c>
      <c r="M1826" s="127" t="str">
        <f t="shared" si="2"/>
        <v>#N/A</v>
      </c>
    </row>
    <row r="1827">
      <c r="A1827" s="195">
        <v>1609.0</v>
      </c>
      <c r="B1827" s="196" t="s">
        <v>2470</v>
      </c>
      <c r="C1827" s="197" t="s">
        <v>9482</v>
      </c>
      <c r="D1827" s="198" t="s">
        <v>9481</v>
      </c>
      <c r="E1827" s="196" t="s">
        <v>9482</v>
      </c>
      <c r="F1827" s="110"/>
      <c r="G1827" s="199">
        <v>2065.0</v>
      </c>
      <c r="H1827" s="217"/>
      <c r="I1827" s="217"/>
      <c r="L1827" s="6" t="str">
        <f t="array" ref="L1827">XLOOKUP(E1827,INV!A:A,INV!K:K)</f>
        <v>#N/A</v>
      </c>
      <c r="M1827" s="127" t="str">
        <f t="shared" si="2"/>
        <v>#N/A</v>
      </c>
    </row>
    <row r="1828">
      <c r="A1828" s="195">
        <v>1610.0</v>
      </c>
      <c r="B1828" s="196" t="s">
        <v>2470</v>
      </c>
      <c r="C1828" s="197" t="s">
        <v>9483</v>
      </c>
      <c r="D1828" s="198" t="s">
        <v>9481</v>
      </c>
      <c r="E1828" s="196" t="s">
        <v>9483</v>
      </c>
      <c r="F1828" s="110"/>
      <c r="G1828" s="199">
        <v>2065.0</v>
      </c>
      <c r="H1828" s="217"/>
      <c r="I1828" s="217"/>
      <c r="L1828" s="6" t="str">
        <f t="array" ref="L1828">XLOOKUP(E1828,INV!A:A,INV!K:K)</f>
        <v>#N/A</v>
      </c>
      <c r="M1828" s="127" t="str">
        <f t="shared" si="2"/>
        <v>#N/A</v>
      </c>
    </row>
    <row r="1829">
      <c r="A1829" s="195">
        <v>1611.0</v>
      </c>
      <c r="B1829" s="196" t="s">
        <v>2470</v>
      </c>
      <c r="C1829" s="197" t="s">
        <v>9484</v>
      </c>
      <c r="D1829" s="198" t="s">
        <v>9481</v>
      </c>
      <c r="E1829" s="196" t="s">
        <v>9484</v>
      </c>
      <c r="F1829" s="110"/>
      <c r="G1829" s="199">
        <v>2065.0</v>
      </c>
      <c r="H1829" s="217"/>
      <c r="I1829" s="217"/>
      <c r="L1829" s="6" t="str">
        <f t="array" ref="L1829">XLOOKUP(E1829,INV!A:A,INV!K:K)</f>
        <v>#N/A</v>
      </c>
      <c r="M1829" s="127" t="str">
        <f t="shared" si="2"/>
        <v>#N/A</v>
      </c>
    </row>
    <row r="1830">
      <c r="A1830" s="195">
        <v>1612.0</v>
      </c>
      <c r="B1830" s="196" t="s">
        <v>7978</v>
      </c>
      <c r="C1830" s="197" t="s">
        <v>9485</v>
      </c>
      <c r="D1830" s="198" t="s">
        <v>9486</v>
      </c>
      <c r="E1830" s="196" t="s">
        <v>9485</v>
      </c>
      <c r="F1830" s="110"/>
      <c r="G1830" s="199">
        <v>1545.0</v>
      </c>
      <c r="H1830" s="217"/>
      <c r="I1830" s="217"/>
      <c r="L1830" s="6" t="str">
        <f t="array" ref="L1830">XLOOKUP(E1830,INV!A:A,INV!K:K)</f>
        <v>#N/A</v>
      </c>
      <c r="M1830" s="127" t="str">
        <f t="shared" si="2"/>
        <v>#N/A</v>
      </c>
    </row>
    <row r="1831">
      <c r="A1831" s="195">
        <v>1613.0</v>
      </c>
      <c r="B1831" s="196" t="s">
        <v>7978</v>
      </c>
      <c r="C1831" s="197" t="s">
        <v>9487</v>
      </c>
      <c r="D1831" s="198" t="s">
        <v>9486</v>
      </c>
      <c r="E1831" s="196" t="s">
        <v>9487</v>
      </c>
      <c r="F1831" s="110"/>
      <c r="G1831" s="199">
        <v>1545.0</v>
      </c>
      <c r="H1831" s="217"/>
      <c r="I1831" s="217"/>
      <c r="L1831" s="6" t="str">
        <f t="array" ref="L1831">XLOOKUP(E1831,INV!A:A,INV!K:K)</f>
        <v>#N/A</v>
      </c>
      <c r="M1831" s="127" t="str">
        <f t="shared" si="2"/>
        <v>#N/A</v>
      </c>
    </row>
    <row r="1832">
      <c r="A1832" s="195">
        <v>1614.0</v>
      </c>
      <c r="B1832" s="196" t="s">
        <v>7978</v>
      </c>
      <c r="C1832" s="197" t="s">
        <v>9488</v>
      </c>
      <c r="D1832" s="198" t="s">
        <v>9486</v>
      </c>
      <c r="E1832" s="196" t="s">
        <v>9488</v>
      </c>
      <c r="F1832" s="110"/>
      <c r="G1832" s="199">
        <v>1545.0</v>
      </c>
      <c r="H1832" s="217"/>
      <c r="I1832" s="217"/>
      <c r="L1832" s="6" t="str">
        <f t="array" ref="L1832">XLOOKUP(E1832,INV!A:A,INV!K:K)</f>
        <v>#N/A</v>
      </c>
      <c r="M1832" s="127" t="str">
        <f t="shared" si="2"/>
        <v>#N/A</v>
      </c>
    </row>
    <row r="1833">
      <c r="A1833" s="195">
        <v>1615.0</v>
      </c>
      <c r="B1833" s="196" t="s">
        <v>7978</v>
      </c>
      <c r="C1833" s="197" t="s">
        <v>9489</v>
      </c>
      <c r="D1833" s="198" t="s">
        <v>9486</v>
      </c>
      <c r="E1833" s="196" t="s">
        <v>9489</v>
      </c>
      <c r="F1833" s="110"/>
      <c r="G1833" s="199">
        <v>1545.0</v>
      </c>
      <c r="H1833" s="217"/>
      <c r="I1833" s="217"/>
      <c r="L1833" s="6" t="str">
        <f t="array" ref="L1833">XLOOKUP(E1833,INV!A:A,INV!K:K)</f>
        <v>#N/A</v>
      </c>
      <c r="M1833" s="127" t="str">
        <f t="shared" si="2"/>
        <v>#N/A</v>
      </c>
    </row>
    <row r="1834">
      <c r="A1834" s="195">
        <v>1616.0</v>
      </c>
      <c r="B1834" s="196" t="s">
        <v>7978</v>
      </c>
      <c r="C1834" s="197" t="s">
        <v>9490</v>
      </c>
      <c r="D1834" s="198" t="s">
        <v>9491</v>
      </c>
      <c r="E1834" s="196" t="s">
        <v>9490</v>
      </c>
      <c r="F1834" s="110"/>
      <c r="G1834" s="199">
        <v>1740.0</v>
      </c>
      <c r="H1834" s="217"/>
      <c r="I1834" s="217"/>
      <c r="L1834" s="6" t="str">
        <f t="array" ref="L1834">XLOOKUP(E1834,INV!A:A,INV!K:K)</f>
        <v>#N/A</v>
      </c>
      <c r="M1834" s="127" t="str">
        <f t="shared" si="2"/>
        <v>#N/A</v>
      </c>
    </row>
    <row r="1835">
      <c r="A1835" s="195">
        <v>1617.0</v>
      </c>
      <c r="B1835" s="196" t="s">
        <v>7978</v>
      </c>
      <c r="C1835" s="197" t="s">
        <v>9492</v>
      </c>
      <c r="D1835" s="198" t="s">
        <v>9491</v>
      </c>
      <c r="E1835" s="196" t="s">
        <v>9492</v>
      </c>
      <c r="F1835" s="110"/>
      <c r="G1835" s="199">
        <v>1740.0</v>
      </c>
      <c r="H1835" s="217"/>
      <c r="I1835" s="217"/>
      <c r="L1835" s="6" t="str">
        <f t="array" ref="L1835">XLOOKUP(E1835,INV!A:A,INV!K:K)</f>
        <v>#N/A</v>
      </c>
      <c r="M1835" s="127" t="str">
        <f t="shared" si="2"/>
        <v>#N/A</v>
      </c>
    </row>
    <row r="1836">
      <c r="A1836" s="195">
        <v>1618.0</v>
      </c>
      <c r="B1836" s="196" t="s">
        <v>7978</v>
      </c>
      <c r="C1836" s="197" t="s">
        <v>9493</v>
      </c>
      <c r="D1836" s="198" t="s">
        <v>9491</v>
      </c>
      <c r="E1836" s="196" t="s">
        <v>9493</v>
      </c>
      <c r="F1836" s="110"/>
      <c r="G1836" s="199">
        <v>1740.0</v>
      </c>
      <c r="H1836" s="217"/>
      <c r="I1836" s="217"/>
      <c r="L1836" s="6" t="str">
        <f t="array" ref="L1836">XLOOKUP(E1836,INV!A:A,INV!K:K)</f>
        <v>#N/A</v>
      </c>
      <c r="M1836" s="127" t="str">
        <f t="shared" si="2"/>
        <v>#N/A</v>
      </c>
    </row>
    <row r="1837">
      <c r="A1837" s="195">
        <v>1619.0</v>
      </c>
      <c r="B1837" s="196" t="s">
        <v>7978</v>
      </c>
      <c r="C1837" s="197" t="s">
        <v>9494</v>
      </c>
      <c r="D1837" s="198" t="s">
        <v>9491</v>
      </c>
      <c r="E1837" s="196" t="s">
        <v>9494</v>
      </c>
      <c r="F1837" s="110"/>
      <c r="G1837" s="199">
        <v>1740.0</v>
      </c>
      <c r="H1837" s="217"/>
      <c r="I1837" s="217"/>
      <c r="L1837" s="6" t="str">
        <f t="array" ref="L1837">XLOOKUP(E1837,INV!A:A,INV!K:K)</f>
        <v>#N/A</v>
      </c>
      <c r="M1837" s="127" t="str">
        <f t="shared" si="2"/>
        <v>#N/A</v>
      </c>
    </row>
    <row r="1838">
      <c r="A1838" s="195">
        <v>1620.0</v>
      </c>
      <c r="B1838" s="196" t="s">
        <v>7978</v>
      </c>
      <c r="C1838" s="197" t="s">
        <v>9495</v>
      </c>
      <c r="D1838" s="198" t="s">
        <v>9496</v>
      </c>
      <c r="E1838" s="196" t="s">
        <v>9495</v>
      </c>
      <c r="F1838" s="110"/>
      <c r="G1838" s="199">
        <v>1545.0</v>
      </c>
      <c r="H1838" s="217"/>
      <c r="I1838" s="217"/>
      <c r="L1838" s="6" t="str">
        <f t="array" ref="L1838">XLOOKUP(E1838,INV!A:A,INV!K:K)</f>
        <v>#N/A</v>
      </c>
      <c r="M1838" s="127" t="str">
        <f t="shared" si="2"/>
        <v>#N/A</v>
      </c>
    </row>
    <row r="1839">
      <c r="A1839" s="195">
        <v>1621.0</v>
      </c>
      <c r="B1839" s="196" t="s">
        <v>7978</v>
      </c>
      <c r="C1839" s="197" t="s">
        <v>9497</v>
      </c>
      <c r="D1839" s="198" t="s">
        <v>9496</v>
      </c>
      <c r="E1839" s="196" t="s">
        <v>9497</v>
      </c>
      <c r="F1839" s="110"/>
      <c r="G1839" s="199">
        <v>1545.0</v>
      </c>
      <c r="H1839" s="217"/>
      <c r="I1839" s="217"/>
      <c r="L1839" s="6" t="str">
        <f t="array" ref="L1839">XLOOKUP(E1839,INV!A:A,INV!K:K)</f>
        <v>#N/A</v>
      </c>
      <c r="M1839" s="127" t="str">
        <f t="shared" si="2"/>
        <v>#N/A</v>
      </c>
    </row>
    <row r="1840">
      <c r="A1840" s="195">
        <v>1622.0</v>
      </c>
      <c r="B1840" s="196" t="s">
        <v>7978</v>
      </c>
      <c r="C1840" s="197" t="s">
        <v>9498</v>
      </c>
      <c r="D1840" s="198" t="s">
        <v>9496</v>
      </c>
      <c r="E1840" s="196" t="s">
        <v>9498</v>
      </c>
      <c r="F1840" s="110"/>
      <c r="G1840" s="199">
        <v>1545.0</v>
      </c>
      <c r="H1840" s="217"/>
      <c r="I1840" s="217"/>
      <c r="L1840" s="6" t="str">
        <f t="array" ref="L1840">XLOOKUP(E1840,INV!A:A,INV!K:K)</f>
        <v>#N/A</v>
      </c>
      <c r="M1840" s="127" t="str">
        <f t="shared" si="2"/>
        <v>#N/A</v>
      </c>
    </row>
    <row r="1841">
      <c r="A1841" s="195">
        <v>1623.0</v>
      </c>
      <c r="B1841" s="196" t="s">
        <v>7978</v>
      </c>
      <c r="C1841" s="197" t="s">
        <v>9499</v>
      </c>
      <c r="D1841" s="198" t="s">
        <v>9496</v>
      </c>
      <c r="E1841" s="196" t="s">
        <v>9499</v>
      </c>
      <c r="F1841" s="110"/>
      <c r="G1841" s="199">
        <v>1545.0</v>
      </c>
      <c r="H1841" s="217"/>
      <c r="I1841" s="217"/>
      <c r="L1841" s="6" t="str">
        <f t="array" ref="L1841">XLOOKUP(E1841,INV!A:A,INV!K:K)</f>
        <v>#N/A</v>
      </c>
      <c r="M1841" s="127" t="str">
        <f t="shared" si="2"/>
        <v>#N/A</v>
      </c>
    </row>
    <row r="1842">
      <c r="A1842" s="195">
        <v>1624.0</v>
      </c>
      <c r="B1842" s="196" t="s">
        <v>7978</v>
      </c>
      <c r="C1842" s="197" t="s">
        <v>9500</v>
      </c>
      <c r="D1842" s="198" t="s">
        <v>9501</v>
      </c>
      <c r="E1842" s="196" t="s">
        <v>9500</v>
      </c>
      <c r="F1842" s="110"/>
      <c r="G1842" s="199">
        <v>1545.0</v>
      </c>
      <c r="H1842" s="217"/>
      <c r="I1842" s="217"/>
      <c r="L1842" s="6" t="str">
        <f t="array" ref="L1842">XLOOKUP(E1842,INV!A:A,INV!K:K)</f>
        <v>#N/A</v>
      </c>
      <c r="M1842" s="127" t="str">
        <f t="shared" si="2"/>
        <v>#N/A</v>
      </c>
    </row>
    <row r="1843">
      <c r="A1843" s="195">
        <v>1625.0</v>
      </c>
      <c r="B1843" s="196" t="s">
        <v>7978</v>
      </c>
      <c r="C1843" s="197" t="s">
        <v>9502</v>
      </c>
      <c r="D1843" s="198" t="s">
        <v>9501</v>
      </c>
      <c r="E1843" s="196" t="s">
        <v>9502</v>
      </c>
      <c r="F1843" s="110"/>
      <c r="G1843" s="199">
        <v>1545.0</v>
      </c>
      <c r="H1843" s="217"/>
      <c r="I1843" s="217"/>
      <c r="L1843" s="6" t="str">
        <f t="array" ref="L1843">XLOOKUP(E1843,INV!A:A,INV!K:K)</f>
        <v>#N/A</v>
      </c>
      <c r="M1843" s="127" t="str">
        <f t="shared" si="2"/>
        <v>#N/A</v>
      </c>
    </row>
    <row r="1844">
      <c r="A1844" s="195">
        <v>1626.0</v>
      </c>
      <c r="B1844" s="196" t="s">
        <v>7978</v>
      </c>
      <c r="C1844" s="197" t="s">
        <v>9503</v>
      </c>
      <c r="D1844" s="198" t="s">
        <v>9501</v>
      </c>
      <c r="E1844" s="196" t="s">
        <v>9503</v>
      </c>
      <c r="F1844" s="110"/>
      <c r="G1844" s="199">
        <v>1545.0</v>
      </c>
      <c r="H1844" s="217"/>
      <c r="I1844" s="217"/>
      <c r="L1844" s="6" t="str">
        <f t="array" ref="L1844">XLOOKUP(E1844,INV!A:A,INV!K:K)</f>
        <v>#N/A</v>
      </c>
      <c r="M1844" s="127" t="str">
        <f t="shared" si="2"/>
        <v>#N/A</v>
      </c>
    </row>
    <row r="1845">
      <c r="A1845" s="195">
        <v>1627.0</v>
      </c>
      <c r="B1845" s="196" t="s">
        <v>7978</v>
      </c>
      <c r="C1845" s="197" t="s">
        <v>9504</v>
      </c>
      <c r="D1845" s="198" t="s">
        <v>9501</v>
      </c>
      <c r="E1845" s="196" t="s">
        <v>9504</v>
      </c>
      <c r="F1845" s="110"/>
      <c r="G1845" s="199">
        <v>1545.0</v>
      </c>
      <c r="H1845" s="217"/>
      <c r="I1845" s="217"/>
      <c r="L1845" s="6" t="str">
        <f t="array" ref="L1845">XLOOKUP(E1845,INV!A:A,INV!K:K)</f>
        <v>#N/A</v>
      </c>
      <c r="M1845" s="127" t="str">
        <f t="shared" si="2"/>
        <v>#N/A</v>
      </c>
    </row>
    <row r="1846">
      <c r="A1846" s="195">
        <v>1628.0</v>
      </c>
      <c r="B1846" s="196" t="s">
        <v>7978</v>
      </c>
      <c r="C1846" s="197" t="s">
        <v>9505</v>
      </c>
      <c r="D1846" s="198" t="s">
        <v>9506</v>
      </c>
      <c r="E1846" s="196" t="s">
        <v>9505</v>
      </c>
      <c r="F1846" s="110"/>
      <c r="G1846" s="199">
        <v>1740.0</v>
      </c>
      <c r="H1846" s="217"/>
      <c r="I1846" s="217"/>
      <c r="L1846" s="6" t="str">
        <f t="array" ref="L1846">XLOOKUP(E1846,INV!A:A,INV!K:K)</f>
        <v>#N/A</v>
      </c>
      <c r="M1846" s="127" t="str">
        <f t="shared" si="2"/>
        <v>#N/A</v>
      </c>
    </row>
    <row r="1847">
      <c r="A1847" s="195">
        <v>1629.0</v>
      </c>
      <c r="B1847" s="196" t="s">
        <v>7978</v>
      </c>
      <c r="C1847" s="197" t="s">
        <v>9507</v>
      </c>
      <c r="D1847" s="198" t="s">
        <v>9506</v>
      </c>
      <c r="E1847" s="196" t="s">
        <v>9507</v>
      </c>
      <c r="F1847" s="110"/>
      <c r="G1847" s="199">
        <v>1740.0</v>
      </c>
      <c r="H1847" s="217"/>
      <c r="I1847" s="217"/>
      <c r="L1847" s="6" t="str">
        <f t="array" ref="L1847">XLOOKUP(E1847,INV!A:A,INV!K:K)</f>
        <v>#N/A</v>
      </c>
      <c r="M1847" s="127" t="str">
        <f t="shared" si="2"/>
        <v>#N/A</v>
      </c>
    </row>
    <row r="1848">
      <c r="A1848" s="195">
        <v>1630.0</v>
      </c>
      <c r="B1848" s="196" t="s">
        <v>7978</v>
      </c>
      <c r="C1848" s="197" t="s">
        <v>9508</v>
      </c>
      <c r="D1848" s="198" t="s">
        <v>9506</v>
      </c>
      <c r="E1848" s="196" t="s">
        <v>9508</v>
      </c>
      <c r="F1848" s="110"/>
      <c r="G1848" s="199">
        <v>1740.0</v>
      </c>
      <c r="H1848" s="217"/>
      <c r="I1848" s="217"/>
      <c r="L1848" s="6" t="str">
        <f t="array" ref="L1848">XLOOKUP(E1848,INV!A:A,INV!K:K)</f>
        <v>#N/A</v>
      </c>
      <c r="M1848" s="127" t="str">
        <f t="shared" si="2"/>
        <v>#N/A</v>
      </c>
    </row>
    <row r="1849">
      <c r="A1849" s="195">
        <v>1631.0</v>
      </c>
      <c r="B1849" s="196" t="s">
        <v>7978</v>
      </c>
      <c r="C1849" s="197" t="s">
        <v>9509</v>
      </c>
      <c r="D1849" s="198" t="s">
        <v>9506</v>
      </c>
      <c r="E1849" s="196" t="s">
        <v>9509</v>
      </c>
      <c r="F1849" s="110"/>
      <c r="G1849" s="199">
        <v>1740.0</v>
      </c>
      <c r="H1849" s="217"/>
      <c r="I1849" s="217"/>
      <c r="L1849" s="6" t="str">
        <f t="array" ref="L1849">XLOOKUP(E1849,INV!A:A,INV!K:K)</f>
        <v>#N/A</v>
      </c>
      <c r="M1849" s="127" t="str">
        <f t="shared" si="2"/>
        <v>#N/A</v>
      </c>
    </row>
    <row r="1850">
      <c r="A1850" s="195">
        <v>1632.0</v>
      </c>
      <c r="B1850" s="196" t="s">
        <v>7978</v>
      </c>
      <c r="C1850" s="197" t="s">
        <v>9510</v>
      </c>
      <c r="D1850" s="198" t="s">
        <v>9511</v>
      </c>
      <c r="E1850" s="196" t="s">
        <v>9510</v>
      </c>
      <c r="F1850" s="110"/>
      <c r="G1850" s="199">
        <v>1740.0</v>
      </c>
      <c r="H1850" s="217"/>
      <c r="I1850" s="217"/>
      <c r="L1850" s="6" t="str">
        <f t="array" ref="L1850">XLOOKUP(E1850,INV!A:A,INV!K:K)</f>
        <v>#N/A</v>
      </c>
      <c r="M1850" s="127" t="str">
        <f t="shared" si="2"/>
        <v>#N/A</v>
      </c>
    </row>
    <row r="1851">
      <c r="A1851" s="195">
        <v>1633.0</v>
      </c>
      <c r="B1851" s="196" t="s">
        <v>7978</v>
      </c>
      <c r="C1851" s="197" t="s">
        <v>9512</v>
      </c>
      <c r="D1851" s="198" t="s">
        <v>9511</v>
      </c>
      <c r="E1851" s="196" t="s">
        <v>9512</v>
      </c>
      <c r="F1851" s="110"/>
      <c r="G1851" s="199">
        <v>1740.0</v>
      </c>
      <c r="H1851" s="217"/>
      <c r="I1851" s="217"/>
      <c r="L1851" s="6" t="str">
        <f t="array" ref="L1851">XLOOKUP(E1851,INV!A:A,INV!K:K)</f>
        <v>#N/A</v>
      </c>
      <c r="M1851" s="127" t="str">
        <f t="shared" si="2"/>
        <v>#N/A</v>
      </c>
    </row>
    <row r="1852">
      <c r="A1852" s="195">
        <v>1634.0</v>
      </c>
      <c r="B1852" s="196" t="s">
        <v>7978</v>
      </c>
      <c r="C1852" s="197" t="s">
        <v>9513</v>
      </c>
      <c r="D1852" s="198" t="s">
        <v>9511</v>
      </c>
      <c r="E1852" s="196" t="s">
        <v>9513</v>
      </c>
      <c r="F1852" s="110"/>
      <c r="G1852" s="199">
        <v>1740.0</v>
      </c>
      <c r="H1852" s="217"/>
      <c r="I1852" s="217"/>
      <c r="L1852" s="6" t="str">
        <f t="array" ref="L1852">XLOOKUP(E1852,INV!A:A,INV!K:K)</f>
        <v>#N/A</v>
      </c>
      <c r="M1852" s="127" t="str">
        <f t="shared" si="2"/>
        <v>#N/A</v>
      </c>
    </row>
    <row r="1853">
      <c r="A1853" s="195">
        <v>1635.0</v>
      </c>
      <c r="B1853" s="196" t="s">
        <v>7978</v>
      </c>
      <c r="C1853" s="197" t="s">
        <v>9514</v>
      </c>
      <c r="D1853" s="198" t="s">
        <v>9511</v>
      </c>
      <c r="E1853" s="196" t="s">
        <v>9514</v>
      </c>
      <c r="F1853" s="110"/>
      <c r="G1853" s="199">
        <v>1740.0</v>
      </c>
      <c r="H1853" s="217"/>
      <c r="I1853" s="217"/>
      <c r="L1853" s="6" t="str">
        <f t="array" ref="L1853">XLOOKUP(E1853,INV!A:A,INV!K:K)</f>
        <v>#N/A</v>
      </c>
      <c r="M1853" s="127" t="str">
        <f t="shared" si="2"/>
        <v>#N/A</v>
      </c>
    </row>
    <row r="1854">
      <c r="A1854" s="195">
        <v>1636.0</v>
      </c>
      <c r="B1854" s="196" t="s">
        <v>7978</v>
      </c>
      <c r="C1854" s="197" t="s">
        <v>9515</v>
      </c>
      <c r="D1854" s="198" t="s">
        <v>9516</v>
      </c>
      <c r="E1854" s="196" t="s">
        <v>9515</v>
      </c>
      <c r="F1854" s="110"/>
      <c r="G1854" s="199">
        <v>1740.0</v>
      </c>
      <c r="H1854" s="217"/>
      <c r="I1854" s="217"/>
      <c r="L1854" s="6" t="str">
        <f t="array" ref="L1854">XLOOKUP(E1854,INV!A:A,INV!K:K)</f>
        <v>#N/A</v>
      </c>
      <c r="M1854" s="127" t="str">
        <f t="shared" si="2"/>
        <v>#N/A</v>
      </c>
    </row>
    <row r="1855">
      <c r="A1855" s="195">
        <v>1637.0</v>
      </c>
      <c r="B1855" s="196" t="s">
        <v>7978</v>
      </c>
      <c r="C1855" s="197" t="s">
        <v>9517</v>
      </c>
      <c r="D1855" s="198" t="s">
        <v>9516</v>
      </c>
      <c r="E1855" s="196" t="s">
        <v>9517</v>
      </c>
      <c r="F1855" s="110"/>
      <c r="G1855" s="199">
        <v>1740.0</v>
      </c>
      <c r="H1855" s="217"/>
      <c r="I1855" s="217"/>
      <c r="L1855" s="6" t="str">
        <f t="array" ref="L1855">XLOOKUP(E1855,INV!A:A,INV!K:K)</f>
        <v>#N/A</v>
      </c>
      <c r="M1855" s="127" t="str">
        <f t="shared" si="2"/>
        <v>#N/A</v>
      </c>
    </row>
    <row r="1856">
      <c r="A1856" s="195">
        <v>1638.0</v>
      </c>
      <c r="B1856" s="196" t="s">
        <v>7978</v>
      </c>
      <c r="C1856" s="197" t="s">
        <v>9518</v>
      </c>
      <c r="D1856" s="198" t="s">
        <v>9516</v>
      </c>
      <c r="E1856" s="196" t="s">
        <v>9518</v>
      </c>
      <c r="F1856" s="110"/>
      <c r="G1856" s="199">
        <v>1740.0</v>
      </c>
      <c r="H1856" s="217"/>
      <c r="I1856" s="217"/>
      <c r="L1856" s="6" t="str">
        <f t="array" ref="L1856">XLOOKUP(E1856,INV!A:A,INV!K:K)</f>
        <v>#N/A</v>
      </c>
      <c r="M1856" s="127" t="str">
        <f t="shared" si="2"/>
        <v>#N/A</v>
      </c>
    </row>
    <row r="1857">
      <c r="A1857" s="195">
        <v>1639.0</v>
      </c>
      <c r="B1857" s="196" t="s">
        <v>7978</v>
      </c>
      <c r="C1857" s="197" t="s">
        <v>9519</v>
      </c>
      <c r="D1857" s="198" t="s">
        <v>9516</v>
      </c>
      <c r="E1857" s="196" t="s">
        <v>9519</v>
      </c>
      <c r="F1857" s="110"/>
      <c r="G1857" s="199">
        <v>1740.0</v>
      </c>
      <c r="H1857" s="217"/>
      <c r="I1857" s="217"/>
      <c r="L1857" s="6" t="str">
        <f t="array" ref="L1857">XLOOKUP(E1857,INV!A:A,INV!K:K)</f>
        <v>#N/A</v>
      </c>
      <c r="M1857" s="127" t="str">
        <f t="shared" si="2"/>
        <v>#N/A</v>
      </c>
    </row>
    <row r="1858">
      <c r="A1858" s="195">
        <v>1640.0</v>
      </c>
      <c r="B1858" s="196" t="s">
        <v>2470</v>
      </c>
      <c r="C1858" s="197" t="s">
        <v>9520</v>
      </c>
      <c r="D1858" s="198" t="s">
        <v>9521</v>
      </c>
      <c r="E1858" s="196" t="s">
        <v>9520</v>
      </c>
      <c r="F1858" s="110"/>
      <c r="G1858" s="199">
        <v>1545.0</v>
      </c>
      <c r="H1858" s="217"/>
      <c r="I1858" s="217"/>
      <c r="L1858" s="6" t="str">
        <f t="array" ref="L1858">XLOOKUP(E1858,INV!A:A,INV!K:K)</f>
        <v>#N/A</v>
      </c>
      <c r="M1858" s="127" t="str">
        <f t="shared" si="2"/>
        <v>#N/A</v>
      </c>
    </row>
    <row r="1859">
      <c r="A1859" s="195">
        <v>1641.0</v>
      </c>
      <c r="B1859" s="196" t="s">
        <v>2470</v>
      </c>
      <c r="C1859" s="197" t="s">
        <v>9522</v>
      </c>
      <c r="D1859" s="198" t="s">
        <v>9521</v>
      </c>
      <c r="E1859" s="196" t="s">
        <v>9522</v>
      </c>
      <c r="F1859" s="110"/>
      <c r="G1859" s="199">
        <v>1545.0</v>
      </c>
      <c r="H1859" s="217"/>
      <c r="I1859" s="217"/>
      <c r="L1859" s="6" t="str">
        <f t="array" ref="L1859">XLOOKUP(E1859,INV!A:A,INV!K:K)</f>
        <v>#N/A</v>
      </c>
      <c r="M1859" s="127" t="str">
        <f t="shared" si="2"/>
        <v>#N/A</v>
      </c>
    </row>
    <row r="1860">
      <c r="A1860" s="195">
        <v>1642.0</v>
      </c>
      <c r="B1860" s="196" t="s">
        <v>2470</v>
      </c>
      <c r="C1860" s="197" t="s">
        <v>9523</v>
      </c>
      <c r="D1860" s="198" t="s">
        <v>9521</v>
      </c>
      <c r="E1860" s="196" t="s">
        <v>9523</v>
      </c>
      <c r="F1860" s="110"/>
      <c r="G1860" s="199">
        <v>1545.0</v>
      </c>
      <c r="H1860" s="217"/>
      <c r="I1860" s="217"/>
      <c r="L1860" s="6" t="str">
        <f t="array" ref="L1860">XLOOKUP(E1860,INV!A:A,INV!K:K)</f>
        <v>#N/A</v>
      </c>
      <c r="M1860" s="127" t="str">
        <f t="shared" si="2"/>
        <v>#N/A</v>
      </c>
    </row>
    <row r="1861">
      <c r="A1861" s="195">
        <v>1643.0</v>
      </c>
      <c r="B1861" s="196" t="s">
        <v>2470</v>
      </c>
      <c r="C1861" s="197" t="s">
        <v>9524</v>
      </c>
      <c r="D1861" s="198" t="s">
        <v>9521</v>
      </c>
      <c r="E1861" s="196" t="s">
        <v>9524</v>
      </c>
      <c r="F1861" s="110"/>
      <c r="G1861" s="199">
        <v>1545.0</v>
      </c>
      <c r="H1861" s="217"/>
      <c r="I1861" s="217"/>
      <c r="L1861" s="6" t="str">
        <f t="array" ref="L1861">XLOOKUP(E1861,INV!A:A,INV!K:K)</f>
        <v>#N/A</v>
      </c>
      <c r="M1861" s="127" t="str">
        <f t="shared" si="2"/>
        <v>#N/A</v>
      </c>
    </row>
    <row r="1862">
      <c r="A1862" s="195">
        <v>1644.0</v>
      </c>
      <c r="B1862" s="196" t="s">
        <v>2470</v>
      </c>
      <c r="C1862" s="197" t="s">
        <v>9525</v>
      </c>
      <c r="D1862" s="198" t="s">
        <v>9526</v>
      </c>
      <c r="E1862" s="196" t="s">
        <v>9525</v>
      </c>
      <c r="F1862" s="110"/>
      <c r="G1862" s="199">
        <v>1970.0</v>
      </c>
      <c r="H1862" s="217"/>
      <c r="I1862" s="217"/>
      <c r="L1862" s="6" t="str">
        <f t="array" ref="L1862">XLOOKUP(E1862,INV!A:A,INV!K:K)</f>
        <v>#N/A</v>
      </c>
      <c r="M1862" s="127" t="str">
        <f t="shared" si="2"/>
        <v>#N/A</v>
      </c>
    </row>
    <row r="1863">
      <c r="A1863" s="195">
        <v>1645.0</v>
      </c>
      <c r="B1863" s="196" t="s">
        <v>2470</v>
      </c>
      <c r="C1863" s="197" t="s">
        <v>9527</v>
      </c>
      <c r="D1863" s="198" t="s">
        <v>9526</v>
      </c>
      <c r="E1863" s="196" t="s">
        <v>9527</v>
      </c>
      <c r="F1863" s="110"/>
      <c r="G1863" s="199">
        <v>1970.0</v>
      </c>
      <c r="H1863" s="217"/>
      <c r="I1863" s="217"/>
      <c r="L1863" s="6" t="str">
        <f t="array" ref="L1863">XLOOKUP(E1863,INV!A:A,INV!K:K)</f>
        <v>#N/A</v>
      </c>
      <c r="M1863" s="127" t="str">
        <f t="shared" si="2"/>
        <v>#N/A</v>
      </c>
    </row>
    <row r="1864">
      <c r="A1864" s="195">
        <v>1646.0</v>
      </c>
      <c r="B1864" s="196" t="s">
        <v>2470</v>
      </c>
      <c r="C1864" s="197" t="s">
        <v>9528</v>
      </c>
      <c r="D1864" s="198" t="s">
        <v>9526</v>
      </c>
      <c r="E1864" s="196" t="s">
        <v>9528</v>
      </c>
      <c r="F1864" s="110"/>
      <c r="G1864" s="199">
        <v>1970.0</v>
      </c>
      <c r="H1864" s="217"/>
      <c r="I1864" s="217"/>
      <c r="L1864" s="6" t="str">
        <f t="array" ref="L1864">XLOOKUP(E1864,INV!A:A,INV!K:K)</f>
        <v>#N/A</v>
      </c>
      <c r="M1864" s="127" t="str">
        <f t="shared" si="2"/>
        <v>#N/A</v>
      </c>
    </row>
    <row r="1865">
      <c r="A1865" s="195">
        <v>1647.0</v>
      </c>
      <c r="B1865" s="196" t="s">
        <v>2470</v>
      </c>
      <c r="C1865" s="197" t="s">
        <v>9529</v>
      </c>
      <c r="D1865" s="198" t="s">
        <v>9530</v>
      </c>
      <c r="E1865" s="196" t="s">
        <v>9529</v>
      </c>
      <c r="F1865" s="110"/>
      <c r="G1865" s="199">
        <v>1970.0</v>
      </c>
      <c r="H1865" s="217"/>
      <c r="I1865" s="217"/>
      <c r="L1865" s="6" t="str">
        <f t="array" ref="L1865">XLOOKUP(E1865,INV!A:A,INV!K:K)</f>
        <v>#N/A</v>
      </c>
      <c r="M1865" s="127" t="str">
        <f t="shared" si="2"/>
        <v>#N/A</v>
      </c>
    </row>
    <row r="1866">
      <c r="A1866" s="195">
        <v>1648.0</v>
      </c>
      <c r="B1866" s="196" t="s">
        <v>2470</v>
      </c>
      <c r="C1866" s="197" t="s">
        <v>9531</v>
      </c>
      <c r="D1866" s="198" t="s">
        <v>9530</v>
      </c>
      <c r="E1866" s="196" t="s">
        <v>9531</v>
      </c>
      <c r="F1866" s="110"/>
      <c r="G1866" s="199">
        <v>1970.0</v>
      </c>
      <c r="H1866" s="217"/>
      <c r="I1866" s="217"/>
      <c r="L1866" s="6" t="str">
        <f t="array" ref="L1866">XLOOKUP(E1866,INV!A:A,INV!K:K)</f>
        <v>#N/A</v>
      </c>
      <c r="M1866" s="127" t="str">
        <f t="shared" si="2"/>
        <v>#N/A</v>
      </c>
    </row>
    <row r="1867">
      <c r="A1867" s="195">
        <v>1649.0</v>
      </c>
      <c r="B1867" s="196" t="s">
        <v>2470</v>
      </c>
      <c r="C1867" s="197" t="s">
        <v>9532</v>
      </c>
      <c r="D1867" s="198" t="s">
        <v>9533</v>
      </c>
      <c r="E1867" s="196" t="s">
        <v>9532</v>
      </c>
      <c r="F1867" s="110"/>
      <c r="G1867" s="199">
        <v>2065.0</v>
      </c>
      <c r="H1867" s="217"/>
      <c r="I1867" s="217"/>
      <c r="L1867" s="6" t="str">
        <f t="array" ref="L1867">XLOOKUP(E1867,INV!A:A,INV!K:K)</f>
        <v>#N/A</v>
      </c>
      <c r="M1867" s="127" t="str">
        <f t="shared" si="2"/>
        <v>#N/A</v>
      </c>
    </row>
    <row r="1868">
      <c r="A1868" s="195">
        <v>1650.0</v>
      </c>
      <c r="B1868" s="196" t="s">
        <v>2470</v>
      </c>
      <c r="C1868" s="197" t="s">
        <v>9534</v>
      </c>
      <c r="D1868" s="198" t="s">
        <v>9533</v>
      </c>
      <c r="E1868" s="196" t="s">
        <v>9534</v>
      </c>
      <c r="F1868" s="110"/>
      <c r="G1868" s="199">
        <v>2065.0</v>
      </c>
      <c r="H1868" s="217"/>
      <c r="I1868" s="217"/>
      <c r="L1868" s="6" t="str">
        <f t="array" ref="L1868">XLOOKUP(E1868,INV!A:A,INV!K:K)</f>
        <v>#N/A</v>
      </c>
      <c r="M1868" s="127" t="str">
        <f t="shared" si="2"/>
        <v>#N/A</v>
      </c>
    </row>
    <row r="1869">
      <c r="A1869" s="195">
        <v>1651.0</v>
      </c>
      <c r="B1869" s="196" t="s">
        <v>2470</v>
      </c>
      <c r="C1869" s="197" t="s">
        <v>9535</v>
      </c>
      <c r="D1869" s="198" t="s">
        <v>9533</v>
      </c>
      <c r="E1869" s="196" t="s">
        <v>9535</v>
      </c>
      <c r="F1869" s="110"/>
      <c r="G1869" s="199">
        <v>2065.0</v>
      </c>
      <c r="H1869" s="217"/>
      <c r="I1869" s="217"/>
      <c r="L1869" s="6" t="str">
        <f t="array" ref="L1869">XLOOKUP(E1869,INV!A:A,INV!K:K)</f>
        <v>#N/A</v>
      </c>
      <c r="M1869" s="127" t="str">
        <f t="shared" si="2"/>
        <v>#N/A</v>
      </c>
    </row>
    <row r="1870">
      <c r="A1870" s="195">
        <v>1652.0</v>
      </c>
      <c r="B1870" s="196" t="s">
        <v>2470</v>
      </c>
      <c r="C1870" s="197" t="s">
        <v>9536</v>
      </c>
      <c r="D1870" s="198" t="s">
        <v>9533</v>
      </c>
      <c r="E1870" s="196" t="s">
        <v>9536</v>
      </c>
      <c r="F1870" s="110"/>
      <c r="G1870" s="199">
        <v>2065.0</v>
      </c>
      <c r="H1870" s="217"/>
      <c r="I1870" s="217"/>
      <c r="L1870" s="6" t="str">
        <f t="array" ref="L1870">XLOOKUP(E1870,INV!A:A,INV!K:K)</f>
        <v>#N/A</v>
      </c>
      <c r="M1870" s="127" t="str">
        <f t="shared" si="2"/>
        <v>#N/A</v>
      </c>
    </row>
    <row r="1871">
      <c r="A1871" s="195">
        <v>1653.0</v>
      </c>
      <c r="B1871" s="196" t="s">
        <v>2470</v>
      </c>
      <c r="C1871" s="197" t="s">
        <v>9537</v>
      </c>
      <c r="D1871" s="198" t="s">
        <v>9538</v>
      </c>
      <c r="E1871" s="196" t="s">
        <v>9537</v>
      </c>
      <c r="F1871" s="110"/>
      <c r="G1871" s="199">
        <v>1545.0</v>
      </c>
      <c r="H1871" s="217"/>
      <c r="I1871" s="217"/>
      <c r="L1871" s="6" t="str">
        <f t="array" ref="L1871">XLOOKUP(E1871,INV!A:A,INV!K:K)</f>
        <v>#N/A</v>
      </c>
      <c r="M1871" s="127" t="str">
        <f t="shared" si="2"/>
        <v>#N/A</v>
      </c>
    </row>
    <row r="1872">
      <c r="A1872" s="195">
        <v>1654.0</v>
      </c>
      <c r="B1872" s="196" t="s">
        <v>2470</v>
      </c>
      <c r="C1872" s="197" t="s">
        <v>9539</v>
      </c>
      <c r="D1872" s="198" t="s">
        <v>9538</v>
      </c>
      <c r="E1872" s="196" t="s">
        <v>9539</v>
      </c>
      <c r="F1872" s="110"/>
      <c r="G1872" s="199">
        <v>1545.0</v>
      </c>
      <c r="H1872" s="217"/>
      <c r="I1872" s="217"/>
      <c r="L1872" s="6" t="str">
        <f t="array" ref="L1872">XLOOKUP(E1872,INV!A:A,INV!K:K)</f>
        <v>#N/A</v>
      </c>
      <c r="M1872" s="127" t="str">
        <f t="shared" si="2"/>
        <v>#N/A</v>
      </c>
    </row>
    <row r="1873">
      <c r="A1873" s="195">
        <v>1655.0</v>
      </c>
      <c r="B1873" s="196" t="s">
        <v>2470</v>
      </c>
      <c r="C1873" s="197" t="s">
        <v>9540</v>
      </c>
      <c r="D1873" s="198" t="s">
        <v>9538</v>
      </c>
      <c r="E1873" s="196" t="s">
        <v>9540</v>
      </c>
      <c r="F1873" s="110"/>
      <c r="G1873" s="199">
        <v>1545.0</v>
      </c>
      <c r="H1873" s="217"/>
      <c r="I1873" s="217"/>
      <c r="L1873" s="6" t="str">
        <f t="array" ref="L1873">XLOOKUP(E1873,INV!A:A,INV!K:K)</f>
        <v>#N/A</v>
      </c>
      <c r="M1873" s="127" t="str">
        <f t="shared" si="2"/>
        <v>#N/A</v>
      </c>
    </row>
    <row r="1874">
      <c r="A1874" s="195">
        <v>1656.0</v>
      </c>
      <c r="B1874" s="196" t="s">
        <v>2470</v>
      </c>
      <c r="C1874" s="197" t="s">
        <v>9541</v>
      </c>
      <c r="D1874" s="198" t="s">
        <v>9538</v>
      </c>
      <c r="E1874" s="196" t="s">
        <v>9541</v>
      </c>
      <c r="F1874" s="110"/>
      <c r="G1874" s="199">
        <v>1545.0</v>
      </c>
      <c r="H1874" s="217"/>
      <c r="I1874" s="217"/>
      <c r="L1874" s="6" t="str">
        <f t="array" ref="L1874">XLOOKUP(E1874,INV!A:A,INV!K:K)</f>
        <v>#N/A</v>
      </c>
      <c r="M1874" s="127" t="str">
        <f t="shared" si="2"/>
        <v>#N/A</v>
      </c>
    </row>
    <row r="1875">
      <c r="A1875" s="195">
        <v>1657.0</v>
      </c>
      <c r="B1875" s="196" t="s">
        <v>4077</v>
      </c>
      <c r="C1875" s="197" t="s">
        <v>5266</v>
      </c>
      <c r="D1875" s="198" t="s">
        <v>5267</v>
      </c>
      <c r="E1875" s="196" t="s">
        <v>5266</v>
      </c>
      <c r="F1875" s="110"/>
      <c r="G1875" s="199">
        <v>800.0</v>
      </c>
      <c r="H1875" s="217"/>
      <c r="I1875" s="217"/>
      <c r="L1875" s="6" t="str">
        <f t="array" ref="L1875">XLOOKUP(E1875,INV!A:A,INV!K:K)</f>
        <v>#N/A</v>
      </c>
      <c r="M1875" s="127" t="str">
        <f t="shared" si="2"/>
        <v>#N/A</v>
      </c>
    </row>
    <row r="1876">
      <c r="A1876" s="195">
        <v>1658.0</v>
      </c>
      <c r="B1876" s="196" t="s">
        <v>4077</v>
      </c>
      <c r="C1876" s="197" t="s">
        <v>5268</v>
      </c>
      <c r="D1876" s="198" t="s">
        <v>5267</v>
      </c>
      <c r="E1876" s="196" t="s">
        <v>5268</v>
      </c>
      <c r="F1876" s="110"/>
      <c r="G1876" s="199">
        <v>800.0</v>
      </c>
      <c r="H1876" s="217"/>
      <c r="I1876" s="217"/>
      <c r="L1876" s="6" t="str">
        <f t="array" ref="L1876">XLOOKUP(E1876,INV!A:A,INV!K:K)</f>
        <v>#N/A</v>
      </c>
      <c r="M1876" s="127" t="str">
        <f t="shared" si="2"/>
        <v>#N/A</v>
      </c>
    </row>
    <row r="1877">
      <c r="A1877" s="195">
        <v>1659.0</v>
      </c>
      <c r="B1877" s="196" t="s">
        <v>4077</v>
      </c>
      <c r="C1877" s="197" t="s">
        <v>5269</v>
      </c>
      <c r="D1877" s="198" t="s">
        <v>5267</v>
      </c>
      <c r="E1877" s="196" t="s">
        <v>5269</v>
      </c>
      <c r="F1877" s="110"/>
      <c r="G1877" s="199">
        <v>800.0</v>
      </c>
      <c r="H1877" s="217"/>
      <c r="I1877" s="217"/>
      <c r="L1877" s="6" t="str">
        <f t="array" ref="L1877">XLOOKUP(E1877,INV!A:A,INV!K:K)</f>
        <v>#N/A</v>
      </c>
      <c r="M1877" s="127" t="str">
        <f t="shared" si="2"/>
        <v>#N/A</v>
      </c>
    </row>
    <row r="1878">
      <c r="A1878" s="195">
        <v>1660.0</v>
      </c>
      <c r="B1878" s="196" t="s">
        <v>4077</v>
      </c>
      <c r="C1878" s="197" t="s">
        <v>5270</v>
      </c>
      <c r="D1878" s="198" t="s">
        <v>5267</v>
      </c>
      <c r="E1878" s="196" t="s">
        <v>5270</v>
      </c>
      <c r="F1878" s="110"/>
      <c r="G1878" s="199">
        <v>800.0</v>
      </c>
      <c r="H1878" s="217"/>
      <c r="I1878" s="217"/>
      <c r="L1878" s="6" t="str">
        <f t="array" ref="L1878">XLOOKUP(E1878,INV!A:A,INV!K:K)</f>
        <v>#N/A</v>
      </c>
      <c r="M1878" s="127" t="str">
        <f t="shared" si="2"/>
        <v>#N/A</v>
      </c>
    </row>
    <row r="1879">
      <c r="A1879" s="195">
        <v>1661.0</v>
      </c>
      <c r="B1879" s="196" t="s">
        <v>4077</v>
      </c>
      <c r="C1879" s="197" t="s">
        <v>5271</v>
      </c>
      <c r="D1879" s="198" t="s">
        <v>5267</v>
      </c>
      <c r="E1879" s="196" t="s">
        <v>5271</v>
      </c>
      <c r="F1879" s="110"/>
      <c r="G1879" s="199">
        <v>800.0</v>
      </c>
      <c r="H1879" s="217"/>
      <c r="I1879" s="217"/>
      <c r="L1879" s="6" t="str">
        <f t="array" ref="L1879">XLOOKUP(E1879,INV!A:A,INV!K:K)</f>
        <v>#N/A</v>
      </c>
      <c r="M1879" s="127" t="str">
        <f t="shared" si="2"/>
        <v>#N/A</v>
      </c>
    </row>
    <row r="1880">
      <c r="A1880" s="195">
        <v>1662.0</v>
      </c>
      <c r="B1880" s="196" t="s">
        <v>4077</v>
      </c>
      <c r="C1880" s="197" t="s">
        <v>5272</v>
      </c>
      <c r="D1880" s="198" t="s">
        <v>5273</v>
      </c>
      <c r="E1880" s="196" t="s">
        <v>5272</v>
      </c>
      <c r="F1880" s="110"/>
      <c r="G1880" s="199">
        <v>950.0</v>
      </c>
      <c r="H1880" s="217"/>
      <c r="I1880" s="217"/>
      <c r="L1880" s="6" t="str">
        <f t="array" ref="L1880">XLOOKUP(E1880,INV!A:A,INV!K:K)</f>
        <v>#N/A</v>
      </c>
      <c r="M1880" s="127" t="str">
        <f t="shared" si="2"/>
        <v>#N/A</v>
      </c>
    </row>
    <row r="1881">
      <c r="A1881" s="195">
        <v>1663.0</v>
      </c>
      <c r="B1881" s="196" t="s">
        <v>4077</v>
      </c>
      <c r="C1881" s="197" t="s">
        <v>5274</v>
      </c>
      <c r="D1881" s="198" t="s">
        <v>5273</v>
      </c>
      <c r="E1881" s="196" t="s">
        <v>5274</v>
      </c>
      <c r="F1881" s="110"/>
      <c r="G1881" s="199">
        <v>950.0</v>
      </c>
      <c r="H1881" s="217"/>
      <c r="I1881" s="217"/>
      <c r="L1881" s="6" t="str">
        <f t="array" ref="L1881">XLOOKUP(E1881,INV!A:A,INV!K:K)</f>
        <v>#N/A</v>
      </c>
      <c r="M1881" s="127" t="str">
        <f t="shared" si="2"/>
        <v>#N/A</v>
      </c>
    </row>
    <row r="1882">
      <c r="A1882" s="195">
        <v>1664.0</v>
      </c>
      <c r="B1882" s="196" t="s">
        <v>4077</v>
      </c>
      <c r="C1882" s="197" t="s">
        <v>5275</v>
      </c>
      <c r="D1882" s="198" t="s">
        <v>5273</v>
      </c>
      <c r="E1882" s="196" t="s">
        <v>5275</v>
      </c>
      <c r="F1882" s="110"/>
      <c r="G1882" s="199">
        <v>950.0</v>
      </c>
      <c r="H1882" s="217"/>
      <c r="I1882" s="217"/>
      <c r="L1882" s="6" t="str">
        <f t="array" ref="L1882">XLOOKUP(E1882,INV!A:A,INV!K:K)</f>
        <v>#N/A</v>
      </c>
      <c r="M1882" s="127" t="str">
        <f t="shared" si="2"/>
        <v>#N/A</v>
      </c>
    </row>
    <row r="1883">
      <c r="A1883" s="195">
        <v>1665.0</v>
      </c>
      <c r="B1883" s="196" t="s">
        <v>4077</v>
      </c>
      <c r="C1883" s="197" t="s">
        <v>5276</v>
      </c>
      <c r="D1883" s="198" t="s">
        <v>5273</v>
      </c>
      <c r="E1883" s="196" t="s">
        <v>5276</v>
      </c>
      <c r="F1883" s="110"/>
      <c r="G1883" s="199">
        <v>950.0</v>
      </c>
      <c r="H1883" s="217"/>
      <c r="I1883" s="217"/>
      <c r="L1883" s="6" t="str">
        <f t="array" ref="L1883">XLOOKUP(E1883,INV!A:A,INV!K:K)</f>
        <v>#N/A</v>
      </c>
      <c r="M1883" s="127" t="str">
        <f t="shared" si="2"/>
        <v>#N/A</v>
      </c>
    </row>
    <row r="1884">
      <c r="A1884" s="195">
        <v>1666.0</v>
      </c>
      <c r="B1884" s="196" t="s">
        <v>4077</v>
      </c>
      <c r="C1884" s="197" t="s">
        <v>5277</v>
      </c>
      <c r="D1884" s="198" t="s">
        <v>5273</v>
      </c>
      <c r="E1884" s="196" t="s">
        <v>5277</v>
      </c>
      <c r="F1884" s="110"/>
      <c r="G1884" s="199">
        <v>950.0</v>
      </c>
      <c r="H1884" s="217"/>
      <c r="I1884" s="217"/>
      <c r="L1884" s="6" t="str">
        <f t="array" ref="L1884">XLOOKUP(E1884,INV!A:A,INV!K:K)</f>
        <v>#N/A</v>
      </c>
      <c r="M1884" s="127" t="str">
        <f t="shared" si="2"/>
        <v>#N/A</v>
      </c>
    </row>
    <row r="1885">
      <c r="A1885" s="195">
        <v>1667.0</v>
      </c>
      <c r="B1885" s="196" t="s">
        <v>4077</v>
      </c>
      <c r="C1885" s="197" t="s">
        <v>5278</v>
      </c>
      <c r="D1885" s="198" t="s">
        <v>5279</v>
      </c>
      <c r="E1885" s="196" t="s">
        <v>5278</v>
      </c>
      <c r="F1885" s="110"/>
      <c r="G1885" s="199">
        <v>950.0</v>
      </c>
      <c r="H1885" s="217"/>
      <c r="I1885" s="217"/>
      <c r="L1885" s="6" t="str">
        <f t="array" ref="L1885">XLOOKUP(E1885,INV!A:A,INV!K:K)</f>
        <v>#N/A</v>
      </c>
      <c r="M1885" s="127" t="str">
        <f t="shared" si="2"/>
        <v>#N/A</v>
      </c>
    </row>
    <row r="1886">
      <c r="A1886" s="195">
        <v>1668.0</v>
      </c>
      <c r="B1886" s="196" t="s">
        <v>4077</v>
      </c>
      <c r="C1886" s="197" t="s">
        <v>5280</v>
      </c>
      <c r="D1886" s="198" t="s">
        <v>5279</v>
      </c>
      <c r="E1886" s="196" t="s">
        <v>5280</v>
      </c>
      <c r="F1886" s="110"/>
      <c r="G1886" s="199">
        <v>950.0</v>
      </c>
      <c r="H1886" s="217"/>
      <c r="I1886" s="217"/>
      <c r="L1886" s="6" t="str">
        <f t="array" ref="L1886">XLOOKUP(E1886,INV!A:A,INV!K:K)</f>
        <v>#N/A</v>
      </c>
      <c r="M1886" s="127" t="str">
        <f t="shared" si="2"/>
        <v>#N/A</v>
      </c>
    </row>
    <row r="1887">
      <c r="A1887" s="195">
        <v>1669.0</v>
      </c>
      <c r="B1887" s="196" t="s">
        <v>4077</v>
      </c>
      <c r="C1887" s="197" t="s">
        <v>5281</v>
      </c>
      <c r="D1887" s="198" t="s">
        <v>5279</v>
      </c>
      <c r="E1887" s="196" t="s">
        <v>5281</v>
      </c>
      <c r="F1887" s="110"/>
      <c r="G1887" s="199">
        <v>950.0</v>
      </c>
      <c r="H1887" s="217"/>
      <c r="I1887" s="217"/>
      <c r="L1887" s="6" t="str">
        <f t="array" ref="L1887">XLOOKUP(E1887,INV!A:A,INV!K:K)</f>
        <v>#N/A</v>
      </c>
      <c r="M1887" s="127" t="str">
        <f t="shared" si="2"/>
        <v>#N/A</v>
      </c>
    </row>
    <row r="1888">
      <c r="A1888" s="195">
        <v>1670.0</v>
      </c>
      <c r="B1888" s="196" t="s">
        <v>4077</v>
      </c>
      <c r="C1888" s="197" t="s">
        <v>5282</v>
      </c>
      <c r="D1888" s="198" t="s">
        <v>5279</v>
      </c>
      <c r="E1888" s="196" t="s">
        <v>5282</v>
      </c>
      <c r="F1888" s="110"/>
      <c r="G1888" s="199">
        <v>950.0</v>
      </c>
      <c r="H1888" s="217"/>
      <c r="I1888" s="217"/>
      <c r="L1888" s="6" t="str">
        <f t="array" ref="L1888">XLOOKUP(E1888,INV!A:A,INV!K:K)</f>
        <v>#N/A</v>
      </c>
      <c r="M1888" s="127" t="str">
        <f t="shared" si="2"/>
        <v>#N/A</v>
      </c>
    </row>
    <row r="1889">
      <c r="A1889" s="195">
        <v>1671.0</v>
      </c>
      <c r="B1889" s="196" t="s">
        <v>4077</v>
      </c>
      <c r="C1889" s="197" t="s">
        <v>5283</v>
      </c>
      <c r="D1889" s="198" t="s">
        <v>5279</v>
      </c>
      <c r="E1889" s="196" t="s">
        <v>5283</v>
      </c>
      <c r="F1889" s="110"/>
      <c r="G1889" s="199">
        <v>950.0</v>
      </c>
      <c r="H1889" s="217"/>
      <c r="I1889" s="217"/>
      <c r="L1889" s="6" t="str">
        <f t="array" ref="L1889">XLOOKUP(E1889,INV!A:A,INV!K:K)</f>
        <v>#N/A</v>
      </c>
      <c r="M1889" s="127" t="str">
        <f t="shared" si="2"/>
        <v>#N/A</v>
      </c>
    </row>
    <row r="1890">
      <c r="A1890" s="195">
        <v>1672.0</v>
      </c>
      <c r="B1890" s="196" t="s">
        <v>4077</v>
      </c>
      <c r="C1890" s="197" t="s">
        <v>5284</v>
      </c>
      <c r="D1890" s="198" t="s">
        <v>5285</v>
      </c>
      <c r="E1890" s="196" t="s">
        <v>5284</v>
      </c>
      <c r="F1890" s="110"/>
      <c r="G1890" s="199">
        <v>950.0</v>
      </c>
      <c r="H1890" s="217"/>
      <c r="I1890" s="217"/>
      <c r="L1890" s="6" t="str">
        <f t="array" ref="L1890">XLOOKUP(E1890,INV!A:A,INV!K:K)</f>
        <v>#N/A</v>
      </c>
      <c r="M1890" s="127" t="str">
        <f t="shared" si="2"/>
        <v>#N/A</v>
      </c>
    </row>
    <row r="1891">
      <c r="A1891" s="195">
        <v>1673.0</v>
      </c>
      <c r="B1891" s="196" t="s">
        <v>4077</v>
      </c>
      <c r="C1891" s="197" t="s">
        <v>5286</v>
      </c>
      <c r="D1891" s="198" t="s">
        <v>5285</v>
      </c>
      <c r="E1891" s="196" t="s">
        <v>5286</v>
      </c>
      <c r="F1891" s="110"/>
      <c r="G1891" s="199">
        <v>950.0</v>
      </c>
      <c r="H1891" s="217"/>
      <c r="I1891" s="217"/>
      <c r="L1891" s="6" t="str">
        <f t="array" ref="L1891">XLOOKUP(E1891,INV!A:A,INV!K:K)</f>
        <v>#N/A</v>
      </c>
      <c r="M1891" s="127" t="str">
        <f t="shared" si="2"/>
        <v>#N/A</v>
      </c>
    </row>
    <row r="1892">
      <c r="A1892" s="195">
        <v>1674.0</v>
      </c>
      <c r="B1892" s="196" t="s">
        <v>4077</v>
      </c>
      <c r="C1892" s="197" t="s">
        <v>5287</v>
      </c>
      <c r="D1892" s="198" t="s">
        <v>5285</v>
      </c>
      <c r="E1892" s="196" t="s">
        <v>5287</v>
      </c>
      <c r="F1892" s="110"/>
      <c r="G1892" s="199">
        <v>950.0</v>
      </c>
      <c r="H1892" s="217"/>
      <c r="I1892" s="217"/>
      <c r="L1892" s="6" t="str">
        <f t="array" ref="L1892">XLOOKUP(E1892,INV!A:A,INV!K:K)</f>
        <v>#N/A</v>
      </c>
      <c r="M1892" s="127" t="str">
        <f t="shared" si="2"/>
        <v>#N/A</v>
      </c>
    </row>
    <row r="1893">
      <c r="A1893" s="195">
        <v>1675.0</v>
      </c>
      <c r="B1893" s="196" t="s">
        <v>4077</v>
      </c>
      <c r="C1893" s="197" t="s">
        <v>5288</v>
      </c>
      <c r="D1893" s="198" t="s">
        <v>5285</v>
      </c>
      <c r="E1893" s="196" t="s">
        <v>5288</v>
      </c>
      <c r="F1893" s="110"/>
      <c r="G1893" s="199">
        <v>950.0</v>
      </c>
      <c r="H1893" s="217"/>
      <c r="I1893" s="217"/>
      <c r="L1893" s="6" t="str">
        <f t="array" ref="L1893">XLOOKUP(E1893,INV!A:A,INV!K:K)</f>
        <v>#N/A</v>
      </c>
      <c r="M1893" s="127" t="str">
        <f t="shared" si="2"/>
        <v>#N/A</v>
      </c>
    </row>
    <row r="1894">
      <c r="A1894" s="195">
        <v>1676.0</v>
      </c>
      <c r="B1894" s="196" t="s">
        <v>4077</v>
      </c>
      <c r="C1894" s="197" t="s">
        <v>5289</v>
      </c>
      <c r="D1894" s="198" t="s">
        <v>5285</v>
      </c>
      <c r="E1894" s="196" t="s">
        <v>5289</v>
      </c>
      <c r="F1894" s="110"/>
      <c r="G1894" s="199">
        <v>950.0</v>
      </c>
      <c r="H1894" s="217"/>
      <c r="I1894" s="217"/>
      <c r="L1894" s="6" t="str">
        <f t="array" ref="L1894">XLOOKUP(E1894,INV!A:A,INV!K:K)</f>
        <v>#N/A</v>
      </c>
      <c r="M1894" s="127" t="str">
        <f t="shared" si="2"/>
        <v>#N/A</v>
      </c>
    </row>
    <row r="1895">
      <c r="A1895" s="195">
        <v>1677.0</v>
      </c>
      <c r="B1895" s="196" t="s">
        <v>4077</v>
      </c>
      <c r="C1895" s="197" t="s">
        <v>9542</v>
      </c>
      <c r="D1895" s="198" t="s">
        <v>9543</v>
      </c>
      <c r="E1895" s="196" t="s">
        <v>9542</v>
      </c>
      <c r="F1895" s="110"/>
      <c r="G1895" s="199">
        <v>800.0</v>
      </c>
      <c r="H1895" s="217"/>
      <c r="I1895" s="217"/>
      <c r="L1895" s="6" t="str">
        <f t="array" ref="L1895">XLOOKUP(E1895,INV!A:A,INV!K:K)</f>
        <v>#N/A</v>
      </c>
      <c r="M1895" s="127" t="str">
        <f t="shared" si="2"/>
        <v>#N/A</v>
      </c>
    </row>
    <row r="1896">
      <c r="A1896" s="195">
        <v>1678.0</v>
      </c>
      <c r="B1896" s="196" t="s">
        <v>4077</v>
      </c>
      <c r="C1896" s="197" t="s">
        <v>9544</v>
      </c>
      <c r="D1896" s="198" t="s">
        <v>9543</v>
      </c>
      <c r="E1896" s="196" t="s">
        <v>9544</v>
      </c>
      <c r="F1896" s="110"/>
      <c r="G1896" s="199">
        <v>800.0</v>
      </c>
      <c r="H1896" s="217"/>
      <c r="I1896" s="217"/>
      <c r="L1896" s="6" t="str">
        <f t="array" ref="L1896">XLOOKUP(E1896,INV!A:A,INV!K:K)</f>
        <v>#N/A</v>
      </c>
      <c r="M1896" s="127" t="str">
        <f t="shared" si="2"/>
        <v>#N/A</v>
      </c>
    </row>
    <row r="1897">
      <c r="A1897" s="195">
        <v>1679.0</v>
      </c>
      <c r="B1897" s="196" t="s">
        <v>4077</v>
      </c>
      <c r="C1897" s="197" t="s">
        <v>9545</v>
      </c>
      <c r="D1897" s="198" t="s">
        <v>9543</v>
      </c>
      <c r="E1897" s="196" t="s">
        <v>9545</v>
      </c>
      <c r="F1897" s="110"/>
      <c r="G1897" s="199">
        <v>800.0</v>
      </c>
      <c r="H1897" s="217"/>
      <c r="I1897" s="217"/>
      <c r="L1897" s="6" t="str">
        <f t="array" ref="L1897">XLOOKUP(E1897,INV!A:A,INV!K:K)</f>
        <v>#N/A</v>
      </c>
      <c r="M1897" s="127" t="str">
        <f t="shared" si="2"/>
        <v>#N/A</v>
      </c>
    </row>
    <row r="1898">
      <c r="A1898" s="195">
        <v>1680.0</v>
      </c>
      <c r="B1898" s="196" t="s">
        <v>4077</v>
      </c>
      <c r="C1898" s="197" t="s">
        <v>9546</v>
      </c>
      <c r="D1898" s="198" t="s">
        <v>9543</v>
      </c>
      <c r="E1898" s="196" t="s">
        <v>9546</v>
      </c>
      <c r="F1898" s="110"/>
      <c r="G1898" s="199">
        <v>800.0</v>
      </c>
      <c r="H1898" s="217"/>
      <c r="I1898" s="217"/>
      <c r="L1898" s="6" t="str">
        <f t="array" ref="L1898">XLOOKUP(E1898,INV!A:A,INV!K:K)</f>
        <v>#N/A</v>
      </c>
      <c r="M1898" s="127" t="str">
        <f t="shared" si="2"/>
        <v>#N/A</v>
      </c>
    </row>
    <row r="1899">
      <c r="A1899" s="195">
        <v>1681.0</v>
      </c>
      <c r="B1899" s="196" t="s">
        <v>4077</v>
      </c>
      <c r="C1899" s="197" t="s">
        <v>9547</v>
      </c>
      <c r="D1899" s="198" t="s">
        <v>9543</v>
      </c>
      <c r="E1899" s="196" t="s">
        <v>9547</v>
      </c>
      <c r="F1899" s="110"/>
      <c r="G1899" s="199">
        <v>800.0</v>
      </c>
      <c r="H1899" s="217"/>
      <c r="I1899" s="217"/>
      <c r="L1899" s="6" t="str">
        <f t="array" ref="L1899">XLOOKUP(E1899,INV!A:A,INV!K:K)</f>
        <v>#N/A</v>
      </c>
      <c r="M1899" s="127" t="str">
        <f t="shared" si="2"/>
        <v>#N/A</v>
      </c>
    </row>
    <row r="1900">
      <c r="A1900" s="195">
        <v>1682.0</v>
      </c>
      <c r="B1900" s="196" t="s">
        <v>4077</v>
      </c>
      <c r="C1900" s="197" t="s">
        <v>5290</v>
      </c>
      <c r="D1900" s="198" t="s">
        <v>5291</v>
      </c>
      <c r="E1900" s="196" t="s">
        <v>5290</v>
      </c>
      <c r="F1900" s="110"/>
      <c r="G1900" s="199">
        <v>850.0</v>
      </c>
      <c r="H1900" s="217"/>
      <c r="I1900" s="217"/>
      <c r="L1900" s="6" t="str">
        <f t="array" ref="L1900">XLOOKUP(E1900,INV!A:A,INV!K:K)</f>
        <v>#N/A</v>
      </c>
      <c r="M1900" s="127" t="str">
        <f t="shared" si="2"/>
        <v>#N/A</v>
      </c>
    </row>
    <row r="1901">
      <c r="A1901" s="195">
        <v>1683.0</v>
      </c>
      <c r="B1901" s="196" t="s">
        <v>4077</v>
      </c>
      <c r="C1901" s="197" t="s">
        <v>5292</v>
      </c>
      <c r="D1901" s="198" t="s">
        <v>5291</v>
      </c>
      <c r="E1901" s="196" t="s">
        <v>5292</v>
      </c>
      <c r="F1901" s="110"/>
      <c r="G1901" s="199">
        <v>850.0</v>
      </c>
      <c r="H1901" s="217"/>
      <c r="I1901" s="217"/>
      <c r="L1901" s="6" t="str">
        <f t="array" ref="L1901">XLOOKUP(E1901,INV!A:A,INV!K:K)</f>
        <v>#N/A</v>
      </c>
      <c r="M1901" s="127" t="str">
        <f t="shared" si="2"/>
        <v>#N/A</v>
      </c>
    </row>
    <row r="1902">
      <c r="A1902" s="195">
        <v>1684.0</v>
      </c>
      <c r="B1902" s="196" t="s">
        <v>4077</v>
      </c>
      <c r="C1902" s="197" t="s">
        <v>5293</v>
      </c>
      <c r="D1902" s="198" t="s">
        <v>5291</v>
      </c>
      <c r="E1902" s="196" t="s">
        <v>5293</v>
      </c>
      <c r="F1902" s="110"/>
      <c r="G1902" s="199">
        <v>850.0</v>
      </c>
      <c r="H1902" s="217"/>
      <c r="I1902" s="217"/>
      <c r="L1902" s="6" t="str">
        <f t="array" ref="L1902">XLOOKUP(E1902,INV!A:A,INV!K:K)</f>
        <v>#N/A</v>
      </c>
      <c r="M1902" s="127" t="str">
        <f t="shared" si="2"/>
        <v>#N/A</v>
      </c>
    </row>
    <row r="1903">
      <c r="A1903" s="195">
        <v>1685.0</v>
      </c>
      <c r="B1903" s="196" t="s">
        <v>4077</v>
      </c>
      <c r="C1903" s="197" t="s">
        <v>5294</v>
      </c>
      <c r="D1903" s="198" t="s">
        <v>5291</v>
      </c>
      <c r="E1903" s="196" t="s">
        <v>5294</v>
      </c>
      <c r="F1903" s="110"/>
      <c r="G1903" s="199">
        <v>850.0</v>
      </c>
      <c r="H1903" s="217"/>
      <c r="I1903" s="217"/>
      <c r="L1903" s="6" t="str">
        <f t="array" ref="L1903">XLOOKUP(E1903,INV!A:A,INV!K:K)</f>
        <v>#N/A</v>
      </c>
      <c r="M1903" s="127" t="str">
        <f t="shared" si="2"/>
        <v>#N/A</v>
      </c>
    </row>
    <row r="1904">
      <c r="A1904" s="195">
        <v>1686.0</v>
      </c>
      <c r="B1904" s="196" t="s">
        <v>4077</v>
      </c>
      <c r="C1904" s="197" t="s">
        <v>5295</v>
      </c>
      <c r="D1904" s="198" t="s">
        <v>5291</v>
      </c>
      <c r="E1904" s="196" t="s">
        <v>5295</v>
      </c>
      <c r="F1904" s="110"/>
      <c r="G1904" s="199">
        <v>850.0</v>
      </c>
      <c r="H1904" s="217"/>
      <c r="I1904" s="217"/>
      <c r="L1904" s="6" t="str">
        <f t="array" ref="L1904">XLOOKUP(E1904,INV!A:A,INV!K:K)</f>
        <v>#N/A</v>
      </c>
      <c r="M1904" s="127" t="str">
        <f t="shared" si="2"/>
        <v>#N/A</v>
      </c>
    </row>
    <row r="1905">
      <c r="A1905" s="195">
        <v>1687.0</v>
      </c>
      <c r="B1905" s="196" t="s">
        <v>4077</v>
      </c>
      <c r="C1905" s="197" t="s">
        <v>5296</v>
      </c>
      <c r="D1905" s="198" t="s">
        <v>5297</v>
      </c>
      <c r="E1905" s="196" t="s">
        <v>5296</v>
      </c>
      <c r="F1905" s="110"/>
      <c r="G1905" s="199">
        <v>850.0</v>
      </c>
      <c r="H1905" s="217"/>
      <c r="I1905" s="217"/>
      <c r="L1905" s="6" t="str">
        <f t="array" ref="L1905">XLOOKUP(E1905,INV!A:A,INV!K:K)</f>
        <v>#N/A</v>
      </c>
      <c r="M1905" s="127" t="str">
        <f t="shared" si="2"/>
        <v>#N/A</v>
      </c>
    </row>
    <row r="1906">
      <c r="A1906" s="195">
        <v>1688.0</v>
      </c>
      <c r="B1906" s="196" t="s">
        <v>4077</v>
      </c>
      <c r="C1906" s="197" t="s">
        <v>5298</v>
      </c>
      <c r="D1906" s="198" t="s">
        <v>5297</v>
      </c>
      <c r="E1906" s="196" t="s">
        <v>5298</v>
      </c>
      <c r="F1906" s="110"/>
      <c r="G1906" s="199">
        <v>850.0</v>
      </c>
      <c r="H1906" s="217"/>
      <c r="I1906" s="217"/>
      <c r="L1906" s="6" t="str">
        <f t="array" ref="L1906">XLOOKUP(E1906,INV!A:A,INV!K:K)</f>
        <v>#N/A</v>
      </c>
      <c r="M1906" s="127" t="str">
        <f t="shared" si="2"/>
        <v>#N/A</v>
      </c>
    </row>
    <row r="1907">
      <c r="A1907" s="195">
        <v>1689.0</v>
      </c>
      <c r="B1907" s="196" t="s">
        <v>4077</v>
      </c>
      <c r="C1907" s="197" t="s">
        <v>5299</v>
      </c>
      <c r="D1907" s="198" t="s">
        <v>5297</v>
      </c>
      <c r="E1907" s="196" t="s">
        <v>5299</v>
      </c>
      <c r="F1907" s="110"/>
      <c r="G1907" s="199">
        <v>850.0</v>
      </c>
      <c r="H1907" s="217"/>
      <c r="I1907" s="217"/>
      <c r="L1907" s="6" t="str">
        <f t="array" ref="L1907">XLOOKUP(E1907,INV!A:A,INV!K:K)</f>
        <v>#N/A</v>
      </c>
      <c r="M1907" s="127" t="str">
        <f t="shared" si="2"/>
        <v>#N/A</v>
      </c>
    </row>
    <row r="1908">
      <c r="A1908" s="195">
        <v>1690.0</v>
      </c>
      <c r="B1908" s="196" t="s">
        <v>4077</v>
      </c>
      <c r="C1908" s="197" t="s">
        <v>5300</v>
      </c>
      <c r="D1908" s="198" t="s">
        <v>5297</v>
      </c>
      <c r="E1908" s="196" t="s">
        <v>5300</v>
      </c>
      <c r="F1908" s="110"/>
      <c r="G1908" s="199">
        <v>850.0</v>
      </c>
      <c r="H1908" s="217"/>
      <c r="I1908" s="217"/>
      <c r="L1908" s="6" t="str">
        <f t="array" ref="L1908">XLOOKUP(E1908,INV!A:A,INV!K:K)</f>
        <v>#N/A</v>
      </c>
      <c r="M1908" s="127" t="str">
        <f t="shared" si="2"/>
        <v>#N/A</v>
      </c>
    </row>
    <row r="1909">
      <c r="A1909" s="195">
        <v>1691.0</v>
      </c>
      <c r="B1909" s="196" t="s">
        <v>4077</v>
      </c>
      <c r="C1909" s="197" t="s">
        <v>5301</v>
      </c>
      <c r="D1909" s="198" t="s">
        <v>5297</v>
      </c>
      <c r="E1909" s="196" t="s">
        <v>5301</v>
      </c>
      <c r="F1909" s="110"/>
      <c r="G1909" s="199">
        <v>850.0</v>
      </c>
      <c r="H1909" s="217"/>
      <c r="I1909" s="217"/>
      <c r="L1909" s="6" t="str">
        <f t="array" ref="L1909">XLOOKUP(E1909,INV!A:A,INV!K:K)</f>
        <v>#N/A</v>
      </c>
      <c r="M1909" s="127" t="str">
        <f t="shared" si="2"/>
        <v>#N/A</v>
      </c>
    </row>
    <row r="1910">
      <c r="A1910" s="195">
        <v>1692.0</v>
      </c>
      <c r="B1910" s="196" t="s">
        <v>4077</v>
      </c>
      <c r="C1910" s="197" t="s">
        <v>9548</v>
      </c>
      <c r="D1910" s="198" t="s">
        <v>9549</v>
      </c>
      <c r="E1910" s="196" t="s">
        <v>9548</v>
      </c>
      <c r="F1910" s="110"/>
      <c r="G1910" s="199">
        <v>850.0</v>
      </c>
      <c r="H1910" s="217"/>
      <c r="I1910" s="217"/>
      <c r="L1910" s="6" t="str">
        <f t="array" ref="L1910">XLOOKUP(E1910,INV!A:A,INV!K:K)</f>
        <v>#N/A</v>
      </c>
      <c r="M1910" s="127" t="str">
        <f t="shared" si="2"/>
        <v>#N/A</v>
      </c>
    </row>
    <row r="1911">
      <c r="A1911" s="195">
        <v>1693.0</v>
      </c>
      <c r="B1911" s="196" t="s">
        <v>4077</v>
      </c>
      <c r="C1911" s="197" t="s">
        <v>9550</v>
      </c>
      <c r="D1911" s="198" t="s">
        <v>9549</v>
      </c>
      <c r="E1911" s="196" t="s">
        <v>9550</v>
      </c>
      <c r="F1911" s="110"/>
      <c r="G1911" s="199">
        <v>850.0</v>
      </c>
      <c r="H1911" s="217"/>
      <c r="I1911" s="217"/>
      <c r="L1911" s="6" t="str">
        <f t="array" ref="L1911">XLOOKUP(E1911,INV!A:A,INV!K:K)</f>
        <v>#N/A</v>
      </c>
      <c r="M1911" s="127" t="str">
        <f t="shared" si="2"/>
        <v>#N/A</v>
      </c>
    </row>
    <row r="1912">
      <c r="A1912" s="195">
        <v>1694.0</v>
      </c>
      <c r="B1912" s="196" t="s">
        <v>4077</v>
      </c>
      <c r="C1912" s="197" t="s">
        <v>9551</v>
      </c>
      <c r="D1912" s="198" t="s">
        <v>9549</v>
      </c>
      <c r="E1912" s="196" t="s">
        <v>9551</v>
      </c>
      <c r="F1912" s="110"/>
      <c r="G1912" s="199">
        <v>850.0</v>
      </c>
      <c r="H1912" s="217"/>
      <c r="I1912" s="217"/>
      <c r="L1912" s="6" t="str">
        <f t="array" ref="L1912">XLOOKUP(E1912,INV!A:A,INV!K:K)</f>
        <v>#N/A</v>
      </c>
      <c r="M1912" s="127" t="str">
        <f t="shared" si="2"/>
        <v>#N/A</v>
      </c>
    </row>
    <row r="1913">
      <c r="A1913" s="195">
        <v>1695.0</v>
      </c>
      <c r="B1913" s="196" t="s">
        <v>4077</v>
      </c>
      <c r="C1913" s="197" t="s">
        <v>9552</v>
      </c>
      <c r="D1913" s="198" t="s">
        <v>9549</v>
      </c>
      <c r="E1913" s="196" t="s">
        <v>9552</v>
      </c>
      <c r="F1913" s="110"/>
      <c r="G1913" s="199">
        <v>850.0</v>
      </c>
      <c r="H1913" s="217"/>
      <c r="I1913" s="217"/>
      <c r="L1913" s="6" t="str">
        <f t="array" ref="L1913">XLOOKUP(E1913,INV!A:A,INV!K:K)</f>
        <v>#N/A</v>
      </c>
      <c r="M1913" s="127" t="str">
        <f t="shared" si="2"/>
        <v>#N/A</v>
      </c>
    </row>
    <row r="1914">
      <c r="A1914" s="195">
        <v>1696.0</v>
      </c>
      <c r="B1914" s="196" t="s">
        <v>4077</v>
      </c>
      <c r="C1914" s="197" t="s">
        <v>9553</v>
      </c>
      <c r="D1914" s="198" t="s">
        <v>9549</v>
      </c>
      <c r="E1914" s="196" t="s">
        <v>9553</v>
      </c>
      <c r="F1914" s="110"/>
      <c r="G1914" s="199">
        <v>850.0</v>
      </c>
      <c r="H1914" s="217"/>
      <c r="I1914" s="217"/>
      <c r="L1914" s="6" t="str">
        <f t="array" ref="L1914">XLOOKUP(E1914,INV!A:A,INV!K:K)</f>
        <v>#N/A</v>
      </c>
      <c r="M1914" s="127" t="str">
        <f t="shared" si="2"/>
        <v>#N/A</v>
      </c>
    </row>
    <row r="1915">
      <c r="A1915" s="195">
        <v>1697.0</v>
      </c>
      <c r="B1915" s="196" t="s">
        <v>4077</v>
      </c>
      <c r="C1915" s="197" t="s">
        <v>5302</v>
      </c>
      <c r="D1915" s="198" t="s">
        <v>5303</v>
      </c>
      <c r="E1915" s="196" t="s">
        <v>5302</v>
      </c>
      <c r="F1915" s="110"/>
      <c r="G1915" s="199">
        <v>800.0</v>
      </c>
      <c r="H1915" s="217"/>
      <c r="I1915" s="217"/>
      <c r="L1915" s="6" t="str">
        <f t="array" ref="L1915">XLOOKUP(E1915,INV!A:A,INV!K:K)</f>
        <v>#N/A</v>
      </c>
      <c r="M1915" s="127" t="str">
        <f t="shared" si="2"/>
        <v>#N/A</v>
      </c>
    </row>
    <row r="1916">
      <c r="A1916" s="195">
        <v>1698.0</v>
      </c>
      <c r="B1916" s="196" t="s">
        <v>4077</v>
      </c>
      <c r="C1916" s="197" t="s">
        <v>5304</v>
      </c>
      <c r="D1916" s="198" t="s">
        <v>5303</v>
      </c>
      <c r="E1916" s="196" t="s">
        <v>5304</v>
      </c>
      <c r="F1916" s="110"/>
      <c r="G1916" s="199">
        <v>800.0</v>
      </c>
      <c r="H1916" s="217"/>
      <c r="I1916" s="217"/>
      <c r="L1916" s="6" t="str">
        <f t="array" ref="L1916">XLOOKUP(E1916,INV!A:A,INV!K:K)</f>
        <v>#N/A</v>
      </c>
      <c r="M1916" s="127" t="str">
        <f t="shared" si="2"/>
        <v>#N/A</v>
      </c>
    </row>
    <row r="1917">
      <c r="A1917" s="195">
        <v>1699.0</v>
      </c>
      <c r="B1917" s="196" t="s">
        <v>4077</v>
      </c>
      <c r="C1917" s="197" t="s">
        <v>5305</v>
      </c>
      <c r="D1917" s="198" t="s">
        <v>5303</v>
      </c>
      <c r="E1917" s="196" t="s">
        <v>5305</v>
      </c>
      <c r="F1917" s="110"/>
      <c r="G1917" s="199">
        <v>800.0</v>
      </c>
      <c r="H1917" s="217"/>
      <c r="I1917" s="217"/>
      <c r="L1917" s="6" t="str">
        <f t="array" ref="L1917">XLOOKUP(E1917,INV!A:A,INV!K:K)</f>
        <v>#N/A</v>
      </c>
      <c r="M1917" s="127" t="str">
        <f t="shared" si="2"/>
        <v>#N/A</v>
      </c>
    </row>
    <row r="1918">
      <c r="A1918" s="195">
        <v>1700.0</v>
      </c>
      <c r="B1918" s="196" t="s">
        <v>4077</v>
      </c>
      <c r="C1918" s="197" t="s">
        <v>5306</v>
      </c>
      <c r="D1918" s="198" t="s">
        <v>5303</v>
      </c>
      <c r="E1918" s="196" t="s">
        <v>5306</v>
      </c>
      <c r="F1918" s="110"/>
      <c r="G1918" s="199">
        <v>800.0</v>
      </c>
      <c r="H1918" s="217"/>
      <c r="I1918" s="217"/>
      <c r="L1918" s="6" t="str">
        <f t="array" ref="L1918">XLOOKUP(E1918,INV!A:A,INV!K:K)</f>
        <v>#N/A</v>
      </c>
      <c r="M1918" s="127" t="str">
        <f t="shared" si="2"/>
        <v>#N/A</v>
      </c>
    </row>
    <row r="1919">
      <c r="A1919" s="195">
        <v>1701.0</v>
      </c>
      <c r="B1919" s="196" t="s">
        <v>4077</v>
      </c>
      <c r="C1919" s="197" t="s">
        <v>5307</v>
      </c>
      <c r="D1919" s="198" t="s">
        <v>5303</v>
      </c>
      <c r="E1919" s="196" t="s">
        <v>5307</v>
      </c>
      <c r="F1919" s="110"/>
      <c r="G1919" s="199">
        <v>800.0</v>
      </c>
      <c r="H1919" s="217"/>
      <c r="I1919" s="217"/>
      <c r="L1919" s="6" t="str">
        <f t="array" ref="L1919">XLOOKUP(E1919,INV!A:A,INV!K:K)</f>
        <v>#N/A</v>
      </c>
      <c r="M1919" s="127" t="str">
        <f t="shared" si="2"/>
        <v>#N/A</v>
      </c>
    </row>
    <row r="1920">
      <c r="A1920" s="195">
        <v>1702.0</v>
      </c>
      <c r="B1920" s="196" t="s">
        <v>4077</v>
      </c>
      <c r="C1920" s="197" t="s">
        <v>5308</v>
      </c>
      <c r="D1920" s="198" t="s">
        <v>5309</v>
      </c>
      <c r="E1920" s="196" t="s">
        <v>5308</v>
      </c>
      <c r="F1920" s="110"/>
      <c r="G1920" s="199">
        <v>750.0</v>
      </c>
      <c r="H1920" s="217"/>
      <c r="I1920" s="217"/>
      <c r="L1920" s="6" t="str">
        <f t="array" ref="L1920">XLOOKUP(E1920,INV!A:A,INV!K:K)</f>
        <v>#N/A</v>
      </c>
      <c r="M1920" s="127" t="str">
        <f t="shared" si="2"/>
        <v>#N/A</v>
      </c>
    </row>
    <row r="1921">
      <c r="A1921" s="195">
        <v>1703.0</v>
      </c>
      <c r="B1921" s="196" t="s">
        <v>4077</v>
      </c>
      <c r="C1921" s="197" t="s">
        <v>5310</v>
      </c>
      <c r="D1921" s="198" t="s">
        <v>5309</v>
      </c>
      <c r="E1921" s="196" t="s">
        <v>5310</v>
      </c>
      <c r="F1921" s="110"/>
      <c r="G1921" s="199">
        <v>750.0</v>
      </c>
      <c r="H1921" s="217"/>
      <c r="I1921" s="217"/>
      <c r="L1921" s="6" t="str">
        <f t="array" ref="L1921">XLOOKUP(E1921,INV!A:A,INV!K:K)</f>
        <v>#N/A</v>
      </c>
      <c r="M1921" s="127" t="str">
        <f t="shared" si="2"/>
        <v>#N/A</v>
      </c>
    </row>
    <row r="1922">
      <c r="A1922" s="195">
        <v>1704.0</v>
      </c>
      <c r="B1922" s="196" t="s">
        <v>4077</v>
      </c>
      <c r="C1922" s="197" t="s">
        <v>5311</v>
      </c>
      <c r="D1922" s="198" t="s">
        <v>5309</v>
      </c>
      <c r="E1922" s="196" t="s">
        <v>5311</v>
      </c>
      <c r="F1922" s="110"/>
      <c r="G1922" s="199">
        <v>750.0</v>
      </c>
      <c r="H1922" s="217"/>
      <c r="I1922" s="217"/>
      <c r="L1922" s="6" t="str">
        <f t="array" ref="L1922">XLOOKUP(E1922,INV!A:A,INV!K:K)</f>
        <v>#N/A</v>
      </c>
      <c r="M1922" s="127" t="str">
        <f t="shared" si="2"/>
        <v>#N/A</v>
      </c>
    </row>
    <row r="1923">
      <c r="A1923" s="195">
        <v>1705.0</v>
      </c>
      <c r="B1923" s="196" t="s">
        <v>4077</v>
      </c>
      <c r="C1923" s="197" t="s">
        <v>5312</v>
      </c>
      <c r="D1923" s="198" t="s">
        <v>5309</v>
      </c>
      <c r="E1923" s="196" t="s">
        <v>5312</v>
      </c>
      <c r="F1923" s="110"/>
      <c r="G1923" s="199">
        <v>750.0</v>
      </c>
      <c r="H1923" s="217"/>
      <c r="I1923" s="217"/>
      <c r="L1923" s="6" t="str">
        <f t="array" ref="L1923">XLOOKUP(E1923,INV!A:A,INV!K:K)</f>
        <v>#N/A</v>
      </c>
      <c r="M1923" s="127" t="str">
        <f t="shared" si="2"/>
        <v>#N/A</v>
      </c>
    </row>
    <row r="1924">
      <c r="A1924" s="195">
        <v>1706.0</v>
      </c>
      <c r="B1924" s="196" t="s">
        <v>4077</v>
      </c>
      <c r="C1924" s="197" t="s">
        <v>5313</v>
      </c>
      <c r="D1924" s="198" t="s">
        <v>5309</v>
      </c>
      <c r="E1924" s="196" t="s">
        <v>5313</v>
      </c>
      <c r="F1924" s="110"/>
      <c r="G1924" s="199">
        <v>750.0</v>
      </c>
      <c r="H1924" s="217"/>
      <c r="I1924" s="217"/>
      <c r="L1924" s="6" t="str">
        <f t="array" ref="L1924">XLOOKUP(E1924,INV!A:A,INV!K:K)</f>
        <v>#N/A</v>
      </c>
      <c r="M1924" s="127" t="str">
        <f t="shared" si="2"/>
        <v>#N/A</v>
      </c>
    </row>
    <row r="1925">
      <c r="A1925" s="195">
        <v>1707.0</v>
      </c>
      <c r="B1925" s="196" t="s">
        <v>4077</v>
      </c>
      <c r="C1925" s="197" t="s">
        <v>5314</v>
      </c>
      <c r="D1925" s="198" t="s">
        <v>5315</v>
      </c>
      <c r="E1925" s="196" t="s">
        <v>5314</v>
      </c>
      <c r="F1925" s="110"/>
      <c r="G1925" s="199">
        <v>800.0</v>
      </c>
      <c r="H1925" s="217"/>
      <c r="I1925" s="217"/>
      <c r="L1925" s="6" t="str">
        <f t="array" ref="L1925">XLOOKUP(E1925,INV!A:A,INV!K:K)</f>
        <v>#N/A</v>
      </c>
      <c r="M1925" s="127" t="str">
        <f t="shared" si="2"/>
        <v>#N/A</v>
      </c>
    </row>
    <row r="1926">
      <c r="A1926" s="195">
        <v>1708.0</v>
      </c>
      <c r="B1926" s="196" t="s">
        <v>4077</v>
      </c>
      <c r="C1926" s="197" t="s">
        <v>5316</v>
      </c>
      <c r="D1926" s="198" t="s">
        <v>5315</v>
      </c>
      <c r="E1926" s="196" t="s">
        <v>5316</v>
      </c>
      <c r="F1926" s="110"/>
      <c r="G1926" s="199">
        <v>800.0</v>
      </c>
      <c r="H1926" s="217"/>
      <c r="I1926" s="217"/>
      <c r="L1926" s="6" t="str">
        <f t="array" ref="L1926">XLOOKUP(E1926,INV!A:A,INV!K:K)</f>
        <v>#N/A</v>
      </c>
      <c r="M1926" s="127" t="str">
        <f t="shared" si="2"/>
        <v>#N/A</v>
      </c>
    </row>
    <row r="1927">
      <c r="A1927" s="195">
        <v>1709.0</v>
      </c>
      <c r="B1927" s="196" t="s">
        <v>4077</v>
      </c>
      <c r="C1927" s="197" t="s">
        <v>5317</v>
      </c>
      <c r="D1927" s="198" t="s">
        <v>5315</v>
      </c>
      <c r="E1927" s="196" t="s">
        <v>5317</v>
      </c>
      <c r="F1927" s="110"/>
      <c r="G1927" s="199">
        <v>800.0</v>
      </c>
      <c r="H1927" s="217"/>
      <c r="I1927" s="217"/>
      <c r="L1927" s="6" t="str">
        <f t="array" ref="L1927">XLOOKUP(E1927,INV!A:A,INV!K:K)</f>
        <v>#N/A</v>
      </c>
      <c r="M1927" s="127" t="str">
        <f t="shared" si="2"/>
        <v>#N/A</v>
      </c>
    </row>
    <row r="1928">
      <c r="A1928" s="195">
        <v>1710.0</v>
      </c>
      <c r="B1928" s="196" t="s">
        <v>4077</v>
      </c>
      <c r="C1928" s="197" t="s">
        <v>5318</v>
      </c>
      <c r="D1928" s="198" t="s">
        <v>5315</v>
      </c>
      <c r="E1928" s="196" t="s">
        <v>5318</v>
      </c>
      <c r="F1928" s="110"/>
      <c r="G1928" s="199">
        <v>800.0</v>
      </c>
      <c r="H1928" s="217"/>
      <c r="I1928" s="217"/>
      <c r="L1928" s="6" t="str">
        <f t="array" ref="L1928">XLOOKUP(E1928,INV!A:A,INV!K:K)</f>
        <v>#N/A</v>
      </c>
      <c r="M1928" s="127" t="str">
        <f t="shared" si="2"/>
        <v>#N/A</v>
      </c>
    </row>
    <row r="1929">
      <c r="A1929" s="195">
        <v>1711.0</v>
      </c>
      <c r="B1929" s="196" t="s">
        <v>4077</v>
      </c>
      <c r="C1929" s="197" t="s">
        <v>5319</v>
      </c>
      <c r="D1929" s="198" t="s">
        <v>5315</v>
      </c>
      <c r="E1929" s="196" t="s">
        <v>5319</v>
      </c>
      <c r="F1929" s="110"/>
      <c r="G1929" s="199">
        <v>800.0</v>
      </c>
      <c r="H1929" s="217"/>
      <c r="I1929" s="217"/>
      <c r="L1929" s="6" t="str">
        <f t="array" ref="L1929">XLOOKUP(E1929,INV!A:A,INV!K:K)</f>
        <v>#N/A</v>
      </c>
      <c r="M1929" s="127" t="str">
        <f t="shared" si="2"/>
        <v>#N/A</v>
      </c>
    </row>
    <row r="1930">
      <c r="A1930" s="195">
        <v>1278.0</v>
      </c>
      <c r="B1930" s="196" t="s">
        <v>3764</v>
      </c>
      <c r="C1930" s="197" t="s">
        <v>9554</v>
      </c>
      <c r="D1930" s="198" t="s">
        <v>9555</v>
      </c>
      <c r="E1930" s="196" t="s">
        <v>9554</v>
      </c>
      <c r="F1930" s="110"/>
      <c r="G1930" s="199">
        <v>390.0</v>
      </c>
      <c r="H1930" s="217"/>
      <c r="I1930" s="217"/>
      <c r="L1930" s="6" t="str">
        <f t="array" ref="L1930">XLOOKUP(E1930,INV!A:A,INV!K:K)</f>
        <v>#N/A</v>
      </c>
      <c r="M1930" s="127" t="str">
        <f t="shared" si="2"/>
        <v>#N/A</v>
      </c>
    </row>
    <row r="1931">
      <c r="A1931" s="195">
        <v>1279.0</v>
      </c>
      <c r="B1931" s="196" t="s">
        <v>3764</v>
      </c>
      <c r="C1931" s="197" t="s">
        <v>9556</v>
      </c>
      <c r="D1931" s="198" t="s">
        <v>9557</v>
      </c>
      <c r="E1931" s="196" t="s">
        <v>9556</v>
      </c>
      <c r="F1931" s="110"/>
      <c r="G1931" s="199">
        <v>390.0</v>
      </c>
      <c r="H1931" s="217"/>
      <c r="I1931" s="217"/>
      <c r="L1931" s="6" t="str">
        <f t="array" ref="L1931">XLOOKUP(E1931,INV!A:A,INV!K:K)</f>
        <v>#N/A</v>
      </c>
      <c r="M1931" s="127" t="str">
        <f t="shared" si="2"/>
        <v>#N/A</v>
      </c>
    </row>
    <row r="1932">
      <c r="A1932" s="195">
        <v>1714.0</v>
      </c>
      <c r="B1932" s="196" t="s">
        <v>4077</v>
      </c>
      <c r="C1932" s="197" t="s">
        <v>9558</v>
      </c>
      <c r="D1932" s="198" t="s">
        <v>9559</v>
      </c>
      <c r="E1932" s="196" t="s">
        <v>9558</v>
      </c>
      <c r="F1932" s="110"/>
      <c r="G1932" s="199">
        <v>490.0</v>
      </c>
      <c r="H1932" s="217"/>
      <c r="I1932" s="217"/>
      <c r="L1932" s="6" t="str">
        <f t="array" ref="L1932">XLOOKUP(E1932,INV!A:A,INV!K:K)</f>
        <v>#N/A</v>
      </c>
      <c r="M1932" s="127" t="str">
        <f t="shared" si="2"/>
        <v>#N/A</v>
      </c>
    </row>
    <row r="1933">
      <c r="A1933" s="195">
        <v>1715.0</v>
      </c>
      <c r="B1933" s="196" t="s">
        <v>4077</v>
      </c>
      <c r="C1933" s="197" t="s">
        <v>9560</v>
      </c>
      <c r="D1933" s="198" t="s">
        <v>9559</v>
      </c>
      <c r="E1933" s="196" t="s">
        <v>9560</v>
      </c>
      <c r="F1933" s="110"/>
      <c r="G1933" s="199">
        <v>490.0</v>
      </c>
      <c r="H1933" s="217"/>
      <c r="I1933" s="217"/>
      <c r="L1933" s="6" t="str">
        <f t="array" ref="L1933">XLOOKUP(E1933,INV!A:A,INV!K:K)</f>
        <v>#N/A</v>
      </c>
      <c r="M1933" s="127" t="str">
        <f t="shared" si="2"/>
        <v>#N/A</v>
      </c>
    </row>
    <row r="1934">
      <c r="A1934" s="195">
        <v>1716.0</v>
      </c>
      <c r="B1934" s="196" t="s">
        <v>4077</v>
      </c>
      <c r="C1934" s="197" t="s">
        <v>9561</v>
      </c>
      <c r="D1934" s="198" t="s">
        <v>9559</v>
      </c>
      <c r="E1934" s="196" t="s">
        <v>9561</v>
      </c>
      <c r="F1934" s="110"/>
      <c r="G1934" s="199">
        <v>490.0</v>
      </c>
      <c r="H1934" s="217"/>
      <c r="I1934" s="217"/>
      <c r="L1934" s="6" t="str">
        <f t="array" ref="L1934">XLOOKUP(E1934,INV!A:A,INV!K:K)</f>
        <v>#N/A</v>
      </c>
      <c r="M1934" s="127" t="str">
        <f t="shared" si="2"/>
        <v>#N/A</v>
      </c>
    </row>
    <row r="1935">
      <c r="A1935" s="195">
        <v>1717.0</v>
      </c>
      <c r="B1935" s="196" t="s">
        <v>4077</v>
      </c>
      <c r="C1935" s="197" t="s">
        <v>9562</v>
      </c>
      <c r="D1935" s="198" t="s">
        <v>9559</v>
      </c>
      <c r="E1935" s="196" t="s">
        <v>9562</v>
      </c>
      <c r="F1935" s="110"/>
      <c r="G1935" s="199">
        <v>490.0</v>
      </c>
      <c r="H1935" s="217"/>
      <c r="I1935" s="217"/>
      <c r="L1935" s="6" t="str">
        <f t="array" ref="L1935">XLOOKUP(E1935,INV!A:A,INV!K:K)</f>
        <v>#N/A</v>
      </c>
      <c r="M1935" s="127" t="str">
        <f t="shared" si="2"/>
        <v>#N/A</v>
      </c>
    </row>
    <row r="1936">
      <c r="A1936" s="195">
        <v>1718.0</v>
      </c>
      <c r="B1936" s="196" t="s">
        <v>4077</v>
      </c>
      <c r="C1936" s="197" t="s">
        <v>9563</v>
      </c>
      <c r="D1936" s="198" t="s">
        <v>9559</v>
      </c>
      <c r="E1936" s="196" t="s">
        <v>9563</v>
      </c>
      <c r="F1936" s="110"/>
      <c r="G1936" s="199">
        <v>490.0</v>
      </c>
      <c r="H1936" s="217"/>
      <c r="I1936" s="217"/>
      <c r="L1936" s="6" t="str">
        <f t="array" ref="L1936">XLOOKUP(E1936,INV!A:A,INV!K:K)</f>
        <v>#N/A</v>
      </c>
      <c r="M1936" s="127" t="str">
        <f t="shared" si="2"/>
        <v>#N/A</v>
      </c>
    </row>
    <row r="1937">
      <c r="A1937" s="195">
        <v>1719.0</v>
      </c>
      <c r="B1937" s="196" t="s">
        <v>4077</v>
      </c>
      <c r="C1937" s="197" t="s">
        <v>9564</v>
      </c>
      <c r="D1937" s="198" t="s">
        <v>9559</v>
      </c>
      <c r="E1937" s="196" t="s">
        <v>9564</v>
      </c>
      <c r="F1937" s="110"/>
      <c r="G1937" s="199">
        <v>490.0</v>
      </c>
      <c r="H1937" s="217"/>
      <c r="I1937" s="217"/>
      <c r="L1937" s="6" t="str">
        <f t="array" ref="L1937">XLOOKUP(E1937,INV!A:A,INV!K:K)</f>
        <v>#N/A</v>
      </c>
      <c r="M1937" s="127" t="str">
        <f t="shared" si="2"/>
        <v>#N/A</v>
      </c>
    </row>
    <row r="1938">
      <c r="A1938" s="195">
        <v>1720.0</v>
      </c>
      <c r="B1938" s="196" t="s">
        <v>4077</v>
      </c>
      <c r="C1938" s="197" t="s">
        <v>9565</v>
      </c>
      <c r="D1938" s="198" t="s">
        <v>9566</v>
      </c>
      <c r="E1938" s="196" t="s">
        <v>9565</v>
      </c>
      <c r="F1938" s="110"/>
      <c r="G1938" s="199">
        <v>490.0</v>
      </c>
      <c r="H1938" s="217"/>
      <c r="I1938" s="217"/>
      <c r="L1938" s="6" t="str">
        <f t="array" ref="L1938">XLOOKUP(E1938,INV!A:A,INV!K:K)</f>
        <v>#N/A</v>
      </c>
      <c r="M1938" s="127" t="str">
        <f t="shared" si="2"/>
        <v>#N/A</v>
      </c>
    </row>
    <row r="1939">
      <c r="A1939" s="195">
        <v>1721.0</v>
      </c>
      <c r="B1939" s="196" t="s">
        <v>4077</v>
      </c>
      <c r="C1939" s="197" t="s">
        <v>9567</v>
      </c>
      <c r="D1939" s="198" t="s">
        <v>9566</v>
      </c>
      <c r="E1939" s="196" t="s">
        <v>9567</v>
      </c>
      <c r="F1939" s="110"/>
      <c r="G1939" s="199">
        <v>490.0</v>
      </c>
      <c r="H1939" s="217"/>
      <c r="I1939" s="217"/>
      <c r="L1939" s="6" t="str">
        <f t="array" ref="L1939">XLOOKUP(E1939,INV!A:A,INV!K:K)</f>
        <v>#N/A</v>
      </c>
      <c r="M1939" s="127" t="str">
        <f t="shared" si="2"/>
        <v>#N/A</v>
      </c>
    </row>
    <row r="1940">
      <c r="A1940" s="195">
        <v>1722.0</v>
      </c>
      <c r="B1940" s="196" t="s">
        <v>4077</v>
      </c>
      <c r="C1940" s="197" t="s">
        <v>9568</v>
      </c>
      <c r="D1940" s="198" t="s">
        <v>9566</v>
      </c>
      <c r="E1940" s="196" t="s">
        <v>9568</v>
      </c>
      <c r="F1940" s="110"/>
      <c r="G1940" s="199">
        <v>490.0</v>
      </c>
      <c r="H1940" s="217"/>
      <c r="I1940" s="217"/>
      <c r="L1940" s="6" t="str">
        <f t="array" ref="L1940">XLOOKUP(E1940,INV!A:A,INV!K:K)</f>
        <v>#N/A</v>
      </c>
      <c r="M1940" s="127" t="str">
        <f t="shared" si="2"/>
        <v>#N/A</v>
      </c>
    </row>
    <row r="1941">
      <c r="A1941" s="195">
        <v>1723.0</v>
      </c>
      <c r="B1941" s="196" t="s">
        <v>4077</v>
      </c>
      <c r="C1941" s="197" t="s">
        <v>9569</v>
      </c>
      <c r="D1941" s="198" t="s">
        <v>9566</v>
      </c>
      <c r="E1941" s="196" t="s">
        <v>9569</v>
      </c>
      <c r="F1941" s="110"/>
      <c r="G1941" s="199">
        <v>490.0</v>
      </c>
      <c r="H1941" s="217"/>
      <c r="I1941" s="217"/>
      <c r="L1941" s="6" t="str">
        <f t="array" ref="L1941">XLOOKUP(E1941,INV!A:A,INV!K:K)</f>
        <v>#N/A</v>
      </c>
      <c r="M1941" s="127" t="str">
        <f t="shared" si="2"/>
        <v>#N/A</v>
      </c>
    </row>
    <row r="1942">
      <c r="A1942" s="195">
        <v>1724.0</v>
      </c>
      <c r="B1942" s="196" t="s">
        <v>4077</v>
      </c>
      <c r="C1942" s="197" t="s">
        <v>9570</v>
      </c>
      <c r="D1942" s="198" t="s">
        <v>9566</v>
      </c>
      <c r="E1942" s="196" t="s">
        <v>9570</v>
      </c>
      <c r="F1942" s="110"/>
      <c r="G1942" s="199">
        <v>490.0</v>
      </c>
      <c r="H1942" s="217"/>
      <c r="I1942" s="217"/>
      <c r="L1942" s="6" t="str">
        <f t="array" ref="L1942">XLOOKUP(E1942,INV!A:A,INV!K:K)</f>
        <v>#N/A</v>
      </c>
      <c r="M1942" s="127" t="str">
        <f t="shared" si="2"/>
        <v>#N/A</v>
      </c>
    </row>
    <row r="1943">
      <c r="A1943" s="195">
        <v>1725.0</v>
      </c>
      <c r="B1943" s="196" t="s">
        <v>4077</v>
      </c>
      <c r="C1943" s="197" t="s">
        <v>9571</v>
      </c>
      <c r="D1943" s="198" t="s">
        <v>9566</v>
      </c>
      <c r="E1943" s="196" t="s">
        <v>9571</v>
      </c>
      <c r="F1943" s="110"/>
      <c r="G1943" s="199">
        <v>490.0</v>
      </c>
      <c r="H1943" s="217"/>
      <c r="I1943" s="217"/>
      <c r="L1943" s="6" t="str">
        <f t="array" ref="L1943">XLOOKUP(E1943,INV!A:A,INV!K:K)</f>
        <v>#N/A</v>
      </c>
      <c r="M1943" s="127" t="str">
        <f t="shared" si="2"/>
        <v>#N/A</v>
      </c>
    </row>
    <row r="1944">
      <c r="A1944" s="195">
        <v>1726.0</v>
      </c>
      <c r="B1944" s="196" t="s">
        <v>4077</v>
      </c>
      <c r="C1944" s="197" t="s">
        <v>9572</v>
      </c>
      <c r="D1944" s="198" t="s">
        <v>9573</v>
      </c>
      <c r="E1944" s="196" t="s">
        <v>9572</v>
      </c>
      <c r="F1944" s="110"/>
      <c r="G1944" s="199">
        <v>490.0</v>
      </c>
      <c r="H1944" s="217"/>
      <c r="I1944" s="217"/>
      <c r="L1944" s="6" t="str">
        <f t="array" ref="L1944">XLOOKUP(E1944,INV!A:A,INV!K:K)</f>
        <v>#N/A</v>
      </c>
      <c r="M1944" s="127" t="str">
        <f t="shared" si="2"/>
        <v>#N/A</v>
      </c>
    </row>
    <row r="1945">
      <c r="A1945" s="195">
        <v>1727.0</v>
      </c>
      <c r="B1945" s="196" t="s">
        <v>4077</v>
      </c>
      <c r="C1945" s="197" t="s">
        <v>9574</v>
      </c>
      <c r="D1945" s="198" t="s">
        <v>9573</v>
      </c>
      <c r="E1945" s="196" t="s">
        <v>9574</v>
      </c>
      <c r="F1945" s="110"/>
      <c r="G1945" s="199">
        <v>490.0</v>
      </c>
      <c r="H1945" s="217"/>
      <c r="I1945" s="217"/>
      <c r="L1945" s="6" t="str">
        <f t="array" ref="L1945">XLOOKUP(E1945,INV!A:A,INV!K:K)</f>
        <v>#N/A</v>
      </c>
      <c r="M1945" s="127" t="str">
        <f t="shared" si="2"/>
        <v>#N/A</v>
      </c>
    </row>
    <row r="1946">
      <c r="A1946" s="195">
        <v>1728.0</v>
      </c>
      <c r="B1946" s="196" t="s">
        <v>4077</v>
      </c>
      <c r="C1946" s="197" t="s">
        <v>9575</v>
      </c>
      <c r="D1946" s="198" t="s">
        <v>9573</v>
      </c>
      <c r="E1946" s="196" t="s">
        <v>9575</v>
      </c>
      <c r="F1946" s="110"/>
      <c r="G1946" s="199">
        <v>490.0</v>
      </c>
      <c r="H1946" s="217"/>
      <c r="I1946" s="217"/>
      <c r="L1946" s="6" t="str">
        <f t="array" ref="L1946">XLOOKUP(E1946,INV!A:A,INV!K:K)</f>
        <v>#N/A</v>
      </c>
      <c r="M1946" s="127" t="str">
        <f t="shared" si="2"/>
        <v>#N/A</v>
      </c>
    </row>
    <row r="1947">
      <c r="A1947" s="195">
        <v>1729.0</v>
      </c>
      <c r="B1947" s="196" t="s">
        <v>4077</v>
      </c>
      <c r="C1947" s="197" t="s">
        <v>9576</v>
      </c>
      <c r="D1947" s="198" t="s">
        <v>9573</v>
      </c>
      <c r="E1947" s="196" t="s">
        <v>9576</v>
      </c>
      <c r="F1947" s="110"/>
      <c r="G1947" s="199">
        <v>490.0</v>
      </c>
      <c r="H1947" s="217"/>
      <c r="I1947" s="217"/>
      <c r="L1947" s="6" t="str">
        <f t="array" ref="L1947">XLOOKUP(E1947,INV!A:A,INV!K:K)</f>
        <v>#N/A</v>
      </c>
      <c r="M1947" s="127" t="str">
        <f t="shared" si="2"/>
        <v>#N/A</v>
      </c>
    </row>
    <row r="1948">
      <c r="A1948" s="195">
        <v>1730.0</v>
      </c>
      <c r="B1948" s="196" t="s">
        <v>4077</v>
      </c>
      <c r="C1948" s="197" t="s">
        <v>9577</v>
      </c>
      <c r="D1948" s="198" t="s">
        <v>9573</v>
      </c>
      <c r="E1948" s="196" t="s">
        <v>9577</v>
      </c>
      <c r="F1948" s="110"/>
      <c r="G1948" s="199">
        <v>490.0</v>
      </c>
      <c r="H1948" s="217"/>
      <c r="I1948" s="217"/>
      <c r="L1948" s="6" t="str">
        <f t="array" ref="L1948">XLOOKUP(E1948,INV!A:A,INV!K:K)</f>
        <v>#N/A</v>
      </c>
      <c r="M1948" s="127" t="str">
        <f t="shared" si="2"/>
        <v>#N/A</v>
      </c>
    </row>
    <row r="1949">
      <c r="A1949" s="195">
        <v>1731.0</v>
      </c>
      <c r="B1949" s="196" t="s">
        <v>4077</v>
      </c>
      <c r="C1949" s="197" t="s">
        <v>9578</v>
      </c>
      <c r="D1949" s="198" t="s">
        <v>9573</v>
      </c>
      <c r="E1949" s="196" t="s">
        <v>9578</v>
      </c>
      <c r="F1949" s="110"/>
      <c r="G1949" s="199">
        <v>490.0</v>
      </c>
      <c r="H1949" s="217"/>
      <c r="I1949" s="217"/>
      <c r="L1949" s="6" t="str">
        <f t="array" ref="L1949">XLOOKUP(E1949,INV!A:A,INV!K:K)</f>
        <v>#N/A</v>
      </c>
      <c r="M1949" s="127" t="str">
        <f t="shared" si="2"/>
        <v>#N/A</v>
      </c>
    </row>
    <row r="1950">
      <c r="A1950" s="195">
        <v>1732.0</v>
      </c>
      <c r="B1950" s="196" t="s">
        <v>4077</v>
      </c>
      <c r="C1950" s="197" t="s">
        <v>9579</v>
      </c>
      <c r="D1950" s="198" t="s">
        <v>9580</v>
      </c>
      <c r="E1950" s="196" t="s">
        <v>9579</v>
      </c>
      <c r="F1950" s="110"/>
      <c r="G1950" s="199">
        <v>490.0</v>
      </c>
      <c r="H1950" s="217"/>
      <c r="I1950" s="217"/>
      <c r="L1950" s="6" t="str">
        <f t="array" ref="L1950">XLOOKUP(E1950,INV!A:A,INV!K:K)</f>
        <v>#N/A</v>
      </c>
      <c r="M1950" s="127" t="str">
        <f t="shared" si="2"/>
        <v>#N/A</v>
      </c>
    </row>
    <row r="1951">
      <c r="A1951" s="195">
        <v>1733.0</v>
      </c>
      <c r="B1951" s="196" t="s">
        <v>4077</v>
      </c>
      <c r="C1951" s="197" t="s">
        <v>9581</v>
      </c>
      <c r="D1951" s="198" t="s">
        <v>9580</v>
      </c>
      <c r="E1951" s="196" t="s">
        <v>9581</v>
      </c>
      <c r="F1951" s="110"/>
      <c r="G1951" s="199">
        <v>490.0</v>
      </c>
      <c r="H1951" s="217"/>
      <c r="I1951" s="217"/>
      <c r="L1951" s="6" t="str">
        <f t="array" ref="L1951">XLOOKUP(E1951,INV!A:A,INV!K:K)</f>
        <v>#N/A</v>
      </c>
      <c r="M1951" s="127" t="str">
        <f t="shared" si="2"/>
        <v>#N/A</v>
      </c>
    </row>
    <row r="1952">
      <c r="A1952" s="195">
        <v>1734.0</v>
      </c>
      <c r="B1952" s="196" t="s">
        <v>4077</v>
      </c>
      <c r="C1952" s="197" t="s">
        <v>9582</v>
      </c>
      <c r="D1952" s="198" t="s">
        <v>9580</v>
      </c>
      <c r="E1952" s="196" t="s">
        <v>9582</v>
      </c>
      <c r="F1952" s="110"/>
      <c r="G1952" s="199">
        <v>490.0</v>
      </c>
      <c r="H1952" s="217"/>
      <c r="I1952" s="217"/>
      <c r="L1952" s="6" t="str">
        <f t="array" ref="L1952">XLOOKUP(E1952,INV!A:A,INV!K:K)</f>
        <v>#N/A</v>
      </c>
      <c r="M1952" s="127" t="str">
        <f t="shared" si="2"/>
        <v>#N/A</v>
      </c>
    </row>
    <row r="1953">
      <c r="A1953" s="195">
        <v>1735.0</v>
      </c>
      <c r="B1953" s="196" t="s">
        <v>4077</v>
      </c>
      <c r="C1953" s="197" t="s">
        <v>9583</v>
      </c>
      <c r="D1953" s="198" t="s">
        <v>9580</v>
      </c>
      <c r="E1953" s="196" t="s">
        <v>9583</v>
      </c>
      <c r="F1953" s="196"/>
      <c r="G1953" s="199">
        <v>490.0</v>
      </c>
      <c r="H1953" s="217"/>
      <c r="I1953" s="217"/>
      <c r="L1953" s="6" t="str">
        <f t="array" ref="L1953">XLOOKUP(E1953,INV!A:A,INV!K:K)</f>
        <v>#N/A</v>
      </c>
      <c r="M1953" s="127" t="str">
        <f t="shared" si="2"/>
        <v>#N/A</v>
      </c>
    </row>
    <row r="1954">
      <c r="A1954" s="195">
        <v>1736.0</v>
      </c>
      <c r="B1954" s="196" t="s">
        <v>4077</v>
      </c>
      <c r="C1954" s="197" t="s">
        <v>9584</v>
      </c>
      <c r="D1954" s="198" t="s">
        <v>9580</v>
      </c>
      <c r="E1954" s="196" t="s">
        <v>9584</v>
      </c>
      <c r="F1954" s="196"/>
      <c r="G1954" s="199">
        <v>490.0</v>
      </c>
      <c r="H1954" s="217"/>
      <c r="I1954" s="217"/>
      <c r="L1954" s="6" t="str">
        <f t="array" ref="L1954">XLOOKUP(E1954,INV!A:A,INV!K:K)</f>
        <v>#N/A</v>
      </c>
      <c r="M1954" s="127" t="str">
        <f t="shared" si="2"/>
        <v>#N/A</v>
      </c>
    </row>
    <row r="1955">
      <c r="A1955" s="195">
        <v>1737.0</v>
      </c>
      <c r="B1955" s="196" t="s">
        <v>4077</v>
      </c>
      <c r="C1955" s="197" t="s">
        <v>9585</v>
      </c>
      <c r="D1955" s="198" t="s">
        <v>9580</v>
      </c>
      <c r="E1955" s="196" t="s">
        <v>9585</v>
      </c>
      <c r="F1955" s="196"/>
      <c r="G1955" s="199">
        <v>490.0</v>
      </c>
      <c r="H1955" s="217"/>
      <c r="I1955" s="217"/>
      <c r="L1955" s="6" t="str">
        <f t="array" ref="L1955">XLOOKUP(E1955,INV!A:A,INV!K:K)</f>
        <v>#N/A</v>
      </c>
      <c r="M1955" s="127" t="str">
        <f t="shared" si="2"/>
        <v>#N/A</v>
      </c>
    </row>
    <row r="1956">
      <c r="A1956" s="195">
        <v>1738.0</v>
      </c>
      <c r="B1956" s="196" t="s">
        <v>4077</v>
      </c>
      <c r="C1956" s="197" t="s">
        <v>9586</v>
      </c>
      <c r="D1956" s="198" t="s">
        <v>9587</v>
      </c>
      <c r="E1956" s="196" t="s">
        <v>9586</v>
      </c>
      <c r="F1956" s="196"/>
      <c r="G1956" s="199">
        <v>490.0</v>
      </c>
      <c r="H1956" s="217"/>
      <c r="I1956" s="217"/>
      <c r="L1956" s="6" t="str">
        <f t="array" ref="L1956">XLOOKUP(E1956,INV!A:A,INV!K:K)</f>
        <v>#N/A</v>
      </c>
      <c r="M1956" s="127" t="str">
        <f t="shared" si="2"/>
        <v>#N/A</v>
      </c>
    </row>
    <row r="1957">
      <c r="A1957" s="195">
        <v>1739.0</v>
      </c>
      <c r="B1957" s="196" t="s">
        <v>4077</v>
      </c>
      <c r="C1957" s="197" t="s">
        <v>9588</v>
      </c>
      <c r="D1957" s="198" t="s">
        <v>9587</v>
      </c>
      <c r="E1957" s="196" t="s">
        <v>9588</v>
      </c>
      <c r="F1957" s="196"/>
      <c r="G1957" s="199">
        <v>490.0</v>
      </c>
      <c r="H1957" s="217"/>
      <c r="I1957" s="217"/>
      <c r="L1957" s="6" t="str">
        <f t="array" ref="L1957">XLOOKUP(E1957,INV!A:A,INV!K:K)</f>
        <v>#N/A</v>
      </c>
      <c r="M1957" s="127" t="str">
        <f t="shared" si="2"/>
        <v>#N/A</v>
      </c>
    </row>
    <row r="1958">
      <c r="A1958" s="195">
        <v>1740.0</v>
      </c>
      <c r="B1958" s="196" t="s">
        <v>4077</v>
      </c>
      <c r="C1958" s="197" t="s">
        <v>9589</v>
      </c>
      <c r="D1958" s="198" t="s">
        <v>9587</v>
      </c>
      <c r="E1958" s="196" t="s">
        <v>9589</v>
      </c>
      <c r="F1958" s="110"/>
      <c r="G1958" s="199">
        <v>490.0</v>
      </c>
      <c r="H1958" s="217"/>
      <c r="I1958" s="217"/>
      <c r="L1958" s="6" t="str">
        <f t="array" ref="L1958">XLOOKUP(E1958,INV!A:A,INV!K:K)</f>
        <v>#N/A</v>
      </c>
      <c r="M1958" s="127" t="str">
        <f t="shared" si="2"/>
        <v>#N/A</v>
      </c>
    </row>
    <row r="1959">
      <c r="A1959" s="195">
        <v>1741.0</v>
      </c>
      <c r="B1959" s="196" t="s">
        <v>4077</v>
      </c>
      <c r="C1959" s="197" t="s">
        <v>9590</v>
      </c>
      <c r="D1959" s="198" t="s">
        <v>9587</v>
      </c>
      <c r="E1959" s="196" t="s">
        <v>9590</v>
      </c>
      <c r="F1959" s="110"/>
      <c r="G1959" s="199">
        <v>490.0</v>
      </c>
      <c r="H1959" s="217"/>
      <c r="I1959" s="217"/>
      <c r="L1959" s="6" t="str">
        <f t="array" ref="L1959">XLOOKUP(E1959,INV!A:A,INV!K:K)</f>
        <v>#N/A</v>
      </c>
      <c r="M1959" s="127" t="str">
        <f t="shared" si="2"/>
        <v>#N/A</v>
      </c>
    </row>
    <row r="1960">
      <c r="A1960" s="195">
        <v>1742.0</v>
      </c>
      <c r="B1960" s="196" t="s">
        <v>4077</v>
      </c>
      <c r="C1960" s="197" t="s">
        <v>9591</v>
      </c>
      <c r="D1960" s="198" t="s">
        <v>9587</v>
      </c>
      <c r="E1960" s="196" t="s">
        <v>9591</v>
      </c>
      <c r="F1960" s="110"/>
      <c r="G1960" s="199">
        <v>490.0</v>
      </c>
      <c r="H1960" s="217"/>
      <c r="I1960" s="217"/>
      <c r="L1960" s="6" t="str">
        <f t="array" ref="L1960">XLOOKUP(E1960,INV!A:A,INV!K:K)</f>
        <v>#N/A</v>
      </c>
      <c r="M1960" s="127" t="str">
        <f t="shared" si="2"/>
        <v>#N/A</v>
      </c>
    </row>
    <row r="1961">
      <c r="A1961" s="195">
        <v>1743.0</v>
      </c>
      <c r="B1961" s="196" t="s">
        <v>4077</v>
      </c>
      <c r="C1961" s="197" t="s">
        <v>9592</v>
      </c>
      <c r="D1961" s="198" t="s">
        <v>9587</v>
      </c>
      <c r="E1961" s="196" t="s">
        <v>9592</v>
      </c>
      <c r="F1961" s="110"/>
      <c r="G1961" s="199">
        <v>490.0</v>
      </c>
      <c r="H1961" s="217"/>
      <c r="I1961" s="217"/>
      <c r="L1961" s="6" t="str">
        <f t="array" ref="L1961">XLOOKUP(E1961,INV!A:A,INV!K:K)</f>
        <v>#N/A</v>
      </c>
      <c r="M1961" s="127" t="str">
        <f t="shared" si="2"/>
        <v>#N/A</v>
      </c>
    </row>
    <row r="1962">
      <c r="A1962" s="195">
        <v>1744.0</v>
      </c>
      <c r="B1962" s="196" t="s">
        <v>4077</v>
      </c>
      <c r="C1962" s="197" t="s">
        <v>9593</v>
      </c>
      <c r="D1962" s="198" t="s">
        <v>9594</v>
      </c>
      <c r="E1962" s="196" t="s">
        <v>9593</v>
      </c>
      <c r="F1962" s="110"/>
      <c r="G1962" s="199">
        <v>1740.0</v>
      </c>
      <c r="H1962" s="217"/>
      <c r="I1962" s="217"/>
      <c r="L1962" s="6" t="str">
        <f t="array" ref="L1962">XLOOKUP(E1962,INV!A:A,INV!K:K)</f>
        <v>#N/A</v>
      </c>
      <c r="M1962" s="127" t="str">
        <f t="shared" si="2"/>
        <v>#N/A</v>
      </c>
    </row>
    <row r="1963">
      <c r="A1963" s="195">
        <v>1745.0</v>
      </c>
      <c r="B1963" s="196" t="s">
        <v>4077</v>
      </c>
      <c r="C1963" s="197" t="s">
        <v>9595</v>
      </c>
      <c r="D1963" s="198" t="s">
        <v>9596</v>
      </c>
      <c r="E1963" s="196" t="s">
        <v>9595</v>
      </c>
      <c r="F1963" s="110"/>
      <c r="G1963" s="199">
        <v>1740.0</v>
      </c>
      <c r="H1963" s="217"/>
      <c r="I1963" s="217"/>
      <c r="L1963" s="6" t="str">
        <f t="array" ref="L1963">XLOOKUP(E1963,INV!A:A,INV!K:K)</f>
        <v>#N/A</v>
      </c>
      <c r="M1963" s="127" t="str">
        <f t="shared" si="2"/>
        <v>#N/A</v>
      </c>
    </row>
    <row r="1964">
      <c r="A1964" s="195">
        <v>1746.0</v>
      </c>
      <c r="B1964" s="196" t="s">
        <v>6889</v>
      </c>
      <c r="C1964" s="197" t="s">
        <v>9597</v>
      </c>
      <c r="D1964" s="198" t="s">
        <v>9598</v>
      </c>
      <c r="E1964" s="196" t="s">
        <v>9597</v>
      </c>
      <c r="F1964" s="110"/>
      <c r="G1964" s="199">
        <v>515.0</v>
      </c>
      <c r="H1964" s="217"/>
      <c r="I1964" s="217"/>
      <c r="L1964" s="6">
        <f t="array" ref="L1964">XLOOKUP(E1964,INV!A:A,INV!K:K)</f>
        <v>0.05</v>
      </c>
      <c r="M1964" s="127">
        <f t="shared" si="2"/>
        <v>1</v>
      </c>
    </row>
    <row r="1965">
      <c r="A1965" s="195">
        <v>1747.0</v>
      </c>
      <c r="B1965" s="196" t="s">
        <v>6889</v>
      </c>
      <c r="C1965" s="197" t="s">
        <v>9599</v>
      </c>
      <c r="D1965" s="198" t="s">
        <v>9600</v>
      </c>
      <c r="E1965" s="196" t="s">
        <v>9599</v>
      </c>
      <c r="F1965" s="110"/>
      <c r="G1965" s="199">
        <v>515.0</v>
      </c>
      <c r="H1965" s="217"/>
      <c r="I1965" s="217"/>
      <c r="L1965" s="6">
        <f t="array" ref="L1965">XLOOKUP(E1965,INV!A:A,INV!K:K)</f>
        <v>0.05</v>
      </c>
      <c r="M1965" s="127">
        <f t="shared" si="2"/>
        <v>1</v>
      </c>
    </row>
    <row r="1966">
      <c r="A1966" s="195">
        <v>1748.0</v>
      </c>
      <c r="B1966" s="196" t="s">
        <v>6889</v>
      </c>
      <c r="C1966" s="197" t="s">
        <v>9601</v>
      </c>
      <c r="D1966" s="198" t="s">
        <v>9602</v>
      </c>
      <c r="E1966" s="196" t="s">
        <v>9601</v>
      </c>
      <c r="F1966" s="110"/>
      <c r="G1966" s="199">
        <v>515.0</v>
      </c>
      <c r="H1966" s="217"/>
      <c r="I1966" s="217"/>
      <c r="L1966" s="6" t="str">
        <f t="array" ref="L1966">XLOOKUP(E1966,INV!A:A,INV!K:K)</f>
        <v>#N/A</v>
      </c>
      <c r="M1966" s="127" t="str">
        <f t="shared" si="2"/>
        <v>#N/A</v>
      </c>
    </row>
    <row r="1967">
      <c r="A1967" s="195">
        <v>1749.0</v>
      </c>
      <c r="B1967" s="196" t="s">
        <v>6889</v>
      </c>
      <c r="C1967" s="197" t="s">
        <v>9603</v>
      </c>
      <c r="D1967" s="198" t="s">
        <v>9604</v>
      </c>
      <c r="E1967" s="196" t="s">
        <v>9603</v>
      </c>
      <c r="F1967" s="110"/>
      <c r="G1967" s="199">
        <v>515.0</v>
      </c>
      <c r="H1967" s="217"/>
      <c r="I1967" s="217"/>
      <c r="L1967" s="6">
        <f t="array" ref="L1967">XLOOKUP(E1967,INV!A:A,INV!K:K)</f>
        <v>0.05</v>
      </c>
      <c r="M1967" s="127">
        <f t="shared" si="2"/>
        <v>1</v>
      </c>
    </row>
    <row r="1968">
      <c r="A1968" s="195">
        <v>1755.0</v>
      </c>
      <c r="B1968" s="196" t="s">
        <v>5324</v>
      </c>
      <c r="C1968" s="197" t="s">
        <v>5332</v>
      </c>
      <c r="D1968" s="198" t="s">
        <v>5333</v>
      </c>
      <c r="E1968" s="196" t="s">
        <v>5332</v>
      </c>
      <c r="F1968" s="110"/>
      <c r="G1968" s="199">
        <v>1690.0</v>
      </c>
      <c r="H1968" s="217"/>
      <c r="I1968" s="217"/>
      <c r="L1968" s="6" t="str">
        <f t="array" ref="L1968">XLOOKUP(E1968,INV!A:A,INV!K:K)</f>
        <v>#N/A</v>
      </c>
      <c r="M1968" s="127" t="str">
        <f t="shared" si="2"/>
        <v>#N/A</v>
      </c>
    </row>
    <row r="1969">
      <c r="A1969" s="195">
        <v>1756.0</v>
      </c>
      <c r="B1969" s="196" t="s">
        <v>5324</v>
      </c>
      <c r="C1969" s="197" t="s">
        <v>5334</v>
      </c>
      <c r="D1969" s="198" t="s">
        <v>5333</v>
      </c>
      <c r="E1969" s="196" t="s">
        <v>5334</v>
      </c>
      <c r="F1969" s="110"/>
      <c r="G1969" s="199">
        <v>1690.0</v>
      </c>
      <c r="H1969" s="217"/>
      <c r="I1969" s="217"/>
      <c r="L1969" s="6" t="str">
        <f t="array" ref="L1969">XLOOKUP(E1969,INV!A:A,INV!K:K)</f>
        <v>#N/A</v>
      </c>
      <c r="M1969" s="127" t="str">
        <f t="shared" si="2"/>
        <v>#N/A</v>
      </c>
    </row>
    <row r="1970">
      <c r="A1970" s="195">
        <v>1757.0</v>
      </c>
      <c r="B1970" s="196" t="s">
        <v>5324</v>
      </c>
      <c r="C1970" s="197" t="s">
        <v>5335</v>
      </c>
      <c r="D1970" s="198" t="s">
        <v>5333</v>
      </c>
      <c r="E1970" s="196" t="s">
        <v>5335</v>
      </c>
      <c r="F1970" s="110"/>
      <c r="G1970" s="199">
        <v>1690.0</v>
      </c>
      <c r="H1970" s="217"/>
      <c r="I1970" s="217"/>
      <c r="L1970" s="6" t="str">
        <f t="array" ref="L1970">XLOOKUP(E1970,INV!A:A,INV!K:K)</f>
        <v>#N/A</v>
      </c>
      <c r="M1970" s="127" t="str">
        <f t="shared" si="2"/>
        <v>#N/A</v>
      </c>
    </row>
    <row r="1971">
      <c r="A1971" s="195">
        <v>1758.0</v>
      </c>
      <c r="B1971" s="196" t="s">
        <v>5324</v>
      </c>
      <c r="C1971" s="197" t="s">
        <v>5336</v>
      </c>
      <c r="D1971" s="198" t="s">
        <v>5333</v>
      </c>
      <c r="E1971" s="196" t="s">
        <v>5336</v>
      </c>
      <c r="F1971" s="110"/>
      <c r="G1971" s="199">
        <v>1690.0</v>
      </c>
      <c r="H1971" s="217"/>
      <c r="I1971" s="217"/>
      <c r="L1971" s="6" t="str">
        <f t="array" ref="L1971">XLOOKUP(E1971,INV!A:A,INV!K:K)</f>
        <v>#N/A</v>
      </c>
      <c r="M1971" s="127" t="str">
        <f t="shared" si="2"/>
        <v>#N/A</v>
      </c>
    </row>
    <row r="1972">
      <c r="A1972" s="195">
        <v>1759.0</v>
      </c>
      <c r="B1972" s="196" t="s">
        <v>5324</v>
      </c>
      <c r="C1972" s="197" t="s">
        <v>5337</v>
      </c>
      <c r="D1972" s="198" t="s">
        <v>5333</v>
      </c>
      <c r="E1972" s="196" t="s">
        <v>5337</v>
      </c>
      <c r="F1972" s="110"/>
      <c r="G1972" s="199">
        <v>1690.0</v>
      </c>
      <c r="H1972" s="217"/>
      <c r="I1972" s="217"/>
      <c r="L1972" s="6" t="str">
        <f t="array" ref="L1972">XLOOKUP(E1972,INV!A:A,INV!K:K)</f>
        <v>#N/A</v>
      </c>
      <c r="M1972" s="127" t="str">
        <f t="shared" si="2"/>
        <v>#N/A</v>
      </c>
    </row>
    <row r="1973">
      <c r="A1973" s="195">
        <v>3090.0</v>
      </c>
      <c r="B1973" s="196" t="s">
        <v>3067</v>
      </c>
      <c r="C1973" s="212" t="s">
        <v>7660</v>
      </c>
      <c r="D1973" s="213" t="s">
        <v>7661</v>
      </c>
      <c r="E1973" s="212" t="s">
        <v>7660</v>
      </c>
      <c r="F1973" s="110"/>
      <c r="G1973" s="199">
        <v>50.0</v>
      </c>
      <c r="H1973" s="217"/>
      <c r="I1973" s="215"/>
      <c r="L1973" s="6">
        <f t="array" ref="L1973">XLOOKUP(E1973,INV!A:A,INV!K:K)</f>
        <v>1</v>
      </c>
      <c r="M1973" s="127">
        <f t="shared" si="2"/>
        <v>1</v>
      </c>
    </row>
    <row r="1974">
      <c r="A1974" s="195">
        <v>3100.0</v>
      </c>
      <c r="B1974" s="196" t="s">
        <v>3067</v>
      </c>
      <c r="C1974" s="212" t="s">
        <v>7688</v>
      </c>
      <c r="D1974" s="213" t="s">
        <v>7689</v>
      </c>
      <c r="E1974" s="212" t="s">
        <v>7688</v>
      </c>
      <c r="F1974" s="110"/>
      <c r="G1974" s="199">
        <v>105.0</v>
      </c>
      <c r="H1974" s="217"/>
      <c r="I1974" s="215"/>
      <c r="L1974" s="6">
        <f t="array" ref="L1974">XLOOKUP(E1974,INV!A:A,INV!K:K)</f>
        <v>2</v>
      </c>
      <c r="M1974" s="127">
        <f t="shared" si="2"/>
        <v>1</v>
      </c>
    </row>
    <row r="1975">
      <c r="A1975" s="195">
        <v>1760.0</v>
      </c>
      <c r="B1975" s="196" t="s">
        <v>7978</v>
      </c>
      <c r="C1975" s="197" t="s">
        <v>9605</v>
      </c>
      <c r="D1975" s="198" t="s">
        <v>9606</v>
      </c>
      <c r="E1975" s="196" t="s">
        <v>9605</v>
      </c>
      <c r="F1975" s="110"/>
      <c r="G1975" s="199">
        <v>1400.0</v>
      </c>
      <c r="H1975" s="217"/>
      <c r="I1975" s="217"/>
      <c r="L1975" s="6" t="str">
        <f t="array" ref="L1975">XLOOKUP(E1975,INV!A:A,INV!K:K)</f>
        <v>#N/A</v>
      </c>
      <c r="M1975" s="127" t="str">
        <f t="shared" si="2"/>
        <v>#N/A</v>
      </c>
    </row>
    <row r="1976">
      <c r="A1976" s="195">
        <v>1761.0</v>
      </c>
      <c r="B1976" s="196" t="s">
        <v>7978</v>
      </c>
      <c r="C1976" s="197" t="s">
        <v>9607</v>
      </c>
      <c r="D1976" s="198" t="s">
        <v>9606</v>
      </c>
      <c r="E1976" s="196" t="s">
        <v>9607</v>
      </c>
      <c r="F1976" s="110"/>
      <c r="G1976" s="199">
        <v>1400.0</v>
      </c>
      <c r="H1976" s="217"/>
      <c r="I1976" s="217"/>
      <c r="L1976" s="6" t="str">
        <f t="array" ref="L1976">XLOOKUP(E1976,INV!A:A,INV!K:K)</f>
        <v>#N/A</v>
      </c>
      <c r="M1976" s="127" t="str">
        <f t="shared" si="2"/>
        <v>#N/A</v>
      </c>
    </row>
    <row r="1977">
      <c r="A1977" s="195">
        <v>1762.0</v>
      </c>
      <c r="B1977" s="196" t="s">
        <v>7978</v>
      </c>
      <c r="C1977" s="197" t="s">
        <v>9608</v>
      </c>
      <c r="D1977" s="198" t="s">
        <v>9606</v>
      </c>
      <c r="E1977" s="196" t="s">
        <v>9608</v>
      </c>
      <c r="F1977" s="110"/>
      <c r="G1977" s="199">
        <v>1400.0</v>
      </c>
      <c r="H1977" s="217"/>
      <c r="I1977" s="217"/>
      <c r="L1977" s="6" t="str">
        <f t="array" ref="L1977">XLOOKUP(E1977,INV!A:A,INV!K:K)</f>
        <v>#N/A</v>
      </c>
      <c r="M1977" s="127" t="str">
        <f t="shared" si="2"/>
        <v>#N/A</v>
      </c>
    </row>
    <row r="1978">
      <c r="A1978" s="195">
        <v>1763.0</v>
      </c>
      <c r="B1978" s="196" t="s">
        <v>7978</v>
      </c>
      <c r="C1978" s="197" t="s">
        <v>9609</v>
      </c>
      <c r="D1978" s="198" t="s">
        <v>9606</v>
      </c>
      <c r="E1978" s="196" t="s">
        <v>9609</v>
      </c>
      <c r="F1978" s="110"/>
      <c r="G1978" s="199">
        <v>1400.0</v>
      </c>
      <c r="H1978" s="217"/>
      <c r="I1978" s="217"/>
      <c r="L1978" s="6" t="str">
        <f t="array" ref="L1978">XLOOKUP(E1978,INV!A:A,INV!K:K)</f>
        <v>#N/A</v>
      </c>
      <c r="M1978" s="127" t="str">
        <f t="shared" si="2"/>
        <v>#N/A</v>
      </c>
    </row>
    <row r="1979">
      <c r="A1979" s="195">
        <v>1764.0</v>
      </c>
      <c r="B1979" s="196" t="s">
        <v>7978</v>
      </c>
      <c r="C1979" s="197" t="s">
        <v>9610</v>
      </c>
      <c r="D1979" s="198" t="s">
        <v>9611</v>
      </c>
      <c r="E1979" s="196" t="s">
        <v>9610</v>
      </c>
      <c r="F1979" s="110"/>
      <c r="G1979" s="199">
        <v>1400.0</v>
      </c>
      <c r="H1979" s="217"/>
      <c r="I1979" s="217"/>
      <c r="L1979" s="6" t="str">
        <f t="array" ref="L1979">XLOOKUP(E1979,INV!A:A,INV!K:K)</f>
        <v>#N/A</v>
      </c>
      <c r="M1979" s="127" t="str">
        <f t="shared" si="2"/>
        <v>#N/A</v>
      </c>
    </row>
    <row r="1980">
      <c r="A1980" s="195">
        <v>1765.0</v>
      </c>
      <c r="B1980" s="196" t="s">
        <v>7978</v>
      </c>
      <c r="C1980" s="197" t="s">
        <v>9612</v>
      </c>
      <c r="D1980" s="198" t="s">
        <v>9611</v>
      </c>
      <c r="E1980" s="196" t="s">
        <v>9612</v>
      </c>
      <c r="F1980" s="110"/>
      <c r="G1980" s="199">
        <v>1400.0</v>
      </c>
      <c r="H1980" s="217"/>
      <c r="I1980" s="217"/>
      <c r="L1980" s="6" t="str">
        <f t="array" ref="L1980">XLOOKUP(E1980,INV!A:A,INV!K:K)</f>
        <v>#N/A</v>
      </c>
      <c r="M1980" s="127" t="str">
        <f t="shared" si="2"/>
        <v>#N/A</v>
      </c>
    </row>
    <row r="1981">
      <c r="A1981" s="195">
        <v>1766.0</v>
      </c>
      <c r="B1981" s="196" t="s">
        <v>7978</v>
      </c>
      <c r="C1981" s="197" t="s">
        <v>9613</v>
      </c>
      <c r="D1981" s="198" t="s">
        <v>9611</v>
      </c>
      <c r="E1981" s="196" t="s">
        <v>9613</v>
      </c>
      <c r="F1981" s="110"/>
      <c r="G1981" s="199">
        <v>1400.0</v>
      </c>
      <c r="H1981" s="217"/>
      <c r="I1981" s="217"/>
      <c r="L1981" s="6" t="str">
        <f t="array" ref="L1981">XLOOKUP(E1981,INV!A:A,INV!K:K)</f>
        <v>#N/A</v>
      </c>
      <c r="M1981" s="127" t="str">
        <f t="shared" si="2"/>
        <v>#N/A</v>
      </c>
    </row>
    <row r="1982">
      <c r="A1982" s="195">
        <v>1767.0</v>
      </c>
      <c r="B1982" s="196" t="s">
        <v>7978</v>
      </c>
      <c r="C1982" s="197" t="s">
        <v>9614</v>
      </c>
      <c r="D1982" s="198" t="s">
        <v>9611</v>
      </c>
      <c r="E1982" s="196" t="s">
        <v>9614</v>
      </c>
      <c r="F1982" s="110"/>
      <c r="G1982" s="199">
        <v>1400.0</v>
      </c>
      <c r="H1982" s="217"/>
      <c r="I1982" s="217"/>
      <c r="L1982" s="6" t="str">
        <f t="array" ref="L1982">XLOOKUP(E1982,INV!A:A,INV!K:K)</f>
        <v>#N/A</v>
      </c>
      <c r="M1982" s="127" t="str">
        <f t="shared" si="2"/>
        <v>#N/A</v>
      </c>
    </row>
    <row r="1983">
      <c r="A1983" s="195">
        <v>1768.0</v>
      </c>
      <c r="B1983" s="196" t="s">
        <v>7978</v>
      </c>
      <c r="C1983" s="197" t="s">
        <v>9615</v>
      </c>
      <c r="D1983" s="198" t="s">
        <v>9616</v>
      </c>
      <c r="E1983" s="196" t="s">
        <v>9615</v>
      </c>
      <c r="F1983" s="110"/>
      <c r="G1983" s="199">
        <v>1400.0</v>
      </c>
      <c r="H1983" s="217"/>
      <c r="I1983" s="217"/>
      <c r="L1983" s="6" t="str">
        <f t="array" ref="L1983">XLOOKUP(E1983,INV!A:A,INV!K:K)</f>
        <v>#N/A</v>
      </c>
      <c r="M1983" s="127" t="str">
        <f t="shared" si="2"/>
        <v>#N/A</v>
      </c>
    </row>
    <row r="1984">
      <c r="A1984" s="195">
        <v>1769.0</v>
      </c>
      <c r="B1984" s="196" t="s">
        <v>7978</v>
      </c>
      <c r="C1984" s="197" t="s">
        <v>9617</v>
      </c>
      <c r="D1984" s="198" t="s">
        <v>9616</v>
      </c>
      <c r="E1984" s="196" t="s">
        <v>9617</v>
      </c>
      <c r="F1984" s="110"/>
      <c r="G1984" s="199">
        <v>1400.0</v>
      </c>
      <c r="H1984" s="217"/>
      <c r="I1984" s="217"/>
      <c r="L1984" s="6" t="str">
        <f t="array" ref="L1984">XLOOKUP(E1984,INV!A:A,INV!K:K)</f>
        <v>#N/A</v>
      </c>
      <c r="M1984" s="127" t="str">
        <f t="shared" si="2"/>
        <v>#N/A</v>
      </c>
    </row>
    <row r="1985">
      <c r="A1985" s="195">
        <v>1770.0</v>
      </c>
      <c r="B1985" s="196" t="s">
        <v>7978</v>
      </c>
      <c r="C1985" s="197" t="s">
        <v>9618</v>
      </c>
      <c r="D1985" s="198" t="s">
        <v>9616</v>
      </c>
      <c r="E1985" s="196" t="s">
        <v>9618</v>
      </c>
      <c r="F1985" s="196"/>
      <c r="G1985" s="199">
        <v>1400.0</v>
      </c>
      <c r="H1985" s="217"/>
      <c r="I1985" s="217"/>
      <c r="L1985" s="6" t="str">
        <f t="array" ref="L1985">XLOOKUP(E1985,INV!A:A,INV!K:K)</f>
        <v>#N/A</v>
      </c>
      <c r="M1985" s="127" t="str">
        <f t="shared" si="2"/>
        <v>#N/A</v>
      </c>
    </row>
    <row r="1986">
      <c r="A1986" s="195">
        <v>1771.0</v>
      </c>
      <c r="B1986" s="196" t="s">
        <v>7978</v>
      </c>
      <c r="C1986" s="197" t="s">
        <v>9619</v>
      </c>
      <c r="D1986" s="198" t="s">
        <v>9616</v>
      </c>
      <c r="E1986" s="196" t="s">
        <v>9619</v>
      </c>
      <c r="F1986" s="110"/>
      <c r="G1986" s="199">
        <v>1400.0</v>
      </c>
      <c r="H1986" s="217"/>
      <c r="I1986" s="217"/>
      <c r="L1986" s="6" t="str">
        <f t="array" ref="L1986">XLOOKUP(E1986,INV!A:A,INV!K:K)</f>
        <v>#N/A</v>
      </c>
      <c r="M1986" s="127" t="str">
        <f t="shared" si="2"/>
        <v>#N/A</v>
      </c>
    </row>
    <row r="1987">
      <c r="A1987" s="195">
        <v>1772.0</v>
      </c>
      <c r="B1987" s="196" t="s">
        <v>7978</v>
      </c>
      <c r="C1987" s="197" t="s">
        <v>9620</v>
      </c>
      <c r="D1987" s="198" t="s">
        <v>9621</v>
      </c>
      <c r="E1987" s="196" t="s">
        <v>9620</v>
      </c>
      <c r="F1987" s="110"/>
      <c r="G1987" s="199">
        <v>1400.0</v>
      </c>
      <c r="H1987" s="217"/>
      <c r="I1987" s="217"/>
      <c r="L1987" s="6" t="str">
        <f t="array" ref="L1987">XLOOKUP(E1987,INV!A:A,INV!K:K)</f>
        <v>#N/A</v>
      </c>
      <c r="M1987" s="127" t="str">
        <f t="shared" si="2"/>
        <v>#N/A</v>
      </c>
    </row>
    <row r="1988">
      <c r="A1988" s="195">
        <v>1773.0</v>
      </c>
      <c r="B1988" s="196" t="s">
        <v>7978</v>
      </c>
      <c r="C1988" s="197" t="s">
        <v>9622</v>
      </c>
      <c r="D1988" s="198" t="s">
        <v>9621</v>
      </c>
      <c r="E1988" s="196" t="s">
        <v>9622</v>
      </c>
      <c r="F1988" s="110"/>
      <c r="G1988" s="199">
        <v>1400.0</v>
      </c>
      <c r="H1988" s="217"/>
      <c r="I1988" s="217"/>
      <c r="L1988" s="6" t="str">
        <f t="array" ref="L1988">XLOOKUP(E1988,INV!A:A,INV!K:K)</f>
        <v>#N/A</v>
      </c>
      <c r="M1988" s="127" t="str">
        <f t="shared" si="2"/>
        <v>#N/A</v>
      </c>
    </row>
    <row r="1989">
      <c r="A1989" s="195">
        <v>1774.0</v>
      </c>
      <c r="B1989" s="196" t="s">
        <v>7978</v>
      </c>
      <c r="C1989" s="197" t="s">
        <v>9623</v>
      </c>
      <c r="D1989" s="198" t="s">
        <v>9621</v>
      </c>
      <c r="E1989" s="196" t="s">
        <v>9623</v>
      </c>
      <c r="F1989" s="110"/>
      <c r="G1989" s="199">
        <v>1400.0</v>
      </c>
      <c r="H1989" s="217"/>
      <c r="I1989" s="217"/>
      <c r="L1989" s="6" t="str">
        <f t="array" ref="L1989">XLOOKUP(E1989,INV!A:A,INV!K:K)</f>
        <v>#N/A</v>
      </c>
      <c r="M1989" s="127" t="str">
        <f t="shared" si="2"/>
        <v>#N/A</v>
      </c>
    </row>
    <row r="1990">
      <c r="A1990" s="195">
        <v>1775.0</v>
      </c>
      <c r="B1990" s="196" t="s">
        <v>7978</v>
      </c>
      <c r="C1990" s="197" t="s">
        <v>9624</v>
      </c>
      <c r="D1990" s="198" t="s">
        <v>9621</v>
      </c>
      <c r="E1990" s="196" t="s">
        <v>9624</v>
      </c>
      <c r="F1990" s="110"/>
      <c r="G1990" s="199">
        <v>1400.0</v>
      </c>
      <c r="H1990" s="217"/>
      <c r="I1990" s="217"/>
      <c r="L1990" s="6" t="str">
        <f t="array" ref="L1990">XLOOKUP(E1990,INV!A:A,INV!K:K)</f>
        <v>#N/A</v>
      </c>
      <c r="M1990" s="127" t="str">
        <f t="shared" si="2"/>
        <v>#N/A</v>
      </c>
    </row>
    <row r="1991">
      <c r="A1991" s="195">
        <v>1776.0</v>
      </c>
      <c r="B1991" s="196" t="s">
        <v>7978</v>
      </c>
      <c r="C1991" s="197" t="s">
        <v>9625</v>
      </c>
      <c r="D1991" s="198" t="s">
        <v>9626</v>
      </c>
      <c r="E1991" s="196" t="s">
        <v>9625</v>
      </c>
      <c r="F1991" s="110"/>
      <c r="G1991" s="199">
        <v>1400.0</v>
      </c>
      <c r="H1991" s="217"/>
      <c r="I1991" s="217"/>
      <c r="L1991" s="6" t="str">
        <f t="array" ref="L1991">XLOOKUP(E1991,INV!A:A,INV!K:K)</f>
        <v>#N/A</v>
      </c>
      <c r="M1991" s="127" t="str">
        <f t="shared" si="2"/>
        <v>#N/A</v>
      </c>
    </row>
    <row r="1992">
      <c r="A1992" s="195">
        <v>1777.0</v>
      </c>
      <c r="B1992" s="196" t="s">
        <v>7978</v>
      </c>
      <c r="C1992" s="197" t="s">
        <v>9627</v>
      </c>
      <c r="D1992" s="198" t="s">
        <v>9626</v>
      </c>
      <c r="E1992" s="196" t="s">
        <v>9627</v>
      </c>
      <c r="F1992" s="196"/>
      <c r="G1992" s="199">
        <v>1400.0</v>
      </c>
      <c r="H1992" s="217"/>
      <c r="I1992" s="217"/>
      <c r="L1992" s="6" t="str">
        <f t="array" ref="L1992">XLOOKUP(E1992,INV!A:A,INV!K:K)</f>
        <v>#N/A</v>
      </c>
      <c r="M1992" s="127" t="str">
        <f t="shared" si="2"/>
        <v>#N/A</v>
      </c>
    </row>
    <row r="1993">
      <c r="A1993" s="195">
        <v>1778.0</v>
      </c>
      <c r="B1993" s="196" t="s">
        <v>7978</v>
      </c>
      <c r="C1993" s="197" t="s">
        <v>9628</v>
      </c>
      <c r="D1993" s="198" t="s">
        <v>9626</v>
      </c>
      <c r="E1993" s="196" t="s">
        <v>9628</v>
      </c>
      <c r="F1993" s="110"/>
      <c r="G1993" s="199">
        <v>1400.0</v>
      </c>
      <c r="H1993" s="217"/>
      <c r="I1993" s="217"/>
      <c r="L1993" s="6" t="str">
        <f t="array" ref="L1993">XLOOKUP(E1993,INV!A:A,INV!K:K)</f>
        <v>#N/A</v>
      </c>
      <c r="M1993" s="127" t="str">
        <f t="shared" si="2"/>
        <v>#N/A</v>
      </c>
    </row>
    <row r="1994">
      <c r="A1994" s="195">
        <v>1779.0</v>
      </c>
      <c r="B1994" s="196" t="s">
        <v>7978</v>
      </c>
      <c r="C1994" s="197" t="s">
        <v>9629</v>
      </c>
      <c r="D1994" s="198" t="s">
        <v>9630</v>
      </c>
      <c r="E1994" s="196" t="s">
        <v>9629</v>
      </c>
      <c r="F1994" s="196"/>
      <c r="G1994" s="199">
        <v>1400.0</v>
      </c>
      <c r="H1994" s="217"/>
      <c r="I1994" s="217"/>
      <c r="L1994" s="6" t="str">
        <f t="array" ref="L1994">XLOOKUP(E1994,INV!A:A,INV!K:K)</f>
        <v>#N/A</v>
      </c>
      <c r="M1994" s="127" t="str">
        <f t="shared" si="2"/>
        <v>#N/A</v>
      </c>
    </row>
    <row r="1995">
      <c r="A1995" s="195">
        <v>1780.0</v>
      </c>
      <c r="B1995" s="196" t="s">
        <v>7978</v>
      </c>
      <c r="C1995" s="197" t="s">
        <v>9631</v>
      </c>
      <c r="D1995" s="198" t="s">
        <v>9630</v>
      </c>
      <c r="E1995" s="196" t="s">
        <v>9631</v>
      </c>
      <c r="F1995" s="196"/>
      <c r="G1995" s="199">
        <v>1400.0</v>
      </c>
      <c r="H1995" s="217"/>
      <c r="I1995" s="217"/>
      <c r="L1995" s="6" t="str">
        <f t="array" ref="L1995">XLOOKUP(E1995,INV!A:A,INV!K:K)</f>
        <v>#N/A</v>
      </c>
      <c r="M1995" s="127" t="str">
        <f t="shared" si="2"/>
        <v>#N/A</v>
      </c>
    </row>
    <row r="1996">
      <c r="A1996" s="195">
        <v>1781.0</v>
      </c>
      <c r="B1996" s="196" t="s">
        <v>7978</v>
      </c>
      <c r="C1996" s="197" t="s">
        <v>9632</v>
      </c>
      <c r="D1996" s="198" t="s">
        <v>9630</v>
      </c>
      <c r="E1996" s="196" t="s">
        <v>9632</v>
      </c>
      <c r="F1996" s="196"/>
      <c r="G1996" s="199">
        <v>1400.0</v>
      </c>
      <c r="H1996" s="217"/>
      <c r="I1996" s="217"/>
      <c r="L1996" s="6" t="str">
        <f t="array" ref="L1996">XLOOKUP(E1996,INV!A:A,INV!K:K)</f>
        <v>#N/A</v>
      </c>
      <c r="M1996" s="127" t="str">
        <f t="shared" si="2"/>
        <v>#N/A</v>
      </c>
    </row>
    <row r="1997">
      <c r="A1997" s="195">
        <v>1782.0</v>
      </c>
      <c r="B1997" s="196" t="s">
        <v>7978</v>
      </c>
      <c r="C1997" s="197" t="s">
        <v>9633</v>
      </c>
      <c r="D1997" s="198" t="s">
        <v>9630</v>
      </c>
      <c r="E1997" s="196" t="s">
        <v>9633</v>
      </c>
      <c r="F1997" s="196"/>
      <c r="G1997" s="199">
        <v>1400.0</v>
      </c>
      <c r="H1997" s="217"/>
      <c r="I1997" s="217"/>
      <c r="L1997" s="6" t="str">
        <f t="array" ref="L1997">XLOOKUP(E1997,INV!A:A,INV!K:K)</f>
        <v>#N/A</v>
      </c>
      <c r="M1997" s="127" t="str">
        <f t="shared" si="2"/>
        <v>#N/A</v>
      </c>
    </row>
    <row r="1998">
      <c r="A1998" s="195">
        <v>2452.0</v>
      </c>
      <c r="B1998" s="196" t="s">
        <v>6789</v>
      </c>
      <c r="C1998" s="197" t="s">
        <v>9634</v>
      </c>
      <c r="D1998" s="198" t="s">
        <v>9635</v>
      </c>
      <c r="E1998" s="196" t="s">
        <v>9634</v>
      </c>
      <c r="F1998" s="110"/>
      <c r="G1998" s="199">
        <v>12500.0</v>
      </c>
      <c r="H1998" s="217"/>
      <c r="I1998" s="217"/>
      <c r="L1998" s="6" t="str">
        <f t="array" ref="L1998">XLOOKUP(E1998,INV!A:A,INV!K:K)</f>
        <v>#N/A</v>
      </c>
      <c r="M1998" s="127" t="str">
        <f t="shared" si="2"/>
        <v>#N/A</v>
      </c>
    </row>
    <row r="1999">
      <c r="A1999" s="195">
        <v>2453.0</v>
      </c>
      <c r="B1999" s="196" t="s">
        <v>6789</v>
      </c>
      <c r="C1999" s="197" t="s">
        <v>9636</v>
      </c>
      <c r="D1999" s="198" t="s">
        <v>9637</v>
      </c>
      <c r="E1999" s="196" t="s">
        <v>9636</v>
      </c>
      <c r="F1999" s="110"/>
      <c r="G1999" s="199">
        <v>12500.0</v>
      </c>
      <c r="H1999" s="217"/>
      <c r="I1999" s="217"/>
      <c r="L1999" s="6" t="str">
        <f t="array" ref="L1999">XLOOKUP(E1999,INV!A:A,INV!K:K)</f>
        <v>#N/A</v>
      </c>
      <c r="M1999" s="127" t="str">
        <f t="shared" si="2"/>
        <v>#N/A</v>
      </c>
    </row>
    <row r="2000">
      <c r="A2000" s="195">
        <v>2454.0</v>
      </c>
      <c r="B2000" s="196" t="s">
        <v>6789</v>
      </c>
      <c r="C2000" s="197" t="s">
        <v>9638</v>
      </c>
      <c r="D2000" s="198" t="s">
        <v>9639</v>
      </c>
      <c r="E2000" s="196" t="s">
        <v>9638</v>
      </c>
      <c r="F2000" s="110"/>
      <c r="G2000" s="199">
        <v>12500.0</v>
      </c>
      <c r="H2000" s="217"/>
      <c r="I2000" s="217"/>
      <c r="L2000" s="6" t="str">
        <f t="array" ref="L2000">XLOOKUP(E2000,INV!A:A,INV!K:K)</f>
        <v>#N/A</v>
      </c>
      <c r="M2000" s="127" t="str">
        <f t="shared" si="2"/>
        <v>#N/A</v>
      </c>
    </row>
    <row r="2001">
      <c r="A2001" s="195">
        <v>2455.0</v>
      </c>
      <c r="B2001" s="196" t="s">
        <v>6789</v>
      </c>
      <c r="C2001" s="197" t="s">
        <v>9640</v>
      </c>
      <c r="D2001" s="198" t="s">
        <v>9641</v>
      </c>
      <c r="E2001" s="196" t="s">
        <v>9640</v>
      </c>
      <c r="F2001" s="110"/>
      <c r="G2001" s="199">
        <v>12500.0</v>
      </c>
      <c r="H2001" s="217">
        <v>130.89</v>
      </c>
      <c r="I2001" s="217">
        <v>180.32</v>
      </c>
      <c r="J2001" s="6">
        <f t="shared" ref="J2001:J2215" si="3">H2001*1.4</f>
        <v>183.246</v>
      </c>
      <c r="K2001" s="6">
        <f t="shared" ref="K2001:K2215" si="4">I2001*1.25</f>
        <v>225.4</v>
      </c>
      <c r="L2001" s="6" t="str">
        <f t="array" ref="L2001">XLOOKUP(E2001,INV!A:A,INV!K:K)</f>
        <v>#N/A</v>
      </c>
      <c r="M2001" s="127" t="str">
        <f t="shared" si="2"/>
        <v>#N/A</v>
      </c>
    </row>
    <row r="2002">
      <c r="A2002" s="195">
        <v>2456.0</v>
      </c>
      <c r="B2002" s="196" t="s">
        <v>6789</v>
      </c>
      <c r="C2002" s="197" t="s">
        <v>9642</v>
      </c>
      <c r="D2002" s="198" t="s">
        <v>9643</v>
      </c>
      <c r="E2002" s="196" t="s">
        <v>9642</v>
      </c>
      <c r="F2002" s="110"/>
      <c r="G2002" s="199">
        <v>12500.0</v>
      </c>
      <c r="H2002" s="217">
        <v>130.89</v>
      </c>
      <c r="I2002" s="217">
        <v>180.32</v>
      </c>
      <c r="J2002" s="6">
        <f t="shared" si="3"/>
        <v>183.246</v>
      </c>
      <c r="K2002" s="6">
        <f t="shared" si="4"/>
        <v>225.4</v>
      </c>
      <c r="L2002" s="6" t="str">
        <f t="array" ref="L2002">XLOOKUP(E2002,INV!A:A,INV!K:K)</f>
        <v>#N/A</v>
      </c>
      <c r="M2002" s="127" t="str">
        <f t="shared" si="2"/>
        <v>#N/A</v>
      </c>
    </row>
    <row r="2003">
      <c r="A2003" s="195">
        <v>2457.0</v>
      </c>
      <c r="B2003" s="196" t="s">
        <v>6789</v>
      </c>
      <c r="C2003" s="197" t="s">
        <v>9644</v>
      </c>
      <c r="D2003" s="198" t="s">
        <v>9645</v>
      </c>
      <c r="E2003" s="196" t="s">
        <v>9644</v>
      </c>
      <c r="F2003" s="110"/>
      <c r="G2003" s="199">
        <v>12500.0</v>
      </c>
      <c r="H2003" s="217">
        <v>130.89</v>
      </c>
      <c r="I2003" s="217">
        <v>180.32</v>
      </c>
      <c r="J2003" s="6">
        <f t="shared" si="3"/>
        <v>183.246</v>
      </c>
      <c r="K2003" s="6">
        <f t="shared" si="4"/>
        <v>225.4</v>
      </c>
      <c r="L2003" s="6" t="str">
        <f t="array" ref="L2003">XLOOKUP(E2003,INV!A:A,INV!K:K)</f>
        <v>#N/A</v>
      </c>
      <c r="M2003" s="127" t="str">
        <f t="shared" si="2"/>
        <v>#N/A</v>
      </c>
    </row>
    <row r="2004">
      <c r="A2004" s="195">
        <v>2458.0</v>
      </c>
      <c r="B2004" s="196" t="s">
        <v>6789</v>
      </c>
      <c r="C2004" s="197" t="s">
        <v>9646</v>
      </c>
      <c r="D2004" s="198" t="s">
        <v>9647</v>
      </c>
      <c r="E2004" s="196" t="s">
        <v>9646</v>
      </c>
      <c r="F2004" s="110"/>
      <c r="G2004" s="199">
        <v>12500.0</v>
      </c>
      <c r="H2004" s="217">
        <v>130.89</v>
      </c>
      <c r="I2004" s="217">
        <v>180.32</v>
      </c>
      <c r="J2004" s="6">
        <f t="shared" si="3"/>
        <v>183.246</v>
      </c>
      <c r="K2004" s="6">
        <f t="shared" si="4"/>
        <v>225.4</v>
      </c>
      <c r="L2004" s="6" t="str">
        <f t="array" ref="L2004">XLOOKUP(E2004,INV!A:A,INV!K:K)</f>
        <v>#N/A</v>
      </c>
      <c r="M2004" s="127" t="str">
        <f t="shared" si="2"/>
        <v>#N/A</v>
      </c>
    </row>
    <row r="2005">
      <c r="A2005" s="195">
        <v>2459.0</v>
      </c>
      <c r="B2005" s="196" t="s">
        <v>6789</v>
      </c>
      <c r="C2005" s="197" t="s">
        <v>9648</v>
      </c>
      <c r="D2005" s="198" t="s">
        <v>9649</v>
      </c>
      <c r="E2005" s="196" t="s">
        <v>9648</v>
      </c>
      <c r="F2005" s="110"/>
      <c r="G2005" s="199">
        <v>9000.0</v>
      </c>
      <c r="H2005" s="217">
        <v>94.24</v>
      </c>
      <c r="I2005" s="217">
        <v>129.83</v>
      </c>
      <c r="J2005" s="6">
        <f t="shared" si="3"/>
        <v>131.936</v>
      </c>
      <c r="K2005" s="6">
        <f t="shared" si="4"/>
        <v>162.2875</v>
      </c>
      <c r="L2005" s="6" t="str">
        <f t="array" ref="L2005">XLOOKUP(E2005,INV!A:A,INV!K:K)</f>
        <v>#N/A</v>
      </c>
      <c r="M2005" s="127" t="str">
        <f t="shared" si="2"/>
        <v>#N/A</v>
      </c>
    </row>
    <row r="2006">
      <c r="A2006" s="195">
        <v>2460.0</v>
      </c>
      <c r="B2006" s="196" t="s">
        <v>6789</v>
      </c>
      <c r="C2006" s="197" t="s">
        <v>6792</v>
      </c>
      <c r="D2006" s="198" t="s">
        <v>6793</v>
      </c>
      <c r="E2006" s="196" t="s">
        <v>6792</v>
      </c>
      <c r="F2006" s="110"/>
      <c r="G2006" s="199">
        <v>19000.0</v>
      </c>
      <c r="H2006" s="217">
        <v>175.54</v>
      </c>
      <c r="I2006" s="217">
        <v>274.09</v>
      </c>
      <c r="J2006" s="6">
        <f t="shared" si="3"/>
        <v>245.756</v>
      </c>
      <c r="K2006" s="6">
        <f t="shared" si="4"/>
        <v>342.6125</v>
      </c>
      <c r="L2006" s="6">
        <f t="array" ref="L2006">XLOOKUP(E2006,INV!A:A,INV!K:K)</f>
        <v>220</v>
      </c>
      <c r="M2006" s="127">
        <f t="shared" si="2"/>
        <v>-0.1170727273</v>
      </c>
    </row>
    <row r="2007">
      <c r="A2007" s="195">
        <v>2461.0</v>
      </c>
      <c r="B2007" s="196" t="s">
        <v>6789</v>
      </c>
      <c r="C2007" s="197" t="s">
        <v>9650</v>
      </c>
      <c r="D2007" s="198" t="s">
        <v>9651</v>
      </c>
      <c r="E2007" s="196" t="s">
        <v>9650</v>
      </c>
      <c r="F2007" s="110"/>
      <c r="G2007" s="199">
        <v>21000.0</v>
      </c>
      <c r="H2007" s="217">
        <v>219.89</v>
      </c>
      <c r="I2007" s="217">
        <v>302.95</v>
      </c>
      <c r="J2007" s="6">
        <f t="shared" si="3"/>
        <v>307.846</v>
      </c>
      <c r="K2007" s="6">
        <f t="shared" si="4"/>
        <v>378.6875</v>
      </c>
      <c r="L2007" s="6" t="str">
        <f t="array" ref="L2007">XLOOKUP(E2007,INV!A:A,INV!K:K)</f>
        <v>#N/A</v>
      </c>
      <c r="M2007" s="127" t="str">
        <f t="shared" si="2"/>
        <v>#N/A</v>
      </c>
    </row>
    <row r="2008">
      <c r="A2008" s="195">
        <v>2462.0</v>
      </c>
      <c r="B2008" s="196" t="s">
        <v>6789</v>
      </c>
      <c r="C2008" s="197" t="s">
        <v>9652</v>
      </c>
      <c r="D2008" s="198" t="s">
        <v>9653</v>
      </c>
      <c r="E2008" s="196" t="s">
        <v>9652</v>
      </c>
      <c r="F2008" s="110"/>
      <c r="G2008" s="199">
        <v>16000.0</v>
      </c>
      <c r="H2008" s="217">
        <v>167.54</v>
      </c>
      <c r="I2008" s="217">
        <v>230.82</v>
      </c>
      <c r="J2008" s="6">
        <f t="shared" si="3"/>
        <v>234.556</v>
      </c>
      <c r="K2008" s="6">
        <f t="shared" si="4"/>
        <v>288.525</v>
      </c>
      <c r="L2008" s="6" t="str">
        <f t="array" ref="L2008">XLOOKUP(E2008,INV!A:A,INV!K:K)</f>
        <v>#N/A</v>
      </c>
      <c r="M2008" s="127" t="str">
        <f t="shared" si="2"/>
        <v>#N/A</v>
      </c>
    </row>
    <row r="2009">
      <c r="A2009" s="195">
        <v>2463.0</v>
      </c>
      <c r="B2009" s="196" t="s">
        <v>6789</v>
      </c>
      <c r="C2009" s="197" t="s">
        <v>9654</v>
      </c>
      <c r="D2009" s="198" t="s">
        <v>9655</v>
      </c>
      <c r="E2009" s="196" t="s">
        <v>9654</v>
      </c>
      <c r="F2009" s="110"/>
      <c r="G2009" s="199">
        <v>26000.0</v>
      </c>
      <c r="H2009" s="217">
        <v>272.25</v>
      </c>
      <c r="I2009" s="217">
        <v>375.07</v>
      </c>
      <c r="J2009" s="6">
        <f t="shared" si="3"/>
        <v>381.15</v>
      </c>
      <c r="K2009" s="6">
        <f t="shared" si="4"/>
        <v>468.8375</v>
      </c>
      <c r="L2009" s="6" t="str">
        <f t="array" ref="L2009">XLOOKUP(E2009,INV!A:A,INV!K:K)</f>
        <v>#N/A</v>
      </c>
      <c r="M2009" s="127" t="str">
        <f t="shared" si="2"/>
        <v>#N/A</v>
      </c>
    </row>
    <row r="2010">
      <c r="A2010" s="195">
        <v>2464.0</v>
      </c>
      <c r="B2010" s="196" t="s">
        <v>6789</v>
      </c>
      <c r="C2010" s="197" t="s">
        <v>9656</v>
      </c>
      <c r="D2010" s="198" t="s">
        <v>9657</v>
      </c>
      <c r="E2010" s="196" t="s">
        <v>9656</v>
      </c>
      <c r="F2010" s="110"/>
      <c r="G2010" s="199">
        <v>24000.0</v>
      </c>
      <c r="H2010" s="217">
        <v>251.3</v>
      </c>
      <c r="I2010" s="217">
        <v>346.22</v>
      </c>
      <c r="J2010" s="6">
        <f t="shared" si="3"/>
        <v>351.82</v>
      </c>
      <c r="K2010" s="6">
        <f t="shared" si="4"/>
        <v>432.775</v>
      </c>
      <c r="L2010" s="6" t="str">
        <f t="array" ref="L2010">XLOOKUP(E2010,INV!A:A,INV!K:K)</f>
        <v>#N/A</v>
      </c>
      <c r="M2010" s="127" t="str">
        <f t="shared" si="2"/>
        <v>#N/A</v>
      </c>
    </row>
    <row r="2011">
      <c r="A2011" s="195">
        <v>2465.0</v>
      </c>
      <c r="B2011" s="196" t="s">
        <v>6789</v>
      </c>
      <c r="C2011" s="197" t="s">
        <v>9658</v>
      </c>
      <c r="D2011" s="198" t="s">
        <v>9659</v>
      </c>
      <c r="E2011" s="196" t="s">
        <v>9658</v>
      </c>
      <c r="F2011" s="110"/>
      <c r="G2011" s="199">
        <v>18000.0</v>
      </c>
      <c r="H2011" s="217">
        <v>188.48</v>
      </c>
      <c r="I2011" s="217">
        <v>259.67</v>
      </c>
      <c r="J2011" s="6">
        <f t="shared" si="3"/>
        <v>263.872</v>
      </c>
      <c r="K2011" s="6">
        <f t="shared" si="4"/>
        <v>324.5875</v>
      </c>
      <c r="L2011" s="6" t="str">
        <f t="array" ref="L2011">XLOOKUP(E2011,INV!A:A,INV!K:K)</f>
        <v>#N/A</v>
      </c>
      <c r="M2011" s="127" t="str">
        <f t="shared" si="2"/>
        <v>#N/A</v>
      </c>
    </row>
    <row r="2012">
      <c r="A2012" s="195">
        <v>2466.0</v>
      </c>
      <c r="B2012" s="196" t="s">
        <v>6789</v>
      </c>
      <c r="C2012" s="197" t="s">
        <v>9660</v>
      </c>
      <c r="D2012" s="198" t="s">
        <v>9661</v>
      </c>
      <c r="E2012" s="196" t="s">
        <v>9660</v>
      </c>
      <c r="F2012" s="110"/>
      <c r="G2012" s="199">
        <v>15000.0</v>
      </c>
      <c r="H2012" s="217">
        <v>157.07</v>
      </c>
      <c r="I2012" s="217">
        <v>216.39</v>
      </c>
      <c r="J2012" s="6">
        <f t="shared" si="3"/>
        <v>219.898</v>
      </c>
      <c r="K2012" s="6">
        <f t="shared" si="4"/>
        <v>270.4875</v>
      </c>
      <c r="L2012" s="6" t="str">
        <f t="array" ref="L2012">XLOOKUP(E2012,INV!A:A,INV!K:K)</f>
        <v>#N/A</v>
      </c>
      <c r="M2012" s="127" t="str">
        <f t="shared" si="2"/>
        <v>#N/A</v>
      </c>
    </row>
    <row r="2013">
      <c r="A2013" s="195">
        <v>2467.0</v>
      </c>
      <c r="B2013" s="196" t="s">
        <v>6789</v>
      </c>
      <c r="C2013" s="197" t="s">
        <v>9662</v>
      </c>
      <c r="D2013" s="198" t="s">
        <v>9663</v>
      </c>
      <c r="E2013" s="196" t="s">
        <v>9662</v>
      </c>
      <c r="F2013" s="110"/>
      <c r="G2013" s="199">
        <v>18000.0</v>
      </c>
      <c r="H2013" s="217">
        <v>188.48</v>
      </c>
      <c r="I2013" s="217">
        <v>259.67</v>
      </c>
      <c r="J2013" s="6">
        <f t="shared" si="3"/>
        <v>263.872</v>
      </c>
      <c r="K2013" s="6">
        <f t="shared" si="4"/>
        <v>324.5875</v>
      </c>
      <c r="L2013" s="6" t="str">
        <f t="array" ref="L2013">XLOOKUP(E2013,INV!A:A,INV!K:K)</f>
        <v>#N/A</v>
      </c>
      <c r="M2013" s="127" t="str">
        <f t="shared" si="2"/>
        <v>#N/A</v>
      </c>
    </row>
    <row r="2014">
      <c r="A2014" s="195">
        <v>2468.0</v>
      </c>
      <c r="B2014" s="196" t="s">
        <v>6789</v>
      </c>
      <c r="C2014" s="197" t="s">
        <v>9664</v>
      </c>
      <c r="D2014" s="198" t="s">
        <v>9665</v>
      </c>
      <c r="E2014" s="196" t="s">
        <v>9664</v>
      </c>
      <c r="F2014" s="110"/>
      <c r="G2014" s="199">
        <v>21000.0</v>
      </c>
      <c r="H2014" s="217">
        <v>219.89</v>
      </c>
      <c r="I2014" s="217">
        <v>302.95</v>
      </c>
      <c r="J2014" s="6">
        <f t="shared" si="3"/>
        <v>307.846</v>
      </c>
      <c r="K2014" s="6">
        <f t="shared" si="4"/>
        <v>378.6875</v>
      </c>
      <c r="L2014" s="6" t="str">
        <f t="array" ref="L2014">XLOOKUP(E2014,INV!A:A,INV!K:K)</f>
        <v>#N/A</v>
      </c>
      <c r="M2014" s="127" t="str">
        <f t="shared" si="2"/>
        <v>#N/A</v>
      </c>
    </row>
    <row r="2015">
      <c r="A2015" s="195">
        <v>2469.0</v>
      </c>
      <c r="B2015" s="196" t="s">
        <v>6789</v>
      </c>
      <c r="C2015" s="197" t="s">
        <v>9666</v>
      </c>
      <c r="D2015" s="198" t="s">
        <v>9667</v>
      </c>
      <c r="E2015" s="196" t="s">
        <v>9666</v>
      </c>
      <c r="F2015" s="110"/>
      <c r="G2015" s="199">
        <v>21000.0</v>
      </c>
      <c r="H2015" s="217">
        <v>219.89</v>
      </c>
      <c r="I2015" s="217">
        <v>302.95</v>
      </c>
      <c r="J2015" s="6">
        <f t="shared" si="3"/>
        <v>307.846</v>
      </c>
      <c r="K2015" s="6">
        <f t="shared" si="4"/>
        <v>378.6875</v>
      </c>
      <c r="L2015" s="6" t="str">
        <f t="array" ref="L2015">XLOOKUP(E2015,INV!A:A,INV!K:K)</f>
        <v>#N/A</v>
      </c>
      <c r="M2015" s="127" t="str">
        <f t="shared" si="2"/>
        <v>#N/A</v>
      </c>
    </row>
    <row r="2016">
      <c r="A2016" s="195">
        <v>2470.0</v>
      </c>
      <c r="B2016" s="196" t="s">
        <v>6789</v>
      </c>
      <c r="C2016" s="197" t="s">
        <v>9668</v>
      </c>
      <c r="D2016" s="198" t="s">
        <v>9669</v>
      </c>
      <c r="E2016" s="196" t="s">
        <v>9668</v>
      </c>
      <c r="F2016" s="110"/>
      <c r="G2016" s="199">
        <v>20000.0</v>
      </c>
      <c r="H2016" s="217">
        <v>209.42</v>
      </c>
      <c r="I2016" s="217">
        <v>288.52</v>
      </c>
      <c r="J2016" s="6">
        <f t="shared" si="3"/>
        <v>293.188</v>
      </c>
      <c r="K2016" s="6">
        <f t="shared" si="4"/>
        <v>360.65</v>
      </c>
      <c r="L2016" s="6" t="str">
        <f t="array" ref="L2016">XLOOKUP(E2016,INV!A:A,INV!K:K)</f>
        <v>#N/A</v>
      </c>
      <c r="M2016" s="127" t="str">
        <f t="shared" si="2"/>
        <v>#N/A</v>
      </c>
    </row>
    <row r="2017">
      <c r="A2017" s="195">
        <v>2471.0</v>
      </c>
      <c r="B2017" s="196" t="s">
        <v>6789</v>
      </c>
      <c r="C2017" s="197" t="s">
        <v>9670</v>
      </c>
      <c r="D2017" s="198" t="s">
        <v>9671</v>
      </c>
      <c r="E2017" s="196" t="s">
        <v>9670</v>
      </c>
      <c r="F2017" s="110"/>
      <c r="G2017" s="199">
        <v>23000.0</v>
      </c>
      <c r="H2017" s="217">
        <v>240.83</v>
      </c>
      <c r="I2017" s="217">
        <v>331.8</v>
      </c>
      <c r="J2017" s="6">
        <f t="shared" si="3"/>
        <v>337.162</v>
      </c>
      <c r="K2017" s="6">
        <f t="shared" si="4"/>
        <v>414.75</v>
      </c>
      <c r="L2017" s="6" t="str">
        <f t="array" ref="L2017">XLOOKUP(E2017,INV!A:A,INV!K:K)</f>
        <v>#N/A</v>
      </c>
      <c r="M2017" s="127" t="str">
        <f t="shared" si="2"/>
        <v>#N/A</v>
      </c>
    </row>
    <row r="2018">
      <c r="A2018" s="195">
        <v>2472.0</v>
      </c>
      <c r="B2018" s="196" t="s">
        <v>6789</v>
      </c>
      <c r="C2018" s="197" t="s">
        <v>9672</v>
      </c>
      <c r="D2018" s="198" t="s">
        <v>9673</v>
      </c>
      <c r="E2018" s="196" t="s">
        <v>9672</v>
      </c>
      <c r="F2018" s="110"/>
      <c r="G2018" s="199">
        <v>22000.0</v>
      </c>
      <c r="H2018" s="217">
        <v>230.36</v>
      </c>
      <c r="I2018" s="217">
        <v>317.37</v>
      </c>
      <c r="J2018" s="6">
        <f t="shared" si="3"/>
        <v>322.504</v>
      </c>
      <c r="K2018" s="6">
        <f t="shared" si="4"/>
        <v>396.7125</v>
      </c>
      <c r="L2018" s="6" t="str">
        <f t="array" ref="L2018">XLOOKUP(E2018,INV!A:A,INV!K:K)</f>
        <v>#N/A</v>
      </c>
      <c r="M2018" s="127" t="str">
        <f t="shared" si="2"/>
        <v>#N/A</v>
      </c>
    </row>
    <row r="2019">
      <c r="A2019" s="195">
        <v>2473.0</v>
      </c>
      <c r="B2019" s="196" t="s">
        <v>6789</v>
      </c>
      <c r="C2019" s="197" t="s">
        <v>9674</v>
      </c>
      <c r="D2019" s="198" t="s">
        <v>9675</v>
      </c>
      <c r="E2019" s="196" t="s">
        <v>9674</v>
      </c>
      <c r="F2019" s="110"/>
      <c r="G2019" s="199">
        <v>19000.0</v>
      </c>
      <c r="H2019" s="217">
        <v>198.95</v>
      </c>
      <c r="I2019" s="217">
        <v>274.09</v>
      </c>
      <c r="J2019" s="6">
        <f t="shared" si="3"/>
        <v>278.53</v>
      </c>
      <c r="K2019" s="6">
        <f t="shared" si="4"/>
        <v>342.6125</v>
      </c>
      <c r="L2019" s="6" t="str">
        <f t="array" ref="L2019">XLOOKUP(E2019,INV!A:A,INV!K:K)</f>
        <v>#N/A</v>
      </c>
      <c r="M2019" s="127" t="str">
        <f t="shared" si="2"/>
        <v>#N/A</v>
      </c>
    </row>
    <row r="2020">
      <c r="A2020" s="195">
        <v>2474.0</v>
      </c>
      <c r="B2020" s="196" t="s">
        <v>6789</v>
      </c>
      <c r="C2020" s="197" t="s">
        <v>9676</v>
      </c>
      <c r="D2020" s="198" t="s">
        <v>9677</v>
      </c>
      <c r="E2020" s="196" t="s">
        <v>9676</v>
      </c>
      <c r="F2020" s="110"/>
      <c r="G2020" s="199">
        <v>21000.0</v>
      </c>
      <c r="H2020" s="217">
        <v>194.02</v>
      </c>
      <c r="I2020" s="217">
        <v>302.95</v>
      </c>
      <c r="J2020" s="6">
        <f t="shared" si="3"/>
        <v>271.628</v>
      </c>
      <c r="K2020" s="6">
        <f t="shared" si="4"/>
        <v>378.6875</v>
      </c>
      <c r="L2020" s="6" t="str">
        <f t="array" ref="L2020">XLOOKUP(E2020,INV!A:A,INV!K:K)</f>
        <v>#N/A</v>
      </c>
      <c r="M2020" s="127" t="str">
        <f t="shared" si="2"/>
        <v>#N/A</v>
      </c>
    </row>
    <row r="2021">
      <c r="A2021" s="195">
        <v>2475.0</v>
      </c>
      <c r="B2021" s="196" t="s">
        <v>6789</v>
      </c>
      <c r="C2021" s="197" t="s">
        <v>9678</v>
      </c>
      <c r="D2021" s="198" t="s">
        <v>9679</v>
      </c>
      <c r="E2021" s="196" t="s">
        <v>9678</v>
      </c>
      <c r="F2021" s="110"/>
      <c r="G2021" s="199">
        <v>21000.0</v>
      </c>
      <c r="H2021" s="217">
        <v>219.89</v>
      </c>
      <c r="I2021" s="217">
        <v>302.95</v>
      </c>
      <c r="J2021" s="6">
        <f t="shared" si="3"/>
        <v>307.846</v>
      </c>
      <c r="K2021" s="6">
        <f t="shared" si="4"/>
        <v>378.6875</v>
      </c>
      <c r="L2021" s="6" t="str">
        <f t="array" ref="L2021">XLOOKUP(E2021,INV!A:A,INV!K:K)</f>
        <v>#N/A</v>
      </c>
      <c r="M2021" s="127" t="str">
        <f t="shared" si="2"/>
        <v>#N/A</v>
      </c>
    </row>
    <row r="2022">
      <c r="A2022" s="195">
        <v>2476.0</v>
      </c>
      <c r="B2022" s="196" t="s">
        <v>6789</v>
      </c>
      <c r="C2022" s="197" t="s">
        <v>9680</v>
      </c>
      <c r="D2022" s="198" t="s">
        <v>9681</v>
      </c>
      <c r="E2022" s="196" t="s">
        <v>9680</v>
      </c>
      <c r="F2022" s="110"/>
      <c r="G2022" s="199">
        <v>22000.0</v>
      </c>
      <c r="H2022" s="217">
        <v>230.36</v>
      </c>
      <c r="I2022" s="217">
        <v>317.37</v>
      </c>
      <c r="J2022" s="6">
        <f t="shared" si="3"/>
        <v>322.504</v>
      </c>
      <c r="K2022" s="6">
        <f t="shared" si="4"/>
        <v>396.7125</v>
      </c>
      <c r="L2022" s="6" t="str">
        <f t="array" ref="L2022">XLOOKUP(E2022,INV!A:A,INV!K:K)</f>
        <v>#N/A</v>
      </c>
      <c r="M2022" s="127" t="str">
        <f t="shared" si="2"/>
        <v>#N/A</v>
      </c>
    </row>
    <row r="2023">
      <c r="A2023" s="195">
        <v>2477.0</v>
      </c>
      <c r="B2023" s="196" t="s">
        <v>6789</v>
      </c>
      <c r="C2023" s="197" t="s">
        <v>6794</v>
      </c>
      <c r="D2023" s="198" t="s">
        <v>6795</v>
      </c>
      <c r="E2023" s="196" t="s">
        <v>6794</v>
      </c>
      <c r="F2023" s="110"/>
      <c r="G2023" s="199">
        <v>19000.0</v>
      </c>
      <c r="H2023" s="217">
        <v>175.54</v>
      </c>
      <c r="I2023" s="217">
        <v>274.09</v>
      </c>
      <c r="J2023" s="6">
        <f t="shared" si="3"/>
        <v>245.756</v>
      </c>
      <c r="K2023" s="6">
        <f t="shared" si="4"/>
        <v>342.6125</v>
      </c>
      <c r="L2023" s="6" t="str">
        <f t="array" ref="L2023">XLOOKUP(E2023,INV!A:A,INV!K:K)</f>
        <v>#N/A</v>
      </c>
      <c r="M2023" s="127" t="str">
        <f t="shared" si="2"/>
        <v>#N/A</v>
      </c>
    </row>
    <row r="2024">
      <c r="A2024" s="195">
        <v>2478.0</v>
      </c>
      <c r="B2024" s="196" t="s">
        <v>6789</v>
      </c>
      <c r="C2024" s="197" t="s">
        <v>9682</v>
      </c>
      <c r="D2024" s="198" t="s">
        <v>9683</v>
      </c>
      <c r="E2024" s="196" t="s">
        <v>9682</v>
      </c>
      <c r="F2024" s="110"/>
      <c r="G2024" s="199">
        <v>21000.0</v>
      </c>
      <c r="H2024" s="217">
        <v>219.89</v>
      </c>
      <c r="I2024" s="217">
        <v>302.95</v>
      </c>
      <c r="J2024" s="6">
        <f t="shared" si="3"/>
        <v>307.846</v>
      </c>
      <c r="K2024" s="6">
        <f t="shared" si="4"/>
        <v>378.6875</v>
      </c>
      <c r="L2024" s="6" t="str">
        <f t="array" ref="L2024">XLOOKUP(E2024,INV!A:A,INV!K:K)</f>
        <v>#N/A</v>
      </c>
      <c r="M2024" s="127" t="str">
        <f t="shared" si="2"/>
        <v>#N/A</v>
      </c>
    </row>
    <row r="2025">
      <c r="A2025" s="195">
        <v>2479.0</v>
      </c>
      <c r="B2025" s="196" t="s">
        <v>6789</v>
      </c>
      <c r="C2025" s="197" t="s">
        <v>9684</v>
      </c>
      <c r="D2025" s="198" t="s">
        <v>9685</v>
      </c>
      <c r="E2025" s="196" t="s">
        <v>9684</v>
      </c>
      <c r="F2025" s="110"/>
      <c r="G2025" s="199">
        <v>19000.0</v>
      </c>
      <c r="H2025" s="217">
        <v>198.95</v>
      </c>
      <c r="I2025" s="217">
        <v>274.09</v>
      </c>
      <c r="J2025" s="6">
        <f t="shared" si="3"/>
        <v>278.53</v>
      </c>
      <c r="K2025" s="6">
        <f t="shared" si="4"/>
        <v>342.6125</v>
      </c>
      <c r="L2025" s="6" t="str">
        <f t="array" ref="L2025">XLOOKUP(E2025,INV!A:A,INV!K:K)</f>
        <v>#N/A</v>
      </c>
      <c r="M2025" s="127" t="str">
        <f t="shared" si="2"/>
        <v>#N/A</v>
      </c>
    </row>
    <row r="2026">
      <c r="A2026" s="195">
        <v>2480.0</v>
      </c>
      <c r="B2026" s="196" t="s">
        <v>6789</v>
      </c>
      <c r="C2026" s="197" t="s">
        <v>6796</v>
      </c>
      <c r="D2026" s="198" t="s">
        <v>6797</v>
      </c>
      <c r="E2026" s="196" t="s">
        <v>6796</v>
      </c>
      <c r="F2026" s="110"/>
      <c r="G2026" s="199">
        <v>19000.0</v>
      </c>
      <c r="H2026" s="217">
        <v>175.54</v>
      </c>
      <c r="I2026" s="217">
        <v>274.09</v>
      </c>
      <c r="J2026" s="6">
        <f t="shared" si="3"/>
        <v>245.756</v>
      </c>
      <c r="K2026" s="6">
        <f t="shared" si="4"/>
        <v>342.6125</v>
      </c>
      <c r="L2026" s="6" t="str">
        <f t="array" ref="L2026">XLOOKUP(E2026,INV!A:A,INV!K:K)</f>
        <v>#N/A</v>
      </c>
      <c r="M2026" s="127" t="str">
        <f t="shared" si="2"/>
        <v>#N/A</v>
      </c>
    </row>
    <row r="2027">
      <c r="A2027" s="195">
        <v>2481.0</v>
      </c>
      <c r="B2027" s="196" t="s">
        <v>6789</v>
      </c>
      <c r="C2027" s="197" t="s">
        <v>9686</v>
      </c>
      <c r="D2027" s="198" t="s">
        <v>9687</v>
      </c>
      <c r="E2027" s="196" t="s">
        <v>9686</v>
      </c>
      <c r="F2027" s="110"/>
      <c r="G2027" s="199">
        <v>29500.0</v>
      </c>
      <c r="H2027" s="217">
        <v>272.55</v>
      </c>
      <c r="I2027" s="217">
        <v>425.57</v>
      </c>
      <c r="J2027" s="6">
        <f t="shared" si="3"/>
        <v>381.57</v>
      </c>
      <c r="K2027" s="6">
        <f t="shared" si="4"/>
        <v>531.9625</v>
      </c>
      <c r="L2027" s="6" t="str">
        <f t="array" ref="L2027">XLOOKUP(E2027,INV!A:A,INV!K:K)</f>
        <v>#N/A</v>
      </c>
      <c r="M2027" s="127" t="str">
        <f t="shared" si="2"/>
        <v>#N/A</v>
      </c>
    </row>
    <row r="2028">
      <c r="A2028" s="195">
        <v>2482.0</v>
      </c>
      <c r="B2028" s="196" t="s">
        <v>6789</v>
      </c>
      <c r="C2028" s="197" t="s">
        <v>9688</v>
      </c>
      <c r="D2028" s="198" t="s">
        <v>9689</v>
      </c>
      <c r="E2028" s="196" t="s">
        <v>9688</v>
      </c>
      <c r="F2028" s="110"/>
      <c r="G2028" s="199">
        <v>22000.0</v>
      </c>
      <c r="H2028" s="217">
        <v>230.36</v>
      </c>
      <c r="I2028" s="217">
        <v>317.37</v>
      </c>
      <c r="J2028" s="6">
        <f t="shared" si="3"/>
        <v>322.504</v>
      </c>
      <c r="K2028" s="6">
        <f t="shared" si="4"/>
        <v>396.7125</v>
      </c>
      <c r="L2028" s="6" t="str">
        <f t="array" ref="L2028">XLOOKUP(E2028,INV!A:A,INV!K:K)</f>
        <v>#N/A</v>
      </c>
      <c r="M2028" s="127" t="str">
        <f t="shared" si="2"/>
        <v>#N/A</v>
      </c>
    </row>
    <row r="2029">
      <c r="A2029" s="195">
        <v>2483.0</v>
      </c>
      <c r="B2029" s="196" t="s">
        <v>6789</v>
      </c>
      <c r="C2029" s="197" t="s">
        <v>9690</v>
      </c>
      <c r="D2029" s="198" t="s">
        <v>9691</v>
      </c>
      <c r="E2029" s="196" t="s">
        <v>9690</v>
      </c>
      <c r="F2029" s="110"/>
      <c r="G2029" s="199">
        <v>20000.0</v>
      </c>
      <c r="H2029" s="217">
        <v>209.42</v>
      </c>
      <c r="I2029" s="217">
        <v>288.52</v>
      </c>
      <c r="J2029" s="6">
        <f t="shared" si="3"/>
        <v>293.188</v>
      </c>
      <c r="K2029" s="6">
        <f t="shared" si="4"/>
        <v>360.65</v>
      </c>
      <c r="L2029" s="6" t="str">
        <f t="array" ref="L2029">XLOOKUP(E2029,INV!A:A,INV!K:K)</f>
        <v>#N/A</v>
      </c>
      <c r="M2029" s="127" t="str">
        <f t="shared" si="2"/>
        <v>#N/A</v>
      </c>
    </row>
    <row r="2030">
      <c r="A2030" s="195">
        <v>2484.0</v>
      </c>
      <c r="B2030" s="196" t="s">
        <v>6789</v>
      </c>
      <c r="C2030" s="197" t="s">
        <v>9692</v>
      </c>
      <c r="D2030" s="198" t="s">
        <v>9693</v>
      </c>
      <c r="E2030" s="196" t="s">
        <v>9692</v>
      </c>
      <c r="F2030" s="110"/>
      <c r="G2030" s="199">
        <v>17000.0</v>
      </c>
      <c r="H2030" s="217">
        <v>178.01</v>
      </c>
      <c r="I2030" s="217">
        <v>245.24</v>
      </c>
      <c r="J2030" s="6">
        <f t="shared" si="3"/>
        <v>249.214</v>
      </c>
      <c r="K2030" s="6">
        <f t="shared" si="4"/>
        <v>306.55</v>
      </c>
      <c r="L2030" s="6" t="str">
        <f t="array" ref="L2030">XLOOKUP(E2030,INV!A:A,INV!K:K)</f>
        <v>#N/A</v>
      </c>
      <c r="M2030" s="127" t="str">
        <f t="shared" si="2"/>
        <v>#N/A</v>
      </c>
    </row>
    <row r="2031">
      <c r="A2031" s="195">
        <v>2485.0</v>
      </c>
      <c r="B2031" s="196" t="s">
        <v>6789</v>
      </c>
      <c r="C2031" s="197" t="s">
        <v>6798</v>
      </c>
      <c r="D2031" s="198" t="s">
        <v>6799</v>
      </c>
      <c r="E2031" s="196" t="s">
        <v>6798</v>
      </c>
      <c r="F2031" s="110"/>
      <c r="G2031" s="199">
        <v>19000.0</v>
      </c>
      <c r="H2031" s="217">
        <v>175.54</v>
      </c>
      <c r="I2031" s="217">
        <v>274.09</v>
      </c>
      <c r="J2031" s="6">
        <f t="shared" si="3"/>
        <v>245.756</v>
      </c>
      <c r="K2031" s="6">
        <f t="shared" si="4"/>
        <v>342.6125</v>
      </c>
      <c r="L2031" s="6" t="str">
        <f t="array" ref="L2031">XLOOKUP(E2031,INV!A:A,INV!K:K)</f>
        <v>#N/A</v>
      </c>
      <c r="M2031" s="127" t="str">
        <f t="shared" si="2"/>
        <v>#N/A</v>
      </c>
    </row>
    <row r="2032">
      <c r="A2032" s="195">
        <v>2486.0</v>
      </c>
      <c r="B2032" s="196" t="s">
        <v>6789</v>
      </c>
      <c r="C2032" s="197" t="s">
        <v>9694</v>
      </c>
      <c r="D2032" s="198" t="s">
        <v>9695</v>
      </c>
      <c r="E2032" s="196" t="s">
        <v>9694</v>
      </c>
      <c r="F2032" s="110"/>
      <c r="G2032" s="199">
        <v>20000.0</v>
      </c>
      <c r="H2032" s="217">
        <v>209.42</v>
      </c>
      <c r="I2032" s="217">
        <v>288.52</v>
      </c>
      <c r="J2032" s="6">
        <f t="shared" si="3"/>
        <v>293.188</v>
      </c>
      <c r="K2032" s="6">
        <f t="shared" si="4"/>
        <v>360.65</v>
      </c>
      <c r="L2032" s="6" t="str">
        <f t="array" ref="L2032">XLOOKUP(E2032,INV!A:A,INV!K:K)</f>
        <v>#N/A</v>
      </c>
      <c r="M2032" s="127" t="str">
        <f t="shared" si="2"/>
        <v>#N/A</v>
      </c>
    </row>
    <row r="2033">
      <c r="A2033" s="195">
        <v>2487.0</v>
      </c>
      <c r="B2033" s="196" t="s">
        <v>6789</v>
      </c>
      <c r="C2033" s="197" t="s">
        <v>9696</v>
      </c>
      <c r="D2033" s="198" t="s">
        <v>9697</v>
      </c>
      <c r="E2033" s="196" t="s">
        <v>9696</v>
      </c>
      <c r="F2033" s="110"/>
      <c r="G2033" s="199">
        <v>22000.0</v>
      </c>
      <c r="H2033" s="217">
        <v>230.36</v>
      </c>
      <c r="I2033" s="217">
        <v>317.37</v>
      </c>
      <c r="J2033" s="6">
        <f t="shared" si="3"/>
        <v>322.504</v>
      </c>
      <c r="K2033" s="6">
        <f t="shared" si="4"/>
        <v>396.7125</v>
      </c>
      <c r="L2033" s="6" t="str">
        <f t="array" ref="L2033">XLOOKUP(E2033,INV!A:A,INV!K:K)</f>
        <v>#N/A</v>
      </c>
      <c r="M2033" s="127" t="str">
        <f t="shared" si="2"/>
        <v>#N/A</v>
      </c>
    </row>
    <row r="2034">
      <c r="A2034" s="195">
        <v>2488.0</v>
      </c>
      <c r="B2034" s="196" t="s">
        <v>6789</v>
      </c>
      <c r="C2034" s="197" t="s">
        <v>9698</v>
      </c>
      <c r="D2034" s="198" t="s">
        <v>9699</v>
      </c>
      <c r="E2034" s="196" t="s">
        <v>9698</v>
      </c>
      <c r="F2034" s="110"/>
      <c r="G2034" s="199">
        <v>21000.0</v>
      </c>
      <c r="H2034" s="217">
        <v>219.89</v>
      </c>
      <c r="I2034" s="217">
        <v>302.95</v>
      </c>
      <c r="J2034" s="6">
        <f t="shared" si="3"/>
        <v>307.846</v>
      </c>
      <c r="K2034" s="6">
        <f t="shared" si="4"/>
        <v>378.6875</v>
      </c>
      <c r="L2034" s="6" t="str">
        <f t="array" ref="L2034">XLOOKUP(E2034,INV!A:A,INV!K:K)</f>
        <v>#N/A</v>
      </c>
      <c r="M2034" s="127" t="str">
        <f t="shared" si="2"/>
        <v>#N/A</v>
      </c>
    </row>
    <row r="2035">
      <c r="A2035" s="195">
        <v>2489.0</v>
      </c>
      <c r="B2035" s="196" t="s">
        <v>6789</v>
      </c>
      <c r="C2035" s="197" t="s">
        <v>9700</v>
      </c>
      <c r="D2035" s="198" t="s">
        <v>9701</v>
      </c>
      <c r="E2035" s="196" t="s">
        <v>9700</v>
      </c>
      <c r="F2035" s="110"/>
      <c r="G2035" s="199">
        <v>21000.0</v>
      </c>
      <c r="H2035" s="217">
        <v>219.89</v>
      </c>
      <c r="I2035" s="217">
        <v>302.95</v>
      </c>
      <c r="J2035" s="6">
        <f t="shared" si="3"/>
        <v>307.846</v>
      </c>
      <c r="K2035" s="6">
        <f t="shared" si="4"/>
        <v>378.6875</v>
      </c>
      <c r="L2035" s="6" t="str">
        <f t="array" ref="L2035">XLOOKUP(E2035,INV!A:A,INV!K:K)</f>
        <v>#N/A</v>
      </c>
      <c r="M2035" s="127" t="str">
        <f t="shared" si="2"/>
        <v>#N/A</v>
      </c>
    </row>
    <row r="2036">
      <c r="A2036" s="195">
        <v>2490.0</v>
      </c>
      <c r="B2036" s="196" t="s">
        <v>6789</v>
      </c>
      <c r="C2036" s="197" t="s">
        <v>9702</v>
      </c>
      <c r="D2036" s="198" t="s">
        <v>9703</v>
      </c>
      <c r="E2036" s="196" t="s">
        <v>9702</v>
      </c>
      <c r="F2036" s="110"/>
      <c r="G2036" s="199">
        <v>15000.0</v>
      </c>
      <c r="H2036" s="217">
        <v>157.07</v>
      </c>
      <c r="I2036" s="217">
        <v>216.39</v>
      </c>
      <c r="J2036" s="6">
        <f t="shared" si="3"/>
        <v>219.898</v>
      </c>
      <c r="K2036" s="6">
        <f t="shared" si="4"/>
        <v>270.4875</v>
      </c>
      <c r="L2036" s="6" t="str">
        <f t="array" ref="L2036">XLOOKUP(E2036,INV!A:A,INV!K:K)</f>
        <v>#N/A</v>
      </c>
      <c r="M2036" s="127" t="str">
        <f t="shared" si="2"/>
        <v>#N/A</v>
      </c>
    </row>
    <row r="2037">
      <c r="A2037" s="195">
        <v>2491.0</v>
      </c>
      <c r="B2037" s="196" t="s">
        <v>6789</v>
      </c>
      <c r="C2037" s="197" t="s">
        <v>9704</v>
      </c>
      <c r="D2037" s="198" t="s">
        <v>9705</v>
      </c>
      <c r="E2037" s="196" t="s">
        <v>9704</v>
      </c>
      <c r="F2037" s="110"/>
      <c r="G2037" s="199">
        <v>23000.0</v>
      </c>
      <c r="H2037" s="217">
        <v>240.83</v>
      </c>
      <c r="I2037" s="217">
        <v>331.8</v>
      </c>
      <c r="J2037" s="6">
        <f t="shared" si="3"/>
        <v>337.162</v>
      </c>
      <c r="K2037" s="6">
        <f t="shared" si="4"/>
        <v>414.75</v>
      </c>
      <c r="L2037" s="6" t="str">
        <f t="array" ref="L2037">XLOOKUP(E2037,INV!A:A,INV!K:K)</f>
        <v>#N/A</v>
      </c>
      <c r="M2037" s="127" t="str">
        <f t="shared" si="2"/>
        <v>#N/A</v>
      </c>
    </row>
    <row r="2038">
      <c r="A2038" s="195">
        <v>2492.0</v>
      </c>
      <c r="B2038" s="196" t="s">
        <v>6789</v>
      </c>
      <c r="C2038" s="197" t="s">
        <v>9706</v>
      </c>
      <c r="D2038" s="198" t="s">
        <v>9707</v>
      </c>
      <c r="E2038" s="196" t="s">
        <v>9706</v>
      </c>
      <c r="F2038" s="110"/>
      <c r="G2038" s="199">
        <v>22000.0</v>
      </c>
      <c r="H2038" s="217">
        <v>230.36</v>
      </c>
      <c r="I2038" s="217">
        <v>317.37</v>
      </c>
      <c r="J2038" s="6">
        <f t="shared" si="3"/>
        <v>322.504</v>
      </c>
      <c r="K2038" s="6">
        <f t="shared" si="4"/>
        <v>396.7125</v>
      </c>
      <c r="L2038" s="6" t="str">
        <f t="array" ref="L2038">XLOOKUP(E2038,INV!A:A,INV!K:K)</f>
        <v>#N/A</v>
      </c>
      <c r="M2038" s="127" t="str">
        <f t="shared" si="2"/>
        <v>#N/A</v>
      </c>
    </row>
    <row r="2039">
      <c r="A2039" s="195">
        <v>2493.0</v>
      </c>
      <c r="B2039" s="196" t="s">
        <v>6789</v>
      </c>
      <c r="C2039" s="197" t="s">
        <v>9708</v>
      </c>
      <c r="D2039" s="198" t="s">
        <v>9709</v>
      </c>
      <c r="E2039" s="196" t="s">
        <v>9708</v>
      </c>
      <c r="F2039" s="110"/>
      <c r="G2039" s="199">
        <v>22000.0</v>
      </c>
      <c r="H2039" s="217">
        <v>230.36</v>
      </c>
      <c r="I2039" s="217">
        <v>317.37</v>
      </c>
      <c r="J2039" s="6">
        <f t="shared" si="3"/>
        <v>322.504</v>
      </c>
      <c r="K2039" s="6">
        <f t="shared" si="4"/>
        <v>396.7125</v>
      </c>
      <c r="L2039" s="6" t="str">
        <f t="array" ref="L2039">XLOOKUP(E2039,INV!A:A,INV!K:K)</f>
        <v>#N/A</v>
      </c>
      <c r="M2039" s="127" t="str">
        <f t="shared" si="2"/>
        <v>#N/A</v>
      </c>
    </row>
    <row r="2040">
      <c r="A2040" s="195">
        <v>2494.0</v>
      </c>
      <c r="B2040" s="196" t="s">
        <v>6789</v>
      </c>
      <c r="C2040" s="197" t="s">
        <v>9710</v>
      </c>
      <c r="D2040" s="198" t="s">
        <v>9711</v>
      </c>
      <c r="E2040" s="196" t="s">
        <v>9710</v>
      </c>
      <c r="F2040" s="110"/>
      <c r="G2040" s="199">
        <v>21000.0</v>
      </c>
      <c r="H2040" s="217">
        <v>219.89</v>
      </c>
      <c r="I2040" s="217">
        <v>302.95</v>
      </c>
      <c r="J2040" s="6">
        <f t="shared" si="3"/>
        <v>307.846</v>
      </c>
      <c r="K2040" s="6">
        <f t="shared" si="4"/>
        <v>378.6875</v>
      </c>
      <c r="L2040" s="6" t="str">
        <f t="array" ref="L2040">XLOOKUP(E2040,INV!A:A,INV!K:K)</f>
        <v>#N/A</v>
      </c>
      <c r="M2040" s="127" t="str">
        <f t="shared" si="2"/>
        <v>#N/A</v>
      </c>
    </row>
    <row r="2041">
      <c r="A2041" s="195">
        <v>2495.0</v>
      </c>
      <c r="B2041" s="196" t="s">
        <v>6789</v>
      </c>
      <c r="C2041" s="197" t="s">
        <v>9712</v>
      </c>
      <c r="D2041" s="198" t="s">
        <v>9713</v>
      </c>
      <c r="E2041" s="196" t="s">
        <v>9712</v>
      </c>
      <c r="F2041" s="110"/>
      <c r="G2041" s="199">
        <v>20000.0</v>
      </c>
      <c r="H2041" s="217">
        <v>209.42</v>
      </c>
      <c r="I2041" s="217">
        <v>288.52</v>
      </c>
      <c r="J2041" s="6">
        <f t="shared" si="3"/>
        <v>293.188</v>
      </c>
      <c r="K2041" s="6">
        <f t="shared" si="4"/>
        <v>360.65</v>
      </c>
      <c r="L2041" s="6" t="str">
        <f t="array" ref="L2041">XLOOKUP(E2041,INV!A:A,INV!K:K)</f>
        <v>#N/A</v>
      </c>
      <c r="M2041" s="127" t="str">
        <f t="shared" si="2"/>
        <v>#N/A</v>
      </c>
    </row>
    <row r="2042">
      <c r="A2042" s="195">
        <v>2496.0</v>
      </c>
      <c r="B2042" s="196" t="s">
        <v>6789</v>
      </c>
      <c r="C2042" s="197" t="s">
        <v>9714</v>
      </c>
      <c r="D2042" s="198" t="s">
        <v>9715</v>
      </c>
      <c r="E2042" s="196" t="s">
        <v>9714</v>
      </c>
      <c r="F2042" s="110"/>
      <c r="G2042" s="199">
        <v>22000.0</v>
      </c>
      <c r="H2042" s="217">
        <v>230.36</v>
      </c>
      <c r="I2042" s="217">
        <v>317.37</v>
      </c>
      <c r="J2042" s="6">
        <f t="shared" si="3"/>
        <v>322.504</v>
      </c>
      <c r="K2042" s="6">
        <f t="shared" si="4"/>
        <v>396.7125</v>
      </c>
      <c r="L2042" s="6" t="str">
        <f t="array" ref="L2042">XLOOKUP(E2042,INV!A:A,INV!K:K)</f>
        <v>#N/A</v>
      </c>
      <c r="M2042" s="127" t="str">
        <f t="shared" si="2"/>
        <v>#N/A</v>
      </c>
    </row>
    <row r="2043">
      <c r="A2043" s="195">
        <v>2497.0</v>
      </c>
      <c r="B2043" s="196" t="s">
        <v>6789</v>
      </c>
      <c r="C2043" s="197" t="s">
        <v>9716</v>
      </c>
      <c r="D2043" s="198" t="s">
        <v>9717</v>
      </c>
      <c r="E2043" s="196" t="s">
        <v>9716</v>
      </c>
      <c r="F2043" s="110"/>
      <c r="G2043" s="199">
        <v>21000.0</v>
      </c>
      <c r="H2043" s="217">
        <v>219.89</v>
      </c>
      <c r="I2043" s="217">
        <v>302.95</v>
      </c>
      <c r="J2043" s="6">
        <f t="shared" si="3"/>
        <v>307.846</v>
      </c>
      <c r="K2043" s="6">
        <f t="shared" si="4"/>
        <v>378.6875</v>
      </c>
      <c r="L2043" s="6" t="str">
        <f t="array" ref="L2043">XLOOKUP(E2043,INV!A:A,INV!K:K)</f>
        <v>#N/A</v>
      </c>
      <c r="M2043" s="127" t="str">
        <f t="shared" si="2"/>
        <v>#N/A</v>
      </c>
    </row>
    <row r="2044">
      <c r="A2044" s="195">
        <v>2498.0</v>
      </c>
      <c r="B2044" s="196" t="s">
        <v>6789</v>
      </c>
      <c r="C2044" s="197" t="s">
        <v>9718</v>
      </c>
      <c r="D2044" s="198" t="s">
        <v>9719</v>
      </c>
      <c r="E2044" s="196" t="s">
        <v>9718</v>
      </c>
      <c r="F2044" s="110"/>
      <c r="G2044" s="199">
        <v>21000.0</v>
      </c>
      <c r="H2044" s="217">
        <v>219.89</v>
      </c>
      <c r="I2044" s="217">
        <v>302.95</v>
      </c>
      <c r="J2044" s="6">
        <f t="shared" si="3"/>
        <v>307.846</v>
      </c>
      <c r="K2044" s="6">
        <f t="shared" si="4"/>
        <v>378.6875</v>
      </c>
      <c r="L2044" s="6" t="str">
        <f t="array" ref="L2044">XLOOKUP(E2044,INV!A:A,INV!K:K)</f>
        <v>#N/A</v>
      </c>
      <c r="M2044" s="127" t="str">
        <f t="shared" si="2"/>
        <v>#N/A</v>
      </c>
    </row>
    <row r="2045">
      <c r="A2045" s="195">
        <v>2499.0</v>
      </c>
      <c r="B2045" s="196" t="s">
        <v>6789</v>
      </c>
      <c r="C2045" s="197" t="s">
        <v>9720</v>
      </c>
      <c r="D2045" s="198" t="s">
        <v>9721</v>
      </c>
      <c r="E2045" s="196" t="s">
        <v>9720</v>
      </c>
      <c r="F2045" s="110"/>
      <c r="G2045" s="199">
        <v>17000.0</v>
      </c>
      <c r="H2045" s="217">
        <v>157.07</v>
      </c>
      <c r="I2045" s="217">
        <v>245.24</v>
      </c>
      <c r="J2045" s="6">
        <f t="shared" si="3"/>
        <v>219.898</v>
      </c>
      <c r="K2045" s="6">
        <f t="shared" si="4"/>
        <v>306.55</v>
      </c>
      <c r="L2045" s="6" t="str">
        <f t="array" ref="L2045">XLOOKUP(E2045,INV!A:A,INV!K:K)</f>
        <v>#N/A</v>
      </c>
      <c r="M2045" s="127" t="str">
        <f t="shared" si="2"/>
        <v>#N/A</v>
      </c>
    </row>
    <row r="2046">
      <c r="A2046" s="195">
        <v>2500.0</v>
      </c>
      <c r="B2046" s="196" t="s">
        <v>6789</v>
      </c>
      <c r="C2046" s="197" t="s">
        <v>9722</v>
      </c>
      <c r="D2046" s="198" t="s">
        <v>9723</v>
      </c>
      <c r="E2046" s="196" t="s">
        <v>9722</v>
      </c>
      <c r="F2046" s="110"/>
      <c r="G2046" s="199">
        <v>20000.0</v>
      </c>
      <c r="H2046" s="217">
        <v>209.42</v>
      </c>
      <c r="I2046" s="217">
        <v>288.52</v>
      </c>
      <c r="J2046" s="6">
        <f t="shared" si="3"/>
        <v>293.188</v>
      </c>
      <c r="K2046" s="6">
        <f t="shared" si="4"/>
        <v>360.65</v>
      </c>
      <c r="L2046" s="6" t="str">
        <f t="array" ref="L2046">XLOOKUP(E2046,INV!A:A,INV!K:K)</f>
        <v>#N/A</v>
      </c>
      <c r="M2046" s="127" t="str">
        <f t="shared" si="2"/>
        <v>#N/A</v>
      </c>
    </row>
    <row r="2047">
      <c r="A2047" s="195">
        <v>2501.0</v>
      </c>
      <c r="B2047" s="196" t="s">
        <v>6789</v>
      </c>
      <c r="C2047" s="197" t="s">
        <v>9724</v>
      </c>
      <c r="D2047" s="198" t="s">
        <v>9725</v>
      </c>
      <c r="E2047" s="196" t="s">
        <v>9724</v>
      </c>
      <c r="F2047" s="110"/>
      <c r="G2047" s="199">
        <v>19848.0</v>
      </c>
      <c r="H2047" s="217">
        <v>207.83</v>
      </c>
      <c r="I2047" s="217">
        <v>286.33</v>
      </c>
      <c r="J2047" s="6">
        <f t="shared" si="3"/>
        <v>290.962</v>
      </c>
      <c r="K2047" s="6">
        <f t="shared" si="4"/>
        <v>357.9125</v>
      </c>
      <c r="L2047" s="6" t="str">
        <f t="array" ref="L2047">XLOOKUP(E2047,INV!A:A,INV!K:K)</f>
        <v>#N/A</v>
      </c>
      <c r="M2047" s="127" t="str">
        <f t="shared" si="2"/>
        <v>#N/A</v>
      </c>
    </row>
    <row r="2048">
      <c r="A2048" s="195">
        <v>2502.0</v>
      </c>
      <c r="B2048" s="196" t="s">
        <v>6789</v>
      </c>
      <c r="C2048" s="197" t="s">
        <v>9726</v>
      </c>
      <c r="D2048" s="198" t="s">
        <v>9727</v>
      </c>
      <c r="E2048" s="196" t="s">
        <v>9726</v>
      </c>
      <c r="F2048" s="110"/>
      <c r="G2048" s="199">
        <v>15000.0</v>
      </c>
      <c r="H2048" s="217">
        <v>157.07</v>
      </c>
      <c r="I2048" s="217">
        <v>216.39</v>
      </c>
      <c r="J2048" s="6">
        <f t="shared" si="3"/>
        <v>219.898</v>
      </c>
      <c r="K2048" s="6">
        <f t="shared" si="4"/>
        <v>270.4875</v>
      </c>
      <c r="L2048" s="6" t="str">
        <f t="array" ref="L2048">XLOOKUP(E2048,INV!A:A,INV!K:K)</f>
        <v>#N/A</v>
      </c>
      <c r="M2048" s="127" t="str">
        <f t="shared" si="2"/>
        <v>#N/A</v>
      </c>
    </row>
    <row r="2049">
      <c r="A2049" s="195">
        <v>2503.0</v>
      </c>
      <c r="B2049" s="196" t="s">
        <v>6789</v>
      </c>
      <c r="C2049" s="197" t="s">
        <v>6800</v>
      </c>
      <c r="D2049" s="198" t="s">
        <v>6801</v>
      </c>
      <c r="E2049" s="196" t="s">
        <v>6800</v>
      </c>
      <c r="F2049" s="110"/>
      <c r="G2049" s="199">
        <v>20000.0</v>
      </c>
      <c r="H2049" s="217">
        <v>184.78</v>
      </c>
      <c r="I2049" s="217">
        <v>288.52</v>
      </c>
      <c r="J2049" s="6">
        <f t="shared" si="3"/>
        <v>258.692</v>
      </c>
      <c r="K2049" s="6">
        <f t="shared" si="4"/>
        <v>360.65</v>
      </c>
      <c r="L2049" s="6" t="str">
        <f t="array" ref="L2049">XLOOKUP(E2049,INV!A:A,INV!K:K)</f>
        <v>#N/A</v>
      </c>
      <c r="M2049" s="127" t="str">
        <f t="shared" si="2"/>
        <v>#N/A</v>
      </c>
    </row>
    <row r="2050">
      <c r="A2050" s="195">
        <v>2504.0</v>
      </c>
      <c r="B2050" s="196" t="s">
        <v>6789</v>
      </c>
      <c r="C2050" s="197" t="s">
        <v>9728</v>
      </c>
      <c r="D2050" s="198" t="s">
        <v>9729</v>
      </c>
      <c r="E2050" s="196" t="s">
        <v>9728</v>
      </c>
      <c r="F2050" s="110"/>
      <c r="G2050" s="199">
        <v>21000.0</v>
      </c>
      <c r="H2050" s="217">
        <v>219.89</v>
      </c>
      <c r="I2050" s="217">
        <v>302.95</v>
      </c>
      <c r="J2050" s="6">
        <f t="shared" si="3"/>
        <v>307.846</v>
      </c>
      <c r="K2050" s="6">
        <f t="shared" si="4"/>
        <v>378.6875</v>
      </c>
      <c r="L2050" s="6" t="str">
        <f t="array" ref="L2050">XLOOKUP(E2050,INV!A:A,INV!K:K)</f>
        <v>#N/A</v>
      </c>
      <c r="M2050" s="127" t="str">
        <f t="shared" si="2"/>
        <v>#N/A</v>
      </c>
    </row>
    <row r="2051">
      <c r="A2051" s="195">
        <v>2505.0</v>
      </c>
      <c r="B2051" s="196" t="s">
        <v>6789</v>
      </c>
      <c r="C2051" s="197" t="s">
        <v>9730</v>
      </c>
      <c r="D2051" s="198" t="s">
        <v>9731</v>
      </c>
      <c r="E2051" s="196" t="s">
        <v>9730</v>
      </c>
      <c r="F2051" s="110"/>
      <c r="G2051" s="199">
        <v>20000.0</v>
      </c>
      <c r="H2051" s="217">
        <v>209.42</v>
      </c>
      <c r="I2051" s="217">
        <v>288.52</v>
      </c>
      <c r="J2051" s="6">
        <f t="shared" si="3"/>
        <v>293.188</v>
      </c>
      <c r="K2051" s="6">
        <f t="shared" si="4"/>
        <v>360.65</v>
      </c>
      <c r="L2051" s="6" t="str">
        <f t="array" ref="L2051">XLOOKUP(E2051,INV!A:A,INV!K:K)</f>
        <v>#N/A</v>
      </c>
      <c r="M2051" s="127" t="str">
        <f t="shared" si="2"/>
        <v>#N/A</v>
      </c>
    </row>
    <row r="2052">
      <c r="A2052" s="195">
        <v>2506.0</v>
      </c>
      <c r="B2052" s="196" t="s">
        <v>6789</v>
      </c>
      <c r="C2052" s="197" t="s">
        <v>9732</v>
      </c>
      <c r="D2052" s="198" t="s">
        <v>9733</v>
      </c>
      <c r="E2052" s="196" t="s">
        <v>9732</v>
      </c>
      <c r="F2052" s="110"/>
      <c r="G2052" s="199">
        <v>22000.0</v>
      </c>
      <c r="H2052" s="217">
        <v>230.36</v>
      </c>
      <c r="I2052" s="217">
        <v>317.37</v>
      </c>
      <c r="J2052" s="6">
        <f t="shared" si="3"/>
        <v>322.504</v>
      </c>
      <c r="K2052" s="6">
        <f t="shared" si="4"/>
        <v>396.7125</v>
      </c>
      <c r="L2052" s="6" t="str">
        <f t="array" ref="L2052">XLOOKUP(E2052,INV!A:A,INV!K:K)</f>
        <v>#N/A</v>
      </c>
      <c r="M2052" s="127" t="str">
        <f t="shared" si="2"/>
        <v>#N/A</v>
      </c>
    </row>
    <row r="2053">
      <c r="A2053" s="195">
        <v>2507.0</v>
      </c>
      <c r="B2053" s="196" t="s">
        <v>6789</v>
      </c>
      <c r="C2053" s="197" t="s">
        <v>9734</v>
      </c>
      <c r="D2053" s="198" t="s">
        <v>9735</v>
      </c>
      <c r="E2053" s="196" t="s">
        <v>9734</v>
      </c>
      <c r="F2053" s="110"/>
      <c r="G2053" s="199">
        <v>22000.0</v>
      </c>
      <c r="H2053" s="217">
        <v>230.36</v>
      </c>
      <c r="I2053" s="217">
        <v>317.37</v>
      </c>
      <c r="J2053" s="6">
        <f t="shared" si="3"/>
        <v>322.504</v>
      </c>
      <c r="K2053" s="6">
        <f t="shared" si="4"/>
        <v>396.7125</v>
      </c>
      <c r="L2053" s="6" t="str">
        <f t="array" ref="L2053">XLOOKUP(E2053,INV!A:A,INV!K:K)</f>
        <v>#N/A</v>
      </c>
      <c r="M2053" s="127" t="str">
        <f t="shared" si="2"/>
        <v>#N/A</v>
      </c>
    </row>
    <row r="2054">
      <c r="A2054" s="195">
        <v>2508.0</v>
      </c>
      <c r="B2054" s="196" t="s">
        <v>6789</v>
      </c>
      <c r="C2054" s="197" t="s">
        <v>9736</v>
      </c>
      <c r="D2054" s="198" t="s">
        <v>9737</v>
      </c>
      <c r="E2054" s="196" t="s">
        <v>9736</v>
      </c>
      <c r="F2054" s="110"/>
      <c r="G2054" s="199">
        <v>20000.0</v>
      </c>
      <c r="H2054" s="217">
        <v>209.42</v>
      </c>
      <c r="I2054" s="217">
        <v>288.52</v>
      </c>
      <c r="J2054" s="6">
        <f t="shared" si="3"/>
        <v>293.188</v>
      </c>
      <c r="K2054" s="6">
        <f t="shared" si="4"/>
        <v>360.65</v>
      </c>
      <c r="L2054" s="6" t="str">
        <f t="array" ref="L2054">XLOOKUP(E2054,INV!A:A,INV!K:K)</f>
        <v>#N/A</v>
      </c>
      <c r="M2054" s="127" t="str">
        <f t="shared" si="2"/>
        <v>#N/A</v>
      </c>
    </row>
    <row r="2055">
      <c r="A2055" s="195">
        <v>2509.0</v>
      </c>
      <c r="B2055" s="196" t="s">
        <v>6789</v>
      </c>
      <c r="C2055" s="197" t="s">
        <v>9738</v>
      </c>
      <c r="D2055" s="198" t="s">
        <v>9739</v>
      </c>
      <c r="E2055" s="196" t="s">
        <v>9738</v>
      </c>
      <c r="F2055" s="110"/>
      <c r="G2055" s="199">
        <v>19000.0</v>
      </c>
      <c r="H2055" s="217">
        <v>198.95</v>
      </c>
      <c r="I2055" s="217">
        <v>274.09</v>
      </c>
      <c r="J2055" s="6">
        <f t="shared" si="3"/>
        <v>278.53</v>
      </c>
      <c r="K2055" s="6">
        <f t="shared" si="4"/>
        <v>342.6125</v>
      </c>
      <c r="L2055" s="6" t="str">
        <f t="array" ref="L2055">XLOOKUP(E2055,INV!A:A,INV!K:K)</f>
        <v>#N/A</v>
      </c>
      <c r="M2055" s="127" t="str">
        <f t="shared" si="2"/>
        <v>#N/A</v>
      </c>
    </row>
    <row r="2056">
      <c r="A2056" s="195">
        <v>2510.0</v>
      </c>
      <c r="B2056" s="196" t="s">
        <v>6789</v>
      </c>
      <c r="C2056" s="197" t="s">
        <v>9740</v>
      </c>
      <c r="D2056" s="198" t="s">
        <v>9741</v>
      </c>
      <c r="E2056" s="196" t="s">
        <v>9740</v>
      </c>
      <c r="F2056" s="110"/>
      <c r="G2056" s="199">
        <v>22000.0</v>
      </c>
      <c r="H2056" s="217">
        <v>230.36</v>
      </c>
      <c r="I2056" s="217">
        <v>317.37</v>
      </c>
      <c r="J2056" s="6">
        <f t="shared" si="3"/>
        <v>322.504</v>
      </c>
      <c r="K2056" s="6">
        <f t="shared" si="4"/>
        <v>396.7125</v>
      </c>
      <c r="L2056" s="6" t="str">
        <f t="array" ref="L2056">XLOOKUP(E2056,INV!A:A,INV!K:K)</f>
        <v>#N/A</v>
      </c>
      <c r="M2056" s="127" t="str">
        <f t="shared" si="2"/>
        <v>#N/A</v>
      </c>
    </row>
    <row r="2057">
      <c r="A2057" s="195">
        <v>2511.0</v>
      </c>
      <c r="B2057" s="196" t="s">
        <v>6789</v>
      </c>
      <c r="C2057" s="197" t="s">
        <v>9742</v>
      </c>
      <c r="D2057" s="198" t="s">
        <v>9743</v>
      </c>
      <c r="E2057" s="196" t="s">
        <v>9742</v>
      </c>
      <c r="F2057" s="110"/>
      <c r="G2057" s="199">
        <v>10000.0</v>
      </c>
      <c r="H2057" s="217">
        <v>104.71</v>
      </c>
      <c r="I2057" s="217">
        <v>144.26</v>
      </c>
      <c r="J2057" s="6">
        <f t="shared" si="3"/>
        <v>146.594</v>
      </c>
      <c r="K2057" s="6">
        <f t="shared" si="4"/>
        <v>180.325</v>
      </c>
      <c r="L2057" s="6" t="str">
        <f t="array" ref="L2057">XLOOKUP(E2057,INV!A:A,INV!K:K)</f>
        <v>#N/A</v>
      </c>
      <c r="M2057" s="127" t="str">
        <f t="shared" si="2"/>
        <v>#N/A</v>
      </c>
    </row>
    <row r="2058">
      <c r="A2058" s="195">
        <v>2512.0</v>
      </c>
      <c r="B2058" s="196" t="s">
        <v>6789</v>
      </c>
      <c r="C2058" s="197" t="s">
        <v>9744</v>
      </c>
      <c r="D2058" s="198" t="s">
        <v>9745</v>
      </c>
      <c r="E2058" s="196" t="s">
        <v>9744</v>
      </c>
      <c r="F2058" s="110"/>
      <c r="G2058" s="199">
        <v>5000.0</v>
      </c>
      <c r="H2058" s="217">
        <v>52.36</v>
      </c>
      <c r="I2058" s="217">
        <v>72.13</v>
      </c>
      <c r="J2058" s="6">
        <f t="shared" si="3"/>
        <v>73.304</v>
      </c>
      <c r="K2058" s="6">
        <f t="shared" si="4"/>
        <v>90.1625</v>
      </c>
      <c r="L2058" s="6" t="str">
        <f t="array" ref="L2058">XLOOKUP(E2058,INV!A:A,INV!K:K)</f>
        <v>#N/A</v>
      </c>
      <c r="M2058" s="127" t="str">
        <f t="shared" si="2"/>
        <v>#N/A</v>
      </c>
    </row>
    <row r="2059">
      <c r="A2059" s="195">
        <v>2513.0</v>
      </c>
      <c r="B2059" s="196" t="s">
        <v>6789</v>
      </c>
      <c r="C2059" s="197" t="s">
        <v>9746</v>
      </c>
      <c r="D2059" s="198" t="s">
        <v>9747</v>
      </c>
      <c r="E2059" s="196" t="s">
        <v>9746</v>
      </c>
      <c r="F2059" s="110"/>
      <c r="G2059" s="199">
        <v>5000.0</v>
      </c>
      <c r="H2059" s="217">
        <v>52.36</v>
      </c>
      <c r="I2059" s="217">
        <v>72.13</v>
      </c>
      <c r="J2059" s="6">
        <f t="shared" si="3"/>
        <v>73.304</v>
      </c>
      <c r="K2059" s="6">
        <f t="shared" si="4"/>
        <v>90.1625</v>
      </c>
      <c r="L2059" s="6" t="str">
        <f t="array" ref="L2059">XLOOKUP(E2059,INV!A:A,INV!K:K)</f>
        <v>#N/A</v>
      </c>
      <c r="M2059" s="127" t="str">
        <f t="shared" si="2"/>
        <v>#N/A</v>
      </c>
    </row>
    <row r="2060">
      <c r="A2060" s="195">
        <v>2514.0</v>
      </c>
      <c r="B2060" s="196" t="s">
        <v>6789</v>
      </c>
      <c r="C2060" s="197" t="s">
        <v>9748</v>
      </c>
      <c r="D2060" s="198" t="s">
        <v>9749</v>
      </c>
      <c r="E2060" s="196" t="s">
        <v>9748</v>
      </c>
      <c r="F2060" s="110"/>
      <c r="G2060" s="199">
        <v>4000.0</v>
      </c>
      <c r="H2060" s="217">
        <v>41.88</v>
      </c>
      <c r="I2060" s="217">
        <v>57.7</v>
      </c>
      <c r="J2060" s="6">
        <f t="shared" si="3"/>
        <v>58.632</v>
      </c>
      <c r="K2060" s="6">
        <f t="shared" si="4"/>
        <v>72.125</v>
      </c>
      <c r="L2060" s="6" t="str">
        <f t="array" ref="L2060">XLOOKUP(E2060,INV!A:A,INV!K:K)</f>
        <v>#N/A</v>
      </c>
      <c r="M2060" s="127" t="str">
        <f t="shared" si="2"/>
        <v>#N/A</v>
      </c>
    </row>
    <row r="2061">
      <c r="A2061" s="195">
        <v>2515.0</v>
      </c>
      <c r="B2061" s="196" t="s">
        <v>6789</v>
      </c>
      <c r="C2061" s="197" t="s">
        <v>9750</v>
      </c>
      <c r="D2061" s="198" t="s">
        <v>9751</v>
      </c>
      <c r="E2061" s="196" t="s">
        <v>9750</v>
      </c>
      <c r="F2061" s="110"/>
      <c r="G2061" s="199">
        <v>5000.0</v>
      </c>
      <c r="H2061" s="217">
        <v>52.36</v>
      </c>
      <c r="I2061" s="217">
        <v>72.13</v>
      </c>
      <c r="J2061" s="6">
        <f t="shared" si="3"/>
        <v>73.304</v>
      </c>
      <c r="K2061" s="6">
        <f t="shared" si="4"/>
        <v>90.1625</v>
      </c>
      <c r="L2061" s="6" t="str">
        <f t="array" ref="L2061">XLOOKUP(E2061,INV!A:A,INV!K:K)</f>
        <v>#N/A</v>
      </c>
      <c r="M2061" s="127" t="str">
        <f t="shared" si="2"/>
        <v>#N/A</v>
      </c>
    </row>
    <row r="2062">
      <c r="A2062" s="195">
        <v>2516.0</v>
      </c>
      <c r="B2062" s="196" t="s">
        <v>6789</v>
      </c>
      <c r="C2062" s="197" t="s">
        <v>9752</v>
      </c>
      <c r="D2062" s="198" t="s">
        <v>9753</v>
      </c>
      <c r="E2062" s="196" t="s">
        <v>9752</v>
      </c>
      <c r="F2062" s="110"/>
      <c r="G2062" s="199">
        <v>8000.0</v>
      </c>
      <c r="H2062" s="217">
        <v>83.77</v>
      </c>
      <c r="I2062" s="217">
        <v>115.41</v>
      </c>
      <c r="J2062" s="6">
        <f t="shared" si="3"/>
        <v>117.278</v>
      </c>
      <c r="K2062" s="6">
        <f t="shared" si="4"/>
        <v>144.2625</v>
      </c>
      <c r="L2062" s="6" t="str">
        <f t="array" ref="L2062">XLOOKUP(E2062,INV!A:A,INV!K:K)</f>
        <v>#N/A</v>
      </c>
      <c r="M2062" s="127" t="str">
        <f t="shared" si="2"/>
        <v>#N/A</v>
      </c>
    </row>
    <row r="2063">
      <c r="A2063" s="195">
        <v>2517.0</v>
      </c>
      <c r="B2063" s="196" t="s">
        <v>6789</v>
      </c>
      <c r="C2063" s="197" t="s">
        <v>9754</v>
      </c>
      <c r="D2063" s="198" t="s">
        <v>9755</v>
      </c>
      <c r="E2063" s="196" t="s">
        <v>9754</v>
      </c>
      <c r="F2063" s="110"/>
      <c r="G2063" s="199">
        <v>4500.0</v>
      </c>
      <c r="H2063" s="217">
        <v>47.12</v>
      </c>
      <c r="I2063" s="217">
        <v>64.92</v>
      </c>
      <c r="J2063" s="6">
        <f t="shared" si="3"/>
        <v>65.968</v>
      </c>
      <c r="K2063" s="6">
        <f t="shared" si="4"/>
        <v>81.15</v>
      </c>
      <c r="L2063" s="6" t="str">
        <f t="array" ref="L2063">XLOOKUP(E2063,INV!A:A,INV!K:K)</f>
        <v>#N/A</v>
      </c>
      <c r="M2063" s="127" t="str">
        <f t="shared" si="2"/>
        <v>#N/A</v>
      </c>
    </row>
    <row r="2064">
      <c r="A2064" s="195">
        <v>2518.0</v>
      </c>
      <c r="B2064" s="196" t="s">
        <v>6789</v>
      </c>
      <c r="C2064" s="197" t="s">
        <v>9756</v>
      </c>
      <c r="D2064" s="198" t="s">
        <v>9757</v>
      </c>
      <c r="E2064" s="196" t="s">
        <v>9756</v>
      </c>
      <c r="F2064" s="110"/>
      <c r="G2064" s="199">
        <v>9000.0</v>
      </c>
      <c r="H2064" s="217">
        <v>94.24</v>
      </c>
      <c r="I2064" s="217">
        <v>129.83</v>
      </c>
      <c r="J2064" s="6">
        <f t="shared" si="3"/>
        <v>131.936</v>
      </c>
      <c r="K2064" s="6">
        <f t="shared" si="4"/>
        <v>162.2875</v>
      </c>
      <c r="L2064" s="6" t="str">
        <f t="array" ref="L2064">XLOOKUP(E2064,INV!A:A,INV!K:K)</f>
        <v>#N/A</v>
      </c>
      <c r="M2064" s="127" t="str">
        <f t="shared" si="2"/>
        <v>#N/A</v>
      </c>
    </row>
    <row r="2065">
      <c r="A2065" s="195">
        <v>2519.0</v>
      </c>
      <c r="B2065" s="196" t="s">
        <v>6789</v>
      </c>
      <c r="C2065" s="197" t="s">
        <v>9758</v>
      </c>
      <c r="D2065" s="198" t="s">
        <v>9759</v>
      </c>
      <c r="E2065" s="196" t="s">
        <v>9758</v>
      </c>
      <c r="F2065" s="110"/>
      <c r="G2065" s="199">
        <v>8000.0</v>
      </c>
      <c r="H2065" s="217">
        <v>83.77</v>
      </c>
      <c r="I2065" s="217">
        <v>115.41</v>
      </c>
      <c r="J2065" s="6">
        <f t="shared" si="3"/>
        <v>117.278</v>
      </c>
      <c r="K2065" s="6">
        <f t="shared" si="4"/>
        <v>144.2625</v>
      </c>
      <c r="L2065" s="6" t="str">
        <f t="array" ref="L2065">XLOOKUP(E2065,INV!A:A,INV!K:K)</f>
        <v>#N/A</v>
      </c>
      <c r="M2065" s="127" t="str">
        <f t="shared" si="2"/>
        <v>#N/A</v>
      </c>
    </row>
    <row r="2066">
      <c r="A2066" s="195">
        <v>2520.0</v>
      </c>
      <c r="B2066" s="196" t="s">
        <v>6789</v>
      </c>
      <c r="C2066" s="197" t="s">
        <v>9760</v>
      </c>
      <c r="D2066" s="198" t="s">
        <v>9761</v>
      </c>
      <c r="E2066" s="196" t="s">
        <v>9760</v>
      </c>
      <c r="F2066" s="110"/>
      <c r="G2066" s="199">
        <v>8000.0</v>
      </c>
      <c r="H2066" s="217">
        <v>83.77</v>
      </c>
      <c r="I2066" s="217">
        <v>115.41</v>
      </c>
      <c r="J2066" s="6">
        <f t="shared" si="3"/>
        <v>117.278</v>
      </c>
      <c r="K2066" s="6">
        <f t="shared" si="4"/>
        <v>144.2625</v>
      </c>
      <c r="L2066" s="6" t="str">
        <f t="array" ref="L2066">XLOOKUP(E2066,INV!A:A,INV!K:K)</f>
        <v>#N/A</v>
      </c>
      <c r="M2066" s="127" t="str">
        <f t="shared" si="2"/>
        <v>#N/A</v>
      </c>
    </row>
    <row r="2067">
      <c r="A2067" s="195">
        <v>2521.0</v>
      </c>
      <c r="B2067" s="196" t="s">
        <v>6789</v>
      </c>
      <c r="C2067" s="197" t="s">
        <v>9762</v>
      </c>
      <c r="D2067" s="198" t="s">
        <v>9763</v>
      </c>
      <c r="E2067" s="196" t="s">
        <v>9762</v>
      </c>
      <c r="F2067" s="110"/>
      <c r="G2067" s="199">
        <v>10000.0</v>
      </c>
      <c r="H2067" s="217">
        <v>104.71</v>
      </c>
      <c r="I2067" s="217">
        <v>144.26</v>
      </c>
      <c r="J2067" s="6">
        <f t="shared" si="3"/>
        <v>146.594</v>
      </c>
      <c r="K2067" s="6">
        <f t="shared" si="4"/>
        <v>180.325</v>
      </c>
      <c r="L2067" s="6" t="str">
        <f t="array" ref="L2067">XLOOKUP(E2067,INV!A:A,INV!K:K)</f>
        <v>#N/A</v>
      </c>
      <c r="M2067" s="127" t="str">
        <f t="shared" si="2"/>
        <v>#N/A</v>
      </c>
    </row>
    <row r="2068">
      <c r="A2068" s="195">
        <v>2522.0</v>
      </c>
      <c r="B2068" s="196" t="s">
        <v>6789</v>
      </c>
      <c r="C2068" s="197" t="s">
        <v>9764</v>
      </c>
      <c r="D2068" s="198" t="s">
        <v>9765</v>
      </c>
      <c r="E2068" s="196" t="s">
        <v>9764</v>
      </c>
      <c r="F2068" s="110"/>
      <c r="G2068" s="199">
        <v>8000.0</v>
      </c>
      <c r="H2068" s="217">
        <v>83.77</v>
      </c>
      <c r="I2068" s="217">
        <v>115.41</v>
      </c>
      <c r="J2068" s="6">
        <f t="shared" si="3"/>
        <v>117.278</v>
      </c>
      <c r="K2068" s="6">
        <f t="shared" si="4"/>
        <v>144.2625</v>
      </c>
      <c r="L2068" s="6" t="str">
        <f t="array" ref="L2068">XLOOKUP(E2068,INV!A:A,INV!K:K)</f>
        <v>#N/A</v>
      </c>
      <c r="M2068" s="127" t="str">
        <f t="shared" si="2"/>
        <v>#N/A</v>
      </c>
    </row>
    <row r="2069">
      <c r="A2069" s="195">
        <v>2523.0</v>
      </c>
      <c r="B2069" s="196" t="s">
        <v>6789</v>
      </c>
      <c r="C2069" s="197" t="s">
        <v>9766</v>
      </c>
      <c r="D2069" s="198" t="s">
        <v>9767</v>
      </c>
      <c r="E2069" s="196" t="s">
        <v>9766</v>
      </c>
      <c r="F2069" s="110"/>
      <c r="G2069" s="199">
        <v>8000.0</v>
      </c>
      <c r="H2069" s="217">
        <v>83.77</v>
      </c>
      <c r="I2069" s="217">
        <v>115.41</v>
      </c>
      <c r="J2069" s="6">
        <f t="shared" si="3"/>
        <v>117.278</v>
      </c>
      <c r="K2069" s="6">
        <f t="shared" si="4"/>
        <v>144.2625</v>
      </c>
      <c r="L2069" s="6" t="str">
        <f t="array" ref="L2069">XLOOKUP(E2069,INV!A:A,INV!K:K)</f>
        <v>#N/A</v>
      </c>
      <c r="M2069" s="127" t="str">
        <f t="shared" si="2"/>
        <v>#N/A</v>
      </c>
    </row>
    <row r="2070">
      <c r="A2070" s="195">
        <v>2524.0</v>
      </c>
      <c r="B2070" s="196" t="s">
        <v>6789</v>
      </c>
      <c r="C2070" s="197" t="s">
        <v>9768</v>
      </c>
      <c r="D2070" s="198" t="s">
        <v>9769</v>
      </c>
      <c r="E2070" s="196" t="s">
        <v>9768</v>
      </c>
      <c r="F2070" s="110"/>
      <c r="G2070" s="199">
        <v>8500.0</v>
      </c>
      <c r="H2070" s="217">
        <v>89.0</v>
      </c>
      <c r="I2070" s="217">
        <v>122.62</v>
      </c>
      <c r="J2070" s="6">
        <f t="shared" si="3"/>
        <v>124.6</v>
      </c>
      <c r="K2070" s="6">
        <f t="shared" si="4"/>
        <v>153.275</v>
      </c>
      <c r="L2070" s="6" t="str">
        <f t="array" ref="L2070">XLOOKUP(E2070,INV!A:A,INV!K:K)</f>
        <v>#N/A</v>
      </c>
      <c r="M2070" s="127" t="str">
        <f t="shared" si="2"/>
        <v>#N/A</v>
      </c>
    </row>
    <row r="2071">
      <c r="A2071" s="195">
        <v>2525.0</v>
      </c>
      <c r="B2071" s="196" t="s">
        <v>6789</v>
      </c>
      <c r="C2071" s="197" t="s">
        <v>9770</v>
      </c>
      <c r="D2071" s="198" t="s">
        <v>9771</v>
      </c>
      <c r="E2071" s="196" t="s">
        <v>9770</v>
      </c>
      <c r="F2071" s="110"/>
      <c r="G2071" s="199">
        <v>8500.0</v>
      </c>
      <c r="H2071" s="217">
        <v>89.0</v>
      </c>
      <c r="I2071" s="217">
        <v>122.62</v>
      </c>
      <c r="J2071" s="6">
        <f t="shared" si="3"/>
        <v>124.6</v>
      </c>
      <c r="K2071" s="6">
        <f t="shared" si="4"/>
        <v>153.275</v>
      </c>
      <c r="L2071" s="6" t="str">
        <f t="array" ref="L2071">XLOOKUP(E2071,INV!A:A,INV!K:K)</f>
        <v>#N/A</v>
      </c>
      <c r="M2071" s="127" t="str">
        <f t="shared" si="2"/>
        <v>#N/A</v>
      </c>
    </row>
    <row r="2072">
      <c r="A2072" s="195">
        <v>2526.0</v>
      </c>
      <c r="B2072" s="196" t="s">
        <v>6789</v>
      </c>
      <c r="C2072" s="197" t="s">
        <v>9772</v>
      </c>
      <c r="D2072" s="198" t="s">
        <v>9773</v>
      </c>
      <c r="E2072" s="196" t="s">
        <v>9772</v>
      </c>
      <c r="F2072" s="110"/>
      <c r="G2072" s="199">
        <v>8500.0</v>
      </c>
      <c r="H2072" s="217">
        <v>89.0</v>
      </c>
      <c r="I2072" s="217">
        <v>122.62</v>
      </c>
      <c r="J2072" s="6">
        <f t="shared" si="3"/>
        <v>124.6</v>
      </c>
      <c r="K2072" s="6">
        <f t="shared" si="4"/>
        <v>153.275</v>
      </c>
      <c r="L2072" s="6" t="str">
        <f t="array" ref="L2072">XLOOKUP(E2072,INV!A:A,INV!K:K)</f>
        <v>#N/A</v>
      </c>
      <c r="M2072" s="127" t="str">
        <f t="shared" si="2"/>
        <v>#N/A</v>
      </c>
    </row>
    <row r="2073">
      <c r="A2073" s="195">
        <v>2527.0</v>
      </c>
      <c r="B2073" s="196" t="s">
        <v>6789</v>
      </c>
      <c r="C2073" s="197" t="s">
        <v>9774</v>
      </c>
      <c r="D2073" s="198" t="s">
        <v>9775</v>
      </c>
      <c r="E2073" s="196" t="s">
        <v>9774</v>
      </c>
      <c r="F2073" s="110"/>
      <c r="G2073" s="199">
        <v>8500.0</v>
      </c>
      <c r="H2073" s="217">
        <v>89.0</v>
      </c>
      <c r="I2073" s="217">
        <v>122.62</v>
      </c>
      <c r="J2073" s="6">
        <f t="shared" si="3"/>
        <v>124.6</v>
      </c>
      <c r="K2073" s="6">
        <f t="shared" si="4"/>
        <v>153.275</v>
      </c>
      <c r="L2073" s="6" t="str">
        <f t="array" ref="L2073">XLOOKUP(E2073,INV!A:A,INV!K:K)</f>
        <v>#N/A</v>
      </c>
      <c r="M2073" s="127" t="str">
        <f t="shared" si="2"/>
        <v>#N/A</v>
      </c>
    </row>
    <row r="2074">
      <c r="A2074" s="195">
        <v>2528.0</v>
      </c>
      <c r="B2074" s="196" t="s">
        <v>6789</v>
      </c>
      <c r="C2074" s="197" t="s">
        <v>9776</v>
      </c>
      <c r="D2074" s="198" t="s">
        <v>9777</v>
      </c>
      <c r="E2074" s="196" t="s">
        <v>9776</v>
      </c>
      <c r="F2074" s="110"/>
      <c r="G2074" s="199">
        <v>8000.0</v>
      </c>
      <c r="H2074" s="217">
        <v>83.77</v>
      </c>
      <c r="I2074" s="217">
        <v>115.41</v>
      </c>
      <c r="J2074" s="6">
        <f t="shared" si="3"/>
        <v>117.278</v>
      </c>
      <c r="K2074" s="6">
        <f t="shared" si="4"/>
        <v>144.2625</v>
      </c>
      <c r="L2074" s="6" t="str">
        <f t="array" ref="L2074">XLOOKUP(E2074,INV!A:A,INV!K:K)</f>
        <v>#N/A</v>
      </c>
      <c r="M2074" s="127" t="str">
        <f t="shared" si="2"/>
        <v>#N/A</v>
      </c>
    </row>
    <row r="2075">
      <c r="A2075" s="195">
        <v>2529.0</v>
      </c>
      <c r="B2075" s="196" t="s">
        <v>6789</v>
      </c>
      <c r="C2075" s="197" t="s">
        <v>9778</v>
      </c>
      <c r="D2075" s="198" t="s">
        <v>9779</v>
      </c>
      <c r="E2075" s="196" t="s">
        <v>9778</v>
      </c>
      <c r="F2075" s="110"/>
      <c r="G2075" s="199">
        <v>10000.0</v>
      </c>
      <c r="H2075" s="217">
        <v>104.71</v>
      </c>
      <c r="I2075" s="217">
        <v>144.26</v>
      </c>
      <c r="J2075" s="6">
        <f t="shared" si="3"/>
        <v>146.594</v>
      </c>
      <c r="K2075" s="6">
        <f t="shared" si="4"/>
        <v>180.325</v>
      </c>
      <c r="L2075" s="6" t="str">
        <f t="array" ref="L2075">XLOOKUP(E2075,INV!A:A,INV!K:K)</f>
        <v>#N/A</v>
      </c>
      <c r="M2075" s="127" t="str">
        <f t="shared" si="2"/>
        <v>#N/A</v>
      </c>
    </row>
    <row r="2076">
      <c r="A2076" s="195">
        <v>2530.0</v>
      </c>
      <c r="B2076" s="196" t="s">
        <v>6789</v>
      </c>
      <c r="C2076" s="197" t="s">
        <v>9780</v>
      </c>
      <c r="D2076" s="198" t="s">
        <v>9781</v>
      </c>
      <c r="E2076" s="196" t="s">
        <v>9780</v>
      </c>
      <c r="F2076" s="110"/>
      <c r="G2076" s="199">
        <v>9500.0</v>
      </c>
      <c r="H2076" s="217">
        <v>99.47</v>
      </c>
      <c r="I2076" s="217">
        <v>137.05</v>
      </c>
      <c r="J2076" s="6">
        <f t="shared" si="3"/>
        <v>139.258</v>
      </c>
      <c r="K2076" s="6">
        <f t="shared" si="4"/>
        <v>171.3125</v>
      </c>
      <c r="L2076" s="6" t="str">
        <f t="array" ref="L2076">XLOOKUP(E2076,INV!A:A,INV!K:K)</f>
        <v>#N/A</v>
      </c>
      <c r="M2076" s="127" t="str">
        <f t="shared" si="2"/>
        <v>#N/A</v>
      </c>
    </row>
    <row r="2077">
      <c r="A2077" s="195">
        <v>2531.0</v>
      </c>
      <c r="B2077" s="196" t="s">
        <v>6789</v>
      </c>
      <c r="C2077" s="197" t="s">
        <v>9782</v>
      </c>
      <c r="D2077" s="198" t="s">
        <v>9783</v>
      </c>
      <c r="E2077" s="196" t="s">
        <v>9782</v>
      </c>
      <c r="F2077" s="110"/>
      <c r="G2077" s="199">
        <v>8000.0</v>
      </c>
      <c r="H2077" s="217">
        <v>83.77</v>
      </c>
      <c r="I2077" s="217">
        <v>115.41</v>
      </c>
      <c r="J2077" s="6">
        <f t="shared" si="3"/>
        <v>117.278</v>
      </c>
      <c r="K2077" s="6">
        <f t="shared" si="4"/>
        <v>144.2625</v>
      </c>
      <c r="L2077" s="6" t="str">
        <f t="array" ref="L2077">XLOOKUP(E2077,INV!A:A,INV!K:K)</f>
        <v>#N/A</v>
      </c>
      <c r="M2077" s="127" t="str">
        <f t="shared" si="2"/>
        <v>#N/A</v>
      </c>
    </row>
    <row r="2078">
      <c r="A2078" s="195">
        <v>2532.0</v>
      </c>
      <c r="B2078" s="196" t="s">
        <v>6789</v>
      </c>
      <c r="C2078" s="197" t="s">
        <v>9784</v>
      </c>
      <c r="D2078" s="198" t="s">
        <v>9785</v>
      </c>
      <c r="E2078" s="196" t="s">
        <v>9784</v>
      </c>
      <c r="F2078" s="110"/>
      <c r="G2078" s="199">
        <v>10000.0</v>
      </c>
      <c r="H2078" s="217">
        <v>104.71</v>
      </c>
      <c r="I2078" s="217">
        <v>144.26</v>
      </c>
      <c r="J2078" s="6">
        <f t="shared" si="3"/>
        <v>146.594</v>
      </c>
      <c r="K2078" s="6">
        <f t="shared" si="4"/>
        <v>180.325</v>
      </c>
      <c r="L2078" s="6" t="str">
        <f t="array" ref="L2078">XLOOKUP(E2078,INV!A:A,INV!K:K)</f>
        <v>#N/A</v>
      </c>
      <c r="M2078" s="127" t="str">
        <f t="shared" si="2"/>
        <v>#N/A</v>
      </c>
    </row>
    <row r="2079">
      <c r="A2079" s="195">
        <v>2533.0</v>
      </c>
      <c r="B2079" s="196" t="s">
        <v>6789</v>
      </c>
      <c r="C2079" s="197" t="s">
        <v>9786</v>
      </c>
      <c r="D2079" s="198" t="s">
        <v>9787</v>
      </c>
      <c r="E2079" s="196" t="s">
        <v>9786</v>
      </c>
      <c r="F2079" s="110"/>
      <c r="G2079" s="199">
        <v>8000.0</v>
      </c>
      <c r="H2079" s="217">
        <v>83.77</v>
      </c>
      <c r="I2079" s="217">
        <v>115.41</v>
      </c>
      <c r="J2079" s="6">
        <f t="shared" si="3"/>
        <v>117.278</v>
      </c>
      <c r="K2079" s="6">
        <f t="shared" si="4"/>
        <v>144.2625</v>
      </c>
      <c r="L2079" s="6" t="str">
        <f t="array" ref="L2079">XLOOKUP(E2079,INV!A:A,INV!K:K)</f>
        <v>#N/A</v>
      </c>
      <c r="M2079" s="127" t="str">
        <f t="shared" si="2"/>
        <v>#N/A</v>
      </c>
    </row>
    <row r="2080">
      <c r="A2080" s="195">
        <v>2534.0</v>
      </c>
      <c r="B2080" s="196" t="s">
        <v>6789</v>
      </c>
      <c r="C2080" s="197" t="s">
        <v>9788</v>
      </c>
      <c r="D2080" s="198" t="s">
        <v>9789</v>
      </c>
      <c r="E2080" s="196" t="s">
        <v>9788</v>
      </c>
      <c r="F2080" s="110"/>
      <c r="G2080" s="199">
        <v>9000.0</v>
      </c>
      <c r="H2080" s="217">
        <v>94.24</v>
      </c>
      <c r="I2080" s="217">
        <v>129.83</v>
      </c>
      <c r="J2080" s="6">
        <f t="shared" si="3"/>
        <v>131.936</v>
      </c>
      <c r="K2080" s="6">
        <f t="shared" si="4"/>
        <v>162.2875</v>
      </c>
      <c r="L2080" s="6" t="str">
        <f t="array" ref="L2080">XLOOKUP(E2080,INV!A:A,INV!K:K)</f>
        <v>#N/A</v>
      </c>
      <c r="M2080" s="127" t="str">
        <f t="shared" si="2"/>
        <v>#N/A</v>
      </c>
    </row>
    <row r="2081">
      <c r="A2081" s="195">
        <v>2535.0</v>
      </c>
      <c r="B2081" s="196" t="s">
        <v>6789</v>
      </c>
      <c r="C2081" s="197" t="s">
        <v>9790</v>
      </c>
      <c r="D2081" s="198" t="s">
        <v>9791</v>
      </c>
      <c r="E2081" s="196" t="s">
        <v>9790</v>
      </c>
      <c r="F2081" s="110"/>
      <c r="G2081" s="199">
        <v>4500.0</v>
      </c>
      <c r="H2081" s="217">
        <v>47.12</v>
      </c>
      <c r="I2081" s="217">
        <v>64.92</v>
      </c>
      <c r="J2081" s="6">
        <f t="shared" si="3"/>
        <v>65.968</v>
      </c>
      <c r="K2081" s="6">
        <f t="shared" si="4"/>
        <v>81.15</v>
      </c>
      <c r="L2081" s="6" t="str">
        <f t="array" ref="L2081">XLOOKUP(E2081,INV!A:A,INV!K:K)</f>
        <v>#N/A</v>
      </c>
      <c r="M2081" s="127" t="str">
        <f t="shared" si="2"/>
        <v>#N/A</v>
      </c>
    </row>
    <row r="2082">
      <c r="A2082" s="195">
        <v>2536.0</v>
      </c>
      <c r="B2082" s="196" t="s">
        <v>6789</v>
      </c>
      <c r="C2082" s="197" t="s">
        <v>9792</v>
      </c>
      <c r="D2082" s="198" t="s">
        <v>9793</v>
      </c>
      <c r="E2082" s="196" t="s">
        <v>9792</v>
      </c>
      <c r="F2082" s="110"/>
      <c r="G2082" s="199">
        <v>9500.0</v>
      </c>
      <c r="H2082" s="217">
        <v>99.47</v>
      </c>
      <c r="I2082" s="217">
        <v>137.05</v>
      </c>
      <c r="J2082" s="6">
        <f t="shared" si="3"/>
        <v>139.258</v>
      </c>
      <c r="K2082" s="6">
        <f t="shared" si="4"/>
        <v>171.3125</v>
      </c>
      <c r="L2082" s="6" t="str">
        <f t="array" ref="L2082">XLOOKUP(E2082,INV!A:A,INV!K:K)</f>
        <v>#N/A</v>
      </c>
      <c r="M2082" s="127" t="str">
        <f t="shared" si="2"/>
        <v>#N/A</v>
      </c>
    </row>
    <row r="2083">
      <c r="A2083" s="195">
        <v>2537.0</v>
      </c>
      <c r="B2083" s="196" t="s">
        <v>6789</v>
      </c>
      <c r="C2083" s="197" t="s">
        <v>9794</v>
      </c>
      <c r="D2083" s="198" t="s">
        <v>9795</v>
      </c>
      <c r="E2083" s="196" t="s">
        <v>9794</v>
      </c>
      <c r="F2083" s="110"/>
      <c r="G2083" s="199">
        <v>4500.0</v>
      </c>
      <c r="H2083" s="217">
        <v>47.12</v>
      </c>
      <c r="I2083" s="217">
        <v>64.92</v>
      </c>
      <c r="J2083" s="6">
        <f t="shared" si="3"/>
        <v>65.968</v>
      </c>
      <c r="K2083" s="6">
        <f t="shared" si="4"/>
        <v>81.15</v>
      </c>
      <c r="L2083" s="6" t="str">
        <f t="array" ref="L2083">XLOOKUP(E2083,INV!A:A,INV!K:K)</f>
        <v>#N/A</v>
      </c>
      <c r="M2083" s="127" t="str">
        <f t="shared" si="2"/>
        <v>#N/A</v>
      </c>
    </row>
    <row r="2084">
      <c r="A2084" s="195">
        <v>2538.0</v>
      </c>
      <c r="B2084" s="196" t="s">
        <v>6789</v>
      </c>
      <c r="C2084" s="197" t="s">
        <v>9796</v>
      </c>
      <c r="D2084" s="198" t="s">
        <v>9797</v>
      </c>
      <c r="E2084" s="196" t="s">
        <v>9796</v>
      </c>
      <c r="F2084" s="110"/>
      <c r="G2084" s="199">
        <v>8000.0</v>
      </c>
      <c r="H2084" s="217">
        <v>83.77</v>
      </c>
      <c r="I2084" s="217">
        <v>115.41</v>
      </c>
      <c r="J2084" s="6">
        <f t="shared" si="3"/>
        <v>117.278</v>
      </c>
      <c r="K2084" s="6">
        <f t="shared" si="4"/>
        <v>144.2625</v>
      </c>
      <c r="L2084" s="6" t="str">
        <f t="array" ref="L2084">XLOOKUP(E2084,INV!A:A,INV!K:K)</f>
        <v>#N/A</v>
      </c>
      <c r="M2084" s="127" t="str">
        <f t="shared" si="2"/>
        <v>#N/A</v>
      </c>
    </row>
    <row r="2085">
      <c r="A2085" s="195">
        <v>2539.0</v>
      </c>
      <c r="B2085" s="196" t="s">
        <v>6789</v>
      </c>
      <c r="C2085" s="197" t="s">
        <v>9798</v>
      </c>
      <c r="D2085" s="198" t="s">
        <v>9799</v>
      </c>
      <c r="E2085" s="196" t="s">
        <v>9798</v>
      </c>
      <c r="F2085" s="110"/>
      <c r="G2085" s="199">
        <v>8000.0</v>
      </c>
      <c r="H2085" s="217">
        <v>83.77</v>
      </c>
      <c r="I2085" s="217">
        <v>115.41</v>
      </c>
      <c r="J2085" s="6">
        <f t="shared" si="3"/>
        <v>117.278</v>
      </c>
      <c r="K2085" s="6">
        <f t="shared" si="4"/>
        <v>144.2625</v>
      </c>
      <c r="L2085" s="6" t="str">
        <f t="array" ref="L2085">XLOOKUP(E2085,INV!A:A,INV!K:K)</f>
        <v>#N/A</v>
      </c>
      <c r="M2085" s="127" t="str">
        <f t="shared" si="2"/>
        <v>#N/A</v>
      </c>
    </row>
    <row r="2086">
      <c r="A2086" s="195">
        <v>2540.0</v>
      </c>
      <c r="B2086" s="196" t="s">
        <v>6789</v>
      </c>
      <c r="C2086" s="197" t="s">
        <v>9800</v>
      </c>
      <c r="D2086" s="198" t="s">
        <v>9801</v>
      </c>
      <c r="E2086" s="196" t="s">
        <v>9800</v>
      </c>
      <c r="F2086" s="110"/>
      <c r="G2086" s="199">
        <v>8000.0</v>
      </c>
      <c r="H2086" s="217">
        <v>83.77</v>
      </c>
      <c r="I2086" s="217">
        <v>115.41</v>
      </c>
      <c r="J2086" s="6">
        <f t="shared" si="3"/>
        <v>117.278</v>
      </c>
      <c r="K2086" s="6">
        <f t="shared" si="4"/>
        <v>144.2625</v>
      </c>
      <c r="L2086" s="6" t="str">
        <f t="array" ref="L2086">XLOOKUP(E2086,INV!A:A,INV!K:K)</f>
        <v>#N/A</v>
      </c>
      <c r="M2086" s="127" t="str">
        <f t="shared" si="2"/>
        <v>#N/A</v>
      </c>
    </row>
    <row r="2087">
      <c r="A2087" s="195">
        <v>2541.0</v>
      </c>
      <c r="B2087" s="196" t="s">
        <v>6789</v>
      </c>
      <c r="C2087" s="197" t="s">
        <v>9802</v>
      </c>
      <c r="D2087" s="198" t="s">
        <v>9803</v>
      </c>
      <c r="E2087" s="196" t="s">
        <v>9802</v>
      </c>
      <c r="F2087" s="110"/>
      <c r="G2087" s="199">
        <v>9500.0</v>
      </c>
      <c r="H2087" s="217">
        <v>99.47</v>
      </c>
      <c r="I2087" s="217">
        <v>137.05</v>
      </c>
      <c r="J2087" s="6">
        <f t="shared" si="3"/>
        <v>139.258</v>
      </c>
      <c r="K2087" s="6">
        <f t="shared" si="4"/>
        <v>171.3125</v>
      </c>
      <c r="L2087" s="6" t="str">
        <f t="array" ref="L2087">XLOOKUP(E2087,INV!A:A,INV!K:K)</f>
        <v>#N/A</v>
      </c>
      <c r="M2087" s="127" t="str">
        <f t="shared" si="2"/>
        <v>#N/A</v>
      </c>
    </row>
    <row r="2088">
      <c r="A2088" s="195">
        <v>2542.0</v>
      </c>
      <c r="B2088" s="196" t="s">
        <v>6789</v>
      </c>
      <c r="C2088" s="197" t="s">
        <v>9804</v>
      </c>
      <c r="D2088" s="198" t="s">
        <v>9805</v>
      </c>
      <c r="E2088" s="196" t="s">
        <v>9804</v>
      </c>
      <c r="F2088" s="110"/>
      <c r="G2088" s="199">
        <v>10000.0</v>
      </c>
      <c r="H2088" s="217">
        <v>104.71</v>
      </c>
      <c r="I2088" s="217">
        <v>144.26</v>
      </c>
      <c r="J2088" s="6">
        <f t="shared" si="3"/>
        <v>146.594</v>
      </c>
      <c r="K2088" s="6">
        <f t="shared" si="4"/>
        <v>180.325</v>
      </c>
      <c r="L2088" s="6" t="str">
        <f t="array" ref="L2088">XLOOKUP(E2088,INV!A:A,INV!K:K)</f>
        <v>#N/A</v>
      </c>
      <c r="M2088" s="127" t="str">
        <f t="shared" si="2"/>
        <v>#N/A</v>
      </c>
    </row>
    <row r="2089">
      <c r="A2089" s="195">
        <v>2543.0</v>
      </c>
      <c r="B2089" s="196" t="s">
        <v>6789</v>
      </c>
      <c r="C2089" s="197" t="s">
        <v>9806</v>
      </c>
      <c r="D2089" s="198" t="s">
        <v>9807</v>
      </c>
      <c r="E2089" s="196" t="s">
        <v>9806</v>
      </c>
      <c r="F2089" s="110"/>
      <c r="G2089" s="199">
        <v>7000.0</v>
      </c>
      <c r="H2089" s="217">
        <v>73.3</v>
      </c>
      <c r="I2089" s="217">
        <v>100.98</v>
      </c>
      <c r="J2089" s="6">
        <f t="shared" si="3"/>
        <v>102.62</v>
      </c>
      <c r="K2089" s="6">
        <f t="shared" si="4"/>
        <v>126.225</v>
      </c>
      <c r="L2089" s="6" t="str">
        <f t="array" ref="L2089">XLOOKUP(E2089,INV!A:A,INV!K:K)</f>
        <v>#N/A</v>
      </c>
      <c r="M2089" s="127" t="str">
        <f t="shared" si="2"/>
        <v>#N/A</v>
      </c>
    </row>
    <row r="2090">
      <c r="A2090" s="195">
        <v>1280.0</v>
      </c>
      <c r="B2090" s="196" t="s">
        <v>3519</v>
      </c>
      <c r="C2090" s="197" t="s">
        <v>9808</v>
      </c>
      <c r="D2090" s="198" t="s">
        <v>9809</v>
      </c>
      <c r="E2090" s="196" t="s">
        <v>9808</v>
      </c>
      <c r="F2090" s="110"/>
      <c r="G2090" s="199">
        <v>1900.0</v>
      </c>
      <c r="H2090" s="217">
        <v>17.55</v>
      </c>
      <c r="I2090" s="217">
        <v>24.18</v>
      </c>
      <c r="J2090" s="6">
        <f t="shared" si="3"/>
        <v>24.57</v>
      </c>
      <c r="K2090" s="6">
        <f t="shared" si="4"/>
        <v>30.225</v>
      </c>
      <c r="L2090" s="6" t="str">
        <f t="array" ref="L2090">XLOOKUP(E2090,INV!A:A,INV!K:K)</f>
        <v>#N/A</v>
      </c>
      <c r="M2090" s="127" t="str">
        <f t="shared" si="2"/>
        <v>#N/A</v>
      </c>
    </row>
    <row r="2091">
      <c r="A2091" s="195">
        <v>1281.0</v>
      </c>
      <c r="B2091" s="196" t="s">
        <v>3519</v>
      </c>
      <c r="C2091" s="197" t="s">
        <v>9810</v>
      </c>
      <c r="D2091" s="198" t="s">
        <v>9811</v>
      </c>
      <c r="E2091" s="196" t="s">
        <v>9810</v>
      </c>
      <c r="F2091" s="110"/>
      <c r="G2091" s="199">
        <v>1900.0</v>
      </c>
      <c r="H2091" s="217">
        <v>17.55</v>
      </c>
      <c r="I2091" s="217">
        <v>24.18</v>
      </c>
      <c r="J2091" s="6">
        <f t="shared" si="3"/>
        <v>24.57</v>
      </c>
      <c r="K2091" s="6">
        <f t="shared" si="4"/>
        <v>30.225</v>
      </c>
      <c r="L2091" s="6" t="str">
        <f t="array" ref="L2091">XLOOKUP(E2091,INV!A:A,INV!K:K)</f>
        <v>#N/A</v>
      </c>
      <c r="M2091" s="127" t="str">
        <f t="shared" si="2"/>
        <v>#N/A</v>
      </c>
    </row>
    <row r="2092">
      <c r="A2092" s="195">
        <v>1282.0</v>
      </c>
      <c r="B2092" s="196" t="s">
        <v>3519</v>
      </c>
      <c r="C2092" s="197" t="s">
        <v>5051</v>
      </c>
      <c r="D2092" s="198" t="s">
        <v>5052</v>
      </c>
      <c r="E2092" s="196" t="s">
        <v>5051</v>
      </c>
      <c r="F2092" s="110"/>
      <c r="G2092" s="199">
        <v>1850.0</v>
      </c>
      <c r="H2092" s="217">
        <v>17.09</v>
      </c>
      <c r="I2092" s="217">
        <v>23.55</v>
      </c>
      <c r="J2092" s="6">
        <f t="shared" si="3"/>
        <v>23.926</v>
      </c>
      <c r="K2092" s="6">
        <f t="shared" si="4"/>
        <v>29.4375</v>
      </c>
      <c r="L2092" s="6" t="str">
        <f t="array" ref="L2092">XLOOKUP(E2092,INV!A:A,INV!K:K)</f>
        <v>#N/A</v>
      </c>
      <c r="M2092" s="127" t="str">
        <f t="shared" si="2"/>
        <v>#N/A</v>
      </c>
    </row>
    <row r="2093">
      <c r="A2093" s="195">
        <v>1289.0</v>
      </c>
      <c r="B2093" s="196" t="s">
        <v>3519</v>
      </c>
      <c r="C2093" s="197" t="s">
        <v>9812</v>
      </c>
      <c r="D2093" s="198" t="s">
        <v>9813</v>
      </c>
      <c r="E2093" s="196" t="s">
        <v>9812</v>
      </c>
      <c r="F2093" s="110"/>
      <c r="G2093" s="199">
        <v>1950.0</v>
      </c>
      <c r="H2093" s="217">
        <v>18.02</v>
      </c>
      <c r="I2093" s="217">
        <v>24.82</v>
      </c>
      <c r="J2093" s="6">
        <f t="shared" si="3"/>
        <v>25.228</v>
      </c>
      <c r="K2093" s="6">
        <f t="shared" si="4"/>
        <v>31.025</v>
      </c>
      <c r="L2093" s="6" t="str">
        <f t="array" ref="L2093">XLOOKUP(E2093,INV!A:A,INV!K:K)</f>
        <v>#N/A</v>
      </c>
      <c r="M2093" s="127" t="str">
        <f t="shared" si="2"/>
        <v>#N/A</v>
      </c>
    </row>
    <row r="2094">
      <c r="A2094" s="195">
        <v>2544.0</v>
      </c>
      <c r="B2094" s="196" t="s">
        <v>6789</v>
      </c>
      <c r="C2094" s="197" t="s">
        <v>9814</v>
      </c>
      <c r="D2094" s="198" t="s">
        <v>9815</v>
      </c>
      <c r="E2094" s="196" t="s">
        <v>9814</v>
      </c>
      <c r="F2094" s="110"/>
      <c r="G2094" s="199">
        <v>15000.0</v>
      </c>
      <c r="H2094" s="217">
        <v>157.07</v>
      </c>
      <c r="I2094" s="217">
        <v>216.39</v>
      </c>
      <c r="J2094" s="6">
        <f t="shared" si="3"/>
        <v>219.898</v>
      </c>
      <c r="K2094" s="6">
        <f t="shared" si="4"/>
        <v>270.4875</v>
      </c>
      <c r="L2094" s="6" t="str">
        <f t="array" ref="L2094">XLOOKUP(E2094,INV!A:A,INV!K:K)</f>
        <v>#N/A</v>
      </c>
      <c r="M2094" s="127" t="str">
        <f t="shared" si="2"/>
        <v>#N/A</v>
      </c>
    </row>
    <row r="2095">
      <c r="A2095" s="195">
        <v>1290.0</v>
      </c>
      <c r="B2095" s="196" t="s">
        <v>5065</v>
      </c>
      <c r="C2095" s="197" t="s">
        <v>5066</v>
      </c>
      <c r="D2095" s="198" t="s">
        <v>5067</v>
      </c>
      <c r="E2095" s="196" t="s">
        <v>5066</v>
      </c>
      <c r="F2095" s="110"/>
      <c r="G2095" s="199">
        <v>15.0</v>
      </c>
      <c r="H2095" s="217">
        <v>0.14</v>
      </c>
      <c r="I2095" s="217">
        <v>0.19</v>
      </c>
      <c r="J2095" s="6">
        <f t="shared" si="3"/>
        <v>0.196</v>
      </c>
      <c r="K2095" s="6">
        <f t="shared" si="4"/>
        <v>0.2375</v>
      </c>
      <c r="L2095" s="6" t="str">
        <f t="array" ref="L2095">XLOOKUP(E2095,INV!A:A,INV!K:K)</f>
        <v>#N/A</v>
      </c>
      <c r="M2095" s="127" t="str">
        <f t="shared" si="2"/>
        <v>#N/A</v>
      </c>
    </row>
    <row r="2096">
      <c r="A2096" s="195">
        <v>1295.0</v>
      </c>
      <c r="B2096" s="196" t="s">
        <v>5068</v>
      </c>
      <c r="C2096" s="197" t="s">
        <v>5069</v>
      </c>
      <c r="D2096" s="198" t="s">
        <v>5070</v>
      </c>
      <c r="E2096" s="196" t="s">
        <v>5069</v>
      </c>
      <c r="F2096" s="110"/>
      <c r="G2096" s="199">
        <v>10.0</v>
      </c>
      <c r="H2096" s="217">
        <v>0.09</v>
      </c>
      <c r="I2096" s="217">
        <v>0.13</v>
      </c>
      <c r="J2096" s="6">
        <f t="shared" si="3"/>
        <v>0.126</v>
      </c>
      <c r="K2096" s="6">
        <f t="shared" si="4"/>
        <v>0.1625</v>
      </c>
      <c r="L2096" s="6" t="str">
        <f t="array" ref="L2096">XLOOKUP(E2096,INV!A:A,INV!K:K)</f>
        <v>#N/A</v>
      </c>
      <c r="M2096" s="127" t="str">
        <f t="shared" si="2"/>
        <v>#N/A</v>
      </c>
    </row>
    <row r="2097">
      <c r="A2097" s="195">
        <v>2545.0</v>
      </c>
      <c r="B2097" s="196" t="s">
        <v>9816</v>
      </c>
      <c r="C2097" s="197" t="s">
        <v>9817</v>
      </c>
      <c r="D2097" s="198" t="s">
        <v>9818</v>
      </c>
      <c r="E2097" s="196" t="s">
        <v>9817</v>
      </c>
      <c r="F2097" s="110"/>
      <c r="G2097" s="199">
        <v>2100.0</v>
      </c>
      <c r="H2097" s="217">
        <v>21.99</v>
      </c>
      <c r="I2097" s="217">
        <v>30.29</v>
      </c>
      <c r="J2097" s="6">
        <f t="shared" si="3"/>
        <v>30.786</v>
      </c>
      <c r="K2097" s="6">
        <f t="shared" si="4"/>
        <v>37.8625</v>
      </c>
      <c r="L2097" s="6" t="str">
        <f t="array" ref="L2097">XLOOKUP(E2097,INV!A:A,INV!K:K)</f>
        <v>#N/A</v>
      </c>
      <c r="M2097" s="127" t="str">
        <f t="shared" si="2"/>
        <v>#N/A</v>
      </c>
    </row>
    <row r="2098">
      <c r="A2098" s="195">
        <v>2546.0</v>
      </c>
      <c r="B2098" s="196" t="s">
        <v>9816</v>
      </c>
      <c r="C2098" s="197" t="s">
        <v>9819</v>
      </c>
      <c r="D2098" s="198" t="s">
        <v>9820</v>
      </c>
      <c r="E2098" s="110" t="s">
        <v>9819</v>
      </c>
      <c r="F2098" s="196"/>
      <c r="G2098" s="199">
        <v>2100.0</v>
      </c>
      <c r="H2098" s="217">
        <v>21.99</v>
      </c>
      <c r="I2098" s="217">
        <v>30.29</v>
      </c>
      <c r="J2098" s="6">
        <f t="shared" si="3"/>
        <v>30.786</v>
      </c>
      <c r="K2098" s="6">
        <f t="shared" si="4"/>
        <v>37.8625</v>
      </c>
      <c r="L2098" s="6" t="str">
        <f t="array" ref="L2098">XLOOKUP(E2098,INV!A:A,INV!K:K)</f>
        <v>#N/A</v>
      </c>
      <c r="M2098" s="127" t="str">
        <f t="shared" si="2"/>
        <v>#N/A</v>
      </c>
    </row>
    <row r="2099">
      <c r="A2099" s="195">
        <v>2547.0</v>
      </c>
      <c r="B2099" s="196" t="s">
        <v>9816</v>
      </c>
      <c r="C2099" s="197" t="s">
        <v>9821</v>
      </c>
      <c r="D2099" s="198" t="s">
        <v>9822</v>
      </c>
      <c r="E2099" s="110" t="s">
        <v>9821</v>
      </c>
      <c r="F2099" s="196"/>
      <c r="G2099" s="199">
        <v>2100.0</v>
      </c>
      <c r="H2099" s="217">
        <v>21.99</v>
      </c>
      <c r="I2099" s="217">
        <v>30.29</v>
      </c>
      <c r="J2099" s="6">
        <f t="shared" si="3"/>
        <v>30.786</v>
      </c>
      <c r="K2099" s="6">
        <f t="shared" si="4"/>
        <v>37.8625</v>
      </c>
      <c r="L2099" s="6" t="str">
        <f t="array" ref="L2099">XLOOKUP(E2099,INV!A:A,INV!K:K)</f>
        <v>#N/A</v>
      </c>
      <c r="M2099" s="127" t="str">
        <f t="shared" si="2"/>
        <v>#N/A</v>
      </c>
    </row>
    <row r="2100">
      <c r="A2100" s="195">
        <v>2548.0</v>
      </c>
      <c r="B2100" s="196" t="s">
        <v>9816</v>
      </c>
      <c r="C2100" s="197" t="s">
        <v>9823</v>
      </c>
      <c r="D2100" s="198" t="s">
        <v>9824</v>
      </c>
      <c r="E2100" s="110" t="s">
        <v>9823</v>
      </c>
      <c r="F2100" s="196"/>
      <c r="G2100" s="199">
        <v>2100.0</v>
      </c>
      <c r="H2100" s="217">
        <v>21.99</v>
      </c>
      <c r="I2100" s="217">
        <v>30.29</v>
      </c>
      <c r="J2100" s="6">
        <f t="shared" si="3"/>
        <v>30.786</v>
      </c>
      <c r="K2100" s="6">
        <f t="shared" si="4"/>
        <v>37.8625</v>
      </c>
      <c r="L2100" s="6" t="str">
        <f t="array" ref="L2100">XLOOKUP(E2100,INV!A:A,INV!K:K)</f>
        <v>#N/A</v>
      </c>
      <c r="M2100" s="127" t="str">
        <f t="shared" si="2"/>
        <v>#N/A</v>
      </c>
    </row>
    <row r="2101">
      <c r="A2101" s="195">
        <v>2549.0</v>
      </c>
      <c r="B2101" s="196" t="s">
        <v>9816</v>
      </c>
      <c r="C2101" s="197" t="s">
        <v>9825</v>
      </c>
      <c r="D2101" s="198" t="s">
        <v>9826</v>
      </c>
      <c r="E2101" s="110" t="s">
        <v>9825</v>
      </c>
      <c r="F2101" s="196"/>
      <c r="G2101" s="199">
        <v>2100.0</v>
      </c>
      <c r="H2101" s="217">
        <v>21.99</v>
      </c>
      <c r="I2101" s="217">
        <v>30.29</v>
      </c>
      <c r="J2101" s="6">
        <f t="shared" si="3"/>
        <v>30.786</v>
      </c>
      <c r="K2101" s="6">
        <f t="shared" si="4"/>
        <v>37.8625</v>
      </c>
      <c r="L2101" s="6" t="str">
        <f t="array" ref="L2101">XLOOKUP(E2101,INV!A:A,INV!K:K)</f>
        <v>#N/A</v>
      </c>
      <c r="M2101" s="127" t="str">
        <f t="shared" si="2"/>
        <v>#N/A</v>
      </c>
    </row>
    <row r="2102">
      <c r="A2102" s="195">
        <v>2550.0</v>
      </c>
      <c r="B2102" s="196" t="s">
        <v>9816</v>
      </c>
      <c r="C2102" s="197" t="s">
        <v>9827</v>
      </c>
      <c r="D2102" s="198" t="s">
        <v>9828</v>
      </c>
      <c r="E2102" s="110" t="s">
        <v>9827</v>
      </c>
      <c r="F2102" s="196"/>
      <c r="G2102" s="199">
        <v>2100.0</v>
      </c>
      <c r="H2102" s="217">
        <v>21.99</v>
      </c>
      <c r="I2102" s="217">
        <v>30.29</v>
      </c>
      <c r="J2102" s="6">
        <f t="shared" si="3"/>
        <v>30.786</v>
      </c>
      <c r="K2102" s="6">
        <f t="shared" si="4"/>
        <v>37.8625</v>
      </c>
      <c r="L2102" s="6" t="str">
        <f t="array" ref="L2102">XLOOKUP(E2102,INV!A:A,INV!K:K)</f>
        <v>#N/A</v>
      </c>
      <c r="M2102" s="127" t="str">
        <f t="shared" si="2"/>
        <v>#N/A</v>
      </c>
    </row>
    <row r="2103">
      <c r="A2103" s="195">
        <v>2551.0</v>
      </c>
      <c r="B2103" s="196" t="s">
        <v>9816</v>
      </c>
      <c r="C2103" s="197" t="s">
        <v>9829</v>
      </c>
      <c r="D2103" s="198" t="s">
        <v>9830</v>
      </c>
      <c r="E2103" s="110" t="s">
        <v>9829</v>
      </c>
      <c r="F2103" s="196"/>
      <c r="G2103" s="199">
        <v>2100.0</v>
      </c>
      <c r="H2103" s="217">
        <v>21.99</v>
      </c>
      <c r="I2103" s="217">
        <v>30.29</v>
      </c>
      <c r="J2103" s="6">
        <f t="shared" si="3"/>
        <v>30.786</v>
      </c>
      <c r="K2103" s="6">
        <f t="shared" si="4"/>
        <v>37.8625</v>
      </c>
      <c r="L2103" s="6" t="str">
        <f t="array" ref="L2103">XLOOKUP(E2103,INV!A:A,INV!K:K)</f>
        <v>#N/A</v>
      </c>
      <c r="M2103" s="127" t="str">
        <f t="shared" si="2"/>
        <v>#N/A</v>
      </c>
    </row>
    <row r="2104">
      <c r="A2104" s="195">
        <v>2552.0</v>
      </c>
      <c r="B2104" s="196" t="s">
        <v>9816</v>
      </c>
      <c r="C2104" s="197" t="s">
        <v>9831</v>
      </c>
      <c r="D2104" s="198" t="s">
        <v>9832</v>
      </c>
      <c r="E2104" s="110" t="s">
        <v>9831</v>
      </c>
      <c r="F2104" s="196"/>
      <c r="G2104" s="199">
        <v>2100.0</v>
      </c>
      <c r="H2104" s="217">
        <v>21.99</v>
      </c>
      <c r="I2104" s="217">
        <v>30.29</v>
      </c>
      <c r="J2104" s="6">
        <f t="shared" si="3"/>
        <v>30.786</v>
      </c>
      <c r="K2104" s="6">
        <f t="shared" si="4"/>
        <v>37.8625</v>
      </c>
      <c r="L2104" s="6" t="str">
        <f t="array" ref="L2104">XLOOKUP(E2104,INV!A:A,INV!K:K)</f>
        <v>#N/A</v>
      </c>
      <c r="M2104" s="127" t="str">
        <f t="shared" si="2"/>
        <v>#N/A</v>
      </c>
    </row>
    <row r="2105">
      <c r="A2105" s="195">
        <v>2553.0</v>
      </c>
      <c r="B2105" s="196" t="s">
        <v>9816</v>
      </c>
      <c r="C2105" s="197" t="s">
        <v>9833</v>
      </c>
      <c r="D2105" s="198" t="s">
        <v>9834</v>
      </c>
      <c r="E2105" s="110" t="s">
        <v>9833</v>
      </c>
      <c r="F2105" s="196"/>
      <c r="G2105" s="199">
        <v>2100.0</v>
      </c>
      <c r="H2105" s="217">
        <v>21.99</v>
      </c>
      <c r="I2105" s="217">
        <v>30.29</v>
      </c>
      <c r="J2105" s="6">
        <f t="shared" si="3"/>
        <v>30.786</v>
      </c>
      <c r="K2105" s="6">
        <f t="shared" si="4"/>
        <v>37.8625</v>
      </c>
      <c r="L2105" s="6" t="str">
        <f t="array" ref="L2105">XLOOKUP(E2105,INV!A:A,INV!K:K)</f>
        <v>#N/A</v>
      </c>
      <c r="M2105" s="127" t="str">
        <f t="shared" si="2"/>
        <v>#N/A</v>
      </c>
    </row>
    <row r="2106">
      <c r="A2106" s="195">
        <v>2554.0</v>
      </c>
      <c r="B2106" s="196" t="s">
        <v>9816</v>
      </c>
      <c r="C2106" s="197" t="s">
        <v>9835</v>
      </c>
      <c r="D2106" s="198" t="s">
        <v>9836</v>
      </c>
      <c r="E2106" s="110" t="s">
        <v>9835</v>
      </c>
      <c r="F2106" s="196"/>
      <c r="G2106" s="199">
        <v>2100.0</v>
      </c>
      <c r="H2106" s="217">
        <v>21.99</v>
      </c>
      <c r="I2106" s="217">
        <v>30.29</v>
      </c>
      <c r="J2106" s="6">
        <f t="shared" si="3"/>
        <v>30.786</v>
      </c>
      <c r="K2106" s="6">
        <f t="shared" si="4"/>
        <v>37.8625</v>
      </c>
      <c r="L2106" s="6" t="str">
        <f t="array" ref="L2106">XLOOKUP(E2106,INV!A:A,INV!K:K)</f>
        <v>#N/A</v>
      </c>
      <c r="M2106" s="127" t="str">
        <f t="shared" si="2"/>
        <v>#N/A</v>
      </c>
    </row>
    <row r="2107">
      <c r="A2107" s="195">
        <v>2555.0</v>
      </c>
      <c r="B2107" s="196" t="s">
        <v>9816</v>
      </c>
      <c r="C2107" s="197" t="s">
        <v>9837</v>
      </c>
      <c r="D2107" s="198" t="s">
        <v>9838</v>
      </c>
      <c r="E2107" s="196" t="s">
        <v>9837</v>
      </c>
      <c r="F2107" s="110"/>
      <c r="G2107" s="199">
        <v>2100.0</v>
      </c>
      <c r="H2107" s="217">
        <v>21.99</v>
      </c>
      <c r="I2107" s="217">
        <v>30.29</v>
      </c>
      <c r="J2107" s="6">
        <f t="shared" si="3"/>
        <v>30.786</v>
      </c>
      <c r="K2107" s="6">
        <f t="shared" si="4"/>
        <v>37.8625</v>
      </c>
      <c r="L2107" s="6" t="str">
        <f t="array" ref="L2107">XLOOKUP(E2107,INV!A:A,INV!K:K)</f>
        <v>#N/A</v>
      </c>
      <c r="M2107" s="127" t="str">
        <f t="shared" si="2"/>
        <v>#N/A</v>
      </c>
    </row>
    <row r="2108">
      <c r="A2108" s="195">
        <v>2556.0</v>
      </c>
      <c r="B2108" s="196" t="s">
        <v>9816</v>
      </c>
      <c r="C2108" s="197" t="s">
        <v>9839</v>
      </c>
      <c r="D2108" s="198" t="s">
        <v>9840</v>
      </c>
      <c r="E2108" s="196" t="s">
        <v>9839</v>
      </c>
      <c r="F2108" s="196"/>
      <c r="G2108" s="199">
        <v>2100.0</v>
      </c>
      <c r="H2108" s="217">
        <v>21.99</v>
      </c>
      <c r="I2108" s="217">
        <v>30.29</v>
      </c>
      <c r="J2108" s="6">
        <f t="shared" si="3"/>
        <v>30.786</v>
      </c>
      <c r="K2108" s="6">
        <f t="shared" si="4"/>
        <v>37.8625</v>
      </c>
      <c r="L2108" s="6" t="str">
        <f t="array" ref="L2108">XLOOKUP(E2108,INV!A:A,INV!K:K)</f>
        <v>#N/A</v>
      </c>
      <c r="M2108" s="127" t="str">
        <f t="shared" si="2"/>
        <v>#N/A</v>
      </c>
    </row>
    <row r="2109">
      <c r="A2109" s="195">
        <v>2557.0</v>
      </c>
      <c r="B2109" s="196" t="s">
        <v>9816</v>
      </c>
      <c r="C2109" s="197" t="s">
        <v>9841</v>
      </c>
      <c r="D2109" s="198" t="s">
        <v>9842</v>
      </c>
      <c r="E2109" s="196" t="s">
        <v>9841</v>
      </c>
      <c r="F2109" s="196"/>
      <c r="G2109" s="199">
        <v>2100.0</v>
      </c>
      <c r="H2109" s="217">
        <v>21.99</v>
      </c>
      <c r="I2109" s="217">
        <v>30.29</v>
      </c>
      <c r="J2109" s="6">
        <f t="shared" si="3"/>
        <v>30.786</v>
      </c>
      <c r="K2109" s="6">
        <f t="shared" si="4"/>
        <v>37.8625</v>
      </c>
      <c r="L2109" s="6" t="str">
        <f t="array" ref="L2109">XLOOKUP(E2109,INV!A:A,INV!K:K)</f>
        <v>#N/A</v>
      </c>
      <c r="M2109" s="127" t="str">
        <f t="shared" si="2"/>
        <v>#N/A</v>
      </c>
    </row>
    <row r="2110">
      <c r="A2110" s="195">
        <v>2558.0</v>
      </c>
      <c r="B2110" s="196" t="s">
        <v>9816</v>
      </c>
      <c r="C2110" s="197" t="s">
        <v>9843</v>
      </c>
      <c r="D2110" s="198" t="s">
        <v>9844</v>
      </c>
      <c r="E2110" s="196" t="s">
        <v>9843</v>
      </c>
      <c r="F2110" s="196"/>
      <c r="G2110" s="199">
        <v>2100.0</v>
      </c>
      <c r="H2110" s="217">
        <v>21.99</v>
      </c>
      <c r="I2110" s="217">
        <v>30.29</v>
      </c>
      <c r="J2110" s="6">
        <f t="shared" si="3"/>
        <v>30.786</v>
      </c>
      <c r="K2110" s="6">
        <f t="shared" si="4"/>
        <v>37.8625</v>
      </c>
      <c r="L2110" s="6" t="str">
        <f t="array" ref="L2110">XLOOKUP(E2110,INV!A:A,INV!K:K)</f>
        <v>#N/A</v>
      </c>
      <c r="M2110" s="127" t="str">
        <f t="shared" si="2"/>
        <v>#N/A</v>
      </c>
    </row>
    <row r="2111">
      <c r="A2111" s="195">
        <v>2559.0</v>
      </c>
      <c r="B2111" s="196" t="s">
        <v>9816</v>
      </c>
      <c r="C2111" s="197" t="s">
        <v>9845</v>
      </c>
      <c r="D2111" s="198" t="s">
        <v>9846</v>
      </c>
      <c r="E2111" s="196" t="s">
        <v>9845</v>
      </c>
      <c r="F2111" s="110"/>
      <c r="G2111" s="199">
        <v>2100.0</v>
      </c>
      <c r="H2111" s="217">
        <v>21.99</v>
      </c>
      <c r="I2111" s="217">
        <v>30.29</v>
      </c>
      <c r="J2111" s="6">
        <f t="shared" si="3"/>
        <v>30.786</v>
      </c>
      <c r="K2111" s="6">
        <f t="shared" si="4"/>
        <v>37.8625</v>
      </c>
      <c r="L2111" s="6" t="str">
        <f t="array" ref="L2111">XLOOKUP(E2111,INV!A:A,INV!K:K)</f>
        <v>#N/A</v>
      </c>
      <c r="M2111" s="127" t="str">
        <f t="shared" si="2"/>
        <v>#N/A</v>
      </c>
    </row>
    <row r="2112">
      <c r="A2112" s="195">
        <v>2560.0</v>
      </c>
      <c r="B2112" s="196" t="s">
        <v>9816</v>
      </c>
      <c r="C2112" s="197" t="s">
        <v>9847</v>
      </c>
      <c r="D2112" s="198" t="s">
        <v>9848</v>
      </c>
      <c r="E2112" s="196" t="s">
        <v>9847</v>
      </c>
      <c r="F2112" s="196"/>
      <c r="G2112" s="199">
        <v>2100.0</v>
      </c>
      <c r="H2112" s="217">
        <v>21.99</v>
      </c>
      <c r="I2112" s="217">
        <v>30.29</v>
      </c>
      <c r="J2112" s="6">
        <f t="shared" si="3"/>
        <v>30.786</v>
      </c>
      <c r="K2112" s="6">
        <f t="shared" si="4"/>
        <v>37.8625</v>
      </c>
      <c r="L2112" s="6" t="str">
        <f t="array" ref="L2112">XLOOKUP(E2112,INV!A:A,INV!K:K)</f>
        <v>#N/A</v>
      </c>
      <c r="M2112" s="127" t="str">
        <f t="shared" si="2"/>
        <v>#N/A</v>
      </c>
    </row>
    <row r="2113">
      <c r="A2113" s="195">
        <v>2594.0</v>
      </c>
      <c r="B2113" s="196" t="s">
        <v>3519</v>
      </c>
      <c r="C2113" s="197" t="s">
        <v>6866</v>
      </c>
      <c r="D2113" s="198" t="s">
        <v>6867</v>
      </c>
      <c r="E2113" s="196" t="s">
        <v>6866</v>
      </c>
      <c r="F2113" s="196"/>
      <c r="G2113" s="199">
        <v>2290.0</v>
      </c>
      <c r="H2113" s="217">
        <v>21.16</v>
      </c>
      <c r="I2113" s="217">
        <v>29.15</v>
      </c>
      <c r="J2113" s="6">
        <f t="shared" si="3"/>
        <v>29.624</v>
      </c>
      <c r="K2113" s="6">
        <f t="shared" si="4"/>
        <v>36.4375</v>
      </c>
      <c r="L2113" s="6" t="str">
        <f t="array" ref="L2113">XLOOKUP(E2113,INV!A:A,INV!K:K)</f>
        <v>#N/A</v>
      </c>
      <c r="M2113" s="127" t="str">
        <f t="shared" si="2"/>
        <v>#N/A</v>
      </c>
    </row>
    <row r="2114">
      <c r="A2114" s="195">
        <v>2593.0</v>
      </c>
      <c r="B2114" s="196" t="s">
        <v>6863</v>
      </c>
      <c r="C2114" s="197" t="s">
        <v>6864</v>
      </c>
      <c r="D2114" s="198" t="s">
        <v>6865</v>
      </c>
      <c r="E2114" s="196" t="s">
        <v>6864</v>
      </c>
      <c r="F2114" s="110"/>
      <c r="G2114" s="199">
        <v>260.0</v>
      </c>
      <c r="H2114" s="217">
        <v>3.2</v>
      </c>
      <c r="I2114" s="217">
        <v>4.41</v>
      </c>
      <c r="J2114" s="6">
        <f t="shared" si="3"/>
        <v>4.48</v>
      </c>
      <c r="K2114" s="6">
        <f t="shared" si="4"/>
        <v>5.5125</v>
      </c>
      <c r="L2114" s="6" t="str">
        <f t="array" ref="L2114">XLOOKUP(E2114,INV!A:A,INV!K:K)</f>
        <v>#N/A</v>
      </c>
      <c r="M2114" s="127" t="str">
        <f t="shared" si="2"/>
        <v>#N/A</v>
      </c>
    </row>
    <row r="2115">
      <c r="A2115" s="195">
        <v>3110.0</v>
      </c>
      <c r="B2115" s="196" t="s">
        <v>3067</v>
      </c>
      <c r="C2115" s="212" t="s">
        <v>7705</v>
      </c>
      <c r="D2115" s="213" t="s">
        <v>7706</v>
      </c>
      <c r="E2115" s="212" t="s">
        <v>7705</v>
      </c>
      <c r="F2115" s="110"/>
      <c r="G2115" s="199">
        <v>22.0</v>
      </c>
      <c r="H2115" s="217">
        <v>0.23</v>
      </c>
      <c r="I2115" s="215"/>
      <c r="J2115" s="6">
        <f t="shared" si="3"/>
        <v>0.322</v>
      </c>
      <c r="K2115" s="6">
        <f t="shared" si="4"/>
        <v>0</v>
      </c>
      <c r="L2115" s="6" t="str">
        <f t="array" ref="L2115">XLOOKUP(E2115,INV!A:A,INV!K:K)</f>
        <v>#N/A</v>
      </c>
      <c r="M2115" s="127" t="str">
        <f t="shared" si="2"/>
        <v>#N/A</v>
      </c>
    </row>
    <row r="2116">
      <c r="A2116" s="195">
        <v>2614.0</v>
      </c>
      <c r="B2116" s="196" t="s">
        <v>6889</v>
      </c>
      <c r="C2116" s="197" t="s">
        <v>236</v>
      </c>
      <c r="D2116" s="198" t="s">
        <v>235</v>
      </c>
      <c r="E2116" s="196" t="s">
        <v>236</v>
      </c>
      <c r="F2116" s="196"/>
      <c r="G2116" s="199">
        <v>515.0</v>
      </c>
      <c r="H2116" s="217">
        <v>4.76</v>
      </c>
      <c r="I2116" s="217">
        <v>6.56</v>
      </c>
      <c r="J2116" s="6">
        <f t="shared" si="3"/>
        <v>6.664</v>
      </c>
      <c r="K2116" s="6">
        <f t="shared" si="4"/>
        <v>8.2</v>
      </c>
      <c r="L2116" s="6">
        <f t="array" ref="L2116">XLOOKUP(E2116,INV!A:A,INV!K:K)</f>
        <v>10</v>
      </c>
      <c r="M2116" s="127">
        <f t="shared" si="2"/>
        <v>0.3336</v>
      </c>
    </row>
    <row r="2117">
      <c r="A2117" s="195">
        <v>2615.0</v>
      </c>
      <c r="B2117" s="196" t="s">
        <v>6889</v>
      </c>
      <c r="C2117" s="197" t="s">
        <v>860</v>
      </c>
      <c r="D2117" s="198" t="s">
        <v>859</v>
      </c>
      <c r="E2117" s="196" t="s">
        <v>860</v>
      </c>
      <c r="F2117" s="196"/>
      <c r="G2117" s="199">
        <v>515.0</v>
      </c>
      <c r="H2117" s="217">
        <v>4.76</v>
      </c>
      <c r="I2117" s="217">
        <v>6.56</v>
      </c>
      <c r="J2117" s="6">
        <f t="shared" si="3"/>
        <v>6.664</v>
      </c>
      <c r="K2117" s="6">
        <f t="shared" si="4"/>
        <v>8.2</v>
      </c>
      <c r="L2117" s="6" t="str">
        <f t="array" ref="L2117">XLOOKUP(E2117,INV!A:A,INV!K:K)</f>
        <v>#N/A</v>
      </c>
      <c r="M2117" s="127" t="str">
        <f t="shared" si="2"/>
        <v>#N/A</v>
      </c>
    </row>
    <row r="2118">
      <c r="A2118" s="195">
        <v>2616.0</v>
      </c>
      <c r="B2118" s="196" t="s">
        <v>6889</v>
      </c>
      <c r="C2118" s="197" t="s">
        <v>234</v>
      </c>
      <c r="D2118" s="198" t="s">
        <v>233</v>
      </c>
      <c r="E2118" s="196" t="s">
        <v>234</v>
      </c>
      <c r="F2118" s="196"/>
      <c r="G2118" s="199">
        <v>515.0</v>
      </c>
      <c r="H2118" s="217">
        <v>4.76</v>
      </c>
      <c r="I2118" s="217">
        <v>6.56</v>
      </c>
      <c r="J2118" s="6">
        <f t="shared" si="3"/>
        <v>6.664</v>
      </c>
      <c r="K2118" s="6">
        <f t="shared" si="4"/>
        <v>8.2</v>
      </c>
      <c r="L2118" s="6">
        <f t="array" ref="L2118">XLOOKUP(E2118,INV!A:A,INV!K:K)</f>
        <v>10</v>
      </c>
      <c r="M2118" s="127">
        <f t="shared" si="2"/>
        <v>0.3336</v>
      </c>
    </row>
    <row r="2119">
      <c r="A2119" s="195">
        <v>2617.0</v>
      </c>
      <c r="B2119" s="196" t="s">
        <v>6889</v>
      </c>
      <c r="C2119" s="197" t="s">
        <v>862</v>
      </c>
      <c r="D2119" s="198" t="s">
        <v>861</v>
      </c>
      <c r="E2119" s="196" t="s">
        <v>862</v>
      </c>
      <c r="F2119" s="196"/>
      <c r="G2119" s="199">
        <v>515.0</v>
      </c>
      <c r="H2119" s="217">
        <v>4.76</v>
      </c>
      <c r="I2119" s="217">
        <v>6.56</v>
      </c>
      <c r="J2119" s="6">
        <f t="shared" si="3"/>
        <v>6.664</v>
      </c>
      <c r="K2119" s="6">
        <f t="shared" si="4"/>
        <v>8.2</v>
      </c>
      <c r="L2119" s="6" t="str">
        <f t="array" ref="L2119">XLOOKUP(E2119,INV!A:A,INV!K:K)</f>
        <v>#N/A</v>
      </c>
      <c r="M2119" s="127" t="str">
        <f t="shared" si="2"/>
        <v>#N/A</v>
      </c>
    </row>
    <row r="2120">
      <c r="A2120" s="195">
        <v>2610.0</v>
      </c>
      <c r="B2120" s="196" t="s">
        <v>6889</v>
      </c>
      <c r="C2120" s="197" t="s">
        <v>6890</v>
      </c>
      <c r="D2120" s="198" t="s">
        <v>6891</v>
      </c>
      <c r="E2120" s="196" t="s">
        <v>6890</v>
      </c>
      <c r="F2120" s="110"/>
      <c r="G2120" s="199">
        <v>515.0</v>
      </c>
      <c r="H2120" s="217">
        <v>4.76</v>
      </c>
      <c r="I2120" s="217">
        <v>6.56</v>
      </c>
      <c r="J2120" s="6">
        <f t="shared" si="3"/>
        <v>6.664</v>
      </c>
      <c r="K2120" s="6">
        <f t="shared" si="4"/>
        <v>8.2</v>
      </c>
      <c r="L2120" s="6" t="str">
        <f t="array" ref="L2120">XLOOKUP(E2120,INV!A:A,INV!K:K)</f>
        <v>#N/A</v>
      </c>
      <c r="M2120" s="127" t="str">
        <f t="shared" si="2"/>
        <v>#N/A</v>
      </c>
    </row>
    <row r="2121">
      <c r="A2121" s="195">
        <v>2611.0</v>
      </c>
      <c r="B2121" s="196" t="s">
        <v>6889</v>
      </c>
      <c r="C2121" s="197" t="s">
        <v>6892</v>
      </c>
      <c r="D2121" s="198" t="s">
        <v>6893</v>
      </c>
      <c r="E2121" s="196" t="s">
        <v>6892</v>
      </c>
      <c r="F2121" s="110"/>
      <c r="G2121" s="199">
        <v>515.0</v>
      </c>
      <c r="H2121" s="217">
        <v>4.76</v>
      </c>
      <c r="I2121" s="217">
        <v>6.56</v>
      </c>
      <c r="J2121" s="6">
        <f t="shared" si="3"/>
        <v>6.664</v>
      </c>
      <c r="K2121" s="6">
        <f t="shared" si="4"/>
        <v>8.2</v>
      </c>
      <c r="L2121" s="6" t="str">
        <f t="array" ref="L2121">XLOOKUP(E2121,INV!A:A,INV!K:K)</f>
        <v>#N/A</v>
      </c>
      <c r="M2121" s="127" t="str">
        <f t="shared" si="2"/>
        <v>#N/A</v>
      </c>
    </row>
    <row r="2122">
      <c r="A2122" s="195">
        <v>2612.0</v>
      </c>
      <c r="B2122" s="196" t="s">
        <v>6889</v>
      </c>
      <c r="C2122" s="197" t="s">
        <v>231</v>
      </c>
      <c r="D2122" s="198" t="s">
        <v>230</v>
      </c>
      <c r="E2122" s="196" t="s">
        <v>231</v>
      </c>
      <c r="F2122" s="196"/>
      <c r="G2122" s="199">
        <v>515.0</v>
      </c>
      <c r="H2122" s="217">
        <v>4.76</v>
      </c>
      <c r="I2122" s="217">
        <v>6.56</v>
      </c>
      <c r="J2122" s="6">
        <f t="shared" si="3"/>
        <v>6.664</v>
      </c>
      <c r="K2122" s="6">
        <f t="shared" si="4"/>
        <v>8.2</v>
      </c>
      <c r="L2122" s="6">
        <f t="array" ref="L2122">XLOOKUP(E2122,INV!A:A,INV!K:K)</f>
        <v>10</v>
      </c>
      <c r="M2122" s="127">
        <f t="shared" si="2"/>
        <v>0.3336</v>
      </c>
    </row>
    <row r="2123">
      <c r="A2123" s="195">
        <v>2613.0</v>
      </c>
      <c r="B2123" s="196" t="s">
        <v>6889</v>
      </c>
      <c r="C2123" s="197" t="s">
        <v>6895</v>
      </c>
      <c r="D2123" s="198" t="s">
        <v>6896</v>
      </c>
      <c r="E2123" s="196" t="s">
        <v>6895</v>
      </c>
      <c r="F2123" s="196"/>
      <c r="G2123" s="199">
        <v>515.0</v>
      </c>
      <c r="H2123" s="217">
        <v>4.76</v>
      </c>
      <c r="I2123" s="217">
        <v>6.56</v>
      </c>
      <c r="J2123" s="6">
        <f t="shared" si="3"/>
        <v>6.664</v>
      </c>
      <c r="K2123" s="6">
        <f t="shared" si="4"/>
        <v>8.2</v>
      </c>
      <c r="L2123" s="6" t="str">
        <f t="array" ref="L2123">XLOOKUP(E2123,INV!A:A,INV!K:K)</f>
        <v>#N/A</v>
      </c>
      <c r="M2123" s="127" t="str">
        <f t="shared" si="2"/>
        <v>#N/A</v>
      </c>
    </row>
    <row r="2124">
      <c r="A2124" s="195">
        <v>2607.0</v>
      </c>
      <c r="B2124" s="196" t="s">
        <v>2470</v>
      </c>
      <c r="C2124" s="197" t="s">
        <v>6884</v>
      </c>
      <c r="D2124" s="198" t="s">
        <v>6885</v>
      </c>
      <c r="E2124" s="196" t="s">
        <v>6884</v>
      </c>
      <c r="F2124" s="110"/>
      <c r="G2124" s="199">
        <v>1030.0</v>
      </c>
      <c r="H2124" s="217">
        <v>9.52</v>
      </c>
      <c r="I2124" s="217">
        <v>13.11</v>
      </c>
      <c r="J2124" s="6">
        <f t="shared" si="3"/>
        <v>13.328</v>
      </c>
      <c r="K2124" s="6">
        <f t="shared" si="4"/>
        <v>16.3875</v>
      </c>
      <c r="L2124" s="6" t="str">
        <f t="array" ref="L2124">XLOOKUP(E2124,INV!A:A,INV!K:K)</f>
        <v>#N/A</v>
      </c>
      <c r="M2124" s="127" t="str">
        <f t="shared" si="2"/>
        <v>#N/A</v>
      </c>
    </row>
    <row r="2125">
      <c r="A2125" s="195">
        <v>2606.0</v>
      </c>
      <c r="B2125" s="196" t="s">
        <v>2470</v>
      </c>
      <c r="C2125" s="197" t="s">
        <v>6882</v>
      </c>
      <c r="D2125" s="198" t="s">
        <v>6883</v>
      </c>
      <c r="E2125" s="196" t="s">
        <v>6882</v>
      </c>
      <c r="F2125" s="110"/>
      <c r="G2125" s="199">
        <v>1030.0</v>
      </c>
      <c r="H2125" s="217">
        <v>9.52</v>
      </c>
      <c r="I2125" s="217">
        <v>13.11</v>
      </c>
      <c r="J2125" s="6">
        <f t="shared" si="3"/>
        <v>13.328</v>
      </c>
      <c r="K2125" s="6">
        <f t="shared" si="4"/>
        <v>16.3875</v>
      </c>
      <c r="L2125" s="6" t="str">
        <f t="array" ref="L2125">XLOOKUP(E2125,INV!A:A,INV!K:K)</f>
        <v>#N/A</v>
      </c>
      <c r="M2125" s="127" t="str">
        <f t="shared" si="2"/>
        <v>#N/A</v>
      </c>
    </row>
    <row r="2126">
      <c r="A2126" s="195">
        <v>2605.0</v>
      </c>
      <c r="B2126" s="196" t="s">
        <v>2470</v>
      </c>
      <c r="C2126" s="197" t="s">
        <v>6880</v>
      </c>
      <c r="D2126" s="198" t="s">
        <v>6881</v>
      </c>
      <c r="E2126" s="196" t="s">
        <v>6880</v>
      </c>
      <c r="F2126" s="110"/>
      <c r="G2126" s="199">
        <v>1030.0</v>
      </c>
      <c r="H2126" s="217">
        <v>9.52</v>
      </c>
      <c r="I2126" s="217">
        <v>13.11</v>
      </c>
      <c r="J2126" s="6">
        <f t="shared" si="3"/>
        <v>13.328</v>
      </c>
      <c r="K2126" s="6">
        <f t="shared" si="4"/>
        <v>16.3875</v>
      </c>
      <c r="L2126" s="6" t="str">
        <f t="array" ref="L2126">XLOOKUP(E2126,INV!A:A,INV!K:K)</f>
        <v>#N/A</v>
      </c>
      <c r="M2126" s="127" t="str">
        <f t="shared" si="2"/>
        <v>#N/A</v>
      </c>
    </row>
    <row r="2127">
      <c r="A2127" s="195">
        <v>2608.0</v>
      </c>
      <c r="B2127" s="196" t="s">
        <v>2470</v>
      </c>
      <c r="C2127" s="197" t="s">
        <v>6886</v>
      </c>
      <c r="D2127" s="198" t="s">
        <v>6887</v>
      </c>
      <c r="E2127" s="196" t="s">
        <v>6886</v>
      </c>
      <c r="F2127" s="196"/>
      <c r="G2127" s="199">
        <v>1030.0</v>
      </c>
      <c r="H2127" s="217">
        <v>9.52</v>
      </c>
      <c r="I2127" s="217">
        <v>13.11</v>
      </c>
      <c r="J2127" s="6">
        <f t="shared" si="3"/>
        <v>13.328</v>
      </c>
      <c r="K2127" s="6">
        <f t="shared" si="4"/>
        <v>16.3875</v>
      </c>
      <c r="L2127" s="6" t="str">
        <f t="array" ref="L2127">XLOOKUP(E2127,INV!A:A,INV!K:K)</f>
        <v>#N/A</v>
      </c>
      <c r="M2127" s="127" t="str">
        <f t="shared" si="2"/>
        <v>#N/A</v>
      </c>
    </row>
    <row r="2128">
      <c r="A2128" s="195">
        <v>2603.0</v>
      </c>
      <c r="B2128" s="196" t="s">
        <v>2470</v>
      </c>
      <c r="C2128" s="197" t="s">
        <v>9849</v>
      </c>
      <c r="D2128" s="198" t="s">
        <v>9850</v>
      </c>
      <c r="E2128" s="110" t="s">
        <v>9849</v>
      </c>
      <c r="F2128" s="196"/>
      <c r="G2128" s="199">
        <v>1030.0</v>
      </c>
      <c r="H2128" s="217">
        <v>9.52</v>
      </c>
      <c r="I2128" s="217">
        <v>13.11</v>
      </c>
      <c r="J2128" s="6">
        <f t="shared" si="3"/>
        <v>13.328</v>
      </c>
      <c r="K2128" s="6">
        <f t="shared" si="4"/>
        <v>16.3875</v>
      </c>
      <c r="L2128" s="6">
        <f t="array" ref="L2128">XLOOKUP(E2128,INV!A:A,INV!K:K)</f>
        <v>26</v>
      </c>
      <c r="M2128" s="127">
        <f t="shared" si="2"/>
        <v>0.4873846154</v>
      </c>
    </row>
    <row r="2129">
      <c r="A2129" s="195">
        <v>2602.0</v>
      </c>
      <c r="B2129" s="196" t="s">
        <v>2470</v>
      </c>
      <c r="C2129" s="197" t="s">
        <v>6876</v>
      </c>
      <c r="D2129" s="198" t="s">
        <v>6877</v>
      </c>
      <c r="E2129" s="196" t="s">
        <v>6876</v>
      </c>
      <c r="F2129" s="110"/>
      <c r="G2129" s="199">
        <v>1030.0</v>
      </c>
      <c r="H2129" s="217">
        <v>9.52</v>
      </c>
      <c r="I2129" s="217">
        <v>13.11</v>
      </c>
      <c r="J2129" s="6">
        <f t="shared" si="3"/>
        <v>13.328</v>
      </c>
      <c r="K2129" s="6">
        <f t="shared" si="4"/>
        <v>16.3875</v>
      </c>
      <c r="L2129" s="6">
        <f t="array" ref="L2129">XLOOKUP(E2129,INV!A:A,INV!K:K)</f>
        <v>26</v>
      </c>
      <c r="M2129" s="127">
        <f t="shared" si="2"/>
        <v>0.4873846154</v>
      </c>
    </row>
    <row r="2130">
      <c r="A2130" s="195">
        <v>2601.0</v>
      </c>
      <c r="B2130" s="196" t="s">
        <v>2470</v>
      </c>
      <c r="C2130" s="197" t="s">
        <v>6874</v>
      </c>
      <c r="D2130" s="198" t="s">
        <v>6875</v>
      </c>
      <c r="E2130" s="196" t="s">
        <v>6874</v>
      </c>
      <c r="F2130" s="110"/>
      <c r="G2130" s="199">
        <v>1030.0</v>
      </c>
      <c r="H2130" s="217">
        <v>9.52</v>
      </c>
      <c r="I2130" s="217">
        <v>13.11</v>
      </c>
      <c r="J2130" s="6">
        <f t="shared" si="3"/>
        <v>13.328</v>
      </c>
      <c r="K2130" s="6">
        <f t="shared" si="4"/>
        <v>16.3875</v>
      </c>
      <c r="L2130" s="6">
        <f t="array" ref="L2130">XLOOKUP(E2130,INV!A:A,INV!K:K)</f>
        <v>26</v>
      </c>
      <c r="M2130" s="127">
        <f t="shared" si="2"/>
        <v>0.4873846154</v>
      </c>
    </row>
    <row r="2131">
      <c r="A2131" s="195">
        <v>2604.0</v>
      </c>
      <c r="B2131" s="196" t="s">
        <v>2470</v>
      </c>
      <c r="C2131" s="197" t="s">
        <v>6878</v>
      </c>
      <c r="D2131" s="198" t="s">
        <v>6879</v>
      </c>
      <c r="E2131" s="110" t="s">
        <v>6878</v>
      </c>
      <c r="F2131" s="196"/>
      <c r="G2131" s="199">
        <v>1030.0</v>
      </c>
      <c r="H2131" s="217">
        <v>9.52</v>
      </c>
      <c r="I2131" s="217">
        <v>13.11</v>
      </c>
      <c r="J2131" s="6">
        <f t="shared" si="3"/>
        <v>13.328</v>
      </c>
      <c r="K2131" s="6">
        <f t="shared" si="4"/>
        <v>16.3875</v>
      </c>
      <c r="L2131" s="6" t="str">
        <f t="array" ref="L2131">XLOOKUP(E2131,INV!A:A,INV!K:K)</f>
        <v>#N/A</v>
      </c>
      <c r="M2131" s="127" t="str">
        <f t="shared" si="2"/>
        <v>#N/A</v>
      </c>
    </row>
    <row r="2132">
      <c r="A2132" s="195">
        <v>2785.0</v>
      </c>
      <c r="B2132" s="196" t="s">
        <v>2470</v>
      </c>
      <c r="C2132" s="197" t="s">
        <v>7006</v>
      </c>
      <c r="D2132" s="198" t="s">
        <v>7007</v>
      </c>
      <c r="E2132" s="196" t="s">
        <v>7006</v>
      </c>
      <c r="F2132" s="196"/>
      <c r="G2132" s="199">
        <v>1030.0</v>
      </c>
      <c r="H2132" s="217">
        <v>9.52</v>
      </c>
      <c r="I2132" s="217">
        <v>13.11</v>
      </c>
      <c r="J2132" s="6">
        <f t="shared" si="3"/>
        <v>13.328</v>
      </c>
      <c r="K2132" s="6">
        <f t="shared" si="4"/>
        <v>16.3875</v>
      </c>
      <c r="L2132" s="6" t="str">
        <f t="array" ref="L2132">XLOOKUP(E2132,INV!A:A,INV!K:K)</f>
        <v>#N/A</v>
      </c>
      <c r="M2132" s="127" t="str">
        <f t="shared" si="2"/>
        <v>#N/A</v>
      </c>
    </row>
    <row r="2133">
      <c r="A2133" s="195">
        <v>2784.0</v>
      </c>
      <c r="B2133" s="196" t="s">
        <v>2470</v>
      </c>
      <c r="C2133" s="197" t="s">
        <v>7004</v>
      </c>
      <c r="D2133" s="198" t="s">
        <v>7005</v>
      </c>
      <c r="E2133" s="196" t="s">
        <v>7004</v>
      </c>
      <c r="F2133" s="196"/>
      <c r="G2133" s="199">
        <v>1030.0</v>
      </c>
      <c r="H2133" s="217">
        <v>9.52</v>
      </c>
      <c r="I2133" s="217">
        <v>13.11</v>
      </c>
      <c r="J2133" s="6">
        <f t="shared" si="3"/>
        <v>13.328</v>
      </c>
      <c r="K2133" s="6">
        <f t="shared" si="4"/>
        <v>16.3875</v>
      </c>
      <c r="L2133" s="6" t="str">
        <f t="array" ref="L2133">XLOOKUP(E2133,INV!A:A,INV!K:K)</f>
        <v>#N/A</v>
      </c>
      <c r="M2133" s="127" t="str">
        <f t="shared" si="2"/>
        <v>#N/A</v>
      </c>
    </row>
    <row r="2134">
      <c r="A2134" s="195">
        <v>2783.0</v>
      </c>
      <c r="B2134" s="196" t="s">
        <v>2470</v>
      </c>
      <c r="C2134" s="197" t="s">
        <v>7002</v>
      </c>
      <c r="D2134" s="198" t="s">
        <v>7003</v>
      </c>
      <c r="E2134" s="196" t="s">
        <v>7002</v>
      </c>
      <c r="F2134" s="110"/>
      <c r="G2134" s="199">
        <v>1030.0</v>
      </c>
      <c r="H2134" s="217">
        <v>9.52</v>
      </c>
      <c r="I2134" s="217">
        <v>13.11</v>
      </c>
      <c r="J2134" s="6">
        <f t="shared" si="3"/>
        <v>13.328</v>
      </c>
      <c r="K2134" s="6">
        <f t="shared" si="4"/>
        <v>16.3875</v>
      </c>
      <c r="L2134" s="6" t="str">
        <f t="array" ref="L2134">XLOOKUP(E2134,INV!A:A,INV!K:K)</f>
        <v>#N/A</v>
      </c>
      <c r="M2134" s="127" t="str">
        <f t="shared" si="2"/>
        <v>#N/A</v>
      </c>
    </row>
    <row r="2135">
      <c r="A2135" s="195">
        <v>2786.0</v>
      </c>
      <c r="B2135" s="196" t="s">
        <v>2470</v>
      </c>
      <c r="C2135" s="197" t="s">
        <v>7008</v>
      </c>
      <c r="D2135" s="198" t="s">
        <v>7009</v>
      </c>
      <c r="E2135" s="196" t="s">
        <v>7008</v>
      </c>
      <c r="F2135" s="196"/>
      <c r="G2135" s="199">
        <v>1030.0</v>
      </c>
      <c r="H2135" s="217">
        <v>9.52</v>
      </c>
      <c r="I2135" s="217">
        <v>13.11</v>
      </c>
      <c r="J2135" s="6">
        <f t="shared" si="3"/>
        <v>13.328</v>
      </c>
      <c r="K2135" s="6">
        <f t="shared" si="4"/>
        <v>16.3875</v>
      </c>
      <c r="L2135" s="6" t="str">
        <f t="array" ref="L2135">XLOOKUP(E2135,INV!A:A,INV!K:K)</f>
        <v>#N/A</v>
      </c>
      <c r="M2135" s="127" t="str">
        <f t="shared" si="2"/>
        <v>#N/A</v>
      </c>
    </row>
    <row r="2136">
      <c r="A2136" s="195">
        <v>2789.0</v>
      </c>
      <c r="B2136" s="196" t="s">
        <v>2470</v>
      </c>
      <c r="C2136" s="197" t="s">
        <v>7014</v>
      </c>
      <c r="D2136" s="198" t="s">
        <v>7015</v>
      </c>
      <c r="E2136" s="196" t="s">
        <v>7014</v>
      </c>
      <c r="F2136" s="110"/>
      <c r="G2136" s="199">
        <v>1220.0</v>
      </c>
      <c r="H2136" s="217">
        <v>11.27</v>
      </c>
      <c r="I2136" s="217">
        <v>15.53</v>
      </c>
      <c r="J2136" s="6">
        <f t="shared" si="3"/>
        <v>15.778</v>
      </c>
      <c r="K2136" s="6">
        <f t="shared" si="4"/>
        <v>19.4125</v>
      </c>
      <c r="L2136" s="6">
        <f t="array" ref="L2136">XLOOKUP(E2136,INV!A:A,INV!K:K)</f>
        <v>29</v>
      </c>
      <c r="M2136" s="127">
        <f t="shared" si="2"/>
        <v>0.4559310345</v>
      </c>
    </row>
    <row r="2137">
      <c r="A2137" s="195">
        <v>2788.0</v>
      </c>
      <c r="B2137" s="196" t="s">
        <v>2470</v>
      </c>
      <c r="C2137" s="197" t="s">
        <v>7012</v>
      </c>
      <c r="D2137" s="198" t="s">
        <v>7013</v>
      </c>
      <c r="E2137" s="196" t="s">
        <v>7012</v>
      </c>
      <c r="F2137" s="196"/>
      <c r="G2137" s="199">
        <v>1220.0</v>
      </c>
      <c r="H2137" s="217">
        <v>11.27</v>
      </c>
      <c r="I2137" s="217">
        <v>15.53</v>
      </c>
      <c r="J2137" s="6">
        <f t="shared" si="3"/>
        <v>15.778</v>
      </c>
      <c r="K2137" s="6">
        <f t="shared" si="4"/>
        <v>19.4125</v>
      </c>
      <c r="L2137" s="6">
        <f t="array" ref="L2137">XLOOKUP(E2137,INV!A:A,INV!K:K)</f>
        <v>29</v>
      </c>
      <c r="M2137" s="127">
        <f t="shared" si="2"/>
        <v>0.4559310345</v>
      </c>
    </row>
    <row r="2138">
      <c r="A2138" s="195">
        <v>2787.0</v>
      </c>
      <c r="B2138" s="196" t="s">
        <v>2470</v>
      </c>
      <c r="C2138" s="197" t="s">
        <v>7010</v>
      </c>
      <c r="D2138" s="198" t="s">
        <v>7011</v>
      </c>
      <c r="E2138" s="196" t="s">
        <v>7010</v>
      </c>
      <c r="F2138" s="196"/>
      <c r="G2138" s="199">
        <v>1220.0</v>
      </c>
      <c r="H2138" s="217">
        <v>11.27</v>
      </c>
      <c r="I2138" s="217">
        <v>15.53</v>
      </c>
      <c r="J2138" s="6">
        <f t="shared" si="3"/>
        <v>15.778</v>
      </c>
      <c r="K2138" s="6">
        <f t="shared" si="4"/>
        <v>19.4125</v>
      </c>
      <c r="L2138" s="6" t="str">
        <f t="array" ref="L2138">XLOOKUP(E2138,INV!A:A,INV!K:K)</f>
        <v>#N/A</v>
      </c>
      <c r="M2138" s="127" t="str">
        <f t="shared" si="2"/>
        <v>#N/A</v>
      </c>
    </row>
    <row r="2139">
      <c r="A2139" s="195">
        <v>2790.0</v>
      </c>
      <c r="B2139" s="196" t="s">
        <v>2470</v>
      </c>
      <c r="C2139" s="197" t="s">
        <v>7016</v>
      </c>
      <c r="D2139" s="198" t="s">
        <v>7017</v>
      </c>
      <c r="E2139" s="196" t="s">
        <v>7016</v>
      </c>
      <c r="F2139" s="110"/>
      <c r="G2139" s="199">
        <v>1220.0</v>
      </c>
      <c r="H2139" s="217">
        <v>11.27</v>
      </c>
      <c r="I2139" s="217">
        <v>15.53</v>
      </c>
      <c r="J2139" s="6">
        <f t="shared" si="3"/>
        <v>15.778</v>
      </c>
      <c r="K2139" s="6">
        <f t="shared" si="4"/>
        <v>19.4125</v>
      </c>
      <c r="L2139" s="6">
        <f t="array" ref="L2139">XLOOKUP(E2139,INV!A:A,INV!K:K)</f>
        <v>29</v>
      </c>
      <c r="M2139" s="127">
        <f t="shared" si="2"/>
        <v>0.4559310345</v>
      </c>
    </row>
    <row r="2140">
      <c r="A2140" s="195">
        <v>2793.0</v>
      </c>
      <c r="B2140" s="196" t="s">
        <v>2470</v>
      </c>
      <c r="C2140" s="197" t="s">
        <v>7022</v>
      </c>
      <c r="D2140" s="198" t="s">
        <v>7023</v>
      </c>
      <c r="E2140" s="196" t="s">
        <v>7022</v>
      </c>
      <c r="F2140" s="110"/>
      <c r="G2140" s="199">
        <v>1220.0</v>
      </c>
      <c r="H2140" s="217">
        <v>11.27</v>
      </c>
      <c r="I2140" s="217">
        <v>15.53</v>
      </c>
      <c r="J2140" s="6">
        <f t="shared" si="3"/>
        <v>15.778</v>
      </c>
      <c r="K2140" s="6">
        <f t="shared" si="4"/>
        <v>19.4125</v>
      </c>
      <c r="L2140" s="6" t="str">
        <f t="array" ref="L2140">XLOOKUP(E2140,INV!A:A,INV!K:K)</f>
        <v>#N/A</v>
      </c>
      <c r="M2140" s="127" t="str">
        <f t="shared" si="2"/>
        <v>#N/A</v>
      </c>
    </row>
    <row r="2141">
      <c r="A2141" s="195">
        <v>2792.0</v>
      </c>
      <c r="B2141" s="196" t="s">
        <v>2470</v>
      </c>
      <c r="C2141" s="197" t="s">
        <v>7020</v>
      </c>
      <c r="D2141" s="198" t="s">
        <v>7021</v>
      </c>
      <c r="E2141" s="196" t="s">
        <v>7020</v>
      </c>
      <c r="F2141" s="110"/>
      <c r="G2141" s="199">
        <v>1220.0</v>
      </c>
      <c r="H2141" s="217">
        <v>11.27</v>
      </c>
      <c r="I2141" s="217">
        <v>15.53</v>
      </c>
      <c r="J2141" s="6">
        <f t="shared" si="3"/>
        <v>15.778</v>
      </c>
      <c r="K2141" s="6">
        <f t="shared" si="4"/>
        <v>19.4125</v>
      </c>
      <c r="L2141" s="6" t="str">
        <f t="array" ref="L2141">XLOOKUP(E2141,INV!A:A,INV!K:K)</f>
        <v>#N/A</v>
      </c>
      <c r="M2141" s="127" t="str">
        <f t="shared" si="2"/>
        <v>#N/A</v>
      </c>
    </row>
    <row r="2142">
      <c r="A2142" s="195">
        <v>2791.0</v>
      </c>
      <c r="B2142" s="196" t="s">
        <v>2470</v>
      </c>
      <c r="C2142" s="197" t="s">
        <v>7018</v>
      </c>
      <c r="D2142" s="198" t="s">
        <v>7019</v>
      </c>
      <c r="E2142" s="196" t="s">
        <v>7018</v>
      </c>
      <c r="F2142" s="196"/>
      <c r="G2142" s="199">
        <v>1220.0</v>
      </c>
      <c r="H2142" s="217">
        <v>11.27</v>
      </c>
      <c r="I2142" s="217">
        <v>15.53</v>
      </c>
      <c r="J2142" s="6">
        <f t="shared" si="3"/>
        <v>15.778</v>
      </c>
      <c r="K2142" s="6">
        <f t="shared" si="4"/>
        <v>19.4125</v>
      </c>
      <c r="L2142" s="6" t="str">
        <f t="array" ref="L2142">XLOOKUP(E2142,INV!A:A,INV!K:K)</f>
        <v>#N/A</v>
      </c>
      <c r="M2142" s="127" t="str">
        <f t="shared" si="2"/>
        <v>#N/A</v>
      </c>
    </row>
    <row r="2143">
      <c r="A2143" s="195">
        <v>2794.0</v>
      </c>
      <c r="B2143" s="196" t="s">
        <v>2470</v>
      </c>
      <c r="C2143" s="197" t="s">
        <v>7024</v>
      </c>
      <c r="D2143" s="198" t="s">
        <v>7025</v>
      </c>
      <c r="E2143" s="196" t="s">
        <v>7024</v>
      </c>
      <c r="F2143" s="110"/>
      <c r="G2143" s="199">
        <v>1220.0</v>
      </c>
      <c r="H2143" s="217">
        <v>11.27</v>
      </c>
      <c r="I2143" s="217">
        <v>15.53</v>
      </c>
      <c r="J2143" s="6">
        <f t="shared" si="3"/>
        <v>15.778</v>
      </c>
      <c r="K2143" s="6">
        <f t="shared" si="4"/>
        <v>19.4125</v>
      </c>
      <c r="L2143" s="6" t="str">
        <f t="array" ref="L2143">XLOOKUP(E2143,INV!A:A,INV!K:K)</f>
        <v>#N/A</v>
      </c>
      <c r="M2143" s="127" t="str">
        <f t="shared" si="2"/>
        <v>#N/A</v>
      </c>
    </row>
    <row r="2144">
      <c r="A2144" s="195">
        <v>2797.0</v>
      </c>
      <c r="B2144" s="196" t="s">
        <v>2470</v>
      </c>
      <c r="C2144" s="197" t="s">
        <v>7030</v>
      </c>
      <c r="D2144" s="198" t="s">
        <v>7031</v>
      </c>
      <c r="E2144" s="196" t="s">
        <v>7030</v>
      </c>
      <c r="F2144" s="110"/>
      <c r="G2144" s="199">
        <v>1220.0</v>
      </c>
      <c r="H2144" s="217">
        <v>11.27</v>
      </c>
      <c r="I2144" s="217">
        <v>15.53</v>
      </c>
      <c r="J2144" s="6">
        <f t="shared" si="3"/>
        <v>15.778</v>
      </c>
      <c r="K2144" s="6">
        <f t="shared" si="4"/>
        <v>19.4125</v>
      </c>
      <c r="L2144" s="6" t="str">
        <f t="array" ref="L2144">XLOOKUP(E2144,INV!A:A,INV!K:K)</f>
        <v>#N/A</v>
      </c>
      <c r="M2144" s="127" t="str">
        <f t="shared" si="2"/>
        <v>#N/A</v>
      </c>
    </row>
    <row r="2145">
      <c r="A2145" s="195">
        <v>2796.0</v>
      </c>
      <c r="B2145" s="196" t="s">
        <v>2470</v>
      </c>
      <c r="C2145" s="197" t="s">
        <v>7028</v>
      </c>
      <c r="D2145" s="198" t="s">
        <v>7029</v>
      </c>
      <c r="E2145" s="196" t="s">
        <v>7028</v>
      </c>
      <c r="F2145" s="110"/>
      <c r="G2145" s="199">
        <v>1220.0</v>
      </c>
      <c r="H2145" s="217">
        <v>11.27</v>
      </c>
      <c r="I2145" s="217">
        <v>15.53</v>
      </c>
      <c r="J2145" s="6">
        <f t="shared" si="3"/>
        <v>15.778</v>
      </c>
      <c r="K2145" s="6">
        <f t="shared" si="4"/>
        <v>19.4125</v>
      </c>
      <c r="L2145" s="6" t="str">
        <f t="array" ref="L2145">XLOOKUP(E2145,INV!A:A,INV!K:K)</f>
        <v>#N/A</v>
      </c>
      <c r="M2145" s="127" t="str">
        <f t="shared" si="2"/>
        <v>#N/A</v>
      </c>
    </row>
    <row r="2146">
      <c r="A2146" s="195">
        <v>2795.0</v>
      </c>
      <c r="B2146" s="196" t="s">
        <v>2470</v>
      </c>
      <c r="C2146" s="201" t="s">
        <v>7026</v>
      </c>
      <c r="D2146" s="198" t="s">
        <v>7027</v>
      </c>
      <c r="E2146" s="196" t="s">
        <v>7026</v>
      </c>
      <c r="F2146" s="196"/>
      <c r="G2146" s="199">
        <v>1220.0</v>
      </c>
      <c r="H2146" s="217">
        <v>11.27</v>
      </c>
      <c r="I2146" s="217">
        <v>15.53</v>
      </c>
      <c r="J2146" s="6">
        <f t="shared" si="3"/>
        <v>15.778</v>
      </c>
      <c r="K2146" s="6">
        <f t="shared" si="4"/>
        <v>19.4125</v>
      </c>
      <c r="L2146" s="6" t="str">
        <f t="array" ref="L2146">XLOOKUP(E2146,INV!A:A,INV!K:K)</f>
        <v>#N/A</v>
      </c>
      <c r="M2146" s="127" t="str">
        <f t="shared" si="2"/>
        <v>#N/A</v>
      </c>
    </row>
    <row r="2147">
      <c r="A2147" s="195">
        <v>2798.0</v>
      </c>
      <c r="B2147" s="196" t="s">
        <v>2470</v>
      </c>
      <c r="C2147" s="197" t="s">
        <v>7032</v>
      </c>
      <c r="D2147" s="198" t="s">
        <v>7033</v>
      </c>
      <c r="E2147" s="196" t="s">
        <v>7032</v>
      </c>
      <c r="F2147" s="110"/>
      <c r="G2147" s="199">
        <v>1220.0</v>
      </c>
      <c r="H2147" s="217">
        <v>11.27</v>
      </c>
      <c r="I2147" s="217">
        <v>15.53</v>
      </c>
      <c r="J2147" s="6">
        <f t="shared" si="3"/>
        <v>15.778</v>
      </c>
      <c r="K2147" s="6">
        <f t="shared" si="4"/>
        <v>19.4125</v>
      </c>
      <c r="L2147" s="6" t="str">
        <f t="array" ref="L2147">XLOOKUP(E2147,INV!A:A,INV!K:K)</f>
        <v>#N/A</v>
      </c>
      <c r="M2147" s="127" t="str">
        <f t="shared" si="2"/>
        <v>#N/A</v>
      </c>
    </row>
    <row r="2148">
      <c r="A2148" s="195">
        <v>2646.0</v>
      </c>
      <c r="B2148" s="196" t="s">
        <v>6948</v>
      </c>
      <c r="C2148" s="197" t="s">
        <v>6949</v>
      </c>
      <c r="D2148" s="198" t="s">
        <v>6950</v>
      </c>
      <c r="E2148" s="196" t="s">
        <v>6949</v>
      </c>
      <c r="F2148" s="110"/>
      <c r="G2148" s="199">
        <v>1400.0</v>
      </c>
      <c r="H2148" s="217">
        <v>12.93</v>
      </c>
      <c r="I2148" s="215"/>
      <c r="J2148" s="6">
        <f t="shared" si="3"/>
        <v>18.102</v>
      </c>
      <c r="K2148" s="6">
        <f t="shared" si="4"/>
        <v>0</v>
      </c>
      <c r="L2148" s="6" t="str">
        <f t="array" ref="L2148">XLOOKUP(E2148,INV!A:A,INV!K:K)</f>
        <v>#N/A</v>
      </c>
      <c r="M2148" s="127" t="str">
        <f t="shared" si="2"/>
        <v>#N/A</v>
      </c>
    </row>
    <row r="2149">
      <c r="A2149" s="195">
        <v>3102.0</v>
      </c>
      <c r="B2149" s="196" t="s">
        <v>6948</v>
      </c>
      <c r="C2149" s="212" t="s">
        <v>6949</v>
      </c>
      <c r="D2149" s="213" t="s">
        <v>7692</v>
      </c>
      <c r="E2149" s="212" t="s">
        <v>6949</v>
      </c>
      <c r="F2149" s="110"/>
      <c r="G2149" s="199">
        <v>1780.0</v>
      </c>
      <c r="H2149" s="217">
        <v>12.93</v>
      </c>
      <c r="I2149" s="215"/>
      <c r="J2149" s="6">
        <f t="shared" si="3"/>
        <v>18.102</v>
      </c>
      <c r="K2149" s="6">
        <f t="shared" si="4"/>
        <v>0</v>
      </c>
      <c r="L2149" s="6" t="str">
        <f t="array" ref="L2149">XLOOKUP(E2149,INV!A:A,INV!K:K)</f>
        <v>#N/A</v>
      </c>
      <c r="M2149" s="127" t="str">
        <f t="shared" si="2"/>
        <v>#N/A</v>
      </c>
    </row>
    <row r="2150">
      <c r="A2150" s="195">
        <v>2647.0</v>
      </c>
      <c r="B2150" s="196" t="s">
        <v>6948</v>
      </c>
      <c r="C2150" s="197" t="s">
        <v>6952</v>
      </c>
      <c r="D2150" s="198" t="s">
        <v>6953</v>
      </c>
      <c r="E2150" s="196" t="s">
        <v>6952</v>
      </c>
      <c r="F2150" s="110"/>
      <c r="G2150" s="199">
        <v>1400.0</v>
      </c>
      <c r="H2150" s="217">
        <v>12.93</v>
      </c>
      <c r="I2150" s="215"/>
      <c r="J2150" s="6">
        <f t="shared" si="3"/>
        <v>18.102</v>
      </c>
      <c r="K2150" s="6">
        <f t="shared" si="4"/>
        <v>0</v>
      </c>
      <c r="L2150" s="6" t="str">
        <f t="array" ref="L2150">XLOOKUP(E2150,INV!A:A,INV!K:K)</f>
        <v>#N/A</v>
      </c>
      <c r="M2150" s="127" t="str">
        <f t="shared" si="2"/>
        <v>#N/A</v>
      </c>
    </row>
    <row r="2151">
      <c r="A2151" s="195">
        <v>3103.0</v>
      </c>
      <c r="B2151" s="196" t="s">
        <v>6951</v>
      </c>
      <c r="C2151" s="212" t="s">
        <v>6952</v>
      </c>
      <c r="D2151" s="213" t="s">
        <v>7693</v>
      </c>
      <c r="E2151" s="212" t="s">
        <v>6952</v>
      </c>
      <c r="F2151" s="110"/>
      <c r="G2151" s="199">
        <v>1780.0</v>
      </c>
      <c r="H2151" s="217">
        <v>12.93</v>
      </c>
      <c r="I2151" s="215"/>
      <c r="J2151" s="6">
        <f t="shared" si="3"/>
        <v>18.102</v>
      </c>
      <c r="K2151" s="6">
        <f t="shared" si="4"/>
        <v>0</v>
      </c>
      <c r="L2151" s="6" t="str">
        <f t="array" ref="L2151">XLOOKUP(E2151,INV!A:A,INV!K:K)</f>
        <v>#N/A</v>
      </c>
      <c r="M2151" s="127" t="str">
        <f t="shared" si="2"/>
        <v>#N/A</v>
      </c>
    </row>
    <row r="2152">
      <c r="A2152" s="195">
        <v>2648.0</v>
      </c>
      <c r="B2152" s="196" t="s">
        <v>6948</v>
      </c>
      <c r="C2152" s="197" t="s">
        <v>7695</v>
      </c>
      <c r="D2152" s="198" t="s">
        <v>6955</v>
      </c>
      <c r="E2152" s="196" t="s">
        <v>7695</v>
      </c>
      <c r="F2152" s="110"/>
      <c r="G2152" s="199">
        <v>1780.0</v>
      </c>
      <c r="H2152" s="217">
        <v>21.93</v>
      </c>
      <c r="I2152" s="215"/>
      <c r="J2152" s="6">
        <f t="shared" si="3"/>
        <v>30.702</v>
      </c>
      <c r="K2152" s="6">
        <f t="shared" si="4"/>
        <v>0</v>
      </c>
      <c r="L2152" s="6" t="str">
        <f t="array" ref="L2152">XLOOKUP(E2152,INV!A:A,INV!K:K)</f>
        <v>#N/A</v>
      </c>
      <c r="M2152" s="127" t="str">
        <f t="shared" si="2"/>
        <v>#N/A</v>
      </c>
    </row>
    <row r="2153">
      <c r="A2153" s="195">
        <v>3105.0</v>
      </c>
      <c r="B2153" s="196" t="s">
        <v>6948</v>
      </c>
      <c r="C2153" s="212" t="s">
        <v>7695</v>
      </c>
      <c r="D2153" s="213" t="s">
        <v>7696</v>
      </c>
      <c r="E2153" s="212" t="s">
        <v>7695</v>
      </c>
      <c r="F2153" s="110"/>
      <c r="G2153" s="199">
        <v>1780.0</v>
      </c>
      <c r="H2153" s="217">
        <v>21.93</v>
      </c>
      <c r="I2153" s="215"/>
      <c r="J2153" s="6">
        <f t="shared" si="3"/>
        <v>30.702</v>
      </c>
      <c r="K2153" s="6">
        <f t="shared" si="4"/>
        <v>0</v>
      </c>
      <c r="L2153" s="6" t="str">
        <f t="array" ref="L2153">XLOOKUP(E2153,INV!A:A,INV!K:K)</f>
        <v>#N/A</v>
      </c>
      <c r="M2153" s="127" t="str">
        <f t="shared" si="2"/>
        <v>#N/A</v>
      </c>
    </row>
    <row r="2154">
      <c r="A2154" s="195">
        <v>2649.0</v>
      </c>
      <c r="B2154" s="196" t="s">
        <v>6948</v>
      </c>
      <c r="C2154" s="197" t="s">
        <v>7697</v>
      </c>
      <c r="D2154" s="198" t="s">
        <v>6957</v>
      </c>
      <c r="E2154" s="110" t="s">
        <v>7697</v>
      </c>
      <c r="F2154" s="196"/>
      <c r="G2154" s="199">
        <v>1780.0</v>
      </c>
      <c r="H2154" s="217">
        <v>21.93</v>
      </c>
      <c r="I2154" s="215"/>
      <c r="J2154" s="6">
        <f t="shared" si="3"/>
        <v>30.702</v>
      </c>
      <c r="K2154" s="6">
        <f t="shared" si="4"/>
        <v>0</v>
      </c>
      <c r="L2154" s="6" t="str">
        <f t="array" ref="L2154">XLOOKUP(E2154,INV!A:A,INV!K:K)</f>
        <v>#N/A</v>
      </c>
      <c r="M2154" s="127" t="str">
        <f t="shared" si="2"/>
        <v>#N/A</v>
      </c>
    </row>
    <row r="2155">
      <c r="A2155" s="195">
        <v>3106.0</v>
      </c>
      <c r="B2155" s="196" t="s">
        <v>6948</v>
      </c>
      <c r="C2155" s="212" t="s">
        <v>7697</v>
      </c>
      <c r="D2155" s="213" t="s">
        <v>7698</v>
      </c>
      <c r="E2155" s="212" t="s">
        <v>7697</v>
      </c>
      <c r="F2155" s="110"/>
      <c r="G2155" s="199">
        <v>1780.0</v>
      </c>
      <c r="H2155" s="217">
        <v>21.93</v>
      </c>
      <c r="I2155" s="215"/>
      <c r="J2155" s="6">
        <f t="shared" si="3"/>
        <v>30.702</v>
      </c>
      <c r="K2155" s="6">
        <f t="shared" si="4"/>
        <v>0</v>
      </c>
      <c r="L2155" s="6" t="str">
        <f t="array" ref="L2155">XLOOKUP(E2155,INV!A:A,INV!K:K)</f>
        <v>#N/A</v>
      </c>
      <c r="M2155" s="127" t="str">
        <f t="shared" si="2"/>
        <v>#N/A</v>
      </c>
    </row>
    <row r="2156">
      <c r="A2156" s="195">
        <v>2650.0</v>
      </c>
      <c r="B2156" s="196" t="s">
        <v>6948</v>
      </c>
      <c r="C2156" s="197" t="s">
        <v>6958</v>
      </c>
      <c r="D2156" s="198" t="s">
        <v>6959</v>
      </c>
      <c r="E2156" s="110" t="s">
        <v>6958</v>
      </c>
      <c r="F2156" s="196"/>
      <c r="G2156" s="199">
        <v>1400.0</v>
      </c>
      <c r="H2156" s="217">
        <v>12.93</v>
      </c>
      <c r="I2156" s="215"/>
      <c r="J2156" s="6">
        <f t="shared" si="3"/>
        <v>18.102</v>
      </c>
      <c r="K2156" s="6">
        <f t="shared" si="4"/>
        <v>0</v>
      </c>
      <c r="L2156" s="6" t="str">
        <f t="array" ref="L2156">XLOOKUP(E2156,INV!A:A,INV!K:K)</f>
        <v>#N/A</v>
      </c>
      <c r="M2156" s="127" t="str">
        <f t="shared" si="2"/>
        <v>#N/A</v>
      </c>
    </row>
    <row r="2157">
      <c r="A2157" s="195">
        <v>3104.0</v>
      </c>
      <c r="B2157" s="196" t="s">
        <v>6948</v>
      </c>
      <c r="C2157" s="212" t="s">
        <v>6958</v>
      </c>
      <c r="D2157" s="213" t="s">
        <v>7694</v>
      </c>
      <c r="E2157" s="212" t="s">
        <v>6958</v>
      </c>
      <c r="F2157" s="110"/>
      <c r="G2157" s="199">
        <v>1780.0</v>
      </c>
      <c r="H2157" s="217">
        <v>12.93</v>
      </c>
      <c r="I2157" s="215"/>
      <c r="J2157" s="6">
        <f t="shared" si="3"/>
        <v>18.102</v>
      </c>
      <c r="K2157" s="6">
        <f t="shared" si="4"/>
        <v>0</v>
      </c>
      <c r="L2157" s="6" t="str">
        <f t="array" ref="L2157">XLOOKUP(E2157,INV!A:A,INV!K:K)</f>
        <v>#N/A</v>
      </c>
      <c r="M2157" s="127" t="str">
        <f t="shared" si="2"/>
        <v>#N/A</v>
      </c>
    </row>
    <row r="2158">
      <c r="A2158" s="195">
        <v>2865.0</v>
      </c>
      <c r="B2158" s="196" t="s">
        <v>4077</v>
      </c>
      <c r="C2158" s="196" t="s">
        <v>7140</v>
      </c>
      <c r="D2158" s="198" t="s">
        <v>7141</v>
      </c>
      <c r="E2158" s="196" t="s">
        <v>7140</v>
      </c>
      <c r="F2158" s="110"/>
      <c r="G2158" s="199">
        <v>800.0</v>
      </c>
      <c r="H2158" s="217">
        <v>7.39</v>
      </c>
      <c r="I2158" s="217">
        <v>10.18</v>
      </c>
      <c r="J2158" s="6">
        <f t="shared" si="3"/>
        <v>10.346</v>
      </c>
      <c r="K2158" s="6">
        <f t="shared" si="4"/>
        <v>12.725</v>
      </c>
      <c r="L2158" s="6" t="str">
        <f t="array" ref="L2158">XLOOKUP(E2158,INV!A:A,INV!K:K)</f>
        <v>#N/A</v>
      </c>
      <c r="M2158" s="127" t="str">
        <f t="shared" si="2"/>
        <v>#N/A</v>
      </c>
    </row>
    <row r="2159">
      <c r="A2159" s="195">
        <v>2870.0</v>
      </c>
      <c r="B2159" s="196" t="s">
        <v>4077</v>
      </c>
      <c r="C2159" s="196" t="s">
        <v>7146</v>
      </c>
      <c r="D2159" s="198" t="s">
        <v>7147</v>
      </c>
      <c r="E2159" s="196" t="s">
        <v>7146</v>
      </c>
      <c r="F2159" s="110"/>
      <c r="G2159" s="199">
        <v>800.0</v>
      </c>
      <c r="H2159" s="217">
        <v>7.39</v>
      </c>
      <c r="I2159" s="217">
        <v>10.18</v>
      </c>
      <c r="J2159" s="6">
        <f t="shared" si="3"/>
        <v>10.346</v>
      </c>
      <c r="K2159" s="6">
        <f t="shared" si="4"/>
        <v>12.725</v>
      </c>
      <c r="L2159" s="6" t="str">
        <f t="array" ref="L2159">XLOOKUP(E2159,INV!A:A,INV!K:K)</f>
        <v>#N/A</v>
      </c>
      <c r="M2159" s="127" t="str">
        <f t="shared" si="2"/>
        <v>#N/A</v>
      </c>
    </row>
    <row r="2160">
      <c r="A2160" s="195">
        <v>2875.0</v>
      </c>
      <c r="B2160" s="196" t="s">
        <v>4077</v>
      </c>
      <c r="C2160" s="196" t="s">
        <v>7152</v>
      </c>
      <c r="D2160" s="198" t="s">
        <v>7153</v>
      </c>
      <c r="E2160" s="196" t="s">
        <v>7152</v>
      </c>
      <c r="F2160" s="196"/>
      <c r="G2160" s="199">
        <v>800.0</v>
      </c>
      <c r="H2160" s="217">
        <v>7.39</v>
      </c>
      <c r="I2160" s="217">
        <v>10.18</v>
      </c>
      <c r="J2160" s="6">
        <f t="shared" si="3"/>
        <v>10.346</v>
      </c>
      <c r="K2160" s="6">
        <f t="shared" si="4"/>
        <v>12.725</v>
      </c>
      <c r="L2160" s="6" t="str">
        <f t="array" ref="L2160">XLOOKUP(E2160,INV!A:A,INV!K:K)</f>
        <v>#N/A</v>
      </c>
      <c r="M2160" s="127" t="str">
        <f t="shared" si="2"/>
        <v>#N/A</v>
      </c>
    </row>
    <row r="2161">
      <c r="A2161" s="195">
        <v>2880.0</v>
      </c>
      <c r="B2161" s="196" t="s">
        <v>4077</v>
      </c>
      <c r="C2161" s="196" t="s">
        <v>7166</v>
      </c>
      <c r="D2161" s="198" t="s">
        <v>7167</v>
      </c>
      <c r="E2161" s="196" t="s">
        <v>7166</v>
      </c>
      <c r="F2161" s="110"/>
      <c r="G2161" s="199">
        <v>750.0</v>
      </c>
      <c r="H2161" s="217">
        <v>6.93</v>
      </c>
      <c r="I2161" s="217">
        <v>9.55</v>
      </c>
      <c r="J2161" s="6">
        <f t="shared" si="3"/>
        <v>9.702</v>
      </c>
      <c r="K2161" s="6">
        <f t="shared" si="4"/>
        <v>11.9375</v>
      </c>
      <c r="L2161" s="6" t="str">
        <f t="array" ref="L2161">XLOOKUP(E2161,INV!A:A,INV!K:K)</f>
        <v>#N/A</v>
      </c>
      <c r="M2161" s="127" t="str">
        <f t="shared" si="2"/>
        <v>#N/A</v>
      </c>
    </row>
    <row r="2162">
      <c r="A2162" s="195">
        <v>2885.0</v>
      </c>
      <c r="B2162" s="196" t="s">
        <v>4077</v>
      </c>
      <c r="C2162" s="196" t="s">
        <v>7178</v>
      </c>
      <c r="D2162" s="198" t="s">
        <v>7179</v>
      </c>
      <c r="E2162" s="196" t="s">
        <v>7178</v>
      </c>
      <c r="F2162" s="110"/>
      <c r="G2162" s="199">
        <v>750.0</v>
      </c>
      <c r="H2162" s="217">
        <v>6.93</v>
      </c>
      <c r="I2162" s="217">
        <v>9.55</v>
      </c>
      <c r="J2162" s="6">
        <f t="shared" si="3"/>
        <v>9.702</v>
      </c>
      <c r="K2162" s="6">
        <f t="shared" si="4"/>
        <v>11.9375</v>
      </c>
      <c r="L2162" s="6" t="str">
        <f t="array" ref="L2162">XLOOKUP(E2162,INV!A:A,INV!K:K)</f>
        <v>#N/A</v>
      </c>
      <c r="M2162" s="127" t="str">
        <f t="shared" si="2"/>
        <v>#N/A</v>
      </c>
    </row>
    <row r="2163">
      <c r="A2163" s="195">
        <v>2894.0</v>
      </c>
      <c r="B2163" s="196" t="s">
        <v>4077</v>
      </c>
      <c r="C2163" s="196" t="s">
        <v>7206</v>
      </c>
      <c r="D2163" s="198" t="s">
        <v>7207</v>
      </c>
      <c r="E2163" s="196" t="s">
        <v>7206</v>
      </c>
      <c r="F2163" s="110"/>
      <c r="G2163" s="199">
        <v>700.0</v>
      </c>
      <c r="H2163" s="217">
        <v>6.47</v>
      </c>
      <c r="I2163" s="217">
        <v>8.91</v>
      </c>
      <c r="J2163" s="6">
        <f t="shared" si="3"/>
        <v>9.058</v>
      </c>
      <c r="K2163" s="6">
        <f t="shared" si="4"/>
        <v>11.1375</v>
      </c>
      <c r="L2163" s="6" t="str">
        <f t="array" ref="L2163">XLOOKUP(E2163,INV!A:A,INV!K:K)</f>
        <v>#N/A</v>
      </c>
      <c r="M2163" s="127" t="str">
        <f t="shared" si="2"/>
        <v>#N/A</v>
      </c>
    </row>
    <row r="2164">
      <c r="A2164" s="195">
        <v>2911.0</v>
      </c>
      <c r="B2164" s="196" t="s">
        <v>6789</v>
      </c>
      <c r="C2164" s="196" t="s">
        <v>7249</v>
      </c>
      <c r="D2164" s="198" t="s">
        <v>7250</v>
      </c>
      <c r="E2164" s="196" t="s">
        <v>7249</v>
      </c>
      <c r="F2164" s="196"/>
      <c r="G2164" s="199">
        <v>80000.0</v>
      </c>
      <c r="H2164" s="217">
        <v>739.13</v>
      </c>
      <c r="I2164" s="215"/>
      <c r="J2164" s="6">
        <f t="shared" si="3"/>
        <v>1034.782</v>
      </c>
      <c r="K2164" s="6">
        <f t="shared" si="4"/>
        <v>0</v>
      </c>
      <c r="L2164" s="6">
        <f t="array" ref="L2164">XLOOKUP(E2164,INV!A:A,INV!K:K)</f>
        <v>440</v>
      </c>
      <c r="M2164" s="127">
        <f t="shared" si="2"/>
        <v>-1.351777273</v>
      </c>
    </row>
    <row r="2165">
      <c r="A2165" s="195">
        <v>2917.0</v>
      </c>
      <c r="B2165" s="196" t="s">
        <v>6789</v>
      </c>
      <c r="C2165" s="196" t="s">
        <v>7261</v>
      </c>
      <c r="D2165" s="198" t="s">
        <v>7262</v>
      </c>
      <c r="E2165" s="196" t="s">
        <v>7261</v>
      </c>
      <c r="F2165" s="196"/>
      <c r="G2165" s="199">
        <v>113333.0</v>
      </c>
      <c r="H2165" s="217">
        <v>1047.1</v>
      </c>
      <c r="I2165" s="215"/>
      <c r="J2165" s="6">
        <f t="shared" si="3"/>
        <v>1465.94</v>
      </c>
      <c r="K2165" s="6">
        <f t="shared" si="4"/>
        <v>0</v>
      </c>
      <c r="L2165" s="6">
        <f t="array" ref="L2165">XLOOKUP(E2165,INV!A:A,INV!K:K)</f>
        <v>440</v>
      </c>
      <c r="M2165" s="127">
        <f t="shared" si="2"/>
        <v>-2.331681818</v>
      </c>
    </row>
    <row r="2166">
      <c r="A2166" s="195">
        <v>2912.0</v>
      </c>
      <c r="B2166" s="196" t="s">
        <v>6789</v>
      </c>
      <c r="C2166" s="196" t="s">
        <v>7251</v>
      </c>
      <c r="D2166" s="198" t="s">
        <v>7252</v>
      </c>
      <c r="E2166" s="196" t="s">
        <v>7251</v>
      </c>
      <c r="F2166" s="196"/>
      <c r="G2166" s="199">
        <v>61334.0</v>
      </c>
      <c r="H2166" s="217">
        <v>566.67</v>
      </c>
      <c r="I2166" s="215"/>
      <c r="J2166" s="6">
        <f t="shared" si="3"/>
        <v>793.338</v>
      </c>
      <c r="K2166" s="6">
        <f t="shared" si="4"/>
        <v>0</v>
      </c>
      <c r="L2166" s="6">
        <f t="array" ref="L2166">XLOOKUP(E2166,INV!A:A,INV!K:K)</f>
        <v>440</v>
      </c>
      <c r="M2166" s="127">
        <f t="shared" si="2"/>
        <v>-0.8030409091</v>
      </c>
    </row>
    <row r="2167">
      <c r="A2167" s="195">
        <v>2913.0</v>
      </c>
      <c r="B2167" s="196" t="s">
        <v>6789</v>
      </c>
      <c r="C2167" s="196" t="s">
        <v>7253</v>
      </c>
      <c r="D2167" s="198" t="s">
        <v>7254</v>
      </c>
      <c r="E2167" s="196" t="s">
        <v>7253</v>
      </c>
      <c r="F2167" s="196"/>
      <c r="G2167" s="199">
        <v>29333.0</v>
      </c>
      <c r="H2167" s="217">
        <v>271.01</v>
      </c>
      <c r="I2167" s="215"/>
      <c r="J2167" s="6">
        <f t="shared" si="3"/>
        <v>379.414</v>
      </c>
      <c r="K2167" s="6">
        <f t="shared" si="4"/>
        <v>0</v>
      </c>
      <c r="L2167" s="6">
        <f t="array" ref="L2167">XLOOKUP(E2167,INV!A:A,INV!K:K)</f>
        <v>440</v>
      </c>
      <c r="M2167" s="127">
        <f t="shared" si="2"/>
        <v>0.1376954545</v>
      </c>
    </row>
    <row r="2168">
      <c r="A2168" s="195">
        <v>2914.0</v>
      </c>
      <c r="B2168" s="196" t="s">
        <v>6789</v>
      </c>
      <c r="C2168" s="196" t="s">
        <v>7255</v>
      </c>
      <c r="D2168" s="198" t="s">
        <v>7256</v>
      </c>
      <c r="E2168" s="196" t="s">
        <v>7255</v>
      </c>
      <c r="F2168" s="196"/>
      <c r="G2168" s="199">
        <v>38667.0</v>
      </c>
      <c r="H2168" s="217">
        <v>357.25</v>
      </c>
      <c r="I2168" s="215"/>
      <c r="J2168" s="6">
        <f t="shared" si="3"/>
        <v>500.15</v>
      </c>
      <c r="K2168" s="6">
        <f t="shared" si="4"/>
        <v>0</v>
      </c>
      <c r="L2168" s="6">
        <f t="array" ref="L2168">XLOOKUP(E2168,INV!A:A,INV!K:K)</f>
        <v>440</v>
      </c>
      <c r="M2168" s="127">
        <f t="shared" si="2"/>
        <v>-0.1367045455</v>
      </c>
    </row>
    <row r="2169">
      <c r="A2169" s="195">
        <v>2915.0</v>
      </c>
      <c r="B2169" s="196" t="s">
        <v>6789</v>
      </c>
      <c r="C2169" s="196" t="s">
        <v>7257</v>
      </c>
      <c r="D2169" s="198" t="s">
        <v>7258</v>
      </c>
      <c r="E2169" s="196" t="s">
        <v>7257</v>
      </c>
      <c r="F2169" s="196"/>
      <c r="G2169" s="199">
        <v>18666.0</v>
      </c>
      <c r="H2169" s="217">
        <v>172.46</v>
      </c>
      <c r="I2169" s="215"/>
      <c r="J2169" s="6">
        <f t="shared" si="3"/>
        <v>241.444</v>
      </c>
      <c r="K2169" s="6">
        <f t="shared" si="4"/>
        <v>0</v>
      </c>
      <c r="L2169" s="6">
        <f t="array" ref="L2169">XLOOKUP(E2169,INV!A:A,INV!K:K)</f>
        <v>440</v>
      </c>
      <c r="M2169" s="127">
        <f t="shared" si="2"/>
        <v>0.4512636364</v>
      </c>
    </row>
    <row r="2170">
      <c r="A2170" s="195">
        <v>2916.0</v>
      </c>
      <c r="B2170" s="196" t="s">
        <v>6789</v>
      </c>
      <c r="C2170" s="196" t="s">
        <v>7259</v>
      </c>
      <c r="D2170" s="198" t="s">
        <v>7260</v>
      </c>
      <c r="E2170" s="196" t="s">
        <v>7259</v>
      </c>
      <c r="F2170" s="196"/>
      <c r="G2170" s="199">
        <v>48000.0</v>
      </c>
      <c r="H2170" s="217">
        <v>443.48</v>
      </c>
      <c r="I2170" s="215"/>
      <c r="J2170" s="6">
        <f t="shared" si="3"/>
        <v>620.872</v>
      </c>
      <c r="K2170" s="6">
        <f t="shared" si="4"/>
        <v>0</v>
      </c>
      <c r="L2170" s="6">
        <f t="array" ref="L2170">XLOOKUP(E2170,INV!A:A,INV!K:K)</f>
        <v>220</v>
      </c>
      <c r="M2170" s="127">
        <f t="shared" si="2"/>
        <v>-1.822145455</v>
      </c>
    </row>
    <row r="2171">
      <c r="A2171" s="195">
        <v>2895.0</v>
      </c>
      <c r="B2171" s="196" t="s">
        <v>3519</v>
      </c>
      <c r="C2171" s="196" t="s">
        <v>7218</v>
      </c>
      <c r="D2171" s="198" t="s">
        <v>7219</v>
      </c>
      <c r="E2171" s="196" t="s">
        <v>7218</v>
      </c>
      <c r="F2171" s="110"/>
      <c r="G2171" s="199">
        <v>350.0</v>
      </c>
      <c r="H2171" s="217">
        <v>3.23</v>
      </c>
      <c r="I2171" s="217">
        <v>4.46</v>
      </c>
      <c r="J2171" s="6">
        <f t="shared" si="3"/>
        <v>4.522</v>
      </c>
      <c r="K2171" s="6">
        <f t="shared" si="4"/>
        <v>5.575</v>
      </c>
      <c r="L2171" s="6" t="str">
        <f t="array" ref="L2171">XLOOKUP(E2171,INV!A:A,INV!K:K)</f>
        <v>#N/A</v>
      </c>
      <c r="M2171" s="127" t="str">
        <f t="shared" si="2"/>
        <v>#N/A</v>
      </c>
    </row>
    <row r="2172">
      <c r="A2172" s="195">
        <v>2896.0</v>
      </c>
      <c r="B2172" s="196" t="s">
        <v>3519</v>
      </c>
      <c r="C2172" s="196" t="s">
        <v>7220</v>
      </c>
      <c r="D2172" s="198" t="s">
        <v>7221</v>
      </c>
      <c r="E2172" s="196" t="s">
        <v>7220</v>
      </c>
      <c r="F2172" s="110"/>
      <c r="G2172" s="199">
        <v>350.0</v>
      </c>
      <c r="H2172" s="217">
        <v>3.23</v>
      </c>
      <c r="I2172" s="217">
        <v>4.46</v>
      </c>
      <c r="J2172" s="6">
        <f t="shared" si="3"/>
        <v>4.522</v>
      </c>
      <c r="K2172" s="6">
        <f t="shared" si="4"/>
        <v>5.575</v>
      </c>
      <c r="L2172" s="6" t="str">
        <f t="array" ref="L2172">XLOOKUP(E2172,INV!A:A,INV!K:K)</f>
        <v>#N/A</v>
      </c>
      <c r="M2172" s="127" t="str">
        <f t="shared" si="2"/>
        <v>#N/A</v>
      </c>
    </row>
    <row r="2173">
      <c r="A2173" s="195">
        <v>2897.0</v>
      </c>
      <c r="B2173" s="196" t="s">
        <v>3519</v>
      </c>
      <c r="C2173" s="196" t="s">
        <v>7222</v>
      </c>
      <c r="D2173" s="198" t="s">
        <v>7223</v>
      </c>
      <c r="E2173" s="196" t="s">
        <v>7222</v>
      </c>
      <c r="F2173" s="110"/>
      <c r="G2173" s="199">
        <v>350.0</v>
      </c>
      <c r="H2173" s="217">
        <v>3.23</v>
      </c>
      <c r="I2173" s="217">
        <v>4.46</v>
      </c>
      <c r="J2173" s="6">
        <f t="shared" si="3"/>
        <v>4.522</v>
      </c>
      <c r="K2173" s="6">
        <f t="shared" si="4"/>
        <v>5.575</v>
      </c>
      <c r="L2173" s="6" t="str">
        <f t="array" ref="L2173">XLOOKUP(E2173,INV!A:A,INV!K:K)</f>
        <v>#N/A</v>
      </c>
      <c r="M2173" s="127" t="str">
        <f t="shared" si="2"/>
        <v>#N/A</v>
      </c>
    </row>
    <row r="2174">
      <c r="A2174" s="195">
        <v>2907.0</v>
      </c>
      <c r="B2174" s="196">
        <v>7.117199E7</v>
      </c>
      <c r="C2174" s="196" t="s">
        <v>7240</v>
      </c>
      <c r="D2174" s="198" t="s">
        <v>7241</v>
      </c>
      <c r="E2174" s="196" t="s">
        <v>7240</v>
      </c>
      <c r="F2174" s="196"/>
      <c r="G2174" s="199">
        <v>290.0</v>
      </c>
      <c r="H2174" s="217">
        <v>2.68</v>
      </c>
      <c r="I2174" s="217">
        <v>3.69</v>
      </c>
      <c r="J2174" s="6">
        <f t="shared" si="3"/>
        <v>3.752</v>
      </c>
      <c r="K2174" s="6">
        <f t="shared" si="4"/>
        <v>4.6125</v>
      </c>
      <c r="L2174" s="6" t="str">
        <f t="array" ref="L2174">XLOOKUP(E2174,INV!A:A,INV!K:K)</f>
        <v>#N/A</v>
      </c>
      <c r="M2174" s="127" t="str">
        <f t="shared" si="2"/>
        <v>#N/A</v>
      </c>
    </row>
    <row r="2175">
      <c r="A2175" s="195">
        <v>2899.0</v>
      </c>
      <c r="B2175" s="196" t="s">
        <v>3519</v>
      </c>
      <c r="C2175" s="196" t="s">
        <v>7225</v>
      </c>
      <c r="D2175" s="198" t="s">
        <v>7226</v>
      </c>
      <c r="E2175" s="196" t="s">
        <v>7225</v>
      </c>
      <c r="F2175" s="110"/>
      <c r="G2175" s="199">
        <v>350.0</v>
      </c>
      <c r="H2175" s="217">
        <v>3.23</v>
      </c>
      <c r="I2175" s="217">
        <v>4.46</v>
      </c>
      <c r="J2175" s="6">
        <f t="shared" si="3"/>
        <v>4.522</v>
      </c>
      <c r="K2175" s="6">
        <f t="shared" si="4"/>
        <v>5.575</v>
      </c>
      <c r="L2175" s="6" t="str">
        <f t="array" ref="L2175">XLOOKUP(E2175,INV!A:A,INV!K:K)</f>
        <v>#N/A</v>
      </c>
      <c r="M2175" s="127" t="str">
        <f t="shared" si="2"/>
        <v>#N/A</v>
      </c>
    </row>
    <row r="2176">
      <c r="A2176" s="195">
        <v>2901.0</v>
      </c>
      <c r="B2176" s="196" t="s">
        <v>3519</v>
      </c>
      <c r="C2176" s="196" t="s">
        <v>7229</v>
      </c>
      <c r="D2176" s="198" t="s">
        <v>7230</v>
      </c>
      <c r="E2176" s="196" t="s">
        <v>7229</v>
      </c>
      <c r="F2176" s="110"/>
      <c r="G2176" s="199">
        <v>350.0</v>
      </c>
      <c r="H2176" s="217">
        <v>3.23</v>
      </c>
      <c r="I2176" s="217">
        <v>4.46</v>
      </c>
      <c r="J2176" s="6">
        <f t="shared" si="3"/>
        <v>4.522</v>
      </c>
      <c r="K2176" s="6">
        <f t="shared" si="4"/>
        <v>5.575</v>
      </c>
      <c r="L2176" s="6" t="str">
        <f t="array" ref="L2176">XLOOKUP(E2176,INV!A:A,INV!K:K)</f>
        <v>#N/A</v>
      </c>
      <c r="M2176" s="127" t="str">
        <f t="shared" si="2"/>
        <v>#N/A</v>
      </c>
    </row>
    <row r="2177">
      <c r="A2177" s="195">
        <v>2900.0</v>
      </c>
      <c r="B2177" s="196" t="s">
        <v>3307</v>
      </c>
      <c r="C2177" s="196" t="s">
        <v>7227</v>
      </c>
      <c r="D2177" s="198" t="s">
        <v>7228</v>
      </c>
      <c r="E2177" s="196" t="s">
        <v>7227</v>
      </c>
      <c r="F2177" s="110"/>
      <c r="G2177" s="199">
        <v>220.0</v>
      </c>
      <c r="H2177" s="217">
        <v>2.03</v>
      </c>
      <c r="I2177" s="217">
        <v>2.8</v>
      </c>
      <c r="J2177" s="6">
        <f t="shared" si="3"/>
        <v>2.842</v>
      </c>
      <c r="K2177" s="6">
        <f t="shared" si="4"/>
        <v>3.5</v>
      </c>
      <c r="L2177" s="6" t="str">
        <f t="array" ref="L2177">XLOOKUP(E2177,INV!A:A,INV!K:K)</f>
        <v>#N/A</v>
      </c>
      <c r="M2177" s="127" t="str">
        <f t="shared" si="2"/>
        <v>#N/A</v>
      </c>
    </row>
    <row r="2178">
      <c r="A2178" s="195">
        <v>2898.0</v>
      </c>
      <c r="B2178" s="196" t="s">
        <v>3535</v>
      </c>
      <c r="C2178" s="196" t="s">
        <v>561</v>
      </c>
      <c r="D2178" s="198" t="s">
        <v>560</v>
      </c>
      <c r="E2178" s="196" t="s">
        <v>561</v>
      </c>
      <c r="F2178" s="110"/>
      <c r="G2178" s="199">
        <v>5350.0</v>
      </c>
      <c r="H2178" s="217">
        <v>49.43</v>
      </c>
      <c r="I2178" s="217">
        <v>68.1</v>
      </c>
      <c r="J2178" s="6">
        <f t="shared" si="3"/>
        <v>69.202</v>
      </c>
      <c r="K2178" s="6">
        <f t="shared" si="4"/>
        <v>85.125</v>
      </c>
      <c r="L2178" s="6">
        <f t="array" ref="L2178">XLOOKUP(E2178,INV!A:A,INV!K:K)</f>
        <v>150</v>
      </c>
      <c r="M2178" s="127">
        <f t="shared" si="2"/>
        <v>0.5386533333</v>
      </c>
    </row>
    <row r="2179">
      <c r="A2179" s="195">
        <v>2902.0</v>
      </c>
      <c r="B2179" s="196" t="s">
        <v>3535</v>
      </c>
      <c r="C2179" s="196" t="s">
        <v>7231</v>
      </c>
      <c r="D2179" s="198" t="s">
        <v>7232</v>
      </c>
      <c r="E2179" s="196" t="s">
        <v>7231</v>
      </c>
      <c r="F2179" s="110"/>
      <c r="G2179" s="199">
        <v>1100.0</v>
      </c>
      <c r="H2179" s="217">
        <v>10.16</v>
      </c>
      <c r="I2179" s="217">
        <v>14.0</v>
      </c>
      <c r="J2179" s="6">
        <f t="shared" si="3"/>
        <v>14.224</v>
      </c>
      <c r="K2179" s="6">
        <f t="shared" si="4"/>
        <v>17.5</v>
      </c>
      <c r="L2179" s="6" t="str">
        <f t="array" ref="L2179">XLOOKUP(E2179,INV!A:A,INV!K:K)</f>
        <v>#N/A</v>
      </c>
      <c r="M2179" s="127" t="str">
        <f t="shared" si="2"/>
        <v>#N/A</v>
      </c>
    </row>
    <row r="2180">
      <c r="A2180" s="195">
        <v>2904.0</v>
      </c>
      <c r="B2180" s="196" t="s">
        <v>3535</v>
      </c>
      <c r="C2180" s="196" t="s">
        <v>7234</v>
      </c>
      <c r="D2180" s="198" t="s">
        <v>7235</v>
      </c>
      <c r="E2180" s="196" t="s">
        <v>7234</v>
      </c>
      <c r="F2180" s="110"/>
      <c r="G2180" s="199">
        <v>2990.0</v>
      </c>
      <c r="H2180" s="217">
        <v>27.63</v>
      </c>
      <c r="I2180" s="217">
        <v>38.06</v>
      </c>
      <c r="J2180" s="6">
        <f t="shared" si="3"/>
        <v>38.682</v>
      </c>
      <c r="K2180" s="6">
        <f t="shared" si="4"/>
        <v>47.575</v>
      </c>
      <c r="L2180" s="6" t="str">
        <f t="array" ref="L2180">XLOOKUP(E2180,INV!A:A,INV!K:K)</f>
        <v>#N/A</v>
      </c>
      <c r="M2180" s="127" t="str">
        <f t="shared" si="2"/>
        <v>#N/A</v>
      </c>
    </row>
    <row r="2181">
      <c r="A2181" s="195">
        <v>2903.0</v>
      </c>
      <c r="B2181" s="196" t="s">
        <v>3535</v>
      </c>
      <c r="C2181" s="196" t="s">
        <v>555</v>
      </c>
      <c r="D2181" s="198" t="s">
        <v>554</v>
      </c>
      <c r="E2181" s="196" t="s">
        <v>555</v>
      </c>
      <c r="F2181" s="110"/>
      <c r="G2181" s="199">
        <v>1950.0</v>
      </c>
      <c r="H2181" s="217">
        <v>18.02</v>
      </c>
      <c r="I2181" s="217">
        <v>24.82</v>
      </c>
      <c r="J2181" s="6">
        <f t="shared" si="3"/>
        <v>25.228</v>
      </c>
      <c r="K2181" s="6">
        <f t="shared" si="4"/>
        <v>31.025</v>
      </c>
      <c r="L2181" s="6">
        <f t="array" ref="L2181">XLOOKUP(E2181,INV!A:A,INV!K:K)</f>
        <v>50</v>
      </c>
      <c r="M2181" s="127">
        <f t="shared" si="2"/>
        <v>0.49544</v>
      </c>
    </row>
    <row r="2182">
      <c r="A2182" s="195">
        <v>2831.0</v>
      </c>
      <c r="B2182" s="196" t="s">
        <v>7085</v>
      </c>
      <c r="C2182" s="196" t="s">
        <v>7086</v>
      </c>
      <c r="D2182" s="198" t="s">
        <v>7087</v>
      </c>
      <c r="E2182" s="196" t="s">
        <v>7086</v>
      </c>
      <c r="F2182" s="196"/>
      <c r="G2182" s="199">
        <v>120.0</v>
      </c>
      <c r="H2182" s="217">
        <v>1.11</v>
      </c>
      <c r="I2182" s="215"/>
      <c r="J2182" s="6">
        <f t="shared" si="3"/>
        <v>1.554</v>
      </c>
      <c r="K2182" s="6">
        <f t="shared" si="4"/>
        <v>0</v>
      </c>
      <c r="L2182" s="6" t="str">
        <f t="array" ref="L2182">XLOOKUP(E2182,INV!A:A,INV!K:K)</f>
        <v>#N/A</v>
      </c>
      <c r="M2182" s="127" t="str">
        <f t="shared" si="2"/>
        <v>#N/A</v>
      </c>
    </row>
    <row r="2183">
      <c r="A2183" s="195">
        <v>2905.0</v>
      </c>
      <c r="B2183" s="196">
        <v>7.117909E7</v>
      </c>
      <c r="C2183" s="196" t="s">
        <v>7236</v>
      </c>
      <c r="D2183" s="198" t="s">
        <v>7237</v>
      </c>
      <c r="E2183" s="196" t="s">
        <v>7236</v>
      </c>
      <c r="F2183" s="110"/>
      <c r="G2183" s="199">
        <v>270.0</v>
      </c>
      <c r="H2183" s="217">
        <v>2.49</v>
      </c>
      <c r="I2183" s="217">
        <v>3.44</v>
      </c>
      <c r="J2183" s="6">
        <f t="shared" si="3"/>
        <v>3.486</v>
      </c>
      <c r="K2183" s="6">
        <f t="shared" si="4"/>
        <v>4.3</v>
      </c>
      <c r="L2183" s="6" t="str">
        <f t="array" ref="L2183">XLOOKUP(E2183,INV!A:A,INV!K:K)</f>
        <v>#N/A</v>
      </c>
      <c r="M2183" s="127" t="str">
        <f t="shared" si="2"/>
        <v>#N/A</v>
      </c>
    </row>
    <row r="2184">
      <c r="A2184" s="195">
        <v>2906.0</v>
      </c>
      <c r="B2184" s="196">
        <v>7.117909E7</v>
      </c>
      <c r="C2184" s="196" t="s">
        <v>7238</v>
      </c>
      <c r="D2184" s="198" t="s">
        <v>7239</v>
      </c>
      <c r="E2184" s="196" t="s">
        <v>7238</v>
      </c>
      <c r="F2184" s="196"/>
      <c r="G2184" s="199">
        <v>270.0</v>
      </c>
      <c r="H2184" s="217">
        <v>2.49</v>
      </c>
      <c r="I2184" s="217">
        <v>3.44</v>
      </c>
      <c r="J2184" s="6">
        <f t="shared" si="3"/>
        <v>3.486</v>
      </c>
      <c r="K2184" s="6">
        <f t="shared" si="4"/>
        <v>4.3</v>
      </c>
      <c r="L2184" s="6" t="str">
        <f t="array" ref="L2184">XLOOKUP(E2184,INV!A:A,INV!K:K)</f>
        <v>#N/A</v>
      </c>
      <c r="M2184" s="127" t="str">
        <f t="shared" si="2"/>
        <v>#N/A</v>
      </c>
    </row>
    <row r="2185">
      <c r="A2185" s="195">
        <v>3080.0</v>
      </c>
      <c r="B2185" s="196" t="s">
        <v>3789</v>
      </c>
      <c r="C2185" s="212" t="s">
        <v>9851</v>
      </c>
      <c r="D2185" s="213" t="s">
        <v>9852</v>
      </c>
      <c r="E2185" s="212" t="s">
        <v>9851</v>
      </c>
      <c r="F2185" s="110"/>
      <c r="G2185" s="199">
        <v>133000.0</v>
      </c>
      <c r="H2185" s="217">
        <v>1556.49</v>
      </c>
      <c r="I2185" s="217">
        <v>2144.38</v>
      </c>
      <c r="J2185" s="6">
        <f t="shared" si="3"/>
        <v>2179.086</v>
      </c>
      <c r="K2185" s="6">
        <f t="shared" si="4"/>
        <v>2680.475</v>
      </c>
      <c r="L2185" s="6" t="str">
        <f t="array" ref="L2185">XLOOKUP(E2185,INV!A:A,INV!K:K)</f>
        <v>#N/A</v>
      </c>
      <c r="M2185" s="127" t="str">
        <f t="shared" si="2"/>
        <v>#N/A</v>
      </c>
    </row>
    <row r="2186">
      <c r="A2186" s="195">
        <v>3079.0</v>
      </c>
      <c r="B2186" s="196" t="s">
        <v>3789</v>
      </c>
      <c r="C2186" s="212" t="s">
        <v>9853</v>
      </c>
      <c r="D2186" s="213" t="s">
        <v>9854</v>
      </c>
      <c r="E2186" s="212" t="s">
        <v>9853</v>
      </c>
      <c r="F2186" s="110"/>
      <c r="G2186" s="199">
        <v>166250.0</v>
      </c>
      <c r="H2186" s="217">
        <v>1945.61</v>
      </c>
      <c r="I2186" s="217">
        <v>2680.47</v>
      </c>
      <c r="J2186" s="6">
        <f t="shared" si="3"/>
        <v>2723.854</v>
      </c>
      <c r="K2186" s="6">
        <f t="shared" si="4"/>
        <v>3350.5875</v>
      </c>
      <c r="L2186" s="6" t="str">
        <f t="array" ref="L2186">XLOOKUP(E2186,INV!A:A,INV!K:K)</f>
        <v>#N/A</v>
      </c>
      <c r="M2186" s="127" t="str">
        <f t="shared" si="2"/>
        <v>#N/A</v>
      </c>
    </row>
    <row r="2187">
      <c r="A2187" s="195">
        <v>3077.0</v>
      </c>
      <c r="B2187" s="196" t="s">
        <v>3789</v>
      </c>
      <c r="C2187" s="212" t="s">
        <v>9855</v>
      </c>
      <c r="D2187" s="213" t="s">
        <v>9856</v>
      </c>
      <c r="E2187" s="212" t="s">
        <v>9855</v>
      </c>
      <c r="F2187" s="110"/>
      <c r="G2187" s="199">
        <v>133000.0</v>
      </c>
      <c r="H2187" s="217">
        <v>1556.49</v>
      </c>
      <c r="I2187" s="217">
        <v>2144.38</v>
      </c>
      <c r="J2187" s="6">
        <f t="shared" si="3"/>
        <v>2179.086</v>
      </c>
      <c r="K2187" s="6">
        <f t="shared" si="4"/>
        <v>2680.475</v>
      </c>
      <c r="L2187" s="6" t="str">
        <f t="array" ref="L2187">XLOOKUP(E2187,INV!A:A,INV!K:K)</f>
        <v>#N/A</v>
      </c>
      <c r="M2187" s="127" t="str">
        <f t="shared" si="2"/>
        <v>#N/A</v>
      </c>
    </row>
    <row r="2188">
      <c r="A2188" s="195">
        <v>3078.0</v>
      </c>
      <c r="B2188" s="196" t="s">
        <v>3789</v>
      </c>
      <c r="C2188" s="212" t="s">
        <v>9857</v>
      </c>
      <c r="D2188" s="213" t="s">
        <v>9858</v>
      </c>
      <c r="E2188" s="212" t="s">
        <v>9857</v>
      </c>
      <c r="F2188" s="110"/>
      <c r="G2188" s="199">
        <v>99750.0</v>
      </c>
      <c r="H2188" s="217">
        <v>1167.36</v>
      </c>
      <c r="I2188" s="217">
        <v>1608.28</v>
      </c>
      <c r="J2188" s="6">
        <f t="shared" si="3"/>
        <v>1634.304</v>
      </c>
      <c r="K2188" s="6">
        <f t="shared" si="4"/>
        <v>2010.35</v>
      </c>
      <c r="L2188" s="6" t="str">
        <f t="array" ref="L2188">XLOOKUP(E2188,INV!A:A,INV!K:K)</f>
        <v>#N/A</v>
      </c>
      <c r="M2188" s="127" t="str">
        <f t="shared" si="2"/>
        <v>#N/A</v>
      </c>
    </row>
    <row r="2189">
      <c r="A2189" s="195">
        <v>2918.0</v>
      </c>
      <c r="B2189" s="196" t="s">
        <v>3928</v>
      </c>
      <c r="C2189" s="196" t="s">
        <v>7263</v>
      </c>
      <c r="D2189" s="198" t="s">
        <v>7264</v>
      </c>
      <c r="E2189" s="196" t="s">
        <v>7263</v>
      </c>
      <c r="F2189" s="196"/>
      <c r="G2189" s="199">
        <v>7065.0</v>
      </c>
      <c r="H2189" s="217">
        <v>65.27</v>
      </c>
      <c r="I2189" s="215"/>
      <c r="J2189" s="6">
        <f t="shared" si="3"/>
        <v>91.378</v>
      </c>
      <c r="K2189" s="6">
        <f t="shared" si="4"/>
        <v>0</v>
      </c>
      <c r="L2189" s="6" t="str">
        <f t="array" ref="L2189">XLOOKUP(E2189,INV!A:A,INV!K:K)</f>
        <v>#N/A</v>
      </c>
      <c r="M2189" s="127" t="str">
        <f t="shared" si="2"/>
        <v>#N/A</v>
      </c>
    </row>
    <row r="2190">
      <c r="A2190" s="195">
        <v>2919.0</v>
      </c>
      <c r="B2190" s="196" t="s">
        <v>7265</v>
      </c>
      <c r="C2190" s="196" t="s">
        <v>7266</v>
      </c>
      <c r="D2190" s="198" t="s">
        <v>7267</v>
      </c>
      <c r="E2190" s="196" t="s">
        <v>7266</v>
      </c>
      <c r="F2190" s="196"/>
      <c r="G2190" s="199">
        <v>4270.0</v>
      </c>
      <c r="H2190" s="217">
        <v>39.45</v>
      </c>
      <c r="I2190" s="215"/>
      <c r="J2190" s="6">
        <f t="shared" si="3"/>
        <v>55.23</v>
      </c>
      <c r="K2190" s="6">
        <f t="shared" si="4"/>
        <v>0</v>
      </c>
      <c r="L2190" s="6" t="str">
        <f t="array" ref="L2190">XLOOKUP(E2190,INV!A:A,INV!K:K)</f>
        <v>#N/A</v>
      </c>
      <c r="M2190" s="127" t="str">
        <f t="shared" si="2"/>
        <v>#N/A</v>
      </c>
    </row>
    <row r="2191">
      <c r="A2191" s="195">
        <v>2920.0</v>
      </c>
      <c r="B2191" s="196" t="s">
        <v>7268</v>
      </c>
      <c r="C2191" s="196" t="s">
        <v>7269</v>
      </c>
      <c r="D2191" s="198" t="s">
        <v>7270</v>
      </c>
      <c r="E2191" s="196" t="s">
        <v>7269</v>
      </c>
      <c r="F2191" s="196"/>
      <c r="G2191" s="199">
        <v>9770.0</v>
      </c>
      <c r="H2191" s="217">
        <v>90.27</v>
      </c>
      <c r="I2191" s="215"/>
      <c r="J2191" s="6">
        <f t="shared" si="3"/>
        <v>126.378</v>
      </c>
      <c r="K2191" s="6">
        <f t="shared" si="4"/>
        <v>0</v>
      </c>
      <c r="L2191" s="6" t="str">
        <f t="array" ref="L2191">XLOOKUP(E2191,INV!A:A,INV!K:K)</f>
        <v>#N/A</v>
      </c>
      <c r="M2191" s="127" t="str">
        <f t="shared" si="2"/>
        <v>#N/A</v>
      </c>
    </row>
    <row r="2192">
      <c r="A2192" s="195">
        <v>3036.0</v>
      </c>
      <c r="B2192" s="196" t="s">
        <v>3307</v>
      </c>
      <c r="C2192" s="196" t="s">
        <v>7559</v>
      </c>
      <c r="D2192" s="198" t="s">
        <v>7560</v>
      </c>
      <c r="E2192" s="196" t="s">
        <v>7559</v>
      </c>
      <c r="F2192" s="110"/>
      <c r="G2192" s="199">
        <v>980.0</v>
      </c>
      <c r="H2192" s="217">
        <v>9.05</v>
      </c>
      <c r="I2192" s="215"/>
      <c r="J2192" s="6">
        <f t="shared" si="3"/>
        <v>12.67</v>
      </c>
      <c r="K2192" s="6">
        <f t="shared" si="4"/>
        <v>0</v>
      </c>
      <c r="L2192" s="6" t="str">
        <f t="array" ref="L2192">XLOOKUP(E2192,INV!A:A,INV!K:K)</f>
        <v>#N/A</v>
      </c>
      <c r="M2192" s="127" t="str">
        <f t="shared" si="2"/>
        <v>#N/A</v>
      </c>
    </row>
    <row r="2193">
      <c r="A2193" s="195">
        <v>3099.0</v>
      </c>
      <c r="B2193" s="196" t="s">
        <v>7685</v>
      </c>
      <c r="C2193" s="212" t="s">
        <v>7686</v>
      </c>
      <c r="D2193" s="213" t="s">
        <v>7687</v>
      </c>
      <c r="E2193" s="212" t="s">
        <v>7686</v>
      </c>
      <c r="F2193" s="110"/>
      <c r="G2193" s="199">
        <v>350000.0</v>
      </c>
      <c r="H2193" s="217">
        <v>4311.59</v>
      </c>
      <c r="I2193" s="215"/>
      <c r="J2193" s="6">
        <f t="shared" si="3"/>
        <v>6036.226</v>
      </c>
      <c r="K2193" s="6">
        <f t="shared" si="4"/>
        <v>0</v>
      </c>
      <c r="L2193" s="6" t="str">
        <f t="array" ref="L2193">XLOOKUP(E2193,INV!A:A,INV!K:K)</f>
        <v>#N/A</v>
      </c>
      <c r="M2193" s="127" t="str">
        <f t="shared" si="2"/>
        <v>#N/A</v>
      </c>
    </row>
    <row r="2194">
      <c r="A2194" s="195">
        <v>3046.0</v>
      </c>
      <c r="B2194" s="196" t="s">
        <v>4077</v>
      </c>
      <c r="C2194" s="212" t="s">
        <v>7583</v>
      </c>
      <c r="D2194" s="213" t="s">
        <v>7584</v>
      </c>
      <c r="E2194" s="212" t="s">
        <v>7583</v>
      </c>
      <c r="F2194" s="110"/>
      <c r="G2194" s="199">
        <v>450.0</v>
      </c>
      <c r="H2194" s="217">
        <v>4.16</v>
      </c>
      <c r="I2194" s="217">
        <v>5.73</v>
      </c>
      <c r="J2194" s="6">
        <f t="shared" si="3"/>
        <v>5.824</v>
      </c>
      <c r="K2194" s="6">
        <f t="shared" si="4"/>
        <v>7.1625</v>
      </c>
      <c r="L2194" s="6" t="str">
        <f t="array" ref="L2194">XLOOKUP(E2194,INV!A:A,INV!K:K)</f>
        <v>#N/A</v>
      </c>
      <c r="M2194" s="127" t="str">
        <f t="shared" si="2"/>
        <v>#N/A</v>
      </c>
    </row>
    <row r="2195">
      <c r="A2195" s="195">
        <v>3047.0</v>
      </c>
      <c r="B2195" s="196" t="s">
        <v>4077</v>
      </c>
      <c r="C2195" s="212" t="s">
        <v>7585</v>
      </c>
      <c r="D2195" s="213" t="s">
        <v>7586</v>
      </c>
      <c r="E2195" s="212" t="s">
        <v>7585</v>
      </c>
      <c r="F2195" s="110"/>
      <c r="G2195" s="199">
        <v>450.0</v>
      </c>
      <c r="H2195" s="217">
        <v>4.16</v>
      </c>
      <c r="I2195" s="217">
        <v>5.73</v>
      </c>
      <c r="J2195" s="6">
        <f t="shared" si="3"/>
        <v>5.824</v>
      </c>
      <c r="K2195" s="6">
        <f t="shared" si="4"/>
        <v>7.1625</v>
      </c>
      <c r="L2195" s="6" t="str">
        <f t="array" ref="L2195">XLOOKUP(E2195,INV!A:A,INV!K:K)</f>
        <v>#N/A</v>
      </c>
      <c r="M2195" s="127" t="str">
        <f t="shared" si="2"/>
        <v>#N/A</v>
      </c>
    </row>
    <row r="2196">
      <c r="A2196" s="195">
        <v>3048.0</v>
      </c>
      <c r="B2196" s="196" t="s">
        <v>4077</v>
      </c>
      <c r="C2196" s="212" t="s">
        <v>7587</v>
      </c>
      <c r="D2196" s="213" t="s">
        <v>7588</v>
      </c>
      <c r="E2196" s="212" t="s">
        <v>7587</v>
      </c>
      <c r="F2196" s="110"/>
      <c r="G2196" s="199">
        <v>450.0</v>
      </c>
      <c r="H2196" s="217">
        <v>4.16</v>
      </c>
      <c r="I2196" s="217">
        <v>5.73</v>
      </c>
      <c r="J2196" s="6">
        <f t="shared" si="3"/>
        <v>5.824</v>
      </c>
      <c r="K2196" s="6">
        <f t="shared" si="4"/>
        <v>7.1625</v>
      </c>
      <c r="L2196" s="6" t="str">
        <f t="array" ref="L2196">XLOOKUP(E2196,INV!A:A,INV!K:K)</f>
        <v>#N/A</v>
      </c>
      <c r="M2196" s="127" t="str">
        <f t="shared" si="2"/>
        <v>#N/A</v>
      </c>
    </row>
    <row r="2197">
      <c r="A2197" s="195">
        <v>3049.0</v>
      </c>
      <c r="B2197" s="196" t="s">
        <v>4077</v>
      </c>
      <c r="C2197" s="212" t="s">
        <v>7589</v>
      </c>
      <c r="D2197" s="213" t="s">
        <v>7590</v>
      </c>
      <c r="E2197" s="212" t="s">
        <v>7589</v>
      </c>
      <c r="F2197" s="110"/>
      <c r="G2197" s="199">
        <v>450.0</v>
      </c>
      <c r="H2197" s="217">
        <v>4.16</v>
      </c>
      <c r="I2197" s="217">
        <v>5.73</v>
      </c>
      <c r="J2197" s="6">
        <f t="shared" si="3"/>
        <v>5.824</v>
      </c>
      <c r="K2197" s="6">
        <f t="shared" si="4"/>
        <v>7.1625</v>
      </c>
      <c r="L2197" s="6" t="str">
        <f t="array" ref="L2197">XLOOKUP(E2197,INV!A:A,INV!K:K)</f>
        <v>#N/A</v>
      </c>
      <c r="M2197" s="127" t="str">
        <f t="shared" si="2"/>
        <v>#N/A</v>
      </c>
    </row>
    <row r="2198">
      <c r="A2198" s="195">
        <v>3050.0</v>
      </c>
      <c r="B2198" s="196" t="s">
        <v>4077</v>
      </c>
      <c r="C2198" s="212" t="s">
        <v>7591</v>
      </c>
      <c r="D2198" s="213" t="s">
        <v>7592</v>
      </c>
      <c r="E2198" s="212" t="s">
        <v>7591</v>
      </c>
      <c r="F2198" s="110"/>
      <c r="G2198" s="199">
        <v>450.0</v>
      </c>
      <c r="H2198" s="217">
        <v>4.16</v>
      </c>
      <c r="I2198" s="217">
        <v>5.73</v>
      </c>
      <c r="J2198" s="6">
        <f t="shared" si="3"/>
        <v>5.824</v>
      </c>
      <c r="K2198" s="6">
        <f t="shared" si="4"/>
        <v>7.1625</v>
      </c>
      <c r="L2198" s="6" t="str">
        <f t="array" ref="L2198">XLOOKUP(E2198,INV!A:A,INV!K:K)</f>
        <v>#N/A</v>
      </c>
      <c r="M2198" s="127" t="str">
        <f t="shared" si="2"/>
        <v>#N/A</v>
      </c>
    </row>
    <row r="2199">
      <c r="A2199" s="195">
        <v>3051.0</v>
      </c>
      <c r="B2199" s="196" t="s">
        <v>4077</v>
      </c>
      <c r="C2199" s="212" t="s">
        <v>1646</v>
      </c>
      <c r="D2199" s="213" t="s">
        <v>1645</v>
      </c>
      <c r="E2199" s="212" t="s">
        <v>1646</v>
      </c>
      <c r="F2199" s="110"/>
      <c r="G2199" s="199">
        <v>450.0</v>
      </c>
      <c r="H2199" s="217">
        <v>4.16</v>
      </c>
      <c r="I2199" s="217">
        <v>5.73</v>
      </c>
      <c r="J2199" s="6">
        <f t="shared" si="3"/>
        <v>5.824</v>
      </c>
      <c r="K2199" s="6">
        <f t="shared" si="4"/>
        <v>7.1625</v>
      </c>
      <c r="L2199" s="6" t="str">
        <f t="array" ref="L2199">XLOOKUP(E2199,INV!A:A,INV!K:K)</f>
        <v>#N/A</v>
      </c>
      <c r="M2199" s="127" t="str">
        <f t="shared" si="2"/>
        <v>#N/A</v>
      </c>
    </row>
    <row r="2200">
      <c r="A2200" s="195">
        <v>3052.0</v>
      </c>
      <c r="B2200" s="196" t="s">
        <v>4077</v>
      </c>
      <c r="C2200" s="212" t="s">
        <v>1649</v>
      </c>
      <c r="D2200" s="213" t="s">
        <v>1648</v>
      </c>
      <c r="E2200" s="212" t="s">
        <v>1649</v>
      </c>
      <c r="F2200" s="110"/>
      <c r="G2200" s="199">
        <v>450.0</v>
      </c>
      <c r="H2200" s="217">
        <v>4.16</v>
      </c>
      <c r="I2200" s="217">
        <v>5.73</v>
      </c>
      <c r="J2200" s="6">
        <f t="shared" si="3"/>
        <v>5.824</v>
      </c>
      <c r="K2200" s="6">
        <f t="shared" si="4"/>
        <v>7.1625</v>
      </c>
      <c r="L2200" s="6" t="str">
        <f t="array" ref="L2200">XLOOKUP(E2200,INV!A:A,INV!K:K)</f>
        <v>#N/A</v>
      </c>
      <c r="M2200" s="127" t="str">
        <f t="shared" si="2"/>
        <v>#N/A</v>
      </c>
    </row>
    <row r="2201">
      <c r="A2201" s="195">
        <v>3053.0</v>
      </c>
      <c r="B2201" s="196" t="s">
        <v>4077</v>
      </c>
      <c r="C2201" s="212" t="s">
        <v>1652</v>
      </c>
      <c r="D2201" s="213" t="s">
        <v>1651</v>
      </c>
      <c r="E2201" s="212" t="s">
        <v>1652</v>
      </c>
      <c r="F2201" s="110"/>
      <c r="G2201" s="199">
        <v>450.0</v>
      </c>
      <c r="H2201" s="217">
        <v>4.16</v>
      </c>
      <c r="I2201" s="217">
        <v>5.73</v>
      </c>
      <c r="J2201" s="6">
        <f t="shared" si="3"/>
        <v>5.824</v>
      </c>
      <c r="K2201" s="6">
        <f t="shared" si="4"/>
        <v>7.1625</v>
      </c>
      <c r="L2201" s="6" t="str">
        <f t="array" ref="L2201">XLOOKUP(E2201,INV!A:A,INV!K:K)</f>
        <v>#N/A</v>
      </c>
      <c r="M2201" s="127" t="str">
        <f t="shared" si="2"/>
        <v>#N/A</v>
      </c>
    </row>
    <row r="2202">
      <c r="A2202" s="195">
        <v>3054.0</v>
      </c>
      <c r="B2202" s="196" t="s">
        <v>4077</v>
      </c>
      <c r="C2202" s="212" t="s">
        <v>1655</v>
      </c>
      <c r="D2202" s="213" t="s">
        <v>1654</v>
      </c>
      <c r="E2202" s="212" t="s">
        <v>1655</v>
      </c>
      <c r="F2202" s="110"/>
      <c r="G2202" s="199">
        <v>450.0</v>
      </c>
      <c r="H2202" s="217">
        <v>4.16</v>
      </c>
      <c r="I2202" s="217">
        <v>5.73</v>
      </c>
      <c r="J2202" s="6">
        <f t="shared" si="3"/>
        <v>5.824</v>
      </c>
      <c r="K2202" s="6">
        <f t="shared" si="4"/>
        <v>7.1625</v>
      </c>
      <c r="L2202" s="6" t="str">
        <f t="array" ref="L2202">XLOOKUP(E2202,INV!A:A,INV!K:K)</f>
        <v>#N/A</v>
      </c>
      <c r="M2202" s="127" t="str">
        <f t="shared" si="2"/>
        <v>#N/A</v>
      </c>
    </row>
    <row r="2203">
      <c r="A2203" s="195">
        <v>3055.0</v>
      </c>
      <c r="B2203" s="196" t="s">
        <v>4077</v>
      </c>
      <c r="C2203" s="212" t="s">
        <v>2231</v>
      </c>
      <c r="D2203" s="213" t="s">
        <v>2337</v>
      </c>
      <c r="E2203" s="212" t="s">
        <v>2231</v>
      </c>
      <c r="F2203" s="110"/>
      <c r="G2203" s="199">
        <v>450.0</v>
      </c>
      <c r="H2203" s="217">
        <v>4.16</v>
      </c>
      <c r="I2203" s="217">
        <v>5.73</v>
      </c>
      <c r="J2203" s="6">
        <f t="shared" si="3"/>
        <v>5.824</v>
      </c>
      <c r="K2203" s="6">
        <f t="shared" si="4"/>
        <v>7.1625</v>
      </c>
      <c r="L2203" s="6" t="str">
        <f t="array" ref="L2203">XLOOKUP(E2203,INV!A:A,INV!K:K)</f>
        <v>#N/A</v>
      </c>
      <c r="M2203" s="127" t="str">
        <f t="shared" si="2"/>
        <v>#N/A</v>
      </c>
    </row>
    <row r="2204">
      <c r="A2204" s="195">
        <v>3066.0</v>
      </c>
      <c r="B2204" s="196" t="s">
        <v>7593</v>
      </c>
      <c r="C2204" s="212" t="s">
        <v>7614</v>
      </c>
      <c r="D2204" s="213" t="s">
        <v>7615</v>
      </c>
      <c r="E2204" s="212" t="s">
        <v>7614</v>
      </c>
      <c r="F2204" s="110"/>
      <c r="G2204" s="199">
        <v>170000.0</v>
      </c>
      <c r="H2204" s="217">
        <v>1780.07</v>
      </c>
      <c r="I2204" s="217">
        <v>2452.41</v>
      </c>
      <c r="J2204" s="6">
        <f t="shared" si="3"/>
        <v>2492.098</v>
      </c>
      <c r="K2204" s="6">
        <f t="shared" si="4"/>
        <v>3065.5125</v>
      </c>
      <c r="L2204" s="6" t="str">
        <f t="array" ref="L2204">XLOOKUP(E2204,INV!A:A,INV!K:K)</f>
        <v>#N/A</v>
      </c>
      <c r="M2204" s="127" t="str">
        <f t="shared" si="2"/>
        <v>#N/A</v>
      </c>
    </row>
    <row r="2205">
      <c r="A2205" s="195">
        <v>3065.0</v>
      </c>
      <c r="B2205" s="196" t="s">
        <v>7593</v>
      </c>
      <c r="C2205" s="212" t="s">
        <v>7612</v>
      </c>
      <c r="D2205" s="213" t="s">
        <v>7613</v>
      </c>
      <c r="E2205" s="212" t="s">
        <v>7612</v>
      </c>
      <c r="F2205" s="110"/>
      <c r="G2205" s="199">
        <v>95000.0</v>
      </c>
      <c r="H2205" s="217">
        <v>994.75</v>
      </c>
      <c r="I2205" s="217">
        <v>1370.47</v>
      </c>
      <c r="J2205" s="6">
        <f t="shared" si="3"/>
        <v>1392.65</v>
      </c>
      <c r="K2205" s="6">
        <f t="shared" si="4"/>
        <v>1713.0875</v>
      </c>
      <c r="L2205" s="6" t="str">
        <f t="array" ref="L2205">XLOOKUP(E2205,INV!A:A,INV!K:K)</f>
        <v>#N/A</v>
      </c>
      <c r="M2205" s="127" t="str">
        <f t="shared" si="2"/>
        <v>#N/A</v>
      </c>
    </row>
    <row r="2206">
      <c r="A2206" s="195">
        <v>3064.0</v>
      </c>
      <c r="B2206" s="196" t="s">
        <v>7593</v>
      </c>
      <c r="C2206" s="212" t="s">
        <v>7610</v>
      </c>
      <c r="D2206" s="213" t="s">
        <v>7611</v>
      </c>
      <c r="E2206" s="212" t="s">
        <v>7610</v>
      </c>
      <c r="F2206" s="110"/>
      <c r="G2206" s="199">
        <v>165000.0</v>
      </c>
      <c r="H2206" s="217">
        <v>1727.72</v>
      </c>
      <c r="I2206" s="217">
        <v>2380.28</v>
      </c>
      <c r="J2206" s="6">
        <f t="shared" si="3"/>
        <v>2418.808</v>
      </c>
      <c r="K2206" s="6">
        <f t="shared" si="4"/>
        <v>2975.35</v>
      </c>
      <c r="L2206" s="6" t="str">
        <f t="array" ref="L2206">XLOOKUP(E2206,INV!A:A,INV!K:K)</f>
        <v>#N/A</v>
      </c>
      <c r="M2206" s="127" t="str">
        <f t="shared" si="2"/>
        <v>#N/A</v>
      </c>
    </row>
    <row r="2207">
      <c r="A2207" s="195">
        <v>3063.0</v>
      </c>
      <c r="B2207" s="196" t="s">
        <v>7593</v>
      </c>
      <c r="C2207" s="212" t="s">
        <v>7608</v>
      </c>
      <c r="D2207" s="213" t="s">
        <v>7609</v>
      </c>
      <c r="E2207" s="212" t="s">
        <v>7608</v>
      </c>
      <c r="F2207" s="110"/>
      <c r="G2207" s="199">
        <v>92000.0</v>
      </c>
      <c r="H2207" s="217">
        <v>963.33</v>
      </c>
      <c r="I2207" s="217">
        <v>1327.19</v>
      </c>
      <c r="J2207" s="6">
        <f t="shared" si="3"/>
        <v>1348.662</v>
      </c>
      <c r="K2207" s="6">
        <f t="shared" si="4"/>
        <v>1658.9875</v>
      </c>
      <c r="L2207" s="6" t="str">
        <f t="array" ref="L2207">XLOOKUP(E2207,INV!A:A,INV!K:K)</f>
        <v>#N/A</v>
      </c>
      <c r="M2207" s="127" t="str">
        <f t="shared" si="2"/>
        <v>#N/A</v>
      </c>
    </row>
    <row r="2208">
      <c r="A2208" s="195">
        <v>3062.0</v>
      </c>
      <c r="B2208" s="196" t="s">
        <v>3789</v>
      </c>
      <c r="C2208" s="212" t="s">
        <v>7606</v>
      </c>
      <c r="D2208" s="213" t="s">
        <v>7607</v>
      </c>
      <c r="E2208" s="212" t="s">
        <v>7606</v>
      </c>
      <c r="F2208" s="110"/>
      <c r="G2208" s="199">
        <v>107000.0</v>
      </c>
      <c r="H2208" s="217">
        <v>1120.4</v>
      </c>
      <c r="I2208" s="217">
        <v>1543.58</v>
      </c>
      <c r="J2208" s="6">
        <f t="shared" si="3"/>
        <v>1568.56</v>
      </c>
      <c r="K2208" s="6">
        <f t="shared" si="4"/>
        <v>1929.475</v>
      </c>
      <c r="L2208" s="6" t="str">
        <f t="array" ref="L2208">XLOOKUP(E2208,INV!A:A,INV!K:K)</f>
        <v>#N/A</v>
      </c>
      <c r="M2208" s="127" t="str">
        <f t="shared" si="2"/>
        <v>#N/A</v>
      </c>
    </row>
    <row r="2209">
      <c r="A2209" s="195">
        <v>3061.0</v>
      </c>
      <c r="B2209" s="196" t="s">
        <v>3789</v>
      </c>
      <c r="C2209" s="212" t="s">
        <v>7604</v>
      </c>
      <c r="D2209" s="213" t="s">
        <v>7605</v>
      </c>
      <c r="E2209" s="212" t="s">
        <v>7604</v>
      </c>
      <c r="F2209" s="110"/>
      <c r="G2209" s="199">
        <v>49000.0</v>
      </c>
      <c r="H2209" s="217">
        <v>513.08</v>
      </c>
      <c r="I2209" s="217">
        <v>706.87</v>
      </c>
      <c r="J2209" s="6">
        <f t="shared" si="3"/>
        <v>718.312</v>
      </c>
      <c r="K2209" s="6">
        <f t="shared" si="4"/>
        <v>883.5875</v>
      </c>
      <c r="L2209" s="6" t="str">
        <f t="array" ref="L2209">XLOOKUP(E2209,INV!A:A,INV!K:K)</f>
        <v>#N/A</v>
      </c>
      <c r="M2209" s="127" t="str">
        <f t="shared" si="2"/>
        <v>#N/A</v>
      </c>
    </row>
    <row r="2210">
      <c r="A2210" s="195">
        <v>3060.0</v>
      </c>
      <c r="B2210" s="196" t="s">
        <v>7593</v>
      </c>
      <c r="C2210" s="212" t="s">
        <v>7602</v>
      </c>
      <c r="D2210" s="213" t="s">
        <v>7603</v>
      </c>
      <c r="E2210" s="212" t="s">
        <v>7602</v>
      </c>
      <c r="F2210" s="110"/>
      <c r="G2210" s="199">
        <v>125000.0</v>
      </c>
      <c r="H2210" s="217">
        <v>1308.88</v>
      </c>
      <c r="I2210" s="217">
        <v>1803.24</v>
      </c>
      <c r="J2210" s="6">
        <f t="shared" si="3"/>
        <v>1832.432</v>
      </c>
      <c r="K2210" s="6">
        <f t="shared" si="4"/>
        <v>2254.05</v>
      </c>
      <c r="L2210" s="6" t="str">
        <f t="array" ref="L2210">XLOOKUP(E2210,INV!A:A,INV!K:K)</f>
        <v>#N/A</v>
      </c>
      <c r="M2210" s="127" t="str">
        <f t="shared" si="2"/>
        <v>#N/A</v>
      </c>
    </row>
    <row r="2211">
      <c r="A2211" s="195">
        <v>3059.0</v>
      </c>
      <c r="B2211" s="196" t="s">
        <v>7593</v>
      </c>
      <c r="C2211" s="212" t="s">
        <v>7600</v>
      </c>
      <c r="D2211" s="213" t="s">
        <v>7601</v>
      </c>
      <c r="E2211" s="212" t="s">
        <v>7600</v>
      </c>
      <c r="F2211" s="110"/>
      <c r="G2211" s="199">
        <v>131000.0</v>
      </c>
      <c r="H2211" s="217">
        <v>1371.7</v>
      </c>
      <c r="I2211" s="217">
        <v>1889.8</v>
      </c>
      <c r="J2211" s="6">
        <f t="shared" si="3"/>
        <v>1920.38</v>
      </c>
      <c r="K2211" s="6">
        <f t="shared" si="4"/>
        <v>2362.25</v>
      </c>
      <c r="L2211" s="6" t="str">
        <f t="array" ref="L2211">XLOOKUP(E2211,INV!A:A,INV!K:K)</f>
        <v>#N/A</v>
      </c>
      <c r="M2211" s="127" t="str">
        <f t="shared" si="2"/>
        <v>#N/A</v>
      </c>
    </row>
    <row r="2212">
      <c r="A2212" s="195">
        <v>3057.0</v>
      </c>
      <c r="B2212" s="196" t="s">
        <v>7593</v>
      </c>
      <c r="C2212" s="212" t="s">
        <v>7596</v>
      </c>
      <c r="D2212" s="213" t="s">
        <v>7597</v>
      </c>
      <c r="E2212" s="212" t="s">
        <v>7596</v>
      </c>
      <c r="F2212" s="110"/>
      <c r="G2212" s="199">
        <v>68000.0</v>
      </c>
      <c r="H2212" s="217">
        <v>712.03</v>
      </c>
      <c r="I2212" s="217">
        <v>980.97</v>
      </c>
      <c r="J2212" s="6">
        <f t="shared" si="3"/>
        <v>996.842</v>
      </c>
      <c r="K2212" s="6">
        <f t="shared" si="4"/>
        <v>1226.2125</v>
      </c>
      <c r="L2212" s="6" t="str">
        <f t="array" ref="L2212">XLOOKUP(E2212,INV!A:A,INV!K:K)</f>
        <v>#N/A</v>
      </c>
      <c r="M2212" s="127" t="str">
        <f t="shared" si="2"/>
        <v>#N/A</v>
      </c>
    </row>
    <row r="2213">
      <c r="A2213" s="195">
        <v>3058.0</v>
      </c>
      <c r="B2213" s="196" t="s">
        <v>7593</v>
      </c>
      <c r="C2213" s="212" t="s">
        <v>7598</v>
      </c>
      <c r="D2213" s="213" t="s">
        <v>7599</v>
      </c>
      <c r="E2213" s="212" t="s">
        <v>7598</v>
      </c>
      <c r="F2213" s="110"/>
      <c r="G2213" s="199">
        <v>108000.0</v>
      </c>
      <c r="H2213" s="217">
        <v>1130.87</v>
      </c>
      <c r="I2213" s="217">
        <v>1558.0</v>
      </c>
      <c r="J2213" s="6">
        <f t="shared" si="3"/>
        <v>1583.218</v>
      </c>
      <c r="K2213" s="6">
        <f t="shared" si="4"/>
        <v>1947.5</v>
      </c>
      <c r="L2213" s="6" t="str">
        <f t="array" ref="L2213">XLOOKUP(E2213,INV!A:A,INV!K:K)</f>
        <v>#N/A</v>
      </c>
      <c r="M2213" s="127" t="str">
        <f t="shared" si="2"/>
        <v>#N/A</v>
      </c>
    </row>
    <row r="2214">
      <c r="A2214" s="195">
        <v>3056.0</v>
      </c>
      <c r="B2214" s="196" t="s">
        <v>7593</v>
      </c>
      <c r="C2214" s="212" t="s">
        <v>7594</v>
      </c>
      <c r="D2214" s="213" t="s">
        <v>7595</v>
      </c>
      <c r="E2214" s="212" t="s">
        <v>7594</v>
      </c>
      <c r="F2214" s="110"/>
      <c r="G2214" s="199">
        <v>124000.0</v>
      </c>
      <c r="H2214" s="217">
        <v>1298.41</v>
      </c>
      <c r="I2214" s="217">
        <v>1788.82</v>
      </c>
      <c r="J2214" s="6">
        <f t="shared" si="3"/>
        <v>1817.774</v>
      </c>
      <c r="K2214" s="6">
        <f t="shared" si="4"/>
        <v>2236.025</v>
      </c>
      <c r="L2214" s="6" t="str">
        <f t="array" ref="L2214">XLOOKUP(E2214,INV!A:A,INV!K:K)</f>
        <v>#N/A</v>
      </c>
      <c r="M2214" s="127" t="str">
        <f t="shared" si="2"/>
        <v>#N/A</v>
      </c>
    </row>
    <row r="2215">
      <c r="A2215" s="195">
        <v>3089.0</v>
      </c>
      <c r="B2215" s="196" t="s">
        <v>3764</v>
      </c>
      <c r="C2215" s="212" t="s">
        <v>544</v>
      </c>
      <c r="D2215" s="213" t="s">
        <v>7659</v>
      </c>
      <c r="E2215" s="212" t="s">
        <v>544</v>
      </c>
      <c r="F2215" s="110"/>
      <c r="G2215" s="199">
        <v>55.0</v>
      </c>
      <c r="H2215" s="217">
        <v>0.51</v>
      </c>
      <c r="I2215" s="215"/>
      <c r="J2215" s="6">
        <f t="shared" si="3"/>
        <v>0.714</v>
      </c>
      <c r="K2215" s="6">
        <f t="shared" si="4"/>
        <v>0</v>
      </c>
      <c r="L2215" s="6">
        <f t="array" ref="L2215">XLOOKUP(E2215,INV!A:A,INV!K:K)</f>
        <v>1</v>
      </c>
      <c r="M2215" s="127">
        <f t="shared" si="2"/>
        <v>0.286</v>
      </c>
    </row>
    <row r="2216">
      <c r="A2216" s="195">
        <v>3232.0</v>
      </c>
      <c r="B2216" s="222" t="s">
        <v>3067</v>
      </c>
      <c r="C2216" s="212" t="s">
        <v>537</v>
      </c>
      <c r="D2216" s="213" t="s">
        <v>7919</v>
      </c>
      <c r="E2216" s="212" t="s">
        <v>537</v>
      </c>
      <c r="F2216" s="110"/>
      <c r="G2216" s="199">
        <v>42.0</v>
      </c>
      <c r="H2216" s="217">
        <v>0.39</v>
      </c>
      <c r="I2216" s="215"/>
      <c r="M2216" s="127"/>
    </row>
    <row r="2217">
      <c r="A2217" s="195">
        <v>3233.0</v>
      </c>
      <c r="B2217" s="222" t="s">
        <v>3067</v>
      </c>
      <c r="C2217" s="212" t="s">
        <v>540</v>
      </c>
      <c r="D2217" s="213" t="s">
        <v>7921</v>
      </c>
      <c r="E2217" s="212" t="s">
        <v>540</v>
      </c>
      <c r="F2217" s="110"/>
      <c r="G2217" s="199">
        <v>50.0</v>
      </c>
      <c r="H2217" s="217">
        <v>0.46</v>
      </c>
      <c r="I2217" s="215"/>
      <c r="M2217" s="127"/>
    </row>
    <row r="2218">
      <c r="A2218" s="195">
        <v>3234.0</v>
      </c>
      <c r="B2218" s="222" t="s">
        <v>3067</v>
      </c>
      <c r="C2218" s="212" t="s">
        <v>542</v>
      </c>
      <c r="D2218" s="213" t="s">
        <v>7923</v>
      </c>
      <c r="E2218" s="212" t="s">
        <v>542</v>
      </c>
      <c r="F2218" s="110"/>
      <c r="G2218" s="199">
        <v>62.0</v>
      </c>
      <c r="H2218" s="217">
        <v>0.57</v>
      </c>
      <c r="I2218" s="215"/>
      <c r="M2218" s="127"/>
    </row>
    <row r="2219">
      <c r="A2219" s="195">
        <v>3107.0</v>
      </c>
      <c r="B2219" s="196" t="s">
        <v>2470</v>
      </c>
      <c r="C2219" s="212" t="s">
        <v>7699</v>
      </c>
      <c r="D2219" s="213" t="s">
        <v>7700</v>
      </c>
      <c r="E2219" s="212" t="s">
        <v>7699</v>
      </c>
      <c r="F2219" s="110"/>
      <c r="G2219" s="199">
        <v>950.0</v>
      </c>
      <c r="H2219" s="217">
        <v>8.78</v>
      </c>
      <c r="I2219" s="215"/>
      <c r="J2219" s="6">
        <f t="shared" ref="J2219:J2221" si="5">H2219*1.4</f>
        <v>12.292</v>
      </c>
      <c r="K2219" s="6">
        <f t="shared" ref="K2219:K2221" si="6">I2219*1.25</f>
        <v>0</v>
      </c>
      <c r="L2219" s="6" t="str">
        <f t="array" ref="L2219">XLOOKUP(E2219,INV!A:A,INV!K:K)</f>
        <v>#N/A</v>
      </c>
      <c r="M2219" s="127" t="str">
        <f t="shared" ref="M2219:M2221" si="7">(L2219-J2219)/L2219</f>
        <v>#N/A</v>
      </c>
    </row>
    <row r="2220">
      <c r="A2220" s="195">
        <v>3108.0</v>
      </c>
      <c r="B2220" s="196" t="s">
        <v>2470</v>
      </c>
      <c r="C2220" s="212" t="s">
        <v>7701</v>
      </c>
      <c r="D2220" s="213" t="s">
        <v>7702</v>
      </c>
      <c r="E2220" s="212" t="s">
        <v>7701</v>
      </c>
      <c r="F2220" s="110"/>
      <c r="G2220" s="199">
        <v>950.0</v>
      </c>
      <c r="H2220" s="217">
        <v>8.78</v>
      </c>
      <c r="I2220" s="215"/>
      <c r="J2220" s="6">
        <f t="shared" si="5"/>
        <v>12.292</v>
      </c>
      <c r="K2220" s="6">
        <f t="shared" si="6"/>
        <v>0</v>
      </c>
      <c r="L2220" s="6" t="str">
        <f t="array" ref="L2220">XLOOKUP(E2220,INV!A:A,INV!K:K)</f>
        <v>#N/A</v>
      </c>
      <c r="M2220" s="127" t="str">
        <f t="shared" si="7"/>
        <v>#N/A</v>
      </c>
    </row>
    <row r="2221">
      <c r="A2221" s="195">
        <v>3109.0</v>
      </c>
      <c r="B2221" s="196" t="s">
        <v>2470</v>
      </c>
      <c r="C2221" s="212" t="s">
        <v>7703</v>
      </c>
      <c r="D2221" s="213" t="s">
        <v>7704</v>
      </c>
      <c r="E2221" s="212" t="s">
        <v>7703</v>
      </c>
      <c r="F2221" s="110"/>
      <c r="G2221" s="199">
        <v>950.0</v>
      </c>
      <c r="H2221" s="217">
        <v>8.78</v>
      </c>
      <c r="I2221" s="215"/>
      <c r="J2221" s="6">
        <f t="shared" si="5"/>
        <v>12.292</v>
      </c>
      <c r="K2221" s="6">
        <f t="shared" si="6"/>
        <v>0</v>
      </c>
      <c r="L2221" s="6" t="str">
        <f t="array" ref="L2221">XLOOKUP(E2221,INV!A:A,INV!K:K)</f>
        <v>#N/A</v>
      </c>
      <c r="M2221" s="127" t="str">
        <f t="shared" si="7"/>
        <v>#N/A</v>
      </c>
    </row>
    <row r="2222">
      <c r="A2222" s="195">
        <v>3230.0</v>
      </c>
      <c r="B2222" s="196" t="s">
        <v>7910</v>
      </c>
      <c r="C2222" s="212" t="s">
        <v>7917</v>
      </c>
      <c r="D2222" s="213" t="s">
        <v>7918</v>
      </c>
      <c r="E2222" s="212" t="s">
        <v>7917</v>
      </c>
      <c r="F2222" s="110"/>
      <c r="G2222" s="199">
        <v>775.0</v>
      </c>
      <c r="H2222" s="217">
        <v>7.16</v>
      </c>
      <c r="I2222" s="215"/>
      <c r="M2222" s="127"/>
    </row>
    <row r="2223">
      <c r="A2223" s="195">
        <v>3229.0</v>
      </c>
      <c r="B2223" s="196" t="s">
        <v>7910</v>
      </c>
      <c r="C2223" s="212" t="s">
        <v>7915</v>
      </c>
      <c r="D2223" s="213" t="s">
        <v>7916</v>
      </c>
      <c r="E2223" s="212" t="s">
        <v>7915</v>
      </c>
      <c r="F2223" s="110"/>
      <c r="G2223" s="199">
        <v>775.0</v>
      </c>
      <c r="H2223" s="217">
        <v>7.16</v>
      </c>
      <c r="I2223" s="215"/>
      <c r="M2223" s="127"/>
    </row>
    <row r="2224">
      <c r="A2224" s="195">
        <v>3228.0</v>
      </c>
      <c r="B2224" s="196" t="s">
        <v>7910</v>
      </c>
      <c r="C2224" s="212" t="s">
        <v>7913</v>
      </c>
      <c r="D2224" s="213" t="s">
        <v>7914</v>
      </c>
      <c r="E2224" s="212" t="s">
        <v>7913</v>
      </c>
      <c r="F2224" s="110"/>
      <c r="G2224" s="199">
        <v>775.0</v>
      </c>
      <c r="H2224" s="217">
        <v>7.16</v>
      </c>
      <c r="I2224" s="215"/>
      <c r="M2224" s="127"/>
    </row>
    <row r="2225">
      <c r="A2225" s="195">
        <v>3227.0</v>
      </c>
      <c r="B2225" s="196" t="s">
        <v>7910</v>
      </c>
      <c r="C2225" s="212" t="s">
        <v>7911</v>
      </c>
      <c r="D2225" s="213" t="s">
        <v>7912</v>
      </c>
      <c r="E2225" s="212" t="s">
        <v>7911</v>
      </c>
      <c r="F2225" s="110"/>
      <c r="G2225" s="199">
        <v>775.0</v>
      </c>
      <c r="H2225" s="217">
        <v>7.16</v>
      </c>
      <c r="I2225" s="215"/>
      <c r="M2225" s="127"/>
    </row>
    <row r="2226">
      <c r="A2226" s="195">
        <v>3114.0</v>
      </c>
      <c r="B2226" s="196" t="s">
        <v>3535</v>
      </c>
      <c r="C2226" s="212" t="s">
        <v>7711</v>
      </c>
      <c r="D2226" s="213" t="s">
        <v>7712</v>
      </c>
      <c r="E2226" s="212" t="s">
        <v>7711</v>
      </c>
      <c r="F2226" s="110"/>
      <c r="G2226" s="199">
        <v>2500.0</v>
      </c>
      <c r="H2226" s="217">
        <v>23.1</v>
      </c>
      <c r="I2226" s="217">
        <v>31.82</v>
      </c>
      <c r="J2226" s="6">
        <f t="shared" ref="J2226:J2330" si="8">H2226*1.4</f>
        <v>32.34</v>
      </c>
      <c r="K2226" s="6">
        <f t="shared" ref="K2226:K2330" si="9">I2226*1.25</f>
        <v>39.775</v>
      </c>
      <c r="L2226" s="6" t="str">
        <f t="array" ref="L2226">XLOOKUP(E2226,INV!A:A,INV!K:K)</f>
        <v>#N/A</v>
      </c>
      <c r="M2226" s="127" t="str">
        <f t="shared" ref="M2226:M2330" si="10">(L2226-J2226)/L2226</f>
        <v>#N/A</v>
      </c>
    </row>
    <row r="2227">
      <c r="A2227" s="195">
        <v>3115.0</v>
      </c>
      <c r="B2227" s="196" t="s">
        <v>3535</v>
      </c>
      <c r="C2227" s="212" t="s">
        <v>7713</v>
      </c>
      <c r="D2227" s="213" t="s">
        <v>7714</v>
      </c>
      <c r="E2227" s="212" t="s">
        <v>7713</v>
      </c>
      <c r="F2227" s="110"/>
      <c r="G2227" s="199">
        <v>2290.0</v>
      </c>
      <c r="H2227" s="217">
        <v>21.16</v>
      </c>
      <c r="I2227" s="217">
        <v>29.15</v>
      </c>
      <c r="J2227" s="6">
        <f t="shared" si="8"/>
        <v>29.624</v>
      </c>
      <c r="K2227" s="6">
        <f t="shared" si="9"/>
        <v>36.4375</v>
      </c>
      <c r="L2227" s="6" t="str">
        <f t="array" ref="L2227">XLOOKUP(E2227,INV!A:A,INV!K:K)</f>
        <v>#N/A</v>
      </c>
      <c r="M2227" s="127" t="str">
        <f t="shared" si="10"/>
        <v>#N/A</v>
      </c>
    </row>
    <row r="2228">
      <c r="A2228" s="195">
        <v>3116.0</v>
      </c>
      <c r="B2228" s="196" t="s">
        <v>3535</v>
      </c>
      <c r="C2228" s="212" t="s">
        <v>7715</v>
      </c>
      <c r="D2228" s="213" t="s">
        <v>7716</v>
      </c>
      <c r="E2228" s="212" t="s">
        <v>7715</v>
      </c>
      <c r="F2228" s="110"/>
      <c r="G2228" s="199">
        <v>1780.0</v>
      </c>
      <c r="H2228" s="217">
        <v>16.45</v>
      </c>
      <c r="I2228" s="217">
        <v>22.66</v>
      </c>
      <c r="J2228" s="6">
        <f t="shared" si="8"/>
        <v>23.03</v>
      </c>
      <c r="K2228" s="6">
        <f t="shared" si="9"/>
        <v>28.325</v>
      </c>
      <c r="L2228" s="6" t="str">
        <f t="array" ref="L2228">XLOOKUP(E2228,INV!A:A,INV!K:K)</f>
        <v>#N/A</v>
      </c>
      <c r="M2228" s="127" t="str">
        <f t="shared" si="10"/>
        <v>#N/A</v>
      </c>
    </row>
    <row r="2229">
      <c r="A2229" s="195">
        <v>3117.0</v>
      </c>
      <c r="B2229" s="196" t="s">
        <v>3535</v>
      </c>
      <c r="C2229" s="212" t="s">
        <v>7717</v>
      </c>
      <c r="D2229" s="213" t="s">
        <v>7718</v>
      </c>
      <c r="E2229" s="212" t="s">
        <v>7717</v>
      </c>
      <c r="F2229" s="110"/>
      <c r="G2229" s="199">
        <v>2490.0</v>
      </c>
      <c r="H2229" s="217">
        <v>23.01</v>
      </c>
      <c r="I2229" s="217">
        <v>31.69</v>
      </c>
      <c r="J2229" s="6">
        <f t="shared" si="8"/>
        <v>32.214</v>
      </c>
      <c r="K2229" s="6">
        <f t="shared" si="9"/>
        <v>39.6125</v>
      </c>
      <c r="L2229" s="6" t="str">
        <f t="array" ref="L2229">XLOOKUP(E2229,INV!A:A,INV!K:K)</f>
        <v>#N/A</v>
      </c>
      <c r="M2229" s="127" t="str">
        <f t="shared" si="10"/>
        <v>#N/A</v>
      </c>
    </row>
    <row r="2230">
      <c r="A2230" s="195">
        <v>3118.0</v>
      </c>
      <c r="B2230" s="196" t="s">
        <v>3535</v>
      </c>
      <c r="C2230" s="212" t="s">
        <v>7719</v>
      </c>
      <c r="D2230" s="213" t="s">
        <v>7720</v>
      </c>
      <c r="E2230" s="212" t="s">
        <v>7719</v>
      </c>
      <c r="F2230" s="110"/>
      <c r="G2230" s="199">
        <v>2400.0</v>
      </c>
      <c r="H2230" s="217">
        <v>22.17</v>
      </c>
      <c r="I2230" s="217">
        <v>30.55</v>
      </c>
      <c r="J2230" s="6">
        <f t="shared" si="8"/>
        <v>31.038</v>
      </c>
      <c r="K2230" s="6">
        <f t="shared" si="9"/>
        <v>38.1875</v>
      </c>
      <c r="L2230" s="6" t="str">
        <f t="array" ref="L2230">XLOOKUP(E2230,INV!A:A,INV!K:K)</f>
        <v>#N/A</v>
      </c>
      <c r="M2230" s="127" t="str">
        <f t="shared" si="10"/>
        <v>#N/A</v>
      </c>
    </row>
    <row r="2231">
      <c r="A2231" s="195">
        <v>3119.0</v>
      </c>
      <c r="B2231" s="196" t="s">
        <v>3535</v>
      </c>
      <c r="C2231" s="212" t="s">
        <v>7721</v>
      </c>
      <c r="D2231" s="213" t="s">
        <v>7722</v>
      </c>
      <c r="E2231" s="212" t="s">
        <v>7721</v>
      </c>
      <c r="F2231" s="110"/>
      <c r="G2231" s="199">
        <v>3900.0</v>
      </c>
      <c r="H2231" s="217">
        <v>36.03</v>
      </c>
      <c r="I2231" s="217">
        <v>49.64</v>
      </c>
      <c r="J2231" s="6">
        <f t="shared" si="8"/>
        <v>50.442</v>
      </c>
      <c r="K2231" s="6">
        <f t="shared" si="9"/>
        <v>62.05</v>
      </c>
      <c r="L2231" s="6" t="str">
        <f t="array" ref="L2231">XLOOKUP(E2231,INV!A:A,INV!K:K)</f>
        <v>#N/A</v>
      </c>
      <c r="M2231" s="127" t="str">
        <f t="shared" si="10"/>
        <v>#N/A</v>
      </c>
    </row>
    <row r="2232">
      <c r="A2232" s="195">
        <v>3204.0</v>
      </c>
      <c r="B2232" s="196" t="s">
        <v>3307</v>
      </c>
      <c r="C2232" s="212" t="s">
        <v>7864</v>
      </c>
      <c r="D2232" s="213" t="s">
        <v>7865</v>
      </c>
      <c r="E2232" s="212" t="s">
        <v>7864</v>
      </c>
      <c r="F2232" s="110"/>
      <c r="G2232" s="199">
        <v>290.0</v>
      </c>
      <c r="H2232" s="217">
        <v>2.68</v>
      </c>
      <c r="I2232" s="217">
        <v>3.69</v>
      </c>
      <c r="J2232" s="6">
        <f t="shared" si="8"/>
        <v>3.752</v>
      </c>
      <c r="K2232" s="6">
        <f t="shared" si="9"/>
        <v>4.6125</v>
      </c>
      <c r="L2232" s="6" t="str">
        <f t="array" ref="L2232">XLOOKUP(E2232,INV!A:A,INV!K:K)</f>
        <v>#N/A</v>
      </c>
      <c r="M2232" s="127" t="str">
        <f t="shared" si="10"/>
        <v>#N/A</v>
      </c>
    </row>
    <row r="2233">
      <c r="A2233" s="195">
        <v>3203.0</v>
      </c>
      <c r="B2233" s="196" t="s">
        <v>3307</v>
      </c>
      <c r="C2233" s="212" t="s">
        <v>7862</v>
      </c>
      <c r="D2233" s="213" t="s">
        <v>7863</v>
      </c>
      <c r="E2233" s="212" t="s">
        <v>7862</v>
      </c>
      <c r="F2233" s="110"/>
      <c r="G2233" s="199">
        <v>290.0</v>
      </c>
      <c r="H2233" s="217">
        <v>2.68</v>
      </c>
      <c r="I2233" s="217">
        <v>3.69</v>
      </c>
      <c r="J2233" s="6">
        <f t="shared" si="8"/>
        <v>3.752</v>
      </c>
      <c r="K2233" s="6">
        <f t="shared" si="9"/>
        <v>4.6125</v>
      </c>
      <c r="L2233" s="6" t="str">
        <f t="array" ref="L2233">XLOOKUP(E2233,INV!A:A,INV!K:K)</f>
        <v>#N/A</v>
      </c>
      <c r="M2233" s="127" t="str">
        <f t="shared" si="10"/>
        <v>#N/A</v>
      </c>
    </row>
    <row r="2234">
      <c r="A2234" s="195">
        <v>3202.0</v>
      </c>
      <c r="B2234" s="196" t="s">
        <v>3307</v>
      </c>
      <c r="C2234" s="212" t="s">
        <v>7860</v>
      </c>
      <c r="D2234" s="213" t="s">
        <v>7861</v>
      </c>
      <c r="E2234" s="212" t="s">
        <v>7860</v>
      </c>
      <c r="F2234" s="110"/>
      <c r="G2234" s="199">
        <v>270.0</v>
      </c>
      <c r="H2234" s="217">
        <v>2.49</v>
      </c>
      <c r="I2234" s="217">
        <v>3.44</v>
      </c>
      <c r="J2234" s="6">
        <f t="shared" si="8"/>
        <v>3.486</v>
      </c>
      <c r="K2234" s="6">
        <f t="shared" si="9"/>
        <v>4.3</v>
      </c>
      <c r="L2234" s="6" t="str">
        <f t="array" ref="L2234">XLOOKUP(E2234,INV!A:A,INV!K:K)</f>
        <v>#N/A</v>
      </c>
      <c r="M2234" s="127" t="str">
        <f t="shared" si="10"/>
        <v>#N/A</v>
      </c>
    </row>
    <row r="2235">
      <c r="A2235" s="195">
        <v>3201.0</v>
      </c>
      <c r="B2235" s="196" t="s">
        <v>3307</v>
      </c>
      <c r="C2235" s="212" t="s">
        <v>7858</v>
      </c>
      <c r="D2235" s="213" t="s">
        <v>7859</v>
      </c>
      <c r="E2235" s="212" t="s">
        <v>7858</v>
      </c>
      <c r="F2235" s="110"/>
      <c r="G2235" s="199">
        <v>340.0</v>
      </c>
      <c r="H2235" s="217">
        <v>3.14</v>
      </c>
      <c r="I2235" s="217">
        <v>4.33</v>
      </c>
      <c r="J2235" s="6">
        <f t="shared" si="8"/>
        <v>4.396</v>
      </c>
      <c r="K2235" s="6">
        <f t="shared" si="9"/>
        <v>5.4125</v>
      </c>
      <c r="L2235" s="6" t="str">
        <f t="array" ref="L2235">XLOOKUP(E2235,INV!A:A,INV!K:K)</f>
        <v>#N/A</v>
      </c>
      <c r="M2235" s="127" t="str">
        <f t="shared" si="10"/>
        <v>#N/A</v>
      </c>
    </row>
    <row r="2236">
      <c r="A2236" s="195">
        <v>3200.0</v>
      </c>
      <c r="B2236" s="196" t="s">
        <v>3307</v>
      </c>
      <c r="C2236" s="212" t="s">
        <v>7856</v>
      </c>
      <c r="D2236" s="213" t="s">
        <v>7857</v>
      </c>
      <c r="E2236" s="212" t="s">
        <v>7856</v>
      </c>
      <c r="F2236" s="110"/>
      <c r="G2236" s="199">
        <v>485.0</v>
      </c>
      <c r="H2236" s="217">
        <v>4.48</v>
      </c>
      <c r="I2236" s="217">
        <v>6.17</v>
      </c>
      <c r="J2236" s="6">
        <f t="shared" si="8"/>
        <v>6.272</v>
      </c>
      <c r="K2236" s="6">
        <f t="shared" si="9"/>
        <v>7.7125</v>
      </c>
      <c r="L2236" s="6" t="str">
        <f t="array" ref="L2236">XLOOKUP(E2236,INV!A:A,INV!K:K)</f>
        <v>#N/A</v>
      </c>
      <c r="M2236" s="127" t="str">
        <f t="shared" si="10"/>
        <v>#N/A</v>
      </c>
    </row>
    <row r="2237">
      <c r="A2237" s="195">
        <v>3209.0</v>
      </c>
      <c r="B2237" s="196" t="s">
        <v>3307</v>
      </c>
      <c r="C2237" s="212" t="s">
        <v>7874</v>
      </c>
      <c r="D2237" s="213" t="s">
        <v>7875</v>
      </c>
      <c r="E2237" s="212" t="s">
        <v>7874</v>
      </c>
      <c r="F2237" s="110"/>
      <c r="G2237" s="199">
        <v>220.0</v>
      </c>
      <c r="H2237" s="217">
        <v>2.03</v>
      </c>
      <c r="I2237" s="217">
        <v>2.8</v>
      </c>
      <c r="J2237" s="6">
        <f t="shared" si="8"/>
        <v>2.842</v>
      </c>
      <c r="K2237" s="6">
        <f t="shared" si="9"/>
        <v>3.5</v>
      </c>
      <c r="L2237" s="6" t="str">
        <f t="array" ref="L2237">XLOOKUP(E2237,INV!A:A,INV!K:K)</f>
        <v>#N/A</v>
      </c>
      <c r="M2237" s="127" t="str">
        <f t="shared" si="10"/>
        <v>#N/A</v>
      </c>
    </row>
    <row r="2238">
      <c r="A2238" s="195">
        <v>3208.0</v>
      </c>
      <c r="B2238" s="196" t="s">
        <v>3307</v>
      </c>
      <c r="C2238" s="212" t="s">
        <v>7872</v>
      </c>
      <c r="D2238" s="213" t="s">
        <v>7873</v>
      </c>
      <c r="E2238" s="212" t="s">
        <v>7872</v>
      </c>
      <c r="F2238" s="110"/>
      <c r="G2238" s="199">
        <v>790.0</v>
      </c>
      <c r="H2238" s="217">
        <v>7.3</v>
      </c>
      <c r="I2238" s="217">
        <v>10.06</v>
      </c>
      <c r="J2238" s="6">
        <f t="shared" si="8"/>
        <v>10.22</v>
      </c>
      <c r="K2238" s="6">
        <f t="shared" si="9"/>
        <v>12.575</v>
      </c>
      <c r="L2238" s="6" t="str">
        <f t="array" ref="L2238">XLOOKUP(E2238,INV!A:A,INV!K:K)</f>
        <v>#N/A</v>
      </c>
      <c r="M2238" s="127" t="str">
        <f t="shared" si="10"/>
        <v>#N/A</v>
      </c>
    </row>
    <row r="2239">
      <c r="A2239" s="195">
        <v>3207.0</v>
      </c>
      <c r="B2239" s="196" t="s">
        <v>3307</v>
      </c>
      <c r="C2239" s="212" t="s">
        <v>7870</v>
      </c>
      <c r="D2239" s="213" t="s">
        <v>7871</v>
      </c>
      <c r="E2239" s="212" t="s">
        <v>7870</v>
      </c>
      <c r="F2239" s="110"/>
      <c r="G2239" s="199">
        <v>290.0</v>
      </c>
      <c r="H2239" s="217">
        <v>2.68</v>
      </c>
      <c r="I2239" s="217">
        <v>3.69</v>
      </c>
      <c r="J2239" s="6">
        <f t="shared" si="8"/>
        <v>3.752</v>
      </c>
      <c r="K2239" s="6">
        <f t="shared" si="9"/>
        <v>4.6125</v>
      </c>
      <c r="L2239" s="6" t="str">
        <f t="array" ref="L2239">XLOOKUP(E2239,INV!A:A,INV!K:K)</f>
        <v>#N/A</v>
      </c>
      <c r="M2239" s="127" t="str">
        <f t="shared" si="10"/>
        <v>#N/A</v>
      </c>
    </row>
    <row r="2240">
      <c r="A2240" s="195">
        <v>3206.0</v>
      </c>
      <c r="B2240" s="196" t="s">
        <v>3307</v>
      </c>
      <c r="C2240" s="212" t="s">
        <v>7868</v>
      </c>
      <c r="D2240" s="213" t="s">
        <v>7869</v>
      </c>
      <c r="E2240" s="212" t="s">
        <v>7868</v>
      </c>
      <c r="F2240" s="110"/>
      <c r="G2240" s="199">
        <v>390.0</v>
      </c>
      <c r="H2240" s="217">
        <v>3.6</v>
      </c>
      <c r="I2240" s="217">
        <v>4.96</v>
      </c>
      <c r="J2240" s="6">
        <f t="shared" si="8"/>
        <v>5.04</v>
      </c>
      <c r="K2240" s="6">
        <f t="shared" si="9"/>
        <v>6.2</v>
      </c>
      <c r="L2240" s="6" t="str">
        <f t="array" ref="L2240">XLOOKUP(E2240,INV!A:A,INV!K:K)</f>
        <v>#N/A</v>
      </c>
      <c r="M2240" s="127" t="str">
        <f t="shared" si="10"/>
        <v>#N/A</v>
      </c>
    </row>
    <row r="2241">
      <c r="A2241" s="195">
        <v>3205.0</v>
      </c>
      <c r="B2241" s="196" t="s">
        <v>3307</v>
      </c>
      <c r="C2241" s="212" t="s">
        <v>7866</v>
      </c>
      <c r="D2241" s="213" t="s">
        <v>7867</v>
      </c>
      <c r="E2241" s="212" t="s">
        <v>7866</v>
      </c>
      <c r="F2241" s="110"/>
      <c r="G2241" s="199">
        <v>480.0</v>
      </c>
      <c r="H2241" s="217">
        <v>4.43</v>
      </c>
      <c r="I2241" s="217">
        <v>6.11</v>
      </c>
      <c r="J2241" s="6">
        <f t="shared" si="8"/>
        <v>6.202</v>
      </c>
      <c r="K2241" s="6">
        <f t="shared" si="9"/>
        <v>7.6375</v>
      </c>
      <c r="L2241" s="6" t="str">
        <f t="array" ref="L2241">XLOOKUP(E2241,INV!A:A,INV!K:K)</f>
        <v>#N/A</v>
      </c>
      <c r="M2241" s="127" t="str">
        <f t="shared" si="10"/>
        <v>#N/A</v>
      </c>
    </row>
    <row r="2242">
      <c r="A2242" s="195">
        <v>3120.0</v>
      </c>
      <c r="B2242" s="196" t="s">
        <v>4077</v>
      </c>
      <c r="C2242" s="212" t="s">
        <v>1633</v>
      </c>
      <c r="D2242" s="213" t="s">
        <v>1632</v>
      </c>
      <c r="E2242" s="212" t="s">
        <v>1633</v>
      </c>
      <c r="F2242" s="110"/>
      <c r="G2242" s="199">
        <v>850.0</v>
      </c>
      <c r="H2242" s="217">
        <v>7.85</v>
      </c>
      <c r="I2242" s="217">
        <v>10.82</v>
      </c>
      <c r="J2242" s="6">
        <f t="shared" si="8"/>
        <v>10.99</v>
      </c>
      <c r="K2242" s="6">
        <f t="shared" si="9"/>
        <v>13.525</v>
      </c>
      <c r="L2242" s="6" t="str">
        <f t="array" ref="L2242">XLOOKUP(E2242,INV!A:A,INV!K:K)</f>
        <v>#N/A</v>
      </c>
      <c r="M2242" s="127" t="str">
        <f t="shared" si="10"/>
        <v>#N/A</v>
      </c>
    </row>
    <row r="2243">
      <c r="A2243" s="195">
        <v>3121.0</v>
      </c>
      <c r="B2243" s="196" t="s">
        <v>4077</v>
      </c>
      <c r="C2243" s="212" t="s">
        <v>1637</v>
      </c>
      <c r="D2243" s="213" t="s">
        <v>1636</v>
      </c>
      <c r="E2243" s="212" t="s">
        <v>1637</v>
      </c>
      <c r="F2243" s="110"/>
      <c r="G2243" s="199">
        <v>850.0</v>
      </c>
      <c r="H2243" s="217">
        <v>7.85</v>
      </c>
      <c r="I2243" s="217">
        <v>10.82</v>
      </c>
      <c r="J2243" s="6">
        <f t="shared" si="8"/>
        <v>10.99</v>
      </c>
      <c r="K2243" s="6">
        <f t="shared" si="9"/>
        <v>13.525</v>
      </c>
      <c r="L2243" s="6" t="str">
        <f t="array" ref="L2243">XLOOKUP(E2243,INV!A:A,INV!K:K)</f>
        <v>#N/A</v>
      </c>
      <c r="M2243" s="127" t="str">
        <f t="shared" si="10"/>
        <v>#N/A</v>
      </c>
    </row>
    <row r="2244">
      <c r="A2244" s="195">
        <v>3122.0</v>
      </c>
      <c r="B2244" s="196" t="s">
        <v>4077</v>
      </c>
      <c r="C2244" s="212" t="s">
        <v>1640</v>
      </c>
      <c r="D2244" s="213" t="s">
        <v>1639</v>
      </c>
      <c r="E2244" s="212" t="s">
        <v>1640</v>
      </c>
      <c r="F2244" s="110"/>
      <c r="G2244" s="199">
        <v>850.0</v>
      </c>
      <c r="H2244" s="217">
        <v>7.85</v>
      </c>
      <c r="I2244" s="217">
        <v>10.82</v>
      </c>
      <c r="J2244" s="6">
        <f t="shared" si="8"/>
        <v>10.99</v>
      </c>
      <c r="K2244" s="6">
        <f t="shared" si="9"/>
        <v>13.525</v>
      </c>
      <c r="L2244" s="6" t="str">
        <f t="array" ref="L2244">XLOOKUP(E2244,INV!A:A,INV!K:K)</f>
        <v>#N/A</v>
      </c>
      <c r="M2244" s="127" t="str">
        <f t="shared" si="10"/>
        <v>#N/A</v>
      </c>
    </row>
    <row r="2245">
      <c r="A2245" s="195">
        <v>3123.0</v>
      </c>
      <c r="B2245" s="196" t="s">
        <v>4077</v>
      </c>
      <c r="C2245" s="212" t="s">
        <v>1643</v>
      </c>
      <c r="D2245" s="213" t="s">
        <v>1642</v>
      </c>
      <c r="E2245" s="212" t="s">
        <v>1643</v>
      </c>
      <c r="F2245" s="110"/>
      <c r="G2245" s="199">
        <v>850.0</v>
      </c>
      <c r="H2245" s="217">
        <v>7.85</v>
      </c>
      <c r="I2245" s="217">
        <v>10.82</v>
      </c>
      <c r="J2245" s="6">
        <f t="shared" si="8"/>
        <v>10.99</v>
      </c>
      <c r="K2245" s="6">
        <f t="shared" si="9"/>
        <v>13.525</v>
      </c>
      <c r="L2245" s="6" t="str">
        <f t="array" ref="L2245">XLOOKUP(E2245,INV!A:A,INV!K:K)</f>
        <v>#N/A</v>
      </c>
      <c r="M2245" s="127" t="str">
        <f t="shared" si="10"/>
        <v>#N/A</v>
      </c>
    </row>
    <row r="2246">
      <c r="A2246" s="195">
        <v>3124.0</v>
      </c>
      <c r="B2246" s="196" t="s">
        <v>4077</v>
      </c>
      <c r="C2246" s="212" t="s">
        <v>2248</v>
      </c>
      <c r="D2246" s="213" t="s">
        <v>2338</v>
      </c>
      <c r="E2246" s="212" t="s">
        <v>2248</v>
      </c>
      <c r="F2246" s="110"/>
      <c r="G2246" s="199">
        <v>850.0</v>
      </c>
      <c r="H2246" s="217">
        <v>7.85</v>
      </c>
      <c r="I2246" s="217">
        <v>10.82</v>
      </c>
      <c r="J2246" s="6">
        <f t="shared" si="8"/>
        <v>10.99</v>
      </c>
      <c r="K2246" s="6">
        <f t="shared" si="9"/>
        <v>13.525</v>
      </c>
      <c r="L2246" s="6" t="str">
        <f t="array" ref="L2246">XLOOKUP(E2246,INV!A:A,INV!K:K)</f>
        <v>#N/A</v>
      </c>
      <c r="M2246" s="127" t="str">
        <f t="shared" si="10"/>
        <v>#N/A</v>
      </c>
    </row>
    <row r="2247">
      <c r="A2247" s="195">
        <v>3125.0</v>
      </c>
      <c r="B2247" s="196" t="s">
        <v>4077</v>
      </c>
      <c r="C2247" s="212" t="s">
        <v>7723</v>
      </c>
      <c r="D2247" s="213" t="s">
        <v>7724</v>
      </c>
      <c r="E2247" s="212" t="s">
        <v>7723</v>
      </c>
      <c r="F2247" s="110"/>
      <c r="G2247" s="199">
        <v>990.0</v>
      </c>
      <c r="H2247" s="217">
        <v>9.15</v>
      </c>
      <c r="I2247" s="217">
        <v>12.6</v>
      </c>
      <c r="J2247" s="6">
        <f t="shared" si="8"/>
        <v>12.81</v>
      </c>
      <c r="K2247" s="6">
        <f t="shared" si="9"/>
        <v>15.75</v>
      </c>
      <c r="L2247" s="6" t="str">
        <f t="array" ref="L2247">XLOOKUP(E2247,INV!A:A,INV!K:K)</f>
        <v>#N/A</v>
      </c>
      <c r="M2247" s="127" t="str">
        <f t="shared" si="10"/>
        <v>#N/A</v>
      </c>
    </row>
    <row r="2248">
      <c r="A2248" s="195">
        <v>3126.0</v>
      </c>
      <c r="B2248" s="196" t="s">
        <v>4077</v>
      </c>
      <c r="C2248" s="212" t="s">
        <v>7725</v>
      </c>
      <c r="D2248" s="213" t="s">
        <v>7726</v>
      </c>
      <c r="E2248" s="212" t="s">
        <v>7725</v>
      </c>
      <c r="F2248" s="110"/>
      <c r="G2248" s="199">
        <v>990.0</v>
      </c>
      <c r="H2248" s="217">
        <v>9.15</v>
      </c>
      <c r="I2248" s="217">
        <v>12.6</v>
      </c>
      <c r="J2248" s="6">
        <f t="shared" si="8"/>
        <v>12.81</v>
      </c>
      <c r="K2248" s="6">
        <f t="shared" si="9"/>
        <v>15.75</v>
      </c>
      <c r="L2248" s="6" t="str">
        <f t="array" ref="L2248">XLOOKUP(E2248,INV!A:A,INV!K:K)</f>
        <v>#N/A</v>
      </c>
      <c r="M2248" s="127" t="str">
        <f t="shared" si="10"/>
        <v>#N/A</v>
      </c>
    </row>
    <row r="2249">
      <c r="A2249" s="195">
        <v>3127.0</v>
      </c>
      <c r="B2249" s="196" t="s">
        <v>4077</v>
      </c>
      <c r="C2249" s="212" t="s">
        <v>7727</v>
      </c>
      <c r="D2249" s="213" t="s">
        <v>7728</v>
      </c>
      <c r="E2249" s="212" t="s">
        <v>7727</v>
      </c>
      <c r="F2249" s="110"/>
      <c r="G2249" s="199">
        <v>990.0</v>
      </c>
      <c r="H2249" s="217">
        <v>9.15</v>
      </c>
      <c r="I2249" s="217">
        <v>12.6</v>
      </c>
      <c r="J2249" s="6">
        <f t="shared" si="8"/>
        <v>12.81</v>
      </c>
      <c r="K2249" s="6">
        <f t="shared" si="9"/>
        <v>15.75</v>
      </c>
      <c r="L2249" s="6" t="str">
        <f t="array" ref="L2249">XLOOKUP(E2249,INV!A:A,INV!K:K)</f>
        <v>#N/A</v>
      </c>
      <c r="M2249" s="127" t="str">
        <f t="shared" si="10"/>
        <v>#N/A</v>
      </c>
    </row>
    <row r="2250">
      <c r="A2250" s="195">
        <v>3128.0</v>
      </c>
      <c r="B2250" s="196" t="s">
        <v>4077</v>
      </c>
      <c r="C2250" s="212" t="s">
        <v>7729</v>
      </c>
      <c r="D2250" s="213" t="s">
        <v>7730</v>
      </c>
      <c r="E2250" s="212" t="s">
        <v>7729</v>
      </c>
      <c r="F2250" s="110"/>
      <c r="G2250" s="199">
        <v>990.0</v>
      </c>
      <c r="H2250" s="217">
        <v>9.15</v>
      </c>
      <c r="I2250" s="217">
        <v>12.6</v>
      </c>
      <c r="J2250" s="6">
        <f t="shared" si="8"/>
        <v>12.81</v>
      </c>
      <c r="K2250" s="6">
        <f t="shared" si="9"/>
        <v>15.75</v>
      </c>
      <c r="L2250" s="6" t="str">
        <f t="array" ref="L2250">XLOOKUP(E2250,INV!A:A,INV!K:K)</f>
        <v>#N/A</v>
      </c>
      <c r="M2250" s="127" t="str">
        <f t="shared" si="10"/>
        <v>#N/A</v>
      </c>
    </row>
    <row r="2251">
      <c r="A2251" s="195">
        <v>3129.0</v>
      </c>
      <c r="B2251" s="196" t="s">
        <v>4077</v>
      </c>
      <c r="C2251" s="212" t="s">
        <v>7731</v>
      </c>
      <c r="D2251" s="213" t="s">
        <v>7732</v>
      </c>
      <c r="E2251" s="212" t="s">
        <v>7731</v>
      </c>
      <c r="F2251" s="110"/>
      <c r="G2251" s="199">
        <v>990.0</v>
      </c>
      <c r="H2251" s="217">
        <v>9.15</v>
      </c>
      <c r="I2251" s="217">
        <v>12.6</v>
      </c>
      <c r="J2251" s="6">
        <f t="shared" si="8"/>
        <v>12.81</v>
      </c>
      <c r="K2251" s="6">
        <f t="shared" si="9"/>
        <v>15.75</v>
      </c>
      <c r="L2251" s="6" t="str">
        <f t="array" ref="L2251">XLOOKUP(E2251,INV!A:A,INV!K:K)</f>
        <v>#N/A</v>
      </c>
      <c r="M2251" s="127" t="str">
        <f t="shared" si="10"/>
        <v>#N/A</v>
      </c>
    </row>
    <row r="2252">
      <c r="A2252" s="195">
        <v>3130.0</v>
      </c>
      <c r="B2252" s="196" t="s">
        <v>4077</v>
      </c>
      <c r="C2252" s="212" t="s">
        <v>7733</v>
      </c>
      <c r="D2252" s="213" t="s">
        <v>7734</v>
      </c>
      <c r="E2252" s="212" t="s">
        <v>7733</v>
      </c>
      <c r="F2252" s="110"/>
      <c r="G2252" s="199">
        <v>700.0</v>
      </c>
      <c r="H2252" s="217">
        <v>6.47</v>
      </c>
      <c r="I2252" s="217">
        <v>8.91</v>
      </c>
      <c r="J2252" s="6">
        <f t="shared" si="8"/>
        <v>9.058</v>
      </c>
      <c r="K2252" s="6">
        <f t="shared" si="9"/>
        <v>11.1375</v>
      </c>
      <c r="L2252" s="6" t="str">
        <f t="array" ref="L2252">XLOOKUP(E2252,INV!A:A,INV!K:K)</f>
        <v>#N/A</v>
      </c>
      <c r="M2252" s="127" t="str">
        <f t="shared" si="10"/>
        <v>#N/A</v>
      </c>
    </row>
    <row r="2253">
      <c r="A2253" s="195">
        <v>3131.0</v>
      </c>
      <c r="B2253" s="196" t="s">
        <v>4077</v>
      </c>
      <c r="C2253" s="212" t="s">
        <v>7735</v>
      </c>
      <c r="D2253" s="213" t="s">
        <v>7736</v>
      </c>
      <c r="E2253" s="212" t="s">
        <v>7735</v>
      </c>
      <c r="F2253" s="110"/>
      <c r="G2253" s="199">
        <v>700.0</v>
      </c>
      <c r="H2253" s="217">
        <v>6.47</v>
      </c>
      <c r="I2253" s="217">
        <v>8.91</v>
      </c>
      <c r="J2253" s="6">
        <f t="shared" si="8"/>
        <v>9.058</v>
      </c>
      <c r="K2253" s="6">
        <f t="shared" si="9"/>
        <v>11.1375</v>
      </c>
      <c r="L2253" s="6" t="str">
        <f t="array" ref="L2253">XLOOKUP(E2253,INV!A:A,INV!K:K)</f>
        <v>#N/A</v>
      </c>
      <c r="M2253" s="127" t="str">
        <f t="shared" si="10"/>
        <v>#N/A</v>
      </c>
    </row>
    <row r="2254">
      <c r="A2254" s="195">
        <v>3132.0</v>
      </c>
      <c r="B2254" s="196" t="s">
        <v>4077</v>
      </c>
      <c r="C2254" s="212" t="s">
        <v>7737</v>
      </c>
      <c r="D2254" s="213" t="s">
        <v>7738</v>
      </c>
      <c r="E2254" s="212" t="s">
        <v>7737</v>
      </c>
      <c r="F2254" s="110"/>
      <c r="G2254" s="199">
        <v>700.0</v>
      </c>
      <c r="H2254" s="217">
        <v>6.47</v>
      </c>
      <c r="I2254" s="217">
        <v>8.91</v>
      </c>
      <c r="J2254" s="6">
        <f t="shared" si="8"/>
        <v>9.058</v>
      </c>
      <c r="K2254" s="6">
        <f t="shared" si="9"/>
        <v>11.1375</v>
      </c>
      <c r="L2254" s="6" t="str">
        <f t="array" ref="L2254">XLOOKUP(E2254,INV!A:A,INV!K:K)</f>
        <v>#N/A</v>
      </c>
      <c r="M2254" s="127" t="str">
        <f t="shared" si="10"/>
        <v>#N/A</v>
      </c>
    </row>
    <row r="2255">
      <c r="A2255" s="195">
        <v>3133.0</v>
      </c>
      <c r="B2255" s="196" t="s">
        <v>4077</v>
      </c>
      <c r="C2255" s="212" t="s">
        <v>7739</v>
      </c>
      <c r="D2255" s="213" t="s">
        <v>7740</v>
      </c>
      <c r="E2255" s="212" t="s">
        <v>7739</v>
      </c>
      <c r="F2255" s="110"/>
      <c r="G2255" s="199">
        <v>700.0</v>
      </c>
      <c r="H2255" s="217">
        <v>6.47</v>
      </c>
      <c r="I2255" s="217">
        <v>8.91</v>
      </c>
      <c r="J2255" s="6">
        <f t="shared" si="8"/>
        <v>9.058</v>
      </c>
      <c r="K2255" s="6">
        <f t="shared" si="9"/>
        <v>11.1375</v>
      </c>
      <c r="L2255" s="6" t="str">
        <f t="array" ref="L2255">XLOOKUP(E2255,INV!A:A,INV!K:K)</f>
        <v>#N/A</v>
      </c>
      <c r="M2255" s="127" t="str">
        <f t="shared" si="10"/>
        <v>#N/A</v>
      </c>
    </row>
    <row r="2256">
      <c r="A2256" s="195">
        <v>3134.0</v>
      </c>
      <c r="B2256" s="196" t="s">
        <v>4077</v>
      </c>
      <c r="C2256" s="212" t="s">
        <v>7741</v>
      </c>
      <c r="D2256" s="213" t="s">
        <v>7742</v>
      </c>
      <c r="E2256" s="212" t="s">
        <v>7741</v>
      </c>
      <c r="F2256" s="110"/>
      <c r="G2256" s="199">
        <v>700.0</v>
      </c>
      <c r="H2256" s="217">
        <v>6.47</v>
      </c>
      <c r="I2256" s="217">
        <v>8.91</v>
      </c>
      <c r="J2256" s="6">
        <f t="shared" si="8"/>
        <v>9.058</v>
      </c>
      <c r="K2256" s="6">
        <f t="shared" si="9"/>
        <v>11.1375</v>
      </c>
      <c r="L2256" s="6" t="str">
        <f t="array" ref="L2256">XLOOKUP(E2256,INV!A:A,INV!K:K)</f>
        <v>#N/A</v>
      </c>
      <c r="M2256" s="127" t="str">
        <f t="shared" si="10"/>
        <v>#N/A</v>
      </c>
    </row>
    <row r="2257">
      <c r="A2257" s="195">
        <v>3135.0</v>
      </c>
      <c r="B2257" s="196" t="s">
        <v>4077</v>
      </c>
      <c r="C2257" s="212" t="s">
        <v>7743</v>
      </c>
      <c r="D2257" s="213" t="s">
        <v>7744</v>
      </c>
      <c r="E2257" s="212" t="s">
        <v>7743</v>
      </c>
      <c r="F2257" s="110"/>
      <c r="G2257" s="199">
        <v>890.0</v>
      </c>
      <c r="H2257" s="217">
        <v>8.22</v>
      </c>
      <c r="I2257" s="217">
        <v>11.33</v>
      </c>
      <c r="J2257" s="6">
        <f t="shared" si="8"/>
        <v>11.508</v>
      </c>
      <c r="K2257" s="6">
        <f t="shared" si="9"/>
        <v>14.1625</v>
      </c>
      <c r="L2257" s="6" t="str">
        <f t="array" ref="L2257">XLOOKUP(E2257,INV!A:A,INV!K:K)</f>
        <v>#N/A</v>
      </c>
      <c r="M2257" s="127" t="str">
        <f t="shared" si="10"/>
        <v>#N/A</v>
      </c>
    </row>
    <row r="2258">
      <c r="A2258" s="195">
        <v>3136.0</v>
      </c>
      <c r="B2258" s="196" t="s">
        <v>4077</v>
      </c>
      <c r="C2258" s="212" t="s">
        <v>7746</v>
      </c>
      <c r="D2258" s="213" t="s">
        <v>7747</v>
      </c>
      <c r="E2258" s="212" t="s">
        <v>7746</v>
      </c>
      <c r="F2258" s="110"/>
      <c r="G2258" s="199">
        <v>890.0</v>
      </c>
      <c r="H2258" s="217">
        <v>8.22</v>
      </c>
      <c r="I2258" s="217">
        <v>11.33</v>
      </c>
      <c r="J2258" s="6">
        <f t="shared" si="8"/>
        <v>11.508</v>
      </c>
      <c r="K2258" s="6">
        <f t="shared" si="9"/>
        <v>14.1625</v>
      </c>
      <c r="L2258" s="6" t="str">
        <f t="array" ref="L2258">XLOOKUP(E2258,INV!A:A,INV!K:K)</f>
        <v>#N/A</v>
      </c>
      <c r="M2258" s="127" t="str">
        <f t="shared" si="10"/>
        <v>#N/A</v>
      </c>
    </row>
    <row r="2259">
      <c r="A2259" s="195">
        <v>3137.0</v>
      </c>
      <c r="B2259" s="196" t="s">
        <v>4077</v>
      </c>
      <c r="C2259" s="212" t="s">
        <v>7748</v>
      </c>
      <c r="D2259" s="213" t="s">
        <v>7749</v>
      </c>
      <c r="E2259" s="212" t="s">
        <v>7748</v>
      </c>
      <c r="F2259" s="110"/>
      <c r="G2259" s="199">
        <v>890.0</v>
      </c>
      <c r="H2259" s="217">
        <v>8.22</v>
      </c>
      <c r="I2259" s="217">
        <v>11.33</v>
      </c>
      <c r="J2259" s="6">
        <f t="shared" si="8"/>
        <v>11.508</v>
      </c>
      <c r="K2259" s="6">
        <f t="shared" si="9"/>
        <v>14.1625</v>
      </c>
      <c r="L2259" s="6" t="str">
        <f t="array" ref="L2259">XLOOKUP(E2259,INV!A:A,INV!K:K)</f>
        <v>#N/A</v>
      </c>
      <c r="M2259" s="127" t="str">
        <f t="shared" si="10"/>
        <v>#N/A</v>
      </c>
    </row>
    <row r="2260">
      <c r="A2260" s="195">
        <v>3138.0</v>
      </c>
      <c r="B2260" s="196" t="s">
        <v>4077</v>
      </c>
      <c r="C2260" s="212" t="s">
        <v>7750</v>
      </c>
      <c r="D2260" s="213" t="s">
        <v>7751</v>
      </c>
      <c r="E2260" s="212" t="s">
        <v>7750</v>
      </c>
      <c r="F2260" s="110"/>
      <c r="G2260" s="199">
        <v>890.0</v>
      </c>
      <c r="H2260" s="217">
        <v>8.22</v>
      </c>
      <c r="I2260" s="217">
        <v>11.33</v>
      </c>
      <c r="J2260" s="6">
        <f t="shared" si="8"/>
        <v>11.508</v>
      </c>
      <c r="K2260" s="6">
        <f t="shared" si="9"/>
        <v>14.1625</v>
      </c>
      <c r="L2260" s="6" t="str">
        <f t="array" ref="L2260">XLOOKUP(E2260,INV!A:A,INV!K:K)</f>
        <v>#N/A</v>
      </c>
      <c r="M2260" s="127" t="str">
        <f t="shared" si="10"/>
        <v>#N/A</v>
      </c>
    </row>
    <row r="2261">
      <c r="A2261" s="195">
        <v>3139.0</v>
      </c>
      <c r="B2261" s="196" t="s">
        <v>4077</v>
      </c>
      <c r="C2261" s="212" t="s">
        <v>7752</v>
      </c>
      <c r="D2261" s="213" t="s">
        <v>7753</v>
      </c>
      <c r="E2261" s="212" t="s">
        <v>7752</v>
      </c>
      <c r="F2261" s="110"/>
      <c r="G2261" s="199">
        <v>890.0</v>
      </c>
      <c r="H2261" s="217">
        <v>8.22</v>
      </c>
      <c r="I2261" s="217">
        <v>11.33</v>
      </c>
      <c r="J2261" s="6">
        <f t="shared" si="8"/>
        <v>11.508</v>
      </c>
      <c r="K2261" s="6">
        <f t="shared" si="9"/>
        <v>14.1625</v>
      </c>
      <c r="L2261" s="6" t="str">
        <f t="array" ref="L2261">XLOOKUP(E2261,INV!A:A,INV!K:K)</f>
        <v>#N/A</v>
      </c>
      <c r="M2261" s="127" t="str">
        <f t="shared" si="10"/>
        <v>#N/A</v>
      </c>
    </row>
    <row r="2262">
      <c r="A2262" s="195">
        <v>3140.0</v>
      </c>
      <c r="B2262" s="196" t="s">
        <v>4077</v>
      </c>
      <c r="C2262" s="212" t="s">
        <v>7754</v>
      </c>
      <c r="D2262" s="213" t="s">
        <v>7755</v>
      </c>
      <c r="E2262" s="212" t="s">
        <v>7754</v>
      </c>
      <c r="F2262" s="110"/>
      <c r="G2262" s="199">
        <v>890.0</v>
      </c>
      <c r="H2262" s="217">
        <v>8.22</v>
      </c>
      <c r="I2262" s="217">
        <v>11.33</v>
      </c>
      <c r="J2262" s="6">
        <f t="shared" si="8"/>
        <v>11.508</v>
      </c>
      <c r="K2262" s="6">
        <f t="shared" si="9"/>
        <v>14.1625</v>
      </c>
      <c r="L2262" s="6" t="str">
        <f t="array" ref="L2262">XLOOKUP(E2262,INV!A:A,INV!K:K)</f>
        <v>#N/A</v>
      </c>
      <c r="M2262" s="127" t="str">
        <f t="shared" si="10"/>
        <v>#N/A</v>
      </c>
    </row>
    <row r="2263">
      <c r="A2263" s="195">
        <v>3141.0</v>
      </c>
      <c r="B2263" s="196" t="s">
        <v>4077</v>
      </c>
      <c r="C2263" s="212" t="s">
        <v>7757</v>
      </c>
      <c r="D2263" s="213" t="s">
        <v>7758</v>
      </c>
      <c r="E2263" s="212" t="s">
        <v>7757</v>
      </c>
      <c r="F2263" s="110"/>
      <c r="G2263" s="199">
        <v>890.0</v>
      </c>
      <c r="H2263" s="217">
        <v>8.22</v>
      </c>
      <c r="I2263" s="217">
        <v>11.33</v>
      </c>
      <c r="J2263" s="6">
        <f t="shared" si="8"/>
        <v>11.508</v>
      </c>
      <c r="K2263" s="6">
        <f t="shared" si="9"/>
        <v>14.1625</v>
      </c>
      <c r="L2263" s="6" t="str">
        <f t="array" ref="L2263">XLOOKUP(E2263,INV!A:A,INV!K:K)</f>
        <v>#N/A</v>
      </c>
      <c r="M2263" s="127" t="str">
        <f t="shared" si="10"/>
        <v>#N/A</v>
      </c>
    </row>
    <row r="2264">
      <c r="A2264" s="195">
        <v>3142.0</v>
      </c>
      <c r="B2264" s="196" t="s">
        <v>4077</v>
      </c>
      <c r="C2264" s="212" t="s">
        <v>7759</v>
      </c>
      <c r="D2264" s="213" t="s">
        <v>7760</v>
      </c>
      <c r="E2264" s="212" t="s">
        <v>7759</v>
      </c>
      <c r="F2264" s="110"/>
      <c r="G2264" s="199">
        <v>890.0</v>
      </c>
      <c r="H2264" s="217">
        <v>8.22</v>
      </c>
      <c r="I2264" s="217">
        <v>11.33</v>
      </c>
      <c r="J2264" s="6">
        <f t="shared" si="8"/>
        <v>11.508</v>
      </c>
      <c r="K2264" s="6">
        <f t="shared" si="9"/>
        <v>14.1625</v>
      </c>
      <c r="L2264" s="6" t="str">
        <f t="array" ref="L2264">XLOOKUP(E2264,INV!A:A,INV!K:K)</f>
        <v>#N/A</v>
      </c>
      <c r="M2264" s="127" t="str">
        <f t="shared" si="10"/>
        <v>#N/A</v>
      </c>
    </row>
    <row r="2265">
      <c r="A2265" s="195">
        <v>3143.0</v>
      </c>
      <c r="B2265" s="196" t="s">
        <v>4077</v>
      </c>
      <c r="C2265" s="212" t="s">
        <v>7761</v>
      </c>
      <c r="D2265" s="213" t="s">
        <v>7762</v>
      </c>
      <c r="E2265" s="212" t="s">
        <v>7761</v>
      </c>
      <c r="F2265" s="110"/>
      <c r="G2265" s="199">
        <v>890.0</v>
      </c>
      <c r="H2265" s="217">
        <v>8.22</v>
      </c>
      <c r="I2265" s="217">
        <v>11.33</v>
      </c>
      <c r="J2265" s="6">
        <f t="shared" si="8"/>
        <v>11.508</v>
      </c>
      <c r="K2265" s="6">
        <f t="shared" si="9"/>
        <v>14.1625</v>
      </c>
      <c r="L2265" s="6" t="str">
        <f t="array" ref="L2265">XLOOKUP(E2265,INV!A:A,INV!K:K)</f>
        <v>#N/A</v>
      </c>
      <c r="M2265" s="127" t="str">
        <f t="shared" si="10"/>
        <v>#N/A</v>
      </c>
    </row>
    <row r="2266">
      <c r="A2266" s="195">
        <v>3144.0</v>
      </c>
      <c r="B2266" s="196" t="s">
        <v>4077</v>
      </c>
      <c r="C2266" s="212" t="s">
        <v>7763</v>
      </c>
      <c r="D2266" s="213" t="s">
        <v>7764</v>
      </c>
      <c r="E2266" s="212" t="s">
        <v>7763</v>
      </c>
      <c r="F2266" s="110"/>
      <c r="G2266" s="199">
        <v>890.0</v>
      </c>
      <c r="H2266" s="217">
        <v>8.22</v>
      </c>
      <c r="I2266" s="217">
        <v>11.33</v>
      </c>
      <c r="J2266" s="6">
        <f t="shared" si="8"/>
        <v>11.508</v>
      </c>
      <c r="K2266" s="6">
        <f t="shared" si="9"/>
        <v>14.1625</v>
      </c>
      <c r="L2266" s="6" t="str">
        <f t="array" ref="L2266">XLOOKUP(E2266,INV!A:A,INV!K:K)</f>
        <v>#N/A</v>
      </c>
      <c r="M2266" s="127" t="str">
        <f t="shared" si="10"/>
        <v>#N/A</v>
      </c>
    </row>
    <row r="2267">
      <c r="A2267" s="195">
        <v>3145.0</v>
      </c>
      <c r="B2267" s="196" t="s">
        <v>4077</v>
      </c>
      <c r="C2267" s="212" t="s">
        <v>7765</v>
      </c>
      <c r="D2267" s="213" t="s">
        <v>7766</v>
      </c>
      <c r="E2267" s="212" t="s">
        <v>7765</v>
      </c>
      <c r="F2267" s="110"/>
      <c r="G2267" s="199">
        <v>750.0</v>
      </c>
      <c r="H2267" s="217">
        <v>6.93</v>
      </c>
      <c r="I2267" s="217">
        <v>9.55</v>
      </c>
      <c r="J2267" s="6">
        <f t="shared" si="8"/>
        <v>9.702</v>
      </c>
      <c r="K2267" s="6">
        <f t="shared" si="9"/>
        <v>11.9375</v>
      </c>
      <c r="L2267" s="6" t="str">
        <f t="array" ref="L2267">XLOOKUP(E2267,INV!A:A,INV!K:K)</f>
        <v>#N/A</v>
      </c>
      <c r="M2267" s="127" t="str">
        <f t="shared" si="10"/>
        <v>#N/A</v>
      </c>
    </row>
    <row r="2268">
      <c r="A2268" s="195">
        <v>3146.0</v>
      </c>
      <c r="B2268" s="196" t="s">
        <v>4077</v>
      </c>
      <c r="C2268" s="212" t="s">
        <v>7767</v>
      </c>
      <c r="D2268" s="213" t="s">
        <v>7768</v>
      </c>
      <c r="E2268" s="212" t="s">
        <v>7767</v>
      </c>
      <c r="F2268" s="110"/>
      <c r="G2268" s="199">
        <v>750.0</v>
      </c>
      <c r="H2268" s="217">
        <v>6.93</v>
      </c>
      <c r="I2268" s="217">
        <v>9.55</v>
      </c>
      <c r="J2268" s="6">
        <f t="shared" si="8"/>
        <v>9.702</v>
      </c>
      <c r="K2268" s="6">
        <f t="shared" si="9"/>
        <v>11.9375</v>
      </c>
      <c r="L2268" s="6" t="str">
        <f t="array" ref="L2268">XLOOKUP(E2268,INV!A:A,INV!K:K)</f>
        <v>#N/A</v>
      </c>
      <c r="M2268" s="127" t="str">
        <f t="shared" si="10"/>
        <v>#N/A</v>
      </c>
    </row>
    <row r="2269">
      <c r="A2269" s="195">
        <v>3147.0</v>
      </c>
      <c r="B2269" s="196" t="s">
        <v>4077</v>
      </c>
      <c r="C2269" s="212" t="s">
        <v>7769</v>
      </c>
      <c r="D2269" s="213" t="s">
        <v>7770</v>
      </c>
      <c r="E2269" s="212" t="s">
        <v>7769</v>
      </c>
      <c r="F2269" s="110"/>
      <c r="G2269" s="199">
        <v>750.0</v>
      </c>
      <c r="H2269" s="217">
        <v>6.93</v>
      </c>
      <c r="I2269" s="217">
        <v>9.55</v>
      </c>
      <c r="J2269" s="6">
        <f t="shared" si="8"/>
        <v>9.702</v>
      </c>
      <c r="K2269" s="6">
        <f t="shared" si="9"/>
        <v>11.9375</v>
      </c>
      <c r="L2269" s="6" t="str">
        <f t="array" ref="L2269">XLOOKUP(E2269,INV!A:A,INV!K:K)</f>
        <v>#N/A</v>
      </c>
      <c r="M2269" s="127" t="str">
        <f t="shared" si="10"/>
        <v>#N/A</v>
      </c>
    </row>
    <row r="2270">
      <c r="A2270" s="195">
        <v>3148.0</v>
      </c>
      <c r="B2270" s="196" t="s">
        <v>4077</v>
      </c>
      <c r="C2270" s="212" t="s">
        <v>7771</v>
      </c>
      <c r="D2270" s="213" t="s">
        <v>7772</v>
      </c>
      <c r="E2270" s="212" t="s">
        <v>7771</v>
      </c>
      <c r="F2270" s="110"/>
      <c r="G2270" s="199">
        <v>750.0</v>
      </c>
      <c r="H2270" s="217">
        <v>6.93</v>
      </c>
      <c r="I2270" s="217">
        <v>9.55</v>
      </c>
      <c r="J2270" s="6">
        <f t="shared" si="8"/>
        <v>9.702</v>
      </c>
      <c r="K2270" s="6">
        <f t="shared" si="9"/>
        <v>11.9375</v>
      </c>
      <c r="L2270" s="6" t="str">
        <f t="array" ref="L2270">XLOOKUP(E2270,INV!A:A,INV!K:K)</f>
        <v>#N/A</v>
      </c>
      <c r="M2270" s="127" t="str">
        <f t="shared" si="10"/>
        <v>#N/A</v>
      </c>
    </row>
    <row r="2271">
      <c r="A2271" s="195">
        <v>3149.0</v>
      </c>
      <c r="B2271" s="196" t="s">
        <v>4077</v>
      </c>
      <c r="C2271" s="212" t="s">
        <v>7773</v>
      </c>
      <c r="D2271" s="213" t="s">
        <v>7774</v>
      </c>
      <c r="E2271" s="212" t="s">
        <v>7773</v>
      </c>
      <c r="F2271" s="110"/>
      <c r="G2271" s="199">
        <v>750.0</v>
      </c>
      <c r="H2271" s="217">
        <v>6.93</v>
      </c>
      <c r="I2271" s="217">
        <v>9.55</v>
      </c>
      <c r="J2271" s="6">
        <f t="shared" si="8"/>
        <v>9.702</v>
      </c>
      <c r="K2271" s="6">
        <f t="shared" si="9"/>
        <v>11.9375</v>
      </c>
      <c r="L2271" s="6" t="str">
        <f t="array" ref="L2271">XLOOKUP(E2271,INV!A:A,INV!K:K)</f>
        <v>#N/A</v>
      </c>
      <c r="M2271" s="127" t="str">
        <f t="shared" si="10"/>
        <v>#N/A</v>
      </c>
    </row>
    <row r="2272">
      <c r="A2272" s="195">
        <v>3150.0</v>
      </c>
      <c r="B2272" s="196" t="s">
        <v>4077</v>
      </c>
      <c r="C2272" s="212" t="s">
        <v>7775</v>
      </c>
      <c r="D2272" s="213" t="s">
        <v>7776</v>
      </c>
      <c r="E2272" s="212" t="s">
        <v>7775</v>
      </c>
      <c r="F2272" s="110"/>
      <c r="G2272" s="199">
        <v>850.0</v>
      </c>
      <c r="H2272" s="217">
        <v>7.85</v>
      </c>
      <c r="I2272" s="217">
        <v>10.82</v>
      </c>
      <c r="J2272" s="6">
        <f t="shared" si="8"/>
        <v>10.99</v>
      </c>
      <c r="K2272" s="6">
        <f t="shared" si="9"/>
        <v>13.525</v>
      </c>
      <c r="L2272" s="6" t="str">
        <f t="array" ref="L2272">XLOOKUP(E2272,INV!A:A,INV!K:K)</f>
        <v>#N/A</v>
      </c>
      <c r="M2272" s="127" t="str">
        <f t="shared" si="10"/>
        <v>#N/A</v>
      </c>
    </row>
    <row r="2273">
      <c r="A2273" s="195">
        <v>3151.0</v>
      </c>
      <c r="B2273" s="196" t="s">
        <v>4077</v>
      </c>
      <c r="C2273" s="212" t="s">
        <v>7777</v>
      </c>
      <c r="D2273" s="213" t="s">
        <v>7778</v>
      </c>
      <c r="E2273" s="212" t="s">
        <v>7777</v>
      </c>
      <c r="F2273" s="110"/>
      <c r="G2273" s="199">
        <v>850.0</v>
      </c>
      <c r="H2273" s="217">
        <v>7.85</v>
      </c>
      <c r="I2273" s="217">
        <v>10.82</v>
      </c>
      <c r="J2273" s="6">
        <f t="shared" si="8"/>
        <v>10.99</v>
      </c>
      <c r="K2273" s="6">
        <f t="shared" si="9"/>
        <v>13.525</v>
      </c>
      <c r="L2273" s="6" t="str">
        <f t="array" ref="L2273">XLOOKUP(E2273,INV!A:A,INV!K:K)</f>
        <v>#N/A</v>
      </c>
      <c r="M2273" s="127" t="str">
        <f t="shared" si="10"/>
        <v>#N/A</v>
      </c>
    </row>
    <row r="2274">
      <c r="A2274" s="195">
        <v>3152.0</v>
      </c>
      <c r="B2274" s="196" t="s">
        <v>4077</v>
      </c>
      <c r="C2274" s="212" t="s">
        <v>7779</v>
      </c>
      <c r="D2274" s="213" t="s">
        <v>7780</v>
      </c>
      <c r="E2274" s="212" t="s">
        <v>7779</v>
      </c>
      <c r="F2274" s="110"/>
      <c r="G2274" s="199">
        <v>850.0</v>
      </c>
      <c r="H2274" s="217">
        <v>7.85</v>
      </c>
      <c r="I2274" s="217">
        <v>10.82</v>
      </c>
      <c r="J2274" s="6">
        <f t="shared" si="8"/>
        <v>10.99</v>
      </c>
      <c r="K2274" s="6">
        <f t="shared" si="9"/>
        <v>13.525</v>
      </c>
      <c r="L2274" s="6" t="str">
        <f t="array" ref="L2274">XLOOKUP(E2274,INV!A:A,INV!K:K)</f>
        <v>#N/A</v>
      </c>
      <c r="M2274" s="127" t="str">
        <f t="shared" si="10"/>
        <v>#N/A</v>
      </c>
    </row>
    <row r="2275">
      <c r="A2275" s="195">
        <v>3153.0</v>
      </c>
      <c r="B2275" s="196" t="s">
        <v>4077</v>
      </c>
      <c r="C2275" s="212" t="s">
        <v>7781</v>
      </c>
      <c r="D2275" s="213" t="s">
        <v>7782</v>
      </c>
      <c r="E2275" s="212" t="s">
        <v>7781</v>
      </c>
      <c r="F2275" s="110"/>
      <c r="G2275" s="199">
        <v>850.0</v>
      </c>
      <c r="H2275" s="217">
        <v>7.85</v>
      </c>
      <c r="I2275" s="217">
        <v>10.82</v>
      </c>
      <c r="J2275" s="6">
        <f t="shared" si="8"/>
        <v>10.99</v>
      </c>
      <c r="K2275" s="6">
        <f t="shared" si="9"/>
        <v>13.525</v>
      </c>
      <c r="L2275" s="6" t="str">
        <f t="array" ref="L2275">XLOOKUP(E2275,INV!A:A,INV!K:K)</f>
        <v>#N/A</v>
      </c>
      <c r="M2275" s="127" t="str">
        <f t="shared" si="10"/>
        <v>#N/A</v>
      </c>
    </row>
    <row r="2276">
      <c r="A2276" s="195">
        <v>3154.0</v>
      </c>
      <c r="B2276" s="196" t="s">
        <v>4077</v>
      </c>
      <c r="C2276" s="212" t="s">
        <v>7783</v>
      </c>
      <c r="D2276" s="213" t="s">
        <v>7784</v>
      </c>
      <c r="E2276" s="212" t="s">
        <v>7783</v>
      </c>
      <c r="F2276" s="110"/>
      <c r="G2276" s="199">
        <v>850.0</v>
      </c>
      <c r="H2276" s="217">
        <v>7.85</v>
      </c>
      <c r="I2276" s="217">
        <v>10.82</v>
      </c>
      <c r="J2276" s="6">
        <f t="shared" si="8"/>
        <v>10.99</v>
      </c>
      <c r="K2276" s="6">
        <f t="shared" si="9"/>
        <v>13.525</v>
      </c>
      <c r="L2276" s="6" t="str">
        <f t="array" ref="L2276">XLOOKUP(E2276,INV!A:A,INV!K:K)</f>
        <v>#N/A</v>
      </c>
      <c r="M2276" s="127" t="str">
        <f t="shared" si="10"/>
        <v>#N/A</v>
      </c>
    </row>
    <row r="2277">
      <c r="A2277" s="195">
        <v>3155.0</v>
      </c>
      <c r="B2277" s="196" t="s">
        <v>4077</v>
      </c>
      <c r="C2277" s="212" t="s">
        <v>1620</v>
      </c>
      <c r="D2277" s="213" t="s">
        <v>1619</v>
      </c>
      <c r="E2277" s="212" t="s">
        <v>1620</v>
      </c>
      <c r="F2277" s="110"/>
      <c r="G2277" s="199">
        <v>750.0</v>
      </c>
      <c r="H2277" s="217">
        <v>6.93</v>
      </c>
      <c r="I2277" s="217">
        <v>9.55</v>
      </c>
      <c r="J2277" s="6">
        <f t="shared" si="8"/>
        <v>9.702</v>
      </c>
      <c r="K2277" s="6">
        <f t="shared" si="9"/>
        <v>11.9375</v>
      </c>
      <c r="L2277" s="6" t="str">
        <f t="array" ref="L2277">XLOOKUP(E2277,INV!A:A,INV!K:K)</f>
        <v>#N/A</v>
      </c>
      <c r="M2277" s="127" t="str">
        <f t="shared" si="10"/>
        <v>#N/A</v>
      </c>
    </row>
    <row r="2278">
      <c r="A2278" s="195">
        <v>3156.0</v>
      </c>
      <c r="B2278" s="196" t="s">
        <v>4077</v>
      </c>
      <c r="C2278" s="212" t="s">
        <v>1624</v>
      </c>
      <c r="D2278" s="213" t="s">
        <v>1623</v>
      </c>
      <c r="E2278" s="212" t="s">
        <v>1624</v>
      </c>
      <c r="F2278" s="110"/>
      <c r="G2278" s="199">
        <v>750.0</v>
      </c>
      <c r="H2278" s="217">
        <v>6.93</v>
      </c>
      <c r="I2278" s="217">
        <v>9.55</v>
      </c>
      <c r="J2278" s="6">
        <f t="shared" si="8"/>
        <v>9.702</v>
      </c>
      <c r="K2278" s="6">
        <f t="shared" si="9"/>
        <v>11.9375</v>
      </c>
      <c r="L2278" s="6" t="str">
        <f t="array" ref="L2278">XLOOKUP(E2278,INV!A:A,INV!K:K)</f>
        <v>#N/A</v>
      </c>
      <c r="M2278" s="127" t="str">
        <f t="shared" si="10"/>
        <v>#N/A</v>
      </c>
    </row>
    <row r="2279">
      <c r="A2279" s="195">
        <v>3157.0</v>
      </c>
      <c r="B2279" s="196" t="s">
        <v>4077</v>
      </c>
      <c r="C2279" s="212" t="s">
        <v>1627</v>
      </c>
      <c r="D2279" s="213" t="s">
        <v>1626</v>
      </c>
      <c r="E2279" s="212" t="s">
        <v>1627</v>
      </c>
      <c r="F2279" s="110"/>
      <c r="G2279" s="199">
        <v>750.0</v>
      </c>
      <c r="H2279" s="217">
        <v>6.93</v>
      </c>
      <c r="I2279" s="217">
        <v>9.55</v>
      </c>
      <c r="J2279" s="6">
        <f t="shared" si="8"/>
        <v>9.702</v>
      </c>
      <c r="K2279" s="6">
        <f t="shared" si="9"/>
        <v>11.9375</v>
      </c>
      <c r="L2279" s="6" t="str">
        <f t="array" ref="L2279">XLOOKUP(E2279,INV!A:A,INV!K:K)</f>
        <v>#N/A</v>
      </c>
      <c r="M2279" s="127" t="str">
        <f t="shared" si="10"/>
        <v>#N/A</v>
      </c>
    </row>
    <row r="2280">
      <c r="A2280" s="195">
        <v>3158.0</v>
      </c>
      <c r="B2280" s="196" t="s">
        <v>4077</v>
      </c>
      <c r="C2280" s="212" t="s">
        <v>1630</v>
      </c>
      <c r="D2280" s="213" t="s">
        <v>1629</v>
      </c>
      <c r="E2280" s="212" t="s">
        <v>1630</v>
      </c>
      <c r="F2280" s="110"/>
      <c r="G2280" s="199">
        <v>750.0</v>
      </c>
      <c r="H2280" s="217">
        <v>6.93</v>
      </c>
      <c r="I2280" s="217">
        <v>9.55</v>
      </c>
      <c r="J2280" s="6">
        <f t="shared" si="8"/>
        <v>9.702</v>
      </c>
      <c r="K2280" s="6">
        <f t="shared" si="9"/>
        <v>11.9375</v>
      </c>
      <c r="L2280" s="6" t="str">
        <f t="array" ref="L2280">XLOOKUP(E2280,INV!A:A,INV!K:K)</f>
        <v>#N/A</v>
      </c>
      <c r="M2280" s="127" t="str">
        <f t="shared" si="10"/>
        <v>#N/A</v>
      </c>
    </row>
    <row r="2281">
      <c r="A2281" s="195">
        <v>3159.0</v>
      </c>
      <c r="B2281" s="196" t="s">
        <v>4077</v>
      </c>
      <c r="C2281" s="212" t="s">
        <v>2281</v>
      </c>
      <c r="D2281" s="213" t="s">
        <v>2339</v>
      </c>
      <c r="E2281" s="212" t="s">
        <v>2281</v>
      </c>
      <c r="F2281" s="110"/>
      <c r="G2281" s="199">
        <v>750.0</v>
      </c>
      <c r="H2281" s="217">
        <v>6.93</v>
      </c>
      <c r="I2281" s="217">
        <v>9.55</v>
      </c>
      <c r="J2281" s="6">
        <f t="shared" si="8"/>
        <v>9.702</v>
      </c>
      <c r="K2281" s="6">
        <f t="shared" si="9"/>
        <v>11.9375</v>
      </c>
      <c r="L2281" s="6" t="str">
        <f t="array" ref="L2281">XLOOKUP(E2281,INV!A:A,INV!K:K)</f>
        <v>#N/A</v>
      </c>
      <c r="M2281" s="127" t="str">
        <f t="shared" si="10"/>
        <v>#N/A</v>
      </c>
    </row>
    <row r="2282">
      <c r="A2282" s="195">
        <v>3160.0</v>
      </c>
      <c r="B2282" s="196" t="s">
        <v>4077</v>
      </c>
      <c r="C2282" s="212" t="s">
        <v>7785</v>
      </c>
      <c r="D2282" s="213" t="s">
        <v>7786</v>
      </c>
      <c r="E2282" s="212" t="s">
        <v>7785</v>
      </c>
      <c r="F2282" s="110"/>
      <c r="G2282" s="199">
        <v>800.0</v>
      </c>
      <c r="H2282" s="217">
        <v>7.39</v>
      </c>
      <c r="I2282" s="217">
        <v>10.18</v>
      </c>
      <c r="J2282" s="6">
        <f t="shared" si="8"/>
        <v>10.346</v>
      </c>
      <c r="K2282" s="6">
        <f t="shared" si="9"/>
        <v>12.725</v>
      </c>
      <c r="L2282" s="6" t="str">
        <f t="array" ref="L2282">XLOOKUP(E2282,INV!A:A,INV!K:K)</f>
        <v>#N/A</v>
      </c>
      <c r="M2282" s="127" t="str">
        <f t="shared" si="10"/>
        <v>#N/A</v>
      </c>
    </row>
    <row r="2283">
      <c r="A2283" s="195">
        <v>3161.0</v>
      </c>
      <c r="B2283" s="196" t="s">
        <v>4077</v>
      </c>
      <c r="C2283" s="212" t="s">
        <v>7787</v>
      </c>
      <c r="D2283" s="213" t="s">
        <v>7788</v>
      </c>
      <c r="E2283" s="212" t="s">
        <v>7787</v>
      </c>
      <c r="F2283" s="110"/>
      <c r="G2283" s="199">
        <v>800.0</v>
      </c>
      <c r="H2283" s="217">
        <v>7.39</v>
      </c>
      <c r="I2283" s="217">
        <v>10.18</v>
      </c>
      <c r="J2283" s="6">
        <f t="shared" si="8"/>
        <v>10.346</v>
      </c>
      <c r="K2283" s="6">
        <f t="shared" si="9"/>
        <v>12.725</v>
      </c>
      <c r="L2283" s="6" t="str">
        <f t="array" ref="L2283">XLOOKUP(E2283,INV!A:A,INV!K:K)</f>
        <v>#N/A</v>
      </c>
      <c r="M2283" s="127" t="str">
        <f t="shared" si="10"/>
        <v>#N/A</v>
      </c>
    </row>
    <row r="2284">
      <c r="A2284" s="195">
        <v>3162.0</v>
      </c>
      <c r="B2284" s="196" t="s">
        <v>4077</v>
      </c>
      <c r="C2284" s="212" t="s">
        <v>7789</v>
      </c>
      <c r="D2284" s="213" t="s">
        <v>7790</v>
      </c>
      <c r="E2284" s="212" t="s">
        <v>7789</v>
      </c>
      <c r="F2284" s="110"/>
      <c r="G2284" s="199">
        <v>800.0</v>
      </c>
      <c r="H2284" s="217">
        <v>7.39</v>
      </c>
      <c r="I2284" s="217">
        <v>10.18</v>
      </c>
      <c r="J2284" s="6">
        <f t="shared" si="8"/>
        <v>10.346</v>
      </c>
      <c r="K2284" s="6">
        <f t="shared" si="9"/>
        <v>12.725</v>
      </c>
      <c r="L2284" s="6" t="str">
        <f t="array" ref="L2284">XLOOKUP(E2284,INV!A:A,INV!K:K)</f>
        <v>#N/A</v>
      </c>
      <c r="M2284" s="127" t="str">
        <f t="shared" si="10"/>
        <v>#N/A</v>
      </c>
    </row>
    <row r="2285">
      <c r="A2285" s="195">
        <v>3163.0</v>
      </c>
      <c r="B2285" s="196" t="s">
        <v>4077</v>
      </c>
      <c r="C2285" s="212" t="s">
        <v>7791</v>
      </c>
      <c r="D2285" s="213" t="s">
        <v>7792</v>
      </c>
      <c r="E2285" s="212" t="s">
        <v>7791</v>
      </c>
      <c r="F2285" s="110"/>
      <c r="G2285" s="199">
        <v>800.0</v>
      </c>
      <c r="H2285" s="217">
        <v>7.39</v>
      </c>
      <c r="I2285" s="217">
        <v>10.18</v>
      </c>
      <c r="J2285" s="6">
        <f t="shared" si="8"/>
        <v>10.346</v>
      </c>
      <c r="K2285" s="6">
        <f t="shared" si="9"/>
        <v>12.725</v>
      </c>
      <c r="L2285" s="6" t="str">
        <f t="array" ref="L2285">XLOOKUP(E2285,INV!A:A,INV!K:K)</f>
        <v>#N/A</v>
      </c>
      <c r="M2285" s="127" t="str">
        <f t="shared" si="10"/>
        <v>#N/A</v>
      </c>
    </row>
    <row r="2286">
      <c r="A2286" s="195">
        <v>3164.0</v>
      </c>
      <c r="B2286" s="196" t="s">
        <v>4077</v>
      </c>
      <c r="C2286" s="212" t="s">
        <v>7793</v>
      </c>
      <c r="D2286" s="213" t="s">
        <v>7794</v>
      </c>
      <c r="E2286" s="212" t="s">
        <v>7793</v>
      </c>
      <c r="F2286" s="110"/>
      <c r="G2286" s="199">
        <v>800.0</v>
      </c>
      <c r="H2286" s="217">
        <v>7.39</v>
      </c>
      <c r="I2286" s="217">
        <v>10.18</v>
      </c>
      <c r="J2286" s="6">
        <f t="shared" si="8"/>
        <v>10.346</v>
      </c>
      <c r="K2286" s="6">
        <f t="shared" si="9"/>
        <v>12.725</v>
      </c>
      <c r="L2286" s="6" t="str">
        <f t="array" ref="L2286">XLOOKUP(E2286,INV!A:A,INV!K:K)</f>
        <v>#N/A</v>
      </c>
      <c r="M2286" s="127" t="str">
        <f t="shared" si="10"/>
        <v>#N/A</v>
      </c>
    </row>
    <row r="2287">
      <c r="A2287" s="195">
        <v>3165.0</v>
      </c>
      <c r="B2287" s="196" t="s">
        <v>4077</v>
      </c>
      <c r="C2287" s="212" t="s">
        <v>7795</v>
      </c>
      <c r="D2287" s="213" t="s">
        <v>7796</v>
      </c>
      <c r="E2287" s="212" t="s">
        <v>7795</v>
      </c>
      <c r="F2287" s="110"/>
      <c r="G2287" s="199">
        <v>990.0</v>
      </c>
      <c r="H2287" s="217">
        <v>9.15</v>
      </c>
      <c r="I2287" s="217">
        <v>12.6</v>
      </c>
      <c r="J2287" s="6">
        <f t="shared" si="8"/>
        <v>12.81</v>
      </c>
      <c r="K2287" s="6">
        <f t="shared" si="9"/>
        <v>15.75</v>
      </c>
      <c r="L2287" s="6" t="str">
        <f t="array" ref="L2287">XLOOKUP(E2287,INV!A:A,INV!K:K)</f>
        <v>#N/A</v>
      </c>
      <c r="M2287" s="127" t="str">
        <f t="shared" si="10"/>
        <v>#N/A</v>
      </c>
    </row>
    <row r="2288">
      <c r="A2288" s="195">
        <v>3166.0</v>
      </c>
      <c r="B2288" s="196" t="s">
        <v>4077</v>
      </c>
      <c r="C2288" s="212" t="s">
        <v>7797</v>
      </c>
      <c r="D2288" s="213" t="s">
        <v>7798</v>
      </c>
      <c r="E2288" s="212" t="s">
        <v>7797</v>
      </c>
      <c r="F2288" s="110"/>
      <c r="G2288" s="199">
        <v>990.0</v>
      </c>
      <c r="H2288" s="217">
        <v>9.15</v>
      </c>
      <c r="I2288" s="217">
        <v>12.6</v>
      </c>
      <c r="J2288" s="6">
        <f t="shared" si="8"/>
        <v>12.81</v>
      </c>
      <c r="K2288" s="6">
        <f t="shared" si="9"/>
        <v>15.75</v>
      </c>
      <c r="L2288" s="6" t="str">
        <f t="array" ref="L2288">XLOOKUP(E2288,INV!A:A,INV!K:K)</f>
        <v>#N/A</v>
      </c>
      <c r="M2288" s="127" t="str">
        <f t="shared" si="10"/>
        <v>#N/A</v>
      </c>
    </row>
    <row r="2289">
      <c r="A2289" s="195">
        <v>3167.0</v>
      </c>
      <c r="B2289" s="196" t="s">
        <v>4077</v>
      </c>
      <c r="C2289" s="212" t="s">
        <v>7799</v>
      </c>
      <c r="D2289" s="213" t="s">
        <v>7800</v>
      </c>
      <c r="E2289" s="212" t="s">
        <v>7799</v>
      </c>
      <c r="F2289" s="110"/>
      <c r="G2289" s="199">
        <v>990.0</v>
      </c>
      <c r="H2289" s="217">
        <v>9.15</v>
      </c>
      <c r="I2289" s="217">
        <v>12.6</v>
      </c>
      <c r="J2289" s="6">
        <f t="shared" si="8"/>
        <v>12.81</v>
      </c>
      <c r="K2289" s="6">
        <f t="shared" si="9"/>
        <v>15.75</v>
      </c>
      <c r="L2289" s="6" t="str">
        <f t="array" ref="L2289">XLOOKUP(E2289,INV!A:A,INV!K:K)</f>
        <v>#N/A</v>
      </c>
      <c r="M2289" s="127" t="str">
        <f t="shared" si="10"/>
        <v>#N/A</v>
      </c>
    </row>
    <row r="2290">
      <c r="A2290" s="195">
        <v>3168.0</v>
      </c>
      <c r="B2290" s="196" t="s">
        <v>4077</v>
      </c>
      <c r="C2290" s="212" t="s">
        <v>7801</v>
      </c>
      <c r="D2290" s="213" t="s">
        <v>7802</v>
      </c>
      <c r="E2290" s="212" t="s">
        <v>7801</v>
      </c>
      <c r="F2290" s="110"/>
      <c r="G2290" s="199">
        <v>990.0</v>
      </c>
      <c r="H2290" s="217">
        <v>9.15</v>
      </c>
      <c r="I2290" s="217">
        <v>12.6</v>
      </c>
      <c r="J2290" s="6">
        <f t="shared" si="8"/>
        <v>12.81</v>
      </c>
      <c r="K2290" s="6">
        <f t="shared" si="9"/>
        <v>15.75</v>
      </c>
      <c r="L2290" s="6" t="str">
        <f t="array" ref="L2290">XLOOKUP(E2290,INV!A:A,INV!K:K)</f>
        <v>#N/A</v>
      </c>
      <c r="M2290" s="127" t="str">
        <f t="shared" si="10"/>
        <v>#N/A</v>
      </c>
    </row>
    <row r="2291">
      <c r="A2291" s="195">
        <v>3169.0</v>
      </c>
      <c r="B2291" s="196" t="s">
        <v>4077</v>
      </c>
      <c r="C2291" s="212" t="s">
        <v>7803</v>
      </c>
      <c r="D2291" s="213" t="s">
        <v>7804</v>
      </c>
      <c r="E2291" s="212" t="s">
        <v>7803</v>
      </c>
      <c r="F2291" s="110"/>
      <c r="G2291" s="199">
        <v>990.0</v>
      </c>
      <c r="H2291" s="217">
        <v>9.15</v>
      </c>
      <c r="I2291" s="217">
        <v>12.6</v>
      </c>
      <c r="J2291" s="6">
        <f t="shared" si="8"/>
        <v>12.81</v>
      </c>
      <c r="K2291" s="6">
        <f t="shared" si="9"/>
        <v>15.75</v>
      </c>
      <c r="L2291" s="6" t="str">
        <f t="array" ref="L2291">XLOOKUP(E2291,INV!A:A,INV!K:K)</f>
        <v>#N/A</v>
      </c>
      <c r="M2291" s="127" t="str">
        <f t="shared" si="10"/>
        <v>#N/A</v>
      </c>
    </row>
    <row r="2292">
      <c r="A2292" s="195">
        <v>3170.0</v>
      </c>
      <c r="B2292" s="196" t="s">
        <v>4077</v>
      </c>
      <c r="C2292" s="212" t="s">
        <v>7805</v>
      </c>
      <c r="D2292" s="213" t="s">
        <v>7806</v>
      </c>
      <c r="E2292" s="212" t="s">
        <v>7805</v>
      </c>
      <c r="F2292" s="110"/>
      <c r="G2292" s="199">
        <v>850.0</v>
      </c>
      <c r="H2292" s="217">
        <v>7.85</v>
      </c>
      <c r="I2292" s="217">
        <v>10.82</v>
      </c>
      <c r="J2292" s="6">
        <f t="shared" si="8"/>
        <v>10.99</v>
      </c>
      <c r="K2292" s="6">
        <f t="shared" si="9"/>
        <v>13.525</v>
      </c>
      <c r="L2292" s="6" t="str">
        <f t="array" ref="L2292">XLOOKUP(E2292,INV!A:A,INV!K:K)</f>
        <v>#N/A</v>
      </c>
      <c r="M2292" s="127" t="str">
        <f t="shared" si="10"/>
        <v>#N/A</v>
      </c>
    </row>
    <row r="2293">
      <c r="A2293" s="195">
        <v>3171.0</v>
      </c>
      <c r="B2293" s="196" t="s">
        <v>4077</v>
      </c>
      <c r="C2293" s="212" t="s">
        <v>7807</v>
      </c>
      <c r="D2293" s="213" t="s">
        <v>7808</v>
      </c>
      <c r="E2293" s="212" t="s">
        <v>7807</v>
      </c>
      <c r="F2293" s="110"/>
      <c r="G2293" s="199">
        <v>850.0</v>
      </c>
      <c r="H2293" s="217">
        <v>7.85</v>
      </c>
      <c r="I2293" s="217">
        <v>10.82</v>
      </c>
      <c r="J2293" s="6">
        <f t="shared" si="8"/>
        <v>10.99</v>
      </c>
      <c r="K2293" s="6">
        <f t="shared" si="9"/>
        <v>13.525</v>
      </c>
      <c r="L2293" s="6" t="str">
        <f t="array" ref="L2293">XLOOKUP(E2293,INV!A:A,INV!K:K)</f>
        <v>#N/A</v>
      </c>
      <c r="M2293" s="127" t="str">
        <f t="shared" si="10"/>
        <v>#N/A</v>
      </c>
    </row>
    <row r="2294">
      <c r="A2294" s="195">
        <v>3172.0</v>
      </c>
      <c r="B2294" s="196" t="s">
        <v>4077</v>
      </c>
      <c r="C2294" s="212" t="s">
        <v>7809</v>
      </c>
      <c r="D2294" s="213" t="s">
        <v>7810</v>
      </c>
      <c r="E2294" s="212" t="s">
        <v>7809</v>
      </c>
      <c r="F2294" s="110"/>
      <c r="G2294" s="199">
        <v>850.0</v>
      </c>
      <c r="H2294" s="217">
        <v>7.85</v>
      </c>
      <c r="I2294" s="217">
        <v>10.82</v>
      </c>
      <c r="J2294" s="6">
        <f t="shared" si="8"/>
        <v>10.99</v>
      </c>
      <c r="K2294" s="6">
        <f t="shared" si="9"/>
        <v>13.525</v>
      </c>
      <c r="L2294" s="6" t="str">
        <f t="array" ref="L2294">XLOOKUP(E2294,INV!A:A,INV!K:K)</f>
        <v>#N/A</v>
      </c>
      <c r="M2294" s="127" t="str">
        <f t="shared" si="10"/>
        <v>#N/A</v>
      </c>
    </row>
    <row r="2295">
      <c r="A2295" s="195">
        <v>3173.0</v>
      </c>
      <c r="B2295" s="196" t="s">
        <v>4077</v>
      </c>
      <c r="C2295" s="212" t="s">
        <v>7811</v>
      </c>
      <c r="D2295" s="213" t="s">
        <v>7812</v>
      </c>
      <c r="E2295" s="212" t="s">
        <v>7811</v>
      </c>
      <c r="F2295" s="110"/>
      <c r="G2295" s="199">
        <v>850.0</v>
      </c>
      <c r="H2295" s="217">
        <v>7.85</v>
      </c>
      <c r="I2295" s="217">
        <v>10.82</v>
      </c>
      <c r="J2295" s="6">
        <f t="shared" si="8"/>
        <v>10.99</v>
      </c>
      <c r="K2295" s="6">
        <f t="shared" si="9"/>
        <v>13.525</v>
      </c>
      <c r="L2295" s="6" t="str">
        <f t="array" ref="L2295">XLOOKUP(E2295,INV!A:A,INV!K:K)</f>
        <v>#N/A</v>
      </c>
      <c r="M2295" s="127" t="str">
        <f t="shared" si="10"/>
        <v>#N/A</v>
      </c>
    </row>
    <row r="2296">
      <c r="A2296" s="195">
        <v>3174.0</v>
      </c>
      <c r="B2296" s="196" t="s">
        <v>4077</v>
      </c>
      <c r="C2296" s="212" t="s">
        <v>7813</v>
      </c>
      <c r="D2296" s="213" t="s">
        <v>7814</v>
      </c>
      <c r="E2296" s="212" t="s">
        <v>7813</v>
      </c>
      <c r="F2296" s="110"/>
      <c r="G2296" s="199">
        <v>850.0</v>
      </c>
      <c r="H2296" s="217">
        <v>7.85</v>
      </c>
      <c r="I2296" s="217">
        <v>10.82</v>
      </c>
      <c r="J2296" s="6">
        <f t="shared" si="8"/>
        <v>10.99</v>
      </c>
      <c r="K2296" s="6">
        <f t="shared" si="9"/>
        <v>13.525</v>
      </c>
      <c r="L2296" s="6" t="str">
        <f t="array" ref="L2296">XLOOKUP(E2296,INV!A:A,INV!K:K)</f>
        <v>#N/A</v>
      </c>
      <c r="M2296" s="127" t="str">
        <f t="shared" si="10"/>
        <v>#N/A</v>
      </c>
    </row>
    <row r="2297">
      <c r="A2297" s="195">
        <v>3175.0</v>
      </c>
      <c r="B2297" s="196" t="s">
        <v>4077</v>
      </c>
      <c r="C2297" s="212" t="s">
        <v>7815</v>
      </c>
      <c r="D2297" s="213" t="s">
        <v>7816</v>
      </c>
      <c r="E2297" s="212" t="s">
        <v>7815</v>
      </c>
      <c r="F2297" s="110"/>
      <c r="G2297" s="199">
        <v>850.0</v>
      </c>
      <c r="H2297" s="217">
        <v>7.85</v>
      </c>
      <c r="I2297" s="217">
        <v>10.82</v>
      </c>
      <c r="J2297" s="6">
        <f t="shared" si="8"/>
        <v>10.99</v>
      </c>
      <c r="K2297" s="6">
        <f t="shared" si="9"/>
        <v>13.525</v>
      </c>
      <c r="L2297" s="6" t="str">
        <f t="array" ref="L2297">XLOOKUP(E2297,INV!A:A,INV!K:K)</f>
        <v>#N/A</v>
      </c>
      <c r="M2297" s="127" t="str">
        <f t="shared" si="10"/>
        <v>#N/A</v>
      </c>
    </row>
    <row r="2298">
      <c r="A2298" s="195">
        <v>3176.0</v>
      </c>
      <c r="B2298" s="196" t="s">
        <v>4077</v>
      </c>
      <c r="C2298" s="212" t="s">
        <v>7817</v>
      </c>
      <c r="D2298" s="213" t="s">
        <v>7818</v>
      </c>
      <c r="E2298" s="212" t="s">
        <v>7817</v>
      </c>
      <c r="F2298" s="110"/>
      <c r="G2298" s="199">
        <v>850.0</v>
      </c>
      <c r="H2298" s="217">
        <v>7.85</v>
      </c>
      <c r="I2298" s="217">
        <v>10.82</v>
      </c>
      <c r="J2298" s="6">
        <f t="shared" si="8"/>
        <v>10.99</v>
      </c>
      <c r="K2298" s="6">
        <f t="shared" si="9"/>
        <v>13.525</v>
      </c>
      <c r="L2298" s="6" t="str">
        <f t="array" ref="L2298">XLOOKUP(E2298,INV!A:A,INV!K:K)</f>
        <v>#N/A</v>
      </c>
      <c r="M2298" s="127" t="str">
        <f t="shared" si="10"/>
        <v>#N/A</v>
      </c>
    </row>
    <row r="2299">
      <c r="A2299" s="195">
        <v>3177.0</v>
      </c>
      <c r="B2299" s="196" t="s">
        <v>4077</v>
      </c>
      <c r="C2299" s="212" t="s">
        <v>7819</v>
      </c>
      <c r="D2299" s="213" t="s">
        <v>7820</v>
      </c>
      <c r="E2299" s="212" t="s">
        <v>7819</v>
      </c>
      <c r="F2299" s="110"/>
      <c r="G2299" s="199">
        <v>850.0</v>
      </c>
      <c r="H2299" s="217">
        <v>7.85</v>
      </c>
      <c r="I2299" s="217">
        <v>10.82</v>
      </c>
      <c r="J2299" s="6">
        <f t="shared" si="8"/>
        <v>10.99</v>
      </c>
      <c r="K2299" s="6">
        <f t="shared" si="9"/>
        <v>13.525</v>
      </c>
      <c r="L2299" s="6" t="str">
        <f t="array" ref="L2299">XLOOKUP(E2299,INV!A:A,INV!K:K)</f>
        <v>#N/A</v>
      </c>
      <c r="M2299" s="127" t="str">
        <f t="shared" si="10"/>
        <v>#N/A</v>
      </c>
    </row>
    <row r="2300">
      <c r="A2300" s="195">
        <v>3178.0</v>
      </c>
      <c r="B2300" s="196" t="s">
        <v>4077</v>
      </c>
      <c r="C2300" s="212" t="s">
        <v>7821</v>
      </c>
      <c r="D2300" s="213" t="s">
        <v>7822</v>
      </c>
      <c r="E2300" s="212" t="s">
        <v>7821</v>
      </c>
      <c r="F2300" s="110"/>
      <c r="G2300" s="199">
        <v>850.0</v>
      </c>
      <c r="H2300" s="217">
        <v>7.85</v>
      </c>
      <c r="I2300" s="217">
        <v>10.82</v>
      </c>
      <c r="J2300" s="6">
        <f t="shared" si="8"/>
        <v>10.99</v>
      </c>
      <c r="K2300" s="6">
        <f t="shared" si="9"/>
        <v>13.525</v>
      </c>
      <c r="L2300" s="6" t="str">
        <f t="array" ref="L2300">XLOOKUP(E2300,INV!A:A,INV!K:K)</f>
        <v>#N/A</v>
      </c>
      <c r="M2300" s="127" t="str">
        <f t="shared" si="10"/>
        <v>#N/A</v>
      </c>
    </row>
    <row r="2301">
      <c r="A2301" s="195">
        <v>3179.0</v>
      </c>
      <c r="B2301" s="196" t="s">
        <v>4077</v>
      </c>
      <c r="C2301" s="212" t="s">
        <v>7823</v>
      </c>
      <c r="D2301" s="213" t="s">
        <v>7824</v>
      </c>
      <c r="E2301" s="212" t="s">
        <v>7823</v>
      </c>
      <c r="F2301" s="110"/>
      <c r="G2301" s="199">
        <v>850.0</v>
      </c>
      <c r="H2301" s="217">
        <v>7.85</v>
      </c>
      <c r="I2301" s="217">
        <v>10.82</v>
      </c>
      <c r="J2301" s="6">
        <f t="shared" si="8"/>
        <v>10.99</v>
      </c>
      <c r="K2301" s="6">
        <f t="shared" si="9"/>
        <v>13.525</v>
      </c>
      <c r="L2301" s="6" t="str">
        <f t="array" ref="L2301">XLOOKUP(E2301,INV!A:A,INV!K:K)</f>
        <v>#N/A</v>
      </c>
      <c r="M2301" s="127" t="str">
        <f t="shared" si="10"/>
        <v>#N/A</v>
      </c>
    </row>
    <row r="2302">
      <c r="A2302" s="195">
        <v>3180.0</v>
      </c>
      <c r="B2302" s="196" t="s">
        <v>4077</v>
      </c>
      <c r="C2302" s="212" t="s">
        <v>1608</v>
      </c>
      <c r="D2302" s="213" t="s">
        <v>1607</v>
      </c>
      <c r="E2302" s="212" t="s">
        <v>1608</v>
      </c>
      <c r="F2302" s="110"/>
      <c r="G2302" s="199">
        <v>750.0</v>
      </c>
      <c r="H2302" s="217">
        <v>6.93</v>
      </c>
      <c r="I2302" s="217">
        <v>9.55</v>
      </c>
      <c r="J2302" s="6">
        <f t="shared" si="8"/>
        <v>9.702</v>
      </c>
      <c r="K2302" s="6">
        <f t="shared" si="9"/>
        <v>11.9375</v>
      </c>
      <c r="L2302" s="6" t="str">
        <f t="array" ref="L2302">XLOOKUP(E2302,INV!A:A,INV!K:K)</f>
        <v>#N/A</v>
      </c>
      <c r="M2302" s="127" t="str">
        <f t="shared" si="10"/>
        <v>#N/A</v>
      </c>
    </row>
    <row r="2303">
      <c r="A2303" s="195">
        <v>3181.0</v>
      </c>
      <c r="B2303" s="196" t="s">
        <v>4077</v>
      </c>
      <c r="C2303" s="212" t="s">
        <v>1611</v>
      </c>
      <c r="D2303" s="213" t="s">
        <v>1610</v>
      </c>
      <c r="E2303" s="212" t="s">
        <v>1611</v>
      </c>
      <c r="F2303" s="110"/>
      <c r="G2303" s="199">
        <v>750.0</v>
      </c>
      <c r="H2303" s="217">
        <v>6.93</v>
      </c>
      <c r="I2303" s="217">
        <v>9.55</v>
      </c>
      <c r="J2303" s="6">
        <f t="shared" si="8"/>
        <v>9.702</v>
      </c>
      <c r="K2303" s="6">
        <f t="shared" si="9"/>
        <v>11.9375</v>
      </c>
      <c r="L2303" s="6" t="str">
        <f t="array" ref="L2303">XLOOKUP(E2303,INV!A:A,INV!K:K)</f>
        <v>#N/A</v>
      </c>
      <c r="M2303" s="127" t="str">
        <f t="shared" si="10"/>
        <v>#N/A</v>
      </c>
    </row>
    <row r="2304">
      <c r="A2304" s="195">
        <v>3182.0</v>
      </c>
      <c r="B2304" s="196" t="s">
        <v>4077</v>
      </c>
      <c r="C2304" s="212" t="s">
        <v>1614</v>
      </c>
      <c r="D2304" s="213" t="s">
        <v>1613</v>
      </c>
      <c r="E2304" s="212" t="s">
        <v>1614</v>
      </c>
      <c r="F2304" s="110"/>
      <c r="G2304" s="199">
        <v>750.0</v>
      </c>
      <c r="H2304" s="217">
        <v>6.93</v>
      </c>
      <c r="I2304" s="217">
        <v>9.55</v>
      </c>
      <c r="J2304" s="6">
        <f t="shared" si="8"/>
        <v>9.702</v>
      </c>
      <c r="K2304" s="6">
        <f t="shared" si="9"/>
        <v>11.9375</v>
      </c>
      <c r="L2304" s="6" t="str">
        <f t="array" ref="L2304">XLOOKUP(E2304,INV!A:A,INV!K:K)</f>
        <v>#N/A</v>
      </c>
      <c r="M2304" s="127" t="str">
        <f t="shared" si="10"/>
        <v>#N/A</v>
      </c>
    </row>
    <row r="2305">
      <c r="A2305" s="195">
        <v>3183.0</v>
      </c>
      <c r="B2305" s="196" t="s">
        <v>4077</v>
      </c>
      <c r="C2305" s="212" t="s">
        <v>1617</v>
      </c>
      <c r="D2305" s="213" t="s">
        <v>1616</v>
      </c>
      <c r="E2305" s="212" t="s">
        <v>1617</v>
      </c>
      <c r="F2305" s="110"/>
      <c r="G2305" s="199">
        <v>750.0</v>
      </c>
      <c r="H2305" s="217">
        <v>6.93</v>
      </c>
      <c r="I2305" s="217">
        <v>9.55</v>
      </c>
      <c r="J2305" s="6">
        <f t="shared" si="8"/>
        <v>9.702</v>
      </c>
      <c r="K2305" s="6">
        <f t="shared" si="9"/>
        <v>11.9375</v>
      </c>
      <c r="L2305" s="6" t="str">
        <f t="array" ref="L2305">XLOOKUP(E2305,INV!A:A,INV!K:K)</f>
        <v>#N/A</v>
      </c>
      <c r="M2305" s="127" t="str">
        <f t="shared" si="10"/>
        <v>#N/A</v>
      </c>
    </row>
    <row r="2306">
      <c r="A2306" s="195">
        <v>3184.0</v>
      </c>
      <c r="B2306" s="196" t="s">
        <v>4077</v>
      </c>
      <c r="C2306" s="212" t="s">
        <v>2292</v>
      </c>
      <c r="D2306" s="213" t="s">
        <v>2340</v>
      </c>
      <c r="E2306" s="212" t="s">
        <v>2292</v>
      </c>
      <c r="F2306" s="110"/>
      <c r="G2306" s="199">
        <v>750.0</v>
      </c>
      <c r="H2306" s="217">
        <v>6.93</v>
      </c>
      <c r="I2306" s="217">
        <v>9.55</v>
      </c>
      <c r="J2306" s="6">
        <f t="shared" si="8"/>
        <v>9.702</v>
      </c>
      <c r="K2306" s="6">
        <f t="shared" si="9"/>
        <v>11.9375</v>
      </c>
      <c r="L2306" s="6" t="str">
        <f t="array" ref="L2306">XLOOKUP(E2306,INV!A:A,INV!K:K)</f>
        <v>#N/A</v>
      </c>
      <c r="M2306" s="127" t="str">
        <f t="shared" si="10"/>
        <v>#N/A</v>
      </c>
    </row>
    <row r="2307">
      <c r="A2307" s="195">
        <v>3185.0</v>
      </c>
      <c r="B2307" s="196" t="s">
        <v>4077</v>
      </c>
      <c r="C2307" s="212" t="s">
        <v>7825</v>
      </c>
      <c r="D2307" s="213" t="s">
        <v>7826</v>
      </c>
      <c r="E2307" s="212" t="s">
        <v>7825</v>
      </c>
      <c r="F2307" s="110"/>
      <c r="G2307" s="199">
        <v>990.0</v>
      </c>
      <c r="H2307" s="217">
        <v>9.15</v>
      </c>
      <c r="I2307" s="217">
        <v>12.6</v>
      </c>
      <c r="J2307" s="6">
        <f t="shared" si="8"/>
        <v>12.81</v>
      </c>
      <c r="K2307" s="6">
        <f t="shared" si="9"/>
        <v>15.75</v>
      </c>
      <c r="L2307" s="6" t="str">
        <f t="array" ref="L2307">XLOOKUP(E2307,INV!A:A,INV!K:K)</f>
        <v>#N/A</v>
      </c>
      <c r="M2307" s="127" t="str">
        <f t="shared" si="10"/>
        <v>#N/A</v>
      </c>
    </row>
    <row r="2308">
      <c r="A2308" s="195">
        <v>3186.0</v>
      </c>
      <c r="B2308" s="196" t="s">
        <v>4077</v>
      </c>
      <c r="C2308" s="212" t="s">
        <v>7827</v>
      </c>
      <c r="D2308" s="213" t="s">
        <v>7828</v>
      </c>
      <c r="E2308" s="212" t="s">
        <v>7827</v>
      </c>
      <c r="F2308" s="110"/>
      <c r="G2308" s="199">
        <v>990.0</v>
      </c>
      <c r="H2308" s="217">
        <v>9.15</v>
      </c>
      <c r="I2308" s="217">
        <v>12.6</v>
      </c>
      <c r="J2308" s="6">
        <f t="shared" si="8"/>
        <v>12.81</v>
      </c>
      <c r="K2308" s="6">
        <f t="shared" si="9"/>
        <v>15.75</v>
      </c>
      <c r="L2308" s="6" t="str">
        <f t="array" ref="L2308">XLOOKUP(E2308,INV!A:A,INV!K:K)</f>
        <v>#N/A</v>
      </c>
      <c r="M2308" s="127" t="str">
        <f t="shared" si="10"/>
        <v>#N/A</v>
      </c>
    </row>
    <row r="2309">
      <c r="A2309" s="195">
        <v>3187.0</v>
      </c>
      <c r="B2309" s="196" t="s">
        <v>4077</v>
      </c>
      <c r="C2309" s="212" t="s">
        <v>7829</v>
      </c>
      <c r="D2309" s="213" t="s">
        <v>7830</v>
      </c>
      <c r="E2309" s="212" t="s">
        <v>7829</v>
      </c>
      <c r="F2309" s="110"/>
      <c r="G2309" s="199">
        <v>990.0</v>
      </c>
      <c r="H2309" s="217">
        <v>9.15</v>
      </c>
      <c r="I2309" s="217">
        <v>12.6</v>
      </c>
      <c r="J2309" s="6">
        <f t="shared" si="8"/>
        <v>12.81</v>
      </c>
      <c r="K2309" s="6">
        <f t="shared" si="9"/>
        <v>15.75</v>
      </c>
      <c r="L2309" s="6" t="str">
        <f t="array" ref="L2309">XLOOKUP(E2309,INV!A:A,INV!K:K)</f>
        <v>#N/A</v>
      </c>
      <c r="M2309" s="127" t="str">
        <f t="shared" si="10"/>
        <v>#N/A</v>
      </c>
    </row>
    <row r="2310">
      <c r="A2310" s="195">
        <v>3188.0</v>
      </c>
      <c r="B2310" s="196" t="s">
        <v>4077</v>
      </c>
      <c r="C2310" s="212" t="s">
        <v>7831</v>
      </c>
      <c r="D2310" s="213" t="s">
        <v>7832</v>
      </c>
      <c r="E2310" s="212" t="s">
        <v>7831</v>
      </c>
      <c r="F2310" s="110"/>
      <c r="G2310" s="199">
        <v>990.0</v>
      </c>
      <c r="H2310" s="217">
        <v>9.15</v>
      </c>
      <c r="I2310" s="217">
        <v>12.6</v>
      </c>
      <c r="J2310" s="6">
        <f t="shared" si="8"/>
        <v>12.81</v>
      </c>
      <c r="K2310" s="6">
        <f t="shared" si="9"/>
        <v>15.75</v>
      </c>
      <c r="L2310" s="6" t="str">
        <f t="array" ref="L2310">XLOOKUP(E2310,INV!A:A,INV!K:K)</f>
        <v>#N/A</v>
      </c>
      <c r="M2310" s="127" t="str">
        <f t="shared" si="10"/>
        <v>#N/A</v>
      </c>
    </row>
    <row r="2311">
      <c r="A2311" s="195">
        <v>3189.0</v>
      </c>
      <c r="B2311" s="196" t="s">
        <v>4077</v>
      </c>
      <c r="C2311" s="212" t="s">
        <v>7833</v>
      </c>
      <c r="D2311" s="213" t="s">
        <v>7834</v>
      </c>
      <c r="E2311" s="212" t="s">
        <v>7833</v>
      </c>
      <c r="F2311" s="110"/>
      <c r="G2311" s="199">
        <v>990.0</v>
      </c>
      <c r="H2311" s="217">
        <v>9.15</v>
      </c>
      <c r="I2311" s="217">
        <v>12.6</v>
      </c>
      <c r="J2311" s="6">
        <f t="shared" si="8"/>
        <v>12.81</v>
      </c>
      <c r="K2311" s="6">
        <f t="shared" si="9"/>
        <v>15.75</v>
      </c>
      <c r="L2311" s="6" t="str">
        <f t="array" ref="L2311">XLOOKUP(E2311,INV!A:A,INV!K:K)</f>
        <v>#N/A</v>
      </c>
      <c r="M2311" s="127" t="str">
        <f t="shared" si="10"/>
        <v>#N/A</v>
      </c>
    </row>
    <row r="2312">
      <c r="A2312" s="195">
        <v>3190.0</v>
      </c>
      <c r="B2312" s="196" t="s">
        <v>4077</v>
      </c>
      <c r="C2312" s="212" t="s">
        <v>7835</v>
      </c>
      <c r="D2312" s="213" t="s">
        <v>7836</v>
      </c>
      <c r="E2312" s="212" t="s">
        <v>7835</v>
      </c>
      <c r="F2312" s="110"/>
      <c r="G2312" s="199">
        <v>750.0</v>
      </c>
      <c r="H2312" s="217">
        <v>6.93</v>
      </c>
      <c r="I2312" s="217">
        <v>9.55</v>
      </c>
      <c r="J2312" s="6">
        <f t="shared" si="8"/>
        <v>9.702</v>
      </c>
      <c r="K2312" s="6">
        <f t="shared" si="9"/>
        <v>11.9375</v>
      </c>
      <c r="L2312" s="6" t="str">
        <f t="array" ref="L2312">XLOOKUP(E2312,INV!A:A,INV!K:K)</f>
        <v>#N/A</v>
      </c>
      <c r="M2312" s="127" t="str">
        <f t="shared" si="10"/>
        <v>#N/A</v>
      </c>
    </row>
    <row r="2313">
      <c r="A2313" s="195">
        <v>3191.0</v>
      </c>
      <c r="B2313" s="196" t="s">
        <v>4077</v>
      </c>
      <c r="C2313" s="212" t="s">
        <v>7837</v>
      </c>
      <c r="D2313" s="213" t="s">
        <v>7838</v>
      </c>
      <c r="E2313" s="212" t="s">
        <v>7837</v>
      </c>
      <c r="F2313" s="110"/>
      <c r="G2313" s="199">
        <v>750.0</v>
      </c>
      <c r="H2313" s="217">
        <v>6.93</v>
      </c>
      <c r="I2313" s="217">
        <v>9.55</v>
      </c>
      <c r="J2313" s="6">
        <f t="shared" si="8"/>
        <v>9.702</v>
      </c>
      <c r="K2313" s="6">
        <f t="shared" si="9"/>
        <v>11.9375</v>
      </c>
      <c r="L2313" s="6" t="str">
        <f t="array" ref="L2313">XLOOKUP(E2313,INV!A:A,INV!K:K)</f>
        <v>#N/A</v>
      </c>
      <c r="M2313" s="127" t="str">
        <f t="shared" si="10"/>
        <v>#N/A</v>
      </c>
    </row>
    <row r="2314">
      <c r="A2314" s="195">
        <v>3192.0</v>
      </c>
      <c r="B2314" s="196" t="s">
        <v>4077</v>
      </c>
      <c r="C2314" s="212" t="s">
        <v>7839</v>
      </c>
      <c r="D2314" s="213" t="s">
        <v>7840</v>
      </c>
      <c r="E2314" s="212" t="s">
        <v>7839</v>
      </c>
      <c r="F2314" s="110"/>
      <c r="G2314" s="199">
        <v>750.0</v>
      </c>
      <c r="H2314" s="217">
        <v>6.93</v>
      </c>
      <c r="I2314" s="217">
        <v>9.55</v>
      </c>
      <c r="J2314" s="6">
        <f t="shared" si="8"/>
        <v>9.702</v>
      </c>
      <c r="K2314" s="6">
        <f t="shared" si="9"/>
        <v>11.9375</v>
      </c>
      <c r="L2314" s="6" t="str">
        <f t="array" ref="L2314">XLOOKUP(E2314,INV!A:A,INV!K:K)</f>
        <v>#N/A</v>
      </c>
      <c r="M2314" s="127" t="str">
        <f t="shared" si="10"/>
        <v>#N/A</v>
      </c>
    </row>
    <row r="2315">
      <c r="A2315" s="195">
        <v>3193.0</v>
      </c>
      <c r="B2315" s="196" t="s">
        <v>4077</v>
      </c>
      <c r="C2315" s="212" t="s">
        <v>7841</v>
      </c>
      <c r="D2315" s="213" t="s">
        <v>7842</v>
      </c>
      <c r="E2315" s="212" t="s">
        <v>7841</v>
      </c>
      <c r="F2315" s="110"/>
      <c r="G2315" s="199">
        <v>750.0</v>
      </c>
      <c r="H2315" s="217">
        <v>6.93</v>
      </c>
      <c r="I2315" s="217">
        <v>9.55</v>
      </c>
      <c r="J2315" s="6">
        <f t="shared" si="8"/>
        <v>9.702</v>
      </c>
      <c r="K2315" s="6">
        <f t="shared" si="9"/>
        <v>11.9375</v>
      </c>
      <c r="L2315" s="6" t="str">
        <f t="array" ref="L2315">XLOOKUP(E2315,INV!A:A,INV!K:K)</f>
        <v>#N/A</v>
      </c>
      <c r="M2315" s="127" t="str">
        <f t="shared" si="10"/>
        <v>#N/A</v>
      </c>
    </row>
    <row r="2316">
      <c r="A2316" s="195">
        <v>3194.0</v>
      </c>
      <c r="B2316" s="196" t="s">
        <v>4077</v>
      </c>
      <c r="C2316" s="212" t="s">
        <v>7843</v>
      </c>
      <c r="D2316" s="213" t="s">
        <v>7844</v>
      </c>
      <c r="E2316" s="212" t="s">
        <v>7843</v>
      </c>
      <c r="F2316" s="110"/>
      <c r="G2316" s="199">
        <v>750.0</v>
      </c>
      <c r="H2316" s="217">
        <v>6.93</v>
      </c>
      <c r="I2316" s="217">
        <v>9.55</v>
      </c>
      <c r="J2316" s="6">
        <f t="shared" si="8"/>
        <v>9.702</v>
      </c>
      <c r="K2316" s="6">
        <f t="shared" si="9"/>
        <v>11.9375</v>
      </c>
      <c r="L2316" s="6" t="str">
        <f t="array" ref="L2316">XLOOKUP(E2316,INV!A:A,INV!K:K)</f>
        <v>#N/A</v>
      </c>
      <c r="M2316" s="127" t="str">
        <f t="shared" si="10"/>
        <v>#N/A</v>
      </c>
    </row>
    <row r="2317">
      <c r="A2317" s="195">
        <v>3195.0</v>
      </c>
      <c r="B2317" s="196" t="s">
        <v>4077</v>
      </c>
      <c r="C2317" s="212" t="s">
        <v>7845</v>
      </c>
      <c r="D2317" s="213" t="s">
        <v>7846</v>
      </c>
      <c r="E2317" s="212" t="s">
        <v>7845</v>
      </c>
      <c r="F2317" s="110"/>
      <c r="G2317" s="199">
        <v>890.0</v>
      </c>
      <c r="H2317" s="217">
        <v>8.22</v>
      </c>
      <c r="I2317" s="217">
        <v>11.33</v>
      </c>
      <c r="J2317" s="6">
        <f t="shared" si="8"/>
        <v>11.508</v>
      </c>
      <c r="K2317" s="6">
        <f t="shared" si="9"/>
        <v>14.1625</v>
      </c>
      <c r="L2317" s="6" t="str">
        <f t="array" ref="L2317">XLOOKUP(E2317,INV!A:A,INV!K:K)</f>
        <v>#N/A</v>
      </c>
      <c r="M2317" s="127" t="str">
        <f t="shared" si="10"/>
        <v>#N/A</v>
      </c>
    </row>
    <row r="2318">
      <c r="A2318" s="195">
        <v>3196.0</v>
      </c>
      <c r="B2318" s="196" t="s">
        <v>4077</v>
      </c>
      <c r="C2318" s="212" t="s">
        <v>7848</v>
      </c>
      <c r="D2318" s="213" t="s">
        <v>7849</v>
      </c>
      <c r="E2318" s="212" t="s">
        <v>7848</v>
      </c>
      <c r="F2318" s="110"/>
      <c r="G2318" s="199">
        <v>890.0</v>
      </c>
      <c r="H2318" s="217">
        <v>8.22</v>
      </c>
      <c r="I2318" s="217">
        <v>11.33</v>
      </c>
      <c r="J2318" s="6">
        <f t="shared" si="8"/>
        <v>11.508</v>
      </c>
      <c r="K2318" s="6">
        <f t="shared" si="9"/>
        <v>14.1625</v>
      </c>
      <c r="L2318" s="6" t="str">
        <f t="array" ref="L2318">XLOOKUP(E2318,INV!A:A,INV!K:K)</f>
        <v>#N/A</v>
      </c>
      <c r="M2318" s="127" t="str">
        <f t="shared" si="10"/>
        <v>#N/A</v>
      </c>
    </row>
    <row r="2319">
      <c r="A2319" s="195">
        <v>3197.0</v>
      </c>
      <c r="B2319" s="196" t="s">
        <v>4077</v>
      </c>
      <c r="C2319" s="212" t="s">
        <v>7850</v>
      </c>
      <c r="D2319" s="213" t="s">
        <v>7851</v>
      </c>
      <c r="E2319" s="212" t="s">
        <v>7850</v>
      </c>
      <c r="F2319" s="110"/>
      <c r="G2319" s="199">
        <v>890.0</v>
      </c>
      <c r="H2319" s="217">
        <v>8.22</v>
      </c>
      <c r="I2319" s="217">
        <v>11.33</v>
      </c>
      <c r="J2319" s="6">
        <f t="shared" si="8"/>
        <v>11.508</v>
      </c>
      <c r="K2319" s="6">
        <f t="shared" si="9"/>
        <v>14.1625</v>
      </c>
      <c r="L2319" s="6" t="str">
        <f t="array" ref="L2319">XLOOKUP(E2319,INV!A:A,INV!K:K)</f>
        <v>#N/A</v>
      </c>
      <c r="M2319" s="127" t="str">
        <f t="shared" si="10"/>
        <v>#N/A</v>
      </c>
    </row>
    <row r="2320">
      <c r="A2320" s="195">
        <v>3198.0</v>
      </c>
      <c r="B2320" s="196" t="s">
        <v>4077</v>
      </c>
      <c r="C2320" s="212" t="s">
        <v>7852</v>
      </c>
      <c r="D2320" s="213" t="s">
        <v>7853</v>
      </c>
      <c r="E2320" s="212" t="s">
        <v>7852</v>
      </c>
      <c r="F2320" s="110"/>
      <c r="G2320" s="199">
        <v>890.0</v>
      </c>
      <c r="H2320" s="217">
        <v>8.22</v>
      </c>
      <c r="I2320" s="217">
        <v>11.33</v>
      </c>
      <c r="J2320" s="6">
        <f t="shared" si="8"/>
        <v>11.508</v>
      </c>
      <c r="K2320" s="6">
        <f t="shared" si="9"/>
        <v>14.1625</v>
      </c>
      <c r="L2320" s="6" t="str">
        <f t="array" ref="L2320">XLOOKUP(E2320,INV!A:A,INV!K:K)</f>
        <v>#N/A</v>
      </c>
      <c r="M2320" s="127" t="str">
        <f t="shared" si="10"/>
        <v>#N/A</v>
      </c>
    </row>
    <row r="2321">
      <c r="A2321" s="195">
        <v>3199.0</v>
      </c>
      <c r="B2321" s="196" t="s">
        <v>4077</v>
      </c>
      <c r="C2321" s="212" t="s">
        <v>7854</v>
      </c>
      <c r="D2321" s="213" t="s">
        <v>7855</v>
      </c>
      <c r="E2321" s="212" t="s">
        <v>7854</v>
      </c>
      <c r="F2321" s="110"/>
      <c r="G2321" s="199">
        <v>890.0</v>
      </c>
      <c r="H2321" s="217">
        <v>8.22</v>
      </c>
      <c r="I2321" s="217">
        <v>11.33</v>
      </c>
      <c r="J2321" s="6">
        <f t="shared" si="8"/>
        <v>11.508</v>
      </c>
      <c r="K2321" s="6">
        <f t="shared" si="9"/>
        <v>14.1625</v>
      </c>
      <c r="L2321" s="6" t="str">
        <f t="array" ref="L2321">XLOOKUP(E2321,INV!A:A,INV!K:K)</f>
        <v>#N/A</v>
      </c>
      <c r="M2321" s="127" t="str">
        <f t="shared" si="10"/>
        <v>#N/A</v>
      </c>
    </row>
    <row r="2322">
      <c r="A2322" s="195">
        <v>3210.0</v>
      </c>
      <c r="B2322" s="196" t="s">
        <v>3307</v>
      </c>
      <c r="C2322" s="212" t="s">
        <v>7876</v>
      </c>
      <c r="D2322" s="213" t="s">
        <v>7877</v>
      </c>
      <c r="E2322" s="212" t="s">
        <v>7876</v>
      </c>
      <c r="F2322" s="110"/>
      <c r="G2322" s="199">
        <v>490.0</v>
      </c>
      <c r="H2322" s="217">
        <v>4.53</v>
      </c>
      <c r="I2322" s="217">
        <v>6.24</v>
      </c>
      <c r="J2322" s="6">
        <f t="shared" si="8"/>
        <v>6.342</v>
      </c>
      <c r="K2322" s="6">
        <f t="shared" si="9"/>
        <v>7.8</v>
      </c>
      <c r="L2322" s="6" t="str">
        <f t="array" ref="L2322">XLOOKUP(E2322,INV!A:A,INV!K:K)</f>
        <v>#N/A</v>
      </c>
      <c r="M2322" s="127" t="str">
        <f t="shared" si="10"/>
        <v>#N/A</v>
      </c>
    </row>
    <row r="2323">
      <c r="A2323" s="195">
        <v>3211.0</v>
      </c>
      <c r="B2323" s="196" t="s">
        <v>3307</v>
      </c>
      <c r="C2323" s="212" t="s">
        <v>7878</v>
      </c>
      <c r="D2323" s="213" t="s">
        <v>7879</v>
      </c>
      <c r="E2323" s="212" t="s">
        <v>7878</v>
      </c>
      <c r="F2323" s="110"/>
      <c r="G2323" s="199">
        <v>480.0</v>
      </c>
      <c r="H2323" s="217">
        <v>4.43</v>
      </c>
      <c r="I2323" s="217">
        <v>6.11</v>
      </c>
      <c r="J2323" s="6">
        <f t="shared" si="8"/>
        <v>6.202</v>
      </c>
      <c r="K2323" s="6">
        <f t="shared" si="9"/>
        <v>7.6375</v>
      </c>
      <c r="L2323" s="6" t="str">
        <f t="array" ref="L2323">XLOOKUP(E2323,INV!A:A,INV!K:K)</f>
        <v>#N/A</v>
      </c>
      <c r="M2323" s="127" t="str">
        <f t="shared" si="10"/>
        <v>#N/A</v>
      </c>
    </row>
    <row r="2324">
      <c r="A2324" s="195">
        <v>3212.0</v>
      </c>
      <c r="B2324" s="196" t="s">
        <v>3307</v>
      </c>
      <c r="C2324" s="212" t="s">
        <v>7880</v>
      </c>
      <c r="D2324" s="213" t="s">
        <v>7881</v>
      </c>
      <c r="E2324" s="212" t="s">
        <v>7880</v>
      </c>
      <c r="F2324" s="110"/>
      <c r="G2324" s="199">
        <v>495.0</v>
      </c>
      <c r="H2324" s="217">
        <v>4.57</v>
      </c>
      <c r="I2324" s="217">
        <v>6.3</v>
      </c>
      <c r="J2324" s="6">
        <f t="shared" si="8"/>
        <v>6.398</v>
      </c>
      <c r="K2324" s="6">
        <f t="shared" si="9"/>
        <v>7.875</v>
      </c>
      <c r="L2324" s="6" t="str">
        <f t="array" ref="L2324">XLOOKUP(E2324,INV!A:A,INV!K:K)</f>
        <v>#N/A</v>
      </c>
      <c r="M2324" s="127" t="str">
        <f t="shared" si="10"/>
        <v>#N/A</v>
      </c>
    </row>
    <row r="2325">
      <c r="A2325" s="195">
        <v>3213.0</v>
      </c>
      <c r="B2325" s="196" t="s">
        <v>3307</v>
      </c>
      <c r="C2325" s="212" t="s">
        <v>7882</v>
      </c>
      <c r="D2325" s="213" t="s">
        <v>7883</v>
      </c>
      <c r="E2325" s="212" t="s">
        <v>7882</v>
      </c>
      <c r="F2325" s="110"/>
      <c r="G2325" s="199">
        <v>280.0</v>
      </c>
      <c r="H2325" s="217">
        <v>2.59</v>
      </c>
      <c r="I2325" s="217">
        <v>3.56</v>
      </c>
      <c r="J2325" s="6">
        <f t="shared" si="8"/>
        <v>3.626</v>
      </c>
      <c r="K2325" s="6">
        <f t="shared" si="9"/>
        <v>4.45</v>
      </c>
      <c r="L2325" s="6" t="str">
        <f t="array" ref="L2325">XLOOKUP(E2325,INV!A:A,INV!K:K)</f>
        <v>#N/A</v>
      </c>
      <c r="M2325" s="127" t="str">
        <f t="shared" si="10"/>
        <v>#N/A</v>
      </c>
    </row>
    <row r="2326">
      <c r="A2326" s="195">
        <v>3214.0</v>
      </c>
      <c r="B2326" s="196" t="s">
        <v>3307</v>
      </c>
      <c r="C2326" s="212" t="s">
        <v>7884</v>
      </c>
      <c r="D2326" s="213" t="s">
        <v>7885</v>
      </c>
      <c r="E2326" s="212" t="s">
        <v>7884</v>
      </c>
      <c r="F2326" s="110"/>
      <c r="G2326" s="199">
        <v>280.0</v>
      </c>
      <c r="H2326" s="217">
        <v>2.59</v>
      </c>
      <c r="I2326" s="217">
        <v>3.56</v>
      </c>
      <c r="J2326" s="6">
        <f t="shared" si="8"/>
        <v>3.626</v>
      </c>
      <c r="K2326" s="6">
        <f t="shared" si="9"/>
        <v>4.45</v>
      </c>
      <c r="L2326" s="6" t="str">
        <f t="array" ref="L2326">XLOOKUP(E2326,INV!A:A,INV!K:K)</f>
        <v>#N/A</v>
      </c>
      <c r="M2326" s="127" t="str">
        <f t="shared" si="10"/>
        <v>#N/A</v>
      </c>
    </row>
    <row r="2327">
      <c r="A2327" s="195">
        <v>3215.0</v>
      </c>
      <c r="B2327" s="196" t="s">
        <v>3307</v>
      </c>
      <c r="C2327" s="212" t="s">
        <v>7886</v>
      </c>
      <c r="D2327" s="213" t="s">
        <v>7887</v>
      </c>
      <c r="E2327" s="212" t="s">
        <v>7886</v>
      </c>
      <c r="F2327" s="110"/>
      <c r="G2327" s="199">
        <v>320.0</v>
      </c>
      <c r="H2327" s="217">
        <v>2.96</v>
      </c>
      <c r="I2327" s="217">
        <v>4.07</v>
      </c>
      <c r="J2327" s="6">
        <f t="shared" si="8"/>
        <v>4.144</v>
      </c>
      <c r="K2327" s="6">
        <f t="shared" si="9"/>
        <v>5.0875</v>
      </c>
      <c r="L2327" s="6" t="str">
        <f t="array" ref="L2327">XLOOKUP(E2327,INV!A:A,INV!K:K)</f>
        <v>#N/A</v>
      </c>
      <c r="M2327" s="127" t="str">
        <f t="shared" si="10"/>
        <v>#N/A</v>
      </c>
    </row>
    <row r="2328">
      <c r="A2328" s="195">
        <v>3216.0</v>
      </c>
      <c r="B2328" s="196" t="s">
        <v>3307</v>
      </c>
      <c r="C2328" s="212" t="s">
        <v>7888</v>
      </c>
      <c r="D2328" s="213" t="s">
        <v>7889</v>
      </c>
      <c r="E2328" s="212" t="s">
        <v>7888</v>
      </c>
      <c r="F2328" s="110"/>
      <c r="G2328" s="199">
        <v>240.0</v>
      </c>
      <c r="H2328" s="217">
        <v>2.22</v>
      </c>
      <c r="I2328" s="217">
        <v>3.05</v>
      </c>
      <c r="J2328" s="6">
        <f t="shared" si="8"/>
        <v>3.108</v>
      </c>
      <c r="K2328" s="6">
        <f t="shared" si="9"/>
        <v>3.8125</v>
      </c>
      <c r="L2328" s="6" t="str">
        <f t="array" ref="L2328">XLOOKUP(E2328,INV!A:A,INV!K:K)</f>
        <v>#N/A</v>
      </c>
      <c r="M2328" s="127" t="str">
        <f t="shared" si="10"/>
        <v>#N/A</v>
      </c>
    </row>
    <row r="2329">
      <c r="A2329" s="195">
        <v>3217.0</v>
      </c>
      <c r="B2329" s="196" t="s">
        <v>3307</v>
      </c>
      <c r="C2329" s="212" t="s">
        <v>7890</v>
      </c>
      <c r="D2329" s="213" t="s">
        <v>7891</v>
      </c>
      <c r="E2329" s="212" t="s">
        <v>7890</v>
      </c>
      <c r="F2329" s="110"/>
      <c r="G2329" s="199">
        <v>275.0</v>
      </c>
      <c r="H2329" s="217">
        <v>2.54</v>
      </c>
      <c r="I2329" s="217">
        <v>3.5</v>
      </c>
      <c r="J2329" s="6">
        <f t="shared" si="8"/>
        <v>3.556</v>
      </c>
      <c r="K2329" s="6">
        <f t="shared" si="9"/>
        <v>4.375</v>
      </c>
      <c r="L2329" s="6" t="str">
        <f t="array" ref="L2329">XLOOKUP(E2329,INV!A:A,INV!K:K)</f>
        <v>#N/A</v>
      </c>
      <c r="M2329" s="127" t="str">
        <f t="shared" si="10"/>
        <v>#N/A</v>
      </c>
    </row>
    <row r="2330">
      <c r="A2330" s="195">
        <v>3218.0</v>
      </c>
      <c r="B2330" s="196" t="s">
        <v>3307</v>
      </c>
      <c r="C2330" s="212" t="s">
        <v>7892</v>
      </c>
      <c r="D2330" s="213" t="s">
        <v>7893</v>
      </c>
      <c r="E2330" s="212" t="s">
        <v>7892</v>
      </c>
      <c r="F2330" s="110"/>
      <c r="G2330" s="199">
        <v>350.0</v>
      </c>
      <c r="H2330" s="217">
        <v>3.23</v>
      </c>
      <c r="I2330" s="217">
        <v>4.46</v>
      </c>
      <c r="J2330" s="6">
        <f t="shared" si="8"/>
        <v>4.522</v>
      </c>
      <c r="K2330" s="6">
        <f t="shared" si="9"/>
        <v>5.575</v>
      </c>
      <c r="L2330" s="6" t="str">
        <f t="array" ref="L2330">XLOOKUP(E2330,INV!A:A,INV!K:K)</f>
        <v>#N/A</v>
      </c>
      <c r="M2330" s="127" t="str">
        <f t="shared" si="10"/>
        <v>#N/A</v>
      </c>
    </row>
    <row r="2331">
      <c r="A2331" s="195">
        <v>3219.0</v>
      </c>
      <c r="B2331" s="196" t="s">
        <v>3307</v>
      </c>
      <c r="C2331" s="212" t="s">
        <v>7894</v>
      </c>
      <c r="D2331" s="213" t="s">
        <v>7895</v>
      </c>
      <c r="E2331" s="212" t="s">
        <v>7894</v>
      </c>
      <c r="F2331" s="110"/>
      <c r="G2331" s="199">
        <v>690.0</v>
      </c>
      <c r="H2331" s="217">
        <v>6.38</v>
      </c>
      <c r="I2331" s="217">
        <v>8.78</v>
      </c>
      <c r="M2331" s="127"/>
    </row>
    <row r="2332">
      <c r="A2332" s="195">
        <v>314.0</v>
      </c>
      <c r="B2332" s="196" t="s">
        <v>3293</v>
      </c>
      <c r="C2332" s="197" t="s">
        <v>3294</v>
      </c>
      <c r="D2332" s="198" t="s">
        <v>3295</v>
      </c>
      <c r="E2332" s="196" t="s">
        <v>3296</v>
      </c>
      <c r="F2332" s="196"/>
      <c r="G2332" s="199">
        <v>31500.0</v>
      </c>
      <c r="H2332" s="217">
        <v>329.84</v>
      </c>
      <c r="I2332" s="217">
        <v>454.42</v>
      </c>
      <c r="J2332" s="6">
        <f t="shared" ref="J2332:J2589" si="11">H2332*1.4</f>
        <v>461.776</v>
      </c>
      <c r="K2332" s="6">
        <f t="shared" ref="K2332:K2589" si="12">I2332*1.25</f>
        <v>568.025</v>
      </c>
      <c r="L2332" s="6" t="str">
        <f t="array" ref="L2332">XLOOKUP(E2332,INV!A:A,INV!K:K)</f>
        <v>#N/A</v>
      </c>
      <c r="M2332" s="127" t="str">
        <f t="shared" ref="M2332:M2589" si="13">(L2332-J2332)/L2332</f>
        <v>#N/A</v>
      </c>
    </row>
    <row r="2333">
      <c r="A2333" s="195">
        <v>310.0</v>
      </c>
      <c r="B2333" s="196" t="s">
        <v>3289</v>
      </c>
      <c r="C2333" s="197" t="s">
        <v>3290</v>
      </c>
      <c r="D2333" s="198" t="s">
        <v>3291</v>
      </c>
      <c r="E2333" s="196" t="s">
        <v>3292</v>
      </c>
      <c r="F2333" s="196"/>
      <c r="G2333" s="199">
        <v>1380.0</v>
      </c>
      <c r="H2333" s="217">
        <v>14.45</v>
      </c>
      <c r="I2333" s="217">
        <v>19.91</v>
      </c>
      <c r="J2333" s="6">
        <f t="shared" si="11"/>
        <v>20.23</v>
      </c>
      <c r="K2333" s="6">
        <f t="shared" si="12"/>
        <v>24.8875</v>
      </c>
      <c r="L2333" s="6" t="str">
        <f t="array" ref="L2333">XLOOKUP(E2333,INV!A:A,INV!K:K)</f>
        <v>#N/A</v>
      </c>
      <c r="M2333" s="127" t="str">
        <f t="shared" si="13"/>
        <v>#N/A</v>
      </c>
    </row>
    <row r="2334">
      <c r="A2334" s="195">
        <v>312.0</v>
      </c>
      <c r="B2334" s="196" t="s">
        <v>3293</v>
      </c>
      <c r="C2334" s="197" t="s">
        <v>9859</v>
      </c>
      <c r="D2334" s="198" t="s">
        <v>9860</v>
      </c>
      <c r="E2334" s="196" t="s">
        <v>9861</v>
      </c>
      <c r="F2334" s="196"/>
      <c r="G2334" s="199">
        <v>1750.0</v>
      </c>
      <c r="H2334" s="217">
        <v>16.17</v>
      </c>
      <c r="I2334" s="217">
        <v>22.28</v>
      </c>
      <c r="J2334" s="6">
        <f t="shared" si="11"/>
        <v>22.638</v>
      </c>
      <c r="K2334" s="6">
        <f t="shared" si="12"/>
        <v>27.85</v>
      </c>
      <c r="L2334" s="6" t="str">
        <f t="array" ref="L2334">XLOOKUP(E2334,INV!A:A,INV!K:K)</f>
        <v>#N/A</v>
      </c>
      <c r="M2334" s="127" t="str">
        <f t="shared" si="13"/>
        <v>#N/A</v>
      </c>
    </row>
    <row r="2335">
      <c r="A2335" s="195">
        <v>2622.0</v>
      </c>
      <c r="B2335" s="196" t="s">
        <v>5320</v>
      </c>
      <c r="C2335" s="197" t="s">
        <v>9862</v>
      </c>
      <c r="D2335" s="198" t="s">
        <v>9863</v>
      </c>
      <c r="E2335" s="196" t="s">
        <v>9862</v>
      </c>
      <c r="F2335" s="196"/>
      <c r="G2335" s="199">
        <v>350.0</v>
      </c>
      <c r="H2335" s="217">
        <v>3.23</v>
      </c>
      <c r="I2335" s="217">
        <v>4.46</v>
      </c>
      <c r="J2335" s="6">
        <f t="shared" si="11"/>
        <v>4.522</v>
      </c>
      <c r="K2335" s="6">
        <f t="shared" si="12"/>
        <v>5.575</v>
      </c>
      <c r="L2335" s="6" t="str">
        <f t="array" ref="L2335">XLOOKUP(E2335,INV!A:A,INV!K:K)</f>
        <v>#N/A</v>
      </c>
      <c r="M2335" s="127" t="str">
        <f t="shared" si="13"/>
        <v>#N/A</v>
      </c>
    </row>
    <row r="2336">
      <c r="A2336" s="195">
        <v>2668.0</v>
      </c>
      <c r="B2336" s="196" t="s">
        <v>3157</v>
      </c>
      <c r="C2336" s="197" t="s">
        <v>9864</v>
      </c>
      <c r="D2336" s="198" t="s">
        <v>9865</v>
      </c>
      <c r="E2336" s="110" t="s">
        <v>9864</v>
      </c>
      <c r="F2336" s="196"/>
      <c r="G2336" s="199">
        <v>890.0</v>
      </c>
      <c r="H2336" s="217">
        <v>8.22</v>
      </c>
      <c r="I2336" s="217">
        <v>11.33</v>
      </c>
      <c r="J2336" s="6">
        <f t="shared" si="11"/>
        <v>11.508</v>
      </c>
      <c r="K2336" s="6">
        <f t="shared" si="12"/>
        <v>14.1625</v>
      </c>
      <c r="L2336" s="6" t="str">
        <f t="array" ref="L2336">XLOOKUP(E2336,INV!A:A,INV!K:K)</f>
        <v>#N/A</v>
      </c>
      <c r="M2336" s="127" t="str">
        <f t="shared" si="13"/>
        <v>#N/A</v>
      </c>
    </row>
    <row r="2337">
      <c r="A2337" s="195">
        <v>2666.0</v>
      </c>
      <c r="B2337" s="196" t="s">
        <v>3611</v>
      </c>
      <c r="C2337" s="197" t="s">
        <v>517</v>
      </c>
      <c r="D2337" s="198" t="s">
        <v>6983</v>
      </c>
      <c r="E2337" s="110" t="s">
        <v>517</v>
      </c>
      <c r="F2337" s="196"/>
      <c r="G2337" s="199">
        <v>2490.0</v>
      </c>
      <c r="H2337" s="217">
        <v>23.01</v>
      </c>
      <c r="I2337" s="217">
        <v>31.69</v>
      </c>
      <c r="J2337" s="6">
        <f t="shared" si="11"/>
        <v>32.214</v>
      </c>
      <c r="K2337" s="6">
        <f t="shared" si="12"/>
        <v>39.6125</v>
      </c>
      <c r="L2337" s="6">
        <f t="array" ref="L2337">XLOOKUP(E2337,INV!A:A,INV!K:K)</f>
        <v>55</v>
      </c>
      <c r="M2337" s="127">
        <f t="shared" si="13"/>
        <v>0.4142909091</v>
      </c>
    </row>
    <row r="2338">
      <c r="A2338" s="195">
        <v>1181.0</v>
      </c>
      <c r="B2338" s="196" t="s">
        <v>4851</v>
      </c>
      <c r="C2338" s="197" t="s">
        <v>9866</v>
      </c>
      <c r="D2338" s="198" t="s">
        <v>9867</v>
      </c>
      <c r="E2338" s="196" t="s">
        <v>9868</v>
      </c>
      <c r="F2338" s="196"/>
      <c r="G2338" s="199">
        <v>300.0</v>
      </c>
      <c r="H2338" s="217">
        <v>2.77</v>
      </c>
      <c r="I2338" s="217">
        <v>3.82</v>
      </c>
      <c r="J2338" s="6">
        <f t="shared" si="11"/>
        <v>3.878</v>
      </c>
      <c r="K2338" s="6">
        <f t="shared" si="12"/>
        <v>4.775</v>
      </c>
      <c r="L2338" s="6" t="str">
        <f t="array" ref="L2338">XLOOKUP(E2338,INV!A:A,INV!K:K)</f>
        <v>#N/A</v>
      </c>
      <c r="M2338" s="127" t="str">
        <f t="shared" si="13"/>
        <v>#N/A</v>
      </c>
    </row>
    <row r="2339">
      <c r="A2339" s="195">
        <v>1182.0</v>
      </c>
      <c r="B2339" s="196" t="s">
        <v>4930</v>
      </c>
      <c r="C2339" s="197" t="s">
        <v>4934</v>
      </c>
      <c r="D2339" s="198" t="s">
        <v>4935</v>
      </c>
      <c r="E2339" s="196" t="s">
        <v>4936</v>
      </c>
      <c r="F2339" s="110"/>
      <c r="G2339" s="199">
        <v>100.0</v>
      </c>
      <c r="H2339" s="217">
        <v>0.92</v>
      </c>
      <c r="I2339" s="217">
        <v>1.27</v>
      </c>
      <c r="J2339" s="6">
        <f t="shared" si="11"/>
        <v>1.288</v>
      </c>
      <c r="K2339" s="6">
        <f t="shared" si="12"/>
        <v>1.5875</v>
      </c>
      <c r="L2339" s="6" t="str">
        <f t="array" ref="L2339">XLOOKUP(E2339,INV!A:A,INV!K:K)</f>
        <v>#N/A</v>
      </c>
      <c r="M2339" s="127" t="str">
        <f t="shared" si="13"/>
        <v>#N/A</v>
      </c>
    </row>
    <row r="2340">
      <c r="A2340" s="195">
        <v>1190.0</v>
      </c>
      <c r="B2340" s="196" t="s">
        <v>4930</v>
      </c>
      <c r="C2340" s="197" t="s">
        <v>9869</v>
      </c>
      <c r="D2340" s="198" t="s">
        <v>9870</v>
      </c>
      <c r="E2340" s="196" t="s">
        <v>9871</v>
      </c>
      <c r="F2340" s="110"/>
      <c r="G2340" s="199">
        <v>110.0</v>
      </c>
      <c r="H2340" s="217">
        <v>1.02</v>
      </c>
      <c r="I2340" s="217">
        <v>1.4</v>
      </c>
      <c r="J2340" s="6">
        <f t="shared" si="11"/>
        <v>1.428</v>
      </c>
      <c r="K2340" s="6">
        <f t="shared" si="12"/>
        <v>1.75</v>
      </c>
      <c r="L2340" s="6" t="str">
        <f t="array" ref="L2340">XLOOKUP(E2340,INV!A:A,INV!K:K)</f>
        <v>#N/A</v>
      </c>
      <c r="M2340" s="127" t="str">
        <f t="shared" si="13"/>
        <v>#N/A</v>
      </c>
    </row>
    <row r="2341">
      <c r="A2341" s="195">
        <v>2910.0</v>
      </c>
      <c r="B2341" s="196" t="s">
        <v>4937</v>
      </c>
      <c r="C2341" s="196" t="s">
        <v>7247</v>
      </c>
      <c r="D2341" s="198" t="s">
        <v>7248</v>
      </c>
      <c r="E2341" s="196" t="s">
        <v>7247</v>
      </c>
      <c r="F2341" s="196"/>
      <c r="G2341" s="199">
        <v>2000.0</v>
      </c>
      <c r="H2341" s="217">
        <v>18.48</v>
      </c>
      <c r="I2341" s="215"/>
      <c r="J2341" s="6">
        <f t="shared" si="11"/>
        <v>25.872</v>
      </c>
      <c r="K2341" s="6">
        <f t="shared" si="12"/>
        <v>0</v>
      </c>
      <c r="L2341" s="6" t="str">
        <f t="array" ref="L2341">XLOOKUP(E2341,INV!A:A,INV!K:K)</f>
        <v>#N/A</v>
      </c>
      <c r="M2341" s="127" t="str">
        <f t="shared" si="13"/>
        <v>#N/A</v>
      </c>
    </row>
    <row r="2342">
      <c r="A2342" s="195">
        <v>1194.0</v>
      </c>
      <c r="B2342" s="196" t="s">
        <v>4937</v>
      </c>
      <c r="C2342" s="197" t="s">
        <v>4947</v>
      </c>
      <c r="D2342" s="198" t="s">
        <v>4948</v>
      </c>
      <c r="E2342" s="196" t="s">
        <v>4949</v>
      </c>
      <c r="F2342" s="110"/>
      <c r="G2342" s="199">
        <v>190.0</v>
      </c>
      <c r="H2342" s="217">
        <v>1.76</v>
      </c>
      <c r="I2342" s="217">
        <v>2.42</v>
      </c>
      <c r="J2342" s="6">
        <f t="shared" si="11"/>
        <v>2.464</v>
      </c>
      <c r="K2342" s="6">
        <f t="shared" si="12"/>
        <v>3.025</v>
      </c>
      <c r="L2342" s="6" t="str">
        <f t="array" ref="L2342">XLOOKUP(E2342,INV!A:A,INV!K:K)</f>
        <v>#N/A</v>
      </c>
      <c r="M2342" s="127" t="str">
        <f t="shared" si="13"/>
        <v>#N/A</v>
      </c>
    </row>
    <row r="2343">
      <c r="A2343" s="195">
        <v>1196.0</v>
      </c>
      <c r="B2343" s="196" t="s">
        <v>4930</v>
      </c>
      <c r="C2343" s="197" t="s">
        <v>4954</v>
      </c>
      <c r="D2343" s="198" t="s">
        <v>4955</v>
      </c>
      <c r="E2343" s="196" t="s">
        <v>4956</v>
      </c>
      <c r="F2343" s="110"/>
      <c r="G2343" s="199">
        <v>125.0</v>
      </c>
      <c r="H2343" s="217">
        <v>1.15</v>
      </c>
      <c r="I2343" s="217">
        <v>1.59</v>
      </c>
      <c r="J2343" s="6">
        <f t="shared" si="11"/>
        <v>1.61</v>
      </c>
      <c r="K2343" s="6">
        <f t="shared" si="12"/>
        <v>1.9875</v>
      </c>
      <c r="L2343" s="6" t="str">
        <f t="array" ref="L2343">XLOOKUP(E2343,INV!A:A,INV!K:K)</f>
        <v>#N/A</v>
      </c>
      <c r="M2343" s="127" t="str">
        <f t="shared" si="13"/>
        <v>#N/A</v>
      </c>
    </row>
    <row r="2344">
      <c r="A2344" s="195">
        <v>1200.0</v>
      </c>
      <c r="B2344" s="196" t="s">
        <v>4964</v>
      </c>
      <c r="C2344" s="197" t="s">
        <v>4965</v>
      </c>
      <c r="D2344" s="198" t="s">
        <v>4966</v>
      </c>
      <c r="E2344" s="196" t="s">
        <v>4967</v>
      </c>
      <c r="F2344" s="110"/>
      <c r="G2344" s="199">
        <v>300.0</v>
      </c>
      <c r="H2344" s="217">
        <v>2.77</v>
      </c>
      <c r="I2344" s="217">
        <v>3.82</v>
      </c>
      <c r="J2344" s="6">
        <f t="shared" si="11"/>
        <v>3.878</v>
      </c>
      <c r="K2344" s="6">
        <f t="shared" si="12"/>
        <v>4.775</v>
      </c>
      <c r="L2344" s="6" t="str">
        <f t="array" ref="L2344">XLOOKUP(E2344,INV!A:A,INV!K:K)</f>
        <v>#N/A</v>
      </c>
      <c r="M2344" s="127" t="str">
        <f t="shared" si="13"/>
        <v>#N/A</v>
      </c>
    </row>
    <row r="2345">
      <c r="A2345" s="195">
        <v>1203.0</v>
      </c>
      <c r="B2345" s="196" t="s">
        <v>4964</v>
      </c>
      <c r="C2345" s="197" t="s">
        <v>9872</v>
      </c>
      <c r="D2345" s="198" t="s">
        <v>9873</v>
      </c>
      <c r="E2345" s="196" t="s">
        <v>9874</v>
      </c>
      <c r="F2345" s="110"/>
      <c r="G2345" s="199">
        <v>595.0</v>
      </c>
      <c r="H2345" s="217">
        <v>5.5</v>
      </c>
      <c r="I2345" s="217">
        <v>7.57</v>
      </c>
      <c r="J2345" s="6">
        <f t="shared" si="11"/>
        <v>7.7</v>
      </c>
      <c r="K2345" s="6">
        <f t="shared" si="12"/>
        <v>9.4625</v>
      </c>
      <c r="L2345" s="6" t="str">
        <f t="array" ref="L2345">XLOOKUP(E2345,INV!A:A,INV!K:K)</f>
        <v>#N/A</v>
      </c>
      <c r="M2345" s="127" t="str">
        <f t="shared" si="13"/>
        <v>#N/A</v>
      </c>
    </row>
    <row r="2346">
      <c r="A2346" s="195">
        <v>1206.0</v>
      </c>
      <c r="B2346" s="196" t="s">
        <v>4930</v>
      </c>
      <c r="C2346" s="197" t="s">
        <v>9875</v>
      </c>
      <c r="D2346" s="198" t="s">
        <v>9876</v>
      </c>
      <c r="E2346" s="196" t="s">
        <v>9877</v>
      </c>
      <c r="F2346" s="110"/>
      <c r="G2346" s="199">
        <v>75.0</v>
      </c>
      <c r="H2346" s="217">
        <v>0.69</v>
      </c>
      <c r="I2346" s="217">
        <v>0.95</v>
      </c>
      <c r="J2346" s="6">
        <f t="shared" si="11"/>
        <v>0.966</v>
      </c>
      <c r="K2346" s="6">
        <f t="shared" si="12"/>
        <v>1.1875</v>
      </c>
      <c r="L2346" s="6" t="str">
        <f t="array" ref="L2346">XLOOKUP(E2346,INV!A:A,INV!K:K)</f>
        <v>#N/A</v>
      </c>
      <c r="M2346" s="127" t="str">
        <f t="shared" si="13"/>
        <v>#N/A</v>
      </c>
    </row>
    <row r="2347">
      <c r="A2347" s="195">
        <v>1210.0</v>
      </c>
      <c r="B2347" s="196" t="s">
        <v>4937</v>
      </c>
      <c r="C2347" s="197" t="s">
        <v>9878</v>
      </c>
      <c r="D2347" s="198" t="s">
        <v>9879</v>
      </c>
      <c r="E2347" s="196" t="s">
        <v>9880</v>
      </c>
      <c r="F2347" s="196"/>
      <c r="G2347" s="199">
        <v>235.0</v>
      </c>
      <c r="H2347" s="217">
        <v>2.17</v>
      </c>
      <c r="I2347" s="217">
        <v>2.99</v>
      </c>
      <c r="J2347" s="6">
        <f t="shared" si="11"/>
        <v>3.038</v>
      </c>
      <c r="K2347" s="6">
        <f t="shared" si="12"/>
        <v>3.7375</v>
      </c>
      <c r="L2347" s="6" t="str">
        <f t="array" ref="L2347">XLOOKUP(E2347,INV!A:A,INV!K:K)</f>
        <v>#N/A</v>
      </c>
      <c r="M2347" s="127" t="str">
        <f t="shared" si="13"/>
        <v>#N/A</v>
      </c>
    </row>
    <row r="2348">
      <c r="A2348" s="195">
        <v>1209.0</v>
      </c>
      <c r="B2348" s="196" t="s">
        <v>4937</v>
      </c>
      <c r="C2348" s="197" t="s">
        <v>9881</v>
      </c>
      <c r="D2348" s="198" t="s">
        <v>9879</v>
      </c>
      <c r="E2348" s="196" t="s">
        <v>9882</v>
      </c>
      <c r="F2348" s="110"/>
      <c r="G2348" s="199">
        <v>470.0</v>
      </c>
      <c r="H2348" s="217">
        <v>4.34</v>
      </c>
      <c r="I2348" s="217">
        <v>5.98</v>
      </c>
      <c r="J2348" s="6">
        <f t="shared" si="11"/>
        <v>6.076</v>
      </c>
      <c r="K2348" s="6">
        <f t="shared" si="12"/>
        <v>7.475</v>
      </c>
      <c r="L2348" s="6" t="str">
        <f t="array" ref="L2348">XLOOKUP(E2348,INV!A:A,INV!K:K)</f>
        <v>#N/A</v>
      </c>
      <c r="M2348" s="127" t="str">
        <f t="shared" si="13"/>
        <v>#N/A</v>
      </c>
    </row>
    <row r="2349">
      <c r="A2349" s="195">
        <v>1208.0</v>
      </c>
      <c r="B2349" s="196" t="s">
        <v>4937</v>
      </c>
      <c r="C2349" s="197" t="s">
        <v>9883</v>
      </c>
      <c r="D2349" s="198" t="s">
        <v>9884</v>
      </c>
      <c r="E2349" s="196" t="s">
        <v>9885</v>
      </c>
      <c r="F2349" s="110"/>
      <c r="G2349" s="199">
        <v>1125.0</v>
      </c>
      <c r="H2349" s="217">
        <v>10.39</v>
      </c>
      <c r="I2349" s="217">
        <v>14.32</v>
      </c>
      <c r="J2349" s="6">
        <f t="shared" si="11"/>
        <v>14.546</v>
      </c>
      <c r="K2349" s="6">
        <f t="shared" si="12"/>
        <v>17.9</v>
      </c>
      <c r="L2349" s="6" t="str">
        <f t="array" ref="L2349">XLOOKUP(E2349,INV!A:A,INV!K:K)</f>
        <v>#N/A</v>
      </c>
      <c r="M2349" s="127" t="str">
        <f t="shared" si="13"/>
        <v>#N/A</v>
      </c>
    </row>
    <row r="2350">
      <c r="A2350" s="195">
        <v>1212.0</v>
      </c>
      <c r="B2350" s="196" t="s">
        <v>4930</v>
      </c>
      <c r="C2350" s="197" t="s">
        <v>9886</v>
      </c>
      <c r="D2350" s="198" t="s">
        <v>9887</v>
      </c>
      <c r="E2350" s="196" t="s">
        <v>9888</v>
      </c>
      <c r="F2350" s="196"/>
      <c r="G2350" s="199">
        <v>270.0</v>
      </c>
      <c r="H2350" s="217">
        <v>2.49</v>
      </c>
      <c r="I2350" s="217">
        <v>3.44</v>
      </c>
      <c r="J2350" s="6">
        <f t="shared" si="11"/>
        <v>3.486</v>
      </c>
      <c r="K2350" s="6">
        <f t="shared" si="12"/>
        <v>4.3</v>
      </c>
      <c r="L2350" s="6" t="str">
        <f t="array" ref="L2350">XLOOKUP(E2350,INV!A:A,INV!K:K)</f>
        <v>#N/A</v>
      </c>
      <c r="M2350" s="127" t="str">
        <f t="shared" si="13"/>
        <v>#N/A</v>
      </c>
    </row>
    <row r="2351">
      <c r="A2351" s="195">
        <v>1211.0</v>
      </c>
      <c r="B2351" s="196" t="s">
        <v>4930</v>
      </c>
      <c r="C2351" s="197" t="s">
        <v>9889</v>
      </c>
      <c r="D2351" s="198" t="s">
        <v>9887</v>
      </c>
      <c r="E2351" s="196" t="s">
        <v>9890</v>
      </c>
      <c r="F2351" s="196"/>
      <c r="G2351" s="199">
        <v>505.0</v>
      </c>
      <c r="H2351" s="217">
        <v>4.67</v>
      </c>
      <c r="I2351" s="217">
        <v>6.43</v>
      </c>
      <c r="J2351" s="6">
        <f t="shared" si="11"/>
        <v>6.538</v>
      </c>
      <c r="K2351" s="6">
        <f t="shared" si="12"/>
        <v>8.0375</v>
      </c>
      <c r="L2351" s="6" t="str">
        <f t="array" ref="L2351">XLOOKUP(E2351,INV!A:A,INV!K:K)</f>
        <v>#N/A</v>
      </c>
      <c r="M2351" s="127" t="str">
        <f t="shared" si="13"/>
        <v>#N/A</v>
      </c>
    </row>
    <row r="2352">
      <c r="A2352" s="195">
        <v>1218.0</v>
      </c>
      <c r="B2352" s="196" t="s">
        <v>4930</v>
      </c>
      <c r="C2352" s="197" t="s">
        <v>4974</v>
      </c>
      <c r="D2352" s="198" t="s">
        <v>4975</v>
      </c>
      <c r="E2352" s="196" t="s">
        <v>4976</v>
      </c>
      <c r="F2352" s="110"/>
      <c r="G2352" s="199">
        <v>100.0</v>
      </c>
      <c r="H2352" s="217">
        <v>0.92</v>
      </c>
      <c r="I2352" s="217">
        <v>1.27</v>
      </c>
      <c r="J2352" s="6">
        <f t="shared" si="11"/>
        <v>1.288</v>
      </c>
      <c r="K2352" s="6">
        <f t="shared" si="12"/>
        <v>1.5875</v>
      </c>
      <c r="L2352" s="6" t="str">
        <f t="array" ref="L2352">XLOOKUP(E2352,INV!A:A,INV!K:K)</f>
        <v>#N/A</v>
      </c>
      <c r="M2352" s="127" t="str">
        <f t="shared" si="13"/>
        <v>#N/A</v>
      </c>
    </row>
    <row r="2353">
      <c r="A2353" s="195">
        <v>1219.0</v>
      </c>
      <c r="B2353" s="196" t="s">
        <v>4937</v>
      </c>
      <c r="C2353" s="197" t="s">
        <v>9891</v>
      </c>
      <c r="D2353" s="198" t="s">
        <v>9892</v>
      </c>
      <c r="E2353" s="196" t="s">
        <v>9893</v>
      </c>
      <c r="F2353" s="110"/>
      <c r="G2353" s="199">
        <v>70.0</v>
      </c>
      <c r="H2353" s="217">
        <v>0.65</v>
      </c>
      <c r="I2353" s="217">
        <v>0.89</v>
      </c>
      <c r="J2353" s="6">
        <f t="shared" si="11"/>
        <v>0.91</v>
      </c>
      <c r="K2353" s="6">
        <f t="shared" si="12"/>
        <v>1.1125</v>
      </c>
      <c r="L2353" s="6" t="str">
        <f t="array" ref="L2353">XLOOKUP(E2353,INV!A:A,INV!K:K)</f>
        <v>#N/A</v>
      </c>
      <c r="M2353" s="127" t="str">
        <f t="shared" si="13"/>
        <v>#N/A</v>
      </c>
    </row>
    <row r="2354">
      <c r="A2354" s="195">
        <v>1236.0</v>
      </c>
      <c r="B2354" s="196" t="s">
        <v>4937</v>
      </c>
      <c r="C2354" s="197" t="s">
        <v>9894</v>
      </c>
      <c r="D2354" s="198" t="s">
        <v>9895</v>
      </c>
      <c r="E2354" s="196" t="s">
        <v>9896</v>
      </c>
      <c r="F2354" s="110"/>
      <c r="G2354" s="199">
        <v>110.0</v>
      </c>
      <c r="H2354" s="217">
        <v>1.02</v>
      </c>
      <c r="I2354" s="217">
        <v>1.4</v>
      </c>
      <c r="J2354" s="6">
        <f t="shared" si="11"/>
        <v>1.428</v>
      </c>
      <c r="K2354" s="6">
        <f t="shared" si="12"/>
        <v>1.75</v>
      </c>
      <c r="L2354" s="6" t="str">
        <f t="array" ref="L2354">XLOOKUP(E2354,INV!A:A,INV!K:K)</f>
        <v>#N/A</v>
      </c>
      <c r="M2354" s="127" t="str">
        <f t="shared" si="13"/>
        <v>#N/A</v>
      </c>
    </row>
    <row r="2355">
      <c r="A2355" s="195">
        <v>1169.0</v>
      </c>
      <c r="B2355" s="196" t="s">
        <v>4930</v>
      </c>
      <c r="C2355" s="197" t="s">
        <v>9897</v>
      </c>
      <c r="D2355" s="198" t="s">
        <v>9898</v>
      </c>
      <c r="E2355" s="196" t="s">
        <v>9899</v>
      </c>
      <c r="F2355" s="110"/>
      <c r="G2355" s="199">
        <v>175.0</v>
      </c>
      <c r="H2355" s="217">
        <v>1.62</v>
      </c>
      <c r="I2355" s="217">
        <v>2.23</v>
      </c>
      <c r="J2355" s="6">
        <f t="shared" si="11"/>
        <v>2.268</v>
      </c>
      <c r="K2355" s="6">
        <f t="shared" si="12"/>
        <v>2.7875</v>
      </c>
      <c r="L2355" s="6" t="str">
        <f t="array" ref="L2355">XLOOKUP(E2355,INV!A:A,INV!K:K)</f>
        <v>#N/A</v>
      </c>
      <c r="M2355" s="127" t="str">
        <f t="shared" si="13"/>
        <v>#N/A</v>
      </c>
    </row>
    <row r="2356">
      <c r="A2356" s="195">
        <v>1170.0</v>
      </c>
      <c r="B2356" s="196" t="s">
        <v>4922</v>
      </c>
      <c r="C2356" s="197" t="s">
        <v>9900</v>
      </c>
      <c r="D2356" s="198" t="s">
        <v>9901</v>
      </c>
      <c r="E2356" s="196" t="s">
        <v>9902</v>
      </c>
      <c r="F2356" s="110"/>
      <c r="G2356" s="199">
        <v>60.0</v>
      </c>
      <c r="H2356" s="217">
        <v>0.55</v>
      </c>
      <c r="I2356" s="217">
        <v>0.76</v>
      </c>
      <c r="J2356" s="6">
        <f t="shared" si="11"/>
        <v>0.77</v>
      </c>
      <c r="K2356" s="6">
        <f t="shared" si="12"/>
        <v>0.95</v>
      </c>
      <c r="L2356" s="6" t="str">
        <f t="array" ref="L2356">XLOOKUP(E2356,INV!A:A,INV!K:K)</f>
        <v>#N/A</v>
      </c>
      <c r="M2356" s="127" t="str">
        <f t="shared" si="13"/>
        <v>#N/A</v>
      </c>
    </row>
    <row r="2357">
      <c r="A2357" s="195">
        <v>1222.0</v>
      </c>
      <c r="B2357" s="196" t="s">
        <v>4930</v>
      </c>
      <c r="C2357" s="197" t="s">
        <v>4977</v>
      </c>
      <c r="D2357" s="198" t="s">
        <v>4978</v>
      </c>
      <c r="E2357" s="196" t="s">
        <v>4979</v>
      </c>
      <c r="F2357" s="110"/>
      <c r="G2357" s="199">
        <v>310.0</v>
      </c>
      <c r="H2357" s="217">
        <v>2.86</v>
      </c>
      <c r="I2357" s="217">
        <v>3.95</v>
      </c>
      <c r="J2357" s="6">
        <f t="shared" si="11"/>
        <v>4.004</v>
      </c>
      <c r="K2357" s="6">
        <f t="shared" si="12"/>
        <v>4.9375</v>
      </c>
      <c r="L2357" s="6" t="str">
        <f t="array" ref="L2357">XLOOKUP(E2357,INV!A:A,INV!K:K)</f>
        <v>#N/A</v>
      </c>
      <c r="M2357" s="127" t="str">
        <f t="shared" si="13"/>
        <v>#N/A</v>
      </c>
    </row>
    <row r="2358">
      <c r="A2358" s="195">
        <v>1172.0</v>
      </c>
      <c r="B2358" s="196" t="s">
        <v>4930</v>
      </c>
      <c r="C2358" s="197" t="s">
        <v>9903</v>
      </c>
      <c r="D2358" s="198" t="s">
        <v>9904</v>
      </c>
      <c r="E2358" s="196" t="s">
        <v>9905</v>
      </c>
      <c r="F2358" s="110"/>
      <c r="G2358" s="199">
        <v>160.0</v>
      </c>
      <c r="H2358" s="217">
        <v>1.48</v>
      </c>
      <c r="I2358" s="217">
        <v>2.04</v>
      </c>
      <c r="J2358" s="6">
        <f t="shared" si="11"/>
        <v>2.072</v>
      </c>
      <c r="K2358" s="6">
        <f t="shared" si="12"/>
        <v>2.55</v>
      </c>
      <c r="L2358" s="6" t="str">
        <f t="array" ref="L2358">XLOOKUP(E2358,INV!A:A,INV!K:K)</f>
        <v>#N/A</v>
      </c>
      <c r="M2358" s="127" t="str">
        <f t="shared" si="13"/>
        <v>#N/A</v>
      </c>
    </row>
    <row r="2359">
      <c r="A2359" s="195">
        <v>1168.0</v>
      </c>
      <c r="B2359" s="196" t="s">
        <v>4930</v>
      </c>
      <c r="C2359" s="197" t="s">
        <v>9906</v>
      </c>
      <c r="D2359" s="198" t="s">
        <v>9907</v>
      </c>
      <c r="E2359" s="196" t="s">
        <v>9908</v>
      </c>
      <c r="F2359" s="110"/>
      <c r="G2359" s="199">
        <v>6000.0</v>
      </c>
      <c r="H2359" s="217">
        <v>55.43</v>
      </c>
      <c r="I2359" s="217">
        <v>76.37</v>
      </c>
      <c r="J2359" s="6">
        <f t="shared" si="11"/>
        <v>77.602</v>
      </c>
      <c r="K2359" s="6">
        <f t="shared" si="12"/>
        <v>95.4625</v>
      </c>
      <c r="L2359" s="6" t="str">
        <f t="array" ref="L2359">XLOOKUP(E2359,INV!A:A,INV!K:K)</f>
        <v>#N/A</v>
      </c>
      <c r="M2359" s="127" t="str">
        <f t="shared" si="13"/>
        <v>#N/A</v>
      </c>
    </row>
    <row r="2360">
      <c r="A2360" s="195">
        <v>1174.0</v>
      </c>
      <c r="B2360" s="196" t="s">
        <v>4937</v>
      </c>
      <c r="C2360" s="197" t="s">
        <v>9909</v>
      </c>
      <c r="D2360" s="198" t="s">
        <v>9910</v>
      </c>
      <c r="E2360" s="196" t="s">
        <v>9911</v>
      </c>
      <c r="F2360" s="110"/>
      <c r="G2360" s="199">
        <v>95.0</v>
      </c>
      <c r="H2360" s="217">
        <v>0.88</v>
      </c>
      <c r="I2360" s="217">
        <v>1.21</v>
      </c>
      <c r="J2360" s="6">
        <f t="shared" si="11"/>
        <v>1.232</v>
      </c>
      <c r="K2360" s="6">
        <f t="shared" si="12"/>
        <v>1.5125</v>
      </c>
      <c r="L2360" s="6" t="str">
        <f t="array" ref="L2360">XLOOKUP(E2360,INV!A:A,INV!K:K)</f>
        <v>#N/A</v>
      </c>
      <c r="M2360" s="127" t="str">
        <f t="shared" si="13"/>
        <v>#N/A</v>
      </c>
    </row>
    <row r="2361">
      <c r="A2361" s="195">
        <v>1175.0</v>
      </c>
      <c r="B2361" s="196" t="s">
        <v>4937</v>
      </c>
      <c r="C2361" s="197" t="s">
        <v>9912</v>
      </c>
      <c r="D2361" s="198" t="s">
        <v>9913</v>
      </c>
      <c r="E2361" s="196" t="s">
        <v>9914</v>
      </c>
      <c r="F2361" s="110"/>
      <c r="G2361" s="199">
        <v>195.0</v>
      </c>
      <c r="H2361" s="217">
        <v>1.8</v>
      </c>
      <c r="I2361" s="217">
        <v>2.48</v>
      </c>
      <c r="J2361" s="6">
        <f t="shared" si="11"/>
        <v>2.52</v>
      </c>
      <c r="K2361" s="6">
        <f t="shared" si="12"/>
        <v>3.1</v>
      </c>
      <c r="L2361" s="6" t="str">
        <f t="array" ref="L2361">XLOOKUP(E2361,INV!A:A,INV!K:K)</f>
        <v>#N/A</v>
      </c>
      <c r="M2361" s="127" t="str">
        <f t="shared" si="13"/>
        <v>#N/A</v>
      </c>
    </row>
    <row r="2362">
      <c r="A2362" s="195">
        <v>1176.0</v>
      </c>
      <c r="B2362" s="196" t="s">
        <v>4937</v>
      </c>
      <c r="C2362" s="197" t="s">
        <v>9915</v>
      </c>
      <c r="D2362" s="198" t="s">
        <v>9916</v>
      </c>
      <c r="E2362" s="196" t="s">
        <v>9917</v>
      </c>
      <c r="F2362" s="110"/>
      <c r="G2362" s="199">
        <v>85.0</v>
      </c>
      <c r="H2362" s="217">
        <v>0.79</v>
      </c>
      <c r="I2362" s="217">
        <v>1.08</v>
      </c>
      <c r="J2362" s="6">
        <f t="shared" si="11"/>
        <v>1.106</v>
      </c>
      <c r="K2362" s="6">
        <f t="shared" si="12"/>
        <v>1.35</v>
      </c>
      <c r="L2362" s="6" t="str">
        <f t="array" ref="L2362">XLOOKUP(E2362,INV!A:A,INV!K:K)</f>
        <v>#N/A</v>
      </c>
      <c r="M2362" s="127" t="str">
        <f t="shared" si="13"/>
        <v>#N/A</v>
      </c>
    </row>
    <row r="2363">
      <c r="A2363" s="195">
        <v>1178.0</v>
      </c>
      <c r="B2363" s="196" t="s">
        <v>4930</v>
      </c>
      <c r="C2363" s="197" t="s">
        <v>9918</v>
      </c>
      <c r="D2363" s="198" t="s">
        <v>9919</v>
      </c>
      <c r="E2363" s="196" t="s">
        <v>9920</v>
      </c>
      <c r="F2363" s="110"/>
      <c r="G2363" s="199">
        <v>270.0</v>
      </c>
      <c r="H2363" s="217">
        <v>2.49</v>
      </c>
      <c r="I2363" s="217">
        <v>3.44</v>
      </c>
      <c r="J2363" s="6">
        <f t="shared" si="11"/>
        <v>3.486</v>
      </c>
      <c r="K2363" s="6">
        <f t="shared" si="12"/>
        <v>4.3</v>
      </c>
      <c r="L2363" s="6" t="str">
        <f t="array" ref="L2363">XLOOKUP(E2363,INV!A:A,INV!K:K)</f>
        <v>#N/A</v>
      </c>
      <c r="M2363" s="127" t="str">
        <f t="shared" si="13"/>
        <v>#N/A</v>
      </c>
    </row>
    <row r="2364">
      <c r="A2364" s="195">
        <v>1179.0</v>
      </c>
      <c r="B2364" s="196" t="s">
        <v>4937</v>
      </c>
      <c r="C2364" s="197" t="s">
        <v>9921</v>
      </c>
      <c r="D2364" s="198" t="s">
        <v>9922</v>
      </c>
      <c r="E2364" s="196" t="s">
        <v>9923</v>
      </c>
      <c r="F2364" s="196"/>
      <c r="G2364" s="199">
        <v>75.0</v>
      </c>
      <c r="H2364" s="217">
        <v>0.69</v>
      </c>
      <c r="I2364" s="217">
        <v>0.95</v>
      </c>
      <c r="J2364" s="6">
        <f t="shared" si="11"/>
        <v>0.966</v>
      </c>
      <c r="K2364" s="6">
        <f t="shared" si="12"/>
        <v>1.1875</v>
      </c>
      <c r="L2364" s="6" t="str">
        <f t="array" ref="L2364">XLOOKUP(E2364,INV!A:A,INV!K:K)</f>
        <v>#N/A</v>
      </c>
      <c r="M2364" s="127" t="str">
        <f t="shared" si="13"/>
        <v>#N/A</v>
      </c>
    </row>
    <row r="2365">
      <c r="A2365" s="195">
        <v>1180.0</v>
      </c>
      <c r="B2365" s="196" t="s">
        <v>4937</v>
      </c>
      <c r="C2365" s="197" t="s">
        <v>9924</v>
      </c>
      <c r="D2365" s="198" t="s">
        <v>9925</v>
      </c>
      <c r="E2365" s="196" t="s">
        <v>9926</v>
      </c>
      <c r="F2365" s="110"/>
      <c r="G2365" s="199">
        <v>130.0</v>
      </c>
      <c r="H2365" s="217">
        <v>1.2</v>
      </c>
      <c r="I2365" s="217">
        <v>1.65</v>
      </c>
      <c r="J2365" s="6">
        <f t="shared" si="11"/>
        <v>1.68</v>
      </c>
      <c r="K2365" s="6">
        <f t="shared" si="12"/>
        <v>2.0625</v>
      </c>
      <c r="L2365" s="6" t="str">
        <f t="array" ref="L2365">XLOOKUP(E2365,INV!A:A,INV!K:K)</f>
        <v>#N/A</v>
      </c>
      <c r="M2365" s="127" t="str">
        <f t="shared" si="13"/>
        <v>#N/A</v>
      </c>
    </row>
    <row r="2366">
      <c r="A2366" s="195">
        <v>1183.0</v>
      </c>
      <c r="B2366" s="196" t="s">
        <v>4937</v>
      </c>
      <c r="C2366" s="197" t="s">
        <v>9927</v>
      </c>
      <c r="D2366" s="198" t="s">
        <v>9928</v>
      </c>
      <c r="E2366" s="196" t="s">
        <v>9929</v>
      </c>
      <c r="F2366" s="196"/>
      <c r="G2366" s="199">
        <v>65.0</v>
      </c>
      <c r="H2366" s="217">
        <v>0.6</v>
      </c>
      <c r="I2366" s="217">
        <v>0.83</v>
      </c>
      <c r="J2366" s="6">
        <f t="shared" si="11"/>
        <v>0.84</v>
      </c>
      <c r="K2366" s="6">
        <f t="shared" si="12"/>
        <v>1.0375</v>
      </c>
      <c r="L2366" s="6" t="str">
        <f t="array" ref="L2366">XLOOKUP(E2366,INV!A:A,INV!K:K)</f>
        <v>#N/A</v>
      </c>
      <c r="M2366" s="127" t="str">
        <f t="shared" si="13"/>
        <v>#N/A</v>
      </c>
    </row>
    <row r="2367">
      <c r="A2367" s="195">
        <v>1184.0</v>
      </c>
      <c r="B2367" s="196" t="s">
        <v>4937</v>
      </c>
      <c r="C2367" s="197" t="s">
        <v>4938</v>
      </c>
      <c r="D2367" s="198" t="s">
        <v>4939</v>
      </c>
      <c r="E2367" s="196" t="s">
        <v>4940</v>
      </c>
      <c r="F2367" s="110"/>
      <c r="G2367" s="199">
        <v>80.0</v>
      </c>
      <c r="H2367" s="217">
        <v>0.74</v>
      </c>
      <c r="I2367" s="217">
        <v>1.02</v>
      </c>
      <c r="J2367" s="6">
        <f t="shared" si="11"/>
        <v>1.036</v>
      </c>
      <c r="K2367" s="6">
        <f t="shared" si="12"/>
        <v>1.275</v>
      </c>
      <c r="L2367" s="6" t="str">
        <f t="array" ref="L2367">XLOOKUP(E2367,INV!A:A,INV!K:K)</f>
        <v>#N/A</v>
      </c>
      <c r="M2367" s="127" t="str">
        <f t="shared" si="13"/>
        <v>#N/A</v>
      </c>
    </row>
    <row r="2368">
      <c r="A2368" s="195">
        <v>1185.0</v>
      </c>
      <c r="B2368" s="196" t="s">
        <v>4922</v>
      </c>
      <c r="C2368" s="197" t="s">
        <v>9930</v>
      </c>
      <c r="D2368" s="198" t="s">
        <v>9931</v>
      </c>
      <c r="E2368" s="196" t="s">
        <v>9932</v>
      </c>
      <c r="F2368" s="110"/>
      <c r="G2368" s="199">
        <v>75.0</v>
      </c>
      <c r="H2368" s="217">
        <v>0.69</v>
      </c>
      <c r="I2368" s="217">
        <v>0.95</v>
      </c>
      <c r="J2368" s="6">
        <f t="shared" si="11"/>
        <v>0.966</v>
      </c>
      <c r="K2368" s="6">
        <f t="shared" si="12"/>
        <v>1.1875</v>
      </c>
      <c r="L2368" s="6" t="str">
        <f t="array" ref="L2368">XLOOKUP(E2368,INV!A:A,INV!K:K)</f>
        <v>#N/A</v>
      </c>
      <c r="M2368" s="127" t="str">
        <f t="shared" si="13"/>
        <v>#N/A</v>
      </c>
    </row>
    <row r="2369">
      <c r="A2369" s="195">
        <v>1186.0</v>
      </c>
      <c r="B2369" s="196" t="s">
        <v>4937</v>
      </c>
      <c r="C2369" s="197" t="s">
        <v>4941</v>
      </c>
      <c r="D2369" s="198" t="s">
        <v>4942</v>
      </c>
      <c r="E2369" s="196" t="s">
        <v>4943</v>
      </c>
      <c r="F2369" s="110"/>
      <c r="G2369" s="199">
        <v>395.0</v>
      </c>
      <c r="H2369" s="217">
        <v>3.65</v>
      </c>
      <c r="I2369" s="217">
        <v>5.03</v>
      </c>
      <c r="J2369" s="6">
        <f t="shared" si="11"/>
        <v>5.11</v>
      </c>
      <c r="K2369" s="6">
        <f t="shared" si="12"/>
        <v>6.2875</v>
      </c>
      <c r="L2369" s="6" t="str">
        <f t="array" ref="L2369">XLOOKUP(E2369,INV!A:A,INV!K:K)</f>
        <v>#N/A</v>
      </c>
      <c r="M2369" s="127" t="str">
        <f t="shared" si="13"/>
        <v>#N/A</v>
      </c>
    </row>
    <row r="2370">
      <c r="A2370" s="195">
        <v>1188.0</v>
      </c>
      <c r="B2370" s="196" t="s">
        <v>4937</v>
      </c>
      <c r="C2370" s="197" t="s">
        <v>4944</v>
      </c>
      <c r="D2370" s="198" t="s">
        <v>4945</v>
      </c>
      <c r="E2370" s="196" t="s">
        <v>4946</v>
      </c>
      <c r="F2370" s="196"/>
      <c r="G2370" s="199">
        <v>300.0</v>
      </c>
      <c r="H2370" s="217">
        <v>2.77</v>
      </c>
      <c r="I2370" s="217">
        <v>3.82</v>
      </c>
      <c r="J2370" s="6">
        <f t="shared" si="11"/>
        <v>3.878</v>
      </c>
      <c r="K2370" s="6">
        <f t="shared" si="12"/>
        <v>4.775</v>
      </c>
      <c r="L2370" s="6" t="str">
        <f t="array" ref="L2370">XLOOKUP(E2370,INV!A:A,INV!K:K)</f>
        <v>#N/A</v>
      </c>
      <c r="M2370" s="127" t="str">
        <f t="shared" si="13"/>
        <v>#N/A</v>
      </c>
    </row>
    <row r="2371">
      <c r="A2371" s="195">
        <v>1187.0</v>
      </c>
      <c r="B2371" s="196" t="s">
        <v>4937</v>
      </c>
      <c r="C2371" s="197" t="s">
        <v>9933</v>
      </c>
      <c r="D2371" s="198" t="s">
        <v>9934</v>
      </c>
      <c r="E2371" s="110" t="s">
        <v>9935</v>
      </c>
      <c r="F2371" s="196"/>
      <c r="G2371" s="199">
        <v>90.0</v>
      </c>
      <c r="H2371" s="217">
        <v>0.83</v>
      </c>
      <c r="I2371" s="217">
        <v>1.15</v>
      </c>
      <c r="J2371" s="6">
        <f t="shared" si="11"/>
        <v>1.162</v>
      </c>
      <c r="K2371" s="6">
        <f t="shared" si="12"/>
        <v>1.4375</v>
      </c>
      <c r="L2371" s="6" t="str">
        <f t="array" ref="L2371">XLOOKUP(E2371,INV!A:A,INV!K:K)</f>
        <v>#N/A</v>
      </c>
      <c r="M2371" s="127" t="str">
        <f t="shared" si="13"/>
        <v>#N/A</v>
      </c>
    </row>
    <row r="2372">
      <c r="A2372" s="195">
        <v>1189.0</v>
      </c>
      <c r="B2372" s="196" t="s">
        <v>4937</v>
      </c>
      <c r="C2372" s="197" t="s">
        <v>9936</v>
      </c>
      <c r="D2372" s="198" t="s">
        <v>9937</v>
      </c>
      <c r="E2372" s="196" t="s">
        <v>9938</v>
      </c>
      <c r="F2372" s="110"/>
      <c r="G2372" s="199">
        <v>45.0</v>
      </c>
      <c r="H2372" s="217">
        <v>0.42</v>
      </c>
      <c r="I2372" s="217">
        <v>0.57</v>
      </c>
      <c r="J2372" s="6">
        <f t="shared" si="11"/>
        <v>0.588</v>
      </c>
      <c r="K2372" s="6">
        <f t="shared" si="12"/>
        <v>0.7125</v>
      </c>
      <c r="L2372" s="6" t="str">
        <f t="array" ref="L2372">XLOOKUP(E2372,INV!A:A,INV!K:K)</f>
        <v>#N/A</v>
      </c>
      <c r="M2372" s="127" t="str">
        <f t="shared" si="13"/>
        <v>#N/A</v>
      </c>
    </row>
    <row r="2373">
      <c r="A2373" s="195">
        <v>1192.0</v>
      </c>
      <c r="B2373" s="196" t="s">
        <v>4937</v>
      </c>
      <c r="C2373" s="197" t="s">
        <v>9939</v>
      </c>
      <c r="D2373" s="198" t="s">
        <v>9940</v>
      </c>
      <c r="E2373" s="196" t="s">
        <v>9941</v>
      </c>
      <c r="F2373" s="110"/>
      <c r="G2373" s="199">
        <v>65.0</v>
      </c>
      <c r="H2373" s="217">
        <v>0.6</v>
      </c>
      <c r="I2373" s="217">
        <v>0.83</v>
      </c>
      <c r="J2373" s="6">
        <f t="shared" si="11"/>
        <v>0.84</v>
      </c>
      <c r="K2373" s="6">
        <f t="shared" si="12"/>
        <v>1.0375</v>
      </c>
      <c r="L2373" s="6" t="str">
        <f t="array" ref="L2373">XLOOKUP(E2373,INV!A:A,INV!K:K)</f>
        <v>#N/A</v>
      </c>
      <c r="M2373" s="127" t="str">
        <f t="shared" si="13"/>
        <v>#N/A</v>
      </c>
    </row>
    <row r="2374">
      <c r="A2374" s="195">
        <v>1204.0</v>
      </c>
      <c r="B2374" s="196" t="s">
        <v>4937</v>
      </c>
      <c r="C2374" s="197" t="s">
        <v>9942</v>
      </c>
      <c r="D2374" s="198" t="s">
        <v>9943</v>
      </c>
      <c r="E2374" s="196" t="s">
        <v>9944</v>
      </c>
      <c r="F2374" s="110"/>
      <c r="G2374" s="199">
        <v>330.0</v>
      </c>
      <c r="H2374" s="217">
        <v>3.05</v>
      </c>
      <c r="I2374" s="217">
        <v>4.2</v>
      </c>
      <c r="J2374" s="6">
        <f t="shared" si="11"/>
        <v>4.27</v>
      </c>
      <c r="K2374" s="6">
        <f t="shared" si="12"/>
        <v>5.25</v>
      </c>
      <c r="L2374" s="6" t="str">
        <f t="array" ref="L2374">XLOOKUP(E2374,INV!A:A,INV!K:K)</f>
        <v>#N/A</v>
      </c>
      <c r="M2374" s="127" t="str">
        <f t="shared" si="13"/>
        <v>#N/A</v>
      </c>
    </row>
    <row r="2375">
      <c r="A2375" s="195">
        <v>1205.0</v>
      </c>
      <c r="B2375" s="196" t="s">
        <v>4937</v>
      </c>
      <c r="C2375" s="197" t="s">
        <v>4971</v>
      </c>
      <c r="D2375" s="198" t="s">
        <v>4972</v>
      </c>
      <c r="E2375" s="196" t="s">
        <v>4973</v>
      </c>
      <c r="F2375" s="110"/>
      <c r="G2375" s="199">
        <v>480.0</v>
      </c>
      <c r="H2375" s="217">
        <v>4.43</v>
      </c>
      <c r="I2375" s="217">
        <v>6.11</v>
      </c>
      <c r="J2375" s="6">
        <f t="shared" si="11"/>
        <v>6.202</v>
      </c>
      <c r="K2375" s="6">
        <f t="shared" si="12"/>
        <v>7.6375</v>
      </c>
      <c r="L2375" s="6" t="str">
        <f t="array" ref="L2375">XLOOKUP(E2375,INV!A:A,INV!K:K)</f>
        <v>#N/A</v>
      </c>
      <c r="M2375" s="127" t="str">
        <f t="shared" si="13"/>
        <v>#N/A</v>
      </c>
    </row>
    <row r="2376">
      <c r="A2376" s="195">
        <v>1207.0</v>
      </c>
      <c r="B2376" s="196" t="s">
        <v>4937</v>
      </c>
      <c r="C2376" s="197" t="s">
        <v>9945</v>
      </c>
      <c r="D2376" s="198" t="s">
        <v>9946</v>
      </c>
      <c r="E2376" s="196" t="s">
        <v>9947</v>
      </c>
      <c r="F2376" s="110"/>
      <c r="G2376" s="199">
        <v>50.0</v>
      </c>
      <c r="H2376" s="217">
        <v>0.46</v>
      </c>
      <c r="I2376" s="217">
        <v>0.64</v>
      </c>
      <c r="J2376" s="6">
        <f t="shared" si="11"/>
        <v>0.644</v>
      </c>
      <c r="K2376" s="6">
        <f t="shared" si="12"/>
        <v>0.8</v>
      </c>
      <c r="L2376" s="6" t="str">
        <f t="array" ref="L2376">XLOOKUP(E2376,INV!A:A,INV!K:K)</f>
        <v>#N/A</v>
      </c>
      <c r="M2376" s="127" t="str">
        <f t="shared" si="13"/>
        <v>#N/A</v>
      </c>
    </row>
    <row r="2377">
      <c r="A2377" s="195">
        <v>1214.0</v>
      </c>
      <c r="B2377" s="196" t="s">
        <v>4937</v>
      </c>
      <c r="C2377" s="197" t="s">
        <v>9948</v>
      </c>
      <c r="D2377" s="198" t="s">
        <v>9949</v>
      </c>
      <c r="E2377" s="196" t="s">
        <v>9950</v>
      </c>
      <c r="F2377" s="110"/>
      <c r="G2377" s="199">
        <v>130.0</v>
      </c>
      <c r="H2377" s="217">
        <v>1.2</v>
      </c>
      <c r="I2377" s="217">
        <v>1.65</v>
      </c>
      <c r="J2377" s="6">
        <f t="shared" si="11"/>
        <v>1.68</v>
      </c>
      <c r="K2377" s="6">
        <f t="shared" si="12"/>
        <v>2.0625</v>
      </c>
      <c r="L2377" s="6" t="str">
        <f t="array" ref="L2377">XLOOKUP(E2377,INV!A:A,INV!K:K)</f>
        <v>#N/A</v>
      </c>
      <c r="M2377" s="127" t="str">
        <f t="shared" si="13"/>
        <v>#N/A</v>
      </c>
    </row>
    <row r="2378">
      <c r="A2378" s="195">
        <v>1215.0</v>
      </c>
      <c r="B2378" s="196" t="s">
        <v>4937</v>
      </c>
      <c r="C2378" s="197" t="s">
        <v>9951</v>
      </c>
      <c r="D2378" s="198" t="s">
        <v>9952</v>
      </c>
      <c r="E2378" s="196" t="s">
        <v>9953</v>
      </c>
      <c r="F2378" s="110"/>
      <c r="G2378" s="199">
        <v>200.0</v>
      </c>
      <c r="H2378" s="217">
        <v>1.85</v>
      </c>
      <c r="I2378" s="217">
        <v>2.55</v>
      </c>
      <c r="J2378" s="6">
        <f t="shared" si="11"/>
        <v>2.59</v>
      </c>
      <c r="K2378" s="6">
        <f t="shared" si="12"/>
        <v>3.1875</v>
      </c>
      <c r="L2378" s="6" t="str">
        <f t="array" ref="L2378">XLOOKUP(E2378,INV!A:A,INV!K:K)</f>
        <v>#N/A</v>
      </c>
      <c r="M2378" s="127" t="str">
        <f t="shared" si="13"/>
        <v>#N/A</v>
      </c>
    </row>
    <row r="2379">
      <c r="A2379" s="195">
        <v>1216.0</v>
      </c>
      <c r="B2379" s="196" t="s">
        <v>4937</v>
      </c>
      <c r="C2379" s="197" t="s">
        <v>9954</v>
      </c>
      <c r="D2379" s="198" t="s">
        <v>9955</v>
      </c>
      <c r="E2379" s="196" t="s">
        <v>9956</v>
      </c>
      <c r="F2379" s="110"/>
      <c r="G2379" s="199">
        <v>150.0</v>
      </c>
      <c r="H2379" s="217">
        <v>1.39</v>
      </c>
      <c r="I2379" s="217">
        <v>1.91</v>
      </c>
      <c r="J2379" s="6">
        <f t="shared" si="11"/>
        <v>1.946</v>
      </c>
      <c r="K2379" s="6">
        <f t="shared" si="12"/>
        <v>2.3875</v>
      </c>
      <c r="L2379" s="6" t="str">
        <f t="array" ref="L2379">XLOOKUP(E2379,INV!A:A,INV!K:K)</f>
        <v>#N/A</v>
      </c>
      <c r="M2379" s="127" t="str">
        <f t="shared" si="13"/>
        <v>#N/A</v>
      </c>
    </row>
    <row r="2380">
      <c r="A2380" s="195">
        <v>1217.0</v>
      </c>
      <c r="B2380" s="196" t="s">
        <v>4937</v>
      </c>
      <c r="C2380" s="197" t="s">
        <v>9957</v>
      </c>
      <c r="D2380" s="198" t="s">
        <v>9958</v>
      </c>
      <c r="E2380" s="196" t="s">
        <v>9959</v>
      </c>
      <c r="F2380" s="110"/>
      <c r="G2380" s="199">
        <v>180.0</v>
      </c>
      <c r="H2380" s="217">
        <v>1.66</v>
      </c>
      <c r="I2380" s="217">
        <v>2.29</v>
      </c>
      <c r="J2380" s="6">
        <f t="shared" si="11"/>
        <v>2.324</v>
      </c>
      <c r="K2380" s="6">
        <f t="shared" si="12"/>
        <v>2.8625</v>
      </c>
      <c r="L2380" s="6" t="str">
        <f t="array" ref="L2380">XLOOKUP(E2380,INV!A:A,INV!K:K)</f>
        <v>#N/A</v>
      </c>
      <c r="M2380" s="127" t="str">
        <f t="shared" si="13"/>
        <v>#N/A</v>
      </c>
    </row>
    <row r="2381">
      <c r="A2381" s="195">
        <v>1220.0</v>
      </c>
      <c r="B2381" s="196" t="s">
        <v>4937</v>
      </c>
      <c r="C2381" s="197" t="s">
        <v>9960</v>
      </c>
      <c r="D2381" s="198" t="s">
        <v>9961</v>
      </c>
      <c r="E2381" s="196" t="s">
        <v>9962</v>
      </c>
      <c r="F2381" s="110"/>
      <c r="G2381" s="199">
        <v>250.0</v>
      </c>
      <c r="H2381" s="217">
        <v>2.31</v>
      </c>
      <c r="I2381" s="217">
        <v>3.18</v>
      </c>
      <c r="J2381" s="6">
        <f t="shared" si="11"/>
        <v>3.234</v>
      </c>
      <c r="K2381" s="6">
        <f t="shared" si="12"/>
        <v>3.975</v>
      </c>
      <c r="L2381" s="6" t="str">
        <f t="array" ref="L2381">XLOOKUP(E2381,INV!A:A,INV!K:K)</f>
        <v>#N/A</v>
      </c>
      <c r="M2381" s="127" t="str">
        <f t="shared" si="13"/>
        <v>#N/A</v>
      </c>
    </row>
    <row r="2382">
      <c r="A2382" s="195">
        <v>1229.0</v>
      </c>
      <c r="B2382" s="196" t="s">
        <v>8923</v>
      </c>
      <c r="C2382" s="197" t="s">
        <v>9963</v>
      </c>
      <c r="D2382" s="198" t="s">
        <v>9964</v>
      </c>
      <c r="E2382" s="196" t="s">
        <v>9965</v>
      </c>
      <c r="F2382" s="110"/>
      <c r="G2382" s="199">
        <v>410.0</v>
      </c>
      <c r="H2382" s="217">
        <v>3.79</v>
      </c>
      <c r="I2382" s="217">
        <v>5.22</v>
      </c>
      <c r="J2382" s="6">
        <f t="shared" si="11"/>
        <v>5.306</v>
      </c>
      <c r="K2382" s="6">
        <f t="shared" si="12"/>
        <v>6.525</v>
      </c>
      <c r="L2382" s="6" t="str">
        <f t="array" ref="L2382">XLOOKUP(E2382,INV!A:A,INV!K:K)</f>
        <v>#N/A</v>
      </c>
      <c r="M2382" s="127" t="str">
        <f t="shared" si="13"/>
        <v>#N/A</v>
      </c>
    </row>
    <row r="2383">
      <c r="A2383" s="195">
        <v>418.0</v>
      </c>
      <c r="B2383" s="196" t="s">
        <v>3142</v>
      </c>
      <c r="C2383" s="197" t="s">
        <v>3530</v>
      </c>
      <c r="D2383" s="198" t="s">
        <v>3531</v>
      </c>
      <c r="E2383" s="196" t="s">
        <v>3532</v>
      </c>
      <c r="F2383" s="196"/>
      <c r="G2383" s="199">
        <v>2100.0</v>
      </c>
      <c r="H2383" s="217">
        <v>21.99</v>
      </c>
      <c r="I2383" s="217">
        <v>30.29</v>
      </c>
      <c r="J2383" s="6">
        <f t="shared" si="11"/>
        <v>30.786</v>
      </c>
      <c r="K2383" s="6">
        <f t="shared" si="12"/>
        <v>37.8625</v>
      </c>
      <c r="L2383" s="6" t="str">
        <f t="array" ref="L2383">XLOOKUP(E2383,INV!A:A,INV!K:K)</f>
        <v>#N/A</v>
      </c>
      <c r="M2383" s="127" t="str">
        <f t="shared" si="13"/>
        <v>#N/A</v>
      </c>
    </row>
    <row r="2384">
      <c r="A2384" s="195">
        <v>492.0</v>
      </c>
      <c r="B2384" s="196" t="s">
        <v>3153</v>
      </c>
      <c r="C2384" s="197" t="s">
        <v>3721</v>
      </c>
      <c r="D2384" s="198" t="s">
        <v>3722</v>
      </c>
      <c r="E2384" s="196" t="s">
        <v>3723</v>
      </c>
      <c r="F2384" s="196"/>
      <c r="G2384" s="199">
        <v>340.0</v>
      </c>
      <c r="H2384" s="217">
        <v>3.56</v>
      </c>
      <c r="I2384" s="217">
        <v>4.9</v>
      </c>
      <c r="J2384" s="6">
        <f t="shared" si="11"/>
        <v>4.984</v>
      </c>
      <c r="K2384" s="6">
        <f t="shared" si="12"/>
        <v>6.125</v>
      </c>
      <c r="L2384" s="6" t="str">
        <f t="array" ref="L2384">XLOOKUP(E2384,INV!A:A,INV!K:K)</f>
        <v>#N/A</v>
      </c>
      <c r="M2384" s="127" t="str">
        <f t="shared" si="13"/>
        <v>#N/A</v>
      </c>
    </row>
    <row r="2385">
      <c r="A2385" s="195">
        <v>504.0</v>
      </c>
      <c r="B2385" s="196" t="s">
        <v>3142</v>
      </c>
      <c r="C2385" s="197" t="s">
        <v>3755</v>
      </c>
      <c r="D2385" s="198" t="s">
        <v>3756</v>
      </c>
      <c r="E2385" s="196" t="s">
        <v>3757</v>
      </c>
      <c r="F2385" s="196"/>
      <c r="G2385" s="199">
        <v>95.0</v>
      </c>
      <c r="H2385" s="217">
        <v>1.36</v>
      </c>
      <c r="I2385" s="217">
        <v>1.88</v>
      </c>
      <c r="J2385" s="6">
        <f t="shared" si="11"/>
        <v>1.904</v>
      </c>
      <c r="K2385" s="6">
        <f t="shared" si="12"/>
        <v>2.35</v>
      </c>
      <c r="L2385" s="6" t="str">
        <f t="array" ref="L2385">XLOOKUP(E2385,INV!A:A,INV!K:K)</f>
        <v>#N/A</v>
      </c>
      <c r="M2385" s="127" t="str">
        <f t="shared" si="13"/>
        <v>#N/A</v>
      </c>
    </row>
    <row r="2386">
      <c r="A2386" s="195">
        <v>340.0</v>
      </c>
      <c r="B2386" s="196" t="s">
        <v>9966</v>
      </c>
      <c r="C2386" s="197" t="s">
        <v>9967</v>
      </c>
      <c r="D2386" s="198" t="s">
        <v>9968</v>
      </c>
      <c r="E2386" s="196" t="s">
        <v>9969</v>
      </c>
      <c r="F2386" s="110"/>
      <c r="G2386" s="199">
        <v>11470.0</v>
      </c>
      <c r="H2386" s="217">
        <v>105.97</v>
      </c>
      <c r="I2386" s="217">
        <v>146.0</v>
      </c>
      <c r="J2386" s="6">
        <f t="shared" si="11"/>
        <v>148.358</v>
      </c>
      <c r="K2386" s="6">
        <f t="shared" si="12"/>
        <v>182.5</v>
      </c>
      <c r="L2386" s="6" t="str">
        <f t="array" ref="L2386">XLOOKUP(E2386,INV!A:A,INV!K:K)</f>
        <v>#N/A</v>
      </c>
      <c r="M2386" s="127" t="str">
        <f t="shared" si="13"/>
        <v>#N/A</v>
      </c>
    </row>
    <row r="2387">
      <c r="A2387" s="195">
        <v>341.0</v>
      </c>
      <c r="B2387" s="196" t="s">
        <v>9966</v>
      </c>
      <c r="C2387" s="197" t="s">
        <v>9970</v>
      </c>
      <c r="D2387" s="198" t="s">
        <v>9971</v>
      </c>
      <c r="E2387" s="196" t="s">
        <v>9972</v>
      </c>
      <c r="F2387" s="110"/>
      <c r="G2387" s="199">
        <v>6690.0</v>
      </c>
      <c r="H2387" s="217">
        <v>61.81</v>
      </c>
      <c r="I2387" s="217">
        <v>85.16</v>
      </c>
      <c r="J2387" s="6">
        <f t="shared" si="11"/>
        <v>86.534</v>
      </c>
      <c r="K2387" s="6">
        <f t="shared" si="12"/>
        <v>106.45</v>
      </c>
      <c r="L2387" s="6" t="str">
        <f t="array" ref="L2387">XLOOKUP(E2387,INV!A:A,INV!K:K)</f>
        <v>#N/A</v>
      </c>
      <c r="M2387" s="127" t="str">
        <f t="shared" si="13"/>
        <v>#N/A</v>
      </c>
    </row>
    <row r="2388">
      <c r="A2388" s="195">
        <v>343.0</v>
      </c>
      <c r="B2388" s="196" t="s">
        <v>9966</v>
      </c>
      <c r="C2388" s="197" t="s">
        <v>9973</v>
      </c>
      <c r="D2388" s="198" t="s">
        <v>9974</v>
      </c>
      <c r="E2388" s="196" t="s">
        <v>9975</v>
      </c>
      <c r="F2388" s="110"/>
      <c r="G2388" s="199">
        <v>15750.0</v>
      </c>
      <c r="H2388" s="217">
        <v>145.52</v>
      </c>
      <c r="I2388" s="217">
        <v>200.48</v>
      </c>
      <c r="J2388" s="6">
        <f t="shared" si="11"/>
        <v>203.728</v>
      </c>
      <c r="K2388" s="6">
        <f t="shared" si="12"/>
        <v>250.6</v>
      </c>
      <c r="L2388" s="6" t="str">
        <f t="array" ref="L2388">XLOOKUP(E2388,INV!A:A,INV!K:K)</f>
        <v>#N/A</v>
      </c>
      <c r="M2388" s="127" t="str">
        <f t="shared" si="13"/>
        <v>#N/A</v>
      </c>
    </row>
    <row r="2389">
      <c r="A2389" s="195">
        <v>344.0</v>
      </c>
      <c r="B2389" s="196" t="s">
        <v>9966</v>
      </c>
      <c r="C2389" s="197" t="s">
        <v>9976</v>
      </c>
      <c r="D2389" s="198" t="s">
        <v>9977</v>
      </c>
      <c r="E2389" s="196" t="s">
        <v>9978</v>
      </c>
      <c r="F2389" s="196"/>
      <c r="G2389" s="199">
        <v>138280.0</v>
      </c>
      <c r="H2389" s="217">
        <v>1277.59</v>
      </c>
      <c r="I2389" s="217">
        <v>1760.14</v>
      </c>
      <c r="J2389" s="6">
        <f t="shared" si="11"/>
        <v>1788.626</v>
      </c>
      <c r="K2389" s="6">
        <f t="shared" si="12"/>
        <v>2200.175</v>
      </c>
      <c r="L2389" s="6" t="str">
        <f t="array" ref="L2389">XLOOKUP(E2389,INV!A:A,INV!K:K)</f>
        <v>#N/A</v>
      </c>
      <c r="M2389" s="127" t="str">
        <f t="shared" si="13"/>
        <v>#N/A</v>
      </c>
    </row>
    <row r="2390">
      <c r="A2390" s="195">
        <v>267.0</v>
      </c>
      <c r="B2390" s="196" t="s">
        <v>3157</v>
      </c>
      <c r="C2390" s="197" t="s">
        <v>3170</v>
      </c>
      <c r="D2390" s="198" t="s">
        <v>3171</v>
      </c>
      <c r="E2390" s="196" t="s">
        <v>2122</v>
      </c>
      <c r="F2390" s="110"/>
      <c r="G2390" s="199">
        <v>420.0</v>
      </c>
      <c r="H2390" s="217">
        <v>3.88</v>
      </c>
      <c r="I2390" s="217">
        <v>5.35</v>
      </c>
      <c r="J2390" s="6">
        <f t="shared" si="11"/>
        <v>5.432</v>
      </c>
      <c r="K2390" s="6">
        <f t="shared" si="12"/>
        <v>6.6875</v>
      </c>
      <c r="L2390" s="6">
        <f t="array" ref="L2390">XLOOKUP(E2390,INV!A:A,INV!K:K)</f>
        <v>0.05</v>
      </c>
      <c r="M2390" s="127">
        <f t="shared" si="13"/>
        <v>-107.64</v>
      </c>
    </row>
    <row r="2391">
      <c r="A2391" s="195">
        <v>286.0</v>
      </c>
      <c r="B2391" s="196" t="s">
        <v>3196</v>
      </c>
      <c r="C2391" s="197" t="s">
        <v>3219</v>
      </c>
      <c r="D2391" s="198" t="s">
        <v>440</v>
      </c>
      <c r="E2391" s="196" t="s">
        <v>441</v>
      </c>
      <c r="F2391" s="196"/>
      <c r="G2391" s="199">
        <v>480.0</v>
      </c>
      <c r="H2391" s="217">
        <v>4.43</v>
      </c>
      <c r="I2391" s="217">
        <v>6.11</v>
      </c>
      <c r="J2391" s="6">
        <f t="shared" si="11"/>
        <v>6.202</v>
      </c>
      <c r="K2391" s="6">
        <f t="shared" si="12"/>
        <v>7.6375</v>
      </c>
      <c r="L2391" s="6">
        <f t="array" ref="L2391">XLOOKUP(E2391,INV!A:A,INV!K:K)</f>
        <v>15</v>
      </c>
      <c r="M2391" s="127">
        <f t="shared" si="13"/>
        <v>0.5865333333</v>
      </c>
    </row>
    <row r="2392">
      <c r="A2392" s="195">
        <v>1868.0</v>
      </c>
      <c r="B2392" s="196" t="s">
        <v>4859</v>
      </c>
      <c r="C2392" s="197" t="s">
        <v>9979</v>
      </c>
      <c r="D2392" s="198" t="s">
        <v>9980</v>
      </c>
      <c r="E2392" s="196" t="s">
        <v>9981</v>
      </c>
      <c r="F2392" s="110"/>
      <c r="G2392" s="199">
        <v>1520.0</v>
      </c>
      <c r="H2392" s="217">
        <v>14.04</v>
      </c>
      <c r="I2392" s="217">
        <v>19.35</v>
      </c>
      <c r="J2392" s="6">
        <f t="shared" si="11"/>
        <v>19.656</v>
      </c>
      <c r="K2392" s="6">
        <f t="shared" si="12"/>
        <v>24.1875</v>
      </c>
      <c r="L2392" s="6" t="str">
        <f t="array" ref="L2392">XLOOKUP(E2392,INV!A:A,INV!K:K)</f>
        <v>#N/A</v>
      </c>
      <c r="M2392" s="127" t="str">
        <f t="shared" si="13"/>
        <v>#N/A</v>
      </c>
    </row>
    <row r="2393">
      <c r="A2393" s="195">
        <v>2585.0</v>
      </c>
      <c r="B2393" s="196" t="s">
        <v>4859</v>
      </c>
      <c r="C2393" s="197" t="s">
        <v>9982</v>
      </c>
      <c r="D2393" s="198" t="s">
        <v>9983</v>
      </c>
      <c r="E2393" s="196" t="s">
        <v>9984</v>
      </c>
      <c r="F2393" s="196"/>
      <c r="G2393" s="199">
        <v>6330.0</v>
      </c>
      <c r="H2393" s="217">
        <v>58.48</v>
      </c>
      <c r="I2393" s="217">
        <v>80.57</v>
      </c>
      <c r="J2393" s="6">
        <f t="shared" si="11"/>
        <v>81.872</v>
      </c>
      <c r="K2393" s="6">
        <f t="shared" si="12"/>
        <v>100.7125</v>
      </c>
      <c r="L2393" s="6" t="str">
        <f t="array" ref="L2393">XLOOKUP(E2393,INV!A:A,INV!K:K)</f>
        <v>#N/A</v>
      </c>
      <c r="M2393" s="127" t="str">
        <f t="shared" si="13"/>
        <v>#N/A</v>
      </c>
    </row>
    <row r="2394">
      <c r="A2394" s="195">
        <v>258.0</v>
      </c>
      <c r="B2394" s="196" t="s">
        <v>3135</v>
      </c>
      <c r="C2394" s="203" t="s">
        <v>3139</v>
      </c>
      <c r="D2394" s="198" t="s">
        <v>3140</v>
      </c>
      <c r="E2394" s="196" t="s">
        <v>3141</v>
      </c>
      <c r="F2394" s="110"/>
      <c r="G2394" s="199">
        <v>460.0</v>
      </c>
      <c r="H2394" s="217">
        <v>4.25</v>
      </c>
      <c r="I2394" s="217">
        <v>5.86</v>
      </c>
      <c r="J2394" s="6">
        <f t="shared" si="11"/>
        <v>5.95</v>
      </c>
      <c r="K2394" s="6">
        <f t="shared" si="12"/>
        <v>7.325</v>
      </c>
      <c r="L2394" s="6" t="str">
        <f t="array" ref="L2394">XLOOKUP(E2394,INV!A:A,INV!K:K)</f>
        <v>#N/A</v>
      </c>
      <c r="M2394" s="127" t="str">
        <f t="shared" si="13"/>
        <v>#N/A</v>
      </c>
    </row>
    <row r="2395">
      <c r="A2395" s="195">
        <v>265.0</v>
      </c>
      <c r="B2395" s="196" t="s">
        <v>3135</v>
      </c>
      <c r="C2395" s="197" t="s">
        <v>3164</v>
      </c>
      <c r="D2395" s="198" t="s">
        <v>3165</v>
      </c>
      <c r="E2395" s="196" t="s">
        <v>3166</v>
      </c>
      <c r="F2395" s="110"/>
      <c r="G2395" s="199">
        <v>420.0</v>
      </c>
      <c r="H2395" s="217">
        <v>3.88</v>
      </c>
      <c r="I2395" s="217">
        <v>5.35</v>
      </c>
      <c r="J2395" s="6">
        <f t="shared" si="11"/>
        <v>5.432</v>
      </c>
      <c r="K2395" s="6">
        <f t="shared" si="12"/>
        <v>6.6875</v>
      </c>
      <c r="L2395" s="6" t="str">
        <f t="array" ref="L2395">XLOOKUP(E2395,INV!A:A,INV!K:K)</f>
        <v>#N/A</v>
      </c>
      <c r="M2395" s="127" t="str">
        <f t="shared" si="13"/>
        <v>#N/A</v>
      </c>
    </row>
    <row r="2396">
      <c r="A2396" s="195">
        <v>1880.0</v>
      </c>
      <c r="B2396" s="196" t="s">
        <v>3462</v>
      </c>
      <c r="C2396" s="197" t="s">
        <v>5469</v>
      </c>
      <c r="D2396" s="198" t="s">
        <v>5470</v>
      </c>
      <c r="E2396" s="196" t="s">
        <v>5471</v>
      </c>
      <c r="F2396" s="196"/>
      <c r="G2396" s="199">
        <v>800.0</v>
      </c>
      <c r="H2396" s="217">
        <v>7.39</v>
      </c>
      <c r="I2396" s="217">
        <v>10.18</v>
      </c>
      <c r="J2396" s="6">
        <f t="shared" si="11"/>
        <v>10.346</v>
      </c>
      <c r="K2396" s="6">
        <f t="shared" si="12"/>
        <v>12.725</v>
      </c>
      <c r="L2396" s="6" t="str">
        <f t="array" ref="L2396">XLOOKUP(E2396,INV!A:A,INV!K:K)</f>
        <v>#N/A</v>
      </c>
      <c r="M2396" s="127" t="str">
        <f t="shared" si="13"/>
        <v>#N/A</v>
      </c>
    </row>
    <row r="2397">
      <c r="A2397" s="195">
        <v>294.0</v>
      </c>
      <c r="B2397" s="196" t="s">
        <v>3153</v>
      </c>
      <c r="C2397" s="197" t="s">
        <v>3243</v>
      </c>
      <c r="D2397" s="198" t="s">
        <v>3244</v>
      </c>
      <c r="E2397" s="196" t="s">
        <v>3245</v>
      </c>
      <c r="F2397" s="196"/>
      <c r="G2397" s="199">
        <v>2060.0</v>
      </c>
      <c r="H2397" s="217">
        <v>19.03</v>
      </c>
      <c r="I2397" s="217" t="s">
        <v>9985</v>
      </c>
      <c r="J2397" s="6">
        <f t="shared" si="11"/>
        <v>26.642</v>
      </c>
      <c r="K2397" s="6">
        <f t="shared" si="12"/>
        <v>32.775</v>
      </c>
      <c r="L2397" s="6" t="str">
        <f t="array" ref="L2397">XLOOKUP(E2397,INV!A:A,INV!K:K)</f>
        <v>#N/A</v>
      </c>
      <c r="M2397" s="127" t="str">
        <f t="shared" si="13"/>
        <v>#N/A</v>
      </c>
    </row>
    <row r="2398">
      <c r="A2398" s="195">
        <v>1101.0</v>
      </c>
      <c r="B2398" s="196" t="s">
        <v>4859</v>
      </c>
      <c r="C2398" s="197" t="s">
        <v>9986</v>
      </c>
      <c r="D2398" s="198" t="s">
        <v>9987</v>
      </c>
      <c r="E2398" s="196" t="s">
        <v>9988</v>
      </c>
      <c r="F2398" s="110"/>
      <c r="G2398" s="199">
        <v>650.0</v>
      </c>
      <c r="H2398" s="217">
        <v>6.01</v>
      </c>
      <c r="I2398" s="217">
        <v>8.27</v>
      </c>
      <c r="J2398" s="6">
        <f t="shared" si="11"/>
        <v>8.414</v>
      </c>
      <c r="K2398" s="6">
        <f t="shared" si="12"/>
        <v>10.3375</v>
      </c>
      <c r="L2398" s="6" t="str">
        <f t="array" ref="L2398">XLOOKUP(E2398,INV!A:A,INV!K:K)</f>
        <v>#N/A</v>
      </c>
      <c r="M2398" s="127" t="str">
        <f t="shared" si="13"/>
        <v>#N/A</v>
      </c>
    </row>
    <row r="2399">
      <c r="A2399" s="195">
        <v>1102.0</v>
      </c>
      <c r="B2399" s="196" t="s">
        <v>4859</v>
      </c>
      <c r="C2399" s="197" t="s">
        <v>4864</v>
      </c>
      <c r="D2399" s="198" t="s">
        <v>4865</v>
      </c>
      <c r="E2399" s="196" t="s">
        <v>4866</v>
      </c>
      <c r="F2399" s="110"/>
      <c r="G2399" s="199">
        <v>630.0</v>
      </c>
      <c r="H2399" s="217">
        <v>5.82</v>
      </c>
      <c r="I2399" s="217">
        <v>8.02</v>
      </c>
      <c r="J2399" s="6">
        <f t="shared" si="11"/>
        <v>8.148</v>
      </c>
      <c r="K2399" s="6">
        <f t="shared" si="12"/>
        <v>10.025</v>
      </c>
      <c r="L2399" s="6" t="str">
        <f t="array" ref="L2399">XLOOKUP(E2399,INV!A:A,INV!K:K)</f>
        <v>#N/A</v>
      </c>
      <c r="M2399" s="127" t="str">
        <f t="shared" si="13"/>
        <v>#N/A</v>
      </c>
    </row>
    <row r="2400">
      <c r="A2400" s="195">
        <v>1106.0</v>
      </c>
      <c r="B2400" s="196" t="s">
        <v>4859</v>
      </c>
      <c r="C2400" s="197" t="s">
        <v>9989</v>
      </c>
      <c r="D2400" s="198" t="s">
        <v>9990</v>
      </c>
      <c r="E2400" s="196" t="s">
        <v>9991</v>
      </c>
      <c r="F2400" s="110"/>
      <c r="G2400" s="199">
        <v>1245.0</v>
      </c>
      <c r="H2400" s="217">
        <v>11.5</v>
      </c>
      <c r="I2400" s="217">
        <v>15.85</v>
      </c>
      <c r="J2400" s="6">
        <f t="shared" si="11"/>
        <v>16.1</v>
      </c>
      <c r="K2400" s="6">
        <f t="shared" si="12"/>
        <v>19.8125</v>
      </c>
      <c r="L2400" s="6" t="str">
        <f t="array" ref="L2400">XLOOKUP(E2400,INV!A:A,INV!K:K)</f>
        <v>#N/A</v>
      </c>
      <c r="M2400" s="127" t="str">
        <f t="shared" si="13"/>
        <v>#N/A</v>
      </c>
    </row>
    <row r="2401">
      <c r="A2401" s="195">
        <v>1107.0</v>
      </c>
      <c r="B2401" s="196" t="s">
        <v>4859</v>
      </c>
      <c r="C2401" s="197" t="s">
        <v>9992</v>
      </c>
      <c r="D2401" s="198" t="s">
        <v>9993</v>
      </c>
      <c r="E2401" s="196" t="s">
        <v>9994</v>
      </c>
      <c r="F2401" s="110"/>
      <c r="G2401" s="199">
        <v>885.0</v>
      </c>
      <c r="H2401" s="217">
        <v>8.18</v>
      </c>
      <c r="I2401" s="217">
        <v>11.26</v>
      </c>
      <c r="J2401" s="6">
        <f t="shared" si="11"/>
        <v>11.452</v>
      </c>
      <c r="K2401" s="6">
        <f t="shared" si="12"/>
        <v>14.075</v>
      </c>
      <c r="L2401" s="6" t="str">
        <f t="array" ref="L2401">XLOOKUP(E2401,INV!A:A,INV!K:K)</f>
        <v>#N/A</v>
      </c>
      <c r="M2401" s="127" t="str">
        <f t="shared" si="13"/>
        <v>#N/A</v>
      </c>
    </row>
    <row r="2402">
      <c r="A2402" s="195">
        <v>1942.0</v>
      </c>
      <c r="B2402" s="196" t="s">
        <v>4859</v>
      </c>
      <c r="C2402" s="197" t="s">
        <v>9995</v>
      </c>
      <c r="D2402" s="198" t="s">
        <v>9996</v>
      </c>
      <c r="E2402" s="196" t="s">
        <v>9997</v>
      </c>
      <c r="F2402" s="196"/>
      <c r="G2402" s="199">
        <v>2235.0</v>
      </c>
      <c r="H2402" s="217">
        <v>20.65</v>
      </c>
      <c r="I2402" s="217">
        <v>28.45</v>
      </c>
      <c r="J2402" s="6">
        <f t="shared" si="11"/>
        <v>28.91</v>
      </c>
      <c r="K2402" s="6">
        <f t="shared" si="12"/>
        <v>35.5625</v>
      </c>
      <c r="L2402" s="6" t="str">
        <f t="array" ref="L2402">XLOOKUP(E2402,INV!A:A,INV!K:K)</f>
        <v>#N/A</v>
      </c>
      <c r="M2402" s="127" t="str">
        <f t="shared" si="13"/>
        <v>#N/A</v>
      </c>
    </row>
    <row r="2403">
      <c r="A2403" s="195">
        <v>1943.0</v>
      </c>
      <c r="B2403" s="196" t="s">
        <v>4859</v>
      </c>
      <c r="C2403" s="197" t="s">
        <v>9998</v>
      </c>
      <c r="D2403" s="198" t="s">
        <v>9999</v>
      </c>
      <c r="E2403" s="196" t="s">
        <v>10000</v>
      </c>
      <c r="F2403" s="196"/>
      <c r="G2403" s="199">
        <v>2900.0</v>
      </c>
      <c r="H2403" s="217">
        <v>26.79</v>
      </c>
      <c r="I2403" s="217">
        <v>36.91</v>
      </c>
      <c r="J2403" s="6">
        <f t="shared" si="11"/>
        <v>37.506</v>
      </c>
      <c r="K2403" s="6">
        <f t="shared" si="12"/>
        <v>46.1375</v>
      </c>
      <c r="L2403" s="6" t="str">
        <f t="array" ref="L2403">XLOOKUP(E2403,INV!A:A,INV!K:K)</f>
        <v>#N/A</v>
      </c>
      <c r="M2403" s="127" t="str">
        <f t="shared" si="13"/>
        <v>#N/A</v>
      </c>
    </row>
    <row r="2404">
      <c r="A2404" s="195">
        <v>1944.0</v>
      </c>
      <c r="B2404" s="196" t="s">
        <v>4859</v>
      </c>
      <c r="C2404" s="197" t="s">
        <v>10001</v>
      </c>
      <c r="D2404" s="198" t="s">
        <v>10002</v>
      </c>
      <c r="E2404" s="196" t="s">
        <v>10003</v>
      </c>
      <c r="F2404" s="196"/>
      <c r="G2404" s="199">
        <v>4360.0</v>
      </c>
      <c r="H2404" s="217">
        <v>40.28</v>
      </c>
      <c r="I2404" s="217">
        <v>55.5</v>
      </c>
      <c r="J2404" s="6">
        <f t="shared" si="11"/>
        <v>56.392</v>
      </c>
      <c r="K2404" s="6">
        <f t="shared" si="12"/>
        <v>69.375</v>
      </c>
      <c r="L2404" s="6" t="str">
        <f t="array" ref="L2404">XLOOKUP(E2404,INV!A:A,INV!K:K)</f>
        <v>#N/A</v>
      </c>
      <c r="M2404" s="127" t="str">
        <f t="shared" si="13"/>
        <v>#N/A</v>
      </c>
    </row>
    <row r="2405">
      <c r="A2405" s="195">
        <v>1123.0</v>
      </c>
      <c r="B2405" s="196" t="s">
        <v>4859</v>
      </c>
      <c r="C2405" s="197" t="s">
        <v>10004</v>
      </c>
      <c r="D2405" s="198" t="s">
        <v>10005</v>
      </c>
      <c r="E2405" s="196" t="s">
        <v>10006</v>
      </c>
      <c r="F2405" s="196"/>
      <c r="G2405" s="199">
        <v>570.0</v>
      </c>
      <c r="H2405" s="217">
        <v>5.27</v>
      </c>
      <c r="I2405" s="217">
        <v>7.26</v>
      </c>
      <c r="J2405" s="6">
        <f t="shared" si="11"/>
        <v>7.378</v>
      </c>
      <c r="K2405" s="6">
        <f t="shared" si="12"/>
        <v>9.075</v>
      </c>
      <c r="L2405" s="6" t="str">
        <f t="array" ref="L2405">XLOOKUP(E2405,INV!A:A,INV!K:K)</f>
        <v>#N/A</v>
      </c>
      <c r="M2405" s="127" t="str">
        <f t="shared" si="13"/>
        <v>#N/A</v>
      </c>
    </row>
    <row r="2406">
      <c r="A2406" s="195">
        <v>1125.0</v>
      </c>
      <c r="B2406" s="196" t="s">
        <v>4859</v>
      </c>
      <c r="C2406" s="197" t="s">
        <v>10007</v>
      </c>
      <c r="D2406" s="198" t="s">
        <v>10008</v>
      </c>
      <c r="E2406" s="196" t="s">
        <v>10009</v>
      </c>
      <c r="F2406" s="196"/>
      <c r="G2406" s="199">
        <v>2235.0</v>
      </c>
      <c r="H2406" s="217">
        <v>20.65</v>
      </c>
      <c r="I2406" s="217">
        <v>28.45</v>
      </c>
      <c r="J2406" s="6">
        <f t="shared" si="11"/>
        <v>28.91</v>
      </c>
      <c r="K2406" s="6">
        <f t="shared" si="12"/>
        <v>35.5625</v>
      </c>
      <c r="L2406" s="6" t="str">
        <f t="array" ref="L2406">XLOOKUP(E2406,INV!A:A,INV!K:K)</f>
        <v>#N/A</v>
      </c>
      <c r="M2406" s="127" t="str">
        <f t="shared" si="13"/>
        <v>#N/A</v>
      </c>
    </row>
    <row r="2407">
      <c r="A2407" s="195">
        <v>1237.0</v>
      </c>
      <c r="B2407" s="196" t="s">
        <v>3337</v>
      </c>
      <c r="C2407" s="197" t="s">
        <v>4993</v>
      </c>
      <c r="D2407" s="198" t="s">
        <v>34</v>
      </c>
      <c r="E2407" s="196" t="s">
        <v>33</v>
      </c>
      <c r="F2407" s="196"/>
      <c r="G2407" s="199">
        <v>50.0</v>
      </c>
      <c r="H2407" s="217">
        <v>0.46</v>
      </c>
      <c r="I2407" s="217">
        <v>0.64</v>
      </c>
      <c r="J2407" s="6">
        <f t="shared" si="11"/>
        <v>0.644</v>
      </c>
      <c r="K2407" s="6">
        <f t="shared" si="12"/>
        <v>0.8</v>
      </c>
      <c r="L2407" s="6" t="str">
        <f t="array" ref="L2407">XLOOKUP(E2407,INV!A:A,INV!K:K)</f>
        <v>#N/A</v>
      </c>
      <c r="M2407" s="127" t="str">
        <f t="shared" si="13"/>
        <v>#N/A</v>
      </c>
    </row>
    <row r="2408">
      <c r="A2408" s="195">
        <v>278.0</v>
      </c>
      <c r="B2408" s="196" t="s">
        <v>3153</v>
      </c>
      <c r="C2408" s="197" t="s">
        <v>3202</v>
      </c>
      <c r="D2408" s="198" t="s">
        <v>3203</v>
      </c>
      <c r="E2408" s="196" t="s">
        <v>3204</v>
      </c>
      <c r="F2408" s="196"/>
      <c r="G2408" s="199">
        <v>2350.0</v>
      </c>
      <c r="H2408" s="217">
        <v>21.7</v>
      </c>
      <c r="I2408" s="217" t="s">
        <v>10010</v>
      </c>
      <c r="J2408" s="6">
        <f t="shared" si="11"/>
        <v>30.38</v>
      </c>
      <c r="K2408" s="6">
        <f t="shared" si="12"/>
        <v>37.3875</v>
      </c>
      <c r="L2408" s="6" t="str">
        <f t="array" ref="L2408">XLOOKUP(E2408,INV!A:A,INV!K:K)</f>
        <v>#N/A</v>
      </c>
      <c r="M2408" s="127" t="str">
        <f t="shared" si="13"/>
        <v>#N/A</v>
      </c>
    </row>
    <row r="2409">
      <c r="A2409" s="195">
        <v>581.0</v>
      </c>
      <c r="B2409" s="196" t="s">
        <v>3153</v>
      </c>
      <c r="C2409" s="197" t="s">
        <v>10011</v>
      </c>
      <c r="D2409" s="198" t="s">
        <v>10012</v>
      </c>
      <c r="E2409" s="196" t="s">
        <v>10013</v>
      </c>
      <c r="F2409" s="196"/>
      <c r="G2409" s="199">
        <v>3050.0</v>
      </c>
      <c r="H2409" s="217">
        <v>28.18</v>
      </c>
      <c r="I2409" s="217">
        <v>38.82</v>
      </c>
      <c r="J2409" s="6">
        <f t="shared" si="11"/>
        <v>39.452</v>
      </c>
      <c r="K2409" s="6">
        <f t="shared" si="12"/>
        <v>48.525</v>
      </c>
      <c r="L2409" s="6" t="str">
        <f t="array" ref="L2409">XLOOKUP(E2409,INV!A:A,INV!K:K)</f>
        <v>#N/A</v>
      </c>
      <c r="M2409" s="127" t="str">
        <f t="shared" si="13"/>
        <v>#N/A</v>
      </c>
    </row>
    <row r="2410">
      <c r="A2410" s="195">
        <v>594.0</v>
      </c>
      <c r="B2410" s="196" t="s">
        <v>3153</v>
      </c>
      <c r="C2410" s="197" t="s">
        <v>10014</v>
      </c>
      <c r="D2410" s="198" t="s">
        <v>10015</v>
      </c>
      <c r="E2410" s="196" t="s">
        <v>10016</v>
      </c>
      <c r="F2410" s="110"/>
      <c r="G2410" s="199">
        <v>2355.0</v>
      </c>
      <c r="H2410" s="217">
        <v>21.76</v>
      </c>
      <c r="I2410" s="217">
        <v>29.98</v>
      </c>
      <c r="J2410" s="6">
        <f t="shared" si="11"/>
        <v>30.464</v>
      </c>
      <c r="K2410" s="6">
        <f t="shared" si="12"/>
        <v>37.475</v>
      </c>
      <c r="L2410" s="6" t="str">
        <f t="array" ref="L2410">XLOOKUP(E2410,INV!A:A,INV!K:K)</f>
        <v>#N/A</v>
      </c>
      <c r="M2410" s="127" t="str">
        <f t="shared" si="13"/>
        <v>#N/A</v>
      </c>
    </row>
    <row r="2411">
      <c r="A2411" s="195">
        <v>688.0</v>
      </c>
      <c r="B2411" s="196" t="s">
        <v>3153</v>
      </c>
      <c r="C2411" s="197" t="s">
        <v>4221</v>
      </c>
      <c r="D2411" s="198" t="s">
        <v>4222</v>
      </c>
      <c r="E2411" s="196" t="s">
        <v>4223</v>
      </c>
      <c r="F2411" s="196"/>
      <c r="G2411" s="199">
        <v>100.0</v>
      </c>
      <c r="H2411" s="217">
        <v>0.92</v>
      </c>
      <c r="I2411" s="217">
        <v>1.27</v>
      </c>
      <c r="J2411" s="6">
        <f t="shared" si="11"/>
        <v>1.288</v>
      </c>
      <c r="K2411" s="6">
        <f t="shared" si="12"/>
        <v>1.5875</v>
      </c>
      <c r="L2411" s="6" t="str">
        <f t="array" ref="L2411">XLOOKUP(E2411,INV!A:A,INV!K:K)</f>
        <v>#N/A</v>
      </c>
      <c r="M2411" s="127" t="str">
        <f t="shared" si="13"/>
        <v>#N/A</v>
      </c>
    </row>
    <row r="2412">
      <c r="A2412" s="195">
        <v>1861.0</v>
      </c>
      <c r="B2412" s="196" t="s">
        <v>4859</v>
      </c>
      <c r="C2412" s="197" t="s">
        <v>10017</v>
      </c>
      <c r="D2412" s="198" t="s">
        <v>10018</v>
      </c>
      <c r="E2412" s="196" t="s">
        <v>10019</v>
      </c>
      <c r="F2412" s="196"/>
      <c r="G2412" s="199">
        <v>665.0</v>
      </c>
      <c r="H2412" s="217">
        <v>6.14</v>
      </c>
      <c r="I2412" s="217">
        <v>8.46</v>
      </c>
      <c r="J2412" s="6">
        <f t="shared" si="11"/>
        <v>8.596</v>
      </c>
      <c r="K2412" s="6">
        <f t="shared" si="12"/>
        <v>10.575</v>
      </c>
      <c r="L2412" s="6" t="str">
        <f t="array" ref="L2412">XLOOKUP(E2412,INV!A:A,INV!K:K)</f>
        <v>#N/A</v>
      </c>
      <c r="M2412" s="127" t="str">
        <f t="shared" si="13"/>
        <v>#N/A</v>
      </c>
    </row>
    <row r="2413">
      <c r="A2413" s="195">
        <v>2586.0</v>
      </c>
      <c r="B2413" s="196" t="s">
        <v>3153</v>
      </c>
      <c r="C2413" s="197" t="s">
        <v>6844</v>
      </c>
      <c r="D2413" s="198" t="s">
        <v>6845</v>
      </c>
      <c r="E2413" s="196" t="s">
        <v>6846</v>
      </c>
      <c r="F2413" s="110"/>
      <c r="G2413" s="199">
        <v>5815.0</v>
      </c>
      <c r="H2413" s="217">
        <v>53.73</v>
      </c>
      <c r="I2413" s="217">
        <v>74.02</v>
      </c>
      <c r="J2413" s="6">
        <f t="shared" si="11"/>
        <v>75.222</v>
      </c>
      <c r="K2413" s="6">
        <f t="shared" si="12"/>
        <v>92.525</v>
      </c>
      <c r="L2413" s="6" t="str">
        <f t="array" ref="L2413">XLOOKUP(E2413,INV!A:A,INV!K:K)</f>
        <v>#N/A</v>
      </c>
      <c r="M2413" s="127" t="str">
        <f t="shared" si="13"/>
        <v>#N/A</v>
      </c>
    </row>
    <row r="2414">
      <c r="A2414" s="195">
        <v>1848.0</v>
      </c>
      <c r="B2414" s="196" t="s">
        <v>3842</v>
      </c>
      <c r="C2414" s="197" t="s">
        <v>5444</v>
      </c>
      <c r="D2414" s="198" t="s">
        <v>5445</v>
      </c>
      <c r="E2414" s="196" t="s">
        <v>5446</v>
      </c>
      <c r="F2414" s="196"/>
      <c r="G2414" s="199">
        <v>50.0</v>
      </c>
      <c r="H2414" s="217">
        <v>0.46</v>
      </c>
      <c r="I2414" s="217">
        <v>0.64</v>
      </c>
      <c r="J2414" s="6">
        <f t="shared" si="11"/>
        <v>0.644</v>
      </c>
      <c r="K2414" s="6">
        <f t="shared" si="12"/>
        <v>0.8</v>
      </c>
      <c r="L2414" s="6" t="str">
        <f t="array" ref="L2414">XLOOKUP(E2414,INV!A:A,INV!K:K)</f>
        <v>#N/A</v>
      </c>
      <c r="M2414" s="127" t="str">
        <f t="shared" si="13"/>
        <v>#N/A</v>
      </c>
    </row>
    <row r="2415">
      <c r="A2415" s="195">
        <v>425.0</v>
      </c>
      <c r="B2415" s="196" t="s">
        <v>3842</v>
      </c>
      <c r="C2415" s="197" t="s">
        <v>10020</v>
      </c>
      <c r="D2415" s="198" t="s">
        <v>10021</v>
      </c>
      <c r="E2415" s="196" t="s">
        <v>10022</v>
      </c>
      <c r="F2415" s="196"/>
      <c r="G2415" s="199">
        <v>130.0</v>
      </c>
      <c r="H2415" s="217">
        <v>1.36</v>
      </c>
      <c r="I2415" s="217">
        <v>1.88</v>
      </c>
      <c r="J2415" s="6">
        <f t="shared" si="11"/>
        <v>1.904</v>
      </c>
      <c r="K2415" s="6">
        <f t="shared" si="12"/>
        <v>2.35</v>
      </c>
      <c r="L2415" s="6" t="str">
        <f t="array" ref="L2415">XLOOKUP(E2415,INV!A:A,INV!K:K)</f>
        <v>#N/A</v>
      </c>
      <c r="M2415" s="127" t="str">
        <f t="shared" si="13"/>
        <v>#N/A</v>
      </c>
    </row>
    <row r="2416">
      <c r="A2416" s="195">
        <v>464.0</v>
      </c>
      <c r="B2416" s="196" t="s">
        <v>3842</v>
      </c>
      <c r="C2416" s="197" t="s">
        <v>10023</v>
      </c>
      <c r="D2416" s="198" t="s">
        <v>8686</v>
      </c>
      <c r="E2416" s="196" t="s">
        <v>10024</v>
      </c>
      <c r="F2416" s="196"/>
      <c r="G2416" s="199">
        <v>130.0</v>
      </c>
      <c r="H2416" s="217">
        <v>1.36</v>
      </c>
      <c r="I2416" s="217">
        <v>1.88</v>
      </c>
      <c r="J2416" s="6">
        <f t="shared" si="11"/>
        <v>1.904</v>
      </c>
      <c r="K2416" s="6">
        <f t="shared" si="12"/>
        <v>2.35</v>
      </c>
      <c r="L2416" s="6" t="str">
        <f t="array" ref="L2416">XLOOKUP(E2416,INV!A:A,INV!K:K)</f>
        <v>#N/A</v>
      </c>
      <c r="M2416" s="127" t="str">
        <f t="shared" si="13"/>
        <v>#N/A</v>
      </c>
    </row>
    <row r="2417">
      <c r="A2417" s="195">
        <v>541.0</v>
      </c>
      <c r="B2417" s="196" t="s">
        <v>3842</v>
      </c>
      <c r="C2417" s="197" t="s">
        <v>10025</v>
      </c>
      <c r="D2417" s="198" t="s">
        <v>10026</v>
      </c>
      <c r="E2417" s="196" t="s">
        <v>10027</v>
      </c>
      <c r="F2417" s="196"/>
      <c r="G2417" s="199">
        <v>130.0</v>
      </c>
      <c r="H2417" s="217">
        <v>1.36</v>
      </c>
      <c r="I2417" s="217">
        <v>1.88</v>
      </c>
      <c r="J2417" s="6">
        <f t="shared" si="11"/>
        <v>1.904</v>
      </c>
      <c r="K2417" s="6">
        <f t="shared" si="12"/>
        <v>2.35</v>
      </c>
      <c r="L2417" s="6" t="str">
        <f t="array" ref="L2417">XLOOKUP(E2417,INV!A:A,INV!K:K)</f>
        <v>#N/A</v>
      </c>
      <c r="M2417" s="127" t="str">
        <f t="shared" si="13"/>
        <v>#N/A</v>
      </c>
    </row>
    <row r="2418">
      <c r="A2418" s="195">
        <v>1849.0</v>
      </c>
      <c r="B2418" s="196" t="s">
        <v>3842</v>
      </c>
      <c r="C2418" s="197" t="s">
        <v>5447</v>
      </c>
      <c r="D2418" s="198" t="s">
        <v>5448</v>
      </c>
      <c r="E2418" s="196" t="s">
        <v>5449</v>
      </c>
      <c r="F2418" s="196"/>
      <c r="G2418" s="199">
        <v>50.0</v>
      </c>
      <c r="H2418" s="217">
        <v>0.46</v>
      </c>
      <c r="I2418" s="217">
        <v>0.64</v>
      </c>
      <c r="J2418" s="6">
        <f t="shared" si="11"/>
        <v>0.644</v>
      </c>
      <c r="K2418" s="6">
        <f t="shared" si="12"/>
        <v>0.8</v>
      </c>
      <c r="L2418" s="6" t="str">
        <f t="array" ref="L2418">XLOOKUP(E2418,INV!A:A,INV!K:K)</f>
        <v>#N/A</v>
      </c>
      <c r="M2418" s="127" t="str">
        <f t="shared" si="13"/>
        <v>#N/A</v>
      </c>
    </row>
    <row r="2419">
      <c r="A2419" s="195">
        <v>1846.0</v>
      </c>
      <c r="B2419" s="196" t="s">
        <v>3842</v>
      </c>
      <c r="C2419" s="197" t="s">
        <v>5439</v>
      </c>
      <c r="D2419" s="198" t="s">
        <v>5440</v>
      </c>
      <c r="E2419" s="196" t="s">
        <v>5441</v>
      </c>
      <c r="F2419" s="110"/>
      <c r="G2419" s="199">
        <v>50.0</v>
      </c>
      <c r="H2419" s="217">
        <v>0.46</v>
      </c>
      <c r="I2419" s="217">
        <v>0.64</v>
      </c>
      <c r="J2419" s="6">
        <f t="shared" si="11"/>
        <v>0.644</v>
      </c>
      <c r="K2419" s="6">
        <f t="shared" si="12"/>
        <v>0.8</v>
      </c>
      <c r="L2419" s="6" t="str">
        <f t="array" ref="L2419">XLOOKUP(E2419,INV!A:A,INV!K:K)</f>
        <v>#N/A</v>
      </c>
      <c r="M2419" s="127" t="str">
        <f t="shared" si="13"/>
        <v>#N/A</v>
      </c>
    </row>
    <row r="2420">
      <c r="A2420" s="195">
        <v>1847.0</v>
      </c>
      <c r="B2420" s="196" t="s">
        <v>3842</v>
      </c>
      <c r="C2420" s="197" t="s">
        <v>5442</v>
      </c>
      <c r="D2420" s="198" t="s">
        <v>5440</v>
      </c>
      <c r="E2420" s="196" t="s">
        <v>5443</v>
      </c>
      <c r="F2420" s="196"/>
      <c r="G2420" s="199">
        <v>50.0</v>
      </c>
      <c r="H2420" s="217">
        <v>0.46</v>
      </c>
      <c r="I2420" s="217">
        <v>0.64</v>
      </c>
      <c r="J2420" s="6">
        <f t="shared" si="11"/>
        <v>0.644</v>
      </c>
      <c r="K2420" s="6">
        <f t="shared" si="12"/>
        <v>0.8</v>
      </c>
      <c r="L2420" s="6" t="str">
        <f t="array" ref="L2420">XLOOKUP(E2420,INV!A:A,INV!K:K)</f>
        <v>#N/A</v>
      </c>
      <c r="M2420" s="127" t="str">
        <f t="shared" si="13"/>
        <v>#N/A</v>
      </c>
    </row>
    <row r="2421">
      <c r="A2421" s="195">
        <v>291.0</v>
      </c>
      <c r="B2421" s="196" t="s">
        <v>10028</v>
      </c>
      <c r="C2421" s="197" t="s">
        <v>10029</v>
      </c>
      <c r="D2421" s="198" t="s">
        <v>10030</v>
      </c>
      <c r="E2421" s="196" t="s">
        <v>10031</v>
      </c>
      <c r="F2421" s="110"/>
      <c r="G2421" s="199">
        <v>150.0</v>
      </c>
      <c r="H2421" s="217">
        <v>1.39</v>
      </c>
      <c r="I2421" s="217">
        <v>1.91</v>
      </c>
      <c r="J2421" s="6">
        <f t="shared" si="11"/>
        <v>1.946</v>
      </c>
      <c r="K2421" s="6">
        <f t="shared" si="12"/>
        <v>2.3875</v>
      </c>
      <c r="L2421" s="6" t="str">
        <f t="array" ref="L2421">XLOOKUP(E2421,INV!A:A,INV!K:K)</f>
        <v>#N/A</v>
      </c>
      <c r="M2421" s="127" t="str">
        <f t="shared" si="13"/>
        <v>#N/A</v>
      </c>
    </row>
    <row r="2422">
      <c r="A2422" s="195">
        <v>292.0</v>
      </c>
      <c r="B2422" s="196" t="s">
        <v>10028</v>
      </c>
      <c r="C2422" s="197" t="s">
        <v>10032</v>
      </c>
      <c r="D2422" s="198" t="s">
        <v>10033</v>
      </c>
      <c r="E2422" s="196" t="s">
        <v>10034</v>
      </c>
      <c r="F2422" s="196"/>
      <c r="G2422" s="199">
        <v>150.0</v>
      </c>
      <c r="H2422" s="217">
        <v>1.39</v>
      </c>
      <c r="I2422" s="217">
        <v>1.91</v>
      </c>
      <c r="J2422" s="6">
        <f t="shared" si="11"/>
        <v>1.946</v>
      </c>
      <c r="K2422" s="6">
        <f t="shared" si="12"/>
        <v>2.3875</v>
      </c>
      <c r="L2422" s="6" t="str">
        <f t="array" ref="L2422">XLOOKUP(E2422,INV!A:A,INV!K:K)</f>
        <v>#N/A</v>
      </c>
      <c r="M2422" s="127" t="str">
        <f t="shared" si="13"/>
        <v>#N/A</v>
      </c>
    </row>
    <row r="2423">
      <c r="A2423" s="195">
        <v>480.0</v>
      </c>
      <c r="B2423" s="196" t="s">
        <v>3683</v>
      </c>
      <c r="C2423" s="197" t="s">
        <v>3693</v>
      </c>
      <c r="D2423" s="198" t="s">
        <v>3694</v>
      </c>
      <c r="E2423" s="196" t="s">
        <v>3695</v>
      </c>
      <c r="F2423" s="110"/>
      <c r="G2423" s="199">
        <v>45.0</v>
      </c>
      <c r="H2423" s="217">
        <v>0.47</v>
      </c>
      <c r="I2423" s="217">
        <v>0.65</v>
      </c>
      <c r="J2423" s="6">
        <f t="shared" si="11"/>
        <v>0.658</v>
      </c>
      <c r="K2423" s="6">
        <f t="shared" si="12"/>
        <v>0.8125</v>
      </c>
      <c r="L2423" s="6" t="str">
        <f t="array" ref="L2423">XLOOKUP(E2423,INV!A:A,INV!K:K)</f>
        <v>#N/A</v>
      </c>
      <c r="M2423" s="127" t="str">
        <f t="shared" si="13"/>
        <v>#N/A</v>
      </c>
    </row>
    <row r="2424">
      <c r="A2424" s="195">
        <v>476.0</v>
      </c>
      <c r="B2424" s="196" t="s">
        <v>3683</v>
      </c>
      <c r="C2424" s="197" t="s">
        <v>3684</v>
      </c>
      <c r="D2424" s="198" t="s">
        <v>3685</v>
      </c>
      <c r="E2424" s="196" t="s">
        <v>3686</v>
      </c>
      <c r="F2424" s="110"/>
      <c r="G2424" s="199">
        <v>45.0</v>
      </c>
      <c r="H2424" s="217">
        <v>0.47</v>
      </c>
      <c r="I2424" s="217">
        <v>0.65</v>
      </c>
      <c r="J2424" s="6">
        <f t="shared" si="11"/>
        <v>0.658</v>
      </c>
      <c r="K2424" s="6">
        <f t="shared" si="12"/>
        <v>0.8125</v>
      </c>
      <c r="L2424" s="6" t="str">
        <f t="array" ref="L2424">XLOOKUP(E2424,INV!A:A,INV!K:K)</f>
        <v>#N/A</v>
      </c>
      <c r="M2424" s="127" t="str">
        <f t="shared" si="13"/>
        <v>#N/A</v>
      </c>
    </row>
    <row r="2425">
      <c r="A2425" s="195">
        <v>478.0</v>
      </c>
      <c r="B2425" s="196" t="s">
        <v>3683</v>
      </c>
      <c r="C2425" s="197" t="s">
        <v>3687</v>
      </c>
      <c r="D2425" s="198" t="s">
        <v>3688</v>
      </c>
      <c r="E2425" s="196" t="s">
        <v>3689</v>
      </c>
      <c r="F2425" s="110"/>
      <c r="G2425" s="199">
        <v>45.0</v>
      </c>
      <c r="H2425" s="217">
        <v>0.47</v>
      </c>
      <c r="I2425" s="217">
        <v>0.65</v>
      </c>
      <c r="J2425" s="6">
        <f t="shared" si="11"/>
        <v>0.658</v>
      </c>
      <c r="K2425" s="6">
        <f t="shared" si="12"/>
        <v>0.8125</v>
      </c>
      <c r="L2425" s="6" t="str">
        <f t="array" ref="L2425">XLOOKUP(E2425,INV!A:A,INV!K:K)</f>
        <v>#N/A</v>
      </c>
      <c r="M2425" s="127" t="str">
        <f t="shared" si="13"/>
        <v>#N/A</v>
      </c>
    </row>
    <row r="2426">
      <c r="A2426" s="195">
        <v>479.0</v>
      </c>
      <c r="B2426" s="196" t="s">
        <v>3683</v>
      </c>
      <c r="C2426" s="197" t="s">
        <v>3690</v>
      </c>
      <c r="D2426" s="198" t="s">
        <v>3691</v>
      </c>
      <c r="E2426" s="196" t="s">
        <v>3692</v>
      </c>
      <c r="F2426" s="110"/>
      <c r="G2426" s="199">
        <v>40.0</v>
      </c>
      <c r="H2426" s="217">
        <v>0.42</v>
      </c>
      <c r="I2426" s="217">
        <v>0.58</v>
      </c>
      <c r="J2426" s="6">
        <f t="shared" si="11"/>
        <v>0.588</v>
      </c>
      <c r="K2426" s="6">
        <f t="shared" si="12"/>
        <v>0.725</v>
      </c>
      <c r="L2426" s="6" t="str">
        <f t="array" ref="L2426">XLOOKUP(E2426,INV!A:A,INV!K:K)</f>
        <v>#N/A</v>
      </c>
      <c r="M2426" s="127" t="str">
        <f t="shared" si="13"/>
        <v>#N/A</v>
      </c>
    </row>
    <row r="2427">
      <c r="A2427" s="195">
        <v>646.0</v>
      </c>
      <c r="B2427" s="196" t="s">
        <v>4114</v>
      </c>
      <c r="C2427" s="197" t="s">
        <v>4115</v>
      </c>
      <c r="D2427" s="198" t="s">
        <v>4116</v>
      </c>
      <c r="E2427" s="196" t="s">
        <v>4117</v>
      </c>
      <c r="F2427" s="110"/>
      <c r="G2427" s="199">
        <v>50.0</v>
      </c>
      <c r="H2427" s="217">
        <v>0.52</v>
      </c>
      <c r="I2427" s="217">
        <v>0.72</v>
      </c>
      <c r="J2427" s="6">
        <f t="shared" si="11"/>
        <v>0.728</v>
      </c>
      <c r="K2427" s="6">
        <f t="shared" si="12"/>
        <v>0.9</v>
      </c>
      <c r="L2427" s="6" t="str">
        <f t="array" ref="L2427">XLOOKUP(E2427,INV!A:A,INV!K:K)</f>
        <v>#N/A</v>
      </c>
      <c r="M2427" s="127" t="str">
        <f t="shared" si="13"/>
        <v>#N/A</v>
      </c>
    </row>
    <row r="2428">
      <c r="A2428" s="195">
        <v>1877.0</v>
      </c>
      <c r="B2428" s="196" t="s">
        <v>3281</v>
      </c>
      <c r="C2428" s="197" t="s">
        <v>10035</v>
      </c>
      <c r="D2428" s="198" t="s">
        <v>10036</v>
      </c>
      <c r="E2428" s="196" t="s">
        <v>10037</v>
      </c>
      <c r="F2428" s="196"/>
      <c r="G2428" s="199">
        <v>275.0</v>
      </c>
      <c r="H2428" s="217">
        <v>2.54</v>
      </c>
      <c r="I2428" s="217">
        <v>3.5</v>
      </c>
      <c r="J2428" s="6">
        <f t="shared" si="11"/>
        <v>3.556</v>
      </c>
      <c r="K2428" s="6">
        <f t="shared" si="12"/>
        <v>4.375</v>
      </c>
      <c r="L2428" s="6" t="str">
        <f t="array" ref="L2428">XLOOKUP(E2428,INV!A:A,INV!K:K)</f>
        <v>#N/A</v>
      </c>
      <c r="M2428" s="127" t="str">
        <f t="shared" si="13"/>
        <v>#N/A</v>
      </c>
    </row>
    <row r="2429">
      <c r="A2429" s="195">
        <v>490.0</v>
      </c>
      <c r="B2429" s="196" t="s">
        <v>3683</v>
      </c>
      <c r="C2429" s="197" t="s">
        <v>3714</v>
      </c>
      <c r="D2429" s="198" t="s">
        <v>3715</v>
      </c>
      <c r="E2429" s="196" t="s">
        <v>3716</v>
      </c>
      <c r="F2429" s="110"/>
      <c r="G2429" s="199">
        <v>40.0</v>
      </c>
      <c r="H2429" s="217">
        <v>0.42</v>
      </c>
      <c r="I2429" s="217">
        <v>0.58</v>
      </c>
      <c r="J2429" s="6">
        <f t="shared" si="11"/>
        <v>0.588</v>
      </c>
      <c r="K2429" s="6">
        <f t="shared" si="12"/>
        <v>0.725</v>
      </c>
      <c r="L2429" s="6" t="str">
        <f t="array" ref="L2429">XLOOKUP(E2429,INV!A:A,INV!K:K)</f>
        <v>#N/A</v>
      </c>
      <c r="M2429" s="127" t="str">
        <f t="shared" si="13"/>
        <v>#N/A</v>
      </c>
    </row>
    <row r="2430">
      <c r="A2430" s="195">
        <v>493.0</v>
      </c>
      <c r="B2430" s="196" t="s">
        <v>3683</v>
      </c>
      <c r="C2430" s="197" t="s">
        <v>3724</v>
      </c>
      <c r="D2430" s="198" t="s">
        <v>3725</v>
      </c>
      <c r="E2430" s="196" t="s">
        <v>3726</v>
      </c>
      <c r="F2430" s="110"/>
      <c r="G2430" s="199">
        <v>40.0</v>
      </c>
      <c r="H2430" s="217">
        <v>0.42</v>
      </c>
      <c r="I2430" s="217">
        <v>0.58</v>
      </c>
      <c r="J2430" s="6">
        <f t="shared" si="11"/>
        <v>0.588</v>
      </c>
      <c r="K2430" s="6">
        <f t="shared" si="12"/>
        <v>0.725</v>
      </c>
      <c r="L2430" s="6" t="str">
        <f t="array" ref="L2430">XLOOKUP(E2430,INV!A:A,INV!K:K)</f>
        <v>#N/A</v>
      </c>
      <c r="M2430" s="127" t="str">
        <f t="shared" si="13"/>
        <v>#N/A</v>
      </c>
    </row>
    <row r="2431">
      <c r="A2431" s="195">
        <v>1065.0</v>
      </c>
      <c r="B2431" s="196" t="s">
        <v>3157</v>
      </c>
      <c r="C2431" s="197" t="s">
        <v>4811</v>
      </c>
      <c r="D2431" s="198" t="s">
        <v>4812</v>
      </c>
      <c r="E2431" s="196" t="s">
        <v>4813</v>
      </c>
      <c r="F2431" s="110"/>
      <c r="G2431" s="199">
        <v>170.0</v>
      </c>
      <c r="H2431" s="218">
        <v>1.76</v>
      </c>
      <c r="I2431" s="218">
        <v>2.42</v>
      </c>
      <c r="J2431" s="6">
        <f t="shared" si="11"/>
        <v>2.464</v>
      </c>
      <c r="K2431" s="6">
        <f t="shared" si="12"/>
        <v>3.025</v>
      </c>
      <c r="L2431" s="6" t="str">
        <f t="array" ref="L2431">XLOOKUP(E2431,INV!A:A,INV!K:K)</f>
        <v>#N/A</v>
      </c>
      <c r="M2431" s="127" t="str">
        <f t="shared" si="13"/>
        <v>#N/A</v>
      </c>
    </row>
    <row r="2432">
      <c r="A2432" s="195">
        <v>1066.0</v>
      </c>
      <c r="B2432" s="196" t="s">
        <v>3157</v>
      </c>
      <c r="C2432" s="197" t="s">
        <v>4814</v>
      </c>
      <c r="D2432" s="198" t="s">
        <v>4812</v>
      </c>
      <c r="E2432" s="196" t="s">
        <v>4815</v>
      </c>
      <c r="F2432" s="110"/>
      <c r="G2432" s="199">
        <v>170.0</v>
      </c>
      <c r="H2432" s="218">
        <v>1.76</v>
      </c>
      <c r="I2432" s="218">
        <v>2.42</v>
      </c>
      <c r="J2432" s="6">
        <f t="shared" si="11"/>
        <v>2.464</v>
      </c>
      <c r="K2432" s="6">
        <f t="shared" si="12"/>
        <v>3.025</v>
      </c>
      <c r="L2432" s="6" t="str">
        <f t="array" ref="L2432">XLOOKUP(E2432,INV!A:A,INV!K:K)</f>
        <v>#N/A</v>
      </c>
      <c r="M2432" s="127" t="str">
        <f t="shared" si="13"/>
        <v>#N/A</v>
      </c>
    </row>
    <row r="2433">
      <c r="A2433" s="195">
        <v>1067.0</v>
      </c>
      <c r="B2433" s="196" t="s">
        <v>3157</v>
      </c>
      <c r="C2433" s="197" t="s">
        <v>4816</v>
      </c>
      <c r="D2433" s="198" t="s">
        <v>4812</v>
      </c>
      <c r="E2433" s="196" t="s">
        <v>4817</v>
      </c>
      <c r="F2433" s="110"/>
      <c r="G2433" s="199">
        <v>170.0</v>
      </c>
      <c r="H2433" s="218">
        <v>1.76</v>
      </c>
      <c r="I2433" s="218">
        <v>2.42</v>
      </c>
      <c r="J2433" s="6">
        <f t="shared" si="11"/>
        <v>2.464</v>
      </c>
      <c r="K2433" s="6">
        <f t="shared" si="12"/>
        <v>3.025</v>
      </c>
      <c r="L2433" s="6" t="str">
        <f t="array" ref="L2433">XLOOKUP(E2433,INV!A:A,INV!K:K)</f>
        <v>#N/A</v>
      </c>
      <c r="M2433" s="127" t="str">
        <f t="shared" si="13"/>
        <v>#N/A</v>
      </c>
    </row>
    <row r="2434">
      <c r="A2434" s="195">
        <v>281.0</v>
      </c>
      <c r="B2434" s="196" t="s">
        <v>3153</v>
      </c>
      <c r="C2434" s="197" t="s">
        <v>3207</v>
      </c>
      <c r="D2434" s="198" t="s">
        <v>3208</v>
      </c>
      <c r="E2434" s="196" t="s">
        <v>3209</v>
      </c>
      <c r="F2434" s="196"/>
      <c r="G2434" s="199">
        <v>4500.0</v>
      </c>
      <c r="H2434" s="217">
        <v>41.58</v>
      </c>
      <c r="I2434" s="217" t="s">
        <v>10038</v>
      </c>
      <c r="J2434" s="6">
        <f t="shared" si="11"/>
        <v>58.212</v>
      </c>
      <c r="K2434" s="6">
        <f t="shared" si="12"/>
        <v>71.6</v>
      </c>
      <c r="L2434" s="6" t="str">
        <f t="array" ref="L2434">XLOOKUP(E2434,INV!A:A,INV!K:K)</f>
        <v>#N/A</v>
      </c>
      <c r="M2434" s="127" t="str">
        <f t="shared" si="13"/>
        <v>#N/A</v>
      </c>
    </row>
    <row r="2435">
      <c r="A2435" s="195">
        <v>497.0</v>
      </c>
      <c r="B2435" s="196" t="s">
        <v>3153</v>
      </c>
      <c r="C2435" s="197" t="s">
        <v>3735</v>
      </c>
      <c r="D2435" s="198" t="s">
        <v>3736</v>
      </c>
      <c r="E2435" s="196" t="s">
        <v>3737</v>
      </c>
      <c r="F2435" s="110"/>
      <c r="G2435" s="199">
        <v>470.0</v>
      </c>
      <c r="H2435" s="217">
        <v>5.13</v>
      </c>
      <c r="I2435" s="217">
        <v>7.07</v>
      </c>
      <c r="J2435" s="6">
        <f t="shared" si="11"/>
        <v>7.182</v>
      </c>
      <c r="K2435" s="6">
        <f t="shared" si="12"/>
        <v>8.8375</v>
      </c>
      <c r="L2435" s="6" t="str">
        <f t="array" ref="L2435">XLOOKUP(E2435,INV!A:A,INV!K:K)</f>
        <v>#N/A</v>
      </c>
      <c r="M2435" s="127" t="str">
        <f t="shared" si="13"/>
        <v>#N/A</v>
      </c>
    </row>
    <row r="2436">
      <c r="A2436" s="195">
        <v>1845.0</v>
      </c>
      <c r="B2436" s="196" t="s">
        <v>2368</v>
      </c>
      <c r="C2436" s="197" t="s">
        <v>10039</v>
      </c>
      <c r="D2436" s="198" t="s">
        <v>10040</v>
      </c>
      <c r="E2436" s="196" t="s">
        <v>10041</v>
      </c>
      <c r="F2436" s="196"/>
      <c r="G2436" s="199">
        <v>8400.0</v>
      </c>
      <c r="H2436" s="217">
        <v>87.96</v>
      </c>
      <c r="I2436" s="217">
        <v>121.18</v>
      </c>
      <c r="J2436" s="6">
        <f t="shared" si="11"/>
        <v>123.144</v>
      </c>
      <c r="K2436" s="6">
        <f t="shared" si="12"/>
        <v>151.475</v>
      </c>
      <c r="L2436" s="6" t="str">
        <f t="array" ref="L2436">XLOOKUP(E2436,INV!A:A,INV!K:K)</f>
        <v>#N/A</v>
      </c>
      <c r="M2436" s="127" t="str">
        <f t="shared" si="13"/>
        <v>#N/A</v>
      </c>
    </row>
    <row r="2437">
      <c r="A2437" s="195">
        <v>577.0</v>
      </c>
      <c r="B2437" s="196" t="s">
        <v>3142</v>
      </c>
      <c r="C2437" s="197" t="s">
        <v>3941</v>
      </c>
      <c r="D2437" s="198" t="s">
        <v>3942</v>
      </c>
      <c r="E2437" s="196" t="s">
        <v>3943</v>
      </c>
      <c r="F2437" s="196"/>
      <c r="G2437" s="199">
        <v>1400.0</v>
      </c>
      <c r="H2437" s="217">
        <v>14.66</v>
      </c>
      <c r="I2437" s="217">
        <v>20.2</v>
      </c>
      <c r="J2437" s="6">
        <f t="shared" si="11"/>
        <v>20.524</v>
      </c>
      <c r="K2437" s="6">
        <f t="shared" si="12"/>
        <v>25.25</v>
      </c>
      <c r="L2437" s="6" t="str">
        <f t="array" ref="L2437">XLOOKUP(E2437,INV!A:A,INV!K:K)</f>
        <v>#N/A</v>
      </c>
      <c r="M2437" s="127" t="str">
        <f t="shared" si="13"/>
        <v>#N/A</v>
      </c>
    </row>
    <row r="2438">
      <c r="A2438" s="195">
        <v>2.0</v>
      </c>
      <c r="B2438" s="196" t="s">
        <v>2358</v>
      </c>
      <c r="C2438" s="197" t="s">
        <v>2359</v>
      </c>
      <c r="D2438" s="198" t="s">
        <v>2360</v>
      </c>
      <c r="E2438" s="196" t="s">
        <v>2361</v>
      </c>
      <c r="F2438" s="110"/>
      <c r="G2438" s="199">
        <v>375.0</v>
      </c>
      <c r="H2438" s="217">
        <v>3.93</v>
      </c>
      <c r="I2438" s="217">
        <v>5.41</v>
      </c>
      <c r="J2438" s="6">
        <f t="shared" si="11"/>
        <v>5.502</v>
      </c>
      <c r="K2438" s="6">
        <f t="shared" si="12"/>
        <v>6.7625</v>
      </c>
      <c r="L2438" s="6" t="str">
        <f t="array" ref="L2438">XLOOKUP(E2438,INV!A:A,INV!K:K)</f>
        <v>#N/A</v>
      </c>
      <c r="M2438" s="127" t="str">
        <f t="shared" si="13"/>
        <v>#N/A</v>
      </c>
    </row>
    <row r="2439">
      <c r="A2439" s="195">
        <v>3.0</v>
      </c>
      <c r="B2439" s="196" t="s">
        <v>2363</v>
      </c>
      <c r="C2439" s="197" t="s">
        <v>2364</v>
      </c>
      <c r="D2439" s="198" t="s">
        <v>2365</v>
      </c>
      <c r="E2439" s="196" t="s">
        <v>2366</v>
      </c>
      <c r="F2439" s="110"/>
      <c r="G2439" s="199">
        <v>0.75</v>
      </c>
      <c r="H2439" s="217">
        <v>0.01</v>
      </c>
      <c r="I2439" s="217">
        <v>0.01</v>
      </c>
      <c r="J2439" s="6">
        <f t="shared" si="11"/>
        <v>0.014</v>
      </c>
      <c r="K2439" s="6">
        <f t="shared" si="12"/>
        <v>0.0125</v>
      </c>
      <c r="L2439" s="6" t="str">
        <f t="array" ref="L2439">XLOOKUP(E2439,INV!A:A,INV!K:K)</f>
        <v>#N/A</v>
      </c>
      <c r="M2439" s="127" t="str">
        <f t="shared" si="13"/>
        <v>#N/A</v>
      </c>
    </row>
    <row r="2440">
      <c r="A2440" s="195">
        <v>2584.0</v>
      </c>
      <c r="B2440" s="196" t="s">
        <v>3611</v>
      </c>
      <c r="C2440" s="197" t="s">
        <v>10042</v>
      </c>
      <c r="D2440" s="198" t="s">
        <v>10043</v>
      </c>
      <c r="E2440" s="196" t="s">
        <v>10044</v>
      </c>
      <c r="F2440" s="196"/>
      <c r="G2440" s="199">
        <v>3190.0</v>
      </c>
      <c r="H2440" s="217">
        <v>29.47</v>
      </c>
      <c r="I2440" s="217">
        <v>40.6</v>
      </c>
      <c r="J2440" s="6">
        <f t="shared" si="11"/>
        <v>41.258</v>
      </c>
      <c r="K2440" s="6">
        <f t="shared" si="12"/>
        <v>50.75</v>
      </c>
      <c r="L2440" s="6" t="str">
        <f t="array" ref="L2440">XLOOKUP(E2440,INV!A:A,INV!K:K)</f>
        <v>#N/A</v>
      </c>
      <c r="M2440" s="127" t="str">
        <f t="shared" si="13"/>
        <v>#N/A</v>
      </c>
    </row>
    <row r="2441">
      <c r="A2441" s="195">
        <v>2590.0</v>
      </c>
      <c r="B2441" s="196" t="s">
        <v>3515</v>
      </c>
      <c r="C2441" s="197" t="s">
        <v>6855</v>
      </c>
      <c r="D2441" s="198" t="s">
        <v>6856</v>
      </c>
      <c r="E2441" s="196" t="s">
        <v>6855</v>
      </c>
      <c r="F2441" s="110"/>
      <c r="G2441" s="199">
        <v>4500.0</v>
      </c>
      <c r="H2441" s="217">
        <v>47.12</v>
      </c>
      <c r="I2441" s="217">
        <v>64.92</v>
      </c>
      <c r="J2441" s="6">
        <f t="shared" si="11"/>
        <v>65.968</v>
      </c>
      <c r="K2441" s="6">
        <f t="shared" si="12"/>
        <v>81.15</v>
      </c>
      <c r="L2441" s="6" t="str">
        <f t="array" ref="L2441">XLOOKUP(E2441,INV!A:A,INV!K:K)</f>
        <v>#N/A</v>
      </c>
      <c r="M2441" s="127" t="str">
        <f t="shared" si="13"/>
        <v>#N/A</v>
      </c>
    </row>
    <row r="2442">
      <c r="A2442" s="195">
        <v>566.0</v>
      </c>
      <c r="B2442" s="196" t="s">
        <v>3515</v>
      </c>
      <c r="C2442" s="197" t="s">
        <v>3911</v>
      </c>
      <c r="D2442" s="198" t="s">
        <v>3912</v>
      </c>
      <c r="E2442" s="110" t="s">
        <v>3913</v>
      </c>
      <c r="F2442" s="196"/>
      <c r="G2442" s="199">
        <v>170.0</v>
      </c>
      <c r="H2442" s="217">
        <v>1.78</v>
      </c>
      <c r="I2442" s="217">
        <v>2.45</v>
      </c>
      <c r="J2442" s="6">
        <f t="shared" si="11"/>
        <v>2.492</v>
      </c>
      <c r="K2442" s="6">
        <f t="shared" si="12"/>
        <v>3.0625</v>
      </c>
      <c r="L2442" s="6" t="str">
        <f t="array" ref="L2442">XLOOKUP(E2442,INV!A:A,INV!K:K)</f>
        <v>#N/A</v>
      </c>
      <c r="M2442" s="127" t="str">
        <f t="shared" si="13"/>
        <v>#N/A</v>
      </c>
    </row>
    <row r="2443">
      <c r="A2443" s="195">
        <v>1875.0</v>
      </c>
      <c r="B2443" s="196" t="s">
        <v>5348</v>
      </c>
      <c r="C2443" s="197" t="s">
        <v>10045</v>
      </c>
      <c r="D2443" s="198" t="s">
        <v>10046</v>
      </c>
      <c r="E2443" s="196" t="s">
        <v>10047</v>
      </c>
      <c r="F2443" s="110"/>
      <c r="G2443" s="199">
        <v>230.0</v>
      </c>
      <c r="H2443" s="217">
        <v>2.13</v>
      </c>
      <c r="I2443" s="217">
        <v>2.93</v>
      </c>
      <c r="J2443" s="6">
        <f t="shared" si="11"/>
        <v>2.982</v>
      </c>
      <c r="K2443" s="6">
        <f t="shared" si="12"/>
        <v>3.6625</v>
      </c>
      <c r="L2443" s="6" t="str">
        <f t="array" ref="L2443">XLOOKUP(E2443,INV!A:A,INV!K:K)</f>
        <v>#N/A</v>
      </c>
      <c r="M2443" s="127" t="str">
        <f t="shared" si="13"/>
        <v>#N/A</v>
      </c>
    </row>
    <row r="2444">
      <c r="A2444" s="195">
        <v>1843.0</v>
      </c>
      <c r="B2444" s="196" t="s">
        <v>5356</v>
      </c>
      <c r="C2444" s="197" t="s">
        <v>5431</v>
      </c>
      <c r="D2444" s="198" t="s">
        <v>5358</v>
      </c>
      <c r="E2444" s="196" t="s">
        <v>5432</v>
      </c>
      <c r="F2444" s="196"/>
      <c r="G2444" s="199">
        <v>200.0</v>
      </c>
      <c r="H2444" s="217">
        <v>2.09</v>
      </c>
      <c r="I2444" s="217">
        <v>2.89</v>
      </c>
      <c r="J2444" s="6">
        <f t="shared" si="11"/>
        <v>2.926</v>
      </c>
      <c r="K2444" s="6">
        <f t="shared" si="12"/>
        <v>3.6125</v>
      </c>
      <c r="L2444" s="6" t="str">
        <f t="array" ref="L2444">XLOOKUP(E2444,INV!A:A,INV!K:K)</f>
        <v>#N/A</v>
      </c>
      <c r="M2444" s="127" t="str">
        <f t="shared" si="13"/>
        <v>#N/A</v>
      </c>
    </row>
    <row r="2445">
      <c r="A2445" s="195">
        <v>1791.0</v>
      </c>
      <c r="B2445" s="196" t="s">
        <v>5348</v>
      </c>
      <c r="C2445" s="197" t="s">
        <v>5354</v>
      </c>
      <c r="D2445" s="198" t="s">
        <v>5350</v>
      </c>
      <c r="E2445" s="196" t="s">
        <v>5355</v>
      </c>
      <c r="F2445" s="196"/>
      <c r="G2445" s="199">
        <v>20.0</v>
      </c>
      <c r="H2445" s="217">
        <v>0.18</v>
      </c>
      <c r="I2445" s="217">
        <v>0.25</v>
      </c>
      <c r="J2445" s="6">
        <f t="shared" si="11"/>
        <v>0.252</v>
      </c>
      <c r="K2445" s="6">
        <f t="shared" si="12"/>
        <v>0.3125</v>
      </c>
      <c r="L2445" s="6" t="str">
        <f t="array" ref="L2445">XLOOKUP(E2445,INV!A:A,INV!K:K)</f>
        <v>#N/A</v>
      </c>
      <c r="M2445" s="127" t="str">
        <f t="shared" si="13"/>
        <v>#N/A</v>
      </c>
    </row>
    <row r="2446">
      <c r="A2446" s="195">
        <v>1790.0</v>
      </c>
      <c r="B2446" s="196" t="s">
        <v>5348</v>
      </c>
      <c r="C2446" s="197" t="s">
        <v>5352</v>
      </c>
      <c r="D2446" s="198" t="s">
        <v>5350</v>
      </c>
      <c r="E2446" s="196" t="s">
        <v>5353</v>
      </c>
      <c r="F2446" s="196"/>
      <c r="G2446" s="199">
        <v>30.0</v>
      </c>
      <c r="H2446" s="217">
        <v>0.28</v>
      </c>
      <c r="I2446" s="217">
        <v>0.38</v>
      </c>
      <c r="J2446" s="6">
        <f t="shared" si="11"/>
        <v>0.392</v>
      </c>
      <c r="K2446" s="6">
        <f t="shared" si="12"/>
        <v>0.475</v>
      </c>
      <c r="L2446" s="6" t="str">
        <f t="array" ref="L2446">XLOOKUP(E2446,INV!A:A,INV!K:K)</f>
        <v>#N/A</v>
      </c>
      <c r="M2446" s="127" t="str">
        <f t="shared" si="13"/>
        <v>#N/A</v>
      </c>
    </row>
    <row r="2447">
      <c r="A2447" s="195">
        <v>1789.0</v>
      </c>
      <c r="B2447" s="196" t="s">
        <v>5348</v>
      </c>
      <c r="C2447" s="197" t="s">
        <v>5349</v>
      </c>
      <c r="D2447" s="198" t="s">
        <v>5350</v>
      </c>
      <c r="E2447" s="196" t="s">
        <v>5351</v>
      </c>
      <c r="F2447" s="196"/>
      <c r="G2447" s="199">
        <v>65.0</v>
      </c>
      <c r="H2447" s="217">
        <v>0.6</v>
      </c>
      <c r="I2447" s="217">
        <v>0.83</v>
      </c>
      <c r="J2447" s="6">
        <f t="shared" si="11"/>
        <v>0.84</v>
      </c>
      <c r="K2447" s="6">
        <f t="shared" si="12"/>
        <v>1.0375</v>
      </c>
      <c r="L2447" s="6" t="str">
        <f t="array" ref="L2447">XLOOKUP(E2447,INV!A:A,INV!K:K)</f>
        <v>#N/A</v>
      </c>
      <c r="M2447" s="127" t="str">
        <f t="shared" si="13"/>
        <v>#N/A</v>
      </c>
    </row>
    <row r="2448">
      <c r="A2448" s="195">
        <v>1844.0</v>
      </c>
      <c r="B2448" s="196" t="s">
        <v>10048</v>
      </c>
      <c r="C2448" s="197" t="s">
        <v>5433</v>
      </c>
      <c r="D2448" s="198" t="s">
        <v>5434</v>
      </c>
      <c r="E2448" s="196" t="s">
        <v>5435</v>
      </c>
      <c r="F2448" s="196"/>
      <c r="G2448" s="199">
        <v>275.0</v>
      </c>
      <c r="H2448" s="217">
        <v>2.54</v>
      </c>
      <c r="I2448" s="217">
        <v>3.5</v>
      </c>
      <c r="J2448" s="6">
        <f t="shared" si="11"/>
        <v>3.556</v>
      </c>
      <c r="K2448" s="6">
        <f t="shared" si="12"/>
        <v>4.375</v>
      </c>
      <c r="L2448" s="6" t="str">
        <f t="array" ref="L2448">XLOOKUP(E2448,INV!A:A,INV!K:K)</f>
        <v>#N/A</v>
      </c>
      <c r="M2448" s="127" t="str">
        <f t="shared" si="13"/>
        <v>#N/A</v>
      </c>
    </row>
    <row r="2449">
      <c r="A2449" s="195">
        <v>1056.0</v>
      </c>
      <c r="B2449" s="196" t="s">
        <v>4859</v>
      </c>
      <c r="C2449" s="197" t="s">
        <v>10049</v>
      </c>
      <c r="D2449" s="198" t="s">
        <v>10050</v>
      </c>
      <c r="E2449" s="196" t="s">
        <v>10051</v>
      </c>
      <c r="F2449" s="110"/>
      <c r="G2449" s="199">
        <v>885.0</v>
      </c>
      <c r="H2449" s="217">
        <v>8.18</v>
      </c>
      <c r="I2449" s="217">
        <v>11.26</v>
      </c>
      <c r="J2449" s="6">
        <f t="shared" si="11"/>
        <v>11.452</v>
      </c>
      <c r="K2449" s="6">
        <f t="shared" si="12"/>
        <v>14.075</v>
      </c>
      <c r="L2449" s="6" t="str">
        <f t="array" ref="L2449">XLOOKUP(E2449,INV!A:A,INV!K:K)</f>
        <v>#N/A</v>
      </c>
      <c r="M2449" s="127" t="str">
        <f t="shared" si="13"/>
        <v>#N/A</v>
      </c>
    </row>
    <row r="2450">
      <c r="A2450" s="195">
        <v>1061.0</v>
      </c>
      <c r="B2450" s="196" t="s">
        <v>4859</v>
      </c>
      <c r="C2450" s="197" t="s">
        <v>10052</v>
      </c>
      <c r="D2450" s="198" t="s">
        <v>10053</v>
      </c>
      <c r="E2450" s="196" t="s">
        <v>10054</v>
      </c>
      <c r="F2450" s="110"/>
      <c r="G2450" s="199">
        <v>1610.0</v>
      </c>
      <c r="H2450" s="217">
        <v>14.88</v>
      </c>
      <c r="I2450" s="217">
        <v>20.49</v>
      </c>
      <c r="J2450" s="6">
        <f t="shared" si="11"/>
        <v>20.832</v>
      </c>
      <c r="K2450" s="6">
        <f t="shared" si="12"/>
        <v>25.6125</v>
      </c>
      <c r="L2450" s="6" t="str">
        <f t="array" ref="L2450">XLOOKUP(E2450,INV!A:A,INV!K:K)</f>
        <v>#N/A</v>
      </c>
      <c r="M2450" s="127" t="str">
        <f t="shared" si="13"/>
        <v>#N/A</v>
      </c>
    </row>
    <row r="2451">
      <c r="A2451" s="195">
        <v>477.0</v>
      </c>
      <c r="B2451" s="196" t="s">
        <v>3662</v>
      </c>
      <c r="C2451" s="197" t="s">
        <v>10055</v>
      </c>
      <c r="D2451" s="198" t="s">
        <v>10056</v>
      </c>
      <c r="E2451" s="196" t="s">
        <v>10057</v>
      </c>
      <c r="F2451" s="110"/>
      <c r="G2451" s="199">
        <v>45.0</v>
      </c>
      <c r="H2451" s="217">
        <v>0.47</v>
      </c>
      <c r="I2451" s="217">
        <v>0.65</v>
      </c>
      <c r="J2451" s="6">
        <f t="shared" si="11"/>
        <v>0.658</v>
      </c>
      <c r="K2451" s="6">
        <f t="shared" si="12"/>
        <v>0.8125</v>
      </c>
      <c r="L2451" s="6" t="str">
        <f t="array" ref="L2451">XLOOKUP(E2451,INV!A:A,INV!K:K)</f>
        <v>#N/A</v>
      </c>
      <c r="M2451" s="127" t="str">
        <f t="shared" si="13"/>
        <v>#N/A</v>
      </c>
    </row>
    <row r="2452">
      <c r="A2452" s="195">
        <v>481.0</v>
      </c>
      <c r="B2452" s="196" t="s">
        <v>3662</v>
      </c>
      <c r="C2452" s="197" t="s">
        <v>10058</v>
      </c>
      <c r="D2452" s="198" t="s">
        <v>10059</v>
      </c>
      <c r="E2452" s="196" t="s">
        <v>10060</v>
      </c>
      <c r="F2452" s="196"/>
      <c r="G2452" s="199">
        <v>115.0</v>
      </c>
      <c r="H2452" s="217">
        <v>1.2</v>
      </c>
      <c r="I2452" s="217">
        <v>1.66</v>
      </c>
      <c r="J2452" s="6">
        <f t="shared" si="11"/>
        <v>1.68</v>
      </c>
      <c r="K2452" s="6">
        <f t="shared" si="12"/>
        <v>2.075</v>
      </c>
      <c r="L2452" s="6" t="str">
        <f t="array" ref="L2452">XLOOKUP(E2452,INV!A:A,INV!K:K)</f>
        <v>#N/A</v>
      </c>
      <c r="M2452" s="127" t="str">
        <f t="shared" si="13"/>
        <v>#N/A</v>
      </c>
    </row>
    <row r="2453">
      <c r="A2453" s="195">
        <v>482.0</v>
      </c>
      <c r="B2453" s="196" t="s">
        <v>3662</v>
      </c>
      <c r="C2453" s="197" t="s">
        <v>3696</v>
      </c>
      <c r="D2453" s="198" t="s">
        <v>3697</v>
      </c>
      <c r="E2453" s="196" t="s">
        <v>3698</v>
      </c>
      <c r="F2453" s="110"/>
      <c r="G2453" s="199">
        <v>65.0</v>
      </c>
      <c r="H2453" s="217">
        <v>0.68</v>
      </c>
      <c r="I2453" s="217">
        <v>0.94</v>
      </c>
      <c r="J2453" s="6">
        <f t="shared" si="11"/>
        <v>0.952</v>
      </c>
      <c r="K2453" s="6">
        <f t="shared" si="12"/>
        <v>1.175</v>
      </c>
      <c r="L2453" s="6" t="str">
        <f t="array" ref="L2453">XLOOKUP(E2453,INV!A:A,INV!K:K)</f>
        <v>#N/A</v>
      </c>
      <c r="M2453" s="127" t="str">
        <f t="shared" si="13"/>
        <v>#N/A</v>
      </c>
    </row>
    <row r="2454">
      <c r="A2454" s="195">
        <v>484.0</v>
      </c>
      <c r="B2454" s="196" t="s">
        <v>3662</v>
      </c>
      <c r="C2454" s="197" t="s">
        <v>10061</v>
      </c>
      <c r="D2454" s="198" t="s">
        <v>10062</v>
      </c>
      <c r="E2454" s="196" t="s">
        <v>10063</v>
      </c>
      <c r="F2454" s="110"/>
      <c r="G2454" s="199">
        <v>145.0</v>
      </c>
      <c r="H2454" s="217">
        <v>1.52</v>
      </c>
      <c r="I2454" s="217">
        <v>2.09</v>
      </c>
      <c r="J2454" s="6">
        <f t="shared" si="11"/>
        <v>2.128</v>
      </c>
      <c r="K2454" s="6">
        <f t="shared" si="12"/>
        <v>2.6125</v>
      </c>
      <c r="L2454" s="6" t="str">
        <f t="array" ref="L2454">XLOOKUP(E2454,INV!A:A,INV!K:K)</f>
        <v>#N/A</v>
      </c>
      <c r="M2454" s="127" t="str">
        <f t="shared" si="13"/>
        <v>#N/A</v>
      </c>
    </row>
    <row r="2455">
      <c r="A2455" s="195">
        <v>494.0</v>
      </c>
      <c r="B2455" s="196" t="s">
        <v>3662</v>
      </c>
      <c r="C2455" s="197" t="s">
        <v>10064</v>
      </c>
      <c r="D2455" s="198" t="s">
        <v>10065</v>
      </c>
      <c r="E2455" s="196" t="s">
        <v>10066</v>
      </c>
      <c r="F2455" s="110"/>
      <c r="G2455" s="199">
        <v>70.0</v>
      </c>
      <c r="H2455" s="217">
        <v>0.73</v>
      </c>
      <c r="I2455" s="217">
        <v>1.01</v>
      </c>
      <c r="J2455" s="6">
        <f t="shared" si="11"/>
        <v>1.022</v>
      </c>
      <c r="K2455" s="6">
        <f t="shared" si="12"/>
        <v>1.2625</v>
      </c>
      <c r="L2455" s="6" t="str">
        <f t="array" ref="L2455">XLOOKUP(E2455,INV!A:A,INV!K:K)</f>
        <v>#N/A</v>
      </c>
      <c r="M2455" s="127" t="str">
        <f t="shared" si="13"/>
        <v>#N/A</v>
      </c>
    </row>
    <row r="2456">
      <c r="A2456" s="195">
        <v>538.0</v>
      </c>
      <c r="B2456" s="196" t="s">
        <v>3662</v>
      </c>
      <c r="C2456" s="197" t="s">
        <v>10067</v>
      </c>
      <c r="D2456" s="198" t="s">
        <v>16</v>
      </c>
      <c r="E2456" s="196" t="s">
        <v>17</v>
      </c>
      <c r="F2456" s="196"/>
      <c r="G2456" s="199">
        <v>225.0</v>
      </c>
      <c r="H2456" s="217">
        <v>2.36</v>
      </c>
      <c r="I2456" s="217">
        <v>3.25</v>
      </c>
      <c r="J2456" s="6">
        <f t="shared" si="11"/>
        <v>3.304</v>
      </c>
      <c r="K2456" s="6">
        <f t="shared" si="12"/>
        <v>4.0625</v>
      </c>
      <c r="L2456" s="6">
        <f t="array" ref="L2456">XLOOKUP(E2456,INV!A:A,INV!K:K)</f>
        <v>5</v>
      </c>
      <c r="M2456" s="127">
        <f t="shared" si="13"/>
        <v>0.3392</v>
      </c>
    </row>
    <row r="2457">
      <c r="A2457" s="195">
        <v>539.0</v>
      </c>
      <c r="B2457" s="196" t="s">
        <v>3662</v>
      </c>
      <c r="C2457" s="197" t="s">
        <v>10068</v>
      </c>
      <c r="D2457" s="198" t="s">
        <v>10069</v>
      </c>
      <c r="E2457" s="196" t="s">
        <v>10070</v>
      </c>
      <c r="F2457" s="196"/>
      <c r="G2457" s="199">
        <v>225.0</v>
      </c>
      <c r="H2457" s="217">
        <v>2.36</v>
      </c>
      <c r="I2457" s="217">
        <v>3.25</v>
      </c>
      <c r="J2457" s="6">
        <f t="shared" si="11"/>
        <v>3.304</v>
      </c>
      <c r="K2457" s="6">
        <f t="shared" si="12"/>
        <v>4.0625</v>
      </c>
      <c r="L2457" s="6" t="str">
        <f t="array" ref="L2457">XLOOKUP(E2457,INV!A:A,INV!K:K)</f>
        <v>#N/A</v>
      </c>
      <c r="M2457" s="127" t="str">
        <f t="shared" si="13"/>
        <v>#N/A</v>
      </c>
    </row>
    <row r="2458">
      <c r="A2458" s="195">
        <v>540.0</v>
      </c>
      <c r="B2458" s="196" t="s">
        <v>3662</v>
      </c>
      <c r="C2458" s="197" t="s">
        <v>3847</v>
      </c>
      <c r="D2458" s="198" t="s">
        <v>3848</v>
      </c>
      <c r="E2458" s="196" t="s">
        <v>3849</v>
      </c>
      <c r="F2458" s="196"/>
      <c r="G2458" s="199">
        <v>225.0</v>
      </c>
      <c r="H2458" s="217">
        <v>2.36</v>
      </c>
      <c r="I2458" s="217">
        <v>3.25</v>
      </c>
      <c r="J2458" s="6">
        <f t="shared" si="11"/>
        <v>3.304</v>
      </c>
      <c r="K2458" s="6">
        <f t="shared" si="12"/>
        <v>4.0625</v>
      </c>
      <c r="L2458" s="6" t="str">
        <f t="array" ref="L2458">XLOOKUP(E2458,INV!A:A,INV!K:K)</f>
        <v>#N/A</v>
      </c>
      <c r="M2458" s="127" t="str">
        <f t="shared" si="13"/>
        <v>#N/A</v>
      </c>
    </row>
    <row r="2459">
      <c r="A2459" s="195">
        <v>619.0</v>
      </c>
      <c r="B2459" s="196" t="s">
        <v>3662</v>
      </c>
      <c r="C2459" s="197" t="s">
        <v>10071</v>
      </c>
      <c r="D2459" s="198" t="s">
        <v>10072</v>
      </c>
      <c r="E2459" s="196" t="s">
        <v>10073</v>
      </c>
      <c r="F2459" s="196"/>
      <c r="G2459" s="199">
        <v>145.0</v>
      </c>
      <c r="H2459" s="217">
        <v>1.52</v>
      </c>
      <c r="I2459" s="217">
        <v>2.09</v>
      </c>
      <c r="J2459" s="6">
        <f t="shared" si="11"/>
        <v>2.128</v>
      </c>
      <c r="K2459" s="6">
        <f t="shared" si="12"/>
        <v>2.6125</v>
      </c>
      <c r="L2459" s="6" t="str">
        <f t="array" ref="L2459">XLOOKUP(E2459,INV!A:A,INV!K:K)</f>
        <v>#N/A</v>
      </c>
      <c r="M2459" s="127" t="str">
        <f t="shared" si="13"/>
        <v>#N/A</v>
      </c>
    </row>
    <row r="2460">
      <c r="A2460" s="195">
        <v>271.0</v>
      </c>
      <c r="B2460" s="196" t="s">
        <v>3142</v>
      </c>
      <c r="C2460" s="197" t="s">
        <v>3181</v>
      </c>
      <c r="D2460" s="198" t="s">
        <v>434</v>
      </c>
      <c r="E2460" s="196" t="s">
        <v>435</v>
      </c>
      <c r="F2460" s="110"/>
      <c r="G2460" s="199">
        <v>1950.0</v>
      </c>
      <c r="H2460" s="217">
        <v>18.02</v>
      </c>
      <c r="I2460" s="217">
        <v>24.82</v>
      </c>
      <c r="J2460" s="6">
        <f t="shared" si="11"/>
        <v>25.228</v>
      </c>
      <c r="K2460" s="6">
        <f t="shared" si="12"/>
        <v>31.025</v>
      </c>
      <c r="L2460" s="6">
        <f t="array" ref="L2460">XLOOKUP(E2460,INV!A:A,INV!K:K)</f>
        <v>50</v>
      </c>
      <c r="M2460" s="127">
        <f t="shared" si="13"/>
        <v>0.49544</v>
      </c>
    </row>
    <row r="2461">
      <c r="A2461" s="195">
        <v>272.0</v>
      </c>
      <c r="B2461" s="196" t="s">
        <v>3142</v>
      </c>
      <c r="C2461" s="197" t="s">
        <v>3183</v>
      </c>
      <c r="D2461" s="198" t="s">
        <v>3184</v>
      </c>
      <c r="E2461" s="196" t="s">
        <v>433</v>
      </c>
      <c r="F2461" s="110"/>
      <c r="G2461" s="199">
        <v>1750.0</v>
      </c>
      <c r="H2461" s="217">
        <v>16.17</v>
      </c>
      <c r="I2461" s="217">
        <v>22.28</v>
      </c>
      <c r="J2461" s="6">
        <f t="shared" si="11"/>
        <v>22.638</v>
      </c>
      <c r="K2461" s="6">
        <f t="shared" si="12"/>
        <v>27.85</v>
      </c>
      <c r="L2461" s="6">
        <f t="array" ref="L2461">XLOOKUP(E2461,INV!A:A,INV!K:K)</f>
        <v>40</v>
      </c>
      <c r="M2461" s="127">
        <f t="shared" si="13"/>
        <v>0.43405</v>
      </c>
    </row>
    <row r="2462">
      <c r="A2462" s="195">
        <v>318.0</v>
      </c>
      <c r="B2462" s="196" t="s">
        <v>9966</v>
      </c>
      <c r="C2462" s="197" t="s">
        <v>10074</v>
      </c>
      <c r="D2462" s="198" t="s">
        <v>10075</v>
      </c>
      <c r="E2462" s="196" t="s">
        <v>10076</v>
      </c>
      <c r="F2462" s="110"/>
      <c r="G2462" s="199">
        <v>5150.0</v>
      </c>
      <c r="H2462" s="217">
        <v>47.58</v>
      </c>
      <c r="I2462" s="217">
        <v>65.55</v>
      </c>
      <c r="J2462" s="6">
        <f t="shared" si="11"/>
        <v>66.612</v>
      </c>
      <c r="K2462" s="6">
        <f t="shared" si="12"/>
        <v>81.9375</v>
      </c>
      <c r="L2462" s="6" t="str">
        <f t="array" ref="L2462">XLOOKUP(E2462,INV!A:A,INV!K:K)</f>
        <v>#N/A</v>
      </c>
      <c r="M2462" s="127" t="str">
        <f t="shared" si="13"/>
        <v>#N/A</v>
      </c>
    </row>
    <row r="2463">
      <c r="A2463" s="195">
        <v>319.0</v>
      </c>
      <c r="B2463" s="196" t="s">
        <v>9966</v>
      </c>
      <c r="C2463" s="197" t="s">
        <v>10077</v>
      </c>
      <c r="D2463" s="198" t="s">
        <v>10078</v>
      </c>
      <c r="E2463" s="196" t="s">
        <v>10079</v>
      </c>
      <c r="F2463" s="110"/>
      <c r="G2463" s="199">
        <v>23440.0</v>
      </c>
      <c r="H2463" s="217">
        <v>216.57</v>
      </c>
      <c r="I2463" s="217">
        <v>298.36</v>
      </c>
      <c r="J2463" s="6">
        <f t="shared" si="11"/>
        <v>303.198</v>
      </c>
      <c r="K2463" s="6">
        <f t="shared" si="12"/>
        <v>372.95</v>
      </c>
      <c r="L2463" s="6" t="str">
        <f t="array" ref="L2463">XLOOKUP(E2463,INV!A:A,INV!K:K)</f>
        <v>#N/A</v>
      </c>
      <c r="M2463" s="127" t="str">
        <f t="shared" si="13"/>
        <v>#N/A</v>
      </c>
    </row>
    <row r="2464">
      <c r="A2464" s="195">
        <v>320.0</v>
      </c>
      <c r="B2464" s="196" t="s">
        <v>9966</v>
      </c>
      <c r="C2464" s="197" t="s">
        <v>10080</v>
      </c>
      <c r="D2464" s="198" t="s">
        <v>10081</v>
      </c>
      <c r="E2464" s="196" t="s">
        <v>10082</v>
      </c>
      <c r="F2464" s="110"/>
      <c r="G2464" s="199">
        <v>14000.0</v>
      </c>
      <c r="H2464" s="217">
        <v>129.35</v>
      </c>
      <c r="I2464" s="217">
        <v>178.2</v>
      </c>
      <c r="J2464" s="6">
        <f t="shared" si="11"/>
        <v>181.09</v>
      </c>
      <c r="K2464" s="6">
        <f t="shared" si="12"/>
        <v>222.75</v>
      </c>
      <c r="L2464" s="6" t="str">
        <f t="array" ref="L2464">XLOOKUP(E2464,INV!A:A,INV!K:K)</f>
        <v>#N/A</v>
      </c>
      <c r="M2464" s="127" t="str">
        <f t="shared" si="13"/>
        <v>#N/A</v>
      </c>
    </row>
    <row r="2465">
      <c r="A2465" s="195">
        <v>321.0</v>
      </c>
      <c r="B2465" s="196" t="s">
        <v>9966</v>
      </c>
      <c r="C2465" s="197" t="s">
        <v>10083</v>
      </c>
      <c r="D2465" s="198" t="s">
        <v>10084</v>
      </c>
      <c r="E2465" s="196" t="s">
        <v>10085</v>
      </c>
      <c r="F2465" s="110"/>
      <c r="G2465" s="199">
        <v>17720.0</v>
      </c>
      <c r="H2465" s="217">
        <v>163.72</v>
      </c>
      <c r="I2465" s="217">
        <v>225.55</v>
      </c>
      <c r="J2465" s="6">
        <f t="shared" si="11"/>
        <v>229.208</v>
      </c>
      <c r="K2465" s="6">
        <f t="shared" si="12"/>
        <v>281.9375</v>
      </c>
      <c r="L2465" s="6" t="str">
        <f t="array" ref="L2465">XLOOKUP(E2465,INV!A:A,INV!K:K)</f>
        <v>#N/A</v>
      </c>
      <c r="M2465" s="127" t="str">
        <f t="shared" si="13"/>
        <v>#N/A</v>
      </c>
    </row>
    <row r="2466">
      <c r="A2466" s="195">
        <v>322.0</v>
      </c>
      <c r="B2466" s="196" t="s">
        <v>9966</v>
      </c>
      <c r="C2466" s="197" t="s">
        <v>10086</v>
      </c>
      <c r="D2466" s="198" t="s">
        <v>10087</v>
      </c>
      <c r="E2466" s="196" t="s">
        <v>10088</v>
      </c>
      <c r="F2466" s="110"/>
      <c r="G2466" s="199">
        <v>14000.0</v>
      </c>
      <c r="H2466" s="217">
        <v>129.35</v>
      </c>
      <c r="I2466" s="217">
        <v>178.2</v>
      </c>
      <c r="J2466" s="6">
        <f t="shared" si="11"/>
        <v>181.09</v>
      </c>
      <c r="K2466" s="6">
        <f t="shared" si="12"/>
        <v>222.75</v>
      </c>
      <c r="L2466" s="6" t="str">
        <f t="array" ref="L2466">XLOOKUP(E2466,INV!A:A,INV!K:K)</f>
        <v>#N/A</v>
      </c>
      <c r="M2466" s="127" t="str">
        <f t="shared" si="13"/>
        <v>#N/A</v>
      </c>
    </row>
    <row r="2467">
      <c r="A2467" s="195">
        <v>323.0</v>
      </c>
      <c r="B2467" s="196" t="s">
        <v>9966</v>
      </c>
      <c r="C2467" s="197" t="s">
        <v>10089</v>
      </c>
      <c r="D2467" s="198" t="s">
        <v>10090</v>
      </c>
      <c r="E2467" s="196" t="s">
        <v>10091</v>
      </c>
      <c r="F2467" s="110"/>
      <c r="G2467" s="199">
        <v>21500.0</v>
      </c>
      <c r="H2467" s="217">
        <v>198.64</v>
      </c>
      <c r="I2467" s="217">
        <v>273.67</v>
      </c>
      <c r="J2467" s="6">
        <f t="shared" si="11"/>
        <v>278.096</v>
      </c>
      <c r="K2467" s="6">
        <f t="shared" si="12"/>
        <v>342.0875</v>
      </c>
      <c r="L2467" s="6" t="str">
        <f t="array" ref="L2467">XLOOKUP(E2467,INV!A:A,INV!K:K)</f>
        <v>#N/A</v>
      </c>
      <c r="M2467" s="127" t="str">
        <f t="shared" si="13"/>
        <v>#N/A</v>
      </c>
    </row>
    <row r="2468">
      <c r="A2468" s="195">
        <v>324.0</v>
      </c>
      <c r="B2468" s="196" t="s">
        <v>9966</v>
      </c>
      <c r="C2468" s="197" t="s">
        <v>10092</v>
      </c>
      <c r="D2468" s="198" t="s">
        <v>10093</v>
      </c>
      <c r="E2468" s="196" t="s">
        <v>10094</v>
      </c>
      <c r="F2468" s="110"/>
      <c r="G2468" s="199">
        <v>14000.0</v>
      </c>
      <c r="H2468" s="217">
        <v>129.35</v>
      </c>
      <c r="I2468" s="217">
        <v>178.2</v>
      </c>
      <c r="J2468" s="6">
        <f t="shared" si="11"/>
        <v>181.09</v>
      </c>
      <c r="K2468" s="6">
        <f t="shared" si="12"/>
        <v>222.75</v>
      </c>
      <c r="L2468" s="6" t="str">
        <f t="array" ref="L2468">XLOOKUP(E2468,INV!A:A,INV!K:K)</f>
        <v>#N/A</v>
      </c>
      <c r="M2468" s="127" t="str">
        <f t="shared" si="13"/>
        <v>#N/A</v>
      </c>
    </row>
    <row r="2469">
      <c r="A2469" s="195">
        <v>325.0</v>
      </c>
      <c r="B2469" s="196" t="s">
        <v>9966</v>
      </c>
      <c r="C2469" s="197" t="s">
        <v>10095</v>
      </c>
      <c r="D2469" s="198" t="s">
        <v>10096</v>
      </c>
      <c r="E2469" s="196" t="s">
        <v>10097</v>
      </c>
      <c r="F2469" s="196"/>
      <c r="G2469" s="199">
        <v>17750.0</v>
      </c>
      <c r="H2469" s="217">
        <v>163.99</v>
      </c>
      <c r="I2469" s="217">
        <v>225.94</v>
      </c>
      <c r="J2469" s="6">
        <f t="shared" si="11"/>
        <v>229.586</v>
      </c>
      <c r="K2469" s="6">
        <f t="shared" si="12"/>
        <v>282.425</v>
      </c>
      <c r="L2469" s="6" t="str">
        <f t="array" ref="L2469">XLOOKUP(E2469,INV!A:A,INV!K:K)</f>
        <v>#N/A</v>
      </c>
      <c r="M2469" s="127" t="str">
        <f t="shared" si="13"/>
        <v>#N/A</v>
      </c>
    </row>
    <row r="2470">
      <c r="A2470" s="195">
        <v>1878.0</v>
      </c>
      <c r="B2470" s="196" t="s">
        <v>9966</v>
      </c>
      <c r="C2470" s="197" t="s">
        <v>10098</v>
      </c>
      <c r="D2470" s="198" t="s">
        <v>10099</v>
      </c>
      <c r="E2470" s="196" t="s">
        <v>10100</v>
      </c>
      <c r="F2470" s="196"/>
      <c r="G2470" s="199">
        <v>7500.0</v>
      </c>
      <c r="H2470" s="217">
        <v>69.29</v>
      </c>
      <c r="I2470" s="217">
        <v>95.47</v>
      </c>
      <c r="J2470" s="6">
        <f t="shared" si="11"/>
        <v>97.006</v>
      </c>
      <c r="K2470" s="6">
        <f t="shared" si="12"/>
        <v>119.3375</v>
      </c>
      <c r="L2470" s="6" t="str">
        <f t="array" ref="L2470">XLOOKUP(E2470,INV!A:A,INV!K:K)</f>
        <v>#N/A</v>
      </c>
      <c r="M2470" s="127" t="str">
        <f t="shared" si="13"/>
        <v>#N/A</v>
      </c>
    </row>
    <row r="2471">
      <c r="A2471" s="195">
        <v>1879.0</v>
      </c>
      <c r="B2471" s="196" t="s">
        <v>9966</v>
      </c>
      <c r="C2471" s="197" t="s">
        <v>10101</v>
      </c>
      <c r="D2471" s="198" t="s">
        <v>10102</v>
      </c>
      <c r="E2471" s="196" t="s">
        <v>10103</v>
      </c>
      <c r="F2471" s="196"/>
      <c r="G2471" s="199">
        <v>7970.0</v>
      </c>
      <c r="H2471" s="217">
        <v>73.64</v>
      </c>
      <c r="I2471" s="217">
        <v>101.45</v>
      </c>
      <c r="J2471" s="6">
        <f t="shared" si="11"/>
        <v>103.096</v>
      </c>
      <c r="K2471" s="6">
        <f t="shared" si="12"/>
        <v>126.8125</v>
      </c>
      <c r="L2471" s="6" t="str">
        <f t="array" ref="L2471">XLOOKUP(E2471,INV!A:A,INV!K:K)</f>
        <v>#N/A</v>
      </c>
      <c r="M2471" s="127" t="str">
        <f t="shared" si="13"/>
        <v>#N/A</v>
      </c>
    </row>
    <row r="2472">
      <c r="A2472" s="195">
        <v>329.0</v>
      </c>
      <c r="B2472" s="196" t="s">
        <v>9966</v>
      </c>
      <c r="C2472" s="197" t="s">
        <v>10104</v>
      </c>
      <c r="D2472" s="198" t="s">
        <v>10105</v>
      </c>
      <c r="E2472" s="196" t="s">
        <v>10106</v>
      </c>
      <c r="F2472" s="110"/>
      <c r="G2472" s="199">
        <v>6280.0</v>
      </c>
      <c r="H2472" s="217">
        <v>58.02</v>
      </c>
      <c r="I2472" s="217">
        <v>79.94</v>
      </c>
      <c r="J2472" s="6">
        <f t="shared" si="11"/>
        <v>81.228</v>
      </c>
      <c r="K2472" s="6">
        <f t="shared" si="12"/>
        <v>99.925</v>
      </c>
      <c r="L2472" s="6" t="str">
        <f t="array" ref="L2472">XLOOKUP(E2472,INV!A:A,INV!K:K)</f>
        <v>#N/A</v>
      </c>
      <c r="M2472" s="127" t="str">
        <f t="shared" si="13"/>
        <v>#N/A</v>
      </c>
    </row>
    <row r="2473">
      <c r="A2473" s="195">
        <v>330.0</v>
      </c>
      <c r="B2473" s="196" t="s">
        <v>9966</v>
      </c>
      <c r="C2473" s="197" t="s">
        <v>10107</v>
      </c>
      <c r="D2473" s="198" t="s">
        <v>10108</v>
      </c>
      <c r="E2473" s="196" t="s">
        <v>10109</v>
      </c>
      <c r="F2473" s="110"/>
      <c r="G2473" s="199">
        <v>4220.0</v>
      </c>
      <c r="H2473" s="217">
        <v>38.99</v>
      </c>
      <c r="I2473" s="217">
        <v>53.72</v>
      </c>
      <c r="J2473" s="6">
        <f t="shared" si="11"/>
        <v>54.586</v>
      </c>
      <c r="K2473" s="6">
        <f t="shared" si="12"/>
        <v>67.15</v>
      </c>
      <c r="L2473" s="6" t="str">
        <f t="array" ref="L2473">XLOOKUP(E2473,INV!A:A,INV!K:K)</f>
        <v>#N/A</v>
      </c>
      <c r="M2473" s="127" t="str">
        <f t="shared" si="13"/>
        <v>#N/A</v>
      </c>
    </row>
    <row r="2474">
      <c r="A2474" s="195">
        <v>331.0</v>
      </c>
      <c r="B2474" s="196" t="s">
        <v>9966</v>
      </c>
      <c r="C2474" s="197" t="s">
        <v>10110</v>
      </c>
      <c r="D2474" s="198" t="s">
        <v>10111</v>
      </c>
      <c r="E2474" s="196" t="s">
        <v>10112</v>
      </c>
      <c r="F2474" s="110"/>
      <c r="G2474" s="199">
        <v>5530.0</v>
      </c>
      <c r="H2474" s="217">
        <v>51.09</v>
      </c>
      <c r="I2474" s="217">
        <v>70.39</v>
      </c>
      <c r="J2474" s="6">
        <f t="shared" si="11"/>
        <v>71.526</v>
      </c>
      <c r="K2474" s="6">
        <f t="shared" si="12"/>
        <v>87.9875</v>
      </c>
      <c r="L2474" s="6" t="str">
        <f t="array" ref="L2474">XLOOKUP(E2474,INV!A:A,INV!K:K)</f>
        <v>#N/A</v>
      </c>
      <c r="M2474" s="127" t="str">
        <f t="shared" si="13"/>
        <v>#N/A</v>
      </c>
    </row>
    <row r="2475">
      <c r="A2475" s="195">
        <v>332.0</v>
      </c>
      <c r="B2475" s="196" t="s">
        <v>9966</v>
      </c>
      <c r="C2475" s="197" t="s">
        <v>10113</v>
      </c>
      <c r="D2475" s="198" t="s">
        <v>10114</v>
      </c>
      <c r="E2475" s="196" t="s">
        <v>10115</v>
      </c>
      <c r="F2475" s="110"/>
      <c r="G2475" s="199">
        <v>5150.0</v>
      </c>
      <c r="H2475" s="217">
        <v>47.58</v>
      </c>
      <c r="I2475" s="217">
        <v>65.55</v>
      </c>
      <c r="J2475" s="6">
        <f t="shared" si="11"/>
        <v>66.612</v>
      </c>
      <c r="K2475" s="6">
        <f t="shared" si="12"/>
        <v>81.9375</v>
      </c>
      <c r="L2475" s="6" t="str">
        <f t="array" ref="L2475">XLOOKUP(E2475,INV!A:A,INV!K:K)</f>
        <v>#N/A</v>
      </c>
      <c r="M2475" s="127" t="str">
        <f t="shared" si="13"/>
        <v>#N/A</v>
      </c>
    </row>
    <row r="2476">
      <c r="A2476" s="195">
        <v>333.0</v>
      </c>
      <c r="B2476" s="196" t="s">
        <v>9966</v>
      </c>
      <c r="C2476" s="197" t="s">
        <v>10116</v>
      </c>
      <c r="D2476" s="198" t="s">
        <v>10117</v>
      </c>
      <c r="E2476" s="196" t="s">
        <v>10118</v>
      </c>
      <c r="F2476" s="110"/>
      <c r="G2476" s="199">
        <v>4595.0</v>
      </c>
      <c r="H2476" s="217">
        <v>42.45</v>
      </c>
      <c r="I2476" s="217">
        <v>58.49</v>
      </c>
      <c r="J2476" s="6">
        <f t="shared" si="11"/>
        <v>59.43</v>
      </c>
      <c r="K2476" s="6">
        <f t="shared" si="12"/>
        <v>73.1125</v>
      </c>
      <c r="L2476" s="6" t="str">
        <f t="array" ref="L2476">XLOOKUP(E2476,INV!A:A,INV!K:K)</f>
        <v>#N/A</v>
      </c>
      <c r="M2476" s="127" t="str">
        <f t="shared" si="13"/>
        <v>#N/A</v>
      </c>
    </row>
    <row r="2477">
      <c r="A2477" s="195">
        <v>334.0</v>
      </c>
      <c r="B2477" s="196" t="s">
        <v>9966</v>
      </c>
      <c r="C2477" s="197" t="s">
        <v>10119</v>
      </c>
      <c r="D2477" s="198" t="s">
        <v>10120</v>
      </c>
      <c r="E2477" s="196" t="s">
        <v>10121</v>
      </c>
      <c r="F2477" s="110"/>
      <c r="G2477" s="199">
        <v>5530.0</v>
      </c>
      <c r="H2477" s="217">
        <v>51.09</v>
      </c>
      <c r="I2477" s="217">
        <v>70.39</v>
      </c>
      <c r="J2477" s="6">
        <f t="shared" si="11"/>
        <v>71.526</v>
      </c>
      <c r="K2477" s="6">
        <f t="shared" si="12"/>
        <v>87.9875</v>
      </c>
      <c r="L2477" s="6" t="str">
        <f t="array" ref="L2477">XLOOKUP(E2477,INV!A:A,INV!K:K)</f>
        <v>#N/A</v>
      </c>
      <c r="M2477" s="127" t="str">
        <f t="shared" si="13"/>
        <v>#N/A</v>
      </c>
    </row>
    <row r="2478">
      <c r="A2478" s="195">
        <v>335.0</v>
      </c>
      <c r="B2478" s="196" t="s">
        <v>9966</v>
      </c>
      <c r="C2478" s="197" t="s">
        <v>10122</v>
      </c>
      <c r="D2478" s="198" t="s">
        <v>10123</v>
      </c>
      <c r="E2478" s="196" t="s">
        <v>10124</v>
      </c>
      <c r="F2478" s="110"/>
      <c r="G2478" s="199">
        <v>5150.0</v>
      </c>
      <c r="H2478" s="217">
        <v>47.58</v>
      </c>
      <c r="I2478" s="217">
        <v>65.55</v>
      </c>
      <c r="J2478" s="6">
        <f t="shared" si="11"/>
        <v>66.612</v>
      </c>
      <c r="K2478" s="6">
        <f t="shared" si="12"/>
        <v>81.9375</v>
      </c>
      <c r="L2478" s="6" t="str">
        <f t="array" ref="L2478">XLOOKUP(E2478,INV!A:A,INV!K:K)</f>
        <v>#N/A</v>
      </c>
      <c r="M2478" s="127" t="str">
        <f t="shared" si="13"/>
        <v>#N/A</v>
      </c>
    </row>
    <row r="2479">
      <c r="A2479" s="195">
        <v>336.0</v>
      </c>
      <c r="B2479" s="196" t="s">
        <v>9966</v>
      </c>
      <c r="C2479" s="197" t="s">
        <v>10125</v>
      </c>
      <c r="D2479" s="198" t="s">
        <v>10126</v>
      </c>
      <c r="E2479" s="196" t="s">
        <v>10127</v>
      </c>
      <c r="F2479" s="110"/>
      <c r="G2479" s="199">
        <v>7970.0</v>
      </c>
      <c r="H2479" s="217">
        <v>73.64</v>
      </c>
      <c r="I2479" s="217">
        <v>101.45</v>
      </c>
      <c r="J2479" s="6">
        <f t="shared" si="11"/>
        <v>103.096</v>
      </c>
      <c r="K2479" s="6">
        <f t="shared" si="12"/>
        <v>126.8125</v>
      </c>
      <c r="L2479" s="6" t="str">
        <f t="array" ref="L2479">XLOOKUP(E2479,INV!A:A,INV!K:K)</f>
        <v>#N/A</v>
      </c>
      <c r="M2479" s="127" t="str">
        <f t="shared" si="13"/>
        <v>#N/A</v>
      </c>
    </row>
    <row r="2480">
      <c r="A2480" s="195">
        <v>337.0</v>
      </c>
      <c r="B2480" s="196" t="s">
        <v>9966</v>
      </c>
      <c r="C2480" s="197" t="s">
        <v>10128</v>
      </c>
      <c r="D2480" s="198" t="s">
        <v>10129</v>
      </c>
      <c r="E2480" s="196" t="s">
        <v>10130</v>
      </c>
      <c r="F2480" s="110"/>
      <c r="G2480" s="199">
        <v>3600.0</v>
      </c>
      <c r="H2480" s="217">
        <v>33.26</v>
      </c>
      <c r="I2480" s="217">
        <v>45.82</v>
      </c>
      <c r="J2480" s="6">
        <f t="shared" si="11"/>
        <v>46.564</v>
      </c>
      <c r="K2480" s="6">
        <f t="shared" si="12"/>
        <v>57.275</v>
      </c>
      <c r="L2480" s="6" t="str">
        <f t="array" ref="L2480">XLOOKUP(E2480,INV!A:A,INV!K:K)</f>
        <v>#N/A</v>
      </c>
      <c r="M2480" s="127" t="str">
        <f t="shared" si="13"/>
        <v>#N/A</v>
      </c>
    </row>
    <row r="2481">
      <c r="A2481" s="195">
        <v>338.0</v>
      </c>
      <c r="B2481" s="196" t="s">
        <v>9966</v>
      </c>
      <c r="C2481" s="197" t="s">
        <v>10131</v>
      </c>
      <c r="D2481" s="198" t="s">
        <v>10132</v>
      </c>
      <c r="E2481" s="196" t="s">
        <v>10133</v>
      </c>
      <c r="F2481" s="110"/>
      <c r="G2481" s="199">
        <v>6560.0</v>
      </c>
      <c r="H2481" s="217">
        <v>60.61</v>
      </c>
      <c r="I2481" s="217">
        <v>83.5</v>
      </c>
      <c r="J2481" s="6">
        <f t="shared" si="11"/>
        <v>84.854</v>
      </c>
      <c r="K2481" s="6">
        <f t="shared" si="12"/>
        <v>104.375</v>
      </c>
      <c r="L2481" s="6" t="str">
        <f t="array" ref="L2481">XLOOKUP(E2481,INV!A:A,INV!K:K)</f>
        <v>#N/A</v>
      </c>
      <c r="M2481" s="127" t="str">
        <f t="shared" si="13"/>
        <v>#N/A</v>
      </c>
    </row>
    <row r="2482">
      <c r="A2482" s="195">
        <v>339.0</v>
      </c>
      <c r="B2482" s="196" t="s">
        <v>9966</v>
      </c>
      <c r="C2482" s="197" t="s">
        <v>10134</v>
      </c>
      <c r="D2482" s="198" t="s">
        <v>10135</v>
      </c>
      <c r="E2482" s="196" t="s">
        <v>10136</v>
      </c>
      <c r="F2482" s="110"/>
      <c r="G2482" s="199">
        <v>18190.0</v>
      </c>
      <c r="H2482" s="217">
        <v>168.06</v>
      </c>
      <c r="I2482" s="217">
        <v>231.54</v>
      </c>
      <c r="J2482" s="6">
        <f t="shared" si="11"/>
        <v>235.284</v>
      </c>
      <c r="K2482" s="6">
        <f t="shared" si="12"/>
        <v>289.425</v>
      </c>
      <c r="L2482" s="6" t="str">
        <f t="array" ref="L2482">XLOOKUP(E2482,INV!A:A,INV!K:K)</f>
        <v>#N/A</v>
      </c>
      <c r="M2482" s="127" t="str">
        <f t="shared" si="13"/>
        <v>#N/A</v>
      </c>
    </row>
    <row r="2483">
      <c r="A2483" s="195">
        <v>342.0</v>
      </c>
      <c r="B2483" s="196" t="s">
        <v>9966</v>
      </c>
      <c r="C2483" s="197" t="s">
        <v>10137</v>
      </c>
      <c r="D2483" s="198" t="s">
        <v>10138</v>
      </c>
      <c r="E2483" s="196" t="s">
        <v>10139</v>
      </c>
      <c r="F2483" s="110"/>
      <c r="G2483" s="199">
        <v>10380.0</v>
      </c>
      <c r="H2483" s="217">
        <v>95.9</v>
      </c>
      <c r="I2483" s="217">
        <v>132.12</v>
      </c>
      <c r="J2483" s="6">
        <f t="shared" si="11"/>
        <v>134.26</v>
      </c>
      <c r="K2483" s="6">
        <f t="shared" si="12"/>
        <v>165.15</v>
      </c>
      <c r="L2483" s="6" t="str">
        <f t="array" ref="L2483">XLOOKUP(E2483,INV!A:A,INV!K:K)</f>
        <v>#N/A</v>
      </c>
      <c r="M2483" s="127" t="str">
        <f t="shared" si="13"/>
        <v>#N/A</v>
      </c>
    </row>
    <row r="2484">
      <c r="A2484" s="195">
        <v>1402.0</v>
      </c>
      <c r="B2484" s="196" t="s">
        <v>5164</v>
      </c>
      <c r="C2484" s="197" t="s">
        <v>5165</v>
      </c>
      <c r="D2484" s="198" t="s">
        <v>5166</v>
      </c>
      <c r="E2484" s="196" t="s">
        <v>5165</v>
      </c>
      <c r="F2484" s="110"/>
      <c r="G2484" s="199">
        <v>215.0</v>
      </c>
      <c r="H2484" s="217">
        <v>1.99</v>
      </c>
      <c r="I2484" s="217">
        <v>2.74</v>
      </c>
      <c r="J2484" s="6">
        <f t="shared" si="11"/>
        <v>2.786</v>
      </c>
      <c r="K2484" s="6">
        <f t="shared" si="12"/>
        <v>3.425</v>
      </c>
      <c r="L2484" s="6" t="str">
        <f t="array" ref="L2484">XLOOKUP(E2484,INV!A:A,INV!K:K)</f>
        <v>#N/A</v>
      </c>
      <c r="M2484" s="127" t="str">
        <f t="shared" si="13"/>
        <v>#N/A</v>
      </c>
    </row>
    <row r="2485">
      <c r="A2485" s="195">
        <v>1412.0</v>
      </c>
      <c r="B2485" s="196" t="s">
        <v>5164</v>
      </c>
      <c r="C2485" s="197" t="s">
        <v>5169</v>
      </c>
      <c r="D2485" s="198" t="s">
        <v>5170</v>
      </c>
      <c r="E2485" s="196" t="s">
        <v>5169</v>
      </c>
      <c r="F2485" s="110"/>
      <c r="G2485" s="199">
        <v>420.0</v>
      </c>
      <c r="H2485" s="217">
        <v>3.88</v>
      </c>
      <c r="I2485" s="217">
        <v>5.35</v>
      </c>
      <c r="J2485" s="6">
        <f t="shared" si="11"/>
        <v>5.432</v>
      </c>
      <c r="K2485" s="6">
        <f t="shared" si="12"/>
        <v>6.6875</v>
      </c>
      <c r="L2485" s="6">
        <f t="array" ref="L2485">XLOOKUP(E2485,INV!A:A,INV!K:K)</f>
        <v>18</v>
      </c>
      <c r="M2485" s="127">
        <f t="shared" si="13"/>
        <v>0.6982222222</v>
      </c>
    </row>
    <row r="2486">
      <c r="A2486" s="195">
        <v>1415.0</v>
      </c>
      <c r="B2486" s="196" t="s">
        <v>5164</v>
      </c>
      <c r="C2486" s="197" t="s">
        <v>5173</v>
      </c>
      <c r="D2486" s="198" t="s">
        <v>5174</v>
      </c>
      <c r="E2486" s="196" t="s">
        <v>5173</v>
      </c>
      <c r="F2486" s="110"/>
      <c r="G2486" s="199">
        <v>740.0</v>
      </c>
      <c r="H2486" s="217">
        <v>6.84</v>
      </c>
      <c r="I2486" s="217">
        <v>9.42</v>
      </c>
      <c r="J2486" s="6">
        <f t="shared" si="11"/>
        <v>9.576</v>
      </c>
      <c r="K2486" s="6">
        <f t="shared" si="12"/>
        <v>11.775</v>
      </c>
      <c r="L2486" s="6" t="str">
        <f t="array" ref="L2486">XLOOKUP(E2486,INV!A:A,INV!K:K)</f>
        <v>#N/A</v>
      </c>
      <c r="M2486" s="127" t="str">
        <f t="shared" si="13"/>
        <v>#N/A</v>
      </c>
    </row>
    <row r="2487">
      <c r="A2487" s="195">
        <v>1416.0</v>
      </c>
      <c r="B2487" s="196" t="s">
        <v>5175</v>
      </c>
      <c r="C2487" s="197" t="s">
        <v>5176</v>
      </c>
      <c r="D2487" s="198" t="s">
        <v>5177</v>
      </c>
      <c r="E2487" s="196" t="s">
        <v>5176</v>
      </c>
      <c r="F2487" s="196"/>
      <c r="G2487" s="199">
        <v>480.0</v>
      </c>
      <c r="H2487" s="217">
        <v>4.43</v>
      </c>
      <c r="I2487" s="217">
        <v>6.11</v>
      </c>
      <c r="J2487" s="6">
        <f t="shared" si="11"/>
        <v>6.202</v>
      </c>
      <c r="K2487" s="6">
        <f t="shared" si="12"/>
        <v>7.6375</v>
      </c>
      <c r="L2487" s="6" t="str">
        <f t="array" ref="L2487">XLOOKUP(E2487,INV!A:A,INV!K:K)</f>
        <v>#N/A</v>
      </c>
      <c r="M2487" s="127" t="str">
        <f t="shared" si="13"/>
        <v>#N/A</v>
      </c>
    </row>
    <row r="2488">
      <c r="A2488" s="195">
        <v>1417.0</v>
      </c>
      <c r="B2488" s="196" t="s">
        <v>5175</v>
      </c>
      <c r="C2488" s="197" t="s">
        <v>5178</v>
      </c>
      <c r="D2488" s="198" t="s">
        <v>5179</v>
      </c>
      <c r="E2488" s="196" t="s">
        <v>5178</v>
      </c>
      <c r="F2488" s="196"/>
      <c r="G2488" s="199">
        <v>880.0</v>
      </c>
      <c r="H2488" s="217">
        <v>8.13</v>
      </c>
      <c r="I2488" s="217">
        <v>11.2</v>
      </c>
      <c r="J2488" s="6">
        <f t="shared" si="11"/>
        <v>11.382</v>
      </c>
      <c r="K2488" s="6">
        <f t="shared" si="12"/>
        <v>14</v>
      </c>
      <c r="L2488" s="6" t="str">
        <f t="array" ref="L2488">XLOOKUP(E2488,INV!A:A,INV!K:K)</f>
        <v>#N/A</v>
      </c>
      <c r="M2488" s="127" t="str">
        <f t="shared" si="13"/>
        <v>#N/A</v>
      </c>
    </row>
    <row r="2489">
      <c r="A2489" s="195">
        <v>1418.0</v>
      </c>
      <c r="B2489" s="196" t="s">
        <v>5175</v>
      </c>
      <c r="C2489" s="197" t="s">
        <v>5180</v>
      </c>
      <c r="D2489" s="198" t="s">
        <v>5181</v>
      </c>
      <c r="E2489" s="196" t="s">
        <v>5180</v>
      </c>
      <c r="F2489" s="196"/>
      <c r="G2489" s="199">
        <v>230.0</v>
      </c>
      <c r="H2489" s="217">
        <v>2.13</v>
      </c>
      <c r="I2489" s="217">
        <v>2.93</v>
      </c>
      <c r="J2489" s="6">
        <f t="shared" si="11"/>
        <v>2.982</v>
      </c>
      <c r="K2489" s="6">
        <f t="shared" si="12"/>
        <v>3.6625</v>
      </c>
      <c r="L2489" s="6" t="str">
        <f t="array" ref="L2489">XLOOKUP(E2489,INV!A:A,INV!K:K)</f>
        <v>#N/A</v>
      </c>
      <c r="M2489" s="127" t="str">
        <f t="shared" si="13"/>
        <v>#N/A</v>
      </c>
    </row>
    <row r="2490">
      <c r="A2490" s="195">
        <v>1419.0</v>
      </c>
      <c r="B2490" s="196" t="s">
        <v>5175</v>
      </c>
      <c r="C2490" s="197" t="s">
        <v>5182</v>
      </c>
      <c r="D2490" s="198" t="s">
        <v>5181</v>
      </c>
      <c r="E2490" s="196" t="s">
        <v>5182</v>
      </c>
      <c r="F2490" s="196"/>
      <c r="G2490" s="199">
        <v>370.0</v>
      </c>
      <c r="H2490" s="217">
        <v>3.42</v>
      </c>
      <c r="I2490" s="217">
        <v>4.71</v>
      </c>
      <c r="J2490" s="6">
        <f t="shared" si="11"/>
        <v>4.788</v>
      </c>
      <c r="K2490" s="6">
        <f t="shared" si="12"/>
        <v>5.8875</v>
      </c>
      <c r="L2490" s="6" t="str">
        <f t="array" ref="L2490">XLOOKUP(E2490,INV!A:A,INV!K:K)</f>
        <v>#N/A</v>
      </c>
      <c r="M2490" s="127" t="str">
        <f t="shared" si="13"/>
        <v>#N/A</v>
      </c>
    </row>
    <row r="2491">
      <c r="A2491" s="195">
        <v>1420.0</v>
      </c>
      <c r="B2491" s="196" t="s">
        <v>5175</v>
      </c>
      <c r="C2491" s="197" t="s">
        <v>5183</v>
      </c>
      <c r="D2491" s="198" t="s">
        <v>5184</v>
      </c>
      <c r="E2491" s="196" t="s">
        <v>5183</v>
      </c>
      <c r="F2491" s="196"/>
      <c r="G2491" s="199">
        <v>280.0</v>
      </c>
      <c r="H2491" s="217">
        <v>2.59</v>
      </c>
      <c r="I2491" s="217">
        <v>3.56</v>
      </c>
      <c r="J2491" s="6">
        <f t="shared" si="11"/>
        <v>3.626</v>
      </c>
      <c r="K2491" s="6">
        <f t="shared" si="12"/>
        <v>4.45</v>
      </c>
      <c r="L2491" s="6" t="str">
        <f t="array" ref="L2491">XLOOKUP(E2491,INV!A:A,INV!K:K)</f>
        <v>#N/A</v>
      </c>
      <c r="M2491" s="127" t="str">
        <f t="shared" si="13"/>
        <v>#N/A</v>
      </c>
    </row>
    <row r="2492">
      <c r="A2492" s="195">
        <v>1421.0</v>
      </c>
      <c r="B2492" s="196" t="s">
        <v>5175</v>
      </c>
      <c r="C2492" s="197" t="s">
        <v>10140</v>
      </c>
      <c r="D2492" s="198" t="s">
        <v>10141</v>
      </c>
      <c r="E2492" s="196" t="s">
        <v>10140</v>
      </c>
      <c r="F2492" s="196"/>
      <c r="G2492" s="199">
        <v>360.0</v>
      </c>
      <c r="H2492" s="217">
        <v>3.33</v>
      </c>
      <c r="I2492" s="217">
        <v>4.58</v>
      </c>
      <c r="J2492" s="6">
        <f t="shared" si="11"/>
        <v>4.662</v>
      </c>
      <c r="K2492" s="6">
        <f t="shared" si="12"/>
        <v>5.725</v>
      </c>
      <c r="L2492" s="6" t="str">
        <f t="array" ref="L2492">XLOOKUP(E2492,INV!A:A,INV!K:K)</f>
        <v>#N/A</v>
      </c>
      <c r="M2492" s="127" t="str">
        <f t="shared" si="13"/>
        <v>#N/A</v>
      </c>
    </row>
    <row r="2493">
      <c r="A2493" s="195">
        <v>1828.0</v>
      </c>
      <c r="B2493" s="196" t="s">
        <v>5175</v>
      </c>
      <c r="C2493" s="197" t="s">
        <v>5403</v>
      </c>
      <c r="D2493" s="198" t="s">
        <v>5404</v>
      </c>
      <c r="E2493" s="196" t="s">
        <v>5403</v>
      </c>
      <c r="F2493" s="110"/>
      <c r="G2493" s="199">
        <v>60.0</v>
      </c>
      <c r="H2493" s="217">
        <v>0.63</v>
      </c>
      <c r="I2493" s="217">
        <v>0.87</v>
      </c>
      <c r="J2493" s="6">
        <f t="shared" si="11"/>
        <v>0.882</v>
      </c>
      <c r="K2493" s="6">
        <f t="shared" si="12"/>
        <v>1.0875</v>
      </c>
      <c r="L2493" s="6" t="str">
        <f t="array" ref="L2493">XLOOKUP(E2493,INV!A:A,INV!K:K)</f>
        <v>#N/A</v>
      </c>
      <c r="M2493" s="127" t="str">
        <f t="shared" si="13"/>
        <v>#N/A</v>
      </c>
    </row>
    <row r="2494">
      <c r="A2494" s="195">
        <v>1830.0</v>
      </c>
      <c r="B2494" s="196" t="s">
        <v>5406</v>
      </c>
      <c r="C2494" s="197" t="s">
        <v>5407</v>
      </c>
      <c r="D2494" s="198" t="s">
        <v>5408</v>
      </c>
      <c r="E2494" s="196" t="s">
        <v>5407</v>
      </c>
      <c r="F2494" s="110"/>
      <c r="G2494" s="199">
        <v>60.0</v>
      </c>
      <c r="H2494" s="217">
        <v>0.63</v>
      </c>
      <c r="I2494" s="217">
        <v>0.87</v>
      </c>
      <c r="J2494" s="6">
        <f t="shared" si="11"/>
        <v>0.882</v>
      </c>
      <c r="K2494" s="6">
        <f t="shared" si="12"/>
        <v>1.0875</v>
      </c>
      <c r="L2494" s="6" t="str">
        <f t="array" ref="L2494">XLOOKUP(E2494,INV!A:A,INV!K:K)</f>
        <v>#N/A</v>
      </c>
      <c r="M2494" s="127" t="str">
        <f t="shared" si="13"/>
        <v>#N/A</v>
      </c>
    </row>
    <row r="2495">
      <c r="A2495" s="195">
        <v>1831.0</v>
      </c>
      <c r="B2495" s="196" t="s">
        <v>5406</v>
      </c>
      <c r="C2495" s="197" t="s">
        <v>5409</v>
      </c>
      <c r="D2495" s="198" t="s">
        <v>5410</v>
      </c>
      <c r="E2495" s="196" t="s">
        <v>5409</v>
      </c>
      <c r="F2495" s="110"/>
      <c r="G2495" s="199">
        <v>60.0</v>
      </c>
      <c r="H2495" s="217">
        <v>0.63</v>
      </c>
      <c r="I2495" s="217">
        <v>0.87</v>
      </c>
      <c r="J2495" s="6">
        <f t="shared" si="11"/>
        <v>0.882</v>
      </c>
      <c r="K2495" s="6">
        <f t="shared" si="12"/>
        <v>1.0875</v>
      </c>
      <c r="L2495" s="6" t="str">
        <f t="array" ref="L2495">XLOOKUP(E2495,INV!A:A,INV!K:K)</f>
        <v>#N/A</v>
      </c>
      <c r="M2495" s="127" t="str">
        <f t="shared" si="13"/>
        <v>#N/A</v>
      </c>
    </row>
    <row r="2496">
      <c r="A2496" s="195">
        <v>1832.0</v>
      </c>
      <c r="B2496" s="196" t="s">
        <v>5406</v>
      </c>
      <c r="C2496" s="197" t="s">
        <v>5411</v>
      </c>
      <c r="D2496" s="198" t="s">
        <v>5412</v>
      </c>
      <c r="E2496" s="196" t="s">
        <v>5411</v>
      </c>
      <c r="F2496" s="110"/>
      <c r="G2496" s="199">
        <v>60.0</v>
      </c>
      <c r="H2496" s="217">
        <v>0.63</v>
      </c>
      <c r="I2496" s="217">
        <v>0.87</v>
      </c>
      <c r="J2496" s="6">
        <f t="shared" si="11"/>
        <v>0.882</v>
      </c>
      <c r="K2496" s="6">
        <f t="shared" si="12"/>
        <v>1.0875</v>
      </c>
      <c r="L2496" s="6" t="str">
        <f t="array" ref="L2496">XLOOKUP(E2496,INV!A:A,INV!K:K)</f>
        <v>#N/A</v>
      </c>
      <c r="M2496" s="127" t="str">
        <f t="shared" si="13"/>
        <v>#N/A</v>
      </c>
    </row>
    <row r="2497">
      <c r="A2497" s="195">
        <v>1428.0</v>
      </c>
      <c r="B2497" s="196" t="s">
        <v>5406</v>
      </c>
      <c r="C2497" s="197" t="s">
        <v>10142</v>
      </c>
      <c r="D2497" s="198" t="s">
        <v>10143</v>
      </c>
      <c r="E2497" s="196" t="s">
        <v>10142</v>
      </c>
      <c r="F2497" s="110"/>
      <c r="G2497" s="199">
        <v>345.0</v>
      </c>
      <c r="H2497" s="217">
        <v>3.19</v>
      </c>
      <c r="I2497" s="217">
        <v>4.39</v>
      </c>
      <c r="J2497" s="6">
        <f t="shared" si="11"/>
        <v>4.466</v>
      </c>
      <c r="K2497" s="6">
        <f t="shared" si="12"/>
        <v>5.4875</v>
      </c>
      <c r="L2497" s="6" t="str">
        <f t="array" ref="L2497">XLOOKUP(E2497,INV!A:A,INV!K:K)</f>
        <v>#N/A</v>
      </c>
      <c r="M2497" s="127" t="str">
        <f t="shared" si="13"/>
        <v>#N/A</v>
      </c>
    </row>
    <row r="2498">
      <c r="A2498" s="195">
        <v>1495.0</v>
      </c>
      <c r="B2498" s="196" t="s">
        <v>3563</v>
      </c>
      <c r="C2498" s="197" t="s">
        <v>5231</v>
      </c>
      <c r="D2498" s="198" t="s">
        <v>5232</v>
      </c>
      <c r="E2498" s="196" t="s">
        <v>5231</v>
      </c>
      <c r="F2498" s="196"/>
      <c r="G2498" s="199">
        <v>3200.0</v>
      </c>
      <c r="H2498" s="217">
        <v>33.51</v>
      </c>
      <c r="I2498" s="217">
        <v>46.16</v>
      </c>
      <c r="J2498" s="6">
        <f t="shared" si="11"/>
        <v>46.914</v>
      </c>
      <c r="K2498" s="6">
        <f t="shared" si="12"/>
        <v>57.7</v>
      </c>
      <c r="L2498" s="6" t="str">
        <f t="array" ref="L2498">XLOOKUP(E2498,INV!A:A,INV!K:K)</f>
        <v>#N/A</v>
      </c>
      <c r="M2498" s="127" t="str">
        <f t="shared" si="13"/>
        <v>#N/A</v>
      </c>
    </row>
    <row r="2499">
      <c r="A2499" s="195">
        <v>1497.0</v>
      </c>
      <c r="B2499" s="196" t="s">
        <v>3286</v>
      </c>
      <c r="C2499" s="197" t="s">
        <v>5235</v>
      </c>
      <c r="D2499" s="198" t="s">
        <v>5236</v>
      </c>
      <c r="E2499" s="196" t="s">
        <v>5235</v>
      </c>
      <c r="F2499" s="110"/>
      <c r="G2499" s="199">
        <v>250.0</v>
      </c>
      <c r="H2499" s="217">
        <v>2.31</v>
      </c>
      <c r="I2499" s="217">
        <v>3.18</v>
      </c>
      <c r="J2499" s="6">
        <f t="shared" si="11"/>
        <v>3.234</v>
      </c>
      <c r="K2499" s="6">
        <f t="shared" si="12"/>
        <v>3.975</v>
      </c>
      <c r="L2499" s="6" t="str">
        <f t="array" ref="L2499">XLOOKUP(E2499,INV!A:A,INV!K:K)</f>
        <v>#N/A</v>
      </c>
      <c r="M2499" s="127" t="str">
        <f t="shared" si="13"/>
        <v>#N/A</v>
      </c>
    </row>
    <row r="2500">
      <c r="A2500" s="195">
        <v>1498.0</v>
      </c>
      <c r="B2500" s="196" t="s">
        <v>3286</v>
      </c>
      <c r="C2500" s="197" t="s">
        <v>5237</v>
      </c>
      <c r="D2500" s="198" t="s">
        <v>5238</v>
      </c>
      <c r="E2500" s="196" t="s">
        <v>5237</v>
      </c>
      <c r="F2500" s="110"/>
      <c r="G2500" s="199">
        <v>250.0</v>
      </c>
      <c r="H2500" s="217">
        <v>2.31</v>
      </c>
      <c r="I2500" s="217">
        <v>3.18</v>
      </c>
      <c r="J2500" s="6">
        <f t="shared" si="11"/>
        <v>3.234</v>
      </c>
      <c r="K2500" s="6">
        <f t="shared" si="12"/>
        <v>3.975</v>
      </c>
      <c r="L2500" s="6" t="str">
        <f t="array" ref="L2500">XLOOKUP(E2500,INV!A:A,INV!K:K)</f>
        <v>#N/A</v>
      </c>
      <c r="M2500" s="127" t="str">
        <f t="shared" si="13"/>
        <v>#N/A</v>
      </c>
    </row>
    <row r="2501">
      <c r="A2501" s="195">
        <v>1499.0</v>
      </c>
      <c r="B2501" s="196" t="s">
        <v>3286</v>
      </c>
      <c r="C2501" s="197" t="s">
        <v>94</v>
      </c>
      <c r="D2501" s="198" t="s">
        <v>93</v>
      </c>
      <c r="E2501" s="196" t="s">
        <v>94</v>
      </c>
      <c r="F2501" s="110"/>
      <c r="G2501" s="199">
        <v>250.0</v>
      </c>
      <c r="H2501" s="217">
        <v>2.31</v>
      </c>
      <c r="I2501" s="217">
        <v>3.18</v>
      </c>
      <c r="J2501" s="6">
        <f t="shared" si="11"/>
        <v>3.234</v>
      </c>
      <c r="K2501" s="6">
        <f t="shared" si="12"/>
        <v>3.975</v>
      </c>
      <c r="L2501" s="6">
        <f t="array" ref="L2501">XLOOKUP(E2501,INV!A:A,INV!K:K)</f>
        <v>5</v>
      </c>
      <c r="M2501" s="127">
        <f t="shared" si="13"/>
        <v>0.3532</v>
      </c>
    </row>
    <row r="2502">
      <c r="A2502" s="195">
        <v>1500.0</v>
      </c>
      <c r="B2502" s="196" t="s">
        <v>3286</v>
      </c>
      <c r="C2502" s="197" t="s">
        <v>5240</v>
      </c>
      <c r="D2502" s="198" t="s">
        <v>5241</v>
      </c>
      <c r="E2502" s="196" t="s">
        <v>5240</v>
      </c>
      <c r="F2502" s="110"/>
      <c r="G2502" s="199">
        <v>250.0</v>
      </c>
      <c r="H2502" s="217">
        <v>2.31</v>
      </c>
      <c r="I2502" s="217">
        <v>3.18</v>
      </c>
      <c r="J2502" s="6">
        <f t="shared" si="11"/>
        <v>3.234</v>
      </c>
      <c r="K2502" s="6">
        <f t="shared" si="12"/>
        <v>3.975</v>
      </c>
      <c r="L2502" s="6" t="str">
        <f t="array" ref="L2502">XLOOKUP(E2502,INV!A:A,INV!K:K)</f>
        <v>#N/A</v>
      </c>
      <c r="M2502" s="127" t="str">
        <f t="shared" si="13"/>
        <v>#N/A</v>
      </c>
    </row>
    <row r="2503">
      <c r="A2503" s="195">
        <v>2588.0</v>
      </c>
      <c r="B2503" s="196" t="s">
        <v>6850</v>
      </c>
      <c r="C2503" s="197" t="s">
        <v>6851</v>
      </c>
      <c r="D2503" s="198" t="s">
        <v>6852</v>
      </c>
      <c r="E2503" s="196" t="s">
        <v>6851</v>
      </c>
      <c r="F2503" s="110"/>
      <c r="G2503" s="199">
        <v>825.0</v>
      </c>
      <c r="H2503" s="217">
        <v>8.64</v>
      </c>
      <c r="I2503" s="217">
        <v>0.0</v>
      </c>
      <c r="J2503" s="6">
        <f t="shared" si="11"/>
        <v>12.096</v>
      </c>
      <c r="K2503" s="6">
        <f t="shared" si="12"/>
        <v>0</v>
      </c>
      <c r="L2503" s="6" t="str">
        <f t="array" ref="L2503">XLOOKUP(E2503,INV!A:A,INV!K:K)</f>
        <v>#N/A</v>
      </c>
      <c r="M2503" s="127" t="str">
        <f t="shared" si="13"/>
        <v>#N/A</v>
      </c>
    </row>
    <row r="2504">
      <c r="A2504" s="195">
        <v>2589.0</v>
      </c>
      <c r="B2504" s="196" t="s">
        <v>3281</v>
      </c>
      <c r="C2504" s="197" t="s">
        <v>6853</v>
      </c>
      <c r="D2504" s="198" t="s">
        <v>6854</v>
      </c>
      <c r="E2504" s="196" t="s">
        <v>6853</v>
      </c>
      <c r="F2504" s="110"/>
      <c r="G2504" s="199">
        <v>115.0</v>
      </c>
      <c r="H2504" s="217">
        <v>1.2</v>
      </c>
      <c r="I2504" s="217">
        <v>1.66</v>
      </c>
      <c r="J2504" s="6">
        <f t="shared" si="11"/>
        <v>1.68</v>
      </c>
      <c r="K2504" s="6">
        <f t="shared" si="12"/>
        <v>2.075</v>
      </c>
      <c r="L2504" s="6" t="str">
        <f t="array" ref="L2504">XLOOKUP(E2504,INV!A:A,INV!K:K)</f>
        <v>#N/A</v>
      </c>
      <c r="M2504" s="127" t="str">
        <f t="shared" si="13"/>
        <v>#N/A</v>
      </c>
    </row>
    <row r="2505">
      <c r="A2505" s="195">
        <v>1851.0</v>
      </c>
      <c r="B2505" s="196" t="s">
        <v>5454</v>
      </c>
      <c r="C2505" s="197" t="s">
        <v>5455</v>
      </c>
      <c r="D2505" s="198" t="s">
        <v>5456</v>
      </c>
      <c r="E2505" s="196" t="s">
        <v>5457</v>
      </c>
      <c r="F2505" s="196"/>
      <c r="G2505" s="199">
        <v>700.0</v>
      </c>
      <c r="H2505" s="217">
        <v>7.33</v>
      </c>
      <c r="I2505" s="217">
        <v>10.1</v>
      </c>
      <c r="J2505" s="6">
        <f t="shared" si="11"/>
        <v>10.262</v>
      </c>
      <c r="K2505" s="6">
        <f t="shared" si="12"/>
        <v>12.625</v>
      </c>
      <c r="L2505" s="6" t="str">
        <f t="array" ref="L2505">XLOOKUP(E2505,INV!A:A,INV!K:K)</f>
        <v>#N/A</v>
      </c>
      <c r="M2505" s="127" t="str">
        <f t="shared" si="13"/>
        <v>#N/A</v>
      </c>
    </row>
    <row r="2506">
      <c r="A2506" s="195">
        <v>1840.0</v>
      </c>
      <c r="B2506" s="196" t="s">
        <v>3301</v>
      </c>
      <c r="C2506" s="197" t="s">
        <v>5428</v>
      </c>
      <c r="D2506" s="198" t="s">
        <v>5429</v>
      </c>
      <c r="E2506" s="196" t="s">
        <v>5430</v>
      </c>
      <c r="F2506" s="110"/>
      <c r="G2506" s="199">
        <v>10.0</v>
      </c>
      <c r="H2506" s="217">
        <v>0.1</v>
      </c>
      <c r="I2506" s="217">
        <v>0.14</v>
      </c>
      <c r="J2506" s="6">
        <f t="shared" si="11"/>
        <v>0.14</v>
      </c>
      <c r="K2506" s="6">
        <f t="shared" si="12"/>
        <v>0.175</v>
      </c>
      <c r="L2506" s="6" t="str">
        <f t="array" ref="L2506">XLOOKUP(E2506,INV!A:A,INV!K:K)</f>
        <v>#N/A</v>
      </c>
      <c r="M2506" s="127" t="str">
        <f t="shared" si="13"/>
        <v>#N/A</v>
      </c>
    </row>
    <row r="2507">
      <c r="A2507" s="195">
        <v>1501.0</v>
      </c>
      <c r="B2507" s="196" t="s">
        <v>3550</v>
      </c>
      <c r="C2507" s="197" t="s">
        <v>5242</v>
      </c>
      <c r="D2507" s="198" t="s">
        <v>1333</v>
      </c>
      <c r="E2507" s="196" t="s">
        <v>5242</v>
      </c>
      <c r="F2507" s="110"/>
      <c r="G2507" s="199">
        <v>350.0</v>
      </c>
      <c r="H2507" s="217">
        <v>3.66</v>
      </c>
      <c r="I2507" s="217">
        <v>5.05</v>
      </c>
      <c r="J2507" s="6">
        <f t="shared" si="11"/>
        <v>5.124</v>
      </c>
      <c r="K2507" s="6">
        <f t="shared" si="12"/>
        <v>6.3125</v>
      </c>
      <c r="L2507" s="6" t="str">
        <f t="array" ref="L2507">XLOOKUP(E2507,INV!A:A,INV!K:K)</f>
        <v>#N/A</v>
      </c>
      <c r="M2507" s="127" t="str">
        <f t="shared" si="13"/>
        <v>#N/A</v>
      </c>
    </row>
    <row r="2508">
      <c r="A2508" s="195">
        <v>2822.0</v>
      </c>
      <c r="B2508" s="196" t="s">
        <v>3301</v>
      </c>
      <c r="C2508" s="196" t="s">
        <v>7075</v>
      </c>
      <c r="D2508" s="198" t="s">
        <v>7076</v>
      </c>
      <c r="E2508" s="196" t="s">
        <v>7075</v>
      </c>
      <c r="F2508" s="110"/>
      <c r="G2508" s="199">
        <v>45.0</v>
      </c>
      <c r="H2508" s="217">
        <v>0.47</v>
      </c>
      <c r="I2508" s="215"/>
      <c r="J2508" s="6">
        <f t="shared" si="11"/>
        <v>0.658</v>
      </c>
      <c r="K2508" s="6">
        <f t="shared" si="12"/>
        <v>0</v>
      </c>
      <c r="L2508" s="6" t="str">
        <f t="array" ref="L2508">XLOOKUP(E2508,INV!A:A,INV!K:K)</f>
        <v>#N/A</v>
      </c>
      <c r="M2508" s="127" t="str">
        <f t="shared" si="13"/>
        <v>#N/A</v>
      </c>
    </row>
    <row r="2509">
      <c r="A2509" s="195">
        <v>2823.0</v>
      </c>
      <c r="B2509" s="196" t="s">
        <v>3301</v>
      </c>
      <c r="C2509" s="196" t="s">
        <v>7077</v>
      </c>
      <c r="D2509" s="198" t="s">
        <v>7078</v>
      </c>
      <c r="E2509" s="196" t="s">
        <v>7077</v>
      </c>
      <c r="F2509" s="110"/>
      <c r="G2509" s="199">
        <v>95.0</v>
      </c>
      <c r="H2509" s="217">
        <v>0.99</v>
      </c>
      <c r="I2509" s="215"/>
      <c r="J2509" s="6">
        <f t="shared" si="11"/>
        <v>1.386</v>
      </c>
      <c r="K2509" s="6">
        <f t="shared" si="12"/>
        <v>0</v>
      </c>
      <c r="L2509" s="6" t="str">
        <f t="array" ref="L2509">XLOOKUP(E2509,INV!A:A,INV!K:K)</f>
        <v>#N/A</v>
      </c>
      <c r="M2509" s="127" t="str">
        <f t="shared" si="13"/>
        <v>#N/A</v>
      </c>
    </row>
    <row r="2510">
      <c r="A2510" s="195">
        <v>2819.0</v>
      </c>
      <c r="B2510" s="196" t="s">
        <v>3301</v>
      </c>
      <c r="C2510" s="196" t="s">
        <v>7068</v>
      </c>
      <c r="D2510" s="198" t="s">
        <v>7069</v>
      </c>
      <c r="E2510" s="196" t="s">
        <v>7068</v>
      </c>
      <c r="F2510" s="110"/>
      <c r="G2510" s="199">
        <v>4.0</v>
      </c>
      <c r="H2510" s="217">
        <v>0.04</v>
      </c>
      <c r="I2510" s="215"/>
      <c r="J2510" s="6">
        <f t="shared" si="11"/>
        <v>0.056</v>
      </c>
      <c r="K2510" s="6">
        <f t="shared" si="12"/>
        <v>0</v>
      </c>
      <c r="L2510" s="6" t="str">
        <f t="array" ref="L2510">XLOOKUP(E2510,INV!A:A,INV!K:K)</f>
        <v>#N/A</v>
      </c>
      <c r="M2510" s="127" t="str">
        <f t="shared" si="13"/>
        <v>#N/A</v>
      </c>
    </row>
    <row r="2511">
      <c r="A2511" s="195">
        <v>2821.0</v>
      </c>
      <c r="B2511" s="196" t="s">
        <v>3301</v>
      </c>
      <c r="C2511" s="196" t="s">
        <v>7073</v>
      </c>
      <c r="D2511" s="198" t="s">
        <v>7074</v>
      </c>
      <c r="E2511" s="196" t="s">
        <v>7073</v>
      </c>
      <c r="F2511" s="110"/>
      <c r="G2511" s="199">
        <v>15.0</v>
      </c>
      <c r="H2511" s="217">
        <v>0.16</v>
      </c>
      <c r="I2511" s="215"/>
      <c r="J2511" s="6">
        <f t="shared" si="11"/>
        <v>0.224</v>
      </c>
      <c r="K2511" s="6">
        <f t="shared" si="12"/>
        <v>0</v>
      </c>
      <c r="L2511" s="6" t="str">
        <f t="array" ref="L2511">XLOOKUP(E2511,INV!A:A,INV!K:K)</f>
        <v>#N/A</v>
      </c>
      <c r="M2511" s="127" t="str">
        <f t="shared" si="13"/>
        <v>#N/A</v>
      </c>
    </row>
    <row r="2512">
      <c r="A2512" s="195">
        <v>2824.0</v>
      </c>
      <c r="B2512" s="196" t="s">
        <v>3301</v>
      </c>
      <c r="C2512" s="196" t="s">
        <v>7079</v>
      </c>
      <c r="D2512" s="198" t="s">
        <v>7080</v>
      </c>
      <c r="E2512" s="196" t="s">
        <v>7079</v>
      </c>
      <c r="F2512" s="110"/>
      <c r="G2512" s="199">
        <v>350.0</v>
      </c>
      <c r="H2512" s="217">
        <v>3.66</v>
      </c>
      <c r="I2512" s="215"/>
      <c r="J2512" s="6">
        <f t="shared" si="11"/>
        <v>5.124</v>
      </c>
      <c r="K2512" s="6">
        <f t="shared" si="12"/>
        <v>0</v>
      </c>
      <c r="L2512" s="6" t="str">
        <f t="array" ref="L2512">XLOOKUP(E2512,INV!A:A,INV!K:K)</f>
        <v>#N/A</v>
      </c>
      <c r="M2512" s="127" t="str">
        <f t="shared" si="13"/>
        <v>#N/A</v>
      </c>
    </row>
    <row r="2513">
      <c r="A2513" s="195">
        <v>2570.0</v>
      </c>
      <c r="B2513" s="196" t="s">
        <v>6802</v>
      </c>
      <c r="C2513" s="197" t="s">
        <v>6803</v>
      </c>
      <c r="D2513" s="198" t="s">
        <v>6804</v>
      </c>
      <c r="E2513" s="196" t="s">
        <v>6805</v>
      </c>
      <c r="F2513" s="110"/>
      <c r="G2513" s="199">
        <v>5.0</v>
      </c>
      <c r="H2513" s="217">
        <v>0.05</v>
      </c>
      <c r="I2513" s="217">
        <v>0.06</v>
      </c>
      <c r="J2513" s="6">
        <f t="shared" si="11"/>
        <v>0.07</v>
      </c>
      <c r="K2513" s="6">
        <f t="shared" si="12"/>
        <v>0.075</v>
      </c>
      <c r="L2513" s="6" t="str">
        <f t="array" ref="L2513">XLOOKUP(E2513,INV!A:A,INV!K:K)</f>
        <v>#N/A</v>
      </c>
      <c r="M2513" s="127" t="str">
        <f t="shared" si="13"/>
        <v>#N/A</v>
      </c>
    </row>
    <row r="2514">
      <c r="A2514" s="195">
        <v>2820.0</v>
      </c>
      <c r="B2514" s="196" t="s">
        <v>7070</v>
      </c>
      <c r="C2514" s="196" t="s">
        <v>7071</v>
      </c>
      <c r="D2514" s="198" t="s">
        <v>7072</v>
      </c>
      <c r="E2514" s="196" t="s">
        <v>7071</v>
      </c>
      <c r="F2514" s="110"/>
      <c r="G2514" s="199">
        <v>40.0</v>
      </c>
      <c r="H2514" s="217">
        <v>0.42</v>
      </c>
      <c r="I2514" s="215"/>
      <c r="J2514" s="6">
        <f t="shared" si="11"/>
        <v>0.588</v>
      </c>
      <c r="K2514" s="6">
        <f t="shared" si="12"/>
        <v>0</v>
      </c>
      <c r="L2514" s="6">
        <f t="array" ref="L2514">XLOOKUP(E2514,INV!A:A,INV!K:K)</f>
        <v>0</v>
      </c>
      <c r="M2514" s="127" t="str">
        <f t="shared" si="13"/>
        <v>#DIV/0!</v>
      </c>
    </row>
    <row r="2515">
      <c r="A2515" s="195">
        <v>2574.0</v>
      </c>
      <c r="B2515" s="196" t="s">
        <v>6814</v>
      </c>
      <c r="C2515" s="197" t="s">
        <v>6815</v>
      </c>
      <c r="D2515" s="198" t="s">
        <v>6816</v>
      </c>
      <c r="E2515" s="196" t="s">
        <v>6815</v>
      </c>
      <c r="F2515" s="110"/>
      <c r="G2515" s="199">
        <v>255.0</v>
      </c>
      <c r="H2515" s="217">
        <v>2.67</v>
      </c>
      <c r="I2515" s="217">
        <v>3.68</v>
      </c>
      <c r="J2515" s="6">
        <f t="shared" si="11"/>
        <v>3.738</v>
      </c>
      <c r="K2515" s="6">
        <f t="shared" si="12"/>
        <v>4.6</v>
      </c>
      <c r="L2515" s="6" t="str">
        <f t="array" ref="L2515">XLOOKUP(E2515,INV!A:A,INV!K:K)</f>
        <v>#N/A</v>
      </c>
      <c r="M2515" s="127" t="str">
        <f t="shared" si="13"/>
        <v>#N/A</v>
      </c>
    </row>
    <row r="2516">
      <c r="A2516" s="195">
        <v>2587.0</v>
      </c>
      <c r="B2516" s="196" t="s">
        <v>6847</v>
      </c>
      <c r="C2516" s="197" t="s">
        <v>6848</v>
      </c>
      <c r="D2516" s="198" t="s">
        <v>6849</v>
      </c>
      <c r="E2516" s="196" t="s">
        <v>6848</v>
      </c>
      <c r="F2516" s="110"/>
      <c r="G2516" s="199">
        <v>750.0</v>
      </c>
      <c r="H2516" s="217">
        <v>7.85</v>
      </c>
      <c r="I2516" s="217">
        <v>10.82</v>
      </c>
      <c r="J2516" s="6">
        <f t="shared" si="11"/>
        <v>10.99</v>
      </c>
      <c r="K2516" s="6">
        <f t="shared" si="12"/>
        <v>13.525</v>
      </c>
      <c r="L2516" s="6" t="str">
        <f t="array" ref="L2516">XLOOKUP(E2516,INV!A:A,INV!K:K)</f>
        <v>#N/A</v>
      </c>
      <c r="M2516" s="127" t="str">
        <f t="shared" si="13"/>
        <v>#N/A</v>
      </c>
    </row>
    <row r="2517">
      <c r="A2517" s="195">
        <v>1502.0</v>
      </c>
      <c r="B2517" s="196" t="s">
        <v>5243</v>
      </c>
      <c r="C2517" s="197" t="s">
        <v>5244</v>
      </c>
      <c r="D2517" s="198" t="s">
        <v>5245</v>
      </c>
      <c r="E2517" s="196" t="s">
        <v>5244</v>
      </c>
      <c r="F2517" s="110"/>
      <c r="G2517" s="199">
        <v>125.0</v>
      </c>
      <c r="H2517" s="217">
        <v>1.31</v>
      </c>
      <c r="I2517" s="217">
        <v>1.8</v>
      </c>
      <c r="J2517" s="6">
        <f t="shared" si="11"/>
        <v>1.834</v>
      </c>
      <c r="K2517" s="6">
        <f t="shared" si="12"/>
        <v>2.25</v>
      </c>
      <c r="L2517" s="6" t="str">
        <f t="array" ref="L2517">XLOOKUP(E2517,INV!A:A,INV!K:K)</f>
        <v>#N/A</v>
      </c>
      <c r="M2517" s="127" t="str">
        <f t="shared" si="13"/>
        <v>#N/A</v>
      </c>
    </row>
    <row r="2518">
      <c r="A2518" s="195">
        <v>1503.0</v>
      </c>
      <c r="B2518" s="196" t="s">
        <v>2368</v>
      </c>
      <c r="C2518" s="197" t="s">
        <v>10144</v>
      </c>
      <c r="D2518" s="198" t="s">
        <v>10145</v>
      </c>
      <c r="E2518" s="196" t="s">
        <v>10144</v>
      </c>
      <c r="F2518" s="110"/>
      <c r="G2518" s="199">
        <v>550.0</v>
      </c>
      <c r="H2518" s="217">
        <v>5.08</v>
      </c>
      <c r="I2518" s="217">
        <v>7.0</v>
      </c>
      <c r="J2518" s="6">
        <f t="shared" si="11"/>
        <v>7.112</v>
      </c>
      <c r="K2518" s="6">
        <f t="shared" si="12"/>
        <v>8.75</v>
      </c>
      <c r="L2518" s="6" t="str">
        <f t="array" ref="L2518">XLOOKUP(E2518,INV!A:A,INV!K:K)</f>
        <v>#N/A</v>
      </c>
      <c r="M2518" s="127" t="str">
        <f t="shared" si="13"/>
        <v>#N/A</v>
      </c>
    </row>
    <row r="2519">
      <c r="A2519" s="195">
        <v>1504.0</v>
      </c>
      <c r="B2519" s="196" t="s">
        <v>2368</v>
      </c>
      <c r="C2519" s="197" t="s">
        <v>10146</v>
      </c>
      <c r="D2519" s="198" t="s">
        <v>10147</v>
      </c>
      <c r="E2519" s="196" t="s">
        <v>10146</v>
      </c>
      <c r="F2519" s="110"/>
      <c r="G2519" s="199">
        <v>550.0</v>
      </c>
      <c r="H2519" s="217">
        <v>5.08</v>
      </c>
      <c r="I2519" s="217">
        <v>7.0</v>
      </c>
      <c r="J2519" s="6">
        <f t="shared" si="11"/>
        <v>7.112</v>
      </c>
      <c r="K2519" s="6">
        <f t="shared" si="12"/>
        <v>8.75</v>
      </c>
      <c r="L2519" s="6" t="str">
        <f t="array" ref="L2519">XLOOKUP(E2519,INV!A:A,INV!K:K)</f>
        <v>#N/A</v>
      </c>
      <c r="M2519" s="127" t="str">
        <f t="shared" si="13"/>
        <v>#N/A</v>
      </c>
    </row>
    <row r="2520">
      <c r="A2520" s="195">
        <v>1505.0</v>
      </c>
      <c r="B2520" s="196" t="s">
        <v>2368</v>
      </c>
      <c r="C2520" s="197" t="s">
        <v>10148</v>
      </c>
      <c r="D2520" s="198" t="s">
        <v>10149</v>
      </c>
      <c r="E2520" s="196" t="s">
        <v>10148</v>
      </c>
      <c r="F2520" s="110"/>
      <c r="G2520" s="199">
        <v>550.0</v>
      </c>
      <c r="H2520" s="217">
        <v>5.08</v>
      </c>
      <c r="I2520" s="217">
        <v>7.0</v>
      </c>
      <c r="J2520" s="6">
        <f t="shared" si="11"/>
        <v>7.112</v>
      </c>
      <c r="K2520" s="6">
        <f t="shared" si="12"/>
        <v>8.75</v>
      </c>
      <c r="L2520" s="6" t="str">
        <f t="array" ref="L2520">XLOOKUP(E2520,INV!A:A,INV!K:K)</f>
        <v>#N/A</v>
      </c>
      <c r="M2520" s="127" t="str">
        <f t="shared" si="13"/>
        <v>#N/A</v>
      </c>
    </row>
    <row r="2521">
      <c r="A2521" s="195">
        <v>1506.0</v>
      </c>
      <c r="B2521" s="196" t="s">
        <v>2368</v>
      </c>
      <c r="C2521" s="197" t="s">
        <v>10150</v>
      </c>
      <c r="D2521" s="198" t="s">
        <v>10151</v>
      </c>
      <c r="E2521" s="196" t="s">
        <v>10150</v>
      </c>
      <c r="F2521" s="110"/>
      <c r="G2521" s="199">
        <v>550.0</v>
      </c>
      <c r="H2521" s="217">
        <v>5.08</v>
      </c>
      <c r="I2521" s="217">
        <v>7.0</v>
      </c>
      <c r="J2521" s="6">
        <f t="shared" si="11"/>
        <v>7.112</v>
      </c>
      <c r="K2521" s="6">
        <f t="shared" si="12"/>
        <v>8.75</v>
      </c>
      <c r="L2521" s="6" t="str">
        <f t="array" ref="L2521">XLOOKUP(E2521,INV!A:A,INV!K:K)</f>
        <v>#N/A</v>
      </c>
      <c r="M2521" s="127" t="str">
        <f t="shared" si="13"/>
        <v>#N/A</v>
      </c>
    </row>
    <row r="2522">
      <c r="A2522" s="195">
        <v>1507.0</v>
      </c>
      <c r="B2522" s="196" t="s">
        <v>2368</v>
      </c>
      <c r="C2522" s="197" t="s">
        <v>10152</v>
      </c>
      <c r="D2522" s="198" t="s">
        <v>10153</v>
      </c>
      <c r="E2522" s="196" t="s">
        <v>10152</v>
      </c>
      <c r="F2522" s="110"/>
      <c r="G2522" s="199">
        <v>550.0</v>
      </c>
      <c r="H2522" s="217">
        <v>5.08</v>
      </c>
      <c r="I2522" s="217">
        <v>7.0</v>
      </c>
      <c r="J2522" s="6">
        <f t="shared" si="11"/>
        <v>7.112</v>
      </c>
      <c r="K2522" s="6">
        <f t="shared" si="12"/>
        <v>8.75</v>
      </c>
      <c r="L2522" s="6" t="str">
        <f t="array" ref="L2522">XLOOKUP(E2522,INV!A:A,INV!K:K)</f>
        <v>#N/A</v>
      </c>
      <c r="M2522" s="127" t="str">
        <f t="shared" si="13"/>
        <v>#N/A</v>
      </c>
    </row>
    <row r="2523">
      <c r="A2523" s="195">
        <v>1512.0</v>
      </c>
      <c r="B2523" s="196" t="s">
        <v>2368</v>
      </c>
      <c r="C2523" s="197" t="s">
        <v>10154</v>
      </c>
      <c r="D2523" s="198" t="s">
        <v>10155</v>
      </c>
      <c r="E2523" s="196" t="s">
        <v>10154</v>
      </c>
      <c r="F2523" s="110"/>
      <c r="G2523" s="199">
        <v>550.0</v>
      </c>
      <c r="H2523" s="217">
        <v>5.08</v>
      </c>
      <c r="I2523" s="217">
        <v>7.0</v>
      </c>
      <c r="J2523" s="6">
        <f t="shared" si="11"/>
        <v>7.112</v>
      </c>
      <c r="K2523" s="6">
        <f t="shared" si="12"/>
        <v>8.75</v>
      </c>
      <c r="L2523" s="6" t="str">
        <f t="array" ref="L2523">XLOOKUP(E2523,INV!A:A,INV!K:K)</f>
        <v>#N/A</v>
      </c>
      <c r="M2523" s="127" t="str">
        <f t="shared" si="13"/>
        <v>#N/A</v>
      </c>
    </row>
    <row r="2524">
      <c r="A2524" s="195">
        <v>1513.0</v>
      </c>
      <c r="B2524" s="196" t="s">
        <v>2368</v>
      </c>
      <c r="C2524" s="197" t="s">
        <v>10156</v>
      </c>
      <c r="D2524" s="198" t="s">
        <v>10157</v>
      </c>
      <c r="E2524" s="196" t="s">
        <v>10156</v>
      </c>
      <c r="F2524" s="110"/>
      <c r="G2524" s="199">
        <v>550.0</v>
      </c>
      <c r="H2524" s="217">
        <v>5.08</v>
      </c>
      <c r="I2524" s="217">
        <v>7.0</v>
      </c>
      <c r="J2524" s="6">
        <f t="shared" si="11"/>
        <v>7.112</v>
      </c>
      <c r="K2524" s="6">
        <f t="shared" si="12"/>
        <v>8.75</v>
      </c>
      <c r="L2524" s="6" t="str">
        <f t="array" ref="L2524">XLOOKUP(E2524,INV!A:A,INV!K:K)</f>
        <v>#N/A</v>
      </c>
      <c r="M2524" s="127" t="str">
        <f t="shared" si="13"/>
        <v>#N/A</v>
      </c>
    </row>
    <row r="2525">
      <c r="A2525" s="195">
        <v>1514.0</v>
      </c>
      <c r="B2525" s="196" t="s">
        <v>2368</v>
      </c>
      <c r="C2525" s="197" t="s">
        <v>10158</v>
      </c>
      <c r="D2525" s="198" t="s">
        <v>10159</v>
      </c>
      <c r="E2525" s="196" t="s">
        <v>10158</v>
      </c>
      <c r="F2525" s="110"/>
      <c r="G2525" s="199">
        <v>550.0</v>
      </c>
      <c r="H2525" s="217">
        <v>5.08</v>
      </c>
      <c r="I2525" s="217">
        <v>7.0</v>
      </c>
      <c r="J2525" s="6">
        <f t="shared" si="11"/>
        <v>7.112</v>
      </c>
      <c r="K2525" s="6">
        <f t="shared" si="12"/>
        <v>8.75</v>
      </c>
      <c r="L2525" s="6" t="str">
        <f t="array" ref="L2525">XLOOKUP(E2525,INV!A:A,INV!K:K)</f>
        <v>#N/A</v>
      </c>
      <c r="M2525" s="127" t="str">
        <f t="shared" si="13"/>
        <v>#N/A</v>
      </c>
    </row>
    <row r="2526">
      <c r="A2526" s="195">
        <v>1515.0</v>
      </c>
      <c r="B2526" s="196" t="s">
        <v>2368</v>
      </c>
      <c r="C2526" s="197" t="s">
        <v>10160</v>
      </c>
      <c r="D2526" s="198" t="s">
        <v>10161</v>
      </c>
      <c r="E2526" s="196" t="s">
        <v>10160</v>
      </c>
      <c r="F2526" s="110"/>
      <c r="G2526" s="199">
        <v>550.0</v>
      </c>
      <c r="H2526" s="217">
        <v>5.08</v>
      </c>
      <c r="I2526" s="217">
        <v>7.0</v>
      </c>
      <c r="J2526" s="6">
        <f t="shared" si="11"/>
        <v>7.112</v>
      </c>
      <c r="K2526" s="6">
        <f t="shared" si="12"/>
        <v>8.75</v>
      </c>
      <c r="L2526" s="6" t="str">
        <f t="array" ref="L2526">XLOOKUP(E2526,INV!A:A,INV!K:K)</f>
        <v>#N/A</v>
      </c>
      <c r="M2526" s="127" t="str">
        <f t="shared" si="13"/>
        <v>#N/A</v>
      </c>
    </row>
    <row r="2527">
      <c r="A2527" s="195">
        <v>1516.0</v>
      </c>
      <c r="B2527" s="196" t="s">
        <v>2368</v>
      </c>
      <c r="C2527" s="197" t="s">
        <v>10162</v>
      </c>
      <c r="D2527" s="198" t="s">
        <v>10163</v>
      </c>
      <c r="E2527" s="196" t="s">
        <v>10162</v>
      </c>
      <c r="F2527" s="110"/>
      <c r="G2527" s="199">
        <v>550.0</v>
      </c>
      <c r="H2527" s="217">
        <v>5.08</v>
      </c>
      <c r="I2527" s="217">
        <v>7.0</v>
      </c>
      <c r="J2527" s="6">
        <f t="shared" si="11"/>
        <v>7.112</v>
      </c>
      <c r="K2527" s="6">
        <f t="shared" si="12"/>
        <v>8.75</v>
      </c>
      <c r="L2527" s="6" t="str">
        <f t="array" ref="L2527">XLOOKUP(E2527,INV!A:A,INV!K:K)</f>
        <v>#N/A</v>
      </c>
      <c r="M2527" s="127" t="str">
        <f t="shared" si="13"/>
        <v>#N/A</v>
      </c>
    </row>
    <row r="2528">
      <c r="A2528" s="195">
        <v>1517.0</v>
      </c>
      <c r="B2528" s="196" t="s">
        <v>2368</v>
      </c>
      <c r="C2528" s="197" t="s">
        <v>10164</v>
      </c>
      <c r="D2528" s="198" t="s">
        <v>10165</v>
      </c>
      <c r="E2528" s="196" t="s">
        <v>10164</v>
      </c>
      <c r="F2528" s="110"/>
      <c r="G2528" s="199">
        <v>550.0</v>
      </c>
      <c r="H2528" s="217">
        <v>5.08</v>
      </c>
      <c r="I2528" s="217">
        <v>7.0</v>
      </c>
      <c r="J2528" s="6">
        <f t="shared" si="11"/>
        <v>7.112</v>
      </c>
      <c r="K2528" s="6">
        <f t="shared" si="12"/>
        <v>8.75</v>
      </c>
      <c r="L2528" s="6" t="str">
        <f t="array" ref="L2528">XLOOKUP(E2528,INV!A:A,INV!K:K)</f>
        <v>#N/A</v>
      </c>
      <c r="M2528" s="127" t="str">
        <f t="shared" si="13"/>
        <v>#N/A</v>
      </c>
    </row>
    <row r="2529">
      <c r="A2529" s="195">
        <v>1518.0</v>
      </c>
      <c r="B2529" s="196" t="s">
        <v>2368</v>
      </c>
      <c r="C2529" s="197" t="s">
        <v>10166</v>
      </c>
      <c r="D2529" s="198" t="s">
        <v>10167</v>
      </c>
      <c r="E2529" s="196" t="s">
        <v>10166</v>
      </c>
      <c r="F2529" s="110"/>
      <c r="G2529" s="199">
        <v>550.0</v>
      </c>
      <c r="H2529" s="217">
        <v>5.08</v>
      </c>
      <c r="I2529" s="217">
        <v>7.0</v>
      </c>
      <c r="J2529" s="6">
        <f t="shared" si="11"/>
        <v>7.112</v>
      </c>
      <c r="K2529" s="6">
        <f t="shared" si="12"/>
        <v>8.75</v>
      </c>
      <c r="L2529" s="6" t="str">
        <f t="array" ref="L2529">XLOOKUP(E2529,INV!A:A,INV!K:K)</f>
        <v>#N/A</v>
      </c>
      <c r="M2529" s="127" t="str">
        <f t="shared" si="13"/>
        <v>#N/A</v>
      </c>
    </row>
    <row r="2530">
      <c r="A2530" s="195">
        <v>1519.0</v>
      </c>
      <c r="B2530" s="196" t="s">
        <v>2368</v>
      </c>
      <c r="C2530" s="197" t="s">
        <v>10168</v>
      </c>
      <c r="D2530" s="198" t="s">
        <v>10169</v>
      </c>
      <c r="E2530" s="196" t="s">
        <v>10168</v>
      </c>
      <c r="F2530" s="110"/>
      <c r="G2530" s="199">
        <v>550.0</v>
      </c>
      <c r="H2530" s="217">
        <v>5.08</v>
      </c>
      <c r="I2530" s="217">
        <v>7.0</v>
      </c>
      <c r="J2530" s="6">
        <f t="shared" si="11"/>
        <v>7.112</v>
      </c>
      <c r="K2530" s="6">
        <f t="shared" si="12"/>
        <v>8.75</v>
      </c>
      <c r="L2530" s="6" t="str">
        <f t="array" ref="L2530">XLOOKUP(E2530,INV!A:A,INV!K:K)</f>
        <v>#N/A</v>
      </c>
      <c r="M2530" s="127" t="str">
        <f t="shared" si="13"/>
        <v>#N/A</v>
      </c>
    </row>
    <row r="2531">
      <c r="A2531" s="195">
        <v>1520.0</v>
      </c>
      <c r="B2531" s="196" t="s">
        <v>2368</v>
      </c>
      <c r="C2531" s="197" t="s">
        <v>10170</v>
      </c>
      <c r="D2531" s="198" t="s">
        <v>10171</v>
      </c>
      <c r="E2531" s="196" t="s">
        <v>10170</v>
      </c>
      <c r="F2531" s="110"/>
      <c r="G2531" s="199">
        <v>550.0</v>
      </c>
      <c r="H2531" s="217">
        <v>5.08</v>
      </c>
      <c r="I2531" s="217">
        <v>7.0</v>
      </c>
      <c r="J2531" s="6">
        <f t="shared" si="11"/>
        <v>7.112</v>
      </c>
      <c r="K2531" s="6">
        <f t="shared" si="12"/>
        <v>8.75</v>
      </c>
      <c r="L2531" s="6" t="str">
        <f t="array" ref="L2531">XLOOKUP(E2531,INV!A:A,INV!K:K)</f>
        <v>#N/A</v>
      </c>
      <c r="M2531" s="127" t="str">
        <f t="shared" si="13"/>
        <v>#N/A</v>
      </c>
    </row>
    <row r="2532">
      <c r="A2532" s="195">
        <v>1521.0</v>
      </c>
      <c r="B2532" s="196" t="s">
        <v>2368</v>
      </c>
      <c r="C2532" s="197" t="s">
        <v>10172</v>
      </c>
      <c r="D2532" s="198" t="s">
        <v>10173</v>
      </c>
      <c r="E2532" s="196" t="s">
        <v>10172</v>
      </c>
      <c r="F2532" s="110"/>
      <c r="G2532" s="199">
        <v>550.0</v>
      </c>
      <c r="H2532" s="217">
        <v>5.08</v>
      </c>
      <c r="I2532" s="217">
        <v>7.0</v>
      </c>
      <c r="J2532" s="6">
        <f t="shared" si="11"/>
        <v>7.112</v>
      </c>
      <c r="K2532" s="6">
        <f t="shared" si="12"/>
        <v>8.75</v>
      </c>
      <c r="L2532" s="6" t="str">
        <f t="array" ref="L2532">XLOOKUP(E2532,INV!A:A,INV!K:K)</f>
        <v>#N/A</v>
      </c>
      <c r="M2532" s="127" t="str">
        <f t="shared" si="13"/>
        <v>#N/A</v>
      </c>
    </row>
    <row r="2533">
      <c r="A2533" s="195">
        <v>1522.0</v>
      </c>
      <c r="B2533" s="196" t="s">
        <v>2368</v>
      </c>
      <c r="C2533" s="197" t="s">
        <v>10174</v>
      </c>
      <c r="D2533" s="198" t="s">
        <v>10175</v>
      </c>
      <c r="E2533" s="196" t="s">
        <v>10174</v>
      </c>
      <c r="F2533" s="110"/>
      <c r="G2533" s="199">
        <v>550.0</v>
      </c>
      <c r="H2533" s="217">
        <v>5.08</v>
      </c>
      <c r="I2533" s="217">
        <v>7.0</v>
      </c>
      <c r="J2533" s="6">
        <f t="shared" si="11"/>
        <v>7.112</v>
      </c>
      <c r="K2533" s="6">
        <f t="shared" si="12"/>
        <v>8.75</v>
      </c>
      <c r="L2533" s="6" t="str">
        <f t="array" ref="L2533">XLOOKUP(E2533,INV!A:A,INV!K:K)</f>
        <v>#N/A</v>
      </c>
      <c r="M2533" s="127" t="str">
        <f t="shared" si="13"/>
        <v>#N/A</v>
      </c>
    </row>
    <row r="2534">
      <c r="A2534" s="195">
        <v>1523.0</v>
      </c>
      <c r="B2534" s="196" t="s">
        <v>2368</v>
      </c>
      <c r="C2534" s="197" t="s">
        <v>10176</v>
      </c>
      <c r="D2534" s="198" t="s">
        <v>10177</v>
      </c>
      <c r="E2534" s="196" t="s">
        <v>10176</v>
      </c>
      <c r="F2534" s="110"/>
      <c r="G2534" s="199">
        <v>550.0</v>
      </c>
      <c r="H2534" s="217">
        <v>5.08</v>
      </c>
      <c r="I2534" s="217">
        <v>7.0</v>
      </c>
      <c r="J2534" s="6">
        <f t="shared" si="11"/>
        <v>7.112</v>
      </c>
      <c r="K2534" s="6">
        <f t="shared" si="12"/>
        <v>8.75</v>
      </c>
      <c r="L2534" s="6" t="str">
        <f t="array" ref="L2534">XLOOKUP(E2534,INV!A:A,INV!K:K)</f>
        <v>#N/A</v>
      </c>
      <c r="M2534" s="127" t="str">
        <f t="shared" si="13"/>
        <v>#N/A</v>
      </c>
    </row>
    <row r="2535">
      <c r="A2535" s="195">
        <v>1524.0</v>
      </c>
      <c r="B2535" s="196" t="s">
        <v>2368</v>
      </c>
      <c r="C2535" s="197" t="s">
        <v>10178</v>
      </c>
      <c r="D2535" s="198" t="s">
        <v>10179</v>
      </c>
      <c r="E2535" s="196" t="s">
        <v>10178</v>
      </c>
      <c r="F2535" s="110"/>
      <c r="G2535" s="199">
        <v>550.0</v>
      </c>
      <c r="H2535" s="217">
        <v>5.08</v>
      </c>
      <c r="I2535" s="217">
        <v>7.0</v>
      </c>
      <c r="J2535" s="6">
        <f t="shared" si="11"/>
        <v>7.112</v>
      </c>
      <c r="K2535" s="6">
        <f t="shared" si="12"/>
        <v>8.75</v>
      </c>
      <c r="L2535" s="6" t="str">
        <f t="array" ref="L2535">XLOOKUP(E2535,INV!A:A,INV!K:K)</f>
        <v>#N/A</v>
      </c>
      <c r="M2535" s="127" t="str">
        <f t="shared" si="13"/>
        <v>#N/A</v>
      </c>
    </row>
    <row r="2536">
      <c r="A2536" s="195">
        <v>1530.0</v>
      </c>
      <c r="B2536" s="196" t="s">
        <v>2368</v>
      </c>
      <c r="C2536" s="197" t="s">
        <v>10180</v>
      </c>
      <c r="D2536" s="198" t="s">
        <v>10181</v>
      </c>
      <c r="E2536" s="196" t="s">
        <v>10180</v>
      </c>
      <c r="F2536" s="110"/>
      <c r="G2536" s="199">
        <v>550.0</v>
      </c>
      <c r="H2536" s="217">
        <v>5.08</v>
      </c>
      <c r="I2536" s="217">
        <v>7.0</v>
      </c>
      <c r="J2536" s="6">
        <f t="shared" si="11"/>
        <v>7.112</v>
      </c>
      <c r="K2536" s="6">
        <f t="shared" si="12"/>
        <v>8.75</v>
      </c>
      <c r="L2536" s="6" t="str">
        <f t="array" ref="L2536">XLOOKUP(E2536,INV!A:A,INV!K:K)</f>
        <v>#N/A</v>
      </c>
      <c r="M2536" s="127" t="str">
        <f t="shared" si="13"/>
        <v>#N/A</v>
      </c>
    </row>
    <row r="2537">
      <c r="A2537" s="195">
        <v>1535.0</v>
      </c>
      <c r="B2537" s="196" t="s">
        <v>2368</v>
      </c>
      <c r="C2537" s="197" t="s">
        <v>10182</v>
      </c>
      <c r="D2537" s="198" t="s">
        <v>10183</v>
      </c>
      <c r="E2537" s="196" t="s">
        <v>10182</v>
      </c>
      <c r="F2537" s="110"/>
      <c r="G2537" s="199">
        <v>550.0</v>
      </c>
      <c r="H2537" s="217">
        <v>5.08</v>
      </c>
      <c r="I2537" s="217">
        <v>7.0</v>
      </c>
      <c r="J2537" s="6">
        <f t="shared" si="11"/>
        <v>7.112</v>
      </c>
      <c r="K2537" s="6">
        <f t="shared" si="12"/>
        <v>8.75</v>
      </c>
      <c r="L2537" s="6" t="str">
        <f t="array" ref="L2537">XLOOKUP(E2537,INV!A:A,INV!K:K)</f>
        <v>#N/A</v>
      </c>
      <c r="M2537" s="127" t="str">
        <f t="shared" si="13"/>
        <v>#N/A</v>
      </c>
    </row>
    <row r="2538">
      <c r="A2538" s="195">
        <v>1536.0</v>
      </c>
      <c r="B2538" s="196" t="s">
        <v>2368</v>
      </c>
      <c r="C2538" s="197" t="s">
        <v>10184</v>
      </c>
      <c r="D2538" s="198" t="s">
        <v>10185</v>
      </c>
      <c r="E2538" s="196" t="s">
        <v>10184</v>
      </c>
      <c r="F2538" s="110"/>
      <c r="G2538" s="199">
        <v>550.0</v>
      </c>
      <c r="H2538" s="217">
        <v>5.08</v>
      </c>
      <c r="I2538" s="217">
        <v>7.0</v>
      </c>
      <c r="J2538" s="6">
        <f t="shared" si="11"/>
        <v>7.112</v>
      </c>
      <c r="K2538" s="6">
        <f t="shared" si="12"/>
        <v>8.75</v>
      </c>
      <c r="L2538" s="6" t="str">
        <f t="array" ref="L2538">XLOOKUP(E2538,INV!A:A,INV!K:K)</f>
        <v>#N/A</v>
      </c>
      <c r="M2538" s="127" t="str">
        <f t="shared" si="13"/>
        <v>#N/A</v>
      </c>
    </row>
    <row r="2539">
      <c r="A2539" s="195">
        <v>1537.0</v>
      </c>
      <c r="B2539" s="196" t="s">
        <v>2368</v>
      </c>
      <c r="C2539" s="197" t="s">
        <v>10186</v>
      </c>
      <c r="D2539" s="198" t="s">
        <v>10187</v>
      </c>
      <c r="E2539" s="196" t="s">
        <v>10186</v>
      </c>
      <c r="F2539" s="110"/>
      <c r="G2539" s="199">
        <v>550.0</v>
      </c>
      <c r="H2539" s="217">
        <v>5.08</v>
      </c>
      <c r="I2539" s="217">
        <v>7.0</v>
      </c>
      <c r="J2539" s="6">
        <f t="shared" si="11"/>
        <v>7.112</v>
      </c>
      <c r="K2539" s="6">
        <f t="shared" si="12"/>
        <v>8.75</v>
      </c>
      <c r="L2539" s="6" t="str">
        <f t="array" ref="L2539">XLOOKUP(E2539,INV!A:A,INV!K:K)</f>
        <v>#N/A</v>
      </c>
      <c r="M2539" s="127" t="str">
        <f t="shared" si="13"/>
        <v>#N/A</v>
      </c>
    </row>
    <row r="2540">
      <c r="A2540" s="195">
        <v>1538.0</v>
      </c>
      <c r="B2540" s="196" t="s">
        <v>2368</v>
      </c>
      <c r="C2540" s="197" t="s">
        <v>10188</v>
      </c>
      <c r="D2540" s="198" t="s">
        <v>10189</v>
      </c>
      <c r="E2540" s="196" t="s">
        <v>10188</v>
      </c>
      <c r="F2540" s="110"/>
      <c r="G2540" s="199">
        <v>550.0</v>
      </c>
      <c r="H2540" s="217">
        <v>5.08</v>
      </c>
      <c r="I2540" s="217">
        <v>7.0</v>
      </c>
      <c r="J2540" s="6">
        <f t="shared" si="11"/>
        <v>7.112</v>
      </c>
      <c r="K2540" s="6">
        <f t="shared" si="12"/>
        <v>8.75</v>
      </c>
      <c r="L2540" s="6" t="str">
        <f t="array" ref="L2540">XLOOKUP(E2540,INV!A:A,INV!K:K)</f>
        <v>#N/A</v>
      </c>
      <c r="M2540" s="127" t="str">
        <f t="shared" si="13"/>
        <v>#N/A</v>
      </c>
    </row>
    <row r="2541">
      <c r="A2541" s="195">
        <v>1539.0</v>
      </c>
      <c r="B2541" s="196" t="s">
        <v>2368</v>
      </c>
      <c r="C2541" s="197" t="s">
        <v>10190</v>
      </c>
      <c r="D2541" s="198" t="s">
        <v>10191</v>
      </c>
      <c r="E2541" s="196" t="s">
        <v>10190</v>
      </c>
      <c r="F2541" s="110"/>
      <c r="G2541" s="199">
        <v>550.0</v>
      </c>
      <c r="H2541" s="217">
        <v>5.08</v>
      </c>
      <c r="I2541" s="217">
        <v>7.0</v>
      </c>
      <c r="J2541" s="6">
        <f t="shared" si="11"/>
        <v>7.112</v>
      </c>
      <c r="K2541" s="6">
        <f t="shared" si="12"/>
        <v>8.75</v>
      </c>
      <c r="L2541" s="6" t="str">
        <f t="array" ref="L2541">XLOOKUP(E2541,INV!A:A,INV!K:K)</f>
        <v>#N/A</v>
      </c>
      <c r="M2541" s="127" t="str">
        <f t="shared" si="13"/>
        <v>#N/A</v>
      </c>
    </row>
    <row r="2542">
      <c r="A2542" s="195">
        <v>1540.0</v>
      </c>
      <c r="B2542" s="196" t="s">
        <v>2368</v>
      </c>
      <c r="C2542" s="197" t="s">
        <v>10192</v>
      </c>
      <c r="D2542" s="198" t="s">
        <v>10193</v>
      </c>
      <c r="E2542" s="196" t="s">
        <v>10192</v>
      </c>
      <c r="F2542" s="110"/>
      <c r="G2542" s="199">
        <v>550.0</v>
      </c>
      <c r="H2542" s="217">
        <v>5.08</v>
      </c>
      <c r="I2542" s="217">
        <v>7.0</v>
      </c>
      <c r="J2542" s="6">
        <f t="shared" si="11"/>
        <v>7.112</v>
      </c>
      <c r="K2542" s="6">
        <f t="shared" si="12"/>
        <v>8.75</v>
      </c>
      <c r="L2542" s="6" t="str">
        <f t="array" ref="L2542">XLOOKUP(E2542,INV!A:A,INV!K:K)</f>
        <v>#N/A</v>
      </c>
      <c r="M2542" s="127" t="str">
        <f t="shared" si="13"/>
        <v>#N/A</v>
      </c>
    </row>
    <row r="2543">
      <c r="A2543" s="195">
        <v>1541.0</v>
      </c>
      <c r="B2543" s="196" t="s">
        <v>2368</v>
      </c>
      <c r="C2543" s="197" t="s">
        <v>10194</v>
      </c>
      <c r="D2543" s="198" t="s">
        <v>10195</v>
      </c>
      <c r="E2543" s="196" t="s">
        <v>10194</v>
      </c>
      <c r="F2543" s="110"/>
      <c r="G2543" s="199">
        <v>550.0</v>
      </c>
      <c r="H2543" s="217">
        <v>5.08</v>
      </c>
      <c r="I2543" s="217">
        <v>7.0</v>
      </c>
      <c r="J2543" s="6">
        <f t="shared" si="11"/>
        <v>7.112</v>
      </c>
      <c r="K2543" s="6">
        <f t="shared" si="12"/>
        <v>8.75</v>
      </c>
      <c r="L2543" s="6" t="str">
        <f t="array" ref="L2543">XLOOKUP(E2543,INV!A:A,INV!K:K)</f>
        <v>#N/A</v>
      </c>
      <c r="M2543" s="127" t="str">
        <f t="shared" si="13"/>
        <v>#N/A</v>
      </c>
    </row>
    <row r="2544">
      <c r="A2544" s="195">
        <v>1542.0</v>
      </c>
      <c r="B2544" s="196" t="s">
        <v>2368</v>
      </c>
      <c r="C2544" s="197" t="s">
        <v>10196</v>
      </c>
      <c r="D2544" s="198" t="s">
        <v>10197</v>
      </c>
      <c r="E2544" s="196" t="s">
        <v>10196</v>
      </c>
      <c r="F2544" s="110"/>
      <c r="G2544" s="199">
        <v>550.0</v>
      </c>
      <c r="H2544" s="217">
        <v>5.08</v>
      </c>
      <c r="I2544" s="217">
        <v>7.0</v>
      </c>
      <c r="J2544" s="6">
        <f t="shared" si="11"/>
        <v>7.112</v>
      </c>
      <c r="K2544" s="6">
        <f t="shared" si="12"/>
        <v>8.75</v>
      </c>
      <c r="L2544" s="6" t="str">
        <f t="array" ref="L2544">XLOOKUP(E2544,INV!A:A,INV!K:K)</f>
        <v>#N/A</v>
      </c>
      <c r="M2544" s="127" t="str">
        <f t="shared" si="13"/>
        <v>#N/A</v>
      </c>
    </row>
    <row r="2545">
      <c r="A2545" s="195">
        <v>1543.0</v>
      </c>
      <c r="B2545" s="196" t="s">
        <v>2368</v>
      </c>
      <c r="C2545" s="197" t="s">
        <v>10198</v>
      </c>
      <c r="D2545" s="198" t="s">
        <v>10199</v>
      </c>
      <c r="E2545" s="196" t="s">
        <v>10198</v>
      </c>
      <c r="F2545" s="110"/>
      <c r="G2545" s="199">
        <v>550.0</v>
      </c>
      <c r="H2545" s="217">
        <v>5.08</v>
      </c>
      <c r="I2545" s="217">
        <v>7.0</v>
      </c>
      <c r="J2545" s="6">
        <f t="shared" si="11"/>
        <v>7.112</v>
      </c>
      <c r="K2545" s="6">
        <f t="shared" si="12"/>
        <v>8.75</v>
      </c>
      <c r="L2545" s="6" t="str">
        <f t="array" ref="L2545">XLOOKUP(E2545,INV!A:A,INV!K:K)</f>
        <v>#N/A</v>
      </c>
      <c r="M2545" s="127" t="str">
        <f t="shared" si="13"/>
        <v>#N/A</v>
      </c>
    </row>
    <row r="2546">
      <c r="A2546" s="195">
        <v>1544.0</v>
      </c>
      <c r="B2546" s="196" t="s">
        <v>2368</v>
      </c>
      <c r="C2546" s="197" t="s">
        <v>10200</v>
      </c>
      <c r="D2546" s="198" t="s">
        <v>10201</v>
      </c>
      <c r="E2546" s="196" t="s">
        <v>10200</v>
      </c>
      <c r="F2546" s="110"/>
      <c r="G2546" s="199">
        <v>550.0</v>
      </c>
      <c r="H2546" s="217">
        <v>5.08</v>
      </c>
      <c r="I2546" s="217">
        <v>7.0</v>
      </c>
      <c r="J2546" s="6">
        <f t="shared" si="11"/>
        <v>7.112</v>
      </c>
      <c r="K2546" s="6">
        <f t="shared" si="12"/>
        <v>8.75</v>
      </c>
      <c r="L2546" s="6" t="str">
        <f t="array" ref="L2546">XLOOKUP(E2546,INV!A:A,INV!K:K)</f>
        <v>#N/A</v>
      </c>
      <c r="M2546" s="127" t="str">
        <f t="shared" si="13"/>
        <v>#N/A</v>
      </c>
    </row>
    <row r="2547">
      <c r="A2547" s="195">
        <v>1545.0</v>
      </c>
      <c r="B2547" s="196" t="s">
        <v>2368</v>
      </c>
      <c r="C2547" s="197" t="s">
        <v>10202</v>
      </c>
      <c r="D2547" s="198" t="s">
        <v>10203</v>
      </c>
      <c r="E2547" s="196" t="s">
        <v>10202</v>
      </c>
      <c r="F2547" s="110"/>
      <c r="G2547" s="199">
        <v>550.0</v>
      </c>
      <c r="H2547" s="217">
        <v>5.08</v>
      </c>
      <c r="I2547" s="217">
        <v>7.0</v>
      </c>
      <c r="J2547" s="6">
        <f t="shared" si="11"/>
        <v>7.112</v>
      </c>
      <c r="K2547" s="6">
        <f t="shared" si="12"/>
        <v>8.75</v>
      </c>
      <c r="L2547" s="6" t="str">
        <f t="array" ref="L2547">XLOOKUP(E2547,INV!A:A,INV!K:K)</f>
        <v>#N/A</v>
      </c>
      <c r="M2547" s="127" t="str">
        <f t="shared" si="13"/>
        <v>#N/A</v>
      </c>
    </row>
    <row r="2548">
      <c r="A2548" s="195">
        <v>1546.0</v>
      </c>
      <c r="B2548" s="196" t="s">
        <v>2368</v>
      </c>
      <c r="C2548" s="197" t="s">
        <v>10204</v>
      </c>
      <c r="D2548" s="198" t="s">
        <v>10205</v>
      </c>
      <c r="E2548" s="196" t="s">
        <v>10204</v>
      </c>
      <c r="F2548" s="110"/>
      <c r="G2548" s="199">
        <v>550.0</v>
      </c>
      <c r="H2548" s="217">
        <v>5.08</v>
      </c>
      <c r="I2548" s="217">
        <v>7.0</v>
      </c>
      <c r="J2548" s="6">
        <f t="shared" si="11"/>
        <v>7.112</v>
      </c>
      <c r="K2548" s="6">
        <f t="shared" si="12"/>
        <v>8.75</v>
      </c>
      <c r="L2548" s="6" t="str">
        <f t="array" ref="L2548">XLOOKUP(E2548,INV!A:A,INV!K:K)</f>
        <v>#N/A</v>
      </c>
      <c r="M2548" s="127" t="str">
        <f t="shared" si="13"/>
        <v>#N/A</v>
      </c>
    </row>
    <row r="2549">
      <c r="A2549" s="195">
        <v>1549.0</v>
      </c>
      <c r="B2549" s="196" t="s">
        <v>2368</v>
      </c>
      <c r="C2549" s="197" t="s">
        <v>10206</v>
      </c>
      <c r="D2549" s="198" t="s">
        <v>10207</v>
      </c>
      <c r="E2549" s="196" t="s">
        <v>10206</v>
      </c>
      <c r="F2549" s="110"/>
      <c r="G2549" s="199">
        <v>550.0</v>
      </c>
      <c r="H2549" s="217">
        <v>5.08</v>
      </c>
      <c r="I2549" s="217">
        <v>7.0</v>
      </c>
      <c r="J2549" s="6">
        <f t="shared" si="11"/>
        <v>7.112</v>
      </c>
      <c r="K2549" s="6">
        <f t="shared" si="12"/>
        <v>8.75</v>
      </c>
      <c r="L2549" s="6" t="str">
        <f t="array" ref="L2549">XLOOKUP(E2549,INV!A:A,INV!K:K)</f>
        <v>#N/A</v>
      </c>
      <c r="M2549" s="127" t="str">
        <f t="shared" si="13"/>
        <v>#N/A</v>
      </c>
    </row>
    <row r="2550">
      <c r="A2550" s="195">
        <v>1550.0</v>
      </c>
      <c r="B2550" s="196" t="s">
        <v>5263</v>
      </c>
      <c r="C2550" s="197" t="s">
        <v>5264</v>
      </c>
      <c r="D2550" s="198" t="s">
        <v>5265</v>
      </c>
      <c r="E2550" s="196" t="s">
        <v>5264</v>
      </c>
      <c r="F2550" s="110"/>
      <c r="G2550" s="199">
        <v>610.0</v>
      </c>
      <c r="H2550" s="217">
        <v>5.64</v>
      </c>
      <c r="I2550" s="217">
        <v>7.76</v>
      </c>
      <c r="J2550" s="6">
        <f t="shared" si="11"/>
        <v>7.896</v>
      </c>
      <c r="K2550" s="6">
        <f t="shared" si="12"/>
        <v>9.7</v>
      </c>
      <c r="L2550" s="6" t="str">
        <f t="array" ref="L2550">XLOOKUP(E2550,INV!A:A,INV!K:K)</f>
        <v>#N/A</v>
      </c>
      <c r="M2550" s="127" t="str">
        <f t="shared" si="13"/>
        <v>#N/A</v>
      </c>
    </row>
    <row r="2551">
      <c r="A2551" s="195">
        <v>3044.0</v>
      </c>
      <c r="B2551" s="196" t="s">
        <v>3337</v>
      </c>
      <c r="C2551" s="212" t="s">
        <v>7578</v>
      </c>
      <c r="D2551" s="213" t="s">
        <v>7579</v>
      </c>
      <c r="E2551" s="212" t="s">
        <v>509</v>
      </c>
      <c r="F2551" s="110"/>
      <c r="G2551" s="199">
        <v>220.0</v>
      </c>
      <c r="H2551" s="217">
        <v>2.03</v>
      </c>
      <c r="I2551" s="217">
        <v>2.8</v>
      </c>
      <c r="J2551" s="6">
        <f t="shared" si="11"/>
        <v>2.842</v>
      </c>
      <c r="K2551" s="6">
        <f t="shared" si="12"/>
        <v>3.5</v>
      </c>
      <c r="L2551" s="6">
        <f t="array" ref="L2551">XLOOKUP(E2551,INV!A:A,INV!K:K)</f>
        <v>9</v>
      </c>
      <c r="M2551" s="127">
        <f t="shared" si="13"/>
        <v>0.6842222222</v>
      </c>
    </row>
    <row r="2552">
      <c r="A2552" s="195">
        <v>1855.0</v>
      </c>
      <c r="B2552" s="196" t="s">
        <v>3293</v>
      </c>
      <c r="C2552" s="197" t="s">
        <v>5462</v>
      </c>
      <c r="D2552" s="198" t="s">
        <v>5463</v>
      </c>
      <c r="E2552" s="196" t="s">
        <v>5464</v>
      </c>
      <c r="F2552" s="110"/>
      <c r="G2552" s="199">
        <v>530.0</v>
      </c>
      <c r="H2552" s="217">
        <v>5.55</v>
      </c>
      <c r="I2552" s="217">
        <v>7.65</v>
      </c>
      <c r="J2552" s="6">
        <f t="shared" si="11"/>
        <v>7.77</v>
      </c>
      <c r="K2552" s="6">
        <f t="shared" si="12"/>
        <v>9.5625</v>
      </c>
      <c r="L2552" s="6" t="str">
        <f t="array" ref="L2552">XLOOKUP(E2552,INV!A:A,INV!K:K)</f>
        <v>#N/A</v>
      </c>
      <c r="M2552" s="127" t="str">
        <f t="shared" si="13"/>
        <v>#N/A</v>
      </c>
    </row>
    <row r="2553">
      <c r="A2553" s="195">
        <v>3045.0</v>
      </c>
      <c r="B2553" s="196" t="s">
        <v>7581</v>
      </c>
      <c r="C2553" s="212" t="s">
        <v>515</v>
      </c>
      <c r="D2553" s="213" t="s">
        <v>514</v>
      </c>
      <c r="E2553" s="212" t="s">
        <v>515</v>
      </c>
      <c r="F2553" s="110"/>
      <c r="G2553" s="199">
        <v>60.0</v>
      </c>
      <c r="H2553" s="217">
        <v>0.55</v>
      </c>
      <c r="I2553" s="217">
        <v>0.76</v>
      </c>
      <c r="J2553" s="6">
        <f t="shared" si="11"/>
        <v>0.77</v>
      </c>
      <c r="K2553" s="6">
        <f t="shared" si="12"/>
        <v>0.95</v>
      </c>
      <c r="L2553" s="6">
        <f t="array" ref="L2553">XLOOKUP(E2553,INV!A:A,INV!K:K)</f>
        <v>3</v>
      </c>
      <c r="M2553" s="127">
        <f t="shared" si="13"/>
        <v>0.7433333333</v>
      </c>
    </row>
    <row r="2554">
      <c r="A2554" s="195">
        <v>2625.0</v>
      </c>
      <c r="B2554" s="196" t="s">
        <v>5406</v>
      </c>
      <c r="C2554" s="197" t="s">
        <v>6911</v>
      </c>
      <c r="D2554" s="198" t="s">
        <v>6912</v>
      </c>
      <c r="E2554" s="196" t="s">
        <v>6911</v>
      </c>
      <c r="F2554" s="196"/>
      <c r="G2554" s="199">
        <v>80.0</v>
      </c>
      <c r="H2554" s="217">
        <v>0.74</v>
      </c>
      <c r="I2554" s="217">
        <v>1.02</v>
      </c>
      <c r="J2554" s="6">
        <f t="shared" si="11"/>
        <v>1.036</v>
      </c>
      <c r="K2554" s="6">
        <f t="shared" si="12"/>
        <v>1.275</v>
      </c>
      <c r="L2554" s="6" t="str">
        <f t="array" ref="L2554">XLOOKUP(E2554,INV!A:A,INV!K:K)</f>
        <v>#N/A</v>
      </c>
      <c r="M2554" s="127" t="str">
        <f t="shared" si="13"/>
        <v>#N/A</v>
      </c>
    </row>
    <row r="2555">
      <c r="A2555" s="195">
        <v>2626.0</v>
      </c>
      <c r="B2555" s="196" t="s">
        <v>5406</v>
      </c>
      <c r="C2555" s="197" t="s">
        <v>6913</v>
      </c>
      <c r="D2555" s="198" t="s">
        <v>6914</v>
      </c>
      <c r="E2555" s="196" t="s">
        <v>6913</v>
      </c>
      <c r="F2555" s="196"/>
      <c r="G2555" s="199">
        <v>80.0</v>
      </c>
      <c r="H2555" s="217">
        <v>0.74</v>
      </c>
      <c r="I2555" s="217">
        <v>1.02</v>
      </c>
      <c r="J2555" s="6">
        <f t="shared" si="11"/>
        <v>1.036</v>
      </c>
      <c r="K2555" s="6">
        <f t="shared" si="12"/>
        <v>1.275</v>
      </c>
      <c r="L2555" s="6" t="str">
        <f t="array" ref="L2555">XLOOKUP(E2555,INV!A:A,INV!K:K)</f>
        <v>#N/A</v>
      </c>
      <c r="M2555" s="127" t="str">
        <f t="shared" si="13"/>
        <v>#N/A</v>
      </c>
    </row>
    <row r="2556">
      <c r="A2556" s="195">
        <v>2624.0</v>
      </c>
      <c r="B2556" s="196" t="s">
        <v>6908</v>
      </c>
      <c r="C2556" s="197" t="s">
        <v>92</v>
      </c>
      <c r="D2556" s="198" t="s">
        <v>6909</v>
      </c>
      <c r="E2556" s="196" t="s">
        <v>92</v>
      </c>
      <c r="F2556" s="196"/>
      <c r="G2556" s="199">
        <v>295.0</v>
      </c>
      <c r="H2556" s="217">
        <v>2.73</v>
      </c>
      <c r="I2556" s="217">
        <v>3.75</v>
      </c>
      <c r="J2556" s="6">
        <f t="shared" si="11"/>
        <v>3.822</v>
      </c>
      <c r="K2556" s="6">
        <f t="shared" si="12"/>
        <v>4.6875</v>
      </c>
      <c r="L2556" s="6">
        <f t="array" ref="L2556">XLOOKUP(E2556,INV!A:A,INV!K:K)</f>
        <v>5</v>
      </c>
      <c r="M2556" s="127">
        <f t="shared" si="13"/>
        <v>0.2356</v>
      </c>
    </row>
    <row r="2557">
      <c r="A2557" s="195">
        <v>2652.0</v>
      </c>
      <c r="B2557" s="196" t="s">
        <v>3153</v>
      </c>
      <c r="C2557" s="197" t="s">
        <v>6963</v>
      </c>
      <c r="D2557" s="198" t="s">
        <v>6964</v>
      </c>
      <c r="E2557" s="196" t="s">
        <v>6963</v>
      </c>
      <c r="F2557" s="196"/>
      <c r="G2557" s="199">
        <v>190.0</v>
      </c>
      <c r="H2557" s="217">
        <v>1.76</v>
      </c>
      <c r="I2557" s="217">
        <v>2.42</v>
      </c>
      <c r="J2557" s="6">
        <f t="shared" si="11"/>
        <v>2.464</v>
      </c>
      <c r="K2557" s="6">
        <f t="shared" si="12"/>
        <v>3.025</v>
      </c>
      <c r="L2557" s="6" t="str">
        <f t="array" ref="L2557">XLOOKUP(E2557,INV!A:A,INV!K:K)</f>
        <v>#N/A</v>
      </c>
      <c r="M2557" s="127" t="str">
        <f t="shared" si="13"/>
        <v>#N/A</v>
      </c>
    </row>
    <row r="2558">
      <c r="A2558" s="195">
        <v>2653.0</v>
      </c>
      <c r="B2558" s="196" t="s">
        <v>3153</v>
      </c>
      <c r="C2558" s="197" t="s">
        <v>760</v>
      </c>
      <c r="D2558" s="198" t="s">
        <v>759</v>
      </c>
      <c r="E2558" s="196" t="s">
        <v>760</v>
      </c>
      <c r="F2558" s="110"/>
      <c r="G2558" s="199">
        <v>190.0</v>
      </c>
      <c r="H2558" s="217">
        <v>1.76</v>
      </c>
      <c r="I2558" s="217">
        <v>2.42</v>
      </c>
      <c r="J2558" s="6">
        <f t="shared" si="11"/>
        <v>2.464</v>
      </c>
      <c r="K2558" s="6">
        <f t="shared" si="12"/>
        <v>3.025</v>
      </c>
      <c r="L2558" s="6">
        <f t="array" ref="L2558">XLOOKUP(E2558,INV!A:A,INV!K:K)</f>
        <v>7</v>
      </c>
      <c r="M2558" s="127">
        <f t="shared" si="13"/>
        <v>0.648</v>
      </c>
    </row>
    <row r="2559">
      <c r="A2559" s="195">
        <v>2654.0</v>
      </c>
      <c r="B2559" s="196" t="s">
        <v>3153</v>
      </c>
      <c r="C2559" s="197" t="s">
        <v>6966</v>
      </c>
      <c r="D2559" s="198" t="s">
        <v>6967</v>
      </c>
      <c r="E2559" s="110" t="s">
        <v>6966</v>
      </c>
      <c r="F2559" s="196"/>
      <c r="G2559" s="199">
        <v>190.0</v>
      </c>
      <c r="H2559" s="217">
        <v>1.76</v>
      </c>
      <c r="I2559" s="217">
        <v>2.42</v>
      </c>
      <c r="J2559" s="6">
        <f t="shared" si="11"/>
        <v>2.464</v>
      </c>
      <c r="K2559" s="6">
        <f t="shared" si="12"/>
        <v>3.025</v>
      </c>
      <c r="L2559" s="6" t="str">
        <f t="array" ref="L2559">XLOOKUP(E2559,INV!A:A,INV!K:K)</f>
        <v>#N/A</v>
      </c>
      <c r="M2559" s="127" t="str">
        <f t="shared" si="13"/>
        <v>#N/A</v>
      </c>
    </row>
    <row r="2560">
      <c r="A2560" s="195">
        <v>2655.0</v>
      </c>
      <c r="B2560" s="196" t="s">
        <v>3153</v>
      </c>
      <c r="C2560" s="197" t="s">
        <v>6968</v>
      </c>
      <c r="D2560" s="198" t="s">
        <v>6969</v>
      </c>
      <c r="E2560" s="110" t="s">
        <v>6968</v>
      </c>
      <c r="F2560" s="196"/>
      <c r="G2560" s="199">
        <v>245.0</v>
      </c>
      <c r="H2560" s="217">
        <v>2.26</v>
      </c>
      <c r="I2560" s="217">
        <v>3.12</v>
      </c>
      <c r="J2560" s="6">
        <f t="shared" si="11"/>
        <v>3.164</v>
      </c>
      <c r="K2560" s="6">
        <f t="shared" si="12"/>
        <v>3.9</v>
      </c>
      <c r="L2560" s="6" t="str">
        <f t="array" ref="L2560">XLOOKUP(E2560,INV!A:A,INV!K:K)</f>
        <v>#N/A</v>
      </c>
      <c r="M2560" s="127" t="str">
        <f t="shared" si="13"/>
        <v>#N/A</v>
      </c>
    </row>
    <row r="2561">
      <c r="A2561" s="195">
        <v>2656.0</v>
      </c>
      <c r="B2561" s="196" t="s">
        <v>3153</v>
      </c>
      <c r="C2561" s="197" t="s">
        <v>6970</v>
      </c>
      <c r="D2561" s="198" t="s">
        <v>6971</v>
      </c>
      <c r="E2561" s="110" t="s">
        <v>6970</v>
      </c>
      <c r="F2561" s="196"/>
      <c r="G2561" s="199">
        <v>245.0</v>
      </c>
      <c r="H2561" s="217">
        <v>2.26</v>
      </c>
      <c r="I2561" s="217">
        <v>3.12</v>
      </c>
      <c r="J2561" s="6">
        <f t="shared" si="11"/>
        <v>3.164</v>
      </c>
      <c r="K2561" s="6">
        <f t="shared" si="12"/>
        <v>3.9</v>
      </c>
      <c r="L2561" s="6" t="str">
        <f t="array" ref="L2561">XLOOKUP(E2561,INV!A:A,INV!K:K)</f>
        <v>#N/A</v>
      </c>
      <c r="M2561" s="127" t="str">
        <f t="shared" si="13"/>
        <v>#N/A</v>
      </c>
    </row>
    <row r="2562">
      <c r="A2562" s="195">
        <v>2657.0</v>
      </c>
      <c r="B2562" s="196" t="s">
        <v>3153</v>
      </c>
      <c r="C2562" s="197" t="s">
        <v>6972</v>
      </c>
      <c r="D2562" s="198" t="s">
        <v>6973</v>
      </c>
      <c r="E2562" s="110" t="s">
        <v>6972</v>
      </c>
      <c r="F2562" s="196"/>
      <c r="G2562" s="199">
        <v>245.0</v>
      </c>
      <c r="H2562" s="217">
        <v>2.26</v>
      </c>
      <c r="I2562" s="217">
        <v>3.12</v>
      </c>
      <c r="J2562" s="6">
        <f t="shared" si="11"/>
        <v>3.164</v>
      </c>
      <c r="K2562" s="6">
        <f t="shared" si="12"/>
        <v>3.9</v>
      </c>
      <c r="L2562" s="6" t="str">
        <f t="array" ref="L2562">XLOOKUP(E2562,INV!A:A,INV!K:K)</f>
        <v>#N/A</v>
      </c>
      <c r="M2562" s="127" t="str">
        <f t="shared" si="13"/>
        <v>#N/A</v>
      </c>
    </row>
    <row r="2563">
      <c r="A2563" s="195">
        <v>2658.0</v>
      </c>
      <c r="B2563" s="196" t="s">
        <v>3153</v>
      </c>
      <c r="C2563" s="197" t="s">
        <v>6974</v>
      </c>
      <c r="D2563" s="198" t="s">
        <v>6975</v>
      </c>
      <c r="E2563" s="110" t="s">
        <v>6974</v>
      </c>
      <c r="F2563" s="196"/>
      <c r="G2563" s="199">
        <v>260.0</v>
      </c>
      <c r="H2563" s="217">
        <v>2.4</v>
      </c>
      <c r="I2563" s="217">
        <v>3.31</v>
      </c>
      <c r="J2563" s="6">
        <f t="shared" si="11"/>
        <v>3.36</v>
      </c>
      <c r="K2563" s="6">
        <f t="shared" si="12"/>
        <v>4.1375</v>
      </c>
      <c r="L2563" s="6" t="str">
        <f t="array" ref="L2563">XLOOKUP(E2563,INV!A:A,INV!K:K)</f>
        <v>#N/A</v>
      </c>
      <c r="M2563" s="127" t="str">
        <f t="shared" si="13"/>
        <v>#N/A</v>
      </c>
    </row>
    <row r="2564">
      <c r="A2564" s="195">
        <v>2659.0</v>
      </c>
      <c r="B2564" s="196" t="s">
        <v>3153</v>
      </c>
      <c r="C2564" s="197" t="s">
        <v>756</v>
      </c>
      <c r="D2564" s="198" t="s">
        <v>755</v>
      </c>
      <c r="E2564" s="110" t="s">
        <v>756</v>
      </c>
      <c r="F2564" s="196"/>
      <c r="G2564" s="199">
        <v>260.0</v>
      </c>
      <c r="H2564" s="217">
        <v>2.4</v>
      </c>
      <c r="I2564" s="217">
        <v>3.31</v>
      </c>
      <c r="J2564" s="6">
        <f t="shared" si="11"/>
        <v>3.36</v>
      </c>
      <c r="K2564" s="6">
        <f t="shared" si="12"/>
        <v>4.1375</v>
      </c>
      <c r="L2564" s="6">
        <f t="array" ref="L2564">XLOOKUP(E2564,INV!A:A,INV!K:K)</f>
        <v>7</v>
      </c>
      <c r="M2564" s="127">
        <f t="shared" si="13"/>
        <v>0.52</v>
      </c>
    </row>
    <row r="2565">
      <c r="A2565" s="195">
        <v>2660.0</v>
      </c>
      <c r="B2565" s="196" t="s">
        <v>3153</v>
      </c>
      <c r="C2565" s="197" t="s">
        <v>6977</v>
      </c>
      <c r="D2565" s="198" t="s">
        <v>6978</v>
      </c>
      <c r="E2565" s="110" t="s">
        <v>6977</v>
      </c>
      <c r="F2565" s="196"/>
      <c r="G2565" s="199">
        <v>260.0</v>
      </c>
      <c r="H2565" s="217">
        <v>2.4</v>
      </c>
      <c r="I2565" s="217">
        <v>3.31</v>
      </c>
      <c r="J2565" s="6">
        <f t="shared" si="11"/>
        <v>3.36</v>
      </c>
      <c r="K2565" s="6">
        <f t="shared" si="12"/>
        <v>4.1375</v>
      </c>
      <c r="L2565" s="6" t="str">
        <f t="array" ref="L2565">XLOOKUP(E2565,INV!A:A,INV!K:K)</f>
        <v>#N/A</v>
      </c>
      <c r="M2565" s="127" t="str">
        <f t="shared" si="13"/>
        <v>#N/A</v>
      </c>
    </row>
    <row r="2566">
      <c r="A2566" s="195">
        <v>3043.0</v>
      </c>
      <c r="B2566" s="196" t="s">
        <v>4114</v>
      </c>
      <c r="C2566" s="212" t="s">
        <v>112</v>
      </c>
      <c r="D2566" s="213" t="s">
        <v>111</v>
      </c>
      <c r="E2566" s="212" t="s">
        <v>112</v>
      </c>
      <c r="F2566" s="110"/>
      <c r="G2566" s="199">
        <v>100.0</v>
      </c>
      <c r="H2566" s="217">
        <v>0.92</v>
      </c>
      <c r="I2566" s="217">
        <v>1.27</v>
      </c>
      <c r="J2566" s="6">
        <f t="shared" si="11"/>
        <v>1.288</v>
      </c>
      <c r="K2566" s="6">
        <f t="shared" si="12"/>
        <v>1.5875</v>
      </c>
      <c r="L2566" s="6">
        <f t="array" ref="L2566">XLOOKUP(E2566,INV!A:A,INV!K:K)</f>
        <v>3</v>
      </c>
      <c r="M2566" s="127">
        <f t="shared" si="13"/>
        <v>0.5706666667</v>
      </c>
    </row>
    <row r="2567">
      <c r="A2567" s="195">
        <v>2813.0</v>
      </c>
      <c r="B2567" s="196">
        <v>9.307E7</v>
      </c>
      <c r="C2567" s="197" t="s">
        <v>10208</v>
      </c>
      <c r="D2567" s="198" t="s">
        <v>10209</v>
      </c>
      <c r="E2567" s="196" t="s">
        <v>10208</v>
      </c>
      <c r="F2567" s="110"/>
      <c r="G2567" s="199">
        <v>4500.0</v>
      </c>
      <c r="H2567" s="217">
        <v>47.12</v>
      </c>
      <c r="I2567" s="215"/>
      <c r="J2567" s="6">
        <f t="shared" si="11"/>
        <v>65.968</v>
      </c>
      <c r="K2567" s="6">
        <f t="shared" si="12"/>
        <v>0</v>
      </c>
      <c r="L2567" s="6">
        <f t="array" ref="L2567">XLOOKUP(E2567,INV!A:A,INV!K:K)</f>
        <v>1</v>
      </c>
      <c r="M2567" s="127">
        <f t="shared" si="13"/>
        <v>-64.968</v>
      </c>
    </row>
    <row r="2568">
      <c r="A2568" s="195">
        <v>2814.0</v>
      </c>
      <c r="B2568" s="196">
        <v>7.4181022E7</v>
      </c>
      <c r="C2568" s="197" t="s">
        <v>10210</v>
      </c>
      <c r="D2568" s="198" t="s">
        <v>10211</v>
      </c>
      <c r="E2568" s="196" t="s">
        <v>10210</v>
      </c>
      <c r="F2568" s="110"/>
      <c r="G2568" s="199">
        <v>15940.0</v>
      </c>
      <c r="H2568" s="217">
        <v>166.91</v>
      </c>
      <c r="I2568" s="215"/>
      <c r="J2568" s="6">
        <f t="shared" si="11"/>
        <v>233.674</v>
      </c>
      <c r="K2568" s="6">
        <f t="shared" si="12"/>
        <v>0</v>
      </c>
      <c r="L2568" s="6">
        <f t="array" ref="L2568">XLOOKUP(E2568,INV!A:A,INV!K:K)</f>
        <v>1</v>
      </c>
      <c r="M2568" s="127">
        <f t="shared" si="13"/>
        <v>-232.674</v>
      </c>
    </row>
    <row r="2569">
      <c r="A2569" s="195">
        <v>2815.0</v>
      </c>
      <c r="B2569" s="196">
        <v>7.4181021E7</v>
      </c>
      <c r="C2569" s="197" t="s">
        <v>10212</v>
      </c>
      <c r="D2569" s="198" t="s">
        <v>10213</v>
      </c>
      <c r="E2569" s="196" t="s">
        <v>10212</v>
      </c>
      <c r="F2569" s="110"/>
      <c r="G2569" s="199">
        <v>7970.0</v>
      </c>
      <c r="H2569" s="217">
        <v>83.45</v>
      </c>
      <c r="I2569" s="215"/>
      <c r="J2569" s="6">
        <f t="shared" si="11"/>
        <v>116.83</v>
      </c>
      <c r="K2569" s="6">
        <f t="shared" si="12"/>
        <v>0</v>
      </c>
      <c r="L2569" s="6">
        <f t="array" ref="L2569">XLOOKUP(E2569,INV!A:A,INV!K:K)</f>
        <v>1</v>
      </c>
      <c r="M2569" s="127">
        <f t="shared" si="13"/>
        <v>-115.83</v>
      </c>
    </row>
    <row r="2570">
      <c r="A2570" s="195">
        <v>2816.0</v>
      </c>
      <c r="B2570" s="196">
        <v>9.4036E7</v>
      </c>
      <c r="C2570" s="197" t="s">
        <v>10214</v>
      </c>
      <c r="D2570" s="198" t="s">
        <v>10215</v>
      </c>
      <c r="E2570" s="196" t="s">
        <v>10214</v>
      </c>
      <c r="F2570" s="110"/>
      <c r="G2570" s="199">
        <v>11000.0</v>
      </c>
      <c r="H2570" s="217">
        <v>115.18</v>
      </c>
      <c r="I2570" s="215"/>
      <c r="J2570" s="6">
        <f t="shared" si="11"/>
        <v>161.252</v>
      </c>
      <c r="K2570" s="6">
        <f t="shared" si="12"/>
        <v>0</v>
      </c>
      <c r="L2570" s="6">
        <f t="array" ref="L2570">XLOOKUP(E2570,INV!A:A,INV!K:K)</f>
        <v>1</v>
      </c>
      <c r="M2570" s="127">
        <f t="shared" si="13"/>
        <v>-160.252</v>
      </c>
    </row>
    <row r="2571">
      <c r="A2571" s="195">
        <v>2818.0</v>
      </c>
      <c r="B2571" s="196" t="s">
        <v>3153</v>
      </c>
      <c r="C2571" s="197" t="s">
        <v>10216</v>
      </c>
      <c r="D2571" s="198" t="s">
        <v>10217</v>
      </c>
      <c r="E2571" s="196" t="s">
        <v>10216</v>
      </c>
      <c r="F2571" s="110"/>
      <c r="G2571" s="199">
        <v>130.0</v>
      </c>
      <c r="H2571" s="217">
        <v>1.36</v>
      </c>
      <c r="I2571" s="215"/>
      <c r="J2571" s="6">
        <f t="shared" si="11"/>
        <v>1.904</v>
      </c>
      <c r="K2571" s="6">
        <f t="shared" si="12"/>
        <v>0</v>
      </c>
      <c r="L2571" s="6">
        <f t="array" ref="L2571">XLOOKUP(E2571,INV!A:A,INV!K:K)</f>
        <v>1</v>
      </c>
      <c r="M2571" s="127">
        <f t="shared" si="13"/>
        <v>-0.904</v>
      </c>
    </row>
    <row r="2572">
      <c r="A2572" s="195">
        <v>2827.0</v>
      </c>
      <c r="B2572" s="196" t="s">
        <v>3611</v>
      </c>
      <c r="C2572" s="196" t="s">
        <v>10218</v>
      </c>
      <c r="D2572" s="198" t="s">
        <v>10219</v>
      </c>
      <c r="E2572" s="196" t="s">
        <v>10218</v>
      </c>
      <c r="F2572" s="110"/>
      <c r="G2572" s="199">
        <v>65620.0</v>
      </c>
      <c r="H2572" s="217">
        <v>606.27</v>
      </c>
      <c r="I2572" s="215"/>
      <c r="J2572" s="6">
        <f t="shared" si="11"/>
        <v>848.778</v>
      </c>
      <c r="K2572" s="6">
        <f t="shared" si="12"/>
        <v>0</v>
      </c>
      <c r="L2572" s="6">
        <f t="array" ref="L2572">XLOOKUP(E2572,INV!A:A,INV!K:K)</f>
        <v>0</v>
      </c>
      <c r="M2572" s="127" t="str">
        <f t="shared" si="13"/>
        <v>#DIV/0!</v>
      </c>
    </row>
    <row r="2573">
      <c r="A2573" s="195">
        <v>2828.0</v>
      </c>
      <c r="B2573" s="196" t="s">
        <v>3611</v>
      </c>
      <c r="C2573" s="196" t="s">
        <v>10220</v>
      </c>
      <c r="D2573" s="198" t="s">
        <v>10221</v>
      </c>
      <c r="E2573" s="196" t="s">
        <v>10220</v>
      </c>
      <c r="F2573" s="110"/>
      <c r="G2573" s="199">
        <v>44060.0</v>
      </c>
      <c r="H2573" s="217">
        <v>407.08</v>
      </c>
      <c r="I2573" s="215"/>
      <c r="J2573" s="6">
        <f t="shared" si="11"/>
        <v>569.912</v>
      </c>
      <c r="K2573" s="6">
        <f t="shared" si="12"/>
        <v>0</v>
      </c>
      <c r="L2573" s="6">
        <f t="array" ref="L2573">XLOOKUP(E2573,INV!A:A,INV!K:K)</f>
        <v>0</v>
      </c>
      <c r="M2573" s="127" t="str">
        <f t="shared" si="13"/>
        <v>#DIV/0!</v>
      </c>
    </row>
    <row r="2574">
      <c r="A2574" s="195">
        <v>2829.0</v>
      </c>
      <c r="B2574" s="196" t="s">
        <v>3611</v>
      </c>
      <c r="C2574" s="196" t="s">
        <v>10222</v>
      </c>
      <c r="D2574" s="198" t="s">
        <v>10223</v>
      </c>
      <c r="E2574" s="196" t="s">
        <v>10222</v>
      </c>
      <c r="F2574" s="110"/>
      <c r="G2574" s="199">
        <v>21560.0</v>
      </c>
      <c r="H2574" s="217">
        <v>199.2</v>
      </c>
      <c r="I2574" s="215"/>
      <c r="J2574" s="6">
        <f t="shared" si="11"/>
        <v>278.88</v>
      </c>
      <c r="K2574" s="6">
        <f t="shared" si="12"/>
        <v>0</v>
      </c>
      <c r="L2574" s="6">
        <f t="array" ref="L2574">XLOOKUP(E2574,INV!A:A,INV!K:K)</f>
        <v>0</v>
      </c>
      <c r="M2574" s="127" t="str">
        <f t="shared" si="13"/>
        <v>#DIV/0!</v>
      </c>
    </row>
    <row r="2575">
      <c r="A2575" s="195">
        <v>2830.0</v>
      </c>
      <c r="B2575" s="196" t="s">
        <v>3611</v>
      </c>
      <c r="C2575" s="196" t="s">
        <v>10224</v>
      </c>
      <c r="D2575" s="198" t="s">
        <v>10225</v>
      </c>
      <c r="E2575" s="196" t="s">
        <v>10224</v>
      </c>
      <c r="F2575" s="110"/>
      <c r="G2575" s="199">
        <v>9375.0</v>
      </c>
      <c r="H2575" s="217">
        <v>86.62</v>
      </c>
      <c r="I2575" s="215"/>
      <c r="J2575" s="6">
        <f t="shared" si="11"/>
        <v>121.268</v>
      </c>
      <c r="K2575" s="6">
        <f t="shared" si="12"/>
        <v>0</v>
      </c>
      <c r="L2575" s="6">
        <f t="array" ref="L2575">XLOOKUP(E2575,INV!A:A,INV!K:K)</f>
        <v>0</v>
      </c>
      <c r="M2575" s="127" t="str">
        <f t="shared" si="13"/>
        <v>#DIV/0!</v>
      </c>
    </row>
    <row r="2576">
      <c r="A2576" s="195">
        <v>2859.0</v>
      </c>
      <c r="B2576" s="196" t="s">
        <v>3286</v>
      </c>
      <c r="C2576" s="196" t="s">
        <v>104</v>
      </c>
      <c r="D2576" s="198" t="s">
        <v>103</v>
      </c>
      <c r="E2576" s="196" t="s">
        <v>104</v>
      </c>
      <c r="F2576" s="196"/>
      <c r="G2576" s="199">
        <v>260.0</v>
      </c>
      <c r="H2576" s="217">
        <v>2.4</v>
      </c>
      <c r="I2576" s="217">
        <v>3.31</v>
      </c>
      <c r="J2576" s="6">
        <f t="shared" si="11"/>
        <v>3.36</v>
      </c>
      <c r="K2576" s="6">
        <f t="shared" si="12"/>
        <v>4.1375</v>
      </c>
      <c r="L2576" s="6">
        <f t="array" ref="L2576">XLOOKUP(E2576,INV!A:A,INV!K:K)</f>
        <v>5</v>
      </c>
      <c r="M2576" s="127">
        <f t="shared" si="13"/>
        <v>0.328</v>
      </c>
    </row>
    <row r="2577">
      <c r="A2577" s="195">
        <v>2860.0</v>
      </c>
      <c r="B2577" s="196" t="s">
        <v>3286</v>
      </c>
      <c r="C2577" s="196" t="s">
        <v>106</v>
      </c>
      <c r="D2577" s="198" t="s">
        <v>2155</v>
      </c>
      <c r="E2577" s="196" t="s">
        <v>106</v>
      </c>
      <c r="F2577" s="110"/>
      <c r="G2577" s="199">
        <v>260.0</v>
      </c>
      <c r="H2577" s="217">
        <v>2.4</v>
      </c>
      <c r="I2577" s="217">
        <v>3.31</v>
      </c>
      <c r="J2577" s="6">
        <f t="shared" si="11"/>
        <v>3.36</v>
      </c>
      <c r="K2577" s="6">
        <f t="shared" si="12"/>
        <v>4.1375</v>
      </c>
      <c r="L2577" s="6">
        <f t="array" ref="L2577">XLOOKUP(E2577,INV!A:A,INV!K:K)</f>
        <v>5</v>
      </c>
      <c r="M2577" s="127">
        <f t="shared" si="13"/>
        <v>0.328</v>
      </c>
    </row>
    <row r="2578">
      <c r="A2578" s="195">
        <v>3093.0</v>
      </c>
      <c r="B2578" s="196" t="s">
        <v>4922</v>
      </c>
      <c r="C2578" s="212" t="s">
        <v>7666</v>
      </c>
      <c r="D2578" s="213" t="s">
        <v>7667</v>
      </c>
      <c r="E2578" s="212" t="s">
        <v>7666</v>
      </c>
      <c r="F2578" s="110"/>
      <c r="G2578" s="199">
        <v>11700.0</v>
      </c>
      <c r="H2578" s="217">
        <v>108.1</v>
      </c>
      <c r="I2578" s="215"/>
      <c r="J2578" s="6">
        <f t="shared" si="11"/>
        <v>151.34</v>
      </c>
      <c r="K2578" s="6">
        <f t="shared" si="12"/>
        <v>0</v>
      </c>
      <c r="L2578" s="6" t="str">
        <f t="array" ref="L2578">XLOOKUP(E2578,INV!A:A,INV!K:K)</f>
        <v>#N/A</v>
      </c>
      <c r="M2578" s="127" t="str">
        <f t="shared" si="13"/>
        <v>#N/A</v>
      </c>
    </row>
    <row r="2579">
      <c r="A2579" s="195">
        <v>3092.0</v>
      </c>
      <c r="B2579" s="196" t="s">
        <v>4922</v>
      </c>
      <c r="C2579" s="212" t="s">
        <v>7664</v>
      </c>
      <c r="D2579" s="213" t="s">
        <v>7665</v>
      </c>
      <c r="E2579" s="212" t="s">
        <v>7664</v>
      </c>
      <c r="F2579" s="110"/>
      <c r="G2579" s="199">
        <v>3100.0</v>
      </c>
      <c r="H2579" s="217">
        <v>28.64</v>
      </c>
      <c r="I2579" s="215"/>
      <c r="J2579" s="6">
        <f t="shared" si="11"/>
        <v>40.096</v>
      </c>
      <c r="K2579" s="6">
        <f t="shared" si="12"/>
        <v>0</v>
      </c>
      <c r="L2579" s="6" t="str">
        <f t="array" ref="L2579">XLOOKUP(E2579,INV!A:A,INV!K:K)</f>
        <v>#N/A</v>
      </c>
      <c r="M2579" s="127" t="str">
        <f t="shared" si="13"/>
        <v>#N/A</v>
      </c>
    </row>
    <row r="2580">
      <c r="A2580" s="195">
        <v>3091.0</v>
      </c>
      <c r="B2580" s="196" t="s">
        <v>4922</v>
      </c>
      <c r="C2580" s="212" t="s">
        <v>7662</v>
      </c>
      <c r="D2580" s="213" t="s">
        <v>7663</v>
      </c>
      <c r="E2580" s="212" t="s">
        <v>7662</v>
      </c>
      <c r="F2580" s="110"/>
      <c r="G2580" s="199">
        <v>7800.0</v>
      </c>
      <c r="H2580" s="217">
        <v>72.07</v>
      </c>
      <c r="I2580" s="215"/>
      <c r="J2580" s="6">
        <f t="shared" si="11"/>
        <v>100.898</v>
      </c>
      <c r="K2580" s="6">
        <f t="shared" si="12"/>
        <v>0</v>
      </c>
      <c r="L2580" s="6" t="str">
        <f t="array" ref="L2580">XLOOKUP(E2580,INV!A:A,INV!K:K)</f>
        <v>#N/A</v>
      </c>
      <c r="M2580" s="127" t="str">
        <f t="shared" si="13"/>
        <v>#N/A</v>
      </c>
    </row>
    <row r="2581">
      <c r="A2581" s="195">
        <v>3088.0</v>
      </c>
      <c r="B2581" s="196" t="s">
        <v>3196</v>
      </c>
      <c r="C2581" s="212" t="s">
        <v>7657</v>
      </c>
      <c r="D2581" s="213" t="s">
        <v>7658</v>
      </c>
      <c r="E2581" s="212" t="s">
        <v>7657</v>
      </c>
      <c r="F2581" s="110"/>
      <c r="G2581" s="199">
        <v>575.0</v>
      </c>
      <c r="H2581" s="217">
        <v>5.31</v>
      </c>
      <c r="I2581" s="215"/>
      <c r="J2581" s="6">
        <f t="shared" si="11"/>
        <v>7.434</v>
      </c>
      <c r="K2581" s="6">
        <f t="shared" si="12"/>
        <v>0</v>
      </c>
      <c r="L2581" s="6" t="str">
        <f t="array" ref="L2581">XLOOKUP(E2581,INV!A:A,INV!K:K)</f>
        <v>#N/A</v>
      </c>
      <c r="M2581" s="127" t="str">
        <f t="shared" si="13"/>
        <v>#N/A</v>
      </c>
    </row>
    <row r="2582">
      <c r="A2582" s="195">
        <v>3087.0</v>
      </c>
      <c r="B2582" s="196" t="s">
        <v>3157</v>
      </c>
      <c r="C2582" s="212" t="s">
        <v>7655</v>
      </c>
      <c r="D2582" s="213" t="s">
        <v>7656</v>
      </c>
      <c r="E2582" s="212" t="s">
        <v>7655</v>
      </c>
      <c r="F2582" s="110"/>
      <c r="G2582" s="199">
        <v>500.0</v>
      </c>
      <c r="H2582" s="217">
        <v>6.16</v>
      </c>
      <c r="I2582" s="215"/>
      <c r="J2582" s="6">
        <f t="shared" si="11"/>
        <v>8.624</v>
      </c>
      <c r="K2582" s="6">
        <f t="shared" si="12"/>
        <v>0</v>
      </c>
      <c r="L2582" s="6" t="str">
        <f t="array" ref="L2582">XLOOKUP(E2582,INV!A:A,INV!K:K)</f>
        <v>#N/A</v>
      </c>
      <c r="M2582" s="127" t="str">
        <f t="shared" si="13"/>
        <v>#N/A</v>
      </c>
    </row>
    <row r="2583">
      <c r="A2583" s="195">
        <v>3086.0</v>
      </c>
      <c r="B2583" s="196" t="s">
        <v>3293</v>
      </c>
      <c r="C2583" s="212" t="s">
        <v>7653</v>
      </c>
      <c r="D2583" s="213" t="s">
        <v>7654</v>
      </c>
      <c r="E2583" s="212" t="s">
        <v>7653</v>
      </c>
      <c r="F2583" s="196"/>
      <c r="G2583" s="199">
        <v>15000.0</v>
      </c>
      <c r="H2583" s="217">
        <v>184.78</v>
      </c>
      <c r="I2583" s="215"/>
      <c r="J2583" s="6">
        <f t="shared" si="11"/>
        <v>258.692</v>
      </c>
      <c r="K2583" s="6">
        <f t="shared" si="12"/>
        <v>0</v>
      </c>
      <c r="L2583" s="6" t="str">
        <f t="array" ref="L2583">XLOOKUP(E2583,INV!A:A,INV!K:K)</f>
        <v>#N/A</v>
      </c>
      <c r="M2583" s="127" t="str">
        <f t="shared" si="13"/>
        <v>#N/A</v>
      </c>
    </row>
    <row r="2584">
      <c r="A2584" s="195">
        <v>3085.0</v>
      </c>
      <c r="B2584" s="196" t="s">
        <v>3293</v>
      </c>
      <c r="C2584" s="212" t="s">
        <v>7651</v>
      </c>
      <c r="D2584" s="213" t="s">
        <v>7652</v>
      </c>
      <c r="E2584" s="212" t="s">
        <v>7651</v>
      </c>
      <c r="F2584" s="110"/>
      <c r="G2584" s="199">
        <v>485.0</v>
      </c>
      <c r="H2584" s="217">
        <v>5.97</v>
      </c>
      <c r="I2584" s="215"/>
      <c r="J2584" s="6">
        <f t="shared" si="11"/>
        <v>8.358</v>
      </c>
      <c r="K2584" s="6">
        <f t="shared" si="12"/>
        <v>0</v>
      </c>
      <c r="L2584" s="6" t="str">
        <f t="array" ref="L2584">XLOOKUP(E2584,INV!A:A,INV!K:K)</f>
        <v>#N/A</v>
      </c>
      <c r="M2584" s="127" t="str">
        <f t="shared" si="13"/>
        <v>#N/A</v>
      </c>
    </row>
    <row r="2585">
      <c r="A2585" s="195">
        <v>3084.0</v>
      </c>
      <c r="B2585" s="196" t="s">
        <v>3293</v>
      </c>
      <c r="C2585" s="212" t="s">
        <v>7649</v>
      </c>
      <c r="D2585" s="213" t="s">
        <v>7650</v>
      </c>
      <c r="E2585" s="212" t="s">
        <v>7649</v>
      </c>
      <c r="F2585" s="110"/>
      <c r="G2585" s="199">
        <v>600.0</v>
      </c>
      <c r="H2585" s="217">
        <v>7.39</v>
      </c>
      <c r="I2585" s="215"/>
      <c r="J2585" s="6">
        <f t="shared" si="11"/>
        <v>10.346</v>
      </c>
      <c r="K2585" s="6">
        <f t="shared" si="12"/>
        <v>0</v>
      </c>
      <c r="L2585" s="6" t="str">
        <f t="array" ref="L2585">XLOOKUP(E2585,INV!A:A,INV!K:K)</f>
        <v>#N/A</v>
      </c>
      <c r="M2585" s="127" t="str">
        <f t="shared" si="13"/>
        <v>#N/A</v>
      </c>
    </row>
    <row r="2586">
      <c r="A2586" s="195">
        <v>3083.0</v>
      </c>
      <c r="B2586" s="196" t="s">
        <v>7646</v>
      </c>
      <c r="C2586" s="212" t="s">
        <v>7647</v>
      </c>
      <c r="D2586" s="213" t="s">
        <v>7648</v>
      </c>
      <c r="E2586" s="212" t="s">
        <v>7647</v>
      </c>
      <c r="F2586" s="110"/>
      <c r="G2586" s="199">
        <v>100.0</v>
      </c>
      <c r="H2586" s="217">
        <v>1.23</v>
      </c>
      <c r="I2586" s="215"/>
      <c r="J2586" s="6">
        <f t="shared" si="11"/>
        <v>1.722</v>
      </c>
      <c r="K2586" s="6">
        <f t="shared" si="12"/>
        <v>0</v>
      </c>
      <c r="L2586" s="6" t="str">
        <f t="array" ref="L2586">XLOOKUP(E2586,INV!A:A,INV!K:K)</f>
        <v>#N/A</v>
      </c>
      <c r="M2586" s="127" t="str">
        <f t="shared" si="13"/>
        <v>#N/A</v>
      </c>
    </row>
    <row r="2587">
      <c r="A2587" s="195">
        <v>3082.0</v>
      </c>
      <c r="B2587" s="196" t="s">
        <v>3611</v>
      </c>
      <c r="C2587" s="212" t="s">
        <v>7644</v>
      </c>
      <c r="D2587" s="213" t="s">
        <v>7645</v>
      </c>
      <c r="E2587" s="212" t="s">
        <v>7644</v>
      </c>
      <c r="F2587" s="110"/>
      <c r="G2587" s="199">
        <v>21750.0</v>
      </c>
      <c r="H2587" s="217">
        <v>267.93</v>
      </c>
      <c r="I2587" s="215"/>
      <c r="J2587" s="6">
        <f t="shared" si="11"/>
        <v>375.102</v>
      </c>
      <c r="K2587" s="6">
        <f t="shared" si="12"/>
        <v>0</v>
      </c>
      <c r="L2587" s="6" t="str">
        <f t="array" ref="L2587">XLOOKUP(E2587,INV!A:A,INV!K:K)</f>
        <v>#N/A</v>
      </c>
      <c r="M2587" s="127" t="str">
        <f t="shared" si="13"/>
        <v>#N/A</v>
      </c>
    </row>
    <row r="2588">
      <c r="A2588" s="195">
        <v>3081.0</v>
      </c>
      <c r="B2588" s="196" t="s">
        <v>3611</v>
      </c>
      <c r="C2588" s="212" t="s">
        <v>7642</v>
      </c>
      <c r="D2588" s="213" t="s">
        <v>7643</v>
      </c>
      <c r="E2588" s="212" t="s">
        <v>7642</v>
      </c>
      <c r="F2588" s="110"/>
      <c r="G2588" s="199">
        <v>16500.0</v>
      </c>
      <c r="H2588" s="217">
        <v>203.26</v>
      </c>
      <c r="I2588" s="215"/>
      <c r="J2588" s="6">
        <f t="shared" si="11"/>
        <v>284.564</v>
      </c>
      <c r="K2588" s="6">
        <f t="shared" si="12"/>
        <v>0</v>
      </c>
      <c r="L2588" s="6" t="str">
        <f t="array" ref="L2588">XLOOKUP(E2588,INV!A:A,INV!K:K)</f>
        <v>#N/A</v>
      </c>
      <c r="M2588" s="127" t="str">
        <f t="shared" si="13"/>
        <v>#N/A</v>
      </c>
    </row>
    <row r="2589">
      <c r="A2589" s="195">
        <v>3111.0</v>
      </c>
      <c r="B2589" s="196" t="s">
        <v>2368</v>
      </c>
      <c r="C2589" s="212" t="s">
        <v>7707</v>
      </c>
      <c r="D2589" s="213" t="s">
        <v>7708</v>
      </c>
      <c r="E2589" s="212" t="s">
        <v>7707</v>
      </c>
      <c r="F2589" s="110"/>
      <c r="G2589" s="199">
        <v>9800.0</v>
      </c>
      <c r="H2589" s="217">
        <v>102.62</v>
      </c>
      <c r="I2589" s="215"/>
      <c r="J2589" s="6">
        <f t="shared" si="11"/>
        <v>143.668</v>
      </c>
      <c r="K2589" s="6">
        <f t="shared" si="12"/>
        <v>0</v>
      </c>
      <c r="L2589" s="6" t="str">
        <f t="array" ref="L2589">XLOOKUP(E2589,INV!A:A,INV!K:K)</f>
        <v>#N/A</v>
      </c>
      <c r="M2589" s="127" t="str">
        <f t="shared" si="13"/>
        <v>#N/A</v>
      </c>
    </row>
    <row r="2590">
      <c r="A2590" s="195">
        <v>3220.0</v>
      </c>
      <c r="B2590" s="196" t="s">
        <v>2368</v>
      </c>
      <c r="C2590" s="212" t="s">
        <v>7896</v>
      </c>
      <c r="D2590" s="213" t="s">
        <v>7897</v>
      </c>
      <c r="E2590" s="212" t="s">
        <v>7896</v>
      </c>
      <c r="F2590" s="110"/>
      <c r="G2590" s="199">
        <v>200.0</v>
      </c>
      <c r="H2590" s="217">
        <v>1.85</v>
      </c>
      <c r="I2590" s="217">
        <v>2.55</v>
      </c>
      <c r="M2590" s="127"/>
    </row>
    <row r="2591">
      <c r="A2591" s="195">
        <v>3221.0</v>
      </c>
      <c r="B2591" s="196" t="s">
        <v>2368</v>
      </c>
      <c r="C2591" s="212" t="s">
        <v>96</v>
      </c>
      <c r="D2591" s="213" t="s">
        <v>7898</v>
      </c>
      <c r="E2591" s="212" t="s">
        <v>96</v>
      </c>
      <c r="F2591" s="110"/>
      <c r="G2591" s="199">
        <v>200.0</v>
      </c>
      <c r="H2591" s="217">
        <v>1.85</v>
      </c>
      <c r="I2591" s="217">
        <v>2.55</v>
      </c>
      <c r="M2591" s="127"/>
    </row>
    <row r="2592">
      <c r="A2592" s="195">
        <v>3222.0</v>
      </c>
      <c r="B2592" s="196" t="s">
        <v>2368</v>
      </c>
      <c r="C2592" s="212" t="s">
        <v>7900</v>
      </c>
      <c r="D2592" s="213" t="s">
        <v>7901</v>
      </c>
      <c r="E2592" s="212" t="s">
        <v>7900</v>
      </c>
      <c r="F2592" s="110"/>
      <c r="G2592" s="199">
        <v>200.0</v>
      </c>
      <c r="H2592" s="217">
        <v>1.85</v>
      </c>
      <c r="I2592" s="217">
        <v>2.55</v>
      </c>
      <c r="M2592" s="127"/>
    </row>
    <row r="2593">
      <c r="A2593" s="195">
        <v>3223.0</v>
      </c>
      <c r="B2593" s="196" t="s">
        <v>2368</v>
      </c>
      <c r="C2593" s="212" t="s">
        <v>98</v>
      </c>
      <c r="D2593" s="213" t="s">
        <v>7902</v>
      </c>
      <c r="E2593" s="212" t="s">
        <v>98</v>
      </c>
      <c r="F2593" s="110"/>
      <c r="G2593" s="199">
        <v>200.0</v>
      </c>
      <c r="H2593" s="217">
        <v>1.85</v>
      </c>
      <c r="I2593" s="217">
        <v>2.55</v>
      </c>
      <c r="M2593" s="127"/>
    </row>
    <row r="2594">
      <c r="A2594" s="195">
        <v>3224.0</v>
      </c>
      <c r="B2594" s="196" t="s">
        <v>2368</v>
      </c>
      <c r="C2594" s="212" t="s">
        <v>7904</v>
      </c>
      <c r="D2594" s="213" t="s">
        <v>7905</v>
      </c>
      <c r="E2594" s="212" t="s">
        <v>7904</v>
      </c>
      <c r="F2594" s="110"/>
      <c r="G2594" s="199">
        <v>200.0</v>
      </c>
      <c r="H2594" s="217">
        <v>1.85</v>
      </c>
      <c r="I2594" s="217">
        <v>2.55</v>
      </c>
      <c r="M2594" s="127"/>
    </row>
    <row r="2595">
      <c r="A2595" s="195">
        <v>1294.0</v>
      </c>
      <c r="B2595" s="196" t="s">
        <v>5000</v>
      </c>
      <c r="C2595" s="197" t="s">
        <v>10226</v>
      </c>
      <c r="D2595" s="198" t="s">
        <v>10227</v>
      </c>
      <c r="E2595" s="196" t="s">
        <v>10228</v>
      </c>
      <c r="F2595" s="110"/>
      <c r="G2595" s="199">
        <v>299.0</v>
      </c>
      <c r="H2595" s="217">
        <v>2.58</v>
      </c>
      <c r="I2595" s="217">
        <v>3.55</v>
      </c>
      <c r="J2595" s="6">
        <f t="shared" ref="J2595:J2896" si="14">H2595*1.4</f>
        <v>3.612</v>
      </c>
      <c r="K2595" s="6">
        <f t="shared" ref="K2595:K2896" si="15">I2595*1.25</f>
        <v>4.4375</v>
      </c>
      <c r="L2595" s="6" t="str">
        <f t="array" ref="L2595">XLOOKUP(E2595,INV!A:A,INV!K:K)</f>
        <v>#N/A</v>
      </c>
      <c r="M2595" s="127" t="str">
        <f t="shared" ref="M2595:M2896" si="16">(L2595-J2595)/L2595</f>
        <v>#N/A</v>
      </c>
    </row>
    <row r="2596">
      <c r="A2596" s="195">
        <v>1284.0</v>
      </c>
      <c r="B2596" s="196" t="s">
        <v>5000</v>
      </c>
      <c r="C2596" s="197" t="s">
        <v>5056</v>
      </c>
      <c r="D2596" s="198" t="s">
        <v>5057</v>
      </c>
      <c r="E2596" s="196" t="s">
        <v>5058</v>
      </c>
      <c r="F2596" s="110"/>
      <c r="G2596" s="199">
        <v>499.0</v>
      </c>
      <c r="H2596" s="217">
        <v>4.3</v>
      </c>
      <c r="I2596" s="217">
        <v>5.93</v>
      </c>
      <c r="J2596" s="6">
        <f t="shared" si="14"/>
        <v>6.02</v>
      </c>
      <c r="K2596" s="6">
        <f t="shared" si="15"/>
        <v>7.4125</v>
      </c>
      <c r="L2596" s="6" t="str">
        <f t="array" ref="L2596">XLOOKUP(E2596,INV!A:A,INV!K:K)</f>
        <v>#N/A</v>
      </c>
      <c r="M2596" s="127" t="str">
        <f t="shared" si="16"/>
        <v>#N/A</v>
      </c>
    </row>
    <row r="2597">
      <c r="A2597" s="195">
        <v>1285.0</v>
      </c>
      <c r="B2597" s="196" t="s">
        <v>5000</v>
      </c>
      <c r="C2597" s="197" t="s">
        <v>5059</v>
      </c>
      <c r="D2597" s="198" t="s">
        <v>5060</v>
      </c>
      <c r="E2597" s="196" t="s">
        <v>5061</v>
      </c>
      <c r="F2597" s="110"/>
      <c r="G2597" s="199">
        <v>350.0</v>
      </c>
      <c r="H2597" s="217">
        <v>3.02</v>
      </c>
      <c r="I2597" s="217">
        <v>4.16</v>
      </c>
      <c r="J2597" s="6">
        <f t="shared" si="14"/>
        <v>4.228</v>
      </c>
      <c r="K2597" s="6">
        <f t="shared" si="15"/>
        <v>5.2</v>
      </c>
      <c r="L2597" s="6" t="str">
        <f t="array" ref="L2597">XLOOKUP(E2597,INV!A:A,INV!K:K)</f>
        <v>#N/A</v>
      </c>
      <c r="M2597" s="127" t="str">
        <f t="shared" si="16"/>
        <v>#N/A</v>
      </c>
    </row>
    <row r="2598">
      <c r="A2598" s="195">
        <v>1318.0</v>
      </c>
      <c r="B2598" s="196" t="s">
        <v>5000</v>
      </c>
      <c r="C2598" s="197" t="s">
        <v>10229</v>
      </c>
      <c r="D2598" s="198" t="s">
        <v>10230</v>
      </c>
      <c r="E2598" s="196" t="s">
        <v>10231</v>
      </c>
      <c r="F2598" s="110"/>
      <c r="G2598" s="199">
        <v>225.0</v>
      </c>
      <c r="H2598" s="217">
        <v>1.94</v>
      </c>
      <c r="I2598" s="217">
        <v>2.67</v>
      </c>
      <c r="J2598" s="6">
        <f t="shared" si="14"/>
        <v>2.716</v>
      </c>
      <c r="K2598" s="6">
        <f t="shared" si="15"/>
        <v>3.3375</v>
      </c>
      <c r="L2598" s="6" t="str">
        <f t="array" ref="L2598">XLOOKUP(E2598,INV!A:A,INV!K:K)</f>
        <v>#N/A</v>
      </c>
      <c r="M2598" s="127" t="str">
        <f t="shared" si="16"/>
        <v>#N/A</v>
      </c>
    </row>
    <row r="2599">
      <c r="A2599" s="195">
        <v>1286.0</v>
      </c>
      <c r="B2599" s="196" t="s">
        <v>5000</v>
      </c>
      <c r="C2599" s="197" t="s">
        <v>10232</v>
      </c>
      <c r="D2599" s="198" t="s">
        <v>8425</v>
      </c>
      <c r="E2599" s="196" t="s">
        <v>10233</v>
      </c>
      <c r="F2599" s="110"/>
      <c r="G2599" s="199">
        <v>299.0</v>
      </c>
      <c r="H2599" s="217">
        <v>2.58</v>
      </c>
      <c r="I2599" s="217">
        <v>3.55</v>
      </c>
      <c r="J2599" s="6">
        <f t="shared" si="14"/>
        <v>3.612</v>
      </c>
      <c r="K2599" s="6">
        <f t="shared" si="15"/>
        <v>4.4375</v>
      </c>
      <c r="L2599" s="6" t="str">
        <f t="array" ref="L2599">XLOOKUP(E2599,INV!A:A,INV!K:K)</f>
        <v>#N/A</v>
      </c>
      <c r="M2599" s="127" t="str">
        <f t="shared" si="16"/>
        <v>#N/A</v>
      </c>
    </row>
    <row r="2600">
      <c r="A2600" s="195">
        <v>1411.0</v>
      </c>
      <c r="B2600" s="196" t="s">
        <v>5000</v>
      </c>
      <c r="C2600" s="197" t="s">
        <v>10234</v>
      </c>
      <c r="D2600" s="198" t="s">
        <v>8425</v>
      </c>
      <c r="E2600" s="196" t="s">
        <v>10235</v>
      </c>
      <c r="F2600" s="110"/>
      <c r="G2600" s="199">
        <v>225.0</v>
      </c>
      <c r="H2600" s="217">
        <v>1.94</v>
      </c>
      <c r="I2600" s="217">
        <v>2.67</v>
      </c>
      <c r="J2600" s="6">
        <f t="shared" si="14"/>
        <v>2.716</v>
      </c>
      <c r="K2600" s="6">
        <f t="shared" si="15"/>
        <v>3.3375</v>
      </c>
      <c r="L2600" s="6" t="str">
        <f t="array" ref="L2600">XLOOKUP(E2600,INV!A:A,INV!K:K)</f>
        <v>#N/A</v>
      </c>
      <c r="M2600" s="127" t="str">
        <f t="shared" si="16"/>
        <v>#N/A</v>
      </c>
    </row>
    <row r="2601">
      <c r="A2601" s="195">
        <v>1288.0</v>
      </c>
      <c r="B2601" s="196" t="s">
        <v>5000</v>
      </c>
      <c r="C2601" s="197" t="s">
        <v>10236</v>
      </c>
      <c r="D2601" s="198" t="s">
        <v>8425</v>
      </c>
      <c r="E2601" s="196" t="s">
        <v>10237</v>
      </c>
      <c r="F2601" s="110"/>
      <c r="G2601" s="199">
        <v>250.0</v>
      </c>
      <c r="H2601" s="217">
        <v>2.16</v>
      </c>
      <c r="I2601" s="217">
        <v>2.97</v>
      </c>
      <c r="J2601" s="6">
        <f t="shared" si="14"/>
        <v>3.024</v>
      </c>
      <c r="K2601" s="6">
        <f t="shared" si="15"/>
        <v>3.7125</v>
      </c>
      <c r="L2601" s="6" t="str">
        <f t="array" ref="L2601">XLOOKUP(E2601,INV!A:A,INV!K:K)</f>
        <v>#N/A</v>
      </c>
      <c r="M2601" s="127" t="str">
        <f t="shared" si="16"/>
        <v>#N/A</v>
      </c>
    </row>
    <row r="2602">
      <c r="A2602" s="195">
        <v>1254.0</v>
      </c>
      <c r="B2602" s="196" t="s">
        <v>5000</v>
      </c>
      <c r="C2602" s="197" t="s">
        <v>10238</v>
      </c>
      <c r="D2602" s="198" t="s">
        <v>10239</v>
      </c>
      <c r="E2602" s="196" t="s">
        <v>10240</v>
      </c>
      <c r="F2602" s="110"/>
      <c r="G2602" s="199">
        <v>250.0</v>
      </c>
      <c r="H2602" s="217">
        <v>2.16</v>
      </c>
      <c r="I2602" s="217">
        <v>2.97</v>
      </c>
      <c r="J2602" s="6">
        <f t="shared" si="14"/>
        <v>3.024</v>
      </c>
      <c r="K2602" s="6">
        <f t="shared" si="15"/>
        <v>3.7125</v>
      </c>
      <c r="L2602" s="6" t="str">
        <f t="array" ref="L2602">XLOOKUP(E2602,INV!A:A,INV!K:K)</f>
        <v>#N/A</v>
      </c>
      <c r="M2602" s="127" t="str">
        <f t="shared" si="16"/>
        <v>#N/A</v>
      </c>
    </row>
    <row r="2603">
      <c r="A2603" s="195">
        <v>1391.0</v>
      </c>
      <c r="B2603" s="196" t="s">
        <v>5000</v>
      </c>
      <c r="C2603" s="197" t="s">
        <v>10241</v>
      </c>
      <c r="D2603" s="198" t="s">
        <v>10242</v>
      </c>
      <c r="E2603" s="196" t="s">
        <v>10243</v>
      </c>
      <c r="F2603" s="110"/>
      <c r="G2603" s="199">
        <v>360.0</v>
      </c>
      <c r="H2603" s="217">
        <v>3.1</v>
      </c>
      <c r="I2603" s="217">
        <v>4.28</v>
      </c>
      <c r="J2603" s="6">
        <f t="shared" si="14"/>
        <v>4.34</v>
      </c>
      <c r="K2603" s="6">
        <f t="shared" si="15"/>
        <v>5.35</v>
      </c>
      <c r="L2603" s="6" t="str">
        <f t="array" ref="L2603">XLOOKUP(E2603,INV!A:A,INV!K:K)</f>
        <v>#N/A</v>
      </c>
      <c r="M2603" s="127" t="str">
        <f t="shared" si="16"/>
        <v>#N/A</v>
      </c>
    </row>
    <row r="2604">
      <c r="A2604" s="195">
        <v>1252.0</v>
      </c>
      <c r="B2604" s="196" t="s">
        <v>5000</v>
      </c>
      <c r="C2604" s="197" t="s">
        <v>10244</v>
      </c>
      <c r="D2604" s="198" t="s">
        <v>10245</v>
      </c>
      <c r="E2604" s="196" t="s">
        <v>10246</v>
      </c>
      <c r="F2604" s="110"/>
      <c r="G2604" s="199">
        <v>240.0</v>
      </c>
      <c r="H2604" s="217">
        <v>2.07</v>
      </c>
      <c r="I2604" s="217">
        <v>2.85</v>
      </c>
      <c r="J2604" s="6">
        <f t="shared" si="14"/>
        <v>2.898</v>
      </c>
      <c r="K2604" s="6">
        <f t="shared" si="15"/>
        <v>3.5625</v>
      </c>
      <c r="L2604" s="6" t="str">
        <f t="array" ref="L2604">XLOOKUP(E2604,INV!A:A,INV!K:K)</f>
        <v>#N/A</v>
      </c>
      <c r="M2604" s="127" t="str">
        <f t="shared" si="16"/>
        <v>#N/A</v>
      </c>
    </row>
    <row r="2605">
      <c r="A2605" s="195">
        <v>1381.0</v>
      </c>
      <c r="B2605" s="196" t="s">
        <v>5000</v>
      </c>
      <c r="C2605" s="197" t="s">
        <v>10247</v>
      </c>
      <c r="D2605" s="198" t="s">
        <v>8425</v>
      </c>
      <c r="E2605" s="196" t="s">
        <v>10248</v>
      </c>
      <c r="F2605" s="110"/>
      <c r="G2605" s="199">
        <v>240.0</v>
      </c>
      <c r="H2605" s="217">
        <v>2.07</v>
      </c>
      <c r="I2605" s="217">
        <v>2.85</v>
      </c>
      <c r="J2605" s="6">
        <f t="shared" si="14"/>
        <v>2.898</v>
      </c>
      <c r="K2605" s="6">
        <f t="shared" si="15"/>
        <v>3.5625</v>
      </c>
      <c r="L2605" s="6" t="str">
        <f t="array" ref="L2605">XLOOKUP(E2605,INV!A:A,INV!K:K)</f>
        <v>#N/A</v>
      </c>
      <c r="M2605" s="127" t="str">
        <f t="shared" si="16"/>
        <v>#N/A</v>
      </c>
    </row>
    <row r="2606">
      <c r="A2606" s="195">
        <v>1493.0</v>
      </c>
      <c r="B2606" s="196" t="s">
        <v>5000</v>
      </c>
      <c r="C2606" s="197" t="s">
        <v>10249</v>
      </c>
      <c r="D2606" s="198" t="s">
        <v>10250</v>
      </c>
      <c r="E2606" s="196" t="s">
        <v>10251</v>
      </c>
      <c r="F2606" s="196"/>
      <c r="G2606" s="199">
        <v>250.0</v>
      </c>
      <c r="H2606" s="217">
        <v>2.16</v>
      </c>
      <c r="I2606" s="217">
        <v>2.97</v>
      </c>
      <c r="J2606" s="6">
        <f t="shared" si="14"/>
        <v>3.024</v>
      </c>
      <c r="K2606" s="6">
        <f t="shared" si="15"/>
        <v>3.7125</v>
      </c>
      <c r="L2606" s="6" t="str">
        <f t="array" ref="L2606">XLOOKUP(E2606,INV!A:A,INV!K:K)</f>
        <v>#N/A</v>
      </c>
      <c r="M2606" s="127" t="str">
        <f t="shared" si="16"/>
        <v>#N/A</v>
      </c>
    </row>
    <row r="2607">
      <c r="A2607" s="195">
        <v>1423.0</v>
      </c>
      <c r="B2607" s="196" t="s">
        <v>5000</v>
      </c>
      <c r="C2607" s="197" t="s">
        <v>10252</v>
      </c>
      <c r="D2607" s="198" t="s">
        <v>10253</v>
      </c>
      <c r="E2607" s="196" t="s">
        <v>10254</v>
      </c>
      <c r="F2607" s="110"/>
      <c r="G2607" s="199">
        <v>110.0</v>
      </c>
      <c r="H2607" s="217">
        <v>0.95</v>
      </c>
      <c r="I2607" s="217">
        <v>1.31</v>
      </c>
      <c r="J2607" s="6">
        <f t="shared" si="14"/>
        <v>1.33</v>
      </c>
      <c r="K2607" s="6">
        <f t="shared" si="15"/>
        <v>1.6375</v>
      </c>
      <c r="L2607" s="6" t="str">
        <f t="array" ref="L2607">XLOOKUP(E2607,INV!A:A,INV!K:K)</f>
        <v>#N/A</v>
      </c>
      <c r="M2607" s="127" t="str">
        <f t="shared" si="16"/>
        <v>#N/A</v>
      </c>
    </row>
    <row r="2608">
      <c r="A2608" s="195">
        <v>1319.0</v>
      </c>
      <c r="B2608" s="196" t="s">
        <v>5000</v>
      </c>
      <c r="C2608" s="197" t="s">
        <v>10255</v>
      </c>
      <c r="D2608" s="198" t="s">
        <v>10256</v>
      </c>
      <c r="E2608" s="196" t="s">
        <v>10257</v>
      </c>
      <c r="F2608" s="110"/>
      <c r="G2608" s="199">
        <v>199.0</v>
      </c>
      <c r="H2608" s="217">
        <v>1.72</v>
      </c>
      <c r="I2608" s="217">
        <v>2.36</v>
      </c>
      <c r="J2608" s="6">
        <f t="shared" si="14"/>
        <v>2.408</v>
      </c>
      <c r="K2608" s="6">
        <f t="shared" si="15"/>
        <v>2.95</v>
      </c>
      <c r="L2608" s="6" t="str">
        <f t="array" ref="L2608">XLOOKUP(E2608,INV!A:A,INV!K:K)</f>
        <v>#N/A</v>
      </c>
      <c r="M2608" s="127" t="str">
        <f t="shared" si="16"/>
        <v>#N/A</v>
      </c>
    </row>
    <row r="2609">
      <c r="A2609" s="195">
        <v>1408.0</v>
      </c>
      <c r="B2609" s="196" t="s">
        <v>5000</v>
      </c>
      <c r="C2609" s="197" t="s">
        <v>10258</v>
      </c>
      <c r="D2609" s="198" t="s">
        <v>10259</v>
      </c>
      <c r="E2609" s="196" t="s">
        <v>10260</v>
      </c>
      <c r="F2609" s="110"/>
      <c r="G2609" s="199">
        <v>150.0</v>
      </c>
      <c r="H2609" s="217">
        <v>1.29</v>
      </c>
      <c r="I2609" s="217">
        <v>1.78</v>
      </c>
      <c r="J2609" s="6">
        <f t="shared" si="14"/>
        <v>1.806</v>
      </c>
      <c r="K2609" s="6">
        <f t="shared" si="15"/>
        <v>2.225</v>
      </c>
      <c r="L2609" s="6" t="str">
        <f t="array" ref="L2609">XLOOKUP(E2609,INV!A:A,INV!K:K)</f>
        <v>#N/A</v>
      </c>
      <c r="M2609" s="127" t="str">
        <f t="shared" si="16"/>
        <v>#N/A</v>
      </c>
    </row>
    <row r="2610">
      <c r="A2610" s="195">
        <v>1353.0</v>
      </c>
      <c r="B2610" s="196" t="s">
        <v>5000</v>
      </c>
      <c r="C2610" s="197" t="s">
        <v>10261</v>
      </c>
      <c r="D2610" s="198" t="s">
        <v>10262</v>
      </c>
      <c r="E2610" s="196" t="s">
        <v>10263</v>
      </c>
      <c r="F2610" s="110"/>
      <c r="G2610" s="199">
        <v>85.0</v>
      </c>
      <c r="H2610" s="217">
        <v>0.73</v>
      </c>
      <c r="I2610" s="217">
        <v>1.01</v>
      </c>
      <c r="J2610" s="6">
        <f t="shared" si="14"/>
        <v>1.022</v>
      </c>
      <c r="K2610" s="6">
        <f t="shared" si="15"/>
        <v>1.2625</v>
      </c>
      <c r="L2610" s="6" t="str">
        <f t="array" ref="L2610">XLOOKUP(E2610,INV!A:A,INV!K:K)</f>
        <v>#N/A</v>
      </c>
      <c r="M2610" s="127" t="str">
        <f t="shared" si="16"/>
        <v>#N/A</v>
      </c>
    </row>
    <row r="2611">
      <c r="A2611" s="195">
        <v>1406.0</v>
      </c>
      <c r="B2611" s="196" t="s">
        <v>5000</v>
      </c>
      <c r="C2611" s="197" t="s">
        <v>10264</v>
      </c>
      <c r="D2611" s="198" t="s">
        <v>10265</v>
      </c>
      <c r="E2611" s="196" t="s">
        <v>10266</v>
      </c>
      <c r="F2611" s="110"/>
      <c r="G2611" s="199">
        <v>100.0</v>
      </c>
      <c r="H2611" s="217">
        <v>0.86</v>
      </c>
      <c r="I2611" s="217">
        <v>1.19</v>
      </c>
      <c r="J2611" s="6">
        <f t="shared" si="14"/>
        <v>1.204</v>
      </c>
      <c r="K2611" s="6">
        <f t="shared" si="15"/>
        <v>1.4875</v>
      </c>
      <c r="L2611" s="6" t="str">
        <f t="array" ref="L2611">XLOOKUP(E2611,INV!A:A,INV!K:K)</f>
        <v>#N/A</v>
      </c>
      <c r="M2611" s="127" t="str">
        <f t="shared" si="16"/>
        <v>#N/A</v>
      </c>
    </row>
    <row r="2612">
      <c r="A2612" s="195">
        <v>1244.0</v>
      </c>
      <c r="B2612" s="196" t="s">
        <v>5000</v>
      </c>
      <c r="C2612" s="197" t="s">
        <v>5001</v>
      </c>
      <c r="D2612" s="198" t="s">
        <v>5002</v>
      </c>
      <c r="E2612" s="196" t="s">
        <v>5003</v>
      </c>
      <c r="F2612" s="196"/>
      <c r="G2612" s="199">
        <v>299.0</v>
      </c>
      <c r="H2612" s="217">
        <v>2.58</v>
      </c>
      <c r="I2612" s="217">
        <v>3.55</v>
      </c>
      <c r="J2612" s="6">
        <f t="shared" si="14"/>
        <v>3.612</v>
      </c>
      <c r="K2612" s="6">
        <f t="shared" si="15"/>
        <v>4.4375</v>
      </c>
      <c r="L2612" s="6" t="str">
        <f t="array" ref="L2612">XLOOKUP(E2612,INV!A:A,INV!K:K)</f>
        <v>#N/A</v>
      </c>
      <c r="M2612" s="127" t="str">
        <f t="shared" si="16"/>
        <v>#N/A</v>
      </c>
    </row>
    <row r="2613">
      <c r="A2613" s="195">
        <v>1298.0</v>
      </c>
      <c r="B2613" s="196" t="s">
        <v>5000</v>
      </c>
      <c r="C2613" s="197" t="s">
        <v>10267</v>
      </c>
      <c r="D2613" s="198" t="s">
        <v>10268</v>
      </c>
      <c r="E2613" s="196" t="s">
        <v>10269</v>
      </c>
      <c r="F2613" s="110"/>
      <c r="G2613" s="199">
        <v>299.0</v>
      </c>
      <c r="H2613" s="217">
        <v>2.58</v>
      </c>
      <c r="I2613" s="217">
        <v>3.55</v>
      </c>
      <c r="J2613" s="6">
        <f t="shared" si="14"/>
        <v>3.612</v>
      </c>
      <c r="K2613" s="6">
        <f t="shared" si="15"/>
        <v>4.4375</v>
      </c>
      <c r="L2613" s="6" t="str">
        <f t="array" ref="L2613">XLOOKUP(E2613,INV!A:A,INV!K:K)</f>
        <v>#N/A</v>
      </c>
      <c r="M2613" s="127" t="str">
        <f t="shared" si="16"/>
        <v>#N/A</v>
      </c>
    </row>
    <row r="2614">
      <c r="A2614" s="195">
        <v>1291.0</v>
      </c>
      <c r="B2614" s="196" t="s">
        <v>5000</v>
      </c>
      <c r="C2614" s="197" t="s">
        <v>10270</v>
      </c>
      <c r="D2614" s="198" t="s">
        <v>10271</v>
      </c>
      <c r="E2614" s="196" t="s">
        <v>10272</v>
      </c>
      <c r="F2614" s="110"/>
      <c r="G2614" s="199">
        <v>250.0</v>
      </c>
      <c r="H2614" s="217">
        <v>2.16</v>
      </c>
      <c r="I2614" s="217">
        <v>2.97</v>
      </c>
      <c r="J2614" s="6">
        <f t="shared" si="14"/>
        <v>3.024</v>
      </c>
      <c r="K2614" s="6">
        <f t="shared" si="15"/>
        <v>3.7125</v>
      </c>
      <c r="L2614" s="6" t="str">
        <f t="array" ref="L2614">XLOOKUP(E2614,INV!A:A,INV!K:K)</f>
        <v>#N/A</v>
      </c>
      <c r="M2614" s="127" t="str">
        <f t="shared" si="16"/>
        <v>#N/A</v>
      </c>
    </row>
    <row r="2615">
      <c r="A2615" s="195">
        <v>1410.0</v>
      </c>
      <c r="B2615" s="196" t="s">
        <v>5000</v>
      </c>
      <c r="C2615" s="197" t="s">
        <v>10273</v>
      </c>
      <c r="D2615" s="198" t="s">
        <v>10274</v>
      </c>
      <c r="E2615" s="196" t="s">
        <v>10275</v>
      </c>
      <c r="F2615" s="196"/>
      <c r="G2615" s="199">
        <v>250.0</v>
      </c>
      <c r="H2615" s="217">
        <v>2.16</v>
      </c>
      <c r="I2615" s="217">
        <v>2.97</v>
      </c>
      <c r="J2615" s="6">
        <f t="shared" si="14"/>
        <v>3.024</v>
      </c>
      <c r="K2615" s="6">
        <f t="shared" si="15"/>
        <v>3.7125</v>
      </c>
      <c r="L2615" s="6" t="str">
        <f t="array" ref="L2615">XLOOKUP(E2615,INV!A:A,INV!K:K)</f>
        <v>#N/A</v>
      </c>
      <c r="M2615" s="127" t="str">
        <f t="shared" si="16"/>
        <v>#N/A</v>
      </c>
    </row>
    <row r="2616">
      <c r="A2616" s="195">
        <v>1250.0</v>
      </c>
      <c r="B2616" s="196" t="s">
        <v>5000</v>
      </c>
      <c r="C2616" s="197" t="s">
        <v>5010</v>
      </c>
      <c r="D2616" s="198" t="s">
        <v>5011</v>
      </c>
      <c r="E2616" s="196" t="s">
        <v>5012</v>
      </c>
      <c r="F2616" s="196"/>
      <c r="G2616" s="199">
        <v>400.0</v>
      </c>
      <c r="H2616" s="217">
        <v>3.45</v>
      </c>
      <c r="I2616" s="217">
        <v>4.75</v>
      </c>
      <c r="J2616" s="6">
        <f t="shared" si="14"/>
        <v>4.83</v>
      </c>
      <c r="K2616" s="6">
        <f t="shared" si="15"/>
        <v>5.9375</v>
      </c>
      <c r="L2616" s="6" t="str">
        <f t="array" ref="L2616">XLOOKUP(E2616,INV!A:A,INV!K:K)</f>
        <v>#N/A</v>
      </c>
      <c r="M2616" s="127" t="str">
        <f t="shared" si="16"/>
        <v>#N/A</v>
      </c>
    </row>
    <row r="2617">
      <c r="A2617" s="195">
        <v>1256.0</v>
      </c>
      <c r="B2617" s="196" t="s">
        <v>5000</v>
      </c>
      <c r="C2617" s="197" t="s">
        <v>10276</v>
      </c>
      <c r="D2617" s="198" t="s">
        <v>5011</v>
      </c>
      <c r="E2617" s="196" t="s">
        <v>10277</v>
      </c>
      <c r="F2617" s="110"/>
      <c r="G2617" s="199">
        <v>350.0</v>
      </c>
      <c r="H2617" s="217">
        <v>3.02</v>
      </c>
      <c r="I2617" s="217">
        <v>4.16</v>
      </c>
      <c r="J2617" s="6">
        <f t="shared" si="14"/>
        <v>4.228</v>
      </c>
      <c r="K2617" s="6">
        <f t="shared" si="15"/>
        <v>5.2</v>
      </c>
      <c r="L2617" s="6" t="str">
        <f t="array" ref="L2617">XLOOKUP(E2617,INV!A:A,INV!K:K)</f>
        <v>#N/A</v>
      </c>
      <c r="M2617" s="127" t="str">
        <f t="shared" si="16"/>
        <v>#N/A</v>
      </c>
    </row>
    <row r="2618">
      <c r="A2618" s="195">
        <v>1245.0</v>
      </c>
      <c r="B2618" s="196" t="s">
        <v>5000</v>
      </c>
      <c r="C2618" s="197" t="s">
        <v>10278</v>
      </c>
      <c r="D2618" s="198" t="s">
        <v>10279</v>
      </c>
      <c r="E2618" s="196" t="s">
        <v>10280</v>
      </c>
      <c r="F2618" s="196"/>
      <c r="G2618" s="199">
        <v>299.0</v>
      </c>
      <c r="H2618" s="217">
        <v>2.58</v>
      </c>
      <c r="I2618" s="217">
        <v>3.55</v>
      </c>
      <c r="J2618" s="6">
        <f t="shared" si="14"/>
        <v>3.612</v>
      </c>
      <c r="K2618" s="6">
        <f t="shared" si="15"/>
        <v>4.4375</v>
      </c>
      <c r="L2618" s="6" t="str">
        <f t="array" ref="L2618">XLOOKUP(E2618,INV!A:A,INV!K:K)</f>
        <v>#N/A</v>
      </c>
      <c r="M2618" s="127" t="str">
        <f t="shared" si="16"/>
        <v>#N/A</v>
      </c>
    </row>
    <row r="2619">
      <c r="A2619" s="195">
        <v>1292.0</v>
      </c>
      <c r="B2619" s="196" t="s">
        <v>5000</v>
      </c>
      <c r="C2619" s="197" t="s">
        <v>10281</v>
      </c>
      <c r="D2619" s="198" t="s">
        <v>8423</v>
      </c>
      <c r="E2619" s="196" t="s">
        <v>10282</v>
      </c>
      <c r="F2619" s="110"/>
      <c r="G2619" s="199">
        <v>250.0</v>
      </c>
      <c r="H2619" s="217">
        <v>2.16</v>
      </c>
      <c r="I2619" s="217">
        <v>2.97</v>
      </c>
      <c r="J2619" s="6">
        <f t="shared" si="14"/>
        <v>3.024</v>
      </c>
      <c r="K2619" s="6">
        <f t="shared" si="15"/>
        <v>3.7125</v>
      </c>
      <c r="L2619" s="6" t="str">
        <f t="array" ref="L2619">XLOOKUP(E2619,INV!A:A,INV!K:K)</f>
        <v>#N/A</v>
      </c>
      <c r="M2619" s="127" t="str">
        <f t="shared" si="16"/>
        <v>#N/A</v>
      </c>
    </row>
    <row r="2620">
      <c r="A2620" s="195">
        <v>1296.0</v>
      </c>
      <c r="B2620" s="196" t="s">
        <v>5000</v>
      </c>
      <c r="C2620" s="197" t="s">
        <v>5071</v>
      </c>
      <c r="D2620" s="198" t="s">
        <v>5072</v>
      </c>
      <c r="E2620" s="196" t="s">
        <v>5073</v>
      </c>
      <c r="F2620" s="110"/>
      <c r="G2620" s="199">
        <v>1000.0</v>
      </c>
      <c r="H2620" s="217">
        <v>8.62</v>
      </c>
      <c r="I2620" s="217">
        <v>11.88</v>
      </c>
      <c r="J2620" s="6">
        <f t="shared" si="14"/>
        <v>12.068</v>
      </c>
      <c r="K2620" s="6">
        <f t="shared" si="15"/>
        <v>14.85</v>
      </c>
      <c r="L2620" s="6" t="str">
        <f t="array" ref="L2620">XLOOKUP(E2620,INV!A:A,INV!K:K)</f>
        <v>#N/A</v>
      </c>
      <c r="M2620" s="127" t="str">
        <f t="shared" si="16"/>
        <v>#N/A</v>
      </c>
    </row>
    <row r="2621">
      <c r="A2621" s="195">
        <v>1297.0</v>
      </c>
      <c r="B2621" s="196" t="s">
        <v>5000</v>
      </c>
      <c r="C2621" s="197" t="s">
        <v>5074</v>
      </c>
      <c r="D2621" s="198" t="s">
        <v>5075</v>
      </c>
      <c r="E2621" s="196" t="s">
        <v>5076</v>
      </c>
      <c r="F2621" s="110"/>
      <c r="G2621" s="199">
        <v>199.0</v>
      </c>
      <c r="H2621" s="217">
        <v>1.72</v>
      </c>
      <c r="I2621" s="217">
        <v>2.36</v>
      </c>
      <c r="J2621" s="6">
        <f t="shared" si="14"/>
        <v>2.408</v>
      </c>
      <c r="K2621" s="6">
        <f t="shared" si="15"/>
        <v>2.95</v>
      </c>
      <c r="L2621" s="6" t="str">
        <f t="array" ref="L2621">XLOOKUP(E2621,INV!A:A,INV!K:K)</f>
        <v>#N/A</v>
      </c>
      <c r="M2621" s="127" t="str">
        <f t="shared" si="16"/>
        <v>#N/A</v>
      </c>
    </row>
    <row r="2622">
      <c r="A2622" s="195">
        <v>1302.0</v>
      </c>
      <c r="B2622" s="196" t="s">
        <v>5000</v>
      </c>
      <c r="C2622" s="197" t="s">
        <v>10283</v>
      </c>
      <c r="D2622" s="198" t="s">
        <v>10284</v>
      </c>
      <c r="E2622" s="196" t="s">
        <v>10285</v>
      </c>
      <c r="F2622" s="196"/>
      <c r="G2622" s="199">
        <v>50.0</v>
      </c>
      <c r="H2622" s="217">
        <v>0.43</v>
      </c>
      <c r="I2622" s="217">
        <v>0.59</v>
      </c>
      <c r="J2622" s="6">
        <f t="shared" si="14"/>
        <v>0.602</v>
      </c>
      <c r="K2622" s="6">
        <f t="shared" si="15"/>
        <v>0.7375</v>
      </c>
      <c r="L2622" s="6" t="str">
        <f t="array" ref="L2622">XLOOKUP(E2622,INV!A:A,INV!K:K)</f>
        <v>#N/A</v>
      </c>
      <c r="M2622" s="127" t="str">
        <f t="shared" si="16"/>
        <v>#N/A</v>
      </c>
    </row>
    <row r="2623">
      <c r="A2623" s="195">
        <v>1303.0</v>
      </c>
      <c r="B2623" s="196" t="s">
        <v>5000</v>
      </c>
      <c r="C2623" s="197" t="s">
        <v>10286</v>
      </c>
      <c r="D2623" s="198" t="s">
        <v>10287</v>
      </c>
      <c r="E2623" s="196" t="s">
        <v>10288</v>
      </c>
      <c r="F2623" s="110"/>
      <c r="G2623" s="199">
        <v>50.0</v>
      </c>
      <c r="H2623" s="217">
        <v>0.43</v>
      </c>
      <c r="I2623" s="217">
        <v>0.59</v>
      </c>
      <c r="J2623" s="6">
        <f t="shared" si="14"/>
        <v>0.602</v>
      </c>
      <c r="K2623" s="6">
        <f t="shared" si="15"/>
        <v>0.7375</v>
      </c>
      <c r="L2623" s="6" t="str">
        <f t="array" ref="L2623">XLOOKUP(E2623,INV!A:A,INV!K:K)</f>
        <v>#N/A</v>
      </c>
      <c r="M2623" s="127" t="str">
        <f t="shared" si="16"/>
        <v>#N/A</v>
      </c>
    </row>
    <row r="2624">
      <c r="A2624" s="195">
        <v>1304.0</v>
      </c>
      <c r="B2624" s="196" t="s">
        <v>5000</v>
      </c>
      <c r="C2624" s="197" t="s">
        <v>10289</v>
      </c>
      <c r="D2624" s="198" t="s">
        <v>10290</v>
      </c>
      <c r="E2624" s="196" t="s">
        <v>10291</v>
      </c>
      <c r="F2624" s="110"/>
      <c r="G2624" s="199">
        <v>200.0</v>
      </c>
      <c r="H2624" s="217">
        <v>1.72</v>
      </c>
      <c r="I2624" s="217">
        <v>2.38</v>
      </c>
      <c r="J2624" s="6">
        <f t="shared" si="14"/>
        <v>2.408</v>
      </c>
      <c r="K2624" s="6">
        <f t="shared" si="15"/>
        <v>2.975</v>
      </c>
      <c r="L2624" s="6" t="str">
        <f t="array" ref="L2624">XLOOKUP(E2624,INV!A:A,INV!K:K)</f>
        <v>#N/A</v>
      </c>
      <c r="M2624" s="127" t="str">
        <f t="shared" si="16"/>
        <v>#N/A</v>
      </c>
    </row>
    <row r="2625">
      <c r="A2625" s="195">
        <v>1308.0</v>
      </c>
      <c r="B2625" s="196" t="s">
        <v>5000</v>
      </c>
      <c r="C2625" s="197" t="s">
        <v>10292</v>
      </c>
      <c r="D2625" s="198" t="s">
        <v>10293</v>
      </c>
      <c r="E2625" s="196" t="s">
        <v>10294</v>
      </c>
      <c r="F2625" s="110"/>
      <c r="G2625" s="199">
        <v>130.0</v>
      </c>
      <c r="H2625" s="217">
        <v>1.12</v>
      </c>
      <c r="I2625" s="217">
        <v>1.54</v>
      </c>
      <c r="J2625" s="6">
        <f t="shared" si="14"/>
        <v>1.568</v>
      </c>
      <c r="K2625" s="6">
        <f t="shared" si="15"/>
        <v>1.925</v>
      </c>
      <c r="L2625" s="6" t="str">
        <f t="array" ref="L2625">XLOOKUP(E2625,INV!A:A,INV!K:K)</f>
        <v>#N/A</v>
      </c>
      <c r="M2625" s="127" t="str">
        <f t="shared" si="16"/>
        <v>#N/A</v>
      </c>
    </row>
    <row r="2626">
      <c r="A2626" s="195">
        <v>1309.0</v>
      </c>
      <c r="B2626" s="196" t="s">
        <v>5000</v>
      </c>
      <c r="C2626" s="197" t="s">
        <v>10295</v>
      </c>
      <c r="D2626" s="198" t="s">
        <v>10296</v>
      </c>
      <c r="E2626" s="196" t="s">
        <v>10297</v>
      </c>
      <c r="F2626" s="110"/>
      <c r="G2626" s="199">
        <v>145.0</v>
      </c>
      <c r="H2626" s="217">
        <v>1.25</v>
      </c>
      <c r="I2626" s="217">
        <v>1.72</v>
      </c>
      <c r="J2626" s="6">
        <f t="shared" si="14"/>
        <v>1.75</v>
      </c>
      <c r="K2626" s="6">
        <f t="shared" si="15"/>
        <v>2.15</v>
      </c>
      <c r="L2626" s="6" t="str">
        <f t="array" ref="L2626">XLOOKUP(E2626,INV!A:A,INV!K:K)</f>
        <v>#N/A</v>
      </c>
      <c r="M2626" s="127" t="str">
        <f t="shared" si="16"/>
        <v>#N/A</v>
      </c>
    </row>
    <row r="2627">
      <c r="A2627" s="195">
        <v>1310.0</v>
      </c>
      <c r="B2627" s="196" t="s">
        <v>5000</v>
      </c>
      <c r="C2627" s="197" t="s">
        <v>10298</v>
      </c>
      <c r="D2627" s="198" t="s">
        <v>10299</v>
      </c>
      <c r="E2627" s="196" t="s">
        <v>10300</v>
      </c>
      <c r="F2627" s="196"/>
      <c r="G2627" s="199">
        <v>145.0</v>
      </c>
      <c r="H2627" s="217">
        <v>1.25</v>
      </c>
      <c r="I2627" s="217">
        <v>1.72</v>
      </c>
      <c r="J2627" s="6">
        <f t="shared" si="14"/>
        <v>1.75</v>
      </c>
      <c r="K2627" s="6">
        <f t="shared" si="15"/>
        <v>2.15</v>
      </c>
      <c r="L2627" s="6" t="str">
        <f t="array" ref="L2627">XLOOKUP(E2627,INV!A:A,INV!K:K)</f>
        <v>#N/A</v>
      </c>
      <c r="M2627" s="127" t="str">
        <f t="shared" si="16"/>
        <v>#N/A</v>
      </c>
    </row>
    <row r="2628">
      <c r="A2628" s="195">
        <v>1312.0</v>
      </c>
      <c r="B2628" s="196" t="s">
        <v>5000</v>
      </c>
      <c r="C2628" s="197" t="s">
        <v>5077</v>
      </c>
      <c r="D2628" s="198" t="s">
        <v>5078</v>
      </c>
      <c r="E2628" s="196" t="s">
        <v>5079</v>
      </c>
      <c r="F2628" s="196"/>
      <c r="G2628" s="199">
        <v>299.0</v>
      </c>
      <c r="H2628" s="217">
        <v>2.58</v>
      </c>
      <c r="I2628" s="217">
        <v>3.55</v>
      </c>
      <c r="J2628" s="6">
        <f t="shared" si="14"/>
        <v>3.612</v>
      </c>
      <c r="K2628" s="6">
        <f t="shared" si="15"/>
        <v>4.4375</v>
      </c>
      <c r="L2628" s="6" t="str">
        <f t="array" ref="L2628">XLOOKUP(E2628,INV!A:A,INV!K:K)</f>
        <v>#N/A</v>
      </c>
      <c r="M2628" s="127" t="str">
        <f t="shared" si="16"/>
        <v>#N/A</v>
      </c>
    </row>
    <row r="2629">
      <c r="A2629" s="195">
        <v>1326.0</v>
      </c>
      <c r="B2629" s="196" t="s">
        <v>5000</v>
      </c>
      <c r="C2629" s="197" t="s">
        <v>10301</v>
      </c>
      <c r="D2629" s="198" t="s">
        <v>10302</v>
      </c>
      <c r="E2629" s="196" t="s">
        <v>10303</v>
      </c>
      <c r="F2629" s="196"/>
      <c r="G2629" s="199">
        <v>225.0</v>
      </c>
      <c r="H2629" s="217">
        <v>1.94</v>
      </c>
      <c r="I2629" s="217">
        <v>2.67</v>
      </c>
      <c r="J2629" s="6">
        <f t="shared" si="14"/>
        <v>2.716</v>
      </c>
      <c r="K2629" s="6">
        <f t="shared" si="15"/>
        <v>3.3375</v>
      </c>
      <c r="L2629" s="6" t="str">
        <f t="array" ref="L2629">XLOOKUP(E2629,INV!A:A,INV!K:K)</f>
        <v>#N/A</v>
      </c>
      <c r="M2629" s="127" t="str">
        <f t="shared" si="16"/>
        <v>#N/A</v>
      </c>
    </row>
    <row r="2630">
      <c r="A2630" s="195">
        <v>1300.0</v>
      </c>
      <c r="B2630" s="196" t="s">
        <v>5000</v>
      </c>
      <c r="C2630" s="197" t="s">
        <v>10304</v>
      </c>
      <c r="D2630" s="198" t="s">
        <v>10305</v>
      </c>
      <c r="E2630" s="196" t="s">
        <v>10306</v>
      </c>
      <c r="F2630" s="110"/>
      <c r="G2630" s="199">
        <v>195.0</v>
      </c>
      <c r="H2630" s="217">
        <v>1.68</v>
      </c>
      <c r="I2630" s="217">
        <v>2.32</v>
      </c>
      <c r="J2630" s="6">
        <f t="shared" si="14"/>
        <v>2.352</v>
      </c>
      <c r="K2630" s="6">
        <f t="shared" si="15"/>
        <v>2.9</v>
      </c>
      <c r="L2630" s="6" t="str">
        <f t="array" ref="L2630">XLOOKUP(E2630,INV!A:A,INV!K:K)</f>
        <v>#N/A</v>
      </c>
      <c r="M2630" s="127" t="str">
        <f t="shared" si="16"/>
        <v>#N/A</v>
      </c>
    </row>
    <row r="2631">
      <c r="A2631" s="195">
        <v>1313.0</v>
      </c>
      <c r="B2631" s="196" t="s">
        <v>5000</v>
      </c>
      <c r="C2631" s="197" t="s">
        <v>5080</v>
      </c>
      <c r="D2631" s="198" t="s">
        <v>5081</v>
      </c>
      <c r="E2631" s="196" t="s">
        <v>5082</v>
      </c>
      <c r="F2631" s="196"/>
      <c r="G2631" s="199">
        <v>299.0</v>
      </c>
      <c r="H2631" s="217">
        <v>2.58</v>
      </c>
      <c r="I2631" s="217">
        <v>3.55</v>
      </c>
      <c r="J2631" s="6">
        <f t="shared" si="14"/>
        <v>3.612</v>
      </c>
      <c r="K2631" s="6">
        <f t="shared" si="15"/>
        <v>4.4375</v>
      </c>
      <c r="L2631" s="6" t="str">
        <f t="array" ref="L2631">XLOOKUP(E2631,INV!A:A,INV!K:K)</f>
        <v>#N/A</v>
      </c>
      <c r="M2631" s="127" t="str">
        <f t="shared" si="16"/>
        <v>#N/A</v>
      </c>
    </row>
    <row r="2632">
      <c r="A2632" s="195">
        <v>1329.0</v>
      </c>
      <c r="B2632" s="196" t="s">
        <v>5000</v>
      </c>
      <c r="C2632" s="197" t="s">
        <v>10307</v>
      </c>
      <c r="D2632" s="198" t="s">
        <v>10308</v>
      </c>
      <c r="E2632" s="196" t="s">
        <v>10309</v>
      </c>
      <c r="F2632" s="196"/>
      <c r="G2632" s="199">
        <v>225.0</v>
      </c>
      <c r="H2632" s="217">
        <v>1.94</v>
      </c>
      <c r="I2632" s="217">
        <v>2.67</v>
      </c>
      <c r="J2632" s="6">
        <f t="shared" si="14"/>
        <v>2.716</v>
      </c>
      <c r="K2632" s="6">
        <f t="shared" si="15"/>
        <v>3.3375</v>
      </c>
      <c r="L2632" s="6" t="str">
        <f t="array" ref="L2632">XLOOKUP(E2632,INV!A:A,INV!K:K)</f>
        <v>#N/A</v>
      </c>
      <c r="M2632" s="127" t="str">
        <f t="shared" si="16"/>
        <v>#N/A</v>
      </c>
    </row>
    <row r="2633">
      <c r="A2633" s="195">
        <v>1301.0</v>
      </c>
      <c r="B2633" s="196" t="s">
        <v>5000</v>
      </c>
      <c r="C2633" s="197" t="s">
        <v>10310</v>
      </c>
      <c r="D2633" s="198" t="s">
        <v>10311</v>
      </c>
      <c r="E2633" s="196" t="s">
        <v>10312</v>
      </c>
      <c r="F2633" s="196"/>
      <c r="G2633" s="199">
        <v>175.0</v>
      </c>
      <c r="H2633" s="217">
        <v>1.51</v>
      </c>
      <c r="I2633" s="217">
        <v>2.08</v>
      </c>
      <c r="J2633" s="6">
        <f t="shared" si="14"/>
        <v>2.114</v>
      </c>
      <c r="K2633" s="6">
        <f t="shared" si="15"/>
        <v>2.6</v>
      </c>
      <c r="L2633" s="6" t="str">
        <f t="array" ref="L2633">XLOOKUP(E2633,INV!A:A,INV!K:K)</f>
        <v>#N/A</v>
      </c>
      <c r="M2633" s="127" t="str">
        <f t="shared" si="16"/>
        <v>#N/A</v>
      </c>
    </row>
    <row r="2634">
      <c r="A2634" s="195">
        <v>1314.0</v>
      </c>
      <c r="B2634" s="196" t="s">
        <v>5000</v>
      </c>
      <c r="C2634" s="197" t="s">
        <v>5083</v>
      </c>
      <c r="D2634" s="198" t="s">
        <v>5084</v>
      </c>
      <c r="E2634" s="196" t="s">
        <v>5085</v>
      </c>
      <c r="F2634" s="110"/>
      <c r="G2634" s="199">
        <v>1000.0</v>
      </c>
      <c r="H2634" s="217">
        <v>8.62</v>
      </c>
      <c r="I2634" s="217">
        <v>11.88</v>
      </c>
      <c r="J2634" s="6">
        <f t="shared" si="14"/>
        <v>12.068</v>
      </c>
      <c r="K2634" s="6">
        <f t="shared" si="15"/>
        <v>14.85</v>
      </c>
      <c r="L2634" s="6" t="str">
        <f t="array" ref="L2634">XLOOKUP(E2634,INV!A:A,INV!K:K)</f>
        <v>#N/A</v>
      </c>
      <c r="M2634" s="127" t="str">
        <f t="shared" si="16"/>
        <v>#N/A</v>
      </c>
    </row>
    <row r="2635">
      <c r="A2635" s="195">
        <v>1315.0</v>
      </c>
      <c r="B2635" s="196" t="s">
        <v>5000</v>
      </c>
      <c r="C2635" s="197" t="s">
        <v>5086</v>
      </c>
      <c r="D2635" s="198" t="s">
        <v>5087</v>
      </c>
      <c r="E2635" s="196" t="s">
        <v>5088</v>
      </c>
      <c r="F2635" s="196"/>
      <c r="G2635" s="199">
        <v>1000.0</v>
      </c>
      <c r="H2635" s="217">
        <v>8.62</v>
      </c>
      <c r="I2635" s="217">
        <v>11.88</v>
      </c>
      <c r="J2635" s="6">
        <f t="shared" si="14"/>
        <v>12.068</v>
      </c>
      <c r="K2635" s="6">
        <f t="shared" si="15"/>
        <v>14.85</v>
      </c>
      <c r="L2635" s="6" t="str">
        <f t="array" ref="L2635">XLOOKUP(E2635,INV!A:A,INV!K:K)</f>
        <v>#N/A</v>
      </c>
      <c r="M2635" s="127" t="str">
        <f t="shared" si="16"/>
        <v>#N/A</v>
      </c>
    </row>
    <row r="2636">
      <c r="A2636" s="195">
        <v>1334.0</v>
      </c>
      <c r="B2636" s="196" t="s">
        <v>5000</v>
      </c>
      <c r="C2636" s="197" t="s">
        <v>10313</v>
      </c>
      <c r="D2636" s="198" t="s">
        <v>10314</v>
      </c>
      <c r="E2636" s="196" t="s">
        <v>10315</v>
      </c>
      <c r="F2636" s="110"/>
      <c r="G2636" s="199">
        <v>135.0</v>
      </c>
      <c r="H2636" s="217">
        <v>1.16</v>
      </c>
      <c r="I2636" s="217">
        <v>1.6</v>
      </c>
      <c r="J2636" s="6">
        <f t="shared" si="14"/>
        <v>1.624</v>
      </c>
      <c r="K2636" s="6">
        <f t="shared" si="15"/>
        <v>2</v>
      </c>
      <c r="L2636" s="6" t="str">
        <f t="array" ref="L2636">XLOOKUP(E2636,INV!A:A,INV!K:K)</f>
        <v>#N/A</v>
      </c>
      <c r="M2636" s="127" t="str">
        <f t="shared" si="16"/>
        <v>#N/A</v>
      </c>
    </row>
    <row r="2637">
      <c r="A2637" s="195">
        <v>1362.0</v>
      </c>
      <c r="B2637" s="196" t="s">
        <v>5000</v>
      </c>
      <c r="C2637" s="197" t="s">
        <v>10316</v>
      </c>
      <c r="D2637" s="198" t="s">
        <v>10317</v>
      </c>
      <c r="E2637" s="196" t="s">
        <v>10318</v>
      </c>
      <c r="F2637" s="110"/>
      <c r="G2637" s="199">
        <v>75.0</v>
      </c>
      <c r="H2637" s="217">
        <v>0.65</v>
      </c>
      <c r="I2637" s="217">
        <v>0.89</v>
      </c>
      <c r="J2637" s="6">
        <f t="shared" si="14"/>
        <v>0.91</v>
      </c>
      <c r="K2637" s="6">
        <f t="shared" si="15"/>
        <v>1.1125</v>
      </c>
      <c r="L2637" s="6" t="str">
        <f t="array" ref="L2637">XLOOKUP(E2637,INV!A:A,INV!K:K)</f>
        <v>#N/A</v>
      </c>
      <c r="M2637" s="127" t="str">
        <f t="shared" si="16"/>
        <v>#N/A</v>
      </c>
    </row>
    <row r="2638">
      <c r="A2638" s="195">
        <v>1333.0</v>
      </c>
      <c r="B2638" s="196" t="s">
        <v>5000</v>
      </c>
      <c r="C2638" s="197" t="s">
        <v>10319</v>
      </c>
      <c r="D2638" s="198" t="s">
        <v>10320</v>
      </c>
      <c r="E2638" s="196" t="s">
        <v>10321</v>
      </c>
      <c r="F2638" s="110"/>
      <c r="G2638" s="199">
        <v>175.0</v>
      </c>
      <c r="H2638" s="217">
        <v>1.51</v>
      </c>
      <c r="I2638" s="217">
        <v>2.08</v>
      </c>
      <c r="J2638" s="6">
        <f t="shared" si="14"/>
        <v>2.114</v>
      </c>
      <c r="K2638" s="6">
        <f t="shared" si="15"/>
        <v>2.6</v>
      </c>
      <c r="L2638" s="6" t="str">
        <f t="array" ref="L2638">XLOOKUP(E2638,INV!A:A,INV!K:K)</f>
        <v>#N/A</v>
      </c>
      <c r="M2638" s="127" t="str">
        <f t="shared" si="16"/>
        <v>#N/A</v>
      </c>
    </row>
    <row r="2639">
      <c r="A2639" s="195">
        <v>1311.0</v>
      </c>
      <c r="B2639" s="196" t="s">
        <v>5000</v>
      </c>
      <c r="C2639" s="197" t="s">
        <v>10322</v>
      </c>
      <c r="D2639" s="198" t="s">
        <v>10323</v>
      </c>
      <c r="E2639" s="196" t="s">
        <v>10324</v>
      </c>
      <c r="F2639" s="110"/>
      <c r="G2639" s="199">
        <v>80.0</v>
      </c>
      <c r="H2639" s="217">
        <v>0.69</v>
      </c>
      <c r="I2639" s="217">
        <v>0.95</v>
      </c>
      <c r="J2639" s="6">
        <f t="shared" si="14"/>
        <v>0.966</v>
      </c>
      <c r="K2639" s="6">
        <f t="shared" si="15"/>
        <v>1.1875</v>
      </c>
      <c r="L2639" s="6" t="str">
        <f t="array" ref="L2639">XLOOKUP(E2639,INV!A:A,INV!K:K)</f>
        <v>#N/A</v>
      </c>
      <c r="M2639" s="127" t="str">
        <f t="shared" si="16"/>
        <v>#N/A</v>
      </c>
    </row>
    <row r="2640">
      <c r="A2640" s="195">
        <v>1320.0</v>
      </c>
      <c r="B2640" s="196" t="s">
        <v>5000</v>
      </c>
      <c r="C2640" s="197" t="s">
        <v>10325</v>
      </c>
      <c r="D2640" s="198" t="s">
        <v>10326</v>
      </c>
      <c r="E2640" s="196" t="s">
        <v>10327</v>
      </c>
      <c r="F2640" s="110"/>
      <c r="G2640" s="199">
        <v>140.0</v>
      </c>
      <c r="H2640" s="217">
        <v>1.21</v>
      </c>
      <c r="I2640" s="217">
        <v>1.66</v>
      </c>
      <c r="J2640" s="6">
        <f t="shared" si="14"/>
        <v>1.694</v>
      </c>
      <c r="K2640" s="6">
        <f t="shared" si="15"/>
        <v>2.075</v>
      </c>
      <c r="L2640" s="6" t="str">
        <f t="array" ref="L2640">XLOOKUP(E2640,INV!A:A,INV!K:K)</f>
        <v>#N/A</v>
      </c>
      <c r="M2640" s="127" t="str">
        <f t="shared" si="16"/>
        <v>#N/A</v>
      </c>
    </row>
    <row r="2641">
      <c r="A2641" s="195">
        <v>1414.0</v>
      </c>
      <c r="B2641" s="196" t="s">
        <v>5000</v>
      </c>
      <c r="C2641" s="197" t="s">
        <v>10328</v>
      </c>
      <c r="D2641" s="198" t="s">
        <v>10329</v>
      </c>
      <c r="E2641" s="196" t="s">
        <v>10330</v>
      </c>
      <c r="F2641" s="110"/>
      <c r="G2641" s="199">
        <v>140.0</v>
      </c>
      <c r="H2641" s="217">
        <v>1.21</v>
      </c>
      <c r="I2641" s="217">
        <v>1.66</v>
      </c>
      <c r="J2641" s="6">
        <f t="shared" si="14"/>
        <v>1.694</v>
      </c>
      <c r="K2641" s="6">
        <f t="shared" si="15"/>
        <v>2.075</v>
      </c>
      <c r="L2641" s="6" t="str">
        <f t="array" ref="L2641">XLOOKUP(E2641,INV!A:A,INV!K:K)</f>
        <v>#N/A</v>
      </c>
      <c r="M2641" s="127" t="str">
        <f t="shared" si="16"/>
        <v>#N/A</v>
      </c>
    </row>
    <row r="2642">
      <c r="A2642" s="195">
        <v>1321.0</v>
      </c>
      <c r="B2642" s="196" t="s">
        <v>5000</v>
      </c>
      <c r="C2642" s="197" t="s">
        <v>10331</v>
      </c>
      <c r="D2642" s="198" t="s">
        <v>10332</v>
      </c>
      <c r="E2642" s="196" t="s">
        <v>10333</v>
      </c>
      <c r="F2642" s="196"/>
      <c r="G2642" s="199">
        <v>170.0</v>
      </c>
      <c r="H2642" s="217">
        <v>1.47</v>
      </c>
      <c r="I2642" s="217">
        <v>2.02</v>
      </c>
      <c r="J2642" s="6">
        <f t="shared" si="14"/>
        <v>2.058</v>
      </c>
      <c r="K2642" s="6">
        <f t="shared" si="15"/>
        <v>2.525</v>
      </c>
      <c r="L2642" s="6" t="str">
        <f t="array" ref="L2642">XLOOKUP(E2642,INV!A:A,INV!K:K)</f>
        <v>#N/A</v>
      </c>
      <c r="M2642" s="127" t="str">
        <f t="shared" si="16"/>
        <v>#N/A</v>
      </c>
    </row>
    <row r="2643">
      <c r="A2643" s="195">
        <v>1322.0</v>
      </c>
      <c r="B2643" s="196" t="s">
        <v>5000</v>
      </c>
      <c r="C2643" s="197" t="s">
        <v>10334</v>
      </c>
      <c r="D2643" s="198" t="s">
        <v>10335</v>
      </c>
      <c r="E2643" s="196" t="s">
        <v>10336</v>
      </c>
      <c r="F2643" s="196"/>
      <c r="G2643" s="199">
        <v>75.0</v>
      </c>
      <c r="H2643" s="217">
        <v>0.65</v>
      </c>
      <c r="I2643" s="217">
        <v>0.89</v>
      </c>
      <c r="J2643" s="6">
        <f t="shared" si="14"/>
        <v>0.91</v>
      </c>
      <c r="K2643" s="6">
        <f t="shared" si="15"/>
        <v>1.1125</v>
      </c>
      <c r="L2643" s="6" t="str">
        <f t="array" ref="L2643">XLOOKUP(E2643,INV!A:A,INV!K:K)</f>
        <v>#N/A</v>
      </c>
      <c r="M2643" s="127" t="str">
        <f t="shared" si="16"/>
        <v>#N/A</v>
      </c>
    </row>
    <row r="2644">
      <c r="A2644" s="195">
        <v>1323.0</v>
      </c>
      <c r="B2644" s="196" t="s">
        <v>5000</v>
      </c>
      <c r="C2644" s="197" t="s">
        <v>10337</v>
      </c>
      <c r="D2644" s="198" t="s">
        <v>10338</v>
      </c>
      <c r="E2644" s="196" t="s">
        <v>10339</v>
      </c>
      <c r="F2644" s="196"/>
      <c r="G2644" s="199">
        <v>175.0</v>
      </c>
      <c r="H2644" s="217">
        <v>1.51</v>
      </c>
      <c r="I2644" s="217">
        <v>2.08</v>
      </c>
      <c r="J2644" s="6">
        <f t="shared" si="14"/>
        <v>2.114</v>
      </c>
      <c r="K2644" s="6">
        <f t="shared" si="15"/>
        <v>2.6</v>
      </c>
      <c r="L2644" s="6" t="str">
        <f t="array" ref="L2644">XLOOKUP(E2644,INV!A:A,INV!K:K)</f>
        <v>#N/A</v>
      </c>
      <c r="M2644" s="127" t="str">
        <f t="shared" si="16"/>
        <v>#N/A</v>
      </c>
    </row>
    <row r="2645">
      <c r="A2645" s="195">
        <v>1324.0</v>
      </c>
      <c r="B2645" s="196" t="s">
        <v>5000</v>
      </c>
      <c r="C2645" s="197" t="s">
        <v>10340</v>
      </c>
      <c r="D2645" s="198" t="s">
        <v>10341</v>
      </c>
      <c r="E2645" s="196" t="s">
        <v>10342</v>
      </c>
      <c r="F2645" s="196"/>
      <c r="G2645" s="199">
        <v>130.0</v>
      </c>
      <c r="H2645" s="217">
        <v>1.12</v>
      </c>
      <c r="I2645" s="217">
        <v>1.54</v>
      </c>
      <c r="J2645" s="6">
        <f t="shared" si="14"/>
        <v>1.568</v>
      </c>
      <c r="K2645" s="6">
        <f t="shared" si="15"/>
        <v>1.925</v>
      </c>
      <c r="L2645" s="6" t="str">
        <f t="array" ref="L2645">XLOOKUP(E2645,INV!A:A,INV!K:K)</f>
        <v>#N/A</v>
      </c>
      <c r="M2645" s="127" t="str">
        <f t="shared" si="16"/>
        <v>#N/A</v>
      </c>
    </row>
    <row r="2646">
      <c r="A2646" s="195">
        <v>1306.0</v>
      </c>
      <c r="B2646" s="196" t="s">
        <v>5000</v>
      </c>
      <c r="C2646" s="197" t="s">
        <v>10343</v>
      </c>
      <c r="D2646" s="198" t="s">
        <v>10344</v>
      </c>
      <c r="E2646" s="196" t="s">
        <v>10345</v>
      </c>
      <c r="F2646" s="110"/>
      <c r="G2646" s="199">
        <v>125.0</v>
      </c>
      <c r="H2646" s="217">
        <v>1.08</v>
      </c>
      <c r="I2646" s="217">
        <v>1.49</v>
      </c>
      <c r="J2646" s="6">
        <f t="shared" si="14"/>
        <v>1.512</v>
      </c>
      <c r="K2646" s="6">
        <f t="shared" si="15"/>
        <v>1.8625</v>
      </c>
      <c r="L2646" s="6" t="str">
        <f t="array" ref="L2646">XLOOKUP(E2646,INV!A:A,INV!K:K)</f>
        <v>#N/A</v>
      </c>
      <c r="M2646" s="127" t="str">
        <f t="shared" si="16"/>
        <v>#N/A</v>
      </c>
    </row>
    <row r="2647">
      <c r="A2647" s="195">
        <v>1491.0</v>
      </c>
      <c r="B2647" s="196" t="s">
        <v>5000</v>
      </c>
      <c r="C2647" s="197" t="s">
        <v>10346</v>
      </c>
      <c r="D2647" s="198" t="s">
        <v>10347</v>
      </c>
      <c r="E2647" s="196" t="s">
        <v>10348</v>
      </c>
      <c r="F2647" s="110"/>
      <c r="G2647" s="199">
        <v>140.0</v>
      </c>
      <c r="H2647" s="217">
        <v>1.21</v>
      </c>
      <c r="I2647" s="217">
        <v>1.66</v>
      </c>
      <c r="J2647" s="6">
        <f t="shared" si="14"/>
        <v>1.694</v>
      </c>
      <c r="K2647" s="6">
        <f t="shared" si="15"/>
        <v>2.075</v>
      </c>
      <c r="L2647" s="6" t="str">
        <f t="array" ref="L2647">XLOOKUP(E2647,INV!A:A,INV!K:K)</f>
        <v>#N/A</v>
      </c>
      <c r="M2647" s="127" t="str">
        <f t="shared" si="16"/>
        <v>#N/A</v>
      </c>
    </row>
    <row r="2648">
      <c r="A2648" s="195">
        <v>1404.0</v>
      </c>
      <c r="B2648" s="196" t="s">
        <v>5000</v>
      </c>
      <c r="C2648" s="197" t="s">
        <v>5167</v>
      </c>
      <c r="D2648" s="198" t="s">
        <v>5096</v>
      </c>
      <c r="E2648" s="196" t="s">
        <v>5168</v>
      </c>
      <c r="F2648" s="110"/>
      <c r="G2648" s="199">
        <v>150.0</v>
      </c>
      <c r="H2648" s="217">
        <v>1.29</v>
      </c>
      <c r="I2648" s="217">
        <v>1.78</v>
      </c>
      <c r="J2648" s="6">
        <f t="shared" si="14"/>
        <v>1.806</v>
      </c>
      <c r="K2648" s="6">
        <f t="shared" si="15"/>
        <v>2.225</v>
      </c>
      <c r="L2648" s="6" t="str">
        <f t="array" ref="L2648">XLOOKUP(E2648,INV!A:A,INV!K:K)</f>
        <v>#N/A</v>
      </c>
      <c r="M2648" s="127" t="str">
        <f t="shared" si="16"/>
        <v>#N/A</v>
      </c>
    </row>
    <row r="2649">
      <c r="A2649" s="195">
        <v>1358.0</v>
      </c>
      <c r="B2649" s="196" t="s">
        <v>5000</v>
      </c>
      <c r="C2649" s="197" t="s">
        <v>10349</v>
      </c>
      <c r="D2649" s="198" t="s">
        <v>10350</v>
      </c>
      <c r="E2649" s="196" t="s">
        <v>10351</v>
      </c>
      <c r="F2649" s="110"/>
      <c r="G2649" s="199">
        <v>175.0</v>
      </c>
      <c r="H2649" s="217">
        <v>1.51</v>
      </c>
      <c r="I2649" s="217">
        <v>2.08</v>
      </c>
      <c r="J2649" s="6">
        <f t="shared" si="14"/>
        <v>2.114</v>
      </c>
      <c r="K2649" s="6">
        <f t="shared" si="15"/>
        <v>2.6</v>
      </c>
      <c r="L2649" s="6" t="str">
        <f t="array" ref="L2649">XLOOKUP(E2649,INV!A:A,INV!K:K)</f>
        <v>#N/A</v>
      </c>
      <c r="M2649" s="127" t="str">
        <f t="shared" si="16"/>
        <v>#N/A</v>
      </c>
    </row>
    <row r="2650">
      <c r="A2650" s="195">
        <v>1395.0</v>
      </c>
      <c r="B2650" s="196" t="s">
        <v>5000</v>
      </c>
      <c r="C2650" s="197" t="s">
        <v>10352</v>
      </c>
      <c r="D2650" s="198" t="s">
        <v>10353</v>
      </c>
      <c r="E2650" s="196" t="s">
        <v>10354</v>
      </c>
      <c r="F2650" s="110"/>
      <c r="G2650" s="199">
        <v>300.0</v>
      </c>
      <c r="H2650" s="217">
        <v>2.59</v>
      </c>
      <c r="I2650" s="217">
        <v>3.56</v>
      </c>
      <c r="J2650" s="6">
        <f t="shared" si="14"/>
        <v>3.626</v>
      </c>
      <c r="K2650" s="6">
        <f t="shared" si="15"/>
        <v>4.45</v>
      </c>
      <c r="L2650" s="6" t="str">
        <f t="array" ref="L2650">XLOOKUP(E2650,INV!A:A,INV!K:K)</f>
        <v>#N/A</v>
      </c>
      <c r="M2650" s="127" t="str">
        <f t="shared" si="16"/>
        <v>#N/A</v>
      </c>
    </row>
    <row r="2651">
      <c r="A2651" s="195">
        <v>1307.0</v>
      </c>
      <c r="B2651" s="196" t="s">
        <v>5000</v>
      </c>
      <c r="C2651" s="197" t="s">
        <v>10355</v>
      </c>
      <c r="D2651" s="198" t="s">
        <v>10356</v>
      </c>
      <c r="E2651" s="196" t="s">
        <v>10357</v>
      </c>
      <c r="F2651" s="110"/>
      <c r="G2651" s="199">
        <v>165.0</v>
      </c>
      <c r="H2651" s="217">
        <v>1.42</v>
      </c>
      <c r="I2651" s="217">
        <v>1.96</v>
      </c>
      <c r="J2651" s="6">
        <f t="shared" si="14"/>
        <v>1.988</v>
      </c>
      <c r="K2651" s="6">
        <f t="shared" si="15"/>
        <v>2.45</v>
      </c>
      <c r="L2651" s="6" t="str">
        <f t="array" ref="L2651">XLOOKUP(E2651,INV!A:A,INV!K:K)</f>
        <v>#N/A</v>
      </c>
      <c r="M2651" s="127" t="str">
        <f t="shared" si="16"/>
        <v>#N/A</v>
      </c>
    </row>
    <row r="2652">
      <c r="A2652" s="195">
        <v>1299.0</v>
      </c>
      <c r="B2652" s="196" t="s">
        <v>5000</v>
      </c>
      <c r="C2652" s="197" t="s">
        <v>10358</v>
      </c>
      <c r="D2652" s="198" t="s">
        <v>10359</v>
      </c>
      <c r="E2652" s="196" t="s">
        <v>10360</v>
      </c>
      <c r="F2652" s="110"/>
      <c r="G2652" s="199">
        <v>290.0</v>
      </c>
      <c r="H2652" s="217">
        <v>2.5</v>
      </c>
      <c r="I2652" s="217">
        <v>3.45</v>
      </c>
      <c r="J2652" s="6">
        <f t="shared" si="14"/>
        <v>3.5</v>
      </c>
      <c r="K2652" s="6">
        <f t="shared" si="15"/>
        <v>4.3125</v>
      </c>
      <c r="L2652" s="6" t="str">
        <f t="array" ref="L2652">XLOOKUP(E2652,INV!A:A,INV!K:K)</f>
        <v>#N/A</v>
      </c>
      <c r="M2652" s="127" t="str">
        <f t="shared" si="16"/>
        <v>#N/A</v>
      </c>
    </row>
    <row r="2653">
      <c r="A2653" s="195">
        <v>1405.0</v>
      </c>
      <c r="B2653" s="196" t="s">
        <v>5000</v>
      </c>
      <c r="C2653" s="197" t="s">
        <v>10361</v>
      </c>
      <c r="D2653" s="198" t="s">
        <v>10362</v>
      </c>
      <c r="E2653" s="196" t="s">
        <v>10363</v>
      </c>
      <c r="F2653" s="110"/>
      <c r="G2653" s="199">
        <v>200.0</v>
      </c>
      <c r="H2653" s="217">
        <v>1.72</v>
      </c>
      <c r="I2653" s="217">
        <v>2.38</v>
      </c>
      <c r="J2653" s="6">
        <f t="shared" si="14"/>
        <v>2.408</v>
      </c>
      <c r="K2653" s="6">
        <f t="shared" si="15"/>
        <v>2.975</v>
      </c>
      <c r="L2653" s="6" t="str">
        <f t="array" ref="L2653">XLOOKUP(E2653,INV!A:A,INV!K:K)</f>
        <v>#N/A</v>
      </c>
      <c r="M2653" s="127" t="str">
        <f t="shared" si="16"/>
        <v>#N/A</v>
      </c>
    </row>
    <row r="2654">
      <c r="A2654" s="195">
        <v>1455.0</v>
      </c>
      <c r="B2654" s="196" t="s">
        <v>5000</v>
      </c>
      <c r="C2654" s="197" t="s">
        <v>10364</v>
      </c>
      <c r="D2654" s="198" t="s">
        <v>10365</v>
      </c>
      <c r="E2654" s="196" t="s">
        <v>10366</v>
      </c>
      <c r="F2654" s="110"/>
      <c r="G2654" s="199">
        <v>20.0</v>
      </c>
      <c r="H2654" s="217">
        <v>0.17</v>
      </c>
      <c r="I2654" s="217">
        <v>0.24</v>
      </c>
      <c r="J2654" s="6">
        <f t="shared" si="14"/>
        <v>0.238</v>
      </c>
      <c r="K2654" s="6">
        <f t="shared" si="15"/>
        <v>0.3</v>
      </c>
      <c r="L2654" s="6" t="str">
        <f t="array" ref="L2654">XLOOKUP(E2654,INV!A:A,INV!K:K)</f>
        <v>#N/A</v>
      </c>
      <c r="M2654" s="127" t="str">
        <f t="shared" si="16"/>
        <v>#N/A</v>
      </c>
    </row>
    <row r="2655">
      <c r="A2655" s="195">
        <v>1359.0</v>
      </c>
      <c r="B2655" s="196" t="s">
        <v>5000</v>
      </c>
      <c r="C2655" s="197" t="s">
        <v>10367</v>
      </c>
      <c r="D2655" s="198" t="s">
        <v>10368</v>
      </c>
      <c r="E2655" s="196" t="s">
        <v>10369</v>
      </c>
      <c r="F2655" s="110"/>
      <c r="G2655" s="199">
        <v>150.0</v>
      </c>
      <c r="H2655" s="217">
        <v>1.29</v>
      </c>
      <c r="I2655" s="217">
        <v>1.78</v>
      </c>
      <c r="J2655" s="6">
        <f t="shared" si="14"/>
        <v>1.806</v>
      </c>
      <c r="K2655" s="6">
        <f t="shared" si="15"/>
        <v>2.225</v>
      </c>
      <c r="L2655" s="6" t="str">
        <f t="array" ref="L2655">XLOOKUP(E2655,INV!A:A,INV!K:K)</f>
        <v>#N/A</v>
      </c>
      <c r="M2655" s="127" t="str">
        <f t="shared" si="16"/>
        <v>#N/A</v>
      </c>
    </row>
    <row r="2656">
      <c r="A2656" s="195">
        <v>1345.0</v>
      </c>
      <c r="B2656" s="196" t="s">
        <v>5000</v>
      </c>
      <c r="C2656" s="197" t="s">
        <v>10370</v>
      </c>
      <c r="D2656" s="198" t="s">
        <v>10371</v>
      </c>
      <c r="E2656" s="196" t="s">
        <v>10372</v>
      </c>
      <c r="F2656" s="110"/>
      <c r="G2656" s="199">
        <v>50.0</v>
      </c>
      <c r="H2656" s="217">
        <v>0.43</v>
      </c>
      <c r="I2656" s="217">
        <v>0.59</v>
      </c>
      <c r="J2656" s="6">
        <f t="shared" si="14"/>
        <v>0.602</v>
      </c>
      <c r="K2656" s="6">
        <f t="shared" si="15"/>
        <v>0.7375</v>
      </c>
      <c r="L2656" s="6" t="str">
        <f t="array" ref="L2656">XLOOKUP(E2656,INV!A:A,INV!K:K)</f>
        <v>#N/A</v>
      </c>
      <c r="M2656" s="127" t="str">
        <f t="shared" si="16"/>
        <v>#N/A</v>
      </c>
    </row>
    <row r="2657">
      <c r="A2657" s="195">
        <v>1346.0</v>
      </c>
      <c r="B2657" s="196" t="s">
        <v>5000</v>
      </c>
      <c r="C2657" s="197" t="s">
        <v>10373</v>
      </c>
      <c r="D2657" s="198" t="s">
        <v>10374</v>
      </c>
      <c r="E2657" s="196" t="s">
        <v>10375</v>
      </c>
      <c r="F2657" s="110"/>
      <c r="G2657" s="199">
        <v>80.0</v>
      </c>
      <c r="H2657" s="217">
        <v>0.69</v>
      </c>
      <c r="I2657" s="217">
        <v>0.95</v>
      </c>
      <c r="J2657" s="6">
        <f t="shared" si="14"/>
        <v>0.966</v>
      </c>
      <c r="K2657" s="6">
        <f t="shared" si="15"/>
        <v>1.1875</v>
      </c>
      <c r="L2657" s="6" t="str">
        <f t="array" ref="L2657">XLOOKUP(E2657,INV!A:A,INV!K:K)</f>
        <v>#N/A</v>
      </c>
      <c r="M2657" s="127" t="str">
        <f t="shared" si="16"/>
        <v>#N/A</v>
      </c>
    </row>
    <row r="2658">
      <c r="A2658" s="195">
        <v>1348.0</v>
      </c>
      <c r="B2658" s="196" t="s">
        <v>5000</v>
      </c>
      <c r="C2658" s="197" t="s">
        <v>10376</v>
      </c>
      <c r="D2658" s="198" t="s">
        <v>10377</v>
      </c>
      <c r="E2658" s="196" t="s">
        <v>10378</v>
      </c>
      <c r="F2658" s="196"/>
      <c r="G2658" s="199">
        <v>60.0</v>
      </c>
      <c r="H2658" s="217">
        <v>0.52</v>
      </c>
      <c r="I2658" s="217">
        <v>0.71</v>
      </c>
      <c r="J2658" s="6">
        <f t="shared" si="14"/>
        <v>0.728</v>
      </c>
      <c r="K2658" s="6">
        <f t="shared" si="15"/>
        <v>0.8875</v>
      </c>
      <c r="L2658" s="6" t="str">
        <f t="array" ref="L2658">XLOOKUP(E2658,INV!A:A,INV!K:K)</f>
        <v>#N/A</v>
      </c>
      <c r="M2658" s="127" t="str">
        <f t="shared" si="16"/>
        <v>#N/A</v>
      </c>
    </row>
    <row r="2659">
      <c r="A2659" s="195">
        <v>1349.0</v>
      </c>
      <c r="B2659" s="196" t="s">
        <v>5000</v>
      </c>
      <c r="C2659" s="197" t="s">
        <v>10379</v>
      </c>
      <c r="D2659" s="198" t="s">
        <v>10380</v>
      </c>
      <c r="E2659" s="196" t="s">
        <v>10381</v>
      </c>
      <c r="F2659" s="110"/>
      <c r="G2659" s="199">
        <v>40.0</v>
      </c>
      <c r="H2659" s="217">
        <v>0.34</v>
      </c>
      <c r="I2659" s="217">
        <v>0.48</v>
      </c>
      <c r="J2659" s="6">
        <f t="shared" si="14"/>
        <v>0.476</v>
      </c>
      <c r="K2659" s="6">
        <f t="shared" si="15"/>
        <v>0.6</v>
      </c>
      <c r="L2659" s="6" t="str">
        <f t="array" ref="L2659">XLOOKUP(E2659,INV!A:A,INV!K:K)</f>
        <v>#N/A</v>
      </c>
      <c r="M2659" s="127" t="str">
        <f t="shared" si="16"/>
        <v>#N/A</v>
      </c>
    </row>
    <row r="2660">
      <c r="A2660" s="195">
        <v>1350.0</v>
      </c>
      <c r="B2660" s="196" t="s">
        <v>5000</v>
      </c>
      <c r="C2660" s="197" t="s">
        <v>10382</v>
      </c>
      <c r="D2660" s="198" t="s">
        <v>10383</v>
      </c>
      <c r="E2660" s="196" t="s">
        <v>10384</v>
      </c>
      <c r="F2660" s="110"/>
      <c r="G2660" s="199">
        <v>35.0</v>
      </c>
      <c r="H2660" s="217">
        <v>0.3</v>
      </c>
      <c r="I2660" s="217">
        <v>0.42</v>
      </c>
      <c r="J2660" s="6">
        <f t="shared" si="14"/>
        <v>0.42</v>
      </c>
      <c r="K2660" s="6">
        <f t="shared" si="15"/>
        <v>0.525</v>
      </c>
      <c r="L2660" s="6" t="str">
        <f t="array" ref="L2660">XLOOKUP(E2660,INV!A:A,INV!K:K)</f>
        <v>#N/A</v>
      </c>
      <c r="M2660" s="127" t="str">
        <f t="shared" si="16"/>
        <v>#N/A</v>
      </c>
    </row>
    <row r="2661">
      <c r="A2661" s="195">
        <v>1351.0</v>
      </c>
      <c r="B2661" s="196" t="s">
        <v>5000</v>
      </c>
      <c r="C2661" s="197" t="s">
        <v>10385</v>
      </c>
      <c r="D2661" s="198" t="s">
        <v>10386</v>
      </c>
      <c r="E2661" s="196" t="s">
        <v>10387</v>
      </c>
      <c r="F2661" s="110"/>
      <c r="G2661" s="199">
        <v>35.0</v>
      </c>
      <c r="H2661" s="217">
        <v>0.3</v>
      </c>
      <c r="I2661" s="217">
        <v>0.42</v>
      </c>
      <c r="J2661" s="6">
        <f t="shared" si="14"/>
        <v>0.42</v>
      </c>
      <c r="K2661" s="6">
        <f t="shared" si="15"/>
        <v>0.525</v>
      </c>
      <c r="L2661" s="6" t="str">
        <f t="array" ref="L2661">XLOOKUP(E2661,INV!A:A,INV!K:K)</f>
        <v>#N/A</v>
      </c>
      <c r="M2661" s="127" t="str">
        <f t="shared" si="16"/>
        <v>#N/A</v>
      </c>
    </row>
    <row r="2662">
      <c r="A2662" s="195">
        <v>1352.0</v>
      </c>
      <c r="B2662" s="196" t="s">
        <v>5000</v>
      </c>
      <c r="C2662" s="197" t="s">
        <v>10388</v>
      </c>
      <c r="D2662" s="198" t="s">
        <v>10389</v>
      </c>
      <c r="E2662" s="196" t="s">
        <v>10390</v>
      </c>
      <c r="F2662" s="110"/>
      <c r="G2662" s="199">
        <v>35.0</v>
      </c>
      <c r="H2662" s="217">
        <v>0.3</v>
      </c>
      <c r="I2662" s="217">
        <v>0.42</v>
      </c>
      <c r="J2662" s="6">
        <f t="shared" si="14"/>
        <v>0.42</v>
      </c>
      <c r="K2662" s="6">
        <f t="shared" si="15"/>
        <v>0.525</v>
      </c>
      <c r="L2662" s="6" t="str">
        <f t="array" ref="L2662">XLOOKUP(E2662,INV!A:A,INV!K:K)</f>
        <v>#N/A</v>
      </c>
      <c r="M2662" s="127" t="str">
        <f t="shared" si="16"/>
        <v>#N/A</v>
      </c>
    </row>
    <row r="2663">
      <c r="A2663" s="195">
        <v>1247.0</v>
      </c>
      <c r="B2663" s="196" t="s">
        <v>5000</v>
      </c>
      <c r="C2663" s="197" t="s">
        <v>10391</v>
      </c>
      <c r="D2663" s="198" t="s">
        <v>10392</v>
      </c>
      <c r="E2663" s="196" t="s">
        <v>10393</v>
      </c>
      <c r="F2663" s="196"/>
      <c r="G2663" s="199">
        <v>500.0</v>
      </c>
      <c r="H2663" s="217">
        <v>4.31</v>
      </c>
      <c r="I2663" s="217">
        <v>5.94</v>
      </c>
      <c r="J2663" s="6">
        <f t="shared" si="14"/>
        <v>6.034</v>
      </c>
      <c r="K2663" s="6">
        <f t="shared" si="15"/>
        <v>7.425</v>
      </c>
      <c r="L2663" s="6" t="str">
        <f t="array" ref="L2663">XLOOKUP(E2663,INV!A:A,INV!K:K)</f>
        <v>#N/A</v>
      </c>
      <c r="M2663" s="127" t="str">
        <f t="shared" si="16"/>
        <v>#N/A</v>
      </c>
    </row>
    <row r="2664">
      <c r="A2664" s="195">
        <v>1357.0</v>
      </c>
      <c r="B2664" s="196" t="s">
        <v>5000</v>
      </c>
      <c r="C2664" s="197" t="s">
        <v>10394</v>
      </c>
      <c r="D2664" s="198" t="s">
        <v>10395</v>
      </c>
      <c r="E2664" s="196" t="s">
        <v>10396</v>
      </c>
      <c r="F2664" s="110"/>
      <c r="G2664" s="199">
        <v>40.0</v>
      </c>
      <c r="H2664" s="217">
        <v>0.34</v>
      </c>
      <c r="I2664" s="217">
        <v>0.48</v>
      </c>
      <c r="J2664" s="6">
        <f t="shared" si="14"/>
        <v>0.476</v>
      </c>
      <c r="K2664" s="6">
        <f t="shared" si="15"/>
        <v>0.6</v>
      </c>
      <c r="L2664" s="6" t="str">
        <f t="array" ref="L2664">XLOOKUP(E2664,INV!A:A,INV!K:K)</f>
        <v>#N/A</v>
      </c>
      <c r="M2664" s="127" t="str">
        <f t="shared" si="16"/>
        <v>#N/A</v>
      </c>
    </row>
    <row r="2665">
      <c r="A2665" s="195">
        <v>1361.0</v>
      </c>
      <c r="B2665" s="196" t="s">
        <v>5000</v>
      </c>
      <c r="C2665" s="197" t="s">
        <v>10397</v>
      </c>
      <c r="D2665" s="198" t="s">
        <v>10398</v>
      </c>
      <c r="E2665" s="196" t="s">
        <v>10399</v>
      </c>
      <c r="F2665" s="110"/>
      <c r="G2665" s="199">
        <v>100.0</v>
      </c>
      <c r="H2665" s="217">
        <v>0.86</v>
      </c>
      <c r="I2665" s="217">
        <v>1.19</v>
      </c>
      <c r="J2665" s="6">
        <f t="shared" si="14"/>
        <v>1.204</v>
      </c>
      <c r="K2665" s="6">
        <f t="shared" si="15"/>
        <v>1.4875</v>
      </c>
      <c r="L2665" s="6" t="str">
        <f t="array" ref="L2665">XLOOKUP(E2665,INV!A:A,INV!K:K)</f>
        <v>#N/A</v>
      </c>
      <c r="M2665" s="127" t="str">
        <f t="shared" si="16"/>
        <v>#N/A</v>
      </c>
    </row>
    <row r="2666">
      <c r="A2666" s="195">
        <v>1364.0</v>
      </c>
      <c r="B2666" s="196" t="s">
        <v>5000</v>
      </c>
      <c r="C2666" s="197" t="s">
        <v>10400</v>
      </c>
      <c r="D2666" s="198" t="s">
        <v>10401</v>
      </c>
      <c r="E2666" s="110" t="s">
        <v>10402</v>
      </c>
      <c r="F2666" s="196"/>
      <c r="G2666" s="199">
        <v>45.0</v>
      </c>
      <c r="H2666" s="217">
        <v>0.39</v>
      </c>
      <c r="I2666" s="217">
        <v>0.53</v>
      </c>
      <c r="J2666" s="6">
        <f t="shared" si="14"/>
        <v>0.546</v>
      </c>
      <c r="K2666" s="6">
        <f t="shared" si="15"/>
        <v>0.6625</v>
      </c>
      <c r="L2666" s="6" t="str">
        <f t="array" ref="L2666">XLOOKUP(E2666,INV!A:A,INV!K:K)</f>
        <v>#N/A</v>
      </c>
      <c r="M2666" s="127" t="str">
        <f t="shared" si="16"/>
        <v>#N/A</v>
      </c>
    </row>
    <row r="2667">
      <c r="A2667" s="195">
        <v>1365.0</v>
      </c>
      <c r="B2667" s="196" t="s">
        <v>5000</v>
      </c>
      <c r="C2667" s="197" t="s">
        <v>10403</v>
      </c>
      <c r="D2667" s="198" t="s">
        <v>10404</v>
      </c>
      <c r="E2667" s="196" t="s">
        <v>10405</v>
      </c>
      <c r="F2667" s="110"/>
      <c r="G2667" s="199">
        <v>70.0</v>
      </c>
      <c r="H2667" s="217">
        <v>0.6</v>
      </c>
      <c r="I2667" s="217">
        <v>0.83</v>
      </c>
      <c r="J2667" s="6">
        <f t="shared" si="14"/>
        <v>0.84</v>
      </c>
      <c r="K2667" s="6">
        <f t="shared" si="15"/>
        <v>1.0375</v>
      </c>
      <c r="L2667" s="6" t="str">
        <f t="array" ref="L2667">XLOOKUP(E2667,INV!A:A,INV!K:K)</f>
        <v>#N/A</v>
      </c>
      <c r="M2667" s="127" t="str">
        <f t="shared" si="16"/>
        <v>#N/A</v>
      </c>
    </row>
    <row r="2668">
      <c r="A2668" s="195">
        <v>1366.0</v>
      </c>
      <c r="B2668" s="196" t="s">
        <v>5000</v>
      </c>
      <c r="C2668" s="197" t="s">
        <v>10406</v>
      </c>
      <c r="D2668" s="198" t="s">
        <v>10407</v>
      </c>
      <c r="E2668" s="196" t="s">
        <v>10408</v>
      </c>
      <c r="F2668" s="110"/>
      <c r="G2668" s="199">
        <v>80.0</v>
      </c>
      <c r="H2668" s="217">
        <v>0.69</v>
      </c>
      <c r="I2668" s="217">
        <v>0.95</v>
      </c>
      <c r="J2668" s="6">
        <f t="shared" si="14"/>
        <v>0.966</v>
      </c>
      <c r="K2668" s="6">
        <f t="shared" si="15"/>
        <v>1.1875</v>
      </c>
      <c r="L2668" s="6" t="str">
        <f t="array" ref="L2668">XLOOKUP(E2668,INV!A:A,INV!K:K)</f>
        <v>#N/A</v>
      </c>
      <c r="M2668" s="127" t="str">
        <f t="shared" si="16"/>
        <v>#N/A</v>
      </c>
    </row>
    <row r="2669">
      <c r="A2669" s="195">
        <v>1367.0</v>
      </c>
      <c r="B2669" s="196" t="s">
        <v>5000</v>
      </c>
      <c r="C2669" s="197" t="s">
        <v>10409</v>
      </c>
      <c r="D2669" s="198" t="s">
        <v>10410</v>
      </c>
      <c r="E2669" s="196" t="s">
        <v>10411</v>
      </c>
      <c r="F2669" s="110"/>
      <c r="G2669" s="199">
        <v>180.0</v>
      </c>
      <c r="H2669" s="217">
        <v>1.55</v>
      </c>
      <c r="I2669" s="217">
        <v>2.14</v>
      </c>
      <c r="J2669" s="6">
        <f t="shared" si="14"/>
        <v>2.17</v>
      </c>
      <c r="K2669" s="6">
        <f t="shared" si="15"/>
        <v>2.675</v>
      </c>
      <c r="L2669" s="6" t="str">
        <f t="array" ref="L2669">XLOOKUP(E2669,INV!A:A,INV!K:K)</f>
        <v>#N/A</v>
      </c>
      <c r="M2669" s="127" t="str">
        <f t="shared" si="16"/>
        <v>#N/A</v>
      </c>
    </row>
    <row r="2670">
      <c r="A2670" s="195">
        <v>1369.0</v>
      </c>
      <c r="B2670" s="196" t="s">
        <v>5000</v>
      </c>
      <c r="C2670" s="197" t="s">
        <v>5143</v>
      </c>
      <c r="D2670" s="198" t="s">
        <v>885</v>
      </c>
      <c r="E2670" s="196" t="s">
        <v>5144</v>
      </c>
      <c r="F2670" s="110"/>
      <c r="G2670" s="199">
        <v>140.0</v>
      </c>
      <c r="H2670" s="217">
        <v>1.21</v>
      </c>
      <c r="I2670" s="217">
        <v>1.66</v>
      </c>
      <c r="J2670" s="6">
        <f t="shared" si="14"/>
        <v>1.694</v>
      </c>
      <c r="K2670" s="6">
        <f t="shared" si="15"/>
        <v>2.075</v>
      </c>
      <c r="L2670" s="6" t="str">
        <f t="array" ref="L2670">XLOOKUP(E2670,INV!A:A,INV!K:K)</f>
        <v>#N/A</v>
      </c>
      <c r="M2670" s="127" t="str">
        <f t="shared" si="16"/>
        <v>#N/A</v>
      </c>
    </row>
    <row r="2671">
      <c r="A2671" s="195">
        <v>1370.0</v>
      </c>
      <c r="B2671" s="196" t="s">
        <v>5000</v>
      </c>
      <c r="C2671" s="197" t="s">
        <v>5145</v>
      </c>
      <c r="D2671" s="198" t="s">
        <v>874</v>
      </c>
      <c r="E2671" s="196" t="s">
        <v>5146</v>
      </c>
      <c r="F2671" s="110"/>
      <c r="G2671" s="199">
        <v>300.0</v>
      </c>
      <c r="H2671" s="217">
        <v>2.59</v>
      </c>
      <c r="I2671" s="217">
        <v>3.56</v>
      </c>
      <c r="J2671" s="6">
        <f t="shared" si="14"/>
        <v>3.626</v>
      </c>
      <c r="K2671" s="6">
        <f t="shared" si="15"/>
        <v>4.45</v>
      </c>
      <c r="L2671" s="6" t="str">
        <f t="array" ref="L2671">XLOOKUP(E2671,INV!A:A,INV!K:K)</f>
        <v>#N/A</v>
      </c>
      <c r="M2671" s="127" t="str">
        <f t="shared" si="16"/>
        <v>#N/A</v>
      </c>
    </row>
    <row r="2672">
      <c r="A2672" s="195">
        <v>1371.0</v>
      </c>
      <c r="B2672" s="196" t="s">
        <v>5000</v>
      </c>
      <c r="C2672" s="197" t="s">
        <v>10412</v>
      </c>
      <c r="D2672" s="198" t="s">
        <v>10413</v>
      </c>
      <c r="E2672" s="196" t="s">
        <v>10414</v>
      </c>
      <c r="F2672" s="110"/>
      <c r="G2672" s="199">
        <v>140.0</v>
      </c>
      <c r="H2672" s="217">
        <v>1.21</v>
      </c>
      <c r="I2672" s="217">
        <v>1.66</v>
      </c>
      <c r="J2672" s="6">
        <f t="shared" si="14"/>
        <v>1.694</v>
      </c>
      <c r="K2672" s="6">
        <f t="shared" si="15"/>
        <v>2.075</v>
      </c>
      <c r="L2672" s="6" t="str">
        <f t="array" ref="L2672">XLOOKUP(E2672,INV!A:A,INV!K:K)</f>
        <v>#N/A</v>
      </c>
      <c r="M2672" s="127" t="str">
        <f t="shared" si="16"/>
        <v>#N/A</v>
      </c>
    </row>
    <row r="2673">
      <c r="A2673" s="195">
        <v>1373.0</v>
      </c>
      <c r="B2673" s="196" t="s">
        <v>5000</v>
      </c>
      <c r="C2673" s="197" t="s">
        <v>10415</v>
      </c>
      <c r="D2673" s="198" t="s">
        <v>10416</v>
      </c>
      <c r="E2673" s="196" t="s">
        <v>10417</v>
      </c>
      <c r="F2673" s="110"/>
      <c r="G2673" s="199">
        <v>200.0</v>
      </c>
      <c r="H2673" s="217">
        <v>1.72</v>
      </c>
      <c r="I2673" s="217">
        <v>2.38</v>
      </c>
      <c r="J2673" s="6">
        <f t="shared" si="14"/>
        <v>2.408</v>
      </c>
      <c r="K2673" s="6">
        <f t="shared" si="15"/>
        <v>2.975</v>
      </c>
      <c r="L2673" s="6" t="str">
        <f t="array" ref="L2673">XLOOKUP(E2673,INV!A:A,INV!K:K)</f>
        <v>#N/A</v>
      </c>
      <c r="M2673" s="127" t="str">
        <f t="shared" si="16"/>
        <v>#N/A</v>
      </c>
    </row>
    <row r="2674">
      <c r="A2674" s="195">
        <v>1374.0</v>
      </c>
      <c r="B2674" s="196" t="s">
        <v>5000</v>
      </c>
      <c r="C2674" s="197" t="s">
        <v>10418</v>
      </c>
      <c r="D2674" s="198" t="s">
        <v>10419</v>
      </c>
      <c r="E2674" s="196" t="s">
        <v>10420</v>
      </c>
      <c r="F2674" s="110"/>
      <c r="G2674" s="199">
        <v>250.0</v>
      </c>
      <c r="H2674" s="217">
        <v>2.16</v>
      </c>
      <c r="I2674" s="217">
        <v>2.97</v>
      </c>
      <c r="J2674" s="6">
        <f t="shared" si="14"/>
        <v>3.024</v>
      </c>
      <c r="K2674" s="6">
        <f t="shared" si="15"/>
        <v>3.7125</v>
      </c>
      <c r="L2674" s="6" t="str">
        <f t="array" ref="L2674">XLOOKUP(E2674,INV!A:A,INV!K:K)</f>
        <v>#N/A</v>
      </c>
      <c r="M2674" s="127" t="str">
        <f t="shared" si="16"/>
        <v>#N/A</v>
      </c>
    </row>
    <row r="2675">
      <c r="A2675" s="195">
        <v>1387.0</v>
      </c>
      <c r="B2675" s="196" t="s">
        <v>5000</v>
      </c>
      <c r="C2675" s="197" t="s">
        <v>10421</v>
      </c>
      <c r="D2675" s="198" t="s">
        <v>10422</v>
      </c>
      <c r="E2675" s="196" t="s">
        <v>10423</v>
      </c>
      <c r="F2675" s="110"/>
      <c r="G2675" s="199">
        <v>300.0</v>
      </c>
      <c r="H2675" s="217">
        <v>2.59</v>
      </c>
      <c r="I2675" s="217">
        <v>3.56</v>
      </c>
      <c r="J2675" s="6">
        <f t="shared" si="14"/>
        <v>3.626</v>
      </c>
      <c r="K2675" s="6">
        <f t="shared" si="15"/>
        <v>4.45</v>
      </c>
      <c r="L2675" s="6" t="str">
        <f t="array" ref="L2675">XLOOKUP(E2675,INV!A:A,INV!K:K)</f>
        <v>#N/A</v>
      </c>
      <c r="M2675" s="127" t="str">
        <f t="shared" si="16"/>
        <v>#N/A</v>
      </c>
    </row>
    <row r="2676">
      <c r="A2676" s="195">
        <v>1335.0</v>
      </c>
      <c r="B2676" s="196" t="s">
        <v>5000</v>
      </c>
      <c r="C2676" s="197" t="s">
        <v>10424</v>
      </c>
      <c r="D2676" s="198" t="s">
        <v>10425</v>
      </c>
      <c r="E2676" s="196" t="s">
        <v>10426</v>
      </c>
      <c r="F2676" s="110"/>
      <c r="G2676" s="199">
        <v>165.0</v>
      </c>
      <c r="H2676" s="217">
        <v>1.42</v>
      </c>
      <c r="I2676" s="217">
        <v>1.96</v>
      </c>
      <c r="J2676" s="6">
        <f t="shared" si="14"/>
        <v>1.988</v>
      </c>
      <c r="K2676" s="6">
        <f t="shared" si="15"/>
        <v>2.45</v>
      </c>
      <c r="L2676" s="6" t="str">
        <f t="array" ref="L2676">XLOOKUP(E2676,INV!A:A,INV!K:K)</f>
        <v>#N/A</v>
      </c>
      <c r="M2676" s="127" t="str">
        <f t="shared" si="16"/>
        <v>#N/A</v>
      </c>
    </row>
    <row r="2677">
      <c r="A2677" s="195">
        <v>1376.0</v>
      </c>
      <c r="B2677" s="196" t="s">
        <v>5000</v>
      </c>
      <c r="C2677" s="197" t="s">
        <v>10427</v>
      </c>
      <c r="D2677" s="198" t="s">
        <v>10428</v>
      </c>
      <c r="E2677" s="196" t="s">
        <v>10429</v>
      </c>
      <c r="F2677" s="110"/>
      <c r="G2677" s="199">
        <v>220.0</v>
      </c>
      <c r="H2677" s="217">
        <v>1.9</v>
      </c>
      <c r="I2677" s="217">
        <v>2.61</v>
      </c>
      <c r="J2677" s="6">
        <f t="shared" si="14"/>
        <v>2.66</v>
      </c>
      <c r="K2677" s="6">
        <f t="shared" si="15"/>
        <v>3.2625</v>
      </c>
      <c r="L2677" s="6" t="str">
        <f t="array" ref="L2677">XLOOKUP(E2677,INV!A:A,INV!K:K)</f>
        <v>#N/A</v>
      </c>
      <c r="M2677" s="127" t="str">
        <f t="shared" si="16"/>
        <v>#N/A</v>
      </c>
    </row>
    <row r="2678">
      <c r="A2678" s="195">
        <v>1407.0</v>
      </c>
      <c r="B2678" s="196" t="s">
        <v>5000</v>
      </c>
      <c r="C2678" s="197" t="s">
        <v>10430</v>
      </c>
      <c r="D2678" s="198" t="s">
        <v>10431</v>
      </c>
      <c r="E2678" s="196" t="s">
        <v>10432</v>
      </c>
      <c r="F2678" s="196"/>
      <c r="G2678" s="199">
        <v>125.0</v>
      </c>
      <c r="H2678" s="217">
        <v>1.08</v>
      </c>
      <c r="I2678" s="217">
        <v>1.49</v>
      </c>
      <c r="J2678" s="6">
        <f t="shared" si="14"/>
        <v>1.512</v>
      </c>
      <c r="K2678" s="6">
        <f t="shared" si="15"/>
        <v>1.8625</v>
      </c>
      <c r="L2678" s="6" t="str">
        <f t="array" ref="L2678">XLOOKUP(E2678,INV!A:A,INV!K:K)</f>
        <v>#N/A</v>
      </c>
      <c r="M2678" s="127" t="str">
        <f t="shared" si="16"/>
        <v>#N/A</v>
      </c>
    </row>
    <row r="2679">
      <c r="A2679" s="195">
        <v>1377.0</v>
      </c>
      <c r="B2679" s="196" t="s">
        <v>5000</v>
      </c>
      <c r="C2679" s="197" t="s">
        <v>10433</v>
      </c>
      <c r="D2679" s="198" t="s">
        <v>10434</v>
      </c>
      <c r="E2679" s="196" t="s">
        <v>10435</v>
      </c>
      <c r="F2679" s="110"/>
      <c r="G2679" s="199">
        <v>225.0</v>
      </c>
      <c r="H2679" s="217">
        <v>1.94</v>
      </c>
      <c r="I2679" s="217">
        <v>2.67</v>
      </c>
      <c r="J2679" s="6">
        <f t="shared" si="14"/>
        <v>2.716</v>
      </c>
      <c r="K2679" s="6">
        <f t="shared" si="15"/>
        <v>3.3375</v>
      </c>
      <c r="L2679" s="6" t="str">
        <f t="array" ref="L2679">XLOOKUP(E2679,INV!A:A,INV!K:K)</f>
        <v>#N/A</v>
      </c>
      <c r="M2679" s="127" t="str">
        <f t="shared" si="16"/>
        <v>#N/A</v>
      </c>
    </row>
    <row r="2680">
      <c r="A2680" s="195">
        <v>1378.0</v>
      </c>
      <c r="B2680" s="196" t="s">
        <v>5000</v>
      </c>
      <c r="C2680" s="197" t="s">
        <v>10436</v>
      </c>
      <c r="D2680" s="198" t="s">
        <v>10437</v>
      </c>
      <c r="E2680" s="196" t="s">
        <v>10438</v>
      </c>
      <c r="F2680" s="110"/>
      <c r="G2680" s="199">
        <v>150.0</v>
      </c>
      <c r="H2680" s="217">
        <v>1.29</v>
      </c>
      <c r="I2680" s="217">
        <v>1.78</v>
      </c>
      <c r="J2680" s="6">
        <f t="shared" si="14"/>
        <v>1.806</v>
      </c>
      <c r="K2680" s="6">
        <f t="shared" si="15"/>
        <v>2.225</v>
      </c>
      <c r="L2680" s="6" t="str">
        <f t="array" ref="L2680">XLOOKUP(E2680,INV!A:A,INV!K:K)</f>
        <v>#N/A</v>
      </c>
      <c r="M2680" s="127" t="str">
        <f t="shared" si="16"/>
        <v>#N/A</v>
      </c>
    </row>
    <row r="2681">
      <c r="A2681" s="195">
        <v>2354.0</v>
      </c>
      <c r="B2681" s="196" t="s">
        <v>5000</v>
      </c>
      <c r="C2681" s="197" t="s">
        <v>6773</v>
      </c>
      <c r="D2681" s="198" t="s">
        <v>6774</v>
      </c>
      <c r="E2681" s="196" t="s">
        <v>6775</v>
      </c>
      <c r="F2681" s="110"/>
      <c r="G2681" s="199">
        <v>12000.0</v>
      </c>
      <c r="H2681" s="217">
        <v>125.65</v>
      </c>
      <c r="I2681" s="217">
        <v>173.11</v>
      </c>
      <c r="J2681" s="6">
        <f t="shared" si="14"/>
        <v>175.91</v>
      </c>
      <c r="K2681" s="6">
        <f t="shared" si="15"/>
        <v>216.3875</v>
      </c>
      <c r="L2681" s="6">
        <f t="array" ref="L2681">XLOOKUP(E2681,INV!A:A,INV!K:K)</f>
        <v>300</v>
      </c>
      <c r="M2681" s="127">
        <f t="shared" si="16"/>
        <v>0.4136333333</v>
      </c>
    </row>
    <row r="2682">
      <c r="A2682" s="195">
        <v>1382.0</v>
      </c>
      <c r="B2682" s="196" t="s">
        <v>5000</v>
      </c>
      <c r="C2682" s="197" t="s">
        <v>5147</v>
      </c>
      <c r="D2682" s="198" t="s">
        <v>5148</v>
      </c>
      <c r="E2682" s="196" t="s">
        <v>5149</v>
      </c>
      <c r="F2682" s="196"/>
      <c r="G2682" s="199">
        <v>225.0</v>
      </c>
      <c r="H2682" s="217">
        <v>1.94</v>
      </c>
      <c r="I2682" s="217">
        <v>2.67</v>
      </c>
      <c r="J2682" s="6">
        <f t="shared" si="14"/>
        <v>2.716</v>
      </c>
      <c r="K2682" s="6">
        <f t="shared" si="15"/>
        <v>3.3375</v>
      </c>
      <c r="L2682" s="6" t="str">
        <f t="array" ref="L2682">XLOOKUP(E2682,INV!A:A,INV!K:K)</f>
        <v>#N/A</v>
      </c>
      <c r="M2682" s="127" t="str">
        <f t="shared" si="16"/>
        <v>#N/A</v>
      </c>
    </row>
    <row r="2683">
      <c r="A2683" s="195">
        <v>1454.0</v>
      </c>
      <c r="B2683" s="196" t="s">
        <v>5000</v>
      </c>
      <c r="C2683" s="197" t="s">
        <v>10439</v>
      </c>
      <c r="D2683" s="198" t="s">
        <v>10440</v>
      </c>
      <c r="E2683" s="196" t="s">
        <v>10441</v>
      </c>
      <c r="F2683" s="110"/>
      <c r="G2683" s="199">
        <v>75.0</v>
      </c>
      <c r="H2683" s="217">
        <v>0.65</v>
      </c>
      <c r="I2683" s="217">
        <v>0.89</v>
      </c>
      <c r="J2683" s="6">
        <f t="shared" si="14"/>
        <v>0.91</v>
      </c>
      <c r="K2683" s="6">
        <f t="shared" si="15"/>
        <v>1.1125</v>
      </c>
      <c r="L2683" s="6" t="str">
        <f t="array" ref="L2683">XLOOKUP(E2683,INV!A:A,INV!K:K)</f>
        <v>#N/A</v>
      </c>
      <c r="M2683" s="127" t="str">
        <f t="shared" si="16"/>
        <v>#N/A</v>
      </c>
    </row>
    <row r="2684">
      <c r="A2684" s="195">
        <v>1385.0</v>
      </c>
      <c r="B2684" s="196" t="s">
        <v>5000</v>
      </c>
      <c r="C2684" s="197" t="s">
        <v>10442</v>
      </c>
      <c r="D2684" s="198" t="s">
        <v>10443</v>
      </c>
      <c r="E2684" s="196" t="s">
        <v>10444</v>
      </c>
      <c r="F2684" s="110"/>
      <c r="G2684" s="199">
        <v>299.0</v>
      </c>
      <c r="H2684" s="217">
        <v>2.58</v>
      </c>
      <c r="I2684" s="217">
        <v>3.55</v>
      </c>
      <c r="J2684" s="6">
        <f t="shared" si="14"/>
        <v>3.612</v>
      </c>
      <c r="K2684" s="6">
        <f t="shared" si="15"/>
        <v>4.4375</v>
      </c>
      <c r="L2684" s="6" t="str">
        <f t="array" ref="L2684">XLOOKUP(E2684,INV!A:A,INV!K:K)</f>
        <v>#N/A</v>
      </c>
      <c r="M2684" s="127" t="str">
        <f t="shared" si="16"/>
        <v>#N/A</v>
      </c>
    </row>
    <row r="2685">
      <c r="A2685" s="195">
        <v>1380.0</v>
      </c>
      <c r="B2685" s="196" t="s">
        <v>5000</v>
      </c>
      <c r="C2685" s="197" t="s">
        <v>10445</v>
      </c>
      <c r="D2685" s="198" t="s">
        <v>10446</v>
      </c>
      <c r="E2685" s="196" t="s">
        <v>10447</v>
      </c>
      <c r="F2685" s="110"/>
      <c r="G2685" s="199">
        <v>270.0</v>
      </c>
      <c r="H2685" s="217">
        <v>2.33</v>
      </c>
      <c r="I2685" s="217">
        <v>3.21</v>
      </c>
      <c r="J2685" s="6">
        <f t="shared" si="14"/>
        <v>3.262</v>
      </c>
      <c r="K2685" s="6">
        <f t="shared" si="15"/>
        <v>4.0125</v>
      </c>
      <c r="L2685" s="6" t="str">
        <f t="array" ref="L2685">XLOOKUP(E2685,INV!A:A,INV!K:K)</f>
        <v>#N/A</v>
      </c>
      <c r="M2685" s="127" t="str">
        <f t="shared" si="16"/>
        <v>#N/A</v>
      </c>
    </row>
    <row r="2686">
      <c r="A2686" s="195">
        <v>1343.0</v>
      </c>
      <c r="B2686" s="196" t="s">
        <v>5000</v>
      </c>
      <c r="C2686" s="197" t="s">
        <v>5137</v>
      </c>
      <c r="D2686" s="198" t="s">
        <v>5138</v>
      </c>
      <c r="E2686" s="196" t="s">
        <v>5139</v>
      </c>
      <c r="F2686" s="110"/>
      <c r="G2686" s="199">
        <v>360.0</v>
      </c>
      <c r="H2686" s="217">
        <v>3.1</v>
      </c>
      <c r="I2686" s="217">
        <v>4.28</v>
      </c>
      <c r="J2686" s="6">
        <f t="shared" si="14"/>
        <v>4.34</v>
      </c>
      <c r="K2686" s="6">
        <f t="shared" si="15"/>
        <v>5.35</v>
      </c>
      <c r="L2686" s="6" t="str">
        <f t="array" ref="L2686">XLOOKUP(E2686,INV!A:A,INV!K:K)</f>
        <v>#N/A</v>
      </c>
      <c r="M2686" s="127" t="str">
        <f t="shared" si="16"/>
        <v>#N/A</v>
      </c>
    </row>
    <row r="2687">
      <c r="A2687" s="195">
        <v>1394.0</v>
      </c>
      <c r="B2687" s="196" t="s">
        <v>5000</v>
      </c>
      <c r="C2687" s="197" t="s">
        <v>10448</v>
      </c>
      <c r="D2687" s="198" t="s">
        <v>10449</v>
      </c>
      <c r="E2687" s="196" t="s">
        <v>10450</v>
      </c>
      <c r="F2687" s="110"/>
      <c r="G2687" s="199">
        <v>300.0</v>
      </c>
      <c r="H2687" s="217">
        <v>2.59</v>
      </c>
      <c r="I2687" s="217">
        <v>3.56</v>
      </c>
      <c r="J2687" s="6">
        <f t="shared" si="14"/>
        <v>3.626</v>
      </c>
      <c r="K2687" s="6">
        <f t="shared" si="15"/>
        <v>4.45</v>
      </c>
      <c r="L2687" s="6" t="str">
        <f t="array" ref="L2687">XLOOKUP(E2687,INV!A:A,INV!K:K)</f>
        <v>#N/A</v>
      </c>
      <c r="M2687" s="127" t="str">
        <f t="shared" si="16"/>
        <v>#N/A</v>
      </c>
    </row>
    <row r="2688">
      <c r="A2688" s="195">
        <v>1386.0</v>
      </c>
      <c r="B2688" s="196" t="s">
        <v>5000</v>
      </c>
      <c r="C2688" s="197" t="s">
        <v>5153</v>
      </c>
      <c r="D2688" s="198" t="s">
        <v>5154</v>
      </c>
      <c r="E2688" s="196" t="s">
        <v>5155</v>
      </c>
      <c r="F2688" s="196"/>
      <c r="G2688" s="199">
        <v>299.0</v>
      </c>
      <c r="H2688" s="217">
        <v>2.58</v>
      </c>
      <c r="I2688" s="217">
        <v>3.55</v>
      </c>
      <c r="J2688" s="6">
        <f t="shared" si="14"/>
        <v>3.612</v>
      </c>
      <c r="K2688" s="6">
        <f t="shared" si="15"/>
        <v>4.4375</v>
      </c>
      <c r="L2688" s="6" t="str">
        <f t="array" ref="L2688">XLOOKUP(E2688,INV!A:A,INV!K:K)</f>
        <v>#N/A</v>
      </c>
      <c r="M2688" s="127" t="str">
        <f t="shared" si="16"/>
        <v>#N/A</v>
      </c>
    </row>
    <row r="2689">
      <c r="A2689" s="195">
        <v>1413.0</v>
      </c>
      <c r="B2689" s="196" t="s">
        <v>5000</v>
      </c>
      <c r="C2689" s="197" t="s">
        <v>5171</v>
      </c>
      <c r="D2689" s="198" t="s">
        <v>5154</v>
      </c>
      <c r="E2689" s="196" t="s">
        <v>5172</v>
      </c>
      <c r="F2689" s="110"/>
      <c r="G2689" s="199">
        <v>225.0</v>
      </c>
      <c r="H2689" s="217">
        <v>1.94</v>
      </c>
      <c r="I2689" s="217">
        <v>2.67</v>
      </c>
      <c r="J2689" s="6">
        <f t="shared" si="14"/>
        <v>2.716</v>
      </c>
      <c r="K2689" s="6">
        <f t="shared" si="15"/>
        <v>3.3375</v>
      </c>
      <c r="L2689" s="6" t="str">
        <f t="array" ref="L2689">XLOOKUP(E2689,INV!A:A,INV!K:K)</f>
        <v>#N/A</v>
      </c>
      <c r="M2689" s="127" t="str">
        <f t="shared" si="16"/>
        <v>#N/A</v>
      </c>
    </row>
    <row r="2690">
      <c r="A2690" s="195">
        <v>1249.0</v>
      </c>
      <c r="B2690" s="196" t="s">
        <v>5000</v>
      </c>
      <c r="C2690" s="197" t="s">
        <v>10451</v>
      </c>
      <c r="D2690" s="198" t="s">
        <v>10452</v>
      </c>
      <c r="E2690" s="196" t="s">
        <v>10453</v>
      </c>
      <c r="F2690" s="110"/>
      <c r="G2690" s="199">
        <v>250.0</v>
      </c>
      <c r="H2690" s="217">
        <v>2.16</v>
      </c>
      <c r="I2690" s="217">
        <v>2.97</v>
      </c>
      <c r="J2690" s="6">
        <f t="shared" si="14"/>
        <v>3.024</v>
      </c>
      <c r="K2690" s="6">
        <f t="shared" si="15"/>
        <v>3.7125</v>
      </c>
      <c r="L2690" s="6" t="str">
        <f t="array" ref="L2690">XLOOKUP(E2690,INV!A:A,INV!K:K)</f>
        <v>#N/A</v>
      </c>
      <c r="M2690" s="127" t="str">
        <f t="shared" si="16"/>
        <v>#N/A</v>
      </c>
    </row>
    <row r="2691">
      <c r="A2691" s="195">
        <v>1392.0</v>
      </c>
      <c r="B2691" s="196" t="s">
        <v>5000</v>
      </c>
      <c r="C2691" s="197" t="s">
        <v>10454</v>
      </c>
      <c r="D2691" s="198" t="s">
        <v>10455</v>
      </c>
      <c r="E2691" s="196" t="s">
        <v>10456</v>
      </c>
      <c r="F2691" s="110"/>
      <c r="G2691" s="199">
        <v>125.0</v>
      </c>
      <c r="H2691" s="217">
        <v>1.08</v>
      </c>
      <c r="I2691" s="217">
        <v>1.49</v>
      </c>
      <c r="J2691" s="6">
        <f t="shared" si="14"/>
        <v>1.512</v>
      </c>
      <c r="K2691" s="6">
        <f t="shared" si="15"/>
        <v>1.8625</v>
      </c>
      <c r="L2691" s="6" t="str">
        <f t="array" ref="L2691">XLOOKUP(E2691,INV!A:A,INV!K:K)</f>
        <v>#N/A</v>
      </c>
      <c r="M2691" s="127" t="str">
        <f t="shared" si="16"/>
        <v>#N/A</v>
      </c>
    </row>
    <row r="2692">
      <c r="A2692" s="195">
        <v>1400.0</v>
      </c>
      <c r="B2692" s="196" t="s">
        <v>5000</v>
      </c>
      <c r="C2692" s="197" t="s">
        <v>10457</v>
      </c>
      <c r="D2692" s="198" t="s">
        <v>10458</v>
      </c>
      <c r="E2692" s="196" t="s">
        <v>10459</v>
      </c>
      <c r="F2692" s="110"/>
      <c r="G2692" s="199">
        <v>180.0</v>
      </c>
      <c r="H2692" s="217">
        <v>1.55</v>
      </c>
      <c r="I2692" s="217">
        <v>2.14</v>
      </c>
      <c r="J2692" s="6">
        <f t="shared" si="14"/>
        <v>2.17</v>
      </c>
      <c r="K2692" s="6">
        <f t="shared" si="15"/>
        <v>2.675</v>
      </c>
      <c r="L2692" s="6" t="str">
        <f t="array" ref="L2692">XLOOKUP(E2692,INV!A:A,INV!K:K)</f>
        <v>#N/A</v>
      </c>
      <c r="M2692" s="127" t="str">
        <f t="shared" si="16"/>
        <v>#N/A</v>
      </c>
    </row>
    <row r="2693">
      <c r="A2693" s="195">
        <v>1360.0</v>
      </c>
      <c r="B2693" s="196" t="s">
        <v>5000</v>
      </c>
      <c r="C2693" s="197" t="s">
        <v>10460</v>
      </c>
      <c r="D2693" s="198" t="s">
        <v>10461</v>
      </c>
      <c r="E2693" s="110" t="s">
        <v>10462</v>
      </c>
      <c r="F2693" s="196"/>
      <c r="G2693" s="199">
        <v>160.0</v>
      </c>
      <c r="H2693" s="217">
        <v>1.38</v>
      </c>
      <c r="I2693" s="217">
        <v>1.9</v>
      </c>
      <c r="J2693" s="6">
        <f t="shared" si="14"/>
        <v>1.932</v>
      </c>
      <c r="K2693" s="6">
        <f t="shared" si="15"/>
        <v>2.375</v>
      </c>
      <c r="L2693" s="6" t="str">
        <f t="array" ref="L2693">XLOOKUP(E2693,INV!A:A,INV!K:K)</f>
        <v>#N/A</v>
      </c>
      <c r="M2693" s="127" t="str">
        <f t="shared" si="16"/>
        <v>#N/A</v>
      </c>
    </row>
    <row r="2694">
      <c r="A2694" s="195">
        <v>1255.0</v>
      </c>
      <c r="B2694" s="196" t="s">
        <v>5000</v>
      </c>
      <c r="C2694" s="197" t="s">
        <v>5016</v>
      </c>
      <c r="D2694" s="198" t="s">
        <v>5017</v>
      </c>
      <c r="E2694" s="196" t="s">
        <v>5018</v>
      </c>
      <c r="F2694" s="110"/>
      <c r="G2694" s="199">
        <v>1099.0</v>
      </c>
      <c r="H2694" s="217">
        <v>9.48</v>
      </c>
      <c r="I2694" s="217">
        <v>13.06</v>
      </c>
      <c r="J2694" s="6">
        <f t="shared" si="14"/>
        <v>13.272</v>
      </c>
      <c r="K2694" s="6">
        <f t="shared" si="15"/>
        <v>16.325</v>
      </c>
      <c r="L2694" s="6" t="str">
        <f t="array" ref="L2694">XLOOKUP(E2694,INV!A:A,INV!K:K)</f>
        <v>#N/A</v>
      </c>
      <c r="M2694" s="127" t="str">
        <f t="shared" si="16"/>
        <v>#N/A</v>
      </c>
    </row>
    <row r="2695">
      <c r="A2695" s="195">
        <v>1424.0</v>
      </c>
      <c r="B2695" s="196" t="s">
        <v>5000</v>
      </c>
      <c r="C2695" s="197" t="s">
        <v>5186</v>
      </c>
      <c r="D2695" s="198" t="s">
        <v>5187</v>
      </c>
      <c r="E2695" s="196" t="s">
        <v>5188</v>
      </c>
      <c r="F2695" s="110"/>
      <c r="G2695" s="199">
        <v>25.0</v>
      </c>
      <c r="H2695" s="217">
        <v>0.22</v>
      </c>
      <c r="I2695" s="217">
        <v>0.3</v>
      </c>
      <c r="J2695" s="6">
        <f t="shared" si="14"/>
        <v>0.308</v>
      </c>
      <c r="K2695" s="6">
        <f t="shared" si="15"/>
        <v>0.375</v>
      </c>
      <c r="L2695" s="6" t="str">
        <f t="array" ref="L2695">XLOOKUP(E2695,INV!A:A,INV!K:K)</f>
        <v>#N/A</v>
      </c>
      <c r="M2695" s="127" t="str">
        <f t="shared" si="16"/>
        <v>#N/A</v>
      </c>
    </row>
    <row r="2696">
      <c r="A2696" s="195">
        <v>1305.0</v>
      </c>
      <c r="B2696" s="196" t="s">
        <v>5000</v>
      </c>
      <c r="C2696" s="197" t="s">
        <v>10463</v>
      </c>
      <c r="D2696" s="198" t="s">
        <v>10464</v>
      </c>
      <c r="E2696" s="196" t="s">
        <v>10465</v>
      </c>
      <c r="F2696" s="110"/>
      <c r="G2696" s="199">
        <v>30.0</v>
      </c>
      <c r="H2696" s="217">
        <v>0.26</v>
      </c>
      <c r="I2696" s="217">
        <v>0.36</v>
      </c>
      <c r="J2696" s="6">
        <f t="shared" si="14"/>
        <v>0.364</v>
      </c>
      <c r="K2696" s="6">
        <f t="shared" si="15"/>
        <v>0.45</v>
      </c>
      <c r="L2696" s="6" t="str">
        <f t="array" ref="L2696">XLOOKUP(E2696,INV!A:A,INV!K:K)</f>
        <v>#N/A</v>
      </c>
      <c r="M2696" s="127" t="str">
        <f t="shared" si="16"/>
        <v>#N/A</v>
      </c>
    </row>
    <row r="2697">
      <c r="A2697" s="195">
        <v>1460.0</v>
      </c>
      <c r="B2697" s="196" t="s">
        <v>5000</v>
      </c>
      <c r="C2697" s="197" t="s">
        <v>10466</v>
      </c>
      <c r="D2697" s="198" t="s">
        <v>10467</v>
      </c>
      <c r="E2697" s="196" t="s">
        <v>10468</v>
      </c>
      <c r="F2697" s="110"/>
      <c r="G2697" s="199">
        <v>25.0</v>
      </c>
      <c r="H2697" s="217">
        <v>0.22</v>
      </c>
      <c r="I2697" s="217">
        <v>0.3</v>
      </c>
      <c r="J2697" s="6">
        <f t="shared" si="14"/>
        <v>0.308</v>
      </c>
      <c r="K2697" s="6">
        <f t="shared" si="15"/>
        <v>0.375</v>
      </c>
      <c r="L2697" s="6" t="str">
        <f t="array" ref="L2697">XLOOKUP(E2697,INV!A:A,INV!K:K)</f>
        <v>#N/A</v>
      </c>
      <c r="M2697" s="127" t="str">
        <f t="shared" si="16"/>
        <v>#N/A</v>
      </c>
    </row>
    <row r="2698">
      <c r="A2698" s="195">
        <v>1439.0</v>
      </c>
      <c r="B2698" s="196" t="s">
        <v>5000</v>
      </c>
      <c r="C2698" s="197" t="s">
        <v>10469</v>
      </c>
      <c r="D2698" s="198" t="s">
        <v>10470</v>
      </c>
      <c r="E2698" s="196" t="s">
        <v>10471</v>
      </c>
      <c r="F2698" s="110"/>
      <c r="G2698" s="199">
        <v>30.0</v>
      </c>
      <c r="H2698" s="217">
        <v>0.26</v>
      </c>
      <c r="I2698" s="217">
        <v>0.36</v>
      </c>
      <c r="J2698" s="6">
        <f t="shared" si="14"/>
        <v>0.364</v>
      </c>
      <c r="K2698" s="6">
        <f t="shared" si="15"/>
        <v>0.45</v>
      </c>
      <c r="L2698" s="6" t="str">
        <f t="array" ref="L2698">XLOOKUP(E2698,INV!A:A,INV!K:K)</f>
        <v>#N/A</v>
      </c>
      <c r="M2698" s="127" t="str">
        <f t="shared" si="16"/>
        <v>#N/A</v>
      </c>
    </row>
    <row r="2699">
      <c r="A2699" s="195">
        <v>1470.0</v>
      </c>
      <c r="B2699" s="196" t="s">
        <v>5000</v>
      </c>
      <c r="C2699" s="197" t="s">
        <v>10472</v>
      </c>
      <c r="D2699" s="198" t="s">
        <v>10473</v>
      </c>
      <c r="E2699" s="196" t="s">
        <v>10474</v>
      </c>
      <c r="F2699" s="110"/>
      <c r="G2699" s="199">
        <v>20.0</v>
      </c>
      <c r="H2699" s="217">
        <v>0.17</v>
      </c>
      <c r="I2699" s="217">
        <v>0.24</v>
      </c>
      <c r="J2699" s="6">
        <f t="shared" si="14"/>
        <v>0.238</v>
      </c>
      <c r="K2699" s="6">
        <f t="shared" si="15"/>
        <v>0.3</v>
      </c>
      <c r="L2699" s="6" t="str">
        <f t="array" ref="L2699">XLOOKUP(E2699,INV!A:A,INV!K:K)</f>
        <v>#N/A</v>
      </c>
      <c r="M2699" s="127" t="str">
        <f t="shared" si="16"/>
        <v>#N/A</v>
      </c>
    </row>
    <row r="2700">
      <c r="A2700" s="195">
        <v>1426.0</v>
      </c>
      <c r="B2700" s="196" t="s">
        <v>5000</v>
      </c>
      <c r="C2700" s="197" t="s">
        <v>5193</v>
      </c>
      <c r="D2700" s="198" t="s">
        <v>5194</v>
      </c>
      <c r="E2700" s="196" t="s">
        <v>5195</v>
      </c>
      <c r="F2700" s="110"/>
      <c r="G2700" s="199">
        <v>100.0</v>
      </c>
      <c r="H2700" s="217">
        <v>0.86</v>
      </c>
      <c r="I2700" s="217">
        <v>1.19</v>
      </c>
      <c r="J2700" s="6">
        <f t="shared" si="14"/>
        <v>1.204</v>
      </c>
      <c r="K2700" s="6">
        <f t="shared" si="15"/>
        <v>1.4875</v>
      </c>
      <c r="L2700" s="6" t="str">
        <f t="array" ref="L2700">XLOOKUP(E2700,INV!A:A,INV!K:K)</f>
        <v>#N/A</v>
      </c>
      <c r="M2700" s="127" t="str">
        <f t="shared" si="16"/>
        <v>#N/A</v>
      </c>
    </row>
    <row r="2701">
      <c r="A2701" s="195">
        <v>1427.0</v>
      </c>
      <c r="B2701" s="196" t="s">
        <v>5000</v>
      </c>
      <c r="C2701" s="197" t="s">
        <v>5196</v>
      </c>
      <c r="D2701" s="198" t="s">
        <v>5197</v>
      </c>
      <c r="E2701" s="196" t="s">
        <v>5198</v>
      </c>
      <c r="F2701" s="110"/>
      <c r="G2701" s="199">
        <v>499.0</v>
      </c>
      <c r="H2701" s="217">
        <v>4.3</v>
      </c>
      <c r="I2701" s="217">
        <v>5.93</v>
      </c>
      <c r="J2701" s="6">
        <f t="shared" si="14"/>
        <v>6.02</v>
      </c>
      <c r="K2701" s="6">
        <f t="shared" si="15"/>
        <v>7.4125</v>
      </c>
      <c r="L2701" s="6" t="str">
        <f t="array" ref="L2701">XLOOKUP(E2701,INV!A:A,INV!K:K)</f>
        <v>#N/A</v>
      </c>
      <c r="M2701" s="127" t="str">
        <f t="shared" si="16"/>
        <v>#N/A</v>
      </c>
    </row>
    <row r="2702">
      <c r="A2702" s="195">
        <v>1469.0</v>
      </c>
      <c r="B2702" s="196" t="s">
        <v>5000</v>
      </c>
      <c r="C2702" s="197" t="s">
        <v>10475</v>
      </c>
      <c r="D2702" s="198" t="s">
        <v>10476</v>
      </c>
      <c r="E2702" s="196" t="s">
        <v>10477</v>
      </c>
      <c r="F2702" s="196"/>
      <c r="G2702" s="199">
        <v>20.0</v>
      </c>
      <c r="H2702" s="217">
        <v>0.17</v>
      </c>
      <c r="I2702" s="217">
        <v>0.24</v>
      </c>
      <c r="J2702" s="6">
        <f t="shared" si="14"/>
        <v>0.238</v>
      </c>
      <c r="K2702" s="6">
        <f t="shared" si="15"/>
        <v>0.3</v>
      </c>
      <c r="L2702" s="6" t="str">
        <f t="array" ref="L2702">XLOOKUP(E2702,INV!A:A,INV!K:K)</f>
        <v>#N/A</v>
      </c>
      <c r="M2702" s="127" t="str">
        <f t="shared" si="16"/>
        <v>#N/A</v>
      </c>
    </row>
    <row r="2703">
      <c r="A2703" s="195">
        <v>1429.0</v>
      </c>
      <c r="B2703" s="196" t="s">
        <v>5000</v>
      </c>
      <c r="C2703" s="197" t="s">
        <v>5199</v>
      </c>
      <c r="D2703" s="198" t="s">
        <v>5200</v>
      </c>
      <c r="E2703" s="196" t="s">
        <v>5201</v>
      </c>
      <c r="F2703" s="110"/>
      <c r="G2703" s="199">
        <v>25.0</v>
      </c>
      <c r="H2703" s="217">
        <v>0.22</v>
      </c>
      <c r="I2703" s="217">
        <v>0.3</v>
      </c>
      <c r="J2703" s="6">
        <f t="shared" si="14"/>
        <v>0.308</v>
      </c>
      <c r="K2703" s="6">
        <f t="shared" si="15"/>
        <v>0.375</v>
      </c>
      <c r="L2703" s="6" t="str">
        <f t="array" ref="L2703">XLOOKUP(E2703,INV!A:A,INV!K:K)</f>
        <v>#N/A</v>
      </c>
      <c r="M2703" s="127" t="str">
        <f t="shared" si="16"/>
        <v>#N/A</v>
      </c>
    </row>
    <row r="2704">
      <c r="A2704" s="195">
        <v>1438.0</v>
      </c>
      <c r="B2704" s="196" t="s">
        <v>5000</v>
      </c>
      <c r="C2704" s="197" t="s">
        <v>10478</v>
      </c>
      <c r="D2704" s="198" t="s">
        <v>10479</v>
      </c>
      <c r="E2704" s="196" t="s">
        <v>10480</v>
      </c>
      <c r="F2704" s="110"/>
      <c r="G2704" s="199">
        <v>30.0</v>
      </c>
      <c r="H2704" s="217">
        <v>0.26</v>
      </c>
      <c r="I2704" s="217">
        <v>0.36</v>
      </c>
      <c r="J2704" s="6">
        <f t="shared" si="14"/>
        <v>0.364</v>
      </c>
      <c r="K2704" s="6">
        <f t="shared" si="15"/>
        <v>0.45</v>
      </c>
      <c r="L2704" s="6" t="str">
        <f t="array" ref="L2704">XLOOKUP(E2704,INV!A:A,INV!K:K)</f>
        <v>#N/A</v>
      </c>
      <c r="M2704" s="127" t="str">
        <f t="shared" si="16"/>
        <v>#N/A</v>
      </c>
    </row>
    <row r="2705">
      <c r="A2705" s="195">
        <v>1462.0</v>
      </c>
      <c r="B2705" s="196" t="s">
        <v>5000</v>
      </c>
      <c r="C2705" s="197" t="s">
        <v>10481</v>
      </c>
      <c r="D2705" s="198" t="s">
        <v>10482</v>
      </c>
      <c r="E2705" s="196" t="s">
        <v>10483</v>
      </c>
      <c r="F2705" s="110"/>
      <c r="G2705" s="199">
        <v>25.0</v>
      </c>
      <c r="H2705" s="217">
        <v>0.22</v>
      </c>
      <c r="I2705" s="217">
        <v>0.3</v>
      </c>
      <c r="J2705" s="6">
        <f t="shared" si="14"/>
        <v>0.308</v>
      </c>
      <c r="K2705" s="6">
        <f t="shared" si="15"/>
        <v>0.375</v>
      </c>
      <c r="L2705" s="6" t="str">
        <f t="array" ref="L2705">XLOOKUP(E2705,INV!A:A,INV!K:K)</f>
        <v>#N/A</v>
      </c>
      <c r="M2705" s="127" t="str">
        <f t="shared" si="16"/>
        <v>#N/A</v>
      </c>
    </row>
    <row r="2706">
      <c r="A2706" s="195">
        <v>1393.0</v>
      </c>
      <c r="B2706" s="196" t="s">
        <v>5000</v>
      </c>
      <c r="C2706" s="197" t="s">
        <v>10484</v>
      </c>
      <c r="D2706" s="198" t="s">
        <v>10485</v>
      </c>
      <c r="E2706" s="196" t="s">
        <v>10486</v>
      </c>
      <c r="F2706" s="110"/>
      <c r="G2706" s="199">
        <v>25.0</v>
      </c>
      <c r="H2706" s="217">
        <v>0.22</v>
      </c>
      <c r="I2706" s="217">
        <v>0.3</v>
      </c>
      <c r="J2706" s="6">
        <f t="shared" si="14"/>
        <v>0.308</v>
      </c>
      <c r="K2706" s="6">
        <f t="shared" si="15"/>
        <v>0.375</v>
      </c>
      <c r="L2706" s="6" t="str">
        <f t="array" ref="L2706">XLOOKUP(E2706,INV!A:A,INV!K:K)</f>
        <v>#N/A</v>
      </c>
      <c r="M2706" s="127" t="str">
        <f t="shared" si="16"/>
        <v>#N/A</v>
      </c>
    </row>
    <row r="2707">
      <c r="A2707" s="195">
        <v>1430.0</v>
      </c>
      <c r="B2707" s="196" t="s">
        <v>5000</v>
      </c>
      <c r="C2707" s="197" t="s">
        <v>5202</v>
      </c>
      <c r="D2707" s="198" t="s">
        <v>5203</v>
      </c>
      <c r="E2707" s="196" t="s">
        <v>5204</v>
      </c>
      <c r="F2707" s="110"/>
      <c r="G2707" s="199">
        <v>299.0</v>
      </c>
      <c r="H2707" s="217">
        <v>2.58</v>
      </c>
      <c r="I2707" s="217">
        <v>3.55</v>
      </c>
      <c r="J2707" s="6">
        <f t="shared" si="14"/>
        <v>3.612</v>
      </c>
      <c r="K2707" s="6">
        <f t="shared" si="15"/>
        <v>4.4375</v>
      </c>
      <c r="L2707" s="6" t="str">
        <f t="array" ref="L2707">XLOOKUP(E2707,INV!A:A,INV!K:K)</f>
        <v>#N/A</v>
      </c>
      <c r="M2707" s="127" t="str">
        <f t="shared" si="16"/>
        <v>#N/A</v>
      </c>
    </row>
    <row r="2708">
      <c r="A2708" s="195">
        <v>1471.0</v>
      </c>
      <c r="B2708" s="196" t="s">
        <v>5000</v>
      </c>
      <c r="C2708" s="197" t="s">
        <v>10487</v>
      </c>
      <c r="D2708" s="198" t="s">
        <v>10488</v>
      </c>
      <c r="E2708" s="196" t="s">
        <v>10489</v>
      </c>
      <c r="F2708" s="110"/>
      <c r="G2708" s="199">
        <v>20.0</v>
      </c>
      <c r="H2708" s="217">
        <v>0.17</v>
      </c>
      <c r="I2708" s="217">
        <v>0.24</v>
      </c>
      <c r="J2708" s="6">
        <f t="shared" si="14"/>
        <v>0.238</v>
      </c>
      <c r="K2708" s="6">
        <f t="shared" si="15"/>
        <v>0.3</v>
      </c>
      <c r="L2708" s="6" t="str">
        <f t="array" ref="L2708">XLOOKUP(E2708,INV!A:A,INV!K:K)</f>
        <v>#N/A</v>
      </c>
      <c r="M2708" s="127" t="str">
        <f t="shared" si="16"/>
        <v>#N/A</v>
      </c>
    </row>
    <row r="2709">
      <c r="A2709" s="195">
        <v>1347.0</v>
      </c>
      <c r="B2709" s="196" t="s">
        <v>5000</v>
      </c>
      <c r="C2709" s="197" t="s">
        <v>5140</v>
      </c>
      <c r="D2709" s="198" t="s">
        <v>5141</v>
      </c>
      <c r="E2709" s="196" t="s">
        <v>5142</v>
      </c>
      <c r="F2709" s="110"/>
      <c r="G2709" s="199">
        <v>60.0</v>
      </c>
      <c r="H2709" s="217">
        <v>0.52</v>
      </c>
      <c r="I2709" s="217">
        <v>0.71</v>
      </c>
      <c r="J2709" s="6">
        <f t="shared" si="14"/>
        <v>0.728</v>
      </c>
      <c r="K2709" s="6">
        <f t="shared" si="15"/>
        <v>0.8875</v>
      </c>
      <c r="L2709" s="6" t="str">
        <f t="array" ref="L2709">XLOOKUP(E2709,INV!A:A,INV!K:K)</f>
        <v>#N/A</v>
      </c>
      <c r="M2709" s="127" t="str">
        <f t="shared" si="16"/>
        <v>#N/A</v>
      </c>
    </row>
    <row r="2710">
      <c r="A2710" s="195">
        <v>1479.0</v>
      </c>
      <c r="B2710" s="196" t="s">
        <v>5000</v>
      </c>
      <c r="C2710" s="197" t="s">
        <v>10490</v>
      </c>
      <c r="D2710" s="198" t="s">
        <v>10491</v>
      </c>
      <c r="E2710" s="196" t="s">
        <v>10492</v>
      </c>
      <c r="F2710" s="110"/>
      <c r="G2710" s="199">
        <v>25.0</v>
      </c>
      <c r="H2710" s="217">
        <v>0.22</v>
      </c>
      <c r="I2710" s="217">
        <v>0.3</v>
      </c>
      <c r="J2710" s="6">
        <f t="shared" si="14"/>
        <v>0.308</v>
      </c>
      <c r="K2710" s="6">
        <f t="shared" si="15"/>
        <v>0.375</v>
      </c>
      <c r="L2710" s="6" t="str">
        <f t="array" ref="L2710">XLOOKUP(E2710,INV!A:A,INV!K:K)</f>
        <v>#N/A</v>
      </c>
      <c r="M2710" s="127" t="str">
        <f t="shared" si="16"/>
        <v>#N/A</v>
      </c>
    </row>
    <row r="2711">
      <c r="A2711" s="195">
        <v>1403.0</v>
      </c>
      <c r="B2711" s="196" t="s">
        <v>5000</v>
      </c>
      <c r="C2711" s="197" t="s">
        <v>10493</v>
      </c>
      <c r="D2711" s="198" t="s">
        <v>10494</v>
      </c>
      <c r="E2711" s="196" t="s">
        <v>10495</v>
      </c>
      <c r="F2711" s="110"/>
      <c r="G2711" s="199">
        <v>25.0</v>
      </c>
      <c r="H2711" s="217">
        <v>0.22</v>
      </c>
      <c r="I2711" s="217">
        <v>0.3</v>
      </c>
      <c r="J2711" s="6">
        <f t="shared" si="14"/>
        <v>0.308</v>
      </c>
      <c r="K2711" s="6">
        <f t="shared" si="15"/>
        <v>0.375</v>
      </c>
      <c r="L2711" s="6" t="str">
        <f t="array" ref="L2711">XLOOKUP(E2711,INV!A:A,INV!K:K)</f>
        <v>#N/A</v>
      </c>
      <c r="M2711" s="127" t="str">
        <f t="shared" si="16"/>
        <v>#N/A</v>
      </c>
    </row>
    <row r="2712">
      <c r="A2712" s="195">
        <v>1437.0</v>
      </c>
      <c r="B2712" s="196" t="s">
        <v>5000</v>
      </c>
      <c r="C2712" s="197" t="s">
        <v>5228</v>
      </c>
      <c r="D2712" s="198" t="s">
        <v>5229</v>
      </c>
      <c r="E2712" s="196" t="s">
        <v>5230</v>
      </c>
      <c r="F2712" s="196"/>
      <c r="G2712" s="199">
        <v>130.0</v>
      </c>
      <c r="H2712" s="217">
        <v>1.12</v>
      </c>
      <c r="I2712" s="217">
        <v>1.54</v>
      </c>
      <c r="J2712" s="6">
        <f t="shared" si="14"/>
        <v>1.568</v>
      </c>
      <c r="K2712" s="6">
        <f t="shared" si="15"/>
        <v>1.925</v>
      </c>
      <c r="L2712" s="6" t="str">
        <f t="array" ref="L2712">XLOOKUP(E2712,INV!A:A,INV!K:K)</f>
        <v>#N/A</v>
      </c>
      <c r="M2712" s="127" t="str">
        <f t="shared" si="16"/>
        <v>#N/A</v>
      </c>
    </row>
    <row r="2713">
      <c r="A2713" s="195">
        <v>1384.0</v>
      </c>
      <c r="B2713" s="196" t="s">
        <v>5000</v>
      </c>
      <c r="C2713" s="197" t="s">
        <v>10496</v>
      </c>
      <c r="D2713" s="198" t="s">
        <v>10497</v>
      </c>
      <c r="E2713" s="196" t="s">
        <v>10498</v>
      </c>
      <c r="F2713" s="196"/>
      <c r="G2713" s="199">
        <v>290.0</v>
      </c>
      <c r="H2713" s="217">
        <v>2.5</v>
      </c>
      <c r="I2713" s="217">
        <v>3.45</v>
      </c>
      <c r="J2713" s="6">
        <f t="shared" si="14"/>
        <v>3.5</v>
      </c>
      <c r="K2713" s="6">
        <f t="shared" si="15"/>
        <v>4.3125</v>
      </c>
      <c r="L2713" s="6" t="str">
        <f t="array" ref="L2713">XLOOKUP(E2713,INV!A:A,INV!K:K)</f>
        <v>#N/A</v>
      </c>
      <c r="M2713" s="127" t="str">
        <f t="shared" si="16"/>
        <v>#N/A</v>
      </c>
    </row>
    <row r="2714">
      <c r="A2714" s="195">
        <v>1293.0</v>
      </c>
      <c r="B2714" s="196" t="s">
        <v>5000</v>
      </c>
      <c r="C2714" s="197" t="s">
        <v>10499</v>
      </c>
      <c r="D2714" s="198" t="s">
        <v>10500</v>
      </c>
      <c r="E2714" s="196" t="s">
        <v>10501</v>
      </c>
      <c r="F2714" s="110"/>
      <c r="G2714" s="199">
        <v>250.0</v>
      </c>
      <c r="H2714" s="217">
        <v>2.16</v>
      </c>
      <c r="I2714" s="217">
        <v>2.97</v>
      </c>
      <c r="J2714" s="6">
        <f t="shared" si="14"/>
        <v>3.024</v>
      </c>
      <c r="K2714" s="6">
        <f t="shared" si="15"/>
        <v>3.7125</v>
      </c>
      <c r="L2714" s="6" t="str">
        <f t="array" ref="L2714">XLOOKUP(E2714,INV!A:A,INV!K:K)</f>
        <v>#N/A</v>
      </c>
      <c r="M2714" s="127" t="str">
        <f t="shared" si="16"/>
        <v>#N/A</v>
      </c>
    </row>
    <row r="2715">
      <c r="A2715" s="195">
        <v>1253.0</v>
      </c>
      <c r="B2715" s="196" t="s">
        <v>5000</v>
      </c>
      <c r="C2715" s="197" t="s">
        <v>10502</v>
      </c>
      <c r="D2715" s="198" t="s">
        <v>10503</v>
      </c>
      <c r="E2715" s="196" t="s">
        <v>10504</v>
      </c>
      <c r="F2715" s="110"/>
      <c r="G2715" s="199">
        <v>225.0</v>
      </c>
      <c r="H2715" s="217">
        <v>1.94</v>
      </c>
      <c r="I2715" s="217">
        <v>2.67</v>
      </c>
      <c r="J2715" s="6">
        <f t="shared" si="14"/>
        <v>2.716</v>
      </c>
      <c r="K2715" s="6">
        <f t="shared" si="15"/>
        <v>3.3375</v>
      </c>
      <c r="L2715" s="6" t="str">
        <f t="array" ref="L2715">XLOOKUP(E2715,INV!A:A,INV!K:K)</f>
        <v>#N/A</v>
      </c>
      <c r="M2715" s="127" t="str">
        <f t="shared" si="16"/>
        <v>#N/A</v>
      </c>
    </row>
    <row r="2716">
      <c r="A2716" s="195">
        <v>1389.0</v>
      </c>
      <c r="B2716" s="196" t="s">
        <v>5000</v>
      </c>
      <c r="C2716" s="197" t="s">
        <v>10505</v>
      </c>
      <c r="D2716" s="198" t="s">
        <v>10497</v>
      </c>
      <c r="E2716" s="196" t="s">
        <v>10506</v>
      </c>
      <c r="F2716" s="110"/>
      <c r="G2716" s="199">
        <v>310.0</v>
      </c>
      <c r="H2716" s="217">
        <v>2.67</v>
      </c>
      <c r="I2716" s="217">
        <v>3.68</v>
      </c>
      <c r="J2716" s="6">
        <f t="shared" si="14"/>
        <v>3.738</v>
      </c>
      <c r="K2716" s="6">
        <f t="shared" si="15"/>
        <v>4.6</v>
      </c>
      <c r="L2716" s="6" t="str">
        <f t="array" ref="L2716">XLOOKUP(E2716,INV!A:A,INV!K:K)</f>
        <v>#N/A</v>
      </c>
      <c r="M2716" s="127" t="str">
        <f t="shared" si="16"/>
        <v>#N/A</v>
      </c>
    </row>
    <row r="2717">
      <c r="A2717" s="195">
        <v>1409.0</v>
      </c>
      <c r="B2717" s="196" t="s">
        <v>5000</v>
      </c>
      <c r="C2717" s="197" t="s">
        <v>10507</v>
      </c>
      <c r="D2717" s="198" t="s">
        <v>10508</v>
      </c>
      <c r="E2717" s="196" t="s">
        <v>10509</v>
      </c>
      <c r="F2717" s="110"/>
      <c r="G2717" s="199">
        <v>250.0</v>
      </c>
      <c r="H2717" s="217">
        <v>2.16</v>
      </c>
      <c r="I2717" s="217">
        <v>2.97</v>
      </c>
      <c r="J2717" s="6">
        <f t="shared" si="14"/>
        <v>3.024</v>
      </c>
      <c r="K2717" s="6">
        <f t="shared" si="15"/>
        <v>3.7125</v>
      </c>
      <c r="L2717" s="6" t="str">
        <f t="array" ref="L2717">XLOOKUP(E2717,INV!A:A,INV!K:K)</f>
        <v>#N/A</v>
      </c>
      <c r="M2717" s="127" t="str">
        <f t="shared" si="16"/>
        <v>#N/A</v>
      </c>
    </row>
    <row r="2718">
      <c r="A2718" s="195">
        <v>1440.0</v>
      </c>
      <c r="B2718" s="196" t="s">
        <v>5000</v>
      </c>
      <c r="C2718" s="197" t="s">
        <v>10510</v>
      </c>
      <c r="D2718" s="198" t="s">
        <v>10511</v>
      </c>
      <c r="E2718" s="196" t="s">
        <v>10512</v>
      </c>
      <c r="F2718" s="110"/>
      <c r="G2718" s="199">
        <v>120.0</v>
      </c>
      <c r="H2718" s="217">
        <v>1.03</v>
      </c>
      <c r="I2718" s="217">
        <v>1.43</v>
      </c>
      <c r="J2718" s="6">
        <f t="shared" si="14"/>
        <v>1.442</v>
      </c>
      <c r="K2718" s="6">
        <f t="shared" si="15"/>
        <v>1.7875</v>
      </c>
      <c r="L2718" s="6" t="str">
        <f t="array" ref="L2718">XLOOKUP(E2718,INV!A:A,INV!K:K)</f>
        <v>#N/A</v>
      </c>
      <c r="M2718" s="127" t="str">
        <f t="shared" si="16"/>
        <v>#N/A</v>
      </c>
    </row>
    <row r="2719">
      <c r="A2719" s="195">
        <v>1396.0</v>
      </c>
      <c r="B2719" s="196" t="s">
        <v>5000</v>
      </c>
      <c r="C2719" s="197" t="s">
        <v>10513</v>
      </c>
      <c r="D2719" s="198" t="s">
        <v>10497</v>
      </c>
      <c r="E2719" s="196" t="s">
        <v>10514</v>
      </c>
      <c r="F2719" s="110"/>
      <c r="G2719" s="199">
        <v>175.0</v>
      </c>
      <c r="H2719" s="217">
        <v>1.51</v>
      </c>
      <c r="I2719" s="217">
        <v>2.08</v>
      </c>
      <c r="J2719" s="6">
        <f t="shared" si="14"/>
        <v>2.114</v>
      </c>
      <c r="K2719" s="6">
        <f t="shared" si="15"/>
        <v>2.6</v>
      </c>
      <c r="L2719" s="6" t="str">
        <f t="array" ref="L2719">XLOOKUP(E2719,INV!A:A,INV!K:K)</f>
        <v>#N/A</v>
      </c>
      <c r="M2719" s="127" t="str">
        <f t="shared" si="16"/>
        <v>#N/A</v>
      </c>
    </row>
    <row r="2720">
      <c r="A2720" s="195">
        <v>1441.0</v>
      </c>
      <c r="B2720" s="196" t="s">
        <v>5000</v>
      </c>
      <c r="C2720" s="197" t="s">
        <v>10515</v>
      </c>
      <c r="D2720" s="198" t="s">
        <v>10516</v>
      </c>
      <c r="E2720" s="196" t="s">
        <v>10517</v>
      </c>
      <c r="F2720" s="110"/>
      <c r="G2720" s="199">
        <v>20.0</v>
      </c>
      <c r="H2720" s="217">
        <v>0.17</v>
      </c>
      <c r="I2720" s="217">
        <v>0.24</v>
      </c>
      <c r="J2720" s="6">
        <f t="shared" si="14"/>
        <v>0.238</v>
      </c>
      <c r="K2720" s="6">
        <f t="shared" si="15"/>
        <v>0.3</v>
      </c>
      <c r="L2720" s="6" t="str">
        <f t="array" ref="L2720">XLOOKUP(E2720,INV!A:A,INV!K:K)</f>
        <v>#N/A</v>
      </c>
      <c r="M2720" s="127" t="str">
        <f t="shared" si="16"/>
        <v>#N/A</v>
      </c>
    </row>
    <row r="2721">
      <c r="A2721" s="195">
        <v>1442.0</v>
      </c>
      <c r="B2721" s="196" t="s">
        <v>5000</v>
      </c>
      <c r="C2721" s="197" t="s">
        <v>10518</v>
      </c>
      <c r="D2721" s="198" t="s">
        <v>10519</v>
      </c>
      <c r="E2721" s="196" t="s">
        <v>10520</v>
      </c>
      <c r="F2721" s="110"/>
      <c r="G2721" s="199">
        <v>35.0</v>
      </c>
      <c r="H2721" s="217">
        <v>0.3</v>
      </c>
      <c r="I2721" s="217">
        <v>0.42</v>
      </c>
      <c r="J2721" s="6">
        <f t="shared" si="14"/>
        <v>0.42</v>
      </c>
      <c r="K2721" s="6">
        <f t="shared" si="15"/>
        <v>0.525</v>
      </c>
      <c r="L2721" s="6" t="str">
        <f t="array" ref="L2721">XLOOKUP(E2721,INV!A:A,INV!K:K)</f>
        <v>#N/A</v>
      </c>
      <c r="M2721" s="127" t="str">
        <f t="shared" si="16"/>
        <v>#N/A</v>
      </c>
    </row>
    <row r="2722">
      <c r="A2722" s="195">
        <v>1443.0</v>
      </c>
      <c r="B2722" s="196" t="s">
        <v>5000</v>
      </c>
      <c r="C2722" s="197" t="s">
        <v>10521</v>
      </c>
      <c r="D2722" s="198" t="s">
        <v>10522</v>
      </c>
      <c r="E2722" s="196" t="s">
        <v>10523</v>
      </c>
      <c r="F2722" s="110"/>
      <c r="G2722" s="199">
        <v>20.0</v>
      </c>
      <c r="H2722" s="217">
        <v>0.17</v>
      </c>
      <c r="I2722" s="217">
        <v>0.24</v>
      </c>
      <c r="J2722" s="6">
        <f t="shared" si="14"/>
        <v>0.238</v>
      </c>
      <c r="K2722" s="6">
        <f t="shared" si="15"/>
        <v>0.3</v>
      </c>
      <c r="L2722" s="6" t="str">
        <f t="array" ref="L2722">XLOOKUP(E2722,INV!A:A,INV!K:K)</f>
        <v>#N/A</v>
      </c>
      <c r="M2722" s="127" t="str">
        <f t="shared" si="16"/>
        <v>#N/A</v>
      </c>
    </row>
    <row r="2723">
      <c r="A2723" s="195">
        <v>1444.0</v>
      </c>
      <c r="B2723" s="196" t="s">
        <v>5000</v>
      </c>
      <c r="C2723" s="197" t="s">
        <v>10524</v>
      </c>
      <c r="D2723" s="198" t="s">
        <v>10525</v>
      </c>
      <c r="E2723" s="196" t="s">
        <v>10526</v>
      </c>
      <c r="F2723" s="110"/>
      <c r="G2723" s="199">
        <v>25.0</v>
      </c>
      <c r="H2723" s="217">
        <v>0.22</v>
      </c>
      <c r="I2723" s="217">
        <v>0.3</v>
      </c>
      <c r="J2723" s="6">
        <f t="shared" si="14"/>
        <v>0.308</v>
      </c>
      <c r="K2723" s="6">
        <f t="shared" si="15"/>
        <v>0.375</v>
      </c>
      <c r="L2723" s="6" t="str">
        <f t="array" ref="L2723">XLOOKUP(E2723,INV!A:A,INV!K:K)</f>
        <v>#N/A</v>
      </c>
      <c r="M2723" s="127" t="str">
        <f t="shared" si="16"/>
        <v>#N/A</v>
      </c>
    </row>
    <row r="2724">
      <c r="A2724" s="195">
        <v>1445.0</v>
      </c>
      <c r="B2724" s="196" t="s">
        <v>5000</v>
      </c>
      <c r="C2724" s="197" t="s">
        <v>10527</v>
      </c>
      <c r="D2724" s="198" t="s">
        <v>10528</v>
      </c>
      <c r="E2724" s="196" t="s">
        <v>10529</v>
      </c>
      <c r="F2724" s="110"/>
      <c r="G2724" s="199">
        <v>25.0</v>
      </c>
      <c r="H2724" s="217">
        <v>0.22</v>
      </c>
      <c r="I2724" s="217">
        <v>0.3</v>
      </c>
      <c r="J2724" s="6">
        <f t="shared" si="14"/>
        <v>0.308</v>
      </c>
      <c r="K2724" s="6">
        <f t="shared" si="15"/>
        <v>0.375</v>
      </c>
      <c r="L2724" s="6" t="str">
        <f t="array" ref="L2724">XLOOKUP(E2724,INV!A:A,INV!K:K)</f>
        <v>#N/A</v>
      </c>
      <c r="M2724" s="127" t="str">
        <f t="shared" si="16"/>
        <v>#N/A</v>
      </c>
    </row>
    <row r="2725">
      <c r="A2725" s="195">
        <v>1446.0</v>
      </c>
      <c r="B2725" s="196" t="s">
        <v>5000</v>
      </c>
      <c r="C2725" s="197" t="s">
        <v>10530</v>
      </c>
      <c r="D2725" s="198" t="s">
        <v>10531</v>
      </c>
      <c r="E2725" s="196" t="s">
        <v>10532</v>
      </c>
      <c r="F2725" s="110"/>
      <c r="G2725" s="199">
        <v>40.0</v>
      </c>
      <c r="H2725" s="217">
        <v>0.34</v>
      </c>
      <c r="I2725" s="217">
        <v>0.48</v>
      </c>
      <c r="J2725" s="6">
        <f t="shared" si="14"/>
        <v>0.476</v>
      </c>
      <c r="K2725" s="6">
        <f t="shared" si="15"/>
        <v>0.6</v>
      </c>
      <c r="L2725" s="6" t="str">
        <f t="array" ref="L2725">XLOOKUP(E2725,INV!A:A,INV!K:K)</f>
        <v>#N/A</v>
      </c>
      <c r="M2725" s="127" t="str">
        <f t="shared" si="16"/>
        <v>#N/A</v>
      </c>
    </row>
    <row r="2726">
      <c r="A2726" s="195">
        <v>1447.0</v>
      </c>
      <c r="B2726" s="196" t="s">
        <v>5000</v>
      </c>
      <c r="C2726" s="197" t="s">
        <v>10533</v>
      </c>
      <c r="D2726" s="198" t="s">
        <v>10534</v>
      </c>
      <c r="E2726" s="196" t="s">
        <v>10535</v>
      </c>
      <c r="F2726" s="110"/>
      <c r="G2726" s="199">
        <v>20.0</v>
      </c>
      <c r="H2726" s="217">
        <v>0.17</v>
      </c>
      <c r="I2726" s="217">
        <v>0.24</v>
      </c>
      <c r="J2726" s="6">
        <f t="shared" si="14"/>
        <v>0.238</v>
      </c>
      <c r="K2726" s="6">
        <f t="shared" si="15"/>
        <v>0.3</v>
      </c>
      <c r="L2726" s="6" t="str">
        <f t="array" ref="L2726">XLOOKUP(E2726,INV!A:A,INV!K:K)</f>
        <v>#N/A</v>
      </c>
      <c r="M2726" s="127" t="str">
        <f t="shared" si="16"/>
        <v>#N/A</v>
      </c>
    </row>
    <row r="2727">
      <c r="A2727" s="195">
        <v>1448.0</v>
      </c>
      <c r="B2727" s="196" t="s">
        <v>5000</v>
      </c>
      <c r="C2727" s="197" t="s">
        <v>10536</v>
      </c>
      <c r="D2727" s="198" t="s">
        <v>10537</v>
      </c>
      <c r="E2727" s="196" t="s">
        <v>10538</v>
      </c>
      <c r="F2727" s="110"/>
      <c r="G2727" s="199">
        <v>20.0</v>
      </c>
      <c r="H2727" s="217">
        <v>0.17</v>
      </c>
      <c r="I2727" s="217">
        <v>0.24</v>
      </c>
      <c r="J2727" s="6">
        <f t="shared" si="14"/>
        <v>0.238</v>
      </c>
      <c r="K2727" s="6">
        <f t="shared" si="15"/>
        <v>0.3</v>
      </c>
      <c r="L2727" s="6" t="str">
        <f t="array" ref="L2727">XLOOKUP(E2727,INV!A:A,INV!K:K)</f>
        <v>#N/A</v>
      </c>
      <c r="M2727" s="127" t="str">
        <f t="shared" si="16"/>
        <v>#N/A</v>
      </c>
    </row>
    <row r="2728">
      <c r="A2728" s="195">
        <v>1449.0</v>
      </c>
      <c r="B2728" s="196" t="s">
        <v>5000</v>
      </c>
      <c r="C2728" s="197" t="s">
        <v>10539</v>
      </c>
      <c r="D2728" s="198" t="s">
        <v>10540</v>
      </c>
      <c r="E2728" s="196" t="s">
        <v>10541</v>
      </c>
      <c r="F2728" s="110"/>
      <c r="G2728" s="199">
        <v>100.0</v>
      </c>
      <c r="H2728" s="217">
        <v>0.86</v>
      </c>
      <c r="I2728" s="217">
        <v>1.19</v>
      </c>
      <c r="J2728" s="6">
        <f t="shared" si="14"/>
        <v>1.204</v>
      </c>
      <c r="K2728" s="6">
        <f t="shared" si="15"/>
        <v>1.4875</v>
      </c>
      <c r="L2728" s="6" t="str">
        <f t="array" ref="L2728">XLOOKUP(E2728,INV!A:A,INV!K:K)</f>
        <v>#N/A</v>
      </c>
      <c r="M2728" s="127" t="str">
        <f t="shared" si="16"/>
        <v>#N/A</v>
      </c>
    </row>
    <row r="2729">
      <c r="A2729" s="195">
        <v>1450.0</v>
      </c>
      <c r="B2729" s="196" t="s">
        <v>5000</v>
      </c>
      <c r="C2729" s="197" t="s">
        <v>10542</v>
      </c>
      <c r="D2729" s="198" t="s">
        <v>10543</v>
      </c>
      <c r="E2729" s="196" t="s">
        <v>10544</v>
      </c>
      <c r="F2729" s="110"/>
      <c r="G2729" s="199">
        <v>60.0</v>
      </c>
      <c r="H2729" s="217">
        <v>0.52</v>
      </c>
      <c r="I2729" s="217">
        <v>0.71</v>
      </c>
      <c r="J2729" s="6">
        <f t="shared" si="14"/>
        <v>0.728</v>
      </c>
      <c r="K2729" s="6">
        <f t="shared" si="15"/>
        <v>0.8875</v>
      </c>
      <c r="L2729" s="6" t="str">
        <f t="array" ref="L2729">XLOOKUP(E2729,INV!A:A,INV!K:K)</f>
        <v>#N/A</v>
      </c>
      <c r="M2729" s="127" t="str">
        <f t="shared" si="16"/>
        <v>#N/A</v>
      </c>
    </row>
    <row r="2730">
      <c r="A2730" s="195">
        <v>1451.0</v>
      </c>
      <c r="B2730" s="196" t="s">
        <v>5000</v>
      </c>
      <c r="C2730" s="197" t="s">
        <v>10545</v>
      </c>
      <c r="D2730" s="198" t="s">
        <v>10546</v>
      </c>
      <c r="E2730" s="196" t="s">
        <v>10547</v>
      </c>
      <c r="F2730" s="110"/>
      <c r="G2730" s="199">
        <v>70.0</v>
      </c>
      <c r="H2730" s="217">
        <v>0.6</v>
      </c>
      <c r="I2730" s="217">
        <v>0.83</v>
      </c>
      <c r="J2730" s="6">
        <f t="shared" si="14"/>
        <v>0.84</v>
      </c>
      <c r="K2730" s="6">
        <f t="shared" si="15"/>
        <v>1.0375</v>
      </c>
      <c r="L2730" s="6" t="str">
        <f t="array" ref="L2730">XLOOKUP(E2730,INV!A:A,INV!K:K)</f>
        <v>#N/A</v>
      </c>
      <c r="M2730" s="127" t="str">
        <f t="shared" si="16"/>
        <v>#N/A</v>
      </c>
    </row>
    <row r="2731">
      <c r="A2731" s="195">
        <v>1453.0</v>
      </c>
      <c r="B2731" s="196" t="s">
        <v>5000</v>
      </c>
      <c r="C2731" s="197" t="s">
        <v>10548</v>
      </c>
      <c r="D2731" s="198" t="s">
        <v>10549</v>
      </c>
      <c r="E2731" s="196" t="s">
        <v>10550</v>
      </c>
      <c r="F2731" s="110"/>
      <c r="G2731" s="199">
        <v>20.0</v>
      </c>
      <c r="H2731" s="217">
        <v>0.17</v>
      </c>
      <c r="I2731" s="217">
        <v>0.24</v>
      </c>
      <c r="J2731" s="6">
        <f t="shared" si="14"/>
        <v>0.238</v>
      </c>
      <c r="K2731" s="6">
        <f t="shared" si="15"/>
        <v>0.3</v>
      </c>
      <c r="L2731" s="6" t="str">
        <f t="array" ref="L2731">XLOOKUP(E2731,INV!A:A,INV!K:K)</f>
        <v>#N/A</v>
      </c>
      <c r="M2731" s="127" t="str">
        <f t="shared" si="16"/>
        <v>#N/A</v>
      </c>
    </row>
    <row r="2732">
      <c r="A2732" s="195">
        <v>1456.0</v>
      </c>
      <c r="B2732" s="196" t="s">
        <v>5000</v>
      </c>
      <c r="C2732" s="197" t="s">
        <v>10551</v>
      </c>
      <c r="D2732" s="198" t="s">
        <v>10552</v>
      </c>
      <c r="E2732" s="196" t="s">
        <v>10553</v>
      </c>
      <c r="F2732" s="110"/>
      <c r="G2732" s="199">
        <v>4.0</v>
      </c>
      <c r="H2732" s="217">
        <v>0.03</v>
      </c>
      <c r="I2732" s="217">
        <v>0.05</v>
      </c>
      <c r="J2732" s="6">
        <f t="shared" si="14"/>
        <v>0.042</v>
      </c>
      <c r="K2732" s="6">
        <f t="shared" si="15"/>
        <v>0.0625</v>
      </c>
      <c r="L2732" s="6" t="str">
        <f t="array" ref="L2732">XLOOKUP(E2732,INV!A:A,INV!K:K)</f>
        <v>#N/A</v>
      </c>
      <c r="M2732" s="127" t="str">
        <f t="shared" si="16"/>
        <v>#N/A</v>
      </c>
    </row>
    <row r="2733">
      <c r="A2733" s="195">
        <v>1457.0</v>
      </c>
      <c r="B2733" s="196" t="s">
        <v>5000</v>
      </c>
      <c r="C2733" s="197" t="s">
        <v>10554</v>
      </c>
      <c r="D2733" s="198" t="s">
        <v>10555</v>
      </c>
      <c r="E2733" s="196" t="s">
        <v>10556</v>
      </c>
      <c r="F2733" s="110"/>
      <c r="G2733" s="199">
        <v>4.0</v>
      </c>
      <c r="H2733" s="217">
        <v>0.03</v>
      </c>
      <c r="I2733" s="217">
        <v>0.05</v>
      </c>
      <c r="J2733" s="6">
        <f t="shared" si="14"/>
        <v>0.042</v>
      </c>
      <c r="K2733" s="6">
        <f t="shared" si="15"/>
        <v>0.0625</v>
      </c>
      <c r="L2733" s="6" t="str">
        <f t="array" ref="L2733">XLOOKUP(E2733,INV!A:A,INV!K:K)</f>
        <v>#N/A</v>
      </c>
      <c r="M2733" s="127" t="str">
        <f t="shared" si="16"/>
        <v>#N/A</v>
      </c>
    </row>
    <row r="2734">
      <c r="A2734" s="195">
        <v>1458.0</v>
      </c>
      <c r="B2734" s="196" t="s">
        <v>5000</v>
      </c>
      <c r="C2734" s="197" t="s">
        <v>10557</v>
      </c>
      <c r="D2734" s="198" t="s">
        <v>10558</v>
      </c>
      <c r="E2734" s="196" t="s">
        <v>10559</v>
      </c>
      <c r="F2734" s="110"/>
      <c r="G2734" s="199">
        <v>3.0</v>
      </c>
      <c r="H2734" s="217">
        <v>0.03</v>
      </c>
      <c r="I2734" s="217">
        <v>0.04</v>
      </c>
      <c r="J2734" s="6">
        <f t="shared" si="14"/>
        <v>0.042</v>
      </c>
      <c r="K2734" s="6">
        <f t="shared" si="15"/>
        <v>0.05</v>
      </c>
      <c r="L2734" s="6" t="str">
        <f t="array" ref="L2734">XLOOKUP(E2734,INV!A:A,INV!K:K)</f>
        <v>#N/A</v>
      </c>
      <c r="M2734" s="127" t="str">
        <f t="shared" si="16"/>
        <v>#N/A</v>
      </c>
    </row>
    <row r="2735">
      <c r="A2735" s="195">
        <v>1459.0</v>
      </c>
      <c r="B2735" s="196" t="s">
        <v>5000</v>
      </c>
      <c r="C2735" s="197" t="s">
        <v>10560</v>
      </c>
      <c r="D2735" s="198" t="s">
        <v>10561</v>
      </c>
      <c r="E2735" s="196" t="s">
        <v>10562</v>
      </c>
      <c r="F2735" s="110"/>
      <c r="G2735" s="199">
        <v>4.0</v>
      </c>
      <c r="H2735" s="217">
        <v>0.03</v>
      </c>
      <c r="I2735" s="217">
        <v>0.05</v>
      </c>
      <c r="J2735" s="6">
        <f t="shared" si="14"/>
        <v>0.042</v>
      </c>
      <c r="K2735" s="6">
        <f t="shared" si="15"/>
        <v>0.0625</v>
      </c>
      <c r="L2735" s="6" t="str">
        <f t="array" ref="L2735">XLOOKUP(E2735,INV!A:A,INV!K:K)</f>
        <v>#N/A</v>
      </c>
      <c r="M2735" s="127" t="str">
        <f t="shared" si="16"/>
        <v>#N/A</v>
      </c>
    </row>
    <row r="2736">
      <c r="A2736" s="195">
        <v>1461.0</v>
      </c>
      <c r="B2736" s="196" t="s">
        <v>5000</v>
      </c>
      <c r="C2736" s="197" t="s">
        <v>10563</v>
      </c>
      <c r="D2736" s="198" t="s">
        <v>10564</v>
      </c>
      <c r="E2736" s="196" t="s">
        <v>10565</v>
      </c>
      <c r="F2736" s="110"/>
      <c r="G2736" s="199">
        <v>20.0</v>
      </c>
      <c r="H2736" s="217">
        <v>0.17</v>
      </c>
      <c r="I2736" s="217">
        <v>0.24</v>
      </c>
      <c r="J2736" s="6">
        <f t="shared" si="14"/>
        <v>0.238</v>
      </c>
      <c r="K2736" s="6">
        <f t="shared" si="15"/>
        <v>0.3</v>
      </c>
      <c r="L2736" s="6" t="str">
        <f t="array" ref="L2736">XLOOKUP(E2736,INV!A:A,INV!K:K)</f>
        <v>#N/A</v>
      </c>
      <c r="M2736" s="127" t="str">
        <f t="shared" si="16"/>
        <v>#N/A</v>
      </c>
    </row>
    <row r="2737">
      <c r="A2737" s="195">
        <v>1463.0</v>
      </c>
      <c r="B2737" s="196" t="s">
        <v>5000</v>
      </c>
      <c r="C2737" s="197" t="s">
        <v>10566</v>
      </c>
      <c r="D2737" s="198" t="s">
        <v>10567</v>
      </c>
      <c r="E2737" s="196" t="s">
        <v>10568</v>
      </c>
      <c r="F2737" s="110"/>
      <c r="G2737" s="199">
        <v>20.0</v>
      </c>
      <c r="H2737" s="217">
        <v>0.17</v>
      </c>
      <c r="I2737" s="217">
        <v>0.24</v>
      </c>
      <c r="J2737" s="6">
        <f t="shared" si="14"/>
        <v>0.238</v>
      </c>
      <c r="K2737" s="6">
        <f t="shared" si="15"/>
        <v>0.3</v>
      </c>
      <c r="L2737" s="6" t="str">
        <f t="array" ref="L2737">XLOOKUP(E2737,INV!A:A,INV!K:K)</f>
        <v>#N/A</v>
      </c>
      <c r="M2737" s="127" t="str">
        <f t="shared" si="16"/>
        <v>#N/A</v>
      </c>
    </row>
    <row r="2738">
      <c r="A2738" s="195">
        <v>1464.0</v>
      </c>
      <c r="B2738" s="196" t="s">
        <v>5000</v>
      </c>
      <c r="C2738" s="197" t="s">
        <v>10569</v>
      </c>
      <c r="D2738" s="198" t="s">
        <v>10570</v>
      </c>
      <c r="E2738" s="196" t="s">
        <v>10571</v>
      </c>
      <c r="F2738" s="110"/>
      <c r="G2738" s="199">
        <v>30.0</v>
      </c>
      <c r="H2738" s="217">
        <v>0.26</v>
      </c>
      <c r="I2738" s="217">
        <v>0.36</v>
      </c>
      <c r="J2738" s="6">
        <f t="shared" si="14"/>
        <v>0.364</v>
      </c>
      <c r="K2738" s="6">
        <f t="shared" si="15"/>
        <v>0.45</v>
      </c>
      <c r="L2738" s="6" t="str">
        <f t="array" ref="L2738">XLOOKUP(E2738,INV!A:A,INV!K:K)</f>
        <v>#N/A</v>
      </c>
      <c r="M2738" s="127" t="str">
        <f t="shared" si="16"/>
        <v>#N/A</v>
      </c>
    </row>
    <row r="2739">
      <c r="A2739" s="195">
        <v>1465.0</v>
      </c>
      <c r="B2739" s="196" t="s">
        <v>5000</v>
      </c>
      <c r="C2739" s="197" t="s">
        <v>10572</v>
      </c>
      <c r="D2739" s="198" t="s">
        <v>10573</v>
      </c>
      <c r="E2739" s="196" t="s">
        <v>10574</v>
      </c>
      <c r="F2739" s="110"/>
      <c r="G2739" s="199">
        <v>175.0</v>
      </c>
      <c r="H2739" s="217">
        <v>1.51</v>
      </c>
      <c r="I2739" s="217">
        <v>2.08</v>
      </c>
      <c r="J2739" s="6">
        <f t="shared" si="14"/>
        <v>2.114</v>
      </c>
      <c r="K2739" s="6">
        <f t="shared" si="15"/>
        <v>2.6</v>
      </c>
      <c r="L2739" s="6" t="str">
        <f t="array" ref="L2739">XLOOKUP(E2739,INV!A:A,INV!K:K)</f>
        <v>#N/A</v>
      </c>
      <c r="M2739" s="127" t="str">
        <f t="shared" si="16"/>
        <v>#N/A</v>
      </c>
    </row>
    <row r="2740">
      <c r="A2740" s="195">
        <v>1466.0</v>
      </c>
      <c r="B2740" s="196" t="s">
        <v>5000</v>
      </c>
      <c r="C2740" s="197" t="s">
        <v>10575</v>
      </c>
      <c r="D2740" s="198" t="s">
        <v>10576</v>
      </c>
      <c r="E2740" s="196" t="s">
        <v>10577</v>
      </c>
      <c r="F2740" s="110"/>
      <c r="G2740" s="199">
        <v>30.0</v>
      </c>
      <c r="H2740" s="217">
        <v>0.26</v>
      </c>
      <c r="I2740" s="217">
        <v>0.36</v>
      </c>
      <c r="J2740" s="6">
        <f t="shared" si="14"/>
        <v>0.364</v>
      </c>
      <c r="K2740" s="6">
        <f t="shared" si="15"/>
        <v>0.45</v>
      </c>
      <c r="L2740" s="6" t="str">
        <f t="array" ref="L2740">XLOOKUP(E2740,INV!A:A,INV!K:K)</f>
        <v>#N/A</v>
      </c>
      <c r="M2740" s="127" t="str">
        <f t="shared" si="16"/>
        <v>#N/A</v>
      </c>
    </row>
    <row r="2741">
      <c r="A2741" s="195">
        <v>1467.0</v>
      </c>
      <c r="B2741" s="196" t="s">
        <v>5000</v>
      </c>
      <c r="C2741" s="197" t="s">
        <v>10578</v>
      </c>
      <c r="D2741" s="198" t="s">
        <v>10579</v>
      </c>
      <c r="E2741" s="196" t="s">
        <v>10580</v>
      </c>
      <c r="F2741" s="110"/>
      <c r="G2741" s="199">
        <v>25.0</v>
      </c>
      <c r="H2741" s="217">
        <v>0.22</v>
      </c>
      <c r="I2741" s="217">
        <v>0.3</v>
      </c>
      <c r="J2741" s="6">
        <f t="shared" si="14"/>
        <v>0.308</v>
      </c>
      <c r="K2741" s="6">
        <f t="shared" si="15"/>
        <v>0.375</v>
      </c>
      <c r="L2741" s="6" t="str">
        <f t="array" ref="L2741">XLOOKUP(E2741,INV!A:A,INV!K:K)</f>
        <v>#N/A</v>
      </c>
      <c r="M2741" s="127" t="str">
        <f t="shared" si="16"/>
        <v>#N/A</v>
      </c>
    </row>
    <row r="2742">
      <c r="A2742" s="195">
        <v>1468.0</v>
      </c>
      <c r="B2742" s="196" t="s">
        <v>5000</v>
      </c>
      <c r="C2742" s="197" t="s">
        <v>10581</v>
      </c>
      <c r="D2742" s="198" t="s">
        <v>10582</v>
      </c>
      <c r="E2742" s="196" t="s">
        <v>10583</v>
      </c>
      <c r="F2742" s="110"/>
      <c r="G2742" s="199">
        <v>40.0</v>
      </c>
      <c r="H2742" s="217">
        <v>0.34</v>
      </c>
      <c r="I2742" s="217">
        <v>0.48</v>
      </c>
      <c r="J2742" s="6">
        <f t="shared" si="14"/>
        <v>0.476</v>
      </c>
      <c r="K2742" s="6">
        <f t="shared" si="15"/>
        <v>0.6</v>
      </c>
      <c r="L2742" s="6" t="str">
        <f t="array" ref="L2742">XLOOKUP(E2742,INV!A:A,INV!K:K)</f>
        <v>#N/A</v>
      </c>
      <c r="M2742" s="127" t="str">
        <f t="shared" si="16"/>
        <v>#N/A</v>
      </c>
    </row>
    <row r="2743">
      <c r="A2743" s="195">
        <v>1472.0</v>
      </c>
      <c r="B2743" s="196" t="s">
        <v>5000</v>
      </c>
      <c r="C2743" s="197" t="s">
        <v>10584</v>
      </c>
      <c r="D2743" s="198" t="s">
        <v>10585</v>
      </c>
      <c r="E2743" s="196" t="s">
        <v>10586</v>
      </c>
      <c r="F2743" s="110"/>
      <c r="G2743" s="199">
        <v>20.0</v>
      </c>
      <c r="H2743" s="217">
        <v>0.17</v>
      </c>
      <c r="I2743" s="217">
        <v>0.24</v>
      </c>
      <c r="J2743" s="6">
        <f t="shared" si="14"/>
        <v>0.238</v>
      </c>
      <c r="K2743" s="6">
        <f t="shared" si="15"/>
        <v>0.3</v>
      </c>
      <c r="L2743" s="6" t="str">
        <f t="array" ref="L2743">XLOOKUP(E2743,INV!A:A,INV!K:K)</f>
        <v>#N/A</v>
      </c>
      <c r="M2743" s="127" t="str">
        <f t="shared" si="16"/>
        <v>#N/A</v>
      </c>
    </row>
    <row r="2744">
      <c r="A2744" s="195">
        <v>1473.0</v>
      </c>
      <c r="B2744" s="196" t="s">
        <v>5000</v>
      </c>
      <c r="C2744" s="197" t="s">
        <v>10587</v>
      </c>
      <c r="D2744" s="198" t="s">
        <v>10588</v>
      </c>
      <c r="E2744" s="196" t="s">
        <v>10589</v>
      </c>
      <c r="F2744" s="110"/>
      <c r="G2744" s="199">
        <v>40.0</v>
      </c>
      <c r="H2744" s="217">
        <v>0.34</v>
      </c>
      <c r="I2744" s="217">
        <v>0.48</v>
      </c>
      <c r="J2744" s="6">
        <f t="shared" si="14"/>
        <v>0.476</v>
      </c>
      <c r="K2744" s="6">
        <f t="shared" si="15"/>
        <v>0.6</v>
      </c>
      <c r="L2744" s="6" t="str">
        <f t="array" ref="L2744">XLOOKUP(E2744,INV!A:A,INV!K:K)</f>
        <v>#N/A</v>
      </c>
      <c r="M2744" s="127" t="str">
        <f t="shared" si="16"/>
        <v>#N/A</v>
      </c>
    </row>
    <row r="2745">
      <c r="A2745" s="195">
        <v>1474.0</v>
      </c>
      <c r="B2745" s="196" t="s">
        <v>5000</v>
      </c>
      <c r="C2745" s="197" t="s">
        <v>10590</v>
      </c>
      <c r="D2745" s="198" t="s">
        <v>10591</v>
      </c>
      <c r="E2745" s="196" t="s">
        <v>10592</v>
      </c>
      <c r="F2745" s="110"/>
      <c r="G2745" s="199">
        <v>25.0</v>
      </c>
      <c r="H2745" s="217">
        <v>0.23</v>
      </c>
      <c r="I2745" s="217">
        <v>0.32</v>
      </c>
      <c r="J2745" s="6">
        <f t="shared" si="14"/>
        <v>0.322</v>
      </c>
      <c r="K2745" s="6">
        <f t="shared" si="15"/>
        <v>0.4</v>
      </c>
      <c r="L2745" s="6" t="str">
        <f t="array" ref="L2745">XLOOKUP(E2745,INV!A:A,INV!K:K)</f>
        <v>#N/A</v>
      </c>
      <c r="M2745" s="127" t="str">
        <f t="shared" si="16"/>
        <v>#N/A</v>
      </c>
    </row>
    <row r="2746">
      <c r="A2746" s="195">
        <v>1475.0</v>
      </c>
      <c r="B2746" s="196" t="s">
        <v>5000</v>
      </c>
      <c r="C2746" s="197" t="s">
        <v>10593</v>
      </c>
      <c r="D2746" s="198" t="s">
        <v>10594</v>
      </c>
      <c r="E2746" s="196" t="s">
        <v>10595</v>
      </c>
      <c r="F2746" s="110"/>
      <c r="G2746" s="199">
        <v>25.0</v>
      </c>
      <c r="H2746" s="217">
        <v>0.23</v>
      </c>
      <c r="I2746" s="217">
        <v>0.32</v>
      </c>
      <c r="J2746" s="6">
        <f t="shared" si="14"/>
        <v>0.322</v>
      </c>
      <c r="K2746" s="6">
        <f t="shared" si="15"/>
        <v>0.4</v>
      </c>
      <c r="L2746" s="6" t="str">
        <f t="array" ref="L2746">XLOOKUP(E2746,INV!A:A,INV!K:K)</f>
        <v>#N/A</v>
      </c>
      <c r="M2746" s="127" t="str">
        <f t="shared" si="16"/>
        <v>#N/A</v>
      </c>
    </row>
    <row r="2747">
      <c r="A2747" s="195">
        <v>1476.0</v>
      </c>
      <c r="B2747" s="196" t="s">
        <v>5000</v>
      </c>
      <c r="C2747" s="197" t="s">
        <v>10596</v>
      </c>
      <c r="D2747" s="198" t="s">
        <v>10597</v>
      </c>
      <c r="E2747" s="196" t="s">
        <v>10598</v>
      </c>
      <c r="F2747" s="110"/>
      <c r="G2747" s="199">
        <v>25.0</v>
      </c>
      <c r="H2747" s="217">
        <v>0.23</v>
      </c>
      <c r="I2747" s="217">
        <v>0.32</v>
      </c>
      <c r="J2747" s="6">
        <f t="shared" si="14"/>
        <v>0.322</v>
      </c>
      <c r="K2747" s="6">
        <f t="shared" si="15"/>
        <v>0.4</v>
      </c>
      <c r="L2747" s="6" t="str">
        <f t="array" ref="L2747">XLOOKUP(E2747,INV!A:A,INV!K:K)</f>
        <v>#N/A</v>
      </c>
      <c r="M2747" s="127" t="str">
        <f t="shared" si="16"/>
        <v>#N/A</v>
      </c>
    </row>
    <row r="2748">
      <c r="A2748" s="195">
        <v>1477.0</v>
      </c>
      <c r="B2748" s="196" t="s">
        <v>5000</v>
      </c>
      <c r="C2748" s="197" t="s">
        <v>10599</v>
      </c>
      <c r="D2748" s="198" t="s">
        <v>10600</v>
      </c>
      <c r="E2748" s="196" t="s">
        <v>10601</v>
      </c>
      <c r="F2748" s="110"/>
      <c r="G2748" s="199">
        <v>25.0</v>
      </c>
      <c r="H2748" s="217">
        <v>0.23</v>
      </c>
      <c r="I2748" s="217">
        <v>0.32</v>
      </c>
      <c r="J2748" s="6">
        <f t="shared" si="14"/>
        <v>0.322</v>
      </c>
      <c r="K2748" s="6">
        <f t="shared" si="15"/>
        <v>0.4</v>
      </c>
      <c r="L2748" s="6" t="str">
        <f t="array" ref="L2748">XLOOKUP(E2748,INV!A:A,INV!K:K)</f>
        <v>#N/A</v>
      </c>
      <c r="M2748" s="127" t="str">
        <f t="shared" si="16"/>
        <v>#N/A</v>
      </c>
    </row>
    <row r="2749">
      <c r="A2749" s="195">
        <v>1478.0</v>
      </c>
      <c r="B2749" s="196" t="s">
        <v>5000</v>
      </c>
      <c r="C2749" s="197" t="s">
        <v>10602</v>
      </c>
      <c r="D2749" s="198" t="s">
        <v>10603</v>
      </c>
      <c r="E2749" s="196" t="s">
        <v>10604</v>
      </c>
      <c r="F2749" s="110"/>
      <c r="G2749" s="199">
        <v>25.0</v>
      </c>
      <c r="H2749" s="217">
        <v>0.23</v>
      </c>
      <c r="I2749" s="217">
        <v>0.32</v>
      </c>
      <c r="J2749" s="6">
        <f t="shared" si="14"/>
        <v>0.322</v>
      </c>
      <c r="K2749" s="6">
        <f t="shared" si="15"/>
        <v>0.4</v>
      </c>
      <c r="L2749" s="6" t="str">
        <f t="array" ref="L2749">XLOOKUP(E2749,INV!A:A,INV!K:K)</f>
        <v>#N/A</v>
      </c>
      <c r="M2749" s="127" t="str">
        <f t="shared" si="16"/>
        <v>#N/A</v>
      </c>
    </row>
    <row r="2750">
      <c r="A2750" s="195">
        <v>1480.0</v>
      </c>
      <c r="B2750" s="196" t="s">
        <v>5000</v>
      </c>
      <c r="C2750" s="197" t="s">
        <v>10605</v>
      </c>
      <c r="D2750" s="198" t="s">
        <v>10606</v>
      </c>
      <c r="E2750" s="196" t="s">
        <v>10607</v>
      </c>
      <c r="F2750" s="110"/>
      <c r="G2750" s="199">
        <v>40.0</v>
      </c>
      <c r="H2750" s="217">
        <v>0.34</v>
      </c>
      <c r="I2750" s="217">
        <v>0.48</v>
      </c>
      <c r="J2750" s="6">
        <f t="shared" si="14"/>
        <v>0.476</v>
      </c>
      <c r="K2750" s="6">
        <f t="shared" si="15"/>
        <v>0.6</v>
      </c>
      <c r="L2750" s="6" t="str">
        <f t="array" ref="L2750">XLOOKUP(E2750,INV!A:A,INV!K:K)</f>
        <v>#N/A</v>
      </c>
      <c r="M2750" s="127" t="str">
        <f t="shared" si="16"/>
        <v>#N/A</v>
      </c>
    </row>
    <row r="2751">
      <c r="A2751" s="195">
        <v>1481.0</v>
      </c>
      <c r="B2751" s="196" t="s">
        <v>5000</v>
      </c>
      <c r="C2751" s="197" t="s">
        <v>10608</v>
      </c>
      <c r="D2751" s="198" t="s">
        <v>10609</v>
      </c>
      <c r="E2751" s="196" t="s">
        <v>10610</v>
      </c>
      <c r="F2751" s="196"/>
      <c r="G2751" s="199">
        <v>25.0</v>
      </c>
      <c r="H2751" s="217">
        <v>0.22</v>
      </c>
      <c r="I2751" s="217">
        <v>0.3</v>
      </c>
      <c r="J2751" s="6">
        <f t="shared" si="14"/>
        <v>0.308</v>
      </c>
      <c r="K2751" s="6">
        <f t="shared" si="15"/>
        <v>0.375</v>
      </c>
      <c r="L2751" s="6" t="str">
        <f t="array" ref="L2751">XLOOKUP(E2751,INV!A:A,INV!K:K)</f>
        <v>#N/A</v>
      </c>
      <c r="M2751" s="127" t="str">
        <f t="shared" si="16"/>
        <v>#N/A</v>
      </c>
    </row>
    <row r="2752">
      <c r="A2752" s="195">
        <v>1482.0</v>
      </c>
      <c r="B2752" s="196" t="s">
        <v>5000</v>
      </c>
      <c r="C2752" s="197" t="s">
        <v>10611</v>
      </c>
      <c r="D2752" s="198" t="s">
        <v>10612</v>
      </c>
      <c r="E2752" s="196" t="s">
        <v>10613</v>
      </c>
      <c r="F2752" s="110"/>
      <c r="G2752" s="199">
        <v>35.0</v>
      </c>
      <c r="H2752" s="217">
        <v>0.3</v>
      </c>
      <c r="I2752" s="217">
        <v>0.42</v>
      </c>
      <c r="J2752" s="6">
        <f t="shared" si="14"/>
        <v>0.42</v>
      </c>
      <c r="K2752" s="6">
        <f t="shared" si="15"/>
        <v>0.525</v>
      </c>
      <c r="L2752" s="6" t="str">
        <f t="array" ref="L2752">XLOOKUP(E2752,INV!A:A,INV!K:K)</f>
        <v>#N/A</v>
      </c>
      <c r="M2752" s="127" t="str">
        <f t="shared" si="16"/>
        <v>#N/A</v>
      </c>
    </row>
    <row r="2753">
      <c r="A2753" s="195">
        <v>1483.0</v>
      </c>
      <c r="B2753" s="196" t="s">
        <v>5000</v>
      </c>
      <c r="C2753" s="197" t="s">
        <v>10614</v>
      </c>
      <c r="D2753" s="198" t="s">
        <v>10615</v>
      </c>
      <c r="E2753" s="196" t="s">
        <v>10616</v>
      </c>
      <c r="F2753" s="110"/>
      <c r="G2753" s="199">
        <v>90.0</v>
      </c>
      <c r="H2753" s="217">
        <v>0.78</v>
      </c>
      <c r="I2753" s="217">
        <v>1.07</v>
      </c>
      <c r="J2753" s="6">
        <f t="shared" si="14"/>
        <v>1.092</v>
      </c>
      <c r="K2753" s="6">
        <f t="shared" si="15"/>
        <v>1.3375</v>
      </c>
      <c r="L2753" s="6" t="str">
        <f t="array" ref="L2753">XLOOKUP(E2753,INV!A:A,INV!K:K)</f>
        <v>#N/A</v>
      </c>
      <c r="M2753" s="127" t="str">
        <f t="shared" si="16"/>
        <v>#N/A</v>
      </c>
    </row>
    <row r="2754">
      <c r="A2754" s="195">
        <v>1485.0</v>
      </c>
      <c r="B2754" s="196" t="s">
        <v>5000</v>
      </c>
      <c r="C2754" s="197" t="s">
        <v>10617</v>
      </c>
      <c r="D2754" s="198" t="s">
        <v>10618</v>
      </c>
      <c r="E2754" s="196" t="s">
        <v>10619</v>
      </c>
      <c r="F2754" s="110"/>
      <c r="G2754" s="199">
        <v>15.0</v>
      </c>
      <c r="H2754" s="217">
        <v>0.13</v>
      </c>
      <c r="I2754" s="217">
        <v>0.18</v>
      </c>
      <c r="J2754" s="6">
        <f t="shared" si="14"/>
        <v>0.182</v>
      </c>
      <c r="K2754" s="6">
        <f t="shared" si="15"/>
        <v>0.225</v>
      </c>
      <c r="L2754" s="6" t="str">
        <f t="array" ref="L2754">XLOOKUP(E2754,INV!A:A,INV!K:K)</f>
        <v>#N/A</v>
      </c>
      <c r="M2754" s="127" t="str">
        <f t="shared" si="16"/>
        <v>#N/A</v>
      </c>
    </row>
    <row r="2755">
      <c r="A2755" s="195">
        <v>1486.0</v>
      </c>
      <c r="B2755" s="196" t="s">
        <v>5000</v>
      </c>
      <c r="C2755" s="197" t="s">
        <v>10620</v>
      </c>
      <c r="D2755" s="198" t="s">
        <v>10621</v>
      </c>
      <c r="E2755" s="196" t="s">
        <v>10622</v>
      </c>
      <c r="F2755" s="110"/>
      <c r="G2755" s="199">
        <v>40.0</v>
      </c>
      <c r="H2755" s="217">
        <v>0.34</v>
      </c>
      <c r="I2755" s="217">
        <v>0.48</v>
      </c>
      <c r="J2755" s="6">
        <f t="shared" si="14"/>
        <v>0.476</v>
      </c>
      <c r="K2755" s="6">
        <f t="shared" si="15"/>
        <v>0.6</v>
      </c>
      <c r="L2755" s="6" t="str">
        <f t="array" ref="L2755">XLOOKUP(E2755,INV!A:A,INV!K:K)</f>
        <v>#N/A</v>
      </c>
      <c r="M2755" s="127" t="str">
        <f t="shared" si="16"/>
        <v>#N/A</v>
      </c>
    </row>
    <row r="2756">
      <c r="A2756" s="195">
        <v>1487.0</v>
      </c>
      <c r="B2756" s="196" t="s">
        <v>5000</v>
      </c>
      <c r="C2756" s="197" t="s">
        <v>10623</v>
      </c>
      <c r="D2756" s="198" t="s">
        <v>10624</v>
      </c>
      <c r="E2756" s="196" t="s">
        <v>10625</v>
      </c>
      <c r="F2756" s="110"/>
      <c r="G2756" s="199">
        <v>45.0</v>
      </c>
      <c r="H2756" s="217">
        <v>0.39</v>
      </c>
      <c r="I2756" s="217">
        <v>0.53</v>
      </c>
      <c r="J2756" s="6">
        <f t="shared" si="14"/>
        <v>0.546</v>
      </c>
      <c r="K2756" s="6">
        <f t="shared" si="15"/>
        <v>0.6625</v>
      </c>
      <c r="L2756" s="6" t="str">
        <f t="array" ref="L2756">XLOOKUP(E2756,INV!A:A,INV!K:K)</f>
        <v>#N/A</v>
      </c>
      <c r="M2756" s="127" t="str">
        <f t="shared" si="16"/>
        <v>#N/A</v>
      </c>
    </row>
    <row r="2757">
      <c r="A2757" s="195">
        <v>1488.0</v>
      </c>
      <c r="B2757" s="196" t="s">
        <v>5000</v>
      </c>
      <c r="C2757" s="197" t="s">
        <v>10626</v>
      </c>
      <c r="D2757" s="198" t="s">
        <v>10627</v>
      </c>
      <c r="E2757" s="196" t="s">
        <v>10628</v>
      </c>
      <c r="F2757" s="110"/>
      <c r="G2757" s="199">
        <v>145.0</v>
      </c>
      <c r="H2757" s="217">
        <v>1.25</v>
      </c>
      <c r="I2757" s="217">
        <v>1.72</v>
      </c>
      <c r="J2757" s="6">
        <f t="shared" si="14"/>
        <v>1.75</v>
      </c>
      <c r="K2757" s="6">
        <f t="shared" si="15"/>
        <v>2.15</v>
      </c>
      <c r="L2757" s="6" t="str">
        <f t="array" ref="L2757">XLOOKUP(E2757,INV!A:A,INV!K:K)</f>
        <v>#N/A</v>
      </c>
      <c r="M2757" s="127" t="str">
        <f t="shared" si="16"/>
        <v>#N/A</v>
      </c>
    </row>
    <row r="2758">
      <c r="A2758" s="195">
        <v>1489.0</v>
      </c>
      <c r="B2758" s="196" t="s">
        <v>5000</v>
      </c>
      <c r="C2758" s="197" t="s">
        <v>10629</v>
      </c>
      <c r="D2758" s="198" t="s">
        <v>10630</v>
      </c>
      <c r="E2758" s="196" t="s">
        <v>10631</v>
      </c>
      <c r="F2758" s="110"/>
      <c r="G2758" s="199">
        <v>40.0</v>
      </c>
      <c r="H2758" s="217">
        <v>0.34</v>
      </c>
      <c r="I2758" s="217">
        <v>0.48</v>
      </c>
      <c r="J2758" s="6">
        <f t="shared" si="14"/>
        <v>0.476</v>
      </c>
      <c r="K2758" s="6">
        <f t="shared" si="15"/>
        <v>0.6</v>
      </c>
      <c r="L2758" s="6" t="str">
        <f t="array" ref="L2758">XLOOKUP(E2758,INV!A:A,INV!K:K)</f>
        <v>#N/A</v>
      </c>
      <c r="M2758" s="127" t="str">
        <f t="shared" si="16"/>
        <v>#N/A</v>
      </c>
    </row>
    <row r="2759">
      <c r="A2759" s="195">
        <v>1490.0</v>
      </c>
      <c r="B2759" s="196" t="s">
        <v>5000</v>
      </c>
      <c r="C2759" s="197" t="s">
        <v>10632</v>
      </c>
      <c r="D2759" s="198" t="s">
        <v>10633</v>
      </c>
      <c r="E2759" s="196" t="s">
        <v>10634</v>
      </c>
      <c r="F2759" s="110"/>
      <c r="G2759" s="199">
        <v>140.0</v>
      </c>
      <c r="H2759" s="217">
        <v>1.21</v>
      </c>
      <c r="I2759" s="217">
        <v>1.66</v>
      </c>
      <c r="J2759" s="6">
        <f t="shared" si="14"/>
        <v>1.694</v>
      </c>
      <c r="K2759" s="6">
        <f t="shared" si="15"/>
        <v>2.075</v>
      </c>
      <c r="L2759" s="6" t="str">
        <f t="array" ref="L2759">XLOOKUP(E2759,INV!A:A,INV!K:K)</f>
        <v>#N/A</v>
      </c>
      <c r="M2759" s="127" t="str">
        <f t="shared" si="16"/>
        <v>#N/A</v>
      </c>
    </row>
    <row r="2760">
      <c r="A2760" s="195">
        <v>1492.0</v>
      </c>
      <c r="B2760" s="196" t="s">
        <v>5000</v>
      </c>
      <c r="C2760" s="197" t="s">
        <v>10635</v>
      </c>
      <c r="D2760" s="198" t="s">
        <v>10636</v>
      </c>
      <c r="E2760" s="196" t="s">
        <v>10637</v>
      </c>
      <c r="F2760" s="110"/>
      <c r="G2760" s="199">
        <v>100.0</v>
      </c>
      <c r="H2760" s="217">
        <v>0.86</v>
      </c>
      <c r="I2760" s="217">
        <v>1.19</v>
      </c>
      <c r="J2760" s="6">
        <f t="shared" si="14"/>
        <v>1.204</v>
      </c>
      <c r="K2760" s="6">
        <f t="shared" si="15"/>
        <v>1.4875</v>
      </c>
      <c r="L2760" s="6" t="str">
        <f t="array" ref="L2760">XLOOKUP(E2760,INV!A:A,INV!K:K)</f>
        <v>#N/A</v>
      </c>
      <c r="M2760" s="127" t="str">
        <f t="shared" si="16"/>
        <v>#N/A</v>
      </c>
    </row>
    <row r="2761">
      <c r="A2761" s="195">
        <v>1494.0</v>
      </c>
      <c r="B2761" s="196" t="s">
        <v>5000</v>
      </c>
      <c r="C2761" s="197" t="s">
        <v>10638</v>
      </c>
      <c r="D2761" s="198" t="s">
        <v>10639</v>
      </c>
      <c r="E2761" s="196" t="s">
        <v>10640</v>
      </c>
      <c r="F2761" s="196"/>
      <c r="G2761" s="199">
        <v>100.0</v>
      </c>
      <c r="H2761" s="217">
        <v>0.86</v>
      </c>
      <c r="I2761" s="217">
        <v>1.19</v>
      </c>
      <c r="J2761" s="6">
        <f t="shared" si="14"/>
        <v>1.204</v>
      </c>
      <c r="K2761" s="6">
        <f t="shared" si="15"/>
        <v>1.4875</v>
      </c>
      <c r="L2761" s="6" t="str">
        <f t="array" ref="L2761">XLOOKUP(E2761,INV!A:A,INV!K:K)</f>
        <v>#N/A</v>
      </c>
      <c r="M2761" s="127" t="str">
        <f t="shared" si="16"/>
        <v>#N/A</v>
      </c>
    </row>
    <row r="2762">
      <c r="A2762" s="195">
        <v>505.0</v>
      </c>
      <c r="B2762" s="196" t="s">
        <v>3683</v>
      </c>
      <c r="C2762" s="197" t="s">
        <v>3758</v>
      </c>
      <c r="D2762" s="198" t="s">
        <v>3759</v>
      </c>
      <c r="E2762" s="196" t="s">
        <v>3760</v>
      </c>
      <c r="F2762" s="196"/>
      <c r="G2762" s="199">
        <v>150.0</v>
      </c>
      <c r="H2762" s="217">
        <v>1.57</v>
      </c>
      <c r="I2762" s="217">
        <v>2.16</v>
      </c>
      <c r="J2762" s="6">
        <f t="shared" si="14"/>
        <v>2.198</v>
      </c>
      <c r="K2762" s="6">
        <f t="shared" si="15"/>
        <v>2.7</v>
      </c>
      <c r="L2762" s="6" t="str">
        <f t="array" ref="L2762">XLOOKUP(E2762,INV!A:A,INV!K:K)</f>
        <v>#N/A</v>
      </c>
      <c r="M2762" s="127" t="str">
        <f t="shared" si="16"/>
        <v>#N/A</v>
      </c>
    </row>
    <row r="2763">
      <c r="A2763" s="195">
        <v>2015.0</v>
      </c>
      <c r="B2763" s="196" t="s">
        <v>2368</v>
      </c>
      <c r="C2763" s="197" t="s">
        <v>5804</v>
      </c>
      <c r="D2763" s="198" t="s">
        <v>5805</v>
      </c>
      <c r="E2763" s="196" t="s">
        <v>5806</v>
      </c>
      <c r="F2763" s="110"/>
      <c r="G2763" s="199">
        <v>280.0</v>
      </c>
      <c r="H2763" s="217">
        <v>2.93</v>
      </c>
      <c r="I2763" s="217">
        <v>4.04</v>
      </c>
      <c r="J2763" s="6">
        <f t="shared" si="14"/>
        <v>4.102</v>
      </c>
      <c r="K2763" s="6">
        <f t="shared" si="15"/>
        <v>5.05</v>
      </c>
      <c r="L2763" s="6" t="str">
        <f t="array" ref="L2763">XLOOKUP(E2763,INV!A:A,INV!K:K)</f>
        <v>#N/A</v>
      </c>
      <c r="M2763" s="127" t="str">
        <f t="shared" si="16"/>
        <v>#N/A</v>
      </c>
    </row>
    <row r="2764">
      <c r="A2764" s="195">
        <v>2043.0</v>
      </c>
      <c r="B2764" s="196" t="s">
        <v>2368</v>
      </c>
      <c r="C2764" s="197" t="s">
        <v>5885</v>
      </c>
      <c r="D2764" s="198" t="s">
        <v>5886</v>
      </c>
      <c r="E2764" s="196" t="s">
        <v>5887</v>
      </c>
      <c r="F2764" s="110"/>
      <c r="G2764" s="199">
        <v>430.0</v>
      </c>
      <c r="H2764" s="217">
        <v>4.5</v>
      </c>
      <c r="I2764" s="217">
        <v>6.2</v>
      </c>
      <c r="J2764" s="6">
        <f t="shared" si="14"/>
        <v>6.3</v>
      </c>
      <c r="K2764" s="6">
        <f t="shared" si="15"/>
        <v>7.75</v>
      </c>
      <c r="L2764" s="6" t="str">
        <f t="array" ref="L2764">XLOOKUP(E2764,INV!A:A,INV!K:K)</f>
        <v>#N/A</v>
      </c>
      <c r="M2764" s="127" t="str">
        <f t="shared" si="16"/>
        <v>#N/A</v>
      </c>
    </row>
    <row r="2765">
      <c r="A2765" s="195">
        <v>2054.0</v>
      </c>
      <c r="B2765" s="196" t="s">
        <v>2368</v>
      </c>
      <c r="C2765" s="197" t="s">
        <v>5913</v>
      </c>
      <c r="D2765" s="198" t="s">
        <v>5914</v>
      </c>
      <c r="E2765" s="196" t="s">
        <v>5915</v>
      </c>
      <c r="F2765" s="110"/>
      <c r="G2765" s="199">
        <v>590.0</v>
      </c>
      <c r="H2765" s="217">
        <v>6.18</v>
      </c>
      <c r="I2765" s="217">
        <v>8.51</v>
      </c>
      <c r="J2765" s="6">
        <f t="shared" si="14"/>
        <v>8.652</v>
      </c>
      <c r="K2765" s="6">
        <f t="shared" si="15"/>
        <v>10.6375</v>
      </c>
      <c r="L2765" s="6" t="str">
        <f t="array" ref="L2765">XLOOKUP(E2765,INV!A:A,INV!K:K)</f>
        <v>#N/A</v>
      </c>
      <c r="M2765" s="127" t="str">
        <f t="shared" si="16"/>
        <v>#N/A</v>
      </c>
    </row>
    <row r="2766">
      <c r="A2766" s="195">
        <v>2056.0</v>
      </c>
      <c r="B2766" s="196" t="s">
        <v>2368</v>
      </c>
      <c r="C2766" s="197" t="s">
        <v>5919</v>
      </c>
      <c r="D2766" s="198" t="s">
        <v>5920</v>
      </c>
      <c r="E2766" s="196" t="s">
        <v>5921</v>
      </c>
      <c r="F2766" s="110"/>
      <c r="G2766" s="199">
        <v>1000.0</v>
      </c>
      <c r="H2766" s="217">
        <v>10.47</v>
      </c>
      <c r="I2766" s="217">
        <v>14.43</v>
      </c>
      <c r="J2766" s="6">
        <f t="shared" si="14"/>
        <v>14.658</v>
      </c>
      <c r="K2766" s="6">
        <f t="shared" si="15"/>
        <v>18.0375</v>
      </c>
      <c r="L2766" s="6" t="str">
        <f t="array" ref="L2766">XLOOKUP(E2766,INV!A:A,INV!K:K)</f>
        <v>#N/A</v>
      </c>
      <c r="M2766" s="127" t="str">
        <f t="shared" si="16"/>
        <v>#N/A</v>
      </c>
    </row>
    <row r="2767">
      <c r="A2767" s="195">
        <v>2025.0</v>
      </c>
      <c r="B2767" s="196" t="s">
        <v>2368</v>
      </c>
      <c r="C2767" s="197" t="s">
        <v>5834</v>
      </c>
      <c r="D2767" s="198" t="s">
        <v>5835</v>
      </c>
      <c r="E2767" s="196" t="s">
        <v>5836</v>
      </c>
      <c r="F2767" s="110"/>
      <c r="G2767" s="199">
        <v>150.0</v>
      </c>
      <c r="H2767" s="217">
        <v>1.57</v>
      </c>
      <c r="I2767" s="217">
        <v>2.16</v>
      </c>
      <c r="J2767" s="6">
        <f t="shared" si="14"/>
        <v>2.198</v>
      </c>
      <c r="K2767" s="6">
        <f t="shared" si="15"/>
        <v>2.7</v>
      </c>
      <c r="L2767" s="6" t="str">
        <f t="array" ref="L2767">XLOOKUP(E2767,INV!A:A,INV!K:K)</f>
        <v>#N/A</v>
      </c>
      <c r="M2767" s="127" t="str">
        <f t="shared" si="16"/>
        <v>#N/A</v>
      </c>
    </row>
    <row r="2768">
      <c r="A2768" s="195">
        <v>2058.0</v>
      </c>
      <c r="B2768" s="196" t="s">
        <v>2368</v>
      </c>
      <c r="C2768" s="197" t="s">
        <v>5925</v>
      </c>
      <c r="D2768" s="198" t="s">
        <v>5926</v>
      </c>
      <c r="E2768" s="196" t="s">
        <v>5927</v>
      </c>
      <c r="F2768" s="110"/>
      <c r="G2768" s="199">
        <v>280.0</v>
      </c>
      <c r="H2768" s="217">
        <v>2.93</v>
      </c>
      <c r="I2768" s="217">
        <v>4.04</v>
      </c>
      <c r="J2768" s="6">
        <f t="shared" si="14"/>
        <v>4.102</v>
      </c>
      <c r="K2768" s="6">
        <f t="shared" si="15"/>
        <v>5.05</v>
      </c>
      <c r="L2768" s="6" t="str">
        <f t="array" ref="L2768">XLOOKUP(E2768,INV!A:A,INV!K:K)</f>
        <v>#N/A</v>
      </c>
      <c r="M2768" s="127" t="str">
        <f t="shared" si="16"/>
        <v>#N/A</v>
      </c>
    </row>
    <row r="2769">
      <c r="A2769" s="195">
        <v>2059.0</v>
      </c>
      <c r="B2769" s="196" t="s">
        <v>2368</v>
      </c>
      <c r="C2769" s="197" t="s">
        <v>5928</v>
      </c>
      <c r="D2769" s="198" t="s">
        <v>5929</v>
      </c>
      <c r="E2769" s="196" t="s">
        <v>5930</v>
      </c>
      <c r="F2769" s="110"/>
      <c r="G2769" s="199">
        <v>430.0</v>
      </c>
      <c r="H2769" s="217">
        <v>4.5</v>
      </c>
      <c r="I2769" s="217">
        <v>6.2</v>
      </c>
      <c r="J2769" s="6">
        <f t="shared" si="14"/>
        <v>6.3</v>
      </c>
      <c r="K2769" s="6">
        <f t="shared" si="15"/>
        <v>7.75</v>
      </c>
      <c r="L2769" s="6" t="str">
        <f t="array" ref="L2769">XLOOKUP(E2769,INV!A:A,INV!K:K)</f>
        <v>#N/A</v>
      </c>
      <c r="M2769" s="127" t="str">
        <f t="shared" si="16"/>
        <v>#N/A</v>
      </c>
    </row>
    <row r="2770">
      <c r="A2770" s="195">
        <v>2158.0</v>
      </c>
      <c r="B2770" s="196" t="s">
        <v>2368</v>
      </c>
      <c r="C2770" s="197" t="s">
        <v>6219</v>
      </c>
      <c r="D2770" s="198" t="s">
        <v>6220</v>
      </c>
      <c r="E2770" s="196" t="s">
        <v>6221</v>
      </c>
      <c r="F2770" s="110"/>
      <c r="G2770" s="199">
        <v>590.0</v>
      </c>
      <c r="H2770" s="217">
        <v>6.18</v>
      </c>
      <c r="I2770" s="217">
        <v>8.51</v>
      </c>
      <c r="J2770" s="6">
        <f t="shared" si="14"/>
        <v>8.652</v>
      </c>
      <c r="K2770" s="6">
        <f t="shared" si="15"/>
        <v>10.6375</v>
      </c>
      <c r="L2770" s="6" t="str">
        <f t="array" ref="L2770">XLOOKUP(E2770,INV!A:A,INV!K:K)</f>
        <v>#N/A</v>
      </c>
      <c r="M2770" s="127" t="str">
        <f t="shared" si="16"/>
        <v>#N/A</v>
      </c>
    </row>
    <row r="2771">
      <c r="A2771" s="195">
        <v>2057.0</v>
      </c>
      <c r="B2771" s="196" t="s">
        <v>2368</v>
      </c>
      <c r="C2771" s="197" t="s">
        <v>5922</v>
      </c>
      <c r="D2771" s="198" t="s">
        <v>5923</v>
      </c>
      <c r="E2771" s="196" t="s">
        <v>5924</v>
      </c>
      <c r="F2771" s="110"/>
      <c r="G2771" s="199">
        <v>1000.0</v>
      </c>
      <c r="H2771" s="217">
        <v>10.47</v>
      </c>
      <c r="I2771" s="217">
        <v>14.43</v>
      </c>
      <c r="J2771" s="6">
        <f t="shared" si="14"/>
        <v>14.658</v>
      </c>
      <c r="K2771" s="6">
        <f t="shared" si="15"/>
        <v>18.0375</v>
      </c>
      <c r="L2771" s="6" t="str">
        <f t="array" ref="L2771">XLOOKUP(E2771,INV!A:A,INV!K:K)</f>
        <v>#N/A</v>
      </c>
      <c r="M2771" s="127" t="str">
        <f t="shared" si="16"/>
        <v>#N/A</v>
      </c>
    </row>
    <row r="2772">
      <c r="A2772" s="195">
        <v>2026.0</v>
      </c>
      <c r="B2772" s="196" t="s">
        <v>2368</v>
      </c>
      <c r="C2772" s="197" t="s">
        <v>5837</v>
      </c>
      <c r="D2772" s="198" t="s">
        <v>645</v>
      </c>
      <c r="E2772" s="196" t="s">
        <v>646</v>
      </c>
      <c r="F2772" s="110"/>
      <c r="G2772" s="199">
        <v>150.0</v>
      </c>
      <c r="H2772" s="217">
        <v>1.57</v>
      </c>
      <c r="I2772" s="217">
        <v>2.16</v>
      </c>
      <c r="J2772" s="6">
        <f t="shared" si="14"/>
        <v>2.198</v>
      </c>
      <c r="K2772" s="6">
        <f t="shared" si="15"/>
        <v>2.7</v>
      </c>
      <c r="L2772" s="6">
        <f t="array" ref="L2772">XLOOKUP(E2772,INV!A:A,INV!K:K)</f>
        <v>10</v>
      </c>
      <c r="M2772" s="127">
        <f t="shared" si="16"/>
        <v>0.7802</v>
      </c>
    </row>
    <row r="2773">
      <c r="A2773" s="195">
        <v>2038.0</v>
      </c>
      <c r="B2773" s="196" t="s">
        <v>2368</v>
      </c>
      <c r="C2773" s="197" t="s">
        <v>5870</v>
      </c>
      <c r="D2773" s="198" t="s">
        <v>5871</v>
      </c>
      <c r="E2773" s="196" t="s">
        <v>5872</v>
      </c>
      <c r="F2773" s="110"/>
      <c r="G2773" s="199">
        <v>280.0</v>
      </c>
      <c r="H2773" s="217">
        <v>2.93</v>
      </c>
      <c r="I2773" s="217">
        <v>4.04</v>
      </c>
      <c r="J2773" s="6">
        <f t="shared" si="14"/>
        <v>4.102</v>
      </c>
      <c r="K2773" s="6">
        <f t="shared" si="15"/>
        <v>5.05</v>
      </c>
      <c r="L2773" s="6" t="str">
        <f t="array" ref="L2773">XLOOKUP(E2773,INV!A:A,INV!K:K)</f>
        <v>#N/A</v>
      </c>
      <c r="M2773" s="127" t="str">
        <f t="shared" si="16"/>
        <v>#N/A</v>
      </c>
    </row>
    <row r="2774">
      <c r="A2774" s="195">
        <v>2027.0</v>
      </c>
      <c r="B2774" s="196" t="s">
        <v>2368</v>
      </c>
      <c r="C2774" s="197" t="s">
        <v>5839</v>
      </c>
      <c r="D2774" s="198" t="s">
        <v>653</v>
      </c>
      <c r="E2774" s="196" t="s">
        <v>654</v>
      </c>
      <c r="F2774" s="110"/>
      <c r="G2774" s="199">
        <v>430.0</v>
      </c>
      <c r="H2774" s="217">
        <v>4.5</v>
      </c>
      <c r="I2774" s="217">
        <v>6.2</v>
      </c>
      <c r="J2774" s="6">
        <f t="shared" si="14"/>
        <v>6.3</v>
      </c>
      <c r="K2774" s="6">
        <f t="shared" si="15"/>
        <v>7.75</v>
      </c>
      <c r="L2774" s="6">
        <f t="array" ref="L2774">XLOOKUP(E2774,INV!A:A,INV!K:K)</f>
        <v>20</v>
      </c>
      <c r="M2774" s="127">
        <f t="shared" si="16"/>
        <v>0.685</v>
      </c>
    </row>
    <row r="2775">
      <c r="A2775" s="195">
        <v>2042.0</v>
      </c>
      <c r="B2775" s="196" t="s">
        <v>2368</v>
      </c>
      <c r="C2775" s="197" t="s">
        <v>5882</v>
      </c>
      <c r="D2775" s="198" t="s">
        <v>5883</v>
      </c>
      <c r="E2775" s="196" t="s">
        <v>5884</v>
      </c>
      <c r="F2775" s="110"/>
      <c r="G2775" s="199">
        <v>590.0</v>
      </c>
      <c r="H2775" s="217">
        <v>6.18</v>
      </c>
      <c r="I2775" s="217">
        <v>8.51</v>
      </c>
      <c r="J2775" s="6">
        <f t="shared" si="14"/>
        <v>8.652</v>
      </c>
      <c r="K2775" s="6">
        <f t="shared" si="15"/>
        <v>10.6375</v>
      </c>
      <c r="L2775" s="6" t="str">
        <f t="array" ref="L2775">XLOOKUP(E2775,INV!A:A,INV!K:K)</f>
        <v>#N/A</v>
      </c>
      <c r="M2775" s="127" t="str">
        <f t="shared" si="16"/>
        <v>#N/A</v>
      </c>
    </row>
    <row r="2776">
      <c r="A2776" s="195">
        <v>2024.0</v>
      </c>
      <c r="B2776" s="196" t="s">
        <v>2368</v>
      </c>
      <c r="C2776" s="197" t="s">
        <v>5831</v>
      </c>
      <c r="D2776" s="198" t="s">
        <v>5832</v>
      </c>
      <c r="E2776" s="196" t="s">
        <v>5833</v>
      </c>
      <c r="F2776" s="110"/>
      <c r="G2776" s="199">
        <v>1000.0</v>
      </c>
      <c r="H2776" s="217">
        <v>10.47</v>
      </c>
      <c r="I2776" s="217">
        <v>14.43</v>
      </c>
      <c r="J2776" s="6">
        <f t="shared" si="14"/>
        <v>14.658</v>
      </c>
      <c r="K2776" s="6">
        <f t="shared" si="15"/>
        <v>18.0375</v>
      </c>
      <c r="L2776" s="6" t="str">
        <f t="array" ref="L2776">XLOOKUP(E2776,INV!A:A,INV!K:K)</f>
        <v>#N/A</v>
      </c>
      <c r="M2776" s="127" t="str">
        <f t="shared" si="16"/>
        <v>#N/A</v>
      </c>
    </row>
    <row r="2777">
      <c r="A2777" s="195">
        <v>2016.0</v>
      </c>
      <c r="B2777" s="196" t="s">
        <v>2368</v>
      </c>
      <c r="C2777" s="197" t="s">
        <v>5807</v>
      </c>
      <c r="D2777" s="198" t="s">
        <v>5808</v>
      </c>
      <c r="E2777" s="196" t="s">
        <v>5809</v>
      </c>
      <c r="F2777" s="110"/>
      <c r="G2777" s="199">
        <v>280.0</v>
      </c>
      <c r="H2777" s="217">
        <v>2.93</v>
      </c>
      <c r="I2777" s="217">
        <v>4.04</v>
      </c>
      <c r="J2777" s="6">
        <f t="shared" si="14"/>
        <v>4.102</v>
      </c>
      <c r="K2777" s="6">
        <f t="shared" si="15"/>
        <v>5.05</v>
      </c>
      <c r="L2777" s="6" t="str">
        <f t="array" ref="L2777">XLOOKUP(E2777,INV!A:A,INV!K:K)</f>
        <v>#N/A</v>
      </c>
      <c r="M2777" s="127" t="str">
        <f t="shared" si="16"/>
        <v>#N/A</v>
      </c>
    </row>
    <row r="2778">
      <c r="A2778" s="195">
        <v>2055.0</v>
      </c>
      <c r="B2778" s="196" t="s">
        <v>2368</v>
      </c>
      <c r="C2778" s="197" t="s">
        <v>5916</v>
      </c>
      <c r="D2778" s="198" t="s">
        <v>5917</v>
      </c>
      <c r="E2778" s="196" t="s">
        <v>5918</v>
      </c>
      <c r="F2778" s="110"/>
      <c r="G2778" s="199">
        <v>590.0</v>
      </c>
      <c r="H2778" s="217">
        <v>6.18</v>
      </c>
      <c r="I2778" s="217">
        <v>8.51</v>
      </c>
      <c r="J2778" s="6">
        <f t="shared" si="14"/>
        <v>8.652</v>
      </c>
      <c r="K2778" s="6">
        <f t="shared" si="15"/>
        <v>10.6375</v>
      </c>
      <c r="L2778" s="6" t="str">
        <f t="array" ref="L2778">XLOOKUP(E2778,INV!A:A,INV!K:K)</f>
        <v>#N/A</v>
      </c>
      <c r="M2778" s="127" t="str">
        <f t="shared" si="16"/>
        <v>#N/A</v>
      </c>
    </row>
    <row r="2779">
      <c r="A2779" s="195">
        <v>2159.0</v>
      </c>
      <c r="B2779" s="196" t="s">
        <v>2368</v>
      </c>
      <c r="C2779" s="197" t="s">
        <v>6222</v>
      </c>
      <c r="D2779" s="198" t="s">
        <v>610</v>
      </c>
      <c r="E2779" s="196" t="s">
        <v>611</v>
      </c>
      <c r="F2779" s="110"/>
      <c r="G2779" s="199">
        <v>1750.0</v>
      </c>
      <c r="H2779" s="217">
        <v>18.32</v>
      </c>
      <c r="I2779" s="217">
        <v>25.25</v>
      </c>
      <c r="J2779" s="6">
        <f t="shared" si="14"/>
        <v>25.648</v>
      </c>
      <c r="K2779" s="6">
        <f t="shared" si="15"/>
        <v>31.5625</v>
      </c>
      <c r="L2779" s="6">
        <f t="array" ref="L2779">XLOOKUP(E2779,INV!A:A,INV!K:K)</f>
        <v>0.05</v>
      </c>
      <c r="M2779" s="127">
        <f t="shared" si="16"/>
        <v>-511.96</v>
      </c>
    </row>
    <row r="2780">
      <c r="A2780" s="195">
        <v>2211.0</v>
      </c>
      <c r="B2780" s="196" t="s">
        <v>2368</v>
      </c>
      <c r="C2780" s="197" t="s">
        <v>6386</v>
      </c>
      <c r="D2780" s="198" t="s">
        <v>6387</v>
      </c>
      <c r="E2780" s="196" t="s">
        <v>6388</v>
      </c>
      <c r="F2780" s="110"/>
      <c r="G2780" s="199">
        <v>280.0</v>
      </c>
      <c r="H2780" s="217">
        <v>2.93</v>
      </c>
      <c r="I2780" s="217">
        <v>4.04</v>
      </c>
      <c r="J2780" s="6">
        <f t="shared" si="14"/>
        <v>4.102</v>
      </c>
      <c r="K2780" s="6">
        <f t="shared" si="15"/>
        <v>5.05</v>
      </c>
      <c r="L2780" s="6" t="str">
        <f t="array" ref="L2780">XLOOKUP(E2780,INV!A:A,INV!K:K)</f>
        <v>#N/A</v>
      </c>
      <c r="M2780" s="127" t="str">
        <f t="shared" si="16"/>
        <v>#N/A</v>
      </c>
    </row>
    <row r="2781">
      <c r="A2781" s="195">
        <v>2212.0</v>
      </c>
      <c r="B2781" s="196" t="s">
        <v>2368</v>
      </c>
      <c r="C2781" s="197" t="s">
        <v>6389</v>
      </c>
      <c r="D2781" s="198" t="s">
        <v>6390</v>
      </c>
      <c r="E2781" s="196" t="s">
        <v>6391</v>
      </c>
      <c r="F2781" s="110"/>
      <c r="G2781" s="199">
        <v>590.0</v>
      </c>
      <c r="H2781" s="217">
        <v>6.18</v>
      </c>
      <c r="I2781" s="217">
        <v>8.51</v>
      </c>
      <c r="J2781" s="6">
        <f t="shared" si="14"/>
        <v>8.652</v>
      </c>
      <c r="K2781" s="6">
        <f t="shared" si="15"/>
        <v>10.6375</v>
      </c>
      <c r="L2781" s="6" t="str">
        <f t="array" ref="L2781">XLOOKUP(E2781,INV!A:A,INV!K:K)</f>
        <v>#N/A</v>
      </c>
      <c r="M2781" s="127" t="str">
        <f t="shared" si="16"/>
        <v>#N/A</v>
      </c>
    </row>
    <row r="2782">
      <c r="A2782" s="195">
        <v>2209.0</v>
      </c>
      <c r="B2782" s="196" t="s">
        <v>2368</v>
      </c>
      <c r="C2782" s="197" t="s">
        <v>6380</v>
      </c>
      <c r="D2782" s="198" t="s">
        <v>6381</v>
      </c>
      <c r="E2782" s="196" t="s">
        <v>6382</v>
      </c>
      <c r="F2782" s="110"/>
      <c r="G2782" s="199">
        <v>280.0</v>
      </c>
      <c r="H2782" s="217">
        <v>2.93</v>
      </c>
      <c r="I2782" s="217">
        <v>4.04</v>
      </c>
      <c r="J2782" s="6">
        <f t="shared" si="14"/>
        <v>4.102</v>
      </c>
      <c r="K2782" s="6">
        <f t="shared" si="15"/>
        <v>5.05</v>
      </c>
      <c r="L2782" s="6" t="str">
        <f t="array" ref="L2782">XLOOKUP(E2782,INV!A:A,INV!K:K)</f>
        <v>#N/A</v>
      </c>
      <c r="M2782" s="127" t="str">
        <f t="shared" si="16"/>
        <v>#N/A</v>
      </c>
    </row>
    <row r="2783">
      <c r="A2783" s="195">
        <v>2210.0</v>
      </c>
      <c r="B2783" s="196" t="s">
        <v>2368</v>
      </c>
      <c r="C2783" s="197" t="s">
        <v>6383</v>
      </c>
      <c r="D2783" s="198" t="s">
        <v>6384</v>
      </c>
      <c r="E2783" s="196" t="s">
        <v>6385</v>
      </c>
      <c r="F2783" s="110"/>
      <c r="G2783" s="199">
        <v>1750.0</v>
      </c>
      <c r="H2783" s="217">
        <v>18.32</v>
      </c>
      <c r="I2783" s="217">
        <v>25.25</v>
      </c>
      <c r="J2783" s="6">
        <f t="shared" si="14"/>
        <v>25.648</v>
      </c>
      <c r="K2783" s="6">
        <f t="shared" si="15"/>
        <v>31.5625</v>
      </c>
      <c r="L2783" s="6" t="str">
        <f t="array" ref="L2783">XLOOKUP(E2783,INV!A:A,INV!K:K)</f>
        <v>#N/A</v>
      </c>
      <c r="M2783" s="127" t="str">
        <f t="shared" si="16"/>
        <v>#N/A</v>
      </c>
    </row>
    <row r="2784">
      <c r="A2784" s="195">
        <v>2206.0</v>
      </c>
      <c r="B2784" s="196" t="s">
        <v>2368</v>
      </c>
      <c r="C2784" s="197" t="s">
        <v>6371</v>
      </c>
      <c r="D2784" s="198" t="s">
        <v>6372</v>
      </c>
      <c r="E2784" s="196" t="s">
        <v>6373</v>
      </c>
      <c r="F2784" s="110"/>
      <c r="G2784" s="199">
        <v>280.0</v>
      </c>
      <c r="H2784" s="217">
        <v>2.93</v>
      </c>
      <c r="I2784" s="217">
        <v>4.04</v>
      </c>
      <c r="J2784" s="6">
        <f t="shared" si="14"/>
        <v>4.102</v>
      </c>
      <c r="K2784" s="6">
        <f t="shared" si="15"/>
        <v>5.05</v>
      </c>
      <c r="L2784" s="6" t="str">
        <f t="array" ref="L2784">XLOOKUP(E2784,INV!A:A,INV!K:K)</f>
        <v>#N/A</v>
      </c>
      <c r="M2784" s="127" t="str">
        <f t="shared" si="16"/>
        <v>#N/A</v>
      </c>
    </row>
    <row r="2785">
      <c r="A2785" s="195">
        <v>2207.0</v>
      </c>
      <c r="B2785" s="196" t="s">
        <v>2368</v>
      </c>
      <c r="C2785" s="197" t="s">
        <v>6374</v>
      </c>
      <c r="D2785" s="198" t="s">
        <v>6375</v>
      </c>
      <c r="E2785" s="196" t="s">
        <v>6376</v>
      </c>
      <c r="F2785" s="110"/>
      <c r="G2785" s="199">
        <v>590.0</v>
      </c>
      <c r="H2785" s="217">
        <v>6.18</v>
      </c>
      <c r="I2785" s="217">
        <v>8.51</v>
      </c>
      <c r="J2785" s="6">
        <f t="shared" si="14"/>
        <v>8.652</v>
      </c>
      <c r="K2785" s="6">
        <f t="shared" si="15"/>
        <v>10.6375</v>
      </c>
      <c r="L2785" s="6" t="str">
        <f t="array" ref="L2785">XLOOKUP(E2785,INV!A:A,INV!K:K)</f>
        <v>#N/A</v>
      </c>
      <c r="M2785" s="127" t="str">
        <f t="shared" si="16"/>
        <v>#N/A</v>
      </c>
    </row>
    <row r="2786">
      <c r="A2786" s="195">
        <v>2208.0</v>
      </c>
      <c r="B2786" s="196" t="s">
        <v>2368</v>
      </c>
      <c r="C2786" s="197" t="s">
        <v>6377</v>
      </c>
      <c r="D2786" s="198" t="s">
        <v>6378</v>
      </c>
      <c r="E2786" s="196" t="s">
        <v>6379</v>
      </c>
      <c r="F2786" s="110"/>
      <c r="G2786" s="199">
        <v>1750.0</v>
      </c>
      <c r="H2786" s="217">
        <v>18.32</v>
      </c>
      <c r="I2786" s="217">
        <v>25.25</v>
      </c>
      <c r="J2786" s="6">
        <f t="shared" si="14"/>
        <v>25.648</v>
      </c>
      <c r="K2786" s="6">
        <f t="shared" si="15"/>
        <v>31.5625</v>
      </c>
      <c r="L2786" s="6" t="str">
        <f t="array" ref="L2786">XLOOKUP(E2786,INV!A:A,INV!K:K)</f>
        <v>#N/A</v>
      </c>
      <c r="M2786" s="127" t="str">
        <f t="shared" si="16"/>
        <v>#N/A</v>
      </c>
    </row>
    <row r="2787">
      <c r="A2787" s="195">
        <v>1870.0</v>
      </c>
      <c r="B2787" s="196" t="s">
        <v>5344</v>
      </c>
      <c r="C2787" s="197" t="s">
        <v>10641</v>
      </c>
      <c r="D2787" s="198" t="s">
        <v>10642</v>
      </c>
      <c r="E2787" s="196" t="s">
        <v>10643</v>
      </c>
      <c r="F2787" s="110"/>
      <c r="G2787" s="199">
        <v>15.0</v>
      </c>
      <c r="H2787" s="217">
        <v>0.14</v>
      </c>
      <c r="I2787" s="217">
        <v>0.19</v>
      </c>
      <c r="J2787" s="6">
        <f t="shared" si="14"/>
        <v>0.196</v>
      </c>
      <c r="K2787" s="6">
        <f t="shared" si="15"/>
        <v>0.2375</v>
      </c>
      <c r="L2787" s="6" t="str">
        <f t="array" ref="L2787">XLOOKUP(E2787,INV!A:A,INV!K:K)</f>
        <v>#N/A</v>
      </c>
      <c r="M2787" s="127" t="str">
        <f t="shared" si="16"/>
        <v>#N/A</v>
      </c>
    </row>
    <row r="2788">
      <c r="A2788" s="195">
        <v>1869.0</v>
      </c>
      <c r="B2788" s="196" t="s">
        <v>5344</v>
      </c>
      <c r="C2788" s="197" t="s">
        <v>10644</v>
      </c>
      <c r="D2788" s="198" t="s">
        <v>10642</v>
      </c>
      <c r="E2788" s="196" t="s">
        <v>10645</v>
      </c>
      <c r="F2788" s="196"/>
      <c r="G2788" s="199">
        <v>20.0</v>
      </c>
      <c r="H2788" s="217">
        <v>0.18</v>
      </c>
      <c r="I2788" s="217">
        <v>0.25</v>
      </c>
      <c r="J2788" s="6">
        <f t="shared" si="14"/>
        <v>0.252</v>
      </c>
      <c r="K2788" s="6">
        <f t="shared" si="15"/>
        <v>0.3125</v>
      </c>
      <c r="L2788" s="6" t="str">
        <f t="array" ref="L2788">XLOOKUP(E2788,INV!A:A,INV!K:K)</f>
        <v>#N/A</v>
      </c>
      <c r="M2788" s="127" t="str">
        <f t="shared" si="16"/>
        <v>#N/A</v>
      </c>
    </row>
    <row r="2789">
      <c r="A2789" s="195">
        <v>512.0</v>
      </c>
      <c r="B2789" s="196" t="s">
        <v>3774</v>
      </c>
      <c r="C2789" s="197" t="s">
        <v>3778</v>
      </c>
      <c r="D2789" s="198" t="s">
        <v>3776</v>
      </c>
      <c r="E2789" s="196" t="s">
        <v>3779</v>
      </c>
      <c r="F2789" s="196"/>
      <c r="G2789" s="199">
        <v>80.0</v>
      </c>
      <c r="H2789" s="217">
        <v>0.84</v>
      </c>
      <c r="I2789" s="217">
        <v>1.15</v>
      </c>
      <c r="J2789" s="6">
        <f t="shared" si="14"/>
        <v>1.176</v>
      </c>
      <c r="K2789" s="6">
        <f t="shared" si="15"/>
        <v>1.4375</v>
      </c>
      <c r="L2789" s="6" t="str">
        <f t="array" ref="L2789">XLOOKUP(E2789,INV!A:A,INV!K:K)</f>
        <v>#N/A</v>
      </c>
      <c r="M2789" s="127" t="str">
        <f t="shared" si="16"/>
        <v>#N/A</v>
      </c>
    </row>
    <row r="2790">
      <c r="A2790" s="195">
        <v>511.0</v>
      </c>
      <c r="B2790" s="196" t="s">
        <v>3774</v>
      </c>
      <c r="C2790" s="197" t="s">
        <v>3775</v>
      </c>
      <c r="D2790" s="198" t="s">
        <v>3776</v>
      </c>
      <c r="E2790" s="196" t="s">
        <v>3777</v>
      </c>
      <c r="F2790" s="196"/>
      <c r="G2790" s="199">
        <v>160.0</v>
      </c>
      <c r="H2790" s="217">
        <v>1.68</v>
      </c>
      <c r="I2790" s="217">
        <v>2.31</v>
      </c>
      <c r="J2790" s="6">
        <f t="shared" si="14"/>
        <v>2.352</v>
      </c>
      <c r="K2790" s="6">
        <f t="shared" si="15"/>
        <v>2.8875</v>
      </c>
      <c r="L2790" s="6" t="str">
        <f t="array" ref="L2790">XLOOKUP(E2790,INV!A:A,INV!K:K)</f>
        <v>#N/A</v>
      </c>
      <c r="M2790" s="127" t="str">
        <f t="shared" si="16"/>
        <v>#N/A</v>
      </c>
    </row>
    <row r="2791">
      <c r="A2791" s="195">
        <v>41.0</v>
      </c>
      <c r="B2791" s="196" t="s">
        <v>2368</v>
      </c>
      <c r="C2791" s="197" t="s">
        <v>2506</v>
      </c>
      <c r="D2791" s="198" t="s">
        <v>2507</v>
      </c>
      <c r="E2791" s="196" t="s">
        <v>2508</v>
      </c>
      <c r="F2791" s="110"/>
      <c r="G2791" s="199">
        <v>400.0</v>
      </c>
      <c r="H2791" s="217">
        <v>4.19</v>
      </c>
      <c r="I2791" s="217">
        <v>5.77</v>
      </c>
      <c r="J2791" s="6">
        <f t="shared" si="14"/>
        <v>5.866</v>
      </c>
      <c r="K2791" s="6">
        <f t="shared" si="15"/>
        <v>7.2125</v>
      </c>
      <c r="L2791" s="6" t="str">
        <f t="array" ref="L2791">XLOOKUP(E2791,INV!A:A,INV!K:K)</f>
        <v>#N/A</v>
      </c>
      <c r="M2791" s="127" t="str">
        <f t="shared" si="16"/>
        <v>#N/A</v>
      </c>
    </row>
    <row r="2792">
      <c r="A2792" s="195">
        <v>2304.0</v>
      </c>
      <c r="B2792" s="196" t="s">
        <v>2368</v>
      </c>
      <c r="C2792" s="197" t="s">
        <v>6614</v>
      </c>
      <c r="D2792" s="198" t="s">
        <v>6615</v>
      </c>
      <c r="E2792" s="196" t="s">
        <v>6616</v>
      </c>
      <c r="F2792" s="196"/>
      <c r="G2792" s="199">
        <v>1000.0</v>
      </c>
      <c r="H2792" s="217">
        <v>10.47</v>
      </c>
      <c r="I2792" s="217">
        <v>14.43</v>
      </c>
      <c r="J2792" s="6">
        <f t="shared" si="14"/>
        <v>14.658</v>
      </c>
      <c r="K2792" s="6">
        <f t="shared" si="15"/>
        <v>18.0375</v>
      </c>
      <c r="L2792" s="6" t="str">
        <f t="array" ref="L2792">XLOOKUP(E2792,INV!A:A,INV!K:K)</f>
        <v>#N/A</v>
      </c>
      <c r="M2792" s="127" t="str">
        <f t="shared" si="16"/>
        <v>#N/A</v>
      </c>
    </row>
    <row r="2793">
      <c r="A2793" s="195">
        <v>2141.0</v>
      </c>
      <c r="B2793" s="196" t="s">
        <v>2368</v>
      </c>
      <c r="C2793" s="197" t="s">
        <v>6170</v>
      </c>
      <c r="D2793" s="198" t="s">
        <v>605</v>
      </c>
      <c r="E2793" s="196" t="s">
        <v>606</v>
      </c>
      <c r="F2793" s="110"/>
      <c r="G2793" s="199">
        <v>2400.0</v>
      </c>
      <c r="H2793" s="217">
        <v>25.13</v>
      </c>
      <c r="I2793" s="217">
        <v>34.62</v>
      </c>
      <c r="J2793" s="6">
        <f t="shared" si="14"/>
        <v>35.182</v>
      </c>
      <c r="K2793" s="6">
        <f t="shared" si="15"/>
        <v>43.275</v>
      </c>
      <c r="L2793" s="6">
        <f t="array" ref="L2793">XLOOKUP(E2793,INV!A:A,INV!K:K)</f>
        <v>0.05</v>
      </c>
      <c r="M2793" s="127">
        <f t="shared" si="16"/>
        <v>-702.64</v>
      </c>
    </row>
    <row r="2794">
      <c r="A2794" s="195">
        <v>2327.0</v>
      </c>
      <c r="B2794" s="196" t="s">
        <v>2368</v>
      </c>
      <c r="C2794" s="197" t="s">
        <v>6689</v>
      </c>
      <c r="D2794" s="198" t="s">
        <v>6690</v>
      </c>
      <c r="E2794" s="196" t="s">
        <v>6691</v>
      </c>
      <c r="F2794" s="196"/>
      <c r="G2794" s="199">
        <v>150.0</v>
      </c>
      <c r="H2794" s="217">
        <v>1.57</v>
      </c>
      <c r="I2794" s="217">
        <v>2.16</v>
      </c>
      <c r="J2794" s="6">
        <f t="shared" si="14"/>
        <v>2.198</v>
      </c>
      <c r="K2794" s="6">
        <f t="shared" si="15"/>
        <v>2.7</v>
      </c>
      <c r="L2794" s="6" t="str">
        <f t="array" ref="L2794">XLOOKUP(E2794,INV!A:A,INV!K:K)</f>
        <v>#N/A</v>
      </c>
      <c r="M2794" s="127" t="str">
        <f t="shared" si="16"/>
        <v>#N/A</v>
      </c>
    </row>
    <row r="2795">
      <c r="A2795" s="195">
        <v>2307.0</v>
      </c>
      <c r="B2795" s="196" t="s">
        <v>2368</v>
      </c>
      <c r="C2795" s="197" t="s">
        <v>6623</v>
      </c>
      <c r="D2795" s="198" t="s">
        <v>6624</v>
      </c>
      <c r="E2795" s="196" t="s">
        <v>6625</v>
      </c>
      <c r="F2795" s="196"/>
      <c r="G2795" s="199">
        <v>430.0</v>
      </c>
      <c r="H2795" s="217">
        <v>4.5</v>
      </c>
      <c r="I2795" s="217">
        <v>6.2</v>
      </c>
      <c r="J2795" s="6">
        <f t="shared" si="14"/>
        <v>6.3</v>
      </c>
      <c r="K2795" s="6">
        <f t="shared" si="15"/>
        <v>7.75</v>
      </c>
      <c r="L2795" s="6" t="str">
        <f t="array" ref="L2795">XLOOKUP(E2795,INV!A:A,INV!K:K)</f>
        <v>#N/A</v>
      </c>
      <c r="M2795" s="127" t="str">
        <f t="shared" si="16"/>
        <v>#N/A</v>
      </c>
    </row>
    <row r="2796">
      <c r="A2796" s="195">
        <v>2308.0</v>
      </c>
      <c r="B2796" s="196" t="s">
        <v>2368</v>
      </c>
      <c r="C2796" s="197" t="s">
        <v>6626</v>
      </c>
      <c r="D2796" s="198" t="s">
        <v>6627</v>
      </c>
      <c r="E2796" s="196" t="s">
        <v>6628</v>
      </c>
      <c r="F2796" s="110"/>
      <c r="G2796" s="199">
        <v>1000.0</v>
      </c>
      <c r="H2796" s="217">
        <v>10.47</v>
      </c>
      <c r="I2796" s="217">
        <v>14.43</v>
      </c>
      <c r="J2796" s="6">
        <f t="shared" si="14"/>
        <v>14.658</v>
      </c>
      <c r="K2796" s="6">
        <f t="shared" si="15"/>
        <v>18.0375</v>
      </c>
      <c r="L2796" s="6" t="str">
        <f t="array" ref="L2796">XLOOKUP(E2796,INV!A:A,INV!K:K)</f>
        <v>#N/A</v>
      </c>
      <c r="M2796" s="127" t="str">
        <f t="shared" si="16"/>
        <v>#N/A</v>
      </c>
    </row>
    <row r="2797">
      <c r="A2797" s="195">
        <v>2213.0</v>
      </c>
      <c r="B2797" s="196" t="s">
        <v>2368</v>
      </c>
      <c r="C2797" s="197" t="s">
        <v>6392</v>
      </c>
      <c r="D2797" s="198" t="s">
        <v>6393</v>
      </c>
      <c r="E2797" s="196" t="s">
        <v>6394</v>
      </c>
      <c r="F2797" s="110"/>
      <c r="G2797" s="199">
        <v>280.0</v>
      </c>
      <c r="H2797" s="217">
        <v>2.93</v>
      </c>
      <c r="I2797" s="217">
        <v>4.04</v>
      </c>
      <c r="J2797" s="6">
        <f t="shared" si="14"/>
        <v>4.102</v>
      </c>
      <c r="K2797" s="6">
        <f t="shared" si="15"/>
        <v>5.05</v>
      </c>
      <c r="L2797" s="6" t="str">
        <f t="array" ref="L2797">XLOOKUP(E2797,INV!A:A,INV!K:K)</f>
        <v>#N/A</v>
      </c>
      <c r="M2797" s="127" t="str">
        <f t="shared" si="16"/>
        <v>#N/A</v>
      </c>
    </row>
    <row r="2798">
      <c r="A2798" s="195">
        <v>2309.0</v>
      </c>
      <c r="B2798" s="196" t="s">
        <v>2368</v>
      </c>
      <c r="C2798" s="197" t="s">
        <v>6629</v>
      </c>
      <c r="D2798" s="198" t="s">
        <v>6630</v>
      </c>
      <c r="E2798" s="196" t="s">
        <v>6631</v>
      </c>
      <c r="F2798" s="196"/>
      <c r="G2798" s="199">
        <v>430.0</v>
      </c>
      <c r="H2798" s="217">
        <v>4.5</v>
      </c>
      <c r="I2798" s="217">
        <v>6.2</v>
      </c>
      <c r="J2798" s="6">
        <f t="shared" si="14"/>
        <v>6.3</v>
      </c>
      <c r="K2798" s="6">
        <f t="shared" si="15"/>
        <v>7.75</v>
      </c>
      <c r="L2798" s="6" t="str">
        <f t="array" ref="L2798">XLOOKUP(E2798,INV!A:A,INV!K:K)</f>
        <v>#N/A</v>
      </c>
      <c r="M2798" s="127" t="str">
        <f t="shared" si="16"/>
        <v>#N/A</v>
      </c>
    </row>
    <row r="2799">
      <c r="A2799" s="195">
        <v>2214.0</v>
      </c>
      <c r="B2799" s="196" t="s">
        <v>2368</v>
      </c>
      <c r="C2799" s="197" t="s">
        <v>6395</v>
      </c>
      <c r="D2799" s="198" t="s">
        <v>6396</v>
      </c>
      <c r="E2799" s="196" t="s">
        <v>6397</v>
      </c>
      <c r="F2799" s="110"/>
      <c r="G2799" s="199">
        <v>590.0</v>
      </c>
      <c r="H2799" s="217">
        <v>6.18</v>
      </c>
      <c r="I2799" s="217">
        <v>8.51</v>
      </c>
      <c r="J2799" s="6">
        <f t="shared" si="14"/>
        <v>8.652</v>
      </c>
      <c r="K2799" s="6">
        <f t="shared" si="15"/>
        <v>10.6375</v>
      </c>
      <c r="L2799" s="6" t="str">
        <f t="array" ref="L2799">XLOOKUP(E2799,INV!A:A,INV!K:K)</f>
        <v>#N/A</v>
      </c>
      <c r="M2799" s="127" t="str">
        <f t="shared" si="16"/>
        <v>#N/A</v>
      </c>
    </row>
    <row r="2800">
      <c r="A2800" s="195">
        <v>2310.0</v>
      </c>
      <c r="B2800" s="196" t="s">
        <v>2368</v>
      </c>
      <c r="C2800" s="197" t="s">
        <v>6632</v>
      </c>
      <c r="D2800" s="198" t="s">
        <v>6633</v>
      </c>
      <c r="E2800" s="196" t="s">
        <v>6634</v>
      </c>
      <c r="F2800" s="196"/>
      <c r="G2800" s="199">
        <v>1000.0</v>
      </c>
      <c r="H2800" s="217">
        <v>10.47</v>
      </c>
      <c r="I2800" s="217">
        <v>14.43</v>
      </c>
      <c r="J2800" s="6">
        <f t="shared" si="14"/>
        <v>14.658</v>
      </c>
      <c r="K2800" s="6">
        <f t="shared" si="15"/>
        <v>18.0375</v>
      </c>
      <c r="L2800" s="6" t="str">
        <f t="array" ref="L2800">XLOOKUP(E2800,INV!A:A,INV!K:K)</f>
        <v>#N/A</v>
      </c>
      <c r="M2800" s="127" t="str">
        <f t="shared" si="16"/>
        <v>#N/A</v>
      </c>
    </row>
    <row r="2801">
      <c r="A2801" s="195">
        <v>2215.0</v>
      </c>
      <c r="B2801" s="196" t="s">
        <v>2368</v>
      </c>
      <c r="C2801" s="197" t="s">
        <v>6398</v>
      </c>
      <c r="D2801" s="198" t="s">
        <v>6399</v>
      </c>
      <c r="E2801" s="196" t="s">
        <v>6400</v>
      </c>
      <c r="F2801" s="110"/>
      <c r="G2801" s="199">
        <v>1750.0</v>
      </c>
      <c r="H2801" s="217">
        <v>18.32</v>
      </c>
      <c r="I2801" s="217">
        <v>25.25</v>
      </c>
      <c r="J2801" s="6">
        <f t="shared" si="14"/>
        <v>25.648</v>
      </c>
      <c r="K2801" s="6">
        <f t="shared" si="15"/>
        <v>31.5625</v>
      </c>
      <c r="L2801" s="6" t="str">
        <f t="array" ref="L2801">XLOOKUP(E2801,INV!A:A,INV!K:K)</f>
        <v>#N/A</v>
      </c>
      <c r="M2801" s="127" t="str">
        <f t="shared" si="16"/>
        <v>#N/A</v>
      </c>
    </row>
    <row r="2802">
      <c r="A2802" s="195">
        <v>2311.0</v>
      </c>
      <c r="B2802" s="196" t="s">
        <v>2368</v>
      </c>
      <c r="C2802" s="197" t="s">
        <v>6635</v>
      </c>
      <c r="D2802" s="198" t="s">
        <v>6636</v>
      </c>
      <c r="E2802" s="196" t="s">
        <v>6637</v>
      </c>
      <c r="F2802" s="196"/>
      <c r="G2802" s="199">
        <v>280.0</v>
      </c>
      <c r="H2802" s="217">
        <v>2.93</v>
      </c>
      <c r="I2802" s="217">
        <v>4.04</v>
      </c>
      <c r="J2802" s="6">
        <f t="shared" si="14"/>
        <v>4.102</v>
      </c>
      <c r="K2802" s="6">
        <f t="shared" si="15"/>
        <v>5.05</v>
      </c>
      <c r="L2802" s="6" t="str">
        <f t="array" ref="L2802">XLOOKUP(E2802,INV!A:A,INV!K:K)</f>
        <v>#N/A</v>
      </c>
      <c r="M2802" s="127" t="str">
        <f t="shared" si="16"/>
        <v>#N/A</v>
      </c>
    </row>
    <row r="2803">
      <c r="A2803" s="195">
        <v>2216.0</v>
      </c>
      <c r="B2803" s="196" t="s">
        <v>2368</v>
      </c>
      <c r="C2803" s="197" t="s">
        <v>6401</v>
      </c>
      <c r="D2803" s="198" t="s">
        <v>6402</v>
      </c>
      <c r="E2803" s="196" t="s">
        <v>6403</v>
      </c>
      <c r="F2803" s="110"/>
      <c r="G2803" s="199">
        <v>590.0</v>
      </c>
      <c r="H2803" s="217">
        <v>6.18</v>
      </c>
      <c r="I2803" s="217">
        <v>8.51</v>
      </c>
      <c r="J2803" s="6">
        <f t="shared" si="14"/>
        <v>8.652</v>
      </c>
      <c r="K2803" s="6">
        <f t="shared" si="15"/>
        <v>10.6375</v>
      </c>
      <c r="L2803" s="6" t="str">
        <f t="array" ref="L2803">XLOOKUP(E2803,INV!A:A,INV!K:K)</f>
        <v>#N/A</v>
      </c>
      <c r="M2803" s="127" t="str">
        <f t="shared" si="16"/>
        <v>#N/A</v>
      </c>
    </row>
    <row r="2804">
      <c r="A2804" s="195">
        <v>2284.0</v>
      </c>
      <c r="B2804" s="196" t="s">
        <v>2368</v>
      </c>
      <c r="C2804" s="197" t="s">
        <v>6548</v>
      </c>
      <c r="D2804" s="198" t="s">
        <v>6549</v>
      </c>
      <c r="E2804" s="196" t="s">
        <v>6550</v>
      </c>
      <c r="F2804" s="196"/>
      <c r="G2804" s="199">
        <v>430.0</v>
      </c>
      <c r="H2804" s="217">
        <v>4.5</v>
      </c>
      <c r="I2804" s="217">
        <v>6.2</v>
      </c>
      <c r="J2804" s="6">
        <f t="shared" si="14"/>
        <v>6.3</v>
      </c>
      <c r="K2804" s="6">
        <f t="shared" si="15"/>
        <v>7.75</v>
      </c>
      <c r="L2804" s="6" t="str">
        <f t="array" ref="L2804">XLOOKUP(E2804,INV!A:A,INV!K:K)</f>
        <v>#N/A</v>
      </c>
      <c r="M2804" s="127" t="str">
        <f t="shared" si="16"/>
        <v>#N/A</v>
      </c>
    </row>
    <row r="2805">
      <c r="A2805" s="195">
        <v>2312.0</v>
      </c>
      <c r="B2805" s="196" t="s">
        <v>2368</v>
      </c>
      <c r="C2805" s="197" t="s">
        <v>6638</v>
      </c>
      <c r="D2805" s="198" t="s">
        <v>6639</v>
      </c>
      <c r="E2805" s="196" t="s">
        <v>6640</v>
      </c>
      <c r="F2805" s="110"/>
      <c r="G2805" s="199">
        <v>150.0</v>
      </c>
      <c r="H2805" s="217">
        <v>1.57</v>
      </c>
      <c r="I2805" s="217">
        <v>2.16</v>
      </c>
      <c r="J2805" s="6">
        <f t="shared" si="14"/>
        <v>2.198</v>
      </c>
      <c r="K2805" s="6">
        <f t="shared" si="15"/>
        <v>2.7</v>
      </c>
      <c r="L2805" s="6" t="str">
        <f t="array" ref="L2805">XLOOKUP(E2805,INV!A:A,INV!K:K)</f>
        <v>#N/A</v>
      </c>
      <c r="M2805" s="127" t="str">
        <f t="shared" si="16"/>
        <v>#N/A</v>
      </c>
    </row>
    <row r="2806">
      <c r="A2806" s="195">
        <v>2313.0</v>
      </c>
      <c r="B2806" s="196" t="s">
        <v>2368</v>
      </c>
      <c r="C2806" s="197" t="s">
        <v>6641</v>
      </c>
      <c r="D2806" s="198" t="s">
        <v>6642</v>
      </c>
      <c r="E2806" s="196" t="s">
        <v>6643</v>
      </c>
      <c r="F2806" s="110"/>
      <c r="G2806" s="199">
        <v>280.0</v>
      </c>
      <c r="H2806" s="217">
        <v>2.93</v>
      </c>
      <c r="I2806" s="217">
        <v>4.04</v>
      </c>
      <c r="J2806" s="6">
        <f t="shared" si="14"/>
        <v>4.102</v>
      </c>
      <c r="K2806" s="6">
        <f t="shared" si="15"/>
        <v>5.05</v>
      </c>
      <c r="L2806" s="6" t="str">
        <f t="array" ref="L2806">XLOOKUP(E2806,INV!A:A,INV!K:K)</f>
        <v>#N/A</v>
      </c>
      <c r="M2806" s="127" t="str">
        <f t="shared" si="16"/>
        <v>#N/A</v>
      </c>
    </row>
    <row r="2807">
      <c r="A2807" s="195">
        <v>2314.0</v>
      </c>
      <c r="B2807" s="196" t="s">
        <v>2368</v>
      </c>
      <c r="C2807" s="197" t="s">
        <v>6644</v>
      </c>
      <c r="D2807" s="198" t="s">
        <v>6645</v>
      </c>
      <c r="E2807" s="196" t="s">
        <v>6646</v>
      </c>
      <c r="F2807" s="110"/>
      <c r="G2807" s="199">
        <v>430.0</v>
      </c>
      <c r="H2807" s="217">
        <v>4.5</v>
      </c>
      <c r="I2807" s="217">
        <v>6.2</v>
      </c>
      <c r="J2807" s="6">
        <f t="shared" si="14"/>
        <v>6.3</v>
      </c>
      <c r="K2807" s="6">
        <f t="shared" si="15"/>
        <v>7.75</v>
      </c>
      <c r="L2807" s="6" t="str">
        <f t="array" ref="L2807">XLOOKUP(E2807,INV!A:A,INV!K:K)</f>
        <v>#N/A</v>
      </c>
      <c r="M2807" s="127" t="str">
        <f t="shared" si="16"/>
        <v>#N/A</v>
      </c>
    </row>
    <row r="2808">
      <c r="A2808" s="195">
        <v>2315.0</v>
      </c>
      <c r="B2808" s="196" t="s">
        <v>2368</v>
      </c>
      <c r="C2808" s="197" t="s">
        <v>6647</v>
      </c>
      <c r="D2808" s="198" t="s">
        <v>6648</v>
      </c>
      <c r="E2808" s="196" t="s">
        <v>6649</v>
      </c>
      <c r="F2808" s="110"/>
      <c r="G2808" s="199">
        <v>1000.0</v>
      </c>
      <c r="H2808" s="217">
        <v>10.47</v>
      </c>
      <c r="I2808" s="217">
        <v>14.43</v>
      </c>
      <c r="J2808" s="6">
        <f t="shared" si="14"/>
        <v>14.658</v>
      </c>
      <c r="K2808" s="6">
        <f t="shared" si="15"/>
        <v>18.0375</v>
      </c>
      <c r="L2808" s="6" t="str">
        <f t="array" ref="L2808">XLOOKUP(E2808,INV!A:A,INV!K:K)</f>
        <v>#N/A</v>
      </c>
      <c r="M2808" s="127" t="str">
        <f t="shared" si="16"/>
        <v>#N/A</v>
      </c>
    </row>
    <row r="2809">
      <c r="A2809" s="195">
        <v>2328.0</v>
      </c>
      <c r="B2809" s="196" t="s">
        <v>2368</v>
      </c>
      <c r="C2809" s="197" t="s">
        <v>6692</v>
      </c>
      <c r="D2809" s="198" t="s">
        <v>6693</v>
      </c>
      <c r="E2809" s="196" t="s">
        <v>6694</v>
      </c>
      <c r="F2809" s="110"/>
      <c r="G2809" s="199">
        <v>150.0</v>
      </c>
      <c r="H2809" s="217">
        <v>1.57</v>
      </c>
      <c r="I2809" s="217">
        <v>2.16</v>
      </c>
      <c r="J2809" s="6">
        <f t="shared" si="14"/>
        <v>2.198</v>
      </c>
      <c r="K2809" s="6">
        <f t="shared" si="15"/>
        <v>2.7</v>
      </c>
      <c r="L2809" s="6" t="str">
        <f t="array" ref="L2809">XLOOKUP(E2809,INV!A:A,INV!K:K)</f>
        <v>#N/A</v>
      </c>
      <c r="M2809" s="127" t="str">
        <f t="shared" si="16"/>
        <v>#N/A</v>
      </c>
    </row>
    <row r="2810">
      <c r="A2810" s="195">
        <v>2223.0</v>
      </c>
      <c r="B2810" s="196" t="s">
        <v>2368</v>
      </c>
      <c r="C2810" s="197" t="s">
        <v>6421</v>
      </c>
      <c r="D2810" s="198" t="s">
        <v>6422</v>
      </c>
      <c r="E2810" s="196" t="s">
        <v>6423</v>
      </c>
      <c r="F2810" s="196"/>
      <c r="G2810" s="199">
        <v>280.0</v>
      </c>
      <c r="H2810" s="217">
        <v>2.93</v>
      </c>
      <c r="I2810" s="217">
        <v>4.04</v>
      </c>
      <c r="J2810" s="6">
        <f t="shared" si="14"/>
        <v>4.102</v>
      </c>
      <c r="K2810" s="6">
        <f t="shared" si="15"/>
        <v>5.05</v>
      </c>
      <c r="L2810" s="6" t="str">
        <f t="array" ref="L2810">XLOOKUP(E2810,INV!A:A,INV!K:K)</f>
        <v>#N/A</v>
      </c>
      <c r="M2810" s="127" t="str">
        <f t="shared" si="16"/>
        <v>#N/A</v>
      </c>
    </row>
    <row r="2811">
      <c r="A2811" s="195">
        <v>2329.0</v>
      </c>
      <c r="B2811" s="196" t="s">
        <v>2368</v>
      </c>
      <c r="C2811" s="197" t="s">
        <v>6695</v>
      </c>
      <c r="D2811" s="198" t="s">
        <v>6696</v>
      </c>
      <c r="E2811" s="196" t="s">
        <v>6697</v>
      </c>
      <c r="F2811" s="196"/>
      <c r="G2811" s="199">
        <v>430.0</v>
      </c>
      <c r="H2811" s="217">
        <v>4.5</v>
      </c>
      <c r="I2811" s="217">
        <v>6.2</v>
      </c>
      <c r="J2811" s="6">
        <f t="shared" si="14"/>
        <v>6.3</v>
      </c>
      <c r="K2811" s="6">
        <f t="shared" si="15"/>
        <v>7.75</v>
      </c>
      <c r="L2811" s="6" t="str">
        <f t="array" ref="L2811">XLOOKUP(E2811,INV!A:A,INV!K:K)</f>
        <v>#N/A</v>
      </c>
      <c r="M2811" s="127" t="str">
        <f t="shared" si="16"/>
        <v>#N/A</v>
      </c>
    </row>
    <row r="2812">
      <c r="A2812" s="195">
        <v>1965.0</v>
      </c>
      <c r="B2812" s="196" t="s">
        <v>2368</v>
      </c>
      <c r="C2812" s="197" t="s">
        <v>5667</v>
      </c>
      <c r="D2812" s="198" t="s">
        <v>5668</v>
      </c>
      <c r="E2812" s="196" t="s">
        <v>5669</v>
      </c>
      <c r="F2812" s="110"/>
      <c r="G2812" s="199">
        <v>590.0</v>
      </c>
      <c r="H2812" s="217">
        <v>6.18</v>
      </c>
      <c r="I2812" s="217">
        <v>8.51</v>
      </c>
      <c r="J2812" s="6">
        <f t="shared" si="14"/>
        <v>8.652</v>
      </c>
      <c r="K2812" s="6">
        <f t="shared" si="15"/>
        <v>10.6375</v>
      </c>
      <c r="L2812" s="6" t="str">
        <f t="array" ref="L2812">XLOOKUP(E2812,INV!A:A,INV!K:K)</f>
        <v>#N/A</v>
      </c>
      <c r="M2812" s="127" t="str">
        <f t="shared" si="16"/>
        <v>#N/A</v>
      </c>
    </row>
    <row r="2813">
      <c r="A2813" s="195">
        <v>2224.0</v>
      </c>
      <c r="B2813" s="196" t="s">
        <v>2368</v>
      </c>
      <c r="C2813" s="197" t="s">
        <v>6424</v>
      </c>
      <c r="D2813" s="198" t="s">
        <v>6425</v>
      </c>
      <c r="E2813" s="196" t="s">
        <v>6426</v>
      </c>
      <c r="F2813" s="196"/>
      <c r="G2813" s="199">
        <v>1750.0</v>
      </c>
      <c r="H2813" s="217">
        <v>18.32</v>
      </c>
      <c r="I2813" s="217">
        <v>25.25</v>
      </c>
      <c r="J2813" s="6">
        <f t="shared" si="14"/>
        <v>25.648</v>
      </c>
      <c r="K2813" s="6">
        <f t="shared" si="15"/>
        <v>31.5625</v>
      </c>
      <c r="L2813" s="6" t="str">
        <f t="array" ref="L2813">XLOOKUP(E2813,INV!A:A,INV!K:K)</f>
        <v>#N/A</v>
      </c>
      <c r="M2813" s="127" t="str">
        <f t="shared" si="16"/>
        <v>#N/A</v>
      </c>
    </row>
    <row r="2814">
      <c r="A2814" s="195">
        <v>2330.0</v>
      </c>
      <c r="B2814" s="196" t="s">
        <v>2368</v>
      </c>
      <c r="C2814" s="197" t="s">
        <v>6698</v>
      </c>
      <c r="D2814" s="198" t="s">
        <v>702</v>
      </c>
      <c r="E2814" s="196" t="s">
        <v>703</v>
      </c>
      <c r="F2814" s="110"/>
      <c r="G2814" s="199">
        <v>150.0</v>
      </c>
      <c r="H2814" s="217">
        <v>1.57</v>
      </c>
      <c r="I2814" s="217">
        <v>2.16</v>
      </c>
      <c r="J2814" s="6">
        <f t="shared" si="14"/>
        <v>2.198</v>
      </c>
      <c r="K2814" s="6">
        <f t="shared" si="15"/>
        <v>2.7</v>
      </c>
      <c r="L2814" s="6">
        <f t="array" ref="L2814">XLOOKUP(E2814,INV!A:A,INV!K:K)</f>
        <v>0.05</v>
      </c>
      <c r="M2814" s="127">
        <f t="shared" si="16"/>
        <v>-42.96</v>
      </c>
    </row>
    <row r="2815">
      <c r="A2815" s="195">
        <v>2221.0</v>
      </c>
      <c r="B2815" s="196" t="s">
        <v>2368</v>
      </c>
      <c r="C2815" s="197" t="s">
        <v>6416</v>
      </c>
      <c r="D2815" s="198" t="s">
        <v>6417</v>
      </c>
      <c r="E2815" s="196" t="s">
        <v>6418</v>
      </c>
      <c r="F2815" s="110"/>
      <c r="G2815" s="199">
        <v>280.0</v>
      </c>
      <c r="H2815" s="217">
        <v>2.93</v>
      </c>
      <c r="I2815" s="217">
        <v>4.04</v>
      </c>
      <c r="J2815" s="6">
        <f t="shared" si="14"/>
        <v>4.102</v>
      </c>
      <c r="K2815" s="6">
        <f t="shared" si="15"/>
        <v>5.05</v>
      </c>
      <c r="L2815" s="6" t="str">
        <f t="array" ref="L2815">XLOOKUP(E2815,INV!A:A,INV!K:K)</f>
        <v>#N/A</v>
      </c>
      <c r="M2815" s="127" t="str">
        <f t="shared" si="16"/>
        <v>#N/A</v>
      </c>
    </row>
    <row r="2816">
      <c r="A2816" s="195">
        <v>1966.0</v>
      </c>
      <c r="B2816" s="196" t="s">
        <v>2368</v>
      </c>
      <c r="C2816" s="197" t="s">
        <v>5670</v>
      </c>
      <c r="D2816" s="198" t="s">
        <v>634</v>
      </c>
      <c r="E2816" s="196" t="s">
        <v>635</v>
      </c>
      <c r="F2816" s="110"/>
      <c r="G2816" s="199">
        <v>430.0</v>
      </c>
      <c r="H2816" s="217">
        <v>4.5</v>
      </c>
      <c r="I2816" s="217">
        <v>6.2</v>
      </c>
      <c r="J2816" s="6">
        <f t="shared" si="14"/>
        <v>6.3</v>
      </c>
      <c r="K2816" s="6">
        <f t="shared" si="15"/>
        <v>7.75</v>
      </c>
      <c r="L2816" s="6">
        <f t="array" ref="L2816">XLOOKUP(E2816,INV!A:A,INV!K:K)</f>
        <v>0.05</v>
      </c>
      <c r="M2816" s="127">
        <f t="shared" si="16"/>
        <v>-125</v>
      </c>
    </row>
    <row r="2817">
      <c r="A2817" s="195">
        <v>1967.0</v>
      </c>
      <c r="B2817" s="196" t="s">
        <v>2368</v>
      </c>
      <c r="C2817" s="197" t="s">
        <v>5672</v>
      </c>
      <c r="D2817" s="198" t="s">
        <v>5673</v>
      </c>
      <c r="E2817" s="196" t="s">
        <v>5674</v>
      </c>
      <c r="F2817" s="110"/>
      <c r="G2817" s="199">
        <v>590.0</v>
      </c>
      <c r="H2817" s="217">
        <v>6.18</v>
      </c>
      <c r="I2817" s="217">
        <v>8.51</v>
      </c>
      <c r="J2817" s="6">
        <f t="shared" si="14"/>
        <v>8.652</v>
      </c>
      <c r="K2817" s="6">
        <f t="shared" si="15"/>
        <v>10.6375</v>
      </c>
      <c r="L2817" s="6" t="str">
        <f t="array" ref="L2817">XLOOKUP(E2817,INV!A:A,INV!K:K)</f>
        <v>#N/A</v>
      </c>
      <c r="M2817" s="127" t="str">
        <f t="shared" si="16"/>
        <v>#N/A</v>
      </c>
    </row>
    <row r="2818">
      <c r="A2818" s="195">
        <v>2222.0</v>
      </c>
      <c r="B2818" s="196" t="s">
        <v>2368</v>
      </c>
      <c r="C2818" s="197" t="s">
        <v>6419</v>
      </c>
      <c r="D2818" s="198" t="s">
        <v>612</v>
      </c>
      <c r="E2818" s="196" t="s">
        <v>613</v>
      </c>
      <c r="F2818" s="110"/>
      <c r="G2818" s="199">
        <v>1750.0</v>
      </c>
      <c r="H2818" s="217">
        <v>18.32</v>
      </c>
      <c r="I2818" s="217">
        <v>25.25</v>
      </c>
      <c r="J2818" s="6">
        <f t="shared" si="14"/>
        <v>25.648</v>
      </c>
      <c r="K2818" s="6">
        <f t="shared" si="15"/>
        <v>31.5625</v>
      </c>
      <c r="L2818" s="6">
        <f t="array" ref="L2818">XLOOKUP(E2818,INV!A:A,INV!K:K)</f>
        <v>0.05</v>
      </c>
      <c r="M2818" s="127">
        <f t="shared" si="16"/>
        <v>-511.96</v>
      </c>
    </row>
    <row r="2819">
      <c r="A2819" s="195">
        <v>2332.0</v>
      </c>
      <c r="B2819" s="196" t="s">
        <v>2368</v>
      </c>
      <c r="C2819" s="197" t="s">
        <v>6704</v>
      </c>
      <c r="D2819" s="198" t="s">
        <v>6705</v>
      </c>
      <c r="E2819" s="196" t="s">
        <v>6706</v>
      </c>
      <c r="F2819" s="110"/>
      <c r="G2819" s="199">
        <v>150.0</v>
      </c>
      <c r="H2819" s="217">
        <v>1.57</v>
      </c>
      <c r="I2819" s="217">
        <v>2.16</v>
      </c>
      <c r="J2819" s="6">
        <f t="shared" si="14"/>
        <v>2.198</v>
      </c>
      <c r="K2819" s="6">
        <f t="shared" si="15"/>
        <v>2.7</v>
      </c>
      <c r="L2819" s="6" t="str">
        <f t="array" ref="L2819">XLOOKUP(E2819,INV!A:A,INV!K:K)</f>
        <v>#N/A</v>
      </c>
      <c r="M2819" s="127" t="str">
        <f t="shared" si="16"/>
        <v>#N/A</v>
      </c>
    </row>
    <row r="2820">
      <c r="A2820" s="195">
        <v>2333.0</v>
      </c>
      <c r="B2820" s="196" t="s">
        <v>2368</v>
      </c>
      <c r="C2820" s="197" t="s">
        <v>6707</v>
      </c>
      <c r="D2820" s="198" t="s">
        <v>6708</v>
      </c>
      <c r="E2820" s="196" t="s">
        <v>6709</v>
      </c>
      <c r="F2820" s="110"/>
      <c r="G2820" s="199">
        <v>150.0</v>
      </c>
      <c r="H2820" s="217">
        <v>1.57</v>
      </c>
      <c r="I2820" s="217">
        <v>2.16</v>
      </c>
      <c r="J2820" s="6">
        <f t="shared" si="14"/>
        <v>2.198</v>
      </c>
      <c r="K2820" s="6">
        <f t="shared" si="15"/>
        <v>2.7</v>
      </c>
      <c r="L2820" s="6" t="str">
        <f t="array" ref="L2820">XLOOKUP(E2820,INV!A:A,INV!K:K)</f>
        <v>#N/A</v>
      </c>
      <c r="M2820" s="127" t="str">
        <f t="shared" si="16"/>
        <v>#N/A</v>
      </c>
    </row>
    <row r="2821">
      <c r="A2821" s="195">
        <v>2334.0</v>
      </c>
      <c r="B2821" s="196" t="s">
        <v>2368</v>
      </c>
      <c r="C2821" s="197" t="s">
        <v>6710</v>
      </c>
      <c r="D2821" s="198" t="s">
        <v>6711</v>
      </c>
      <c r="E2821" s="196" t="s">
        <v>6712</v>
      </c>
      <c r="F2821" s="110"/>
      <c r="G2821" s="199">
        <v>430.0</v>
      </c>
      <c r="H2821" s="217">
        <v>4.5</v>
      </c>
      <c r="I2821" s="217">
        <v>6.2</v>
      </c>
      <c r="J2821" s="6">
        <f t="shared" si="14"/>
        <v>6.3</v>
      </c>
      <c r="K2821" s="6">
        <f t="shared" si="15"/>
        <v>7.75</v>
      </c>
      <c r="L2821" s="6" t="str">
        <f t="array" ref="L2821">XLOOKUP(E2821,INV!A:A,INV!K:K)</f>
        <v>#N/A</v>
      </c>
      <c r="M2821" s="127" t="str">
        <f t="shared" si="16"/>
        <v>#N/A</v>
      </c>
    </row>
    <row r="2822">
      <c r="A2822" s="195">
        <v>1968.0</v>
      </c>
      <c r="B2822" s="196" t="s">
        <v>2368</v>
      </c>
      <c r="C2822" s="197" t="s">
        <v>5675</v>
      </c>
      <c r="D2822" s="198" t="s">
        <v>5676</v>
      </c>
      <c r="E2822" s="196" t="s">
        <v>5677</v>
      </c>
      <c r="F2822" s="110"/>
      <c r="G2822" s="199">
        <v>590.0</v>
      </c>
      <c r="H2822" s="217">
        <v>6.18</v>
      </c>
      <c r="I2822" s="217">
        <v>8.51</v>
      </c>
      <c r="J2822" s="6">
        <f t="shared" si="14"/>
        <v>8.652</v>
      </c>
      <c r="K2822" s="6">
        <f t="shared" si="15"/>
        <v>10.6375</v>
      </c>
      <c r="L2822" s="6" t="str">
        <f t="array" ref="L2822">XLOOKUP(E2822,INV!A:A,INV!K:K)</f>
        <v>#N/A</v>
      </c>
      <c r="M2822" s="127" t="str">
        <f t="shared" si="16"/>
        <v>#N/A</v>
      </c>
    </row>
    <row r="2823">
      <c r="A2823" s="195">
        <v>2318.0</v>
      </c>
      <c r="B2823" s="196" t="s">
        <v>2368</v>
      </c>
      <c r="C2823" s="197" t="s">
        <v>6658</v>
      </c>
      <c r="D2823" s="198" t="s">
        <v>6659</v>
      </c>
      <c r="E2823" s="196" t="s">
        <v>6660</v>
      </c>
      <c r="F2823" s="110"/>
      <c r="G2823" s="199">
        <v>280.0</v>
      </c>
      <c r="H2823" s="217">
        <v>2.93</v>
      </c>
      <c r="I2823" s="217">
        <v>4.04</v>
      </c>
      <c r="J2823" s="6">
        <f t="shared" si="14"/>
        <v>4.102</v>
      </c>
      <c r="K2823" s="6">
        <f t="shared" si="15"/>
        <v>5.05</v>
      </c>
      <c r="L2823" s="6" t="str">
        <f t="array" ref="L2823">XLOOKUP(E2823,INV!A:A,INV!K:K)</f>
        <v>#N/A</v>
      </c>
      <c r="M2823" s="127" t="str">
        <f t="shared" si="16"/>
        <v>#N/A</v>
      </c>
    </row>
    <row r="2824">
      <c r="A2824" s="195">
        <v>2219.0</v>
      </c>
      <c r="B2824" s="196" t="s">
        <v>2368</v>
      </c>
      <c r="C2824" s="197" t="s">
        <v>6410</v>
      </c>
      <c r="D2824" s="198" t="s">
        <v>6411</v>
      </c>
      <c r="E2824" s="196" t="s">
        <v>6412</v>
      </c>
      <c r="F2824" s="110"/>
      <c r="G2824" s="199">
        <v>590.0</v>
      </c>
      <c r="H2824" s="217">
        <v>6.18</v>
      </c>
      <c r="I2824" s="217">
        <v>8.51</v>
      </c>
      <c r="J2824" s="6">
        <f t="shared" si="14"/>
        <v>8.652</v>
      </c>
      <c r="K2824" s="6">
        <f t="shared" si="15"/>
        <v>10.6375</v>
      </c>
      <c r="L2824" s="6" t="str">
        <f t="array" ref="L2824">XLOOKUP(E2824,INV!A:A,INV!K:K)</f>
        <v>#N/A</v>
      </c>
      <c r="M2824" s="127" t="str">
        <f t="shared" si="16"/>
        <v>#N/A</v>
      </c>
    </row>
    <row r="2825">
      <c r="A2825" s="195">
        <v>2220.0</v>
      </c>
      <c r="B2825" s="196" t="s">
        <v>2368</v>
      </c>
      <c r="C2825" s="197" t="s">
        <v>6413</v>
      </c>
      <c r="D2825" s="198" t="s">
        <v>6414</v>
      </c>
      <c r="E2825" s="196" t="s">
        <v>6415</v>
      </c>
      <c r="F2825" s="110"/>
      <c r="G2825" s="199">
        <v>1750.0</v>
      </c>
      <c r="H2825" s="217">
        <v>18.32</v>
      </c>
      <c r="I2825" s="217">
        <v>25.25</v>
      </c>
      <c r="J2825" s="6">
        <f t="shared" si="14"/>
        <v>25.648</v>
      </c>
      <c r="K2825" s="6">
        <f t="shared" si="15"/>
        <v>31.5625</v>
      </c>
      <c r="L2825" s="6" t="str">
        <f t="array" ref="L2825">XLOOKUP(E2825,INV!A:A,INV!K:K)</f>
        <v>#N/A</v>
      </c>
      <c r="M2825" s="127" t="str">
        <f t="shared" si="16"/>
        <v>#N/A</v>
      </c>
    </row>
    <row r="2826">
      <c r="A2826" s="195">
        <v>2321.0</v>
      </c>
      <c r="B2826" s="196" t="s">
        <v>2368</v>
      </c>
      <c r="C2826" s="197" t="s">
        <v>6668</v>
      </c>
      <c r="D2826" s="198" t="s">
        <v>6669</v>
      </c>
      <c r="E2826" s="196" t="s">
        <v>6670</v>
      </c>
      <c r="F2826" s="110"/>
      <c r="G2826" s="199">
        <v>280.0</v>
      </c>
      <c r="H2826" s="217">
        <v>2.93</v>
      </c>
      <c r="I2826" s="217">
        <v>4.04</v>
      </c>
      <c r="J2826" s="6">
        <f t="shared" si="14"/>
        <v>4.102</v>
      </c>
      <c r="K2826" s="6">
        <f t="shared" si="15"/>
        <v>5.05</v>
      </c>
      <c r="L2826" s="6" t="str">
        <f t="array" ref="L2826">XLOOKUP(E2826,INV!A:A,INV!K:K)</f>
        <v>#N/A</v>
      </c>
      <c r="M2826" s="127" t="str">
        <f t="shared" si="16"/>
        <v>#N/A</v>
      </c>
    </row>
    <row r="2827">
      <c r="A2827" s="195">
        <v>7.0</v>
      </c>
      <c r="B2827" s="196" t="s">
        <v>2368</v>
      </c>
      <c r="C2827" s="197" t="s">
        <v>2382</v>
      </c>
      <c r="D2827" s="198" t="s">
        <v>2383</v>
      </c>
      <c r="E2827" s="196" t="s">
        <v>2384</v>
      </c>
      <c r="F2827" s="110"/>
      <c r="G2827" s="199">
        <v>150.0</v>
      </c>
      <c r="H2827" s="217">
        <v>1.57</v>
      </c>
      <c r="I2827" s="217">
        <v>2.16</v>
      </c>
      <c r="J2827" s="6">
        <f t="shared" si="14"/>
        <v>2.198</v>
      </c>
      <c r="K2827" s="6">
        <f t="shared" si="15"/>
        <v>2.7</v>
      </c>
      <c r="L2827" s="6" t="str">
        <f t="array" ref="L2827">XLOOKUP(E2827,INV!A:A,INV!K:K)</f>
        <v>#N/A</v>
      </c>
      <c r="M2827" s="127" t="str">
        <f t="shared" si="16"/>
        <v>#N/A</v>
      </c>
    </row>
    <row r="2828">
      <c r="A2828" s="195">
        <v>2217.0</v>
      </c>
      <c r="B2828" s="196" t="s">
        <v>2368</v>
      </c>
      <c r="C2828" s="197" t="s">
        <v>6404</v>
      </c>
      <c r="D2828" s="198" t="s">
        <v>6405</v>
      </c>
      <c r="E2828" s="196" t="s">
        <v>6406</v>
      </c>
      <c r="F2828" s="110"/>
      <c r="G2828" s="199">
        <v>280.0</v>
      </c>
      <c r="H2828" s="217">
        <v>2.93</v>
      </c>
      <c r="I2828" s="217">
        <v>4.04</v>
      </c>
      <c r="J2828" s="6">
        <f t="shared" si="14"/>
        <v>4.102</v>
      </c>
      <c r="K2828" s="6">
        <f t="shared" si="15"/>
        <v>5.05</v>
      </c>
      <c r="L2828" s="6" t="str">
        <f t="array" ref="L2828">XLOOKUP(E2828,INV!A:A,INV!K:K)</f>
        <v>#N/A</v>
      </c>
      <c r="M2828" s="127" t="str">
        <f t="shared" si="16"/>
        <v>#N/A</v>
      </c>
    </row>
    <row r="2829">
      <c r="A2829" s="195">
        <v>2045.0</v>
      </c>
      <c r="B2829" s="196" t="s">
        <v>2368</v>
      </c>
      <c r="C2829" s="197" t="s">
        <v>5890</v>
      </c>
      <c r="D2829" s="198" t="s">
        <v>5891</v>
      </c>
      <c r="E2829" s="196" t="s">
        <v>5892</v>
      </c>
      <c r="F2829" s="110"/>
      <c r="G2829" s="199">
        <v>430.0</v>
      </c>
      <c r="H2829" s="217">
        <v>4.5</v>
      </c>
      <c r="I2829" s="217">
        <v>6.2</v>
      </c>
      <c r="J2829" s="6">
        <f t="shared" si="14"/>
        <v>6.3</v>
      </c>
      <c r="K2829" s="6">
        <f t="shared" si="15"/>
        <v>7.75</v>
      </c>
      <c r="L2829" s="6" t="str">
        <f t="array" ref="L2829">XLOOKUP(E2829,INV!A:A,INV!K:K)</f>
        <v>#N/A</v>
      </c>
      <c r="M2829" s="127" t="str">
        <f t="shared" si="16"/>
        <v>#N/A</v>
      </c>
    </row>
    <row r="2830">
      <c r="A2830" s="195">
        <v>2131.0</v>
      </c>
      <c r="B2830" s="196" t="s">
        <v>2368</v>
      </c>
      <c r="C2830" s="197" t="s">
        <v>6143</v>
      </c>
      <c r="D2830" s="198" t="s">
        <v>6144</v>
      </c>
      <c r="E2830" s="196" t="s">
        <v>6145</v>
      </c>
      <c r="F2830" s="110"/>
      <c r="G2830" s="199">
        <v>590.0</v>
      </c>
      <c r="H2830" s="217">
        <v>6.18</v>
      </c>
      <c r="I2830" s="217">
        <v>8.51</v>
      </c>
      <c r="J2830" s="6">
        <f t="shared" si="14"/>
        <v>8.652</v>
      </c>
      <c r="K2830" s="6">
        <f t="shared" si="15"/>
        <v>10.6375</v>
      </c>
      <c r="L2830" s="6" t="str">
        <f t="array" ref="L2830">XLOOKUP(E2830,INV!A:A,INV!K:K)</f>
        <v>#N/A</v>
      </c>
      <c r="M2830" s="127" t="str">
        <f t="shared" si="16"/>
        <v>#N/A</v>
      </c>
    </row>
    <row r="2831">
      <c r="A2831" s="195">
        <v>2160.0</v>
      </c>
      <c r="B2831" s="196" t="s">
        <v>2368</v>
      </c>
      <c r="C2831" s="197" t="s">
        <v>6224</v>
      </c>
      <c r="D2831" s="198" t="s">
        <v>6225</v>
      </c>
      <c r="E2831" s="196" t="s">
        <v>6226</v>
      </c>
      <c r="F2831" s="196"/>
      <c r="G2831" s="199">
        <v>1000.0</v>
      </c>
      <c r="H2831" s="217">
        <v>10.47</v>
      </c>
      <c r="I2831" s="217">
        <v>14.43</v>
      </c>
      <c r="J2831" s="6">
        <f t="shared" si="14"/>
        <v>14.658</v>
      </c>
      <c r="K2831" s="6">
        <f t="shared" si="15"/>
        <v>18.0375</v>
      </c>
      <c r="L2831" s="6" t="str">
        <f t="array" ref="L2831">XLOOKUP(E2831,INV!A:A,INV!K:K)</f>
        <v>#N/A</v>
      </c>
      <c r="M2831" s="127" t="str">
        <f t="shared" si="16"/>
        <v>#N/A</v>
      </c>
    </row>
    <row r="2832">
      <c r="A2832" s="195">
        <v>2218.0</v>
      </c>
      <c r="B2832" s="196" t="s">
        <v>2368</v>
      </c>
      <c r="C2832" s="197" t="s">
        <v>6407</v>
      </c>
      <c r="D2832" s="198" t="s">
        <v>6408</v>
      </c>
      <c r="E2832" s="196" t="s">
        <v>6409</v>
      </c>
      <c r="F2832" s="110"/>
      <c r="G2832" s="199">
        <v>1750.0</v>
      </c>
      <c r="H2832" s="217">
        <v>18.32</v>
      </c>
      <c r="I2832" s="217">
        <v>25.25</v>
      </c>
      <c r="J2832" s="6">
        <f t="shared" si="14"/>
        <v>25.648</v>
      </c>
      <c r="K2832" s="6">
        <f t="shared" si="15"/>
        <v>31.5625</v>
      </c>
      <c r="L2832" s="6" t="str">
        <f t="array" ref="L2832">XLOOKUP(E2832,INV!A:A,INV!K:K)</f>
        <v>#N/A</v>
      </c>
      <c r="M2832" s="127" t="str">
        <f t="shared" si="16"/>
        <v>#N/A</v>
      </c>
    </row>
    <row r="2833">
      <c r="A2833" s="195">
        <v>2124.0</v>
      </c>
      <c r="B2833" s="196" t="s">
        <v>2368</v>
      </c>
      <c r="C2833" s="197" t="s">
        <v>6122</v>
      </c>
      <c r="D2833" s="198" t="s">
        <v>6123</v>
      </c>
      <c r="E2833" s="196" t="s">
        <v>6124</v>
      </c>
      <c r="F2833" s="110"/>
      <c r="G2833" s="199">
        <v>2400.0</v>
      </c>
      <c r="H2833" s="217">
        <v>25.13</v>
      </c>
      <c r="I2833" s="217">
        <v>34.62</v>
      </c>
      <c r="J2833" s="6">
        <f t="shared" si="14"/>
        <v>35.182</v>
      </c>
      <c r="K2833" s="6">
        <f t="shared" si="15"/>
        <v>43.275</v>
      </c>
      <c r="L2833" s="6" t="str">
        <f t="array" ref="L2833">XLOOKUP(E2833,INV!A:A,INV!K:K)</f>
        <v>#N/A</v>
      </c>
      <c r="M2833" s="127" t="str">
        <f t="shared" si="16"/>
        <v>#N/A</v>
      </c>
    </row>
    <row r="2834">
      <c r="A2834" s="195">
        <v>2125.0</v>
      </c>
      <c r="B2834" s="196" t="s">
        <v>2368</v>
      </c>
      <c r="C2834" s="197" t="s">
        <v>6125</v>
      </c>
      <c r="D2834" s="198" t="s">
        <v>6126</v>
      </c>
      <c r="E2834" s="196" t="s">
        <v>6127</v>
      </c>
      <c r="F2834" s="196"/>
      <c r="G2834" s="199">
        <v>4100.0</v>
      </c>
      <c r="H2834" s="217">
        <v>42.93</v>
      </c>
      <c r="I2834" s="217">
        <v>59.15</v>
      </c>
      <c r="J2834" s="6">
        <f t="shared" si="14"/>
        <v>60.102</v>
      </c>
      <c r="K2834" s="6">
        <f t="shared" si="15"/>
        <v>73.9375</v>
      </c>
      <c r="L2834" s="6" t="str">
        <f t="array" ref="L2834">XLOOKUP(E2834,INV!A:A,INV!K:K)</f>
        <v>#N/A</v>
      </c>
      <c r="M2834" s="127" t="str">
        <f t="shared" si="16"/>
        <v>#N/A</v>
      </c>
    </row>
    <row r="2835">
      <c r="A2835" s="195">
        <v>2149.0</v>
      </c>
      <c r="B2835" s="196" t="s">
        <v>2368</v>
      </c>
      <c r="C2835" s="197" t="s">
        <v>6192</v>
      </c>
      <c r="D2835" s="198" t="s">
        <v>6193</v>
      </c>
      <c r="E2835" s="196" t="s">
        <v>6194</v>
      </c>
      <c r="F2835" s="110"/>
      <c r="G2835" s="199">
        <v>80.0</v>
      </c>
      <c r="H2835" s="217">
        <v>0.84</v>
      </c>
      <c r="I2835" s="217">
        <v>1.15</v>
      </c>
      <c r="J2835" s="6">
        <f t="shared" si="14"/>
        <v>1.176</v>
      </c>
      <c r="K2835" s="6">
        <f t="shared" si="15"/>
        <v>1.4375</v>
      </c>
      <c r="L2835" s="6" t="str">
        <f t="array" ref="L2835">XLOOKUP(E2835,INV!A:A,INV!K:K)</f>
        <v>#N/A</v>
      </c>
      <c r="M2835" s="127" t="str">
        <f t="shared" si="16"/>
        <v>#N/A</v>
      </c>
    </row>
    <row r="2836">
      <c r="A2836" s="195">
        <v>2150.0</v>
      </c>
      <c r="B2836" s="196" t="s">
        <v>2368</v>
      </c>
      <c r="C2836" s="197" t="s">
        <v>6195</v>
      </c>
      <c r="D2836" s="198" t="s">
        <v>6196</v>
      </c>
      <c r="E2836" s="196" t="s">
        <v>6197</v>
      </c>
      <c r="F2836" s="110"/>
      <c r="G2836" s="199">
        <v>280.0</v>
      </c>
      <c r="H2836" s="217">
        <v>2.93</v>
      </c>
      <c r="I2836" s="217">
        <v>4.04</v>
      </c>
      <c r="J2836" s="6">
        <f t="shared" si="14"/>
        <v>4.102</v>
      </c>
      <c r="K2836" s="6">
        <f t="shared" si="15"/>
        <v>5.05</v>
      </c>
      <c r="L2836" s="6" t="str">
        <f t="array" ref="L2836">XLOOKUP(E2836,INV!A:A,INV!K:K)</f>
        <v>#N/A</v>
      </c>
      <c r="M2836" s="127" t="str">
        <f t="shared" si="16"/>
        <v>#N/A</v>
      </c>
    </row>
    <row r="2837">
      <c r="A2837" s="195">
        <v>2151.0</v>
      </c>
      <c r="B2837" s="196" t="s">
        <v>2368</v>
      </c>
      <c r="C2837" s="197" t="s">
        <v>6198</v>
      </c>
      <c r="D2837" s="198" t="s">
        <v>6199</v>
      </c>
      <c r="E2837" s="196" t="s">
        <v>6200</v>
      </c>
      <c r="F2837" s="110"/>
      <c r="G2837" s="199">
        <v>430.0</v>
      </c>
      <c r="H2837" s="217">
        <v>4.5</v>
      </c>
      <c r="I2837" s="217">
        <v>6.2</v>
      </c>
      <c r="J2837" s="6">
        <f t="shared" si="14"/>
        <v>6.3</v>
      </c>
      <c r="K2837" s="6">
        <f t="shared" si="15"/>
        <v>7.75</v>
      </c>
      <c r="L2837" s="6" t="str">
        <f t="array" ref="L2837">XLOOKUP(E2837,INV!A:A,INV!K:K)</f>
        <v>#N/A</v>
      </c>
      <c r="M2837" s="127" t="str">
        <f t="shared" si="16"/>
        <v>#N/A</v>
      </c>
    </row>
    <row r="2838">
      <c r="A2838" s="195">
        <v>2152.0</v>
      </c>
      <c r="B2838" s="196" t="s">
        <v>2368</v>
      </c>
      <c r="C2838" s="197" t="s">
        <v>6201</v>
      </c>
      <c r="D2838" s="198" t="s">
        <v>6202</v>
      </c>
      <c r="E2838" s="196" t="s">
        <v>6203</v>
      </c>
      <c r="F2838" s="110"/>
      <c r="G2838" s="199">
        <v>590.0</v>
      </c>
      <c r="H2838" s="217">
        <v>6.18</v>
      </c>
      <c r="I2838" s="217">
        <v>8.51</v>
      </c>
      <c r="J2838" s="6">
        <f t="shared" si="14"/>
        <v>8.652</v>
      </c>
      <c r="K2838" s="6">
        <f t="shared" si="15"/>
        <v>10.6375</v>
      </c>
      <c r="L2838" s="6" t="str">
        <f t="array" ref="L2838">XLOOKUP(E2838,INV!A:A,INV!K:K)</f>
        <v>#N/A</v>
      </c>
      <c r="M2838" s="127" t="str">
        <f t="shared" si="16"/>
        <v>#N/A</v>
      </c>
    </row>
    <row r="2839">
      <c r="A2839" s="195">
        <v>2153.0</v>
      </c>
      <c r="B2839" s="196" t="s">
        <v>2368</v>
      </c>
      <c r="C2839" s="197" t="s">
        <v>6204</v>
      </c>
      <c r="D2839" s="198" t="s">
        <v>6205</v>
      </c>
      <c r="E2839" s="196" t="s">
        <v>6206</v>
      </c>
      <c r="F2839" s="196"/>
      <c r="G2839" s="199">
        <v>1000.0</v>
      </c>
      <c r="H2839" s="217">
        <v>10.47</v>
      </c>
      <c r="I2839" s="217">
        <v>14.43</v>
      </c>
      <c r="J2839" s="6">
        <f t="shared" si="14"/>
        <v>14.658</v>
      </c>
      <c r="K2839" s="6">
        <f t="shared" si="15"/>
        <v>18.0375</v>
      </c>
      <c r="L2839" s="6" t="str">
        <f t="array" ref="L2839">XLOOKUP(E2839,INV!A:A,INV!K:K)</f>
        <v>#N/A</v>
      </c>
      <c r="M2839" s="127" t="str">
        <f t="shared" si="16"/>
        <v>#N/A</v>
      </c>
    </row>
    <row r="2840">
      <c r="A2840" s="195">
        <v>2154.0</v>
      </c>
      <c r="B2840" s="196" t="s">
        <v>2368</v>
      </c>
      <c r="C2840" s="197" t="s">
        <v>6207</v>
      </c>
      <c r="D2840" s="198" t="s">
        <v>6208</v>
      </c>
      <c r="E2840" s="196" t="s">
        <v>6209</v>
      </c>
      <c r="F2840" s="196"/>
      <c r="G2840" s="199">
        <v>1750.0</v>
      </c>
      <c r="H2840" s="217">
        <v>18.32</v>
      </c>
      <c r="I2840" s="217">
        <v>25.25</v>
      </c>
      <c r="J2840" s="6">
        <f t="shared" si="14"/>
        <v>25.648</v>
      </c>
      <c r="K2840" s="6">
        <f t="shared" si="15"/>
        <v>31.5625</v>
      </c>
      <c r="L2840" s="6" t="str">
        <f t="array" ref="L2840">XLOOKUP(E2840,INV!A:A,INV!K:K)</f>
        <v>#N/A</v>
      </c>
      <c r="M2840" s="127" t="str">
        <f t="shared" si="16"/>
        <v>#N/A</v>
      </c>
    </row>
    <row r="2841">
      <c r="A2841" s="195">
        <v>2155.0</v>
      </c>
      <c r="B2841" s="196" t="s">
        <v>2368</v>
      </c>
      <c r="C2841" s="197" t="s">
        <v>6210</v>
      </c>
      <c r="D2841" s="198" t="s">
        <v>6211</v>
      </c>
      <c r="E2841" s="196" t="s">
        <v>6212</v>
      </c>
      <c r="F2841" s="196"/>
      <c r="G2841" s="199">
        <v>2400.0</v>
      </c>
      <c r="H2841" s="217">
        <v>25.13</v>
      </c>
      <c r="I2841" s="217">
        <v>34.62</v>
      </c>
      <c r="J2841" s="6">
        <f t="shared" si="14"/>
        <v>35.182</v>
      </c>
      <c r="K2841" s="6">
        <f t="shared" si="15"/>
        <v>43.275</v>
      </c>
      <c r="L2841" s="6" t="str">
        <f t="array" ref="L2841">XLOOKUP(E2841,INV!A:A,INV!K:K)</f>
        <v>#N/A</v>
      </c>
      <c r="M2841" s="127" t="str">
        <f t="shared" si="16"/>
        <v>#N/A</v>
      </c>
    </row>
    <row r="2842">
      <c r="A2842" s="195">
        <v>2156.0</v>
      </c>
      <c r="B2842" s="196" t="s">
        <v>2368</v>
      </c>
      <c r="C2842" s="197" t="s">
        <v>6213</v>
      </c>
      <c r="D2842" s="198" t="s">
        <v>6214</v>
      </c>
      <c r="E2842" s="196" t="s">
        <v>6215</v>
      </c>
      <c r="F2842" s="110"/>
      <c r="G2842" s="199">
        <v>590.0</v>
      </c>
      <c r="H2842" s="217">
        <v>6.18</v>
      </c>
      <c r="I2842" s="217">
        <v>8.51</v>
      </c>
      <c r="J2842" s="6">
        <f t="shared" si="14"/>
        <v>8.652</v>
      </c>
      <c r="K2842" s="6">
        <f t="shared" si="15"/>
        <v>10.6375</v>
      </c>
      <c r="L2842" s="6" t="str">
        <f t="array" ref="L2842">XLOOKUP(E2842,INV!A:A,INV!K:K)</f>
        <v>#N/A</v>
      </c>
      <c r="M2842" s="127" t="str">
        <f t="shared" si="16"/>
        <v>#N/A</v>
      </c>
    </row>
    <row r="2843">
      <c r="A2843" s="195">
        <v>2157.0</v>
      </c>
      <c r="B2843" s="196" t="s">
        <v>2368</v>
      </c>
      <c r="C2843" s="197" t="s">
        <v>6216</v>
      </c>
      <c r="D2843" s="198" t="s">
        <v>6217</v>
      </c>
      <c r="E2843" s="196" t="s">
        <v>6218</v>
      </c>
      <c r="F2843" s="196"/>
      <c r="G2843" s="199">
        <v>1000.0</v>
      </c>
      <c r="H2843" s="217">
        <v>10.47</v>
      </c>
      <c r="I2843" s="217">
        <v>14.43</v>
      </c>
      <c r="J2843" s="6">
        <f t="shared" si="14"/>
        <v>14.658</v>
      </c>
      <c r="K2843" s="6">
        <f t="shared" si="15"/>
        <v>18.0375</v>
      </c>
      <c r="L2843" s="6" t="str">
        <f t="array" ref="L2843">XLOOKUP(E2843,INV!A:A,INV!K:K)</f>
        <v>#N/A</v>
      </c>
      <c r="M2843" s="127" t="str">
        <f t="shared" si="16"/>
        <v>#N/A</v>
      </c>
    </row>
    <row r="2844">
      <c r="A2844" s="195">
        <v>1788.0</v>
      </c>
      <c r="B2844" s="196" t="s">
        <v>5344</v>
      </c>
      <c r="C2844" s="197" t="s">
        <v>10646</v>
      </c>
      <c r="D2844" s="198" t="s">
        <v>5346</v>
      </c>
      <c r="E2844" s="196" t="s">
        <v>10647</v>
      </c>
      <c r="F2844" s="196"/>
      <c r="G2844" s="199">
        <v>2.0</v>
      </c>
      <c r="H2844" s="217">
        <v>0.02</v>
      </c>
      <c r="I2844" s="217">
        <v>0.03</v>
      </c>
      <c r="J2844" s="6">
        <f t="shared" si="14"/>
        <v>0.028</v>
      </c>
      <c r="K2844" s="6">
        <f t="shared" si="15"/>
        <v>0.0375</v>
      </c>
      <c r="L2844" s="6" t="str">
        <f t="array" ref="L2844">XLOOKUP(E2844,INV!A:A,INV!K:K)</f>
        <v>#N/A</v>
      </c>
      <c r="M2844" s="127" t="str">
        <f t="shared" si="16"/>
        <v>#N/A</v>
      </c>
    </row>
    <row r="2845">
      <c r="A2845" s="195">
        <v>1787.0</v>
      </c>
      <c r="B2845" s="196" t="s">
        <v>5344</v>
      </c>
      <c r="C2845" s="197" t="s">
        <v>10648</v>
      </c>
      <c r="D2845" s="198" t="s">
        <v>5346</v>
      </c>
      <c r="E2845" s="196" t="s">
        <v>10649</v>
      </c>
      <c r="F2845" s="196"/>
      <c r="G2845" s="199">
        <v>15.0</v>
      </c>
      <c r="H2845" s="217">
        <v>0.16</v>
      </c>
      <c r="I2845" s="217">
        <v>0.22</v>
      </c>
      <c r="J2845" s="6">
        <f t="shared" si="14"/>
        <v>0.224</v>
      </c>
      <c r="K2845" s="6">
        <f t="shared" si="15"/>
        <v>0.275</v>
      </c>
      <c r="L2845" s="6" t="str">
        <f t="array" ref="L2845">XLOOKUP(E2845,INV!A:A,INV!K:K)</f>
        <v>#N/A</v>
      </c>
      <c r="M2845" s="127" t="str">
        <f t="shared" si="16"/>
        <v>#N/A</v>
      </c>
    </row>
    <row r="2846">
      <c r="A2846" s="195">
        <v>1786.0</v>
      </c>
      <c r="B2846" s="196" t="s">
        <v>5344</v>
      </c>
      <c r="C2846" s="197" t="s">
        <v>5345</v>
      </c>
      <c r="D2846" s="198" t="s">
        <v>5346</v>
      </c>
      <c r="E2846" s="196" t="s">
        <v>5347</v>
      </c>
      <c r="F2846" s="196"/>
      <c r="G2846" s="199">
        <v>35.0</v>
      </c>
      <c r="H2846" s="217">
        <v>0.37</v>
      </c>
      <c r="I2846" s="217">
        <v>0.5</v>
      </c>
      <c r="J2846" s="6">
        <f t="shared" si="14"/>
        <v>0.518</v>
      </c>
      <c r="K2846" s="6">
        <f t="shared" si="15"/>
        <v>0.625</v>
      </c>
      <c r="L2846" s="6" t="str">
        <f t="array" ref="L2846">XLOOKUP(E2846,INV!A:A,INV!K:K)</f>
        <v>#N/A</v>
      </c>
      <c r="M2846" s="127" t="str">
        <f t="shared" si="16"/>
        <v>#N/A</v>
      </c>
    </row>
    <row r="2847">
      <c r="A2847" s="195">
        <v>1872.0</v>
      </c>
      <c r="B2847" s="196" t="s">
        <v>5344</v>
      </c>
      <c r="C2847" s="197" t="s">
        <v>10650</v>
      </c>
      <c r="D2847" s="198" t="s">
        <v>10651</v>
      </c>
      <c r="E2847" s="196" t="s">
        <v>10652</v>
      </c>
      <c r="F2847" s="110"/>
      <c r="G2847" s="199">
        <v>15.0</v>
      </c>
      <c r="H2847" s="217">
        <v>0.14</v>
      </c>
      <c r="I2847" s="217">
        <v>0.19</v>
      </c>
      <c r="J2847" s="6">
        <f t="shared" si="14"/>
        <v>0.196</v>
      </c>
      <c r="K2847" s="6">
        <f t="shared" si="15"/>
        <v>0.2375</v>
      </c>
      <c r="L2847" s="6" t="str">
        <f t="array" ref="L2847">XLOOKUP(E2847,INV!A:A,INV!K:K)</f>
        <v>#N/A</v>
      </c>
      <c r="M2847" s="127" t="str">
        <f t="shared" si="16"/>
        <v>#N/A</v>
      </c>
    </row>
    <row r="2848">
      <c r="A2848" s="195">
        <v>1871.0</v>
      </c>
      <c r="B2848" s="196" t="s">
        <v>5344</v>
      </c>
      <c r="C2848" s="197" t="s">
        <v>10653</v>
      </c>
      <c r="D2848" s="198" t="s">
        <v>10651</v>
      </c>
      <c r="E2848" s="196" t="s">
        <v>10654</v>
      </c>
      <c r="F2848" s="110"/>
      <c r="G2848" s="199">
        <v>20.0</v>
      </c>
      <c r="H2848" s="217">
        <v>0.18</v>
      </c>
      <c r="I2848" s="217">
        <v>0.25</v>
      </c>
      <c r="J2848" s="6">
        <f t="shared" si="14"/>
        <v>0.252</v>
      </c>
      <c r="K2848" s="6">
        <f t="shared" si="15"/>
        <v>0.3125</v>
      </c>
      <c r="L2848" s="6" t="str">
        <f t="array" ref="L2848">XLOOKUP(E2848,INV!A:A,INV!K:K)</f>
        <v>#N/A</v>
      </c>
      <c r="M2848" s="127" t="str">
        <f t="shared" si="16"/>
        <v>#N/A</v>
      </c>
    </row>
    <row r="2849">
      <c r="A2849" s="195">
        <v>1950.0</v>
      </c>
      <c r="B2849" s="196" t="s">
        <v>10655</v>
      </c>
      <c r="C2849" s="197" t="s">
        <v>10656</v>
      </c>
      <c r="D2849" s="198" t="s">
        <v>10657</v>
      </c>
      <c r="E2849" s="196" t="s">
        <v>10658</v>
      </c>
      <c r="F2849" s="110"/>
      <c r="G2849" s="199">
        <v>50.0</v>
      </c>
      <c r="H2849" s="217">
        <v>0.52</v>
      </c>
      <c r="I2849" s="217">
        <v>0.72</v>
      </c>
      <c r="J2849" s="6">
        <f t="shared" si="14"/>
        <v>0.728</v>
      </c>
      <c r="K2849" s="6">
        <f t="shared" si="15"/>
        <v>0.9</v>
      </c>
      <c r="L2849" s="6" t="str">
        <f t="array" ref="L2849">XLOOKUP(E2849,INV!A:A,INV!K:K)</f>
        <v>#N/A</v>
      </c>
      <c r="M2849" s="127" t="str">
        <f t="shared" si="16"/>
        <v>#N/A</v>
      </c>
    </row>
    <row r="2850">
      <c r="A2850" s="195">
        <v>514.0</v>
      </c>
      <c r="B2850" s="196" t="s">
        <v>3774</v>
      </c>
      <c r="C2850" s="197" t="s">
        <v>3783</v>
      </c>
      <c r="D2850" s="198" t="s">
        <v>3781</v>
      </c>
      <c r="E2850" s="196" t="s">
        <v>3784</v>
      </c>
      <c r="F2850" s="196"/>
      <c r="G2850" s="199">
        <v>80.0</v>
      </c>
      <c r="H2850" s="217">
        <v>0.84</v>
      </c>
      <c r="I2850" s="217">
        <v>1.15</v>
      </c>
      <c r="J2850" s="6">
        <f t="shared" si="14"/>
        <v>1.176</v>
      </c>
      <c r="K2850" s="6">
        <f t="shared" si="15"/>
        <v>1.4375</v>
      </c>
      <c r="L2850" s="6" t="str">
        <f t="array" ref="L2850">XLOOKUP(E2850,INV!A:A,INV!K:K)</f>
        <v>#N/A</v>
      </c>
      <c r="M2850" s="127" t="str">
        <f t="shared" si="16"/>
        <v>#N/A</v>
      </c>
    </row>
    <row r="2851">
      <c r="A2851" s="195">
        <v>513.0</v>
      </c>
      <c r="B2851" s="196" t="s">
        <v>3774</v>
      </c>
      <c r="C2851" s="197" t="s">
        <v>3780</v>
      </c>
      <c r="D2851" s="198" t="s">
        <v>3781</v>
      </c>
      <c r="E2851" s="196" t="s">
        <v>3782</v>
      </c>
      <c r="F2851" s="196"/>
      <c r="G2851" s="199">
        <v>150.0</v>
      </c>
      <c r="H2851" s="217">
        <v>1.57</v>
      </c>
      <c r="I2851" s="217">
        <v>2.16</v>
      </c>
      <c r="J2851" s="6">
        <f t="shared" si="14"/>
        <v>2.198</v>
      </c>
      <c r="K2851" s="6">
        <f t="shared" si="15"/>
        <v>2.7</v>
      </c>
      <c r="L2851" s="6" t="str">
        <f t="array" ref="L2851">XLOOKUP(E2851,INV!A:A,INV!K:K)</f>
        <v>#N/A</v>
      </c>
      <c r="M2851" s="127" t="str">
        <f t="shared" si="16"/>
        <v>#N/A</v>
      </c>
    </row>
    <row r="2852">
      <c r="A2852" s="195">
        <v>2805.0</v>
      </c>
      <c r="B2852" s="196">
        <v>3.9269099E7</v>
      </c>
      <c r="C2852" s="197" t="s">
        <v>7050</v>
      </c>
      <c r="D2852" s="198" t="s">
        <v>7051</v>
      </c>
      <c r="E2852" s="196" t="s">
        <v>7050</v>
      </c>
      <c r="F2852" s="110"/>
      <c r="G2852" s="199">
        <v>10.0</v>
      </c>
      <c r="H2852" s="217">
        <v>0.1</v>
      </c>
      <c r="I2852" s="217">
        <v>0.14</v>
      </c>
      <c r="J2852" s="6">
        <f t="shared" si="14"/>
        <v>0.14</v>
      </c>
      <c r="K2852" s="6">
        <f t="shared" si="15"/>
        <v>0.175</v>
      </c>
      <c r="L2852" s="6" t="str">
        <f t="array" ref="L2852">XLOOKUP(E2852,INV!A:A,INV!K:K)</f>
        <v>#N/A</v>
      </c>
      <c r="M2852" s="127" t="str">
        <f t="shared" si="16"/>
        <v>#N/A</v>
      </c>
    </row>
    <row r="2853">
      <c r="A2853" s="195">
        <v>2243.0</v>
      </c>
      <c r="B2853" s="196" t="s">
        <v>2368</v>
      </c>
      <c r="C2853" s="197" t="s">
        <v>10659</v>
      </c>
      <c r="D2853" s="198" t="s">
        <v>10660</v>
      </c>
      <c r="E2853" s="196" t="s">
        <v>10661</v>
      </c>
      <c r="F2853" s="110"/>
      <c r="G2853" s="199">
        <v>150.0</v>
      </c>
      <c r="H2853" s="217">
        <v>1.57</v>
      </c>
      <c r="I2853" s="217">
        <v>2.16</v>
      </c>
      <c r="J2853" s="6">
        <f t="shared" si="14"/>
        <v>2.198</v>
      </c>
      <c r="K2853" s="6">
        <f t="shared" si="15"/>
        <v>2.7</v>
      </c>
      <c r="L2853" s="6" t="str">
        <f t="array" ref="L2853">XLOOKUP(E2853,INV!A:A,INV!K:K)</f>
        <v>#N/A</v>
      </c>
      <c r="M2853" s="127" t="str">
        <f t="shared" si="16"/>
        <v>#N/A</v>
      </c>
    </row>
    <row r="2854">
      <c r="A2854" s="195">
        <v>2244.0</v>
      </c>
      <c r="B2854" s="196" t="s">
        <v>2368</v>
      </c>
      <c r="C2854" s="197" t="s">
        <v>10662</v>
      </c>
      <c r="D2854" s="198" t="s">
        <v>10663</v>
      </c>
      <c r="E2854" s="196" t="s">
        <v>10664</v>
      </c>
      <c r="F2854" s="196"/>
      <c r="G2854" s="199">
        <v>280.0</v>
      </c>
      <c r="H2854" s="217">
        <v>2.93</v>
      </c>
      <c r="I2854" s="217">
        <v>4.04</v>
      </c>
      <c r="J2854" s="6">
        <f t="shared" si="14"/>
        <v>4.102</v>
      </c>
      <c r="K2854" s="6">
        <f t="shared" si="15"/>
        <v>5.05</v>
      </c>
      <c r="L2854" s="6" t="str">
        <f t="array" ref="L2854">XLOOKUP(E2854,INV!A:A,INV!K:K)</f>
        <v>#N/A</v>
      </c>
      <c r="M2854" s="127" t="str">
        <f t="shared" si="16"/>
        <v>#N/A</v>
      </c>
    </row>
    <row r="2855">
      <c r="A2855" s="195">
        <v>2245.0</v>
      </c>
      <c r="B2855" s="196" t="s">
        <v>2368</v>
      </c>
      <c r="C2855" s="197" t="s">
        <v>6481</v>
      </c>
      <c r="D2855" s="198" t="s">
        <v>6482</v>
      </c>
      <c r="E2855" s="196" t="s">
        <v>6483</v>
      </c>
      <c r="F2855" s="110"/>
      <c r="G2855" s="199">
        <v>430.0</v>
      </c>
      <c r="H2855" s="217">
        <v>4.5</v>
      </c>
      <c r="I2855" s="217">
        <v>6.2</v>
      </c>
      <c r="J2855" s="6">
        <f t="shared" si="14"/>
        <v>6.3</v>
      </c>
      <c r="K2855" s="6">
        <f t="shared" si="15"/>
        <v>7.75</v>
      </c>
      <c r="L2855" s="6" t="str">
        <f t="array" ref="L2855">XLOOKUP(E2855,INV!A:A,INV!K:K)</f>
        <v>#N/A</v>
      </c>
      <c r="M2855" s="127" t="str">
        <f t="shared" si="16"/>
        <v>#N/A</v>
      </c>
    </row>
    <row r="2856">
      <c r="A2856" s="195">
        <v>2246.0</v>
      </c>
      <c r="B2856" s="196" t="s">
        <v>2368</v>
      </c>
      <c r="C2856" s="197" t="s">
        <v>10665</v>
      </c>
      <c r="D2856" s="198" t="s">
        <v>10666</v>
      </c>
      <c r="E2856" s="196" t="s">
        <v>10667</v>
      </c>
      <c r="F2856" s="196"/>
      <c r="G2856" s="199">
        <v>590.0</v>
      </c>
      <c r="H2856" s="217">
        <v>6.18</v>
      </c>
      <c r="I2856" s="217">
        <v>8.51</v>
      </c>
      <c r="J2856" s="6">
        <f t="shared" si="14"/>
        <v>8.652</v>
      </c>
      <c r="K2856" s="6">
        <f t="shared" si="15"/>
        <v>10.6375</v>
      </c>
      <c r="L2856" s="6" t="str">
        <f t="array" ref="L2856">XLOOKUP(E2856,INV!A:A,INV!K:K)</f>
        <v>#N/A</v>
      </c>
      <c r="M2856" s="127" t="str">
        <f t="shared" si="16"/>
        <v>#N/A</v>
      </c>
    </row>
    <row r="2857">
      <c r="A2857" s="195">
        <v>2248.0</v>
      </c>
      <c r="B2857" s="196" t="s">
        <v>2368</v>
      </c>
      <c r="C2857" s="197" t="s">
        <v>10668</v>
      </c>
      <c r="D2857" s="198" t="s">
        <v>10669</v>
      </c>
      <c r="E2857" s="196" t="s">
        <v>10670</v>
      </c>
      <c r="F2857" s="196"/>
      <c r="G2857" s="199">
        <v>2400.0</v>
      </c>
      <c r="H2857" s="217">
        <v>25.13</v>
      </c>
      <c r="I2857" s="217">
        <v>34.62</v>
      </c>
      <c r="J2857" s="6">
        <f t="shared" si="14"/>
        <v>35.182</v>
      </c>
      <c r="K2857" s="6">
        <f t="shared" si="15"/>
        <v>43.275</v>
      </c>
      <c r="L2857" s="6" t="str">
        <f t="array" ref="L2857">XLOOKUP(E2857,INV!A:A,INV!K:K)</f>
        <v>#N/A</v>
      </c>
      <c r="M2857" s="127" t="str">
        <f t="shared" si="16"/>
        <v>#N/A</v>
      </c>
    </row>
    <row r="2858">
      <c r="A2858" s="195">
        <v>2249.0</v>
      </c>
      <c r="B2858" s="196" t="s">
        <v>2368</v>
      </c>
      <c r="C2858" s="197" t="s">
        <v>10671</v>
      </c>
      <c r="D2858" s="198" t="s">
        <v>10672</v>
      </c>
      <c r="E2858" s="196" t="s">
        <v>10673</v>
      </c>
      <c r="F2858" s="196"/>
      <c r="G2858" s="199">
        <v>4100.0</v>
      </c>
      <c r="H2858" s="217">
        <v>42.93</v>
      </c>
      <c r="I2858" s="217">
        <v>59.15</v>
      </c>
      <c r="J2858" s="6">
        <f t="shared" si="14"/>
        <v>60.102</v>
      </c>
      <c r="K2858" s="6">
        <f t="shared" si="15"/>
        <v>73.9375</v>
      </c>
      <c r="L2858" s="6" t="str">
        <f t="array" ref="L2858">XLOOKUP(E2858,INV!A:A,INV!K:K)</f>
        <v>#N/A</v>
      </c>
      <c r="M2858" s="127" t="str">
        <f t="shared" si="16"/>
        <v>#N/A</v>
      </c>
    </row>
    <row r="2859">
      <c r="A2859" s="195">
        <v>2253.0</v>
      </c>
      <c r="B2859" s="196" t="s">
        <v>2368</v>
      </c>
      <c r="C2859" s="197" t="s">
        <v>10674</v>
      </c>
      <c r="D2859" s="198" t="s">
        <v>10675</v>
      </c>
      <c r="E2859" s="196" t="s">
        <v>10676</v>
      </c>
      <c r="F2859" s="110"/>
      <c r="G2859" s="199">
        <v>590.0</v>
      </c>
      <c r="H2859" s="217">
        <v>6.18</v>
      </c>
      <c r="I2859" s="217">
        <v>8.51</v>
      </c>
      <c r="J2859" s="6">
        <f t="shared" si="14"/>
        <v>8.652</v>
      </c>
      <c r="K2859" s="6">
        <f t="shared" si="15"/>
        <v>10.6375</v>
      </c>
      <c r="L2859" s="6" t="str">
        <f t="array" ref="L2859">XLOOKUP(E2859,INV!A:A,INV!K:K)</f>
        <v>#N/A</v>
      </c>
      <c r="M2859" s="127" t="str">
        <f t="shared" si="16"/>
        <v>#N/A</v>
      </c>
    </row>
    <row r="2860">
      <c r="A2860" s="195">
        <v>2255.0</v>
      </c>
      <c r="B2860" s="196" t="s">
        <v>2368</v>
      </c>
      <c r="C2860" s="197" t="s">
        <v>10677</v>
      </c>
      <c r="D2860" s="198" t="s">
        <v>10678</v>
      </c>
      <c r="E2860" s="196" t="s">
        <v>10679</v>
      </c>
      <c r="F2860" s="110"/>
      <c r="G2860" s="199">
        <v>2400.0</v>
      </c>
      <c r="H2860" s="217">
        <v>25.13</v>
      </c>
      <c r="I2860" s="217">
        <v>34.62</v>
      </c>
      <c r="J2860" s="6">
        <f t="shared" si="14"/>
        <v>35.182</v>
      </c>
      <c r="K2860" s="6">
        <f t="shared" si="15"/>
        <v>43.275</v>
      </c>
      <c r="L2860" s="6" t="str">
        <f t="array" ref="L2860">XLOOKUP(E2860,INV!A:A,INV!K:K)</f>
        <v>#N/A</v>
      </c>
      <c r="M2860" s="127" t="str">
        <f t="shared" si="16"/>
        <v>#N/A</v>
      </c>
    </row>
    <row r="2861">
      <c r="A2861" s="195">
        <v>1952.0</v>
      </c>
      <c r="B2861" s="196" t="s">
        <v>2368</v>
      </c>
      <c r="C2861" s="197" t="s">
        <v>5624</v>
      </c>
      <c r="D2861" s="198" t="s">
        <v>5625</v>
      </c>
      <c r="E2861" s="196" t="s">
        <v>5626</v>
      </c>
      <c r="F2861" s="110"/>
      <c r="G2861" s="199">
        <v>130.0</v>
      </c>
      <c r="H2861" s="218">
        <v>1.57</v>
      </c>
      <c r="I2861" s="218">
        <v>2.16</v>
      </c>
      <c r="J2861" s="6">
        <f t="shared" si="14"/>
        <v>2.198</v>
      </c>
      <c r="K2861" s="6">
        <f t="shared" si="15"/>
        <v>2.7</v>
      </c>
      <c r="L2861" s="6" t="str">
        <f t="array" ref="L2861">XLOOKUP(E2861,INV!A:A,INV!K:K)</f>
        <v>#N/A</v>
      </c>
      <c r="M2861" s="127" t="str">
        <f t="shared" si="16"/>
        <v>#N/A</v>
      </c>
    </row>
    <row r="2862">
      <c r="A2862" s="195">
        <v>2258.0</v>
      </c>
      <c r="B2862" s="196" t="s">
        <v>2368</v>
      </c>
      <c r="C2862" s="197" t="s">
        <v>10680</v>
      </c>
      <c r="D2862" s="198" t="s">
        <v>10681</v>
      </c>
      <c r="E2862" s="196" t="s">
        <v>10682</v>
      </c>
      <c r="F2862" s="196"/>
      <c r="G2862" s="199">
        <v>280.0</v>
      </c>
      <c r="H2862" s="217">
        <v>2.93</v>
      </c>
      <c r="I2862" s="217">
        <v>4.04</v>
      </c>
      <c r="J2862" s="6">
        <f t="shared" si="14"/>
        <v>4.102</v>
      </c>
      <c r="K2862" s="6">
        <f t="shared" si="15"/>
        <v>5.05</v>
      </c>
      <c r="L2862" s="6" t="str">
        <f t="array" ref="L2862">XLOOKUP(E2862,INV!A:A,INV!K:K)</f>
        <v>#N/A</v>
      </c>
      <c r="M2862" s="127" t="str">
        <f t="shared" si="16"/>
        <v>#N/A</v>
      </c>
    </row>
    <row r="2863">
      <c r="A2863" s="195">
        <v>2260.0</v>
      </c>
      <c r="B2863" s="196" t="s">
        <v>2368</v>
      </c>
      <c r="C2863" s="197" t="s">
        <v>6484</v>
      </c>
      <c r="D2863" s="198" t="s">
        <v>6485</v>
      </c>
      <c r="E2863" s="196" t="s">
        <v>6486</v>
      </c>
      <c r="F2863" s="110"/>
      <c r="G2863" s="199">
        <v>590.0</v>
      </c>
      <c r="H2863" s="217">
        <v>6.18</v>
      </c>
      <c r="I2863" s="217">
        <v>8.51</v>
      </c>
      <c r="J2863" s="6">
        <f t="shared" si="14"/>
        <v>8.652</v>
      </c>
      <c r="K2863" s="6">
        <f t="shared" si="15"/>
        <v>10.6375</v>
      </c>
      <c r="L2863" s="6" t="str">
        <f t="array" ref="L2863">XLOOKUP(E2863,INV!A:A,INV!K:K)</f>
        <v>#N/A</v>
      </c>
      <c r="M2863" s="127" t="str">
        <f t="shared" si="16"/>
        <v>#N/A</v>
      </c>
    </row>
    <row r="2864">
      <c r="A2864" s="195">
        <v>2262.0</v>
      </c>
      <c r="B2864" s="196" t="s">
        <v>2368</v>
      </c>
      <c r="C2864" s="197" t="s">
        <v>10683</v>
      </c>
      <c r="D2864" s="198" t="s">
        <v>10684</v>
      </c>
      <c r="E2864" s="196" t="s">
        <v>10685</v>
      </c>
      <c r="F2864" s="196"/>
      <c r="G2864" s="199">
        <v>2400.0</v>
      </c>
      <c r="H2864" s="217">
        <v>25.13</v>
      </c>
      <c r="I2864" s="217">
        <v>34.62</v>
      </c>
      <c r="J2864" s="6">
        <f t="shared" si="14"/>
        <v>35.182</v>
      </c>
      <c r="K2864" s="6">
        <f t="shared" si="15"/>
        <v>43.275</v>
      </c>
      <c r="L2864" s="6" t="str">
        <f t="array" ref="L2864">XLOOKUP(E2864,INV!A:A,INV!K:K)</f>
        <v>#N/A</v>
      </c>
      <c r="M2864" s="127" t="str">
        <f t="shared" si="16"/>
        <v>#N/A</v>
      </c>
    </row>
    <row r="2865">
      <c r="A2865" s="195">
        <v>1551.0</v>
      </c>
      <c r="B2865" s="196" t="s">
        <v>2368</v>
      </c>
      <c r="C2865" s="197" t="s">
        <v>10686</v>
      </c>
      <c r="D2865" s="198" t="s">
        <v>10687</v>
      </c>
      <c r="E2865" s="196" t="s">
        <v>10686</v>
      </c>
      <c r="F2865" s="110"/>
      <c r="G2865" s="199">
        <v>6150.0</v>
      </c>
      <c r="H2865" s="217">
        <v>64.4</v>
      </c>
      <c r="I2865" s="217">
        <v>88.72</v>
      </c>
      <c r="J2865" s="6">
        <f t="shared" si="14"/>
        <v>90.16</v>
      </c>
      <c r="K2865" s="6">
        <f t="shared" si="15"/>
        <v>110.9</v>
      </c>
      <c r="L2865" s="6" t="str">
        <f t="array" ref="L2865">XLOOKUP(E2865,INV!A:A,INV!K:K)</f>
        <v>#N/A</v>
      </c>
      <c r="M2865" s="127" t="str">
        <f t="shared" si="16"/>
        <v>#N/A</v>
      </c>
    </row>
    <row r="2866">
      <c r="A2866" s="195">
        <v>1969.0</v>
      </c>
      <c r="B2866" s="196" t="s">
        <v>2368</v>
      </c>
      <c r="C2866" s="197" t="s">
        <v>10688</v>
      </c>
      <c r="D2866" s="198" t="s">
        <v>10689</v>
      </c>
      <c r="E2866" s="196" t="s">
        <v>10690</v>
      </c>
      <c r="F2866" s="110"/>
      <c r="G2866" s="199">
        <v>280.0</v>
      </c>
      <c r="H2866" s="217">
        <v>2.93</v>
      </c>
      <c r="I2866" s="217">
        <v>4.04</v>
      </c>
      <c r="J2866" s="6">
        <f t="shared" si="14"/>
        <v>4.102</v>
      </c>
      <c r="K2866" s="6">
        <f t="shared" si="15"/>
        <v>5.05</v>
      </c>
      <c r="L2866" s="6" t="str">
        <f t="array" ref="L2866">XLOOKUP(E2866,INV!A:A,INV!K:K)</f>
        <v>#N/A</v>
      </c>
      <c r="M2866" s="127" t="str">
        <f t="shared" si="16"/>
        <v>#N/A</v>
      </c>
    </row>
    <row r="2867">
      <c r="A2867" s="195">
        <v>1970.0</v>
      </c>
      <c r="B2867" s="196" t="s">
        <v>2368</v>
      </c>
      <c r="C2867" s="197" t="s">
        <v>10691</v>
      </c>
      <c r="D2867" s="198" t="s">
        <v>10692</v>
      </c>
      <c r="E2867" s="196" t="s">
        <v>10693</v>
      </c>
      <c r="F2867" s="110"/>
      <c r="G2867" s="199">
        <v>430.0</v>
      </c>
      <c r="H2867" s="217">
        <v>4.5</v>
      </c>
      <c r="I2867" s="217">
        <v>6.2</v>
      </c>
      <c r="J2867" s="6">
        <f t="shared" si="14"/>
        <v>6.3</v>
      </c>
      <c r="K2867" s="6">
        <f t="shared" si="15"/>
        <v>7.75</v>
      </c>
      <c r="L2867" s="6" t="str">
        <f t="array" ref="L2867">XLOOKUP(E2867,INV!A:A,INV!K:K)</f>
        <v>#N/A</v>
      </c>
      <c r="M2867" s="127" t="str">
        <f t="shared" si="16"/>
        <v>#N/A</v>
      </c>
    </row>
    <row r="2868">
      <c r="A2868" s="195">
        <v>1971.0</v>
      </c>
      <c r="B2868" s="196" t="s">
        <v>2368</v>
      </c>
      <c r="C2868" s="197" t="s">
        <v>10694</v>
      </c>
      <c r="D2868" s="198" t="s">
        <v>10695</v>
      </c>
      <c r="E2868" s="196" t="s">
        <v>10696</v>
      </c>
      <c r="F2868" s="110"/>
      <c r="G2868" s="199">
        <v>590.0</v>
      </c>
      <c r="H2868" s="217">
        <v>6.18</v>
      </c>
      <c r="I2868" s="217">
        <v>8.51</v>
      </c>
      <c r="J2868" s="6">
        <f t="shared" si="14"/>
        <v>8.652</v>
      </c>
      <c r="K2868" s="6">
        <f t="shared" si="15"/>
        <v>10.6375</v>
      </c>
      <c r="L2868" s="6" t="str">
        <f t="array" ref="L2868">XLOOKUP(E2868,INV!A:A,INV!K:K)</f>
        <v>#N/A</v>
      </c>
      <c r="M2868" s="127" t="str">
        <f t="shared" si="16"/>
        <v>#N/A</v>
      </c>
    </row>
    <row r="2869">
      <c r="A2869" s="195">
        <v>1972.0</v>
      </c>
      <c r="B2869" s="196" t="s">
        <v>2368</v>
      </c>
      <c r="C2869" s="197" t="s">
        <v>10697</v>
      </c>
      <c r="D2869" s="198" t="s">
        <v>10698</v>
      </c>
      <c r="E2869" s="196" t="s">
        <v>10699</v>
      </c>
      <c r="F2869" s="110"/>
      <c r="G2869" s="199">
        <v>80.0</v>
      </c>
      <c r="H2869" s="217">
        <v>0.84</v>
      </c>
      <c r="I2869" s="217">
        <v>1.15</v>
      </c>
      <c r="J2869" s="6">
        <f t="shared" si="14"/>
        <v>1.176</v>
      </c>
      <c r="K2869" s="6">
        <f t="shared" si="15"/>
        <v>1.4375</v>
      </c>
      <c r="L2869" s="6" t="str">
        <f t="array" ref="L2869">XLOOKUP(E2869,INV!A:A,INV!K:K)</f>
        <v>#N/A</v>
      </c>
      <c r="M2869" s="127" t="str">
        <f t="shared" si="16"/>
        <v>#N/A</v>
      </c>
    </row>
    <row r="2870">
      <c r="A2870" s="195">
        <v>1973.0</v>
      </c>
      <c r="B2870" s="196" t="s">
        <v>2368</v>
      </c>
      <c r="C2870" s="197" t="s">
        <v>10700</v>
      </c>
      <c r="D2870" s="198" t="s">
        <v>10701</v>
      </c>
      <c r="E2870" s="196" t="s">
        <v>10702</v>
      </c>
      <c r="F2870" s="196"/>
      <c r="G2870" s="199">
        <v>280.0</v>
      </c>
      <c r="H2870" s="217">
        <v>2.93</v>
      </c>
      <c r="I2870" s="217">
        <v>4.04</v>
      </c>
      <c r="J2870" s="6">
        <f t="shared" si="14"/>
        <v>4.102</v>
      </c>
      <c r="K2870" s="6">
        <f t="shared" si="15"/>
        <v>5.05</v>
      </c>
      <c r="L2870" s="6" t="str">
        <f t="array" ref="L2870">XLOOKUP(E2870,INV!A:A,INV!K:K)</f>
        <v>#N/A</v>
      </c>
      <c r="M2870" s="127" t="str">
        <f t="shared" si="16"/>
        <v>#N/A</v>
      </c>
    </row>
    <row r="2871">
      <c r="A2871" s="195">
        <v>1974.0</v>
      </c>
      <c r="B2871" s="196" t="s">
        <v>2368</v>
      </c>
      <c r="C2871" s="197" t="s">
        <v>10703</v>
      </c>
      <c r="D2871" s="198" t="s">
        <v>10704</v>
      </c>
      <c r="E2871" s="196" t="s">
        <v>10705</v>
      </c>
      <c r="F2871" s="196"/>
      <c r="G2871" s="199">
        <v>430.0</v>
      </c>
      <c r="H2871" s="217">
        <v>4.5</v>
      </c>
      <c r="I2871" s="217">
        <v>6.2</v>
      </c>
      <c r="J2871" s="6">
        <f t="shared" si="14"/>
        <v>6.3</v>
      </c>
      <c r="K2871" s="6">
        <f t="shared" si="15"/>
        <v>7.75</v>
      </c>
      <c r="L2871" s="6" t="str">
        <f t="array" ref="L2871">XLOOKUP(E2871,INV!A:A,INV!K:K)</f>
        <v>#N/A</v>
      </c>
      <c r="M2871" s="127" t="str">
        <f t="shared" si="16"/>
        <v>#N/A</v>
      </c>
    </row>
    <row r="2872">
      <c r="A2872" s="195">
        <v>1975.0</v>
      </c>
      <c r="B2872" s="196" t="s">
        <v>2368</v>
      </c>
      <c r="C2872" s="197" t="s">
        <v>10706</v>
      </c>
      <c r="D2872" s="198" t="s">
        <v>10707</v>
      </c>
      <c r="E2872" s="196" t="s">
        <v>10708</v>
      </c>
      <c r="F2872" s="110"/>
      <c r="G2872" s="199">
        <v>590.0</v>
      </c>
      <c r="H2872" s="217">
        <v>6.18</v>
      </c>
      <c r="I2872" s="217">
        <v>8.51</v>
      </c>
      <c r="J2872" s="6">
        <f t="shared" si="14"/>
        <v>8.652</v>
      </c>
      <c r="K2872" s="6">
        <f t="shared" si="15"/>
        <v>10.6375</v>
      </c>
      <c r="L2872" s="6" t="str">
        <f t="array" ref="L2872">XLOOKUP(E2872,INV!A:A,INV!K:K)</f>
        <v>#N/A</v>
      </c>
      <c r="M2872" s="127" t="str">
        <f t="shared" si="16"/>
        <v>#N/A</v>
      </c>
    </row>
    <row r="2873">
      <c r="A2873" s="195">
        <v>2039.0</v>
      </c>
      <c r="B2873" s="196" t="s">
        <v>2368</v>
      </c>
      <c r="C2873" s="197" t="s">
        <v>5873</v>
      </c>
      <c r="D2873" s="198" t="s">
        <v>5874</v>
      </c>
      <c r="E2873" s="196" t="s">
        <v>5875</v>
      </c>
      <c r="F2873" s="110"/>
      <c r="G2873" s="199">
        <v>2400.0</v>
      </c>
      <c r="H2873" s="217">
        <v>25.13</v>
      </c>
      <c r="I2873" s="217">
        <v>34.62</v>
      </c>
      <c r="J2873" s="6">
        <f t="shared" si="14"/>
        <v>35.182</v>
      </c>
      <c r="K2873" s="6">
        <f t="shared" si="15"/>
        <v>43.275</v>
      </c>
      <c r="L2873" s="6" t="str">
        <f t="array" ref="L2873">XLOOKUP(E2873,INV!A:A,INV!K:K)</f>
        <v>#N/A</v>
      </c>
      <c r="M2873" s="127" t="str">
        <f t="shared" si="16"/>
        <v>#N/A</v>
      </c>
    </row>
    <row r="2874">
      <c r="A2874" s="195">
        <v>2171.0</v>
      </c>
      <c r="B2874" s="196" t="s">
        <v>2368</v>
      </c>
      <c r="C2874" s="197" t="s">
        <v>6257</v>
      </c>
      <c r="D2874" s="198" t="s">
        <v>6258</v>
      </c>
      <c r="E2874" s="196" t="s">
        <v>6259</v>
      </c>
      <c r="F2874" s="196"/>
      <c r="G2874" s="199">
        <v>590.0</v>
      </c>
      <c r="H2874" s="217">
        <v>6.18</v>
      </c>
      <c r="I2874" s="217">
        <v>8.51</v>
      </c>
      <c r="J2874" s="6">
        <f t="shared" si="14"/>
        <v>8.652</v>
      </c>
      <c r="K2874" s="6">
        <f t="shared" si="15"/>
        <v>10.6375</v>
      </c>
      <c r="L2874" s="6" t="str">
        <f t="array" ref="L2874">XLOOKUP(E2874,INV!A:A,INV!K:K)</f>
        <v>#N/A</v>
      </c>
      <c r="M2874" s="127" t="str">
        <f t="shared" si="16"/>
        <v>#N/A</v>
      </c>
    </row>
    <row r="2875">
      <c r="A2875" s="195">
        <v>1990.0</v>
      </c>
      <c r="B2875" s="196" t="s">
        <v>2368</v>
      </c>
      <c r="C2875" s="197" t="s">
        <v>5719</v>
      </c>
      <c r="D2875" s="198" t="s">
        <v>5720</v>
      </c>
      <c r="E2875" s="196" t="s">
        <v>5721</v>
      </c>
      <c r="F2875" s="196"/>
      <c r="G2875" s="199">
        <v>590.0</v>
      </c>
      <c r="H2875" s="217">
        <v>6.18</v>
      </c>
      <c r="I2875" s="217">
        <v>8.51</v>
      </c>
      <c r="J2875" s="6">
        <f t="shared" si="14"/>
        <v>8.652</v>
      </c>
      <c r="K2875" s="6">
        <f t="shared" si="15"/>
        <v>10.6375</v>
      </c>
      <c r="L2875" s="6" t="str">
        <f t="array" ref="L2875">XLOOKUP(E2875,INV!A:A,INV!K:K)</f>
        <v>#N/A</v>
      </c>
      <c r="M2875" s="127" t="str">
        <f t="shared" si="16"/>
        <v>#N/A</v>
      </c>
    </row>
    <row r="2876">
      <c r="A2876" s="195">
        <v>2173.0</v>
      </c>
      <c r="B2876" s="196" t="s">
        <v>2368</v>
      </c>
      <c r="C2876" s="197" t="s">
        <v>6263</v>
      </c>
      <c r="D2876" s="198" t="s">
        <v>6264</v>
      </c>
      <c r="E2876" s="196" t="s">
        <v>6265</v>
      </c>
      <c r="F2876" s="196"/>
      <c r="G2876" s="199">
        <v>1750.0</v>
      </c>
      <c r="H2876" s="217">
        <v>18.32</v>
      </c>
      <c r="I2876" s="217">
        <v>25.25</v>
      </c>
      <c r="J2876" s="6">
        <f t="shared" si="14"/>
        <v>25.648</v>
      </c>
      <c r="K2876" s="6">
        <f t="shared" si="15"/>
        <v>31.5625</v>
      </c>
      <c r="L2876" s="6" t="str">
        <f t="array" ref="L2876">XLOOKUP(E2876,INV!A:A,INV!K:K)</f>
        <v>#N/A</v>
      </c>
      <c r="M2876" s="127" t="str">
        <f t="shared" si="16"/>
        <v>#N/A</v>
      </c>
    </row>
    <row r="2877">
      <c r="A2877" s="195">
        <v>2028.0</v>
      </c>
      <c r="B2877" s="196" t="s">
        <v>2368</v>
      </c>
      <c r="C2877" s="197" t="s">
        <v>5841</v>
      </c>
      <c r="D2877" s="198" t="s">
        <v>5842</v>
      </c>
      <c r="E2877" s="196" t="s">
        <v>5843</v>
      </c>
      <c r="F2877" s="110"/>
      <c r="G2877" s="199">
        <v>1750.0</v>
      </c>
      <c r="H2877" s="217">
        <v>18.32</v>
      </c>
      <c r="I2877" s="217">
        <v>25.25</v>
      </c>
      <c r="J2877" s="6">
        <f t="shared" si="14"/>
        <v>25.648</v>
      </c>
      <c r="K2877" s="6">
        <f t="shared" si="15"/>
        <v>31.5625</v>
      </c>
      <c r="L2877" s="6" t="str">
        <f t="array" ref="L2877">XLOOKUP(E2877,INV!A:A,INV!K:K)</f>
        <v>#N/A</v>
      </c>
      <c r="M2877" s="127" t="str">
        <f t="shared" si="16"/>
        <v>#N/A</v>
      </c>
    </row>
    <row r="2878">
      <c r="A2878" s="195">
        <v>2174.0</v>
      </c>
      <c r="B2878" s="196" t="s">
        <v>2368</v>
      </c>
      <c r="C2878" s="197" t="s">
        <v>6266</v>
      </c>
      <c r="D2878" s="198" t="s">
        <v>6267</v>
      </c>
      <c r="E2878" s="196" t="s">
        <v>6268</v>
      </c>
      <c r="F2878" s="110"/>
      <c r="G2878" s="199">
        <v>2400.0</v>
      </c>
      <c r="H2878" s="217">
        <v>25.13</v>
      </c>
      <c r="I2878" s="217">
        <v>34.62</v>
      </c>
      <c r="J2878" s="6">
        <f t="shared" si="14"/>
        <v>35.182</v>
      </c>
      <c r="K2878" s="6">
        <f t="shared" si="15"/>
        <v>43.275</v>
      </c>
      <c r="L2878" s="6" t="str">
        <f t="array" ref="L2878">XLOOKUP(E2878,INV!A:A,INV!K:K)</f>
        <v>#N/A</v>
      </c>
      <c r="M2878" s="127" t="str">
        <f t="shared" si="16"/>
        <v>#N/A</v>
      </c>
    </row>
    <row r="2879">
      <c r="A2879" s="195">
        <v>2029.0</v>
      </c>
      <c r="B2879" s="196" t="s">
        <v>2368</v>
      </c>
      <c r="C2879" s="197" t="s">
        <v>5844</v>
      </c>
      <c r="D2879" s="198" t="s">
        <v>5845</v>
      </c>
      <c r="E2879" s="196" t="s">
        <v>5846</v>
      </c>
      <c r="F2879" s="110"/>
      <c r="G2879" s="199">
        <v>2400.0</v>
      </c>
      <c r="H2879" s="217">
        <v>25.13</v>
      </c>
      <c r="I2879" s="217">
        <v>34.62</v>
      </c>
      <c r="J2879" s="6">
        <f t="shared" si="14"/>
        <v>35.182</v>
      </c>
      <c r="K2879" s="6">
        <f t="shared" si="15"/>
        <v>43.275</v>
      </c>
      <c r="L2879" s="6" t="str">
        <f t="array" ref="L2879">XLOOKUP(E2879,INV!A:A,INV!K:K)</f>
        <v>#N/A</v>
      </c>
      <c r="M2879" s="127" t="str">
        <f t="shared" si="16"/>
        <v>#N/A</v>
      </c>
    </row>
    <row r="2880">
      <c r="A2880" s="195">
        <v>1986.0</v>
      </c>
      <c r="B2880" s="196" t="s">
        <v>2368</v>
      </c>
      <c r="C2880" s="197" t="s">
        <v>5707</v>
      </c>
      <c r="D2880" s="198" t="s">
        <v>5708</v>
      </c>
      <c r="E2880" s="196" t="s">
        <v>5709</v>
      </c>
      <c r="F2880" s="196"/>
      <c r="G2880" s="199">
        <v>7700.0</v>
      </c>
      <c r="H2880" s="217">
        <v>80.63</v>
      </c>
      <c r="I2880" s="217">
        <v>111.08</v>
      </c>
      <c r="J2880" s="6">
        <f t="shared" si="14"/>
        <v>112.882</v>
      </c>
      <c r="K2880" s="6">
        <f t="shared" si="15"/>
        <v>138.85</v>
      </c>
      <c r="L2880" s="6" t="str">
        <f t="array" ref="L2880">XLOOKUP(E2880,INV!A:A,INV!K:K)</f>
        <v>#N/A</v>
      </c>
      <c r="M2880" s="127" t="str">
        <f t="shared" si="16"/>
        <v>#N/A</v>
      </c>
    </row>
    <row r="2881">
      <c r="A2881" s="195">
        <v>2179.0</v>
      </c>
      <c r="B2881" s="196" t="s">
        <v>2368</v>
      </c>
      <c r="C2881" s="197" t="s">
        <v>6282</v>
      </c>
      <c r="D2881" s="198" t="s">
        <v>6283</v>
      </c>
      <c r="E2881" s="196" t="s">
        <v>6284</v>
      </c>
      <c r="F2881" s="196"/>
      <c r="G2881" s="199">
        <v>590.0</v>
      </c>
      <c r="H2881" s="217">
        <v>6.18</v>
      </c>
      <c r="I2881" s="217">
        <v>8.51</v>
      </c>
      <c r="J2881" s="6">
        <f t="shared" si="14"/>
        <v>8.652</v>
      </c>
      <c r="K2881" s="6">
        <f t="shared" si="15"/>
        <v>10.6375</v>
      </c>
      <c r="L2881" s="6" t="str">
        <f t="array" ref="L2881">XLOOKUP(E2881,INV!A:A,INV!K:K)</f>
        <v>#N/A</v>
      </c>
      <c r="M2881" s="127" t="str">
        <f t="shared" si="16"/>
        <v>#N/A</v>
      </c>
    </row>
    <row r="2882">
      <c r="A2882" s="195">
        <v>1991.0</v>
      </c>
      <c r="B2882" s="196" t="s">
        <v>2368</v>
      </c>
      <c r="C2882" s="197" t="s">
        <v>5722</v>
      </c>
      <c r="D2882" s="198" t="s">
        <v>5723</v>
      </c>
      <c r="E2882" s="196" t="s">
        <v>5724</v>
      </c>
      <c r="F2882" s="196"/>
      <c r="G2882" s="199">
        <v>590.0</v>
      </c>
      <c r="H2882" s="217">
        <v>6.18</v>
      </c>
      <c r="I2882" s="217">
        <v>8.51</v>
      </c>
      <c r="J2882" s="6">
        <f t="shared" si="14"/>
        <v>8.652</v>
      </c>
      <c r="K2882" s="6">
        <f t="shared" si="15"/>
        <v>10.6375</v>
      </c>
      <c r="L2882" s="6" t="str">
        <f t="array" ref="L2882">XLOOKUP(E2882,INV!A:A,INV!K:K)</f>
        <v>#N/A</v>
      </c>
      <c r="M2882" s="127" t="str">
        <f t="shared" si="16"/>
        <v>#N/A</v>
      </c>
    </row>
    <row r="2883">
      <c r="A2883" s="195">
        <v>2181.0</v>
      </c>
      <c r="B2883" s="196" t="s">
        <v>2368</v>
      </c>
      <c r="C2883" s="197" t="s">
        <v>6288</v>
      </c>
      <c r="D2883" s="198" t="s">
        <v>6289</v>
      </c>
      <c r="E2883" s="196" t="s">
        <v>6290</v>
      </c>
      <c r="F2883" s="196"/>
      <c r="G2883" s="199">
        <v>1750.0</v>
      </c>
      <c r="H2883" s="217">
        <v>18.32</v>
      </c>
      <c r="I2883" s="217">
        <v>25.25</v>
      </c>
      <c r="J2883" s="6">
        <f t="shared" si="14"/>
        <v>25.648</v>
      </c>
      <c r="K2883" s="6">
        <f t="shared" si="15"/>
        <v>31.5625</v>
      </c>
      <c r="L2883" s="6" t="str">
        <f t="array" ref="L2883">XLOOKUP(E2883,INV!A:A,INV!K:K)</f>
        <v>#N/A</v>
      </c>
      <c r="M2883" s="127" t="str">
        <f t="shared" si="16"/>
        <v>#N/A</v>
      </c>
    </row>
    <row r="2884">
      <c r="A2884" s="195">
        <v>2030.0</v>
      </c>
      <c r="B2884" s="196" t="s">
        <v>2368</v>
      </c>
      <c r="C2884" s="197" t="s">
        <v>5847</v>
      </c>
      <c r="D2884" s="198" t="s">
        <v>5848</v>
      </c>
      <c r="E2884" s="196" t="s">
        <v>5849</v>
      </c>
      <c r="F2884" s="110"/>
      <c r="G2884" s="199">
        <v>1750.0</v>
      </c>
      <c r="H2884" s="217">
        <v>18.32</v>
      </c>
      <c r="I2884" s="217">
        <v>25.25</v>
      </c>
      <c r="J2884" s="6">
        <f t="shared" si="14"/>
        <v>25.648</v>
      </c>
      <c r="K2884" s="6">
        <f t="shared" si="15"/>
        <v>31.5625</v>
      </c>
      <c r="L2884" s="6" t="str">
        <f t="array" ref="L2884">XLOOKUP(E2884,INV!A:A,INV!K:K)</f>
        <v>#N/A</v>
      </c>
      <c r="M2884" s="127" t="str">
        <f t="shared" si="16"/>
        <v>#N/A</v>
      </c>
    </row>
    <row r="2885">
      <c r="A2885" s="195">
        <v>2182.0</v>
      </c>
      <c r="B2885" s="196" t="s">
        <v>2368</v>
      </c>
      <c r="C2885" s="197" t="s">
        <v>6291</v>
      </c>
      <c r="D2885" s="198" t="s">
        <v>6292</v>
      </c>
      <c r="E2885" s="196" t="s">
        <v>6293</v>
      </c>
      <c r="F2885" s="196"/>
      <c r="G2885" s="199">
        <v>2400.0</v>
      </c>
      <c r="H2885" s="217">
        <v>25.13</v>
      </c>
      <c r="I2885" s="217">
        <v>34.62</v>
      </c>
      <c r="J2885" s="6">
        <f t="shared" si="14"/>
        <v>35.182</v>
      </c>
      <c r="K2885" s="6">
        <f t="shared" si="15"/>
        <v>43.275</v>
      </c>
      <c r="L2885" s="6" t="str">
        <f t="array" ref="L2885">XLOOKUP(E2885,INV!A:A,INV!K:K)</f>
        <v>#N/A</v>
      </c>
      <c r="M2885" s="127" t="str">
        <f t="shared" si="16"/>
        <v>#N/A</v>
      </c>
    </row>
    <row r="2886">
      <c r="A2886" s="195">
        <v>2031.0</v>
      </c>
      <c r="B2886" s="196" t="s">
        <v>2368</v>
      </c>
      <c r="C2886" s="197" t="s">
        <v>5850</v>
      </c>
      <c r="D2886" s="198" t="s">
        <v>5851</v>
      </c>
      <c r="E2886" s="196" t="s">
        <v>5852</v>
      </c>
      <c r="F2886" s="196"/>
      <c r="G2886" s="199">
        <v>2400.0</v>
      </c>
      <c r="H2886" s="217">
        <v>25.13</v>
      </c>
      <c r="I2886" s="217">
        <v>34.62</v>
      </c>
      <c r="J2886" s="6">
        <f t="shared" si="14"/>
        <v>35.182</v>
      </c>
      <c r="K2886" s="6">
        <f t="shared" si="15"/>
        <v>43.275</v>
      </c>
      <c r="L2886" s="6" t="str">
        <f t="array" ref="L2886">XLOOKUP(E2886,INV!A:A,INV!K:K)</f>
        <v>#N/A</v>
      </c>
      <c r="M2886" s="127" t="str">
        <f t="shared" si="16"/>
        <v>#N/A</v>
      </c>
    </row>
    <row r="2887">
      <c r="A2887" s="195">
        <v>2187.0</v>
      </c>
      <c r="B2887" s="196" t="s">
        <v>2368</v>
      </c>
      <c r="C2887" s="197" t="s">
        <v>6308</v>
      </c>
      <c r="D2887" s="198" t="s">
        <v>6309</v>
      </c>
      <c r="E2887" s="196" t="s">
        <v>6310</v>
      </c>
      <c r="F2887" s="196"/>
      <c r="G2887" s="199">
        <v>590.0</v>
      </c>
      <c r="H2887" s="217">
        <v>6.18</v>
      </c>
      <c r="I2887" s="217">
        <v>8.51</v>
      </c>
      <c r="J2887" s="6">
        <f t="shared" si="14"/>
        <v>8.652</v>
      </c>
      <c r="K2887" s="6">
        <f t="shared" si="15"/>
        <v>10.6375</v>
      </c>
      <c r="L2887" s="6" t="str">
        <f t="array" ref="L2887">XLOOKUP(E2887,INV!A:A,INV!K:K)</f>
        <v>#N/A</v>
      </c>
      <c r="M2887" s="127" t="str">
        <f t="shared" si="16"/>
        <v>#N/A</v>
      </c>
    </row>
    <row r="2888">
      <c r="A2888" s="195">
        <v>1964.0</v>
      </c>
      <c r="B2888" s="196" t="s">
        <v>2368</v>
      </c>
      <c r="C2888" s="197" t="s">
        <v>5664</v>
      </c>
      <c r="D2888" s="198" t="s">
        <v>5665</v>
      </c>
      <c r="E2888" s="196" t="s">
        <v>5666</v>
      </c>
      <c r="F2888" s="110"/>
      <c r="G2888" s="199">
        <v>590.0</v>
      </c>
      <c r="H2888" s="217">
        <v>6.18</v>
      </c>
      <c r="I2888" s="217">
        <v>8.51</v>
      </c>
      <c r="J2888" s="6">
        <f t="shared" si="14"/>
        <v>8.652</v>
      </c>
      <c r="K2888" s="6">
        <f t="shared" si="15"/>
        <v>10.6375</v>
      </c>
      <c r="L2888" s="6" t="str">
        <f t="array" ref="L2888">XLOOKUP(E2888,INV!A:A,INV!K:K)</f>
        <v>#N/A</v>
      </c>
      <c r="M2888" s="127" t="str">
        <f t="shared" si="16"/>
        <v>#N/A</v>
      </c>
    </row>
    <row r="2889">
      <c r="A2889" s="195">
        <v>2189.0</v>
      </c>
      <c r="B2889" s="196" t="s">
        <v>2368</v>
      </c>
      <c r="C2889" s="197" t="s">
        <v>6314</v>
      </c>
      <c r="D2889" s="198" t="s">
        <v>6315</v>
      </c>
      <c r="E2889" s="196" t="s">
        <v>6316</v>
      </c>
      <c r="F2889" s="196"/>
      <c r="G2889" s="199">
        <v>1750.0</v>
      </c>
      <c r="H2889" s="217">
        <v>18.32</v>
      </c>
      <c r="I2889" s="217">
        <v>25.25</v>
      </c>
      <c r="J2889" s="6">
        <f t="shared" si="14"/>
        <v>25.648</v>
      </c>
      <c r="K2889" s="6">
        <f t="shared" si="15"/>
        <v>31.5625</v>
      </c>
      <c r="L2889" s="6" t="str">
        <f t="array" ref="L2889">XLOOKUP(E2889,INV!A:A,INV!K:K)</f>
        <v>#N/A</v>
      </c>
      <c r="M2889" s="127" t="str">
        <f t="shared" si="16"/>
        <v>#N/A</v>
      </c>
    </row>
    <row r="2890">
      <c r="A2890" s="195">
        <v>2032.0</v>
      </c>
      <c r="B2890" s="196" t="s">
        <v>2368</v>
      </c>
      <c r="C2890" s="197" t="s">
        <v>5853</v>
      </c>
      <c r="D2890" s="198" t="s">
        <v>5854</v>
      </c>
      <c r="E2890" s="196" t="s">
        <v>5855</v>
      </c>
      <c r="F2890" s="196"/>
      <c r="G2890" s="199">
        <v>1750.0</v>
      </c>
      <c r="H2890" s="217">
        <v>18.32</v>
      </c>
      <c r="I2890" s="217">
        <v>25.25</v>
      </c>
      <c r="J2890" s="6">
        <f t="shared" si="14"/>
        <v>25.648</v>
      </c>
      <c r="K2890" s="6">
        <f t="shared" si="15"/>
        <v>31.5625</v>
      </c>
      <c r="L2890" s="6" t="str">
        <f t="array" ref="L2890">XLOOKUP(E2890,INV!A:A,INV!K:K)</f>
        <v>#N/A</v>
      </c>
      <c r="M2890" s="127" t="str">
        <f t="shared" si="16"/>
        <v>#N/A</v>
      </c>
    </row>
    <row r="2891">
      <c r="A2891" s="195">
        <v>2190.0</v>
      </c>
      <c r="B2891" s="196" t="s">
        <v>2368</v>
      </c>
      <c r="C2891" s="197" t="s">
        <v>6317</v>
      </c>
      <c r="D2891" s="198" t="s">
        <v>6318</v>
      </c>
      <c r="E2891" s="196" t="s">
        <v>6319</v>
      </c>
      <c r="F2891" s="110"/>
      <c r="G2891" s="199">
        <v>2400.0</v>
      </c>
      <c r="H2891" s="217">
        <v>25.13</v>
      </c>
      <c r="I2891" s="217">
        <v>34.62</v>
      </c>
      <c r="J2891" s="6">
        <f t="shared" si="14"/>
        <v>35.182</v>
      </c>
      <c r="K2891" s="6">
        <f t="shared" si="15"/>
        <v>43.275</v>
      </c>
      <c r="L2891" s="6" t="str">
        <f t="array" ref="L2891">XLOOKUP(E2891,INV!A:A,INV!K:K)</f>
        <v>#N/A</v>
      </c>
      <c r="M2891" s="127" t="str">
        <f t="shared" si="16"/>
        <v>#N/A</v>
      </c>
    </row>
    <row r="2892">
      <c r="A2892" s="195">
        <v>2060.0</v>
      </c>
      <c r="B2892" s="196" t="s">
        <v>2368</v>
      </c>
      <c r="C2892" s="197" t="s">
        <v>5931</v>
      </c>
      <c r="D2892" s="198" t="s">
        <v>5932</v>
      </c>
      <c r="E2892" s="196" t="s">
        <v>5933</v>
      </c>
      <c r="F2892" s="110"/>
      <c r="G2892" s="199">
        <v>2400.0</v>
      </c>
      <c r="H2892" s="217">
        <v>25.13</v>
      </c>
      <c r="I2892" s="217">
        <v>34.62</v>
      </c>
      <c r="J2892" s="6">
        <f t="shared" si="14"/>
        <v>35.182</v>
      </c>
      <c r="K2892" s="6">
        <f t="shared" si="15"/>
        <v>43.275</v>
      </c>
      <c r="L2892" s="6" t="str">
        <f t="array" ref="L2892">XLOOKUP(E2892,INV!A:A,INV!K:K)</f>
        <v>#N/A</v>
      </c>
      <c r="M2892" s="127" t="str">
        <f t="shared" si="16"/>
        <v>#N/A</v>
      </c>
    </row>
    <row r="2893">
      <c r="A2893" s="195">
        <v>2195.0</v>
      </c>
      <c r="B2893" s="196" t="s">
        <v>2368</v>
      </c>
      <c r="C2893" s="197" t="s">
        <v>6333</v>
      </c>
      <c r="D2893" s="198" t="s">
        <v>6334</v>
      </c>
      <c r="E2893" s="196" t="s">
        <v>6335</v>
      </c>
      <c r="F2893" s="110"/>
      <c r="G2893" s="199">
        <v>590.0</v>
      </c>
      <c r="H2893" s="217">
        <v>6.18</v>
      </c>
      <c r="I2893" s="217">
        <v>8.51</v>
      </c>
      <c r="J2893" s="6">
        <f t="shared" si="14"/>
        <v>8.652</v>
      </c>
      <c r="K2893" s="6">
        <f t="shared" si="15"/>
        <v>10.6375</v>
      </c>
      <c r="L2893" s="6" t="str">
        <f t="array" ref="L2893">XLOOKUP(E2893,INV!A:A,INV!K:K)</f>
        <v>#N/A</v>
      </c>
      <c r="M2893" s="127" t="str">
        <f t="shared" si="16"/>
        <v>#N/A</v>
      </c>
    </row>
    <row r="2894">
      <c r="A2894" s="195">
        <v>2017.0</v>
      </c>
      <c r="B2894" s="196" t="s">
        <v>2368</v>
      </c>
      <c r="C2894" s="197" t="s">
        <v>5810</v>
      </c>
      <c r="D2894" s="198" t="s">
        <v>5811</v>
      </c>
      <c r="E2894" s="196" t="s">
        <v>5812</v>
      </c>
      <c r="F2894" s="110"/>
      <c r="G2894" s="199">
        <v>590.0</v>
      </c>
      <c r="H2894" s="217">
        <v>6.18</v>
      </c>
      <c r="I2894" s="217">
        <v>8.51</v>
      </c>
      <c r="J2894" s="6">
        <f t="shared" si="14"/>
        <v>8.652</v>
      </c>
      <c r="K2894" s="6">
        <f t="shared" si="15"/>
        <v>10.6375</v>
      </c>
      <c r="L2894" s="6" t="str">
        <f t="array" ref="L2894">XLOOKUP(E2894,INV!A:A,INV!K:K)</f>
        <v>#N/A</v>
      </c>
      <c r="M2894" s="127" t="str">
        <f t="shared" si="16"/>
        <v>#N/A</v>
      </c>
    </row>
    <row r="2895">
      <c r="A2895" s="195">
        <v>2198.0</v>
      </c>
      <c r="B2895" s="196" t="s">
        <v>2368</v>
      </c>
      <c r="C2895" s="197" t="s">
        <v>6341</v>
      </c>
      <c r="D2895" s="198" t="s">
        <v>6342</v>
      </c>
      <c r="E2895" s="196" t="s">
        <v>6343</v>
      </c>
      <c r="F2895" s="110"/>
      <c r="G2895" s="199">
        <v>2400.0</v>
      </c>
      <c r="H2895" s="217">
        <v>25.13</v>
      </c>
      <c r="I2895" s="217">
        <v>34.62</v>
      </c>
      <c r="J2895" s="6">
        <f t="shared" si="14"/>
        <v>35.182</v>
      </c>
      <c r="K2895" s="6">
        <f t="shared" si="15"/>
        <v>43.275</v>
      </c>
      <c r="L2895" s="6" t="str">
        <f t="array" ref="L2895">XLOOKUP(E2895,INV!A:A,INV!K:K)</f>
        <v>#N/A</v>
      </c>
      <c r="M2895" s="127" t="str">
        <f t="shared" si="16"/>
        <v>#N/A</v>
      </c>
    </row>
    <row r="2896">
      <c r="A2896" s="195">
        <v>2136.0</v>
      </c>
      <c r="B2896" s="196" t="s">
        <v>2368</v>
      </c>
      <c r="C2896" s="197" t="s">
        <v>6156</v>
      </c>
      <c r="D2896" s="198" t="s">
        <v>6157</v>
      </c>
      <c r="E2896" s="196" t="s">
        <v>6158</v>
      </c>
      <c r="F2896" s="110"/>
      <c r="G2896" s="199">
        <v>2400.0</v>
      </c>
      <c r="H2896" s="217">
        <v>25.13</v>
      </c>
      <c r="I2896" s="217">
        <v>34.62</v>
      </c>
      <c r="J2896" s="6">
        <f t="shared" si="14"/>
        <v>35.182</v>
      </c>
      <c r="K2896" s="6">
        <f t="shared" si="15"/>
        <v>43.275</v>
      </c>
      <c r="L2896" s="6" t="str">
        <f t="array" ref="L2896">XLOOKUP(E2896,INV!A:A,INV!K:K)</f>
        <v>#N/A</v>
      </c>
      <c r="M2896" s="127" t="str">
        <f t="shared" si="16"/>
        <v>#N/A</v>
      </c>
    </row>
    <row r="2897">
      <c r="A2897" s="195">
        <v>3226.0</v>
      </c>
      <c r="B2897" s="196" t="s">
        <v>5320</v>
      </c>
      <c r="C2897" s="212" t="s">
        <v>7907</v>
      </c>
      <c r="D2897" s="213" t="s">
        <v>7908</v>
      </c>
      <c r="E2897" s="212" t="s">
        <v>662</v>
      </c>
      <c r="F2897" s="110"/>
      <c r="G2897" s="199">
        <v>12180.0</v>
      </c>
      <c r="H2897" s="217">
        <v>127.54</v>
      </c>
      <c r="I2897" s="215"/>
      <c r="M2897" s="127"/>
    </row>
    <row r="2898">
      <c r="A2898" s="195">
        <v>1841.0</v>
      </c>
      <c r="B2898" s="196" t="s">
        <v>5344</v>
      </c>
      <c r="C2898" s="197" t="s">
        <v>10709</v>
      </c>
      <c r="D2898" s="198" t="s">
        <v>10710</v>
      </c>
      <c r="E2898" s="196" t="s">
        <v>10711</v>
      </c>
      <c r="F2898" s="196"/>
      <c r="G2898" s="199">
        <v>20.0</v>
      </c>
      <c r="H2898" s="217">
        <v>0.18</v>
      </c>
      <c r="I2898" s="217">
        <v>0.25</v>
      </c>
      <c r="J2898" s="6">
        <f t="shared" ref="J2898:J3249" si="17">H2898*1.4</f>
        <v>0.252</v>
      </c>
      <c r="K2898" s="6">
        <f t="shared" ref="K2898:K3249" si="18">I2898*1.25</f>
        <v>0.3125</v>
      </c>
      <c r="L2898" s="6" t="str">
        <f t="array" ref="L2898">XLOOKUP(E2898,INV!A:A,INV!K:K)</f>
        <v>#N/A</v>
      </c>
      <c r="M2898" s="127" t="str">
        <f t="shared" ref="M2898:M3249" si="19">(L2898-J2898)/L2898</f>
        <v>#N/A</v>
      </c>
    </row>
    <row r="2899">
      <c r="A2899" s="195">
        <v>1874.0</v>
      </c>
      <c r="B2899" s="196" t="s">
        <v>5344</v>
      </c>
      <c r="C2899" s="197" t="s">
        <v>10712</v>
      </c>
      <c r="D2899" s="198" t="s">
        <v>10713</v>
      </c>
      <c r="E2899" s="196" t="s">
        <v>10714</v>
      </c>
      <c r="F2899" s="196"/>
      <c r="G2899" s="199">
        <v>15.0</v>
      </c>
      <c r="H2899" s="217">
        <v>0.14</v>
      </c>
      <c r="I2899" s="217">
        <v>0.19</v>
      </c>
      <c r="J2899" s="6">
        <f t="shared" si="17"/>
        <v>0.196</v>
      </c>
      <c r="K2899" s="6">
        <f t="shared" si="18"/>
        <v>0.2375</v>
      </c>
      <c r="L2899" s="6" t="str">
        <f t="array" ref="L2899">XLOOKUP(E2899,INV!A:A,INV!K:K)</f>
        <v>#N/A</v>
      </c>
      <c r="M2899" s="127" t="str">
        <f t="shared" si="19"/>
        <v>#N/A</v>
      </c>
    </row>
    <row r="2900">
      <c r="A2900" s="195">
        <v>1873.0</v>
      </c>
      <c r="B2900" s="196" t="s">
        <v>5344</v>
      </c>
      <c r="C2900" s="197" t="s">
        <v>10715</v>
      </c>
      <c r="D2900" s="198" t="s">
        <v>10713</v>
      </c>
      <c r="E2900" s="196" t="s">
        <v>10716</v>
      </c>
      <c r="F2900" s="196"/>
      <c r="G2900" s="199">
        <v>20.0</v>
      </c>
      <c r="H2900" s="217">
        <v>0.18</v>
      </c>
      <c r="I2900" s="217">
        <v>0.25</v>
      </c>
      <c r="J2900" s="6">
        <f t="shared" si="17"/>
        <v>0.252</v>
      </c>
      <c r="K2900" s="6">
        <f t="shared" si="18"/>
        <v>0.3125</v>
      </c>
      <c r="L2900" s="6" t="str">
        <f t="array" ref="L2900">XLOOKUP(E2900,INV!A:A,INV!K:K)</f>
        <v>#N/A</v>
      </c>
      <c r="M2900" s="127" t="str">
        <f t="shared" si="19"/>
        <v>#N/A</v>
      </c>
    </row>
    <row r="2901">
      <c r="A2901" s="195">
        <v>2296.0</v>
      </c>
      <c r="B2901" s="196" t="s">
        <v>2368</v>
      </c>
      <c r="C2901" s="197" t="s">
        <v>6588</v>
      </c>
      <c r="D2901" s="198" t="s">
        <v>6589</v>
      </c>
      <c r="E2901" s="196" t="s">
        <v>6590</v>
      </c>
      <c r="F2901" s="110"/>
      <c r="G2901" s="199">
        <v>150.0</v>
      </c>
      <c r="H2901" s="217">
        <v>1.57</v>
      </c>
      <c r="I2901" s="217">
        <v>2.16</v>
      </c>
      <c r="J2901" s="6">
        <f t="shared" si="17"/>
        <v>2.198</v>
      </c>
      <c r="K2901" s="6">
        <f t="shared" si="18"/>
        <v>2.7</v>
      </c>
      <c r="L2901" s="6" t="str">
        <f t="array" ref="L2901">XLOOKUP(E2901,INV!A:A,INV!K:K)</f>
        <v>#N/A</v>
      </c>
      <c r="M2901" s="127" t="str">
        <f t="shared" si="19"/>
        <v>#N/A</v>
      </c>
    </row>
    <row r="2902">
      <c r="A2902" s="195">
        <v>2148.0</v>
      </c>
      <c r="B2902" s="196" t="s">
        <v>2368</v>
      </c>
      <c r="C2902" s="197" t="s">
        <v>6189</v>
      </c>
      <c r="D2902" s="198" t="s">
        <v>6190</v>
      </c>
      <c r="E2902" s="196" t="s">
        <v>6191</v>
      </c>
      <c r="F2902" s="110"/>
      <c r="G2902" s="199">
        <v>1000.0</v>
      </c>
      <c r="H2902" s="217">
        <v>10.47</v>
      </c>
      <c r="I2902" s="217">
        <v>14.43</v>
      </c>
      <c r="J2902" s="6">
        <f t="shared" si="17"/>
        <v>14.658</v>
      </c>
      <c r="K2902" s="6">
        <f t="shared" si="18"/>
        <v>18.0375</v>
      </c>
      <c r="L2902" s="6" t="str">
        <f t="array" ref="L2902">XLOOKUP(E2902,INV!A:A,INV!K:K)</f>
        <v>#N/A</v>
      </c>
      <c r="M2902" s="127" t="str">
        <f t="shared" si="19"/>
        <v>#N/A</v>
      </c>
    </row>
    <row r="2903">
      <c r="A2903" s="195">
        <v>2336.0</v>
      </c>
      <c r="B2903" s="196" t="s">
        <v>2368</v>
      </c>
      <c r="C2903" s="197" t="s">
        <v>6717</v>
      </c>
      <c r="D2903" s="198" t="s">
        <v>6718</v>
      </c>
      <c r="E2903" s="196" t="s">
        <v>6719</v>
      </c>
      <c r="F2903" s="110"/>
      <c r="G2903" s="199">
        <v>150.0</v>
      </c>
      <c r="H2903" s="217">
        <v>1.57</v>
      </c>
      <c r="I2903" s="217">
        <v>2.16</v>
      </c>
      <c r="J2903" s="6">
        <f t="shared" si="17"/>
        <v>2.198</v>
      </c>
      <c r="K2903" s="6">
        <f t="shared" si="18"/>
        <v>2.7</v>
      </c>
      <c r="L2903" s="6" t="str">
        <f t="array" ref="L2903">XLOOKUP(E2903,INV!A:A,INV!K:K)</f>
        <v>#N/A</v>
      </c>
      <c r="M2903" s="127" t="str">
        <f t="shared" si="19"/>
        <v>#N/A</v>
      </c>
    </row>
    <row r="2904">
      <c r="A2904" s="195">
        <v>27.0</v>
      </c>
      <c r="B2904" s="196" t="s">
        <v>2368</v>
      </c>
      <c r="C2904" s="197" t="s">
        <v>2462</v>
      </c>
      <c r="D2904" s="198" t="s">
        <v>2463</v>
      </c>
      <c r="E2904" s="196" t="s">
        <v>2464</v>
      </c>
      <c r="F2904" s="110"/>
      <c r="G2904" s="199">
        <v>150.0</v>
      </c>
      <c r="H2904" s="217">
        <v>1.57</v>
      </c>
      <c r="I2904" s="217">
        <v>2.16</v>
      </c>
      <c r="J2904" s="6">
        <f t="shared" si="17"/>
        <v>2.198</v>
      </c>
      <c r="K2904" s="6">
        <f t="shared" si="18"/>
        <v>2.7</v>
      </c>
      <c r="L2904" s="6" t="str">
        <f t="array" ref="L2904">XLOOKUP(E2904,INV!A:A,INV!K:K)</f>
        <v>#N/A</v>
      </c>
      <c r="M2904" s="127" t="str">
        <f t="shared" si="19"/>
        <v>#N/A</v>
      </c>
    </row>
    <row r="2905">
      <c r="A2905" s="195">
        <v>2337.0</v>
      </c>
      <c r="B2905" s="196" t="s">
        <v>2368</v>
      </c>
      <c r="C2905" s="197" t="s">
        <v>6720</v>
      </c>
      <c r="D2905" s="198" t="s">
        <v>6721</v>
      </c>
      <c r="E2905" s="196" t="s">
        <v>6722</v>
      </c>
      <c r="F2905" s="110"/>
      <c r="G2905" s="199">
        <v>150.0</v>
      </c>
      <c r="H2905" s="217">
        <v>1.57</v>
      </c>
      <c r="I2905" s="217">
        <v>2.16</v>
      </c>
      <c r="J2905" s="6">
        <f t="shared" si="17"/>
        <v>2.198</v>
      </c>
      <c r="K2905" s="6">
        <f t="shared" si="18"/>
        <v>2.7</v>
      </c>
      <c r="L2905" s="6" t="str">
        <f t="array" ref="L2905">XLOOKUP(E2905,INV!A:A,INV!K:K)</f>
        <v>#N/A</v>
      </c>
      <c r="M2905" s="127" t="str">
        <f t="shared" si="19"/>
        <v>#N/A</v>
      </c>
    </row>
    <row r="2906">
      <c r="A2906" s="195">
        <v>2166.0</v>
      </c>
      <c r="B2906" s="196" t="s">
        <v>2368</v>
      </c>
      <c r="C2906" s="197" t="s">
        <v>6241</v>
      </c>
      <c r="D2906" s="198" t="s">
        <v>6242</v>
      </c>
      <c r="E2906" s="196" t="s">
        <v>6243</v>
      </c>
      <c r="F2906" s="110"/>
      <c r="G2906" s="199">
        <v>1000.0</v>
      </c>
      <c r="H2906" s="217">
        <v>10.47</v>
      </c>
      <c r="I2906" s="217">
        <v>14.43</v>
      </c>
      <c r="J2906" s="6">
        <f t="shared" si="17"/>
        <v>14.658</v>
      </c>
      <c r="K2906" s="6">
        <f t="shared" si="18"/>
        <v>18.0375</v>
      </c>
      <c r="L2906" s="6" t="str">
        <f t="array" ref="L2906">XLOOKUP(E2906,INV!A:A,INV!K:K)</f>
        <v>#N/A</v>
      </c>
      <c r="M2906" s="127" t="str">
        <f t="shared" si="19"/>
        <v>#N/A</v>
      </c>
    </row>
    <row r="2907">
      <c r="A2907" s="195">
        <v>2338.0</v>
      </c>
      <c r="B2907" s="196" t="s">
        <v>2368</v>
      </c>
      <c r="C2907" s="197" t="s">
        <v>6723</v>
      </c>
      <c r="D2907" s="198" t="s">
        <v>6724</v>
      </c>
      <c r="E2907" s="196" t="s">
        <v>6725</v>
      </c>
      <c r="F2907" s="196"/>
      <c r="G2907" s="199">
        <v>430.0</v>
      </c>
      <c r="H2907" s="217">
        <v>4.5</v>
      </c>
      <c r="I2907" s="217">
        <v>6.2</v>
      </c>
      <c r="J2907" s="6">
        <f t="shared" si="17"/>
        <v>6.3</v>
      </c>
      <c r="K2907" s="6">
        <f t="shared" si="18"/>
        <v>7.75</v>
      </c>
      <c r="L2907" s="6" t="str">
        <f t="array" ref="L2907">XLOOKUP(E2907,INV!A:A,INV!K:K)</f>
        <v>#N/A</v>
      </c>
      <c r="M2907" s="127" t="str">
        <f t="shared" si="19"/>
        <v>#N/A</v>
      </c>
    </row>
    <row r="2908">
      <c r="A2908" s="195">
        <v>2270.0</v>
      </c>
      <c r="B2908" s="196" t="s">
        <v>2368</v>
      </c>
      <c r="C2908" s="197" t="s">
        <v>6503</v>
      </c>
      <c r="D2908" s="198" t="s">
        <v>6504</v>
      </c>
      <c r="E2908" s="196" t="s">
        <v>6505</v>
      </c>
      <c r="F2908" s="110"/>
      <c r="G2908" s="199">
        <v>1000.0</v>
      </c>
      <c r="H2908" s="217">
        <v>10.47</v>
      </c>
      <c r="I2908" s="217">
        <v>14.43</v>
      </c>
      <c r="J2908" s="6">
        <f t="shared" si="17"/>
        <v>14.658</v>
      </c>
      <c r="K2908" s="6">
        <f t="shared" si="18"/>
        <v>18.0375</v>
      </c>
      <c r="L2908" s="6" t="str">
        <f t="array" ref="L2908">XLOOKUP(E2908,INV!A:A,INV!K:K)</f>
        <v>#N/A</v>
      </c>
      <c r="M2908" s="127" t="str">
        <f t="shared" si="19"/>
        <v>#N/A</v>
      </c>
    </row>
    <row r="2909">
      <c r="A2909" s="195">
        <v>2339.0</v>
      </c>
      <c r="B2909" s="196" t="s">
        <v>2368</v>
      </c>
      <c r="C2909" s="197" t="s">
        <v>6726</v>
      </c>
      <c r="D2909" s="198" t="s">
        <v>6727</v>
      </c>
      <c r="E2909" s="196" t="s">
        <v>6728</v>
      </c>
      <c r="F2909" s="110"/>
      <c r="G2909" s="199">
        <v>150.0</v>
      </c>
      <c r="H2909" s="217">
        <v>1.57</v>
      </c>
      <c r="I2909" s="217">
        <v>2.16</v>
      </c>
      <c r="J2909" s="6">
        <f t="shared" si="17"/>
        <v>2.198</v>
      </c>
      <c r="K2909" s="6">
        <f t="shared" si="18"/>
        <v>2.7</v>
      </c>
      <c r="L2909" s="6" t="str">
        <f t="array" ref="L2909">XLOOKUP(E2909,INV!A:A,INV!K:K)</f>
        <v>#N/A</v>
      </c>
      <c r="M2909" s="127" t="str">
        <f t="shared" si="19"/>
        <v>#N/A</v>
      </c>
    </row>
    <row r="2910">
      <c r="A2910" s="195">
        <v>2146.0</v>
      </c>
      <c r="B2910" s="196" t="s">
        <v>2368</v>
      </c>
      <c r="C2910" s="197" t="s">
        <v>6183</v>
      </c>
      <c r="D2910" s="198" t="s">
        <v>6184</v>
      </c>
      <c r="E2910" s="196" t="s">
        <v>6185</v>
      </c>
      <c r="F2910" s="110"/>
      <c r="G2910" s="199">
        <v>850.0</v>
      </c>
      <c r="H2910" s="217">
        <v>8.9</v>
      </c>
      <c r="I2910" s="217">
        <v>12.26</v>
      </c>
      <c r="J2910" s="6">
        <f t="shared" si="17"/>
        <v>12.46</v>
      </c>
      <c r="K2910" s="6">
        <f t="shared" si="18"/>
        <v>15.325</v>
      </c>
      <c r="L2910" s="6" t="str">
        <f t="array" ref="L2910">XLOOKUP(E2910,INV!A:A,INV!K:K)</f>
        <v>#N/A</v>
      </c>
      <c r="M2910" s="127" t="str">
        <f t="shared" si="19"/>
        <v>#N/A</v>
      </c>
    </row>
    <row r="2911">
      <c r="A2911" s="195">
        <v>2147.0</v>
      </c>
      <c r="B2911" s="196" t="s">
        <v>2368</v>
      </c>
      <c r="C2911" s="197" t="s">
        <v>6186</v>
      </c>
      <c r="D2911" s="198" t="s">
        <v>6187</v>
      </c>
      <c r="E2911" s="196" t="s">
        <v>6188</v>
      </c>
      <c r="F2911" s="110"/>
      <c r="G2911" s="199">
        <v>1500.0</v>
      </c>
      <c r="H2911" s="217">
        <v>15.71</v>
      </c>
      <c r="I2911" s="217">
        <v>21.64</v>
      </c>
      <c r="J2911" s="6">
        <f t="shared" si="17"/>
        <v>21.994</v>
      </c>
      <c r="K2911" s="6">
        <f t="shared" si="18"/>
        <v>27.05</v>
      </c>
      <c r="L2911" s="6" t="str">
        <f t="array" ref="L2911">XLOOKUP(E2911,INV!A:A,INV!K:K)</f>
        <v>#N/A</v>
      </c>
      <c r="M2911" s="127" t="str">
        <f t="shared" si="19"/>
        <v>#N/A</v>
      </c>
    </row>
    <row r="2912">
      <c r="A2912" s="195">
        <v>2340.0</v>
      </c>
      <c r="B2912" s="196" t="s">
        <v>2368</v>
      </c>
      <c r="C2912" s="197" t="s">
        <v>6729</v>
      </c>
      <c r="D2912" s="198" t="s">
        <v>6730</v>
      </c>
      <c r="E2912" s="196" t="s">
        <v>6731</v>
      </c>
      <c r="F2912" s="196"/>
      <c r="G2912" s="199">
        <v>150.0</v>
      </c>
      <c r="H2912" s="217">
        <v>1.57</v>
      </c>
      <c r="I2912" s="217">
        <v>2.16</v>
      </c>
      <c r="J2912" s="6">
        <f t="shared" si="17"/>
        <v>2.198</v>
      </c>
      <c r="K2912" s="6">
        <f t="shared" si="18"/>
        <v>2.7</v>
      </c>
      <c r="L2912" s="6" t="str">
        <f t="array" ref="L2912">XLOOKUP(E2912,INV!A:A,INV!K:K)</f>
        <v>#N/A</v>
      </c>
      <c r="M2912" s="127" t="str">
        <f t="shared" si="19"/>
        <v>#N/A</v>
      </c>
    </row>
    <row r="2913">
      <c r="A2913" s="195">
        <v>2341.0</v>
      </c>
      <c r="B2913" s="196" t="s">
        <v>2368</v>
      </c>
      <c r="C2913" s="197" t="s">
        <v>6732</v>
      </c>
      <c r="D2913" s="198" t="s">
        <v>6733</v>
      </c>
      <c r="E2913" s="196" t="s">
        <v>6734</v>
      </c>
      <c r="F2913" s="196"/>
      <c r="G2913" s="199">
        <v>150.0</v>
      </c>
      <c r="H2913" s="217">
        <v>1.57</v>
      </c>
      <c r="I2913" s="217">
        <v>2.16</v>
      </c>
      <c r="J2913" s="6">
        <f t="shared" si="17"/>
        <v>2.198</v>
      </c>
      <c r="K2913" s="6">
        <f t="shared" si="18"/>
        <v>2.7</v>
      </c>
      <c r="L2913" s="6" t="str">
        <f t="array" ref="L2913">XLOOKUP(E2913,INV!A:A,INV!K:K)</f>
        <v>#N/A</v>
      </c>
      <c r="M2913" s="127" t="str">
        <f t="shared" si="19"/>
        <v>#N/A</v>
      </c>
    </row>
    <row r="2914">
      <c r="A2914" s="195">
        <v>2357.0</v>
      </c>
      <c r="B2914" s="196" t="s">
        <v>2368</v>
      </c>
      <c r="C2914" s="197" t="s">
        <v>6781</v>
      </c>
      <c r="D2914" s="198" t="s">
        <v>6782</v>
      </c>
      <c r="E2914" s="196" t="s">
        <v>6781</v>
      </c>
      <c r="F2914" s="110"/>
      <c r="G2914" s="199">
        <v>850.0</v>
      </c>
      <c r="H2914" s="217">
        <v>8.9</v>
      </c>
      <c r="I2914" s="217">
        <v>12.26</v>
      </c>
      <c r="J2914" s="6">
        <f t="shared" si="17"/>
        <v>12.46</v>
      </c>
      <c r="K2914" s="6">
        <f t="shared" si="18"/>
        <v>15.325</v>
      </c>
      <c r="L2914" s="6" t="str">
        <f t="array" ref="L2914">XLOOKUP(E2914,INV!A:A,INV!K:K)</f>
        <v>#N/A</v>
      </c>
      <c r="M2914" s="127" t="str">
        <f t="shared" si="19"/>
        <v>#N/A</v>
      </c>
    </row>
    <row r="2915">
      <c r="A2915" s="195">
        <v>2358.0</v>
      </c>
      <c r="B2915" s="196" t="s">
        <v>3832</v>
      </c>
      <c r="C2915" s="197" t="s">
        <v>6783</v>
      </c>
      <c r="D2915" s="198" t="s">
        <v>6784</v>
      </c>
      <c r="E2915" s="196" t="s">
        <v>6783</v>
      </c>
      <c r="F2915" s="110"/>
      <c r="G2915" s="199">
        <v>150.0</v>
      </c>
      <c r="H2915" s="217">
        <v>1.57</v>
      </c>
      <c r="I2915" s="217">
        <v>2.16</v>
      </c>
      <c r="J2915" s="6">
        <f t="shared" si="17"/>
        <v>2.198</v>
      </c>
      <c r="K2915" s="6">
        <f t="shared" si="18"/>
        <v>2.7</v>
      </c>
      <c r="L2915" s="6" t="str">
        <f t="array" ref="L2915">XLOOKUP(E2915,INV!A:A,INV!K:K)</f>
        <v>#N/A</v>
      </c>
      <c r="M2915" s="127" t="str">
        <f t="shared" si="19"/>
        <v>#N/A</v>
      </c>
    </row>
    <row r="2916">
      <c r="A2916" s="195">
        <v>1987.0</v>
      </c>
      <c r="B2916" s="196" t="s">
        <v>2368</v>
      </c>
      <c r="C2916" s="197" t="s">
        <v>5710</v>
      </c>
      <c r="D2916" s="198" t="s">
        <v>5711</v>
      </c>
      <c r="E2916" s="196" t="s">
        <v>5712</v>
      </c>
      <c r="F2916" s="196"/>
      <c r="G2916" s="199">
        <v>10100.0</v>
      </c>
      <c r="H2916" s="217">
        <v>105.76</v>
      </c>
      <c r="I2916" s="217">
        <v>145.7</v>
      </c>
      <c r="J2916" s="6">
        <f t="shared" si="17"/>
        <v>148.064</v>
      </c>
      <c r="K2916" s="6">
        <f t="shared" si="18"/>
        <v>182.125</v>
      </c>
      <c r="L2916" s="6" t="str">
        <f t="array" ref="L2916">XLOOKUP(E2916,INV!A:A,INV!K:K)</f>
        <v>#N/A</v>
      </c>
      <c r="M2916" s="127" t="str">
        <f t="shared" si="19"/>
        <v>#N/A</v>
      </c>
    </row>
    <row r="2917">
      <c r="A2917" s="195">
        <v>2272.0</v>
      </c>
      <c r="B2917" s="196" t="s">
        <v>2368</v>
      </c>
      <c r="C2917" s="197" t="s">
        <v>6508</v>
      </c>
      <c r="D2917" s="198" t="s">
        <v>6509</v>
      </c>
      <c r="E2917" s="196" t="s">
        <v>6510</v>
      </c>
      <c r="F2917" s="196"/>
      <c r="G2917" s="199">
        <v>140.0</v>
      </c>
      <c r="H2917" s="217">
        <v>1.47</v>
      </c>
      <c r="I2917" s="217">
        <v>2.02</v>
      </c>
      <c r="J2917" s="6">
        <f t="shared" si="17"/>
        <v>2.058</v>
      </c>
      <c r="K2917" s="6">
        <f t="shared" si="18"/>
        <v>2.525</v>
      </c>
      <c r="L2917" s="6" t="str">
        <f t="array" ref="L2917">XLOOKUP(E2917,INV!A:A,INV!K:K)</f>
        <v>#N/A</v>
      </c>
      <c r="M2917" s="127" t="str">
        <f t="shared" si="19"/>
        <v>#N/A</v>
      </c>
    </row>
    <row r="2918">
      <c r="A2918" s="195">
        <v>2274.0</v>
      </c>
      <c r="B2918" s="196" t="s">
        <v>2368</v>
      </c>
      <c r="C2918" s="197" t="s">
        <v>6515</v>
      </c>
      <c r="D2918" s="198" t="s">
        <v>6516</v>
      </c>
      <c r="E2918" s="196" t="s">
        <v>6517</v>
      </c>
      <c r="F2918" s="196"/>
      <c r="G2918" s="199">
        <v>140.0</v>
      </c>
      <c r="H2918" s="217">
        <v>1.47</v>
      </c>
      <c r="I2918" s="217">
        <v>2.02</v>
      </c>
      <c r="J2918" s="6">
        <f t="shared" si="17"/>
        <v>2.058</v>
      </c>
      <c r="K2918" s="6">
        <f t="shared" si="18"/>
        <v>2.525</v>
      </c>
      <c r="L2918" s="6" t="str">
        <f t="array" ref="L2918">XLOOKUP(E2918,INV!A:A,INV!K:K)</f>
        <v>#N/A</v>
      </c>
      <c r="M2918" s="127" t="str">
        <f t="shared" si="19"/>
        <v>#N/A</v>
      </c>
    </row>
    <row r="2919">
      <c r="A2919" s="195">
        <v>2275.0</v>
      </c>
      <c r="B2919" s="196" t="s">
        <v>2368</v>
      </c>
      <c r="C2919" s="197" t="s">
        <v>6518</v>
      </c>
      <c r="D2919" s="198" t="s">
        <v>6519</v>
      </c>
      <c r="E2919" s="196" t="s">
        <v>6520</v>
      </c>
      <c r="F2919" s="196"/>
      <c r="G2919" s="199">
        <v>140.0</v>
      </c>
      <c r="H2919" s="217">
        <v>1.47</v>
      </c>
      <c r="I2919" s="217">
        <v>2.02</v>
      </c>
      <c r="J2919" s="6">
        <f t="shared" si="17"/>
        <v>2.058</v>
      </c>
      <c r="K2919" s="6">
        <f t="shared" si="18"/>
        <v>2.525</v>
      </c>
      <c r="L2919" s="6" t="str">
        <f t="array" ref="L2919">XLOOKUP(E2919,INV!A:A,INV!K:K)</f>
        <v>#N/A</v>
      </c>
      <c r="M2919" s="127" t="str">
        <f t="shared" si="19"/>
        <v>#N/A</v>
      </c>
    </row>
    <row r="2920">
      <c r="A2920" s="195">
        <v>2080.0</v>
      </c>
      <c r="B2920" s="196" t="s">
        <v>2368</v>
      </c>
      <c r="C2920" s="197" t="s">
        <v>5991</v>
      </c>
      <c r="D2920" s="198" t="s">
        <v>5992</v>
      </c>
      <c r="E2920" s="196" t="s">
        <v>5993</v>
      </c>
      <c r="F2920" s="110"/>
      <c r="G2920" s="199">
        <v>1600.0</v>
      </c>
      <c r="H2920" s="217">
        <v>16.75</v>
      </c>
      <c r="I2920" s="217">
        <v>23.08</v>
      </c>
      <c r="J2920" s="6">
        <f t="shared" si="17"/>
        <v>23.45</v>
      </c>
      <c r="K2920" s="6">
        <f t="shared" si="18"/>
        <v>28.85</v>
      </c>
      <c r="L2920" s="6" t="str">
        <f t="array" ref="L2920">XLOOKUP(E2920,INV!A:A,INV!K:K)</f>
        <v>#N/A</v>
      </c>
      <c r="M2920" s="127" t="str">
        <f t="shared" si="19"/>
        <v>#N/A</v>
      </c>
    </row>
    <row r="2921">
      <c r="A2921" s="195">
        <v>2162.0</v>
      </c>
      <c r="B2921" s="196" t="s">
        <v>2368</v>
      </c>
      <c r="C2921" s="197" t="s">
        <v>6229</v>
      </c>
      <c r="D2921" s="198" t="s">
        <v>6230</v>
      </c>
      <c r="E2921" s="196" t="s">
        <v>6231</v>
      </c>
      <c r="F2921" s="196"/>
      <c r="G2921" s="199">
        <v>1500.0</v>
      </c>
      <c r="H2921" s="217">
        <v>15.71</v>
      </c>
      <c r="I2921" s="217">
        <v>21.64</v>
      </c>
      <c r="J2921" s="6">
        <f t="shared" si="17"/>
        <v>21.994</v>
      </c>
      <c r="K2921" s="6">
        <f t="shared" si="18"/>
        <v>27.05</v>
      </c>
      <c r="L2921" s="6" t="str">
        <f t="array" ref="L2921">XLOOKUP(E2921,INV!A:A,INV!K:K)</f>
        <v>#N/A</v>
      </c>
      <c r="M2921" s="127" t="str">
        <f t="shared" si="19"/>
        <v>#N/A</v>
      </c>
    </row>
    <row r="2922">
      <c r="A2922" s="195">
        <v>2281.0</v>
      </c>
      <c r="B2922" s="196" t="s">
        <v>2368</v>
      </c>
      <c r="C2922" s="197" t="s">
        <v>6539</v>
      </c>
      <c r="D2922" s="198" t="s">
        <v>631</v>
      </c>
      <c r="E2922" s="196" t="s">
        <v>632</v>
      </c>
      <c r="F2922" s="110"/>
      <c r="G2922" s="199">
        <v>1750.0</v>
      </c>
      <c r="H2922" s="217">
        <v>18.32</v>
      </c>
      <c r="I2922" s="217">
        <v>25.25</v>
      </c>
      <c r="J2922" s="6">
        <f t="shared" si="17"/>
        <v>25.648</v>
      </c>
      <c r="K2922" s="6">
        <f t="shared" si="18"/>
        <v>31.5625</v>
      </c>
      <c r="L2922" s="6">
        <f t="array" ref="L2922">XLOOKUP(E2922,INV!A:A,INV!K:K)</f>
        <v>0.05</v>
      </c>
      <c r="M2922" s="127">
        <f t="shared" si="19"/>
        <v>-511.96</v>
      </c>
    </row>
    <row r="2923">
      <c r="A2923" s="195">
        <v>2323.0</v>
      </c>
      <c r="B2923" s="196" t="s">
        <v>2368</v>
      </c>
      <c r="C2923" s="197" t="s">
        <v>6675</v>
      </c>
      <c r="D2923" s="198" t="s">
        <v>6676</v>
      </c>
      <c r="E2923" s="196" t="s">
        <v>6677</v>
      </c>
      <c r="F2923" s="110"/>
      <c r="G2923" s="199">
        <v>280.0</v>
      </c>
      <c r="H2923" s="217">
        <v>2.93</v>
      </c>
      <c r="I2923" s="217">
        <v>4.04</v>
      </c>
      <c r="J2923" s="6">
        <f t="shared" si="17"/>
        <v>4.102</v>
      </c>
      <c r="K2923" s="6">
        <f t="shared" si="18"/>
        <v>5.05</v>
      </c>
      <c r="L2923" s="6" t="str">
        <f t="array" ref="L2923">XLOOKUP(E2923,INV!A:A,INV!K:K)</f>
        <v>#N/A</v>
      </c>
      <c r="M2923" s="127" t="str">
        <f t="shared" si="19"/>
        <v>#N/A</v>
      </c>
    </row>
    <row r="2924">
      <c r="A2924" s="195">
        <v>2343.0</v>
      </c>
      <c r="B2924" s="196" t="s">
        <v>2368</v>
      </c>
      <c r="C2924" s="197" t="s">
        <v>6739</v>
      </c>
      <c r="D2924" s="198" t="s">
        <v>6740</v>
      </c>
      <c r="E2924" s="196" t="s">
        <v>6741</v>
      </c>
      <c r="F2924" s="110"/>
      <c r="G2924" s="199">
        <v>150.0</v>
      </c>
      <c r="H2924" s="217">
        <v>1.57</v>
      </c>
      <c r="I2924" s="217">
        <v>2.16</v>
      </c>
      <c r="J2924" s="6">
        <f t="shared" si="17"/>
        <v>2.198</v>
      </c>
      <c r="K2924" s="6">
        <f t="shared" si="18"/>
        <v>2.7</v>
      </c>
      <c r="L2924" s="6" t="str">
        <f t="array" ref="L2924">XLOOKUP(E2924,INV!A:A,INV!K:K)</f>
        <v>#N/A</v>
      </c>
      <c r="M2924" s="127" t="str">
        <f t="shared" si="19"/>
        <v>#N/A</v>
      </c>
    </row>
    <row r="2925">
      <c r="A2925" s="195">
        <v>2036.0</v>
      </c>
      <c r="B2925" s="196" t="s">
        <v>2368</v>
      </c>
      <c r="C2925" s="197" t="s">
        <v>5864</v>
      </c>
      <c r="D2925" s="198" t="s">
        <v>5865</v>
      </c>
      <c r="E2925" s="196" t="s">
        <v>5866</v>
      </c>
      <c r="F2925" s="110"/>
      <c r="G2925" s="199">
        <v>280.0</v>
      </c>
      <c r="H2925" s="217">
        <v>2.93</v>
      </c>
      <c r="I2925" s="217">
        <v>4.04</v>
      </c>
      <c r="J2925" s="6">
        <f t="shared" si="17"/>
        <v>4.102</v>
      </c>
      <c r="K2925" s="6">
        <f t="shared" si="18"/>
        <v>5.05</v>
      </c>
      <c r="L2925" s="6" t="str">
        <f t="array" ref="L2925">XLOOKUP(E2925,INV!A:A,INV!K:K)</f>
        <v>#N/A</v>
      </c>
      <c r="M2925" s="127" t="str">
        <f t="shared" si="19"/>
        <v>#N/A</v>
      </c>
    </row>
    <row r="2926">
      <c r="A2926" s="195">
        <v>2037.0</v>
      </c>
      <c r="B2926" s="196" t="s">
        <v>2368</v>
      </c>
      <c r="C2926" s="197" t="s">
        <v>5867</v>
      </c>
      <c r="D2926" s="198" t="s">
        <v>5868</v>
      </c>
      <c r="E2926" s="196" t="s">
        <v>5869</v>
      </c>
      <c r="F2926" s="110"/>
      <c r="G2926" s="199">
        <v>530.0</v>
      </c>
      <c r="H2926" s="217">
        <v>5.55</v>
      </c>
      <c r="I2926" s="217">
        <v>7.65</v>
      </c>
      <c r="J2926" s="6">
        <f t="shared" si="17"/>
        <v>7.77</v>
      </c>
      <c r="K2926" s="6">
        <f t="shared" si="18"/>
        <v>9.5625</v>
      </c>
      <c r="L2926" s="6" t="str">
        <f t="array" ref="L2926">XLOOKUP(E2926,INV!A:A,INV!K:K)</f>
        <v>#N/A</v>
      </c>
      <c r="M2926" s="127" t="str">
        <f t="shared" si="19"/>
        <v>#N/A</v>
      </c>
    </row>
    <row r="2927">
      <c r="A2927" s="195">
        <v>2068.0</v>
      </c>
      <c r="B2927" s="196" t="s">
        <v>2368</v>
      </c>
      <c r="C2927" s="197" t="s">
        <v>5955</v>
      </c>
      <c r="D2927" s="198" t="s">
        <v>5956</v>
      </c>
      <c r="E2927" s="196" t="s">
        <v>5957</v>
      </c>
      <c r="F2927" s="196"/>
      <c r="G2927" s="199">
        <v>2400.0</v>
      </c>
      <c r="H2927" s="217">
        <v>25.13</v>
      </c>
      <c r="I2927" s="217">
        <v>34.62</v>
      </c>
      <c r="J2927" s="6">
        <f t="shared" si="17"/>
        <v>35.182</v>
      </c>
      <c r="K2927" s="6">
        <f t="shared" si="18"/>
        <v>43.275</v>
      </c>
      <c r="L2927" s="6" t="str">
        <f t="array" ref="L2927">XLOOKUP(E2927,INV!A:A,INV!K:K)</f>
        <v>#N/A</v>
      </c>
      <c r="M2927" s="127" t="str">
        <f t="shared" si="19"/>
        <v>#N/A</v>
      </c>
    </row>
    <row r="2928">
      <c r="A2928" s="195">
        <v>22.0</v>
      </c>
      <c r="B2928" s="196" t="s">
        <v>2368</v>
      </c>
      <c r="C2928" s="197" t="s">
        <v>2442</v>
      </c>
      <c r="D2928" s="198" t="s">
        <v>2443</v>
      </c>
      <c r="E2928" s="196" t="s">
        <v>2444</v>
      </c>
      <c r="F2928" s="110"/>
      <c r="G2928" s="199">
        <v>150.0</v>
      </c>
      <c r="H2928" s="217">
        <v>1.57</v>
      </c>
      <c r="I2928" s="217">
        <v>2.16</v>
      </c>
      <c r="J2928" s="6">
        <f t="shared" si="17"/>
        <v>2.198</v>
      </c>
      <c r="K2928" s="6">
        <f t="shared" si="18"/>
        <v>2.7</v>
      </c>
      <c r="L2928" s="6" t="str">
        <f t="array" ref="L2928">XLOOKUP(E2928,INV!A:A,INV!K:K)</f>
        <v>#N/A</v>
      </c>
      <c r="M2928" s="127" t="str">
        <f t="shared" si="19"/>
        <v>#N/A</v>
      </c>
    </row>
    <row r="2929">
      <c r="A2929" s="195">
        <v>1976.0</v>
      </c>
      <c r="B2929" s="196" t="s">
        <v>2368</v>
      </c>
      <c r="C2929" s="197" t="s">
        <v>5678</v>
      </c>
      <c r="D2929" s="198" t="s">
        <v>5679</v>
      </c>
      <c r="E2929" s="196" t="s">
        <v>5680</v>
      </c>
      <c r="F2929" s="110"/>
      <c r="G2929" s="199">
        <v>280.0</v>
      </c>
      <c r="H2929" s="217">
        <v>2.93</v>
      </c>
      <c r="I2929" s="217">
        <v>4.04</v>
      </c>
      <c r="J2929" s="6">
        <f t="shared" si="17"/>
        <v>4.102</v>
      </c>
      <c r="K2929" s="6">
        <f t="shared" si="18"/>
        <v>5.05</v>
      </c>
      <c r="L2929" s="6" t="str">
        <f t="array" ref="L2929">XLOOKUP(E2929,INV!A:A,INV!K:K)</f>
        <v>#N/A</v>
      </c>
      <c r="M2929" s="127" t="str">
        <f t="shared" si="19"/>
        <v>#N/A</v>
      </c>
    </row>
    <row r="2930">
      <c r="A2930" s="195">
        <v>1977.0</v>
      </c>
      <c r="B2930" s="196" t="s">
        <v>2368</v>
      </c>
      <c r="C2930" s="197" t="s">
        <v>5681</v>
      </c>
      <c r="D2930" s="198" t="s">
        <v>5682</v>
      </c>
      <c r="E2930" s="196" t="s">
        <v>5683</v>
      </c>
      <c r="F2930" s="196"/>
      <c r="G2930" s="199">
        <v>430.0</v>
      </c>
      <c r="H2930" s="217">
        <v>4.5</v>
      </c>
      <c r="I2930" s="217">
        <v>6.2</v>
      </c>
      <c r="J2930" s="6">
        <f t="shared" si="17"/>
        <v>6.3</v>
      </c>
      <c r="K2930" s="6">
        <f t="shared" si="18"/>
        <v>7.75</v>
      </c>
      <c r="L2930" s="6" t="str">
        <f t="array" ref="L2930">XLOOKUP(E2930,INV!A:A,INV!K:K)</f>
        <v>#N/A</v>
      </c>
      <c r="M2930" s="127" t="str">
        <f t="shared" si="19"/>
        <v>#N/A</v>
      </c>
    </row>
    <row r="2931">
      <c r="A2931" s="195">
        <v>2346.0</v>
      </c>
      <c r="B2931" s="196" t="s">
        <v>2368</v>
      </c>
      <c r="C2931" s="197" t="s">
        <v>6749</v>
      </c>
      <c r="D2931" s="198" t="s">
        <v>6750</v>
      </c>
      <c r="E2931" s="196" t="s">
        <v>6751</v>
      </c>
      <c r="F2931" s="196"/>
      <c r="G2931" s="199">
        <v>150.0</v>
      </c>
      <c r="H2931" s="217">
        <v>1.57</v>
      </c>
      <c r="I2931" s="217">
        <v>2.16</v>
      </c>
      <c r="J2931" s="6">
        <f t="shared" si="17"/>
        <v>2.198</v>
      </c>
      <c r="K2931" s="6">
        <f t="shared" si="18"/>
        <v>2.7</v>
      </c>
      <c r="L2931" s="6" t="str">
        <f t="array" ref="L2931">XLOOKUP(E2931,INV!A:A,INV!K:K)</f>
        <v>#N/A</v>
      </c>
      <c r="M2931" s="127" t="str">
        <f t="shared" si="19"/>
        <v>#N/A</v>
      </c>
    </row>
    <row r="2932">
      <c r="A2932" s="195">
        <v>2285.0</v>
      </c>
      <c r="B2932" s="196" t="s">
        <v>2368</v>
      </c>
      <c r="C2932" s="197" t="s">
        <v>6551</v>
      </c>
      <c r="D2932" s="198" t="s">
        <v>6552</v>
      </c>
      <c r="E2932" s="196" t="s">
        <v>6553</v>
      </c>
      <c r="F2932" s="196"/>
      <c r="G2932" s="199">
        <v>150.0</v>
      </c>
      <c r="H2932" s="217">
        <v>1.57</v>
      </c>
      <c r="I2932" s="217">
        <v>2.16</v>
      </c>
      <c r="J2932" s="6">
        <f t="shared" si="17"/>
        <v>2.198</v>
      </c>
      <c r="K2932" s="6">
        <f t="shared" si="18"/>
        <v>2.7</v>
      </c>
      <c r="L2932" s="6" t="str">
        <f t="array" ref="L2932">XLOOKUP(E2932,INV!A:A,INV!K:K)</f>
        <v>#N/A</v>
      </c>
      <c r="M2932" s="127" t="str">
        <f t="shared" si="19"/>
        <v>#N/A</v>
      </c>
    </row>
    <row r="2933">
      <c r="A2933" s="195">
        <v>2286.0</v>
      </c>
      <c r="B2933" s="196" t="s">
        <v>2368</v>
      </c>
      <c r="C2933" s="197" t="s">
        <v>6554</v>
      </c>
      <c r="D2933" s="198" t="s">
        <v>6555</v>
      </c>
      <c r="E2933" s="196" t="s">
        <v>6556</v>
      </c>
      <c r="F2933" s="196"/>
      <c r="G2933" s="199">
        <v>280.0</v>
      </c>
      <c r="H2933" s="217">
        <v>2.93</v>
      </c>
      <c r="I2933" s="217">
        <v>4.04</v>
      </c>
      <c r="J2933" s="6">
        <f t="shared" si="17"/>
        <v>4.102</v>
      </c>
      <c r="K2933" s="6">
        <f t="shared" si="18"/>
        <v>5.05</v>
      </c>
      <c r="L2933" s="6" t="str">
        <f t="array" ref="L2933">XLOOKUP(E2933,INV!A:A,INV!K:K)</f>
        <v>#N/A</v>
      </c>
      <c r="M2933" s="127" t="str">
        <f t="shared" si="19"/>
        <v>#N/A</v>
      </c>
    </row>
    <row r="2934">
      <c r="A2934" s="195">
        <v>2305.0</v>
      </c>
      <c r="B2934" s="196" t="s">
        <v>2368</v>
      </c>
      <c r="C2934" s="197" t="s">
        <v>6617</v>
      </c>
      <c r="D2934" s="198" t="s">
        <v>6618</v>
      </c>
      <c r="E2934" s="196" t="s">
        <v>6619</v>
      </c>
      <c r="F2934" s="196"/>
      <c r="G2934" s="199">
        <v>580.0</v>
      </c>
      <c r="H2934" s="217">
        <v>6.07</v>
      </c>
      <c r="I2934" s="217">
        <v>8.37</v>
      </c>
      <c r="J2934" s="6">
        <f t="shared" si="17"/>
        <v>8.498</v>
      </c>
      <c r="K2934" s="6">
        <f t="shared" si="18"/>
        <v>10.4625</v>
      </c>
      <c r="L2934" s="6" t="str">
        <f t="array" ref="L2934">XLOOKUP(E2934,INV!A:A,INV!K:K)</f>
        <v>#N/A</v>
      </c>
      <c r="M2934" s="127" t="str">
        <f t="shared" si="19"/>
        <v>#N/A</v>
      </c>
    </row>
    <row r="2935">
      <c r="A2935" s="195">
        <v>2306.0</v>
      </c>
      <c r="B2935" s="196" t="s">
        <v>2368</v>
      </c>
      <c r="C2935" s="197" t="s">
        <v>6620</v>
      </c>
      <c r="D2935" s="198" t="s">
        <v>6621</v>
      </c>
      <c r="E2935" s="196" t="s">
        <v>6622</v>
      </c>
      <c r="F2935" s="110"/>
      <c r="G2935" s="199">
        <v>850.0</v>
      </c>
      <c r="H2935" s="217">
        <v>8.9</v>
      </c>
      <c r="I2935" s="217">
        <v>12.26</v>
      </c>
      <c r="J2935" s="6">
        <f t="shared" si="17"/>
        <v>12.46</v>
      </c>
      <c r="K2935" s="6">
        <f t="shared" si="18"/>
        <v>15.325</v>
      </c>
      <c r="L2935" s="6" t="str">
        <f t="array" ref="L2935">XLOOKUP(E2935,INV!A:A,INV!K:K)</f>
        <v>#N/A</v>
      </c>
      <c r="M2935" s="127" t="str">
        <f t="shared" si="19"/>
        <v>#N/A</v>
      </c>
    </row>
    <row r="2936">
      <c r="A2936" s="195">
        <v>24.0</v>
      </c>
      <c r="B2936" s="196" t="s">
        <v>2368</v>
      </c>
      <c r="C2936" s="197" t="s">
        <v>2450</v>
      </c>
      <c r="D2936" s="198" t="s">
        <v>2451</v>
      </c>
      <c r="E2936" s="196" t="s">
        <v>2452</v>
      </c>
      <c r="F2936" s="110"/>
      <c r="G2936" s="199">
        <v>150.0</v>
      </c>
      <c r="H2936" s="217">
        <v>1.57</v>
      </c>
      <c r="I2936" s="217">
        <v>2.16</v>
      </c>
      <c r="J2936" s="6">
        <f t="shared" si="17"/>
        <v>2.198</v>
      </c>
      <c r="K2936" s="6">
        <f t="shared" si="18"/>
        <v>2.7</v>
      </c>
      <c r="L2936" s="6" t="str">
        <f t="array" ref="L2936">XLOOKUP(E2936,INV!A:A,INV!K:K)</f>
        <v>#N/A</v>
      </c>
      <c r="M2936" s="127" t="str">
        <f t="shared" si="19"/>
        <v>#N/A</v>
      </c>
    </row>
    <row r="2937">
      <c r="A2937" s="195">
        <v>2144.0</v>
      </c>
      <c r="B2937" s="196" t="s">
        <v>2368</v>
      </c>
      <c r="C2937" s="197" t="s">
        <v>6178</v>
      </c>
      <c r="D2937" s="198" t="s">
        <v>6179</v>
      </c>
      <c r="E2937" s="196" t="s">
        <v>6180</v>
      </c>
      <c r="F2937" s="110"/>
      <c r="G2937" s="199">
        <v>580.0</v>
      </c>
      <c r="H2937" s="217">
        <v>6.07</v>
      </c>
      <c r="I2937" s="217">
        <v>8.37</v>
      </c>
      <c r="J2937" s="6">
        <f t="shared" si="17"/>
        <v>8.498</v>
      </c>
      <c r="K2937" s="6">
        <f t="shared" si="18"/>
        <v>10.4625</v>
      </c>
      <c r="L2937" s="6" t="str">
        <f t="array" ref="L2937">XLOOKUP(E2937,INV!A:A,INV!K:K)</f>
        <v>#N/A</v>
      </c>
      <c r="M2937" s="127" t="str">
        <f t="shared" si="19"/>
        <v>#N/A</v>
      </c>
    </row>
    <row r="2938">
      <c r="A2938" s="195">
        <v>1978.0</v>
      </c>
      <c r="B2938" s="196" t="s">
        <v>2368</v>
      </c>
      <c r="C2938" s="197" t="s">
        <v>5684</v>
      </c>
      <c r="D2938" s="198" t="s">
        <v>5685</v>
      </c>
      <c r="E2938" s="196" t="s">
        <v>5686</v>
      </c>
      <c r="F2938" s="196"/>
      <c r="G2938" s="199">
        <v>430.0</v>
      </c>
      <c r="H2938" s="217">
        <v>4.5</v>
      </c>
      <c r="I2938" s="217">
        <v>6.2</v>
      </c>
      <c r="J2938" s="6">
        <f t="shared" si="17"/>
        <v>6.3</v>
      </c>
      <c r="K2938" s="6">
        <f t="shared" si="18"/>
        <v>7.75</v>
      </c>
      <c r="L2938" s="6" t="str">
        <f t="array" ref="L2938">XLOOKUP(E2938,INV!A:A,INV!K:K)</f>
        <v>#N/A</v>
      </c>
      <c r="M2938" s="127" t="str">
        <f t="shared" si="19"/>
        <v>#N/A</v>
      </c>
    </row>
    <row r="2939">
      <c r="A2939" s="195">
        <v>1979.0</v>
      </c>
      <c r="B2939" s="196" t="s">
        <v>2368</v>
      </c>
      <c r="C2939" s="197" t="s">
        <v>5687</v>
      </c>
      <c r="D2939" s="198" t="s">
        <v>5688</v>
      </c>
      <c r="E2939" s="196" t="s">
        <v>5689</v>
      </c>
      <c r="F2939" s="196"/>
      <c r="G2939" s="199">
        <v>590.0</v>
      </c>
      <c r="H2939" s="217">
        <v>6.18</v>
      </c>
      <c r="I2939" s="217">
        <v>8.51</v>
      </c>
      <c r="J2939" s="6">
        <f t="shared" si="17"/>
        <v>8.652</v>
      </c>
      <c r="K2939" s="6">
        <f t="shared" si="18"/>
        <v>10.6375</v>
      </c>
      <c r="L2939" s="6" t="str">
        <f t="array" ref="L2939">XLOOKUP(E2939,INV!A:A,INV!K:K)</f>
        <v>#N/A</v>
      </c>
      <c r="M2939" s="127" t="str">
        <f t="shared" si="19"/>
        <v>#N/A</v>
      </c>
    </row>
    <row r="2940">
      <c r="A2940" s="195">
        <v>1980.0</v>
      </c>
      <c r="B2940" s="196" t="s">
        <v>2368</v>
      </c>
      <c r="C2940" s="197" t="s">
        <v>5690</v>
      </c>
      <c r="D2940" s="198" t="s">
        <v>5691</v>
      </c>
      <c r="E2940" s="196" t="s">
        <v>5692</v>
      </c>
      <c r="F2940" s="196"/>
      <c r="G2940" s="199">
        <v>280.0</v>
      </c>
      <c r="H2940" s="217">
        <v>2.93</v>
      </c>
      <c r="I2940" s="217">
        <v>4.04</v>
      </c>
      <c r="J2940" s="6">
        <f t="shared" si="17"/>
        <v>4.102</v>
      </c>
      <c r="K2940" s="6">
        <f t="shared" si="18"/>
        <v>5.05</v>
      </c>
      <c r="L2940" s="6" t="str">
        <f t="array" ref="L2940">XLOOKUP(E2940,INV!A:A,INV!K:K)</f>
        <v>#N/A</v>
      </c>
      <c r="M2940" s="127" t="str">
        <f t="shared" si="19"/>
        <v>#N/A</v>
      </c>
    </row>
    <row r="2941">
      <c r="A2941" s="195">
        <v>1981.0</v>
      </c>
      <c r="B2941" s="196" t="s">
        <v>2368</v>
      </c>
      <c r="C2941" s="197" t="s">
        <v>5693</v>
      </c>
      <c r="D2941" s="198" t="s">
        <v>658</v>
      </c>
      <c r="E2941" s="196" t="s">
        <v>659</v>
      </c>
      <c r="F2941" s="196"/>
      <c r="G2941" s="199">
        <v>430.0</v>
      </c>
      <c r="H2941" s="217">
        <v>4.5</v>
      </c>
      <c r="I2941" s="217">
        <v>6.2</v>
      </c>
      <c r="J2941" s="6">
        <f t="shared" si="17"/>
        <v>6.3</v>
      </c>
      <c r="K2941" s="6">
        <f t="shared" si="18"/>
        <v>7.75</v>
      </c>
      <c r="L2941" s="6">
        <f t="array" ref="L2941">XLOOKUP(E2941,INV!A:A,INV!K:K)</f>
        <v>0.05</v>
      </c>
      <c r="M2941" s="127">
        <f t="shared" si="19"/>
        <v>-125</v>
      </c>
    </row>
    <row r="2942">
      <c r="A2942" s="195">
        <v>1982.0</v>
      </c>
      <c r="B2942" s="196" t="s">
        <v>2368</v>
      </c>
      <c r="C2942" s="197" t="s">
        <v>5695</v>
      </c>
      <c r="D2942" s="198" t="s">
        <v>5696</v>
      </c>
      <c r="E2942" s="196" t="s">
        <v>5697</v>
      </c>
      <c r="F2942" s="196"/>
      <c r="G2942" s="199">
        <v>590.0</v>
      </c>
      <c r="H2942" s="217">
        <v>6.18</v>
      </c>
      <c r="I2942" s="217">
        <v>8.51</v>
      </c>
      <c r="J2942" s="6">
        <f t="shared" si="17"/>
        <v>8.652</v>
      </c>
      <c r="K2942" s="6">
        <f t="shared" si="18"/>
        <v>10.6375</v>
      </c>
      <c r="L2942" s="6" t="str">
        <f t="array" ref="L2942">XLOOKUP(E2942,INV!A:A,INV!K:K)</f>
        <v>#N/A</v>
      </c>
      <c r="M2942" s="127" t="str">
        <f t="shared" si="19"/>
        <v>#N/A</v>
      </c>
    </row>
    <row r="2943">
      <c r="A2943" s="195">
        <v>2138.0</v>
      </c>
      <c r="B2943" s="196" t="s">
        <v>2368</v>
      </c>
      <c r="C2943" s="197" t="s">
        <v>6162</v>
      </c>
      <c r="D2943" s="198" t="s">
        <v>623</v>
      </c>
      <c r="E2943" s="196" t="s">
        <v>624</v>
      </c>
      <c r="F2943" s="110"/>
      <c r="G2943" s="199">
        <v>1000.0</v>
      </c>
      <c r="H2943" s="217">
        <v>10.47</v>
      </c>
      <c r="I2943" s="217">
        <v>14.43</v>
      </c>
      <c r="J2943" s="6">
        <f t="shared" si="17"/>
        <v>14.658</v>
      </c>
      <c r="K2943" s="6">
        <f t="shared" si="18"/>
        <v>18.0375</v>
      </c>
      <c r="L2943" s="6">
        <f t="array" ref="L2943">XLOOKUP(E2943,INV!A:A,INV!K:K)</f>
        <v>30</v>
      </c>
      <c r="M2943" s="127">
        <f t="shared" si="19"/>
        <v>0.5114</v>
      </c>
    </row>
    <row r="2944">
      <c r="A2944" s="195">
        <v>2347.0</v>
      </c>
      <c r="B2944" s="196" t="s">
        <v>2368</v>
      </c>
      <c r="C2944" s="197" t="s">
        <v>6752</v>
      </c>
      <c r="D2944" s="198" t="s">
        <v>6753</v>
      </c>
      <c r="E2944" s="196" t="s">
        <v>6754</v>
      </c>
      <c r="F2944" s="110"/>
      <c r="G2944" s="199">
        <v>280.0</v>
      </c>
      <c r="H2944" s="217">
        <v>2.93</v>
      </c>
      <c r="I2944" s="217">
        <v>4.04</v>
      </c>
      <c r="J2944" s="6">
        <f t="shared" si="17"/>
        <v>4.102</v>
      </c>
      <c r="K2944" s="6">
        <f t="shared" si="18"/>
        <v>5.05</v>
      </c>
      <c r="L2944" s="6" t="str">
        <f t="array" ref="L2944">XLOOKUP(E2944,INV!A:A,INV!K:K)</f>
        <v>#N/A</v>
      </c>
      <c r="M2944" s="127" t="str">
        <f t="shared" si="19"/>
        <v>#N/A</v>
      </c>
    </row>
    <row r="2945">
      <c r="A2945" s="195">
        <v>2079.0</v>
      </c>
      <c r="B2945" s="196" t="s">
        <v>2368</v>
      </c>
      <c r="C2945" s="197" t="s">
        <v>5988</v>
      </c>
      <c r="D2945" s="198" t="s">
        <v>5989</v>
      </c>
      <c r="E2945" s="196" t="s">
        <v>5990</v>
      </c>
      <c r="F2945" s="110"/>
      <c r="G2945" s="199">
        <v>430.0</v>
      </c>
      <c r="H2945" s="217">
        <v>4.5</v>
      </c>
      <c r="I2945" s="217">
        <v>6.2</v>
      </c>
      <c r="J2945" s="6">
        <f t="shared" si="17"/>
        <v>6.3</v>
      </c>
      <c r="K2945" s="6">
        <f t="shared" si="18"/>
        <v>7.75</v>
      </c>
      <c r="L2945" s="6" t="str">
        <f t="array" ref="L2945">XLOOKUP(E2945,INV!A:A,INV!K:K)</f>
        <v>#N/A</v>
      </c>
      <c r="M2945" s="127" t="str">
        <f t="shared" si="19"/>
        <v>#N/A</v>
      </c>
    </row>
    <row r="2946">
      <c r="A2946" s="195">
        <v>2348.0</v>
      </c>
      <c r="B2946" s="196" t="s">
        <v>2368</v>
      </c>
      <c r="C2946" s="197" t="s">
        <v>6755</v>
      </c>
      <c r="D2946" s="198" t="s">
        <v>6756</v>
      </c>
      <c r="E2946" s="196" t="s">
        <v>6757</v>
      </c>
      <c r="F2946" s="110"/>
      <c r="G2946" s="199">
        <v>280.0</v>
      </c>
      <c r="H2946" s="217">
        <v>2.93</v>
      </c>
      <c r="I2946" s="217">
        <v>4.04</v>
      </c>
      <c r="J2946" s="6">
        <f t="shared" si="17"/>
        <v>4.102</v>
      </c>
      <c r="K2946" s="6">
        <f t="shared" si="18"/>
        <v>5.05</v>
      </c>
      <c r="L2946" s="6" t="str">
        <f t="array" ref="L2946">XLOOKUP(E2946,INV!A:A,INV!K:K)</f>
        <v>#N/A</v>
      </c>
      <c r="M2946" s="127" t="str">
        <f t="shared" si="19"/>
        <v>#N/A</v>
      </c>
    </row>
    <row r="2947">
      <c r="A2947" s="195">
        <v>1983.0</v>
      </c>
      <c r="B2947" s="196" t="s">
        <v>2368</v>
      </c>
      <c r="C2947" s="197" t="s">
        <v>5698</v>
      </c>
      <c r="D2947" s="198" t="s">
        <v>5699</v>
      </c>
      <c r="E2947" s="196" t="s">
        <v>5700</v>
      </c>
      <c r="F2947" s="196"/>
      <c r="G2947" s="199">
        <v>430.0</v>
      </c>
      <c r="H2947" s="217">
        <v>4.5</v>
      </c>
      <c r="I2947" s="217">
        <v>6.2</v>
      </c>
      <c r="J2947" s="6">
        <f t="shared" si="17"/>
        <v>6.3</v>
      </c>
      <c r="K2947" s="6">
        <f t="shared" si="18"/>
        <v>7.75</v>
      </c>
      <c r="L2947" s="6" t="str">
        <f t="array" ref="L2947">XLOOKUP(E2947,INV!A:A,INV!K:K)</f>
        <v>#N/A</v>
      </c>
      <c r="M2947" s="127" t="str">
        <f t="shared" si="19"/>
        <v>#N/A</v>
      </c>
    </row>
    <row r="2948">
      <c r="A2948" s="195">
        <v>2349.0</v>
      </c>
      <c r="B2948" s="196" t="s">
        <v>2368</v>
      </c>
      <c r="C2948" s="197" t="s">
        <v>6758</v>
      </c>
      <c r="D2948" s="198" t="s">
        <v>6759</v>
      </c>
      <c r="E2948" s="196" t="s">
        <v>6760</v>
      </c>
      <c r="F2948" s="110"/>
      <c r="G2948" s="199">
        <v>380.0</v>
      </c>
      <c r="H2948" s="217">
        <v>3.98</v>
      </c>
      <c r="I2948" s="217">
        <v>5.48</v>
      </c>
      <c r="J2948" s="6">
        <f t="shared" si="17"/>
        <v>5.572</v>
      </c>
      <c r="K2948" s="6">
        <f t="shared" si="18"/>
        <v>6.85</v>
      </c>
      <c r="L2948" s="6" t="str">
        <f t="array" ref="L2948">XLOOKUP(E2948,INV!A:A,INV!K:K)</f>
        <v>#N/A</v>
      </c>
      <c r="M2948" s="127" t="str">
        <f t="shared" si="19"/>
        <v>#N/A</v>
      </c>
    </row>
    <row r="2949">
      <c r="A2949" s="195">
        <v>2139.0</v>
      </c>
      <c r="B2949" s="196" t="s">
        <v>2368</v>
      </c>
      <c r="C2949" s="197" t="s">
        <v>6164</v>
      </c>
      <c r="D2949" s="198" t="s">
        <v>6165</v>
      </c>
      <c r="E2949" s="196" t="s">
        <v>6166</v>
      </c>
      <c r="F2949" s="110"/>
      <c r="G2949" s="199">
        <v>2400.0</v>
      </c>
      <c r="H2949" s="217">
        <v>25.13</v>
      </c>
      <c r="I2949" s="217">
        <v>34.62</v>
      </c>
      <c r="J2949" s="6">
        <f t="shared" si="17"/>
        <v>35.182</v>
      </c>
      <c r="K2949" s="6">
        <f t="shared" si="18"/>
        <v>43.275</v>
      </c>
      <c r="L2949" s="6" t="str">
        <f t="array" ref="L2949">XLOOKUP(E2949,INV!A:A,INV!K:K)</f>
        <v>#N/A</v>
      </c>
      <c r="M2949" s="127" t="str">
        <f t="shared" si="19"/>
        <v>#N/A</v>
      </c>
    </row>
    <row r="2950">
      <c r="A2950" s="195">
        <v>2227.0</v>
      </c>
      <c r="B2950" s="196" t="s">
        <v>2368</v>
      </c>
      <c r="C2950" s="197" t="s">
        <v>6433</v>
      </c>
      <c r="D2950" s="198" t="s">
        <v>6434</v>
      </c>
      <c r="E2950" s="196" t="s">
        <v>6435</v>
      </c>
      <c r="F2950" s="196"/>
      <c r="G2950" s="199">
        <v>280.0</v>
      </c>
      <c r="H2950" s="217">
        <v>2.93</v>
      </c>
      <c r="I2950" s="217">
        <v>4.04</v>
      </c>
      <c r="J2950" s="6">
        <f t="shared" si="17"/>
        <v>4.102</v>
      </c>
      <c r="K2950" s="6">
        <f t="shared" si="18"/>
        <v>5.05</v>
      </c>
      <c r="L2950" s="6" t="str">
        <f t="array" ref="L2950">XLOOKUP(E2950,INV!A:A,INV!K:K)</f>
        <v>#N/A</v>
      </c>
      <c r="M2950" s="127" t="str">
        <f t="shared" si="19"/>
        <v>#N/A</v>
      </c>
    </row>
    <row r="2951">
      <c r="A2951" s="195">
        <v>2228.0</v>
      </c>
      <c r="B2951" s="196" t="s">
        <v>2368</v>
      </c>
      <c r="C2951" s="197" t="s">
        <v>6436</v>
      </c>
      <c r="D2951" s="198" t="s">
        <v>6437</v>
      </c>
      <c r="E2951" s="196" t="s">
        <v>6438</v>
      </c>
      <c r="F2951" s="110"/>
      <c r="G2951" s="199">
        <v>590.0</v>
      </c>
      <c r="H2951" s="217">
        <v>6.18</v>
      </c>
      <c r="I2951" s="217">
        <v>8.51</v>
      </c>
      <c r="J2951" s="6">
        <f t="shared" si="17"/>
        <v>8.652</v>
      </c>
      <c r="K2951" s="6">
        <f t="shared" si="18"/>
        <v>10.6375</v>
      </c>
      <c r="L2951" s="6" t="str">
        <f t="array" ref="L2951">XLOOKUP(E2951,INV!A:A,INV!K:K)</f>
        <v>#N/A</v>
      </c>
      <c r="M2951" s="127" t="str">
        <f t="shared" si="19"/>
        <v>#N/A</v>
      </c>
    </row>
    <row r="2952">
      <c r="A2952" s="195">
        <v>2229.0</v>
      </c>
      <c r="B2952" s="196" t="s">
        <v>2368</v>
      </c>
      <c r="C2952" s="197" t="s">
        <v>6439</v>
      </c>
      <c r="D2952" s="198" t="s">
        <v>6440</v>
      </c>
      <c r="E2952" s="196" t="s">
        <v>6441</v>
      </c>
      <c r="F2952" s="110"/>
      <c r="G2952" s="199">
        <v>1750.0</v>
      </c>
      <c r="H2952" s="217">
        <v>18.32</v>
      </c>
      <c r="I2952" s="217">
        <v>25.25</v>
      </c>
      <c r="J2952" s="6">
        <f t="shared" si="17"/>
        <v>25.648</v>
      </c>
      <c r="K2952" s="6">
        <f t="shared" si="18"/>
        <v>31.5625</v>
      </c>
      <c r="L2952" s="6" t="str">
        <f t="array" ref="L2952">XLOOKUP(E2952,INV!A:A,INV!K:K)</f>
        <v>#N/A</v>
      </c>
      <c r="M2952" s="127" t="str">
        <f t="shared" si="19"/>
        <v>#N/A</v>
      </c>
    </row>
    <row r="2953">
      <c r="A2953" s="195">
        <v>2230.0</v>
      </c>
      <c r="B2953" s="196" t="s">
        <v>2368</v>
      </c>
      <c r="C2953" s="197" t="s">
        <v>6442</v>
      </c>
      <c r="D2953" s="198" t="s">
        <v>6443</v>
      </c>
      <c r="E2953" s="196" t="s">
        <v>6444</v>
      </c>
      <c r="F2953" s="110"/>
      <c r="G2953" s="199">
        <v>280.0</v>
      </c>
      <c r="H2953" s="217">
        <v>2.93</v>
      </c>
      <c r="I2953" s="217">
        <v>4.04</v>
      </c>
      <c r="J2953" s="6">
        <f t="shared" si="17"/>
        <v>4.102</v>
      </c>
      <c r="K2953" s="6">
        <f t="shared" si="18"/>
        <v>5.05</v>
      </c>
      <c r="L2953" s="6" t="str">
        <f t="array" ref="L2953">XLOOKUP(E2953,INV!A:A,INV!K:K)</f>
        <v>#N/A</v>
      </c>
      <c r="M2953" s="127" t="str">
        <f t="shared" si="19"/>
        <v>#N/A</v>
      </c>
    </row>
    <row r="2954">
      <c r="A2954" s="195">
        <v>2350.0</v>
      </c>
      <c r="B2954" s="196" t="s">
        <v>2368</v>
      </c>
      <c r="C2954" s="197" t="s">
        <v>6761</v>
      </c>
      <c r="D2954" s="198" t="s">
        <v>6762</v>
      </c>
      <c r="E2954" s="196" t="s">
        <v>6763</v>
      </c>
      <c r="F2954" s="110"/>
      <c r="G2954" s="199">
        <v>590.0</v>
      </c>
      <c r="H2954" s="217">
        <v>6.18</v>
      </c>
      <c r="I2954" s="217">
        <v>8.51</v>
      </c>
      <c r="J2954" s="6">
        <f t="shared" si="17"/>
        <v>8.652</v>
      </c>
      <c r="K2954" s="6">
        <f t="shared" si="18"/>
        <v>10.6375</v>
      </c>
      <c r="L2954" s="6" t="str">
        <f t="array" ref="L2954">XLOOKUP(E2954,INV!A:A,INV!K:K)</f>
        <v>#N/A</v>
      </c>
      <c r="M2954" s="127" t="str">
        <f t="shared" si="19"/>
        <v>#N/A</v>
      </c>
    </row>
    <row r="2955">
      <c r="A2955" s="195">
        <v>2205.0</v>
      </c>
      <c r="B2955" s="196" t="s">
        <v>2368</v>
      </c>
      <c r="C2955" s="197" t="s">
        <v>6368</v>
      </c>
      <c r="D2955" s="198" t="s">
        <v>6369</v>
      </c>
      <c r="E2955" s="196" t="s">
        <v>6370</v>
      </c>
      <c r="F2955" s="110"/>
      <c r="G2955" s="199">
        <v>2400.0</v>
      </c>
      <c r="H2955" s="217">
        <v>25.13</v>
      </c>
      <c r="I2955" s="217">
        <v>34.62</v>
      </c>
      <c r="J2955" s="6">
        <f t="shared" si="17"/>
        <v>35.182</v>
      </c>
      <c r="K2955" s="6">
        <f t="shared" si="18"/>
        <v>43.275</v>
      </c>
      <c r="L2955" s="6" t="str">
        <f t="array" ref="L2955">XLOOKUP(E2955,INV!A:A,INV!K:K)</f>
        <v>#N/A</v>
      </c>
      <c r="M2955" s="127" t="str">
        <f t="shared" si="19"/>
        <v>#N/A</v>
      </c>
    </row>
    <row r="2956">
      <c r="A2956" s="195">
        <v>2164.0</v>
      </c>
      <c r="B2956" s="196" t="s">
        <v>2368</v>
      </c>
      <c r="C2956" s="197" t="s">
        <v>6235</v>
      </c>
      <c r="D2956" s="198" t="s">
        <v>6236</v>
      </c>
      <c r="E2956" s="196" t="s">
        <v>6237</v>
      </c>
      <c r="F2956" s="110"/>
      <c r="G2956" s="199">
        <v>430.0</v>
      </c>
      <c r="H2956" s="217">
        <v>4.5</v>
      </c>
      <c r="I2956" s="217">
        <v>6.2</v>
      </c>
      <c r="J2956" s="6">
        <f t="shared" si="17"/>
        <v>6.3</v>
      </c>
      <c r="K2956" s="6">
        <f t="shared" si="18"/>
        <v>7.75</v>
      </c>
      <c r="L2956" s="6" t="str">
        <f t="array" ref="L2956">XLOOKUP(E2956,INV!A:A,INV!K:K)</f>
        <v>#N/A</v>
      </c>
      <c r="M2956" s="127" t="str">
        <f t="shared" si="19"/>
        <v>#N/A</v>
      </c>
    </row>
    <row r="2957">
      <c r="A2957" s="195">
        <v>2165.0</v>
      </c>
      <c r="B2957" s="196" t="s">
        <v>2368</v>
      </c>
      <c r="C2957" s="197" t="s">
        <v>6238</v>
      </c>
      <c r="D2957" s="198" t="s">
        <v>6239</v>
      </c>
      <c r="E2957" s="196" t="s">
        <v>6240</v>
      </c>
      <c r="F2957" s="196"/>
      <c r="G2957" s="199">
        <v>590.0</v>
      </c>
      <c r="H2957" s="217">
        <v>6.18</v>
      </c>
      <c r="I2957" s="217">
        <v>8.51</v>
      </c>
      <c r="J2957" s="6">
        <f t="shared" si="17"/>
        <v>8.652</v>
      </c>
      <c r="K2957" s="6">
        <f t="shared" si="18"/>
        <v>10.6375</v>
      </c>
      <c r="L2957" s="6" t="str">
        <f t="array" ref="L2957">XLOOKUP(E2957,INV!A:A,INV!K:K)</f>
        <v>#N/A</v>
      </c>
      <c r="M2957" s="127" t="str">
        <f t="shared" si="19"/>
        <v>#N/A</v>
      </c>
    </row>
    <row r="2958">
      <c r="A2958" s="195">
        <v>1984.0</v>
      </c>
      <c r="B2958" s="196" t="s">
        <v>2368</v>
      </c>
      <c r="C2958" s="197" t="s">
        <v>5701</v>
      </c>
      <c r="D2958" s="198" t="s">
        <v>5702</v>
      </c>
      <c r="E2958" s="196" t="s">
        <v>5703</v>
      </c>
      <c r="F2958" s="196"/>
      <c r="G2958" s="199">
        <v>430.0</v>
      </c>
      <c r="H2958" s="217">
        <v>4.5</v>
      </c>
      <c r="I2958" s="217">
        <v>6.2</v>
      </c>
      <c r="J2958" s="6">
        <f t="shared" si="17"/>
        <v>6.3</v>
      </c>
      <c r="K2958" s="6">
        <f t="shared" si="18"/>
        <v>7.75</v>
      </c>
      <c r="L2958" s="6" t="str">
        <f t="array" ref="L2958">XLOOKUP(E2958,INV!A:A,INV!K:K)</f>
        <v>#N/A</v>
      </c>
      <c r="M2958" s="127" t="str">
        <f t="shared" si="19"/>
        <v>#N/A</v>
      </c>
    </row>
    <row r="2959">
      <c r="A2959" s="195">
        <v>2351.0</v>
      </c>
      <c r="B2959" s="196" t="s">
        <v>2368</v>
      </c>
      <c r="C2959" s="197" t="s">
        <v>6764</v>
      </c>
      <c r="D2959" s="198" t="s">
        <v>6765</v>
      </c>
      <c r="E2959" s="196" t="s">
        <v>6766</v>
      </c>
      <c r="F2959" s="110"/>
      <c r="G2959" s="199">
        <v>280.0</v>
      </c>
      <c r="H2959" s="217">
        <v>2.93</v>
      </c>
      <c r="I2959" s="217">
        <v>4.04</v>
      </c>
      <c r="J2959" s="6">
        <f t="shared" si="17"/>
        <v>4.102</v>
      </c>
      <c r="K2959" s="6">
        <f t="shared" si="18"/>
        <v>5.05</v>
      </c>
      <c r="L2959" s="6" t="str">
        <f t="array" ref="L2959">XLOOKUP(E2959,INV!A:A,INV!K:K)</f>
        <v>#N/A</v>
      </c>
      <c r="M2959" s="127" t="str">
        <f t="shared" si="19"/>
        <v>#N/A</v>
      </c>
    </row>
    <row r="2960">
      <c r="A2960" s="195">
        <v>2359.0</v>
      </c>
      <c r="B2960" s="196" t="s">
        <v>2368</v>
      </c>
      <c r="C2960" s="197" t="s">
        <v>6785</v>
      </c>
      <c r="D2960" s="198" t="s">
        <v>6786</v>
      </c>
      <c r="E2960" s="196" t="s">
        <v>6785</v>
      </c>
      <c r="F2960" s="110"/>
      <c r="G2960" s="199">
        <v>6150.0</v>
      </c>
      <c r="H2960" s="217">
        <v>64.4</v>
      </c>
      <c r="I2960" s="217">
        <v>88.72</v>
      </c>
      <c r="J2960" s="6">
        <f t="shared" si="17"/>
        <v>90.16</v>
      </c>
      <c r="K2960" s="6">
        <f t="shared" si="18"/>
        <v>110.9</v>
      </c>
      <c r="L2960" s="6" t="str">
        <f t="array" ref="L2960">XLOOKUP(E2960,INV!A:A,INV!K:K)</f>
        <v>#N/A</v>
      </c>
      <c r="M2960" s="127" t="str">
        <f t="shared" si="19"/>
        <v>#N/A</v>
      </c>
    </row>
    <row r="2961">
      <c r="A2961" s="195">
        <v>26.0</v>
      </c>
      <c r="B2961" s="196" t="s">
        <v>2368</v>
      </c>
      <c r="C2961" s="197" t="s">
        <v>2458</v>
      </c>
      <c r="D2961" s="198" t="s">
        <v>2459</v>
      </c>
      <c r="E2961" s="196" t="s">
        <v>2460</v>
      </c>
      <c r="F2961" s="110"/>
      <c r="G2961" s="199">
        <v>150.0</v>
      </c>
      <c r="H2961" s="217">
        <v>1.57</v>
      </c>
      <c r="I2961" s="217">
        <v>2.16</v>
      </c>
      <c r="J2961" s="6">
        <f t="shared" si="17"/>
        <v>2.198</v>
      </c>
      <c r="K2961" s="6">
        <f t="shared" si="18"/>
        <v>2.7</v>
      </c>
      <c r="L2961" s="6" t="str">
        <f t="array" ref="L2961">XLOOKUP(E2961,INV!A:A,INV!K:K)</f>
        <v>#N/A</v>
      </c>
      <c r="M2961" s="127" t="str">
        <f t="shared" si="19"/>
        <v>#N/A</v>
      </c>
    </row>
    <row r="2962">
      <c r="A2962" s="195">
        <v>2023.0</v>
      </c>
      <c r="B2962" s="196" t="s">
        <v>2368</v>
      </c>
      <c r="C2962" s="197" t="s">
        <v>5828</v>
      </c>
      <c r="D2962" s="198" t="s">
        <v>5829</v>
      </c>
      <c r="E2962" s="196" t="s">
        <v>5830</v>
      </c>
      <c r="F2962" s="110"/>
      <c r="G2962" s="199">
        <v>250.0</v>
      </c>
      <c r="H2962" s="217">
        <v>2.62</v>
      </c>
      <c r="I2962" s="217">
        <v>3.61</v>
      </c>
      <c r="J2962" s="6">
        <f t="shared" si="17"/>
        <v>3.668</v>
      </c>
      <c r="K2962" s="6">
        <f t="shared" si="18"/>
        <v>4.5125</v>
      </c>
      <c r="L2962" s="6" t="str">
        <f t="array" ref="L2962">XLOOKUP(E2962,INV!A:A,INV!K:K)</f>
        <v>#N/A</v>
      </c>
      <c r="M2962" s="127" t="str">
        <f t="shared" si="19"/>
        <v>#N/A</v>
      </c>
    </row>
    <row r="2963">
      <c r="A2963" s="195">
        <v>2240.0</v>
      </c>
      <c r="B2963" s="196" t="s">
        <v>2368</v>
      </c>
      <c r="C2963" s="197" t="s">
        <v>6473</v>
      </c>
      <c r="D2963" s="198" t="s">
        <v>6474</v>
      </c>
      <c r="E2963" s="196" t="s">
        <v>6475</v>
      </c>
      <c r="F2963" s="110"/>
      <c r="G2963" s="199">
        <v>1500.0</v>
      </c>
      <c r="H2963" s="217">
        <v>15.71</v>
      </c>
      <c r="I2963" s="217">
        <v>21.64</v>
      </c>
      <c r="J2963" s="6">
        <f t="shared" si="17"/>
        <v>21.994</v>
      </c>
      <c r="K2963" s="6">
        <f t="shared" si="18"/>
        <v>27.05</v>
      </c>
      <c r="L2963" s="6" t="str">
        <f t="array" ref="L2963">XLOOKUP(E2963,INV!A:A,INV!K:K)</f>
        <v>#N/A</v>
      </c>
      <c r="M2963" s="127" t="str">
        <f t="shared" si="19"/>
        <v>#N/A</v>
      </c>
    </row>
    <row r="2964">
      <c r="A2964" s="195">
        <v>2352.0</v>
      </c>
      <c r="B2964" s="196" t="s">
        <v>2368</v>
      </c>
      <c r="C2964" s="197" t="s">
        <v>6767</v>
      </c>
      <c r="D2964" s="198" t="s">
        <v>6768</v>
      </c>
      <c r="E2964" s="196" t="s">
        <v>6769</v>
      </c>
      <c r="F2964" s="110"/>
      <c r="G2964" s="199">
        <v>280.0</v>
      </c>
      <c r="H2964" s="217">
        <v>2.93</v>
      </c>
      <c r="I2964" s="217">
        <v>4.04</v>
      </c>
      <c r="J2964" s="6">
        <f t="shared" si="17"/>
        <v>4.102</v>
      </c>
      <c r="K2964" s="6">
        <f t="shared" si="18"/>
        <v>5.05</v>
      </c>
      <c r="L2964" s="6" t="str">
        <f t="array" ref="L2964">XLOOKUP(E2964,INV!A:A,INV!K:K)</f>
        <v>#N/A</v>
      </c>
      <c r="M2964" s="127" t="str">
        <f t="shared" si="19"/>
        <v>#N/A</v>
      </c>
    </row>
    <row r="2965">
      <c r="A2965" s="195">
        <v>1985.0</v>
      </c>
      <c r="B2965" s="196" t="s">
        <v>2368</v>
      </c>
      <c r="C2965" s="197" t="s">
        <v>5704</v>
      </c>
      <c r="D2965" s="198" t="s">
        <v>5705</v>
      </c>
      <c r="E2965" s="196" t="s">
        <v>5706</v>
      </c>
      <c r="F2965" s="196"/>
      <c r="G2965" s="199">
        <v>430.0</v>
      </c>
      <c r="H2965" s="217">
        <v>4.5</v>
      </c>
      <c r="I2965" s="217">
        <v>6.2</v>
      </c>
      <c r="J2965" s="6">
        <f t="shared" si="17"/>
        <v>6.3</v>
      </c>
      <c r="K2965" s="6">
        <f t="shared" si="18"/>
        <v>7.75</v>
      </c>
      <c r="L2965" s="6" t="str">
        <f t="array" ref="L2965">XLOOKUP(E2965,INV!A:A,INV!K:K)</f>
        <v>#N/A</v>
      </c>
      <c r="M2965" s="127" t="str">
        <f t="shared" si="19"/>
        <v>#N/A</v>
      </c>
    </row>
    <row r="2966">
      <c r="A2966" s="195">
        <v>2345.0</v>
      </c>
      <c r="B2966" s="196" t="s">
        <v>2368</v>
      </c>
      <c r="C2966" s="197" t="s">
        <v>6746</v>
      </c>
      <c r="D2966" s="198" t="s">
        <v>6747</v>
      </c>
      <c r="E2966" s="196" t="s">
        <v>6748</v>
      </c>
      <c r="F2966" s="110"/>
      <c r="G2966" s="199">
        <v>590.0</v>
      </c>
      <c r="H2966" s="217">
        <v>6.18</v>
      </c>
      <c r="I2966" s="217">
        <v>8.51</v>
      </c>
      <c r="J2966" s="6">
        <f t="shared" si="17"/>
        <v>8.652</v>
      </c>
      <c r="K2966" s="6">
        <f t="shared" si="18"/>
        <v>10.6375</v>
      </c>
      <c r="L2966" s="6" t="str">
        <f t="array" ref="L2966">XLOOKUP(E2966,INV!A:A,INV!K:K)</f>
        <v>#N/A</v>
      </c>
      <c r="M2966" s="127" t="str">
        <f t="shared" si="19"/>
        <v>#N/A</v>
      </c>
    </row>
    <row r="2967">
      <c r="A2967" s="195">
        <v>25.0</v>
      </c>
      <c r="B2967" s="196" t="s">
        <v>2368</v>
      </c>
      <c r="C2967" s="197" t="s">
        <v>2454</v>
      </c>
      <c r="D2967" s="198" t="s">
        <v>2455</v>
      </c>
      <c r="E2967" s="196" t="s">
        <v>2456</v>
      </c>
      <c r="F2967" s="110"/>
      <c r="G2967" s="199">
        <v>150.0</v>
      </c>
      <c r="H2967" s="217">
        <v>1.57</v>
      </c>
      <c r="I2967" s="217">
        <v>2.16</v>
      </c>
      <c r="J2967" s="6">
        <f t="shared" si="17"/>
        <v>2.198</v>
      </c>
      <c r="K2967" s="6">
        <f t="shared" si="18"/>
        <v>2.7</v>
      </c>
      <c r="L2967" s="6" t="str">
        <f t="array" ref="L2967">XLOOKUP(E2967,INV!A:A,INV!K:K)</f>
        <v>#N/A</v>
      </c>
      <c r="M2967" s="127" t="str">
        <f t="shared" si="19"/>
        <v>#N/A</v>
      </c>
    </row>
    <row r="2968">
      <c r="A2968" s="195">
        <v>2236.0</v>
      </c>
      <c r="B2968" s="196" t="s">
        <v>2368</v>
      </c>
      <c r="C2968" s="197" t="s">
        <v>6460</v>
      </c>
      <c r="D2968" s="198" t="s">
        <v>6461</v>
      </c>
      <c r="E2968" s="196" t="s">
        <v>6462</v>
      </c>
      <c r="F2968" s="196"/>
      <c r="G2968" s="199">
        <v>280.0</v>
      </c>
      <c r="H2968" s="217">
        <v>2.93</v>
      </c>
      <c r="I2968" s="217">
        <v>4.04</v>
      </c>
      <c r="J2968" s="6">
        <f t="shared" si="17"/>
        <v>4.102</v>
      </c>
      <c r="K2968" s="6">
        <f t="shared" si="18"/>
        <v>5.05</v>
      </c>
      <c r="L2968" s="6" t="str">
        <f t="array" ref="L2968">XLOOKUP(E2968,INV!A:A,INV!K:K)</f>
        <v>#N/A</v>
      </c>
      <c r="M2968" s="127" t="str">
        <f t="shared" si="19"/>
        <v>#N/A</v>
      </c>
    </row>
    <row r="2969">
      <c r="A2969" s="195">
        <v>10.0</v>
      </c>
      <c r="B2969" s="196" t="s">
        <v>2368</v>
      </c>
      <c r="C2969" s="197" t="s">
        <v>2394</v>
      </c>
      <c r="D2969" s="198" t="s">
        <v>2395</v>
      </c>
      <c r="E2969" s="196" t="s">
        <v>2396</v>
      </c>
      <c r="F2969" s="110"/>
      <c r="G2969" s="199">
        <v>150.0</v>
      </c>
      <c r="H2969" s="217">
        <v>1.57</v>
      </c>
      <c r="I2969" s="217">
        <v>2.16</v>
      </c>
      <c r="J2969" s="6">
        <f t="shared" si="17"/>
        <v>2.198</v>
      </c>
      <c r="K2969" s="6">
        <f t="shared" si="18"/>
        <v>2.7</v>
      </c>
      <c r="L2969" s="6" t="str">
        <f t="array" ref="L2969">XLOOKUP(E2969,INV!A:A,INV!K:K)</f>
        <v>#N/A</v>
      </c>
      <c r="M2969" s="127" t="str">
        <f t="shared" si="19"/>
        <v>#N/A</v>
      </c>
    </row>
    <row r="2970">
      <c r="A2970" s="195">
        <v>2069.0</v>
      </c>
      <c r="B2970" s="196" t="s">
        <v>2368</v>
      </c>
      <c r="C2970" s="197" t="s">
        <v>5958</v>
      </c>
      <c r="D2970" s="198" t="s">
        <v>5959</v>
      </c>
      <c r="E2970" s="196" t="s">
        <v>5960</v>
      </c>
      <c r="F2970" s="110"/>
      <c r="G2970" s="199">
        <v>280.0</v>
      </c>
      <c r="H2970" s="217">
        <v>2.93</v>
      </c>
      <c r="I2970" s="217">
        <v>4.04</v>
      </c>
      <c r="J2970" s="6">
        <f t="shared" si="17"/>
        <v>4.102</v>
      </c>
      <c r="K2970" s="6">
        <f t="shared" si="18"/>
        <v>5.05</v>
      </c>
      <c r="L2970" s="6" t="str">
        <f t="array" ref="L2970">XLOOKUP(E2970,INV!A:A,INV!K:K)</f>
        <v>#N/A</v>
      </c>
      <c r="M2970" s="127" t="str">
        <f t="shared" si="19"/>
        <v>#N/A</v>
      </c>
    </row>
    <row r="2971">
      <c r="A2971" s="195">
        <v>2063.0</v>
      </c>
      <c r="B2971" s="196" t="s">
        <v>2368</v>
      </c>
      <c r="C2971" s="197" t="s">
        <v>5940</v>
      </c>
      <c r="D2971" s="198" t="s">
        <v>5941</v>
      </c>
      <c r="E2971" s="196" t="s">
        <v>5942</v>
      </c>
      <c r="F2971" s="110"/>
      <c r="G2971" s="199">
        <v>590.0</v>
      </c>
      <c r="H2971" s="217">
        <v>6.18</v>
      </c>
      <c r="I2971" s="217">
        <v>8.51</v>
      </c>
      <c r="J2971" s="6">
        <f t="shared" si="17"/>
        <v>8.652</v>
      </c>
      <c r="K2971" s="6">
        <f t="shared" si="18"/>
        <v>10.6375</v>
      </c>
      <c r="L2971" s="6" t="str">
        <f t="array" ref="L2971">XLOOKUP(E2971,INV!A:A,INV!K:K)</f>
        <v>#N/A</v>
      </c>
      <c r="M2971" s="127" t="str">
        <f t="shared" si="19"/>
        <v>#N/A</v>
      </c>
    </row>
    <row r="2972">
      <c r="A2972" s="195">
        <v>2167.0</v>
      </c>
      <c r="B2972" s="196" t="s">
        <v>2368</v>
      </c>
      <c r="C2972" s="197" t="s">
        <v>6244</v>
      </c>
      <c r="D2972" s="198" t="s">
        <v>6245</v>
      </c>
      <c r="E2972" s="196" t="s">
        <v>6246</v>
      </c>
      <c r="F2972" s="110"/>
      <c r="G2972" s="199">
        <v>1000.0</v>
      </c>
      <c r="H2972" s="217">
        <v>10.47</v>
      </c>
      <c r="I2972" s="217">
        <v>14.43</v>
      </c>
      <c r="J2972" s="6">
        <f t="shared" si="17"/>
        <v>14.658</v>
      </c>
      <c r="K2972" s="6">
        <f t="shared" si="18"/>
        <v>18.0375</v>
      </c>
      <c r="L2972" s="6" t="str">
        <f t="array" ref="L2972">XLOOKUP(E2972,INV!A:A,INV!K:K)</f>
        <v>#N/A</v>
      </c>
      <c r="M2972" s="127" t="str">
        <f t="shared" si="19"/>
        <v>#N/A</v>
      </c>
    </row>
    <row r="2973">
      <c r="A2973" s="195">
        <v>2070.0</v>
      </c>
      <c r="B2973" s="196" t="s">
        <v>2368</v>
      </c>
      <c r="C2973" s="197" t="s">
        <v>5961</v>
      </c>
      <c r="D2973" s="198" t="s">
        <v>5962</v>
      </c>
      <c r="E2973" s="196" t="s">
        <v>5963</v>
      </c>
      <c r="F2973" s="110"/>
      <c r="G2973" s="199">
        <v>280.0</v>
      </c>
      <c r="H2973" s="217">
        <v>2.93</v>
      </c>
      <c r="I2973" s="217">
        <v>4.04</v>
      </c>
      <c r="J2973" s="6">
        <f t="shared" si="17"/>
        <v>4.102</v>
      </c>
      <c r="K2973" s="6">
        <f t="shared" si="18"/>
        <v>5.05</v>
      </c>
      <c r="L2973" s="6" t="str">
        <f t="array" ref="L2973">XLOOKUP(E2973,INV!A:A,INV!K:K)</f>
        <v>#N/A</v>
      </c>
      <c r="M2973" s="127" t="str">
        <f t="shared" si="19"/>
        <v>#N/A</v>
      </c>
    </row>
    <row r="2974">
      <c r="A2974" s="195">
        <v>2064.0</v>
      </c>
      <c r="B2974" s="196" t="s">
        <v>2368</v>
      </c>
      <c r="C2974" s="197" t="s">
        <v>5943</v>
      </c>
      <c r="D2974" s="198" t="s">
        <v>5944</v>
      </c>
      <c r="E2974" s="196" t="s">
        <v>5945</v>
      </c>
      <c r="F2974" s="110"/>
      <c r="G2974" s="199">
        <v>590.0</v>
      </c>
      <c r="H2974" s="217">
        <v>6.18</v>
      </c>
      <c r="I2974" s="217">
        <v>8.51</v>
      </c>
      <c r="J2974" s="6">
        <f t="shared" si="17"/>
        <v>8.652</v>
      </c>
      <c r="K2974" s="6">
        <f t="shared" si="18"/>
        <v>10.6375</v>
      </c>
      <c r="L2974" s="6" t="str">
        <f t="array" ref="L2974">XLOOKUP(E2974,INV!A:A,INV!K:K)</f>
        <v>#N/A</v>
      </c>
      <c r="M2974" s="127" t="str">
        <f t="shared" si="19"/>
        <v>#N/A</v>
      </c>
    </row>
    <row r="2975">
      <c r="A2975" s="195">
        <v>2022.0</v>
      </c>
      <c r="B2975" s="196" t="s">
        <v>2368</v>
      </c>
      <c r="C2975" s="197" t="s">
        <v>5825</v>
      </c>
      <c r="D2975" s="198" t="s">
        <v>5826</v>
      </c>
      <c r="E2975" s="196" t="s">
        <v>5827</v>
      </c>
      <c r="F2975" s="110"/>
      <c r="G2975" s="199">
        <v>280.0</v>
      </c>
      <c r="H2975" s="217">
        <v>2.93</v>
      </c>
      <c r="I2975" s="217">
        <v>4.04</v>
      </c>
      <c r="J2975" s="6">
        <f t="shared" si="17"/>
        <v>4.102</v>
      </c>
      <c r="K2975" s="6">
        <f t="shared" si="18"/>
        <v>5.05</v>
      </c>
      <c r="L2975" s="6" t="str">
        <f t="array" ref="L2975">XLOOKUP(E2975,INV!A:A,INV!K:K)</f>
        <v>#N/A</v>
      </c>
      <c r="M2975" s="127" t="str">
        <f t="shared" si="19"/>
        <v>#N/A</v>
      </c>
    </row>
    <row r="2976">
      <c r="A2976" s="195">
        <v>2018.0</v>
      </c>
      <c r="B2976" s="196" t="s">
        <v>2368</v>
      </c>
      <c r="C2976" s="197" t="s">
        <v>5813</v>
      </c>
      <c r="D2976" s="198" t="s">
        <v>5814</v>
      </c>
      <c r="E2976" s="196" t="s">
        <v>5815</v>
      </c>
      <c r="F2976" s="110"/>
      <c r="G2976" s="199">
        <v>590.0</v>
      </c>
      <c r="H2976" s="217">
        <v>6.18</v>
      </c>
      <c r="I2976" s="217">
        <v>8.51</v>
      </c>
      <c r="J2976" s="6">
        <f t="shared" si="17"/>
        <v>8.652</v>
      </c>
      <c r="K2976" s="6">
        <f t="shared" si="18"/>
        <v>10.6375</v>
      </c>
      <c r="L2976" s="6" t="str">
        <f t="array" ref="L2976">XLOOKUP(E2976,INV!A:A,INV!K:K)</f>
        <v>#N/A</v>
      </c>
      <c r="M2976" s="127" t="str">
        <f t="shared" si="19"/>
        <v>#N/A</v>
      </c>
    </row>
    <row r="2977">
      <c r="A2977" s="195">
        <v>2071.0</v>
      </c>
      <c r="B2977" s="196" t="s">
        <v>2368</v>
      </c>
      <c r="C2977" s="197" t="s">
        <v>5964</v>
      </c>
      <c r="D2977" s="198" t="s">
        <v>5965</v>
      </c>
      <c r="E2977" s="196" t="s">
        <v>5966</v>
      </c>
      <c r="F2977" s="110"/>
      <c r="G2977" s="199">
        <v>280.0</v>
      </c>
      <c r="H2977" s="217">
        <v>2.93</v>
      </c>
      <c r="I2977" s="217">
        <v>4.04</v>
      </c>
      <c r="J2977" s="6">
        <f t="shared" si="17"/>
        <v>4.102</v>
      </c>
      <c r="K2977" s="6">
        <f t="shared" si="18"/>
        <v>5.05</v>
      </c>
      <c r="L2977" s="6" t="str">
        <f t="array" ref="L2977">XLOOKUP(E2977,INV!A:A,INV!K:K)</f>
        <v>#N/A</v>
      </c>
      <c r="M2977" s="127" t="str">
        <f t="shared" si="19"/>
        <v>#N/A</v>
      </c>
    </row>
    <row r="2978">
      <c r="A2978" s="195">
        <v>8.0</v>
      </c>
      <c r="B2978" s="196" t="s">
        <v>2368</v>
      </c>
      <c r="C2978" s="197" t="s">
        <v>2386</v>
      </c>
      <c r="D2978" s="198" t="s">
        <v>2387</v>
      </c>
      <c r="E2978" s="196" t="s">
        <v>2388</v>
      </c>
      <c r="F2978" s="110"/>
      <c r="G2978" s="199">
        <v>150.0</v>
      </c>
      <c r="H2978" s="217">
        <v>1.57</v>
      </c>
      <c r="I2978" s="217">
        <v>2.16</v>
      </c>
      <c r="J2978" s="6">
        <f t="shared" si="17"/>
        <v>2.198</v>
      </c>
      <c r="K2978" s="6">
        <f t="shared" si="18"/>
        <v>2.7</v>
      </c>
      <c r="L2978" s="6" t="str">
        <f t="array" ref="L2978">XLOOKUP(E2978,INV!A:A,INV!K:K)</f>
        <v>#N/A</v>
      </c>
      <c r="M2978" s="127" t="str">
        <f t="shared" si="19"/>
        <v>#N/A</v>
      </c>
    </row>
    <row r="2979">
      <c r="A2979" s="195">
        <v>2137.0</v>
      </c>
      <c r="B2979" s="196" t="s">
        <v>2368</v>
      </c>
      <c r="C2979" s="197" t="s">
        <v>6159</v>
      </c>
      <c r="D2979" s="198" t="s">
        <v>6160</v>
      </c>
      <c r="E2979" s="196" t="s">
        <v>6161</v>
      </c>
      <c r="F2979" s="110"/>
      <c r="G2979" s="199">
        <v>280.0</v>
      </c>
      <c r="H2979" s="217">
        <v>2.93</v>
      </c>
      <c r="I2979" s="217">
        <v>4.04</v>
      </c>
      <c r="J2979" s="6">
        <f t="shared" si="17"/>
        <v>4.102</v>
      </c>
      <c r="K2979" s="6">
        <f t="shared" si="18"/>
        <v>5.05</v>
      </c>
      <c r="L2979" s="6" t="str">
        <f t="array" ref="L2979">XLOOKUP(E2979,INV!A:A,INV!K:K)</f>
        <v>#N/A</v>
      </c>
      <c r="M2979" s="127" t="str">
        <f t="shared" si="19"/>
        <v>#N/A</v>
      </c>
    </row>
    <row r="2980">
      <c r="A2980" s="195">
        <v>5.0</v>
      </c>
      <c r="B2980" s="196" t="s">
        <v>2368</v>
      </c>
      <c r="C2980" s="197" t="s">
        <v>2374</v>
      </c>
      <c r="D2980" s="198" t="s">
        <v>2375</v>
      </c>
      <c r="E2980" s="196" t="s">
        <v>2376</v>
      </c>
      <c r="F2980" s="110"/>
      <c r="G2980" s="199">
        <v>650.0</v>
      </c>
      <c r="H2980" s="217">
        <v>6.81</v>
      </c>
      <c r="I2980" s="217">
        <v>9.38</v>
      </c>
      <c r="J2980" s="6">
        <f t="shared" si="17"/>
        <v>9.534</v>
      </c>
      <c r="K2980" s="6">
        <f t="shared" si="18"/>
        <v>11.725</v>
      </c>
      <c r="L2980" s="6" t="str">
        <f t="array" ref="L2980">XLOOKUP(E2980,INV!A:A,INV!K:K)</f>
        <v>#N/A</v>
      </c>
      <c r="M2980" s="127" t="str">
        <f t="shared" si="19"/>
        <v>#N/A</v>
      </c>
    </row>
    <row r="2981">
      <c r="A2981" s="195">
        <v>14.0</v>
      </c>
      <c r="B2981" s="196" t="s">
        <v>2368</v>
      </c>
      <c r="C2981" s="197" t="s">
        <v>2410</v>
      </c>
      <c r="D2981" s="198" t="s">
        <v>2411</v>
      </c>
      <c r="E2981" s="196" t="s">
        <v>2412</v>
      </c>
      <c r="F2981" s="110"/>
      <c r="G2981" s="199">
        <v>950.0</v>
      </c>
      <c r="H2981" s="217">
        <v>9.95</v>
      </c>
      <c r="I2981" s="217">
        <v>13.7</v>
      </c>
      <c r="J2981" s="6">
        <f t="shared" si="17"/>
        <v>13.93</v>
      </c>
      <c r="K2981" s="6">
        <f t="shared" si="18"/>
        <v>17.125</v>
      </c>
      <c r="L2981" s="6" t="str">
        <f t="array" ref="L2981">XLOOKUP(E2981,INV!A:A,INV!K:K)</f>
        <v>#N/A</v>
      </c>
      <c r="M2981" s="127" t="str">
        <f t="shared" si="19"/>
        <v>#N/A</v>
      </c>
    </row>
    <row r="2982">
      <c r="A2982" s="195">
        <v>20.0</v>
      </c>
      <c r="B2982" s="196" t="s">
        <v>2368</v>
      </c>
      <c r="C2982" s="197" t="s">
        <v>2434</v>
      </c>
      <c r="D2982" s="198" t="s">
        <v>2435</v>
      </c>
      <c r="E2982" s="196" t="s">
        <v>2436</v>
      </c>
      <c r="F2982" s="110"/>
      <c r="G2982" s="199">
        <v>1300.0</v>
      </c>
      <c r="H2982" s="217">
        <v>13.61</v>
      </c>
      <c r="I2982" s="217">
        <v>18.75</v>
      </c>
      <c r="J2982" s="6">
        <f t="shared" si="17"/>
        <v>19.054</v>
      </c>
      <c r="K2982" s="6">
        <f t="shared" si="18"/>
        <v>23.4375</v>
      </c>
      <c r="L2982" s="6" t="str">
        <f t="array" ref="L2982">XLOOKUP(E2982,INV!A:A,INV!K:K)</f>
        <v>#N/A</v>
      </c>
      <c r="M2982" s="127" t="str">
        <f t="shared" si="19"/>
        <v>#N/A</v>
      </c>
    </row>
    <row r="2983">
      <c r="A2983" s="195">
        <v>9.0</v>
      </c>
      <c r="B2983" s="196" t="s">
        <v>2368</v>
      </c>
      <c r="C2983" s="197" t="s">
        <v>2390</v>
      </c>
      <c r="D2983" s="198" t="s">
        <v>2391</v>
      </c>
      <c r="E2983" s="196" t="s">
        <v>2392</v>
      </c>
      <c r="F2983" s="110"/>
      <c r="G2983" s="199">
        <v>150.0</v>
      </c>
      <c r="H2983" s="217">
        <v>1.57</v>
      </c>
      <c r="I2983" s="217">
        <v>2.16</v>
      </c>
      <c r="J2983" s="6">
        <f t="shared" si="17"/>
        <v>2.198</v>
      </c>
      <c r="K2983" s="6">
        <f t="shared" si="18"/>
        <v>2.7</v>
      </c>
      <c r="L2983" s="6" t="str">
        <f t="array" ref="L2983">XLOOKUP(E2983,INV!A:A,INV!K:K)</f>
        <v>#N/A</v>
      </c>
      <c r="M2983" s="127" t="str">
        <f t="shared" si="19"/>
        <v>#N/A</v>
      </c>
    </row>
    <row r="2984">
      <c r="A2984" s="195">
        <v>2021.0</v>
      </c>
      <c r="B2984" s="196" t="s">
        <v>2368</v>
      </c>
      <c r="C2984" s="197" t="s">
        <v>5822</v>
      </c>
      <c r="D2984" s="198" t="s">
        <v>5823</v>
      </c>
      <c r="E2984" s="196" t="s">
        <v>5824</v>
      </c>
      <c r="F2984" s="110"/>
      <c r="G2984" s="199">
        <v>280.0</v>
      </c>
      <c r="H2984" s="217">
        <v>2.93</v>
      </c>
      <c r="I2984" s="217">
        <v>4.04</v>
      </c>
      <c r="J2984" s="6">
        <f t="shared" si="17"/>
        <v>4.102</v>
      </c>
      <c r="K2984" s="6">
        <f t="shared" si="18"/>
        <v>5.05</v>
      </c>
      <c r="L2984" s="6" t="str">
        <f t="array" ref="L2984">XLOOKUP(E2984,INV!A:A,INV!K:K)</f>
        <v>#N/A</v>
      </c>
      <c r="M2984" s="127" t="str">
        <f t="shared" si="19"/>
        <v>#N/A</v>
      </c>
    </row>
    <row r="2985">
      <c r="A2985" s="195">
        <v>15.0</v>
      </c>
      <c r="B2985" s="196" t="s">
        <v>2368</v>
      </c>
      <c r="C2985" s="197" t="s">
        <v>2414</v>
      </c>
      <c r="D2985" s="198" t="s">
        <v>2415</v>
      </c>
      <c r="E2985" s="196" t="s">
        <v>2416</v>
      </c>
      <c r="F2985" s="110"/>
      <c r="G2985" s="199">
        <v>650.0</v>
      </c>
      <c r="H2985" s="217">
        <v>6.81</v>
      </c>
      <c r="I2985" s="217">
        <v>9.38</v>
      </c>
      <c r="J2985" s="6">
        <f t="shared" si="17"/>
        <v>9.534</v>
      </c>
      <c r="K2985" s="6">
        <f t="shared" si="18"/>
        <v>11.725</v>
      </c>
      <c r="L2985" s="6" t="str">
        <f t="array" ref="L2985">XLOOKUP(E2985,INV!A:A,INV!K:K)</f>
        <v>#N/A</v>
      </c>
      <c r="M2985" s="127" t="str">
        <f t="shared" si="19"/>
        <v>#N/A</v>
      </c>
    </row>
    <row r="2986">
      <c r="A2986" s="195">
        <v>23.0</v>
      </c>
      <c r="B2986" s="196" t="s">
        <v>2368</v>
      </c>
      <c r="C2986" s="197" t="s">
        <v>2446</v>
      </c>
      <c r="D2986" s="198" t="s">
        <v>2447</v>
      </c>
      <c r="E2986" s="196" t="s">
        <v>2448</v>
      </c>
      <c r="F2986" s="110"/>
      <c r="G2986" s="199">
        <v>1300.0</v>
      </c>
      <c r="H2986" s="217">
        <v>13.61</v>
      </c>
      <c r="I2986" s="217">
        <v>18.75</v>
      </c>
      <c r="J2986" s="6">
        <f t="shared" si="17"/>
        <v>19.054</v>
      </c>
      <c r="K2986" s="6">
        <f t="shared" si="18"/>
        <v>23.4375</v>
      </c>
      <c r="L2986" s="6" t="str">
        <f t="array" ref="L2986">XLOOKUP(E2986,INV!A:A,INV!K:K)</f>
        <v>#N/A</v>
      </c>
      <c r="M2986" s="127" t="str">
        <f t="shared" si="19"/>
        <v>#N/A</v>
      </c>
    </row>
    <row r="2987">
      <c r="A2987" s="195">
        <v>2020.0</v>
      </c>
      <c r="B2987" s="196" t="s">
        <v>2368</v>
      </c>
      <c r="C2987" s="197" t="s">
        <v>5819</v>
      </c>
      <c r="D2987" s="198" t="s">
        <v>5820</v>
      </c>
      <c r="E2987" s="196" t="s">
        <v>5821</v>
      </c>
      <c r="F2987" s="110"/>
      <c r="G2987" s="199">
        <v>2400.0</v>
      </c>
      <c r="H2987" s="217">
        <v>25.13</v>
      </c>
      <c r="I2987" s="217">
        <v>34.62</v>
      </c>
      <c r="J2987" s="6">
        <f t="shared" si="17"/>
        <v>35.182</v>
      </c>
      <c r="K2987" s="6">
        <f t="shared" si="18"/>
        <v>43.275</v>
      </c>
      <c r="L2987" s="6" t="str">
        <f t="array" ref="L2987">XLOOKUP(E2987,INV!A:A,INV!K:K)</f>
        <v>#N/A</v>
      </c>
      <c r="M2987" s="127" t="str">
        <f t="shared" si="19"/>
        <v>#N/A</v>
      </c>
    </row>
    <row r="2988">
      <c r="A2988" s="195">
        <v>11.0</v>
      </c>
      <c r="B2988" s="196" t="s">
        <v>2368</v>
      </c>
      <c r="C2988" s="197" t="s">
        <v>2398</v>
      </c>
      <c r="D2988" s="198" t="s">
        <v>2399</v>
      </c>
      <c r="E2988" s="196" t="s">
        <v>2400</v>
      </c>
      <c r="F2988" s="110"/>
      <c r="G2988" s="199">
        <v>150.0</v>
      </c>
      <c r="H2988" s="217">
        <v>1.57</v>
      </c>
      <c r="I2988" s="217">
        <v>2.16</v>
      </c>
      <c r="J2988" s="6">
        <f t="shared" si="17"/>
        <v>2.198</v>
      </c>
      <c r="K2988" s="6">
        <f t="shared" si="18"/>
        <v>2.7</v>
      </c>
      <c r="L2988" s="6" t="str">
        <f t="array" ref="L2988">XLOOKUP(E2988,INV!A:A,INV!K:K)</f>
        <v>#N/A</v>
      </c>
      <c r="M2988" s="127" t="str">
        <f t="shared" si="19"/>
        <v>#N/A</v>
      </c>
    </row>
    <row r="2989">
      <c r="A2989" s="195">
        <v>2072.0</v>
      </c>
      <c r="B2989" s="196" t="s">
        <v>2368</v>
      </c>
      <c r="C2989" s="197" t="s">
        <v>5967</v>
      </c>
      <c r="D2989" s="198" t="s">
        <v>5968</v>
      </c>
      <c r="E2989" s="196" t="s">
        <v>5969</v>
      </c>
      <c r="F2989" s="196"/>
      <c r="G2989" s="199">
        <v>280.0</v>
      </c>
      <c r="H2989" s="217">
        <v>2.93</v>
      </c>
      <c r="I2989" s="217">
        <v>4.04</v>
      </c>
      <c r="J2989" s="6">
        <f t="shared" si="17"/>
        <v>4.102</v>
      </c>
      <c r="K2989" s="6">
        <f t="shared" si="18"/>
        <v>5.05</v>
      </c>
      <c r="L2989" s="6" t="str">
        <f t="array" ref="L2989">XLOOKUP(E2989,INV!A:A,INV!K:K)</f>
        <v>#N/A</v>
      </c>
      <c r="M2989" s="127" t="str">
        <f t="shared" si="19"/>
        <v>#N/A</v>
      </c>
    </row>
    <row r="2990">
      <c r="A2990" s="195">
        <v>2035.0</v>
      </c>
      <c r="B2990" s="196" t="s">
        <v>2368</v>
      </c>
      <c r="C2990" s="197" t="s">
        <v>5861</v>
      </c>
      <c r="D2990" s="198" t="s">
        <v>5862</v>
      </c>
      <c r="E2990" s="196" t="s">
        <v>5863</v>
      </c>
      <c r="F2990" s="110"/>
      <c r="G2990" s="199">
        <v>430.0</v>
      </c>
      <c r="H2990" s="217">
        <v>4.5</v>
      </c>
      <c r="I2990" s="217">
        <v>6.2</v>
      </c>
      <c r="J2990" s="6">
        <f t="shared" si="17"/>
        <v>6.3</v>
      </c>
      <c r="K2990" s="6">
        <f t="shared" si="18"/>
        <v>7.75</v>
      </c>
      <c r="L2990" s="6" t="str">
        <f t="array" ref="L2990">XLOOKUP(E2990,INV!A:A,INV!K:K)</f>
        <v>#N/A</v>
      </c>
      <c r="M2990" s="127" t="str">
        <f t="shared" si="19"/>
        <v>#N/A</v>
      </c>
    </row>
    <row r="2991">
      <c r="A2991" s="195">
        <v>2065.0</v>
      </c>
      <c r="B2991" s="196" t="s">
        <v>2368</v>
      </c>
      <c r="C2991" s="197" t="s">
        <v>5946</v>
      </c>
      <c r="D2991" s="198" t="s">
        <v>5947</v>
      </c>
      <c r="E2991" s="196" t="s">
        <v>5948</v>
      </c>
      <c r="F2991" s="110"/>
      <c r="G2991" s="199">
        <v>590.0</v>
      </c>
      <c r="H2991" s="217">
        <v>6.18</v>
      </c>
      <c r="I2991" s="217">
        <v>8.51</v>
      </c>
      <c r="J2991" s="6">
        <f t="shared" si="17"/>
        <v>8.652</v>
      </c>
      <c r="K2991" s="6">
        <f t="shared" si="18"/>
        <v>10.6375</v>
      </c>
      <c r="L2991" s="6" t="str">
        <f t="array" ref="L2991">XLOOKUP(E2991,INV!A:A,INV!K:K)</f>
        <v>#N/A</v>
      </c>
      <c r="M2991" s="127" t="str">
        <f t="shared" si="19"/>
        <v>#N/A</v>
      </c>
    </row>
    <row r="2992">
      <c r="A2992" s="195">
        <v>2134.0</v>
      </c>
      <c r="B2992" s="196" t="s">
        <v>2368</v>
      </c>
      <c r="C2992" s="197" t="s">
        <v>6151</v>
      </c>
      <c r="D2992" s="198" t="s">
        <v>6152</v>
      </c>
      <c r="E2992" s="196" t="s">
        <v>6153</v>
      </c>
      <c r="F2992" s="110"/>
      <c r="G2992" s="199">
        <v>1000.0</v>
      </c>
      <c r="H2992" s="217">
        <v>10.47</v>
      </c>
      <c r="I2992" s="217">
        <v>14.43</v>
      </c>
      <c r="J2992" s="6">
        <f t="shared" si="17"/>
        <v>14.658</v>
      </c>
      <c r="K2992" s="6">
        <f t="shared" si="18"/>
        <v>18.0375</v>
      </c>
      <c r="L2992" s="6" t="str">
        <f t="array" ref="L2992">XLOOKUP(E2992,INV!A:A,INV!K:K)</f>
        <v>#N/A</v>
      </c>
      <c r="M2992" s="127" t="str">
        <f t="shared" si="19"/>
        <v>#N/A</v>
      </c>
    </row>
    <row r="2993">
      <c r="A2993" s="195">
        <v>6.0</v>
      </c>
      <c r="B2993" s="196" t="s">
        <v>2368</v>
      </c>
      <c r="C2993" s="197" t="s">
        <v>2378</v>
      </c>
      <c r="D2993" s="198" t="s">
        <v>2379</v>
      </c>
      <c r="E2993" s="196" t="s">
        <v>2380</v>
      </c>
      <c r="F2993" s="110"/>
      <c r="G2993" s="199">
        <v>150.0</v>
      </c>
      <c r="H2993" s="217">
        <v>1.57</v>
      </c>
      <c r="I2993" s="217">
        <v>2.16</v>
      </c>
      <c r="J2993" s="6">
        <f t="shared" si="17"/>
        <v>2.198</v>
      </c>
      <c r="K2993" s="6">
        <f t="shared" si="18"/>
        <v>2.7</v>
      </c>
      <c r="L2993" s="6" t="str">
        <f t="array" ref="L2993">XLOOKUP(E2993,INV!A:A,INV!K:K)</f>
        <v>#N/A</v>
      </c>
      <c r="M2993" s="127" t="str">
        <f t="shared" si="19"/>
        <v>#N/A</v>
      </c>
    </row>
    <row r="2994">
      <c r="A2994" s="195">
        <v>2033.0</v>
      </c>
      <c r="B2994" s="196" t="s">
        <v>2368</v>
      </c>
      <c r="C2994" s="197" t="s">
        <v>5856</v>
      </c>
      <c r="D2994" s="198" t="s">
        <v>5857</v>
      </c>
      <c r="E2994" s="196" t="s">
        <v>5858</v>
      </c>
      <c r="F2994" s="110"/>
      <c r="G2994" s="199">
        <v>280.0</v>
      </c>
      <c r="H2994" s="217">
        <v>2.93</v>
      </c>
      <c r="I2994" s="217">
        <v>4.04</v>
      </c>
      <c r="J2994" s="6">
        <f t="shared" si="17"/>
        <v>4.102</v>
      </c>
      <c r="K2994" s="6">
        <f t="shared" si="18"/>
        <v>5.05</v>
      </c>
      <c r="L2994" s="6" t="str">
        <f t="array" ref="L2994">XLOOKUP(E2994,INV!A:A,INV!K:K)</f>
        <v>#N/A</v>
      </c>
      <c r="M2994" s="127" t="str">
        <f t="shared" si="19"/>
        <v>#N/A</v>
      </c>
    </row>
    <row r="2995">
      <c r="A2995" s="195">
        <v>2077.0</v>
      </c>
      <c r="B2995" s="196" t="s">
        <v>2368</v>
      </c>
      <c r="C2995" s="197" t="s">
        <v>5982</v>
      </c>
      <c r="D2995" s="198" t="s">
        <v>5983</v>
      </c>
      <c r="E2995" s="196" t="s">
        <v>5984</v>
      </c>
      <c r="F2995" s="110"/>
      <c r="G2995" s="199">
        <v>430.0</v>
      </c>
      <c r="H2995" s="217">
        <v>4.5</v>
      </c>
      <c r="I2995" s="217">
        <v>6.2</v>
      </c>
      <c r="J2995" s="6">
        <f t="shared" si="17"/>
        <v>6.3</v>
      </c>
      <c r="K2995" s="6">
        <f t="shared" si="18"/>
        <v>7.75</v>
      </c>
      <c r="L2995" s="6" t="str">
        <f t="array" ref="L2995">XLOOKUP(E2995,INV!A:A,INV!K:K)</f>
        <v>#N/A</v>
      </c>
      <c r="M2995" s="127" t="str">
        <f t="shared" si="19"/>
        <v>#N/A</v>
      </c>
    </row>
    <row r="2996">
      <c r="A2996" s="195">
        <v>2019.0</v>
      </c>
      <c r="B2996" s="196" t="s">
        <v>2368</v>
      </c>
      <c r="C2996" s="197" t="s">
        <v>5816</v>
      </c>
      <c r="D2996" s="198" t="s">
        <v>5817</v>
      </c>
      <c r="E2996" s="196" t="s">
        <v>5818</v>
      </c>
      <c r="F2996" s="196"/>
      <c r="G2996" s="199">
        <v>590.0</v>
      </c>
      <c r="H2996" s="217">
        <v>6.18</v>
      </c>
      <c r="I2996" s="217">
        <v>8.51</v>
      </c>
      <c r="J2996" s="6">
        <f t="shared" si="17"/>
        <v>8.652</v>
      </c>
      <c r="K2996" s="6">
        <f t="shared" si="18"/>
        <v>10.6375</v>
      </c>
      <c r="L2996" s="6" t="str">
        <f t="array" ref="L2996">XLOOKUP(E2996,INV!A:A,INV!K:K)</f>
        <v>#N/A</v>
      </c>
      <c r="M2996" s="127" t="str">
        <f t="shared" si="19"/>
        <v>#N/A</v>
      </c>
    </row>
    <row r="2997">
      <c r="A2997" s="195">
        <v>12.0</v>
      </c>
      <c r="B2997" s="196" t="s">
        <v>2368</v>
      </c>
      <c r="C2997" s="197" t="s">
        <v>2402</v>
      </c>
      <c r="D2997" s="198" t="s">
        <v>2403</v>
      </c>
      <c r="E2997" s="196" t="s">
        <v>2404</v>
      </c>
      <c r="F2997" s="110"/>
      <c r="G2997" s="199">
        <v>150.0</v>
      </c>
      <c r="H2997" s="217">
        <v>1.57</v>
      </c>
      <c r="I2997" s="217">
        <v>2.16</v>
      </c>
      <c r="J2997" s="6">
        <f t="shared" si="17"/>
        <v>2.198</v>
      </c>
      <c r="K2997" s="6">
        <f t="shared" si="18"/>
        <v>2.7</v>
      </c>
      <c r="L2997" s="6" t="str">
        <f t="array" ref="L2997">XLOOKUP(E2997,INV!A:A,INV!K:K)</f>
        <v>#N/A</v>
      </c>
      <c r="M2997" s="127" t="str">
        <f t="shared" si="19"/>
        <v>#N/A</v>
      </c>
    </row>
    <row r="2998">
      <c r="A2998" s="195">
        <v>2073.0</v>
      </c>
      <c r="B2998" s="196" t="s">
        <v>2368</v>
      </c>
      <c r="C2998" s="197" t="s">
        <v>5970</v>
      </c>
      <c r="D2998" s="198" t="s">
        <v>5971</v>
      </c>
      <c r="E2998" s="196" t="s">
        <v>5972</v>
      </c>
      <c r="F2998" s="110"/>
      <c r="G2998" s="199">
        <v>280.0</v>
      </c>
      <c r="H2998" s="217">
        <v>2.93</v>
      </c>
      <c r="I2998" s="217">
        <v>4.04</v>
      </c>
      <c r="J2998" s="6">
        <f t="shared" si="17"/>
        <v>4.102</v>
      </c>
      <c r="K2998" s="6">
        <f t="shared" si="18"/>
        <v>5.05</v>
      </c>
      <c r="L2998" s="6" t="str">
        <f t="array" ref="L2998">XLOOKUP(E2998,INV!A:A,INV!K:K)</f>
        <v>#N/A</v>
      </c>
      <c r="M2998" s="127" t="str">
        <f t="shared" si="19"/>
        <v>#N/A</v>
      </c>
    </row>
    <row r="2999">
      <c r="A2999" s="195">
        <v>2041.0</v>
      </c>
      <c r="B2999" s="196" t="s">
        <v>2368</v>
      </c>
      <c r="C2999" s="197" t="s">
        <v>5879</v>
      </c>
      <c r="D2999" s="198" t="s">
        <v>5880</v>
      </c>
      <c r="E2999" s="196" t="s">
        <v>5881</v>
      </c>
      <c r="F2999" s="110"/>
      <c r="G2999" s="199">
        <v>430.0</v>
      </c>
      <c r="H2999" s="217">
        <v>4.5</v>
      </c>
      <c r="I2999" s="217">
        <v>6.2</v>
      </c>
      <c r="J2999" s="6">
        <f t="shared" si="17"/>
        <v>6.3</v>
      </c>
      <c r="K2999" s="6">
        <f t="shared" si="18"/>
        <v>7.75</v>
      </c>
      <c r="L2999" s="6" t="str">
        <f t="array" ref="L2999">XLOOKUP(E2999,INV!A:A,INV!K:K)</f>
        <v>#N/A</v>
      </c>
      <c r="M2999" s="127" t="str">
        <f t="shared" si="19"/>
        <v>#N/A</v>
      </c>
    </row>
    <row r="3000">
      <c r="A3000" s="195">
        <v>2132.0</v>
      </c>
      <c r="B3000" s="196" t="s">
        <v>2368</v>
      </c>
      <c r="C3000" s="197" t="s">
        <v>6146</v>
      </c>
      <c r="D3000" s="198" t="s">
        <v>6147</v>
      </c>
      <c r="E3000" s="196" t="s">
        <v>6148</v>
      </c>
      <c r="F3000" s="110"/>
      <c r="G3000" s="199">
        <v>590.0</v>
      </c>
      <c r="H3000" s="217">
        <v>6.18</v>
      </c>
      <c r="I3000" s="217">
        <v>8.51</v>
      </c>
      <c r="J3000" s="6">
        <f t="shared" si="17"/>
        <v>8.652</v>
      </c>
      <c r="K3000" s="6">
        <f t="shared" si="18"/>
        <v>10.6375</v>
      </c>
      <c r="L3000" s="6" t="str">
        <f t="array" ref="L3000">XLOOKUP(E3000,INV!A:A,INV!K:K)</f>
        <v>#N/A</v>
      </c>
      <c r="M3000" s="127" t="str">
        <f t="shared" si="19"/>
        <v>#N/A</v>
      </c>
    </row>
    <row r="3001">
      <c r="A3001" s="195">
        <v>2066.0</v>
      </c>
      <c r="B3001" s="196" t="s">
        <v>2368</v>
      </c>
      <c r="C3001" s="197" t="s">
        <v>5949</v>
      </c>
      <c r="D3001" s="198" t="s">
        <v>5950</v>
      </c>
      <c r="E3001" s="196" t="s">
        <v>5951</v>
      </c>
      <c r="F3001" s="110"/>
      <c r="G3001" s="199">
        <v>1000.0</v>
      </c>
      <c r="H3001" s="217">
        <v>10.47</v>
      </c>
      <c r="I3001" s="217">
        <v>14.43</v>
      </c>
      <c r="J3001" s="6">
        <f t="shared" si="17"/>
        <v>14.658</v>
      </c>
      <c r="K3001" s="6">
        <f t="shared" si="18"/>
        <v>18.0375</v>
      </c>
      <c r="L3001" s="6" t="str">
        <f t="array" ref="L3001">XLOOKUP(E3001,INV!A:A,INV!K:K)</f>
        <v>#N/A</v>
      </c>
      <c r="M3001" s="127" t="str">
        <f t="shared" si="19"/>
        <v>#N/A</v>
      </c>
    </row>
    <row r="3002">
      <c r="A3002" s="195">
        <v>13.0</v>
      </c>
      <c r="B3002" s="196" t="s">
        <v>2368</v>
      </c>
      <c r="C3002" s="197" t="s">
        <v>2406</v>
      </c>
      <c r="D3002" s="198" t="s">
        <v>2407</v>
      </c>
      <c r="E3002" s="196" t="s">
        <v>2408</v>
      </c>
      <c r="F3002" s="110"/>
      <c r="G3002" s="199">
        <v>150.0</v>
      </c>
      <c r="H3002" s="217">
        <v>1.57</v>
      </c>
      <c r="I3002" s="217">
        <v>2.16</v>
      </c>
      <c r="J3002" s="6">
        <f t="shared" si="17"/>
        <v>2.198</v>
      </c>
      <c r="K3002" s="6">
        <f t="shared" si="18"/>
        <v>2.7</v>
      </c>
      <c r="L3002" s="6" t="str">
        <f t="array" ref="L3002">XLOOKUP(E3002,INV!A:A,INV!K:K)</f>
        <v>#N/A</v>
      </c>
      <c r="M3002" s="127" t="str">
        <f t="shared" si="19"/>
        <v>#N/A</v>
      </c>
    </row>
    <row r="3003">
      <c r="A3003" s="195">
        <v>2074.0</v>
      </c>
      <c r="B3003" s="196" t="s">
        <v>2368</v>
      </c>
      <c r="C3003" s="197" t="s">
        <v>5973</v>
      </c>
      <c r="D3003" s="198" t="s">
        <v>5974</v>
      </c>
      <c r="E3003" s="196" t="s">
        <v>5975</v>
      </c>
      <c r="F3003" s="110"/>
      <c r="G3003" s="199">
        <v>280.0</v>
      </c>
      <c r="H3003" s="217">
        <v>2.93</v>
      </c>
      <c r="I3003" s="217">
        <v>4.04</v>
      </c>
      <c r="J3003" s="6">
        <f t="shared" si="17"/>
        <v>4.102</v>
      </c>
      <c r="K3003" s="6">
        <f t="shared" si="18"/>
        <v>5.05</v>
      </c>
      <c r="L3003" s="6" t="str">
        <f t="array" ref="L3003">XLOOKUP(E3003,INV!A:A,INV!K:K)</f>
        <v>#N/A</v>
      </c>
      <c r="M3003" s="127" t="str">
        <f t="shared" si="19"/>
        <v>#N/A</v>
      </c>
    </row>
    <row r="3004">
      <c r="A3004" s="195">
        <v>2078.0</v>
      </c>
      <c r="B3004" s="196" t="s">
        <v>2368</v>
      </c>
      <c r="C3004" s="197" t="s">
        <v>5985</v>
      </c>
      <c r="D3004" s="198" t="s">
        <v>5986</v>
      </c>
      <c r="E3004" s="196" t="s">
        <v>5987</v>
      </c>
      <c r="F3004" s="110"/>
      <c r="G3004" s="199">
        <v>430.0</v>
      </c>
      <c r="H3004" s="217">
        <v>4.5</v>
      </c>
      <c r="I3004" s="217">
        <v>6.2</v>
      </c>
      <c r="J3004" s="6">
        <f t="shared" si="17"/>
        <v>6.3</v>
      </c>
      <c r="K3004" s="6">
        <f t="shared" si="18"/>
        <v>7.75</v>
      </c>
      <c r="L3004" s="6" t="str">
        <f t="array" ref="L3004">XLOOKUP(E3004,INV!A:A,INV!K:K)</f>
        <v>#N/A</v>
      </c>
      <c r="M3004" s="127" t="str">
        <f t="shared" si="19"/>
        <v>#N/A</v>
      </c>
    </row>
    <row r="3005">
      <c r="A3005" s="195">
        <v>2067.0</v>
      </c>
      <c r="B3005" s="196" t="s">
        <v>2368</v>
      </c>
      <c r="C3005" s="197" t="s">
        <v>5952</v>
      </c>
      <c r="D3005" s="198" t="s">
        <v>5953</v>
      </c>
      <c r="E3005" s="196" t="s">
        <v>5954</v>
      </c>
      <c r="F3005" s="196"/>
      <c r="G3005" s="199">
        <v>1000.0</v>
      </c>
      <c r="H3005" s="217">
        <v>10.47</v>
      </c>
      <c r="I3005" s="217">
        <v>14.43</v>
      </c>
      <c r="J3005" s="6">
        <f t="shared" si="17"/>
        <v>14.658</v>
      </c>
      <c r="K3005" s="6">
        <f t="shared" si="18"/>
        <v>18.0375</v>
      </c>
      <c r="L3005" s="6" t="str">
        <f t="array" ref="L3005">XLOOKUP(E3005,INV!A:A,INV!K:K)</f>
        <v>#N/A</v>
      </c>
      <c r="M3005" s="127" t="str">
        <f t="shared" si="19"/>
        <v>#N/A</v>
      </c>
    </row>
    <row r="3006">
      <c r="A3006" s="195">
        <v>2099.0</v>
      </c>
      <c r="B3006" s="196" t="s">
        <v>2368</v>
      </c>
      <c r="C3006" s="197" t="s">
        <v>6049</v>
      </c>
      <c r="D3006" s="198" t="s">
        <v>6050</v>
      </c>
      <c r="E3006" s="196" t="s">
        <v>6051</v>
      </c>
      <c r="F3006" s="110"/>
      <c r="G3006" s="199">
        <v>590.0</v>
      </c>
      <c r="H3006" s="217">
        <v>6.18</v>
      </c>
      <c r="I3006" s="217">
        <v>8.51</v>
      </c>
      <c r="J3006" s="6">
        <f t="shared" si="17"/>
        <v>8.652</v>
      </c>
      <c r="K3006" s="6">
        <f t="shared" si="18"/>
        <v>10.6375</v>
      </c>
      <c r="L3006" s="6" t="str">
        <f t="array" ref="L3006">XLOOKUP(E3006,INV!A:A,INV!K:K)</f>
        <v>#N/A</v>
      </c>
      <c r="M3006" s="127" t="str">
        <f t="shared" si="19"/>
        <v>#N/A</v>
      </c>
    </row>
    <row r="3007">
      <c r="A3007" s="195">
        <v>2100.0</v>
      </c>
      <c r="B3007" s="196" t="s">
        <v>2368</v>
      </c>
      <c r="C3007" s="197" t="s">
        <v>6052</v>
      </c>
      <c r="D3007" s="198" t="s">
        <v>625</v>
      </c>
      <c r="E3007" s="196" t="s">
        <v>626</v>
      </c>
      <c r="F3007" s="110"/>
      <c r="G3007" s="199">
        <v>1000.0</v>
      </c>
      <c r="H3007" s="217">
        <v>10.47</v>
      </c>
      <c r="I3007" s="217">
        <v>14.43</v>
      </c>
      <c r="J3007" s="6">
        <f t="shared" si="17"/>
        <v>14.658</v>
      </c>
      <c r="K3007" s="6">
        <f t="shared" si="18"/>
        <v>18.0375</v>
      </c>
      <c r="L3007" s="6">
        <f t="array" ref="L3007">XLOOKUP(E3007,INV!A:A,INV!K:K)</f>
        <v>30</v>
      </c>
      <c r="M3007" s="127">
        <f t="shared" si="19"/>
        <v>0.5114</v>
      </c>
    </row>
    <row r="3008">
      <c r="A3008" s="195">
        <v>2081.0</v>
      </c>
      <c r="B3008" s="196" t="s">
        <v>2368</v>
      </c>
      <c r="C3008" s="197" t="s">
        <v>5994</v>
      </c>
      <c r="D3008" s="198" t="s">
        <v>5995</v>
      </c>
      <c r="E3008" s="196" t="s">
        <v>5996</v>
      </c>
      <c r="F3008" s="110"/>
      <c r="G3008" s="199">
        <v>590.0</v>
      </c>
      <c r="H3008" s="217">
        <v>6.18</v>
      </c>
      <c r="I3008" s="217">
        <v>8.51</v>
      </c>
      <c r="J3008" s="6">
        <f t="shared" si="17"/>
        <v>8.652</v>
      </c>
      <c r="K3008" s="6">
        <f t="shared" si="18"/>
        <v>10.6375</v>
      </c>
      <c r="L3008" s="6" t="str">
        <f t="array" ref="L3008">XLOOKUP(E3008,INV!A:A,INV!K:K)</f>
        <v>#N/A</v>
      </c>
      <c r="M3008" s="127" t="str">
        <f t="shared" si="19"/>
        <v>#N/A</v>
      </c>
    </row>
    <row r="3009">
      <c r="A3009" s="195">
        <v>2225.0</v>
      </c>
      <c r="B3009" s="196" t="s">
        <v>2368</v>
      </c>
      <c r="C3009" s="197" t="s">
        <v>6427</v>
      </c>
      <c r="D3009" s="198" t="s">
        <v>6428</v>
      </c>
      <c r="E3009" s="196" t="s">
        <v>6429</v>
      </c>
      <c r="F3009" s="110"/>
      <c r="G3009" s="199">
        <v>280.0</v>
      </c>
      <c r="H3009" s="217">
        <v>2.93</v>
      </c>
      <c r="I3009" s="217">
        <v>4.04</v>
      </c>
      <c r="J3009" s="6">
        <f t="shared" si="17"/>
        <v>4.102</v>
      </c>
      <c r="K3009" s="6">
        <f t="shared" si="18"/>
        <v>5.05</v>
      </c>
      <c r="L3009" s="6" t="str">
        <f t="array" ref="L3009">XLOOKUP(E3009,INV!A:A,INV!K:K)</f>
        <v>#N/A</v>
      </c>
      <c r="M3009" s="127" t="str">
        <f t="shared" si="19"/>
        <v>#N/A</v>
      </c>
    </row>
    <row r="3010">
      <c r="A3010" s="195">
        <v>2085.0</v>
      </c>
      <c r="B3010" s="196" t="s">
        <v>2368</v>
      </c>
      <c r="C3010" s="197" t="s">
        <v>6006</v>
      </c>
      <c r="D3010" s="198" t="s">
        <v>6007</v>
      </c>
      <c r="E3010" s="196" t="s">
        <v>6008</v>
      </c>
      <c r="F3010" s="110"/>
      <c r="G3010" s="199">
        <v>590.0</v>
      </c>
      <c r="H3010" s="217">
        <v>6.18</v>
      </c>
      <c r="I3010" s="217">
        <v>8.51</v>
      </c>
      <c r="J3010" s="6">
        <f t="shared" si="17"/>
        <v>8.652</v>
      </c>
      <c r="K3010" s="6">
        <f t="shared" si="18"/>
        <v>10.6375</v>
      </c>
      <c r="L3010" s="6" t="str">
        <f t="array" ref="L3010">XLOOKUP(E3010,INV!A:A,INV!K:K)</f>
        <v>#N/A</v>
      </c>
      <c r="M3010" s="127" t="str">
        <f t="shared" si="19"/>
        <v>#N/A</v>
      </c>
    </row>
    <row r="3011">
      <c r="A3011" s="195">
        <v>2084.0</v>
      </c>
      <c r="B3011" s="196" t="s">
        <v>2368</v>
      </c>
      <c r="C3011" s="197" t="s">
        <v>6003</v>
      </c>
      <c r="D3011" s="198" t="s">
        <v>6004</v>
      </c>
      <c r="E3011" s="196" t="s">
        <v>6005</v>
      </c>
      <c r="F3011" s="110"/>
      <c r="G3011" s="199">
        <v>1750.0</v>
      </c>
      <c r="H3011" s="217">
        <v>18.32</v>
      </c>
      <c r="I3011" s="217">
        <v>25.25</v>
      </c>
      <c r="J3011" s="6">
        <f t="shared" si="17"/>
        <v>25.648</v>
      </c>
      <c r="K3011" s="6">
        <f t="shared" si="18"/>
        <v>31.5625</v>
      </c>
      <c r="L3011" s="6" t="str">
        <f t="array" ref="L3011">XLOOKUP(E3011,INV!A:A,INV!K:K)</f>
        <v>#N/A</v>
      </c>
      <c r="M3011" s="127" t="str">
        <f t="shared" si="19"/>
        <v>#N/A</v>
      </c>
    </row>
    <row r="3012">
      <c r="A3012" s="195">
        <v>2086.0</v>
      </c>
      <c r="B3012" s="196" t="s">
        <v>2368</v>
      </c>
      <c r="C3012" s="197" t="s">
        <v>6009</v>
      </c>
      <c r="D3012" s="198" t="s">
        <v>6010</v>
      </c>
      <c r="E3012" s="196" t="s">
        <v>6011</v>
      </c>
      <c r="F3012" s="196"/>
      <c r="G3012" s="199">
        <v>2400.0</v>
      </c>
      <c r="H3012" s="217">
        <v>25.13</v>
      </c>
      <c r="I3012" s="217">
        <v>34.62</v>
      </c>
      <c r="J3012" s="6">
        <f t="shared" si="17"/>
        <v>35.182</v>
      </c>
      <c r="K3012" s="6">
        <f t="shared" si="18"/>
        <v>43.275</v>
      </c>
      <c r="L3012" s="6" t="str">
        <f t="array" ref="L3012">XLOOKUP(E3012,INV!A:A,INV!K:K)</f>
        <v>#N/A</v>
      </c>
      <c r="M3012" s="127" t="str">
        <f t="shared" si="19"/>
        <v>#N/A</v>
      </c>
    </row>
    <row r="3013">
      <c r="A3013" s="195">
        <v>2088.0</v>
      </c>
      <c r="B3013" s="196" t="s">
        <v>2368</v>
      </c>
      <c r="C3013" s="197" t="s">
        <v>6016</v>
      </c>
      <c r="D3013" s="198" t="s">
        <v>6017</v>
      </c>
      <c r="E3013" s="196" t="s">
        <v>6018</v>
      </c>
      <c r="F3013" s="110"/>
      <c r="G3013" s="199">
        <v>590.0</v>
      </c>
      <c r="H3013" s="217">
        <v>6.18</v>
      </c>
      <c r="I3013" s="217">
        <v>8.51</v>
      </c>
      <c r="J3013" s="6">
        <f t="shared" si="17"/>
        <v>8.652</v>
      </c>
      <c r="K3013" s="6">
        <f t="shared" si="18"/>
        <v>10.6375</v>
      </c>
      <c r="L3013" s="6" t="str">
        <f t="array" ref="L3013">XLOOKUP(E3013,INV!A:A,INV!K:K)</f>
        <v>#N/A</v>
      </c>
      <c r="M3013" s="127" t="str">
        <f t="shared" si="19"/>
        <v>#N/A</v>
      </c>
    </row>
    <row r="3014">
      <c r="A3014" s="195">
        <v>2097.0</v>
      </c>
      <c r="B3014" s="196" t="s">
        <v>2368</v>
      </c>
      <c r="C3014" s="197" t="s">
        <v>6043</v>
      </c>
      <c r="D3014" s="198" t="s">
        <v>6044</v>
      </c>
      <c r="E3014" s="196" t="s">
        <v>6045</v>
      </c>
      <c r="F3014" s="110"/>
      <c r="G3014" s="199">
        <v>280.0</v>
      </c>
      <c r="H3014" s="217">
        <v>2.93</v>
      </c>
      <c r="I3014" s="217">
        <v>4.04</v>
      </c>
      <c r="J3014" s="6">
        <f t="shared" si="17"/>
        <v>4.102</v>
      </c>
      <c r="K3014" s="6">
        <f t="shared" si="18"/>
        <v>5.05</v>
      </c>
      <c r="L3014" s="6" t="str">
        <f t="array" ref="L3014">XLOOKUP(E3014,INV!A:A,INV!K:K)</f>
        <v>#N/A</v>
      </c>
      <c r="M3014" s="127" t="str">
        <f t="shared" si="19"/>
        <v>#N/A</v>
      </c>
    </row>
    <row r="3015">
      <c r="A3015" s="195">
        <v>2098.0</v>
      </c>
      <c r="B3015" s="196" t="s">
        <v>2368</v>
      </c>
      <c r="C3015" s="197" t="s">
        <v>6046</v>
      </c>
      <c r="D3015" s="198" t="s">
        <v>6047</v>
      </c>
      <c r="E3015" s="196" t="s">
        <v>6048</v>
      </c>
      <c r="F3015" s="110"/>
      <c r="G3015" s="199">
        <v>590.0</v>
      </c>
      <c r="H3015" s="217">
        <v>6.18</v>
      </c>
      <c r="I3015" s="217">
        <v>8.51</v>
      </c>
      <c r="J3015" s="6">
        <f t="shared" si="17"/>
        <v>8.652</v>
      </c>
      <c r="K3015" s="6">
        <f t="shared" si="18"/>
        <v>10.6375</v>
      </c>
      <c r="L3015" s="6" t="str">
        <f t="array" ref="L3015">XLOOKUP(E3015,INV!A:A,INV!K:K)</f>
        <v>#N/A</v>
      </c>
      <c r="M3015" s="127" t="str">
        <f t="shared" si="19"/>
        <v>#N/A</v>
      </c>
    </row>
    <row r="3016">
      <c r="A3016" s="195">
        <v>2226.0</v>
      </c>
      <c r="B3016" s="196" t="s">
        <v>2368</v>
      </c>
      <c r="C3016" s="197" t="s">
        <v>6430</v>
      </c>
      <c r="D3016" s="198" t="s">
        <v>6431</v>
      </c>
      <c r="E3016" s="196" t="s">
        <v>6432</v>
      </c>
      <c r="F3016" s="110"/>
      <c r="G3016" s="199">
        <v>280.0</v>
      </c>
      <c r="H3016" s="217">
        <v>2.93</v>
      </c>
      <c r="I3016" s="217">
        <v>4.04</v>
      </c>
      <c r="J3016" s="6">
        <f t="shared" si="17"/>
        <v>4.102</v>
      </c>
      <c r="K3016" s="6">
        <f t="shared" si="18"/>
        <v>5.05</v>
      </c>
      <c r="L3016" s="6" t="str">
        <f t="array" ref="L3016">XLOOKUP(E3016,INV!A:A,INV!K:K)</f>
        <v>#N/A</v>
      </c>
      <c r="M3016" s="127" t="str">
        <f t="shared" si="19"/>
        <v>#N/A</v>
      </c>
    </row>
    <row r="3017">
      <c r="A3017" s="195">
        <v>2089.0</v>
      </c>
      <c r="B3017" s="196" t="s">
        <v>2368</v>
      </c>
      <c r="C3017" s="197" t="s">
        <v>6019</v>
      </c>
      <c r="D3017" s="198" t="s">
        <v>6020</v>
      </c>
      <c r="E3017" s="196" t="s">
        <v>6021</v>
      </c>
      <c r="F3017" s="110"/>
      <c r="G3017" s="199">
        <v>590.0</v>
      </c>
      <c r="H3017" s="217">
        <v>6.18</v>
      </c>
      <c r="I3017" s="217">
        <v>8.51</v>
      </c>
      <c r="J3017" s="6">
        <f t="shared" si="17"/>
        <v>8.652</v>
      </c>
      <c r="K3017" s="6">
        <f t="shared" si="18"/>
        <v>10.6375</v>
      </c>
      <c r="L3017" s="6" t="str">
        <f t="array" ref="L3017">XLOOKUP(E3017,INV!A:A,INV!K:K)</f>
        <v>#N/A</v>
      </c>
      <c r="M3017" s="127" t="str">
        <f t="shared" si="19"/>
        <v>#N/A</v>
      </c>
    </row>
    <row r="3018">
      <c r="A3018" s="195">
        <v>2091.0</v>
      </c>
      <c r="B3018" s="196" t="s">
        <v>2368</v>
      </c>
      <c r="C3018" s="197" t="s">
        <v>6026</v>
      </c>
      <c r="D3018" s="198" t="s">
        <v>6027</v>
      </c>
      <c r="E3018" s="196" t="s">
        <v>6028</v>
      </c>
      <c r="F3018" s="110"/>
      <c r="G3018" s="199">
        <v>1750.0</v>
      </c>
      <c r="H3018" s="217">
        <v>18.32</v>
      </c>
      <c r="I3018" s="217">
        <v>25.25</v>
      </c>
      <c r="J3018" s="6">
        <f t="shared" si="17"/>
        <v>25.648</v>
      </c>
      <c r="K3018" s="6">
        <f t="shared" si="18"/>
        <v>31.5625</v>
      </c>
      <c r="L3018" s="6" t="str">
        <f t="array" ref="L3018">XLOOKUP(E3018,INV!A:A,INV!K:K)</f>
        <v>#N/A</v>
      </c>
      <c r="M3018" s="127" t="str">
        <f t="shared" si="19"/>
        <v>#N/A</v>
      </c>
    </row>
    <row r="3019">
      <c r="A3019" s="195">
        <v>16.0</v>
      </c>
      <c r="B3019" s="196" t="s">
        <v>2368</v>
      </c>
      <c r="C3019" s="197" t="s">
        <v>2418</v>
      </c>
      <c r="D3019" s="198" t="s">
        <v>2419</v>
      </c>
      <c r="E3019" s="196" t="s">
        <v>2420</v>
      </c>
      <c r="F3019" s="110"/>
      <c r="G3019" s="199">
        <v>150.0</v>
      </c>
      <c r="H3019" s="217">
        <v>1.57</v>
      </c>
      <c r="I3019" s="217">
        <v>2.16</v>
      </c>
      <c r="J3019" s="6">
        <f t="shared" si="17"/>
        <v>2.198</v>
      </c>
      <c r="K3019" s="6">
        <f t="shared" si="18"/>
        <v>2.7</v>
      </c>
      <c r="L3019" s="6" t="str">
        <f t="array" ref="L3019">XLOOKUP(E3019,INV!A:A,INV!K:K)</f>
        <v>#N/A</v>
      </c>
      <c r="M3019" s="127" t="str">
        <f t="shared" si="19"/>
        <v>#N/A</v>
      </c>
    </row>
    <row r="3020">
      <c r="A3020" s="195">
        <v>2093.0</v>
      </c>
      <c r="B3020" s="196" t="s">
        <v>2368</v>
      </c>
      <c r="C3020" s="197" t="s">
        <v>6031</v>
      </c>
      <c r="D3020" s="198" t="s">
        <v>6032</v>
      </c>
      <c r="E3020" s="196" t="s">
        <v>6033</v>
      </c>
      <c r="F3020" s="110"/>
      <c r="G3020" s="199">
        <v>280.0</v>
      </c>
      <c r="H3020" s="217">
        <v>2.93</v>
      </c>
      <c r="I3020" s="217">
        <v>4.04</v>
      </c>
      <c r="J3020" s="6">
        <f t="shared" si="17"/>
        <v>4.102</v>
      </c>
      <c r="K3020" s="6">
        <f t="shared" si="18"/>
        <v>5.05</v>
      </c>
      <c r="L3020" s="6" t="str">
        <f t="array" ref="L3020">XLOOKUP(E3020,INV!A:A,INV!K:K)</f>
        <v>#N/A</v>
      </c>
      <c r="M3020" s="127" t="str">
        <f t="shared" si="19"/>
        <v>#N/A</v>
      </c>
    </row>
    <row r="3021">
      <c r="A3021" s="195">
        <v>2094.0</v>
      </c>
      <c r="B3021" s="196" t="s">
        <v>2368</v>
      </c>
      <c r="C3021" s="197" t="s">
        <v>6034</v>
      </c>
      <c r="D3021" s="198" t="s">
        <v>6035</v>
      </c>
      <c r="E3021" s="196" t="s">
        <v>6036</v>
      </c>
      <c r="F3021" s="110"/>
      <c r="G3021" s="199">
        <v>430.0</v>
      </c>
      <c r="H3021" s="217">
        <v>4.5</v>
      </c>
      <c r="I3021" s="217">
        <v>6.2</v>
      </c>
      <c r="J3021" s="6">
        <f t="shared" si="17"/>
        <v>6.3</v>
      </c>
      <c r="K3021" s="6">
        <f t="shared" si="18"/>
        <v>7.75</v>
      </c>
      <c r="L3021" s="6" t="str">
        <f t="array" ref="L3021">XLOOKUP(E3021,INV!A:A,INV!K:K)</f>
        <v>#N/A</v>
      </c>
      <c r="M3021" s="127" t="str">
        <f t="shared" si="19"/>
        <v>#N/A</v>
      </c>
    </row>
    <row r="3022">
      <c r="A3022" s="195">
        <v>2095.0</v>
      </c>
      <c r="B3022" s="196" t="s">
        <v>2368</v>
      </c>
      <c r="C3022" s="197" t="s">
        <v>6037</v>
      </c>
      <c r="D3022" s="198" t="s">
        <v>6038</v>
      </c>
      <c r="E3022" s="196" t="s">
        <v>6039</v>
      </c>
      <c r="F3022" s="110"/>
      <c r="G3022" s="199">
        <v>590.0</v>
      </c>
      <c r="H3022" s="217">
        <v>6.18</v>
      </c>
      <c r="I3022" s="217">
        <v>8.51</v>
      </c>
      <c r="J3022" s="6">
        <f t="shared" si="17"/>
        <v>8.652</v>
      </c>
      <c r="K3022" s="6">
        <f t="shared" si="18"/>
        <v>10.6375</v>
      </c>
      <c r="L3022" s="6" t="str">
        <f t="array" ref="L3022">XLOOKUP(E3022,INV!A:A,INV!K:K)</f>
        <v>#N/A</v>
      </c>
      <c r="M3022" s="127" t="str">
        <f t="shared" si="19"/>
        <v>#N/A</v>
      </c>
    </row>
    <row r="3023">
      <c r="A3023" s="195">
        <v>2096.0</v>
      </c>
      <c r="B3023" s="196" t="s">
        <v>2368</v>
      </c>
      <c r="C3023" s="197" t="s">
        <v>6040</v>
      </c>
      <c r="D3023" s="198" t="s">
        <v>6041</v>
      </c>
      <c r="E3023" s="196" t="s">
        <v>6042</v>
      </c>
      <c r="F3023" s="110"/>
      <c r="G3023" s="199">
        <v>1000.0</v>
      </c>
      <c r="H3023" s="217">
        <v>10.47</v>
      </c>
      <c r="I3023" s="217">
        <v>14.43</v>
      </c>
      <c r="J3023" s="6">
        <f t="shared" si="17"/>
        <v>14.658</v>
      </c>
      <c r="K3023" s="6">
        <f t="shared" si="18"/>
        <v>18.0375</v>
      </c>
      <c r="L3023" s="6" t="str">
        <f t="array" ref="L3023">XLOOKUP(E3023,INV!A:A,INV!K:K)</f>
        <v>#N/A</v>
      </c>
      <c r="M3023" s="127" t="str">
        <f t="shared" si="19"/>
        <v>#N/A</v>
      </c>
    </row>
    <row r="3024">
      <c r="A3024" s="195">
        <v>2231.0</v>
      </c>
      <c r="B3024" s="196" t="s">
        <v>2368</v>
      </c>
      <c r="C3024" s="197" t="s">
        <v>6445</v>
      </c>
      <c r="D3024" s="198" t="s">
        <v>6446</v>
      </c>
      <c r="E3024" s="196" t="s">
        <v>6447</v>
      </c>
      <c r="F3024" s="110"/>
      <c r="G3024" s="199">
        <v>150.0</v>
      </c>
      <c r="H3024" s="217">
        <v>1.57</v>
      </c>
      <c r="I3024" s="217">
        <v>2.16</v>
      </c>
      <c r="J3024" s="6">
        <f t="shared" si="17"/>
        <v>2.198</v>
      </c>
      <c r="K3024" s="6">
        <f t="shared" si="18"/>
        <v>2.7</v>
      </c>
      <c r="L3024" s="6" t="str">
        <f t="array" ref="L3024">XLOOKUP(E3024,INV!A:A,INV!K:K)</f>
        <v>#N/A</v>
      </c>
      <c r="M3024" s="127" t="str">
        <f t="shared" si="19"/>
        <v>#N/A</v>
      </c>
    </row>
    <row r="3025">
      <c r="A3025" s="195">
        <v>2232.0</v>
      </c>
      <c r="B3025" s="196" t="s">
        <v>2368</v>
      </c>
      <c r="C3025" s="197" t="s">
        <v>6448</v>
      </c>
      <c r="D3025" s="198" t="s">
        <v>6449</v>
      </c>
      <c r="E3025" s="196" t="s">
        <v>6450</v>
      </c>
      <c r="F3025" s="196"/>
      <c r="G3025" s="199">
        <v>280.0</v>
      </c>
      <c r="H3025" s="217">
        <v>2.93</v>
      </c>
      <c r="I3025" s="217">
        <v>4.04</v>
      </c>
      <c r="J3025" s="6">
        <f t="shared" si="17"/>
        <v>4.102</v>
      </c>
      <c r="K3025" s="6">
        <f t="shared" si="18"/>
        <v>5.05</v>
      </c>
      <c r="L3025" s="6" t="str">
        <f t="array" ref="L3025">XLOOKUP(E3025,INV!A:A,INV!K:K)</f>
        <v>#N/A</v>
      </c>
      <c r="M3025" s="127" t="str">
        <f t="shared" si="19"/>
        <v>#N/A</v>
      </c>
    </row>
    <row r="3026">
      <c r="A3026" s="195">
        <v>2102.0</v>
      </c>
      <c r="B3026" s="196" t="s">
        <v>2368</v>
      </c>
      <c r="C3026" s="197" t="s">
        <v>6058</v>
      </c>
      <c r="D3026" s="198" t="s">
        <v>6059</v>
      </c>
      <c r="E3026" s="196" t="s">
        <v>6060</v>
      </c>
      <c r="F3026" s="110"/>
      <c r="G3026" s="199">
        <v>590.0</v>
      </c>
      <c r="H3026" s="217">
        <v>6.18</v>
      </c>
      <c r="I3026" s="217">
        <v>8.51</v>
      </c>
      <c r="J3026" s="6">
        <f t="shared" si="17"/>
        <v>8.652</v>
      </c>
      <c r="K3026" s="6">
        <f t="shared" si="18"/>
        <v>10.6375</v>
      </c>
      <c r="L3026" s="6" t="str">
        <f t="array" ref="L3026">XLOOKUP(E3026,INV!A:A,INV!K:K)</f>
        <v>#N/A</v>
      </c>
      <c r="M3026" s="127" t="str">
        <f t="shared" si="19"/>
        <v>#N/A</v>
      </c>
    </row>
    <row r="3027">
      <c r="A3027" s="195">
        <v>2103.0</v>
      </c>
      <c r="B3027" s="196" t="s">
        <v>2368</v>
      </c>
      <c r="C3027" s="197" t="s">
        <v>6061</v>
      </c>
      <c r="D3027" s="198" t="s">
        <v>6062</v>
      </c>
      <c r="E3027" s="196" t="s">
        <v>6063</v>
      </c>
      <c r="F3027" s="110"/>
      <c r="G3027" s="199">
        <v>430.0</v>
      </c>
      <c r="H3027" s="217">
        <v>4.5</v>
      </c>
      <c r="I3027" s="217">
        <v>6.2</v>
      </c>
      <c r="J3027" s="6">
        <f t="shared" si="17"/>
        <v>6.3</v>
      </c>
      <c r="K3027" s="6">
        <f t="shared" si="18"/>
        <v>7.75</v>
      </c>
      <c r="L3027" s="6" t="str">
        <f t="array" ref="L3027">XLOOKUP(E3027,INV!A:A,INV!K:K)</f>
        <v>#N/A</v>
      </c>
      <c r="M3027" s="127" t="str">
        <f t="shared" si="19"/>
        <v>#N/A</v>
      </c>
    </row>
    <row r="3028">
      <c r="A3028" s="195">
        <v>2104.0</v>
      </c>
      <c r="B3028" s="196" t="s">
        <v>2368</v>
      </c>
      <c r="C3028" s="197" t="s">
        <v>6064</v>
      </c>
      <c r="D3028" s="198" t="s">
        <v>6065</v>
      </c>
      <c r="E3028" s="196" t="s">
        <v>6066</v>
      </c>
      <c r="F3028" s="110"/>
      <c r="G3028" s="199">
        <v>590.0</v>
      </c>
      <c r="H3028" s="217">
        <v>6.18</v>
      </c>
      <c r="I3028" s="217">
        <v>8.51</v>
      </c>
      <c r="J3028" s="6">
        <f t="shared" si="17"/>
        <v>8.652</v>
      </c>
      <c r="K3028" s="6">
        <f t="shared" si="18"/>
        <v>10.6375</v>
      </c>
      <c r="L3028" s="6" t="str">
        <f t="array" ref="L3028">XLOOKUP(E3028,INV!A:A,INV!K:K)</f>
        <v>#N/A</v>
      </c>
      <c r="M3028" s="127" t="str">
        <f t="shared" si="19"/>
        <v>#N/A</v>
      </c>
    </row>
    <row r="3029">
      <c r="A3029" s="195">
        <v>2105.0</v>
      </c>
      <c r="B3029" s="196" t="s">
        <v>2368</v>
      </c>
      <c r="C3029" s="197" t="s">
        <v>6067</v>
      </c>
      <c r="D3029" s="198" t="s">
        <v>6068</v>
      </c>
      <c r="E3029" s="196" t="s">
        <v>6069</v>
      </c>
      <c r="F3029" s="110"/>
      <c r="G3029" s="199">
        <v>430.0</v>
      </c>
      <c r="H3029" s="217">
        <v>4.5</v>
      </c>
      <c r="I3029" s="217">
        <v>6.2</v>
      </c>
      <c r="J3029" s="6">
        <f t="shared" si="17"/>
        <v>6.3</v>
      </c>
      <c r="K3029" s="6">
        <f t="shared" si="18"/>
        <v>7.75</v>
      </c>
      <c r="L3029" s="6" t="str">
        <f t="array" ref="L3029">XLOOKUP(E3029,INV!A:A,INV!K:K)</f>
        <v>#N/A</v>
      </c>
      <c r="M3029" s="127" t="str">
        <f t="shared" si="19"/>
        <v>#N/A</v>
      </c>
    </row>
    <row r="3030">
      <c r="A3030" s="195">
        <v>2106.0</v>
      </c>
      <c r="B3030" s="196" t="s">
        <v>2368</v>
      </c>
      <c r="C3030" s="197" t="s">
        <v>6070</v>
      </c>
      <c r="D3030" s="198" t="s">
        <v>6071</v>
      </c>
      <c r="E3030" s="196" t="s">
        <v>6072</v>
      </c>
      <c r="F3030" s="110"/>
      <c r="G3030" s="199">
        <v>1000.0</v>
      </c>
      <c r="H3030" s="217">
        <v>10.47</v>
      </c>
      <c r="I3030" s="217">
        <v>14.43</v>
      </c>
      <c r="J3030" s="6">
        <f t="shared" si="17"/>
        <v>14.658</v>
      </c>
      <c r="K3030" s="6">
        <f t="shared" si="18"/>
        <v>18.0375</v>
      </c>
      <c r="L3030" s="6" t="str">
        <f t="array" ref="L3030">XLOOKUP(E3030,INV!A:A,INV!K:K)</f>
        <v>#N/A</v>
      </c>
      <c r="M3030" s="127" t="str">
        <f t="shared" si="19"/>
        <v>#N/A</v>
      </c>
    </row>
    <row r="3031">
      <c r="A3031" s="195">
        <v>2233.0</v>
      </c>
      <c r="B3031" s="196" t="s">
        <v>2368</v>
      </c>
      <c r="C3031" s="197" t="s">
        <v>6451</v>
      </c>
      <c r="D3031" s="198" t="s">
        <v>6452</v>
      </c>
      <c r="E3031" s="196" t="s">
        <v>6453</v>
      </c>
      <c r="F3031" s="110"/>
      <c r="G3031" s="199">
        <v>150.0</v>
      </c>
      <c r="H3031" s="217">
        <v>1.57</v>
      </c>
      <c r="I3031" s="217">
        <v>2.16</v>
      </c>
      <c r="J3031" s="6">
        <f t="shared" si="17"/>
        <v>2.198</v>
      </c>
      <c r="K3031" s="6">
        <f t="shared" si="18"/>
        <v>2.7</v>
      </c>
      <c r="L3031" s="6" t="str">
        <f t="array" ref="L3031">XLOOKUP(E3031,INV!A:A,INV!K:K)</f>
        <v>#N/A</v>
      </c>
      <c r="M3031" s="127" t="str">
        <f t="shared" si="19"/>
        <v>#N/A</v>
      </c>
    </row>
    <row r="3032">
      <c r="A3032" s="195">
        <v>2234.0</v>
      </c>
      <c r="B3032" s="196" t="s">
        <v>2368</v>
      </c>
      <c r="C3032" s="197" t="s">
        <v>6454</v>
      </c>
      <c r="D3032" s="198" t="s">
        <v>6455</v>
      </c>
      <c r="E3032" s="196" t="s">
        <v>6456</v>
      </c>
      <c r="F3032" s="110"/>
      <c r="G3032" s="199">
        <v>280.0</v>
      </c>
      <c r="H3032" s="217">
        <v>2.93</v>
      </c>
      <c r="I3032" s="217">
        <v>4.04</v>
      </c>
      <c r="J3032" s="6">
        <f t="shared" si="17"/>
        <v>4.102</v>
      </c>
      <c r="K3032" s="6">
        <f t="shared" si="18"/>
        <v>5.05</v>
      </c>
      <c r="L3032" s="6" t="str">
        <f t="array" ref="L3032">XLOOKUP(E3032,INV!A:A,INV!K:K)</f>
        <v>#N/A</v>
      </c>
      <c r="M3032" s="127" t="str">
        <f t="shared" si="19"/>
        <v>#N/A</v>
      </c>
    </row>
    <row r="3033">
      <c r="A3033" s="195">
        <v>2107.0</v>
      </c>
      <c r="B3033" s="196" t="s">
        <v>2368</v>
      </c>
      <c r="C3033" s="197" t="s">
        <v>6073</v>
      </c>
      <c r="D3033" s="198" t="s">
        <v>6074</v>
      </c>
      <c r="E3033" s="196" t="s">
        <v>6075</v>
      </c>
      <c r="F3033" s="110"/>
      <c r="G3033" s="199">
        <v>590.0</v>
      </c>
      <c r="H3033" s="217">
        <v>6.18</v>
      </c>
      <c r="I3033" s="217">
        <v>8.51</v>
      </c>
      <c r="J3033" s="6">
        <f t="shared" si="17"/>
        <v>8.652</v>
      </c>
      <c r="K3033" s="6">
        <f t="shared" si="18"/>
        <v>10.6375</v>
      </c>
      <c r="L3033" s="6" t="str">
        <f t="array" ref="L3033">XLOOKUP(E3033,INV!A:A,INV!K:K)</f>
        <v>#N/A</v>
      </c>
      <c r="M3033" s="127" t="str">
        <f t="shared" si="19"/>
        <v>#N/A</v>
      </c>
    </row>
    <row r="3034">
      <c r="A3034" s="195">
        <v>2108.0</v>
      </c>
      <c r="B3034" s="196" t="s">
        <v>2368</v>
      </c>
      <c r="C3034" s="197" t="s">
        <v>6076</v>
      </c>
      <c r="D3034" s="198" t="s">
        <v>6077</v>
      </c>
      <c r="E3034" s="196" t="s">
        <v>6078</v>
      </c>
      <c r="F3034" s="110"/>
      <c r="G3034" s="199">
        <v>1000.0</v>
      </c>
      <c r="H3034" s="217">
        <v>10.47</v>
      </c>
      <c r="I3034" s="217">
        <v>14.43</v>
      </c>
      <c r="J3034" s="6">
        <f t="shared" si="17"/>
        <v>14.658</v>
      </c>
      <c r="K3034" s="6">
        <f t="shared" si="18"/>
        <v>18.0375</v>
      </c>
      <c r="L3034" s="6" t="str">
        <f t="array" ref="L3034">XLOOKUP(E3034,INV!A:A,INV!K:K)</f>
        <v>#N/A</v>
      </c>
      <c r="M3034" s="127" t="str">
        <f t="shared" si="19"/>
        <v>#N/A</v>
      </c>
    </row>
    <row r="3035">
      <c r="A3035" s="195">
        <v>2109.0</v>
      </c>
      <c r="B3035" s="196" t="s">
        <v>2368</v>
      </c>
      <c r="C3035" s="197" t="s">
        <v>6079</v>
      </c>
      <c r="D3035" s="198" t="s">
        <v>6080</v>
      </c>
      <c r="E3035" s="196" t="s">
        <v>6081</v>
      </c>
      <c r="F3035" s="110"/>
      <c r="G3035" s="199">
        <v>1750.0</v>
      </c>
      <c r="H3035" s="217">
        <v>18.32</v>
      </c>
      <c r="I3035" s="217">
        <v>25.25</v>
      </c>
      <c r="J3035" s="6">
        <f t="shared" si="17"/>
        <v>25.648</v>
      </c>
      <c r="K3035" s="6">
        <f t="shared" si="18"/>
        <v>31.5625</v>
      </c>
      <c r="L3035" s="6" t="str">
        <f t="array" ref="L3035">XLOOKUP(E3035,INV!A:A,INV!K:K)</f>
        <v>#N/A</v>
      </c>
      <c r="M3035" s="127" t="str">
        <f t="shared" si="19"/>
        <v>#N/A</v>
      </c>
    </row>
    <row r="3036">
      <c r="A3036" s="195">
        <v>17.0</v>
      </c>
      <c r="B3036" s="196" t="s">
        <v>2368</v>
      </c>
      <c r="C3036" s="197" t="s">
        <v>2422</v>
      </c>
      <c r="D3036" s="198" t="s">
        <v>2423</v>
      </c>
      <c r="E3036" s="196" t="s">
        <v>2424</v>
      </c>
      <c r="F3036" s="110"/>
      <c r="G3036" s="199">
        <v>150.0</v>
      </c>
      <c r="H3036" s="217">
        <v>1.57</v>
      </c>
      <c r="I3036" s="217">
        <v>2.16</v>
      </c>
      <c r="J3036" s="6">
        <f t="shared" si="17"/>
        <v>2.198</v>
      </c>
      <c r="K3036" s="6">
        <f t="shared" si="18"/>
        <v>2.7</v>
      </c>
      <c r="L3036" s="6" t="str">
        <f t="array" ref="L3036">XLOOKUP(E3036,INV!A:A,INV!K:K)</f>
        <v>#N/A</v>
      </c>
      <c r="M3036" s="127" t="str">
        <f t="shared" si="19"/>
        <v>#N/A</v>
      </c>
    </row>
    <row r="3037">
      <c r="A3037" s="195">
        <v>2111.0</v>
      </c>
      <c r="B3037" s="196" t="s">
        <v>2368</v>
      </c>
      <c r="C3037" s="197" t="s">
        <v>6084</v>
      </c>
      <c r="D3037" s="198" t="s">
        <v>6085</v>
      </c>
      <c r="E3037" s="196" t="s">
        <v>6086</v>
      </c>
      <c r="F3037" s="110"/>
      <c r="G3037" s="199">
        <v>590.0</v>
      </c>
      <c r="H3037" s="217">
        <v>6.18</v>
      </c>
      <c r="I3037" s="217">
        <v>8.51</v>
      </c>
      <c r="J3037" s="6">
        <f t="shared" si="17"/>
        <v>8.652</v>
      </c>
      <c r="K3037" s="6">
        <f t="shared" si="18"/>
        <v>10.6375</v>
      </c>
      <c r="L3037" s="6" t="str">
        <f t="array" ref="L3037">XLOOKUP(E3037,INV!A:A,INV!K:K)</f>
        <v>#N/A</v>
      </c>
      <c r="M3037" s="127" t="str">
        <f t="shared" si="19"/>
        <v>#N/A</v>
      </c>
    </row>
    <row r="3038">
      <c r="A3038" s="195">
        <v>2112.0</v>
      </c>
      <c r="B3038" s="196" t="s">
        <v>2368</v>
      </c>
      <c r="C3038" s="197" t="s">
        <v>6087</v>
      </c>
      <c r="D3038" s="198" t="s">
        <v>6088</v>
      </c>
      <c r="E3038" s="196" t="s">
        <v>6089</v>
      </c>
      <c r="F3038" s="110"/>
      <c r="G3038" s="199">
        <v>1000.0</v>
      </c>
      <c r="H3038" s="217">
        <v>10.47</v>
      </c>
      <c r="I3038" s="217">
        <v>14.43</v>
      </c>
      <c r="J3038" s="6">
        <f t="shared" si="17"/>
        <v>14.658</v>
      </c>
      <c r="K3038" s="6">
        <f t="shared" si="18"/>
        <v>18.0375</v>
      </c>
      <c r="L3038" s="6" t="str">
        <f t="array" ref="L3038">XLOOKUP(E3038,INV!A:A,INV!K:K)</f>
        <v>#N/A</v>
      </c>
      <c r="M3038" s="127" t="str">
        <f t="shared" si="19"/>
        <v>#N/A</v>
      </c>
    </row>
    <row r="3039">
      <c r="A3039" s="195">
        <v>2113.0</v>
      </c>
      <c r="B3039" s="196" t="s">
        <v>2368</v>
      </c>
      <c r="C3039" s="197" t="s">
        <v>6090</v>
      </c>
      <c r="D3039" s="198" t="s">
        <v>6091</v>
      </c>
      <c r="E3039" s="196" t="s">
        <v>6092</v>
      </c>
      <c r="F3039" s="110"/>
      <c r="G3039" s="199">
        <v>1750.0</v>
      </c>
      <c r="H3039" s="217">
        <v>18.32</v>
      </c>
      <c r="I3039" s="217">
        <v>25.25</v>
      </c>
      <c r="J3039" s="6">
        <f t="shared" si="17"/>
        <v>25.648</v>
      </c>
      <c r="K3039" s="6">
        <f t="shared" si="18"/>
        <v>31.5625</v>
      </c>
      <c r="L3039" s="6" t="str">
        <f t="array" ref="L3039">XLOOKUP(E3039,INV!A:A,INV!K:K)</f>
        <v>#N/A</v>
      </c>
      <c r="M3039" s="127" t="str">
        <f t="shared" si="19"/>
        <v>#N/A</v>
      </c>
    </row>
    <row r="3040">
      <c r="A3040" s="195">
        <v>18.0</v>
      </c>
      <c r="B3040" s="196" t="s">
        <v>2368</v>
      </c>
      <c r="C3040" s="197" t="s">
        <v>2426</v>
      </c>
      <c r="D3040" s="198" t="s">
        <v>2427</v>
      </c>
      <c r="E3040" s="196" t="s">
        <v>2428</v>
      </c>
      <c r="F3040" s="110"/>
      <c r="G3040" s="199">
        <v>150.0</v>
      </c>
      <c r="H3040" s="217">
        <v>1.57</v>
      </c>
      <c r="I3040" s="217">
        <v>2.16</v>
      </c>
      <c r="J3040" s="6">
        <f t="shared" si="17"/>
        <v>2.198</v>
      </c>
      <c r="K3040" s="6">
        <f t="shared" si="18"/>
        <v>2.7</v>
      </c>
      <c r="L3040" s="6" t="str">
        <f t="array" ref="L3040">XLOOKUP(E3040,INV!A:A,INV!K:K)</f>
        <v>#N/A</v>
      </c>
      <c r="M3040" s="127" t="str">
        <f t="shared" si="19"/>
        <v>#N/A</v>
      </c>
    </row>
    <row r="3041">
      <c r="A3041" s="195">
        <v>2115.0</v>
      </c>
      <c r="B3041" s="196" t="s">
        <v>2368</v>
      </c>
      <c r="C3041" s="197" t="s">
        <v>6095</v>
      </c>
      <c r="D3041" s="198" t="s">
        <v>6096</v>
      </c>
      <c r="E3041" s="196" t="s">
        <v>6097</v>
      </c>
      <c r="F3041" s="110"/>
      <c r="G3041" s="199">
        <v>590.0</v>
      </c>
      <c r="H3041" s="217">
        <v>6.18</v>
      </c>
      <c r="I3041" s="217">
        <v>8.51</v>
      </c>
      <c r="J3041" s="6">
        <f t="shared" si="17"/>
        <v>8.652</v>
      </c>
      <c r="K3041" s="6">
        <f t="shared" si="18"/>
        <v>10.6375</v>
      </c>
      <c r="L3041" s="6" t="str">
        <f t="array" ref="L3041">XLOOKUP(E3041,INV!A:A,INV!K:K)</f>
        <v>#N/A</v>
      </c>
      <c r="M3041" s="127" t="str">
        <f t="shared" si="19"/>
        <v>#N/A</v>
      </c>
    </row>
    <row r="3042">
      <c r="A3042" s="195">
        <v>19.0</v>
      </c>
      <c r="B3042" s="196" t="s">
        <v>2368</v>
      </c>
      <c r="C3042" s="197" t="s">
        <v>2430</v>
      </c>
      <c r="D3042" s="198" t="s">
        <v>2431</v>
      </c>
      <c r="E3042" s="196" t="s">
        <v>2432</v>
      </c>
      <c r="F3042" s="110"/>
      <c r="G3042" s="199">
        <v>150.0</v>
      </c>
      <c r="H3042" s="217">
        <v>1.57</v>
      </c>
      <c r="I3042" s="217">
        <v>2.16</v>
      </c>
      <c r="J3042" s="6">
        <f t="shared" si="17"/>
        <v>2.198</v>
      </c>
      <c r="K3042" s="6">
        <f t="shared" si="18"/>
        <v>2.7</v>
      </c>
      <c r="L3042" s="6" t="str">
        <f t="array" ref="L3042">XLOOKUP(E3042,INV!A:A,INV!K:K)</f>
        <v>#N/A</v>
      </c>
      <c r="M3042" s="127" t="str">
        <f t="shared" si="19"/>
        <v>#N/A</v>
      </c>
    </row>
    <row r="3043">
      <c r="A3043" s="195">
        <v>2117.0</v>
      </c>
      <c r="B3043" s="196" t="s">
        <v>2368</v>
      </c>
      <c r="C3043" s="197" t="s">
        <v>6101</v>
      </c>
      <c r="D3043" s="198" t="s">
        <v>6102</v>
      </c>
      <c r="E3043" s="196" t="s">
        <v>6103</v>
      </c>
      <c r="F3043" s="110"/>
      <c r="G3043" s="199">
        <v>590.0</v>
      </c>
      <c r="H3043" s="217">
        <v>6.18</v>
      </c>
      <c r="I3043" s="217">
        <v>8.51</v>
      </c>
      <c r="J3043" s="6">
        <f t="shared" si="17"/>
        <v>8.652</v>
      </c>
      <c r="K3043" s="6">
        <f t="shared" si="18"/>
        <v>10.6375</v>
      </c>
      <c r="L3043" s="6" t="str">
        <f t="array" ref="L3043">XLOOKUP(E3043,INV!A:A,INV!K:K)</f>
        <v>#N/A</v>
      </c>
      <c r="M3043" s="127" t="str">
        <f t="shared" si="19"/>
        <v>#N/A</v>
      </c>
    </row>
    <row r="3044">
      <c r="A3044" s="195">
        <v>2118.0</v>
      </c>
      <c r="B3044" s="196" t="s">
        <v>2368</v>
      </c>
      <c r="C3044" s="197" t="s">
        <v>6104</v>
      </c>
      <c r="D3044" s="198" t="s">
        <v>6105</v>
      </c>
      <c r="E3044" s="196" t="s">
        <v>6106</v>
      </c>
      <c r="F3044" s="110"/>
      <c r="G3044" s="199">
        <v>1000.0</v>
      </c>
      <c r="H3044" s="217">
        <v>10.47</v>
      </c>
      <c r="I3044" s="217">
        <v>14.43</v>
      </c>
      <c r="J3044" s="6">
        <f t="shared" si="17"/>
        <v>14.658</v>
      </c>
      <c r="K3044" s="6">
        <f t="shared" si="18"/>
        <v>18.0375</v>
      </c>
      <c r="L3044" s="6" t="str">
        <f t="array" ref="L3044">XLOOKUP(E3044,INV!A:A,INV!K:K)</f>
        <v>#N/A</v>
      </c>
      <c r="M3044" s="127" t="str">
        <f t="shared" si="19"/>
        <v>#N/A</v>
      </c>
    </row>
    <row r="3045">
      <c r="A3045" s="195">
        <v>2119.0</v>
      </c>
      <c r="B3045" s="196" t="s">
        <v>2368</v>
      </c>
      <c r="C3045" s="197" t="s">
        <v>6107</v>
      </c>
      <c r="D3045" s="198" t="s">
        <v>6108</v>
      </c>
      <c r="E3045" s="196" t="s">
        <v>6109</v>
      </c>
      <c r="F3045" s="110"/>
      <c r="G3045" s="199">
        <v>1750.0</v>
      </c>
      <c r="H3045" s="217">
        <v>18.32</v>
      </c>
      <c r="I3045" s="217">
        <v>25.25</v>
      </c>
      <c r="J3045" s="6">
        <f t="shared" si="17"/>
        <v>25.648</v>
      </c>
      <c r="K3045" s="6">
        <f t="shared" si="18"/>
        <v>31.5625</v>
      </c>
      <c r="L3045" s="6" t="str">
        <f t="array" ref="L3045">XLOOKUP(E3045,INV!A:A,INV!K:K)</f>
        <v>#N/A</v>
      </c>
      <c r="M3045" s="127" t="str">
        <f t="shared" si="19"/>
        <v>#N/A</v>
      </c>
    </row>
    <row r="3046">
      <c r="A3046" s="195">
        <v>2120.0</v>
      </c>
      <c r="B3046" s="196" t="s">
        <v>2368</v>
      </c>
      <c r="C3046" s="197" t="s">
        <v>6110</v>
      </c>
      <c r="D3046" s="198" t="s">
        <v>6111</v>
      </c>
      <c r="E3046" s="196" t="s">
        <v>6112</v>
      </c>
      <c r="F3046" s="110"/>
      <c r="G3046" s="199">
        <v>430.0</v>
      </c>
      <c r="H3046" s="217">
        <v>4.5</v>
      </c>
      <c r="I3046" s="217">
        <v>6.2</v>
      </c>
      <c r="J3046" s="6">
        <f t="shared" si="17"/>
        <v>6.3</v>
      </c>
      <c r="K3046" s="6">
        <f t="shared" si="18"/>
        <v>7.75</v>
      </c>
      <c r="L3046" s="6" t="str">
        <f t="array" ref="L3046">XLOOKUP(E3046,INV!A:A,INV!K:K)</f>
        <v>#N/A</v>
      </c>
      <c r="M3046" s="127" t="str">
        <f t="shared" si="19"/>
        <v>#N/A</v>
      </c>
    </row>
    <row r="3047">
      <c r="A3047" s="195">
        <v>2121.0</v>
      </c>
      <c r="B3047" s="196" t="s">
        <v>2368</v>
      </c>
      <c r="C3047" s="197" t="s">
        <v>6113</v>
      </c>
      <c r="D3047" s="198" t="s">
        <v>6114</v>
      </c>
      <c r="E3047" s="196" t="s">
        <v>6115</v>
      </c>
      <c r="F3047" s="110"/>
      <c r="G3047" s="199">
        <v>590.0</v>
      </c>
      <c r="H3047" s="217">
        <v>6.18</v>
      </c>
      <c r="I3047" s="217">
        <v>8.51</v>
      </c>
      <c r="J3047" s="6">
        <f t="shared" si="17"/>
        <v>8.652</v>
      </c>
      <c r="K3047" s="6">
        <f t="shared" si="18"/>
        <v>10.6375</v>
      </c>
      <c r="L3047" s="6" t="str">
        <f t="array" ref="L3047">XLOOKUP(E3047,INV!A:A,INV!K:K)</f>
        <v>#N/A</v>
      </c>
      <c r="M3047" s="127" t="str">
        <f t="shared" si="19"/>
        <v>#N/A</v>
      </c>
    </row>
    <row r="3048">
      <c r="A3048" s="195">
        <v>2122.0</v>
      </c>
      <c r="B3048" s="196" t="s">
        <v>2368</v>
      </c>
      <c r="C3048" s="197" t="s">
        <v>6116</v>
      </c>
      <c r="D3048" s="198" t="s">
        <v>6117</v>
      </c>
      <c r="E3048" s="196" t="s">
        <v>6118</v>
      </c>
      <c r="F3048" s="110"/>
      <c r="G3048" s="199">
        <v>1000.0</v>
      </c>
      <c r="H3048" s="217">
        <v>10.47</v>
      </c>
      <c r="I3048" s="217">
        <v>14.43</v>
      </c>
      <c r="J3048" s="6">
        <f t="shared" si="17"/>
        <v>14.658</v>
      </c>
      <c r="K3048" s="6">
        <f t="shared" si="18"/>
        <v>18.0375</v>
      </c>
      <c r="L3048" s="6" t="str">
        <f t="array" ref="L3048">XLOOKUP(E3048,INV!A:A,INV!K:K)</f>
        <v>#N/A</v>
      </c>
      <c r="M3048" s="127" t="str">
        <f t="shared" si="19"/>
        <v>#N/A</v>
      </c>
    </row>
    <row r="3049">
      <c r="A3049" s="195">
        <v>2123.0</v>
      </c>
      <c r="B3049" s="196" t="s">
        <v>2368</v>
      </c>
      <c r="C3049" s="197" t="s">
        <v>6119</v>
      </c>
      <c r="D3049" s="198" t="s">
        <v>6120</v>
      </c>
      <c r="E3049" s="196" t="s">
        <v>6121</v>
      </c>
      <c r="F3049" s="110"/>
      <c r="G3049" s="199">
        <v>4100.0</v>
      </c>
      <c r="H3049" s="217">
        <v>42.93</v>
      </c>
      <c r="I3049" s="217">
        <v>59.15</v>
      </c>
      <c r="J3049" s="6">
        <f t="shared" si="17"/>
        <v>60.102</v>
      </c>
      <c r="K3049" s="6">
        <f t="shared" si="18"/>
        <v>73.9375</v>
      </c>
      <c r="L3049" s="6" t="str">
        <f t="array" ref="L3049">XLOOKUP(E3049,INV!A:A,INV!K:K)</f>
        <v>#N/A</v>
      </c>
      <c r="M3049" s="127" t="str">
        <f t="shared" si="19"/>
        <v>#N/A</v>
      </c>
    </row>
    <row r="3050">
      <c r="A3050" s="195">
        <v>2360.0</v>
      </c>
      <c r="B3050" s="196" t="s">
        <v>5320</v>
      </c>
      <c r="C3050" s="197" t="s">
        <v>6787</v>
      </c>
      <c r="D3050" s="198" t="s">
        <v>6788</v>
      </c>
      <c r="E3050" s="196" t="s">
        <v>6787</v>
      </c>
      <c r="F3050" s="110"/>
      <c r="G3050" s="199">
        <v>5500.0</v>
      </c>
      <c r="H3050" s="217">
        <v>57.59</v>
      </c>
      <c r="I3050" s="217">
        <v>79.34</v>
      </c>
      <c r="J3050" s="6">
        <f t="shared" si="17"/>
        <v>80.626</v>
      </c>
      <c r="K3050" s="6">
        <f t="shared" si="18"/>
        <v>99.175</v>
      </c>
      <c r="L3050" s="6" t="str">
        <f t="array" ref="L3050">XLOOKUP(E3050,INV!A:A,INV!K:K)</f>
        <v>#N/A</v>
      </c>
      <c r="M3050" s="127" t="str">
        <f t="shared" si="19"/>
        <v>#N/A</v>
      </c>
    </row>
    <row r="3051">
      <c r="A3051" s="195">
        <v>2142.0</v>
      </c>
      <c r="B3051" s="196" t="s">
        <v>2368</v>
      </c>
      <c r="C3051" s="197" t="s">
        <v>6172</v>
      </c>
      <c r="D3051" s="198" t="s">
        <v>6173</v>
      </c>
      <c r="E3051" s="196" t="s">
        <v>6174</v>
      </c>
      <c r="F3051" s="110"/>
      <c r="G3051" s="199">
        <v>430.0</v>
      </c>
      <c r="H3051" s="217">
        <v>4.5</v>
      </c>
      <c r="I3051" s="217">
        <v>6.2</v>
      </c>
      <c r="J3051" s="6">
        <f t="shared" si="17"/>
        <v>6.3</v>
      </c>
      <c r="K3051" s="6">
        <f t="shared" si="18"/>
        <v>7.75</v>
      </c>
      <c r="L3051" s="6" t="str">
        <f t="array" ref="L3051">XLOOKUP(E3051,INV!A:A,INV!K:K)</f>
        <v>#N/A</v>
      </c>
      <c r="M3051" s="127" t="str">
        <f t="shared" si="19"/>
        <v>#N/A</v>
      </c>
    </row>
    <row r="3052">
      <c r="A3052" s="195">
        <v>2143.0</v>
      </c>
      <c r="B3052" s="196" t="s">
        <v>2368</v>
      </c>
      <c r="C3052" s="197" t="s">
        <v>6175</v>
      </c>
      <c r="D3052" s="198" t="s">
        <v>6176</v>
      </c>
      <c r="E3052" s="196" t="s">
        <v>6177</v>
      </c>
      <c r="F3052" s="110"/>
      <c r="G3052" s="199">
        <v>590.0</v>
      </c>
      <c r="H3052" s="217">
        <v>6.18</v>
      </c>
      <c r="I3052" s="217">
        <v>8.51</v>
      </c>
      <c r="J3052" s="6">
        <f t="shared" si="17"/>
        <v>8.652</v>
      </c>
      <c r="K3052" s="6">
        <f t="shared" si="18"/>
        <v>10.6375</v>
      </c>
      <c r="L3052" s="6" t="str">
        <f t="array" ref="L3052">XLOOKUP(E3052,INV!A:A,INV!K:K)</f>
        <v>#N/A</v>
      </c>
      <c r="M3052" s="127" t="str">
        <f t="shared" si="19"/>
        <v>#N/A</v>
      </c>
    </row>
    <row r="3053">
      <c r="A3053" s="195">
        <v>2126.0</v>
      </c>
      <c r="B3053" s="196" t="s">
        <v>2368</v>
      </c>
      <c r="C3053" s="197" t="s">
        <v>6128</v>
      </c>
      <c r="D3053" s="198" t="s">
        <v>6129</v>
      </c>
      <c r="E3053" s="196" t="s">
        <v>6130</v>
      </c>
      <c r="F3053" s="110"/>
      <c r="G3053" s="199">
        <v>590.0</v>
      </c>
      <c r="H3053" s="217">
        <v>6.18</v>
      </c>
      <c r="I3053" s="217">
        <v>8.51</v>
      </c>
      <c r="J3053" s="6">
        <f t="shared" si="17"/>
        <v>8.652</v>
      </c>
      <c r="K3053" s="6">
        <f t="shared" si="18"/>
        <v>10.6375</v>
      </c>
      <c r="L3053" s="6" t="str">
        <f t="array" ref="L3053">XLOOKUP(E3053,INV!A:A,INV!K:K)</f>
        <v>#N/A</v>
      </c>
      <c r="M3053" s="127" t="str">
        <f t="shared" si="19"/>
        <v>#N/A</v>
      </c>
    </row>
    <row r="3054">
      <c r="A3054" s="195">
        <v>2127.0</v>
      </c>
      <c r="B3054" s="196" t="s">
        <v>2368</v>
      </c>
      <c r="C3054" s="197" t="s">
        <v>6131</v>
      </c>
      <c r="D3054" s="198" t="s">
        <v>6132</v>
      </c>
      <c r="E3054" s="196" t="s">
        <v>6133</v>
      </c>
      <c r="F3054" s="110"/>
      <c r="G3054" s="199">
        <v>1000.0</v>
      </c>
      <c r="H3054" s="217">
        <v>10.47</v>
      </c>
      <c r="I3054" s="217">
        <v>14.43</v>
      </c>
      <c r="J3054" s="6">
        <f t="shared" si="17"/>
        <v>14.658</v>
      </c>
      <c r="K3054" s="6">
        <f t="shared" si="18"/>
        <v>18.0375</v>
      </c>
      <c r="L3054" s="6" t="str">
        <f t="array" ref="L3054">XLOOKUP(E3054,INV!A:A,INV!K:K)</f>
        <v>#N/A</v>
      </c>
      <c r="M3054" s="127" t="str">
        <f t="shared" si="19"/>
        <v>#N/A</v>
      </c>
    </row>
    <row r="3055">
      <c r="A3055" s="195">
        <v>2128.0</v>
      </c>
      <c r="B3055" s="196" t="s">
        <v>2368</v>
      </c>
      <c r="C3055" s="197" t="s">
        <v>6134</v>
      </c>
      <c r="D3055" s="198" t="s">
        <v>6135</v>
      </c>
      <c r="E3055" s="196" t="s">
        <v>6136</v>
      </c>
      <c r="F3055" s="110"/>
      <c r="G3055" s="199">
        <v>1000.0</v>
      </c>
      <c r="H3055" s="217">
        <v>10.47</v>
      </c>
      <c r="I3055" s="217">
        <v>14.43</v>
      </c>
      <c r="J3055" s="6">
        <f t="shared" si="17"/>
        <v>14.658</v>
      </c>
      <c r="K3055" s="6">
        <f t="shared" si="18"/>
        <v>18.0375</v>
      </c>
      <c r="L3055" s="6" t="str">
        <f t="array" ref="L3055">XLOOKUP(E3055,INV!A:A,INV!K:K)</f>
        <v>#N/A</v>
      </c>
      <c r="M3055" s="127" t="str">
        <f t="shared" si="19"/>
        <v>#N/A</v>
      </c>
    </row>
    <row r="3056">
      <c r="A3056" s="195">
        <v>2129.0</v>
      </c>
      <c r="B3056" s="196" t="s">
        <v>2368</v>
      </c>
      <c r="C3056" s="197" t="s">
        <v>6137</v>
      </c>
      <c r="D3056" s="198" t="s">
        <v>6138</v>
      </c>
      <c r="E3056" s="196" t="s">
        <v>6139</v>
      </c>
      <c r="F3056" s="110"/>
      <c r="G3056" s="199">
        <v>2400.0</v>
      </c>
      <c r="H3056" s="217">
        <v>25.13</v>
      </c>
      <c r="I3056" s="217">
        <v>34.62</v>
      </c>
      <c r="J3056" s="6">
        <f t="shared" si="17"/>
        <v>35.182</v>
      </c>
      <c r="K3056" s="6">
        <f t="shared" si="18"/>
        <v>43.275</v>
      </c>
      <c r="L3056" s="6" t="str">
        <f t="array" ref="L3056">XLOOKUP(E3056,INV!A:A,INV!K:K)</f>
        <v>#N/A</v>
      </c>
      <c r="M3056" s="127" t="str">
        <f t="shared" si="19"/>
        <v>#N/A</v>
      </c>
    </row>
    <row r="3057">
      <c r="A3057" s="195">
        <v>2130.0</v>
      </c>
      <c r="B3057" s="196" t="s">
        <v>2368</v>
      </c>
      <c r="C3057" s="197" t="s">
        <v>6140</v>
      </c>
      <c r="D3057" s="198" t="s">
        <v>6141</v>
      </c>
      <c r="E3057" s="196" t="s">
        <v>6142</v>
      </c>
      <c r="F3057" s="110"/>
      <c r="G3057" s="199">
        <v>4100.0</v>
      </c>
      <c r="H3057" s="217">
        <v>42.93</v>
      </c>
      <c r="I3057" s="217">
        <v>59.15</v>
      </c>
      <c r="J3057" s="6">
        <f t="shared" si="17"/>
        <v>60.102</v>
      </c>
      <c r="K3057" s="6">
        <f t="shared" si="18"/>
        <v>73.9375</v>
      </c>
      <c r="L3057" s="6" t="str">
        <f t="array" ref="L3057">XLOOKUP(E3057,INV!A:A,INV!K:K)</f>
        <v>#N/A</v>
      </c>
      <c r="M3057" s="127" t="str">
        <f t="shared" si="19"/>
        <v>#N/A</v>
      </c>
    </row>
    <row r="3058">
      <c r="A3058" s="195">
        <v>2241.0</v>
      </c>
      <c r="B3058" s="196" t="s">
        <v>2368</v>
      </c>
      <c r="C3058" s="197" t="s">
        <v>6476</v>
      </c>
      <c r="D3058" s="198" t="s">
        <v>6477</v>
      </c>
      <c r="E3058" s="196" t="s">
        <v>6478</v>
      </c>
      <c r="F3058" s="196"/>
      <c r="G3058" s="199">
        <v>6150.0</v>
      </c>
      <c r="H3058" s="217">
        <v>64.4</v>
      </c>
      <c r="I3058" s="217">
        <v>88.72</v>
      </c>
      <c r="J3058" s="6">
        <f t="shared" si="17"/>
        <v>90.16</v>
      </c>
      <c r="K3058" s="6">
        <f t="shared" si="18"/>
        <v>110.9</v>
      </c>
      <c r="L3058" s="6" t="str">
        <f t="array" ref="L3058">XLOOKUP(E3058,INV!A:A,INV!K:K)</f>
        <v>#N/A</v>
      </c>
      <c r="M3058" s="127" t="str">
        <f t="shared" si="19"/>
        <v>#N/A</v>
      </c>
    </row>
    <row r="3059">
      <c r="A3059" s="195">
        <v>1926.0</v>
      </c>
      <c r="B3059" s="196" t="s">
        <v>5555</v>
      </c>
      <c r="C3059" s="197" t="s">
        <v>5560</v>
      </c>
      <c r="D3059" s="198" t="s">
        <v>5561</v>
      </c>
      <c r="E3059" s="196" t="s">
        <v>5562</v>
      </c>
      <c r="F3059" s="196"/>
      <c r="G3059" s="199">
        <v>799.0</v>
      </c>
      <c r="H3059" s="217">
        <v>7.38</v>
      </c>
      <c r="I3059" s="217">
        <v>10.17</v>
      </c>
      <c r="J3059" s="6">
        <f t="shared" si="17"/>
        <v>10.332</v>
      </c>
      <c r="K3059" s="6">
        <f t="shared" si="18"/>
        <v>12.7125</v>
      </c>
      <c r="L3059" s="6" t="str">
        <f t="array" ref="L3059">XLOOKUP(E3059,INV!A:A,INV!K:K)</f>
        <v>#N/A</v>
      </c>
      <c r="M3059" s="127" t="str">
        <f t="shared" si="19"/>
        <v>#N/A</v>
      </c>
    </row>
    <row r="3060">
      <c r="A3060" s="195">
        <v>1935.0</v>
      </c>
      <c r="B3060" s="196" t="s">
        <v>5555</v>
      </c>
      <c r="C3060" s="197" t="s">
        <v>5594</v>
      </c>
      <c r="D3060" s="198" t="s">
        <v>5595</v>
      </c>
      <c r="E3060" s="196" t="s">
        <v>5596</v>
      </c>
      <c r="F3060" s="110"/>
      <c r="G3060" s="199">
        <v>700.0</v>
      </c>
      <c r="H3060" s="217">
        <v>6.47</v>
      </c>
      <c r="I3060" s="217">
        <v>8.91</v>
      </c>
      <c r="J3060" s="6">
        <f t="shared" si="17"/>
        <v>9.058</v>
      </c>
      <c r="K3060" s="6">
        <f t="shared" si="18"/>
        <v>11.1375</v>
      </c>
      <c r="L3060" s="6" t="str">
        <f t="array" ref="L3060">XLOOKUP(E3060,INV!A:A,INV!K:K)</f>
        <v>#N/A</v>
      </c>
      <c r="M3060" s="127" t="str">
        <f t="shared" si="19"/>
        <v>#N/A</v>
      </c>
    </row>
    <row r="3061">
      <c r="A3061" s="195">
        <v>1712.0</v>
      </c>
      <c r="B3061" s="196" t="s">
        <v>5320</v>
      </c>
      <c r="C3061" s="197" t="s">
        <v>5321</v>
      </c>
      <c r="D3061" s="198" t="s">
        <v>5322</v>
      </c>
      <c r="E3061" s="196" t="s">
        <v>5321</v>
      </c>
      <c r="F3061" s="110"/>
      <c r="G3061" s="199">
        <v>90.0</v>
      </c>
      <c r="H3061" s="217">
        <v>0.94</v>
      </c>
      <c r="I3061" s="217">
        <v>1.3</v>
      </c>
      <c r="J3061" s="6">
        <f t="shared" si="17"/>
        <v>1.316</v>
      </c>
      <c r="K3061" s="6">
        <f t="shared" si="18"/>
        <v>1.625</v>
      </c>
      <c r="L3061" s="6">
        <f t="array" ref="L3061">XLOOKUP(E3061,INV!A:A,INV!K:K)</f>
        <v>3</v>
      </c>
      <c r="M3061" s="127">
        <f t="shared" si="19"/>
        <v>0.5613333333</v>
      </c>
    </row>
    <row r="3062">
      <c r="A3062" s="195">
        <v>1713.0</v>
      </c>
      <c r="B3062" s="196" t="s">
        <v>5320</v>
      </c>
      <c r="C3062" s="197" t="s">
        <v>1325</v>
      </c>
      <c r="D3062" s="198" t="s">
        <v>5323</v>
      </c>
      <c r="E3062" s="196" t="s">
        <v>1325</v>
      </c>
      <c r="F3062" s="110"/>
      <c r="G3062" s="199">
        <v>90.0</v>
      </c>
      <c r="H3062" s="217">
        <v>0.94</v>
      </c>
      <c r="I3062" s="217">
        <v>1.3</v>
      </c>
      <c r="J3062" s="6">
        <f t="shared" si="17"/>
        <v>1.316</v>
      </c>
      <c r="K3062" s="6">
        <f t="shared" si="18"/>
        <v>1.625</v>
      </c>
      <c r="L3062" s="6">
        <f t="array" ref="L3062">XLOOKUP(E3062,INV!A:A,INV!K:K)</f>
        <v>3</v>
      </c>
      <c r="M3062" s="127">
        <f t="shared" si="19"/>
        <v>0.5613333333</v>
      </c>
    </row>
    <row r="3063">
      <c r="A3063" s="195">
        <v>1783.0</v>
      </c>
      <c r="B3063" s="196" t="s">
        <v>5320</v>
      </c>
      <c r="C3063" s="197" t="s">
        <v>1323</v>
      </c>
      <c r="D3063" s="198" t="s">
        <v>5338</v>
      </c>
      <c r="E3063" s="196" t="s">
        <v>1323</v>
      </c>
      <c r="F3063" s="196"/>
      <c r="G3063" s="199">
        <v>90.0</v>
      </c>
      <c r="H3063" s="217">
        <v>0.94</v>
      </c>
      <c r="I3063" s="217">
        <v>1.3</v>
      </c>
      <c r="J3063" s="6">
        <f t="shared" si="17"/>
        <v>1.316</v>
      </c>
      <c r="K3063" s="6">
        <f t="shared" si="18"/>
        <v>1.625</v>
      </c>
      <c r="L3063" s="6">
        <f t="array" ref="L3063">XLOOKUP(E3063,INV!A:A,INV!K:K)</f>
        <v>3</v>
      </c>
      <c r="M3063" s="127">
        <f t="shared" si="19"/>
        <v>0.5613333333</v>
      </c>
    </row>
    <row r="3064">
      <c r="A3064" s="195">
        <v>1784.0</v>
      </c>
      <c r="B3064" s="196" t="s">
        <v>5320</v>
      </c>
      <c r="C3064" s="197" t="s">
        <v>5339</v>
      </c>
      <c r="D3064" s="198" t="s">
        <v>5340</v>
      </c>
      <c r="E3064" s="196" t="s">
        <v>5339</v>
      </c>
      <c r="F3064" s="196"/>
      <c r="G3064" s="199">
        <v>90.0</v>
      </c>
      <c r="H3064" s="217">
        <v>0.94</v>
      </c>
      <c r="I3064" s="217">
        <v>1.3</v>
      </c>
      <c r="J3064" s="6">
        <f t="shared" si="17"/>
        <v>1.316</v>
      </c>
      <c r="K3064" s="6">
        <f t="shared" si="18"/>
        <v>1.625</v>
      </c>
      <c r="L3064" s="6" t="str">
        <f t="array" ref="L3064">XLOOKUP(E3064,INV!A:A,INV!K:K)</f>
        <v>#N/A</v>
      </c>
      <c r="M3064" s="127" t="str">
        <f t="shared" si="19"/>
        <v>#N/A</v>
      </c>
    </row>
    <row r="3065">
      <c r="A3065" s="195">
        <v>1115.0</v>
      </c>
      <c r="B3065" s="196" t="s">
        <v>4874</v>
      </c>
      <c r="C3065" s="197" t="s">
        <v>10717</v>
      </c>
      <c r="D3065" s="198" t="s">
        <v>10718</v>
      </c>
      <c r="E3065" s="196" t="s">
        <v>10719</v>
      </c>
      <c r="F3065" s="196"/>
      <c r="G3065" s="199">
        <v>710.0</v>
      </c>
      <c r="H3065" s="217">
        <v>6.56</v>
      </c>
      <c r="I3065" s="217">
        <v>9.04</v>
      </c>
      <c r="J3065" s="6">
        <f t="shared" si="17"/>
        <v>9.184</v>
      </c>
      <c r="K3065" s="6">
        <f t="shared" si="18"/>
        <v>11.3</v>
      </c>
      <c r="L3065" s="6" t="str">
        <f t="array" ref="L3065">XLOOKUP(E3065,INV!A:A,INV!K:K)</f>
        <v>#N/A</v>
      </c>
      <c r="M3065" s="127" t="str">
        <f t="shared" si="19"/>
        <v>#N/A</v>
      </c>
    </row>
    <row r="3066">
      <c r="A3066" s="195">
        <v>1116.0</v>
      </c>
      <c r="B3066" s="196" t="s">
        <v>4874</v>
      </c>
      <c r="C3066" s="197" t="s">
        <v>10720</v>
      </c>
      <c r="D3066" s="198" t="s">
        <v>10721</v>
      </c>
      <c r="E3066" s="196" t="s">
        <v>10722</v>
      </c>
      <c r="F3066" s="196"/>
      <c r="G3066" s="199">
        <v>710.0</v>
      </c>
      <c r="H3066" s="217">
        <v>6.56</v>
      </c>
      <c r="I3066" s="217">
        <v>9.04</v>
      </c>
      <c r="J3066" s="6">
        <f t="shared" si="17"/>
        <v>9.184</v>
      </c>
      <c r="K3066" s="6">
        <f t="shared" si="18"/>
        <v>11.3</v>
      </c>
      <c r="L3066" s="6" t="str">
        <f t="array" ref="L3066">XLOOKUP(E3066,INV!A:A,INV!K:K)</f>
        <v>#N/A</v>
      </c>
      <c r="M3066" s="127" t="str">
        <f t="shared" si="19"/>
        <v>#N/A</v>
      </c>
    </row>
    <row r="3067">
      <c r="A3067" s="195">
        <v>1117.0</v>
      </c>
      <c r="B3067" s="196" t="s">
        <v>4874</v>
      </c>
      <c r="C3067" s="197" t="s">
        <v>10723</v>
      </c>
      <c r="D3067" s="198" t="s">
        <v>10724</v>
      </c>
      <c r="E3067" s="196" t="s">
        <v>10725</v>
      </c>
      <c r="F3067" s="196"/>
      <c r="G3067" s="199">
        <v>770.0</v>
      </c>
      <c r="H3067" s="217">
        <v>7.11</v>
      </c>
      <c r="I3067" s="217">
        <v>9.8</v>
      </c>
      <c r="J3067" s="6">
        <f t="shared" si="17"/>
        <v>9.954</v>
      </c>
      <c r="K3067" s="6">
        <f t="shared" si="18"/>
        <v>12.25</v>
      </c>
      <c r="L3067" s="6" t="str">
        <f t="array" ref="L3067">XLOOKUP(E3067,INV!A:A,INV!K:K)</f>
        <v>#N/A</v>
      </c>
      <c r="M3067" s="127" t="str">
        <f t="shared" si="19"/>
        <v>#N/A</v>
      </c>
    </row>
    <row r="3068">
      <c r="A3068" s="195">
        <v>1119.0</v>
      </c>
      <c r="B3068" s="196" t="s">
        <v>4874</v>
      </c>
      <c r="C3068" s="197" t="s">
        <v>10726</v>
      </c>
      <c r="D3068" s="198" t="s">
        <v>10727</v>
      </c>
      <c r="E3068" s="196" t="s">
        <v>10728</v>
      </c>
      <c r="F3068" s="196"/>
      <c r="G3068" s="199">
        <v>350.0</v>
      </c>
      <c r="H3068" s="217">
        <v>3.23</v>
      </c>
      <c r="I3068" s="217">
        <v>4.46</v>
      </c>
      <c r="J3068" s="6">
        <f t="shared" si="17"/>
        <v>4.522</v>
      </c>
      <c r="K3068" s="6">
        <f t="shared" si="18"/>
        <v>5.575</v>
      </c>
      <c r="L3068" s="6" t="str">
        <f t="array" ref="L3068">XLOOKUP(E3068,INV!A:A,INV!K:K)</f>
        <v>#N/A</v>
      </c>
      <c r="M3068" s="127" t="str">
        <f t="shared" si="19"/>
        <v>#N/A</v>
      </c>
    </row>
    <row r="3069">
      <c r="A3069" s="195">
        <v>1118.0</v>
      </c>
      <c r="B3069" s="196" t="s">
        <v>4874</v>
      </c>
      <c r="C3069" s="197" t="s">
        <v>10729</v>
      </c>
      <c r="D3069" s="198" t="s">
        <v>10727</v>
      </c>
      <c r="E3069" s="196" t="s">
        <v>10730</v>
      </c>
      <c r="F3069" s="196"/>
      <c r="G3069" s="199">
        <v>650.0</v>
      </c>
      <c r="H3069" s="217">
        <v>6.01</v>
      </c>
      <c r="I3069" s="217">
        <v>8.27</v>
      </c>
      <c r="J3069" s="6">
        <f t="shared" si="17"/>
        <v>8.414</v>
      </c>
      <c r="K3069" s="6">
        <f t="shared" si="18"/>
        <v>10.3375</v>
      </c>
      <c r="L3069" s="6" t="str">
        <f t="array" ref="L3069">XLOOKUP(E3069,INV!A:A,INV!K:K)</f>
        <v>#N/A</v>
      </c>
      <c r="M3069" s="127" t="str">
        <f t="shared" si="19"/>
        <v>#N/A</v>
      </c>
    </row>
    <row r="3070">
      <c r="A3070" s="195">
        <v>1121.0</v>
      </c>
      <c r="B3070" s="196" t="s">
        <v>4874</v>
      </c>
      <c r="C3070" s="197" t="s">
        <v>10731</v>
      </c>
      <c r="D3070" s="198" t="s">
        <v>10732</v>
      </c>
      <c r="E3070" s="196" t="s">
        <v>10733</v>
      </c>
      <c r="F3070" s="196"/>
      <c r="G3070" s="199">
        <v>280.0</v>
      </c>
      <c r="H3070" s="217">
        <v>2.59</v>
      </c>
      <c r="I3070" s="217">
        <v>3.56</v>
      </c>
      <c r="J3070" s="6">
        <f t="shared" si="17"/>
        <v>3.626</v>
      </c>
      <c r="K3070" s="6">
        <f t="shared" si="18"/>
        <v>4.45</v>
      </c>
      <c r="L3070" s="6" t="str">
        <f t="array" ref="L3070">XLOOKUP(E3070,INV!A:A,INV!K:K)</f>
        <v>#N/A</v>
      </c>
      <c r="M3070" s="127" t="str">
        <f t="shared" si="19"/>
        <v>#N/A</v>
      </c>
    </row>
    <row r="3071">
      <c r="A3071" s="195">
        <v>1120.0</v>
      </c>
      <c r="B3071" s="196" t="s">
        <v>4874</v>
      </c>
      <c r="C3071" s="197" t="s">
        <v>10734</v>
      </c>
      <c r="D3071" s="198" t="s">
        <v>10732</v>
      </c>
      <c r="E3071" s="196" t="s">
        <v>10735</v>
      </c>
      <c r="F3071" s="196"/>
      <c r="G3071" s="199">
        <v>550.0</v>
      </c>
      <c r="H3071" s="217">
        <v>5.08</v>
      </c>
      <c r="I3071" s="217">
        <v>7.0</v>
      </c>
      <c r="J3071" s="6">
        <f t="shared" si="17"/>
        <v>7.112</v>
      </c>
      <c r="K3071" s="6">
        <f t="shared" si="18"/>
        <v>8.75</v>
      </c>
      <c r="L3071" s="6" t="str">
        <f t="array" ref="L3071">XLOOKUP(E3071,INV!A:A,INV!K:K)</f>
        <v>#N/A</v>
      </c>
      <c r="M3071" s="127" t="str">
        <f t="shared" si="19"/>
        <v>#N/A</v>
      </c>
    </row>
    <row r="3072">
      <c r="A3072" s="195">
        <v>1122.0</v>
      </c>
      <c r="B3072" s="196" t="s">
        <v>4874</v>
      </c>
      <c r="C3072" s="197" t="s">
        <v>4875</v>
      </c>
      <c r="D3072" s="198" t="s">
        <v>4876</v>
      </c>
      <c r="E3072" s="196" t="s">
        <v>4877</v>
      </c>
      <c r="F3072" s="196"/>
      <c r="G3072" s="199">
        <v>480.0</v>
      </c>
      <c r="H3072" s="217">
        <v>4.43</v>
      </c>
      <c r="I3072" s="217">
        <v>6.11</v>
      </c>
      <c r="J3072" s="6">
        <f t="shared" si="17"/>
        <v>6.202</v>
      </c>
      <c r="K3072" s="6">
        <f t="shared" si="18"/>
        <v>7.6375</v>
      </c>
      <c r="L3072" s="6" t="str">
        <f t="array" ref="L3072">XLOOKUP(E3072,INV!A:A,INV!K:K)</f>
        <v>#N/A</v>
      </c>
      <c r="M3072" s="127" t="str">
        <f t="shared" si="19"/>
        <v>#N/A</v>
      </c>
    </row>
    <row r="3073">
      <c r="A3073" s="195">
        <v>1167.0</v>
      </c>
      <c r="B3073" s="196" t="s">
        <v>4874</v>
      </c>
      <c r="C3073" s="197" t="s">
        <v>10736</v>
      </c>
      <c r="D3073" s="198" t="s">
        <v>10737</v>
      </c>
      <c r="E3073" s="196" t="s">
        <v>10738</v>
      </c>
      <c r="F3073" s="110"/>
      <c r="G3073" s="199">
        <v>480.0</v>
      </c>
      <c r="H3073" s="217">
        <v>4.43</v>
      </c>
      <c r="I3073" s="217">
        <v>6.11</v>
      </c>
      <c r="J3073" s="6">
        <f t="shared" si="17"/>
        <v>6.202</v>
      </c>
      <c r="K3073" s="6">
        <f t="shared" si="18"/>
        <v>7.6375</v>
      </c>
      <c r="L3073" s="6" t="str">
        <f t="array" ref="L3073">XLOOKUP(E3073,INV!A:A,INV!K:K)</f>
        <v>#N/A</v>
      </c>
      <c r="M3073" s="127" t="str">
        <f t="shared" si="19"/>
        <v>#N/A</v>
      </c>
    </row>
    <row r="3074">
      <c r="A3074" s="195">
        <v>1242.0</v>
      </c>
      <c r="B3074" s="196" t="s">
        <v>4874</v>
      </c>
      <c r="C3074" s="197" t="s">
        <v>10739</v>
      </c>
      <c r="D3074" s="198" t="s">
        <v>10740</v>
      </c>
      <c r="E3074" s="196" t="s">
        <v>10741</v>
      </c>
      <c r="F3074" s="110"/>
      <c r="G3074" s="199">
        <v>1680.0</v>
      </c>
      <c r="H3074" s="217">
        <v>15.52</v>
      </c>
      <c r="I3074" s="217">
        <v>21.38</v>
      </c>
      <c r="J3074" s="6">
        <f t="shared" si="17"/>
        <v>21.728</v>
      </c>
      <c r="K3074" s="6">
        <f t="shared" si="18"/>
        <v>26.725</v>
      </c>
      <c r="L3074" s="6" t="str">
        <f t="array" ref="L3074">XLOOKUP(E3074,INV!A:A,INV!K:K)</f>
        <v>#N/A</v>
      </c>
      <c r="M3074" s="127" t="str">
        <f t="shared" si="19"/>
        <v>#N/A</v>
      </c>
    </row>
    <row r="3075">
      <c r="A3075" s="195">
        <v>1243.0</v>
      </c>
      <c r="B3075" s="196" t="s">
        <v>4874</v>
      </c>
      <c r="C3075" s="197" t="s">
        <v>10742</v>
      </c>
      <c r="D3075" s="198" t="s">
        <v>10743</v>
      </c>
      <c r="E3075" s="196" t="s">
        <v>10744</v>
      </c>
      <c r="F3075" s="196"/>
      <c r="G3075" s="199">
        <v>1680.0</v>
      </c>
      <c r="H3075" s="217">
        <v>15.52</v>
      </c>
      <c r="I3075" s="217">
        <v>21.38</v>
      </c>
      <c r="J3075" s="6">
        <f t="shared" si="17"/>
        <v>21.728</v>
      </c>
      <c r="K3075" s="6">
        <f t="shared" si="18"/>
        <v>26.725</v>
      </c>
      <c r="L3075" s="6" t="str">
        <f t="array" ref="L3075">XLOOKUP(E3075,INV!A:A,INV!K:K)</f>
        <v>#N/A</v>
      </c>
      <c r="M3075" s="127" t="str">
        <f t="shared" si="19"/>
        <v>#N/A</v>
      </c>
    </row>
    <row r="3076">
      <c r="A3076" s="195">
        <v>1071.0</v>
      </c>
      <c r="B3076" s="196" t="s">
        <v>4823</v>
      </c>
      <c r="C3076" s="197" t="s">
        <v>4824</v>
      </c>
      <c r="D3076" s="198" t="s">
        <v>4825</v>
      </c>
      <c r="E3076" s="196" t="s">
        <v>4826</v>
      </c>
      <c r="F3076" s="110"/>
      <c r="G3076" s="199">
        <v>60.0</v>
      </c>
      <c r="H3076" s="217">
        <v>0.55</v>
      </c>
      <c r="I3076" s="217">
        <v>0.76</v>
      </c>
      <c r="J3076" s="6">
        <f t="shared" si="17"/>
        <v>0.77</v>
      </c>
      <c r="K3076" s="6">
        <f t="shared" si="18"/>
        <v>0.95</v>
      </c>
      <c r="L3076" s="6" t="str">
        <f t="array" ref="L3076">XLOOKUP(E3076,INV!A:A,INV!K:K)</f>
        <v>#N/A</v>
      </c>
      <c r="M3076" s="127" t="str">
        <f t="shared" si="19"/>
        <v>#N/A</v>
      </c>
    </row>
    <row r="3077">
      <c r="A3077" s="195">
        <v>1072.0</v>
      </c>
      <c r="B3077" s="196" t="s">
        <v>4823</v>
      </c>
      <c r="C3077" s="197" t="s">
        <v>4827</v>
      </c>
      <c r="D3077" s="198" t="s">
        <v>4828</v>
      </c>
      <c r="E3077" s="196" t="s">
        <v>4829</v>
      </c>
      <c r="F3077" s="110"/>
      <c r="G3077" s="199">
        <v>60.0</v>
      </c>
      <c r="H3077" s="217">
        <v>0.55</v>
      </c>
      <c r="I3077" s="217">
        <v>0.76</v>
      </c>
      <c r="J3077" s="6">
        <f t="shared" si="17"/>
        <v>0.77</v>
      </c>
      <c r="K3077" s="6">
        <f t="shared" si="18"/>
        <v>0.95</v>
      </c>
      <c r="L3077" s="6" t="str">
        <f t="array" ref="L3077">XLOOKUP(E3077,INV!A:A,INV!K:K)</f>
        <v>#N/A</v>
      </c>
      <c r="M3077" s="127" t="str">
        <f t="shared" si="19"/>
        <v>#N/A</v>
      </c>
    </row>
    <row r="3078">
      <c r="A3078" s="195">
        <v>1073.0</v>
      </c>
      <c r="B3078" s="196" t="s">
        <v>4989</v>
      </c>
      <c r="C3078" s="197" t="s">
        <v>10745</v>
      </c>
      <c r="D3078" s="198" t="s">
        <v>10746</v>
      </c>
      <c r="E3078" s="196" t="s">
        <v>10747</v>
      </c>
      <c r="F3078" s="110"/>
      <c r="G3078" s="199">
        <v>170.0</v>
      </c>
      <c r="H3078" s="217">
        <v>1.57</v>
      </c>
      <c r="I3078" s="217">
        <v>2.16</v>
      </c>
      <c r="J3078" s="6">
        <f t="shared" si="17"/>
        <v>2.198</v>
      </c>
      <c r="K3078" s="6">
        <f t="shared" si="18"/>
        <v>2.7</v>
      </c>
      <c r="L3078" s="6" t="str">
        <f t="array" ref="L3078">XLOOKUP(E3078,INV!A:A,INV!K:K)</f>
        <v>#N/A</v>
      </c>
      <c r="M3078" s="127" t="str">
        <f t="shared" si="19"/>
        <v>#N/A</v>
      </c>
    </row>
    <row r="3079">
      <c r="A3079" s="195">
        <v>1095.0</v>
      </c>
      <c r="B3079" s="196" t="s">
        <v>4874</v>
      </c>
      <c r="C3079" s="197" t="s">
        <v>10748</v>
      </c>
      <c r="D3079" s="198" t="s">
        <v>10749</v>
      </c>
      <c r="E3079" s="196" t="s">
        <v>10750</v>
      </c>
      <c r="F3079" s="110"/>
      <c r="G3079" s="199">
        <v>590.0</v>
      </c>
      <c r="H3079" s="217">
        <v>5.45</v>
      </c>
      <c r="I3079" s="217">
        <v>7.51</v>
      </c>
      <c r="J3079" s="6">
        <f t="shared" si="17"/>
        <v>7.63</v>
      </c>
      <c r="K3079" s="6">
        <f t="shared" si="18"/>
        <v>9.3875</v>
      </c>
      <c r="L3079" s="6" t="str">
        <f t="array" ref="L3079">XLOOKUP(E3079,INV!A:A,INV!K:K)</f>
        <v>#N/A</v>
      </c>
      <c r="M3079" s="127" t="str">
        <f t="shared" si="19"/>
        <v>#N/A</v>
      </c>
    </row>
    <row r="3080">
      <c r="A3080" s="195">
        <v>1108.0</v>
      </c>
      <c r="B3080" s="196" t="s">
        <v>10751</v>
      </c>
      <c r="C3080" s="197" t="s">
        <v>10752</v>
      </c>
      <c r="D3080" s="198" t="s">
        <v>10753</v>
      </c>
      <c r="E3080" s="196" t="s">
        <v>10754</v>
      </c>
      <c r="F3080" s="110"/>
      <c r="G3080" s="199">
        <v>580.0</v>
      </c>
      <c r="H3080" s="217">
        <v>5.36</v>
      </c>
      <c r="I3080" s="217">
        <v>7.38</v>
      </c>
      <c r="J3080" s="6">
        <f t="shared" si="17"/>
        <v>7.504</v>
      </c>
      <c r="K3080" s="6">
        <f t="shared" si="18"/>
        <v>9.225</v>
      </c>
      <c r="L3080" s="6" t="str">
        <f t="array" ref="L3080">XLOOKUP(E3080,INV!A:A,INV!K:K)</f>
        <v>#N/A</v>
      </c>
      <c r="M3080" s="127" t="str">
        <f t="shared" si="19"/>
        <v>#N/A</v>
      </c>
    </row>
    <row r="3081">
      <c r="A3081" s="195">
        <v>1112.0</v>
      </c>
      <c r="B3081" s="196" t="s">
        <v>10755</v>
      </c>
      <c r="C3081" s="197" t="s">
        <v>10756</v>
      </c>
      <c r="D3081" s="198" t="s">
        <v>10757</v>
      </c>
      <c r="E3081" s="196" t="s">
        <v>10758</v>
      </c>
      <c r="F3081" s="110"/>
      <c r="G3081" s="199">
        <v>175.0</v>
      </c>
      <c r="H3081" s="217">
        <v>1.62</v>
      </c>
      <c r="I3081" s="217">
        <v>2.23</v>
      </c>
      <c r="J3081" s="6">
        <f t="shared" si="17"/>
        <v>2.268</v>
      </c>
      <c r="K3081" s="6">
        <f t="shared" si="18"/>
        <v>2.7875</v>
      </c>
      <c r="L3081" s="6" t="str">
        <f t="array" ref="L3081">XLOOKUP(E3081,INV!A:A,INV!K:K)</f>
        <v>#N/A</v>
      </c>
      <c r="M3081" s="127" t="str">
        <f t="shared" si="19"/>
        <v>#N/A</v>
      </c>
    </row>
    <row r="3082">
      <c r="A3082" s="195">
        <v>1241.0</v>
      </c>
      <c r="B3082" s="196" t="s">
        <v>4989</v>
      </c>
      <c r="C3082" s="197" t="s">
        <v>10759</v>
      </c>
      <c r="D3082" s="198" t="s">
        <v>10760</v>
      </c>
      <c r="E3082" s="196" t="s">
        <v>10761</v>
      </c>
      <c r="F3082" s="110"/>
      <c r="G3082" s="199">
        <v>1015.0</v>
      </c>
      <c r="H3082" s="217">
        <v>9.38</v>
      </c>
      <c r="I3082" s="217">
        <v>12.92</v>
      </c>
      <c r="J3082" s="6">
        <f t="shared" si="17"/>
        <v>13.132</v>
      </c>
      <c r="K3082" s="6">
        <f t="shared" si="18"/>
        <v>16.15</v>
      </c>
      <c r="L3082" s="6" t="str">
        <f t="array" ref="L3082">XLOOKUP(E3082,INV!A:A,INV!K:K)</f>
        <v>#N/A</v>
      </c>
      <c r="M3082" s="127" t="str">
        <f t="shared" si="19"/>
        <v>#N/A</v>
      </c>
    </row>
    <row r="3083">
      <c r="A3083" s="195">
        <v>1234.0</v>
      </c>
      <c r="B3083" s="196" t="s">
        <v>4989</v>
      </c>
      <c r="C3083" s="197" t="s">
        <v>4990</v>
      </c>
      <c r="D3083" s="198" t="s">
        <v>4991</v>
      </c>
      <c r="E3083" s="196" t="s">
        <v>4992</v>
      </c>
      <c r="F3083" s="196"/>
      <c r="G3083" s="199">
        <v>170.0</v>
      </c>
      <c r="H3083" s="217">
        <v>1.57</v>
      </c>
      <c r="I3083" s="217">
        <v>2.16</v>
      </c>
      <c r="J3083" s="6">
        <f t="shared" si="17"/>
        <v>2.198</v>
      </c>
      <c r="K3083" s="6">
        <f t="shared" si="18"/>
        <v>2.7</v>
      </c>
      <c r="L3083" s="6" t="str">
        <f t="array" ref="L3083">XLOOKUP(E3083,INV!A:A,INV!K:K)</f>
        <v>#N/A</v>
      </c>
      <c r="M3083" s="127" t="str">
        <f t="shared" si="19"/>
        <v>#N/A</v>
      </c>
    </row>
    <row r="3084">
      <c r="A3084" s="195">
        <v>1233.0</v>
      </c>
      <c r="B3084" s="196" t="s">
        <v>4989</v>
      </c>
      <c r="C3084" s="197" t="s">
        <v>10762</v>
      </c>
      <c r="D3084" s="198" t="s">
        <v>10763</v>
      </c>
      <c r="E3084" s="196" t="s">
        <v>10764</v>
      </c>
      <c r="F3084" s="110"/>
      <c r="G3084" s="199">
        <v>1690.0</v>
      </c>
      <c r="H3084" s="217">
        <v>15.61</v>
      </c>
      <c r="I3084" s="217">
        <v>21.51</v>
      </c>
      <c r="J3084" s="6">
        <f t="shared" si="17"/>
        <v>21.854</v>
      </c>
      <c r="K3084" s="6">
        <f t="shared" si="18"/>
        <v>26.8875</v>
      </c>
      <c r="L3084" s="6" t="str">
        <f t="array" ref="L3084">XLOOKUP(E3084,INV!A:A,INV!K:K)</f>
        <v>#N/A</v>
      </c>
      <c r="M3084" s="127" t="str">
        <f t="shared" si="19"/>
        <v>#N/A</v>
      </c>
    </row>
    <row r="3085">
      <c r="A3085" s="195">
        <v>1078.0</v>
      </c>
      <c r="B3085" s="196" t="s">
        <v>10765</v>
      </c>
      <c r="C3085" s="197" t="s">
        <v>10766</v>
      </c>
      <c r="D3085" s="198" t="s">
        <v>10767</v>
      </c>
      <c r="E3085" s="196" t="s">
        <v>10768</v>
      </c>
      <c r="F3085" s="196"/>
      <c r="G3085" s="199">
        <v>115.0</v>
      </c>
      <c r="H3085" s="217">
        <v>1.06</v>
      </c>
      <c r="I3085" s="217">
        <v>1.46</v>
      </c>
      <c r="J3085" s="6">
        <f t="shared" si="17"/>
        <v>1.484</v>
      </c>
      <c r="K3085" s="6">
        <f t="shared" si="18"/>
        <v>1.825</v>
      </c>
      <c r="L3085" s="6" t="str">
        <f t="array" ref="L3085">XLOOKUP(E3085,INV!A:A,INV!K:K)</f>
        <v>#N/A</v>
      </c>
      <c r="M3085" s="127" t="str">
        <f t="shared" si="19"/>
        <v>#N/A</v>
      </c>
    </row>
    <row r="3086">
      <c r="A3086" s="195">
        <v>1079.0</v>
      </c>
      <c r="B3086" s="196" t="s">
        <v>10769</v>
      </c>
      <c r="C3086" s="197" t="s">
        <v>10770</v>
      </c>
      <c r="D3086" s="198" t="s">
        <v>10771</v>
      </c>
      <c r="E3086" s="196" t="s">
        <v>10772</v>
      </c>
      <c r="F3086" s="110"/>
      <c r="G3086" s="199">
        <v>150.0</v>
      </c>
      <c r="H3086" s="217">
        <v>1.39</v>
      </c>
      <c r="I3086" s="217">
        <v>1.91</v>
      </c>
      <c r="J3086" s="6">
        <f t="shared" si="17"/>
        <v>1.946</v>
      </c>
      <c r="K3086" s="6">
        <f t="shared" si="18"/>
        <v>2.3875</v>
      </c>
      <c r="L3086" s="6" t="str">
        <f t="array" ref="L3086">XLOOKUP(E3086,INV!A:A,INV!K:K)</f>
        <v>#N/A</v>
      </c>
      <c r="M3086" s="127" t="str">
        <f t="shared" si="19"/>
        <v>#N/A</v>
      </c>
    </row>
    <row r="3087">
      <c r="A3087" s="195">
        <v>1092.0</v>
      </c>
      <c r="B3087" s="196" t="s">
        <v>4989</v>
      </c>
      <c r="C3087" s="197" t="s">
        <v>10773</v>
      </c>
      <c r="D3087" s="198" t="s">
        <v>10774</v>
      </c>
      <c r="E3087" s="196" t="s">
        <v>10775</v>
      </c>
      <c r="F3087" s="196"/>
      <c r="G3087" s="199">
        <v>150.0</v>
      </c>
      <c r="H3087" s="217">
        <v>1.39</v>
      </c>
      <c r="I3087" s="217">
        <v>1.91</v>
      </c>
      <c r="J3087" s="6">
        <f t="shared" si="17"/>
        <v>1.946</v>
      </c>
      <c r="K3087" s="6">
        <f t="shared" si="18"/>
        <v>2.3875</v>
      </c>
      <c r="L3087" s="6" t="str">
        <f t="array" ref="L3087">XLOOKUP(E3087,INV!A:A,INV!K:K)</f>
        <v>#N/A</v>
      </c>
      <c r="M3087" s="127" t="str">
        <f t="shared" si="19"/>
        <v>#N/A</v>
      </c>
    </row>
    <row r="3088">
      <c r="A3088" s="195">
        <v>1094.0</v>
      </c>
      <c r="B3088" s="196" t="s">
        <v>4989</v>
      </c>
      <c r="C3088" s="197" t="s">
        <v>10776</v>
      </c>
      <c r="D3088" s="198" t="s">
        <v>10777</v>
      </c>
      <c r="E3088" s="196" t="s">
        <v>10778</v>
      </c>
      <c r="F3088" s="196"/>
      <c r="G3088" s="199">
        <v>185.0</v>
      </c>
      <c r="H3088" s="217">
        <v>1.71</v>
      </c>
      <c r="I3088" s="217">
        <v>2.35</v>
      </c>
      <c r="J3088" s="6">
        <f t="shared" si="17"/>
        <v>2.394</v>
      </c>
      <c r="K3088" s="6">
        <f t="shared" si="18"/>
        <v>2.9375</v>
      </c>
      <c r="L3088" s="6" t="str">
        <f t="array" ref="L3088">XLOOKUP(E3088,INV!A:A,INV!K:K)</f>
        <v>#N/A</v>
      </c>
      <c r="M3088" s="127" t="str">
        <f t="shared" si="19"/>
        <v>#N/A</v>
      </c>
    </row>
    <row r="3089">
      <c r="A3089" s="195">
        <v>1086.0</v>
      </c>
      <c r="B3089" s="196" t="s">
        <v>4843</v>
      </c>
      <c r="C3089" s="197" t="s">
        <v>4844</v>
      </c>
      <c r="D3089" s="198" t="s">
        <v>4845</v>
      </c>
      <c r="E3089" s="196" t="s">
        <v>4846</v>
      </c>
      <c r="F3089" s="196"/>
      <c r="G3089" s="199">
        <v>750.0</v>
      </c>
      <c r="H3089" s="217">
        <v>6.93</v>
      </c>
      <c r="I3089" s="217">
        <v>9.55</v>
      </c>
      <c r="J3089" s="6">
        <f t="shared" si="17"/>
        <v>9.702</v>
      </c>
      <c r="K3089" s="6">
        <f t="shared" si="18"/>
        <v>11.9375</v>
      </c>
      <c r="L3089" s="6" t="str">
        <f t="array" ref="L3089">XLOOKUP(E3089,INV!A:A,INV!K:K)</f>
        <v>#N/A</v>
      </c>
      <c r="M3089" s="127" t="str">
        <f t="shared" si="19"/>
        <v>#N/A</v>
      </c>
    </row>
    <row r="3090">
      <c r="A3090" s="195">
        <v>1085.0</v>
      </c>
      <c r="B3090" s="196" t="s">
        <v>4843</v>
      </c>
      <c r="C3090" s="197" t="s">
        <v>10779</v>
      </c>
      <c r="D3090" s="198" t="s">
        <v>4845</v>
      </c>
      <c r="E3090" s="196" t="s">
        <v>10780</v>
      </c>
      <c r="F3090" s="196"/>
      <c r="G3090" s="199">
        <v>1455.0</v>
      </c>
      <c r="H3090" s="217">
        <v>13.44</v>
      </c>
      <c r="I3090" s="217">
        <v>18.52</v>
      </c>
      <c r="J3090" s="6">
        <f t="shared" si="17"/>
        <v>18.816</v>
      </c>
      <c r="K3090" s="6">
        <f t="shared" si="18"/>
        <v>23.15</v>
      </c>
      <c r="L3090" s="6" t="str">
        <f t="array" ref="L3090">XLOOKUP(E3090,INV!A:A,INV!K:K)</f>
        <v>#N/A</v>
      </c>
      <c r="M3090" s="127" t="str">
        <f t="shared" si="19"/>
        <v>#N/A</v>
      </c>
    </row>
    <row r="3091">
      <c r="A3091" s="195">
        <v>1074.0</v>
      </c>
      <c r="B3091" s="196" t="s">
        <v>4830</v>
      </c>
      <c r="C3091" s="197" t="s">
        <v>4831</v>
      </c>
      <c r="D3091" s="198" t="s">
        <v>4832</v>
      </c>
      <c r="E3091" s="196" t="s">
        <v>4833</v>
      </c>
      <c r="F3091" s="110"/>
      <c r="G3091" s="199">
        <v>140.0</v>
      </c>
      <c r="H3091" s="217">
        <v>1.29</v>
      </c>
      <c r="I3091" s="217">
        <v>1.78</v>
      </c>
      <c r="J3091" s="6">
        <f t="shared" si="17"/>
        <v>1.806</v>
      </c>
      <c r="K3091" s="6">
        <f t="shared" si="18"/>
        <v>2.225</v>
      </c>
      <c r="L3091" s="6" t="str">
        <f t="array" ref="L3091">XLOOKUP(E3091,INV!A:A,INV!K:K)</f>
        <v>#N/A</v>
      </c>
      <c r="M3091" s="127" t="str">
        <f t="shared" si="19"/>
        <v>#N/A</v>
      </c>
    </row>
    <row r="3092">
      <c r="A3092" s="195">
        <v>1075.0</v>
      </c>
      <c r="B3092" s="196" t="s">
        <v>4830</v>
      </c>
      <c r="C3092" s="197" t="s">
        <v>4834</v>
      </c>
      <c r="D3092" s="198" t="s">
        <v>4835</v>
      </c>
      <c r="E3092" s="196" t="s">
        <v>4836</v>
      </c>
      <c r="F3092" s="110"/>
      <c r="G3092" s="199">
        <v>140.0</v>
      </c>
      <c r="H3092" s="217">
        <v>1.29</v>
      </c>
      <c r="I3092" s="217">
        <v>1.78</v>
      </c>
      <c r="J3092" s="6">
        <f t="shared" si="17"/>
        <v>1.806</v>
      </c>
      <c r="K3092" s="6">
        <f t="shared" si="18"/>
        <v>2.225</v>
      </c>
      <c r="L3092" s="6" t="str">
        <f t="array" ref="L3092">XLOOKUP(E3092,INV!A:A,INV!K:K)</f>
        <v>#N/A</v>
      </c>
      <c r="M3092" s="127" t="str">
        <f t="shared" si="19"/>
        <v>#N/A</v>
      </c>
    </row>
    <row r="3093">
      <c r="A3093" s="195">
        <v>1076.0</v>
      </c>
      <c r="B3093" s="196" t="s">
        <v>4830</v>
      </c>
      <c r="C3093" s="197" t="s">
        <v>4837</v>
      </c>
      <c r="D3093" s="198" t="s">
        <v>4838</v>
      </c>
      <c r="E3093" s="196" t="s">
        <v>4839</v>
      </c>
      <c r="F3093" s="110"/>
      <c r="G3093" s="199">
        <v>140.0</v>
      </c>
      <c r="H3093" s="217">
        <v>1.29</v>
      </c>
      <c r="I3093" s="217">
        <v>1.78</v>
      </c>
      <c r="J3093" s="6">
        <f t="shared" si="17"/>
        <v>1.806</v>
      </c>
      <c r="K3093" s="6">
        <f t="shared" si="18"/>
        <v>2.225</v>
      </c>
      <c r="L3093" s="6" t="str">
        <f t="array" ref="L3093">XLOOKUP(E3093,INV!A:A,INV!K:K)</f>
        <v>#N/A</v>
      </c>
      <c r="M3093" s="127" t="str">
        <f t="shared" si="19"/>
        <v>#N/A</v>
      </c>
    </row>
    <row r="3094">
      <c r="A3094" s="195">
        <v>1077.0</v>
      </c>
      <c r="B3094" s="196" t="s">
        <v>4830</v>
      </c>
      <c r="C3094" s="197" t="s">
        <v>4840</v>
      </c>
      <c r="D3094" s="198" t="s">
        <v>4841</v>
      </c>
      <c r="E3094" s="196" t="s">
        <v>4842</v>
      </c>
      <c r="F3094" s="110"/>
      <c r="G3094" s="199">
        <v>150.0</v>
      </c>
      <c r="H3094" s="217">
        <v>1.39</v>
      </c>
      <c r="I3094" s="217">
        <v>1.91</v>
      </c>
      <c r="J3094" s="6">
        <f t="shared" si="17"/>
        <v>1.946</v>
      </c>
      <c r="K3094" s="6">
        <f t="shared" si="18"/>
        <v>2.3875</v>
      </c>
      <c r="L3094" s="6" t="str">
        <f t="array" ref="L3094">XLOOKUP(E3094,INV!A:A,INV!K:K)</f>
        <v>#N/A</v>
      </c>
      <c r="M3094" s="127" t="str">
        <f t="shared" si="19"/>
        <v>#N/A</v>
      </c>
    </row>
    <row r="3095">
      <c r="A3095" s="195">
        <v>1080.0</v>
      </c>
      <c r="B3095" s="196" t="s">
        <v>10781</v>
      </c>
      <c r="C3095" s="197" t="s">
        <v>10782</v>
      </c>
      <c r="D3095" s="198" t="s">
        <v>10783</v>
      </c>
      <c r="E3095" s="196" t="s">
        <v>10784</v>
      </c>
      <c r="F3095" s="110"/>
      <c r="G3095" s="199">
        <v>110.0</v>
      </c>
      <c r="H3095" s="217">
        <v>1.02</v>
      </c>
      <c r="I3095" s="217">
        <v>1.4</v>
      </c>
      <c r="J3095" s="6">
        <f t="shared" si="17"/>
        <v>1.428</v>
      </c>
      <c r="K3095" s="6">
        <f t="shared" si="18"/>
        <v>1.75</v>
      </c>
      <c r="L3095" s="6" t="str">
        <f t="array" ref="L3095">XLOOKUP(E3095,INV!A:A,INV!K:K)</f>
        <v>#N/A</v>
      </c>
      <c r="M3095" s="127" t="str">
        <f t="shared" si="19"/>
        <v>#N/A</v>
      </c>
    </row>
    <row r="3096">
      <c r="A3096" s="195">
        <v>1081.0</v>
      </c>
      <c r="B3096" s="196" t="s">
        <v>10781</v>
      </c>
      <c r="C3096" s="197" t="s">
        <v>10785</v>
      </c>
      <c r="D3096" s="198" t="s">
        <v>10786</v>
      </c>
      <c r="E3096" s="196" t="s">
        <v>10787</v>
      </c>
      <c r="F3096" s="110"/>
      <c r="G3096" s="199">
        <v>80.0</v>
      </c>
      <c r="H3096" s="217">
        <v>0.74</v>
      </c>
      <c r="I3096" s="217">
        <v>1.02</v>
      </c>
      <c r="J3096" s="6">
        <f t="shared" si="17"/>
        <v>1.036</v>
      </c>
      <c r="K3096" s="6">
        <f t="shared" si="18"/>
        <v>1.275</v>
      </c>
      <c r="L3096" s="6" t="str">
        <f t="array" ref="L3096">XLOOKUP(E3096,INV!A:A,INV!K:K)</f>
        <v>#N/A</v>
      </c>
      <c r="M3096" s="127" t="str">
        <f t="shared" si="19"/>
        <v>#N/A</v>
      </c>
    </row>
    <row r="3097">
      <c r="A3097" s="195">
        <v>1082.0</v>
      </c>
      <c r="B3097" s="196" t="s">
        <v>10781</v>
      </c>
      <c r="C3097" s="197" t="s">
        <v>10788</v>
      </c>
      <c r="D3097" s="198" t="s">
        <v>10789</v>
      </c>
      <c r="E3097" s="196" t="s">
        <v>10790</v>
      </c>
      <c r="F3097" s="110"/>
      <c r="G3097" s="199">
        <v>125.0</v>
      </c>
      <c r="H3097" s="217">
        <v>1.15</v>
      </c>
      <c r="I3097" s="217">
        <v>1.59</v>
      </c>
      <c r="J3097" s="6">
        <f t="shared" si="17"/>
        <v>1.61</v>
      </c>
      <c r="K3097" s="6">
        <f t="shared" si="18"/>
        <v>1.9875</v>
      </c>
      <c r="L3097" s="6" t="str">
        <f t="array" ref="L3097">XLOOKUP(E3097,INV!A:A,INV!K:K)</f>
        <v>#N/A</v>
      </c>
      <c r="M3097" s="127" t="str">
        <f t="shared" si="19"/>
        <v>#N/A</v>
      </c>
    </row>
    <row r="3098">
      <c r="A3098" s="195">
        <v>1083.0</v>
      </c>
      <c r="B3098" s="196" t="s">
        <v>10781</v>
      </c>
      <c r="C3098" s="197" t="s">
        <v>10791</v>
      </c>
      <c r="D3098" s="198" t="s">
        <v>10792</v>
      </c>
      <c r="E3098" s="196" t="s">
        <v>10793</v>
      </c>
      <c r="F3098" s="110"/>
      <c r="G3098" s="199">
        <v>100.0</v>
      </c>
      <c r="H3098" s="217">
        <v>0.92</v>
      </c>
      <c r="I3098" s="217">
        <v>1.27</v>
      </c>
      <c r="J3098" s="6">
        <f t="shared" si="17"/>
        <v>1.288</v>
      </c>
      <c r="K3098" s="6">
        <f t="shared" si="18"/>
        <v>1.5875</v>
      </c>
      <c r="L3098" s="6" t="str">
        <f t="array" ref="L3098">XLOOKUP(E3098,INV!A:A,INV!K:K)</f>
        <v>#N/A</v>
      </c>
      <c r="M3098" s="127" t="str">
        <f t="shared" si="19"/>
        <v>#N/A</v>
      </c>
    </row>
    <row r="3099">
      <c r="A3099" s="195">
        <v>1084.0</v>
      </c>
      <c r="B3099" s="196" t="s">
        <v>10781</v>
      </c>
      <c r="C3099" s="197" t="s">
        <v>10794</v>
      </c>
      <c r="D3099" s="198" t="s">
        <v>10795</v>
      </c>
      <c r="E3099" s="196" t="s">
        <v>10796</v>
      </c>
      <c r="F3099" s="110"/>
      <c r="G3099" s="199">
        <v>110.0</v>
      </c>
      <c r="H3099" s="217">
        <v>1.02</v>
      </c>
      <c r="I3099" s="217">
        <v>1.4</v>
      </c>
      <c r="J3099" s="6">
        <f t="shared" si="17"/>
        <v>1.428</v>
      </c>
      <c r="K3099" s="6">
        <f t="shared" si="18"/>
        <v>1.75</v>
      </c>
      <c r="L3099" s="6" t="str">
        <f t="array" ref="L3099">XLOOKUP(E3099,INV!A:A,INV!K:K)</f>
        <v>#N/A</v>
      </c>
      <c r="M3099" s="127" t="str">
        <f t="shared" si="19"/>
        <v>#N/A</v>
      </c>
    </row>
    <row r="3100">
      <c r="A3100" s="195">
        <v>1087.0</v>
      </c>
      <c r="B3100" s="196" t="s">
        <v>10797</v>
      </c>
      <c r="C3100" s="197" t="s">
        <v>10798</v>
      </c>
      <c r="D3100" s="198" t="s">
        <v>10799</v>
      </c>
      <c r="E3100" s="196" t="s">
        <v>10800</v>
      </c>
      <c r="F3100" s="196"/>
      <c r="G3100" s="199">
        <v>60.0</v>
      </c>
      <c r="H3100" s="217">
        <v>0.55</v>
      </c>
      <c r="I3100" s="217">
        <v>0.76</v>
      </c>
      <c r="J3100" s="6">
        <f t="shared" si="17"/>
        <v>0.77</v>
      </c>
      <c r="K3100" s="6">
        <f t="shared" si="18"/>
        <v>0.95</v>
      </c>
      <c r="L3100" s="6" t="str">
        <f t="array" ref="L3100">XLOOKUP(E3100,INV!A:A,INV!K:K)</f>
        <v>#N/A</v>
      </c>
      <c r="M3100" s="127" t="str">
        <f t="shared" si="19"/>
        <v>#N/A</v>
      </c>
    </row>
    <row r="3101">
      <c r="A3101" s="195">
        <v>1088.0</v>
      </c>
      <c r="B3101" s="196" t="s">
        <v>4847</v>
      </c>
      <c r="C3101" s="197" t="s">
        <v>4848</v>
      </c>
      <c r="D3101" s="198" t="s">
        <v>4849</v>
      </c>
      <c r="E3101" s="196" t="s">
        <v>4850</v>
      </c>
      <c r="F3101" s="196"/>
      <c r="G3101" s="199">
        <v>195.0</v>
      </c>
      <c r="H3101" s="217">
        <v>1.8</v>
      </c>
      <c r="I3101" s="217">
        <v>2.48</v>
      </c>
      <c r="J3101" s="6">
        <f t="shared" si="17"/>
        <v>2.52</v>
      </c>
      <c r="K3101" s="6">
        <f t="shared" si="18"/>
        <v>3.1</v>
      </c>
      <c r="L3101" s="6" t="str">
        <f t="array" ref="L3101">XLOOKUP(E3101,INV!A:A,INV!K:K)</f>
        <v>#N/A</v>
      </c>
      <c r="M3101" s="127" t="str">
        <f t="shared" si="19"/>
        <v>#N/A</v>
      </c>
    </row>
    <row r="3102">
      <c r="A3102" s="195">
        <v>1221.0</v>
      </c>
      <c r="B3102" s="196" t="s">
        <v>10781</v>
      </c>
      <c r="C3102" s="197" t="s">
        <v>10801</v>
      </c>
      <c r="D3102" s="198" t="s">
        <v>10802</v>
      </c>
      <c r="E3102" s="196" t="s">
        <v>10803</v>
      </c>
      <c r="F3102" s="110"/>
      <c r="G3102" s="199">
        <v>285.0</v>
      </c>
      <c r="H3102" s="217">
        <v>2.63</v>
      </c>
      <c r="I3102" s="217">
        <v>3.63</v>
      </c>
      <c r="J3102" s="6">
        <f t="shared" si="17"/>
        <v>3.682</v>
      </c>
      <c r="K3102" s="6">
        <f t="shared" si="18"/>
        <v>4.5375</v>
      </c>
      <c r="L3102" s="6" t="str">
        <f t="array" ref="L3102">XLOOKUP(E3102,INV!A:A,INV!K:K)</f>
        <v>#N/A</v>
      </c>
      <c r="M3102" s="127" t="str">
        <f t="shared" si="19"/>
        <v>#N/A</v>
      </c>
    </row>
    <row r="3103">
      <c r="A3103" s="195">
        <v>1240.0</v>
      </c>
      <c r="B3103" s="196" t="s">
        <v>4989</v>
      </c>
      <c r="C3103" s="197" t="s">
        <v>10804</v>
      </c>
      <c r="D3103" s="198" t="s">
        <v>10805</v>
      </c>
      <c r="E3103" s="196" t="s">
        <v>10806</v>
      </c>
      <c r="F3103" s="110"/>
      <c r="G3103" s="199">
        <v>545.0</v>
      </c>
      <c r="H3103" s="217">
        <v>5.04</v>
      </c>
      <c r="I3103" s="217">
        <v>6.94</v>
      </c>
      <c r="J3103" s="6">
        <f t="shared" si="17"/>
        <v>7.056</v>
      </c>
      <c r="K3103" s="6">
        <f t="shared" si="18"/>
        <v>8.675</v>
      </c>
      <c r="L3103" s="6" t="str">
        <f t="array" ref="L3103">XLOOKUP(E3103,INV!A:A,INV!K:K)</f>
        <v>#N/A</v>
      </c>
      <c r="M3103" s="127" t="str">
        <f t="shared" si="19"/>
        <v>#N/A</v>
      </c>
    </row>
    <row r="3104">
      <c r="A3104" s="195">
        <v>1062.0</v>
      </c>
      <c r="B3104" s="196" t="s">
        <v>4800</v>
      </c>
      <c r="C3104" s="197" t="s">
        <v>4801</v>
      </c>
      <c r="D3104" s="198" t="s">
        <v>4802</v>
      </c>
      <c r="E3104" s="196" t="s">
        <v>4803</v>
      </c>
      <c r="F3104" s="110"/>
      <c r="G3104" s="199">
        <v>300.0</v>
      </c>
      <c r="H3104" s="217">
        <v>2.77</v>
      </c>
      <c r="I3104" s="217">
        <v>3.82</v>
      </c>
      <c r="J3104" s="6">
        <f t="shared" si="17"/>
        <v>3.878</v>
      </c>
      <c r="K3104" s="6">
        <f t="shared" si="18"/>
        <v>4.775</v>
      </c>
      <c r="L3104" s="6" t="str">
        <f t="array" ref="L3104">XLOOKUP(E3104,INV!A:A,INV!K:K)</f>
        <v>#N/A</v>
      </c>
      <c r="M3104" s="127" t="str">
        <f t="shared" si="19"/>
        <v>#N/A</v>
      </c>
    </row>
    <row r="3105">
      <c r="A3105" s="195">
        <v>1063.0</v>
      </c>
      <c r="B3105" s="196" t="s">
        <v>4800</v>
      </c>
      <c r="C3105" s="197" t="s">
        <v>4804</v>
      </c>
      <c r="D3105" s="198" t="s">
        <v>4805</v>
      </c>
      <c r="E3105" s="196" t="s">
        <v>4806</v>
      </c>
      <c r="F3105" s="110"/>
      <c r="G3105" s="199">
        <v>590.0</v>
      </c>
      <c r="H3105" s="217">
        <v>5.45</v>
      </c>
      <c r="I3105" s="217">
        <v>7.51</v>
      </c>
      <c r="J3105" s="6">
        <f t="shared" si="17"/>
        <v>7.63</v>
      </c>
      <c r="K3105" s="6">
        <f t="shared" si="18"/>
        <v>9.3875</v>
      </c>
      <c r="L3105" s="6" t="str">
        <f t="array" ref="L3105">XLOOKUP(E3105,INV!A:A,INV!K:K)</f>
        <v>#N/A</v>
      </c>
      <c r="M3105" s="127" t="str">
        <f t="shared" si="19"/>
        <v>#N/A</v>
      </c>
    </row>
    <row r="3106">
      <c r="A3106" s="195">
        <v>1064.0</v>
      </c>
      <c r="B3106" s="196" t="s">
        <v>4807</v>
      </c>
      <c r="C3106" s="197" t="s">
        <v>4808</v>
      </c>
      <c r="D3106" s="198" t="s">
        <v>4809</v>
      </c>
      <c r="E3106" s="196" t="s">
        <v>4810</v>
      </c>
      <c r="F3106" s="110"/>
      <c r="G3106" s="199">
        <v>350.0</v>
      </c>
      <c r="H3106" s="217">
        <v>3.23</v>
      </c>
      <c r="I3106" s="217">
        <v>4.46</v>
      </c>
      <c r="J3106" s="6">
        <f t="shared" si="17"/>
        <v>4.522</v>
      </c>
      <c r="K3106" s="6">
        <f t="shared" si="18"/>
        <v>5.575</v>
      </c>
      <c r="L3106" s="6" t="str">
        <f t="array" ref="L3106">XLOOKUP(E3106,INV!A:A,INV!K:K)</f>
        <v>#N/A</v>
      </c>
      <c r="M3106" s="127" t="str">
        <f t="shared" si="19"/>
        <v>#N/A</v>
      </c>
    </row>
    <row r="3107">
      <c r="A3107" s="195">
        <v>1068.0</v>
      </c>
      <c r="B3107" s="196" t="s">
        <v>4807</v>
      </c>
      <c r="C3107" s="197" t="s">
        <v>10807</v>
      </c>
      <c r="D3107" s="198" t="s">
        <v>10808</v>
      </c>
      <c r="E3107" s="196" t="s">
        <v>10809</v>
      </c>
      <c r="F3107" s="110"/>
      <c r="G3107" s="199">
        <v>690.0</v>
      </c>
      <c r="H3107" s="217">
        <v>6.38</v>
      </c>
      <c r="I3107" s="217">
        <v>8.78</v>
      </c>
      <c r="J3107" s="6">
        <f t="shared" si="17"/>
        <v>8.932</v>
      </c>
      <c r="K3107" s="6">
        <f t="shared" si="18"/>
        <v>10.975</v>
      </c>
      <c r="L3107" s="6" t="str">
        <f t="array" ref="L3107">XLOOKUP(E3107,INV!A:A,INV!K:K)</f>
        <v>#N/A</v>
      </c>
      <c r="M3107" s="127" t="str">
        <f t="shared" si="19"/>
        <v>#N/A</v>
      </c>
    </row>
    <row r="3108">
      <c r="A3108" s="195">
        <v>1070.0</v>
      </c>
      <c r="B3108" s="196" t="s">
        <v>4807</v>
      </c>
      <c r="C3108" s="197" t="s">
        <v>4821</v>
      </c>
      <c r="D3108" s="198" t="s">
        <v>4819</v>
      </c>
      <c r="E3108" s="196" t="s">
        <v>4822</v>
      </c>
      <c r="F3108" s="110"/>
      <c r="G3108" s="199">
        <v>240.0</v>
      </c>
      <c r="H3108" s="217">
        <v>2.22</v>
      </c>
      <c r="I3108" s="217">
        <v>3.05</v>
      </c>
      <c r="J3108" s="6">
        <f t="shared" si="17"/>
        <v>3.108</v>
      </c>
      <c r="K3108" s="6">
        <f t="shared" si="18"/>
        <v>3.8125</v>
      </c>
      <c r="L3108" s="6" t="str">
        <f t="array" ref="L3108">XLOOKUP(E3108,INV!A:A,INV!K:K)</f>
        <v>#N/A</v>
      </c>
      <c r="M3108" s="127" t="str">
        <f t="shared" si="19"/>
        <v>#N/A</v>
      </c>
    </row>
    <row r="3109">
      <c r="A3109" s="195">
        <v>1069.0</v>
      </c>
      <c r="B3109" s="196" t="s">
        <v>4807</v>
      </c>
      <c r="C3109" s="197" t="s">
        <v>4818</v>
      </c>
      <c r="D3109" s="198" t="s">
        <v>4819</v>
      </c>
      <c r="E3109" s="196" t="s">
        <v>4820</v>
      </c>
      <c r="F3109" s="110"/>
      <c r="G3109" s="199">
        <v>540.0</v>
      </c>
      <c r="H3109" s="217">
        <v>4.99</v>
      </c>
      <c r="I3109" s="217">
        <v>6.87</v>
      </c>
      <c r="J3109" s="6">
        <f t="shared" si="17"/>
        <v>6.986</v>
      </c>
      <c r="K3109" s="6">
        <f t="shared" si="18"/>
        <v>8.5875</v>
      </c>
      <c r="L3109" s="6" t="str">
        <f t="array" ref="L3109">XLOOKUP(E3109,INV!A:A,INV!K:K)</f>
        <v>#N/A</v>
      </c>
      <c r="M3109" s="127" t="str">
        <f t="shared" si="19"/>
        <v>#N/A</v>
      </c>
    </row>
    <row r="3110">
      <c r="A3110" s="195">
        <v>1091.0</v>
      </c>
      <c r="B3110" s="196" t="s">
        <v>4855</v>
      </c>
      <c r="C3110" s="197" t="s">
        <v>4856</v>
      </c>
      <c r="D3110" s="198" t="s">
        <v>4857</v>
      </c>
      <c r="E3110" s="196" t="s">
        <v>4858</v>
      </c>
      <c r="F3110" s="110"/>
      <c r="G3110" s="199">
        <v>90.0</v>
      </c>
      <c r="H3110" s="217">
        <v>0.83</v>
      </c>
      <c r="I3110" s="217">
        <v>1.15</v>
      </c>
      <c r="J3110" s="6">
        <f t="shared" si="17"/>
        <v>1.162</v>
      </c>
      <c r="K3110" s="6">
        <f t="shared" si="18"/>
        <v>1.4375</v>
      </c>
      <c r="L3110" s="6" t="str">
        <f t="array" ref="L3110">XLOOKUP(E3110,INV!A:A,INV!K:K)</f>
        <v>#N/A</v>
      </c>
      <c r="M3110" s="127" t="str">
        <f t="shared" si="19"/>
        <v>#N/A</v>
      </c>
    </row>
    <row r="3111">
      <c r="A3111" s="195">
        <v>1090.0</v>
      </c>
      <c r="B3111" s="196" t="s">
        <v>4855</v>
      </c>
      <c r="C3111" s="197" t="s">
        <v>10810</v>
      </c>
      <c r="D3111" s="198" t="s">
        <v>10811</v>
      </c>
      <c r="E3111" s="196" t="s">
        <v>10812</v>
      </c>
      <c r="F3111" s="110"/>
      <c r="G3111" s="199">
        <v>170.0</v>
      </c>
      <c r="H3111" s="217">
        <v>1.57</v>
      </c>
      <c r="I3111" s="217">
        <v>2.16</v>
      </c>
      <c r="J3111" s="6">
        <f t="shared" si="17"/>
        <v>2.198</v>
      </c>
      <c r="K3111" s="6">
        <f t="shared" si="18"/>
        <v>2.7</v>
      </c>
      <c r="L3111" s="6" t="str">
        <f t="array" ref="L3111">XLOOKUP(E3111,INV!A:A,INV!K:K)</f>
        <v>#N/A</v>
      </c>
      <c r="M3111" s="127" t="str">
        <f t="shared" si="19"/>
        <v>#N/A</v>
      </c>
    </row>
    <row r="3112">
      <c r="A3112" s="195">
        <v>1093.0</v>
      </c>
      <c r="B3112" s="196" t="s">
        <v>4989</v>
      </c>
      <c r="C3112" s="197" t="s">
        <v>10813</v>
      </c>
      <c r="D3112" s="198" t="s">
        <v>10814</v>
      </c>
      <c r="E3112" s="196" t="s">
        <v>10815</v>
      </c>
      <c r="F3112" s="196"/>
      <c r="G3112" s="199">
        <v>110.0</v>
      </c>
      <c r="H3112" s="217">
        <v>1.02</v>
      </c>
      <c r="I3112" s="217">
        <v>1.4</v>
      </c>
      <c r="J3112" s="6">
        <f t="shared" si="17"/>
        <v>1.428</v>
      </c>
      <c r="K3112" s="6">
        <f t="shared" si="18"/>
        <v>1.75</v>
      </c>
      <c r="L3112" s="6" t="str">
        <f t="array" ref="L3112">XLOOKUP(E3112,INV!A:A,INV!K:K)</f>
        <v>#N/A</v>
      </c>
      <c r="M3112" s="127" t="str">
        <f t="shared" si="19"/>
        <v>#N/A</v>
      </c>
    </row>
    <row r="3113">
      <c r="A3113" s="195">
        <v>1109.0</v>
      </c>
      <c r="B3113" s="196" t="s">
        <v>4989</v>
      </c>
      <c r="C3113" s="197" t="s">
        <v>10816</v>
      </c>
      <c r="D3113" s="198" t="s">
        <v>10817</v>
      </c>
      <c r="E3113" s="196" t="s">
        <v>10818</v>
      </c>
      <c r="F3113" s="110"/>
      <c r="G3113" s="199">
        <v>90.0</v>
      </c>
      <c r="H3113" s="217">
        <v>0.83</v>
      </c>
      <c r="I3113" s="217">
        <v>1.15</v>
      </c>
      <c r="J3113" s="6">
        <f t="shared" si="17"/>
        <v>1.162</v>
      </c>
      <c r="K3113" s="6">
        <f t="shared" si="18"/>
        <v>1.4375</v>
      </c>
      <c r="L3113" s="6" t="str">
        <f t="array" ref="L3113">XLOOKUP(E3113,INV!A:A,INV!K:K)</f>
        <v>#N/A</v>
      </c>
      <c r="M3113" s="127" t="str">
        <f t="shared" si="19"/>
        <v>#N/A</v>
      </c>
    </row>
    <row r="3114">
      <c r="A3114" s="195">
        <v>1213.0</v>
      </c>
      <c r="B3114" s="196" t="s">
        <v>4922</v>
      </c>
      <c r="C3114" s="197" t="s">
        <v>10819</v>
      </c>
      <c r="D3114" s="198" t="s">
        <v>10820</v>
      </c>
      <c r="E3114" s="196" t="s">
        <v>10821</v>
      </c>
      <c r="F3114" s="196"/>
      <c r="G3114" s="199">
        <v>85.0</v>
      </c>
      <c r="H3114" s="217">
        <v>0.79</v>
      </c>
      <c r="I3114" s="217">
        <v>1.08</v>
      </c>
      <c r="J3114" s="6">
        <f t="shared" si="17"/>
        <v>1.106</v>
      </c>
      <c r="K3114" s="6">
        <f t="shared" si="18"/>
        <v>1.35</v>
      </c>
      <c r="L3114" s="6" t="str">
        <f t="array" ref="L3114">XLOOKUP(E3114,INV!A:A,INV!K:K)</f>
        <v>#N/A</v>
      </c>
      <c r="M3114" s="127" t="str">
        <f t="shared" si="19"/>
        <v>#N/A</v>
      </c>
    </row>
    <row r="3115">
      <c r="A3115" s="195">
        <v>1110.0</v>
      </c>
      <c r="B3115" s="196" t="s">
        <v>4867</v>
      </c>
      <c r="C3115" s="197" t="s">
        <v>10822</v>
      </c>
      <c r="D3115" s="198" t="s">
        <v>10823</v>
      </c>
      <c r="E3115" s="196" t="s">
        <v>10824</v>
      </c>
      <c r="F3115" s="110"/>
      <c r="G3115" s="199">
        <v>140.0</v>
      </c>
      <c r="H3115" s="217">
        <v>1.29</v>
      </c>
      <c r="I3115" s="217">
        <v>1.78</v>
      </c>
      <c r="J3115" s="6">
        <f t="shared" si="17"/>
        <v>1.806</v>
      </c>
      <c r="K3115" s="6">
        <f t="shared" si="18"/>
        <v>2.225</v>
      </c>
      <c r="L3115" s="6" t="str">
        <f t="array" ref="L3115">XLOOKUP(E3115,INV!A:A,INV!K:K)</f>
        <v>#N/A</v>
      </c>
      <c r="M3115" s="127" t="str">
        <f t="shared" si="19"/>
        <v>#N/A</v>
      </c>
    </row>
    <row r="3116">
      <c r="A3116" s="195">
        <v>1111.0</v>
      </c>
      <c r="B3116" s="196" t="s">
        <v>10755</v>
      </c>
      <c r="C3116" s="197" t="s">
        <v>10825</v>
      </c>
      <c r="D3116" s="198" t="s">
        <v>10826</v>
      </c>
      <c r="E3116" s="196" t="s">
        <v>10827</v>
      </c>
      <c r="F3116" s="110"/>
      <c r="G3116" s="199">
        <v>245.0</v>
      </c>
      <c r="H3116" s="217">
        <v>2.26</v>
      </c>
      <c r="I3116" s="217">
        <v>3.12</v>
      </c>
      <c r="J3116" s="6">
        <f t="shared" si="17"/>
        <v>3.164</v>
      </c>
      <c r="K3116" s="6">
        <f t="shared" si="18"/>
        <v>3.9</v>
      </c>
      <c r="L3116" s="6" t="str">
        <f t="array" ref="L3116">XLOOKUP(E3116,INV!A:A,INV!K:K)</f>
        <v>#N/A</v>
      </c>
      <c r="M3116" s="127" t="str">
        <f t="shared" si="19"/>
        <v>#N/A</v>
      </c>
    </row>
    <row r="3117">
      <c r="A3117" s="195">
        <v>1113.0</v>
      </c>
      <c r="B3117" s="196" t="s">
        <v>4867</v>
      </c>
      <c r="C3117" s="197" t="s">
        <v>4868</v>
      </c>
      <c r="D3117" s="198" t="s">
        <v>4869</v>
      </c>
      <c r="E3117" s="196" t="s">
        <v>4870</v>
      </c>
      <c r="F3117" s="196"/>
      <c r="G3117" s="199">
        <v>100.0</v>
      </c>
      <c r="H3117" s="217">
        <v>0.92</v>
      </c>
      <c r="I3117" s="217">
        <v>1.27</v>
      </c>
      <c r="J3117" s="6">
        <f t="shared" si="17"/>
        <v>1.288</v>
      </c>
      <c r="K3117" s="6">
        <f t="shared" si="18"/>
        <v>1.5875</v>
      </c>
      <c r="L3117" s="6" t="str">
        <f t="array" ref="L3117">XLOOKUP(E3117,INV!A:A,INV!K:K)</f>
        <v>#N/A</v>
      </c>
      <c r="M3117" s="127" t="str">
        <f t="shared" si="19"/>
        <v>#N/A</v>
      </c>
    </row>
    <row r="3118">
      <c r="A3118" s="195">
        <v>1114.0</v>
      </c>
      <c r="B3118" s="196" t="s">
        <v>4867</v>
      </c>
      <c r="C3118" s="197" t="s">
        <v>4871</v>
      </c>
      <c r="D3118" s="198" t="s">
        <v>4872</v>
      </c>
      <c r="E3118" s="196" t="s">
        <v>4873</v>
      </c>
      <c r="F3118" s="110"/>
      <c r="G3118" s="199">
        <v>190.0</v>
      </c>
      <c r="H3118" s="217">
        <v>1.76</v>
      </c>
      <c r="I3118" s="217">
        <v>2.42</v>
      </c>
      <c r="J3118" s="6">
        <f t="shared" si="17"/>
        <v>2.464</v>
      </c>
      <c r="K3118" s="6">
        <f t="shared" si="18"/>
        <v>3.025</v>
      </c>
      <c r="L3118" s="6" t="str">
        <f t="array" ref="L3118">XLOOKUP(E3118,INV!A:A,INV!K:K)</f>
        <v>#N/A</v>
      </c>
      <c r="M3118" s="127" t="str">
        <f t="shared" si="19"/>
        <v>#N/A</v>
      </c>
    </row>
    <row r="3119">
      <c r="A3119" s="195">
        <v>1199.0</v>
      </c>
      <c r="B3119" s="196" t="s">
        <v>4950</v>
      </c>
      <c r="C3119" s="197" t="s">
        <v>4962</v>
      </c>
      <c r="D3119" s="198" t="s">
        <v>4958</v>
      </c>
      <c r="E3119" s="196" t="s">
        <v>4963</v>
      </c>
      <c r="F3119" s="110"/>
      <c r="G3119" s="199">
        <v>220.0</v>
      </c>
      <c r="H3119" s="217">
        <v>2.03</v>
      </c>
      <c r="I3119" s="217">
        <v>2.8</v>
      </c>
      <c r="J3119" s="6">
        <f t="shared" si="17"/>
        <v>2.842</v>
      </c>
      <c r="K3119" s="6">
        <f t="shared" si="18"/>
        <v>3.5</v>
      </c>
      <c r="L3119" s="6" t="str">
        <f t="array" ref="L3119">XLOOKUP(E3119,INV!A:A,INV!K:K)</f>
        <v>#N/A</v>
      </c>
      <c r="M3119" s="127" t="str">
        <f t="shared" si="19"/>
        <v>#N/A</v>
      </c>
    </row>
    <row r="3120">
      <c r="A3120" s="195">
        <v>1198.0</v>
      </c>
      <c r="B3120" s="196" t="s">
        <v>4950</v>
      </c>
      <c r="C3120" s="197" t="s">
        <v>4960</v>
      </c>
      <c r="D3120" s="198" t="s">
        <v>4958</v>
      </c>
      <c r="E3120" s="196" t="s">
        <v>4961</v>
      </c>
      <c r="F3120" s="110"/>
      <c r="G3120" s="199">
        <v>370.0</v>
      </c>
      <c r="H3120" s="217">
        <v>3.42</v>
      </c>
      <c r="I3120" s="217">
        <v>4.71</v>
      </c>
      <c r="J3120" s="6">
        <f t="shared" si="17"/>
        <v>4.788</v>
      </c>
      <c r="K3120" s="6">
        <f t="shared" si="18"/>
        <v>5.8875</v>
      </c>
      <c r="L3120" s="6" t="str">
        <f t="array" ref="L3120">XLOOKUP(E3120,INV!A:A,INV!K:K)</f>
        <v>#N/A</v>
      </c>
      <c r="M3120" s="127" t="str">
        <f t="shared" si="19"/>
        <v>#N/A</v>
      </c>
    </row>
    <row r="3121">
      <c r="A3121" s="195">
        <v>2909.0</v>
      </c>
      <c r="B3121" s="196" t="s">
        <v>4989</v>
      </c>
      <c r="C3121" s="196" t="s">
        <v>7245</v>
      </c>
      <c r="D3121" s="198" t="s">
        <v>7246</v>
      </c>
      <c r="E3121" s="196" t="s">
        <v>7245</v>
      </c>
      <c r="F3121" s="196"/>
      <c r="G3121" s="199">
        <v>395.0</v>
      </c>
      <c r="H3121" s="217">
        <v>3.65</v>
      </c>
      <c r="I3121" s="215"/>
      <c r="J3121" s="6">
        <f t="shared" si="17"/>
        <v>5.11</v>
      </c>
      <c r="K3121" s="6">
        <f t="shared" si="18"/>
        <v>0</v>
      </c>
      <c r="L3121" s="6" t="str">
        <f t="array" ref="L3121">XLOOKUP(E3121,INV!A:A,INV!K:K)</f>
        <v>#N/A</v>
      </c>
      <c r="M3121" s="127" t="str">
        <f t="shared" si="19"/>
        <v>#N/A</v>
      </c>
    </row>
    <row r="3122">
      <c r="A3122" s="195">
        <v>2663.0</v>
      </c>
      <c r="B3122" s="196" t="s">
        <v>10828</v>
      </c>
      <c r="C3122" s="197" t="s">
        <v>10829</v>
      </c>
      <c r="D3122" s="198" t="s">
        <v>10830</v>
      </c>
      <c r="E3122" s="110" t="s">
        <v>10831</v>
      </c>
      <c r="F3122" s="196"/>
      <c r="G3122" s="199">
        <v>950.0</v>
      </c>
      <c r="H3122" s="218">
        <v>9.01</v>
      </c>
      <c r="I3122" s="218">
        <v>12.41</v>
      </c>
      <c r="J3122" s="6">
        <f t="shared" si="17"/>
        <v>12.614</v>
      </c>
      <c r="K3122" s="6">
        <f t="shared" si="18"/>
        <v>15.5125</v>
      </c>
      <c r="L3122" s="6" t="str">
        <f t="array" ref="L3122">XLOOKUP(E3122,INV!A:A,INV!K:K)</f>
        <v>#N/A</v>
      </c>
      <c r="M3122" s="127" t="str">
        <f t="shared" si="19"/>
        <v>#N/A</v>
      </c>
    </row>
    <row r="3123">
      <c r="A3123" s="195">
        <v>613.0</v>
      </c>
      <c r="B3123" s="196" t="s">
        <v>3301</v>
      </c>
      <c r="C3123" s="197" t="s">
        <v>4019</v>
      </c>
      <c r="D3123" s="198" t="s">
        <v>4020</v>
      </c>
      <c r="E3123" s="196" t="s">
        <v>4021</v>
      </c>
      <c r="F3123" s="196"/>
      <c r="G3123" s="199">
        <v>95.0</v>
      </c>
      <c r="H3123" s="217">
        <v>0.99</v>
      </c>
      <c r="I3123" s="217">
        <v>1.37</v>
      </c>
      <c r="J3123" s="6">
        <f t="shared" si="17"/>
        <v>1.386</v>
      </c>
      <c r="K3123" s="6">
        <f t="shared" si="18"/>
        <v>1.7125</v>
      </c>
      <c r="L3123" s="6" t="str">
        <f t="array" ref="L3123">XLOOKUP(E3123,INV!A:A,INV!K:K)</f>
        <v>#N/A</v>
      </c>
      <c r="M3123" s="127" t="str">
        <f t="shared" si="19"/>
        <v>#N/A</v>
      </c>
    </row>
    <row r="3124">
      <c r="A3124" s="195">
        <v>624.0</v>
      </c>
      <c r="B3124" s="196" t="s">
        <v>4050</v>
      </c>
      <c r="C3124" s="197" t="s">
        <v>4051</v>
      </c>
      <c r="D3124" s="198" t="s">
        <v>4052</v>
      </c>
      <c r="E3124" s="196" t="s">
        <v>4053</v>
      </c>
      <c r="F3124" s="196"/>
      <c r="G3124" s="199">
        <v>340.0</v>
      </c>
      <c r="H3124" s="217">
        <v>3.56</v>
      </c>
      <c r="I3124" s="217">
        <v>4.9</v>
      </c>
      <c r="J3124" s="6">
        <f t="shared" si="17"/>
        <v>4.984</v>
      </c>
      <c r="K3124" s="6">
        <f t="shared" si="18"/>
        <v>6.125</v>
      </c>
      <c r="L3124" s="6" t="str">
        <f t="array" ref="L3124">XLOOKUP(E3124,INV!A:A,INV!K:K)</f>
        <v>#N/A</v>
      </c>
      <c r="M3124" s="127" t="str">
        <f t="shared" si="19"/>
        <v>#N/A</v>
      </c>
    </row>
    <row r="3125">
      <c r="A3125" s="195">
        <v>483.0</v>
      </c>
      <c r="B3125" s="196" t="s">
        <v>3142</v>
      </c>
      <c r="C3125" s="197" t="s">
        <v>10832</v>
      </c>
      <c r="D3125" s="198" t="s">
        <v>10833</v>
      </c>
      <c r="E3125" s="196" t="s">
        <v>10834</v>
      </c>
      <c r="F3125" s="196"/>
      <c r="G3125" s="199">
        <v>95.0</v>
      </c>
      <c r="H3125" s="217">
        <v>0.99</v>
      </c>
      <c r="I3125" s="217">
        <v>1.37</v>
      </c>
      <c r="J3125" s="6">
        <f t="shared" si="17"/>
        <v>1.386</v>
      </c>
      <c r="K3125" s="6">
        <f t="shared" si="18"/>
        <v>1.7125</v>
      </c>
      <c r="L3125" s="6" t="str">
        <f t="array" ref="L3125">XLOOKUP(E3125,INV!A:A,INV!K:K)</f>
        <v>#N/A</v>
      </c>
      <c r="M3125" s="127" t="str">
        <f t="shared" si="19"/>
        <v>#N/A</v>
      </c>
    </row>
    <row r="3126">
      <c r="A3126" s="195">
        <v>2817.0</v>
      </c>
      <c r="B3126" s="196" t="s">
        <v>5320</v>
      </c>
      <c r="C3126" s="197" t="s">
        <v>10835</v>
      </c>
      <c r="D3126" s="198" t="s">
        <v>10836</v>
      </c>
      <c r="E3126" s="196" t="s">
        <v>10835</v>
      </c>
      <c r="F3126" s="110"/>
      <c r="G3126" s="199">
        <v>1150.0</v>
      </c>
      <c r="H3126" s="217">
        <v>12.04</v>
      </c>
      <c r="I3126" s="217">
        <v>16.59</v>
      </c>
      <c r="J3126" s="6">
        <f t="shared" si="17"/>
        <v>16.856</v>
      </c>
      <c r="K3126" s="6">
        <f t="shared" si="18"/>
        <v>20.7375</v>
      </c>
      <c r="L3126" s="6" t="str">
        <f t="array" ref="L3126">XLOOKUP(E3126,INV!A:A,INV!K:K)</f>
        <v>#N/A</v>
      </c>
      <c r="M3126" s="127" t="str">
        <f t="shared" si="19"/>
        <v>#N/A</v>
      </c>
    </row>
    <row r="3127">
      <c r="A3127" s="195">
        <v>1890.0</v>
      </c>
      <c r="B3127" s="196" t="s">
        <v>2354</v>
      </c>
      <c r="C3127" s="197" t="s">
        <v>10837</v>
      </c>
      <c r="D3127" s="198" t="s">
        <v>10838</v>
      </c>
      <c r="E3127" s="196" t="s">
        <v>10839</v>
      </c>
      <c r="F3127" s="196"/>
      <c r="G3127" s="199">
        <v>39.0</v>
      </c>
      <c r="H3127" s="217">
        <v>0.41</v>
      </c>
      <c r="I3127" s="217">
        <v>0.56</v>
      </c>
      <c r="J3127" s="6">
        <f t="shared" si="17"/>
        <v>0.574</v>
      </c>
      <c r="K3127" s="6">
        <f t="shared" si="18"/>
        <v>0.7</v>
      </c>
      <c r="L3127" s="6" t="str">
        <f t="array" ref="L3127">XLOOKUP(E3127,INV!A:A,INV!K:K)</f>
        <v>#N/A</v>
      </c>
      <c r="M3127" s="127" t="str">
        <f t="shared" si="19"/>
        <v>#N/A</v>
      </c>
    </row>
    <row r="3128">
      <c r="A3128" s="195">
        <v>2592.0</v>
      </c>
      <c r="B3128" s="196" t="s">
        <v>10840</v>
      </c>
      <c r="C3128" s="197" t="s">
        <v>6860</v>
      </c>
      <c r="D3128" s="198" t="s">
        <v>6861</v>
      </c>
      <c r="E3128" s="196" t="s">
        <v>6862</v>
      </c>
      <c r="F3128" s="110"/>
      <c r="G3128" s="199">
        <v>800.0</v>
      </c>
      <c r="H3128" s="217">
        <v>8.38</v>
      </c>
      <c r="I3128" s="217">
        <v>11.54</v>
      </c>
      <c r="J3128" s="6">
        <f t="shared" si="17"/>
        <v>11.732</v>
      </c>
      <c r="K3128" s="6">
        <f t="shared" si="18"/>
        <v>14.425</v>
      </c>
      <c r="L3128" s="6" t="str">
        <f t="array" ref="L3128">XLOOKUP(E3128,INV!A:A,INV!K:K)</f>
        <v>#N/A</v>
      </c>
      <c r="M3128" s="127" t="str">
        <f t="shared" si="19"/>
        <v>#N/A</v>
      </c>
    </row>
    <row r="3129">
      <c r="A3129" s="195">
        <v>460.0</v>
      </c>
      <c r="B3129" s="196" t="s">
        <v>3142</v>
      </c>
      <c r="C3129" s="197" t="s">
        <v>3646</v>
      </c>
      <c r="D3129" s="198" t="s">
        <v>3647</v>
      </c>
      <c r="E3129" s="196" t="s">
        <v>3648</v>
      </c>
      <c r="F3129" s="110"/>
      <c r="G3129" s="199">
        <v>10700.0</v>
      </c>
      <c r="H3129" s="217">
        <v>112.04</v>
      </c>
      <c r="I3129" s="217">
        <v>154.36</v>
      </c>
      <c r="J3129" s="6">
        <f t="shared" si="17"/>
        <v>156.856</v>
      </c>
      <c r="K3129" s="6">
        <f t="shared" si="18"/>
        <v>192.95</v>
      </c>
      <c r="L3129" s="6" t="str">
        <f t="array" ref="L3129">XLOOKUP(E3129,INV!A:A,INV!K:K)</f>
        <v>#N/A</v>
      </c>
      <c r="M3129" s="127" t="str">
        <f t="shared" si="19"/>
        <v>#N/A</v>
      </c>
    </row>
    <row r="3130">
      <c r="A3130" s="195">
        <v>461.0</v>
      </c>
      <c r="B3130" s="196" t="s">
        <v>3142</v>
      </c>
      <c r="C3130" s="197" t="s">
        <v>3649</v>
      </c>
      <c r="D3130" s="198" t="s">
        <v>3650</v>
      </c>
      <c r="E3130" s="196" t="s">
        <v>3651</v>
      </c>
      <c r="F3130" s="196"/>
      <c r="G3130" s="199">
        <v>11600.0</v>
      </c>
      <c r="H3130" s="217">
        <v>121.46</v>
      </c>
      <c r="I3130" s="217">
        <v>167.34</v>
      </c>
      <c r="J3130" s="6">
        <f t="shared" si="17"/>
        <v>170.044</v>
      </c>
      <c r="K3130" s="6">
        <f t="shared" si="18"/>
        <v>209.175</v>
      </c>
      <c r="L3130" s="6" t="str">
        <f t="array" ref="L3130">XLOOKUP(E3130,INV!A:A,INV!K:K)</f>
        <v>#N/A</v>
      </c>
      <c r="M3130" s="127" t="str">
        <f t="shared" si="19"/>
        <v>#N/A</v>
      </c>
    </row>
    <row r="3131">
      <c r="A3131" s="195">
        <v>489.0</v>
      </c>
      <c r="B3131" s="196" t="s">
        <v>3710</v>
      </c>
      <c r="C3131" s="197" t="s">
        <v>3711</v>
      </c>
      <c r="D3131" s="198" t="s">
        <v>3712</v>
      </c>
      <c r="E3131" s="196" t="s">
        <v>3713</v>
      </c>
      <c r="F3131" s="110"/>
      <c r="G3131" s="199">
        <v>20.0</v>
      </c>
      <c r="H3131" s="217">
        <v>0.21</v>
      </c>
      <c r="I3131" s="217">
        <v>0.29</v>
      </c>
      <c r="J3131" s="6">
        <f t="shared" si="17"/>
        <v>0.294</v>
      </c>
      <c r="K3131" s="6">
        <f t="shared" si="18"/>
        <v>0.3625</v>
      </c>
      <c r="L3131" s="6" t="str">
        <f t="array" ref="L3131">XLOOKUP(E3131,INV!A:A,INV!K:K)</f>
        <v>#N/A</v>
      </c>
      <c r="M3131" s="127" t="str">
        <f t="shared" si="19"/>
        <v>#N/A</v>
      </c>
    </row>
    <row r="3132">
      <c r="A3132" s="195">
        <v>526.0</v>
      </c>
      <c r="B3132" s="196" t="s">
        <v>3789</v>
      </c>
      <c r="C3132" s="197" t="s">
        <v>3814</v>
      </c>
      <c r="D3132" s="198" t="s">
        <v>3791</v>
      </c>
      <c r="E3132" s="196" t="s">
        <v>3815</v>
      </c>
      <c r="F3132" s="196"/>
      <c r="G3132" s="199">
        <v>399000.0</v>
      </c>
      <c r="H3132" s="217">
        <v>4669.46</v>
      </c>
      <c r="I3132" s="217">
        <v>6433.13</v>
      </c>
      <c r="J3132" s="6">
        <f t="shared" si="17"/>
        <v>6537.244</v>
      </c>
      <c r="K3132" s="6">
        <f t="shared" si="18"/>
        <v>8041.4125</v>
      </c>
      <c r="L3132" s="6" t="str">
        <f t="array" ref="L3132">XLOOKUP(E3132,INV!A:A,INV!K:K)</f>
        <v>#N/A</v>
      </c>
      <c r="M3132" s="127" t="str">
        <f t="shared" si="19"/>
        <v>#N/A</v>
      </c>
    </row>
    <row r="3133">
      <c r="A3133" s="195">
        <v>472.0</v>
      </c>
      <c r="B3133" s="196" t="s">
        <v>3547</v>
      </c>
      <c r="C3133" s="197" t="s">
        <v>3675</v>
      </c>
      <c r="D3133" s="198" t="s">
        <v>262</v>
      </c>
      <c r="E3133" s="196" t="s">
        <v>3676</v>
      </c>
      <c r="F3133" s="110"/>
      <c r="G3133" s="199">
        <v>350.0</v>
      </c>
      <c r="H3133" s="217">
        <v>3.66</v>
      </c>
      <c r="I3133" s="217">
        <v>5.05</v>
      </c>
      <c r="J3133" s="6">
        <f t="shared" si="17"/>
        <v>5.124</v>
      </c>
      <c r="K3133" s="6">
        <f t="shared" si="18"/>
        <v>6.3125</v>
      </c>
      <c r="L3133" s="6" t="str">
        <f t="array" ref="L3133">XLOOKUP(E3133,INV!A:A,INV!K:K)</f>
        <v>#N/A</v>
      </c>
      <c r="M3133" s="127" t="str">
        <f t="shared" si="19"/>
        <v>#N/A</v>
      </c>
    </row>
    <row r="3134">
      <c r="A3134" s="195">
        <v>542.0</v>
      </c>
      <c r="B3134" s="196" t="s">
        <v>3547</v>
      </c>
      <c r="C3134" s="197" t="s">
        <v>3850</v>
      </c>
      <c r="D3134" s="198" t="s">
        <v>3851</v>
      </c>
      <c r="E3134" s="196" t="s">
        <v>3852</v>
      </c>
      <c r="F3134" s="196"/>
      <c r="G3134" s="199">
        <v>500.0</v>
      </c>
      <c r="H3134" s="217">
        <v>5.24</v>
      </c>
      <c r="I3134" s="217">
        <v>7.21</v>
      </c>
      <c r="J3134" s="6">
        <f t="shared" si="17"/>
        <v>7.336</v>
      </c>
      <c r="K3134" s="6">
        <f t="shared" si="18"/>
        <v>9.0125</v>
      </c>
      <c r="L3134" s="6" t="str">
        <f t="array" ref="L3134">XLOOKUP(E3134,INV!A:A,INV!K:K)</f>
        <v>#N/A</v>
      </c>
      <c r="M3134" s="127" t="str">
        <f t="shared" si="19"/>
        <v>#N/A</v>
      </c>
    </row>
    <row r="3135">
      <c r="A3135" s="195">
        <v>475.0</v>
      </c>
      <c r="B3135" s="196" t="s">
        <v>3547</v>
      </c>
      <c r="C3135" s="201" t="s">
        <v>10841</v>
      </c>
      <c r="D3135" s="198" t="s">
        <v>10842</v>
      </c>
      <c r="E3135" s="196" t="s">
        <v>10843</v>
      </c>
      <c r="F3135" s="110"/>
      <c r="G3135" s="199">
        <v>550.0</v>
      </c>
      <c r="H3135" s="217">
        <v>5.76</v>
      </c>
      <c r="I3135" s="217">
        <v>7.93</v>
      </c>
      <c r="J3135" s="6">
        <f t="shared" si="17"/>
        <v>8.064</v>
      </c>
      <c r="K3135" s="6">
        <f t="shared" si="18"/>
        <v>9.9125</v>
      </c>
      <c r="L3135" s="6" t="str">
        <f t="array" ref="L3135">XLOOKUP(E3135,INV!A:A,INV!K:K)</f>
        <v>#N/A</v>
      </c>
      <c r="M3135" s="127" t="str">
        <f t="shared" si="19"/>
        <v>#N/A</v>
      </c>
    </row>
    <row r="3136">
      <c r="A3136" s="195">
        <v>501.0</v>
      </c>
      <c r="B3136" s="196" t="s">
        <v>3570</v>
      </c>
      <c r="C3136" s="197" t="s">
        <v>3747</v>
      </c>
      <c r="D3136" s="198" t="s">
        <v>3748</v>
      </c>
      <c r="E3136" s="196" t="s">
        <v>3749</v>
      </c>
      <c r="F3136" s="196"/>
      <c r="G3136" s="199">
        <v>180.0</v>
      </c>
      <c r="H3136" s="217">
        <v>1.88</v>
      </c>
      <c r="I3136" s="217">
        <v>2.6</v>
      </c>
      <c r="J3136" s="6">
        <f t="shared" si="17"/>
        <v>2.632</v>
      </c>
      <c r="K3136" s="6">
        <f t="shared" si="18"/>
        <v>3.25</v>
      </c>
      <c r="L3136" s="6" t="str">
        <f t="array" ref="L3136">XLOOKUP(E3136,INV!A:A,INV!K:K)</f>
        <v>#N/A</v>
      </c>
      <c r="M3136" s="127" t="str">
        <f t="shared" si="19"/>
        <v>#N/A</v>
      </c>
    </row>
    <row r="3137">
      <c r="A3137" s="195">
        <v>433.0</v>
      </c>
      <c r="B3137" s="196" t="s">
        <v>3570</v>
      </c>
      <c r="C3137" s="197" t="s">
        <v>3571</v>
      </c>
      <c r="D3137" s="198" t="s">
        <v>3572</v>
      </c>
      <c r="E3137" s="196" t="s">
        <v>3573</v>
      </c>
      <c r="F3137" s="196"/>
      <c r="G3137" s="199">
        <v>180.0</v>
      </c>
      <c r="H3137" s="217">
        <v>1.88</v>
      </c>
      <c r="I3137" s="217">
        <v>2.6</v>
      </c>
      <c r="J3137" s="6">
        <f t="shared" si="17"/>
        <v>2.632</v>
      </c>
      <c r="K3137" s="6">
        <f t="shared" si="18"/>
        <v>3.25</v>
      </c>
      <c r="L3137" s="6" t="str">
        <f t="array" ref="L3137">XLOOKUP(E3137,INV!A:A,INV!K:K)</f>
        <v>#N/A</v>
      </c>
      <c r="M3137" s="127" t="str">
        <f t="shared" si="19"/>
        <v>#N/A</v>
      </c>
    </row>
    <row r="3138">
      <c r="A3138" s="195">
        <v>502.0</v>
      </c>
      <c r="B3138" s="196" t="s">
        <v>3570</v>
      </c>
      <c r="C3138" s="197" t="s">
        <v>3750</v>
      </c>
      <c r="D3138" s="198" t="s">
        <v>3572</v>
      </c>
      <c r="E3138" s="196" t="s">
        <v>3751</v>
      </c>
      <c r="F3138" s="196"/>
      <c r="G3138" s="199">
        <v>480.0</v>
      </c>
      <c r="H3138" s="217">
        <v>5.03</v>
      </c>
      <c r="I3138" s="217">
        <v>6.92</v>
      </c>
      <c r="J3138" s="6">
        <f t="shared" si="17"/>
        <v>7.042</v>
      </c>
      <c r="K3138" s="6">
        <f t="shared" si="18"/>
        <v>8.65</v>
      </c>
      <c r="L3138" s="6" t="str">
        <f t="array" ref="L3138">XLOOKUP(E3138,INV!A:A,INV!K:K)</f>
        <v>#N/A</v>
      </c>
      <c r="M3138" s="127" t="str">
        <f t="shared" si="19"/>
        <v>#N/A</v>
      </c>
    </row>
    <row r="3139">
      <c r="A3139" s="195">
        <v>610.0</v>
      </c>
      <c r="B3139" s="196" t="s">
        <v>4006</v>
      </c>
      <c r="C3139" s="197" t="s">
        <v>4012</v>
      </c>
      <c r="D3139" s="198" t="s">
        <v>4008</v>
      </c>
      <c r="E3139" s="196" t="s">
        <v>4013</v>
      </c>
      <c r="F3139" s="110"/>
      <c r="G3139" s="199">
        <v>7500.0</v>
      </c>
      <c r="H3139" s="217">
        <v>78.53</v>
      </c>
      <c r="I3139" s="217">
        <v>108.19</v>
      </c>
      <c r="J3139" s="6">
        <f t="shared" si="17"/>
        <v>109.942</v>
      </c>
      <c r="K3139" s="6">
        <f t="shared" si="18"/>
        <v>135.2375</v>
      </c>
      <c r="L3139" s="6" t="str">
        <f t="array" ref="L3139">XLOOKUP(E3139,INV!A:A,INV!K:K)</f>
        <v>#N/A</v>
      </c>
      <c r="M3139" s="127" t="str">
        <f t="shared" si="19"/>
        <v>#N/A</v>
      </c>
    </row>
    <row r="3140">
      <c r="A3140" s="195">
        <v>609.0</v>
      </c>
      <c r="B3140" s="196" t="s">
        <v>4006</v>
      </c>
      <c r="C3140" s="197" t="s">
        <v>4010</v>
      </c>
      <c r="D3140" s="198" t="s">
        <v>4008</v>
      </c>
      <c r="E3140" s="196" t="s">
        <v>4011</v>
      </c>
      <c r="F3140" s="196"/>
      <c r="G3140" s="199">
        <v>12000.0</v>
      </c>
      <c r="H3140" s="217">
        <v>125.65</v>
      </c>
      <c r="I3140" s="217">
        <v>173.11</v>
      </c>
      <c r="J3140" s="6">
        <f t="shared" si="17"/>
        <v>175.91</v>
      </c>
      <c r="K3140" s="6">
        <f t="shared" si="18"/>
        <v>216.3875</v>
      </c>
      <c r="L3140" s="6" t="str">
        <f t="array" ref="L3140">XLOOKUP(E3140,INV!A:A,INV!K:K)</f>
        <v>#N/A</v>
      </c>
      <c r="M3140" s="127" t="str">
        <f t="shared" si="19"/>
        <v>#N/A</v>
      </c>
    </row>
    <row r="3141">
      <c r="A3141" s="195">
        <v>608.0</v>
      </c>
      <c r="B3141" s="196" t="s">
        <v>4006</v>
      </c>
      <c r="C3141" s="197" t="s">
        <v>4007</v>
      </c>
      <c r="D3141" s="198" t="s">
        <v>4008</v>
      </c>
      <c r="E3141" s="196" t="s">
        <v>4009</v>
      </c>
      <c r="F3141" s="196"/>
      <c r="G3141" s="199">
        <v>19000.0</v>
      </c>
      <c r="H3141" s="217">
        <v>198.95</v>
      </c>
      <c r="I3141" s="217">
        <v>274.09</v>
      </c>
      <c r="J3141" s="6">
        <f t="shared" si="17"/>
        <v>278.53</v>
      </c>
      <c r="K3141" s="6">
        <f t="shared" si="18"/>
        <v>342.6125</v>
      </c>
      <c r="L3141" s="6" t="str">
        <f t="array" ref="L3141">XLOOKUP(E3141,INV!A:A,INV!K:K)</f>
        <v>#N/A</v>
      </c>
      <c r="M3141" s="127" t="str">
        <f t="shared" si="19"/>
        <v>#N/A</v>
      </c>
    </row>
    <row r="3142">
      <c r="A3142" s="195">
        <v>689.0</v>
      </c>
      <c r="B3142" s="196" t="s">
        <v>10844</v>
      </c>
      <c r="C3142" s="197" t="s">
        <v>10845</v>
      </c>
      <c r="D3142" s="198" t="s">
        <v>10846</v>
      </c>
      <c r="E3142" s="196" t="s">
        <v>10847</v>
      </c>
      <c r="F3142" s="196"/>
      <c r="G3142" s="199">
        <v>220.0</v>
      </c>
      <c r="H3142" s="217">
        <v>2.3</v>
      </c>
      <c r="I3142" s="217">
        <v>3.17</v>
      </c>
      <c r="J3142" s="6">
        <f t="shared" si="17"/>
        <v>3.22</v>
      </c>
      <c r="K3142" s="6">
        <f t="shared" si="18"/>
        <v>3.9625</v>
      </c>
      <c r="L3142" s="6" t="str">
        <f t="array" ref="L3142">XLOOKUP(E3142,INV!A:A,INV!K:K)</f>
        <v>#N/A</v>
      </c>
      <c r="M3142" s="127" t="str">
        <f t="shared" si="19"/>
        <v>#N/A</v>
      </c>
    </row>
    <row r="3143">
      <c r="A3143" s="195">
        <v>1886.0</v>
      </c>
      <c r="B3143" s="196" t="s">
        <v>3535</v>
      </c>
      <c r="C3143" s="197" t="s">
        <v>5474</v>
      </c>
      <c r="D3143" s="198" t="s">
        <v>5475</v>
      </c>
      <c r="E3143" s="196" t="s">
        <v>5476</v>
      </c>
      <c r="F3143" s="110"/>
      <c r="G3143" s="199">
        <v>2100.0</v>
      </c>
      <c r="H3143" s="217">
        <v>21.99</v>
      </c>
      <c r="I3143" s="217">
        <v>30.29</v>
      </c>
      <c r="J3143" s="6">
        <f t="shared" si="17"/>
        <v>30.786</v>
      </c>
      <c r="K3143" s="6">
        <f t="shared" si="18"/>
        <v>37.8625</v>
      </c>
      <c r="L3143" s="6">
        <f t="array" ref="L3143">XLOOKUP(E3143,INV!A:A,INV!K:K)</f>
        <v>1</v>
      </c>
      <c r="M3143" s="127">
        <f t="shared" si="19"/>
        <v>-29.786</v>
      </c>
    </row>
    <row r="3144">
      <c r="A3144" s="195">
        <v>1887.0</v>
      </c>
      <c r="B3144" s="196" t="s">
        <v>3519</v>
      </c>
      <c r="C3144" s="197" t="s">
        <v>5477</v>
      </c>
      <c r="D3144" s="198" t="s">
        <v>5478</v>
      </c>
      <c r="E3144" s="196" t="s">
        <v>5479</v>
      </c>
      <c r="F3144" s="110"/>
      <c r="G3144" s="199">
        <v>330.0</v>
      </c>
      <c r="H3144" s="217">
        <v>3.46</v>
      </c>
      <c r="I3144" s="217">
        <v>4.76</v>
      </c>
      <c r="J3144" s="6">
        <f t="shared" si="17"/>
        <v>4.844</v>
      </c>
      <c r="K3144" s="6">
        <f t="shared" si="18"/>
        <v>5.95</v>
      </c>
      <c r="L3144" s="6">
        <f t="array" ref="L3144">XLOOKUP(E3144,INV!A:A,INV!K:K)</f>
        <v>1</v>
      </c>
      <c r="M3144" s="127">
        <f t="shared" si="19"/>
        <v>-3.844</v>
      </c>
    </row>
    <row r="3145">
      <c r="A3145" s="195">
        <v>491.0</v>
      </c>
      <c r="B3145" s="196" t="s">
        <v>3717</v>
      </c>
      <c r="C3145" s="197" t="s">
        <v>3718</v>
      </c>
      <c r="D3145" s="198" t="s">
        <v>3719</v>
      </c>
      <c r="E3145" s="196" t="s">
        <v>3720</v>
      </c>
      <c r="F3145" s="196"/>
      <c r="G3145" s="199">
        <v>80.0</v>
      </c>
      <c r="H3145" s="217">
        <v>0.84</v>
      </c>
      <c r="I3145" s="217">
        <v>1.15</v>
      </c>
      <c r="J3145" s="6">
        <f t="shared" si="17"/>
        <v>1.176</v>
      </c>
      <c r="K3145" s="6">
        <f t="shared" si="18"/>
        <v>1.4375</v>
      </c>
      <c r="L3145" s="6" t="str">
        <f t="array" ref="L3145">XLOOKUP(E3145,INV!A:A,INV!K:K)</f>
        <v>#N/A</v>
      </c>
      <c r="M3145" s="127" t="str">
        <f t="shared" si="19"/>
        <v>#N/A</v>
      </c>
    </row>
    <row r="3146">
      <c r="A3146" s="195">
        <v>1836.0</v>
      </c>
      <c r="B3146" s="196" t="s">
        <v>3301</v>
      </c>
      <c r="C3146" s="197" t="s">
        <v>10848</v>
      </c>
      <c r="D3146" s="198" t="s">
        <v>10849</v>
      </c>
      <c r="E3146" s="196" t="s">
        <v>10850</v>
      </c>
      <c r="F3146" s="110"/>
      <c r="G3146" s="199">
        <v>2.0</v>
      </c>
      <c r="H3146" s="217">
        <v>0.02</v>
      </c>
      <c r="I3146" s="217">
        <v>0.03</v>
      </c>
      <c r="J3146" s="6">
        <f t="shared" si="17"/>
        <v>0.028</v>
      </c>
      <c r="K3146" s="6">
        <f t="shared" si="18"/>
        <v>0.0375</v>
      </c>
      <c r="L3146" s="6" t="str">
        <f t="array" ref="L3146">XLOOKUP(E3146,INV!A:A,INV!K:K)</f>
        <v>#N/A</v>
      </c>
      <c r="M3146" s="127" t="str">
        <f t="shared" si="19"/>
        <v>#N/A</v>
      </c>
    </row>
    <row r="3147">
      <c r="A3147" s="195">
        <v>1837.0</v>
      </c>
      <c r="B3147" s="196" t="s">
        <v>10851</v>
      </c>
      <c r="C3147" s="197" t="s">
        <v>10852</v>
      </c>
      <c r="D3147" s="198" t="s">
        <v>10853</v>
      </c>
      <c r="E3147" s="196" t="s">
        <v>10854</v>
      </c>
      <c r="F3147" s="196"/>
      <c r="G3147" s="199">
        <v>3.0</v>
      </c>
      <c r="H3147" s="217">
        <v>0.03</v>
      </c>
      <c r="I3147" s="217">
        <v>0.04</v>
      </c>
      <c r="J3147" s="6">
        <f t="shared" si="17"/>
        <v>0.042</v>
      </c>
      <c r="K3147" s="6">
        <f t="shared" si="18"/>
        <v>0.05</v>
      </c>
      <c r="L3147" s="6" t="str">
        <f t="array" ref="L3147">XLOOKUP(E3147,INV!A:A,INV!K:K)</f>
        <v>#N/A</v>
      </c>
      <c r="M3147" s="127" t="str">
        <f t="shared" si="19"/>
        <v>#N/A</v>
      </c>
    </row>
    <row r="3148">
      <c r="A3148" s="195">
        <v>1793.0</v>
      </c>
      <c r="B3148" s="196" t="s">
        <v>5360</v>
      </c>
      <c r="C3148" s="197" t="s">
        <v>5361</v>
      </c>
      <c r="D3148" s="198" t="s">
        <v>5362</v>
      </c>
      <c r="E3148" s="196" t="s">
        <v>5363</v>
      </c>
      <c r="F3148" s="196"/>
      <c r="G3148" s="199">
        <v>850.0</v>
      </c>
      <c r="H3148" s="217">
        <v>8.9</v>
      </c>
      <c r="I3148" s="217">
        <v>12.26</v>
      </c>
      <c r="J3148" s="6">
        <f t="shared" si="17"/>
        <v>12.46</v>
      </c>
      <c r="K3148" s="6">
        <f t="shared" si="18"/>
        <v>15.325</v>
      </c>
      <c r="L3148" s="6" t="str">
        <f t="array" ref="L3148">XLOOKUP(E3148,INV!A:A,INV!K:K)</f>
        <v>#N/A</v>
      </c>
      <c r="M3148" s="127" t="str">
        <f t="shared" si="19"/>
        <v>#N/A</v>
      </c>
    </row>
    <row r="3149">
      <c r="A3149" s="195">
        <v>614.0</v>
      </c>
      <c r="B3149" s="196" t="s">
        <v>4022</v>
      </c>
      <c r="C3149" s="197" t="s">
        <v>4023</v>
      </c>
      <c r="D3149" s="198" t="s">
        <v>4024</v>
      </c>
      <c r="E3149" s="196" t="s">
        <v>4025</v>
      </c>
      <c r="F3149" s="196"/>
      <c r="G3149" s="199">
        <v>164000.0</v>
      </c>
      <c r="H3149" s="217">
        <v>1717.25</v>
      </c>
      <c r="I3149" s="217">
        <v>2365.86</v>
      </c>
      <c r="J3149" s="6">
        <f t="shared" si="17"/>
        <v>2404.15</v>
      </c>
      <c r="K3149" s="6">
        <f t="shared" si="18"/>
        <v>2957.325</v>
      </c>
      <c r="L3149" s="6" t="str">
        <f t="array" ref="L3149">XLOOKUP(E3149,INV!A:A,INV!K:K)</f>
        <v>#N/A</v>
      </c>
      <c r="M3149" s="127" t="str">
        <f t="shared" si="19"/>
        <v>#N/A</v>
      </c>
    </row>
    <row r="3150">
      <c r="A3150" s="195">
        <v>652.0</v>
      </c>
      <c r="B3150" s="196" t="s">
        <v>3157</v>
      </c>
      <c r="C3150" s="197" t="s">
        <v>10855</v>
      </c>
      <c r="D3150" s="198" t="s">
        <v>10856</v>
      </c>
      <c r="E3150" s="196" t="s">
        <v>10857</v>
      </c>
      <c r="F3150" s="196"/>
      <c r="G3150" s="199">
        <v>333600.0</v>
      </c>
      <c r="H3150" s="217">
        <v>3493.13</v>
      </c>
      <c r="I3150" s="217">
        <v>4812.5</v>
      </c>
      <c r="J3150" s="6">
        <f t="shared" si="17"/>
        <v>4890.382</v>
      </c>
      <c r="K3150" s="6">
        <f t="shared" si="18"/>
        <v>6015.625</v>
      </c>
      <c r="L3150" s="6" t="str">
        <f t="array" ref="L3150">XLOOKUP(E3150,INV!A:A,INV!K:K)</f>
        <v>#N/A</v>
      </c>
      <c r="M3150" s="127" t="str">
        <f t="shared" si="19"/>
        <v>#N/A</v>
      </c>
    </row>
    <row r="3151">
      <c r="A3151" s="195">
        <v>1904.0</v>
      </c>
      <c r="B3151" s="196" t="s">
        <v>5516</v>
      </c>
      <c r="C3151" s="197" t="s">
        <v>5517</v>
      </c>
      <c r="D3151" s="198" t="s">
        <v>5518</v>
      </c>
      <c r="E3151" s="196" t="s">
        <v>5517</v>
      </c>
      <c r="F3151" s="110"/>
      <c r="G3151" s="199">
        <v>2490.0</v>
      </c>
      <c r="H3151" s="217">
        <v>26.07</v>
      </c>
      <c r="I3151" s="217">
        <v>35.92</v>
      </c>
      <c r="J3151" s="6">
        <f t="shared" si="17"/>
        <v>36.498</v>
      </c>
      <c r="K3151" s="6">
        <f t="shared" si="18"/>
        <v>44.9</v>
      </c>
      <c r="L3151" s="6" t="str">
        <f t="array" ref="L3151">XLOOKUP(E3151,INV!A:A,INV!K:K)</f>
        <v>#N/A</v>
      </c>
      <c r="M3151" s="127" t="str">
        <f t="shared" si="19"/>
        <v>#N/A</v>
      </c>
    </row>
    <row r="3152">
      <c r="A3152" s="195">
        <v>1824.0</v>
      </c>
      <c r="B3152" s="196" t="s">
        <v>4022</v>
      </c>
      <c r="C3152" s="197" t="s">
        <v>5398</v>
      </c>
      <c r="D3152" s="198" t="s">
        <v>5399</v>
      </c>
      <c r="E3152" s="196" t="s">
        <v>5398</v>
      </c>
      <c r="F3152" s="196"/>
      <c r="G3152" s="199">
        <v>1690.0</v>
      </c>
      <c r="H3152" s="217">
        <v>15.61</v>
      </c>
      <c r="I3152" s="217">
        <v>21.51</v>
      </c>
      <c r="J3152" s="6">
        <f t="shared" si="17"/>
        <v>21.854</v>
      </c>
      <c r="K3152" s="6">
        <f t="shared" si="18"/>
        <v>26.8875</v>
      </c>
      <c r="L3152" s="6" t="str">
        <f t="array" ref="L3152">XLOOKUP(E3152,INV!A:A,INV!K:K)</f>
        <v>#N/A</v>
      </c>
      <c r="M3152" s="127" t="str">
        <f t="shared" si="19"/>
        <v>#N/A</v>
      </c>
    </row>
    <row r="3153">
      <c r="A3153" s="195">
        <v>1909.0</v>
      </c>
      <c r="B3153" s="196" t="s">
        <v>5527</v>
      </c>
      <c r="C3153" s="197" t="s">
        <v>5528</v>
      </c>
      <c r="D3153" s="198" t="s">
        <v>5529</v>
      </c>
      <c r="E3153" s="196" t="s">
        <v>5528</v>
      </c>
      <c r="F3153" s="110"/>
      <c r="G3153" s="199">
        <v>4500.0</v>
      </c>
      <c r="H3153" s="217">
        <v>47.12</v>
      </c>
      <c r="I3153" s="217">
        <v>64.92</v>
      </c>
      <c r="J3153" s="6">
        <f t="shared" si="17"/>
        <v>65.968</v>
      </c>
      <c r="K3153" s="6">
        <f t="shared" si="18"/>
        <v>81.15</v>
      </c>
      <c r="L3153" s="6" t="str">
        <f t="array" ref="L3153">XLOOKUP(E3153,INV!A:A,INV!K:K)</f>
        <v>#N/A</v>
      </c>
      <c r="M3153" s="127" t="str">
        <f t="shared" si="19"/>
        <v>#N/A</v>
      </c>
    </row>
    <row r="3154">
      <c r="A3154" s="195">
        <v>1910.0</v>
      </c>
      <c r="B3154" s="196" t="s">
        <v>5527</v>
      </c>
      <c r="C3154" s="197" t="s">
        <v>5530</v>
      </c>
      <c r="D3154" s="198" t="s">
        <v>5531</v>
      </c>
      <c r="E3154" s="196" t="s">
        <v>5530</v>
      </c>
      <c r="F3154" s="196"/>
      <c r="G3154" s="199">
        <v>7500.0</v>
      </c>
      <c r="H3154" s="217">
        <v>78.53</v>
      </c>
      <c r="I3154" s="217">
        <v>108.19</v>
      </c>
      <c r="J3154" s="6">
        <f t="shared" si="17"/>
        <v>109.942</v>
      </c>
      <c r="K3154" s="6">
        <f t="shared" si="18"/>
        <v>135.2375</v>
      </c>
      <c r="L3154" s="6" t="str">
        <f t="array" ref="L3154">XLOOKUP(E3154,INV!A:A,INV!K:K)</f>
        <v>#N/A</v>
      </c>
      <c r="M3154" s="127" t="str">
        <f t="shared" si="19"/>
        <v>#N/A</v>
      </c>
    </row>
    <row r="3155">
      <c r="A3155" s="195">
        <v>1911.0</v>
      </c>
      <c r="B3155" s="196" t="s">
        <v>5527</v>
      </c>
      <c r="C3155" s="197" t="s">
        <v>10858</v>
      </c>
      <c r="D3155" s="198" t="s">
        <v>10859</v>
      </c>
      <c r="E3155" s="196" t="s">
        <v>10858</v>
      </c>
      <c r="F3155" s="110"/>
      <c r="G3155" s="199">
        <v>4500.0</v>
      </c>
      <c r="H3155" s="217">
        <v>47.12</v>
      </c>
      <c r="I3155" s="217">
        <v>64.92</v>
      </c>
      <c r="J3155" s="6">
        <f t="shared" si="17"/>
        <v>65.968</v>
      </c>
      <c r="K3155" s="6">
        <f t="shared" si="18"/>
        <v>81.15</v>
      </c>
      <c r="L3155" s="6" t="str">
        <f t="array" ref="L3155">XLOOKUP(E3155,INV!A:A,INV!K:K)</f>
        <v>#N/A</v>
      </c>
      <c r="M3155" s="127" t="str">
        <f t="shared" si="19"/>
        <v>#N/A</v>
      </c>
    </row>
    <row r="3156">
      <c r="A3156" s="195">
        <v>1912.0</v>
      </c>
      <c r="B3156" s="196" t="s">
        <v>5527</v>
      </c>
      <c r="C3156" s="197" t="s">
        <v>10860</v>
      </c>
      <c r="D3156" s="198" t="s">
        <v>10861</v>
      </c>
      <c r="E3156" s="196" t="s">
        <v>10860</v>
      </c>
      <c r="F3156" s="196"/>
      <c r="G3156" s="199">
        <v>7500.0</v>
      </c>
      <c r="H3156" s="217">
        <v>78.53</v>
      </c>
      <c r="I3156" s="217">
        <v>108.19</v>
      </c>
      <c r="J3156" s="6">
        <f t="shared" si="17"/>
        <v>109.942</v>
      </c>
      <c r="K3156" s="6">
        <f t="shared" si="18"/>
        <v>135.2375</v>
      </c>
      <c r="L3156" s="6" t="str">
        <f t="array" ref="L3156">XLOOKUP(E3156,INV!A:A,INV!K:K)</f>
        <v>#N/A</v>
      </c>
      <c r="M3156" s="127" t="str">
        <f t="shared" si="19"/>
        <v>#N/A</v>
      </c>
    </row>
    <row r="3157">
      <c r="A3157" s="195">
        <v>583.0</v>
      </c>
      <c r="B3157" s="196" t="s">
        <v>6859</v>
      </c>
      <c r="C3157" s="197" t="s">
        <v>10862</v>
      </c>
      <c r="D3157" s="198" t="s">
        <v>10863</v>
      </c>
      <c r="E3157" s="196" t="s">
        <v>10864</v>
      </c>
      <c r="F3157" s="110"/>
      <c r="G3157" s="199">
        <v>3115.0</v>
      </c>
      <c r="H3157" s="217">
        <v>28.78</v>
      </c>
      <c r="I3157" s="217">
        <v>39.65</v>
      </c>
      <c r="J3157" s="6">
        <f t="shared" si="17"/>
        <v>40.292</v>
      </c>
      <c r="K3157" s="6">
        <f t="shared" si="18"/>
        <v>49.5625</v>
      </c>
      <c r="L3157" s="6" t="str">
        <f t="array" ref="L3157">XLOOKUP(E3157,INV!A:A,INV!K:K)</f>
        <v>#N/A</v>
      </c>
      <c r="M3157" s="127" t="str">
        <f t="shared" si="19"/>
        <v>#N/A</v>
      </c>
    </row>
    <row r="3158">
      <c r="A3158" s="195">
        <v>582.0</v>
      </c>
      <c r="B3158" s="196" t="s">
        <v>6859</v>
      </c>
      <c r="C3158" s="197" t="s">
        <v>10865</v>
      </c>
      <c r="D3158" s="198" t="s">
        <v>10863</v>
      </c>
      <c r="E3158" s="196" t="s">
        <v>10866</v>
      </c>
      <c r="F3158" s="110"/>
      <c r="G3158" s="199">
        <v>4180.0</v>
      </c>
      <c r="H3158" s="217">
        <v>38.62</v>
      </c>
      <c r="I3158" s="217">
        <v>53.21</v>
      </c>
      <c r="J3158" s="6">
        <f t="shared" si="17"/>
        <v>54.068</v>
      </c>
      <c r="K3158" s="6">
        <f t="shared" si="18"/>
        <v>66.5125</v>
      </c>
      <c r="L3158" s="6" t="str">
        <f t="array" ref="L3158">XLOOKUP(E3158,INV!A:A,INV!K:K)</f>
        <v>#N/A</v>
      </c>
      <c r="M3158" s="127" t="str">
        <f t="shared" si="19"/>
        <v>#N/A</v>
      </c>
    </row>
    <row r="3159">
      <c r="A3159" s="195">
        <v>1916.0</v>
      </c>
      <c r="B3159" s="196" t="s">
        <v>3293</v>
      </c>
      <c r="C3159" s="197" t="s">
        <v>5536</v>
      </c>
      <c r="D3159" s="198" t="s">
        <v>5537</v>
      </c>
      <c r="E3159" s="196" t="s">
        <v>5536</v>
      </c>
      <c r="F3159" s="196"/>
      <c r="G3159" s="199">
        <v>1100.0</v>
      </c>
      <c r="H3159" s="217">
        <v>11.52</v>
      </c>
      <c r="I3159" s="217">
        <v>15.87</v>
      </c>
      <c r="J3159" s="6">
        <f t="shared" si="17"/>
        <v>16.128</v>
      </c>
      <c r="K3159" s="6">
        <f t="shared" si="18"/>
        <v>19.8375</v>
      </c>
      <c r="L3159" s="6" t="str">
        <f t="array" ref="L3159">XLOOKUP(E3159,INV!A:A,INV!K:K)</f>
        <v>#N/A</v>
      </c>
      <c r="M3159" s="127" t="str">
        <f t="shared" si="19"/>
        <v>#N/A</v>
      </c>
    </row>
    <row r="3160">
      <c r="A3160" s="195">
        <v>1945.0</v>
      </c>
      <c r="B3160" s="196" t="s">
        <v>3281</v>
      </c>
      <c r="C3160" s="197" t="s">
        <v>5611</v>
      </c>
      <c r="D3160" s="198" t="s">
        <v>5612</v>
      </c>
      <c r="E3160" s="196" t="s">
        <v>5611</v>
      </c>
      <c r="F3160" s="196"/>
      <c r="G3160" s="199">
        <v>8.0</v>
      </c>
      <c r="H3160" s="217">
        <v>0.07</v>
      </c>
      <c r="I3160" s="217">
        <v>0.1</v>
      </c>
      <c r="J3160" s="6">
        <f t="shared" si="17"/>
        <v>0.098</v>
      </c>
      <c r="K3160" s="6">
        <f t="shared" si="18"/>
        <v>0.125</v>
      </c>
      <c r="L3160" s="6" t="str">
        <f t="array" ref="L3160">XLOOKUP(E3160,INV!A:A,INV!K:K)</f>
        <v>#N/A</v>
      </c>
      <c r="M3160" s="127" t="str">
        <f t="shared" si="19"/>
        <v>#N/A</v>
      </c>
    </row>
    <row r="3161">
      <c r="A3161" s="195">
        <v>1919.0</v>
      </c>
      <c r="B3161" s="196" t="s">
        <v>4006</v>
      </c>
      <c r="C3161" s="197" t="s">
        <v>5542</v>
      </c>
      <c r="D3161" s="198" t="s">
        <v>5543</v>
      </c>
      <c r="E3161" s="196" t="s">
        <v>5542</v>
      </c>
      <c r="F3161" s="196"/>
      <c r="G3161" s="199">
        <v>350.0</v>
      </c>
      <c r="H3161" s="217">
        <v>3.66</v>
      </c>
      <c r="I3161" s="217">
        <v>5.05</v>
      </c>
      <c r="J3161" s="6">
        <f t="shared" si="17"/>
        <v>5.124</v>
      </c>
      <c r="K3161" s="6">
        <f t="shared" si="18"/>
        <v>6.3125</v>
      </c>
      <c r="L3161" s="6" t="str">
        <f t="array" ref="L3161">XLOOKUP(E3161,INV!A:A,INV!K:K)</f>
        <v>#N/A</v>
      </c>
      <c r="M3161" s="127" t="str">
        <f t="shared" si="19"/>
        <v>#N/A</v>
      </c>
    </row>
    <row r="3162">
      <c r="A3162" s="195">
        <v>1920.0</v>
      </c>
      <c r="B3162" s="196" t="s">
        <v>4006</v>
      </c>
      <c r="C3162" s="197" t="s">
        <v>5544</v>
      </c>
      <c r="D3162" s="198" t="s">
        <v>5543</v>
      </c>
      <c r="E3162" s="196" t="s">
        <v>5544</v>
      </c>
      <c r="F3162" s="110"/>
      <c r="G3162" s="199">
        <v>550.0</v>
      </c>
      <c r="H3162" s="217">
        <v>5.76</v>
      </c>
      <c r="I3162" s="217">
        <v>7.93</v>
      </c>
      <c r="J3162" s="6">
        <f t="shared" si="17"/>
        <v>8.064</v>
      </c>
      <c r="K3162" s="6">
        <f t="shared" si="18"/>
        <v>9.9125</v>
      </c>
      <c r="L3162" s="6" t="str">
        <f t="array" ref="L3162">XLOOKUP(E3162,INV!A:A,INV!K:K)</f>
        <v>#N/A</v>
      </c>
      <c r="M3162" s="127" t="str">
        <f t="shared" si="19"/>
        <v>#N/A</v>
      </c>
    </row>
    <row r="3163">
      <c r="A3163" s="195">
        <v>1947.0</v>
      </c>
      <c r="B3163" s="196" t="s">
        <v>3177</v>
      </c>
      <c r="C3163" s="197" t="s">
        <v>5615</v>
      </c>
      <c r="D3163" s="198" t="s">
        <v>5616</v>
      </c>
      <c r="E3163" s="196" t="s">
        <v>5615</v>
      </c>
      <c r="F3163" s="196"/>
      <c r="G3163" s="199">
        <v>3470.0</v>
      </c>
      <c r="H3163" s="217">
        <v>32.06</v>
      </c>
      <c r="I3163" s="217">
        <v>44.17</v>
      </c>
      <c r="J3163" s="6">
        <f t="shared" si="17"/>
        <v>44.884</v>
      </c>
      <c r="K3163" s="6">
        <f t="shared" si="18"/>
        <v>55.2125</v>
      </c>
      <c r="L3163" s="6" t="str">
        <f t="array" ref="L3163">XLOOKUP(E3163,INV!A:A,INV!K:K)</f>
        <v>#N/A</v>
      </c>
      <c r="M3163" s="127" t="str">
        <f t="shared" si="19"/>
        <v>#N/A</v>
      </c>
    </row>
    <row r="3164">
      <c r="A3164" s="195">
        <v>1922.0</v>
      </c>
      <c r="B3164" s="196" t="s">
        <v>4006</v>
      </c>
      <c r="C3164" s="197" t="s">
        <v>5547</v>
      </c>
      <c r="D3164" s="198" t="s">
        <v>5548</v>
      </c>
      <c r="E3164" s="196" t="s">
        <v>5547</v>
      </c>
      <c r="F3164" s="110"/>
      <c r="G3164" s="199">
        <v>120.0</v>
      </c>
      <c r="H3164" s="217">
        <v>1.11</v>
      </c>
      <c r="I3164" s="217">
        <v>1.53</v>
      </c>
      <c r="J3164" s="6">
        <f t="shared" si="17"/>
        <v>1.554</v>
      </c>
      <c r="K3164" s="6">
        <f t="shared" si="18"/>
        <v>1.9125</v>
      </c>
      <c r="L3164" s="6" t="str">
        <f t="array" ref="L3164">XLOOKUP(E3164,INV!A:A,INV!K:K)</f>
        <v>#N/A</v>
      </c>
      <c r="M3164" s="127" t="str">
        <f t="shared" si="19"/>
        <v>#N/A</v>
      </c>
    </row>
    <row r="3165">
      <c r="A3165" s="195">
        <v>1923.0</v>
      </c>
      <c r="B3165" s="196" t="s">
        <v>5549</v>
      </c>
      <c r="C3165" s="197" t="s">
        <v>5550</v>
      </c>
      <c r="D3165" s="198" t="s">
        <v>5551</v>
      </c>
      <c r="E3165" s="196" t="s">
        <v>5550</v>
      </c>
      <c r="F3165" s="110"/>
      <c r="G3165" s="199">
        <v>375.0</v>
      </c>
      <c r="H3165" s="217">
        <v>3.93</v>
      </c>
      <c r="I3165" s="217">
        <v>5.41</v>
      </c>
      <c r="J3165" s="6">
        <f t="shared" si="17"/>
        <v>5.502</v>
      </c>
      <c r="K3165" s="6">
        <f t="shared" si="18"/>
        <v>6.7625</v>
      </c>
      <c r="L3165" s="6" t="str">
        <f t="array" ref="L3165">XLOOKUP(E3165,INV!A:A,INV!K:K)</f>
        <v>#N/A</v>
      </c>
      <c r="M3165" s="127" t="str">
        <f t="shared" si="19"/>
        <v>#N/A</v>
      </c>
    </row>
    <row r="3166">
      <c r="A3166" s="195">
        <v>1948.0</v>
      </c>
      <c r="B3166" s="196" t="s">
        <v>5360</v>
      </c>
      <c r="C3166" s="197" t="s">
        <v>5617</v>
      </c>
      <c r="D3166" s="198" t="s">
        <v>5618</v>
      </c>
      <c r="E3166" s="197" t="s">
        <v>5617</v>
      </c>
      <c r="F3166" s="196"/>
      <c r="G3166" s="199">
        <v>1700.0</v>
      </c>
      <c r="H3166" s="217">
        <v>17.8</v>
      </c>
      <c r="I3166" s="217">
        <v>24.52</v>
      </c>
      <c r="J3166" s="6">
        <f t="shared" si="17"/>
        <v>24.92</v>
      </c>
      <c r="K3166" s="6">
        <f t="shared" si="18"/>
        <v>30.65</v>
      </c>
      <c r="L3166" s="6" t="str">
        <f t="array" ref="L3166">XLOOKUP(E3166,INV!A:A,INV!K:K)</f>
        <v>#N/A</v>
      </c>
      <c r="M3166" s="127" t="str">
        <f t="shared" si="19"/>
        <v>#N/A</v>
      </c>
    </row>
    <row r="3167">
      <c r="A3167" s="195">
        <v>2591.0</v>
      </c>
      <c r="B3167" s="196" t="s">
        <v>3462</v>
      </c>
      <c r="C3167" s="197" t="s">
        <v>6857</v>
      </c>
      <c r="D3167" s="198" t="s">
        <v>6858</v>
      </c>
      <c r="E3167" s="196" t="s">
        <v>6857</v>
      </c>
      <c r="F3167" s="110"/>
      <c r="G3167" s="199">
        <v>265.0</v>
      </c>
      <c r="H3167" s="217">
        <v>1.96</v>
      </c>
      <c r="I3167" s="217">
        <v>2.7</v>
      </c>
      <c r="J3167" s="6">
        <f t="shared" si="17"/>
        <v>2.744</v>
      </c>
      <c r="K3167" s="6">
        <f t="shared" si="18"/>
        <v>3.375</v>
      </c>
      <c r="L3167" s="6" t="str">
        <f t="array" ref="L3167">XLOOKUP(E3167,INV!A:A,INV!K:K)</f>
        <v>#N/A</v>
      </c>
      <c r="M3167" s="127" t="str">
        <f t="shared" si="19"/>
        <v>#N/A</v>
      </c>
    </row>
    <row r="3168">
      <c r="A3168" s="195">
        <v>2620.0</v>
      </c>
      <c r="B3168" s="196" t="s">
        <v>6901</v>
      </c>
      <c r="C3168" s="197" t="s">
        <v>6902</v>
      </c>
      <c r="D3168" s="198" t="s">
        <v>6903</v>
      </c>
      <c r="E3168" s="196" t="s">
        <v>6902</v>
      </c>
      <c r="F3168" s="196"/>
      <c r="G3168" s="199">
        <v>390.0</v>
      </c>
      <c r="H3168" s="217">
        <v>4.08</v>
      </c>
      <c r="I3168" s="217">
        <v>5.63</v>
      </c>
      <c r="J3168" s="6">
        <f t="shared" si="17"/>
        <v>5.712</v>
      </c>
      <c r="K3168" s="6">
        <f t="shared" si="18"/>
        <v>7.0375</v>
      </c>
      <c r="L3168" s="6" t="str">
        <f t="array" ref="L3168">XLOOKUP(E3168,INV!A:A,INV!K:K)</f>
        <v>#N/A</v>
      </c>
      <c r="M3168" s="127" t="str">
        <f t="shared" si="19"/>
        <v>#N/A</v>
      </c>
    </row>
    <row r="3169">
      <c r="A3169" s="195">
        <v>2621.0</v>
      </c>
      <c r="B3169" s="196" t="s">
        <v>6901</v>
      </c>
      <c r="C3169" s="197" t="s">
        <v>6904</v>
      </c>
      <c r="D3169" s="198" t="s">
        <v>6905</v>
      </c>
      <c r="E3169" s="196" t="s">
        <v>6904</v>
      </c>
      <c r="F3169" s="196"/>
      <c r="G3169" s="199">
        <v>580.0</v>
      </c>
      <c r="H3169" s="217">
        <v>6.07</v>
      </c>
      <c r="I3169" s="217">
        <v>8.37</v>
      </c>
      <c r="J3169" s="6">
        <f t="shared" si="17"/>
        <v>8.498</v>
      </c>
      <c r="K3169" s="6">
        <f t="shared" si="18"/>
        <v>10.4625</v>
      </c>
      <c r="L3169" s="6" t="str">
        <f t="array" ref="L3169">XLOOKUP(E3169,INV!A:A,INV!K:K)</f>
        <v>#N/A</v>
      </c>
      <c r="M3169" s="127" t="str">
        <f t="shared" si="19"/>
        <v>#N/A</v>
      </c>
    </row>
    <row r="3170">
      <c r="A3170" s="195">
        <v>2644.0</v>
      </c>
      <c r="B3170" s="196" t="s">
        <v>6943</v>
      </c>
      <c r="C3170" s="197" t="s">
        <v>778</v>
      </c>
      <c r="D3170" s="198" t="s">
        <v>6944</v>
      </c>
      <c r="E3170" s="196" t="s">
        <v>778</v>
      </c>
      <c r="F3170" s="110"/>
      <c r="G3170" s="199">
        <v>2200.0</v>
      </c>
      <c r="H3170" s="217">
        <v>23.04</v>
      </c>
      <c r="I3170" s="217">
        <v>31.74</v>
      </c>
      <c r="J3170" s="6">
        <f t="shared" si="17"/>
        <v>32.256</v>
      </c>
      <c r="K3170" s="6">
        <f t="shared" si="18"/>
        <v>39.675</v>
      </c>
      <c r="L3170" s="6">
        <f t="array" ref="L3170">XLOOKUP(E3170,INV!A:A,INV!K:K)</f>
        <v>60</v>
      </c>
      <c r="M3170" s="127">
        <f t="shared" si="19"/>
        <v>0.4624</v>
      </c>
    </row>
    <row r="3171">
      <c r="A3171" s="195">
        <v>2804.0</v>
      </c>
      <c r="B3171" s="196">
        <v>5.607902E7</v>
      </c>
      <c r="C3171" s="197" t="s">
        <v>7048</v>
      </c>
      <c r="D3171" s="198" t="s">
        <v>7049</v>
      </c>
      <c r="E3171" s="196" t="s">
        <v>7048</v>
      </c>
      <c r="F3171" s="110"/>
      <c r="G3171" s="199">
        <v>30.0</v>
      </c>
      <c r="H3171" s="217">
        <v>0.31</v>
      </c>
      <c r="I3171" s="217">
        <v>0.43</v>
      </c>
      <c r="J3171" s="6">
        <f t="shared" si="17"/>
        <v>0.434</v>
      </c>
      <c r="K3171" s="6">
        <f t="shared" si="18"/>
        <v>0.5375</v>
      </c>
      <c r="L3171" s="6" t="str">
        <f t="array" ref="L3171">XLOOKUP(E3171,INV!A:A,INV!K:K)</f>
        <v>#N/A</v>
      </c>
      <c r="M3171" s="127" t="str">
        <f t="shared" si="19"/>
        <v>#N/A</v>
      </c>
    </row>
    <row r="3172">
      <c r="A3172" s="195">
        <v>2832.0</v>
      </c>
      <c r="B3172" s="196" t="s">
        <v>4922</v>
      </c>
      <c r="C3172" s="196" t="s">
        <v>7088</v>
      </c>
      <c r="D3172" s="198" t="s">
        <v>7089</v>
      </c>
      <c r="E3172" s="196" t="s">
        <v>7088</v>
      </c>
      <c r="F3172" s="196"/>
      <c r="G3172" s="199">
        <v>5500.0</v>
      </c>
      <c r="H3172" s="217">
        <v>57.59</v>
      </c>
      <c r="I3172" s="215"/>
      <c r="J3172" s="6">
        <f t="shared" si="17"/>
        <v>80.626</v>
      </c>
      <c r="K3172" s="6">
        <f t="shared" si="18"/>
        <v>0</v>
      </c>
      <c r="L3172" s="6" t="str">
        <f t="array" ref="L3172">XLOOKUP(E3172,INV!A:A,INV!K:K)</f>
        <v>#N/A</v>
      </c>
      <c r="M3172" s="127" t="str">
        <f t="shared" si="19"/>
        <v>#N/A</v>
      </c>
    </row>
    <row r="3173">
      <c r="A3173" s="195">
        <v>2833.0</v>
      </c>
      <c r="B3173" s="196" t="s">
        <v>3157</v>
      </c>
      <c r="C3173" s="196" t="s">
        <v>10867</v>
      </c>
      <c r="D3173" s="198" t="s">
        <v>10868</v>
      </c>
      <c r="E3173" s="196" t="s">
        <v>10867</v>
      </c>
      <c r="F3173" s="110"/>
      <c r="G3173" s="199">
        <v>25000.0</v>
      </c>
      <c r="H3173" s="217">
        <v>261.78</v>
      </c>
      <c r="I3173" s="215"/>
      <c r="J3173" s="6">
        <f t="shared" si="17"/>
        <v>366.492</v>
      </c>
      <c r="K3173" s="6">
        <f t="shared" si="18"/>
        <v>0</v>
      </c>
      <c r="L3173" s="6" t="str">
        <f t="array" ref="L3173">XLOOKUP(E3173,INV!A:A,INV!K:K)</f>
        <v>#N/A</v>
      </c>
      <c r="M3173" s="127" t="str">
        <f t="shared" si="19"/>
        <v>#N/A</v>
      </c>
    </row>
    <row r="3174">
      <c r="A3174" s="195">
        <v>2834.0</v>
      </c>
      <c r="B3174" s="196" t="s">
        <v>4114</v>
      </c>
      <c r="C3174" s="196" t="s">
        <v>7090</v>
      </c>
      <c r="D3174" s="198" t="s">
        <v>7091</v>
      </c>
      <c r="E3174" s="196" t="s">
        <v>7090</v>
      </c>
      <c r="F3174" s="110"/>
      <c r="G3174" s="199">
        <v>145000.0</v>
      </c>
      <c r="H3174" s="217">
        <v>1518.3</v>
      </c>
      <c r="I3174" s="215"/>
      <c r="J3174" s="6">
        <f t="shared" si="17"/>
        <v>2125.62</v>
      </c>
      <c r="K3174" s="6">
        <f t="shared" si="18"/>
        <v>0</v>
      </c>
      <c r="L3174" s="63">
        <f t="array" ref="L3174">XLOOKUP(E3174,INV!A:A,INV!K:K)</f>
        <v>1</v>
      </c>
      <c r="M3174" s="127">
        <f t="shared" si="19"/>
        <v>-2124.62</v>
      </c>
    </row>
    <row r="3175">
      <c r="A3175" s="195">
        <v>2835.0</v>
      </c>
      <c r="B3175" s="196" t="s">
        <v>3157</v>
      </c>
      <c r="C3175" s="196" t="s">
        <v>10869</v>
      </c>
      <c r="D3175" s="198" t="s">
        <v>10870</v>
      </c>
      <c r="E3175" s="196" t="s">
        <v>10869</v>
      </c>
      <c r="F3175" s="110"/>
      <c r="G3175" s="199">
        <v>900.0</v>
      </c>
      <c r="H3175" s="217">
        <v>9.42</v>
      </c>
      <c r="I3175" s="215"/>
      <c r="J3175" s="6">
        <f t="shared" si="17"/>
        <v>13.188</v>
      </c>
      <c r="K3175" s="6">
        <f t="shared" si="18"/>
        <v>0</v>
      </c>
      <c r="L3175" s="6" t="str">
        <f t="array" ref="L3175">XLOOKUP(E3175,INV!A:A,INV!K:K)</f>
        <v>#N/A</v>
      </c>
      <c r="M3175" s="127" t="str">
        <f t="shared" si="19"/>
        <v>#N/A</v>
      </c>
    </row>
    <row r="3176">
      <c r="A3176" s="195">
        <v>2836.0</v>
      </c>
      <c r="B3176" s="196" t="s">
        <v>3293</v>
      </c>
      <c r="C3176" s="196" t="s">
        <v>7092</v>
      </c>
      <c r="D3176" s="198" t="s">
        <v>7093</v>
      </c>
      <c r="E3176" s="196" t="s">
        <v>7092</v>
      </c>
      <c r="F3176" s="110"/>
      <c r="G3176" s="199">
        <v>8900.0</v>
      </c>
      <c r="H3176" s="217">
        <v>93.19</v>
      </c>
      <c r="I3176" s="215"/>
      <c r="J3176" s="6">
        <f t="shared" si="17"/>
        <v>130.466</v>
      </c>
      <c r="K3176" s="6">
        <f t="shared" si="18"/>
        <v>0</v>
      </c>
      <c r="L3176" s="6" t="str">
        <f t="array" ref="L3176">XLOOKUP(E3176,INV!A:A,INV!K:K)</f>
        <v>#N/A</v>
      </c>
      <c r="M3176" s="127" t="str">
        <f t="shared" si="19"/>
        <v>#N/A</v>
      </c>
    </row>
    <row r="3177">
      <c r="A3177" s="195">
        <v>2837.0</v>
      </c>
      <c r="B3177" s="196" t="s">
        <v>3157</v>
      </c>
      <c r="C3177" s="196" t="s">
        <v>10871</v>
      </c>
      <c r="D3177" s="198" t="s">
        <v>10872</v>
      </c>
      <c r="E3177" s="196" t="s">
        <v>10871</v>
      </c>
      <c r="F3177" s="196"/>
      <c r="G3177" s="199">
        <v>800.0</v>
      </c>
      <c r="H3177" s="217">
        <v>8.38</v>
      </c>
      <c r="I3177" s="215"/>
      <c r="J3177" s="6">
        <f t="shared" si="17"/>
        <v>11.732</v>
      </c>
      <c r="K3177" s="6">
        <f t="shared" si="18"/>
        <v>0</v>
      </c>
      <c r="L3177" s="6" t="str">
        <f t="array" ref="L3177">XLOOKUP(E3177,INV!A:A,INV!K:K)</f>
        <v>#N/A</v>
      </c>
      <c r="M3177" s="127" t="str">
        <f t="shared" si="19"/>
        <v>#N/A</v>
      </c>
    </row>
    <row r="3178">
      <c r="A3178" s="195">
        <v>2838.0</v>
      </c>
      <c r="B3178" s="196" t="s">
        <v>3293</v>
      </c>
      <c r="C3178" s="196" t="s">
        <v>7094</v>
      </c>
      <c r="D3178" s="198" t="s">
        <v>7095</v>
      </c>
      <c r="E3178" s="196" t="s">
        <v>7094</v>
      </c>
      <c r="F3178" s="196"/>
      <c r="G3178" s="199">
        <v>150.0</v>
      </c>
      <c r="H3178" s="217">
        <v>1.57</v>
      </c>
      <c r="I3178" s="215"/>
      <c r="J3178" s="6">
        <f t="shared" si="17"/>
        <v>2.198</v>
      </c>
      <c r="K3178" s="6">
        <f t="shared" si="18"/>
        <v>0</v>
      </c>
      <c r="L3178" s="6" t="str">
        <f t="array" ref="L3178">XLOOKUP(E3178,INV!A:A,INV!K:K)</f>
        <v>#N/A</v>
      </c>
      <c r="M3178" s="127" t="str">
        <f t="shared" si="19"/>
        <v>#N/A</v>
      </c>
    </row>
    <row r="3179">
      <c r="A3179" s="195">
        <v>2839.0</v>
      </c>
      <c r="B3179" s="196" t="s">
        <v>3293</v>
      </c>
      <c r="C3179" s="196" t="s">
        <v>7096</v>
      </c>
      <c r="D3179" s="198" t="s">
        <v>7097</v>
      </c>
      <c r="E3179" s="196" t="s">
        <v>7096</v>
      </c>
      <c r="F3179" s="196"/>
      <c r="G3179" s="199">
        <v>55000.0</v>
      </c>
      <c r="H3179" s="217">
        <v>575.91</v>
      </c>
      <c r="I3179" s="215"/>
      <c r="J3179" s="6">
        <f t="shared" si="17"/>
        <v>806.274</v>
      </c>
      <c r="K3179" s="6">
        <f t="shared" si="18"/>
        <v>0</v>
      </c>
      <c r="L3179" s="6" t="str">
        <f t="array" ref="L3179">XLOOKUP(E3179,INV!A:A,INV!K:K)</f>
        <v>#N/A</v>
      </c>
      <c r="M3179" s="127" t="str">
        <f t="shared" si="19"/>
        <v>#N/A</v>
      </c>
    </row>
    <row r="3180">
      <c r="A3180" s="195">
        <v>2840.0</v>
      </c>
      <c r="B3180" s="196" t="s">
        <v>3293</v>
      </c>
      <c r="C3180" s="196" t="s">
        <v>7098</v>
      </c>
      <c r="D3180" s="198" t="s">
        <v>7099</v>
      </c>
      <c r="E3180" s="196" t="s">
        <v>7098</v>
      </c>
      <c r="F3180" s="196"/>
      <c r="G3180" s="199">
        <v>3560.0</v>
      </c>
      <c r="H3180" s="217">
        <v>37.28</v>
      </c>
      <c r="I3180" s="215"/>
      <c r="J3180" s="6">
        <f t="shared" si="17"/>
        <v>52.192</v>
      </c>
      <c r="K3180" s="6">
        <f t="shared" si="18"/>
        <v>0</v>
      </c>
      <c r="L3180" s="6" t="str">
        <f t="array" ref="L3180">XLOOKUP(E3180,INV!A:A,INV!K:K)</f>
        <v>#N/A</v>
      </c>
      <c r="M3180" s="127" t="str">
        <f t="shared" si="19"/>
        <v>#N/A</v>
      </c>
    </row>
    <row r="3181">
      <c r="A3181" s="195">
        <v>2841.0</v>
      </c>
      <c r="B3181" s="196" t="s">
        <v>3293</v>
      </c>
      <c r="C3181" s="196" t="s">
        <v>7100</v>
      </c>
      <c r="D3181" s="198" t="s">
        <v>7101</v>
      </c>
      <c r="E3181" s="196" t="s">
        <v>7100</v>
      </c>
      <c r="F3181" s="196"/>
      <c r="G3181" s="199">
        <v>6230.0</v>
      </c>
      <c r="H3181" s="217">
        <v>65.23</v>
      </c>
      <c r="I3181" s="215"/>
      <c r="J3181" s="6">
        <f t="shared" si="17"/>
        <v>91.322</v>
      </c>
      <c r="K3181" s="6">
        <f t="shared" si="18"/>
        <v>0</v>
      </c>
      <c r="L3181" s="6" t="str">
        <f t="array" ref="L3181">XLOOKUP(E3181,INV!A:A,INV!K:K)</f>
        <v>#N/A</v>
      </c>
      <c r="M3181" s="127" t="str">
        <f t="shared" si="19"/>
        <v>#N/A</v>
      </c>
    </row>
    <row r="3182">
      <c r="A3182" s="195">
        <v>2842.0</v>
      </c>
      <c r="B3182" s="196" t="s">
        <v>3611</v>
      </c>
      <c r="C3182" s="196" t="s">
        <v>7102</v>
      </c>
      <c r="D3182" s="198" t="s">
        <v>7103</v>
      </c>
      <c r="E3182" s="196" t="s">
        <v>7102</v>
      </c>
      <c r="F3182" s="196"/>
      <c r="G3182" s="199">
        <v>1800.0</v>
      </c>
      <c r="H3182" s="217">
        <v>18.85</v>
      </c>
      <c r="I3182" s="215"/>
      <c r="J3182" s="6">
        <f t="shared" si="17"/>
        <v>26.39</v>
      </c>
      <c r="K3182" s="6">
        <f t="shared" si="18"/>
        <v>0</v>
      </c>
      <c r="L3182" s="6" t="str">
        <f t="array" ref="L3182">XLOOKUP(E3182,INV!A:A,INV!K:K)</f>
        <v>#N/A</v>
      </c>
      <c r="M3182" s="127" t="str">
        <f t="shared" si="19"/>
        <v>#N/A</v>
      </c>
    </row>
    <row r="3183">
      <c r="A3183" s="195">
        <v>2843.0</v>
      </c>
      <c r="B3183" s="196" t="s">
        <v>7104</v>
      </c>
      <c r="C3183" s="196" t="s">
        <v>7105</v>
      </c>
      <c r="D3183" s="198" t="s">
        <v>7106</v>
      </c>
      <c r="E3183" s="196" t="s">
        <v>7105</v>
      </c>
      <c r="F3183" s="196"/>
      <c r="G3183" s="199">
        <v>800.0</v>
      </c>
      <c r="H3183" s="217">
        <v>8.38</v>
      </c>
      <c r="I3183" s="215"/>
      <c r="J3183" s="6">
        <f t="shared" si="17"/>
        <v>11.732</v>
      </c>
      <c r="K3183" s="6">
        <f t="shared" si="18"/>
        <v>0</v>
      </c>
      <c r="L3183" s="6" t="str">
        <f t="array" ref="L3183">XLOOKUP(E3183,INV!A:A,INV!K:K)</f>
        <v>#N/A</v>
      </c>
      <c r="M3183" s="127" t="str">
        <f t="shared" si="19"/>
        <v>#N/A</v>
      </c>
    </row>
    <row r="3184">
      <c r="A3184" s="195">
        <v>2844.0</v>
      </c>
      <c r="B3184" s="196" t="s">
        <v>3157</v>
      </c>
      <c r="C3184" s="196" t="s">
        <v>7107</v>
      </c>
      <c r="D3184" s="198" t="s">
        <v>7108</v>
      </c>
      <c r="E3184" s="196" t="s">
        <v>7107</v>
      </c>
      <c r="F3184" s="110"/>
      <c r="G3184" s="199">
        <v>8900.0</v>
      </c>
      <c r="H3184" s="217">
        <v>93.19</v>
      </c>
      <c r="I3184" s="215"/>
      <c r="J3184" s="6">
        <f t="shared" si="17"/>
        <v>130.466</v>
      </c>
      <c r="K3184" s="6">
        <f t="shared" si="18"/>
        <v>0</v>
      </c>
      <c r="L3184" s="6" t="str">
        <f t="array" ref="L3184">XLOOKUP(E3184,INV!A:A,INV!K:K)</f>
        <v>#N/A</v>
      </c>
      <c r="M3184" s="127" t="str">
        <f t="shared" si="19"/>
        <v>#N/A</v>
      </c>
    </row>
    <row r="3185">
      <c r="A3185" s="195">
        <v>2845.0</v>
      </c>
      <c r="B3185" s="196" t="s">
        <v>3293</v>
      </c>
      <c r="C3185" s="196" t="s">
        <v>7109</v>
      </c>
      <c r="D3185" s="198" t="s">
        <v>7110</v>
      </c>
      <c r="E3185" s="196" t="s">
        <v>7109</v>
      </c>
      <c r="F3185" s="110"/>
      <c r="G3185" s="199">
        <v>1000000.0</v>
      </c>
      <c r="H3185" s="217">
        <v>10471.01</v>
      </c>
      <c r="I3185" s="215"/>
      <c r="J3185" s="6">
        <f t="shared" si="17"/>
        <v>14659.414</v>
      </c>
      <c r="K3185" s="6">
        <f t="shared" si="18"/>
        <v>0</v>
      </c>
      <c r="L3185" s="6" t="str">
        <f t="array" ref="L3185">XLOOKUP(E3185,INV!A:A,INV!K:K)</f>
        <v>#N/A</v>
      </c>
      <c r="M3185" s="127" t="str">
        <f t="shared" si="19"/>
        <v>#N/A</v>
      </c>
    </row>
    <row r="3186">
      <c r="A3186" s="195">
        <v>2825.0</v>
      </c>
      <c r="B3186" s="196" t="s">
        <v>3281</v>
      </c>
      <c r="C3186" s="196" t="s">
        <v>7081</v>
      </c>
      <c r="D3186" s="198" t="s">
        <v>7082</v>
      </c>
      <c r="E3186" s="196" t="s">
        <v>7081</v>
      </c>
      <c r="F3186" s="110"/>
      <c r="G3186" s="199">
        <v>580.0</v>
      </c>
      <c r="H3186" s="217">
        <v>6.07</v>
      </c>
      <c r="I3186" s="215"/>
      <c r="J3186" s="6">
        <f t="shared" si="17"/>
        <v>8.498</v>
      </c>
      <c r="K3186" s="6">
        <f t="shared" si="18"/>
        <v>0</v>
      </c>
      <c r="L3186" s="6" t="str">
        <f t="array" ref="L3186">XLOOKUP(E3186,INV!A:A,INV!K:K)</f>
        <v>#N/A</v>
      </c>
      <c r="M3186" s="127" t="str">
        <f t="shared" si="19"/>
        <v>#N/A</v>
      </c>
    </row>
    <row r="3187">
      <c r="A3187" s="195">
        <v>2848.0</v>
      </c>
      <c r="B3187" s="196" t="s">
        <v>3293</v>
      </c>
      <c r="C3187" s="196" t="s">
        <v>7117</v>
      </c>
      <c r="D3187" s="198" t="s">
        <v>7118</v>
      </c>
      <c r="E3187" s="196" t="s">
        <v>7117</v>
      </c>
      <c r="F3187" s="196"/>
      <c r="G3187" s="199">
        <v>20340.0</v>
      </c>
      <c r="H3187" s="217">
        <v>250.57</v>
      </c>
      <c r="I3187" s="215"/>
      <c r="J3187" s="6">
        <f t="shared" si="17"/>
        <v>350.798</v>
      </c>
      <c r="K3187" s="6">
        <f t="shared" si="18"/>
        <v>0</v>
      </c>
      <c r="L3187" s="6" t="str">
        <f t="array" ref="L3187">XLOOKUP(E3187,INV!A:A,INV!K:K)</f>
        <v>#N/A</v>
      </c>
      <c r="M3187" s="127" t="str">
        <f t="shared" si="19"/>
        <v>#N/A</v>
      </c>
    </row>
    <row r="3188">
      <c r="A3188" s="195">
        <v>2849.0</v>
      </c>
      <c r="B3188" s="196" t="s">
        <v>3293</v>
      </c>
      <c r="C3188" s="196" t="s">
        <v>7119</v>
      </c>
      <c r="D3188" s="198" t="s">
        <v>7120</v>
      </c>
      <c r="E3188" s="196" t="s">
        <v>7119</v>
      </c>
      <c r="F3188" s="196"/>
      <c r="G3188" s="199">
        <v>87850.0</v>
      </c>
      <c r="H3188" s="217">
        <v>1082.21</v>
      </c>
      <c r="I3188" s="215"/>
      <c r="J3188" s="6">
        <f t="shared" si="17"/>
        <v>1515.094</v>
      </c>
      <c r="K3188" s="6">
        <f t="shared" si="18"/>
        <v>0</v>
      </c>
      <c r="L3188" s="6" t="str">
        <f t="array" ref="L3188">XLOOKUP(E3188,INV!A:A,INV!K:K)</f>
        <v>#N/A</v>
      </c>
      <c r="M3188" s="127" t="str">
        <f t="shared" si="19"/>
        <v>#N/A</v>
      </c>
    </row>
    <row r="3189">
      <c r="A3189" s="195">
        <v>2850.0</v>
      </c>
      <c r="B3189" s="196" t="s">
        <v>7121</v>
      </c>
      <c r="C3189" s="196" t="s">
        <v>7122</v>
      </c>
      <c r="D3189" s="198" t="s">
        <v>7123</v>
      </c>
      <c r="E3189" s="196" t="s">
        <v>7122</v>
      </c>
      <c r="F3189" s="110"/>
      <c r="G3189" s="199">
        <v>26260.0</v>
      </c>
      <c r="H3189" s="217">
        <v>323.49</v>
      </c>
      <c r="I3189" s="215"/>
      <c r="J3189" s="6">
        <f t="shared" si="17"/>
        <v>452.886</v>
      </c>
      <c r="K3189" s="6">
        <f t="shared" si="18"/>
        <v>0</v>
      </c>
      <c r="L3189" s="6" t="str">
        <f t="array" ref="L3189">XLOOKUP(E3189,INV!A:A,INV!K:K)</f>
        <v>#N/A</v>
      </c>
      <c r="M3189" s="127" t="str">
        <f t="shared" si="19"/>
        <v>#N/A</v>
      </c>
    </row>
    <row r="3190">
      <c r="A3190" s="195">
        <v>2851.0</v>
      </c>
      <c r="B3190" s="196" t="s">
        <v>7124</v>
      </c>
      <c r="C3190" s="196" t="s">
        <v>7125</v>
      </c>
      <c r="D3190" s="198" t="s">
        <v>7126</v>
      </c>
      <c r="E3190" s="196" t="s">
        <v>7125</v>
      </c>
      <c r="F3190" s="196"/>
      <c r="G3190" s="199">
        <v>163635.0</v>
      </c>
      <c r="H3190" s="217">
        <v>2015.79</v>
      </c>
      <c r="I3190" s="215"/>
      <c r="J3190" s="6">
        <f t="shared" si="17"/>
        <v>2822.106</v>
      </c>
      <c r="K3190" s="6">
        <f t="shared" si="18"/>
        <v>0</v>
      </c>
      <c r="L3190" s="6" t="str">
        <f t="array" ref="L3190">XLOOKUP(E3190,INV!A:A,INV!K:K)</f>
        <v>#N/A</v>
      </c>
      <c r="M3190" s="127" t="str">
        <f t="shared" si="19"/>
        <v>#N/A</v>
      </c>
    </row>
    <row r="3191">
      <c r="A3191" s="195">
        <v>3076.0</v>
      </c>
      <c r="B3191" s="196" t="s">
        <v>7593</v>
      </c>
      <c r="C3191" s="212" t="s">
        <v>7640</v>
      </c>
      <c r="D3191" s="213" t="s">
        <v>7641</v>
      </c>
      <c r="E3191" s="212" t="s">
        <v>7640</v>
      </c>
      <c r="F3191" s="110"/>
      <c r="G3191" s="199">
        <v>175000.0</v>
      </c>
      <c r="H3191" s="217">
        <v>1832.43</v>
      </c>
      <c r="I3191" s="217">
        <v>2524.54</v>
      </c>
      <c r="J3191" s="6">
        <f t="shared" si="17"/>
        <v>2565.402</v>
      </c>
      <c r="K3191" s="6">
        <f t="shared" si="18"/>
        <v>3155.675</v>
      </c>
      <c r="L3191" s="6" t="str">
        <f t="array" ref="L3191">XLOOKUP(E3191,INV!A:A,INV!K:K)</f>
        <v>#N/A</v>
      </c>
      <c r="M3191" s="127" t="str">
        <f t="shared" si="19"/>
        <v>#N/A</v>
      </c>
    </row>
    <row r="3192">
      <c r="A3192" s="195">
        <v>3075.0</v>
      </c>
      <c r="B3192" s="196" t="s">
        <v>7593</v>
      </c>
      <c r="C3192" s="212" t="s">
        <v>7638</v>
      </c>
      <c r="D3192" s="213" t="s">
        <v>7639</v>
      </c>
      <c r="E3192" s="212" t="s">
        <v>7638</v>
      </c>
      <c r="F3192" s="110"/>
      <c r="G3192" s="199">
        <v>175000.0</v>
      </c>
      <c r="H3192" s="217">
        <v>1832.43</v>
      </c>
      <c r="I3192" s="217">
        <v>2524.54</v>
      </c>
      <c r="J3192" s="6">
        <f t="shared" si="17"/>
        <v>2565.402</v>
      </c>
      <c r="K3192" s="6">
        <f t="shared" si="18"/>
        <v>3155.675</v>
      </c>
      <c r="L3192" s="6" t="str">
        <f t="array" ref="L3192">XLOOKUP(E3192,INV!A:A,INV!K:K)</f>
        <v>#N/A</v>
      </c>
      <c r="M3192" s="127" t="str">
        <f t="shared" si="19"/>
        <v>#N/A</v>
      </c>
    </row>
    <row r="3193">
      <c r="A3193" s="195">
        <v>3074.0</v>
      </c>
      <c r="B3193" s="196" t="s">
        <v>7593</v>
      </c>
      <c r="C3193" s="212" t="s">
        <v>7634</v>
      </c>
      <c r="D3193" s="213" t="s">
        <v>7635</v>
      </c>
      <c r="E3193" s="212" t="s">
        <v>7634</v>
      </c>
      <c r="F3193" s="110"/>
      <c r="G3193" s="199">
        <v>175000.0</v>
      </c>
      <c r="H3193" s="217">
        <v>1832.43</v>
      </c>
      <c r="I3193" s="217">
        <v>2524.54</v>
      </c>
      <c r="J3193" s="6">
        <f t="shared" si="17"/>
        <v>2565.402</v>
      </c>
      <c r="K3193" s="6">
        <f t="shared" si="18"/>
        <v>3155.675</v>
      </c>
      <c r="L3193" s="6" t="str">
        <f t="array" ref="L3193">XLOOKUP(E3193,INV!A:A,INV!K:K)</f>
        <v>#N/A</v>
      </c>
      <c r="M3193" s="127" t="str">
        <f t="shared" si="19"/>
        <v>#N/A</v>
      </c>
    </row>
    <row r="3194">
      <c r="A3194" s="195">
        <v>3073.0</v>
      </c>
      <c r="B3194" s="196" t="s">
        <v>7593</v>
      </c>
      <c r="C3194" s="212" t="s">
        <v>7632</v>
      </c>
      <c r="D3194" s="213" t="s">
        <v>7633</v>
      </c>
      <c r="E3194" s="212" t="s">
        <v>7632</v>
      </c>
      <c r="F3194" s="110"/>
      <c r="G3194" s="199">
        <v>150000.0</v>
      </c>
      <c r="H3194" s="217">
        <v>1570.65</v>
      </c>
      <c r="I3194" s="217">
        <v>2163.89</v>
      </c>
      <c r="J3194" s="6">
        <f t="shared" si="17"/>
        <v>2198.91</v>
      </c>
      <c r="K3194" s="6">
        <f t="shared" si="18"/>
        <v>2704.8625</v>
      </c>
      <c r="L3194" s="6" t="str">
        <f t="array" ref="L3194">XLOOKUP(E3194,INV!A:A,INV!K:K)</f>
        <v>#N/A</v>
      </c>
      <c r="M3194" s="127" t="str">
        <f t="shared" si="19"/>
        <v>#N/A</v>
      </c>
    </row>
    <row r="3195">
      <c r="A3195" s="195">
        <v>3072.0</v>
      </c>
      <c r="B3195" s="196" t="s">
        <v>7593</v>
      </c>
      <c r="C3195" s="212" t="s">
        <v>7630</v>
      </c>
      <c r="D3195" s="213" t="s">
        <v>7631</v>
      </c>
      <c r="E3195" s="212" t="s">
        <v>7630</v>
      </c>
      <c r="F3195" s="110"/>
      <c r="G3195" s="199">
        <v>150000.0</v>
      </c>
      <c r="H3195" s="217">
        <v>1570.65</v>
      </c>
      <c r="I3195" s="217">
        <v>2163.89</v>
      </c>
      <c r="J3195" s="6">
        <f t="shared" si="17"/>
        <v>2198.91</v>
      </c>
      <c r="K3195" s="6">
        <f t="shared" si="18"/>
        <v>2704.8625</v>
      </c>
      <c r="L3195" s="6" t="str">
        <f t="array" ref="L3195">XLOOKUP(E3195,INV!A:A,INV!K:K)</f>
        <v>#N/A</v>
      </c>
      <c r="M3195" s="127" t="str">
        <f t="shared" si="19"/>
        <v>#N/A</v>
      </c>
    </row>
    <row r="3196">
      <c r="A3196" s="195">
        <v>3071.0</v>
      </c>
      <c r="B3196" s="196" t="s">
        <v>7593</v>
      </c>
      <c r="C3196" s="212" t="s">
        <v>7626</v>
      </c>
      <c r="D3196" s="213" t="s">
        <v>7627</v>
      </c>
      <c r="E3196" s="212" t="s">
        <v>7626</v>
      </c>
      <c r="F3196" s="110"/>
      <c r="G3196" s="199">
        <v>150000.0</v>
      </c>
      <c r="H3196" s="217">
        <v>1570.65</v>
      </c>
      <c r="I3196" s="217">
        <v>2163.89</v>
      </c>
      <c r="J3196" s="6">
        <f t="shared" si="17"/>
        <v>2198.91</v>
      </c>
      <c r="K3196" s="6">
        <f t="shared" si="18"/>
        <v>2704.8625</v>
      </c>
      <c r="L3196" s="6" t="str">
        <f t="array" ref="L3196">XLOOKUP(E3196,INV!A:A,INV!K:K)</f>
        <v>#N/A</v>
      </c>
      <c r="M3196" s="127" t="str">
        <f t="shared" si="19"/>
        <v>#N/A</v>
      </c>
    </row>
    <row r="3197">
      <c r="A3197" s="195">
        <v>3070.0</v>
      </c>
      <c r="B3197" s="196" t="s">
        <v>7593</v>
      </c>
      <c r="C3197" s="212" t="s">
        <v>7624</v>
      </c>
      <c r="D3197" s="213" t="s">
        <v>7625</v>
      </c>
      <c r="E3197" s="212" t="s">
        <v>7624</v>
      </c>
      <c r="F3197" s="110"/>
      <c r="G3197" s="199">
        <v>115000.0</v>
      </c>
      <c r="H3197" s="217">
        <v>1204.17</v>
      </c>
      <c r="I3197" s="217">
        <v>1658.99</v>
      </c>
      <c r="J3197" s="6">
        <f t="shared" si="17"/>
        <v>1685.838</v>
      </c>
      <c r="K3197" s="6">
        <f t="shared" si="18"/>
        <v>2073.7375</v>
      </c>
      <c r="L3197" s="6" t="str">
        <f t="array" ref="L3197">XLOOKUP(E3197,INV!A:A,INV!K:K)</f>
        <v>#N/A</v>
      </c>
      <c r="M3197" s="127" t="str">
        <f t="shared" si="19"/>
        <v>#N/A</v>
      </c>
    </row>
    <row r="3198">
      <c r="A3198" s="195">
        <v>3069.0</v>
      </c>
      <c r="B3198" s="196" t="s">
        <v>7593</v>
      </c>
      <c r="C3198" s="212" t="s">
        <v>7622</v>
      </c>
      <c r="D3198" s="213" t="s">
        <v>7623</v>
      </c>
      <c r="E3198" s="212" t="s">
        <v>7622</v>
      </c>
      <c r="F3198" s="110"/>
      <c r="G3198" s="199">
        <v>115000.0</v>
      </c>
      <c r="H3198" s="217">
        <v>1204.17</v>
      </c>
      <c r="I3198" s="217">
        <v>1658.99</v>
      </c>
      <c r="J3198" s="6">
        <f t="shared" si="17"/>
        <v>1685.838</v>
      </c>
      <c r="K3198" s="6">
        <f t="shared" si="18"/>
        <v>2073.7375</v>
      </c>
      <c r="L3198" s="6" t="str">
        <f t="array" ref="L3198">XLOOKUP(E3198,INV!A:A,INV!K:K)</f>
        <v>#N/A</v>
      </c>
      <c r="M3198" s="127" t="str">
        <f t="shared" si="19"/>
        <v>#N/A</v>
      </c>
    </row>
    <row r="3199">
      <c r="A3199" s="195">
        <v>3068.0</v>
      </c>
      <c r="B3199" s="196" t="s">
        <v>7593</v>
      </c>
      <c r="C3199" s="212" t="s">
        <v>7618</v>
      </c>
      <c r="D3199" s="213" t="s">
        <v>7619</v>
      </c>
      <c r="E3199" s="212" t="s">
        <v>7618</v>
      </c>
      <c r="F3199" s="110"/>
      <c r="G3199" s="199">
        <v>115000.0</v>
      </c>
      <c r="H3199" s="217">
        <v>1204.17</v>
      </c>
      <c r="I3199" s="217">
        <v>1658.99</v>
      </c>
      <c r="J3199" s="6">
        <f t="shared" si="17"/>
        <v>1685.838</v>
      </c>
      <c r="K3199" s="6">
        <f t="shared" si="18"/>
        <v>2073.7375</v>
      </c>
      <c r="L3199" s="6" t="str">
        <f t="array" ref="L3199">XLOOKUP(E3199,INV!A:A,INV!K:K)</f>
        <v>#N/A</v>
      </c>
      <c r="M3199" s="127" t="str">
        <f t="shared" si="19"/>
        <v>#N/A</v>
      </c>
    </row>
    <row r="3200">
      <c r="A3200" s="195">
        <v>3067.0</v>
      </c>
      <c r="B3200" s="196" t="s">
        <v>7593</v>
      </c>
      <c r="C3200" s="212" t="s">
        <v>7616</v>
      </c>
      <c r="D3200" s="213" t="s">
        <v>7617</v>
      </c>
      <c r="E3200" s="212" t="s">
        <v>7616</v>
      </c>
      <c r="F3200" s="110"/>
      <c r="G3200" s="199">
        <v>149000.0</v>
      </c>
      <c r="H3200" s="217">
        <v>1560.18</v>
      </c>
      <c r="I3200" s="217">
        <v>2149.47</v>
      </c>
      <c r="J3200" s="6">
        <f t="shared" si="17"/>
        <v>2184.252</v>
      </c>
      <c r="K3200" s="6">
        <f t="shared" si="18"/>
        <v>2686.8375</v>
      </c>
      <c r="L3200" s="6" t="str">
        <f t="array" ref="L3200">XLOOKUP(E3200,INV!A:A,INV!K:K)</f>
        <v>#N/A</v>
      </c>
      <c r="M3200" s="127" t="str">
        <f t="shared" si="19"/>
        <v>#N/A</v>
      </c>
    </row>
    <row r="3201">
      <c r="A3201" s="195">
        <v>3094.0</v>
      </c>
      <c r="B3201" s="196" t="s">
        <v>3547</v>
      </c>
      <c r="C3201" s="212" t="s">
        <v>7668</v>
      </c>
      <c r="D3201" s="213" t="s">
        <v>7669</v>
      </c>
      <c r="E3201" s="212" t="s">
        <v>7668</v>
      </c>
      <c r="F3201" s="110"/>
      <c r="G3201" s="199">
        <v>265.0</v>
      </c>
      <c r="H3201" s="217">
        <v>2.45</v>
      </c>
      <c r="I3201" s="215"/>
      <c r="J3201" s="6">
        <f t="shared" si="17"/>
        <v>3.43</v>
      </c>
      <c r="K3201" s="6">
        <f t="shared" si="18"/>
        <v>0</v>
      </c>
      <c r="L3201" s="6" t="str">
        <f t="array" ref="L3201">XLOOKUP(E3201,INV!A:A,INV!K:K)</f>
        <v>#N/A</v>
      </c>
      <c r="M3201" s="127" t="str">
        <f t="shared" si="19"/>
        <v>#N/A</v>
      </c>
    </row>
    <row r="3202">
      <c r="A3202" s="195">
        <v>488.0</v>
      </c>
      <c r="B3202" s="196" t="s">
        <v>3293</v>
      </c>
      <c r="C3202" s="197" t="s">
        <v>3708</v>
      </c>
      <c r="D3202" s="198" t="s">
        <v>399</v>
      </c>
      <c r="E3202" s="196" t="s">
        <v>400</v>
      </c>
      <c r="F3202" s="110"/>
      <c r="G3202" s="199">
        <v>625.0</v>
      </c>
      <c r="H3202" s="217">
        <v>6.54</v>
      </c>
      <c r="I3202" s="217">
        <v>9.02</v>
      </c>
      <c r="J3202" s="6">
        <f t="shared" si="17"/>
        <v>9.156</v>
      </c>
      <c r="K3202" s="6">
        <f t="shared" si="18"/>
        <v>11.275</v>
      </c>
      <c r="L3202" s="6">
        <f t="array" ref="L3202">XLOOKUP(E3202,INV!A:A,INV!K:K)</f>
        <v>30</v>
      </c>
      <c r="M3202" s="127">
        <f t="shared" si="19"/>
        <v>0.6948</v>
      </c>
    </row>
    <row r="3203">
      <c r="A3203" s="195">
        <v>486.0</v>
      </c>
      <c r="B3203" s="196" t="s">
        <v>3293</v>
      </c>
      <c r="C3203" s="197" t="s">
        <v>3703</v>
      </c>
      <c r="D3203" s="198" t="s">
        <v>399</v>
      </c>
      <c r="E3203" s="196" t="s">
        <v>3704</v>
      </c>
      <c r="F3203" s="110"/>
      <c r="G3203" s="199">
        <v>980.0</v>
      </c>
      <c r="H3203" s="217">
        <v>10.26</v>
      </c>
      <c r="I3203" s="217">
        <v>14.14</v>
      </c>
      <c r="J3203" s="6">
        <f t="shared" si="17"/>
        <v>14.364</v>
      </c>
      <c r="K3203" s="6">
        <f t="shared" si="18"/>
        <v>17.675</v>
      </c>
      <c r="L3203" s="6" t="str">
        <f t="array" ref="L3203">XLOOKUP(E3203,INV!A:A,INV!K:K)</f>
        <v>#N/A</v>
      </c>
      <c r="M3203" s="127" t="str">
        <f t="shared" si="19"/>
        <v>#N/A</v>
      </c>
    </row>
    <row r="3204">
      <c r="A3204" s="195">
        <v>1356.0</v>
      </c>
      <c r="B3204" s="196" t="s">
        <v>10873</v>
      </c>
      <c r="C3204" s="197" t="s">
        <v>10874</v>
      </c>
      <c r="D3204" s="198" t="s">
        <v>10875</v>
      </c>
      <c r="E3204" s="196" t="s">
        <v>10876</v>
      </c>
      <c r="F3204" s="110"/>
      <c r="G3204" s="199">
        <v>4360.0</v>
      </c>
      <c r="H3204" s="217">
        <v>40.28</v>
      </c>
      <c r="I3204" s="217">
        <v>55.5</v>
      </c>
      <c r="J3204" s="6">
        <f t="shared" si="17"/>
        <v>56.392</v>
      </c>
      <c r="K3204" s="6">
        <f t="shared" si="18"/>
        <v>69.375</v>
      </c>
      <c r="L3204" s="6" t="str">
        <f t="array" ref="L3204">XLOOKUP(E3204,INV!A:A,INV!K:K)</f>
        <v>#N/A</v>
      </c>
      <c r="M3204" s="127" t="str">
        <f t="shared" si="19"/>
        <v>#N/A</v>
      </c>
    </row>
    <row r="3205">
      <c r="A3205" s="195">
        <v>1355.0</v>
      </c>
      <c r="B3205" s="196" t="s">
        <v>10873</v>
      </c>
      <c r="C3205" s="197" t="s">
        <v>10877</v>
      </c>
      <c r="D3205" s="198" t="s">
        <v>10878</v>
      </c>
      <c r="E3205" s="196" t="s">
        <v>10879</v>
      </c>
      <c r="F3205" s="110"/>
      <c r="G3205" s="199">
        <v>4640.0</v>
      </c>
      <c r="H3205" s="217">
        <v>42.87</v>
      </c>
      <c r="I3205" s="217">
        <v>59.06</v>
      </c>
      <c r="J3205" s="6">
        <f t="shared" si="17"/>
        <v>60.018</v>
      </c>
      <c r="K3205" s="6">
        <f t="shared" si="18"/>
        <v>73.825</v>
      </c>
      <c r="L3205" s="6" t="str">
        <f t="array" ref="L3205">XLOOKUP(E3205,INV!A:A,INV!K:K)</f>
        <v>#N/A</v>
      </c>
      <c r="M3205" s="127" t="str">
        <f t="shared" si="19"/>
        <v>#N/A</v>
      </c>
    </row>
    <row r="3206">
      <c r="A3206" s="195">
        <v>1368.0</v>
      </c>
      <c r="B3206" s="196" t="s">
        <v>10873</v>
      </c>
      <c r="C3206" s="197" t="s">
        <v>10880</v>
      </c>
      <c r="D3206" s="198" t="s">
        <v>10881</v>
      </c>
      <c r="E3206" s="196" t="s">
        <v>10882</v>
      </c>
      <c r="F3206" s="196"/>
      <c r="G3206" s="199">
        <v>3420.0</v>
      </c>
      <c r="H3206" s="217">
        <v>31.6</v>
      </c>
      <c r="I3206" s="217">
        <v>43.53</v>
      </c>
      <c r="J3206" s="6">
        <f t="shared" si="17"/>
        <v>44.24</v>
      </c>
      <c r="K3206" s="6">
        <f t="shared" si="18"/>
        <v>54.4125</v>
      </c>
      <c r="L3206" s="6" t="str">
        <f t="array" ref="L3206">XLOOKUP(E3206,INV!A:A,INV!K:K)</f>
        <v>#N/A</v>
      </c>
      <c r="M3206" s="127" t="str">
        <f t="shared" si="19"/>
        <v>#N/A</v>
      </c>
    </row>
    <row r="3207">
      <c r="A3207" s="195">
        <v>1372.0</v>
      </c>
      <c r="B3207" s="196" t="s">
        <v>10873</v>
      </c>
      <c r="C3207" s="197" t="s">
        <v>10883</v>
      </c>
      <c r="D3207" s="198" t="s">
        <v>10884</v>
      </c>
      <c r="E3207" s="196" t="s">
        <v>10885</v>
      </c>
      <c r="F3207" s="110"/>
      <c r="G3207" s="199">
        <v>3700.0</v>
      </c>
      <c r="H3207" s="217">
        <v>34.18</v>
      </c>
      <c r="I3207" s="217">
        <v>47.1</v>
      </c>
      <c r="J3207" s="6">
        <f t="shared" si="17"/>
        <v>47.852</v>
      </c>
      <c r="K3207" s="6">
        <f t="shared" si="18"/>
        <v>58.875</v>
      </c>
      <c r="L3207" s="6" t="str">
        <f t="array" ref="L3207">XLOOKUP(E3207,INV!A:A,INV!K:K)</f>
        <v>#N/A</v>
      </c>
      <c r="M3207" s="127" t="str">
        <f t="shared" si="19"/>
        <v>#N/A</v>
      </c>
    </row>
    <row r="3208">
      <c r="A3208" s="195">
        <v>1388.0</v>
      </c>
      <c r="B3208" s="196" t="s">
        <v>10873</v>
      </c>
      <c r="C3208" s="197" t="s">
        <v>10886</v>
      </c>
      <c r="D3208" s="198" t="s">
        <v>10887</v>
      </c>
      <c r="E3208" s="196" t="s">
        <v>10888</v>
      </c>
      <c r="F3208" s="110"/>
      <c r="G3208" s="199">
        <v>3565.0</v>
      </c>
      <c r="H3208" s="217">
        <v>32.94</v>
      </c>
      <c r="I3208" s="217">
        <v>45.38</v>
      </c>
      <c r="J3208" s="6">
        <f t="shared" si="17"/>
        <v>46.116</v>
      </c>
      <c r="K3208" s="6">
        <f t="shared" si="18"/>
        <v>56.725</v>
      </c>
      <c r="L3208" s="6" t="str">
        <f t="array" ref="L3208">XLOOKUP(E3208,INV!A:A,INV!K:K)</f>
        <v>#N/A</v>
      </c>
      <c r="M3208" s="127" t="str">
        <f t="shared" si="19"/>
        <v>#N/A</v>
      </c>
    </row>
    <row r="3209">
      <c r="A3209" s="195">
        <v>277.0</v>
      </c>
      <c r="B3209" s="196" t="s">
        <v>3135</v>
      </c>
      <c r="C3209" s="197" t="s">
        <v>3199</v>
      </c>
      <c r="D3209" s="198" t="s">
        <v>3200</v>
      </c>
      <c r="E3209" s="196" t="s">
        <v>3201</v>
      </c>
      <c r="F3209" s="110"/>
      <c r="G3209" s="199">
        <v>555.0</v>
      </c>
      <c r="H3209" s="217">
        <v>5.13</v>
      </c>
      <c r="I3209" s="217">
        <v>7.06</v>
      </c>
      <c r="J3209" s="6">
        <f t="shared" si="17"/>
        <v>7.182</v>
      </c>
      <c r="K3209" s="6">
        <f t="shared" si="18"/>
        <v>8.825</v>
      </c>
      <c r="L3209" s="6" t="str">
        <f t="array" ref="L3209">XLOOKUP(E3209,INV!A:A,INV!K:K)</f>
        <v>#N/A</v>
      </c>
      <c r="M3209" s="127" t="str">
        <f t="shared" si="19"/>
        <v>#N/A</v>
      </c>
    </row>
    <row r="3210">
      <c r="A3210" s="195">
        <v>306.0</v>
      </c>
      <c r="B3210" s="196" t="s">
        <v>3153</v>
      </c>
      <c r="C3210" s="197" t="s">
        <v>10889</v>
      </c>
      <c r="D3210" s="198" t="s">
        <v>10890</v>
      </c>
      <c r="E3210" s="196" t="s">
        <v>10891</v>
      </c>
      <c r="F3210" s="196"/>
      <c r="G3210" s="199">
        <v>630.0</v>
      </c>
      <c r="H3210" s="217">
        <v>5.82</v>
      </c>
      <c r="I3210" s="217">
        <v>8.02</v>
      </c>
      <c r="J3210" s="6">
        <f t="shared" si="17"/>
        <v>8.148</v>
      </c>
      <c r="K3210" s="6">
        <f t="shared" si="18"/>
        <v>10.025</v>
      </c>
      <c r="L3210" s="6" t="str">
        <f t="array" ref="L3210">XLOOKUP(E3210,INV!A:A,INV!K:K)</f>
        <v>#N/A</v>
      </c>
      <c r="M3210" s="127" t="str">
        <f t="shared" si="19"/>
        <v>#N/A</v>
      </c>
    </row>
    <row r="3211">
      <c r="A3211" s="195">
        <v>578.0</v>
      </c>
      <c r="B3211" s="196" t="s">
        <v>3153</v>
      </c>
      <c r="C3211" s="197" t="s">
        <v>10892</v>
      </c>
      <c r="D3211" s="198" t="s">
        <v>10893</v>
      </c>
      <c r="E3211" s="196" t="s">
        <v>10894</v>
      </c>
      <c r="F3211" s="196"/>
      <c r="G3211" s="199">
        <v>2315.0</v>
      </c>
      <c r="H3211" s="217">
        <v>21.39</v>
      </c>
      <c r="I3211" s="217">
        <v>29.47</v>
      </c>
      <c r="J3211" s="6">
        <f t="shared" si="17"/>
        <v>29.946</v>
      </c>
      <c r="K3211" s="6">
        <f t="shared" si="18"/>
        <v>36.8375</v>
      </c>
      <c r="L3211" s="6" t="str">
        <f t="array" ref="L3211">XLOOKUP(E3211,INV!A:A,INV!K:K)</f>
        <v>#N/A</v>
      </c>
      <c r="M3211" s="127" t="str">
        <f t="shared" si="19"/>
        <v>#N/A</v>
      </c>
    </row>
    <row r="3212">
      <c r="A3212" s="195">
        <v>1051.0</v>
      </c>
      <c r="B3212" s="196" t="s">
        <v>3153</v>
      </c>
      <c r="C3212" s="197" t="s">
        <v>4784</v>
      </c>
      <c r="D3212" s="198" t="s">
        <v>4785</v>
      </c>
      <c r="E3212" s="196" t="s">
        <v>4786</v>
      </c>
      <c r="F3212" s="110"/>
      <c r="G3212" s="199">
        <v>700.0</v>
      </c>
      <c r="H3212" s="217">
        <v>6.47</v>
      </c>
      <c r="I3212" s="217">
        <v>8.91</v>
      </c>
      <c r="J3212" s="6">
        <f t="shared" si="17"/>
        <v>9.058</v>
      </c>
      <c r="K3212" s="6">
        <f t="shared" si="18"/>
        <v>11.1375</v>
      </c>
      <c r="L3212" s="6" t="str">
        <f t="array" ref="L3212">XLOOKUP(E3212,INV!A:A,INV!K:K)</f>
        <v>#N/A</v>
      </c>
      <c r="M3212" s="127" t="str">
        <f t="shared" si="19"/>
        <v>#N/A</v>
      </c>
    </row>
    <row r="3213">
      <c r="A3213" s="195">
        <v>283.0</v>
      </c>
      <c r="B3213" s="196" t="s">
        <v>3153</v>
      </c>
      <c r="C3213" s="197" t="s">
        <v>3214</v>
      </c>
      <c r="D3213" s="198" t="s">
        <v>3215</v>
      </c>
      <c r="E3213" s="196" t="s">
        <v>3216</v>
      </c>
      <c r="F3213" s="196"/>
      <c r="G3213" s="199">
        <v>6095.0</v>
      </c>
      <c r="H3213" s="217">
        <v>56.31</v>
      </c>
      <c r="I3213" s="217">
        <v>77.58</v>
      </c>
      <c r="J3213" s="6">
        <f t="shared" si="17"/>
        <v>78.834</v>
      </c>
      <c r="K3213" s="6">
        <f t="shared" si="18"/>
        <v>96.975</v>
      </c>
      <c r="L3213" s="6" t="str">
        <f t="array" ref="L3213">XLOOKUP(E3213,INV!A:A,INV!K:K)</f>
        <v>#N/A</v>
      </c>
      <c r="M3213" s="127" t="str">
        <f t="shared" si="19"/>
        <v>#N/A</v>
      </c>
    </row>
    <row r="3214">
      <c r="A3214" s="195">
        <v>593.0</v>
      </c>
      <c r="B3214" s="196" t="s">
        <v>3153</v>
      </c>
      <c r="C3214" s="197" t="s">
        <v>3968</v>
      </c>
      <c r="D3214" s="198" t="s">
        <v>3969</v>
      </c>
      <c r="E3214" s="196" t="s">
        <v>3970</v>
      </c>
      <c r="F3214" s="110"/>
      <c r="G3214" s="199">
        <v>5580.0</v>
      </c>
      <c r="H3214" s="217">
        <v>55.43</v>
      </c>
      <c r="I3214" s="217">
        <v>76.37</v>
      </c>
      <c r="J3214" s="6">
        <f t="shared" si="17"/>
        <v>77.602</v>
      </c>
      <c r="K3214" s="6">
        <f t="shared" si="18"/>
        <v>95.4625</v>
      </c>
      <c r="L3214" s="6" t="str">
        <f t="array" ref="L3214">XLOOKUP(E3214,INV!A:A,INV!K:K)</f>
        <v>#N/A</v>
      </c>
      <c r="M3214" s="127" t="str">
        <f t="shared" si="19"/>
        <v>#N/A</v>
      </c>
    </row>
    <row r="3215">
      <c r="A3215" s="195">
        <v>1049.0</v>
      </c>
      <c r="B3215" s="196" t="s">
        <v>3153</v>
      </c>
      <c r="C3215" s="197" t="s">
        <v>4778</v>
      </c>
      <c r="D3215" s="198" t="s">
        <v>4779</v>
      </c>
      <c r="E3215" s="196" t="s">
        <v>4780</v>
      </c>
      <c r="F3215" s="196"/>
      <c r="G3215" s="199">
        <v>1770.0</v>
      </c>
      <c r="H3215" s="217">
        <v>16.35</v>
      </c>
      <c r="I3215" s="217">
        <v>22.53</v>
      </c>
      <c r="J3215" s="6">
        <f t="shared" si="17"/>
        <v>22.89</v>
      </c>
      <c r="K3215" s="6">
        <f t="shared" si="18"/>
        <v>28.1625</v>
      </c>
      <c r="L3215" s="6" t="str">
        <f t="array" ref="L3215">XLOOKUP(E3215,INV!A:A,INV!K:K)</f>
        <v>#N/A</v>
      </c>
      <c r="M3215" s="127" t="str">
        <f t="shared" si="19"/>
        <v>#N/A</v>
      </c>
    </row>
    <row r="3216">
      <c r="A3216" s="195">
        <v>1050.0</v>
      </c>
      <c r="B3216" s="196" t="s">
        <v>3153</v>
      </c>
      <c r="C3216" s="197" t="s">
        <v>4781</v>
      </c>
      <c r="D3216" s="198" t="s">
        <v>4782</v>
      </c>
      <c r="E3216" s="196" t="s">
        <v>4783</v>
      </c>
      <c r="F3216" s="110"/>
      <c r="G3216" s="199">
        <v>1500.0</v>
      </c>
      <c r="H3216" s="217">
        <v>13.86</v>
      </c>
      <c r="I3216" s="217">
        <v>19.09</v>
      </c>
      <c r="J3216" s="6">
        <f t="shared" si="17"/>
        <v>19.404</v>
      </c>
      <c r="K3216" s="6">
        <f t="shared" si="18"/>
        <v>23.8625</v>
      </c>
      <c r="L3216" s="6" t="str">
        <f t="array" ref="L3216">XLOOKUP(E3216,INV!A:A,INV!K:K)</f>
        <v>#N/A</v>
      </c>
      <c r="M3216" s="127" t="str">
        <f t="shared" si="19"/>
        <v>#N/A</v>
      </c>
    </row>
    <row r="3217">
      <c r="A3217" s="195">
        <v>474.0</v>
      </c>
      <c r="B3217" s="196" t="s">
        <v>3142</v>
      </c>
      <c r="C3217" s="197" t="s">
        <v>3680</v>
      </c>
      <c r="D3217" s="198" t="s">
        <v>3681</v>
      </c>
      <c r="E3217" s="196" t="s">
        <v>3682</v>
      </c>
      <c r="F3217" s="110"/>
      <c r="G3217" s="199">
        <v>115.0</v>
      </c>
      <c r="H3217" s="217">
        <v>1.52</v>
      </c>
      <c r="I3217" s="217">
        <v>2.09</v>
      </c>
      <c r="J3217" s="6">
        <f t="shared" si="17"/>
        <v>2.128</v>
      </c>
      <c r="K3217" s="6">
        <f t="shared" si="18"/>
        <v>2.6125</v>
      </c>
      <c r="L3217" s="6" t="str">
        <f t="array" ref="L3217">XLOOKUP(E3217,INV!A:A,INV!K:K)</f>
        <v>#N/A</v>
      </c>
      <c r="M3217" s="127" t="str">
        <f t="shared" si="19"/>
        <v>#N/A</v>
      </c>
    </row>
    <row r="3218">
      <c r="A3218" s="195">
        <v>2811.0</v>
      </c>
      <c r="B3218" s="196">
        <v>7.4181022E7</v>
      </c>
      <c r="C3218" s="197" t="s">
        <v>7064</v>
      </c>
      <c r="D3218" s="198" t="s">
        <v>7065</v>
      </c>
      <c r="E3218" s="196" t="s">
        <v>7064</v>
      </c>
      <c r="F3218" s="196"/>
      <c r="G3218" s="199">
        <v>470.0</v>
      </c>
      <c r="H3218" s="217">
        <v>5.65</v>
      </c>
      <c r="I3218" s="217">
        <v>7.79</v>
      </c>
      <c r="J3218" s="6">
        <f t="shared" si="17"/>
        <v>7.91</v>
      </c>
      <c r="K3218" s="6">
        <f t="shared" si="18"/>
        <v>9.7375</v>
      </c>
      <c r="L3218" s="6" t="str">
        <f t="array" ref="L3218">XLOOKUP(E3218,INV!A:A,INV!K:K)</f>
        <v>#N/A</v>
      </c>
      <c r="M3218" s="127" t="str">
        <f t="shared" si="19"/>
        <v>#N/A</v>
      </c>
    </row>
    <row r="3219">
      <c r="A3219" s="195">
        <v>2812.0</v>
      </c>
      <c r="B3219" s="196">
        <v>7.4181022E7</v>
      </c>
      <c r="C3219" s="197" t="s">
        <v>7066</v>
      </c>
      <c r="D3219" s="198" t="s">
        <v>7067</v>
      </c>
      <c r="E3219" s="196" t="s">
        <v>7066</v>
      </c>
      <c r="F3219" s="110"/>
      <c r="G3219" s="199">
        <v>170.0</v>
      </c>
      <c r="H3219" s="217">
        <v>1.78</v>
      </c>
      <c r="I3219" s="217">
        <v>2.45</v>
      </c>
      <c r="J3219" s="6">
        <f t="shared" si="17"/>
        <v>2.492</v>
      </c>
      <c r="K3219" s="6">
        <f t="shared" si="18"/>
        <v>3.0625</v>
      </c>
      <c r="L3219" s="6" t="str">
        <f t="array" ref="L3219">XLOOKUP(E3219,INV!A:A,INV!K:K)</f>
        <v>#N/A</v>
      </c>
      <c r="M3219" s="127" t="str">
        <f t="shared" si="19"/>
        <v>#N/A</v>
      </c>
    </row>
    <row r="3220">
      <c r="A3220" s="195">
        <v>2808.0</v>
      </c>
      <c r="B3220" s="196">
        <v>7.4181039E7</v>
      </c>
      <c r="C3220" s="197" t="s">
        <v>7056</v>
      </c>
      <c r="D3220" s="198" t="s">
        <v>7057</v>
      </c>
      <c r="E3220" s="196" t="s">
        <v>7056</v>
      </c>
      <c r="F3220" s="110"/>
      <c r="G3220" s="199">
        <v>85.0</v>
      </c>
      <c r="H3220" s="217">
        <v>0.89</v>
      </c>
      <c r="I3220" s="217">
        <v>1.23</v>
      </c>
      <c r="J3220" s="6">
        <f t="shared" si="17"/>
        <v>1.246</v>
      </c>
      <c r="K3220" s="6">
        <f t="shared" si="18"/>
        <v>1.5375</v>
      </c>
      <c r="L3220" s="6" t="str">
        <f t="array" ref="L3220">XLOOKUP(E3220,INV!A:A,INV!K:K)</f>
        <v>#N/A</v>
      </c>
      <c r="M3220" s="127" t="str">
        <f t="shared" si="19"/>
        <v>#N/A</v>
      </c>
    </row>
    <row r="3221">
      <c r="A3221" s="195">
        <v>498.0</v>
      </c>
      <c r="B3221" s="196" t="s">
        <v>3142</v>
      </c>
      <c r="C3221" s="197" t="s">
        <v>3738</v>
      </c>
      <c r="D3221" s="198" t="s">
        <v>3739</v>
      </c>
      <c r="E3221" s="196" t="s">
        <v>3740</v>
      </c>
      <c r="F3221" s="110"/>
      <c r="G3221" s="199">
        <v>375.0</v>
      </c>
      <c r="H3221" s="217">
        <v>4.97</v>
      </c>
      <c r="I3221" s="217">
        <v>6.85</v>
      </c>
      <c r="J3221" s="6">
        <f t="shared" si="17"/>
        <v>6.958</v>
      </c>
      <c r="K3221" s="6">
        <f t="shared" si="18"/>
        <v>8.5625</v>
      </c>
      <c r="L3221" s="6" t="str">
        <f t="array" ref="L3221">XLOOKUP(E3221,INV!A:A,INV!K:K)</f>
        <v>#N/A</v>
      </c>
      <c r="M3221" s="127" t="str">
        <f t="shared" si="19"/>
        <v>#N/A</v>
      </c>
    </row>
    <row r="3222">
      <c r="A3222" s="195">
        <v>500.0</v>
      </c>
      <c r="B3222" s="196" t="s">
        <v>3142</v>
      </c>
      <c r="C3222" s="197" t="s">
        <v>3744</v>
      </c>
      <c r="D3222" s="198" t="s">
        <v>3745</v>
      </c>
      <c r="E3222" s="196" t="s">
        <v>3746</v>
      </c>
      <c r="F3222" s="110"/>
      <c r="G3222" s="199">
        <v>170.0</v>
      </c>
      <c r="H3222" s="217">
        <v>2.09</v>
      </c>
      <c r="I3222" s="217">
        <v>2.89</v>
      </c>
      <c r="J3222" s="6">
        <f t="shared" si="17"/>
        <v>2.926</v>
      </c>
      <c r="K3222" s="6">
        <f t="shared" si="18"/>
        <v>3.6125</v>
      </c>
      <c r="L3222" s="6" t="str">
        <f t="array" ref="L3222">XLOOKUP(E3222,INV!A:A,INV!K:K)</f>
        <v>#N/A</v>
      </c>
      <c r="M3222" s="127" t="str">
        <f t="shared" si="19"/>
        <v>#N/A</v>
      </c>
    </row>
    <row r="3223">
      <c r="A3223" s="195">
        <v>394.0</v>
      </c>
      <c r="B3223" s="196" t="s">
        <v>3135</v>
      </c>
      <c r="C3223" s="197" t="s">
        <v>3459</v>
      </c>
      <c r="D3223" s="198" t="s">
        <v>3460</v>
      </c>
      <c r="E3223" s="196" t="s">
        <v>3461</v>
      </c>
      <c r="F3223" s="196"/>
      <c r="G3223" s="199">
        <v>170.0</v>
      </c>
      <c r="H3223" s="217">
        <v>1.78</v>
      </c>
      <c r="I3223" s="217">
        <v>2.45</v>
      </c>
      <c r="J3223" s="6">
        <f t="shared" si="17"/>
        <v>2.492</v>
      </c>
      <c r="K3223" s="6">
        <f t="shared" si="18"/>
        <v>3.0625</v>
      </c>
      <c r="L3223" s="6" t="str">
        <f t="array" ref="L3223">XLOOKUP(E3223,INV!A:A,INV!K:K)</f>
        <v>#N/A</v>
      </c>
      <c r="M3223" s="127" t="str">
        <f t="shared" si="19"/>
        <v>#N/A</v>
      </c>
    </row>
    <row r="3224">
      <c r="A3224" s="195">
        <v>616.0</v>
      </c>
      <c r="B3224" s="196" t="s">
        <v>3563</v>
      </c>
      <c r="C3224" s="197" t="s">
        <v>4030</v>
      </c>
      <c r="D3224" s="198" t="s">
        <v>4031</v>
      </c>
      <c r="E3224" s="196" t="s">
        <v>4032</v>
      </c>
      <c r="F3224" s="196"/>
      <c r="G3224" s="199">
        <v>1686.0</v>
      </c>
      <c r="H3224" s="217">
        <v>17.65</v>
      </c>
      <c r="I3224" s="217">
        <v>24.32</v>
      </c>
      <c r="J3224" s="6">
        <f t="shared" si="17"/>
        <v>24.71</v>
      </c>
      <c r="K3224" s="6">
        <f t="shared" si="18"/>
        <v>30.4</v>
      </c>
      <c r="L3224" s="6" t="str">
        <f t="array" ref="L3224">XLOOKUP(E3224,INV!A:A,INV!K:K)</f>
        <v>#N/A</v>
      </c>
      <c r="M3224" s="127" t="str">
        <f t="shared" si="19"/>
        <v>#N/A</v>
      </c>
    </row>
    <row r="3225">
      <c r="A3225" s="195">
        <v>592.0</v>
      </c>
      <c r="B3225" s="196" t="s">
        <v>2368</v>
      </c>
      <c r="C3225" s="197" t="s">
        <v>10895</v>
      </c>
      <c r="D3225" s="198" t="s">
        <v>1334</v>
      </c>
      <c r="E3225" s="196" t="s">
        <v>10896</v>
      </c>
      <c r="F3225" s="110"/>
      <c r="G3225" s="199">
        <v>70.0</v>
      </c>
      <c r="H3225" s="217">
        <v>0.73</v>
      </c>
      <c r="I3225" s="217">
        <v>1.01</v>
      </c>
      <c r="J3225" s="6">
        <f t="shared" si="17"/>
        <v>1.022</v>
      </c>
      <c r="K3225" s="6">
        <f t="shared" si="18"/>
        <v>1.2625</v>
      </c>
      <c r="L3225" s="6" t="str">
        <f t="array" ref="L3225">XLOOKUP(E3225,INV!A:A,INV!K:K)</f>
        <v>#N/A</v>
      </c>
      <c r="M3225" s="127" t="str">
        <f t="shared" si="19"/>
        <v>#N/A</v>
      </c>
    </row>
    <row r="3226">
      <c r="A3226" s="195">
        <v>591.0</v>
      </c>
      <c r="B3226" s="196" t="s">
        <v>2368</v>
      </c>
      <c r="C3226" s="197" t="s">
        <v>10897</v>
      </c>
      <c r="D3226" s="198" t="s">
        <v>1334</v>
      </c>
      <c r="E3226" s="196" t="s">
        <v>10898</v>
      </c>
      <c r="F3226" s="110"/>
      <c r="G3226" s="199">
        <v>70.0</v>
      </c>
      <c r="H3226" s="217">
        <v>0.73</v>
      </c>
      <c r="I3226" s="217">
        <v>1.01</v>
      </c>
      <c r="J3226" s="6">
        <f t="shared" si="17"/>
        <v>1.022</v>
      </c>
      <c r="K3226" s="6">
        <f t="shared" si="18"/>
        <v>1.2625</v>
      </c>
      <c r="L3226" s="6" t="str">
        <f t="array" ref="L3226">XLOOKUP(E3226,INV!A:A,INV!K:K)</f>
        <v>#N/A</v>
      </c>
      <c r="M3226" s="127" t="str">
        <f t="shared" si="19"/>
        <v>#N/A</v>
      </c>
    </row>
    <row r="3227">
      <c r="A3227" s="195">
        <v>456.0</v>
      </c>
      <c r="B3227" s="196" t="s">
        <v>3142</v>
      </c>
      <c r="C3227" s="197" t="s">
        <v>3633</v>
      </c>
      <c r="D3227" s="198" t="s">
        <v>872</v>
      </c>
      <c r="E3227" s="196" t="s">
        <v>873</v>
      </c>
      <c r="F3227" s="110"/>
      <c r="G3227" s="199">
        <v>1030.0</v>
      </c>
      <c r="H3227" s="217">
        <v>10.79</v>
      </c>
      <c r="I3227" s="217">
        <v>14.86</v>
      </c>
      <c r="J3227" s="6">
        <f t="shared" si="17"/>
        <v>15.106</v>
      </c>
      <c r="K3227" s="6">
        <f t="shared" si="18"/>
        <v>18.575</v>
      </c>
      <c r="L3227" s="63">
        <f t="array" ref="L3227">XLOOKUP(E3227,INV!A:A,INV!K:K)</f>
        <v>30</v>
      </c>
      <c r="M3227" s="127">
        <f t="shared" si="19"/>
        <v>0.4964666667</v>
      </c>
    </row>
    <row r="3228">
      <c r="A3228" s="195">
        <v>2582.0</v>
      </c>
      <c r="B3228" s="196" t="s">
        <v>10899</v>
      </c>
      <c r="C3228" s="197" t="s">
        <v>10900</v>
      </c>
      <c r="D3228" s="198" t="s">
        <v>10901</v>
      </c>
      <c r="E3228" s="196" t="s">
        <v>10902</v>
      </c>
      <c r="F3228" s="196"/>
      <c r="G3228" s="199">
        <v>220.0</v>
      </c>
      <c r="H3228" s="217">
        <v>2.03</v>
      </c>
      <c r="I3228" s="217">
        <v>2.8</v>
      </c>
      <c r="J3228" s="6">
        <f t="shared" si="17"/>
        <v>2.842</v>
      </c>
      <c r="K3228" s="6">
        <f t="shared" si="18"/>
        <v>3.5</v>
      </c>
      <c r="L3228" s="6" t="str">
        <f t="array" ref="L3228">XLOOKUP(E3228,INV!A:A,INV!K:K)</f>
        <v>#N/A</v>
      </c>
      <c r="M3228" s="127" t="str">
        <f t="shared" si="19"/>
        <v>#N/A</v>
      </c>
    </row>
    <row r="3229">
      <c r="A3229" s="195">
        <v>644.0</v>
      </c>
      <c r="B3229" s="196" t="s">
        <v>4103</v>
      </c>
      <c r="C3229" s="197" t="s">
        <v>4107</v>
      </c>
      <c r="D3229" s="198" t="s">
        <v>4108</v>
      </c>
      <c r="E3229" s="196" t="s">
        <v>4109</v>
      </c>
      <c r="F3229" s="196"/>
      <c r="G3229" s="199">
        <v>1250.0</v>
      </c>
      <c r="H3229" s="217">
        <v>11.55</v>
      </c>
      <c r="I3229" s="217">
        <v>15.91</v>
      </c>
      <c r="J3229" s="6">
        <f t="shared" si="17"/>
        <v>16.17</v>
      </c>
      <c r="K3229" s="6">
        <f t="shared" si="18"/>
        <v>19.8875</v>
      </c>
      <c r="L3229" s="6" t="str">
        <f t="array" ref="L3229">XLOOKUP(E3229,INV!A:A,INV!K:K)</f>
        <v>#N/A</v>
      </c>
      <c r="M3229" s="127" t="str">
        <f t="shared" si="19"/>
        <v>#N/A</v>
      </c>
    </row>
    <row r="3230">
      <c r="A3230" s="195">
        <v>645.0</v>
      </c>
      <c r="B3230" s="196" t="s">
        <v>4110</v>
      </c>
      <c r="C3230" s="197" t="s">
        <v>4111</v>
      </c>
      <c r="D3230" s="198" t="s">
        <v>4112</v>
      </c>
      <c r="E3230" s="196" t="s">
        <v>4113</v>
      </c>
      <c r="F3230" s="196"/>
      <c r="G3230" s="199">
        <v>2030.0</v>
      </c>
      <c r="H3230" s="217">
        <v>18.76</v>
      </c>
      <c r="I3230" s="217">
        <v>25.84</v>
      </c>
      <c r="J3230" s="6">
        <f t="shared" si="17"/>
        <v>26.264</v>
      </c>
      <c r="K3230" s="6">
        <f t="shared" si="18"/>
        <v>32.3</v>
      </c>
      <c r="L3230" s="6" t="str">
        <f t="array" ref="L3230">XLOOKUP(E3230,INV!A:A,INV!K:K)</f>
        <v>#N/A</v>
      </c>
      <c r="M3230" s="127" t="str">
        <f t="shared" si="19"/>
        <v>#N/A</v>
      </c>
    </row>
    <row r="3231">
      <c r="A3231" s="195">
        <v>661.0</v>
      </c>
      <c r="B3231" s="196" t="s">
        <v>4125</v>
      </c>
      <c r="C3231" s="197" t="s">
        <v>4162</v>
      </c>
      <c r="D3231" s="198" t="s">
        <v>4163</v>
      </c>
      <c r="E3231" s="196" t="s">
        <v>4164</v>
      </c>
      <c r="F3231" s="196"/>
      <c r="G3231" s="199">
        <v>1050.0</v>
      </c>
      <c r="H3231" s="217">
        <v>9.7</v>
      </c>
      <c r="I3231" s="217">
        <v>13.37</v>
      </c>
      <c r="J3231" s="6">
        <f t="shared" si="17"/>
        <v>13.58</v>
      </c>
      <c r="K3231" s="6">
        <f t="shared" si="18"/>
        <v>16.7125</v>
      </c>
      <c r="L3231" s="6" t="str">
        <f t="array" ref="L3231">XLOOKUP(E3231,INV!A:A,INV!K:K)</f>
        <v>#N/A</v>
      </c>
      <c r="M3231" s="127" t="str">
        <f t="shared" si="19"/>
        <v>#N/A</v>
      </c>
    </row>
    <row r="3232">
      <c r="A3232" s="195">
        <v>664.0</v>
      </c>
      <c r="B3232" s="196" t="s">
        <v>4103</v>
      </c>
      <c r="C3232" s="197" t="s">
        <v>4169</v>
      </c>
      <c r="D3232" s="198" t="s">
        <v>4170</v>
      </c>
      <c r="E3232" s="196" t="s">
        <v>4171</v>
      </c>
      <c r="F3232" s="196"/>
      <c r="G3232" s="199">
        <v>990.0</v>
      </c>
      <c r="H3232" s="217">
        <v>9.15</v>
      </c>
      <c r="I3232" s="217">
        <v>12.6</v>
      </c>
      <c r="J3232" s="6">
        <f t="shared" si="17"/>
        <v>12.81</v>
      </c>
      <c r="K3232" s="6">
        <f t="shared" si="18"/>
        <v>15.75</v>
      </c>
      <c r="L3232" s="6" t="str">
        <f t="array" ref="L3232">XLOOKUP(E3232,INV!A:A,INV!K:K)</f>
        <v>#N/A</v>
      </c>
      <c r="M3232" s="127" t="str">
        <f t="shared" si="19"/>
        <v>#N/A</v>
      </c>
    </row>
    <row r="3233">
      <c r="A3233" s="195">
        <v>676.0</v>
      </c>
      <c r="B3233" s="196" t="s">
        <v>4125</v>
      </c>
      <c r="C3233" s="197" t="s">
        <v>10903</v>
      </c>
      <c r="D3233" s="198" t="s">
        <v>10904</v>
      </c>
      <c r="E3233" s="196" t="s">
        <v>10905</v>
      </c>
      <c r="F3233" s="110"/>
      <c r="G3233" s="199">
        <v>1760.0</v>
      </c>
      <c r="H3233" s="217">
        <v>16.26</v>
      </c>
      <c r="I3233" s="217">
        <v>22.4</v>
      </c>
      <c r="J3233" s="6">
        <f t="shared" si="17"/>
        <v>22.764</v>
      </c>
      <c r="K3233" s="6">
        <f t="shared" si="18"/>
        <v>28</v>
      </c>
      <c r="L3233" s="6" t="str">
        <f t="array" ref="L3233">XLOOKUP(E3233,INV!A:A,INV!K:K)</f>
        <v>#N/A</v>
      </c>
      <c r="M3233" s="127" t="str">
        <f t="shared" si="19"/>
        <v>#N/A</v>
      </c>
    </row>
    <row r="3234">
      <c r="A3234" s="195">
        <v>678.0</v>
      </c>
      <c r="B3234" s="196" t="s">
        <v>4103</v>
      </c>
      <c r="C3234" s="197" t="s">
        <v>10906</v>
      </c>
      <c r="D3234" s="198" t="s">
        <v>10907</v>
      </c>
      <c r="E3234" s="196" t="s">
        <v>10908</v>
      </c>
      <c r="F3234" s="110"/>
      <c r="G3234" s="199">
        <v>990.0</v>
      </c>
      <c r="H3234" s="217">
        <v>9.15</v>
      </c>
      <c r="I3234" s="217">
        <v>12.6</v>
      </c>
      <c r="J3234" s="6">
        <f t="shared" si="17"/>
        <v>12.81</v>
      </c>
      <c r="K3234" s="6">
        <f t="shared" si="18"/>
        <v>15.75</v>
      </c>
      <c r="L3234" s="6" t="str">
        <f t="array" ref="L3234">XLOOKUP(E3234,INV!A:A,INV!K:K)</f>
        <v>#N/A</v>
      </c>
      <c r="M3234" s="127" t="str">
        <f t="shared" si="19"/>
        <v>#N/A</v>
      </c>
    </row>
    <row r="3235">
      <c r="A3235" s="195">
        <v>682.0</v>
      </c>
      <c r="B3235" s="196" t="s">
        <v>4103</v>
      </c>
      <c r="C3235" s="197" t="s">
        <v>10909</v>
      </c>
      <c r="D3235" s="198" t="s">
        <v>10910</v>
      </c>
      <c r="E3235" s="196" t="s">
        <v>10911</v>
      </c>
      <c r="F3235" s="196"/>
      <c r="G3235" s="199">
        <v>990.0</v>
      </c>
      <c r="H3235" s="217">
        <v>9.15</v>
      </c>
      <c r="I3235" s="217">
        <v>12.6</v>
      </c>
      <c r="J3235" s="6">
        <f t="shared" si="17"/>
        <v>12.81</v>
      </c>
      <c r="K3235" s="6">
        <f t="shared" si="18"/>
        <v>15.75</v>
      </c>
      <c r="L3235" s="6" t="str">
        <f t="array" ref="L3235">XLOOKUP(E3235,INV!A:A,INV!K:K)</f>
        <v>#N/A</v>
      </c>
      <c r="M3235" s="127" t="str">
        <f t="shared" si="19"/>
        <v>#N/A</v>
      </c>
    </row>
    <row r="3236">
      <c r="A3236" s="195">
        <v>685.0</v>
      </c>
      <c r="B3236" s="196" t="s">
        <v>4110</v>
      </c>
      <c r="C3236" s="197" t="s">
        <v>4212</v>
      </c>
      <c r="D3236" s="198" t="s">
        <v>4213</v>
      </c>
      <c r="E3236" s="196" t="s">
        <v>4214</v>
      </c>
      <c r="F3236" s="110"/>
      <c r="G3236" s="199">
        <v>1495.0</v>
      </c>
      <c r="H3236" s="217">
        <v>13.81</v>
      </c>
      <c r="I3236" s="217">
        <v>19.03</v>
      </c>
      <c r="J3236" s="6">
        <f t="shared" si="17"/>
        <v>19.334</v>
      </c>
      <c r="K3236" s="6">
        <f t="shared" si="18"/>
        <v>23.7875</v>
      </c>
      <c r="L3236" s="6" t="str">
        <f t="array" ref="L3236">XLOOKUP(E3236,INV!A:A,INV!K:K)</f>
        <v>#N/A</v>
      </c>
      <c r="M3236" s="127" t="str">
        <f t="shared" si="19"/>
        <v>#N/A</v>
      </c>
    </row>
    <row r="3237">
      <c r="A3237" s="195">
        <v>1834.0</v>
      </c>
      <c r="B3237" s="196" t="s">
        <v>3153</v>
      </c>
      <c r="C3237" s="197" t="s">
        <v>5414</v>
      </c>
      <c r="D3237" s="198" t="s">
        <v>5415</v>
      </c>
      <c r="E3237" s="196" t="s">
        <v>5414</v>
      </c>
      <c r="F3237" s="110"/>
      <c r="G3237" s="199">
        <v>2530.0</v>
      </c>
      <c r="H3237" s="217">
        <v>23.38</v>
      </c>
      <c r="I3237" s="217">
        <v>32.2</v>
      </c>
      <c r="J3237" s="6">
        <f t="shared" si="17"/>
        <v>32.732</v>
      </c>
      <c r="K3237" s="6">
        <f t="shared" si="18"/>
        <v>40.25</v>
      </c>
      <c r="L3237" s="6" t="str">
        <f t="array" ref="L3237">XLOOKUP(E3237,INV!A:A,INV!K:K)</f>
        <v>#N/A</v>
      </c>
      <c r="M3237" s="127" t="str">
        <f t="shared" si="19"/>
        <v>#N/A</v>
      </c>
    </row>
    <row r="3238">
      <c r="A3238" s="195">
        <v>2661.0</v>
      </c>
      <c r="B3238" s="196" t="s">
        <v>3153</v>
      </c>
      <c r="C3238" s="197" t="s">
        <v>6979</v>
      </c>
      <c r="D3238" s="198" t="s">
        <v>6980</v>
      </c>
      <c r="E3238" s="110" t="s">
        <v>6979</v>
      </c>
      <c r="F3238" s="196"/>
      <c r="G3238" s="199">
        <v>2720.0</v>
      </c>
      <c r="H3238" s="217">
        <v>25.13</v>
      </c>
      <c r="I3238" s="217">
        <v>34.62</v>
      </c>
      <c r="J3238" s="6">
        <f t="shared" si="17"/>
        <v>35.182</v>
      </c>
      <c r="K3238" s="6">
        <f t="shared" si="18"/>
        <v>43.275</v>
      </c>
      <c r="L3238" s="6" t="str">
        <f t="array" ref="L3238">XLOOKUP(E3238,INV!A:A,INV!K:K)</f>
        <v>#N/A</v>
      </c>
      <c r="M3238" s="127" t="str">
        <f t="shared" si="19"/>
        <v>#N/A</v>
      </c>
    </row>
    <row r="3239">
      <c r="A3239" s="195">
        <v>2662.0</v>
      </c>
      <c r="B3239" s="196" t="s">
        <v>3153</v>
      </c>
      <c r="C3239" s="197" t="s">
        <v>6981</v>
      </c>
      <c r="D3239" s="198" t="s">
        <v>6982</v>
      </c>
      <c r="E3239" s="110" t="s">
        <v>6981</v>
      </c>
      <c r="F3239" s="196"/>
      <c r="G3239" s="199">
        <v>1690.0</v>
      </c>
      <c r="H3239" s="217">
        <v>15.61</v>
      </c>
      <c r="I3239" s="217">
        <v>21.51</v>
      </c>
      <c r="J3239" s="6">
        <f t="shared" si="17"/>
        <v>21.854</v>
      </c>
      <c r="K3239" s="6">
        <f t="shared" si="18"/>
        <v>26.8875</v>
      </c>
      <c r="L3239" s="6" t="str">
        <f t="array" ref="L3239">XLOOKUP(E3239,INV!A:A,INV!K:K)</f>
        <v>#N/A</v>
      </c>
      <c r="M3239" s="127" t="str">
        <f t="shared" si="19"/>
        <v>#N/A</v>
      </c>
    </row>
    <row r="3240">
      <c r="A3240" s="195">
        <v>2807.0</v>
      </c>
      <c r="B3240" s="196">
        <v>6.3052E7</v>
      </c>
      <c r="C3240" s="197" t="s">
        <v>7054</v>
      </c>
      <c r="D3240" s="198" t="s">
        <v>7055</v>
      </c>
      <c r="E3240" s="196" t="s">
        <v>7054</v>
      </c>
      <c r="F3240" s="110"/>
      <c r="G3240" s="199">
        <v>25.0</v>
      </c>
      <c r="H3240" s="217">
        <v>0.26</v>
      </c>
      <c r="I3240" s="217">
        <v>0.36</v>
      </c>
      <c r="J3240" s="6">
        <f t="shared" si="17"/>
        <v>0.364</v>
      </c>
      <c r="K3240" s="6">
        <f t="shared" si="18"/>
        <v>0.45</v>
      </c>
      <c r="L3240" s="6" t="str">
        <f t="array" ref="L3240">XLOOKUP(E3240,INV!A:A,INV!K:K)</f>
        <v>#N/A</v>
      </c>
      <c r="M3240" s="127" t="str">
        <f t="shared" si="19"/>
        <v>#N/A</v>
      </c>
    </row>
    <row r="3241">
      <c r="A3241" s="195">
        <v>2776.0</v>
      </c>
      <c r="B3241" s="196">
        <v>3.304999E7</v>
      </c>
      <c r="C3241" s="197" t="s">
        <v>6988</v>
      </c>
      <c r="D3241" s="198" t="s">
        <v>6989</v>
      </c>
      <c r="E3241" s="196" t="s">
        <v>6988</v>
      </c>
      <c r="F3241" s="110"/>
      <c r="G3241" s="199">
        <v>90.0</v>
      </c>
      <c r="H3241" s="217">
        <v>0.94</v>
      </c>
      <c r="I3241" s="217">
        <v>1.3</v>
      </c>
      <c r="J3241" s="6">
        <f t="shared" si="17"/>
        <v>1.316</v>
      </c>
      <c r="K3241" s="6">
        <f t="shared" si="18"/>
        <v>1.625</v>
      </c>
      <c r="L3241" s="6" t="str">
        <f t="array" ref="L3241">XLOOKUP(E3241,INV!A:A,INV!K:K)</f>
        <v>#N/A</v>
      </c>
      <c r="M3241" s="127" t="str">
        <f t="shared" si="19"/>
        <v>#N/A</v>
      </c>
    </row>
    <row r="3242">
      <c r="A3242" s="195">
        <v>2777.0</v>
      </c>
      <c r="B3242" s="196">
        <v>5.607902E7</v>
      </c>
      <c r="C3242" s="197" t="s">
        <v>6990</v>
      </c>
      <c r="D3242" s="198" t="s">
        <v>6991</v>
      </c>
      <c r="E3242" s="196" t="s">
        <v>6990</v>
      </c>
      <c r="F3242" s="110"/>
      <c r="G3242" s="199">
        <v>10.0</v>
      </c>
      <c r="H3242" s="217">
        <v>0.1</v>
      </c>
      <c r="I3242" s="217">
        <v>0.14</v>
      </c>
      <c r="J3242" s="6">
        <f t="shared" si="17"/>
        <v>0.14</v>
      </c>
      <c r="K3242" s="6">
        <f t="shared" si="18"/>
        <v>0.175</v>
      </c>
      <c r="L3242" s="6">
        <f t="array" ref="L3242">XLOOKUP(E3242,INV!A:A,INV!K:K)</f>
        <v>1</v>
      </c>
      <c r="M3242" s="127">
        <f t="shared" si="19"/>
        <v>0.86</v>
      </c>
    </row>
    <row r="3243">
      <c r="A3243" s="195">
        <v>2778.0</v>
      </c>
      <c r="B3243" s="196">
        <v>4.819101E7</v>
      </c>
      <c r="C3243" s="197" t="s">
        <v>6992</v>
      </c>
      <c r="D3243" s="198" t="s">
        <v>6993</v>
      </c>
      <c r="E3243" s="196" t="s">
        <v>6992</v>
      </c>
      <c r="F3243" s="110"/>
      <c r="G3243" s="199">
        <v>20.0</v>
      </c>
      <c r="H3243" s="217">
        <v>0.21</v>
      </c>
      <c r="I3243" s="217">
        <v>0.29</v>
      </c>
      <c r="J3243" s="6">
        <f t="shared" si="17"/>
        <v>0.294</v>
      </c>
      <c r="K3243" s="6">
        <f t="shared" si="18"/>
        <v>0.3625</v>
      </c>
      <c r="L3243" s="6" t="str">
        <f t="array" ref="L3243">XLOOKUP(E3243,INV!A:A,INV!K:K)</f>
        <v>#N/A</v>
      </c>
      <c r="M3243" s="127" t="str">
        <f t="shared" si="19"/>
        <v>#N/A</v>
      </c>
    </row>
    <row r="3244">
      <c r="A3244" s="195">
        <v>2779.0</v>
      </c>
      <c r="B3244" s="196">
        <v>6.117103E7</v>
      </c>
      <c r="C3244" s="197" t="s">
        <v>6994</v>
      </c>
      <c r="D3244" s="198" t="s">
        <v>6995</v>
      </c>
      <c r="E3244" s="196" t="s">
        <v>6994</v>
      </c>
      <c r="F3244" s="110"/>
      <c r="G3244" s="199">
        <v>320.0</v>
      </c>
      <c r="H3244" s="217">
        <v>3.35</v>
      </c>
      <c r="I3244" s="217">
        <v>4.62</v>
      </c>
      <c r="J3244" s="6">
        <f t="shared" si="17"/>
        <v>4.69</v>
      </c>
      <c r="K3244" s="6">
        <f t="shared" si="18"/>
        <v>5.775</v>
      </c>
      <c r="L3244" s="6" t="str">
        <f t="array" ref="L3244">XLOOKUP(E3244,INV!A:A,INV!K:K)</f>
        <v>#N/A</v>
      </c>
      <c r="M3244" s="127" t="str">
        <f t="shared" si="19"/>
        <v>#N/A</v>
      </c>
    </row>
    <row r="3245">
      <c r="A3245" s="195">
        <v>2780.0</v>
      </c>
      <c r="B3245" s="196">
        <v>1.2119099E7</v>
      </c>
      <c r="C3245" s="197" t="s">
        <v>6996</v>
      </c>
      <c r="D3245" s="198" t="s">
        <v>6997</v>
      </c>
      <c r="E3245" s="196" t="s">
        <v>6996</v>
      </c>
      <c r="F3245" s="110"/>
      <c r="G3245" s="199">
        <v>5.0</v>
      </c>
      <c r="H3245" s="217">
        <v>0.05</v>
      </c>
      <c r="I3245" s="217">
        <v>0.07</v>
      </c>
      <c r="J3245" s="6">
        <f t="shared" si="17"/>
        <v>0.07</v>
      </c>
      <c r="K3245" s="6">
        <f t="shared" si="18"/>
        <v>0.0875</v>
      </c>
      <c r="L3245" s="6">
        <f t="array" ref="L3245">XLOOKUP(E3245,INV!A:A,INV!K:K)</f>
        <v>1</v>
      </c>
      <c r="M3245" s="127">
        <f t="shared" si="19"/>
        <v>0.93</v>
      </c>
    </row>
    <row r="3246">
      <c r="A3246" s="195">
        <v>2781.0</v>
      </c>
      <c r="B3246" s="196">
        <v>4.91191E7</v>
      </c>
      <c r="C3246" s="197" t="s">
        <v>6998</v>
      </c>
      <c r="D3246" s="198" t="s">
        <v>6999</v>
      </c>
      <c r="E3246" s="196" t="s">
        <v>6998</v>
      </c>
      <c r="F3246" s="110"/>
      <c r="G3246" s="199">
        <v>18.0</v>
      </c>
      <c r="H3246" s="217">
        <v>0.19</v>
      </c>
      <c r="I3246" s="217">
        <v>0.26</v>
      </c>
      <c r="J3246" s="6">
        <f t="shared" si="17"/>
        <v>0.266</v>
      </c>
      <c r="K3246" s="6">
        <f t="shared" si="18"/>
        <v>0.325</v>
      </c>
      <c r="L3246" s="6" t="str">
        <f t="array" ref="L3246">XLOOKUP(E3246,INV!A:A,INV!K:K)</f>
        <v>#N/A</v>
      </c>
      <c r="M3246" s="127" t="str">
        <f t="shared" si="19"/>
        <v>#N/A</v>
      </c>
    </row>
    <row r="3247">
      <c r="A3247" s="195">
        <v>2782.0</v>
      </c>
      <c r="B3247" s="196">
        <v>4.911109E7</v>
      </c>
      <c r="C3247" s="197" t="s">
        <v>7000</v>
      </c>
      <c r="D3247" s="198" t="s">
        <v>7001</v>
      </c>
      <c r="E3247" s="196" t="s">
        <v>7000</v>
      </c>
      <c r="F3247" s="110"/>
      <c r="G3247" s="199">
        <v>2.0</v>
      </c>
      <c r="H3247" s="217">
        <v>0.02</v>
      </c>
      <c r="I3247" s="217">
        <v>0.03</v>
      </c>
      <c r="J3247" s="6">
        <f t="shared" si="17"/>
        <v>0.028</v>
      </c>
      <c r="K3247" s="6">
        <f t="shared" si="18"/>
        <v>0.0375</v>
      </c>
      <c r="L3247" s="6" t="str">
        <f t="array" ref="L3247">XLOOKUP(E3247,INV!A:A,INV!K:K)</f>
        <v>#N/A</v>
      </c>
      <c r="M3247" s="127" t="str">
        <f t="shared" si="19"/>
        <v>#N/A</v>
      </c>
    </row>
    <row r="3248">
      <c r="A3248" s="195">
        <v>2809.0</v>
      </c>
      <c r="B3248" s="196">
        <v>7.419993E7</v>
      </c>
      <c r="C3248" s="197" t="s">
        <v>7059</v>
      </c>
      <c r="D3248" s="198" t="s">
        <v>7060</v>
      </c>
      <c r="E3248" s="196" t="s">
        <v>7059</v>
      </c>
      <c r="F3248" s="110"/>
      <c r="G3248" s="199">
        <v>105.0</v>
      </c>
      <c r="H3248" s="217">
        <v>1.1</v>
      </c>
      <c r="I3248" s="215"/>
      <c r="J3248" s="6">
        <f t="shared" si="17"/>
        <v>1.54</v>
      </c>
      <c r="K3248" s="6">
        <f t="shared" si="18"/>
        <v>0</v>
      </c>
      <c r="L3248" s="6" t="str">
        <f t="array" ref="L3248">XLOOKUP(E3248,INV!A:A,INV!K:K)</f>
        <v>#N/A</v>
      </c>
      <c r="M3248" s="127" t="str">
        <f t="shared" si="19"/>
        <v>#N/A</v>
      </c>
    </row>
    <row r="3249">
      <c r="A3249" s="195">
        <v>3112.0</v>
      </c>
      <c r="B3249" s="196" t="s">
        <v>3832</v>
      </c>
      <c r="C3249" s="212" t="s">
        <v>7709</v>
      </c>
      <c r="D3249" s="213" t="s">
        <v>7710</v>
      </c>
      <c r="E3249" s="212" t="s">
        <v>7709</v>
      </c>
      <c r="F3249" s="110"/>
      <c r="G3249" s="199">
        <v>465.0</v>
      </c>
      <c r="H3249" s="217">
        <v>4.87</v>
      </c>
      <c r="I3249" s="217">
        <v>6.71</v>
      </c>
      <c r="J3249" s="6">
        <f t="shared" si="17"/>
        <v>6.818</v>
      </c>
      <c r="K3249" s="6">
        <f t="shared" si="18"/>
        <v>8.3875</v>
      </c>
      <c r="L3249" s="6" t="str">
        <f t="array" ref="L3249">XLOOKUP(E3249,INV!A:A,INV!K:K)</f>
        <v>#N/A</v>
      </c>
      <c r="M3249" s="127" t="str">
        <f t="shared" si="19"/>
        <v>#N/A</v>
      </c>
    </row>
    <row r="3250">
      <c r="A3250" s="195">
        <v>3225.0</v>
      </c>
      <c r="B3250" s="196" t="s">
        <v>7111</v>
      </c>
      <c r="C3250" s="212" t="s">
        <v>804</v>
      </c>
      <c r="D3250" s="213" t="s">
        <v>803</v>
      </c>
      <c r="E3250" s="212" t="s">
        <v>804</v>
      </c>
      <c r="F3250" s="110"/>
      <c r="G3250" s="199">
        <v>1850.0</v>
      </c>
      <c r="H3250" s="217">
        <v>20.51</v>
      </c>
      <c r="I3250" s="215"/>
      <c r="M3250" s="127"/>
    </row>
    <row r="3251">
      <c r="A3251" s="195">
        <v>3113.0</v>
      </c>
      <c r="B3251" s="196" t="s">
        <v>3832</v>
      </c>
      <c r="C3251" s="212" t="s">
        <v>890</v>
      </c>
      <c r="D3251" s="213" t="s">
        <v>2330</v>
      </c>
      <c r="E3251" s="212" t="s">
        <v>890</v>
      </c>
      <c r="F3251" s="110"/>
      <c r="G3251" s="199">
        <v>465.0</v>
      </c>
      <c r="H3251" s="217">
        <v>4.87</v>
      </c>
      <c r="I3251" s="217">
        <v>6.71</v>
      </c>
      <c r="J3251" s="6">
        <f>H3251*1.4</f>
        <v>6.818</v>
      </c>
      <c r="K3251" s="6">
        <f>I3251*1.25</f>
        <v>8.3875</v>
      </c>
      <c r="L3251" s="6" t="str">
        <f t="array" ref="L3251">XLOOKUP(E3251,INV!A:A,INV!K:K)</f>
        <v>#N/A</v>
      </c>
      <c r="M3251" s="127" t="str">
        <f>(L3251-J3251)/L3251</f>
        <v>#N/A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9.25"/>
    <col customWidth="1" min="2" max="2" width="31.0"/>
    <col customWidth="1" min="6" max="6" width="15.88"/>
    <col customWidth="1" min="7" max="8" width="13.63"/>
    <col customWidth="1" min="9" max="9" width="18.25"/>
    <col customWidth="1" min="10" max="10" width="16.38"/>
    <col customWidth="1" min="11" max="12" width="16.63"/>
    <col customWidth="1" min="16" max="16" width="61.25"/>
    <col customWidth="1" min="18" max="18" width="22.38"/>
    <col customWidth="1" min="19" max="19" width="20.88"/>
    <col customWidth="1" min="20" max="20" width="22.63"/>
    <col customWidth="1" min="21" max="21" width="21.13"/>
  </cols>
  <sheetData>
    <row r="1">
      <c r="A1" s="2" t="str">
        <f>IFERROR(__xludf.DUMMYFUNCTION("IMPORTRANGE(""https://docs.google.com/spreadsheets/d/1UsmAmqAF9hviYY7ybbxq6eGrCtFxD0tEc6ej5kByb6Q/edit?usp=sharing"", ""Sheet1!A1:E100"")"),"#REF!")</f>
        <v>#REF!</v>
      </c>
      <c r="B1" s="85"/>
      <c r="F1" s="2" t="s">
        <v>10912</v>
      </c>
      <c r="G1" s="2" t="s">
        <v>825</v>
      </c>
      <c r="H1" s="2" t="s">
        <v>10913</v>
      </c>
      <c r="I1" s="2" t="s">
        <v>10914</v>
      </c>
      <c r="J1" s="2" t="s">
        <v>10915</v>
      </c>
      <c r="K1" s="2" t="s">
        <v>10916</v>
      </c>
      <c r="L1" s="2" t="s">
        <v>10917</v>
      </c>
      <c r="M1" s="2" t="s">
        <v>10918</v>
      </c>
      <c r="Q1" s="6" t="e">
        <v>#REF!</v>
      </c>
      <c r="R1" s="6" t="s">
        <v>10919</v>
      </c>
      <c r="S1" s="6" t="s">
        <v>10920</v>
      </c>
      <c r="T1" s="6" t="s">
        <v>10921</v>
      </c>
      <c r="U1" s="6" t="s">
        <v>10922</v>
      </c>
    </row>
    <row r="2">
      <c r="A2" s="32"/>
      <c r="B2" s="224"/>
      <c r="F2" s="6" t="str">
        <f t="array" ref="F2">XLOOKUP(A2,SALES!A:A,SALES!E:E)/12</f>
        <v>#N/A</v>
      </c>
      <c r="G2" s="6" t="str">
        <f t="shared" ref="G2:G103" si="1">D2/F2</f>
        <v>#N/A</v>
      </c>
      <c r="H2" s="225">
        <f t="shared" ref="H2:H103" si="2">(C2-TODAY())/30</f>
        <v>-1540.4</v>
      </c>
      <c r="I2" s="2">
        <v>1.5</v>
      </c>
      <c r="J2" s="6" t="str">
        <f t="shared" ref="J2:J103" si="3">max(0,min(G2,H2-I2))</f>
        <v>#N/A</v>
      </c>
      <c r="K2" s="6" t="str">
        <f t="shared" ref="K2:K103" si="4">J2*F2</f>
        <v>#N/A</v>
      </c>
      <c r="L2" s="6" t="str">
        <f t="shared" ref="L2:L103" si="5">G2-J2</f>
        <v>#N/A</v>
      </c>
      <c r="M2" s="6" t="str">
        <f t="shared" ref="M2:M103" si="6">L2*F2</f>
        <v>#N/A</v>
      </c>
      <c r="P2" s="6" t="str">
        <f t="shared" ref="P2:P31" si="7">XLOOKUP(Q2,A:A,B:B)</f>
        <v>#N/A</v>
      </c>
      <c r="Q2" s="6" t="s">
        <v>2125</v>
      </c>
      <c r="R2" s="6"/>
      <c r="S2" s="6"/>
      <c r="T2" s="6"/>
      <c r="U2" s="6"/>
    </row>
    <row r="3">
      <c r="A3" s="32"/>
      <c r="B3" s="224"/>
      <c r="F3" s="6" t="str">
        <f t="array" ref="F3">XLOOKUP(A3,SALES!A:A,SALES!E:E)/12</f>
        <v>#N/A</v>
      </c>
      <c r="G3" s="6" t="str">
        <f t="shared" si="1"/>
        <v>#N/A</v>
      </c>
      <c r="H3" s="225">
        <f t="shared" si="2"/>
        <v>-1540.4</v>
      </c>
      <c r="I3" s="2">
        <v>1.5</v>
      </c>
      <c r="J3" s="6" t="str">
        <f t="shared" si="3"/>
        <v>#N/A</v>
      </c>
      <c r="K3" s="6" t="str">
        <f t="shared" si="4"/>
        <v>#N/A</v>
      </c>
      <c r="L3" s="6" t="str">
        <f t="shared" si="5"/>
        <v>#N/A</v>
      </c>
      <c r="M3" s="6" t="str">
        <f t="shared" si="6"/>
        <v>#N/A</v>
      </c>
      <c r="P3" s="6" t="str">
        <f t="shared" si="7"/>
        <v>#N/A</v>
      </c>
    </row>
    <row r="4">
      <c r="A4" s="32"/>
      <c r="B4" s="224"/>
      <c r="F4" s="6" t="str">
        <f t="array" ref="F4">XLOOKUP(A4,SALES!A:A,SALES!E:E)/12</f>
        <v>#N/A</v>
      </c>
      <c r="G4" s="6" t="str">
        <f t="shared" si="1"/>
        <v>#N/A</v>
      </c>
      <c r="H4" s="225">
        <f t="shared" si="2"/>
        <v>-1540.4</v>
      </c>
      <c r="I4" s="2">
        <v>1.5</v>
      </c>
      <c r="J4" s="6" t="str">
        <f t="shared" si="3"/>
        <v>#N/A</v>
      </c>
      <c r="K4" s="6" t="str">
        <f t="shared" si="4"/>
        <v>#N/A</v>
      </c>
      <c r="L4" s="6" t="str">
        <f t="shared" si="5"/>
        <v>#N/A</v>
      </c>
      <c r="M4" s="6" t="str">
        <f t="shared" si="6"/>
        <v>#N/A</v>
      </c>
      <c r="P4" s="6" t="str">
        <f t="shared" si="7"/>
        <v>#N/A</v>
      </c>
    </row>
    <row r="5">
      <c r="A5" s="32"/>
      <c r="B5" s="224"/>
      <c r="F5" s="6" t="str">
        <f t="array" ref="F5">XLOOKUP(A5,SALES!A:A,SALES!E:E)/12</f>
        <v>#N/A</v>
      </c>
      <c r="G5" s="6" t="str">
        <f t="shared" si="1"/>
        <v>#N/A</v>
      </c>
      <c r="H5" s="225">
        <f t="shared" si="2"/>
        <v>-1540.4</v>
      </c>
      <c r="I5" s="2">
        <v>1.5</v>
      </c>
      <c r="J5" s="6" t="str">
        <f t="shared" si="3"/>
        <v>#N/A</v>
      </c>
      <c r="K5" s="6" t="str">
        <f t="shared" si="4"/>
        <v>#N/A</v>
      </c>
      <c r="L5" s="6" t="str">
        <f t="shared" si="5"/>
        <v>#N/A</v>
      </c>
      <c r="M5" s="6" t="str">
        <f t="shared" si="6"/>
        <v>#N/A</v>
      </c>
      <c r="P5" s="6" t="str">
        <f t="shared" si="7"/>
        <v>#N/A</v>
      </c>
    </row>
    <row r="6">
      <c r="A6" s="32"/>
      <c r="B6" s="224"/>
      <c r="F6" s="6" t="str">
        <f t="array" ref="F6">XLOOKUP(A6,SALES!A:A,SALES!E:E)/12</f>
        <v>#N/A</v>
      </c>
      <c r="G6" s="6" t="str">
        <f t="shared" si="1"/>
        <v>#N/A</v>
      </c>
      <c r="H6" s="225">
        <f t="shared" si="2"/>
        <v>-1540.4</v>
      </c>
      <c r="I6" s="2">
        <v>1.5</v>
      </c>
      <c r="J6" s="6" t="str">
        <f t="shared" si="3"/>
        <v>#N/A</v>
      </c>
      <c r="K6" s="6" t="str">
        <f t="shared" si="4"/>
        <v>#N/A</v>
      </c>
      <c r="L6" s="6" t="str">
        <f t="shared" si="5"/>
        <v>#N/A</v>
      </c>
      <c r="M6" s="6" t="str">
        <f t="shared" si="6"/>
        <v>#N/A</v>
      </c>
      <c r="P6" s="6" t="str">
        <f t="shared" si="7"/>
        <v>#N/A</v>
      </c>
    </row>
    <row r="7">
      <c r="A7" s="32"/>
      <c r="B7" s="224"/>
      <c r="F7" s="6" t="str">
        <f t="array" ref="F7">XLOOKUP(A7,SALES!A:A,SALES!E:E)/12</f>
        <v>#N/A</v>
      </c>
      <c r="G7" s="6" t="str">
        <f t="shared" si="1"/>
        <v>#N/A</v>
      </c>
      <c r="H7" s="225">
        <f t="shared" si="2"/>
        <v>-1540.4</v>
      </c>
      <c r="I7" s="2">
        <v>1.5</v>
      </c>
      <c r="J7" s="6" t="str">
        <f t="shared" si="3"/>
        <v>#N/A</v>
      </c>
      <c r="K7" s="6" t="str">
        <f t="shared" si="4"/>
        <v>#N/A</v>
      </c>
      <c r="L7" s="6" t="str">
        <f t="shared" si="5"/>
        <v>#N/A</v>
      </c>
      <c r="M7" s="6" t="str">
        <f t="shared" si="6"/>
        <v>#N/A</v>
      </c>
      <c r="P7" s="6" t="str">
        <f t="shared" si="7"/>
        <v>#N/A</v>
      </c>
    </row>
    <row r="8">
      <c r="A8" s="32"/>
      <c r="B8" s="224"/>
      <c r="F8" s="6" t="str">
        <f t="array" ref="F8">XLOOKUP(A8,SALES!A:A,SALES!E:E)/12</f>
        <v>#N/A</v>
      </c>
      <c r="G8" s="6" t="str">
        <f t="shared" si="1"/>
        <v>#N/A</v>
      </c>
      <c r="H8" s="225">
        <f t="shared" si="2"/>
        <v>-1540.4</v>
      </c>
      <c r="I8" s="2">
        <v>1.5</v>
      </c>
      <c r="J8" s="6" t="str">
        <f t="shared" si="3"/>
        <v>#N/A</v>
      </c>
      <c r="K8" s="6" t="str">
        <f t="shared" si="4"/>
        <v>#N/A</v>
      </c>
      <c r="L8" s="6" t="str">
        <f t="shared" si="5"/>
        <v>#N/A</v>
      </c>
      <c r="M8" s="6" t="str">
        <f t="shared" si="6"/>
        <v>#N/A</v>
      </c>
      <c r="P8" s="6" t="str">
        <f t="shared" si="7"/>
        <v>#N/A</v>
      </c>
    </row>
    <row r="9">
      <c r="A9" s="32"/>
      <c r="B9" s="224"/>
      <c r="F9" s="6" t="str">
        <f t="array" ref="F9">XLOOKUP(A9,SALES!A:A,SALES!E:E)/12</f>
        <v>#N/A</v>
      </c>
      <c r="G9" s="6" t="str">
        <f t="shared" si="1"/>
        <v>#N/A</v>
      </c>
      <c r="H9" s="225">
        <f t="shared" si="2"/>
        <v>-1540.4</v>
      </c>
      <c r="I9" s="2">
        <v>1.5</v>
      </c>
      <c r="J9" s="6" t="str">
        <f t="shared" si="3"/>
        <v>#N/A</v>
      </c>
      <c r="K9" s="6" t="str">
        <f t="shared" si="4"/>
        <v>#N/A</v>
      </c>
      <c r="L9" s="6" t="str">
        <f t="shared" si="5"/>
        <v>#N/A</v>
      </c>
      <c r="M9" s="6" t="str">
        <f t="shared" si="6"/>
        <v>#N/A</v>
      </c>
      <c r="P9" s="6" t="str">
        <f t="shared" si="7"/>
        <v>#N/A</v>
      </c>
    </row>
    <row r="10">
      <c r="A10" s="32"/>
      <c r="B10" s="224"/>
      <c r="F10" s="6" t="str">
        <f t="array" ref="F10">XLOOKUP(A10,SALES!A:A,SALES!E:E)/12</f>
        <v>#N/A</v>
      </c>
      <c r="G10" s="6" t="str">
        <f t="shared" si="1"/>
        <v>#N/A</v>
      </c>
      <c r="H10" s="225">
        <f t="shared" si="2"/>
        <v>-1540.4</v>
      </c>
      <c r="I10" s="2">
        <v>1.5</v>
      </c>
      <c r="J10" s="6" t="str">
        <f t="shared" si="3"/>
        <v>#N/A</v>
      </c>
      <c r="K10" s="6" t="str">
        <f t="shared" si="4"/>
        <v>#N/A</v>
      </c>
      <c r="L10" s="6" t="str">
        <f t="shared" si="5"/>
        <v>#N/A</v>
      </c>
      <c r="M10" s="6" t="str">
        <f t="shared" si="6"/>
        <v>#N/A</v>
      </c>
      <c r="P10" s="6" t="str">
        <f t="shared" si="7"/>
        <v>#N/A</v>
      </c>
    </row>
    <row r="11">
      <c r="A11" s="32"/>
      <c r="B11" s="224"/>
      <c r="F11" s="6" t="str">
        <f t="array" ref="F11">XLOOKUP(A11,SALES!A:A,SALES!E:E)/12</f>
        <v>#N/A</v>
      </c>
      <c r="G11" s="6" t="str">
        <f t="shared" si="1"/>
        <v>#N/A</v>
      </c>
      <c r="H11" s="225">
        <f t="shared" si="2"/>
        <v>-1540.4</v>
      </c>
      <c r="I11" s="2">
        <v>1.5</v>
      </c>
      <c r="J11" s="6" t="str">
        <f t="shared" si="3"/>
        <v>#N/A</v>
      </c>
      <c r="K11" s="6" t="str">
        <f t="shared" si="4"/>
        <v>#N/A</v>
      </c>
      <c r="L11" s="6" t="str">
        <f t="shared" si="5"/>
        <v>#N/A</v>
      </c>
      <c r="M11" s="6" t="str">
        <f t="shared" si="6"/>
        <v>#N/A</v>
      </c>
      <c r="P11" s="6" t="str">
        <f t="shared" si="7"/>
        <v>#N/A</v>
      </c>
    </row>
    <row r="12">
      <c r="A12" s="32"/>
      <c r="B12" s="224"/>
      <c r="F12" s="6" t="str">
        <f t="array" ref="F12">XLOOKUP(A12,SALES!A:A,SALES!E:E)/12</f>
        <v>#N/A</v>
      </c>
      <c r="G12" s="6" t="str">
        <f t="shared" si="1"/>
        <v>#N/A</v>
      </c>
      <c r="H12" s="225">
        <f t="shared" si="2"/>
        <v>-1540.4</v>
      </c>
      <c r="I12" s="2">
        <v>1.5</v>
      </c>
      <c r="J12" s="6" t="str">
        <f t="shared" si="3"/>
        <v>#N/A</v>
      </c>
      <c r="K12" s="6" t="str">
        <f t="shared" si="4"/>
        <v>#N/A</v>
      </c>
      <c r="L12" s="6" t="str">
        <f t="shared" si="5"/>
        <v>#N/A</v>
      </c>
      <c r="M12" s="6" t="str">
        <f t="shared" si="6"/>
        <v>#N/A</v>
      </c>
      <c r="P12" s="6" t="str">
        <f t="shared" si="7"/>
        <v>#N/A</v>
      </c>
    </row>
    <row r="13">
      <c r="A13" s="32"/>
      <c r="B13" s="224"/>
      <c r="F13" s="6" t="str">
        <f t="array" ref="F13">XLOOKUP(A13,SALES!A:A,SALES!E:E)/12</f>
        <v>#N/A</v>
      </c>
      <c r="G13" s="6" t="str">
        <f t="shared" si="1"/>
        <v>#N/A</v>
      </c>
      <c r="H13" s="225">
        <f t="shared" si="2"/>
        <v>-1540.4</v>
      </c>
      <c r="I13" s="2">
        <v>1.5</v>
      </c>
      <c r="J13" s="6" t="str">
        <f t="shared" si="3"/>
        <v>#N/A</v>
      </c>
      <c r="K13" s="6" t="str">
        <f t="shared" si="4"/>
        <v>#N/A</v>
      </c>
      <c r="L13" s="6" t="str">
        <f t="shared" si="5"/>
        <v>#N/A</v>
      </c>
      <c r="M13" s="6" t="str">
        <f t="shared" si="6"/>
        <v>#N/A</v>
      </c>
      <c r="P13" s="6" t="str">
        <f t="shared" si="7"/>
        <v>#N/A</v>
      </c>
    </row>
    <row r="14">
      <c r="A14" s="32"/>
      <c r="B14" s="224"/>
      <c r="F14" s="6" t="str">
        <f t="array" ref="F14">XLOOKUP(A14,SALES!A:A,SALES!E:E)/12</f>
        <v>#N/A</v>
      </c>
      <c r="G14" s="6" t="str">
        <f t="shared" si="1"/>
        <v>#N/A</v>
      </c>
      <c r="H14" s="225">
        <f t="shared" si="2"/>
        <v>-1540.4</v>
      </c>
      <c r="I14" s="2">
        <v>1.5</v>
      </c>
      <c r="J14" s="6" t="str">
        <f t="shared" si="3"/>
        <v>#N/A</v>
      </c>
      <c r="K14" s="6" t="str">
        <f t="shared" si="4"/>
        <v>#N/A</v>
      </c>
      <c r="L14" s="6" t="str">
        <f t="shared" si="5"/>
        <v>#N/A</v>
      </c>
      <c r="M14" s="6" t="str">
        <f t="shared" si="6"/>
        <v>#N/A</v>
      </c>
      <c r="P14" s="6" t="str">
        <f t="shared" si="7"/>
        <v>#N/A</v>
      </c>
    </row>
    <row r="15">
      <c r="A15" s="32"/>
      <c r="B15" s="224"/>
      <c r="F15" s="6" t="str">
        <f t="array" ref="F15">XLOOKUP(A15,SALES!A:A,SALES!E:E)/12</f>
        <v>#N/A</v>
      </c>
      <c r="G15" s="6" t="str">
        <f t="shared" si="1"/>
        <v>#N/A</v>
      </c>
      <c r="H15" s="225">
        <f t="shared" si="2"/>
        <v>-1540.4</v>
      </c>
      <c r="I15" s="2">
        <v>1.5</v>
      </c>
      <c r="J15" s="6" t="str">
        <f t="shared" si="3"/>
        <v>#N/A</v>
      </c>
      <c r="K15" s="6" t="str">
        <f t="shared" si="4"/>
        <v>#N/A</v>
      </c>
      <c r="L15" s="6" t="str">
        <f t="shared" si="5"/>
        <v>#N/A</v>
      </c>
      <c r="M15" s="6" t="str">
        <f t="shared" si="6"/>
        <v>#N/A</v>
      </c>
      <c r="P15" s="6" t="str">
        <f t="shared" si="7"/>
        <v>#N/A</v>
      </c>
    </row>
    <row r="16">
      <c r="A16" s="32"/>
      <c r="B16" s="224"/>
      <c r="F16" s="6" t="str">
        <f t="array" ref="F16">XLOOKUP(A16,SALES!A:A,SALES!E:E)/12</f>
        <v>#N/A</v>
      </c>
      <c r="G16" s="6" t="str">
        <f t="shared" si="1"/>
        <v>#N/A</v>
      </c>
      <c r="H16" s="225">
        <f t="shared" si="2"/>
        <v>-1540.4</v>
      </c>
      <c r="I16" s="2">
        <v>1.5</v>
      </c>
      <c r="J16" s="6" t="str">
        <f t="shared" si="3"/>
        <v>#N/A</v>
      </c>
      <c r="K16" s="6" t="str">
        <f t="shared" si="4"/>
        <v>#N/A</v>
      </c>
      <c r="L16" s="6" t="str">
        <f t="shared" si="5"/>
        <v>#N/A</v>
      </c>
      <c r="M16" s="6" t="str">
        <f t="shared" si="6"/>
        <v>#N/A</v>
      </c>
      <c r="P16" s="6" t="str">
        <f t="shared" si="7"/>
        <v>#N/A</v>
      </c>
    </row>
    <row r="17">
      <c r="A17" s="32"/>
      <c r="B17" s="224"/>
      <c r="F17" s="6" t="str">
        <f t="array" ref="F17">XLOOKUP(A17,SALES!A:A,SALES!E:E)/12</f>
        <v>#N/A</v>
      </c>
      <c r="G17" s="6" t="str">
        <f t="shared" si="1"/>
        <v>#N/A</v>
      </c>
      <c r="H17" s="225">
        <f t="shared" si="2"/>
        <v>-1540.4</v>
      </c>
      <c r="I17" s="2">
        <v>1.5</v>
      </c>
      <c r="J17" s="6" t="str">
        <f t="shared" si="3"/>
        <v>#N/A</v>
      </c>
      <c r="K17" s="6" t="str">
        <f t="shared" si="4"/>
        <v>#N/A</v>
      </c>
      <c r="L17" s="6" t="str">
        <f t="shared" si="5"/>
        <v>#N/A</v>
      </c>
      <c r="M17" s="6" t="str">
        <f t="shared" si="6"/>
        <v>#N/A</v>
      </c>
      <c r="P17" s="6" t="str">
        <f t="shared" si="7"/>
        <v>#N/A</v>
      </c>
    </row>
    <row r="18">
      <c r="A18" s="32"/>
      <c r="B18" s="224"/>
      <c r="F18" s="6" t="str">
        <f t="array" ref="F18">XLOOKUP(A18,SALES!A:A,SALES!E:E)/12</f>
        <v>#N/A</v>
      </c>
      <c r="G18" s="6" t="str">
        <f t="shared" si="1"/>
        <v>#N/A</v>
      </c>
      <c r="H18" s="225">
        <f t="shared" si="2"/>
        <v>-1540.4</v>
      </c>
      <c r="I18" s="2">
        <v>1.5</v>
      </c>
      <c r="J18" s="6" t="str">
        <f t="shared" si="3"/>
        <v>#N/A</v>
      </c>
      <c r="K18" s="6" t="str">
        <f t="shared" si="4"/>
        <v>#N/A</v>
      </c>
      <c r="L18" s="6" t="str">
        <f t="shared" si="5"/>
        <v>#N/A</v>
      </c>
      <c r="M18" s="6" t="str">
        <f t="shared" si="6"/>
        <v>#N/A</v>
      </c>
      <c r="P18" s="6" t="str">
        <f t="shared" si="7"/>
        <v>#N/A</v>
      </c>
    </row>
    <row r="19">
      <c r="A19" s="32"/>
      <c r="B19" s="224"/>
      <c r="F19" s="6" t="str">
        <f t="array" ref="F19">XLOOKUP(A19,SALES!A:A,SALES!E:E)/12</f>
        <v>#N/A</v>
      </c>
      <c r="G19" s="6" t="str">
        <f t="shared" si="1"/>
        <v>#N/A</v>
      </c>
      <c r="H19" s="225">
        <f t="shared" si="2"/>
        <v>-1540.4</v>
      </c>
      <c r="I19" s="2">
        <v>1.5</v>
      </c>
      <c r="J19" s="6" t="str">
        <f t="shared" si="3"/>
        <v>#N/A</v>
      </c>
      <c r="K19" s="6" t="str">
        <f t="shared" si="4"/>
        <v>#N/A</v>
      </c>
      <c r="L19" s="6" t="str">
        <f t="shared" si="5"/>
        <v>#N/A</v>
      </c>
      <c r="M19" s="6" t="str">
        <f t="shared" si="6"/>
        <v>#N/A</v>
      </c>
      <c r="P19" s="6" t="str">
        <f t="shared" si="7"/>
        <v>#N/A</v>
      </c>
    </row>
    <row r="20">
      <c r="A20" s="32"/>
      <c r="B20" s="224"/>
      <c r="F20" s="6" t="str">
        <f t="array" ref="F20">XLOOKUP(A20,SALES!A:A,SALES!E:E)/12</f>
        <v>#N/A</v>
      </c>
      <c r="G20" s="6" t="str">
        <f t="shared" si="1"/>
        <v>#N/A</v>
      </c>
      <c r="H20" s="225">
        <f t="shared" si="2"/>
        <v>-1540.4</v>
      </c>
      <c r="I20" s="2">
        <v>1.5</v>
      </c>
      <c r="J20" s="6" t="str">
        <f t="shared" si="3"/>
        <v>#N/A</v>
      </c>
      <c r="K20" s="6" t="str">
        <f t="shared" si="4"/>
        <v>#N/A</v>
      </c>
      <c r="L20" s="6" t="str">
        <f t="shared" si="5"/>
        <v>#N/A</v>
      </c>
      <c r="M20" s="6" t="str">
        <f t="shared" si="6"/>
        <v>#N/A</v>
      </c>
      <c r="P20" s="6" t="str">
        <f t="shared" si="7"/>
        <v>#N/A</v>
      </c>
    </row>
    <row r="21">
      <c r="A21" s="32"/>
      <c r="B21" s="224"/>
      <c r="F21" s="6" t="str">
        <f t="array" ref="F21">XLOOKUP(A21,SALES!A:A,SALES!E:E)/12</f>
        <v>#N/A</v>
      </c>
      <c r="G21" s="6" t="str">
        <f t="shared" si="1"/>
        <v>#N/A</v>
      </c>
      <c r="H21" s="225">
        <f t="shared" si="2"/>
        <v>-1540.4</v>
      </c>
      <c r="I21" s="2">
        <v>1.5</v>
      </c>
      <c r="J21" s="6" t="str">
        <f t="shared" si="3"/>
        <v>#N/A</v>
      </c>
      <c r="K21" s="6" t="str">
        <f t="shared" si="4"/>
        <v>#N/A</v>
      </c>
      <c r="L21" s="6" t="str">
        <f t="shared" si="5"/>
        <v>#N/A</v>
      </c>
      <c r="M21" s="6" t="str">
        <f t="shared" si="6"/>
        <v>#N/A</v>
      </c>
      <c r="P21" s="6" t="str">
        <f t="shared" si="7"/>
        <v>#N/A</v>
      </c>
    </row>
    <row r="22">
      <c r="A22" s="32"/>
      <c r="B22" s="224"/>
      <c r="F22" s="6" t="str">
        <f t="array" ref="F22">XLOOKUP(A22,SALES!A:A,SALES!E:E)/12</f>
        <v>#N/A</v>
      </c>
      <c r="G22" s="6" t="str">
        <f t="shared" si="1"/>
        <v>#N/A</v>
      </c>
      <c r="H22" s="225">
        <f t="shared" si="2"/>
        <v>-1540.4</v>
      </c>
      <c r="I22" s="2">
        <v>1.5</v>
      </c>
      <c r="J22" s="6" t="str">
        <f t="shared" si="3"/>
        <v>#N/A</v>
      </c>
      <c r="K22" s="6" t="str">
        <f t="shared" si="4"/>
        <v>#N/A</v>
      </c>
      <c r="L22" s="6" t="str">
        <f t="shared" si="5"/>
        <v>#N/A</v>
      </c>
      <c r="M22" s="6" t="str">
        <f t="shared" si="6"/>
        <v>#N/A</v>
      </c>
      <c r="P22" s="6" t="str">
        <f t="shared" si="7"/>
        <v>#N/A</v>
      </c>
    </row>
    <row r="23">
      <c r="A23" s="32"/>
      <c r="B23" s="224"/>
      <c r="F23" s="6" t="str">
        <f t="array" ref="F23">XLOOKUP(A23,SALES!A:A,SALES!E:E)/12</f>
        <v>#N/A</v>
      </c>
      <c r="G23" s="6" t="str">
        <f t="shared" si="1"/>
        <v>#N/A</v>
      </c>
      <c r="H23" s="225">
        <f t="shared" si="2"/>
        <v>-1540.4</v>
      </c>
      <c r="I23" s="2">
        <v>1.5</v>
      </c>
      <c r="J23" s="6" t="str">
        <f t="shared" si="3"/>
        <v>#N/A</v>
      </c>
      <c r="K23" s="6" t="str">
        <f t="shared" si="4"/>
        <v>#N/A</v>
      </c>
      <c r="L23" s="6" t="str">
        <f t="shared" si="5"/>
        <v>#N/A</v>
      </c>
      <c r="M23" s="6" t="str">
        <f t="shared" si="6"/>
        <v>#N/A</v>
      </c>
      <c r="P23" s="6" t="str">
        <f t="shared" si="7"/>
        <v>#N/A</v>
      </c>
    </row>
    <row r="24">
      <c r="A24" s="32"/>
      <c r="B24" s="224"/>
      <c r="F24" s="6" t="str">
        <f t="array" ref="F24">XLOOKUP(A24,SALES!A:A,SALES!E:E)/12</f>
        <v>#N/A</v>
      </c>
      <c r="G24" s="6" t="str">
        <f t="shared" si="1"/>
        <v>#N/A</v>
      </c>
      <c r="H24" s="225">
        <f t="shared" si="2"/>
        <v>-1540.4</v>
      </c>
      <c r="I24" s="2">
        <v>1.5</v>
      </c>
      <c r="J24" s="6" t="str">
        <f t="shared" si="3"/>
        <v>#N/A</v>
      </c>
      <c r="K24" s="6" t="str">
        <f t="shared" si="4"/>
        <v>#N/A</v>
      </c>
      <c r="L24" s="6" t="str">
        <f t="shared" si="5"/>
        <v>#N/A</v>
      </c>
      <c r="M24" s="6" t="str">
        <f t="shared" si="6"/>
        <v>#N/A</v>
      </c>
      <c r="P24" s="6" t="str">
        <f t="shared" si="7"/>
        <v>#N/A</v>
      </c>
    </row>
    <row r="25">
      <c r="A25" s="32"/>
      <c r="B25" s="224"/>
      <c r="F25" s="6" t="str">
        <f t="array" ref="F25">XLOOKUP(A25,SALES!A:A,SALES!E:E)/12</f>
        <v>#N/A</v>
      </c>
      <c r="G25" s="6" t="str">
        <f t="shared" si="1"/>
        <v>#N/A</v>
      </c>
      <c r="H25" s="225">
        <f t="shared" si="2"/>
        <v>-1540.4</v>
      </c>
      <c r="I25" s="2">
        <v>1.5</v>
      </c>
      <c r="J25" s="6" t="str">
        <f t="shared" si="3"/>
        <v>#N/A</v>
      </c>
      <c r="K25" s="6" t="str">
        <f t="shared" si="4"/>
        <v>#N/A</v>
      </c>
      <c r="L25" s="6" t="str">
        <f t="shared" si="5"/>
        <v>#N/A</v>
      </c>
      <c r="M25" s="6" t="str">
        <f t="shared" si="6"/>
        <v>#N/A</v>
      </c>
      <c r="P25" s="6" t="str">
        <f t="shared" si="7"/>
        <v>#N/A</v>
      </c>
    </row>
    <row r="26">
      <c r="A26" s="32"/>
      <c r="B26" s="224"/>
      <c r="F26" s="6" t="str">
        <f t="array" ref="F26">XLOOKUP(A26,SALES!A:A,SALES!E:E)/12</f>
        <v>#N/A</v>
      </c>
      <c r="G26" s="6" t="str">
        <f t="shared" si="1"/>
        <v>#N/A</v>
      </c>
      <c r="H26" s="225">
        <f t="shared" si="2"/>
        <v>-1540.4</v>
      </c>
      <c r="I26" s="2">
        <v>1.5</v>
      </c>
      <c r="J26" s="6" t="str">
        <f t="shared" si="3"/>
        <v>#N/A</v>
      </c>
      <c r="K26" s="6" t="str">
        <f t="shared" si="4"/>
        <v>#N/A</v>
      </c>
      <c r="L26" s="6" t="str">
        <f t="shared" si="5"/>
        <v>#N/A</v>
      </c>
      <c r="M26" s="6" t="str">
        <f t="shared" si="6"/>
        <v>#N/A</v>
      </c>
      <c r="P26" s="6" t="str">
        <f t="shared" si="7"/>
        <v>#N/A</v>
      </c>
    </row>
    <row r="27">
      <c r="A27" s="32"/>
      <c r="B27" s="224"/>
      <c r="F27" s="6" t="str">
        <f t="array" ref="F27">XLOOKUP(A27,SALES!A:A,SALES!E:E)/12</f>
        <v>#N/A</v>
      </c>
      <c r="G27" s="6" t="str">
        <f t="shared" si="1"/>
        <v>#N/A</v>
      </c>
      <c r="H27" s="225">
        <f t="shared" si="2"/>
        <v>-1540.4</v>
      </c>
      <c r="I27" s="2">
        <v>1.5</v>
      </c>
      <c r="J27" s="6" t="str">
        <f t="shared" si="3"/>
        <v>#N/A</v>
      </c>
      <c r="K27" s="6" t="str">
        <f t="shared" si="4"/>
        <v>#N/A</v>
      </c>
      <c r="L27" s="6" t="str">
        <f t="shared" si="5"/>
        <v>#N/A</v>
      </c>
      <c r="M27" s="6" t="str">
        <f t="shared" si="6"/>
        <v>#N/A</v>
      </c>
      <c r="P27" s="6" t="str">
        <f t="shared" si="7"/>
        <v>#N/A</v>
      </c>
    </row>
    <row r="28">
      <c r="A28" s="32"/>
      <c r="B28" s="224"/>
      <c r="F28" s="6" t="str">
        <f t="array" ref="F28">XLOOKUP(A28,SALES!A:A,SALES!E:E)/12</f>
        <v>#N/A</v>
      </c>
      <c r="G28" s="6" t="str">
        <f t="shared" si="1"/>
        <v>#N/A</v>
      </c>
      <c r="H28" s="225">
        <f t="shared" si="2"/>
        <v>-1540.4</v>
      </c>
      <c r="I28" s="2">
        <v>1.5</v>
      </c>
      <c r="J28" s="6" t="str">
        <f t="shared" si="3"/>
        <v>#N/A</v>
      </c>
      <c r="K28" s="6" t="str">
        <f t="shared" si="4"/>
        <v>#N/A</v>
      </c>
      <c r="L28" s="6" t="str">
        <f t="shared" si="5"/>
        <v>#N/A</v>
      </c>
      <c r="M28" s="6" t="str">
        <f t="shared" si="6"/>
        <v>#N/A</v>
      </c>
      <c r="P28" s="6" t="str">
        <f t="shared" si="7"/>
        <v>#N/A</v>
      </c>
    </row>
    <row r="29">
      <c r="A29" s="32"/>
      <c r="B29" s="224"/>
      <c r="F29" s="6" t="str">
        <f t="array" ref="F29">XLOOKUP(A29,SALES!A:A,SALES!E:E)/12</f>
        <v>#N/A</v>
      </c>
      <c r="G29" s="6" t="str">
        <f t="shared" si="1"/>
        <v>#N/A</v>
      </c>
      <c r="H29" s="225">
        <f t="shared" si="2"/>
        <v>-1540.4</v>
      </c>
      <c r="I29" s="2">
        <v>1.5</v>
      </c>
      <c r="J29" s="6" t="str">
        <f t="shared" si="3"/>
        <v>#N/A</v>
      </c>
      <c r="K29" s="6" t="str">
        <f t="shared" si="4"/>
        <v>#N/A</v>
      </c>
      <c r="L29" s="6" t="str">
        <f t="shared" si="5"/>
        <v>#N/A</v>
      </c>
      <c r="M29" s="6" t="str">
        <f t="shared" si="6"/>
        <v>#N/A</v>
      </c>
      <c r="P29" s="6" t="str">
        <f t="shared" si="7"/>
        <v>#N/A</v>
      </c>
    </row>
    <row r="30">
      <c r="B30" s="106"/>
      <c r="F30" s="6" t="str">
        <f t="array" ref="F30">XLOOKUP(A30,SALES!A:A,SALES!E:E)/12</f>
        <v>#N/A</v>
      </c>
      <c r="G30" s="6" t="str">
        <f t="shared" si="1"/>
        <v>#N/A</v>
      </c>
      <c r="H30" s="225">
        <f t="shared" si="2"/>
        <v>-1540.4</v>
      </c>
      <c r="I30" s="2">
        <v>1.5</v>
      </c>
      <c r="J30" s="6" t="str">
        <f t="shared" si="3"/>
        <v>#N/A</v>
      </c>
      <c r="K30" s="6" t="str">
        <f t="shared" si="4"/>
        <v>#N/A</v>
      </c>
      <c r="L30" s="6" t="str">
        <f t="shared" si="5"/>
        <v>#N/A</v>
      </c>
      <c r="M30" s="6" t="str">
        <f t="shared" si="6"/>
        <v>#N/A</v>
      </c>
      <c r="P30" s="6" t="str">
        <f t="shared" si="7"/>
        <v>#N/A</v>
      </c>
    </row>
    <row r="31">
      <c r="B31" s="106"/>
      <c r="F31" s="6" t="str">
        <f t="array" ref="F31">XLOOKUP(A31,SALES!A:A,SALES!E:E)/12</f>
        <v>#N/A</v>
      </c>
      <c r="G31" s="6" t="str">
        <f t="shared" si="1"/>
        <v>#N/A</v>
      </c>
      <c r="H31" s="225">
        <f t="shared" si="2"/>
        <v>-1540.4</v>
      </c>
      <c r="I31" s="2">
        <v>1.5</v>
      </c>
      <c r="J31" s="6" t="str">
        <f t="shared" si="3"/>
        <v>#N/A</v>
      </c>
      <c r="K31" s="6" t="str">
        <f t="shared" si="4"/>
        <v>#N/A</v>
      </c>
      <c r="L31" s="6" t="str">
        <f t="shared" si="5"/>
        <v>#N/A</v>
      </c>
      <c r="M31" s="6" t="str">
        <f t="shared" si="6"/>
        <v>#N/A</v>
      </c>
      <c r="P31" s="6" t="str">
        <f t="shared" si="7"/>
        <v>#N/A</v>
      </c>
    </row>
    <row r="32">
      <c r="B32" s="106"/>
      <c r="F32" s="6" t="str">
        <f t="array" ref="F32">XLOOKUP(A32,SALES!A:A,SALES!E:E)/12</f>
        <v>#N/A</v>
      </c>
      <c r="G32" s="6" t="str">
        <f t="shared" si="1"/>
        <v>#N/A</v>
      </c>
      <c r="H32" s="225">
        <f t="shared" si="2"/>
        <v>-1540.4</v>
      </c>
      <c r="I32" s="2">
        <v>1.5</v>
      </c>
      <c r="J32" s="6" t="str">
        <f t="shared" si="3"/>
        <v>#N/A</v>
      </c>
      <c r="K32" s="6" t="str">
        <f t="shared" si="4"/>
        <v>#N/A</v>
      </c>
      <c r="L32" s="6" t="str">
        <f t="shared" si="5"/>
        <v>#N/A</v>
      </c>
      <c r="M32" s="6" t="str">
        <f t="shared" si="6"/>
        <v>#N/A</v>
      </c>
    </row>
    <row r="33">
      <c r="B33" s="106"/>
      <c r="F33" s="6" t="str">
        <f t="array" ref="F33">XLOOKUP(A33,SALES!A:A,SALES!E:E)/12</f>
        <v>#N/A</v>
      </c>
      <c r="G33" s="6" t="str">
        <f t="shared" si="1"/>
        <v>#N/A</v>
      </c>
      <c r="H33" s="225">
        <f t="shared" si="2"/>
        <v>-1540.4</v>
      </c>
      <c r="I33" s="2">
        <v>1.5</v>
      </c>
      <c r="J33" s="6" t="str">
        <f t="shared" si="3"/>
        <v>#N/A</v>
      </c>
      <c r="K33" s="6" t="str">
        <f t="shared" si="4"/>
        <v>#N/A</v>
      </c>
      <c r="L33" s="6" t="str">
        <f t="shared" si="5"/>
        <v>#N/A</v>
      </c>
      <c r="M33" s="6" t="str">
        <f t="shared" si="6"/>
        <v>#N/A</v>
      </c>
    </row>
    <row r="34">
      <c r="B34" s="106"/>
      <c r="F34" s="6" t="str">
        <f t="array" ref="F34">XLOOKUP(A34,SALES!A:A,SALES!E:E)/12</f>
        <v>#N/A</v>
      </c>
      <c r="G34" s="6" t="str">
        <f t="shared" si="1"/>
        <v>#N/A</v>
      </c>
      <c r="H34" s="225">
        <f t="shared" si="2"/>
        <v>-1540.4</v>
      </c>
      <c r="I34" s="2">
        <v>1.5</v>
      </c>
      <c r="J34" s="6" t="str">
        <f t="shared" si="3"/>
        <v>#N/A</v>
      </c>
      <c r="K34" s="6" t="str">
        <f t="shared" si="4"/>
        <v>#N/A</v>
      </c>
      <c r="L34" s="6" t="str">
        <f t="shared" si="5"/>
        <v>#N/A</v>
      </c>
      <c r="M34" s="6" t="str">
        <f t="shared" si="6"/>
        <v>#N/A</v>
      </c>
    </row>
    <row r="35">
      <c r="B35" s="106"/>
      <c r="F35" s="6" t="str">
        <f t="array" ref="F35">XLOOKUP(A35,SALES!A:A,SALES!E:E)/12</f>
        <v>#N/A</v>
      </c>
      <c r="G35" s="6" t="str">
        <f t="shared" si="1"/>
        <v>#N/A</v>
      </c>
      <c r="H35" s="225">
        <f t="shared" si="2"/>
        <v>-1540.4</v>
      </c>
      <c r="I35" s="2">
        <v>1.5</v>
      </c>
      <c r="J35" s="6" t="str">
        <f t="shared" si="3"/>
        <v>#N/A</v>
      </c>
      <c r="K35" s="6" t="str">
        <f t="shared" si="4"/>
        <v>#N/A</v>
      </c>
      <c r="L35" s="6" t="str">
        <f t="shared" si="5"/>
        <v>#N/A</v>
      </c>
      <c r="M35" s="6" t="str">
        <f t="shared" si="6"/>
        <v>#N/A</v>
      </c>
    </row>
    <row r="36">
      <c r="B36" s="106"/>
      <c r="F36" s="6" t="str">
        <f t="array" ref="F36">XLOOKUP(A36,SALES!A:A,SALES!E:E)/12</f>
        <v>#N/A</v>
      </c>
      <c r="G36" s="6" t="str">
        <f t="shared" si="1"/>
        <v>#N/A</v>
      </c>
      <c r="H36" s="225">
        <f t="shared" si="2"/>
        <v>-1540.4</v>
      </c>
      <c r="I36" s="2">
        <v>1.5</v>
      </c>
      <c r="J36" s="6" t="str">
        <f t="shared" si="3"/>
        <v>#N/A</v>
      </c>
      <c r="K36" s="6" t="str">
        <f t="shared" si="4"/>
        <v>#N/A</v>
      </c>
      <c r="L36" s="6" t="str">
        <f t="shared" si="5"/>
        <v>#N/A</v>
      </c>
      <c r="M36" s="6" t="str">
        <f t="shared" si="6"/>
        <v>#N/A</v>
      </c>
    </row>
    <row r="37">
      <c r="B37" s="106"/>
      <c r="F37" s="6" t="str">
        <f t="array" ref="F37">XLOOKUP(A37,SALES!A:A,SALES!E:E)/12</f>
        <v>#N/A</v>
      </c>
      <c r="G37" s="6" t="str">
        <f t="shared" si="1"/>
        <v>#N/A</v>
      </c>
      <c r="H37" s="225">
        <f t="shared" si="2"/>
        <v>-1540.4</v>
      </c>
      <c r="I37" s="2">
        <v>1.5</v>
      </c>
      <c r="J37" s="6" t="str">
        <f t="shared" si="3"/>
        <v>#N/A</v>
      </c>
      <c r="K37" s="6" t="str">
        <f t="shared" si="4"/>
        <v>#N/A</v>
      </c>
      <c r="L37" s="6" t="str">
        <f t="shared" si="5"/>
        <v>#N/A</v>
      </c>
      <c r="M37" s="6" t="str">
        <f t="shared" si="6"/>
        <v>#N/A</v>
      </c>
    </row>
    <row r="38">
      <c r="B38" s="106"/>
      <c r="F38" s="6" t="str">
        <f t="array" ref="F38">XLOOKUP(A38,SALES!A:A,SALES!E:E)/12</f>
        <v>#N/A</v>
      </c>
      <c r="G38" s="6" t="str">
        <f t="shared" si="1"/>
        <v>#N/A</v>
      </c>
      <c r="H38" s="225">
        <f t="shared" si="2"/>
        <v>-1540.4</v>
      </c>
      <c r="I38" s="2">
        <v>1.5</v>
      </c>
      <c r="J38" s="6" t="str">
        <f t="shared" si="3"/>
        <v>#N/A</v>
      </c>
      <c r="K38" s="6" t="str">
        <f t="shared" si="4"/>
        <v>#N/A</v>
      </c>
      <c r="L38" s="6" t="str">
        <f t="shared" si="5"/>
        <v>#N/A</v>
      </c>
      <c r="M38" s="6" t="str">
        <f t="shared" si="6"/>
        <v>#N/A</v>
      </c>
    </row>
    <row r="39">
      <c r="B39" s="106"/>
      <c r="F39" s="6" t="str">
        <f t="array" ref="F39">XLOOKUP(A39,SALES!A:A,SALES!E:E)/12</f>
        <v>#N/A</v>
      </c>
      <c r="G39" s="6" t="str">
        <f t="shared" si="1"/>
        <v>#N/A</v>
      </c>
      <c r="H39" s="225">
        <f t="shared" si="2"/>
        <v>-1540.4</v>
      </c>
      <c r="I39" s="2">
        <v>1.5</v>
      </c>
      <c r="J39" s="6" t="str">
        <f t="shared" si="3"/>
        <v>#N/A</v>
      </c>
      <c r="K39" s="6" t="str">
        <f t="shared" si="4"/>
        <v>#N/A</v>
      </c>
      <c r="L39" s="6" t="str">
        <f t="shared" si="5"/>
        <v>#N/A</v>
      </c>
      <c r="M39" s="6" t="str">
        <f t="shared" si="6"/>
        <v>#N/A</v>
      </c>
    </row>
    <row r="40">
      <c r="B40" s="106"/>
      <c r="F40" s="6" t="str">
        <f t="array" ref="F40">XLOOKUP(A40,SALES!A:A,SALES!E:E)/12</f>
        <v>#N/A</v>
      </c>
      <c r="G40" s="6" t="str">
        <f t="shared" si="1"/>
        <v>#N/A</v>
      </c>
      <c r="H40" s="225">
        <f t="shared" si="2"/>
        <v>-1540.4</v>
      </c>
      <c r="I40" s="2">
        <v>1.5</v>
      </c>
      <c r="J40" s="6" t="str">
        <f t="shared" si="3"/>
        <v>#N/A</v>
      </c>
      <c r="K40" s="6" t="str">
        <f t="shared" si="4"/>
        <v>#N/A</v>
      </c>
      <c r="L40" s="6" t="str">
        <f t="shared" si="5"/>
        <v>#N/A</v>
      </c>
      <c r="M40" s="6" t="str">
        <f t="shared" si="6"/>
        <v>#N/A</v>
      </c>
    </row>
    <row r="41">
      <c r="B41" s="106"/>
      <c r="F41" s="6" t="str">
        <f t="array" ref="F41">XLOOKUP(A41,SALES!A:A,SALES!E:E)/12</f>
        <v>#N/A</v>
      </c>
      <c r="G41" s="6" t="str">
        <f t="shared" si="1"/>
        <v>#N/A</v>
      </c>
      <c r="H41" s="225">
        <f t="shared" si="2"/>
        <v>-1540.4</v>
      </c>
      <c r="I41" s="2">
        <v>1.5</v>
      </c>
      <c r="J41" s="6" t="str">
        <f t="shared" si="3"/>
        <v>#N/A</v>
      </c>
      <c r="K41" s="6" t="str">
        <f t="shared" si="4"/>
        <v>#N/A</v>
      </c>
      <c r="L41" s="6" t="str">
        <f t="shared" si="5"/>
        <v>#N/A</v>
      </c>
      <c r="M41" s="6" t="str">
        <f t="shared" si="6"/>
        <v>#N/A</v>
      </c>
    </row>
    <row r="42">
      <c r="B42" s="106"/>
      <c r="F42" s="6" t="str">
        <f t="array" ref="F42">XLOOKUP(A42,SALES!A:A,SALES!E:E)/12</f>
        <v>#N/A</v>
      </c>
      <c r="G42" s="6" t="str">
        <f t="shared" si="1"/>
        <v>#N/A</v>
      </c>
      <c r="H42" s="225">
        <f t="shared" si="2"/>
        <v>-1540.4</v>
      </c>
      <c r="I42" s="2">
        <v>1.5</v>
      </c>
      <c r="J42" s="6" t="str">
        <f t="shared" si="3"/>
        <v>#N/A</v>
      </c>
      <c r="K42" s="6" t="str">
        <f t="shared" si="4"/>
        <v>#N/A</v>
      </c>
      <c r="L42" s="6" t="str">
        <f t="shared" si="5"/>
        <v>#N/A</v>
      </c>
      <c r="M42" s="6" t="str">
        <f t="shared" si="6"/>
        <v>#N/A</v>
      </c>
    </row>
    <row r="43">
      <c r="B43" s="106"/>
      <c r="F43" s="6" t="str">
        <f t="array" ref="F43">XLOOKUP(A43,SALES!A:A,SALES!E:E)/12</f>
        <v>#N/A</v>
      </c>
      <c r="G43" s="6" t="str">
        <f t="shared" si="1"/>
        <v>#N/A</v>
      </c>
      <c r="H43" s="225">
        <f t="shared" si="2"/>
        <v>-1540.4</v>
      </c>
      <c r="I43" s="2">
        <v>1.5</v>
      </c>
      <c r="J43" s="6" t="str">
        <f t="shared" si="3"/>
        <v>#N/A</v>
      </c>
      <c r="K43" s="6" t="str">
        <f t="shared" si="4"/>
        <v>#N/A</v>
      </c>
      <c r="L43" s="6" t="str">
        <f t="shared" si="5"/>
        <v>#N/A</v>
      </c>
      <c r="M43" s="6" t="str">
        <f t="shared" si="6"/>
        <v>#N/A</v>
      </c>
    </row>
    <row r="44">
      <c r="B44" s="106"/>
      <c r="F44" s="6" t="str">
        <f t="array" ref="F44">XLOOKUP(A44,SALES!A:A,SALES!E:E)/12</f>
        <v>#N/A</v>
      </c>
      <c r="G44" s="6" t="str">
        <f t="shared" si="1"/>
        <v>#N/A</v>
      </c>
      <c r="H44" s="225">
        <f t="shared" si="2"/>
        <v>-1540.4</v>
      </c>
      <c r="I44" s="2">
        <v>1.5</v>
      </c>
      <c r="J44" s="6" t="str">
        <f t="shared" si="3"/>
        <v>#N/A</v>
      </c>
      <c r="K44" s="6" t="str">
        <f t="shared" si="4"/>
        <v>#N/A</v>
      </c>
      <c r="L44" s="6" t="str">
        <f t="shared" si="5"/>
        <v>#N/A</v>
      </c>
      <c r="M44" s="6" t="str">
        <f t="shared" si="6"/>
        <v>#N/A</v>
      </c>
    </row>
    <row r="45">
      <c r="B45" s="106"/>
      <c r="F45" s="6" t="str">
        <f t="array" ref="F45">XLOOKUP(A45,SALES!A:A,SALES!E:E)/12</f>
        <v>#N/A</v>
      </c>
      <c r="G45" s="6" t="str">
        <f t="shared" si="1"/>
        <v>#N/A</v>
      </c>
      <c r="H45" s="225">
        <f t="shared" si="2"/>
        <v>-1540.4</v>
      </c>
      <c r="I45" s="2">
        <v>1.5</v>
      </c>
      <c r="J45" s="6" t="str">
        <f t="shared" si="3"/>
        <v>#N/A</v>
      </c>
      <c r="K45" s="6" t="str">
        <f t="shared" si="4"/>
        <v>#N/A</v>
      </c>
      <c r="L45" s="6" t="str">
        <f t="shared" si="5"/>
        <v>#N/A</v>
      </c>
      <c r="M45" s="6" t="str">
        <f t="shared" si="6"/>
        <v>#N/A</v>
      </c>
    </row>
    <row r="46">
      <c r="B46" s="106"/>
      <c r="F46" s="6" t="str">
        <f t="array" ref="F46">XLOOKUP(A46,SALES!A:A,SALES!E:E)/12</f>
        <v>#N/A</v>
      </c>
      <c r="G46" s="6" t="str">
        <f t="shared" si="1"/>
        <v>#N/A</v>
      </c>
      <c r="H46" s="225">
        <f t="shared" si="2"/>
        <v>-1540.4</v>
      </c>
      <c r="I46" s="2">
        <v>1.5</v>
      </c>
      <c r="J46" s="6" t="str">
        <f t="shared" si="3"/>
        <v>#N/A</v>
      </c>
      <c r="K46" s="6" t="str">
        <f t="shared" si="4"/>
        <v>#N/A</v>
      </c>
      <c r="L46" s="6" t="str">
        <f t="shared" si="5"/>
        <v>#N/A</v>
      </c>
      <c r="M46" s="6" t="str">
        <f t="shared" si="6"/>
        <v>#N/A</v>
      </c>
    </row>
    <row r="47">
      <c r="B47" s="106"/>
      <c r="F47" s="6" t="str">
        <f t="array" ref="F47">XLOOKUP(A47,SALES!A:A,SALES!E:E)/12</f>
        <v>#N/A</v>
      </c>
      <c r="G47" s="6" t="str">
        <f t="shared" si="1"/>
        <v>#N/A</v>
      </c>
      <c r="H47" s="225">
        <f t="shared" si="2"/>
        <v>-1540.4</v>
      </c>
      <c r="I47" s="2">
        <v>1.5</v>
      </c>
      <c r="J47" s="6" t="str">
        <f t="shared" si="3"/>
        <v>#N/A</v>
      </c>
      <c r="K47" s="6" t="str">
        <f t="shared" si="4"/>
        <v>#N/A</v>
      </c>
      <c r="L47" s="6" t="str">
        <f t="shared" si="5"/>
        <v>#N/A</v>
      </c>
      <c r="M47" s="6" t="str">
        <f t="shared" si="6"/>
        <v>#N/A</v>
      </c>
    </row>
    <row r="48">
      <c r="B48" s="106"/>
      <c r="F48" s="6" t="str">
        <f t="array" ref="F48">XLOOKUP(A48,SALES!A:A,SALES!E:E)/12</f>
        <v>#N/A</v>
      </c>
      <c r="G48" s="6" t="str">
        <f t="shared" si="1"/>
        <v>#N/A</v>
      </c>
      <c r="H48" s="225">
        <f t="shared" si="2"/>
        <v>-1540.4</v>
      </c>
      <c r="I48" s="2">
        <v>1.5</v>
      </c>
      <c r="J48" s="6" t="str">
        <f t="shared" si="3"/>
        <v>#N/A</v>
      </c>
      <c r="K48" s="6" t="str">
        <f t="shared" si="4"/>
        <v>#N/A</v>
      </c>
      <c r="L48" s="6" t="str">
        <f t="shared" si="5"/>
        <v>#N/A</v>
      </c>
      <c r="M48" s="6" t="str">
        <f t="shared" si="6"/>
        <v>#N/A</v>
      </c>
    </row>
    <row r="49">
      <c r="B49" s="106"/>
      <c r="F49" s="6" t="str">
        <f t="array" ref="F49">XLOOKUP(A49,SALES!A:A,SALES!E:E)/12</f>
        <v>#N/A</v>
      </c>
      <c r="G49" s="6" t="str">
        <f t="shared" si="1"/>
        <v>#N/A</v>
      </c>
      <c r="H49" s="225">
        <f t="shared" si="2"/>
        <v>-1540.4</v>
      </c>
      <c r="I49" s="2">
        <v>1.5</v>
      </c>
      <c r="J49" s="6" t="str">
        <f t="shared" si="3"/>
        <v>#N/A</v>
      </c>
      <c r="K49" s="6" t="str">
        <f t="shared" si="4"/>
        <v>#N/A</v>
      </c>
      <c r="L49" s="6" t="str">
        <f t="shared" si="5"/>
        <v>#N/A</v>
      </c>
      <c r="M49" s="6" t="str">
        <f t="shared" si="6"/>
        <v>#N/A</v>
      </c>
    </row>
    <row r="50">
      <c r="B50" s="106"/>
      <c r="F50" s="6" t="str">
        <f t="array" ref="F50">XLOOKUP(A50,SALES!A:A,SALES!E:E)/12</f>
        <v>#N/A</v>
      </c>
      <c r="G50" s="6" t="str">
        <f t="shared" si="1"/>
        <v>#N/A</v>
      </c>
      <c r="H50" s="225">
        <f t="shared" si="2"/>
        <v>-1540.4</v>
      </c>
      <c r="I50" s="2">
        <v>1.5</v>
      </c>
      <c r="J50" s="6" t="str">
        <f t="shared" si="3"/>
        <v>#N/A</v>
      </c>
      <c r="K50" s="6" t="str">
        <f t="shared" si="4"/>
        <v>#N/A</v>
      </c>
      <c r="L50" s="6" t="str">
        <f t="shared" si="5"/>
        <v>#N/A</v>
      </c>
      <c r="M50" s="6" t="str">
        <f t="shared" si="6"/>
        <v>#N/A</v>
      </c>
    </row>
    <row r="51">
      <c r="B51" s="106"/>
      <c r="F51" s="6" t="str">
        <f t="array" ref="F51">XLOOKUP(A51,SALES!A:A,SALES!E:E)/12</f>
        <v>#N/A</v>
      </c>
      <c r="G51" s="6" t="str">
        <f t="shared" si="1"/>
        <v>#N/A</v>
      </c>
      <c r="H51" s="225">
        <f t="shared" si="2"/>
        <v>-1540.4</v>
      </c>
      <c r="I51" s="2">
        <v>1.5</v>
      </c>
      <c r="J51" s="6" t="str">
        <f t="shared" si="3"/>
        <v>#N/A</v>
      </c>
      <c r="K51" s="6" t="str">
        <f t="shared" si="4"/>
        <v>#N/A</v>
      </c>
      <c r="L51" s="6" t="str">
        <f t="shared" si="5"/>
        <v>#N/A</v>
      </c>
      <c r="M51" s="6" t="str">
        <f t="shared" si="6"/>
        <v>#N/A</v>
      </c>
    </row>
    <row r="52">
      <c r="B52" s="106"/>
      <c r="F52" s="6" t="str">
        <f t="array" ref="F52">XLOOKUP(A52,SALES!A:A,SALES!E:E)/12</f>
        <v>#N/A</v>
      </c>
      <c r="G52" s="6" t="str">
        <f t="shared" si="1"/>
        <v>#N/A</v>
      </c>
      <c r="H52" s="225">
        <f t="shared" si="2"/>
        <v>-1540.4</v>
      </c>
      <c r="I52" s="2">
        <v>1.5</v>
      </c>
      <c r="J52" s="6" t="str">
        <f t="shared" si="3"/>
        <v>#N/A</v>
      </c>
      <c r="K52" s="6" t="str">
        <f t="shared" si="4"/>
        <v>#N/A</v>
      </c>
      <c r="L52" s="6" t="str">
        <f t="shared" si="5"/>
        <v>#N/A</v>
      </c>
      <c r="M52" s="6" t="str">
        <f t="shared" si="6"/>
        <v>#N/A</v>
      </c>
    </row>
    <row r="53">
      <c r="B53" s="106"/>
      <c r="F53" s="6" t="str">
        <f t="array" ref="F53">XLOOKUP(A53,SALES!A:A,SALES!E:E)/12</f>
        <v>#N/A</v>
      </c>
      <c r="G53" s="6" t="str">
        <f t="shared" si="1"/>
        <v>#N/A</v>
      </c>
      <c r="H53" s="225">
        <f t="shared" si="2"/>
        <v>-1540.4</v>
      </c>
      <c r="I53" s="2">
        <v>1.5</v>
      </c>
      <c r="J53" s="6" t="str">
        <f t="shared" si="3"/>
        <v>#N/A</v>
      </c>
      <c r="K53" s="6" t="str">
        <f t="shared" si="4"/>
        <v>#N/A</v>
      </c>
      <c r="L53" s="6" t="str">
        <f t="shared" si="5"/>
        <v>#N/A</v>
      </c>
      <c r="M53" s="6" t="str">
        <f t="shared" si="6"/>
        <v>#N/A</v>
      </c>
    </row>
    <row r="54">
      <c r="B54" s="106"/>
      <c r="F54" s="6" t="str">
        <f t="array" ref="F54">XLOOKUP(A54,SALES!A:A,SALES!E:E)/12</f>
        <v>#N/A</v>
      </c>
      <c r="G54" s="6" t="str">
        <f t="shared" si="1"/>
        <v>#N/A</v>
      </c>
      <c r="H54" s="225">
        <f t="shared" si="2"/>
        <v>-1540.4</v>
      </c>
      <c r="I54" s="2">
        <v>1.5</v>
      </c>
      <c r="J54" s="6" t="str">
        <f t="shared" si="3"/>
        <v>#N/A</v>
      </c>
      <c r="K54" s="6" t="str">
        <f t="shared" si="4"/>
        <v>#N/A</v>
      </c>
      <c r="L54" s="6" t="str">
        <f t="shared" si="5"/>
        <v>#N/A</v>
      </c>
      <c r="M54" s="6" t="str">
        <f t="shared" si="6"/>
        <v>#N/A</v>
      </c>
    </row>
    <row r="55">
      <c r="B55" s="106"/>
      <c r="F55" s="6" t="str">
        <f t="array" ref="F55">XLOOKUP(A55,SALES!A:A,SALES!E:E)/12</f>
        <v>#N/A</v>
      </c>
      <c r="G55" s="6" t="str">
        <f t="shared" si="1"/>
        <v>#N/A</v>
      </c>
      <c r="H55" s="225">
        <f t="shared" si="2"/>
        <v>-1540.4</v>
      </c>
      <c r="I55" s="2">
        <v>1.5</v>
      </c>
      <c r="J55" s="6" t="str">
        <f t="shared" si="3"/>
        <v>#N/A</v>
      </c>
      <c r="K55" s="6" t="str">
        <f t="shared" si="4"/>
        <v>#N/A</v>
      </c>
      <c r="L55" s="6" t="str">
        <f t="shared" si="5"/>
        <v>#N/A</v>
      </c>
      <c r="M55" s="6" t="str">
        <f t="shared" si="6"/>
        <v>#N/A</v>
      </c>
    </row>
    <row r="56">
      <c r="B56" s="106"/>
      <c r="F56" s="6" t="str">
        <f t="array" ref="F56">XLOOKUP(A56,SALES!A:A,SALES!E:E)/12</f>
        <v>#N/A</v>
      </c>
      <c r="G56" s="6" t="str">
        <f t="shared" si="1"/>
        <v>#N/A</v>
      </c>
      <c r="H56" s="225">
        <f t="shared" si="2"/>
        <v>-1540.4</v>
      </c>
      <c r="I56" s="2">
        <v>1.5</v>
      </c>
      <c r="J56" s="6" t="str">
        <f t="shared" si="3"/>
        <v>#N/A</v>
      </c>
      <c r="K56" s="6" t="str">
        <f t="shared" si="4"/>
        <v>#N/A</v>
      </c>
      <c r="L56" s="6" t="str">
        <f t="shared" si="5"/>
        <v>#N/A</v>
      </c>
      <c r="M56" s="6" t="str">
        <f t="shared" si="6"/>
        <v>#N/A</v>
      </c>
    </row>
    <row r="57">
      <c r="B57" s="106"/>
      <c r="F57" s="6" t="str">
        <f t="array" ref="F57">XLOOKUP(A57,SALES!A:A,SALES!E:E)/12</f>
        <v>#N/A</v>
      </c>
      <c r="G57" s="6" t="str">
        <f t="shared" si="1"/>
        <v>#N/A</v>
      </c>
      <c r="H57" s="225">
        <f t="shared" si="2"/>
        <v>-1540.4</v>
      </c>
      <c r="I57" s="2">
        <v>1.5</v>
      </c>
      <c r="J57" s="6" t="str">
        <f t="shared" si="3"/>
        <v>#N/A</v>
      </c>
      <c r="K57" s="6" t="str">
        <f t="shared" si="4"/>
        <v>#N/A</v>
      </c>
      <c r="L57" s="6" t="str">
        <f t="shared" si="5"/>
        <v>#N/A</v>
      </c>
      <c r="M57" s="6" t="str">
        <f t="shared" si="6"/>
        <v>#N/A</v>
      </c>
    </row>
    <row r="58">
      <c r="B58" s="106"/>
      <c r="F58" s="6" t="str">
        <f t="array" ref="F58">XLOOKUP(A58,SALES!A:A,SALES!E:E)/12</f>
        <v>#N/A</v>
      </c>
      <c r="G58" s="6" t="str">
        <f t="shared" si="1"/>
        <v>#N/A</v>
      </c>
      <c r="H58" s="225">
        <f t="shared" si="2"/>
        <v>-1540.4</v>
      </c>
      <c r="I58" s="2">
        <v>1.5</v>
      </c>
      <c r="J58" s="6" t="str">
        <f t="shared" si="3"/>
        <v>#N/A</v>
      </c>
      <c r="K58" s="6" t="str">
        <f t="shared" si="4"/>
        <v>#N/A</v>
      </c>
      <c r="L58" s="6" t="str">
        <f t="shared" si="5"/>
        <v>#N/A</v>
      </c>
      <c r="M58" s="6" t="str">
        <f t="shared" si="6"/>
        <v>#N/A</v>
      </c>
    </row>
    <row r="59">
      <c r="B59" s="106"/>
      <c r="F59" s="6" t="str">
        <f t="array" ref="F59">XLOOKUP(A59,SALES!A:A,SALES!E:E)/12</f>
        <v>#N/A</v>
      </c>
      <c r="G59" s="6" t="str">
        <f t="shared" si="1"/>
        <v>#N/A</v>
      </c>
      <c r="H59" s="225">
        <f t="shared" si="2"/>
        <v>-1540.4</v>
      </c>
      <c r="I59" s="2">
        <v>1.5</v>
      </c>
      <c r="J59" s="6" t="str">
        <f t="shared" si="3"/>
        <v>#N/A</v>
      </c>
      <c r="K59" s="6" t="str">
        <f t="shared" si="4"/>
        <v>#N/A</v>
      </c>
      <c r="L59" s="6" t="str">
        <f t="shared" si="5"/>
        <v>#N/A</v>
      </c>
      <c r="M59" s="6" t="str">
        <f t="shared" si="6"/>
        <v>#N/A</v>
      </c>
    </row>
    <row r="60">
      <c r="B60" s="106"/>
      <c r="F60" s="6" t="str">
        <f t="array" ref="F60">XLOOKUP(A60,SALES!A:A,SALES!E:E)/12</f>
        <v>#N/A</v>
      </c>
      <c r="G60" s="6" t="str">
        <f t="shared" si="1"/>
        <v>#N/A</v>
      </c>
      <c r="H60" s="225">
        <f t="shared" si="2"/>
        <v>-1540.4</v>
      </c>
      <c r="I60" s="2">
        <v>1.5</v>
      </c>
      <c r="J60" s="6" t="str">
        <f t="shared" si="3"/>
        <v>#N/A</v>
      </c>
      <c r="K60" s="6" t="str">
        <f t="shared" si="4"/>
        <v>#N/A</v>
      </c>
      <c r="L60" s="6" t="str">
        <f t="shared" si="5"/>
        <v>#N/A</v>
      </c>
      <c r="M60" s="6" t="str">
        <f t="shared" si="6"/>
        <v>#N/A</v>
      </c>
    </row>
    <row r="61">
      <c r="B61" s="106"/>
      <c r="F61" s="6" t="str">
        <f t="array" ref="F61">XLOOKUP(A61,SALES!A:A,SALES!E:E)/12</f>
        <v>#N/A</v>
      </c>
      <c r="G61" s="6" t="str">
        <f t="shared" si="1"/>
        <v>#N/A</v>
      </c>
      <c r="H61" s="225">
        <f t="shared" si="2"/>
        <v>-1540.4</v>
      </c>
      <c r="I61" s="2">
        <v>1.5</v>
      </c>
      <c r="J61" s="6" t="str">
        <f t="shared" si="3"/>
        <v>#N/A</v>
      </c>
      <c r="K61" s="6" t="str">
        <f t="shared" si="4"/>
        <v>#N/A</v>
      </c>
      <c r="L61" s="6" t="str">
        <f t="shared" si="5"/>
        <v>#N/A</v>
      </c>
      <c r="M61" s="6" t="str">
        <f t="shared" si="6"/>
        <v>#N/A</v>
      </c>
    </row>
    <row r="62">
      <c r="B62" s="106"/>
      <c r="F62" s="6" t="str">
        <f t="array" ref="F62">XLOOKUP(A62,SALES!A:A,SALES!E:E)/12</f>
        <v>#N/A</v>
      </c>
      <c r="G62" s="6" t="str">
        <f t="shared" si="1"/>
        <v>#N/A</v>
      </c>
      <c r="H62" s="225">
        <f t="shared" si="2"/>
        <v>-1540.4</v>
      </c>
      <c r="I62" s="2">
        <v>1.5</v>
      </c>
      <c r="J62" s="6" t="str">
        <f t="shared" si="3"/>
        <v>#N/A</v>
      </c>
      <c r="K62" s="6" t="str">
        <f t="shared" si="4"/>
        <v>#N/A</v>
      </c>
      <c r="L62" s="6" t="str">
        <f t="shared" si="5"/>
        <v>#N/A</v>
      </c>
      <c r="M62" s="6" t="str">
        <f t="shared" si="6"/>
        <v>#N/A</v>
      </c>
    </row>
    <row r="63">
      <c r="B63" s="106"/>
      <c r="F63" s="6" t="str">
        <f t="array" ref="F63">XLOOKUP(A63,SALES!A:A,SALES!E:E)/12</f>
        <v>#N/A</v>
      </c>
      <c r="G63" s="6" t="str">
        <f t="shared" si="1"/>
        <v>#N/A</v>
      </c>
      <c r="H63" s="225">
        <f t="shared" si="2"/>
        <v>-1540.4</v>
      </c>
      <c r="I63" s="2">
        <v>1.5</v>
      </c>
      <c r="J63" s="6" t="str">
        <f t="shared" si="3"/>
        <v>#N/A</v>
      </c>
      <c r="K63" s="6" t="str">
        <f t="shared" si="4"/>
        <v>#N/A</v>
      </c>
      <c r="L63" s="6" t="str">
        <f t="shared" si="5"/>
        <v>#N/A</v>
      </c>
      <c r="M63" s="6" t="str">
        <f t="shared" si="6"/>
        <v>#N/A</v>
      </c>
    </row>
    <row r="64">
      <c r="B64" s="106"/>
      <c r="F64" s="6" t="str">
        <f t="array" ref="F64">XLOOKUP(A64,SALES!A:A,SALES!E:E)/12</f>
        <v>#N/A</v>
      </c>
      <c r="G64" s="6" t="str">
        <f t="shared" si="1"/>
        <v>#N/A</v>
      </c>
      <c r="H64" s="225">
        <f t="shared" si="2"/>
        <v>-1540.4</v>
      </c>
      <c r="I64" s="2">
        <v>1.5</v>
      </c>
      <c r="J64" s="6" t="str">
        <f t="shared" si="3"/>
        <v>#N/A</v>
      </c>
      <c r="K64" s="6" t="str">
        <f t="shared" si="4"/>
        <v>#N/A</v>
      </c>
      <c r="L64" s="6" t="str">
        <f t="shared" si="5"/>
        <v>#N/A</v>
      </c>
      <c r="M64" s="6" t="str">
        <f t="shared" si="6"/>
        <v>#N/A</v>
      </c>
    </row>
    <row r="65">
      <c r="B65" s="106"/>
      <c r="F65" s="6" t="str">
        <f t="array" ref="F65">XLOOKUP(A65,SALES!A:A,SALES!E:E)/12</f>
        <v>#N/A</v>
      </c>
      <c r="G65" s="6" t="str">
        <f t="shared" si="1"/>
        <v>#N/A</v>
      </c>
      <c r="H65" s="225">
        <f t="shared" si="2"/>
        <v>-1540.4</v>
      </c>
      <c r="I65" s="2">
        <v>1.5</v>
      </c>
      <c r="J65" s="6" t="str">
        <f t="shared" si="3"/>
        <v>#N/A</v>
      </c>
      <c r="K65" s="6" t="str">
        <f t="shared" si="4"/>
        <v>#N/A</v>
      </c>
      <c r="L65" s="6" t="str">
        <f t="shared" si="5"/>
        <v>#N/A</v>
      </c>
      <c r="M65" s="6" t="str">
        <f t="shared" si="6"/>
        <v>#N/A</v>
      </c>
    </row>
    <row r="66">
      <c r="B66" s="106"/>
      <c r="F66" s="6" t="str">
        <f t="array" ref="F66">XLOOKUP(A66,SALES!A:A,SALES!E:E)/12</f>
        <v>#N/A</v>
      </c>
      <c r="G66" s="6" t="str">
        <f t="shared" si="1"/>
        <v>#N/A</v>
      </c>
      <c r="H66" s="225">
        <f t="shared" si="2"/>
        <v>-1540.4</v>
      </c>
      <c r="I66" s="2">
        <v>1.5</v>
      </c>
      <c r="J66" s="6" t="str">
        <f t="shared" si="3"/>
        <v>#N/A</v>
      </c>
      <c r="K66" s="6" t="str">
        <f t="shared" si="4"/>
        <v>#N/A</v>
      </c>
      <c r="L66" s="6" t="str">
        <f t="shared" si="5"/>
        <v>#N/A</v>
      </c>
      <c r="M66" s="6" t="str">
        <f t="shared" si="6"/>
        <v>#N/A</v>
      </c>
    </row>
    <row r="67">
      <c r="B67" s="106"/>
      <c r="F67" s="6" t="str">
        <f t="array" ref="F67">XLOOKUP(A67,SALES!A:A,SALES!E:E)/12</f>
        <v>#N/A</v>
      </c>
      <c r="G67" s="6" t="str">
        <f t="shared" si="1"/>
        <v>#N/A</v>
      </c>
      <c r="H67" s="225">
        <f t="shared" si="2"/>
        <v>-1540.4</v>
      </c>
      <c r="I67" s="2">
        <v>1.5</v>
      </c>
      <c r="J67" s="6" t="str">
        <f t="shared" si="3"/>
        <v>#N/A</v>
      </c>
      <c r="K67" s="6" t="str">
        <f t="shared" si="4"/>
        <v>#N/A</v>
      </c>
      <c r="L67" s="6" t="str">
        <f t="shared" si="5"/>
        <v>#N/A</v>
      </c>
      <c r="M67" s="6" t="str">
        <f t="shared" si="6"/>
        <v>#N/A</v>
      </c>
    </row>
    <row r="68">
      <c r="B68" s="106"/>
      <c r="F68" s="6" t="str">
        <f t="array" ref="F68">XLOOKUP(A68,SALES!A:A,SALES!E:E)/12</f>
        <v>#N/A</v>
      </c>
      <c r="G68" s="6" t="str">
        <f t="shared" si="1"/>
        <v>#N/A</v>
      </c>
      <c r="H68" s="225">
        <f t="shared" si="2"/>
        <v>-1540.4</v>
      </c>
      <c r="I68" s="2">
        <v>1.5</v>
      </c>
      <c r="J68" s="6" t="str">
        <f t="shared" si="3"/>
        <v>#N/A</v>
      </c>
      <c r="K68" s="6" t="str">
        <f t="shared" si="4"/>
        <v>#N/A</v>
      </c>
      <c r="L68" s="6" t="str">
        <f t="shared" si="5"/>
        <v>#N/A</v>
      </c>
      <c r="M68" s="6" t="str">
        <f t="shared" si="6"/>
        <v>#N/A</v>
      </c>
    </row>
    <row r="69">
      <c r="B69" s="106"/>
      <c r="F69" s="6" t="str">
        <f t="array" ref="F69">XLOOKUP(A69,SALES!A:A,SALES!E:E)/12</f>
        <v>#N/A</v>
      </c>
      <c r="G69" s="6" t="str">
        <f t="shared" si="1"/>
        <v>#N/A</v>
      </c>
      <c r="H69" s="225">
        <f t="shared" si="2"/>
        <v>-1540.4</v>
      </c>
      <c r="I69" s="2">
        <v>1.5</v>
      </c>
      <c r="J69" s="6" t="str">
        <f t="shared" si="3"/>
        <v>#N/A</v>
      </c>
      <c r="K69" s="6" t="str">
        <f t="shared" si="4"/>
        <v>#N/A</v>
      </c>
      <c r="L69" s="6" t="str">
        <f t="shared" si="5"/>
        <v>#N/A</v>
      </c>
      <c r="M69" s="6" t="str">
        <f t="shared" si="6"/>
        <v>#N/A</v>
      </c>
    </row>
    <row r="70">
      <c r="B70" s="106"/>
      <c r="F70" s="6" t="str">
        <f t="array" ref="F70">XLOOKUP(A70,SALES!A:A,SALES!E:E)/12</f>
        <v>#N/A</v>
      </c>
      <c r="G70" s="6" t="str">
        <f t="shared" si="1"/>
        <v>#N/A</v>
      </c>
      <c r="H70" s="225">
        <f t="shared" si="2"/>
        <v>-1540.4</v>
      </c>
      <c r="I70" s="2">
        <v>1.5</v>
      </c>
      <c r="J70" s="6" t="str">
        <f t="shared" si="3"/>
        <v>#N/A</v>
      </c>
      <c r="K70" s="6" t="str">
        <f t="shared" si="4"/>
        <v>#N/A</v>
      </c>
      <c r="L70" s="6" t="str">
        <f t="shared" si="5"/>
        <v>#N/A</v>
      </c>
      <c r="M70" s="6" t="str">
        <f t="shared" si="6"/>
        <v>#N/A</v>
      </c>
    </row>
    <row r="71">
      <c r="B71" s="106"/>
      <c r="F71" s="6" t="str">
        <f t="array" ref="F71">XLOOKUP(A71,SALES!A:A,SALES!E:E)/12</f>
        <v>#N/A</v>
      </c>
      <c r="G71" s="6" t="str">
        <f t="shared" si="1"/>
        <v>#N/A</v>
      </c>
      <c r="H71" s="225">
        <f t="shared" si="2"/>
        <v>-1540.4</v>
      </c>
      <c r="I71" s="2">
        <v>1.5</v>
      </c>
      <c r="J71" s="6" t="str">
        <f t="shared" si="3"/>
        <v>#N/A</v>
      </c>
      <c r="K71" s="6" t="str">
        <f t="shared" si="4"/>
        <v>#N/A</v>
      </c>
      <c r="L71" s="6" t="str">
        <f t="shared" si="5"/>
        <v>#N/A</v>
      </c>
      <c r="M71" s="6" t="str">
        <f t="shared" si="6"/>
        <v>#N/A</v>
      </c>
    </row>
    <row r="72">
      <c r="B72" s="106"/>
      <c r="F72" s="6" t="str">
        <f t="array" ref="F72">XLOOKUP(A72,SALES!A:A,SALES!E:E)/12</f>
        <v>#N/A</v>
      </c>
      <c r="G72" s="6" t="str">
        <f t="shared" si="1"/>
        <v>#N/A</v>
      </c>
      <c r="H72" s="225">
        <f t="shared" si="2"/>
        <v>-1540.4</v>
      </c>
      <c r="I72" s="2">
        <v>1.5</v>
      </c>
      <c r="J72" s="6" t="str">
        <f t="shared" si="3"/>
        <v>#N/A</v>
      </c>
      <c r="K72" s="6" t="str">
        <f t="shared" si="4"/>
        <v>#N/A</v>
      </c>
      <c r="L72" s="6" t="str">
        <f t="shared" si="5"/>
        <v>#N/A</v>
      </c>
      <c r="M72" s="6" t="str">
        <f t="shared" si="6"/>
        <v>#N/A</v>
      </c>
    </row>
    <row r="73">
      <c r="B73" s="106"/>
      <c r="F73" s="6" t="str">
        <f t="array" ref="F73">XLOOKUP(A73,SALES!A:A,SALES!E:E)/12</f>
        <v>#N/A</v>
      </c>
      <c r="G73" s="6" t="str">
        <f t="shared" si="1"/>
        <v>#N/A</v>
      </c>
      <c r="H73" s="225">
        <f t="shared" si="2"/>
        <v>-1540.4</v>
      </c>
      <c r="I73" s="2">
        <v>1.5</v>
      </c>
      <c r="J73" s="6" t="str">
        <f t="shared" si="3"/>
        <v>#N/A</v>
      </c>
      <c r="K73" s="6" t="str">
        <f t="shared" si="4"/>
        <v>#N/A</v>
      </c>
      <c r="L73" s="6" t="str">
        <f t="shared" si="5"/>
        <v>#N/A</v>
      </c>
      <c r="M73" s="6" t="str">
        <f t="shared" si="6"/>
        <v>#N/A</v>
      </c>
    </row>
    <row r="74">
      <c r="B74" s="106"/>
      <c r="F74" s="6" t="str">
        <f t="array" ref="F74">XLOOKUP(A74,SALES!A:A,SALES!E:E)/12</f>
        <v>#N/A</v>
      </c>
      <c r="G74" s="6" t="str">
        <f t="shared" si="1"/>
        <v>#N/A</v>
      </c>
      <c r="H74" s="225">
        <f t="shared" si="2"/>
        <v>-1540.4</v>
      </c>
      <c r="I74" s="2">
        <v>1.5</v>
      </c>
      <c r="J74" s="6" t="str">
        <f t="shared" si="3"/>
        <v>#N/A</v>
      </c>
      <c r="K74" s="6" t="str">
        <f t="shared" si="4"/>
        <v>#N/A</v>
      </c>
      <c r="L74" s="6" t="str">
        <f t="shared" si="5"/>
        <v>#N/A</v>
      </c>
      <c r="M74" s="6" t="str">
        <f t="shared" si="6"/>
        <v>#N/A</v>
      </c>
    </row>
    <row r="75">
      <c r="B75" s="106"/>
      <c r="F75" s="6" t="str">
        <f t="array" ref="F75">XLOOKUP(A75,SALES!A:A,SALES!E:E)/12</f>
        <v>#N/A</v>
      </c>
      <c r="G75" s="6" t="str">
        <f t="shared" si="1"/>
        <v>#N/A</v>
      </c>
      <c r="H75" s="225">
        <f t="shared" si="2"/>
        <v>-1540.4</v>
      </c>
      <c r="I75" s="2">
        <v>1.5</v>
      </c>
      <c r="J75" s="6" t="str">
        <f t="shared" si="3"/>
        <v>#N/A</v>
      </c>
      <c r="K75" s="6" t="str">
        <f t="shared" si="4"/>
        <v>#N/A</v>
      </c>
      <c r="L75" s="6" t="str">
        <f t="shared" si="5"/>
        <v>#N/A</v>
      </c>
      <c r="M75" s="6" t="str">
        <f t="shared" si="6"/>
        <v>#N/A</v>
      </c>
    </row>
    <row r="76">
      <c r="B76" s="106"/>
      <c r="F76" s="6" t="str">
        <f t="array" ref="F76">XLOOKUP(A76,SALES!A:A,SALES!E:E)/12</f>
        <v>#N/A</v>
      </c>
      <c r="G76" s="6" t="str">
        <f t="shared" si="1"/>
        <v>#N/A</v>
      </c>
      <c r="H76" s="225">
        <f t="shared" si="2"/>
        <v>-1540.4</v>
      </c>
      <c r="I76" s="2">
        <v>1.5</v>
      </c>
      <c r="J76" s="6" t="str">
        <f t="shared" si="3"/>
        <v>#N/A</v>
      </c>
      <c r="K76" s="6" t="str">
        <f t="shared" si="4"/>
        <v>#N/A</v>
      </c>
      <c r="L76" s="6" t="str">
        <f t="shared" si="5"/>
        <v>#N/A</v>
      </c>
      <c r="M76" s="6" t="str">
        <f t="shared" si="6"/>
        <v>#N/A</v>
      </c>
    </row>
    <row r="77">
      <c r="B77" s="106"/>
      <c r="F77" s="6" t="str">
        <f t="array" ref="F77">XLOOKUP(A77,SALES!A:A,SALES!E:E)/12</f>
        <v>#N/A</v>
      </c>
      <c r="G77" s="6" t="str">
        <f t="shared" si="1"/>
        <v>#N/A</v>
      </c>
      <c r="H77" s="225">
        <f t="shared" si="2"/>
        <v>-1540.4</v>
      </c>
      <c r="I77" s="2">
        <v>1.5</v>
      </c>
      <c r="J77" s="6" t="str">
        <f t="shared" si="3"/>
        <v>#N/A</v>
      </c>
      <c r="K77" s="6" t="str">
        <f t="shared" si="4"/>
        <v>#N/A</v>
      </c>
      <c r="L77" s="6" t="str">
        <f t="shared" si="5"/>
        <v>#N/A</v>
      </c>
      <c r="M77" s="6" t="str">
        <f t="shared" si="6"/>
        <v>#N/A</v>
      </c>
    </row>
    <row r="78">
      <c r="B78" s="106"/>
      <c r="F78" s="6" t="str">
        <f t="array" ref="F78">XLOOKUP(A78,SALES!A:A,SALES!E:E)/12</f>
        <v>#N/A</v>
      </c>
      <c r="G78" s="6" t="str">
        <f t="shared" si="1"/>
        <v>#N/A</v>
      </c>
      <c r="H78" s="225">
        <f t="shared" si="2"/>
        <v>-1540.4</v>
      </c>
      <c r="I78" s="2">
        <v>1.5</v>
      </c>
      <c r="J78" s="6" t="str">
        <f t="shared" si="3"/>
        <v>#N/A</v>
      </c>
      <c r="K78" s="6" t="str">
        <f t="shared" si="4"/>
        <v>#N/A</v>
      </c>
      <c r="L78" s="6" t="str">
        <f t="shared" si="5"/>
        <v>#N/A</v>
      </c>
      <c r="M78" s="6" t="str">
        <f t="shared" si="6"/>
        <v>#N/A</v>
      </c>
    </row>
    <row r="79">
      <c r="B79" s="106"/>
      <c r="F79" s="6" t="str">
        <f t="array" ref="F79">XLOOKUP(A79,SALES!A:A,SALES!E:E)/12</f>
        <v>#N/A</v>
      </c>
      <c r="G79" s="6" t="str">
        <f t="shared" si="1"/>
        <v>#N/A</v>
      </c>
      <c r="H79" s="225">
        <f t="shared" si="2"/>
        <v>-1540.4</v>
      </c>
      <c r="I79" s="2">
        <v>1.5</v>
      </c>
      <c r="J79" s="6" t="str">
        <f t="shared" si="3"/>
        <v>#N/A</v>
      </c>
      <c r="K79" s="6" t="str">
        <f t="shared" si="4"/>
        <v>#N/A</v>
      </c>
      <c r="L79" s="6" t="str">
        <f t="shared" si="5"/>
        <v>#N/A</v>
      </c>
      <c r="M79" s="6" t="str">
        <f t="shared" si="6"/>
        <v>#N/A</v>
      </c>
    </row>
    <row r="80">
      <c r="B80" s="106"/>
      <c r="F80" s="6" t="str">
        <f t="array" ref="F80">XLOOKUP(A80,SALES!A:A,SALES!E:E)/12</f>
        <v>#N/A</v>
      </c>
      <c r="G80" s="6" t="str">
        <f t="shared" si="1"/>
        <v>#N/A</v>
      </c>
      <c r="H80" s="225">
        <f t="shared" si="2"/>
        <v>-1540.4</v>
      </c>
      <c r="I80" s="2">
        <v>1.5</v>
      </c>
      <c r="J80" s="6" t="str">
        <f t="shared" si="3"/>
        <v>#N/A</v>
      </c>
      <c r="K80" s="6" t="str">
        <f t="shared" si="4"/>
        <v>#N/A</v>
      </c>
      <c r="L80" s="6" t="str">
        <f t="shared" si="5"/>
        <v>#N/A</v>
      </c>
      <c r="M80" s="6" t="str">
        <f t="shared" si="6"/>
        <v>#N/A</v>
      </c>
    </row>
    <row r="81">
      <c r="B81" s="106"/>
      <c r="F81" s="6" t="str">
        <f t="array" ref="F81">XLOOKUP(A81,SALES!A:A,SALES!E:E)/12</f>
        <v>#N/A</v>
      </c>
      <c r="G81" s="6" t="str">
        <f t="shared" si="1"/>
        <v>#N/A</v>
      </c>
      <c r="H81" s="225">
        <f t="shared" si="2"/>
        <v>-1540.4</v>
      </c>
      <c r="I81" s="2">
        <v>1.5</v>
      </c>
      <c r="J81" s="6" t="str">
        <f t="shared" si="3"/>
        <v>#N/A</v>
      </c>
      <c r="K81" s="6" t="str">
        <f t="shared" si="4"/>
        <v>#N/A</v>
      </c>
      <c r="L81" s="6" t="str">
        <f t="shared" si="5"/>
        <v>#N/A</v>
      </c>
      <c r="M81" s="6" t="str">
        <f t="shared" si="6"/>
        <v>#N/A</v>
      </c>
    </row>
    <row r="82">
      <c r="B82" s="106"/>
      <c r="F82" s="6" t="str">
        <f t="array" ref="F82">XLOOKUP(A82,SALES!A:A,SALES!E:E)/12</f>
        <v>#N/A</v>
      </c>
      <c r="G82" s="6" t="str">
        <f t="shared" si="1"/>
        <v>#N/A</v>
      </c>
      <c r="H82" s="225">
        <f t="shared" si="2"/>
        <v>-1540.4</v>
      </c>
      <c r="I82" s="2">
        <v>1.5</v>
      </c>
      <c r="J82" s="6" t="str">
        <f t="shared" si="3"/>
        <v>#N/A</v>
      </c>
      <c r="K82" s="6" t="str">
        <f t="shared" si="4"/>
        <v>#N/A</v>
      </c>
      <c r="L82" s="6" t="str">
        <f t="shared" si="5"/>
        <v>#N/A</v>
      </c>
      <c r="M82" s="6" t="str">
        <f t="shared" si="6"/>
        <v>#N/A</v>
      </c>
    </row>
    <row r="83">
      <c r="B83" s="106"/>
      <c r="F83" s="6" t="str">
        <f t="array" ref="F83">XLOOKUP(A83,SALES!A:A,SALES!E:E)/12</f>
        <v>#N/A</v>
      </c>
      <c r="G83" s="6" t="str">
        <f t="shared" si="1"/>
        <v>#N/A</v>
      </c>
      <c r="H83" s="225">
        <f t="shared" si="2"/>
        <v>-1540.4</v>
      </c>
      <c r="I83" s="2">
        <v>1.5</v>
      </c>
      <c r="J83" s="6" t="str">
        <f t="shared" si="3"/>
        <v>#N/A</v>
      </c>
      <c r="K83" s="6" t="str">
        <f t="shared" si="4"/>
        <v>#N/A</v>
      </c>
      <c r="L83" s="6" t="str">
        <f t="shared" si="5"/>
        <v>#N/A</v>
      </c>
      <c r="M83" s="6" t="str">
        <f t="shared" si="6"/>
        <v>#N/A</v>
      </c>
    </row>
    <row r="84">
      <c r="B84" s="106"/>
      <c r="F84" s="6" t="str">
        <f t="array" ref="F84">XLOOKUP(A84,SALES!A:A,SALES!E:E)/12</f>
        <v>#N/A</v>
      </c>
      <c r="G84" s="6" t="str">
        <f t="shared" si="1"/>
        <v>#N/A</v>
      </c>
      <c r="H84" s="225">
        <f t="shared" si="2"/>
        <v>-1540.4</v>
      </c>
      <c r="I84" s="2">
        <v>1.5</v>
      </c>
      <c r="J84" s="6" t="str">
        <f t="shared" si="3"/>
        <v>#N/A</v>
      </c>
      <c r="K84" s="6" t="str">
        <f t="shared" si="4"/>
        <v>#N/A</v>
      </c>
      <c r="L84" s="6" t="str">
        <f t="shared" si="5"/>
        <v>#N/A</v>
      </c>
      <c r="M84" s="6" t="str">
        <f t="shared" si="6"/>
        <v>#N/A</v>
      </c>
    </row>
    <row r="85">
      <c r="B85" s="106"/>
      <c r="F85" s="6" t="str">
        <f t="array" ref="F85">XLOOKUP(A85,SALES!A:A,SALES!E:E)/12</f>
        <v>#N/A</v>
      </c>
      <c r="G85" s="6" t="str">
        <f t="shared" si="1"/>
        <v>#N/A</v>
      </c>
      <c r="H85" s="225">
        <f t="shared" si="2"/>
        <v>-1540.4</v>
      </c>
      <c r="I85" s="2">
        <v>1.5</v>
      </c>
      <c r="J85" s="6" t="str">
        <f t="shared" si="3"/>
        <v>#N/A</v>
      </c>
      <c r="K85" s="6" t="str">
        <f t="shared" si="4"/>
        <v>#N/A</v>
      </c>
      <c r="L85" s="6" t="str">
        <f t="shared" si="5"/>
        <v>#N/A</v>
      </c>
      <c r="M85" s="6" t="str">
        <f t="shared" si="6"/>
        <v>#N/A</v>
      </c>
    </row>
    <row r="86">
      <c r="B86" s="106"/>
      <c r="F86" s="6" t="str">
        <f t="array" ref="F86">XLOOKUP(A86,SALES!A:A,SALES!E:E)/12</f>
        <v>#N/A</v>
      </c>
      <c r="G86" s="6" t="str">
        <f t="shared" si="1"/>
        <v>#N/A</v>
      </c>
      <c r="H86" s="225">
        <f t="shared" si="2"/>
        <v>-1540.4</v>
      </c>
      <c r="I86" s="2">
        <v>1.5</v>
      </c>
      <c r="J86" s="6" t="str">
        <f t="shared" si="3"/>
        <v>#N/A</v>
      </c>
      <c r="K86" s="6" t="str">
        <f t="shared" si="4"/>
        <v>#N/A</v>
      </c>
      <c r="L86" s="6" t="str">
        <f t="shared" si="5"/>
        <v>#N/A</v>
      </c>
      <c r="M86" s="6" t="str">
        <f t="shared" si="6"/>
        <v>#N/A</v>
      </c>
    </row>
    <row r="87">
      <c r="B87" s="106"/>
      <c r="F87" s="6" t="str">
        <f t="array" ref="F87">XLOOKUP(A87,SALES!A:A,SALES!E:E)/12</f>
        <v>#N/A</v>
      </c>
      <c r="G87" s="6" t="str">
        <f t="shared" si="1"/>
        <v>#N/A</v>
      </c>
      <c r="H87" s="225">
        <f t="shared" si="2"/>
        <v>-1540.4</v>
      </c>
      <c r="I87" s="2">
        <v>1.5</v>
      </c>
      <c r="J87" s="6" t="str">
        <f t="shared" si="3"/>
        <v>#N/A</v>
      </c>
      <c r="K87" s="6" t="str">
        <f t="shared" si="4"/>
        <v>#N/A</v>
      </c>
      <c r="L87" s="6" t="str">
        <f t="shared" si="5"/>
        <v>#N/A</v>
      </c>
      <c r="M87" s="6" t="str">
        <f t="shared" si="6"/>
        <v>#N/A</v>
      </c>
    </row>
    <row r="88">
      <c r="B88" s="106"/>
      <c r="F88" s="6" t="str">
        <f t="array" ref="F88">XLOOKUP(A88,SALES!A:A,SALES!E:E)/12</f>
        <v>#N/A</v>
      </c>
      <c r="G88" s="6" t="str">
        <f t="shared" si="1"/>
        <v>#N/A</v>
      </c>
      <c r="H88" s="225">
        <f t="shared" si="2"/>
        <v>-1540.4</v>
      </c>
      <c r="I88" s="2">
        <v>1.5</v>
      </c>
      <c r="J88" s="6" t="str">
        <f t="shared" si="3"/>
        <v>#N/A</v>
      </c>
      <c r="K88" s="6" t="str">
        <f t="shared" si="4"/>
        <v>#N/A</v>
      </c>
      <c r="L88" s="6" t="str">
        <f t="shared" si="5"/>
        <v>#N/A</v>
      </c>
      <c r="M88" s="6" t="str">
        <f t="shared" si="6"/>
        <v>#N/A</v>
      </c>
    </row>
    <row r="89">
      <c r="B89" s="106"/>
      <c r="F89" s="6" t="str">
        <f t="array" ref="F89">XLOOKUP(A89,SALES!A:A,SALES!E:E)/12</f>
        <v>#N/A</v>
      </c>
      <c r="G89" s="6" t="str">
        <f t="shared" si="1"/>
        <v>#N/A</v>
      </c>
      <c r="H89" s="225">
        <f t="shared" si="2"/>
        <v>-1540.4</v>
      </c>
      <c r="I89" s="2">
        <v>1.5</v>
      </c>
      <c r="J89" s="6" t="str">
        <f t="shared" si="3"/>
        <v>#N/A</v>
      </c>
      <c r="K89" s="6" t="str">
        <f t="shared" si="4"/>
        <v>#N/A</v>
      </c>
      <c r="L89" s="6" t="str">
        <f t="shared" si="5"/>
        <v>#N/A</v>
      </c>
      <c r="M89" s="6" t="str">
        <f t="shared" si="6"/>
        <v>#N/A</v>
      </c>
    </row>
    <row r="90">
      <c r="B90" s="106"/>
      <c r="F90" s="6" t="str">
        <f t="array" ref="F90">XLOOKUP(A90,SALES!A:A,SALES!E:E)/12</f>
        <v>#N/A</v>
      </c>
      <c r="G90" s="6" t="str">
        <f t="shared" si="1"/>
        <v>#N/A</v>
      </c>
      <c r="H90" s="225">
        <f t="shared" si="2"/>
        <v>-1540.4</v>
      </c>
      <c r="I90" s="2">
        <v>1.5</v>
      </c>
      <c r="J90" s="6" t="str">
        <f t="shared" si="3"/>
        <v>#N/A</v>
      </c>
      <c r="K90" s="6" t="str">
        <f t="shared" si="4"/>
        <v>#N/A</v>
      </c>
      <c r="L90" s="6" t="str">
        <f t="shared" si="5"/>
        <v>#N/A</v>
      </c>
      <c r="M90" s="6" t="str">
        <f t="shared" si="6"/>
        <v>#N/A</v>
      </c>
    </row>
    <row r="91">
      <c r="B91" s="106"/>
      <c r="F91" s="6" t="str">
        <f t="array" ref="F91">XLOOKUP(A91,SALES!A:A,SALES!E:E)/12</f>
        <v>#N/A</v>
      </c>
      <c r="G91" s="6" t="str">
        <f t="shared" si="1"/>
        <v>#N/A</v>
      </c>
      <c r="H91" s="225">
        <f t="shared" si="2"/>
        <v>-1540.4</v>
      </c>
      <c r="I91" s="2">
        <v>1.5</v>
      </c>
      <c r="J91" s="6" t="str">
        <f t="shared" si="3"/>
        <v>#N/A</v>
      </c>
      <c r="K91" s="6" t="str">
        <f t="shared" si="4"/>
        <v>#N/A</v>
      </c>
      <c r="L91" s="6" t="str">
        <f t="shared" si="5"/>
        <v>#N/A</v>
      </c>
      <c r="M91" s="6" t="str">
        <f t="shared" si="6"/>
        <v>#N/A</v>
      </c>
    </row>
    <row r="92">
      <c r="B92" s="106"/>
      <c r="F92" s="6" t="str">
        <f t="array" ref="F92">XLOOKUP(A92,SALES!A:A,SALES!E:E)/12</f>
        <v>#N/A</v>
      </c>
      <c r="G92" s="6" t="str">
        <f t="shared" si="1"/>
        <v>#N/A</v>
      </c>
      <c r="H92" s="225">
        <f t="shared" si="2"/>
        <v>-1540.4</v>
      </c>
      <c r="I92" s="2">
        <v>1.5</v>
      </c>
      <c r="J92" s="6" t="str">
        <f t="shared" si="3"/>
        <v>#N/A</v>
      </c>
      <c r="K92" s="6" t="str">
        <f t="shared" si="4"/>
        <v>#N/A</v>
      </c>
      <c r="L92" s="6" t="str">
        <f t="shared" si="5"/>
        <v>#N/A</v>
      </c>
      <c r="M92" s="6" t="str">
        <f t="shared" si="6"/>
        <v>#N/A</v>
      </c>
    </row>
    <row r="93">
      <c r="B93" s="106"/>
      <c r="F93" s="6" t="str">
        <f t="array" ref="F93">XLOOKUP(A93,SALES!A:A,SALES!E:E)/12</f>
        <v>#N/A</v>
      </c>
      <c r="G93" s="6" t="str">
        <f t="shared" si="1"/>
        <v>#N/A</v>
      </c>
      <c r="H93" s="225">
        <f t="shared" si="2"/>
        <v>-1540.4</v>
      </c>
      <c r="I93" s="2">
        <v>1.5</v>
      </c>
      <c r="J93" s="6" t="str">
        <f t="shared" si="3"/>
        <v>#N/A</v>
      </c>
      <c r="K93" s="6" t="str">
        <f t="shared" si="4"/>
        <v>#N/A</v>
      </c>
      <c r="L93" s="6" t="str">
        <f t="shared" si="5"/>
        <v>#N/A</v>
      </c>
      <c r="M93" s="6" t="str">
        <f t="shared" si="6"/>
        <v>#N/A</v>
      </c>
    </row>
    <row r="94">
      <c r="B94" s="106"/>
      <c r="F94" s="6" t="str">
        <f t="array" ref="F94">XLOOKUP(A94,SALES!A:A,SALES!E:E)/12</f>
        <v>#N/A</v>
      </c>
      <c r="G94" s="6" t="str">
        <f t="shared" si="1"/>
        <v>#N/A</v>
      </c>
      <c r="H94" s="225">
        <f t="shared" si="2"/>
        <v>-1540.4</v>
      </c>
      <c r="I94" s="2">
        <v>1.5</v>
      </c>
      <c r="J94" s="6" t="str">
        <f t="shared" si="3"/>
        <v>#N/A</v>
      </c>
      <c r="K94" s="6" t="str">
        <f t="shared" si="4"/>
        <v>#N/A</v>
      </c>
      <c r="L94" s="6" t="str">
        <f t="shared" si="5"/>
        <v>#N/A</v>
      </c>
      <c r="M94" s="6" t="str">
        <f t="shared" si="6"/>
        <v>#N/A</v>
      </c>
    </row>
    <row r="95">
      <c r="B95" s="106"/>
      <c r="F95" s="6" t="str">
        <f t="array" ref="F95">XLOOKUP(A95,SALES!A:A,SALES!E:E)/12</f>
        <v>#N/A</v>
      </c>
      <c r="G95" s="6" t="str">
        <f t="shared" si="1"/>
        <v>#N/A</v>
      </c>
      <c r="H95" s="225">
        <f t="shared" si="2"/>
        <v>-1540.4</v>
      </c>
      <c r="I95" s="2">
        <v>1.5</v>
      </c>
      <c r="J95" s="6" t="str">
        <f t="shared" si="3"/>
        <v>#N/A</v>
      </c>
      <c r="K95" s="6" t="str">
        <f t="shared" si="4"/>
        <v>#N/A</v>
      </c>
      <c r="L95" s="6" t="str">
        <f t="shared" si="5"/>
        <v>#N/A</v>
      </c>
      <c r="M95" s="6" t="str">
        <f t="shared" si="6"/>
        <v>#N/A</v>
      </c>
    </row>
    <row r="96">
      <c r="B96" s="106"/>
      <c r="F96" s="6" t="str">
        <f t="array" ref="F96">XLOOKUP(A96,SALES!A:A,SALES!E:E)/12</f>
        <v>#N/A</v>
      </c>
      <c r="G96" s="6" t="str">
        <f t="shared" si="1"/>
        <v>#N/A</v>
      </c>
      <c r="H96" s="225">
        <f t="shared" si="2"/>
        <v>-1540.4</v>
      </c>
      <c r="I96" s="2">
        <v>1.5</v>
      </c>
      <c r="J96" s="6" t="str">
        <f t="shared" si="3"/>
        <v>#N/A</v>
      </c>
      <c r="K96" s="6" t="str">
        <f t="shared" si="4"/>
        <v>#N/A</v>
      </c>
      <c r="L96" s="6" t="str">
        <f t="shared" si="5"/>
        <v>#N/A</v>
      </c>
      <c r="M96" s="6" t="str">
        <f t="shared" si="6"/>
        <v>#N/A</v>
      </c>
    </row>
    <row r="97">
      <c r="B97" s="106"/>
      <c r="F97" s="6" t="str">
        <f t="array" ref="F97">XLOOKUP(A97,SALES!A:A,SALES!E:E)/12</f>
        <v>#N/A</v>
      </c>
      <c r="G97" s="6" t="str">
        <f t="shared" si="1"/>
        <v>#N/A</v>
      </c>
      <c r="H97" s="225">
        <f t="shared" si="2"/>
        <v>-1540.4</v>
      </c>
      <c r="I97" s="2">
        <v>1.5</v>
      </c>
      <c r="J97" s="6" t="str">
        <f t="shared" si="3"/>
        <v>#N/A</v>
      </c>
      <c r="K97" s="6" t="str">
        <f t="shared" si="4"/>
        <v>#N/A</v>
      </c>
      <c r="L97" s="6" t="str">
        <f t="shared" si="5"/>
        <v>#N/A</v>
      </c>
      <c r="M97" s="6" t="str">
        <f t="shared" si="6"/>
        <v>#N/A</v>
      </c>
    </row>
    <row r="98">
      <c r="B98" s="106"/>
      <c r="F98" s="6" t="str">
        <f t="array" ref="F98">XLOOKUP(A98,SALES!A:A,SALES!E:E)/12</f>
        <v>#N/A</v>
      </c>
      <c r="G98" s="6" t="str">
        <f t="shared" si="1"/>
        <v>#N/A</v>
      </c>
      <c r="H98" s="225">
        <f t="shared" si="2"/>
        <v>-1540.4</v>
      </c>
      <c r="I98" s="2">
        <v>1.5</v>
      </c>
      <c r="J98" s="6" t="str">
        <f t="shared" si="3"/>
        <v>#N/A</v>
      </c>
      <c r="K98" s="6" t="str">
        <f t="shared" si="4"/>
        <v>#N/A</v>
      </c>
      <c r="L98" s="6" t="str">
        <f t="shared" si="5"/>
        <v>#N/A</v>
      </c>
      <c r="M98" s="6" t="str">
        <f t="shared" si="6"/>
        <v>#N/A</v>
      </c>
    </row>
    <row r="99">
      <c r="B99" s="106"/>
      <c r="F99" s="6" t="str">
        <f t="array" ref="F99">XLOOKUP(A99,SALES!A:A,SALES!E:E)/12</f>
        <v>#N/A</v>
      </c>
      <c r="G99" s="6" t="str">
        <f t="shared" si="1"/>
        <v>#N/A</v>
      </c>
      <c r="H99" s="225">
        <f t="shared" si="2"/>
        <v>-1540.4</v>
      </c>
      <c r="I99" s="2">
        <v>1.5</v>
      </c>
      <c r="J99" s="6" t="str">
        <f t="shared" si="3"/>
        <v>#N/A</v>
      </c>
      <c r="K99" s="6" t="str">
        <f t="shared" si="4"/>
        <v>#N/A</v>
      </c>
      <c r="L99" s="6" t="str">
        <f t="shared" si="5"/>
        <v>#N/A</v>
      </c>
      <c r="M99" s="6" t="str">
        <f t="shared" si="6"/>
        <v>#N/A</v>
      </c>
    </row>
    <row r="100">
      <c r="B100" s="106"/>
      <c r="F100" s="6" t="str">
        <f t="array" ref="F100">XLOOKUP(A100,SALES!A:A,SALES!E:E)/12</f>
        <v>#N/A</v>
      </c>
      <c r="G100" s="6" t="str">
        <f t="shared" si="1"/>
        <v>#N/A</v>
      </c>
      <c r="H100" s="225">
        <f t="shared" si="2"/>
        <v>-1540.4</v>
      </c>
      <c r="I100" s="2">
        <v>1.5</v>
      </c>
      <c r="J100" s="6" t="str">
        <f t="shared" si="3"/>
        <v>#N/A</v>
      </c>
      <c r="K100" s="6" t="str">
        <f t="shared" si="4"/>
        <v>#N/A</v>
      </c>
      <c r="L100" s="6" t="str">
        <f t="shared" si="5"/>
        <v>#N/A</v>
      </c>
      <c r="M100" s="6" t="str">
        <f t="shared" si="6"/>
        <v>#N/A</v>
      </c>
    </row>
    <row r="101">
      <c r="B101" s="106"/>
      <c r="F101" s="6" t="str">
        <f t="array" ref="F101">XLOOKUP(A101,SALES!A:A,SALES!E:E)/12</f>
        <v>#N/A</v>
      </c>
      <c r="G101" s="6" t="str">
        <f t="shared" si="1"/>
        <v>#N/A</v>
      </c>
      <c r="H101" s="225">
        <f t="shared" si="2"/>
        <v>-1540.4</v>
      </c>
      <c r="I101" s="2">
        <v>1.5</v>
      </c>
      <c r="J101" s="6" t="str">
        <f t="shared" si="3"/>
        <v>#N/A</v>
      </c>
      <c r="K101" s="6" t="str">
        <f t="shared" si="4"/>
        <v>#N/A</v>
      </c>
      <c r="L101" s="6" t="str">
        <f t="shared" si="5"/>
        <v>#N/A</v>
      </c>
      <c r="M101" s="6" t="str">
        <f t="shared" si="6"/>
        <v>#N/A</v>
      </c>
    </row>
    <row r="102">
      <c r="B102" s="106"/>
      <c r="F102" s="6" t="str">
        <f t="array" ref="F102">XLOOKUP(A102,SALES!A:A,SALES!E:E)/12</f>
        <v>#N/A</v>
      </c>
      <c r="G102" s="6" t="str">
        <f t="shared" si="1"/>
        <v>#N/A</v>
      </c>
      <c r="H102" s="225">
        <f t="shared" si="2"/>
        <v>-1540.4</v>
      </c>
      <c r="I102" s="2">
        <v>1.5</v>
      </c>
      <c r="J102" s="6" t="str">
        <f t="shared" si="3"/>
        <v>#N/A</v>
      </c>
      <c r="K102" s="6" t="str">
        <f t="shared" si="4"/>
        <v>#N/A</v>
      </c>
      <c r="L102" s="6" t="str">
        <f t="shared" si="5"/>
        <v>#N/A</v>
      </c>
      <c r="M102" s="6" t="str">
        <f t="shared" si="6"/>
        <v>#N/A</v>
      </c>
    </row>
    <row r="103">
      <c r="B103" s="106"/>
      <c r="F103" s="6" t="str">
        <f t="array" ref="F103">XLOOKUP(A103,SALES!A:A,SALES!E:E)/12</f>
        <v>#N/A</v>
      </c>
      <c r="G103" s="6" t="str">
        <f t="shared" si="1"/>
        <v>#N/A</v>
      </c>
      <c r="H103" s="225">
        <f t="shared" si="2"/>
        <v>-1540.4</v>
      </c>
      <c r="I103" s="2">
        <v>1.5</v>
      </c>
      <c r="J103" s="6" t="str">
        <f t="shared" si="3"/>
        <v>#N/A</v>
      </c>
      <c r="K103" s="6" t="str">
        <f t="shared" si="4"/>
        <v>#N/A</v>
      </c>
      <c r="L103" s="6" t="str">
        <f t="shared" si="5"/>
        <v>#N/A</v>
      </c>
      <c r="M103" s="6" t="str">
        <f t="shared" si="6"/>
        <v>#N/A</v>
      </c>
    </row>
    <row r="104">
      <c r="B104" s="106"/>
    </row>
    <row r="105">
      <c r="B105" s="106"/>
    </row>
    <row r="106">
      <c r="B106" s="106"/>
    </row>
    <row r="107">
      <c r="B107" s="106"/>
    </row>
    <row r="108">
      <c r="B108" s="106"/>
    </row>
    <row r="109">
      <c r="B109" s="106"/>
    </row>
    <row r="110">
      <c r="B110" s="106"/>
    </row>
    <row r="111">
      <c r="B111" s="106"/>
    </row>
    <row r="112">
      <c r="B112" s="106"/>
    </row>
    <row r="113">
      <c r="B113" s="106"/>
    </row>
    <row r="114">
      <c r="B114" s="106"/>
    </row>
    <row r="115">
      <c r="B115" s="106"/>
    </row>
    <row r="116">
      <c r="B116" s="106"/>
    </row>
    <row r="117">
      <c r="B117" s="106"/>
    </row>
    <row r="118">
      <c r="B118" s="106"/>
    </row>
    <row r="119">
      <c r="B119" s="106"/>
    </row>
    <row r="120">
      <c r="B120" s="106"/>
    </row>
    <row r="121">
      <c r="B121" s="106"/>
    </row>
    <row r="122">
      <c r="B122" s="106"/>
    </row>
    <row r="123">
      <c r="B123" s="106"/>
    </row>
    <row r="124">
      <c r="B124" s="106"/>
    </row>
    <row r="125">
      <c r="B125" s="106"/>
    </row>
    <row r="126">
      <c r="B126" s="106"/>
    </row>
    <row r="127">
      <c r="B127" s="106"/>
    </row>
    <row r="128">
      <c r="B128" s="106"/>
    </row>
    <row r="129">
      <c r="B129" s="106"/>
    </row>
    <row r="130">
      <c r="B130" s="106"/>
    </row>
    <row r="131">
      <c r="B131" s="106"/>
    </row>
    <row r="132">
      <c r="B132" s="106"/>
    </row>
    <row r="133">
      <c r="B133" s="106"/>
    </row>
    <row r="134">
      <c r="B134" s="106"/>
    </row>
    <row r="135">
      <c r="B135" s="106"/>
    </row>
    <row r="136">
      <c r="B136" s="106"/>
    </row>
    <row r="137">
      <c r="B137" s="106"/>
    </row>
    <row r="138">
      <c r="B138" s="106"/>
    </row>
    <row r="139">
      <c r="B139" s="106"/>
    </row>
    <row r="140">
      <c r="B140" s="106"/>
    </row>
    <row r="141">
      <c r="B141" s="106"/>
    </row>
    <row r="142">
      <c r="B142" s="106"/>
    </row>
    <row r="143">
      <c r="B143" s="106"/>
    </row>
    <row r="144">
      <c r="B144" s="106"/>
    </row>
    <row r="145">
      <c r="B145" s="106"/>
    </row>
    <row r="146">
      <c r="B146" s="106"/>
    </row>
    <row r="147">
      <c r="B147" s="106"/>
    </row>
    <row r="148">
      <c r="B148" s="106"/>
    </row>
    <row r="149">
      <c r="B149" s="106"/>
    </row>
    <row r="150">
      <c r="B150" s="106"/>
    </row>
    <row r="151">
      <c r="B151" s="106"/>
    </row>
    <row r="152">
      <c r="B152" s="106"/>
    </row>
    <row r="153">
      <c r="B153" s="106"/>
    </row>
    <row r="154">
      <c r="B154" s="106"/>
    </row>
    <row r="155">
      <c r="B155" s="106"/>
    </row>
    <row r="156">
      <c r="B156" s="106"/>
    </row>
    <row r="157">
      <c r="B157" s="106"/>
    </row>
    <row r="158">
      <c r="B158" s="106"/>
    </row>
    <row r="159">
      <c r="B159" s="106"/>
    </row>
    <row r="160">
      <c r="B160" s="106"/>
    </row>
    <row r="161">
      <c r="B161" s="106"/>
    </row>
    <row r="162">
      <c r="B162" s="106"/>
    </row>
    <row r="163">
      <c r="B163" s="106"/>
    </row>
    <row r="164">
      <c r="B164" s="106"/>
    </row>
    <row r="165">
      <c r="B165" s="106"/>
    </row>
    <row r="166">
      <c r="B166" s="106"/>
    </row>
    <row r="167">
      <c r="B167" s="106"/>
    </row>
    <row r="168">
      <c r="B168" s="106"/>
    </row>
    <row r="169">
      <c r="B169" s="106"/>
    </row>
    <row r="170">
      <c r="B170" s="106"/>
    </row>
    <row r="171">
      <c r="B171" s="106"/>
    </row>
    <row r="172">
      <c r="B172" s="106"/>
    </row>
    <row r="173">
      <c r="B173" s="106"/>
    </row>
    <row r="174">
      <c r="B174" s="106"/>
    </row>
    <row r="175">
      <c r="B175" s="106"/>
    </row>
    <row r="176">
      <c r="B176" s="106"/>
    </row>
    <row r="177">
      <c r="B177" s="106"/>
    </row>
    <row r="178">
      <c r="B178" s="106"/>
    </row>
    <row r="179">
      <c r="B179" s="106"/>
    </row>
    <row r="180">
      <c r="B180" s="106"/>
    </row>
    <row r="181">
      <c r="B181" s="106"/>
    </row>
    <row r="182">
      <c r="B182" s="106"/>
    </row>
    <row r="183">
      <c r="B183" s="106"/>
    </row>
    <row r="184">
      <c r="B184" s="106"/>
    </row>
    <row r="185">
      <c r="B185" s="106"/>
    </row>
    <row r="186">
      <c r="B186" s="106"/>
    </row>
    <row r="187">
      <c r="B187" s="106"/>
    </row>
    <row r="188">
      <c r="B188" s="106"/>
    </row>
    <row r="189">
      <c r="B189" s="106"/>
    </row>
    <row r="190">
      <c r="B190" s="106"/>
    </row>
    <row r="191">
      <c r="B191" s="106"/>
    </row>
    <row r="192">
      <c r="B192" s="106"/>
    </row>
    <row r="193">
      <c r="B193" s="106"/>
    </row>
    <row r="194">
      <c r="B194" s="106"/>
    </row>
    <row r="195">
      <c r="B195" s="106"/>
    </row>
    <row r="196">
      <c r="B196" s="106"/>
    </row>
    <row r="197">
      <c r="B197" s="106"/>
    </row>
    <row r="198">
      <c r="B198" s="106"/>
    </row>
    <row r="199">
      <c r="B199" s="106"/>
    </row>
    <row r="200">
      <c r="B200" s="106"/>
    </row>
    <row r="201">
      <c r="B201" s="106"/>
    </row>
    <row r="202">
      <c r="B202" s="106"/>
    </row>
    <row r="203">
      <c r="B203" s="106"/>
    </row>
    <row r="204">
      <c r="B204" s="106"/>
    </row>
    <row r="205">
      <c r="B205" s="106"/>
    </row>
    <row r="206">
      <c r="B206" s="106"/>
    </row>
    <row r="207">
      <c r="B207" s="106"/>
    </row>
    <row r="208">
      <c r="B208" s="106"/>
    </row>
    <row r="209">
      <c r="B209" s="106"/>
    </row>
    <row r="210">
      <c r="B210" s="106"/>
    </row>
    <row r="211">
      <c r="B211" s="106"/>
    </row>
    <row r="212">
      <c r="B212" s="106"/>
    </row>
    <row r="213">
      <c r="B213" s="106"/>
    </row>
    <row r="214">
      <c r="B214" s="106"/>
    </row>
    <row r="215">
      <c r="B215" s="106"/>
    </row>
    <row r="216">
      <c r="B216" s="106"/>
    </row>
    <row r="217">
      <c r="B217" s="106"/>
    </row>
    <row r="218">
      <c r="B218" s="106"/>
    </row>
    <row r="219">
      <c r="B219" s="106"/>
    </row>
    <row r="220">
      <c r="B220" s="106"/>
    </row>
    <row r="221">
      <c r="B221" s="106"/>
    </row>
    <row r="222">
      <c r="B222" s="106"/>
    </row>
    <row r="223">
      <c r="B223" s="106"/>
    </row>
    <row r="224">
      <c r="B224" s="106"/>
    </row>
    <row r="225">
      <c r="B225" s="106"/>
    </row>
    <row r="226">
      <c r="B226" s="106"/>
    </row>
    <row r="227">
      <c r="B227" s="106"/>
    </row>
    <row r="228">
      <c r="B228" s="106"/>
    </row>
    <row r="229">
      <c r="B229" s="106"/>
    </row>
    <row r="230">
      <c r="B230" s="106"/>
    </row>
    <row r="231">
      <c r="B231" s="106"/>
    </row>
    <row r="232">
      <c r="B232" s="106"/>
    </row>
    <row r="233">
      <c r="B233" s="106"/>
    </row>
    <row r="234">
      <c r="B234" s="106"/>
    </row>
    <row r="235">
      <c r="B235" s="106"/>
    </row>
    <row r="236">
      <c r="B236" s="106"/>
    </row>
    <row r="237">
      <c r="B237" s="106"/>
    </row>
    <row r="238">
      <c r="B238" s="106"/>
    </row>
    <row r="239">
      <c r="B239" s="106"/>
    </row>
    <row r="240">
      <c r="B240" s="106"/>
    </row>
    <row r="241">
      <c r="B241" s="106"/>
    </row>
    <row r="242">
      <c r="B242" s="106"/>
    </row>
    <row r="243">
      <c r="B243" s="106"/>
    </row>
    <row r="244">
      <c r="B244" s="106"/>
    </row>
    <row r="245">
      <c r="B245" s="106"/>
    </row>
    <row r="246">
      <c r="B246" s="106"/>
    </row>
    <row r="247">
      <c r="B247" s="106"/>
    </row>
    <row r="248">
      <c r="B248" s="106"/>
    </row>
    <row r="249">
      <c r="B249" s="106"/>
    </row>
    <row r="250">
      <c r="B250" s="106"/>
    </row>
    <row r="251">
      <c r="B251" s="106"/>
    </row>
    <row r="252">
      <c r="B252" s="106"/>
    </row>
    <row r="253">
      <c r="B253" s="106"/>
    </row>
    <row r="254">
      <c r="B254" s="106"/>
    </row>
    <row r="255">
      <c r="B255" s="106"/>
    </row>
    <row r="256">
      <c r="B256" s="106"/>
    </row>
    <row r="257">
      <c r="B257" s="106"/>
    </row>
    <row r="258">
      <c r="B258" s="106"/>
    </row>
    <row r="259">
      <c r="B259" s="106"/>
    </row>
    <row r="260">
      <c r="B260" s="106"/>
    </row>
    <row r="261">
      <c r="B261" s="106"/>
    </row>
    <row r="262">
      <c r="B262" s="106"/>
    </row>
    <row r="263">
      <c r="B263" s="106"/>
    </row>
    <row r="264">
      <c r="B264" s="106"/>
    </row>
    <row r="265">
      <c r="B265" s="106"/>
    </row>
    <row r="266">
      <c r="B266" s="106"/>
    </row>
    <row r="267">
      <c r="B267" s="106"/>
    </row>
    <row r="268">
      <c r="B268" s="106"/>
    </row>
    <row r="269">
      <c r="B269" s="106"/>
    </row>
    <row r="270">
      <c r="B270" s="106"/>
    </row>
    <row r="271">
      <c r="B271" s="106"/>
    </row>
    <row r="272">
      <c r="B272" s="106"/>
    </row>
    <row r="273">
      <c r="B273" s="106"/>
    </row>
    <row r="274">
      <c r="B274" s="106"/>
    </row>
    <row r="275">
      <c r="B275" s="106"/>
    </row>
    <row r="276">
      <c r="B276" s="106"/>
    </row>
    <row r="277">
      <c r="B277" s="106"/>
    </row>
    <row r="278">
      <c r="B278" s="106"/>
    </row>
    <row r="279">
      <c r="B279" s="106"/>
    </row>
    <row r="280">
      <c r="B280" s="106"/>
    </row>
    <row r="281">
      <c r="B281" s="106"/>
    </row>
    <row r="282">
      <c r="B282" s="106"/>
    </row>
    <row r="283">
      <c r="B283" s="106"/>
    </row>
    <row r="284">
      <c r="B284" s="106"/>
    </row>
    <row r="285">
      <c r="B285" s="106"/>
    </row>
    <row r="286">
      <c r="B286" s="106"/>
    </row>
    <row r="287">
      <c r="B287" s="106"/>
    </row>
    <row r="288">
      <c r="B288" s="106"/>
    </row>
    <row r="289">
      <c r="B289" s="106"/>
    </row>
    <row r="290">
      <c r="B290" s="106"/>
    </row>
    <row r="291">
      <c r="B291" s="106"/>
    </row>
    <row r="292">
      <c r="B292" s="106"/>
    </row>
    <row r="293">
      <c r="B293" s="106"/>
    </row>
    <row r="294">
      <c r="B294" s="106"/>
    </row>
    <row r="295">
      <c r="B295" s="106"/>
    </row>
    <row r="296">
      <c r="B296" s="106"/>
    </row>
    <row r="297">
      <c r="B297" s="106"/>
    </row>
    <row r="298">
      <c r="B298" s="106"/>
    </row>
    <row r="299">
      <c r="B299" s="106"/>
    </row>
    <row r="300">
      <c r="B300" s="106"/>
    </row>
    <row r="301">
      <c r="B301" s="106"/>
    </row>
    <row r="302">
      <c r="B302" s="106"/>
    </row>
    <row r="303">
      <c r="B303" s="106"/>
    </row>
    <row r="304">
      <c r="B304" s="106"/>
    </row>
    <row r="305">
      <c r="B305" s="106"/>
    </row>
    <row r="306">
      <c r="B306" s="106"/>
    </row>
    <row r="307">
      <c r="B307" s="106"/>
    </row>
    <row r="308">
      <c r="B308" s="106"/>
    </row>
    <row r="309">
      <c r="B309" s="106"/>
    </row>
    <row r="310">
      <c r="B310" s="106"/>
    </row>
    <row r="311">
      <c r="B311" s="106"/>
    </row>
    <row r="312">
      <c r="B312" s="106"/>
    </row>
    <row r="313">
      <c r="B313" s="106"/>
    </row>
    <row r="314">
      <c r="B314" s="106"/>
    </row>
    <row r="315">
      <c r="B315" s="106"/>
    </row>
    <row r="316">
      <c r="B316" s="106"/>
    </row>
    <row r="317">
      <c r="B317" s="106"/>
    </row>
    <row r="318">
      <c r="B318" s="106"/>
    </row>
    <row r="319">
      <c r="B319" s="106"/>
    </row>
    <row r="320">
      <c r="B320" s="106"/>
    </row>
    <row r="321">
      <c r="B321" s="106"/>
    </row>
    <row r="322">
      <c r="B322" s="106"/>
    </row>
    <row r="323">
      <c r="B323" s="106"/>
    </row>
    <row r="324">
      <c r="B324" s="106"/>
    </row>
    <row r="325">
      <c r="B325" s="106"/>
    </row>
    <row r="326">
      <c r="B326" s="106"/>
    </row>
    <row r="327">
      <c r="B327" s="106"/>
    </row>
    <row r="328">
      <c r="B328" s="106"/>
    </row>
    <row r="329">
      <c r="B329" s="106"/>
    </row>
    <row r="330">
      <c r="B330" s="106"/>
    </row>
    <row r="331">
      <c r="B331" s="106"/>
    </row>
    <row r="332">
      <c r="B332" s="106"/>
    </row>
    <row r="333">
      <c r="B333" s="106"/>
    </row>
    <row r="334">
      <c r="B334" s="106"/>
    </row>
    <row r="335">
      <c r="B335" s="106"/>
    </row>
    <row r="336">
      <c r="B336" s="106"/>
    </row>
    <row r="337">
      <c r="B337" s="106"/>
    </row>
    <row r="338">
      <c r="B338" s="106"/>
    </row>
    <row r="339">
      <c r="B339" s="106"/>
    </row>
    <row r="340">
      <c r="B340" s="106"/>
    </row>
    <row r="341">
      <c r="B341" s="106"/>
    </row>
    <row r="342">
      <c r="B342" s="106"/>
    </row>
    <row r="343">
      <c r="B343" s="106"/>
    </row>
    <row r="344">
      <c r="B344" s="106"/>
    </row>
    <row r="345">
      <c r="B345" s="106"/>
    </row>
    <row r="346">
      <c r="B346" s="106"/>
    </row>
    <row r="347">
      <c r="B347" s="106"/>
    </row>
    <row r="348">
      <c r="B348" s="106"/>
    </row>
    <row r="349">
      <c r="B349" s="106"/>
    </row>
    <row r="350">
      <c r="B350" s="106"/>
    </row>
    <row r="351">
      <c r="B351" s="106"/>
    </row>
    <row r="352">
      <c r="B352" s="106"/>
    </row>
    <row r="353">
      <c r="B353" s="106"/>
    </row>
    <row r="354">
      <c r="B354" s="106"/>
    </row>
    <row r="355">
      <c r="B355" s="106"/>
    </row>
    <row r="356">
      <c r="B356" s="106"/>
    </row>
    <row r="357">
      <c r="B357" s="106"/>
    </row>
    <row r="358">
      <c r="B358" s="106"/>
    </row>
    <row r="359">
      <c r="B359" s="106"/>
    </row>
    <row r="360">
      <c r="B360" s="106"/>
    </row>
    <row r="361">
      <c r="B361" s="106"/>
    </row>
    <row r="362">
      <c r="B362" s="106"/>
    </row>
    <row r="363">
      <c r="B363" s="106"/>
    </row>
    <row r="364">
      <c r="B364" s="106"/>
    </row>
    <row r="365">
      <c r="B365" s="106"/>
    </row>
    <row r="366">
      <c r="B366" s="106"/>
    </row>
    <row r="367">
      <c r="B367" s="106"/>
    </row>
    <row r="368">
      <c r="B368" s="106"/>
    </row>
    <row r="369">
      <c r="B369" s="106"/>
    </row>
    <row r="370">
      <c r="B370" s="106"/>
    </row>
    <row r="371">
      <c r="B371" s="106"/>
    </row>
    <row r="372">
      <c r="B372" s="106"/>
    </row>
    <row r="373">
      <c r="B373" s="106"/>
    </row>
    <row r="374">
      <c r="B374" s="106"/>
    </row>
    <row r="375">
      <c r="B375" s="106"/>
    </row>
    <row r="376">
      <c r="B376" s="106"/>
    </row>
    <row r="377">
      <c r="B377" s="106"/>
    </row>
    <row r="378">
      <c r="B378" s="106"/>
    </row>
    <row r="379">
      <c r="B379" s="106"/>
    </row>
    <row r="380">
      <c r="B380" s="106"/>
    </row>
    <row r="381">
      <c r="B381" s="106"/>
    </row>
    <row r="382">
      <c r="B382" s="106"/>
    </row>
    <row r="383">
      <c r="B383" s="106"/>
    </row>
    <row r="384">
      <c r="B384" s="106"/>
    </row>
    <row r="385">
      <c r="B385" s="106"/>
    </row>
    <row r="386">
      <c r="B386" s="106"/>
    </row>
    <row r="387">
      <c r="B387" s="106"/>
    </row>
    <row r="388">
      <c r="B388" s="106"/>
    </row>
    <row r="389">
      <c r="B389" s="106"/>
    </row>
    <row r="390">
      <c r="B390" s="106"/>
    </row>
    <row r="391">
      <c r="B391" s="106"/>
    </row>
    <row r="392">
      <c r="B392" s="106"/>
    </row>
    <row r="393">
      <c r="B393" s="106"/>
    </row>
    <row r="394">
      <c r="B394" s="106"/>
    </row>
    <row r="395">
      <c r="B395" s="106"/>
    </row>
    <row r="396">
      <c r="B396" s="106"/>
    </row>
    <row r="397">
      <c r="B397" s="106"/>
    </row>
    <row r="398">
      <c r="B398" s="106"/>
    </row>
    <row r="399">
      <c r="B399" s="106"/>
    </row>
    <row r="400">
      <c r="B400" s="106"/>
    </row>
    <row r="401">
      <c r="B401" s="106"/>
    </row>
    <row r="402">
      <c r="B402" s="106"/>
    </row>
    <row r="403">
      <c r="B403" s="106"/>
    </row>
    <row r="404">
      <c r="B404" s="106"/>
    </row>
    <row r="405">
      <c r="B405" s="106"/>
    </row>
    <row r="406">
      <c r="B406" s="106"/>
    </row>
    <row r="407">
      <c r="B407" s="106"/>
    </row>
    <row r="408">
      <c r="B408" s="106"/>
    </row>
    <row r="409">
      <c r="B409" s="106"/>
    </row>
    <row r="410">
      <c r="B410" s="106"/>
    </row>
    <row r="411">
      <c r="B411" s="106"/>
    </row>
    <row r="412">
      <c r="B412" s="106"/>
    </row>
    <row r="413">
      <c r="B413" s="106"/>
    </row>
    <row r="414">
      <c r="B414" s="106"/>
    </row>
    <row r="415">
      <c r="B415" s="106"/>
    </row>
    <row r="416">
      <c r="B416" s="106"/>
    </row>
    <row r="417">
      <c r="B417" s="106"/>
    </row>
    <row r="418">
      <c r="B418" s="106"/>
    </row>
    <row r="419">
      <c r="B419" s="106"/>
    </row>
    <row r="420">
      <c r="B420" s="106"/>
    </row>
    <row r="421">
      <c r="B421" s="106"/>
    </row>
    <row r="422">
      <c r="B422" s="106"/>
    </row>
    <row r="423">
      <c r="B423" s="106"/>
    </row>
    <row r="424">
      <c r="B424" s="106"/>
    </row>
    <row r="425">
      <c r="B425" s="106"/>
    </row>
    <row r="426">
      <c r="B426" s="106"/>
    </row>
    <row r="427">
      <c r="B427" s="106"/>
    </row>
    <row r="428">
      <c r="B428" s="106"/>
    </row>
    <row r="429">
      <c r="B429" s="106"/>
    </row>
    <row r="430">
      <c r="B430" s="106"/>
    </row>
    <row r="431">
      <c r="B431" s="106"/>
    </row>
    <row r="432">
      <c r="B432" s="106"/>
    </row>
    <row r="433">
      <c r="B433" s="106"/>
    </row>
    <row r="434">
      <c r="B434" s="106"/>
    </row>
    <row r="435">
      <c r="B435" s="106"/>
    </row>
    <row r="436">
      <c r="B436" s="106"/>
    </row>
    <row r="437">
      <c r="B437" s="106"/>
    </row>
    <row r="438">
      <c r="B438" s="106"/>
    </row>
    <row r="439">
      <c r="B439" s="106"/>
    </row>
    <row r="440">
      <c r="B440" s="106"/>
    </row>
    <row r="441">
      <c r="B441" s="106"/>
    </row>
    <row r="442">
      <c r="B442" s="106"/>
    </row>
    <row r="443">
      <c r="B443" s="106"/>
    </row>
    <row r="444">
      <c r="B444" s="106"/>
    </row>
    <row r="445">
      <c r="B445" s="106"/>
    </row>
    <row r="446">
      <c r="B446" s="106"/>
    </row>
    <row r="447">
      <c r="B447" s="106"/>
    </row>
    <row r="448">
      <c r="B448" s="106"/>
    </row>
    <row r="449">
      <c r="B449" s="106"/>
    </row>
    <row r="450">
      <c r="B450" s="106"/>
    </row>
    <row r="451">
      <c r="B451" s="106"/>
    </row>
    <row r="452">
      <c r="B452" s="106"/>
    </row>
    <row r="453">
      <c r="B453" s="106"/>
    </row>
    <row r="454">
      <c r="B454" s="106"/>
    </row>
    <row r="455">
      <c r="B455" s="106"/>
    </row>
    <row r="456">
      <c r="B456" s="106"/>
    </row>
    <row r="457">
      <c r="B457" s="106"/>
    </row>
    <row r="458">
      <c r="B458" s="106"/>
    </row>
    <row r="459">
      <c r="B459" s="106"/>
    </row>
    <row r="460">
      <c r="B460" s="106"/>
    </row>
    <row r="461">
      <c r="B461" s="106"/>
    </row>
    <row r="462">
      <c r="B462" s="106"/>
    </row>
    <row r="463">
      <c r="B463" s="106"/>
    </row>
    <row r="464">
      <c r="B464" s="106"/>
    </row>
    <row r="465">
      <c r="B465" s="106"/>
    </row>
    <row r="466">
      <c r="B466" s="106"/>
    </row>
    <row r="467">
      <c r="B467" s="106"/>
    </row>
    <row r="468">
      <c r="B468" s="106"/>
    </row>
    <row r="469">
      <c r="B469" s="106"/>
    </row>
    <row r="470">
      <c r="B470" s="106"/>
    </row>
    <row r="471">
      <c r="B471" s="106"/>
    </row>
    <row r="472">
      <c r="B472" s="106"/>
    </row>
    <row r="473">
      <c r="B473" s="106"/>
    </row>
    <row r="474">
      <c r="B474" s="106"/>
    </row>
    <row r="475">
      <c r="B475" s="106"/>
    </row>
    <row r="476">
      <c r="B476" s="106"/>
    </row>
    <row r="477">
      <c r="B477" s="106"/>
    </row>
    <row r="478">
      <c r="B478" s="106"/>
    </row>
    <row r="479">
      <c r="B479" s="106"/>
    </row>
    <row r="480">
      <c r="B480" s="106"/>
    </row>
    <row r="481">
      <c r="B481" s="106"/>
    </row>
    <row r="482">
      <c r="B482" s="106"/>
    </row>
    <row r="483">
      <c r="B483" s="106"/>
    </row>
    <row r="484">
      <c r="B484" s="106"/>
    </row>
    <row r="485">
      <c r="B485" s="106"/>
    </row>
    <row r="486">
      <c r="B486" s="106"/>
    </row>
    <row r="487">
      <c r="B487" s="106"/>
    </row>
    <row r="488">
      <c r="B488" s="106"/>
    </row>
    <row r="489">
      <c r="B489" s="106"/>
    </row>
    <row r="490">
      <c r="B490" s="106"/>
    </row>
    <row r="491">
      <c r="B491" s="106"/>
    </row>
    <row r="492">
      <c r="B492" s="106"/>
    </row>
    <row r="493">
      <c r="B493" s="106"/>
    </row>
    <row r="494">
      <c r="B494" s="106"/>
    </row>
    <row r="495">
      <c r="B495" s="106"/>
    </row>
    <row r="496">
      <c r="B496" s="106"/>
    </row>
    <row r="497">
      <c r="B497" s="106"/>
    </row>
    <row r="498">
      <c r="B498" s="106"/>
    </row>
    <row r="499">
      <c r="B499" s="106"/>
    </row>
    <row r="500">
      <c r="B500" s="106"/>
    </row>
    <row r="501">
      <c r="B501" s="106"/>
    </row>
    <row r="502">
      <c r="B502" s="106"/>
    </row>
    <row r="503">
      <c r="B503" s="106"/>
    </row>
    <row r="504">
      <c r="B504" s="106"/>
    </row>
    <row r="505">
      <c r="B505" s="106"/>
    </row>
    <row r="506">
      <c r="B506" s="106"/>
    </row>
    <row r="507">
      <c r="B507" s="106"/>
    </row>
    <row r="508">
      <c r="B508" s="106"/>
    </row>
    <row r="509">
      <c r="B509" s="106"/>
    </row>
    <row r="510">
      <c r="B510" s="106"/>
    </row>
    <row r="511">
      <c r="B511" s="106"/>
    </row>
    <row r="512">
      <c r="B512" s="106"/>
    </row>
    <row r="513">
      <c r="B513" s="106"/>
    </row>
    <row r="514">
      <c r="B514" s="106"/>
    </row>
    <row r="515">
      <c r="B515" s="106"/>
    </row>
    <row r="516">
      <c r="B516" s="106"/>
    </row>
    <row r="517">
      <c r="B517" s="106"/>
    </row>
    <row r="518">
      <c r="B518" s="106"/>
    </row>
    <row r="519">
      <c r="B519" s="106"/>
    </row>
    <row r="520">
      <c r="B520" s="106"/>
    </row>
    <row r="521">
      <c r="B521" s="106"/>
    </row>
    <row r="522">
      <c r="B522" s="106"/>
    </row>
    <row r="523">
      <c r="B523" s="106"/>
    </row>
    <row r="524">
      <c r="B524" s="106"/>
    </row>
    <row r="525">
      <c r="B525" s="106"/>
    </row>
    <row r="526">
      <c r="B526" s="106"/>
    </row>
    <row r="527">
      <c r="B527" s="106"/>
    </row>
    <row r="528">
      <c r="B528" s="106"/>
    </row>
    <row r="529">
      <c r="B529" s="106"/>
    </row>
    <row r="530">
      <c r="B530" s="106"/>
    </row>
    <row r="531">
      <c r="B531" s="106"/>
    </row>
    <row r="532">
      <c r="B532" s="106"/>
    </row>
    <row r="533">
      <c r="B533" s="106"/>
    </row>
    <row r="534">
      <c r="B534" s="106"/>
    </row>
    <row r="535">
      <c r="B535" s="106"/>
    </row>
    <row r="536">
      <c r="B536" s="106"/>
    </row>
    <row r="537">
      <c r="B537" s="106"/>
    </row>
    <row r="538">
      <c r="B538" s="106"/>
    </row>
    <row r="539">
      <c r="B539" s="106"/>
    </row>
    <row r="540">
      <c r="B540" s="106"/>
    </row>
    <row r="541">
      <c r="B541" s="106"/>
    </row>
    <row r="542">
      <c r="B542" s="106"/>
    </row>
    <row r="543">
      <c r="B543" s="106"/>
    </row>
    <row r="544">
      <c r="B544" s="106"/>
    </row>
    <row r="545">
      <c r="B545" s="106"/>
    </row>
    <row r="546">
      <c r="B546" s="106"/>
    </row>
    <row r="547">
      <c r="B547" s="106"/>
    </row>
    <row r="548">
      <c r="B548" s="106"/>
    </row>
    <row r="549">
      <c r="B549" s="106"/>
    </row>
    <row r="550">
      <c r="B550" s="106"/>
    </row>
    <row r="551">
      <c r="B551" s="106"/>
    </row>
    <row r="552">
      <c r="B552" s="106"/>
    </row>
    <row r="553">
      <c r="B553" s="106"/>
    </row>
    <row r="554">
      <c r="B554" s="106"/>
    </row>
    <row r="555">
      <c r="B555" s="106"/>
    </row>
    <row r="556">
      <c r="B556" s="106"/>
    </row>
    <row r="557">
      <c r="B557" s="106"/>
    </row>
    <row r="558">
      <c r="B558" s="106"/>
    </row>
    <row r="559">
      <c r="B559" s="106"/>
    </row>
    <row r="560">
      <c r="B560" s="106"/>
    </row>
    <row r="561">
      <c r="B561" s="106"/>
    </row>
    <row r="562">
      <c r="B562" s="106"/>
    </row>
    <row r="563">
      <c r="B563" s="106"/>
    </row>
    <row r="564">
      <c r="B564" s="106"/>
    </row>
    <row r="565">
      <c r="B565" s="106"/>
    </row>
    <row r="566">
      <c r="B566" s="106"/>
    </row>
    <row r="567">
      <c r="B567" s="106"/>
    </row>
    <row r="568">
      <c r="B568" s="106"/>
    </row>
    <row r="569">
      <c r="B569" s="106"/>
    </row>
    <row r="570">
      <c r="B570" s="106"/>
    </row>
    <row r="571">
      <c r="B571" s="106"/>
    </row>
    <row r="572">
      <c r="B572" s="106"/>
    </row>
    <row r="573">
      <c r="B573" s="106"/>
    </row>
    <row r="574">
      <c r="B574" s="106"/>
    </row>
    <row r="575">
      <c r="B575" s="106"/>
    </row>
    <row r="576">
      <c r="B576" s="106"/>
    </row>
    <row r="577">
      <c r="B577" s="106"/>
    </row>
    <row r="578">
      <c r="B578" s="106"/>
    </row>
    <row r="579">
      <c r="B579" s="106"/>
    </row>
    <row r="580">
      <c r="B580" s="106"/>
    </row>
    <row r="581">
      <c r="B581" s="106"/>
    </row>
    <row r="582">
      <c r="B582" s="106"/>
    </row>
    <row r="583">
      <c r="B583" s="106"/>
    </row>
    <row r="584">
      <c r="B584" s="106"/>
    </row>
    <row r="585">
      <c r="B585" s="106"/>
    </row>
    <row r="586">
      <c r="B586" s="106"/>
    </row>
    <row r="587">
      <c r="B587" s="106"/>
    </row>
    <row r="588">
      <c r="B588" s="106"/>
    </row>
    <row r="589">
      <c r="B589" s="106"/>
    </row>
    <row r="590">
      <c r="B590" s="106"/>
    </row>
    <row r="591">
      <c r="B591" s="106"/>
    </row>
    <row r="592">
      <c r="B592" s="106"/>
    </row>
    <row r="593">
      <c r="B593" s="106"/>
    </row>
    <row r="594">
      <c r="B594" s="106"/>
    </row>
    <row r="595">
      <c r="B595" s="106"/>
    </row>
    <row r="596">
      <c r="B596" s="106"/>
    </row>
    <row r="597">
      <c r="B597" s="106"/>
    </row>
    <row r="598">
      <c r="B598" s="106"/>
    </row>
    <row r="599">
      <c r="B599" s="106"/>
    </row>
    <row r="600">
      <c r="B600" s="106"/>
    </row>
    <row r="601">
      <c r="B601" s="106"/>
    </row>
    <row r="602">
      <c r="B602" s="106"/>
    </row>
    <row r="603">
      <c r="B603" s="106"/>
    </row>
    <row r="604">
      <c r="B604" s="106"/>
    </row>
    <row r="605">
      <c r="B605" s="106"/>
    </row>
    <row r="606">
      <c r="B606" s="106"/>
    </row>
    <row r="607">
      <c r="B607" s="106"/>
    </row>
    <row r="608">
      <c r="B608" s="106"/>
    </row>
    <row r="609">
      <c r="B609" s="106"/>
    </row>
    <row r="610">
      <c r="B610" s="106"/>
    </row>
    <row r="611">
      <c r="B611" s="106"/>
    </row>
    <row r="612">
      <c r="B612" s="106"/>
    </row>
    <row r="613">
      <c r="B613" s="106"/>
    </row>
    <row r="614">
      <c r="B614" s="106"/>
    </row>
    <row r="615">
      <c r="B615" s="106"/>
    </row>
    <row r="616">
      <c r="B616" s="106"/>
    </row>
    <row r="617">
      <c r="B617" s="106"/>
    </row>
    <row r="618">
      <c r="B618" s="106"/>
    </row>
    <row r="619">
      <c r="B619" s="106"/>
    </row>
    <row r="620">
      <c r="B620" s="106"/>
    </row>
    <row r="621">
      <c r="B621" s="106"/>
    </row>
    <row r="622">
      <c r="B622" s="106"/>
    </row>
    <row r="623">
      <c r="B623" s="106"/>
    </row>
    <row r="624">
      <c r="B624" s="106"/>
    </row>
    <row r="625">
      <c r="B625" s="106"/>
    </row>
    <row r="626">
      <c r="B626" s="106"/>
    </row>
    <row r="627">
      <c r="B627" s="106"/>
    </row>
    <row r="628">
      <c r="B628" s="106"/>
    </row>
    <row r="629">
      <c r="B629" s="106"/>
    </row>
    <row r="630">
      <c r="B630" s="106"/>
    </row>
    <row r="631">
      <c r="B631" s="106"/>
    </row>
    <row r="632">
      <c r="B632" s="106"/>
    </row>
    <row r="633">
      <c r="B633" s="106"/>
    </row>
    <row r="634">
      <c r="B634" s="106"/>
    </row>
    <row r="635">
      <c r="B635" s="106"/>
    </row>
    <row r="636">
      <c r="B636" s="106"/>
    </row>
    <row r="637">
      <c r="B637" s="106"/>
    </row>
    <row r="638">
      <c r="B638" s="106"/>
    </row>
    <row r="639">
      <c r="B639" s="106"/>
    </row>
    <row r="640">
      <c r="B640" s="106"/>
    </row>
    <row r="641">
      <c r="B641" s="106"/>
    </row>
    <row r="642">
      <c r="B642" s="106"/>
    </row>
    <row r="643">
      <c r="B643" s="106"/>
    </row>
    <row r="644">
      <c r="B644" s="106"/>
    </row>
    <row r="645">
      <c r="B645" s="106"/>
    </row>
    <row r="646">
      <c r="B646" s="106"/>
    </row>
    <row r="647">
      <c r="B647" s="106"/>
    </row>
    <row r="648">
      <c r="B648" s="106"/>
    </row>
    <row r="649">
      <c r="B649" s="106"/>
    </row>
    <row r="650">
      <c r="B650" s="106"/>
    </row>
    <row r="651">
      <c r="B651" s="106"/>
    </row>
    <row r="652">
      <c r="B652" s="106"/>
    </row>
    <row r="653">
      <c r="B653" s="106"/>
    </row>
    <row r="654">
      <c r="B654" s="106"/>
    </row>
    <row r="655">
      <c r="B655" s="106"/>
    </row>
    <row r="656">
      <c r="B656" s="106"/>
    </row>
    <row r="657">
      <c r="B657" s="106"/>
    </row>
    <row r="658">
      <c r="B658" s="106"/>
    </row>
    <row r="659">
      <c r="B659" s="106"/>
    </row>
    <row r="660">
      <c r="B660" s="106"/>
    </row>
    <row r="661">
      <c r="B661" s="106"/>
    </row>
    <row r="662">
      <c r="B662" s="106"/>
    </row>
    <row r="663">
      <c r="B663" s="106"/>
    </row>
    <row r="664">
      <c r="B664" s="106"/>
    </row>
    <row r="665">
      <c r="B665" s="106"/>
    </row>
    <row r="666">
      <c r="B666" s="106"/>
    </row>
    <row r="667">
      <c r="B667" s="106"/>
    </row>
    <row r="668">
      <c r="B668" s="106"/>
    </row>
    <row r="669">
      <c r="B669" s="106"/>
    </row>
    <row r="670">
      <c r="B670" s="106"/>
    </row>
    <row r="671">
      <c r="B671" s="106"/>
    </row>
    <row r="672">
      <c r="B672" s="106"/>
    </row>
    <row r="673">
      <c r="B673" s="106"/>
    </row>
    <row r="674">
      <c r="B674" s="106"/>
    </row>
    <row r="675">
      <c r="B675" s="106"/>
    </row>
    <row r="676">
      <c r="B676" s="106"/>
    </row>
    <row r="677">
      <c r="B677" s="106"/>
    </row>
    <row r="678">
      <c r="B678" s="106"/>
    </row>
    <row r="679">
      <c r="B679" s="106"/>
    </row>
    <row r="680">
      <c r="B680" s="106"/>
    </row>
    <row r="681">
      <c r="B681" s="106"/>
    </row>
    <row r="682">
      <c r="B682" s="106"/>
    </row>
    <row r="683">
      <c r="B683" s="106"/>
    </row>
    <row r="684">
      <c r="B684" s="106"/>
    </row>
    <row r="685">
      <c r="B685" s="106"/>
    </row>
    <row r="686">
      <c r="B686" s="106"/>
    </row>
    <row r="687">
      <c r="B687" s="106"/>
    </row>
    <row r="688">
      <c r="B688" s="106"/>
    </row>
    <row r="689">
      <c r="B689" s="106"/>
    </row>
    <row r="690">
      <c r="B690" s="106"/>
    </row>
    <row r="691">
      <c r="B691" s="106"/>
    </row>
    <row r="692">
      <c r="B692" s="106"/>
    </row>
    <row r="693">
      <c r="B693" s="106"/>
    </row>
    <row r="694">
      <c r="B694" s="106"/>
    </row>
    <row r="695">
      <c r="B695" s="106"/>
    </row>
    <row r="696">
      <c r="B696" s="106"/>
    </row>
    <row r="697">
      <c r="B697" s="106"/>
    </row>
    <row r="698">
      <c r="B698" s="106"/>
    </row>
    <row r="699">
      <c r="B699" s="106"/>
    </row>
    <row r="700">
      <c r="B700" s="106"/>
    </row>
    <row r="701">
      <c r="B701" s="106"/>
    </row>
    <row r="702">
      <c r="B702" s="106"/>
    </row>
    <row r="703">
      <c r="B703" s="106"/>
    </row>
    <row r="704">
      <c r="B704" s="106"/>
    </row>
    <row r="705">
      <c r="B705" s="106"/>
    </row>
    <row r="706">
      <c r="B706" s="106"/>
    </row>
    <row r="707">
      <c r="B707" s="106"/>
    </row>
    <row r="708">
      <c r="B708" s="106"/>
    </row>
    <row r="709">
      <c r="B709" s="106"/>
    </row>
    <row r="710">
      <c r="B710" s="106"/>
    </row>
    <row r="711">
      <c r="B711" s="106"/>
    </row>
    <row r="712">
      <c r="B712" s="106"/>
    </row>
    <row r="713">
      <c r="B713" s="106"/>
    </row>
    <row r="714">
      <c r="B714" s="106"/>
    </row>
    <row r="715">
      <c r="B715" s="106"/>
    </row>
    <row r="716">
      <c r="B716" s="106"/>
    </row>
    <row r="717">
      <c r="B717" s="106"/>
    </row>
    <row r="718">
      <c r="B718" s="106"/>
    </row>
    <row r="719">
      <c r="B719" s="106"/>
    </row>
    <row r="720">
      <c r="B720" s="106"/>
    </row>
    <row r="721">
      <c r="B721" s="106"/>
    </row>
    <row r="722">
      <c r="B722" s="106"/>
    </row>
    <row r="723">
      <c r="B723" s="106"/>
    </row>
    <row r="724">
      <c r="B724" s="106"/>
    </row>
    <row r="725">
      <c r="B725" s="106"/>
    </row>
    <row r="726">
      <c r="B726" s="106"/>
    </row>
    <row r="727">
      <c r="B727" s="106"/>
    </row>
    <row r="728">
      <c r="B728" s="106"/>
    </row>
    <row r="729">
      <c r="B729" s="106"/>
    </row>
    <row r="730">
      <c r="B730" s="106"/>
    </row>
    <row r="731">
      <c r="B731" s="106"/>
    </row>
    <row r="732">
      <c r="B732" s="106"/>
    </row>
    <row r="733">
      <c r="B733" s="106"/>
    </row>
    <row r="734">
      <c r="B734" s="106"/>
    </row>
    <row r="735">
      <c r="B735" s="106"/>
    </row>
    <row r="736">
      <c r="B736" s="106"/>
    </row>
    <row r="737">
      <c r="B737" s="106"/>
    </row>
    <row r="738">
      <c r="B738" s="106"/>
    </row>
    <row r="739">
      <c r="B739" s="106"/>
    </row>
    <row r="740">
      <c r="B740" s="106"/>
    </row>
    <row r="741">
      <c r="B741" s="106"/>
    </row>
    <row r="742">
      <c r="B742" s="106"/>
    </row>
    <row r="743">
      <c r="B743" s="106"/>
    </row>
    <row r="744">
      <c r="B744" s="106"/>
    </row>
    <row r="745">
      <c r="B745" s="106"/>
    </row>
    <row r="746">
      <c r="B746" s="106"/>
    </row>
    <row r="747">
      <c r="B747" s="106"/>
    </row>
    <row r="748">
      <c r="B748" s="106"/>
    </row>
    <row r="749">
      <c r="B749" s="106"/>
    </row>
    <row r="750">
      <c r="B750" s="106"/>
    </row>
    <row r="751">
      <c r="B751" s="106"/>
    </row>
    <row r="752">
      <c r="B752" s="106"/>
    </row>
    <row r="753">
      <c r="B753" s="106"/>
    </row>
    <row r="754">
      <c r="B754" s="106"/>
    </row>
    <row r="755">
      <c r="B755" s="106"/>
    </row>
    <row r="756">
      <c r="B756" s="106"/>
    </row>
    <row r="757">
      <c r="B757" s="106"/>
    </row>
    <row r="758">
      <c r="B758" s="106"/>
    </row>
    <row r="759">
      <c r="B759" s="106"/>
    </row>
    <row r="760">
      <c r="B760" s="106"/>
    </row>
    <row r="761">
      <c r="B761" s="106"/>
    </row>
    <row r="762">
      <c r="B762" s="106"/>
    </row>
    <row r="763">
      <c r="B763" s="106"/>
    </row>
    <row r="764">
      <c r="B764" s="106"/>
    </row>
    <row r="765">
      <c r="B765" s="106"/>
    </row>
    <row r="766">
      <c r="B766" s="106"/>
    </row>
    <row r="767">
      <c r="B767" s="106"/>
    </row>
    <row r="768">
      <c r="B768" s="106"/>
    </row>
    <row r="769">
      <c r="B769" s="106"/>
    </row>
    <row r="770">
      <c r="B770" s="106"/>
    </row>
    <row r="771">
      <c r="B771" s="106"/>
    </row>
    <row r="772">
      <c r="B772" s="106"/>
    </row>
    <row r="773">
      <c r="B773" s="106"/>
    </row>
    <row r="774">
      <c r="B774" s="106"/>
    </row>
    <row r="775">
      <c r="B775" s="106"/>
    </row>
    <row r="776">
      <c r="B776" s="106"/>
    </row>
    <row r="777">
      <c r="B777" s="106"/>
    </row>
    <row r="778">
      <c r="B778" s="106"/>
    </row>
    <row r="779">
      <c r="B779" s="106"/>
    </row>
    <row r="780">
      <c r="B780" s="106"/>
    </row>
    <row r="781">
      <c r="B781" s="106"/>
    </row>
    <row r="782">
      <c r="B782" s="106"/>
    </row>
    <row r="783">
      <c r="B783" s="106"/>
    </row>
    <row r="784">
      <c r="B784" s="106"/>
    </row>
    <row r="785">
      <c r="B785" s="106"/>
    </row>
    <row r="786">
      <c r="B786" s="106"/>
    </row>
    <row r="787">
      <c r="B787" s="106"/>
    </row>
    <row r="788">
      <c r="B788" s="106"/>
    </row>
    <row r="789">
      <c r="B789" s="106"/>
    </row>
    <row r="790">
      <c r="B790" s="106"/>
    </row>
    <row r="791">
      <c r="B791" s="106"/>
    </row>
    <row r="792">
      <c r="B792" s="106"/>
    </row>
    <row r="793">
      <c r="B793" s="106"/>
    </row>
    <row r="794">
      <c r="B794" s="106"/>
    </row>
    <row r="795">
      <c r="B795" s="106"/>
    </row>
    <row r="796">
      <c r="B796" s="106"/>
    </row>
    <row r="797">
      <c r="B797" s="106"/>
    </row>
    <row r="798">
      <c r="B798" s="106"/>
    </row>
    <row r="799">
      <c r="B799" s="106"/>
    </row>
    <row r="800">
      <c r="B800" s="106"/>
    </row>
    <row r="801">
      <c r="B801" s="106"/>
    </row>
    <row r="802">
      <c r="B802" s="106"/>
    </row>
    <row r="803">
      <c r="B803" s="106"/>
    </row>
    <row r="804">
      <c r="B804" s="106"/>
    </row>
    <row r="805">
      <c r="B805" s="106"/>
    </row>
    <row r="806">
      <c r="B806" s="106"/>
    </row>
    <row r="807">
      <c r="B807" s="106"/>
    </row>
    <row r="808">
      <c r="B808" s="106"/>
    </row>
    <row r="809">
      <c r="B809" s="106"/>
    </row>
    <row r="810">
      <c r="B810" s="106"/>
    </row>
    <row r="811">
      <c r="B811" s="106"/>
    </row>
    <row r="812">
      <c r="B812" s="106"/>
    </row>
    <row r="813">
      <c r="B813" s="106"/>
    </row>
    <row r="814">
      <c r="B814" s="106"/>
    </row>
    <row r="815">
      <c r="B815" s="106"/>
    </row>
    <row r="816">
      <c r="B816" s="106"/>
    </row>
    <row r="817">
      <c r="B817" s="106"/>
    </row>
    <row r="818">
      <c r="B818" s="106"/>
    </row>
    <row r="819">
      <c r="B819" s="106"/>
    </row>
    <row r="820">
      <c r="B820" s="106"/>
    </row>
    <row r="821">
      <c r="B821" s="106"/>
    </row>
    <row r="822">
      <c r="B822" s="106"/>
    </row>
    <row r="823">
      <c r="B823" s="106"/>
    </row>
    <row r="824">
      <c r="B824" s="106"/>
    </row>
    <row r="825">
      <c r="B825" s="106"/>
    </row>
    <row r="826">
      <c r="B826" s="106"/>
    </row>
    <row r="827">
      <c r="B827" s="106"/>
    </row>
    <row r="828">
      <c r="B828" s="106"/>
    </row>
    <row r="829">
      <c r="B829" s="106"/>
    </row>
    <row r="830">
      <c r="B830" s="106"/>
    </row>
    <row r="831">
      <c r="B831" s="106"/>
    </row>
    <row r="832">
      <c r="B832" s="106"/>
    </row>
    <row r="833">
      <c r="B833" s="106"/>
    </row>
    <row r="834">
      <c r="B834" s="106"/>
    </row>
    <row r="835">
      <c r="B835" s="106"/>
    </row>
    <row r="836">
      <c r="B836" s="106"/>
    </row>
    <row r="837">
      <c r="B837" s="106"/>
    </row>
    <row r="838">
      <c r="B838" s="106"/>
    </row>
    <row r="839">
      <c r="B839" s="106"/>
    </row>
    <row r="840">
      <c r="B840" s="106"/>
    </row>
    <row r="841">
      <c r="B841" s="106"/>
    </row>
    <row r="842">
      <c r="B842" s="106"/>
    </row>
    <row r="843">
      <c r="B843" s="106"/>
    </row>
    <row r="844">
      <c r="B844" s="106"/>
    </row>
    <row r="845">
      <c r="B845" s="106"/>
    </row>
    <row r="846">
      <c r="B846" s="106"/>
    </row>
    <row r="847">
      <c r="B847" s="106"/>
    </row>
    <row r="848">
      <c r="B848" s="106"/>
    </row>
    <row r="849">
      <c r="B849" s="106"/>
    </row>
    <row r="850">
      <c r="B850" s="106"/>
    </row>
    <row r="851">
      <c r="B851" s="106"/>
    </row>
    <row r="852">
      <c r="B852" s="106"/>
    </row>
    <row r="853">
      <c r="B853" s="106"/>
    </row>
    <row r="854">
      <c r="B854" s="106"/>
    </row>
    <row r="855">
      <c r="B855" s="106"/>
    </row>
    <row r="856">
      <c r="B856" s="106"/>
    </row>
    <row r="857">
      <c r="B857" s="106"/>
    </row>
    <row r="858">
      <c r="B858" s="106"/>
    </row>
    <row r="859">
      <c r="B859" s="106"/>
    </row>
    <row r="860">
      <c r="B860" s="106"/>
    </row>
    <row r="861">
      <c r="B861" s="106"/>
    </row>
    <row r="862">
      <c r="B862" s="106"/>
    </row>
    <row r="863">
      <c r="B863" s="106"/>
    </row>
    <row r="864">
      <c r="B864" s="106"/>
    </row>
    <row r="865">
      <c r="B865" s="106"/>
    </row>
    <row r="866">
      <c r="B866" s="106"/>
    </row>
    <row r="867">
      <c r="B867" s="106"/>
    </row>
    <row r="868">
      <c r="B868" s="106"/>
    </row>
    <row r="869">
      <c r="B869" s="106"/>
    </row>
    <row r="870">
      <c r="B870" s="106"/>
    </row>
    <row r="871">
      <c r="B871" s="106"/>
    </row>
    <row r="872">
      <c r="B872" s="106"/>
    </row>
    <row r="873">
      <c r="B873" s="106"/>
    </row>
    <row r="874">
      <c r="B874" s="106"/>
    </row>
    <row r="875">
      <c r="B875" s="106"/>
    </row>
    <row r="876">
      <c r="B876" s="106"/>
    </row>
    <row r="877">
      <c r="B877" s="106"/>
    </row>
    <row r="878">
      <c r="B878" s="106"/>
    </row>
    <row r="879">
      <c r="B879" s="106"/>
    </row>
    <row r="880">
      <c r="B880" s="106"/>
    </row>
    <row r="881">
      <c r="B881" s="106"/>
    </row>
    <row r="882">
      <c r="B882" s="106"/>
    </row>
    <row r="883">
      <c r="B883" s="106"/>
    </row>
    <row r="884">
      <c r="B884" s="106"/>
    </row>
    <row r="885">
      <c r="B885" s="106"/>
    </row>
    <row r="886">
      <c r="B886" s="106"/>
    </row>
    <row r="887">
      <c r="B887" s="106"/>
    </row>
    <row r="888">
      <c r="B888" s="106"/>
    </row>
    <row r="889">
      <c r="B889" s="106"/>
    </row>
    <row r="890">
      <c r="B890" s="106"/>
    </row>
    <row r="891">
      <c r="B891" s="106"/>
    </row>
    <row r="892">
      <c r="B892" s="106"/>
    </row>
    <row r="893">
      <c r="B893" s="106"/>
    </row>
    <row r="894">
      <c r="B894" s="106"/>
    </row>
    <row r="895">
      <c r="B895" s="106"/>
    </row>
    <row r="896">
      <c r="B896" s="106"/>
    </row>
    <row r="897">
      <c r="B897" s="106"/>
    </row>
    <row r="898">
      <c r="B898" s="106"/>
    </row>
    <row r="899">
      <c r="B899" s="106"/>
    </row>
    <row r="900">
      <c r="B900" s="106"/>
    </row>
    <row r="901">
      <c r="B901" s="106"/>
    </row>
    <row r="902">
      <c r="B902" s="106"/>
    </row>
    <row r="903">
      <c r="B903" s="106"/>
    </row>
    <row r="904">
      <c r="B904" s="106"/>
    </row>
    <row r="905">
      <c r="B905" s="106"/>
    </row>
    <row r="906">
      <c r="B906" s="106"/>
    </row>
    <row r="907">
      <c r="B907" s="106"/>
    </row>
    <row r="908">
      <c r="B908" s="106"/>
    </row>
    <row r="909">
      <c r="B909" s="106"/>
    </row>
    <row r="910">
      <c r="B910" s="106"/>
    </row>
    <row r="911">
      <c r="B911" s="106"/>
    </row>
    <row r="912">
      <c r="B912" s="106"/>
    </row>
    <row r="913">
      <c r="B913" s="106"/>
    </row>
    <row r="914">
      <c r="B914" s="106"/>
    </row>
    <row r="915">
      <c r="B915" s="106"/>
    </row>
    <row r="916">
      <c r="B916" s="106"/>
    </row>
    <row r="917">
      <c r="B917" s="106"/>
    </row>
    <row r="918">
      <c r="B918" s="106"/>
    </row>
    <row r="919">
      <c r="B919" s="106"/>
    </row>
    <row r="920">
      <c r="B920" s="106"/>
    </row>
    <row r="921">
      <c r="B921" s="106"/>
    </row>
    <row r="922">
      <c r="B922" s="106"/>
    </row>
    <row r="923">
      <c r="B923" s="106"/>
    </row>
    <row r="924">
      <c r="B924" s="106"/>
    </row>
    <row r="925">
      <c r="B925" s="106"/>
    </row>
    <row r="926">
      <c r="B926" s="106"/>
    </row>
    <row r="927">
      <c r="B927" s="106"/>
    </row>
    <row r="928">
      <c r="B928" s="106"/>
    </row>
    <row r="929">
      <c r="B929" s="106"/>
    </row>
    <row r="930">
      <c r="B930" s="106"/>
    </row>
    <row r="931">
      <c r="B931" s="106"/>
    </row>
    <row r="932">
      <c r="B932" s="106"/>
    </row>
    <row r="933">
      <c r="B933" s="106"/>
    </row>
    <row r="934">
      <c r="B934" s="106"/>
    </row>
    <row r="935">
      <c r="B935" s="106"/>
    </row>
    <row r="936">
      <c r="B936" s="106"/>
    </row>
    <row r="937">
      <c r="B937" s="106"/>
    </row>
    <row r="938">
      <c r="B938" s="106"/>
    </row>
    <row r="939">
      <c r="B939" s="106"/>
    </row>
    <row r="940">
      <c r="B940" s="106"/>
    </row>
    <row r="941">
      <c r="B941" s="106"/>
    </row>
    <row r="942">
      <c r="B942" s="106"/>
    </row>
    <row r="943">
      <c r="B943" s="106"/>
    </row>
    <row r="944">
      <c r="B944" s="106"/>
    </row>
    <row r="945">
      <c r="B945" s="106"/>
    </row>
    <row r="946">
      <c r="B946" s="106"/>
    </row>
    <row r="947">
      <c r="B947" s="106"/>
    </row>
    <row r="948">
      <c r="B948" s="106"/>
    </row>
    <row r="949">
      <c r="B949" s="106"/>
    </row>
    <row r="950">
      <c r="B950" s="106"/>
    </row>
    <row r="951">
      <c r="B951" s="106"/>
    </row>
    <row r="952">
      <c r="B952" s="106"/>
    </row>
    <row r="953">
      <c r="B953" s="106"/>
    </row>
    <row r="954">
      <c r="B954" s="106"/>
    </row>
    <row r="955">
      <c r="B955" s="106"/>
    </row>
    <row r="956">
      <c r="B956" s="106"/>
    </row>
    <row r="957">
      <c r="B957" s="106"/>
    </row>
    <row r="958">
      <c r="B958" s="106"/>
    </row>
    <row r="959">
      <c r="B959" s="106"/>
    </row>
    <row r="960">
      <c r="B960" s="106"/>
    </row>
    <row r="961">
      <c r="B961" s="106"/>
    </row>
    <row r="962">
      <c r="B962" s="106"/>
    </row>
    <row r="963">
      <c r="B963" s="106"/>
    </row>
    <row r="964">
      <c r="B964" s="106"/>
    </row>
    <row r="965">
      <c r="B965" s="106"/>
    </row>
    <row r="966">
      <c r="B966" s="106"/>
    </row>
    <row r="967">
      <c r="B967" s="106"/>
    </row>
    <row r="968">
      <c r="B968" s="106"/>
    </row>
    <row r="969">
      <c r="B969" s="106"/>
    </row>
    <row r="970">
      <c r="B970" s="106"/>
    </row>
    <row r="971">
      <c r="B971" s="106"/>
    </row>
    <row r="972">
      <c r="B972" s="106"/>
    </row>
    <row r="973">
      <c r="B973" s="106"/>
    </row>
    <row r="974">
      <c r="B974" s="106"/>
    </row>
    <row r="975">
      <c r="B975" s="106"/>
    </row>
    <row r="976">
      <c r="B976" s="106"/>
    </row>
    <row r="977">
      <c r="B977" s="106"/>
    </row>
    <row r="978">
      <c r="B978" s="106"/>
    </row>
    <row r="979">
      <c r="B979" s="106"/>
    </row>
    <row r="980">
      <c r="B980" s="106"/>
    </row>
    <row r="981">
      <c r="B981" s="106"/>
    </row>
    <row r="982">
      <c r="B982" s="106"/>
    </row>
    <row r="983">
      <c r="B983" s="106"/>
    </row>
    <row r="984">
      <c r="B984" s="106"/>
    </row>
    <row r="985">
      <c r="B985" s="106"/>
    </row>
    <row r="986">
      <c r="B986" s="106"/>
    </row>
    <row r="987">
      <c r="B987" s="106"/>
    </row>
    <row r="988">
      <c r="B988" s="106"/>
    </row>
    <row r="989">
      <c r="B989" s="106"/>
    </row>
    <row r="990">
      <c r="B990" s="106"/>
    </row>
    <row r="991">
      <c r="B991" s="106"/>
    </row>
    <row r="992">
      <c r="B992" s="106"/>
    </row>
    <row r="993">
      <c r="B993" s="106"/>
    </row>
    <row r="994">
      <c r="B994" s="106"/>
    </row>
    <row r="995">
      <c r="B995" s="106"/>
    </row>
    <row r="996">
      <c r="B996" s="106"/>
    </row>
    <row r="997">
      <c r="B997" s="106"/>
    </row>
    <row r="998">
      <c r="B998" s="10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38"/>
    <col customWidth="1" min="2" max="2" width="30.88"/>
    <col customWidth="1" min="3" max="3" width="18.13"/>
  </cols>
  <sheetData>
    <row r="1">
      <c r="A1" s="226" t="s">
        <v>10923</v>
      </c>
      <c r="B1" s="227" t="s">
        <v>10924</v>
      </c>
      <c r="C1" s="227" t="s">
        <v>10925</v>
      </c>
      <c r="D1" s="227" t="s">
        <v>10926</v>
      </c>
      <c r="E1" s="227" t="s">
        <v>10927</v>
      </c>
      <c r="F1" s="227" t="s">
        <v>10928</v>
      </c>
      <c r="G1" s="227" t="s">
        <v>10929</v>
      </c>
      <c r="H1" s="227" t="s">
        <v>10930</v>
      </c>
      <c r="I1" s="227" t="s">
        <v>10931</v>
      </c>
      <c r="J1" s="227" t="s">
        <v>893</v>
      </c>
      <c r="K1" s="227" t="s">
        <v>10932</v>
      </c>
      <c r="L1" s="227" t="s">
        <v>10933</v>
      </c>
      <c r="M1" s="227" t="s">
        <v>10934</v>
      </c>
      <c r="N1" s="226" t="s">
        <v>10935</v>
      </c>
      <c r="O1" s="227"/>
      <c r="P1" s="227"/>
      <c r="Q1" s="227"/>
      <c r="R1" s="227"/>
      <c r="S1" s="227"/>
      <c r="T1" s="227" t="s">
        <v>24</v>
      </c>
      <c r="U1" s="227" t="s">
        <v>25</v>
      </c>
      <c r="V1" s="227" t="s">
        <v>10936</v>
      </c>
    </row>
    <row r="2">
      <c r="A2" s="227" t="str">
        <f t="shared" ref="A2:A6454" si="1">MID(C2, FIND("[",C2)+1, FIND("]",C2)-FIND("[",C2)-1)</f>
        <v>#VALUE!</v>
      </c>
      <c r="B2" s="227" t="str">
        <f t="shared" ref="B2:B6454" si="2">TRIM(MID(C2, FIND("]", C2) + 1, LEN(C2)))</f>
        <v>#VALUE!</v>
      </c>
      <c r="C2" s="228" t="s">
        <v>10925</v>
      </c>
      <c r="D2" s="228" t="s">
        <v>10926</v>
      </c>
      <c r="E2" s="228" t="s">
        <v>10937</v>
      </c>
      <c r="F2" s="228" t="s">
        <v>10928</v>
      </c>
      <c r="G2" s="228" t="s">
        <v>10929</v>
      </c>
      <c r="H2" s="228" t="s">
        <v>10930</v>
      </c>
      <c r="I2" s="228" t="s">
        <v>10931</v>
      </c>
      <c r="J2" s="228" t="s">
        <v>893</v>
      </c>
      <c r="K2" s="228" t="s">
        <v>10932</v>
      </c>
      <c r="L2" s="228" t="s">
        <v>10933</v>
      </c>
      <c r="M2" s="228" t="s">
        <v>10934</v>
      </c>
      <c r="N2" s="228" t="s">
        <v>10932</v>
      </c>
      <c r="T2" s="60" t="s">
        <v>591</v>
      </c>
      <c r="U2" s="60" t="s">
        <v>10938</v>
      </c>
      <c r="V2" s="63">
        <f t="shared" ref="V2:V23" si="3">XLOOKUP(T2,A:A,G:G)</f>
        <v>2518</v>
      </c>
    </row>
    <row r="3">
      <c r="A3" s="227" t="str">
        <f t="shared" si="1"/>
        <v>??? EX196</v>
      </c>
      <c r="B3" s="227" t="str">
        <f t="shared" si="2"/>
        <v>DO NOT USE Indian-Experience-Towel-Large</v>
      </c>
      <c r="C3" s="32" t="s">
        <v>10939</v>
      </c>
      <c r="D3" s="32" t="s">
        <v>10940</v>
      </c>
      <c r="E3" s="229">
        <v>3.33</v>
      </c>
      <c r="F3" s="230" t="b">
        <v>0</v>
      </c>
      <c r="G3" s="229">
        <v>40.0</v>
      </c>
      <c r="H3" s="229">
        <v>41.0</v>
      </c>
      <c r="I3" s="231"/>
      <c r="J3" s="32" t="s">
        <v>10941</v>
      </c>
      <c r="K3" s="229">
        <v>5.0</v>
      </c>
      <c r="L3" s="229">
        <v>41.0</v>
      </c>
      <c r="M3" s="232"/>
      <c r="N3" s="229">
        <v>5.0</v>
      </c>
      <c r="T3" s="60" t="s">
        <v>123</v>
      </c>
      <c r="U3" s="60" t="s">
        <v>10942</v>
      </c>
      <c r="V3" s="6">
        <f t="shared" si="3"/>
        <v>0</v>
      </c>
    </row>
    <row r="4">
      <c r="A4" s="227" t="str">
        <f t="shared" si="1"/>
        <v>BC0000100002</v>
      </c>
      <c r="B4" s="227" t="str">
        <f t="shared" si="2"/>
        <v>NeemWoodComb-NarrowTeeth</v>
      </c>
      <c r="C4" s="32" t="s">
        <v>10943</v>
      </c>
      <c r="D4" s="32" t="s">
        <v>3253</v>
      </c>
      <c r="E4" s="229">
        <v>1.4</v>
      </c>
      <c r="F4" s="230" t="b">
        <v>0</v>
      </c>
      <c r="G4" s="229">
        <v>225.0</v>
      </c>
      <c r="H4" s="229">
        <v>230.0</v>
      </c>
      <c r="I4" s="32" t="s">
        <v>3254</v>
      </c>
      <c r="J4" s="32" t="s">
        <v>10944</v>
      </c>
      <c r="K4" s="229">
        <v>5.0</v>
      </c>
      <c r="L4" s="229">
        <v>230.0</v>
      </c>
      <c r="M4" s="232"/>
      <c r="N4" s="229">
        <v>5.0</v>
      </c>
      <c r="T4" s="60" t="s">
        <v>118</v>
      </c>
      <c r="U4" s="60" t="s">
        <v>10945</v>
      </c>
      <c r="V4" s="63">
        <f t="shared" si="3"/>
        <v>475</v>
      </c>
    </row>
    <row r="5">
      <c r="A5" s="227" t="str">
        <f t="shared" si="1"/>
        <v>BC0000200002</v>
      </c>
      <c r="B5" s="227" t="str">
        <f t="shared" si="2"/>
        <v>NeemWoodComb-Handle-NarrowTeeth</v>
      </c>
      <c r="C5" s="32" t="s">
        <v>10946</v>
      </c>
      <c r="D5" s="32" t="s">
        <v>163</v>
      </c>
      <c r="E5" s="229">
        <v>1.78</v>
      </c>
      <c r="F5" s="230" t="b">
        <v>0</v>
      </c>
      <c r="G5" s="229">
        <v>66.0</v>
      </c>
      <c r="H5" s="229">
        <v>69.0</v>
      </c>
      <c r="I5" s="32" t="s">
        <v>3257</v>
      </c>
      <c r="J5" s="32" t="s">
        <v>162</v>
      </c>
      <c r="K5" s="229">
        <v>7.0</v>
      </c>
      <c r="L5" s="229">
        <v>69.0</v>
      </c>
      <c r="M5" s="232"/>
      <c r="N5" s="229">
        <v>7.0</v>
      </c>
      <c r="T5" s="60" t="s">
        <v>134</v>
      </c>
      <c r="U5" s="60" t="s">
        <v>10947</v>
      </c>
      <c r="V5" s="6">
        <f t="shared" si="3"/>
        <v>42</v>
      </c>
    </row>
    <row r="6">
      <c r="A6" s="227" t="str">
        <f t="shared" si="1"/>
        <v>BC0000300002</v>
      </c>
      <c r="B6" s="227" t="str">
        <f t="shared" si="2"/>
        <v>NeemWoodComb-Handle-WideTeeth</v>
      </c>
      <c r="C6" s="32" t="s">
        <v>10948</v>
      </c>
      <c r="D6" s="32" t="s">
        <v>3260</v>
      </c>
      <c r="E6" s="229">
        <v>1.46</v>
      </c>
      <c r="F6" s="230" t="b">
        <v>0</v>
      </c>
      <c r="G6" s="229">
        <v>134.0</v>
      </c>
      <c r="H6" s="229">
        <v>138.0</v>
      </c>
      <c r="I6" s="32" t="s">
        <v>3261</v>
      </c>
      <c r="J6" s="32" t="s">
        <v>10949</v>
      </c>
      <c r="K6" s="229">
        <v>5.0</v>
      </c>
      <c r="L6" s="229">
        <v>138.0</v>
      </c>
      <c r="M6" s="232"/>
      <c r="N6" s="229">
        <v>5.0</v>
      </c>
      <c r="T6" s="60" t="s">
        <v>10950</v>
      </c>
      <c r="U6" s="60" t="s">
        <v>10951</v>
      </c>
      <c r="V6" s="6">
        <f t="shared" si="3"/>
        <v>0</v>
      </c>
    </row>
    <row r="7">
      <c r="A7" s="227" t="str">
        <f t="shared" si="1"/>
        <v>BC0000400002</v>
      </c>
      <c r="B7" s="227" t="str">
        <f t="shared" si="2"/>
        <v>NeemWoodComb-DualEnd</v>
      </c>
      <c r="C7" s="32" t="s">
        <v>10952</v>
      </c>
      <c r="D7" s="32" t="s">
        <v>157</v>
      </c>
      <c r="E7" s="233">
        <v>1.52</v>
      </c>
      <c r="F7" s="234" t="b">
        <v>0</v>
      </c>
      <c r="G7" s="229">
        <v>309.0</v>
      </c>
      <c r="H7" s="229">
        <v>313.0</v>
      </c>
      <c r="I7" s="235" t="s">
        <v>4491</v>
      </c>
      <c r="J7" s="32" t="s">
        <v>156</v>
      </c>
      <c r="K7" s="229">
        <v>7.0</v>
      </c>
      <c r="L7" s="229">
        <v>313.0</v>
      </c>
      <c r="M7" s="232"/>
      <c r="N7" s="229">
        <v>7.0</v>
      </c>
      <c r="T7" s="60" t="s">
        <v>3481</v>
      </c>
      <c r="U7" s="60" t="s">
        <v>10953</v>
      </c>
      <c r="V7" s="6">
        <f t="shared" si="3"/>
        <v>0</v>
      </c>
    </row>
    <row r="8">
      <c r="A8" s="227" t="str">
        <f t="shared" si="1"/>
        <v>BC0000500002</v>
      </c>
      <c r="B8" s="227" t="str">
        <f t="shared" si="2"/>
        <v>NeemWoodComb-WideTeeth</v>
      </c>
      <c r="C8" s="32" t="s">
        <v>10954</v>
      </c>
      <c r="D8" s="32" t="s">
        <v>3264</v>
      </c>
      <c r="E8" s="229">
        <v>1.82</v>
      </c>
      <c r="F8" s="230" t="b">
        <v>0</v>
      </c>
      <c r="G8" s="229">
        <v>852.0</v>
      </c>
      <c r="H8" s="229">
        <v>853.0</v>
      </c>
      <c r="I8" s="32" t="s">
        <v>3265</v>
      </c>
      <c r="J8" s="32" t="s">
        <v>10955</v>
      </c>
      <c r="K8" s="229">
        <v>7.0</v>
      </c>
      <c r="L8" s="229">
        <v>853.0</v>
      </c>
      <c r="M8" s="232"/>
      <c r="N8" s="229">
        <v>7.0</v>
      </c>
      <c r="T8" s="60" t="s">
        <v>171</v>
      </c>
      <c r="U8" s="60" t="s">
        <v>10956</v>
      </c>
      <c r="V8" s="6">
        <f t="shared" si="3"/>
        <v>168</v>
      </c>
    </row>
    <row r="9">
      <c r="A9" s="227" t="str">
        <f t="shared" si="1"/>
        <v>BC0000617000</v>
      </c>
      <c r="B9" s="227" t="str">
        <f t="shared" si="2"/>
        <v>Bamboo-Toothbrush-Kids</v>
      </c>
      <c r="C9" s="32" t="s">
        <v>10957</v>
      </c>
      <c r="D9" s="32" t="s">
        <v>3273</v>
      </c>
      <c r="E9" s="229">
        <v>0.0</v>
      </c>
      <c r="F9" s="230" t="b">
        <v>0</v>
      </c>
      <c r="G9" s="229">
        <v>1.0</v>
      </c>
      <c r="H9" s="229">
        <v>1.0</v>
      </c>
      <c r="I9" s="32" t="s">
        <v>3274</v>
      </c>
      <c r="J9" s="32" t="s">
        <v>10958</v>
      </c>
      <c r="K9" s="229">
        <v>5.0</v>
      </c>
      <c r="L9" s="229">
        <v>1.0</v>
      </c>
      <c r="M9" s="232"/>
      <c r="N9" s="229">
        <v>5.0</v>
      </c>
      <c r="T9" s="60" t="s">
        <v>152</v>
      </c>
      <c r="U9" s="60" t="s">
        <v>10959</v>
      </c>
      <c r="V9" s="63">
        <f t="shared" si="3"/>
        <v>1</v>
      </c>
    </row>
    <row r="10">
      <c r="A10" s="227" t="str">
        <f t="shared" si="1"/>
        <v>BC0000705302</v>
      </c>
      <c r="B10" s="227" t="str">
        <f t="shared" si="2"/>
        <v>Herbal-Toothpaste (10 gm)</v>
      </c>
      <c r="C10" s="32" t="s">
        <v>10960</v>
      </c>
      <c r="D10" s="32" t="s">
        <v>10961</v>
      </c>
      <c r="E10" s="229">
        <v>0.26</v>
      </c>
      <c r="F10" s="230" t="b">
        <v>0</v>
      </c>
      <c r="G10" s="229">
        <v>0.0</v>
      </c>
      <c r="H10" s="229">
        <v>0.0</v>
      </c>
      <c r="I10" s="32" t="s">
        <v>10962</v>
      </c>
      <c r="J10" s="32" t="s">
        <v>113</v>
      </c>
      <c r="K10" s="229">
        <v>2.0</v>
      </c>
      <c r="L10" s="229">
        <v>0.0</v>
      </c>
      <c r="M10" s="32" t="s">
        <v>10963</v>
      </c>
      <c r="N10" s="229">
        <v>0.0</v>
      </c>
      <c r="T10" s="60" t="s">
        <v>585</v>
      </c>
      <c r="U10" s="60" t="s">
        <v>10964</v>
      </c>
      <c r="V10" s="63">
        <f t="shared" si="3"/>
        <v>9518</v>
      </c>
    </row>
    <row r="11">
      <c r="A11" s="227" t="str">
        <f t="shared" si="1"/>
        <v>BC0000706002</v>
      </c>
      <c r="B11" s="227" t="str">
        <f t="shared" si="2"/>
        <v>Herbal-Toothpaste (50 gm)</v>
      </c>
      <c r="C11" s="32" t="s">
        <v>10965</v>
      </c>
      <c r="D11" s="32" t="s">
        <v>126</v>
      </c>
      <c r="E11" s="229">
        <v>0.81</v>
      </c>
      <c r="F11" s="230" t="b">
        <v>0</v>
      </c>
      <c r="G11" s="229">
        <v>0.0</v>
      </c>
      <c r="H11" s="229">
        <v>0.0</v>
      </c>
      <c r="I11" s="32" t="s">
        <v>3278</v>
      </c>
      <c r="J11" s="32" t="s">
        <v>113</v>
      </c>
      <c r="K11" s="229">
        <v>4.0</v>
      </c>
      <c r="L11" s="229">
        <v>0.0</v>
      </c>
      <c r="M11" s="32" t="s">
        <v>10966</v>
      </c>
      <c r="N11" s="229">
        <v>0.0</v>
      </c>
      <c r="T11" s="60" t="s">
        <v>581</v>
      </c>
      <c r="U11" s="60" t="s">
        <v>265</v>
      </c>
      <c r="V11" s="63">
        <f t="shared" si="3"/>
        <v>7893</v>
      </c>
    </row>
    <row r="12">
      <c r="A12" s="227" t="str">
        <f t="shared" si="1"/>
        <v>BC0000706502</v>
      </c>
      <c r="B12" s="227" t="str">
        <f t="shared" si="2"/>
        <v>Herbal-Toothpaste (150 gm)</v>
      </c>
      <c r="C12" s="32" t="s">
        <v>10967</v>
      </c>
      <c r="D12" s="32" t="s">
        <v>114</v>
      </c>
      <c r="E12" s="229">
        <v>1.5</v>
      </c>
      <c r="F12" s="230" t="b">
        <v>0</v>
      </c>
      <c r="G12" s="229">
        <v>510.0</v>
      </c>
      <c r="H12" s="229">
        <v>544.0</v>
      </c>
      <c r="I12" s="32" t="s">
        <v>3280</v>
      </c>
      <c r="J12" s="32" t="s">
        <v>113</v>
      </c>
      <c r="K12" s="229">
        <v>8.0</v>
      </c>
      <c r="L12" s="229">
        <v>545.0</v>
      </c>
      <c r="M12" s="32" t="s">
        <v>10968</v>
      </c>
      <c r="N12" s="229">
        <v>0.0</v>
      </c>
      <c r="T12" s="60" t="s">
        <v>114</v>
      </c>
      <c r="U12" s="60" t="s">
        <v>10969</v>
      </c>
      <c r="V12" s="6">
        <f t="shared" si="3"/>
        <v>510</v>
      </c>
    </row>
    <row r="13">
      <c r="A13" s="227" t="str">
        <f t="shared" si="1"/>
        <v>BC0001005100</v>
      </c>
      <c r="B13" s="227" t="str">
        <f t="shared" si="2"/>
        <v>Jasmine Orient Solid Perfume</v>
      </c>
      <c r="C13" s="32" t="s">
        <v>10970</v>
      </c>
      <c r="D13" s="32" t="s">
        <v>152</v>
      </c>
      <c r="E13" s="233">
        <v>4.57</v>
      </c>
      <c r="F13" s="234" t="b">
        <v>0</v>
      </c>
      <c r="G13" s="233">
        <v>1.0</v>
      </c>
      <c r="H13" s="233">
        <v>1.0</v>
      </c>
      <c r="I13" s="32" t="s">
        <v>3465</v>
      </c>
      <c r="J13" s="32" t="s">
        <v>151</v>
      </c>
      <c r="K13" s="229">
        <v>15.0</v>
      </c>
      <c r="L13" s="233">
        <v>1.0</v>
      </c>
      <c r="M13" s="231"/>
      <c r="N13" s="229">
        <v>15.0</v>
      </c>
      <c r="T13" s="60" t="s">
        <v>579</v>
      </c>
      <c r="U13" s="60" t="s">
        <v>10971</v>
      </c>
      <c r="V13" s="63">
        <f t="shared" si="3"/>
        <v>3479</v>
      </c>
    </row>
    <row r="14">
      <c r="A14" s="227" t="str">
        <f t="shared" si="1"/>
        <v>BC0001105100</v>
      </c>
      <c r="B14" s="227" t="str">
        <f t="shared" si="2"/>
        <v>Lily of the Valley Solid Perfume</v>
      </c>
      <c r="C14" s="32" t="s">
        <v>10972</v>
      </c>
      <c r="D14" s="32" t="s">
        <v>3468</v>
      </c>
      <c r="E14" s="229">
        <v>4.94</v>
      </c>
      <c r="F14" s="234" t="b">
        <v>0</v>
      </c>
      <c r="G14" s="233">
        <v>0.0</v>
      </c>
      <c r="H14" s="233">
        <v>0.0</v>
      </c>
      <c r="I14" s="32" t="s">
        <v>3469</v>
      </c>
      <c r="J14" s="32" t="s">
        <v>10973</v>
      </c>
      <c r="K14" s="229">
        <v>14.0</v>
      </c>
      <c r="L14" s="233">
        <v>0.0</v>
      </c>
      <c r="M14" s="232"/>
      <c r="N14" s="229">
        <v>14.0</v>
      </c>
      <c r="T14" s="60" t="s">
        <v>577</v>
      </c>
      <c r="U14" s="60" t="s">
        <v>10974</v>
      </c>
      <c r="V14" s="63">
        <f t="shared" si="3"/>
        <v>5068</v>
      </c>
    </row>
    <row r="15">
      <c r="A15" s="227" t="str">
        <f t="shared" si="1"/>
        <v>BC0001205100</v>
      </c>
      <c r="B15" s="227" t="str">
        <f t="shared" si="2"/>
        <v>Relax Solid Perfume</v>
      </c>
      <c r="C15" s="32" t="s">
        <v>10975</v>
      </c>
      <c r="D15" s="32" t="s">
        <v>159</v>
      </c>
      <c r="E15" s="233">
        <v>4.63</v>
      </c>
      <c r="F15" s="230" t="b">
        <v>0</v>
      </c>
      <c r="G15" s="229">
        <v>-3.0</v>
      </c>
      <c r="H15" s="229">
        <v>0.0</v>
      </c>
      <c r="I15" s="32" t="s">
        <v>3472</v>
      </c>
      <c r="J15" s="32" t="s">
        <v>158</v>
      </c>
      <c r="K15" s="229">
        <v>15.0</v>
      </c>
      <c r="L15" s="229">
        <v>0.0</v>
      </c>
      <c r="M15" s="232"/>
      <c r="N15" s="229">
        <v>15.0</v>
      </c>
      <c r="T15" s="60" t="s">
        <v>595</v>
      </c>
      <c r="U15" s="60" t="s">
        <v>10976</v>
      </c>
      <c r="V15" s="6">
        <f t="shared" si="3"/>
        <v>0</v>
      </c>
    </row>
    <row r="16">
      <c r="A16" s="227" t="str">
        <f t="shared" si="1"/>
        <v>BC0001305100</v>
      </c>
      <c r="B16" s="227" t="str">
        <f t="shared" si="2"/>
        <v>Royal Oud Solid Perfume</v>
      </c>
      <c r="C16" s="32" t="s">
        <v>10977</v>
      </c>
      <c r="D16" s="32" t="s">
        <v>161</v>
      </c>
      <c r="E16" s="229">
        <v>4.64</v>
      </c>
      <c r="F16" s="230" t="b">
        <v>0</v>
      </c>
      <c r="G16" s="229">
        <v>1.0</v>
      </c>
      <c r="H16" s="229">
        <v>2.0</v>
      </c>
      <c r="I16" s="32" t="s">
        <v>3475</v>
      </c>
      <c r="J16" s="32" t="s">
        <v>160</v>
      </c>
      <c r="K16" s="229">
        <v>15.0</v>
      </c>
      <c r="L16" s="229">
        <v>2.0</v>
      </c>
      <c r="M16" s="232"/>
      <c r="N16" s="229">
        <v>15.0</v>
      </c>
      <c r="T16" s="60" t="s">
        <v>574</v>
      </c>
      <c r="U16" s="60" t="s">
        <v>10978</v>
      </c>
      <c r="V16" s="63">
        <f t="shared" si="3"/>
        <v>1065</v>
      </c>
    </row>
    <row r="17">
      <c r="A17" s="227" t="str">
        <f t="shared" si="1"/>
        <v>BC0001405100</v>
      </c>
      <c r="B17" s="227" t="str">
        <f t="shared" si="2"/>
        <v>Sandalwood &amp; Vetiver Solid Perfume</v>
      </c>
      <c r="C17" s="32" t="s">
        <v>10979</v>
      </c>
      <c r="D17" s="32" t="s">
        <v>171</v>
      </c>
      <c r="E17" s="229">
        <v>4.57</v>
      </c>
      <c r="F17" s="230" t="b">
        <v>0</v>
      </c>
      <c r="G17" s="229">
        <v>168.0</v>
      </c>
      <c r="H17" s="229">
        <v>172.0</v>
      </c>
      <c r="I17" s="32" t="s">
        <v>3478</v>
      </c>
      <c r="J17" s="32" t="s">
        <v>170</v>
      </c>
      <c r="K17" s="229">
        <v>15.0</v>
      </c>
      <c r="L17" s="229">
        <v>172.0</v>
      </c>
      <c r="M17" s="232"/>
      <c r="N17" s="229">
        <v>15.0</v>
      </c>
      <c r="T17" s="60" t="s">
        <v>587</v>
      </c>
      <c r="U17" s="60" t="s">
        <v>10980</v>
      </c>
      <c r="V17" s="63">
        <f t="shared" si="3"/>
        <v>4899</v>
      </c>
    </row>
    <row r="18">
      <c r="A18" s="227" t="str">
        <f t="shared" si="1"/>
        <v>BC0001505100</v>
      </c>
      <c r="B18" s="227" t="str">
        <f t="shared" si="2"/>
        <v>Wild Rose Solid Perfume</v>
      </c>
      <c r="C18" s="32" t="s">
        <v>10981</v>
      </c>
      <c r="D18" s="32" t="s">
        <v>3481</v>
      </c>
      <c r="E18" s="229">
        <v>5.06</v>
      </c>
      <c r="F18" s="230" t="b">
        <v>0</v>
      </c>
      <c r="G18" s="229">
        <v>0.0</v>
      </c>
      <c r="H18" s="229">
        <v>0.0</v>
      </c>
      <c r="I18" s="32" t="s">
        <v>3482</v>
      </c>
      <c r="J18" s="32" t="s">
        <v>10982</v>
      </c>
      <c r="K18" s="229">
        <v>14.0</v>
      </c>
      <c r="L18" s="229">
        <v>0.0</v>
      </c>
      <c r="M18" s="232"/>
      <c r="N18" s="229">
        <v>14.0</v>
      </c>
      <c r="T18" s="60" t="s">
        <v>600</v>
      </c>
      <c r="U18" s="60" t="s">
        <v>10983</v>
      </c>
      <c r="V18" s="6">
        <f t="shared" si="3"/>
        <v>-156</v>
      </c>
    </row>
    <row r="19">
      <c r="A19" s="227" t="str">
        <f t="shared" si="1"/>
        <v>BC0001906302</v>
      </c>
      <c r="B19" s="227" t="str">
        <f t="shared" si="2"/>
        <v>Kesh Jyoti 100g</v>
      </c>
      <c r="C19" s="32" t="s">
        <v>10984</v>
      </c>
      <c r="D19" s="32" t="s">
        <v>169</v>
      </c>
      <c r="E19" s="233">
        <v>1.17</v>
      </c>
      <c r="F19" s="230" t="b">
        <v>0</v>
      </c>
      <c r="G19" s="229">
        <v>46.0</v>
      </c>
      <c r="H19" s="229">
        <v>50.0</v>
      </c>
      <c r="I19" s="32" t="s">
        <v>4982</v>
      </c>
      <c r="J19" s="32" t="s">
        <v>168</v>
      </c>
      <c r="K19" s="229">
        <v>8.0</v>
      </c>
      <c r="L19" s="229">
        <v>50.0</v>
      </c>
      <c r="M19" s="232"/>
      <c r="N19" s="229">
        <v>8.0</v>
      </c>
      <c r="T19" s="60" t="s">
        <v>227</v>
      </c>
      <c r="U19" s="60" t="s">
        <v>10985</v>
      </c>
      <c r="V19" s="6">
        <f t="shared" si="3"/>
        <v>-8</v>
      </c>
    </row>
    <row r="20">
      <c r="A20" s="227" t="str">
        <f t="shared" si="1"/>
        <v>BC0001906902</v>
      </c>
      <c r="B20" s="227" t="str">
        <f t="shared" si="2"/>
        <v>Kesh Jyoti 500g</v>
      </c>
      <c r="C20" s="32" t="s">
        <v>10986</v>
      </c>
      <c r="D20" s="32" t="s">
        <v>167</v>
      </c>
      <c r="E20" s="229">
        <v>5.73</v>
      </c>
      <c r="F20" s="230" t="b">
        <v>0</v>
      </c>
      <c r="G20" s="229">
        <v>516.0</v>
      </c>
      <c r="H20" s="229">
        <v>520.0</v>
      </c>
      <c r="I20" s="32" t="s">
        <v>5020</v>
      </c>
      <c r="J20" s="32" t="s">
        <v>166</v>
      </c>
      <c r="K20" s="229">
        <v>25.0</v>
      </c>
      <c r="L20" s="229">
        <v>521.0</v>
      </c>
      <c r="M20" s="232"/>
      <c r="N20" s="229">
        <v>25.0</v>
      </c>
      <c r="T20" s="60" t="s">
        <v>225</v>
      </c>
      <c r="U20" s="60" t="s">
        <v>10987</v>
      </c>
      <c r="V20" s="6">
        <f t="shared" si="3"/>
        <v>32</v>
      </c>
    </row>
    <row r="21">
      <c r="A21" s="227" t="str">
        <f t="shared" si="1"/>
        <v>BC0002006302</v>
      </c>
      <c r="B21" s="227" t="str">
        <f t="shared" si="2"/>
        <v>Ojasvini 100g</v>
      </c>
      <c r="C21" s="32" t="s">
        <v>10988</v>
      </c>
      <c r="D21" s="32" t="s">
        <v>154</v>
      </c>
      <c r="E21" s="229">
        <v>1.62</v>
      </c>
      <c r="F21" s="230" t="b">
        <v>0</v>
      </c>
      <c r="G21" s="229">
        <v>557.0</v>
      </c>
      <c r="H21" s="229">
        <v>562.0</v>
      </c>
      <c r="I21" s="32" t="s">
        <v>4988</v>
      </c>
      <c r="J21" s="32" t="s">
        <v>153</v>
      </c>
      <c r="K21" s="229">
        <v>8.0</v>
      </c>
      <c r="L21" s="229">
        <v>562.0</v>
      </c>
      <c r="M21" s="232"/>
      <c r="N21" s="229">
        <v>8.0</v>
      </c>
      <c r="T21" s="60" t="s">
        <v>228</v>
      </c>
      <c r="U21" s="60" t="s">
        <v>10989</v>
      </c>
      <c r="V21" s="6">
        <f t="shared" si="3"/>
        <v>-11</v>
      </c>
    </row>
    <row r="22">
      <c r="A22" s="227" t="str">
        <f t="shared" si="1"/>
        <v>BC0002006902</v>
      </c>
      <c r="B22" s="227" t="str">
        <f t="shared" si="2"/>
        <v>Ojasvini 500g</v>
      </c>
      <c r="C22" s="32" t="s">
        <v>10990</v>
      </c>
      <c r="D22" s="32" t="s">
        <v>173</v>
      </c>
      <c r="E22" s="233">
        <v>4.83</v>
      </c>
      <c r="F22" s="230" t="b">
        <v>0</v>
      </c>
      <c r="G22" s="229">
        <v>848.0</v>
      </c>
      <c r="H22" s="229">
        <v>850.0</v>
      </c>
      <c r="I22" s="235" t="s">
        <v>4986</v>
      </c>
      <c r="J22" s="32" t="s">
        <v>172</v>
      </c>
      <c r="K22" s="229">
        <v>25.0</v>
      </c>
      <c r="L22" s="229">
        <v>850.0</v>
      </c>
      <c r="M22" s="232"/>
      <c r="N22" s="229">
        <v>25.0</v>
      </c>
      <c r="T22" s="60" t="s">
        <v>125</v>
      </c>
      <c r="U22" s="60" t="s">
        <v>10991</v>
      </c>
      <c r="V22" s="6">
        <f t="shared" si="3"/>
        <v>0</v>
      </c>
    </row>
    <row r="23">
      <c r="A23" s="227" t="str">
        <f t="shared" si="1"/>
        <v>BC0002403002</v>
      </c>
      <c r="B23" s="227" t="str">
        <f t="shared" si="2"/>
        <v>Saffron &amp; Sandalwood Certified Organic Refreshing Shower Gel - 30ml (Bloom)</v>
      </c>
      <c r="C23" s="32" t="s">
        <v>10992</v>
      </c>
      <c r="D23" s="32" t="s">
        <v>138</v>
      </c>
      <c r="E23" s="229">
        <v>1.97</v>
      </c>
      <c r="F23" s="230" t="b">
        <v>0</v>
      </c>
      <c r="G23" s="229">
        <v>180.0</v>
      </c>
      <c r="H23" s="229">
        <v>89.0</v>
      </c>
      <c r="I23" s="32" t="s">
        <v>6934</v>
      </c>
      <c r="J23" s="32" t="s">
        <v>137</v>
      </c>
      <c r="K23" s="229">
        <v>7.0</v>
      </c>
      <c r="L23" s="229">
        <v>189.0</v>
      </c>
      <c r="M23" s="232"/>
      <c r="N23" s="229">
        <v>7.0</v>
      </c>
      <c r="T23" s="60" t="s">
        <v>128</v>
      </c>
      <c r="U23" s="60" t="s">
        <v>10993</v>
      </c>
      <c r="V23" s="6">
        <f t="shared" si="3"/>
        <v>0</v>
      </c>
    </row>
    <row r="24">
      <c r="A24" s="227" t="str">
        <f t="shared" si="1"/>
        <v>BC0002403302</v>
      </c>
      <c r="B24" s="227" t="str">
        <f t="shared" si="2"/>
        <v>Saffron &amp; Sandalwood Certified Organic Refreshing Shower Gel - 200ml (Bloom) - Cosmos Organic certified by Ecocert Greenlife</v>
      </c>
      <c r="C24" s="32" t="s">
        <v>10994</v>
      </c>
      <c r="D24" s="32" t="s">
        <v>121</v>
      </c>
      <c r="E24" s="233">
        <v>9.86</v>
      </c>
      <c r="F24" s="230" t="b">
        <v>0</v>
      </c>
      <c r="G24" s="229">
        <v>0.0</v>
      </c>
      <c r="H24" s="229">
        <v>-2.0</v>
      </c>
      <c r="I24" s="235" t="s">
        <v>4914</v>
      </c>
      <c r="J24" s="32" t="s">
        <v>120</v>
      </c>
      <c r="K24" s="229">
        <v>21.0</v>
      </c>
      <c r="L24" s="229">
        <v>0.0</v>
      </c>
      <c r="M24" s="232"/>
      <c r="N24" s="229">
        <v>21.0</v>
      </c>
    </row>
    <row r="25">
      <c r="A25" s="227" t="str">
        <f t="shared" si="1"/>
        <v>BC0002603002</v>
      </c>
      <c r="B25" s="227" t="str">
        <f t="shared" si="2"/>
        <v>Hibiscus &amp; Aloe Vera Organic Moisturizing Body Lotion - 30ml (Bloom)</v>
      </c>
      <c r="C25" s="32" t="s">
        <v>10995</v>
      </c>
      <c r="D25" s="235" t="s">
        <v>140</v>
      </c>
      <c r="E25" s="233">
        <v>2.54</v>
      </c>
      <c r="F25" s="234" t="b">
        <v>0</v>
      </c>
      <c r="G25" s="229">
        <v>-2.0</v>
      </c>
      <c r="H25" s="233">
        <v>-2.0</v>
      </c>
      <c r="I25" s="235" t="s">
        <v>6917</v>
      </c>
      <c r="J25" s="32" t="s">
        <v>139</v>
      </c>
      <c r="K25" s="229">
        <v>7.0</v>
      </c>
      <c r="L25" s="229">
        <v>0.0</v>
      </c>
      <c r="M25" s="232"/>
      <c r="N25" s="229">
        <v>7.0</v>
      </c>
    </row>
    <row r="26">
      <c r="A26" s="227" t="str">
        <f t="shared" si="1"/>
        <v>BC0002603102</v>
      </c>
      <c r="B26" s="227" t="str">
        <f t="shared" si="2"/>
        <v>Hibiscus &amp; Aloe Vera Organic Moisturizing Body Lotion - 100ml (Bloom)</v>
      </c>
      <c r="C26" s="32" t="s">
        <v>10996</v>
      </c>
      <c r="D26" s="235" t="s">
        <v>125</v>
      </c>
      <c r="E26" s="229">
        <v>6.97</v>
      </c>
      <c r="F26" s="234" t="b">
        <v>0</v>
      </c>
      <c r="G26" s="229">
        <v>0.0</v>
      </c>
      <c r="H26" s="233">
        <v>0.0</v>
      </c>
      <c r="I26" s="32" t="s">
        <v>4918</v>
      </c>
      <c r="J26" s="32" t="s">
        <v>124</v>
      </c>
      <c r="K26" s="229">
        <v>15.0</v>
      </c>
      <c r="L26" s="229">
        <v>0.0</v>
      </c>
      <c r="M26" s="232"/>
      <c r="N26" s="229">
        <v>15.0</v>
      </c>
    </row>
    <row r="27">
      <c r="A27" s="227" t="str">
        <f t="shared" si="1"/>
        <v>BC0002703102</v>
      </c>
      <c r="B27" s="227" t="str">
        <f t="shared" si="2"/>
        <v>Jojoba and Olive Body Lotion (Extra Dry Skin) (100 ml) (Bloom)</v>
      </c>
      <c r="C27" s="32" t="s">
        <v>10997</v>
      </c>
      <c r="D27" s="32" t="s">
        <v>132</v>
      </c>
      <c r="E27" s="233">
        <v>6.85</v>
      </c>
      <c r="F27" s="230" t="b">
        <v>0</v>
      </c>
      <c r="G27" s="229">
        <v>0.0</v>
      </c>
      <c r="H27" s="229">
        <v>-2.0</v>
      </c>
      <c r="I27" s="32" t="s">
        <v>4921</v>
      </c>
      <c r="J27" s="32" t="s">
        <v>10998</v>
      </c>
      <c r="K27" s="229">
        <v>15.0</v>
      </c>
      <c r="L27" s="229">
        <v>0.0</v>
      </c>
      <c r="M27" s="232"/>
      <c r="N27" s="229">
        <v>15.0</v>
      </c>
    </row>
    <row r="28">
      <c r="A28" s="227" t="str">
        <f t="shared" si="1"/>
        <v>BC0002803302</v>
      </c>
      <c r="B28" s="227" t="str">
        <f t="shared" si="2"/>
        <v>Saffron and Sandalwood Shower Gel (200 ml) (Bloom)</v>
      </c>
      <c r="C28" s="32" t="s">
        <v>10999</v>
      </c>
      <c r="D28" s="32" t="s">
        <v>136</v>
      </c>
      <c r="E28" s="233">
        <v>9.81</v>
      </c>
      <c r="F28" s="230" t="b">
        <v>0</v>
      </c>
      <c r="G28" s="229">
        <v>94.0</v>
      </c>
      <c r="H28" s="229">
        <v>103.0</v>
      </c>
      <c r="I28" s="32" t="s">
        <v>4911</v>
      </c>
      <c r="J28" s="32" t="s">
        <v>11000</v>
      </c>
      <c r="K28" s="229">
        <v>21.0</v>
      </c>
      <c r="L28" s="229">
        <v>103.0</v>
      </c>
      <c r="M28" s="232"/>
      <c r="N28" s="229">
        <v>21.0</v>
      </c>
    </row>
    <row r="29">
      <c r="A29" s="227" t="str">
        <f t="shared" si="1"/>
        <v>BC0002903002</v>
      </c>
      <c r="B29" s="227" t="str">
        <f t="shared" si="2"/>
        <v>Neem &amp; Tulsi Certified Organic Cleansing Face Wash - 30ml (Bloom)</v>
      </c>
      <c r="C29" s="32" t="s">
        <v>11001</v>
      </c>
      <c r="D29" s="32" t="s">
        <v>150</v>
      </c>
      <c r="E29" s="229">
        <v>1.97</v>
      </c>
      <c r="F29" s="230" t="b">
        <v>0</v>
      </c>
      <c r="G29" s="229">
        <v>2.0</v>
      </c>
      <c r="H29" s="229">
        <v>2.0</v>
      </c>
      <c r="I29" s="32" t="s">
        <v>6931</v>
      </c>
      <c r="J29" s="32" t="s">
        <v>149</v>
      </c>
      <c r="K29" s="229">
        <v>7.0</v>
      </c>
      <c r="L29" s="229">
        <v>2.0</v>
      </c>
      <c r="M29" s="232"/>
      <c r="N29" s="229">
        <v>7.0</v>
      </c>
    </row>
    <row r="30">
      <c r="A30" s="227" t="str">
        <f t="shared" si="1"/>
        <v>BC0002903102</v>
      </c>
      <c r="B30" s="227" t="str">
        <f t="shared" si="2"/>
        <v>Neem &amp; Tulsi Certified Organic Cleansing Face Wash - 100ml (Bloom)</v>
      </c>
      <c r="C30" s="32" t="s">
        <v>11002</v>
      </c>
      <c r="D30" s="32" t="s">
        <v>130</v>
      </c>
      <c r="E30" s="229">
        <v>5.34</v>
      </c>
      <c r="F30" s="230" t="b">
        <v>0</v>
      </c>
      <c r="G30" s="229">
        <v>0.0</v>
      </c>
      <c r="H30" s="229">
        <v>-1.0</v>
      </c>
      <c r="I30" s="32" t="s">
        <v>4892</v>
      </c>
      <c r="J30" s="32" t="s">
        <v>129</v>
      </c>
      <c r="K30" s="229">
        <v>14.0</v>
      </c>
      <c r="L30" s="229">
        <v>0.0</v>
      </c>
      <c r="M30" s="232"/>
      <c r="N30" s="229">
        <v>14.0</v>
      </c>
    </row>
    <row r="31">
      <c r="A31" s="227" t="str">
        <f t="shared" si="1"/>
        <v>BC0003003002</v>
      </c>
      <c r="B31" s="227" t="str">
        <f t="shared" si="2"/>
        <v>Sandalwood and Turmeric Face Wash 30ml (Bloom)</v>
      </c>
      <c r="C31" s="32" t="s">
        <v>11003</v>
      </c>
      <c r="D31" s="32" t="s">
        <v>146</v>
      </c>
      <c r="E31" s="229">
        <v>1.97</v>
      </c>
      <c r="F31" s="230" t="b">
        <v>0</v>
      </c>
      <c r="G31" s="229">
        <v>331.0</v>
      </c>
      <c r="H31" s="229">
        <v>345.0</v>
      </c>
      <c r="I31" s="32" t="s">
        <v>7973</v>
      </c>
      <c r="J31" s="32" t="s">
        <v>145</v>
      </c>
      <c r="K31" s="229">
        <v>7.0</v>
      </c>
      <c r="L31" s="229">
        <v>345.0</v>
      </c>
      <c r="M31" s="232"/>
      <c r="N31" s="229">
        <v>7.0</v>
      </c>
    </row>
    <row r="32">
      <c r="A32" s="227" t="str">
        <f t="shared" si="1"/>
        <v>BC0003003102</v>
      </c>
      <c r="B32" s="227" t="str">
        <f t="shared" si="2"/>
        <v>Sandalwood and Turmeric Face Wash 100 ml (Bloom)</v>
      </c>
      <c r="C32" s="32" t="s">
        <v>11004</v>
      </c>
      <c r="D32" s="32" t="s">
        <v>128</v>
      </c>
      <c r="E32" s="233">
        <v>5.86</v>
      </c>
      <c r="F32" s="230" t="b">
        <v>0</v>
      </c>
      <c r="G32" s="229">
        <v>0.0</v>
      </c>
      <c r="H32" s="229">
        <v>0.0</v>
      </c>
      <c r="I32" s="32" t="s">
        <v>4895</v>
      </c>
      <c r="J32" s="32" t="s">
        <v>127</v>
      </c>
      <c r="K32" s="229">
        <v>14.0</v>
      </c>
      <c r="L32" s="229">
        <v>1.0</v>
      </c>
      <c r="M32" s="232"/>
      <c r="N32" s="229">
        <v>14.0</v>
      </c>
    </row>
    <row r="33">
      <c r="A33" s="227" t="str">
        <f t="shared" si="1"/>
        <v>BC0003503002</v>
      </c>
      <c r="B33" s="227" t="str">
        <f t="shared" si="2"/>
        <v>Shikakai &amp; Jatamansi Certified Organic Strengthening Shampoo - 30ml (Bloom)</v>
      </c>
      <c r="C33" s="32" t="s">
        <v>11005</v>
      </c>
      <c r="D33" s="32" t="s">
        <v>144</v>
      </c>
      <c r="E33" s="229">
        <v>2.03</v>
      </c>
      <c r="F33" s="230" t="b">
        <v>0</v>
      </c>
      <c r="G33" s="229">
        <v>278.0</v>
      </c>
      <c r="H33" s="229">
        <v>185.0</v>
      </c>
      <c r="I33" s="32" t="s">
        <v>6928</v>
      </c>
      <c r="J33" s="32" t="s">
        <v>143</v>
      </c>
      <c r="K33" s="229">
        <v>7.0</v>
      </c>
      <c r="L33" s="229">
        <v>285.0</v>
      </c>
      <c r="M33" s="232"/>
      <c r="N33" s="229">
        <v>7.0</v>
      </c>
    </row>
    <row r="34">
      <c r="A34" s="227" t="str">
        <f t="shared" si="1"/>
        <v>BC0003503302</v>
      </c>
      <c r="B34" s="227" t="str">
        <f t="shared" si="2"/>
        <v>Shikakai &amp; Jatamansi Certified Organic Strengthening Shampoo - 200ml (Bloom)</v>
      </c>
      <c r="C34" s="32" t="s">
        <v>11006</v>
      </c>
      <c r="D34" s="32" t="s">
        <v>118</v>
      </c>
      <c r="E34" s="233">
        <v>9.81</v>
      </c>
      <c r="F34" s="230" t="b">
        <v>0</v>
      </c>
      <c r="G34" s="233">
        <v>475.0</v>
      </c>
      <c r="H34" s="233">
        <v>481.0</v>
      </c>
      <c r="I34" s="235" t="s">
        <v>4881</v>
      </c>
      <c r="J34" s="32" t="s">
        <v>117</v>
      </c>
      <c r="K34" s="229">
        <v>21.0</v>
      </c>
      <c r="L34" s="233">
        <v>484.0</v>
      </c>
      <c r="M34" s="232"/>
      <c r="N34" s="229">
        <v>21.0</v>
      </c>
    </row>
    <row r="35">
      <c r="A35" s="227" t="str">
        <f t="shared" si="1"/>
        <v>BC0003603002</v>
      </c>
      <c r="B35" s="227" t="str">
        <f t="shared" si="2"/>
        <v>Hibiscus &amp; Grapeseed Organic Strengthening Conditioner - 30ml (Bloom)</v>
      </c>
      <c r="C35" s="32" t="s">
        <v>11007</v>
      </c>
      <c r="D35" s="32" t="s">
        <v>142</v>
      </c>
      <c r="E35" s="229">
        <v>2.03</v>
      </c>
      <c r="F35" s="230" t="b">
        <v>0</v>
      </c>
      <c r="G35" s="229">
        <v>3.0</v>
      </c>
      <c r="H35" s="229">
        <v>-97.0</v>
      </c>
      <c r="I35" s="32" t="s">
        <v>6925</v>
      </c>
      <c r="J35" s="32" t="s">
        <v>141</v>
      </c>
      <c r="K35" s="229">
        <v>7.0</v>
      </c>
      <c r="L35" s="229">
        <v>3.0</v>
      </c>
      <c r="M35" s="232"/>
      <c r="N35" s="229">
        <v>7.0</v>
      </c>
    </row>
    <row r="36">
      <c r="A36" s="227" t="str">
        <f t="shared" si="1"/>
        <v>BC0003603102</v>
      </c>
      <c r="B36" s="227" t="str">
        <f t="shared" si="2"/>
        <v>Hibiscus &amp; Grapeseed Organic Strengthening Conditioner - 100ml (Bloom)</v>
      </c>
      <c r="C36" s="32" t="s">
        <v>11008</v>
      </c>
      <c r="D36" s="32" t="s">
        <v>134</v>
      </c>
      <c r="E36" s="229">
        <v>5.52</v>
      </c>
      <c r="F36" s="230" t="b">
        <v>0</v>
      </c>
      <c r="G36" s="229">
        <v>42.0</v>
      </c>
      <c r="H36" s="229">
        <v>46.0</v>
      </c>
      <c r="I36" s="32" t="s">
        <v>4888</v>
      </c>
      <c r="J36" s="32" t="s">
        <v>133</v>
      </c>
      <c r="K36" s="229">
        <v>15.0</v>
      </c>
      <c r="L36" s="229">
        <v>49.0</v>
      </c>
      <c r="M36" s="232"/>
      <c r="N36" s="229">
        <v>15.0</v>
      </c>
    </row>
    <row r="37">
      <c r="A37" s="227" t="str">
        <f t="shared" si="1"/>
        <v>BC0003803002</v>
      </c>
      <c r="B37" s="227" t="str">
        <f t="shared" si="2"/>
        <v>Argan &amp; Acai Organic Restorative Hair Oil - 30ml (Bloom)</v>
      </c>
      <c r="C37" s="32" t="s">
        <v>11009</v>
      </c>
      <c r="D37" s="32" t="s">
        <v>148</v>
      </c>
      <c r="E37" s="233">
        <v>2.46</v>
      </c>
      <c r="F37" s="230" t="b">
        <v>0</v>
      </c>
      <c r="G37" s="229">
        <v>0.0</v>
      </c>
      <c r="H37" s="229">
        <v>-1.0</v>
      </c>
      <c r="I37" s="32" t="s">
        <v>6922</v>
      </c>
      <c r="J37" s="32" t="s">
        <v>147</v>
      </c>
      <c r="K37" s="229">
        <v>7.0</v>
      </c>
      <c r="L37" s="229">
        <v>0.0</v>
      </c>
      <c r="M37" s="232"/>
      <c r="N37" s="229">
        <v>7.0</v>
      </c>
    </row>
    <row r="38">
      <c r="A38" s="227" t="str">
        <f t="shared" si="1"/>
        <v>BC0003803102</v>
      </c>
      <c r="B38" s="227" t="str">
        <f t="shared" si="2"/>
        <v>Argan &amp; Acai Organic Restorative Hair Oil - 100ml (Bloom)</v>
      </c>
      <c r="C38" s="32" t="s">
        <v>11010</v>
      </c>
      <c r="D38" s="32" t="s">
        <v>123</v>
      </c>
      <c r="E38" s="233">
        <v>8.0</v>
      </c>
      <c r="F38" s="230" t="b">
        <v>0</v>
      </c>
      <c r="G38" s="229">
        <v>0.0</v>
      </c>
      <c r="H38" s="229">
        <v>0.0</v>
      </c>
      <c r="I38" s="32" t="s">
        <v>6920</v>
      </c>
      <c r="J38" s="32" t="s">
        <v>122</v>
      </c>
      <c r="K38" s="229">
        <v>18.0</v>
      </c>
      <c r="L38" s="229">
        <v>0.0</v>
      </c>
      <c r="M38" s="232"/>
      <c r="N38" s="229">
        <v>18.0</v>
      </c>
    </row>
    <row r="39">
      <c r="A39" s="227" t="str">
        <f t="shared" si="1"/>
        <v>BC0004203302</v>
      </c>
      <c r="B39" s="227" t="str">
        <f t="shared" si="2"/>
        <v>Bhringraj &amp; Henna Organic Shampoo (200 ml) (Bloom)</v>
      </c>
      <c r="C39" s="32" t="s">
        <v>11011</v>
      </c>
      <c r="D39" s="32" t="s">
        <v>179</v>
      </c>
      <c r="E39" s="229">
        <v>9.41</v>
      </c>
      <c r="F39" s="230" t="b">
        <v>0</v>
      </c>
      <c r="G39" s="229">
        <v>164.0</v>
      </c>
      <c r="H39" s="229">
        <v>175.0</v>
      </c>
      <c r="I39" s="32" t="s">
        <v>4884</v>
      </c>
      <c r="J39" s="32" t="s">
        <v>11012</v>
      </c>
      <c r="K39" s="229">
        <v>21.0</v>
      </c>
      <c r="L39" s="229">
        <v>175.0</v>
      </c>
      <c r="M39" s="232"/>
      <c r="N39" s="229">
        <v>21.0</v>
      </c>
    </row>
    <row r="40">
      <c r="A40" s="227" t="str">
        <f t="shared" si="1"/>
        <v>BC0004306002</v>
      </c>
      <c r="B40" s="227" t="str">
        <f t="shared" si="2"/>
        <v>US Bloom Anti Pollution &amp; Moisturizing Day Cream (50 gm)</v>
      </c>
      <c r="C40" s="32" t="s">
        <v>11013</v>
      </c>
      <c r="D40" s="32" t="s">
        <v>4907</v>
      </c>
      <c r="E40" s="229">
        <v>0.0</v>
      </c>
      <c r="F40" s="230" t="b">
        <v>0</v>
      </c>
      <c r="G40" s="229">
        <v>0.0</v>
      </c>
      <c r="H40" s="229">
        <v>0.0</v>
      </c>
      <c r="I40" s="32" t="s">
        <v>4908</v>
      </c>
      <c r="J40" s="32" t="s">
        <v>6918</v>
      </c>
      <c r="K40" s="229">
        <v>1.0</v>
      </c>
      <c r="L40" s="229">
        <v>0.0</v>
      </c>
      <c r="M40" s="232"/>
      <c r="N40" s="229">
        <v>1.0</v>
      </c>
    </row>
    <row r="41">
      <c r="A41" s="227" t="str">
        <f t="shared" si="1"/>
        <v>BC0004506302</v>
      </c>
      <c r="B41" s="227" t="str">
        <f t="shared" si="2"/>
        <v>Kumkumadi-Soap-100gms</v>
      </c>
      <c r="C41" s="32" t="s">
        <v>11014</v>
      </c>
      <c r="D41" s="32" t="s">
        <v>11015</v>
      </c>
      <c r="E41" s="233">
        <v>1.4</v>
      </c>
      <c r="F41" s="234" t="b">
        <v>0</v>
      </c>
      <c r="G41" s="233">
        <v>0.0</v>
      </c>
      <c r="H41" s="233">
        <v>0.0</v>
      </c>
      <c r="I41" s="235" t="s">
        <v>11016</v>
      </c>
      <c r="J41" s="32" t="s">
        <v>11017</v>
      </c>
      <c r="K41" s="229">
        <v>3.0</v>
      </c>
      <c r="L41" s="233">
        <v>0.0</v>
      </c>
      <c r="M41" s="232"/>
      <c r="N41" s="229">
        <v>3.0</v>
      </c>
    </row>
    <row r="42">
      <c r="A42" s="227" t="str">
        <f t="shared" si="1"/>
        <v>BC0004606302</v>
      </c>
      <c r="B42" s="227" t="str">
        <f t="shared" si="2"/>
        <v>Eladi-Soap-100gms</v>
      </c>
      <c r="C42" s="32" t="s">
        <v>11018</v>
      </c>
      <c r="D42" s="32" t="s">
        <v>11019</v>
      </c>
      <c r="E42" s="229">
        <v>1.36</v>
      </c>
      <c r="F42" s="234" t="b">
        <v>0</v>
      </c>
      <c r="G42" s="233">
        <v>0.0</v>
      </c>
      <c r="H42" s="233">
        <v>0.0</v>
      </c>
      <c r="I42" s="32" t="s">
        <v>11020</v>
      </c>
      <c r="J42" s="32" t="s">
        <v>11021</v>
      </c>
      <c r="K42" s="229">
        <v>3.0</v>
      </c>
      <c r="L42" s="233">
        <v>0.0</v>
      </c>
      <c r="M42" s="232"/>
      <c r="N42" s="229">
        <v>3.0</v>
      </c>
    </row>
    <row r="43">
      <c r="A43" s="227" t="str">
        <f t="shared" si="1"/>
        <v>BC0004706302</v>
      </c>
      <c r="B43" s="227" t="str">
        <f t="shared" si="2"/>
        <v>Nalpamaradi-Soap-100gms</v>
      </c>
      <c r="C43" s="32" t="s">
        <v>11022</v>
      </c>
      <c r="D43" s="32" t="s">
        <v>11023</v>
      </c>
      <c r="E43" s="229">
        <v>1.36</v>
      </c>
      <c r="F43" s="230" t="b">
        <v>0</v>
      </c>
      <c r="G43" s="229">
        <v>0.0</v>
      </c>
      <c r="H43" s="229">
        <v>0.0</v>
      </c>
      <c r="I43" s="32" t="s">
        <v>11024</v>
      </c>
      <c r="J43" s="32" t="s">
        <v>11025</v>
      </c>
      <c r="K43" s="229">
        <v>3.0</v>
      </c>
      <c r="L43" s="229">
        <v>0.0</v>
      </c>
      <c r="M43" s="232"/>
      <c r="N43" s="229">
        <v>3.0</v>
      </c>
    </row>
    <row r="44">
      <c r="A44" s="227" t="str">
        <f t="shared" si="1"/>
        <v>BC0004806302</v>
      </c>
      <c r="B44" s="227" t="str">
        <f t="shared" si="2"/>
        <v>HC-Organic-Virgin-Coconut-Oil-100g</v>
      </c>
      <c r="C44" s="32" t="s">
        <v>11026</v>
      </c>
      <c r="D44" s="32" t="s">
        <v>11027</v>
      </c>
      <c r="E44" s="233">
        <v>2.48</v>
      </c>
      <c r="F44" s="234" t="b">
        <v>0</v>
      </c>
      <c r="G44" s="233">
        <v>0.0</v>
      </c>
      <c r="H44" s="233">
        <v>0.0</v>
      </c>
      <c r="I44" s="235" t="s">
        <v>11028</v>
      </c>
      <c r="J44" s="32" t="s">
        <v>11029</v>
      </c>
      <c r="K44" s="229">
        <v>6.5</v>
      </c>
      <c r="L44" s="233">
        <v>0.0</v>
      </c>
      <c r="M44" s="232"/>
      <c r="N44" s="229">
        <v>6.5</v>
      </c>
    </row>
    <row r="45">
      <c r="A45" s="227" t="str">
        <f t="shared" si="1"/>
        <v>BC0004806602</v>
      </c>
      <c r="B45" s="227" t="str">
        <f t="shared" si="2"/>
        <v>HC-Organic-Virgin-Coconut-Oil-Soap-200g</v>
      </c>
      <c r="C45" s="32" t="s">
        <v>11030</v>
      </c>
      <c r="D45" s="32" t="s">
        <v>11031</v>
      </c>
      <c r="E45" s="229">
        <v>4.55</v>
      </c>
      <c r="F45" s="234" t="b">
        <v>0</v>
      </c>
      <c r="G45" s="233">
        <v>0.0</v>
      </c>
      <c r="H45" s="233">
        <v>0.0</v>
      </c>
      <c r="I45" s="32" t="s">
        <v>11032</v>
      </c>
      <c r="J45" s="32" t="s">
        <v>11033</v>
      </c>
      <c r="K45" s="229">
        <v>3.0</v>
      </c>
      <c r="L45" s="233">
        <v>0.0</v>
      </c>
      <c r="M45" s="232"/>
      <c r="N45" s="229">
        <v>3.0</v>
      </c>
    </row>
    <row r="46">
      <c r="A46" s="227" t="str">
        <f t="shared" si="1"/>
        <v>BC0004906402</v>
      </c>
      <c r="B46" s="227" t="str">
        <f t="shared" si="2"/>
        <v>Multani-Mitti-Curcumin-Soap-125gms</v>
      </c>
      <c r="C46" s="32" t="s">
        <v>11034</v>
      </c>
      <c r="D46" s="32" t="s">
        <v>11035</v>
      </c>
      <c r="E46" s="229">
        <v>1.8</v>
      </c>
      <c r="F46" s="230" t="b">
        <v>0</v>
      </c>
      <c r="G46" s="229">
        <v>0.0</v>
      </c>
      <c r="H46" s="229">
        <v>0.0</v>
      </c>
      <c r="I46" s="32" t="s">
        <v>11036</v>
      </c>
      <c r="J46" s="32" t="s">
        <v>11037</v>
      </c>
      <c r="K46" s="229">
        <v>3.0</v>
      </c>
      <c r="L46" s="229">
        <v>0.0</v>
      </c>
      <c r="M46" s="232"/>
      <c r="N46" s="229">
        <v>3.0</v>
      </c>
    </row>
    <row r="47">
      <c r="A47" s="227" t="str">
        <f t="shared" si="1"/>
        <v>BC0005006302</v>
      </c>
      <c r="B47" s="227" t="str">
        <f t="shared" si="2"/>
        <v>Triphala-Soap-100g</v>
      </c>
      <c r="C47" s="32" t="s">
        <v>11038</v>
      </c>
      <c r="D47" s="32" t="s">
        <v>11039</v>
      </c>
      <c r="E47" s="233">
        <v>1.38</v>
      </c>
      <c r="F47" s="230" t="b">
        <v>0</v>
      </c>
      <c r="G47" s="229">
        <v>0.0</v>
      </c>
      <c r="H47" s="229">
        <v>0.0</v>
      </c>
      <c r="I47" s="32" t="s">
        <v>11040</v>
      </c>
      <c r="J47" s="32" t="s">
        <v>11041</v>
      </c>
      <c r="K47" s="229">
        <v>3.0</v>
      </c>
      <c r="L47" s="229">
        <v>0.0</v>
      </c>
      <c r="M47" s="232"/>
      <c r="N47" s="229">
        <v>3.0</v>
      </c>
    </row>
    <row r="48">
      <c r="A48" s="227" t="str">
        <f t="shared" si="1"/>
        <v>BC0005206402</v>
      </c>
      <c r="B48" s="227" t="str">
        <f t="shared" si="2"/>
        <v>HandMade-Scented-Vettiver-Sls-free-125gms</v>
      </c>
      <c r="C48" s="32" t="s">
        <v>11042</v>
      </c>
      <c r="D48" s="32" t="s">
        <v>11043</v>
      </c>
      <c r="E48" s="229">
        <v>1.5</v>
      </c>
      <c r="F48" s="230" t="b">
        <v>0</v>
      </c>
      <c r="G48" s="229">
        <v>0.0</v>
      </c>
      <c r="H48" s="229">
        <v>0.0</v>
      </c>
      <c r="I48" s="32" t="s">
        <v>11044</v>
      </c>
      <c r="J48" s="32" t="s">
        <v>11045</v>
      </c>
      <c r="K48" s="229">
        <v>4.0</v>
      </c>
      <c r="L48" s="229">
        <v>0.0</v>
      </c>
      <c r="M48" s="232"/>
      <c r="N48" s="229">
        <v>4.0</v>
      </c>
    </row>
    <row r="49">
      <c r="A49" s="227" t="str">
        <f t="shared" si="1"/>
        <v>BC0005306202</v>
      </c>
      <c r="B49" s="227" t="str">
        <f t="shared" si="2"/>
        <v>herbal-honey-gel-soap</v>
      </c>
      <c r="C49" s="32" t="s">
        <v>11046</v>
      </c>
      <c r="D49" s="32" t="s">
        <v>11047</v>
      </c>
      <c r="E49" s="233">
        <v>0.98</v>
      </c>
      <c r="F49" s="230" t="b">
        <v>0</v>
      </c>
      <c r="G49" s="229">
        <v>0.0</v>
      </c>
      <c r="H49" s="229">
        <v>0.0</v>
      </c>
      <c r="I49" s="235" t="s">
        <v>11048</v>
      </c>
      <c r="J49" s="32" t="s">
        <v>11049</v>
      </c>
      <c r="K49" s="229">
        <v>3.0</v>
      </c>
      <c r="L49" s="229">
        <v>0.0</v>
      </c>
      <c r="M49" s="232"/>
      <c r="N49" s="229">
        <v>3.0</v>
      </c>
    </row>
    <row r="50">
      <c r="A50" s="227" t="str">
        <f t="shared" si="1"/>
        <v>BC0005406202</v>
      </c>
      <c r="B50" s="227" t="str">
        <f t="shared" si="2"/>
        <v>Handmade Transparent Soap - Wild Rose-SLS-Free</v>
      </c>
      <c r="C50" s="32" t="s">
        <v>11050</v>
      </c>
      <c r="D50" s="32" t="s">
        <v>11051</v>
      </c>
      <c r="E50" s="229">
        <v>0.99</v>
      </c>
      <c r="F50" s="230" t="b">
        <v>0</v>
      </c>
      <c r="G50" s="229">
        <v>0.0</v>
      </c>
      <c r="H50" s="229">
        <v>0.0</v>
      </c>
      <c r="I50" s="32" t="s">
        <v>11052</v>
      </c>
      <c r="J50" s="32" t="s">
        <v>11053</v>
      </c>
      <c r="K50" s="229">
        <v>3.0</v>
      </c>
      <c r="L50" s="229">
        <v>0.0</v>
      </c>
      <c r="M50" s="232"/>
      <c r="N50" s="229">
        <v>3.0</v>
      </c>
    </row>
    <row r="51">
      <c r="A51" s="227" t="str">
        <f t="shared" si="1"/>
        <v>BC0005506402</v>
      </c>
      <c r="B51" s="227" t="str">
        <f t="shared" si="2"/>
        <v>Handmade Transparent Soap - White Jasmine</v>
      </c>
      <c r="C51" s="32" t="s">
        <v>11054</v>
      </c>
      <c r="D51" s="32" t="s">
        <v>11055</v>
      </c>
      <c r="E51" s="229">
        <v>1.53</v>
      </c>
      <c r="F51" s="230" t="b">
        <v>0</v>
      </c>
      <c r="G51" s="229">
        <v>0.0</v>
      </c>
      <c r="H51" s="229">
        <v>0.0</v>
      </c>
      <c r="I51" s="32" t="s">
        <v>11056</v>
      </c>
      <c r="J51" s="32" t="s">
        <v>11057</v>
      </c>
      <c r="K51" s="229">
        <v>3.0</v>
      </c>
      <c r="L51" s="229">
        <v>0.0</v>
      </c>
      <c r="M51" s="232"/>
      <c r="N51" s="229">
        <v>3.0</v>
      </c>
    </row>
    <row r="52">
      <c r="A52" s="227" t="str">
        <f t="shared" si="1"/>
        <v>BC0005606402</v>
      </c>
      <c r="B52" s="227" t="str">
        <f t="shared" si="2"/>
        <v>Handmade Transparent Soap - Lotus-SLS-Free</v>
      </c>
      <c r="C52" s="32" t="s">
        <v>11058</v>
      </c>
      <c r="D52" s="32" t="s">
        <v>11059</v>
      </c>
      <c r="E52" s="229">
        <v>1.56</v>
      </c>
      <c r="F52" s="230" t="b">
        <v>0</v>
      </c>
      <c r="G52" s="229">
        <v>0.0</v>
      </c>
      <c r="H52" s="229">
        <v>0.0</v>
      </c>
      <c r="I52" s="32" t="s">
        <v>11060</v>
      </c>
      <c r="J52" s="32" t="s">
        <v>11061</v>
      </c>
      <c r="K52" s="229">
        <v>3.0</v>
      </c>
      <c r="L52" s="229">
        <v>0.0</v>
      </c>
      <c r="M52" s="232"/>
      <c r="N52" s="229">
        <v>3.0</v>
      </c>
    </row>
    <row r="53">
      <c r="A53" s="227" t="str">
        <f t="shared" si="1"/>
        <v>BC0005706302</v>
      </c>
      <c r="B53" s="227" t="str">
        <f t="shared" si="2"/>
        <v>Natural-Vegetable-Soap-Jasmine-Vitamin-Sls-free-100gms</v>
      </c>
      <c r="C53" s="32" t="s">
        <v>11062</v>
      </c>
      <c r="D53" s="32" t="s">
        <v>11063</v>
      </c>
      <c r="E53" s="229">
        <v>2.57</v>
      </c>
      <c r="F53" s="230" t="b">
        <v>0</v>
      </c>
      <c r="G53" s="229">
        <v>0.0</v>
      </c>
      <c r="H53" s="229">
        <v>0.0</v>
      </c>
      <c r="I53" s="32" t="s">
        <v>11064</v>
      </c>
      <c r="J53" s="32" t="s">
        <v>11065</v>
      </c>
      <c r="K53" s="229">
        <v>3.0</v>
      </c>
      <c r="L53" s="229">
        <v>0.0</v>
      </c>
      <c r="M53" s="232"/>
      <c r="N53" s="229">
        <v>3.0</v>
      </c>
    </row>
    <row r="54">
      <c r="A54" s="227" t="str">
        <f t="shared" si="1"/>
        <v>BC0005806302</v>
      </c>
      <c r="B54" s="227" t="str">
        <f t="shared" si="2"/>
        <v>Natural-Vegetable-Soap-Orange-Oil-Fenugreek-Sls-free-100gms</v>
      </c>
      <c r="C54" s="32" t="s">
        <v>11066</v>
      </c>
      <c r="D54" s="32" t="s">
        <v>11067</v>
      </c>
      <c r="E54" s="229">
        <v>2.64</v>
      </c>
      <c r="F54" s="230" t="b">
        <v>0</v>
      </c>
      <c r="G54" s="229">
        <v>0.0</v>
      </c>
      <c r="H54" s="229">
        <v>0.0</v>
      </c>
      <c r="I54" s="32" t="s">
        <v>11068</v>
      </c>
      <c r="J54" s="32" t="s">
        <v>11069</v>
      </c>
      <c r="K54" s="229">
        <v>3.0</v>
      </c>
      <c r="L54" s="229">
        <v>0.0</v>
      </c>
      <c r="M54" s="232"/>
      <c r="N54" s="229">
        <v>3.0</v>
      </c>
    </row>
    <row r="55">
      <c r="A55" s="227" t="str">
        <f t="shared" si="1"/>
        <v>BC0005906302</v>
      </c>
      <c r="B55" s="227" t="str">
        <f t="shared" si="2"/>
        <v>Natural-Vegetable-Soap-Tomato-Tulsi-Sls-free-100gms</v>
      </c>
      <c r="C55" s="32" t="s">
        <v>11070</v>
      </c>
      <c r="D55" s="32" t="s">
        <v>11071</v>
      </c>
      <c r="E55" s="229">
        <v>2.64</v>
      </c>
      <c r="F55" s="230" t="b">
        <v>0</v>
      </c>
      <c r="G55" s="229">
        <v>0.0</v>
      </c>
      <c r="H55" s="229">
        <v>0.0</v>
      </c>
      <c r="I55" s="32" t="s">
        <v>11072</v>
      </c>
      <c r="J55" s="32" t="s">
        <v>11073</v>
      </c>
      <c r="K55" s="229">
        <v>3.0</v>
      </c>
      <c r="L55" s="229">
        <v>0.0</v>
      </c>
      <c r="M55" s="232"/>
      <c r="N55" s="229">
        <v>3.0</v>
      </c>
    </row>
    <row r="56">
      <c r="A56" s="227" t="str">
        <f t="shared" si="1"/>
        <v>BC0006103302</v>
      </c>
      <c r="B56" s="227" t="str">
        <f t="shared" si="2"/>
        <v>Purely-Natural-Moisturizing-Lotion-200mL</v>
      </c>
      <c r="C56" s="32" t="s">
        <v>11074</v>
      </c>
      <c r="D56" s="32" t="s">
        <v>11075</v>
      </c>
      <c r="E56" s="229">
        <v>6.12</v>
      </c>
      <c r="F56" s="230" t="b">
        <v>0</v>
      </c>
      <c r="G56" s="229">
        <v>0.0</v>
      </c>
      <c r="H56" s="229">
        <v>0.0</v>
      </c>
      <c r="I56" s="32" t="s">
        <v>11076</v>
      </c>
      <c r="J56" s="32" t="s">
        <v>11077</v>
      </c>
      <c r="K56" s="229">
        <v>16.5</v>
      </c>
      <c r="L56" s="229">
        <v>0.0</v>
      </c>
      <c r="M56" s="232"/>
      <c r="N56" s="229">
        <v>16.5</v>
      </c>
    </row>
    <row r="57">
      <c r="A57" s="227" t="str">
        <f t="shared" si="1"/>
        <v>BC0006303402</v>
      </c>
      <c r="B57" s="227" t="str">
        <f t="shared" si="2"/>
        <v>Rose-Water-200mL</v>
      </c>
      <c r="C57" s="32" t="s">
        <v>11078</v>
      </c>
      <c r="D57" s="32" t="s">
        <v>11079</v>
      </c>
      <c r="E57" s="229">
        <v>2.33</v>
      </c>
      <c r="F57" s="230" t="b">
        <v>0</v>
      </c>
      <c r="G57" s="229">
        <v>0.0</v>
      </c>
      <c r="H57" s="229">
        <v>0.0</v>
      </c>
      <c r="I57" s="32" t="s">
        <v>11080</v>
      </c>
      <c r="J57" s="32" t="s">
        <v>11081</v>
      </c>
      <c r="K57" s="229">
        <v>10.0</v>
      </c>
      <c r="L57" s="229">
        <v>0.0</v>
      </c>
      <c r="M57" s="232"/>
      <c r="N57" s="229">
        <v>10.0</v>
      </c>
    </row>
    <row r="58">
      <c r="A58" s="227" t="str">
        <f t="shared" si="1"/>
        <v>BC0006403302</v>
      </c>
      <c r="B58" s="227" t="str">
        <f t="shared" si="2"/>
        <v>Rose-and-Sandal-Shampoo</v>
      </c>
      <c r="C58" s="32" t="s">
        <v>11082</v>
      </c>
      <c r="D58" s="32" t="s">
        <v>11083</v>
      </c>
      <c r="E58" s="229">
        <v>3.68</v>
      </c>
      <c r="F58" s="230" t="b">
        <v>0</v>
      </c>
      <c r="G58" s="229">
        <v>0.0</v>
      </c>
      <c r="H58" s="229">
        <v>0.0</v>
      </c>
      <c r="I58" s="32" t="s">
        <v>11084</v>
      </c>
      <c r="J58" s="32" t="s">
        <v>11085</v>
      </c>
      <c r="K58" s="229">
        <v>10.0</v>
      </c>
      <c r="L58" s="229">
        <v>0.0</v>
      </c>
      <c r="M58" s="232"/>
      <c r="N58" s="229">
        <v>10.0</v>
      </c>
    </row>
    <row r="59">
      <c r="A59" s="227" t="str">
        <f t="shared" si="1"/>
        <v>BC0006503302</v>
      </c>
      <c r="B59" s="227" t="str">
        <f t="shared" si="2"/>
        <v>sandalwood-face-cleanser-regular</v>
      </c>
      <c r="C59" s="32" t="s">
        <v>11086</v>
      </c>
      <c r="D59" s="32" t="s">
        <v>11087</v>
      </c>
      <c r="E59" s="229">
        <v>4.05</v>
      </c>
      <c r="F59" s="230" t="b">
        <v>0</v>
      </c>
      <c r="G59" s="229">
        <v>0.0</v>
      </c>
      <c r="H59" s="229">
        <v>0.0</v>
      </c>
      <c r="I59" s="32" t="s">
        <v>11088</v>
      </c>
      <c r="J59" s="32" t="s">
        <v>11089</v>
      </c>
      <c r="K59" s="229">
        <v>11.0</v>
      </c>
      <c r="L59" s="229">
        <v>0.0</v>
      </c>
      <c r="M59" s="232"/>
      <c r="N59" s="229">
        <v>11.0</v>
      </c>
    </row>
    <row r="60">
      <c r="A60" s="227" t="str">
        <f t="shared" si="1"/>
        <v>BC0006603302</v>
      </c>
      <c r="B60" s="227" t="str">
        <f t="shared" si="2"/>
        <v>tulsi-honey-shampoo-regular</v>
      </c>
      <c r="C60" s="32" t="s">
        <v>11090</v>
      </c>
      <c r="D60" s="32" t="s">
        <v>11091</v>
      </c>
      <c r="E60" s="229">
        <v>3.68</v>
      </c>
      <c r="F60" s="230" t="b">
        <v>0</v>
      </c>
      <c r="G60" s="229">
        <v>0.0</v>
      </c>
      <c r="H60" s="229">
        <v>0.0</v>
      </c>
      <c r="I60" s="32" t="s">
        <v>11092</v>
      </c>
      <c r="J60" s="32" t="s">
        <v>11093</v>
      </c>
      <c r="K60" s="229">
        <v>10.0</v>
      </c>
      <c r="L60" s="229">
        <v>0.0</v>
      </c>
      <c r="M60" s="232"/>
      <c r="N60" s="229">
        <v>10.0</v>
      </c>
    </row>
    <row r="61">
      <c r="A61" s="227" t="str">
        <f t="shared" si="1"/>
        <v>BC0006700000</v>
      </c>
      <c r="B61" s="227" t="str">
        <f t="shared" si="2"/>
        <v>Copper Tongue Cleaner</v>
      </c>
      <c r="C61" s="32" t="s">
        <v>11094</v>
      </c>
      <c r="D61" s="32" t="s">
        <v>175</v>
      </c>
      <c r="E61" s="229">
        <v>1.75</v>
      </c>
      <c r="F61" s="230" t="b">
        <v>0</v>
      </c>
      <c r="G61" s="233">
        <v>1329.0</v>
      </c>
      <c r="H61" s="233">
        <v>1339.0</v>
      </c>
      <c r="I61" s="32" t="s">
        <v>4036</v>
      </c>
      <c r="J61" s="32" t="s">
        <v>174</v>
      </c>
      <c r="K61" s="229">
        <v>9.0</v>
      </c>
      <c r="L61" s="233">
        <v>1339.0</v>
      </c>
      <c r="M61" s="232"/>
      <c r="N61" s="229">
        <v>9.0</v>
      </c>
    </row>
    <row r="62">
      <c r="A62" s="227" t="str">
        <f t="shared" si="1"/>
        <v>BC0007100006</v>
      </c>
      <c r="B62" s="227" t="str">
        <f t="shared" si="2"/>
        <v>Lavender &amp; Comfrey Soap</v>
      </c>
      <c r="C62" s="32" t="s">
        <v>11095</v>
      </c>
      <c r="D62" s="32" t="s">
        <v>225</v>
      </c>
      <c r="E62" s="229">
        <v>2.24</v>
      </c>
      <c r="F62" s="230" t="b">
        <v>0</v>
      </c>
      <c r="G62" s="229">
        <v>32.0</v>
      </c>
      <c r="H62" s="229">
        <v>37.0</v>
      </c>
      <c r="I62" s="32" t="s">
        <v>11096</v>
      </c>
      <c r="J62" s="32" t="s">
        <v>2357</v>
      </c>
      <c r="K62" s="229">
        <v>5.5</v>
      </c>
      <c r="L62" s="229">
        <v>38.0</v>
      </c>
      <c r="M62" s="232"/>
      <c r="N62" s="229">
        <v>5.5</v>
      </c>
    </row>
    <row r="63">
      <c r="A63" s="227" t="str">
        <f t="shared" si="1"/>
        <v>BC0007200006</v>
      </c>
      <c r="B63" s="227" t="str">
        <f t="shared" si="2"/>
        <v>Bergamot &amp; Lemongrass Soap</v>
      </c>
      <c r="C63" s="32" t="s">
        <v>11097</v>
      </c>
      <c r="D63" s="32" t="s">
        <v>227</v>
      </c>
      <c r="E63" s="229">
        <v>2.24</v>
      </c>
      <c r="F63" s="230" t="b">
        <v>0</v>
      </c>
      <c r="G63" s="229">
        <v>-8.0</v>
      </c>
      <c r="H63" s="229">
        <v>-3.0</v>
      </c>
      <c r="I63" s="32" t="s">
        <v>11098</v>
      </c>
      <c r="J63" s="32" t="s">
        <v>2362</v>
      </c>
      <c r="K63" s="229">
        <v>5.5</v>
      </c>
      <c r="L63" s="229">
        <v>1.0</v>
      </c>
      <c r="M63" s="232"/>
      <c r="N63" s="229">
        <v>5.5</v>
      </c>
    </row>
    <row r="64">
      <c r="A64" s="227" t="str">
        <f t="shared" si="1"/>
        <v>BC0007300006</v>
      </c>
      <c r="B64" s="227" t="str">
        <f t="shared" si="2"/>
        <v>Mint Leaf &amp; Barley Soap</v>
      </c>
      <c r="C64" s="32" t="s">
        <v>11099</v>
      </c>
      <c r="D64" s="32" t="s">
        <v>10950</v>
      </c>
      <c r="E64" s="229">
        <v>2.2</v>
      </c>
      <c r="F64" s="230" t="b">
        <v>0</v>
      </c>
      <c r="G64" s="229">
        <v>0.0</v>
      </c>
      <c r="H64" s="229">
        <v>0.0</v>
      </c>
      <c r="I64" s="32" t="s">
        <v>11100</v>
      </c>
      <c r="J64" s="32" t="s">
        <v>11101</v>
      </c>
      <c r="K64" s="229">
        <v>5.5</v>
      </c>
      <c r="L64" s="229">
        <v>0.0</v>
      </c>
      <c r="M64" s="232"/>
      <c r="N64" s="229">
        <v>5.5</v>
      </c>
    </row>
    <row r="65">
      <c r="A65" s="227" t="str">
        <f t="shared" si="1"/>
        <v>BC0007400006</v>
      </c>
      <c r="B65" s="227" t="str">
        <f t="shared" si="2"/>
        <v>Shea Butter &amp; Honey Soap</v>
      </c>
      <c r="C65" s="32" t="s">
        <v>11102</v>
      </c>
      <c r="D65" s="32" t="s">
        <v>228</v>
      </c>
      <c r="E65" s="229">
        <v>2.24</v>
      </c>
      <c r="F65" s="230" t="b">
        <v>0</v>
      </c>
      <c r="G65" s="229">
        <v>-11.0</v>
      </c>
      <c r="H65" s="229">
        <v>1.0</v>
      </c>
      <c r="I65" s="32" t="s">
        <v>11103</v>
      </c>
      <c r="J65" s="32" t="s">
        <v>2367</v>
      </c>
      <c r="K65" s="229">
        <v>5.5</v>
      </c>
      <c r="L65" s="229">
        <v>1.0</v>
      </c>
      <c r="M65" s="232"/>
      <c r="N65" s="229">
        <v>5.5</v>
      </c>
    </row>
    <row r="66">
      <c r="A66" s="227" t="str">
        <f t="shared" si="1"/>
        <v>BC0007500006</v>
      </c>
      <c r="B66" s="227" t="str">
        <f t="shared" si="2"/>
        <v>Lip-Balm-Mint</v>
      </c>
      <c r="C66" s="32" t="s">
        <v>11104</v>
      </c>
      <c r="D66" s="32" t="s">
        <v>453</v>
      </c>
      <c r="E66" s="229">
        <v>0.52</v>
      </c>
      <c r="F66" s="230" t="b">
        <v>0</v>
      </c>
      <c r="G66" s="229">
        <v>193.0</v>
      </c>
      <c r="H66" s="229">
        <v>196.0</v>
      </c>
      <c r="I66" s="32" t="s">
        <v>11105</v>
      </c>
      <c r="J66" s="32" t="s">
        <v>2409</v>
      </c>
      <c r="K66" s="229">
        <v>3.0</v>
      </c>
      <c r="L66" s="229">
        <v>196.0</v>
      </c>
      <c r="M66" s="232"/>
      <c r="N66" s="229">
        <v>3.0</v>
      </c>
    </row>
    <row r="67">
      <c r="A67" s="227" t="str">
        <f t="shared" si="1"/>
        <v>BC0007600006</v>
      </c>
      <c r="B67" s="227" t="str">
        <f t="shared" si="2"/>
        <v>Lip-Balm-Raspberry</v>
      </c>
      <c r="C67" s="32" t="s">
        <v>11106</v>
      </c>
      <c r="D67" s="32" t="s">
        <v>455</v>
      </c>
      <c r="E67" s="229">
        <v>0.46</v>
      </c>
      <c r="F67" s="230" t="b">
        <v>0</v>
      </c>
      <c r="G67" s="229">
        <v>7.0</v>
      </c>
      <c r="H67" s="229">
        <v>7.0</v>
      </c>
      <c r="I67" s="32" t="s">
        <v>11107</v>
      </c>
      <c r="J67" s="32" t="s">
        <v>2413</v>
      </c>
      <c r="K67" s="229">
        <v>3.0</v>
      </c>
      <c r="L67" s="229">
        <v>7.0</v>
      </c>
      <c r="M67" s="232"/>
      <c r="N67" s="229">
        <v>3.0</v>
      </c>
    </row>
    <row r="68">
      <c r="A68" s="227" t="str">
        <f t="shared" si="1"/>
        <v>BC0007700006</v>
      </c>
      <c r="B68" s="227" t="str">
        <f t="shared" si="2"/>
        <v>Lip-Balm-Unscented</v>
      </c>
      <c r="C68" s="32" t="s">
        <v>11108</v>
      </c>
      <c r="D68" s="32" t="s">
        <v>456</v>
      </c>
      <c r="E68" s="229">
        <v>0.67</v>
      </c>
      <c r="F68" s="230" t="b">
        <v>0</v>
      </c>
      <c r="G68" s="229">
        <v>325.0</v>
      </c>
      <c r="H68" s="229">
        <v>329.0</v>
      </c>
      <c r="I68" s="32" t="s">
        <v>11109</v>
      </c>
      <c r="J68" s="32" t="s">
        <v>2417</v>
      </c>
      <c r="K68" s="229">
        <v>3.0</v>
      </c>
      <c r="L68" s="229">
        <v>329.0</v>
      </c>
      <c r="M68" s="232"/>
      <c r="N68" s="229">
        <v>3.0</v>
      </c>
    </row>
    <row r="69">
      <c r="A69" s="227" t="str">
        <f t="shared" si="1"/>
        <v>BC0007800006</v>
      </c>
      <c r="B69" s="227" t="str">
        <f t="shared" si="2"/>
        <v>Lip-Balm-Vanilla</v>
      </c>
      <c r="C69" s="32" t="s">
        <v>11110</v>
      </c>
      <c r="D69" s="32" t="s">
        <v>457</v>
      </c>
      <c r="E69" s="229">
        <v>0.53</v>
      </c>
      <c r="F69" s="230" t="b">
        <v>0</v>
      </c>
      <c r="G69" s="233">
        <v>1071.0</v>
      </c>
      <c r="H69" s="233">
        <v>1075.0</v>
      </c>
      <c r="I69" s="32" t="s">
        <v>11111</v>
      </c>
      <c r="J69" s="32" t="s">
        <v>2421</v>
      </c>
      <c r="K69" s="229">
        <v>3.0</v>
      </c>
      <c r="L69" s="233">
        <v>1075.0</v>
      </c>
      <c r="M69" s="232"/>
      <c r="N69" s="229">
        <v>3.0</v>
      </c>
    </row>
    <row r="70">
      <c r="A70" s="227" t="str">
        <f t="shared" si="1"/>
        <v>BC0007904406</v>
      </c>
      <c r="B70" s="227" t="str">
        <f t="shared" si="2"/>
        <v>Neem &amp; Turmeric Soap</v>
      </c>
      <c r="C70" s="32" t="s">
        <v>11112</v>
      </c>
      <c r="D70" s="32" t="s">
        <v>11113</v>
      </c>
      <c r="E70" s="229">
        <v>4.6</v>
      </c>
      <c r="F70" s="230" t="b">
        <v>0</v>
      </c>
      <c r="G70" s="229">
        <v>0.0</v>
      </c>
      <c r="H70" s="229">
        <v>0.0</v>
      </c>
      <c r="I70" s="32" t="s">
        <v>11114</v>
      </c>
      <c r="J70" s="32" t="s">
        <v>11115</v>
      </c>
      <c r="K70" s="229">
        <v>9.0</v>
      </c>
      <c r="L70" s="229">
        <v>0.0</v>
      </c>
      <c r="M70" s="232"/>
      <c r="N70" s="229">
        <v>9.0</v>
      </c>
    </row>
    <row r="71">
      <c r="A71" s="227" t="str">
        <f t="shared" si="1"/>
        <v>BC0008004406</v>
      </c>
      <c r="B71" s="227" t="str">
        <f t="shared" si="2"/>
        <v>Ocean Breeze Soap</v>
      </c>
      <c r="C71" s="32" t="s">
        <v>11116</v>
      </c>
      <c r="D71" s="32" t="s">
        <v>11117</v>
      </c>
      <c r="E71" s="233">
        <v>4.6</v>
      </c>
      <c r="F71" s="230" t="b">
        <v>0</v>
      </c>
      <c r="G71" s="233">
        <v>0.0</v>
      </c>
      <c r="H71" s="233">
        <v>0.0</v>
      </c>
      <c r="I71" s="235" t="s">
        <v>11118</v>
      </c>
      <c r="J71" s="32" t="s">
        <v>11119</v>
      </c>
      <c r="K71" s="229">
        <v>9.0</v>
      </c>
      <c r="L71" s="233">
        <v>0.0</v>
      </c>
      <c r="M71" s="232"/>
      <c r="N71" s="229">
        <v>9.0</v>
      </c>
    </row>
    <row r="72">
      <c r="A72" s="227" t="str">
        <f t="shared" si="1"/>
        <v>BC0008104406</v>
      </c>
      <c r="B72" s="227" t="str">
        <f t="shared" si="2"/>
        <v>Charcoal &amp; Cedarwood Soap</v>
      </c>
      <c r="C72" s="32" t="s">
        <v>11120</v>
      </c>
      <c r="D72" s="235" t="s">
        <v>11121</v>
      </c>
      <c r="E72" s="233">
        <v>4.6</v>
      </c>
      <c r="F72" s="234" t="b">
        <v>0</v>
      </c>
      <c r="G72" s="229">
        <v>0.0</v>
      </c>
      <c r="H72" s="233">
        <v>0.0</v>
      </c>
      <c r="I72" s="235" t="s">
        <v>11122</v>
      </c>
      <c r="J72" s="32" t="s">
        <v>11123</v>
      </c>
      <c r="K72" s="229">
        <v>9.0</v>
      </c>
      <c r="L72" s="229">
        <v>0.0</v>
      </c>
      <c r="M72" s="232"/>
      <c r="N72" s="229">
        <v>9.0</v>
      </c>
    </row>
    <row r="73">
      <c r="A73" s="227" t="str">
        <f t="shared" si="1"/>
        <v>BC0008200006</v>
      </c>
      <c r="B73" s="227" t="str">
        <f t="shared" si="2"/>
        <v>Toothpaste</v>
      </c>
      <c r="C73" s="32" t="s">
        <v>11124</v>
      </c>
      <c r="D73" s="235" t="s">
        <v>11125</v>
      </c>
      <c r="E73" s="229">
        <v>0.0</v>
      </c>
      <c r="F73" s="234" t="b">
        <v>0</v>
      </c>
      <c r="G73" s="229">
        <v>0.0</v>
      </c>
      <c r="H73" s="233">
        <v>0.0</v>
      </c>
      <c r="I73" s="32" t="s">
        <v>11126</v>
      </c>
      <c r="J73" s="32" t="s">
        <v>11127</v>
      </c>
      <c r="K73" s="229">
        <v>2.73</v>
      </c>
      <c r="L73" s="229">
        <v>0.0</v>
      </c>
      <c r="M73" s="232"/>
      <c r="N73" s="229">
        <v>2.73</v>
      </c>
    </row>
    <row r="74">
      <c r="A74" s="227" t="str">
        <f t="shared" si="1"/>
        <v>BC0008300006</v>
      </c>
      <c r="B74" s="227" t="str">
        <f t="shared" si="2"/>
        <v>Toothbrush</v>
      </c>
      <c r="C74" s="32" t="s">
        <v>11128</v>
      </c>
      <c r="D74" s="235" t="s">
        <v>11129</v>
      </c>
      <c r="E74" s="233">
        <v>0.0</v>
      </c>
      <c r="F74" s="230" t="b">
        <v>0</v>
      </c>
      <c r="G74" s="229">
        <v>5.0</v>
      </c>
      <c r="H74" s="233">
        <v>5.0</v>
      </c>
      <c r="I74" s="235" t="s">
        <v>11130</v>
      </c>
      <c r="J74" s="32" t="s">
        <v>11131</v>
      </c>
      <c r="K74" s="229">
        <v>1.82</v>
      </c>
      <c r="L74" s="229">
        <v>5.0</v>
      </c>
      <c r="M74" s="232"/>
      <c r="N74" s="229">
        <v>1.82</v>
      </c>
    </row>
    <row r="75">
      <c r="A75" s="227" t="str">
        <f t="shared" si="1"/>
        <v>BC0008406402</v>
      </c>
      <c r="B75" s="227" t="str">
        <f t="shared" si="2"/>
        <v>Lavender Blossom Handmade Soap (Paraben &amp; SLES Free), 125 gm</v>
      </c>
      <c r="C75" s="32" t="s">
        <v>11132</v>
      </c>
      <c r="D75" s="235" t="s">
        <v>11133</v>
      </c>
      <c r="E75" s="229">
        <v>1.5</v>
      </c>
      <c r="F75" s="230" t="b">
        <v>0</v>
      </c>
      <c r="G75" s="229">
        <v>0.0</v>
      </c>
      <c r="H75" s="233">
        <v>0.0</v>
      </c>
      <c r="I75" s="32" t="s">
        <v>11134</v>
      </c>
      <c r="J75" s="32" t="s">
        <v>11135</v>
      </c>
      <c r="K75" s="229">
        <v>3.0</v>
      </c>
      <c r="L75" s="229">
        <v>0.0</v>
      </c>
      <c r="M75" s="232"/>
      <c r="N75" s="229">
        <v>3.0</v>
      </c>
    </row>
    <row r="76">
      <c r="A76" s="227" t="str">
        <f t="shared" si="1"/>
        <v>BC0008503302</v>
      </c>
      <c r="B76" s="227" t="str">
        <f t="shared" si="2"/>
        <v>Neem Amla and Henna Herbal Shampoo</v>
      </c>
      <c r="C76" s="32" t="s">
        <v>11136</v>
      </c>
      <c r="D76" s="32" t="s">
        <v>11137</v>
      </c>
      <c r="E76" s="229">
        <v>3.68</v>
      </c>
      <c r="F76" s="230" t="b">
        <v>0</v>
      </c>
      <c r="G76" s="229">
        <v>0.0</v>
      </c>
      <c r="H76" s="229">
        <v>0.0</v>
      </c>
      <c r="I76" s="32" t="s">
        <v>11138</v>
      </c>
      <c r="J76" s="32" t="s">
        <v>11139</v>
      </c>
      <c r="K76" s="229">
        <v>10.0</v>
      </c>
      <c r="L76" s="229">
        <v>0.0</v>
      </c>
      <c r="M76" s="232"/>
      <c r="N76" s="229">
        <v>10.0</v>
      </c>
    </row>
    <row r="77">
      <c r="A77" s="227" t="str">
        <f t="shared" si="1"/>
        <v>BC0008603302</v>
      </c>
      <c r="B77" s="227" t="str">
        <f t="shared" si="2"/>
        <v>sandalwood-moisturizing-lotion-regular</v>
      </c>
      <c r="C77" s="32" t="s">
        <v>11140</v>
      </c>
      <c r="D77" s="32" t="s">
        <v>11141</v>
      </c>
      <c r="E77" s="229">
        <v>5.98</v>
      </c>
      <c r="F77" s="230" t="b">
        <v>0</v>
      </c>
      <c r="G77" s="229">
        <v>0.0</v>
      </c>
      <c r="H77" s="229">
        <v>0.0</v>
      </c>
      <c r="I77" s="32" t="s">
        <v>11142</v>
      </c>
      <c r="J77" s="32" t="s">
        <v>11143</v>
      </c>
      <c r="K77" s="229">
        <v>16.5</v>
      </c>
      <c r="L77" s="229">
        <v>0.0</v>
      </c>
      <c r="M77" s="232"/>
      <c r="N77" s="229">
        <v>16.5</v>
      </c>
    </row>
    <row r="78">
      <c r="A78" s="227" t="str">
        <f t="shared" si="1"/>
        <v>BC0008704406</v>
      </c>
      <c r="B78" s="227" t="str">
        <f t="shared" si="2"/>
        <v>Avacado &amp; Shea Soap</v>
      </c>
      <c r="C78" s="32" t="s">
        <v>11144</v>
      </c>
      <c r="D78" s="235" t="s">
        <v>11145</v>
      </c>
      <c r="E78" s="233">
        <v>4.6</v>
      </c>
      <c r="F78" s="234" t="b">
        <v>0</v>
      </c>
      <c r="G78" s="229">
        <v>0.0</v>
      </c>
      <c r="H78" s="233">
        <v>0.0</v>
      </c>
      <c r="I78" s="235" t="s">
        <v>11146</v>
      </c>
      <c r="J78" s="32" t="s">
        <v>11147</v>
      </c>
      <c r="K78" s="229">
        <v>9.0</v>
      </c>
      <c r="L78" s="229">
        <v>0.0</v>
      </c>
      <c r="M78" s="232"/>
      <c r="N78" s="229">
        <v>9.0</v>
      </c>
    </row>
    <row r="79">
      <c r="A79" s="227" t="str">
        <f t="shared" si="1"/>
        <v>BC0008804406</v>
      </c>
      <c r="B79" s="227" t="str">
        <f t="shared" si="2"/>
        <v>Morrocan Clay &amp; Rosewood Soap</v>
      </c>
      <c r="C79" s="32" t="s">
        <v>11148</v>
      </c>
      <c r="D79" s="32" t="s">
        <v>11149</v>
      </c>
      <c r="E79" s="229">
        <v>4.6</v>
      </c>
      <c r="F79" s="230" t="b">
        <v>0</v>
      </c>
      <c r="G79" s="229">
        <v>0.0</v>
      </c>
      <c r="H79" s="229">
        <v>0.0</v>
      </c>
      <c r="I79" s="32" t="s">
        <v>11150</v>
      </c>
      <c r="J79" s="32" t="s">
        <v>11151</v>
      </c>
      <c r="K79" s="229">
        <v>9.0</v>
      </c>
      <c r="L79" s="229">
        <v>0.0</v>
      </c>
      <c r="M79" s="232"/>
      <c r="N79" s="229">
        <v>9.0</v>
      </c>
    </row>
    <row r="80">
      <c r="A80" s="227" t="str">
        <f t="shared" si="1"/>
        <v>BC0009500006</v>
      </c>
      <c r="B80" s="227" t="str">
        <f t="shared" si="2"/>
        <v>Kumkumadi Cream - Komal</v>
      </c>
      <c r="C80" s="32" t="s">
        <v>11152</v>
      </c>
      <c r="D80" s="32" t="s">
        <v>11153</v>
      </c>
      <c r="E80" s="229">
        <v>0.0</v>
      </c>
      <c r="F80" s="230" t="b">
        <v>0</v>
      </c>
      <c r="G80" s="229">
        <v>0.0</v>
      </c>
      <c r="H80" s="229">
        <v>0.0</v>
      </c>
      <c r="I80" s="32" t="s">
        <v>11153</v>
      </c>
      <c r="J80" s="32" t="s">
        <v>11154</v>
      </c>
      <c r="K80" s="229">
        <v>14.5</v>
      </c>
      <c r="L80" s="229">
        <v>0.0</v>
      </c>
      <c r="M80" s="232"/>
      <c r="N80" s="229">
        <v>14.5</v>
      </c>
    </row>
    <row r="81">
      <c r="A81" s="227" t="str">
        <f t="shared" si="1"/>
        <v>BC0009600006</v>
      </c>
      <c r="B81" s="227" t="str">
        <f t="shared" si="2"/>
        <v>Turmeric Cream - Komal</v>
      </c>
      <c r="C81" s="32" t="s">
        <v>11155</v>
      </c>
      <c r="D81" s="32" t="s">
        <v>11156</v>
      </c>
      <c r="E81" s="229">
        <v>0.0</v>
      </c>
      <c r="F81" s="230" t="b">
        <v>0</v>
      </c>
      <c r="G81" s="229">
        <v>0.0</v>
      </c>
      <c r="H81" s="229">
        <v>0.0</v>
      </c>
      <c r="I81" s="32" t="s">
        <v>11156</v>
      </c>
      <c r="J81" s="32" t="s">
        <v>11157</v>
      </c>
      <c r="K81" s="229">
        <v>14.5</v>
      </c>
      <c r="L81" s="229">
        <v>0.0</v>
      </c>
      <c r="M81" s="232"/>
      <c r="N81" s="229">
        <v>14.5</v>
      </c>
    </row>
    <row r="82">
      <c r="A82" s="227" t="str">
        <f t="shared" si="1"/>
        <v>BC0009700006</v>
      </c>
      <c r="B82" s="227" t="str">
        <f t="shared" si="2"/>
        <v>Black Tea Tree Soap</v>
      </c>
      <c r="C82" s="32" t="s">
        <v>11158</v>
      </c>
      <c r="D82" s="32" t="s">
        <v>229</v>
      </c>
      <c r="E82" s="229">
        <v>2.24</v>
      </c>
      <c r="F82" s="230" t="b">
        <v>0</v>
      </c>
      <c r="G82" s="229">
        <v>736.0</v>
      </c>
      <c r="H82" s="229">
        <v>745.0</v>
      </c>
      <c r="I82" s="32" t="s">
        <v>11159</v>
      </c>
      <c r="J82" s="32" t="s">
        <v>2373</v>
      </c>
      <c r="K82" s="229">
        <v>5.5</v>
      </c>
      <c r="L82" s="229">
        <v>745.0</v>
      </c>
      <c r="M82" s="232"/>
      <c r="N82" s="229">
        <v>5.5</v>
      </c>
    </row>
    <row r="83">
      <c r="A83" s="227" t="str">
        <f t="shared" si="1"/>
        <v>BC119</v>
      </c>
      <c r="B83" s="227" t="str">
        <f t="shared" si="2"/>
        <v>Ayurvedic-Footcare-Scrub-Bar</v>
      </c>
      <c r="C83" s="32" t="s">
        <v>11160</v>
      </c>
      <c r="D83" s="32" t="s">
        <v>11161</v>
      </c>
      <c r="E83" s="229">
        <v>1.85</v>
      </c>
      <c r="F83" s="230" t="b">
        <v>0</v>
      </c>
      <c r="G83" s="229">
        <v>0.0</v>
      </c>
      <c r="H83" s="229">
        <v>0.0</v>
      </c>
      <c r="I83" s="32" t="s">
        <v>11161</v>
      </c>
      <c r="J83" s="32" t="s">
        <v>11162</v>
      </c>
      <c r="K83" s="229">
        <v>6.5</v>
      </c>
      <c r="L83" s="229">
        <v>0.0</v>
      </c>
      <c r="M83" s="232"/>
      <c r="N83" s="229">
        <v>6.5</v>
      </c>
    </row>
    <row r="84">
      <c r="A84" s="227" t="str">
        <f t="shared" si="1"/>
        <v>BC121</v>
      </c>
      <c r="B84" s="227" t="str">
        <f t="shared" si="2"/>
        <v>Hand Made Transparent Soap Turmeric and Sandal Sls free 125 g</v>
      </c>
      <c r="C84" s="32" t="s">
        <v>11163</v>
      </c>
      <c r="D84" s="32" t="s">
        <v>11164</v>
      </c>
      <c r="E84" s="229">
        <v>1.5</v>
      </c>
      <c r="F84" s="230" t="b">
        <v>0</v>
      </c>
      <c r="G84" s="229">
        <v>0.0</v>
      </c>
      <c r="H84" s="229">
        <v>0.0</v>
      </c>
      <c r="I84" s="32" t="s">
        <v>11164</v>
      </c>
      <c r="J84" s="32" t="s">
        <v>11165</v>
      </c>
      <c r="K84" s="229">
        <v>3.0</v>
      </c>
      <c r="L84" s="229">
        <v>0.0</v>
      </c>
      <c r="M84" s="232"/>
      <c r="N84" s="229">
        <v>3.0</v>
      </c>
    </row>
    <row r="85">
      <c r="A85" s="227" t="str">
        <f t="shared" si="1"/>
        <v>BC160</v>
      </c>
      <c r="B85" s="227" t="str">
        <f t="shared" si="2"/>
        <v>Multani-Mitti-Red-Sandal-Soap-125gms</v>
      </c>
      <c r="C85" s="32" t="s">
        <v>11166</v>
      </c>
      <c r="D85" s="32" t="s">
        <v>11167</v>
      </c>
      <c r="E85" s="229">
        <v>1.8</v>
      </c>
      <c r="F85" s="230" t="b">
        <v>0</v>
      </c>
      <c r="G85" s="229">
        <v>0.0</v>
      </c>
      <c r="H85" s="229">
        <v>0.0</v>
      </c>
      <c r="I85" s="32" t="s">
        <v>11167</v>
      </c>
      <c r="J85" s="32" t="s">
        <v>11168</v>
      </c>
      <c r="K85" s="229">
        <v>3.0</v>
      </c>
      <c r="L85" s="229">
        <v>0.0</v>
      </c>
      <c r="M85" s="232"/>
      <c r="N85" s="229">
        <v>3.0</v>
      </c>
    </row>
    <row r="86">
      <c r="A86" s="227" t="str">
        <f t="shared" si="1"/>
        <v>BC161</v>
      </c>
      <c r="B86" s="227" t="str">
        <f t="shared" si="2"/>
        <v>Multani-Mitti-Aloe-Vera-Soap-125gms</v>
      </c>
      <c r="C86" s="32" t="s">
        <v>11169</v>
      </c>
      <c r="D86" s="32" t="s">
        <v>11170</v>
      </c>
      <c r="E86" s="229">
        <v>1.8</v>
      </c>
      <c r="F86" s="230" t="b">
        <v>0</v>
      </c>
      <c r="G86" s="229">
        <v>0.0</v>
      </c>
      <c r="H86" s="229">
        <v>0.0</v>
      </c>
      <c r="I86" s="32" t="s">
        <v>11170</v>
      </c>
      <c r="J86" s="32" t="s">
        <v>11171</v>
      </c>
      <c r="K86" s="229">
        <v>3.0</v>
      </c>
      <c r="L86" s="229">
        <v>0.0</v>
      </c>
      <c r="M86" s="232"/>
      <c r="N86" s="229">
        <v>3.0</v>
      </c>
    </row>
    <row r="87">
      <c r="A87" s="227" t="str">
        <f t="shared" si="1"/>
        <v>BC163</v>
      </c>
      <c r="B87" s="227" t="str">
        <f t="shared" si="2"/>
        <v>Multani-Mitti-Soapnut Soap-125gms</v>
      </c>
      <c r="C87" s="32" t="s">
        <v>11172</v>
      </c>
      <c r="D87" s="32" t="s">
        <v>11173</v>
      </c>
      <c r="E87" s="229">
        <v>2.5</v>
      </c>
      <c r="F87" s="230" t="b">
        <v>0</v>
      </c>
      <c r="G87" s="229">
        <v>0.0</v>
      </c>
      <c r="H87" s="229">
        <v>0.0</v>
      </c>
      <c r="I87" s="32" t="s">
        <v>11173</v>
      </c>
      <c r="J87" s="32" t="s">
        <v>11174</v>
      </c>
      <c r="K87" s="229">
        <v>3.0</v>
      </c>
      <c r="L87" s="229">
        <v>0.0</v>
      </c>
      <c r="M87" s="232"/>
      <c r="N87" s="229">
        <v>3.0</v>
      </c>
    </row>
    <row r="88">
      <c r="A88" s="227" t="str">
        <f t="shared" si="1"/>
        <v>BC164</v>
      </c>
      <c r="B88" s="227" t="str">
        <f t="shared" si="2"/>
        <v>Multani-Mitti-Charcoal Soap-125gms</v>
      </c>
      <c r="C88" s="32" t="s">
        <v>11175</v>
      </c>
      <c r="D88" s="32" t="s">
        <v>11176</v>
      </c>
      <c r="E88" s="229">
        <v>1.88</v>
      </c>
      <c r="F88" s="230" t="b">
        <v>0</v>
      </c>
      <c r="G88" s="229">
        <v>0.0</v>
      </c>
      <c r="H88" s="229">
        <v>0.0</v>
      </c>
      <c r="I88" s="32" t="s">
        <v>11176</v>
      </c>
      <c r="J88" s="32" t="s">
        <v>11177</v>
      </c>
      <c r="K88" s="229">
        <v>3.0</v>
      </c>
      <c r="L88" s="229">
        <v>0.0</v>
      </c>
      <c r="M88" s="232"/>
      <c r="N88" s="229">
        <v>3.0</v>
      </c>
    </row>
    <row r="89">
      <c r="A89" s="227" t="str">
        <f t="shared" si="1"/>
        <v>BC166</v>
      </c>
      <c r="B89" s="227" t="str">
        <f t="shared" si="2"/>
        <v>Multani-Mitti-Walnut Soap-125gms</v>
      </c>
      <c r="C89" s="32" t="s">
        <v>11178</v>
      </c>
      <c r="D89" s="32" t="s">
        <v>11179</v>
      </c>
      <c r="E89" s="229">
        <v>2.5</v>
      </c>
      <c r="F89" s="230" t="b">
        <v>0</v>
      </c>
      <c r="G89" s="229">
        <v>0.0</v>
      </c>
      <c r="H89" s="229">
        <v>0.0</v>
      </c>
      <c r="I89" s="32" t="s">
        <v>11179</v>
      </c>
      <c r="J89" s="32" t="s">
        <v>11180</v>
      </c>
      <c r="K89" s="229">
        <v>3.0</v>
      </c>
      <c r="L89" s="229">
        <v>0.0</v>
      </c>
      <c r="M89" s="232"/>
      <c r="N89" s="229">
        <v>3.0</v>
      </c>
    </row>
    <row r="90">
      <c r="A90" s="227" t="str">
        <f t="shared" si="1"/>
        <v>BC170</v>
      </c>
      <c r="B90" s="227" t="str">
        <f t="shared" si="2"/>
        <v>Natural-Vegetable-Soap-Turmeric-Sandal-Sls-free-100gms</v>
      </c>
      <c r="C90" s="32" t="s">
        <v>11181</v>
      </c>
      <c r="D90" s="32" t="s">
        <v>11182</v>
      </c>
      <c r="E90" s="229">
        <v>2.6</v>
      </c>
      <c r="F90" s="230" t="b">
        <v>0</v>
      </c>
      <c r="G90" s="229">
        <v>0.0</v>
      </c>
      <c r="H90" s="229">
        <v>0.0</v>
      </c>
      <c r="I90" s="32" t="s">
        <v>11182</v>
      </c>
      <c r="J90" s="32" t="s">
        <v>11183</v>
      </c>
      <c r="K90" s="229">
        <v>3.0</v>
      </c>
      <c r="L90" s="229">
        <v>0.0</v>
      </c>
      <c r="M90" s="232"/>
      <c r="N90" s="229">
        <v>3.0</v>
      </c>
    </row>
    <row r="91">
      <c r="A91" s="227" t="str">
        <f t="shared" si="1"/>
        <v>BC205</v>
      </c>
      <c r="B91" s="227" t="str">
        <f t="shared" si="2"/>
        <v>Purely-Natural-Hair-Conditioner-200mL</v>
      </c>
      <c r="C91" s="32" t="s">
        <v>11184</v>
      </c>
      <c r="D91" s="32" t="s">
        <v>11185</v>
      </c>
      <c r="E91" s="229">
        <v>4.51</v>
      </c>
      <c r="F91" s="230" t="b">
        <v>0</v>
      </c>
      <c r="G91" s="229">
        <v>0.0</v>
      </c>
      <c r="H91" s="229">
        <v>0.0</v>
      </c>
      <c r="I91" s="32" t="s">
        <v>11185</v>
      </c>
      <c r="J91" s="32" t="s">
        <v>11186</v>
      </c>
      <c r="K91" s="229">
        <v>11.5</v>
      </c>
      <c r="L91" s="229">
        <v>0.0</v>
      </c>
      <c r="M91" s="232"/>
      <c r="N91" s="229">
        <v>11.5</v>
      </c>
    </row>
    <row r="92">
      <c r="A92" s="227" t="str">
        <f t="shared" si="1"/>
        <v>BC208</v>
      </c>
      <c r="B92" s="227" t="str">
        <f t="shared" si="2"/>
        <v>amla-shikakai-shampoo-regular</v>
      </c>
      <c r="C92" s="32" t="s">
        <v>11187</v>
      </c>
      <c r="D92" s="32" t="s">
        <v>11188</v>
      </c>
      <c r="E92" s="229">
        <v>3.55</v>
      </c>
      <c r="F92" s="230" t="b">
        <v>0</v>
      </c>
      <c r="G92" s="229">
        <v>0.0</v>
      </c>
      <c r="H92" s="229">
        <v>0.0</v>
      </c>
      <c r="I92" s="32" t="s">
        <v>11188</v>
      </c>
      <c r="J92" s="32" t="s">
        <v>11189</v>
      </c>
      <c r="K92" s="229">
        <v>10.0</v>
      </c>
      <c r="L92" s="229">
        <v>0.0</v>
      </c>
      <c r="M92" s="232"/>
      <c r="N92" s="229">
        <v>10.0</v>
      </c>
    </row>
    <row r="93">
      <c r="A93" s="227" t="str">
        <f t="shared" si="1"/>
        <v>BC209</v>
      </c>
      <c r="B93" s="227" t="str">
        <f t="shared" si="2"/>
        <v>Purely-Natural-Shampoo-200mL</v>
      </c>
      <c r="C93" s="32" t="s">
        <v>11190</v>
      </c>
      <c r="D93" s="32" t="s">
        <v>11191</v>
      </c>
      <c r="E93" s="229">
        <v>4.0</v>
      </c>
      <c r="F93" s="230" t="b">
        <v>0</v>
      </c>
      <c r="G93" s="229">
        <v>0.0</v>
      </c>
      <c r="H93" s="229">
        <v>0.0</v>
      </c>
      <c r="I93" s="32" t="s">
        <v>11191</v>
      </c>
      <c r="J93" s="32" t="s">
        <v>11192</v>
      </c>
      <c r="K93" s="229">
        <v>8.0</v>
      </c>
      <c r="L93" s="229">
        <v>0.0</v>
      </c>
      <c r="M93" s="232"/>
      <c r="N93" s="229">
        <v>8.0</v>
      </c>
    </row>
    <row r="94">
      <c r="A94" s="227" t="str">
        <f t="shared" si="1"/>
        <v>BC213</v>
      </c>
      <c r="B94" s="227" t="str">
        <f t="shared" si="2"/>
        <v>Sandalwood-Hair-Conditioner</v>
      </c>
      <c r="C94" s="32" t="s">
        <v>11193</v>
      </c>
      <c r="D94" s="32" t="s">
        <v>11194</v>
      </c>
      <c r="E94" s="229">
        <v>5.03</v>
      </c>
      <c r="F94" s="230" t="b">
        <v>0</v>
      </c>
      <c r="G94" s="229">
        <v>0.0</v>
      </c>
      <c r="H94" s="229">
        <v>0.0</v>
      </c>
      <c r="I94" s="32" t="s">
        <v>11194</v>
      </c>
      <c r="J94" s="32" t="s">
        <v>11195</v>
      </c>
      <c r="K94" s="229">
        <v>12.5</v>
      </c>
      <c r="L94" s="229">
        <v>0.0</v>
      </c>
      <c r="M94" s="232"/>
      <c r="N94" s="229">
        <v>12.5</v>
      </c>
    </row>
    <row r="95">
      <c r="A95" s="227" t="str">
        <f t="shared" si="1"/>
        <v>BC218</v>
      </c>
      <c r="B95" s="227" t="str">
        <f t="shared" si="2"/>
        <v>Herbal-Aloe-Amla-Brahmi-Shampoo</v>
      </c>
      <c r="C95" s="32" t="s">
        <v>11196</v>
      </c>
      <c r="D95" s="32" t="s">
        <v>11197</v>
      </c>
      <c r="E95" s="229">
        <v>2.05</v>
      </c>
      <c r="F95" s="230" t="b">
        <v>0</v>
      </c>
      <c r="G95" s="229">
        <v>0.0</v>
      </c>
      <c r="H95" s="229">
        <v>0.0</v>
      </c>
      <c r="I95" s="32" t="s">
        <v>11197</v>
      </c>
      <c r="J95" s="32" t="s">
        <v>11198</v>
      </c>
      <c r="K95" s="229">
        <v>10.0</v>
      </c>
      <c r="L95" s="229">
        <v>0.0</v>
      </c>
      <c r="M95" s="232"/>
      <c r="N95" s="229">
        <v>10.0</v>
      </c>
    </row>
    <row r="96">
      <c r="A96" s="227" t="str">
        <f t="shared" si="1"/>
        <v>BC253</v>
      </c>
      <c r="B96" s="227" t="str">
        <f t="shared" si="2"/>
        <v>Herbal-Conditioner-SLES-Free-200ml</v>
      </c>
      <c r="C96" s="32" t="s">
        <v>11199</v>
      </c>
      <c r="D96" s="32" t="s">
        <v>11200</v>
      </c>
      <c r="E96" s="229">
        <v>2.0</v>
      </c>
      <c r="F96" s="230" t="b">
        <v>0</v>
      </c>
      <c r="G96" s="229">
        <v>0.0</v>
      </c>
      <c r="H96" s="229">
        <v>0.0</v>
      </c>
      <c r="I96" s="32" t="s">
        <v>11200</v>
      </c>
      <c r="J96" s="32" t="s">
        <v>11201</v>
      </c>
      <c r="K96" s="229">
        <v>11.5</v>
      </c>
      <c r="L96" s="229">
        <v>0.0</v>
      </c>
      <c r="M96" s="232"/>
      <c r="N96" s="229">
        <v>11.5</v>
      </c>
    </row>
    <row r="97">
      <c r="A97" s="227" t="str">
        <f t="shared" si="1"/>
        <v>BC302</v>
      </c>
      <c r="B97" s="227" t="str">
        <f t="shared" si="2"/>
        <v>lemon-honey-face-cleanser-regular</v>
      </c>
      <c r="C97" s="32" t="s">
        <v>11202</v>
      </c>
      <c r="D97" s="32" t="s">
        <v>11203</v>
      </c>
      <c r="E97" s="229">
        <v>4.05</v>
      </c>
      <c r="F97" s="230" t="b">
        <v>0</v>
      </c>
      <c r="G97" s="229">
        <v>0.0</v>
      </c>
      <c r="H97" s="229">
        <v>0.0</v>
      </c>
      <c r="I97" s="32" t="s">
        <v>11203</v>
      </c>
      <c r="J97" s="32" t="s">
        <v>11204</v>
      </c>
      <c r="K97" s="229">
        <v>11.0</v>
      </c>
      <c r="L97" s="229">
        <v>0.0</v>
      </c>
      <c r="M97" s="232"/>
      <c r="N97" s="229">
        <v>11.0</v>
      </c>
    </row>
    <row r="98">
      <c r="A98" s="227" t="str">
        <f t="shared" si="1"/>
        <v>BC305</v>
      </c>
      <c r="B98" s="227" t="str">
        <f t="shared" si="2"/>
        <v>refreshing-honey-bath-shower-gel-regular</v>
      </c>
      <c r="C98" s="32" t="s">
        <v>11205</v>
      </c>
      <c r="D98" s="235" t="s">
        <v>11206</v>
      </c>
      <c r="E98" s="233">
        <v>3.52</v>
      </c>
      <c r="F98" s="230" t="b">
        <v>0</v>
      </c>
      <c r="G98" s="229">
        <v>0.0</v>
      </c>
      <c r="H98" s="233">
        <v>0.0</v>
      </c>
      <c r="I98" s="235" t="s">
        <v>11206</v>
      </c>
      <c r="J98" s="32" t="s">
        <v>11207</v>
      </c>
      <c r="K98" s="229">
        <v>11.0</v>
      </c>
      <c r="L98" s="229">
        <v>0.0</v>
      </c>
      <c r="M98" s="232"/>
      <c r="N98" s="229">
        <v>11.0</v>
      </c>
    </row>
    <row r="99">
      <c r="A99" s="227" t="str">
        <f t="shared" si="1"/>
        <v>BC307</v>
      </c>
      <c r="B99" s="227" t="str">
        <f t="shared" si="2"/>
        <v>Vitamin-E-Herbal-Bath-Oil-200mL</v>
      </c>
      <c r="C99" s="32" t="s">
        <v>11208</v>
      </c>
      <c r="D99" s="32" t="s">
        <v>11209</v>
      </c>
      <c r="E99" s="229">
        <v>4.81</v>
      </c>
      <c r="F99" s="230" t="b">
        <v>0</v>
      </c>
      <c r="G99" s="229">
        <v>0.0</v>
      </c>
      <c r="H99" s="229">
        <v>0.0</v>
      </c>
      <c r="I99" s="32" t="s">
        <v>11209</v>
      </c>
      <c r="J99" s="32" t="s">
        <v>11210</v>
      </c>
      <c r="K99" s="229">
        <v>12.5</v>
      </c>
      <c r="L99" s="229">
        <v>0.0</v>
      </c>
      <c r="M99" s="232"/>
      <c r="N99" s="229">
        <v>12.5</v>
      </c>
    </row>
    <row r="100">
      <c r="A100" s="227" t="str">
        <f t="shared" si="1"/>
        <v>BC308</v>
      </c>
      <c r="B100" s="227" t="str">
        <f t="shared" si="2"/>
        <v>Almond-Oil-with-Vitamin-E-200mL</v>
      </c>
      <c r="C100" s="32" t="s">
        <v>11211</v>
      </c>
      <c r="D100" s="32" t="s">
        <v>11212</v>
      </c>
      <c r="E100" s="229">
        <v>11.72</v>
      </c>
      <c r="F100" s="230" t="b">
        <v>0</v>
      </c>
      <c r="G100" s="229">
        <v>0.0</v>
      </c>
      <c r="H100" s="229">
        <v>0.0</v>
      </c>
      <c r="I100" s="32" t="s">
        <v>11212</v>
      </c>
      <c r="J100" s="32" t="s">
        <v>11213</v>
      </c>
      <c r="K100" s="229">
        <v>27.0</v>
      </c>
      <c r="L100" s="229">
        <v>0.0</v>
      </c>
      <c r="M100" s="232"/>
      <c r="N100" s="229">
        <v>27.0</v>
      </c>
    </row>
    <row r="101">
      <c r="A101" s="227" t="str">
        <f t="shared" si="1"/>
        <v>BC312</v>
      </c>
      <c r="B101" s="227" t="str">
        <f t="shared" si="2"/>
        <v>body-cleanser-purely-natural-regular</v>
      </c>
      <c r="C101" s="32" t="s">
        <v>11214</v>
      </c>
      <c r="D101" s="32" t="s">
        <v>11215</v>
      </c>
      <c r="E101" s="229">
        <v>3.99</v>
      </c>
      <c r="F101" s="230" t="b">
        <v>0</v>
      </c>
      <c r="G101" s="229">
        <v>0.0</v>
      </c>
      <c r="H101" s="229">
        <v>0.0</v>
      </c>
      <c r="I101" s="32" t="s">
        <v>11215</v>
      </c>
      <c r="J101" s="32" t="s">
        <v>11216</v>
      </c>
      <c r="K101" s="229">
        <v>11.0</v>
      </c>
      <c r="L101" s="229">
        <v>0.0</v>
      </c>
      <c r="M101" s="232"/>
      <c r="N101" s="229">
        <v>11.0</v>
      </c>
    </row>
    <row r="102">
      <c r="A102" s="227" t="str">
        <f t="shared" si="1"/>
        <v>BC315</v>
      </c>
      <c r="B102" s="227" t="str">
        <f t="shared" si="2"/>
        <v>sandalwood-body-cleanser-regular</v>
      </c>
      <c r="C102" s="32" t="s">
        <v>11217</v>
      </c>
      <c r="D102" s="32" t="s">
        <v>11218</v>
      </c>
      <c r="E102" s="229">
        <v>3.52</v>
      </c>
      <c r="F102" s="230" t="b">
        <v>0</v>
      </c>
      <c r="G102" s="229">
        <v>0.0</v>
      </c>
      <c r="H102" s="229">
        <v>0.0</v>
      </c>
      <c r="I102" s="32" t="s">
        <v>11218</v>
      </c>
      <c r="J102" s="32" t="s">
        <v>11219</v>
      </c>
      <c r="K102" s="229">
        <v>11.0</v>
      </c>
      <c r="L102" s="229">
        <v>0.0</v>
      </c>
      <c r="M102" s="232"/>
      <c r="N102" s="229">
        <v>11.0</v>
      </c>
    </row>
    <row r="103">
      <c r="A103" s="227" t="str">
        <f t="shared" si="1"/>
        <v>BC351</v>
      </c>
      <c r="B103" s="227" t="str">
        <f t="shared" si="2"/>
        <v>Kumkumadi-Cream</v>
      </c>
      <c r="C103" s="32" t="s">
        <v>11220</v>
      </c>
      <c r="D103" s="32" t="s">
        <v>11221</v>
      </c>
      <c r="E103" s="229">
        <v>2.55</v>
      </c>
      <c r="F103" s="230" t="b">
        <v>0</v>
      </c>
      <c r="G103" s="229">
        <v>0.0</v>
      </c>
      <c r="H103" s="229">
        <v>0.0</v>
      </c>
      <c r="I103" s="32" t="s">
        <v>11221</v>
      </c>
      <c r="J103" s="32" t="s">
        <v>11222</v>
      </c>
      <c r="K103" s="229">
        <v>12.0</v>
      </c>
      <c r="L103" s="229">
        <v>0.0</v>
      </c>
      <c r="M103" s="232"/>
      <c r="N103" s="229">
        <v>12.0</v>
      </c>
    </row>
    <row r="104">
      <c r="A104" s="227" t="str">
        <f t="shared" si="1"/>
        <v>BC352</v>
      </c>
      <c r="B104" s="227" t="str">
        <f t="shared" si="2"/>
        <v>Turmeric-Cream</v>
      </c>
      <c r="C104" s="32" t="s">
        <v>11223</v>
      </c>
      <c r="D104" s="32" t="s">
        <v>11224</v>
      </c>
      <c r="E104" s="229">
        <v>2.55</v>
      </c>
      <c r="F104" s="230" t="b">
        <v>0</v>
      </c>
      <c r="G104" s="229">
        <v>0.0</v>
      </c>
      <c r="H104" s="229">
        <v>0.0</v>
      </c>
      <c r="I104" s="32" t="s">
        <v>11224</v>
      </c>
      <c r="J104" s="32" t="s">
        <v>11225</v>
      </c>
      <c r="K104" s="229">
        <v>12.0</v>
      </c>
      <c r="L104" s="229">
        <v>0.0</v>
      </c>
      <c r="M104" s="231"/>
      <c r="N104" s="229">
        <v>12.0</v>
      </c>
    </row>
    <row r="105">
      <c r="A105" s="227" t="str">
        <f t="shared" si="1"/>
        <v>BG114</v>
      </c>
      <c r="B105" s="227" t="str">
        <f t="shared" si="2"/>
        <v>Printed-Bag-Black-and-White</v>
      </c>
      <c r="C105" s="32" t="s">
        <v>11226</v>
      </c>
      <c r="D105" s="32" t="s">
        <v>11227</v>
      </c>
      <c r="E105" s="229">
        <v>1.63</v>
      </c>
      <c r="F105" s="230" t="b">
        <v>0</v>
      </c>
      <c r="G105" s="229">
        <v>0.0</v>
      </c>
      <c r="H105" s="229">
        <v>0.0</v>
      </c>
      <c r="I105" s="32" t="s">
        <v>11227</v>
      </c>
      <c r="J105" s="32" t="s">
        <v>11228</v>
      </c>
      <c r="K105" s="229">
        <v>5.0</v>
      </c>
      <c r="L105" s="229">
        <v>0.0</v>
      </c>
      <c r="M105" s="231"/>
      <c r="N105" s="229">
        <v>5.0</v>
      </c>
    </row>
    <row r="106">
      <c r="A106" s="227" t="str">
        <f t="shared" si="1"/>
        <v>BG115</v>
      </c>
      <c r="B106" s="227" t="str">
        <f t="shared" si="2"/>
        <v>Printed-Bag-Black-and-White</v>
      </c>
      <c r="C106" s="32" t="s">
        <v>11229</v>
      </c>
      <c r="D106" s="32" t="s">
        <v>11230</v>
      </c>
      <c r="E106" s="229">
        <v>1.35</v>
      </c>
      <c r="F106" s="230" t="b">
        <v>0</v>
      </c>
      <c r="G106" s="229">
        <v>0.0</v>
      </c>
      <c r="H106" s="233">
        <v>0.0</v>
      </c>
      <c r="I106" s="32" t="s">
        <v>11230</v>
      </c>
      <c r="J106" s="32" t="s">
        <v>11228</v>
      </c>
      <c r="K106" s="229">
        <v>5.0</v>
      </c>
      <c r="L106" s="233">
        <v>0.0</v>
      </c>
      <c r="M106" s="231"/>
      <c r="N106" s="229">
        <v>5.0</v>
      </c>
    </row>
    <row r="107">
      <c r="A107" s="227" t="str">
        <f t="shared" si="1"/>
        <v>BG116</v>
      </c>
      <c r="B107" s="227" t="str">
        <f t="shared" si="2"/>
        <v>Printed-Bag-Black-and-White</v>
      </c>
      <c r="C107" s="32" t="s">
        <v>11231</v>
      </c>
      <c r="D107" s="32" t="s">
        <v>11232</v>
      </c>
      <c r="E107" s="229">
        <v>1.63</v>
      </c>
      <c r="F107" s="230" t="b">
        <v>0</v>
      </c>
      <c r="G107" s="229">
        <v>0.0</v>
      </c>
      <c r="H107" s="233">
        <v>0.0</v>
      </c>
      <c r="I107" s="32" t="s">
        <v>11232</v>
      </c>
      <c r="J107" s="32" t="s">
        <v>11228</v>
      </c>
      <c r="K107" s="229">
        <v>5.0</v>
      </c>
      <c r="L107" s="233">
        <v>0.0</v>
      </c>
      <c r="M107" s="232"/>
      <c r="N107" s="229">
        <v>5.0</v>
      </c>
    </row>
    <row r="108">
      <c r="A108" s="227" t="str">
        <f t="shared" si="1"/>
        <v>BG117</v>
      </c>
      <c r="B108" s="227" t="str">
        <f t="shared" si="2"/>
        <v>Printed-Bag-Black-and-White</v>
      </c>
      <c r="C108" s="32" t="s">
        <v>11233</v>
      </c>
      <c r="D108" s="32" t="s">
        <v>11234</v>
      </c>
      <c r="E108" s="229">
        <v>1.63</v>
      </c>
      <c r="F108" s="230" t="b">
        <v>0</v>
      </c>
      <c r="G108" s="229">
        <v>0.0</v>
      </c>
      <c r="H108" s="229">
        <v>0.0</v>
      </c>
      <c r="I108" s="32" t="s">
        <v>11234</v>
      </c>
      <c r="J108" s="32" t="s">
        <v>11228</v>
      </c>
      <c r="K108" s="229">
        <v>5.0</v>
      </c>
      <c r="L108" s="229">
        <v>0.0</v>
      </c>
      <c r="M108" s="232"/>
      <c r="N108" s="229">
        <v>5.0</v>
      </c>
    </row>
    <row r="109">
      <c r="A109" s="227" t="str">
        <f t="shared" si="1"/>
        <v>BG124</v>
      </c>
      <c r="B109" s="227" t="str">
        <f t="shared" si="2"/>
        <v>Gada-Shoppe-Bag-Big</v>
      </c>
      <c r="C109" s="32" t="s">
        <v>11235</v>
      </c>
      <c r="D109" s="32" t="s">
        <v>11236</v>
      </c>
      <c r="E109" s="229">
        <v>0.56</v>
      </c>
      <c r="F109" s="230" t="b">
        <v>0</v>
      </c>
      <c r="G109" s="229">
        <v>0.0</v>
      </c>
      <c r="H109" s="229">
        <v>0.0</v>
      </c>
      <c r="I109" s="32" t="s">
        <v>11236</v>
      </c>
      <c r="J109" s="32" t="s">
        <v>11237</v>
      </c>
      <c r="K109" s="229">
        <v>5.0</v>
      </c>
      <c r="L109" s="229">
        <v>0.0</v>
      </c>
      <c r="M109" s="232"/>
      <c r="N109" s="229">
        <v>5.0</v>
      </c>
    </row>
    <row r="110">
      <c r="A110" s="227" t="str">
        <f t="shared" si="1"/>
        <v>BG127</v>
      </c>
      <c r="B110" s="227" t="str">
        <f t="shared" si="2"/>
        <v>Cotton-Jaipur-Backpack-Bag-3</v>
      </c>
      <c r="C110" s="32" t="s">
        <v>11238</v>
      </c>
      <c r="D110" s="32" t="s">
        <v>11239</v>
      </c>
      <c r="E110" s="229">
        <v>3.83</v>
      </c>
      <c r="F110" s="230" t="b">
        <v>0</v>
      </c>
      <c r="G110" s="229">
        <v>0.0</v>
      </c>
      <c r="H110" s="229">
        <v>0.0</v>
      </c>
      <c r="I110" s="32" t="s">
        <v>11239</v>
      </c>
      <c r="J110" s="32" t="s">
        <v>11240</v>
      </c>
      <c r="K110" s="229">
        <v>5.0</v>
      </c>
      <c r="L110" s="229">
        <v>0.0</v>
      </c>
      <c r="M110" s="232"/>
      <c r="N110" s="229">
        <v>5.0</v>
      </c>
    </row>
    <row r="111">
      <c r="A111" s="227" t="str">
        <f t="shared" si="1"/>
        <v>BG129</v>
      </c>
      <c r="B111" s="227" t="str">
        <f t="shared" si="2"/>
        <v>Cotton-Jaipur-Backpack-Bag-5</v>
      </c>
      <c r="C111" s="32" t="s">
        <v>11241</v>
      </c>
      <c r="D111" s="32" t="s">
        <v>11242</v>
      </c>
      <c r="E111" s="229">
        <v>3.27</v>
      </c>
      <c r="F111" s="230" t="b">
        <v>0</v>
      </c>
      <c r="G111" s="229">
        <v>3.0</v>
      </c>
      <c r="H111" s="229">
        <v>3.0</v>
      </c>
      <c r="I111" s="32" t="s">
        <v>11242</v>
      </c>
      <c r="J111" s="32" t="s">
        <v>11243</v>
      </c>
      <c r="K111" s="229">
        <v>5.0</v>
      </c>
      <c r="L111" s="229">
        <v>3.0</v>
      </c>
      <c r="M111" s="232"/>
      <c r="N111" s="229">
        <v>5.0</v>
      </c>
    </row>
    <row r="112">
      <c r="A112" s="227" t="str">
        <f t="shared" si="1"/>
        <v>BG135</v>
      </c>
      <c r="B112" s="227" t="str">
        <f t="shared" si="2"/>
        <v>Organic-Printed-Bag-Sakshi</v>
      </c>
      <c r="C112" s="32" t="s">
        <v>11244</v>
      </c>
      <c r="D112" s="32" t="s">
        <v>11245</v>
      </c>
      <c r="E112" s="229">
        <v>2.16</v>
      </c>
      <c r="F112" s="230" t="b">
        <v>0</v>
      </c>
      <c r="G112" s="229">
        <v>0.0</v>
      </c>
      <c r="H112" s="229">
        <v>0.0</v>
      </c>
      <c r="I112" s="32" t="s">
        <v>11245</v>
      </c>
      <c r="J112" s="32" t="s">
        <v>11246</v>
      </c>
      <c r="K112" s="229">
        <v>5.0</v>
      </c>
      <c r="L112" s="229">
        <v>0.0</v>
      </c>
      <c r="M112" s="232"/>
      <c r="N112" s="229">
        <v>5.0</v>
      </c>
    </row>
    <row r="113">
      <c r="A113" s="227" t="str">
        <f t="shared" si="1"/>
        <v>BG136</v>
      </c>
      <c r="B113" s="227" t="str">
        <f t="shared" si="2"/>
        <v>Organic-Printed-Bag-Ananta</v>
      </c>
      <c r="C113" s="32" t="s">
        <v>11247</v>
      </c>
      <c r="D113" s="32" t="s">
        <v>11248</v>
      </c>
      <c r="E113" s="229">
        <v>2.5</v>
      </c>
      <c r="F113" s="230" t="b">
        <v>0</v>
      </c>
      <c r="G113" s="229">
        <v>0.0</v>
      </c>
      <c r="H113" s="229">
        <v>0.0</v>
      </c>
      <c r="I113" s="32" t="s">
        <v>11248</v>
      </c>
      <c r="J113" s="32" t="s">
        <v>11249</v>
      </c>
      <c r="K113" s="229">
        <v>5.0</v>
      </c>
      <c r="L113" s="229">
        <v>0.0</v>
      </c>
      <c r="M113" s="232"/>
      <c r="N113" s="229">
        <v>5.0</v>
      </c>
    </row>
    <row r="114">
      <c r="A114" s="227" t="str">
        <f t="shared" si="1"/>
        <v>BG139</v>
      </c>
      <c r="B114" s="227" t="str">
        <f t="shared" si="2"/>
        <v>Coin-Purse-Jute-Black</v>
      </c>
      <c r="C114" s="32" t="s">
        <v>11250</v>
      </c>
      <c r="D114" s="32" t="s">
        <v>11251</v>
      </c>
      <c r="E114" s="229">
        <v>2.02</v>
      </c>
      <c r="F114" s="230" t="b">
        <v>0</v>
      </c>
      <c r="G114" s="229">
        <v>17.0</v>
      </c>
      <c r="H114" s="229">
        <v>17.0</v>
      </c>
      <c r="I114" s="32" t="s">
        <v>11251</v>
      </c>
      <c r="J114" s="32" t="s">
        <v>11252</v>
      </c>
      <c r="K114" s="229">
        <v>5.0</v>
      </c>
      <c r="L114" s="229">
        <v>17.0</v>
      </c>
      <c r="M114" s="232"/>
      <c r="N114" s="229">
        <v>5.0</v>
      </c>
    </row>
    <row r="115">
      <c r="A115" s="227" t="str">
        <f t="shared" si="1"/>
        <v>BG143</v>
      </c>
      <c r="B115" s="227" t="str">
        <f t="shared" si="2"/>
        <v>Organic-Printed-Bag-Aaksh</v>
      </c>
      <c r="C115" s="32" t="s">
        <v>11253</v>
      </c>
      <c r="D115" s="32" t="s">
        <v>11254</v>
      </c>
      <c r="E115" s="229">
        <v>1.88</v>
      </c>
      <c r="F115" s="230" t="b">
        <v>0</v>
      </c>
      <c r="G115" s="229">
        <v>0.0</v>
      </c>
      <c r="H115" s="229">
        <v>0.0</v>
      </c>
      <c r="I115" s="32" t="s">
        <v>11254</v>
      </c>
      <c r="J115" s="32" t="s">
        <v>11255</v>
      </c>
      <c r="K115" s="229">
        <v>5.0</v>
      </c>
      <c r="L115" s="229">
        <v>0.0</v>
      </c>
      <c r="M115" s="232"/>
      <c r="N115" s="229">
        <v>5.0</v>
      </c>
    </row>
    <row r="116">
      <c r="A116" s="227" t="str">
        <f t="shared" si="1"/>
        <v>BG144</v>
      </c>
      <c r="B116" s="227" t="str">
        <f t="shared" si="2"/>
        <v>Organic-Printed-Bag-Vayu</v>
      </c>
      <c r="C116" s="32" t="s">
        <v>11256</v>
      </c>
      <c r="D116" s="32" t="s">
        <v>11257</v>
      </c>
      <c r="E116" s="229">
        <v>2.33</v>
      </c>
      <c r="F116" s="230" t="b">
        <v>0</v>
      </c>
      <c r="G116" s="229">
        <v>3.0</v>
      </c>
      <c r="H116" s="229">
        <v>3.0</v>
      </c>
      <c r="I116" s="32" t="s">
        <v>11257</v>
      </c>
      <c r="J116" s="32" t="s">
        <v>11258</v>
      </c>
      <c r="K116" s="229">
        <v>5.0</v>
      </c>
      <c r="L116" s="229">
        <v>3.0</v>
      </c>
      <c r="M116" s="232"/>
      <c r="N116" s="229">
        <v>5.0</v>
      </c>
    </row>
    <row r="117">
      <c r="A117" s="227" t="str">
        <f t="shared" si="1"/>
        <v>BG165-NAT</v>
      </c>
      <c r="B117" s="227" t="str">
        <f t="shared" si="2"/>
        <v>BackPack-Doll-Jute-Viola-Natural</v>
      </c>
      <c r="C117" s="32" t="s">
        <v>11259</v>
      </c>
      <c r="D117" s="32" t="s">
        <v>11260</v>
      </c>
      <c r="E117" s="229">
        <v>6.63</v>
      </c>
      <c r="F117" s="230" t="b">
        <v>0</v>
      </c>
      <c r="G117" s="229">
        <v>0.0</v>
      </c>
      <c r="H117" s="229">
        <v>0.0</v>
      </c>
      <c r="I117" s="32" t="s">
        <v>11260</v>
      </c>
      <c r="J117" s="32" t="s">
        <v>11261</v>
      </c>
      <c r="K117" s="229">
        <v>15.0</v>
      </c>
      <c r="L117" s="229">
        <v>0.0</v>
      </c>
      <c r="M117" s="232"/>
      <c r="N117" s="229">
        <v>15.0</v>
      </c>
    </row>
    <row r="118">
      <c r="A118" s="227" t="str">
        <f t="shared" si="1"/>
        <v>BG166</v>
      </c>
      <c r="B118" s="227" t="str">
        <f t="shared" si="2"/>
        <v>Nandi-Back-Bag-Off-White</v>
      </c>
      <c r="C118" s="32" t="s">
        <v>11262</v>
      </c>
      <c r="D118" s="32" t="s">
        <v>11263</v>
      </c>
      <c r="E118" s="229">
        <v>5.07</v>
      </c>
      <c r="F118" s="230" t="b">
        <v>0</v>
      </c>
      <c r="G118" s="229">
        <v>0.0</v>
      </c>
      <c r="H118" s="229">
        <v>0.0</v>
      </c>
      <c r="I118" s="32" t="s">
        <v>11263</v>
      </c>
      <c r="J118" s="32" t="s">
        <v>11264</v>
      </c>
      <c r="K118" s="229">
        <v>10.0</v>
      </c>
      <c r="L118" s="229">
        <v>0.0</v>
      </c>
      <c r="M118" s="232"/>
      <c r="N118" s="229">
        <v>10.0</v>
      </c>
    </row>
    <row r="119">
      <c r="A119" s="227" t="str">
        <f t="shared" si="1"/>
        <v>BG168</v>
      </c>
      <c r="B119" s="227" t="str">
        <f t="shared" si="2"/>
        <v>Padam-Tote-Bag-Cotton</v>
      </c>
      <c r="C119" s="32" t="s">
        <v>11265</v>
      </c>
      <c r="D119" s="32" t="s">
        <v>11266</v>
      </c>
      <c r="E119" s="229">
        <v>5.04</v>
      </c>
      <c r="F119" s="230" t="b">
        <v>0</v>
      </c>
      <c r="G119" s="229">
        <v>0.0</v>
      </c>
      <c r="H119" s="229">
        <v>0.0</v>
      </c>
      <c r="I119" s="32" t="s">
        <v>11266</v>
      </c>
      <c r="J119" s="32" t="s">
        <v>11267</v>
      </c>
      <c r="K119" s="229">
        <v>10.0</v>
      </c>
      <c r="L119" s="229">
        <v>0.0</v>
      </c>
      <c r="M119" s="232"/>
      <c r="N119" s="229">
        <v>10.0</v>
      </c>
    </row>
    <row r="120">
      <c r="A120" s="227" t="str">
        <f t="shared" si="1"/>
        <v>BK122</v>
      </c>
      <c r="B120" s="227" t="str">
        <f t="shared" si="2"/>
        <v>English Inspire Your Child</v>
      </c>
      <c r="C120" s="32" t="s">
        <v>11268</v>
      </c>
      <c r="D120" s="32" t="s">
        <v>11269</v>
      </c>
      <c r="E120" s="229">
        <v>0.39</v>
      </c>
      <c r="F120" s="230" t="b">
        <v>0</v>
      </c>
      <c r="G120" s="229">
        <v>0.0</v>
      </c>
      <c r="H120" s="229">
        <v>0.0</v>
      </c>
      <c r="I120" s="32" t="s">
        <v>11269</v>
      </c>
      <c r="J120" s="32" t="s">
        <v>11270</v>
      </c>
      <c r="K120" s="229">
        <v>3.0</v>
      </c>
      <c r="L120" s="229">
        <v>0.0</v>
      </c>
      <c r="M120" s="232"/>
      <c r="N120" s="229">
        <v>3.0</v>
      </c>
    </row>
    <row r="121">
      <c r="A121" s="227" t="str">
        <f t="shared" si="1"/>
        <v>BK305</v>
      </c>
      <c r="B121" s="227" t="str">
        <f t="shared" si="2"/>
        <v>Tamil-Isha-Ruchi</v>
      </c>
      <c r="C121" s="32" t="s">
        <v>11271</v>
      </c>
      <c r="D121" s="32" t="s">
        <v>11272</v>
      </c>
      <c r="E121" s="229">
        <v>3.08</v>
      </c>
      <c r="F121" s="230" t="b">
        <v>0</v>
      </c>
      <c r="G121" s="229">
        <v>35.0</v>
      </c>
      <c r="H121" s="229">
        <v>35.0</v>
      </c>
      <c r="I121" s="32" t="s">
        <v>11272</v>
      </c>
      <c r="J121" s="32" t="s">
        <v>11273</v>
      </c>
      <c r="K121" s="229">
        <v>10.0</v>
      </c>
      <c r="L121" s="229">
        <v>35.0</v>
      </c>
      <c r="M121" s="232"/>
      <c r="N121" s="229">
        <v>10.0</v>
      </c>
    </row>
    <row r="122">
      <c r="A122" s="227" t="str">
        <f t="shared" si="1"/>
        <v>BK306</v>
      </c>
      <c r="B122" s="227" t="str">
        <f t="shared" si="2"/>
        <v>Tamil-Purindum-Puriyathathum</v>
      </c>
      <c r="C122" s="32" t="s">
        <v>11274</v>
      </c>
      <c r="D122" s="32" t="s">
        <v>11275</v>
      </c>
      <c r="E122" s="229">
        <v>2.0</v>
      </c>
      <c r="F122" s="230" t="b">
        <v>0</v>
      </c>
      <c r="G122" s="229">
        <v>0.0</v>
      </c>
      <c r="H122" s="229">
        <v>0.0</v>
      </c>
      <c r="I122" s="32" t="s">
        <v>11275</v>
      </c>
      <c r="J122" s="32" t="s">
        <v>11276</v>
      </c>
      <c r="K122" s="229">
        <v>8.0</v>
      </c>
      <c r="L122" s="229">
        <v>0.0</v>
      </c>
      <c r="M122" s="232"/>
      <c r="N122" s="229">
        <v>8.0</v>
      </c>
    </row>
    <row r="123">
      <c r="A123" s="227" t="str">
        <f t="shared" si="1"/>
        <v>BK501</v>
      </c>
      <c r="B123" s="227" t="str">
        <f t="shared" si="2"/>
        <v>Telugu-Encounter-the-Enlightened</v>
      </c>
      <c r="C123" s="32" t="s">
        <v>11277</v>
      </c>
      <c r="D123" s="32" t="s">
        <v>11278</v>
      </c>
      <c r="E123" s="229">
        <v>4.0</v>
      </c>
      <c r="F123" s="230" t="b">
        <v>0</v>
      </c>
      <c r="G123" s="229">
        <v>0.0</v>
      </c>
      <c r="H123" s="229">
        <v>0.0</v>
      </c>
      <c r="I123" s="32" t="s">
        <v>11278</v>
      </c>
      <c r="J123" s="32" t="s">
        <v>11279</v>
      </c>
      <c r="K123" s="229">
        <v>10.0</v>
      </c>
      <c r="L123" s="229">
        <v>0.0</v>
      </c>
      <c r="M123" s="232"/>
      <c r="N123" s="229">
        <v>10.0</v>
      </c>
    </row>
    <row r="124">
      <c r="A124" s="227" t="str">
        <f t="shared" si="1"/>
        <v>CA0000100000</v>
      </c>
      <c r="B124" s="227" t="str">
        <f t="shared" si="2"/>
        <v>Jute Canvas Backpack</v>
      </c>
      <c r="C124" s="32" t="s">
        <v>11280</v>
      </c>
      <c r="D124" s="32" t="s">
        <v>100</v>
      </c>
      <c r="E124" s="229">
        <v>7.74</v>
      </c>
      <c r="F124" s="230" t="b">
        <v>0</v>
      </c>
      <c r="G124" s="229">
        <v>71.0</v>
      </c>
      <c r="H124" s="229">
        <v>71.0</v>
      </c>
      <c r="I124" s="32" t="s">
        <v>3059</v>
      </c>
      <c r="J124" s="32" t="s">
        <v>99</v>
      </c>
      <c r="K124" s="229">
        <v>19.0</v>
      </c>
      <c r="L124" s="229">
        <v>71.0</v>
      </c>
      <c r="M124" s="232"/>
      <c r="N124" s="229">
        <v>19.0</v>
      </c>
    </row>
    <row r="125">
      <c r="A125" s="227" t="str">
        <f t="shared" si="1"/>
        <v>CA0000217000</v>
      </c>
      <c r="B125" s="227" t="str">
        <f t="shared" si="2"/>
        <v>Printed-Bag-Black-and-White</v>
      </c>
      <c r="C125" s="32" t="s">
        <v>11281</v>
      </c>
      <c r="D125" s="32" t="s">
        <v>11282</v>
      </c>
      <c r="E125" s="229">
        <v>1.65</v>
      </c>
      <c r="F125" s="230" t="b">
        <v>0</v>
      </c>
      <c r="G125" s="229">
        <v>0.0</v>
      </c>
      <c r="H125" s="229">
        <v>0.0</v>
      </c>
      <c r="I125" s="32" t="s">
        <v>11283</v>
      </c>
      <c r="J125" s="32" t="s">
        <v>11228</v>
      </c>
      <c r="K125" s="229">
        <v>5.0</v>
      </c>
      <c r="L125" s="229">
        <v>0.0</v>
      </c>
      <c r="M125" s="232"/>
      <c r="N125" s="229">
        <v>5.0</v>
      </c>
    </row>
    <row r="126">
      <c r="A126" s="227" t="str">
        <f t="shared" si="1"/>
        <v>CA0000217200</v>
      </c>
      <c r="B126" s="227" t="str">
        <f t="shared" si="2"/>
        <v>Printed-Bag-Black-and-White</v>
      </c>
      <c r="C126" s="32" t="s">
        <v>11284</v>
      </c>
      <c r="D126" s="32" t="s">
        <v>11285</v>
      </c>
      <c r="E126" s="229">
        <v>1.63</v>
      </c>
      <c r="F126" s="230" t="b">
        <v>0</v>
      </c>
      <c r="G126" s="229">
        <v>17.0</v>
      </c>
      <c r="H126" s="229">
        <v>17.0</v>
      </c>
      <c r="I126" s="32" t="s">
        <v>11286</v>
      </c>
      <c r="J126" s="32" t="s">
        <v>11228</v>
      </c>
      <c r="K126" s="229">
        <v>5.0</v>
      </c>
      <c r="L126" s="229">
        <v>17.0</v>
      </c>
      <c r="M126" s="232"/>
      <c r="N126" s="229">
        <v>5.0</v>
      </c>
    </row>
    <row r="127">
      <c r="A127" s="227" t="str">
        <f t="shared" si="1"/>
        <v>CA0000300000</v>
      </c>
      <c r="B127" s="227" t="str">
        <f t="shared" si="2"/>
        <v>Earth-Bag-Jute-Everest-Natural</v>
      </c>
      <c r="C127" s="32" t="s">
        <v>11287</v>
      </c>
      <c r="D127" s="32" t="s">
        <v>11288</v>
      </c>
      <c r="E127" s="229">
        <v>2.85</v>
      </c>
      <c r="F127" s="230" t="b">
        <v>0</v>
      </c>
      <c r="G127" s="229">
        <v>0.0</v>
      </c>
      <c r="H127" s="229">
        <v>0.0</v>
      </c>
      <c r="I127" s="32" t="s">
        <v>11289</v>
      </c>
      <c r="J127" s="32" t="s">
        <v>11290</v>
      </c>
      <c r="K127" s="229">
        <v>5.0</v>
      </c>
      <c r="L127" s="229">
        <v>0.0</v>
      </c>
      <c r="M127" s="232"/>
      <c r="N127" s="229">
        <v>5.0</v>
      </c>
    </row>
    <row r="128">
      <c r="A128" s="227" t="str">
        <f t="shared" si="1"/>
        <v>CA0000400000</v>
      </c>
      <c r="B128" s="227" t="str">
        <f t="shared" si="2"/>
        <v>Hand-bag-Fashion-Jute-Viola-Off-White</v>
      </c>
      <c r="C128" s="32" t="s">
        <v>11291</v>
      </c>
      <c r="D128" s="32" t="s">
        <v>11292</v>
      </c>
      <c r="E128" s="229">
        <v>6.57</v>
      </c>
      <c r="F128" s="230" t="b">
        <v>0</v>
      </c>
      <c r="G128" s="229">
        <v>0.0</v>
      </c>
      <c r="H128" s="229">
        <v>0.0</v>
      </c>
      <c r="I128" s="32" t="s">
        <v>11293</v>
      </c>
      <c r="J128" s="32" t="s">
        <v>11294</v>
      </c>
      <c r="K128" s="229">
        <v>3.0</v>
      </c>
      <c r="L128" s="229">
        <v>0.0</v>
      </c>
      <c r="M128" s="232"/>
      <c r="N128" s="229">
        <v>3.0</v>
      </c>
    </row>
    <row r="129">
      <c r="A129" s="227" t="str">
        <f t="shared" si="1"/>
        <v>CA0000600000</v>
      </c>
      <c r="B129" s="227" t="str">
        <f t="shared" si="2"/>
        <v>Cross-Shoulder-Bag-RawCotton</v>
      </c>
      <c r="C129" s="32" t="s">
        <v>11295</v>
      </c>
      <c r="D129" s="32" t="s">
        <v>3070</v>
      </c>
      <c r="E129" s="229">
        <v>3.89</v>
      </c>
      <c r="F129" s="230" t="b">
        <v>0</v>
      </c>
      <c r="G129" s="229">
        <v>0.0</v>
      </c>
      <c r="H129" s="229">
        <v>0.0</v>
      </c>
      <c r="I129" s="32" t="s">
        <v>3071</v>
      </c>
      <c r="J129" s="32" t="s">
        <v>11296</v>
      </c>
      <c r="K129" s="229">
        <v>5.0</v>
      </c>
      <c r="L129" s="229">
        <v>0.0</v>
      </c>
      <c r="M129" s="232"/>
      <c r="N129" s="229">
        <v>5.0</v>
      </c>
    </row>
    <row r="130">
      <c r="A130" s="227" t="str">
        <f t="shared" si="1"/>
        <v>CA0000800000</v>
      </c>
      <c r="B130" s="227" t="str">
        <f t="shared" si="2"/>
        <v>Ladies Backpack Jute</v>
      </c>
      <c r="C130" s="32" t="s">
        <v>11297</v>
      </c>
      <c r="D130" s="32" t="s">
        <v>110</v>
      </c>
      <c r="E130" s="229">
        <v>4.53</v>
      </c>
      <c r="F130" s="230" t="b">
        <v>0</v>
      </c>
      <c r="G130" s="229">
        <v>30.0</v>
      </c>
      <c r="H130" s="229">
        <v>31.0</v>
      </c>
      <c r="I130" s="32" t="s">
        <v>3077</v>
      </c>
      <c r="J130" s="32" t="s">
        <v>109</v>
      </c>
      <c r="K130" s="229">
        <v>10.0</v>
      </c>
      <c r="L130" s="229">
        <v>31.0</v>
      </c>
      <c r="M130" s="232"/>
      <c r="N130" s="229">
        <v>10.0</v>
      </c>
    </row>
    <row r="131">
      <c r="A131" s="227" t="str">
        <f t="shared" si="1"/>
        <v>CA0000916900</v>
      </c>
      <c r="B131" s="227" t="str">
        <f t="shared" si="2"/>
        <v>Jari-Border-Bag-Dark Blue</v>
      </c>
      <c r="C131" s="32" t="s">
        <v>11298</v>
      </c>
      <c r="D131" s="32" t="s">
        <v>11299</v>
      </c>
      <c r="E131" s="229">
        <v>5.32</v>
      </c>
      <c r="F131" s="230" t="b">
        <v>0</v>
      </c>
      <c r="G131" s="229">
        <v>0.0</v>
      </c>
      <c r="H131" s="229">
        <v>0.0</v>
      </c>
      <c r="I131" s="32" t="s">
        <v>11300</v>
      </c>
      <c r="J131" s="32" t="s">
        <v>11301</v>
      </c>
      <c r="K131" s="229">
        <v>10.0</v>
      </c>
      <c r="L131" s="229">
        <v>0.0</v>
      </c>
      <c r="M131" s="232"/>
      <c r="N131" s="229">
        <v>10.0</v>
      </c>
    </row>
    <row r="132">
      <c r="A132" s="227" t="str">
        <f t="shared" si="1"/>
        <v>CA0000917000</v>
      </c>
      <c r="B132" s="227" t="str">
        <f t="shared" si="2"/>
        <v>Jari-Border-Bag-Brown</v>
      </c>
      <c r="C132" s="32" t="s">
        <v>11302</v>
      </c>
      <c r="D132" s="32" t="s">
        <v>11303</v>
      </c>
      <c r="E132" s="229">
        <v>5.32</v>
      </c>
      <c r="F132" s="230" t="b">
        <v>0</v>
      </c>
      <c r="G132" s="229">
        <v>0.0</v>
      </c>
      <c r="H132" s="229">
        <v>0.0</v>
      </c>
      <c r="I132" s="32" t="s">
        <v>11304</v>
      </c>
      <c r="J132" s="32" t="s">
        <v>11305</v>
      </c>
      <c r="K132" s="229">
        <v>10.0</v>
      </c>
      <c r="L132" s="229">
        <v>0.0</v>
      </c>
      <c r="M132" s="232"/>
      <c r="N132" s="229">
        <v>10.0</v>
      </c>
    </row>
    <row r="133">
      <c r="A133" s="227" t="str">
        <f t="shared" si="1"/>
        <v>CA0000917200</v>
      </c>
      <c r="B133" s="227" t="str">
        <f t="shared" si="2"/>
        <v>Jari-Border-Bag-Mustard</v>
      </c>
      <c r="C133" s="32" t="s">
        <v>11306</v>
      </c>
      <c r="D133" s="32" t="s">
        <v>11307</v>
      </c>
      <c r="E133" s="229">
        <v>5.33</v>
      </c>
      <c r="F133" s="230" t="b">
        <v>0</v>
      </c>
      <c r="G133" s="229">
        <v>0.0</v>
      </c>
      <c r="H133" s="229">
        <v>0.0</v>
      </c>
      <c r="I133" s="32" t="s">
        <v>11308</v>
      </c>
      <c r="J133" s="32" t="s">
        <v>11309</v>
      </c>
      <c r="K133" s="229">
        <v>10.0</v>
      </c>
      <c r="L133" s="229">
        <v>0.0</v>
      </c>
      <c r="M133" s="232"/>
      <c r="N133" s="229">
        <v>10.0</v>
      </c>
    </row>
    <row r="134">
      <c r="A134" s="227" t="str">
        <f t="shared" si="1"/>
        <v>CA0000917300</v>
      </c>
      <c r="B134" s="227" t="str">
        <f t="shared" si="2"/>
        <v>Jari-Border-Bag-Orange</v>
      </c>
      <c r="C134" s="32" t="s">
        <v>11310</v>
      </c>
      <c r="D134" s="32" t="s">
        <v>11311</v>
      </c>
      <c r="E134" s="229">
        <v>5.33</v>
      </c>
      <c r="F134" s="230" t="b">
        <v>0</v>
      </c>
      <c r="G134" s="229">
        <v>0.0</v>
      </c>
      <c r="H134" s="233">
        <v>0.0</v>
      </c>
      <c r="I134" s="32" t="s">
        <v>11312</v>
      </c>
      <c r="J134" s="32" t="s">
        <v>11313</v>
      </c>
      <c r="K134" s="229">
        <v>10.0</v>
      </c>
      <c r="L134" s="233">
        <v>0.0</v>
      </c>
      <c r="M134" s="232"/>
      <c r="N134" s="229">
        <v>10.0</v>
      </c>
    </row>
    <row r="135">
      <c r="A135" s="227" t="str">
        <f t="shared" si="1"/>
        <v>CA0001000000</v>
      </c>
      <c r="B135" s="227" t="str">
        <f t="shared" si="2"/>
        <v>Cross-Shoulder-Bag-Kalamkari</v>
      </c>
      <c r="C135" s="32" t="s">
        <v>11314</v>
      </c>
      <c r="D135" s="32" t="s">
        <v>3080</v>
      </c>
      <c r="E135" s="229">
        <v>3.61</v>
      </c>
      <c r="F135" s="230" t="b">
        <v>0</v>
      </c>
      <c r="G135" s="229">
        <v>0.0</v>
      </c>
      <c r="H135" s="233">
        <v>0.0</v>
      </c>
      <c r="I135" s="32" t="s">
        <v>3081</v>
      </c>
      <c r="J135" s="32" t="s">
        <v>11315</v>
      </c>
      <c r="K135" s="229">
        <v>5.0</v>
      </c>
      <c r="L135" s="233">
        <v>0.0</v>
      </c>
      <c r="M135" s="232"/>
      <c r="N135" s="229">
        <v>5.0</v>
      </c>
    </row>
    <row r="136">
      <c r="A136" s="227" t="str">
        <f t="shared" si="1"/>
        <v>CA0002416900</v>
      </c>
      <c r="B136" s="227" t="str">
        <f t="shared" si="2"/>
        <v>Cotton-Jaipur-Backpack-Bag-1</v>
      </c>
      <c r="C136" s="32" t="s">
        <v>11316</v>
      </c>
      <c r="D136" s="32" t="s">
        <v>11317</v>
      </c>
      <c r="E136" s="229">
        <v>4.26</v>
      </c>
      <c r="F136" s="230" t="b">
        <v>0</v>
      </c>
      <c r="G136" s="229">
        <v>0.0</v>
      </c>
      <c r="H136" s="229">
        <v>0.0</v>
      </c>
      <c r="I136" s="32" t="s">
        <v>11318</v>
      </c>
      <c r="J136" s="32" t="s">
        <v>11319</v>
      </c>
      <c r="K136" s="229">
        <v>5.0</v>
      </c>
      <c r="L136" s="229">
        <v>0.0</v>
      </c>
      <c r="M136" s="232"/>
      <c r="N136" s="229">
        <v>5.0</v>
      </c>
    </row>
    <row r="137">
      <c r="A137" s="227" t="str">
        <f t="shared" si="1"/>
        <v>CA0002417000</v>
      </c>
      <c r="B137" s="227" t="str">
        <f t="shared" si="2"/>
        <v>Cotton-Jaipur-Backpack-Bag-2</v>
      </c>
      <c r="C137" s="32" t="s">
        <v>11320</v>
      </c>
      <c r="D137" s="32" t="s">
        <v>11321</v>
      </c>
      <c r="E137" s="229">
        <v>3.27</v>
      </c>
      <c r="F137" s="230" t="b">
        <v>0</v>
      </c>
      <c r="G137" s="229">
        <v>0.0</v>
      </c>
      <c r="H137" s="233">
        <v>0.0</v>
      </c>
      <c r="I137" s="32" t="s">
        <v>11322</v>
      </c>
      <c r="J137" s="32" t="s">
        <v>11323</v>
      </c>
      <c r="K137" s="229">
        <v>5.0</v>
      </c>
      <c r="L137" s="233">
        <v>0.0</v>
      </c>
      <c r="M137" s="232"/>
      <c r="N137" s="229">
        <v>5.0</v>
      </c>
    </row>
    <row r="138">
      <c r="A138" s="227" t="str">
        <f t="shared" si="1"/>
        <v>CA0002417200</v>
      </c>
      <c r="B138" s="227" t="str">
        <f t="shared" si="2"/>
        <v>Cotton-Jaipur-Backpack-Bag-4</v>
      </c>
      <c r="C138" s="32" t="s">
        <v>11324</v>
      </c>
      <c r="D138" s="32" t="s">
        <v>11325</v>
      </c>
      <c r="E138" s="229">
        <v>3.18</v>
      </c>
      <c r="F138" s="230" t="b">
        <v>0</v>
      </c>
      <c r="G138" s="229">
        <v>0.0</v>
      </c>
      <c r="H138" s="233">
        <v>0.0</v>
      </c>
      <c r="I138" s="32" t="s">
        <v>11326</v>
      </c>
      <c r="J138" s="32" t="s">
        <v>11327</v>
      </c>
      <c r="K138" s="229">
        <v>5.0</v>
      </c>
      <c r="L138" s="233">
        <v>0.0</v>
      </c>
      <c r="M138" s="232"/>
      <c r="N138" s="229">
        <v>5.0</v>
      </c>
    </row>
    <row r="139">
      <c r="A139" s="227" t="str">
        <f t="shared" si="1"/>
        <v>CA0002417400</v>
      </c>
      <c r="B139" s="227" t="str">
        <f t="shared" si="2"/>
        <v>Cotton-Jaipur-Backpack-Bag-6</v>
      </c>
      <c r="C139" s="32" t="s">
        <v>11328</v>
      </c>
      <c r="D139" s="32" t="s">
        <v>11329</v>
      </c>
      <c r="E139" s="229">
        <v>3.0</v>
      </c>
      <c r="F139" s="230" t="b">
        <v>0</v>
      </c>
      <c r="G139" s="229">
        <v>0.0</v>
      </c>
      <c r="H139" s="229">
        <v>0.0</v>
      </c>
      <c r="I139" s="32" t="s">
        <v>11330</v>
      </c>
      <c r="J139" s="32" t="s">
        <v>11331</v>
      </c>
      <c r="K139" s="229">
        <v>5.0</v>
      </c>
      <c r="L139" s="229">
        <v>0.0</v>
      </c>
      <c r="M139" s="232"/>
      <c r="N139" s="229">
        <v>5.0</v>
      </c>
    </row>
    <row r="140">
      <c r="A140" s="227" t="str">
        <f t="shared" si="1"/>
        <v>CA0002417500</v>
      </c>
      <c r="B140" s="227" t="str">
        <f t="shared" si="2"/>
        <v>Cotton-Jaipur-Backpack-Bag-7</v>
      </c>
      <c r="C140" s="32" t="s">
        <v>11332</v>
      </c>
      <c r="D140" s="32" t="s">
        <v>11333</v>
      </c>
      <c r="E140" s="229">
        <v>4.37</v>
      </c>
      <c r="F140" s="230" t="b">
        <v>0</v>
      </c>
      <c r="G140" s="229">
        <v>0.0</v>
      </c>
      <c r="H140" s="229">
        <v>0.0</v>
      </c>
      <c r="I140" s="32" t="s">
        <v>11334</v>
      </c>
      <c r="J140" s="32" t="s">
        <v>11335</v>
      </c>
      <c r="K140" s="229">
        <v>5.0</v>
      </c>
      <c r="L140" s="229">
        <v>0.0</v>
      </c>
      <c r="M140" s="232"/>
      <c r="N140" s="229">
        <v>5.0</v>
      </c>
    </row>
    <row r="141">
      <c r="A141" s="227" t="str">
        <f t="shared" si="1"/>
        <v>CA0002417600</v>
      </c>
      <c r="B141" s="227" t="str">
        <f t="shared" si="2"/>
        <v>Cotton-Jaipur-Backpack-Bag-8</v>
      </c>
      <c r="C141" s="32" t="s">
        <v>11336</v>
      </c>
      <c r="D141" s="32" t="s">
        <v>11337</v>
      </c>
      <c r="E141" s="229">
        <v>3.21</v>
      </c>
      <c r="F141" s="230" t="b">
        <v>0</v>
      </c>
      <c r="G141" s="229">
        <v>0.0</v>
      </c>
      <c r="H141" s="229">
        <v>0.0</v>
      </c>
      <c r="I141" s="32" t="s">
        <v>11338</v>
      </c>
      <c r="J141" s="32" t="s">
        <v>11339</v>
      </c>
      <c r="K141" s="229">
        <v>5.0</v>
      </c>
      <c r="L141" s="229">
        <v>0.0</v>
      </c>
      <c r="M141" s="232"/>
      <c r="N141" s="229">
        <v>5.0</v>
      </c>
    </row>
    <row r="142">
      <c r="A142" s="227" t="str">
        <f t="shared" si="1"/>
        <v>CA0003116900</v>
      </c>
      <c r="B142" s="227" t="str">
        <f t="shared" si="2"/>
        <v>Organic-Printed-Bag-Aum</v>
      </c>
      <c r="C142" s="32" t="s">
        <v>11340</v>
      </c>
      <c r="D142" s="32" t="s">
        <v>3090</v>
      </c>
      <c r="E142" s="229">
        <v>2.41</v>
      </c>
      <c r="F142" s="230" t="b">
        <v>0</v>
      </c>
      <c r="G142" s="229">
        <v>41.0</v>
      </c>
      <c r="H142" s="229">
        <v>41.0</v>
      </c>
      <c r="I142" s="32" t="s">
        <v>3091</v>
      </c>
      <c r="J142" s="32" t="s">
        <v>11341</v>
      </c>
      <c r="K142" s="229">
        <v>5.0</v>
      </c>
      <c r="L142" s="229">
        <v>41.0</v>
      </c>
      <c r="M142" s="232"/>
      <c r="N142" s="229">
        <v>5.0</v>
      </c>
    </row>
    <row r="143">
      <c r="A143" s="227" t="str">
        <f t="shared" si="1"/>
        <v>CA0003117000</v>
      </c>
      <c r="B143" s="227" t="str">
        <f t="shared" si="2"/>
        <v>Organic-Printed-Bag-Moon</v>
      </c>
      <c r="C143" s="32" t="s">
        <v>11342</v>
      </c>
      <c r="D143" s="32" t="s">
        <v>3098</v>
      </c>
      <c r="E143" s="229">
        <v>1.75</v>
      </c>
      <c r="F143" s="230" t="b">
        <v>0</v>
      </c>
      <c r="G143" s="229">
        <v>0.0</v>
      </c>
      <c r="H143" s="229">
        <v>0.0</v>
      </c>
      <c r="I143" s="32" t="s">
        <v>3099</v>
      </c>
      <c r="J143" s="32" t="s">
        <v>11343</v>
      </c>
      <c r="K143" s="229">
        <v>5.0</v>
      </c>
      <c r="L143" s="229">
        <v>0.0</v>
      </c>
      <c r="M143" s="232"/>
      <c r="N143" s="229">
        <v>5.0</v>
      </c>
    </row>
    <row r="144">
      <c r="A144" s="227" t="str">
        <f t="shared" si="1"/>
        <v>CA0003216900</v>
      </c>
      <c r="B144" s="227" t="str">
        <f t="shared" si="2"/>
        <v>Printed-Bag-Change-Organic</v>
      </c>
      <c r="C144" s="32" t="s">
        <v>11344</v>
      </c>
      <c r="D144" s="32" t="s">
        <v>3102</v>
      </c>
      <c r="E144" s="229">
        <v>1.41</v>
      </c>
      <c r="F144" s="230" t="b">
        <v>0</v>
      </c>
      <c r="G144" s="229">
        <v>85.0</v>
      </c>
      <c r="H144" s="229">
        <v>85.0</v>
      </c>
      <c r="I144" s="32" t="s">
        <v>3103</v>
      </c>
      <c r="J144" s="32" t="s">
        <v>11345</v>
      </c>
      <c r="K144" s="229">
        <v>5.0</v>
      </c>
      <c r="L144" s="229">
        <v>85.0</v>
      </c>
      <c r="M144" s="232"/>
      <c r="N144" s="229">
        <v>5.0</v>
      </c>
    </row>
    <row r="145">
      <c r="A145" s="227" t="str">
        <f t="shared" si="1"/>
        <v>CA0003217000</v>
      </c>
      <c r="B145" s="227" t="str">
        <f t="shared" si="2"/>
        <v>Printed-Bag-Destiny-Organic</v>
      </c>
      <c r="C145" s="32" t="s">
        <v>11346</v>
      </c>
      <c r="D145" s="32" t="s">
        <v>11347</v>
      </c>
      <c r="E145" s="229">
        <v>1.35</v>
      </c>
      <c r="F145" s="230" t="b">
        <v>0</v>
      </c>
      <c r="G145" s="229">
        <v>8.0</v>
      </c>
      <c r="H145" s="229">
        <v>8.0</v>
      </c>
      <c r="I145" s="32" t="s">
        <v>11348</v>
      </c>
      <c r="J145" s="32" t="s">
        <v>11349</v>
      </c>
      <c r="K145" s="229">
        <v>5.0</v>
      </c>
      <c r="L145" s="229">
        <v>8.0</v>
      </c>
      <c r="M145" s="232"/>
      <c r="N145" s="229">
        <v>5.0</v>
      </c>
    </row>
    <row r="146">
      <c r="A146" s="227" t="str">
        <f t="shared" si="1"/>
        <v>CA0003217100</v>
      </c>
      <c r="B146" s="227" t="str">
        <f t="shared" si="2"/>
        <v>Printed-Bag-Including-Organic</v>
      </c>
      <c r="C146" s="32" t="s">
        <v>11350</v>
      </c>
      <c r="D146" s="32" t="s">
        <v>11351</v>
      </c>
      <c r="E146" s="229">
        <v>1.35</v>
      </c>
      <c r="F146" s="230" t="b">
        <v>0</v>
      </c>
      <c r="G146" s="229">
        <v>93.0</v>
      </c>
      <c r="H146" s="229">
        <v>93.0</v>
      </c>
      <c r="I146" s="32" t="s">
        <v>11352</v>
      </c>
      <c r="J146" s="32" t="s">
        <v>11353</v>
      </c>
      <c r="K146" s="229">
        <v>5.0</v>
      </c>
      <c r="L146" s="229">
        <v>93.0</v>
      </c>
      <c r="M146" s="232"/>
      <c r="N146" s="229">
        <v>5.0</v>
      </c>
    </row>
    <row r="147">
      <c r="A147" s="227" t="str">
        <f t="shared" si="1"/>
        <v>CA0003217200</v>
      </c>
      <c r="B147" s="227" t="str">
        <f t="shared" si="2"/>
        <v>Printed-Bag-Play-Organic</v>
      </c>
      <c r="C147" s="32" t="s">
        <v>11354</v>
      </c>
      <c r="D147" s="32" t="s">
        <v>3106</v>
      </c>
      <c r="E147" s="229">
        <v>1.35</v>
      </c>
      <c r="F147" s="230" t="b">
        <v>0</v>
      </c>
      <c r="G147" s="229">
        <v>0.0</v>
      </c>
      <c r="H147" s="229">
        <v>0.0</v>
      </c>
      <c r="I147" s="32" t="s">
        <v>3107</v>
      </c>
      <c r="J147" s="32" t="s">
        <v>11355</v>
      </c>
      <c r="K147" s="229">
        <v>5.0</v>
      </c>
      <c r="L147" s="229">
        <v>0.0</v>
      </c>
      <c r="M147" s="232"/>
      <c r="N147" s="229">
        <v>5.0</v>
      </c>
    </row>
    <row r="148">
      <c r="A148" s="227" t="str">
        <f t="shared" si="1"/>
        <v>CA0003217300</v>
      </c>
      <c r="B148" s="227" t="str">
        <f t="shared" si="2"/>
        <v>Printed-Bag-Reality-Organic</v>
      </c>
      <c r="C148" s="32" t="s">
        <v>11356</v>
      </c>
      <c r="D148" s="32" t="s">
        <v>11357</v>
      </c>
      <c r="E148" s="229">
        <v>1.35</v>
      </c>
      <c r="F148" s="230" t="b">
        <v>0</v>
      </c>
      <c r="G148" s="229">
        <v>0.0</v>
      </c>
      <c r="H148" s="229">
        <v>0.0</v>
      </c>
      <c r="I148" s="32" t="s">
        <v>11358</v>
      </c>
      <c r="J148" s="32" t="s">
        <v>11359</v>
      </c>
      <c r="K148" s="229">
        <v>5.0</v>
      </c>
      <c r="L148" s="229">
        <v>0.0</v>
      </c>
      <c r="M148" s="232"/>
      <c r="N148" s="229">
        <v>5.0</v>
      </c>
    </row>
    <row r="149">
      <c r="A149" s="227" t="str">
        <f t="shared" si="1"/>
        <v>CA0003217400</v>
      </c>
      <c r="B149" s="227" t="str">
        <f t="shared" si="2"/>
        <v>Printed-Bag-Situations-Organic</v>
      </c>
      <c r="C149" s="32" t="s">
        <v>11360</v>
      </c>
      <c r="D149" s="32" t="s">
        <v>11361</v>
      </c>
      <c r="E149" s="229">
        <v>1.36</v>
      </c>
      <c r="F149" s="230" t="b">
        <v>0</v>
      </c>
      <c r="G149" s="229">
        <v>0.0</v>
      </c>
      <c r="H149" s="229">
        <v>0.0</v>
      </c>
      <c r="I149" s="32" t="s">
        <v>11362</v>
      </c>
      <c r="J149" s="32" t="s">
        <v>11363</v>
      </c>
      <c r="K149" s="229">
        <v>5.0</v>
      </c>
      <c r="L149" s="229">
        <v>0.0</v>
      </c>
      <c r="M149" s="232"/>
      <c r="N149" s="229">
        <v>5.0</v>
      </c>
    </row>
    <row r="150">
      <c r="A150" s="227" t="str">
        <f t="shared" si="1"/>
        <v>CA0003317200</v>
      </c>
      <c r="B150" s="227" t="str">
        <f t="shared" si="2"/>
        <v>Organic-Printed-Bag-Moksha</v>
      </c>
      <c r="C150" s="32" t="s">
        <v>11364</v>
      </c>
      <c r="D150" s="32" t="s">
        <v>3094</v>
      </c>
      <c r="E150" s="229">
        <v>1.83</v>
      </c>
      <c r="F150" s="230" t="b">
        <v>0</v>
      </c>
      <c r="G150" s="229">
        <v>0.0</v>
      </c>
      <c r="H150" s="229">
        <v>0.0</v>
      </c>
      <c r="I150" s="32" t="s">
        <v>3095</v>
      </c>
      <c r="J150" s="32" t="s">
        <v>11365</v>
      </c>
      <c r="K150" s="229">
        <v>5.0</v>
      </c>
      <c r="L150" s="229">
        <v>0.0</v>
      </c>
      <c r="M150" s="232"/>
      <c r="N150" s="229">
        <v>5.0</v>
      </c>
    </row>
    <row r="151">
      <c r="A151" s="227" t="str">
        <f t="shared" si="1"/>
        <v>CA0003417200</v>
      </c>
      <c r="B151" s="227" t="str">
        <f t="shared" si="2"/>
        <v>Organic-Printed-Bag-Jala</v>
      </c>
      <c r="C151" s="32" t="s">
        <v>11366</v>
      </c>
      <c r="D151" s="32" t="s">
        <v>11367</v>
      </c>
      <c r="E151" s="229">
        <v>2.29</v>
      </c>
      <c r="F151" s="230" t="b">
        <v>0</v>
      </c>
      <c r="G151" s="229">
        <v>0.0</v>
      </c>
      <c r="H151" s="229">
        <v>0.0</v>
      </c>
      <c r="I151" s="32" t="s">
        <v>11368</v>
      </c>
      <c r="J151" s="32" t="s">
        <v>11369</v>
      </c>
      <c r="K151" s="229">
        <v>5.0</v>
      </c>
      <c r="L151" s="229">
        <v>0.0</v>
      </c>
      <c r="M151" s="232"/>
      <c r="N151" s="229">
        <v>5.0</v>
      </c>
    </row>
    <row r="152">
      <c r="A152" s="227" t="str">
        <f t="shared" si="1"/>
        <v>CA0004000000</v>
      </c>
      <c r="B152" s="227" t="str">
        <f t="shared" si="2"/>
        <v>Kalamkari-Coin-Purse</v>
      </c>
      <c r="C152" s="32" t="s">
        <v>11370</v>
      </c>
      <c r="D152" s="32" t="s">
        <v>11371</v>
      </c>
      <c r="E152" s="229">
        <v>1.61</v>
      </c>
      <c r="F152" s="230" t="b">
        <v>0</v>
      </c>
      <c r="G152" s="229">
        <v>0.0</v>
      </c>
      <c r="H152" s="229">
        <v>0.0</v>
      </c>
      <c r="I152" s="32" t="s">
        <v>11372</v>
      </c>
      <c r="J152" s="32" t="s">
        <v>11373</v>
      </c>
      <c r="K152" s="229">
        <v>1.0</v>
      </c>
      <c r="L152" s="229">
        <v>0.0</v>
      </c>
      <c r="M152" s="232"/>
      <c r="N152" s="229">
        <v>1.0</v>
      </c>
    </row>
    <row r="153">
      <c r="A153" s="227" t="str">
        <f t="shared" si="1"/>
        <v>CA0004100000</v>
      </c>
      <c r="B153" s="227" t="str">
        <f t="shared" si="2"/>
        <v>Mens-Purse-Jute</v>
      </c>
      <c r="C153" s="32" t="s">
        <v>11374</v>
      </c>
      <c r="D153" s="32" t="s">
        <v>3121</v>
      </c>
      <c r="E153" s="229">
        <v>2.78</v>
      </c>
      <c r="F153" s="230" t="b">
        <v>0</v>
      </c>
      <c r="G153" s="229">
        <v>0.0</v>
      </c>
      <c r="H153" s="229">
        <v>0.0</v>
      </c>
      <c r="I153" s="32" t="s">
        <v>3122</v>
      </c>
      <c r="J153" s="32" t="s">
        <v>11375</v>
      </c>
      <c r="K153" s="229">
        <v>1.0</v>
      </c>
      <c r="L153" s="229">
        <v>0.0</v>
      </c>
      <c r="M153" s="232"/>
      <c r="N153" s="229">
        <v>1.0</v>
      </c>
    </row>
    <row r="154">
      <c r="A154" s="227" t="str">
        <f t="shared" si="1"/>
        <v>CA0004200000</v>
      </c>
      <c r="B154" s="227" t="str">
        <f t="shared" si="2"/>
        <v>Ladies-Purse-Jute</v>
      </c>
      <c r="C154" s="32" t="s">
        <v>11376</v>
      </c>
      <c r="D154" s="32" t="s">
        <v>3125</v>
      </c>
      <c r="E154" s="229">
        <v>2.91</v>
      </c>
      <c r="F154" s="230" t="b">
        <v>0</v>
      </c>
      <c r="G154" s="229">
        <v>54.0</v>
      </c>
      <c r="H154" s="229">
        <v>54.0</v>
      </c>
      <c r="I154" s="32" t="s">
        <v>3126</v>
      </c>
      <c r="J154" s="32" t="s">
        <v>11377</v>
      </c>
      <c r="K154" s="229">
        <v>1.0</v>
      </c>
      <c r="L154" s="229">
        <v>54.0</v>
      </c>
      <c r="M154" s="232"/>
      <c r="N154" s="229">
        <v>1.0</v>
      </c>
    </row>
    <row r="155">
      <c r="A155" s="227" t="str">
        <f t="shared" si="1"/>
        <v>CA0004300000</v>
      </c>
      <c r="B155" s="227" t="str">
        <f t="shared" si="2"/>
        <v>Mini-Hand-Bag-Jute-White</v>
      </c>
      <c r="C155" s="32" t="s">
        <v>11378</v>
      </c>
      <c r="D155" s="32" t="s">
        <v>3129</v>
      </c>
      <c r="E155" s="229">
        <v>2.47</v>
      </c>
      <c r="F155" s="230" t="b">
        <v>0</v>
      </c>
      <c r="G155" s="229">
        <v>15.0</v>
      </c>
      <c r="H155" s="229">
        <v>15.0</v>
      </c>
      <c r="I155" s="32" t="s">
        <v>3130</v>
      </c>
      <c r="J155" s="32" t="s">
        <v>11379</v>
      </c>
      <c r="K155" s="229">
        <v>5.0</v>
      </c>
      <c r="L155" s="229">
        <v>15.0</v>
      </c>
      <c r="M155" s="232"/>
      <c r="N155" s="229">
        <v>5.0</v>
      </c>
    </row>
    <row r="156">
      <c r="A156" s="227" t="str">
        <f t="shared" si="1"/>
        <v>CA0004400000</v>
      </c>
      <c r="B156" s="227" t="str">
        <f t="shared" si="2"/>
        <v>Travel-Wallet-Bag-Jute</v>
      </c>
      <c r="C156" s="32" t="s">
        <v>11380</v>
      </c>
      <c r="D156" s="32" t="s">
        <v>11381</v>
      </c>
      <c r="E156" s="229">
        <v>2.53</v>
      </c>
      <c r="F156" s="230" t="b">
        <v>0</v>
      </c>
      <c r="G156" s="229">
        <v>16.0</v>
      </c>
      <c r="H156" s="229">
        <v>16.0</v>
      </c>
      <c r="I156" s="32" t="s">
        <v>11382</v>
      </c>
      <c r="J156" s="32" t="s">
        <v>11383</v>
      </c>
      <c r="K156" s="229">
        <v>5.0</v>
      </c>
      <c r="L156" s="229">
        <v>16.0</v>
      </c>
      <c r="M156" s="232"/>
      <c r="N156" s="229">
        <v>5.0</v>
      </c>
    </row>
    <row r="157">
      <c r="A157" s="227" t="str">
        <f t="shared" si="1"/>
        <v>CA0004500000</v>
      </c>
      <c r="B157" s="227" t="str">
        <f t="shared" si="2"/>
        <v>Passport-Purse-Jute</v>
      </c>
      <c r="C157" s="32" t="s">
        <v>11384</v>
      </c>
      <c r="D157" s="32" t="s">
        <v>3133</v>
      </c>
      <c r="E157" s="229">
        <v>3.19</v>
      </c>
      <c r="F157" s="230" t="b">
        <v>0</v>
      </c>
      <c r="G157" s="229">
        <v>0.0</v>
      </c>
      <c r="H157" s="229">
        <v>0.0</v>
      </c>
      <c r="I157" s="32" t="s">
        <v>3134</v>
      </c>
      <c r="J157" s="32" t="s">
        <v>11385</v>
      </c>
      <c r="K157" s="229">
        <v>5.0</v>
      </c>
      <c r="L157" s="229">
        <v>0.0</v>
      </c>
      <c r="M157" s="232"/>
      <c r="N157" s="229">
        <v>5.0</v>
      </c>
    </row>
    <row r="158">
      <c r="A158" s="227" t="str">
        <f t="shared" si="1"/>
        <v>CA0008200300</v>
      </c>
      <c r="B158" s="227" t="str">
        <f t="shared" si="2"/>
        <v>CB Cotton Bag (M)</v>
      </c>
      <c r="C158" s="32" t="s">
        <v>11386</v>
      </c>
      <c r="D158" s="32" t="s">
        <v>7674</v>
      </c>
      <c r="E158" s="229">
        <v>0.0</v>
      </c>
      <c r="F158" s="230" t="b">
        <v>0</v>
      </c>
      <c r="G158" s="229">
        <v>0.0</v>
      </c>
      <c r="H158" s="229">
        <v>0.0</v>
      </c>
      <c r="I158" s="32" t="s">
        <v>7674</v>
      </c>
      <c r="J158" s="32" t="s">
        <v>11387</v>
      </c>
      <c r="K158" s="229">
        <v>0.5</v>
      </c>
      <c r="L158" s="229">
        <v>0.0</v>
      </c>
      <c r="M158" s="32" t="s">
        <v>11388</v>
      </c>
      <c r="N158" s="229">
        <v>0.0</v>
      </c>
    </row>
    <row r="159">
      <c r="A159" s="227" t="str">
        <f t="shared" si="1"/>
        <v>CA0008300500</v>
      </c>
      <c r="B159" s="227" t="str">
        <f t="shared" si="2"/>
        <v>CB Cotton Bag (XL)</v>
      </c>
      <c r="C159" s="32" t="s">
        <v>11389</v>
      </c>
      <c r="D159" s="32" t="s">
        <v>7672</v>
      </c>
      <c r="E159" s="229">
        <v>0.0</v>
      </c>
      <c r="F159" s="230" t="b">
        <v>0</v>
      </c>
      <c r="G159" s="229">
        <v>0.0</v>
      </c>
      <c r="H159" s="229">
        <v>0.0</v>
      </c>
      <c r="I159" s="32" t="s">
        <v>7672</v>
      </c>
      <c r="J159" s="32" t="s">
        <v>11387</v>
      </c>
      <c r="K159" s="229">
        <v>0.75</v>
      </c>
      <c r="L159" s="229">
        <v>0.0</v>
      </c>
      <c r="M159" s="32" t="s">
        <v>11390</v>
      </c>
      <c r="N159" s="229">
        <v>0.0</v>
      </c>
    </row>
    <row r="160">
      <c r="A160" s="227" t="str">
        <f t="shared" si="1"/>
        <v>CA0008400600</v>
      </c>
      <c r="B160" s="227" t="str">
        <f t="shared" si="2"/>
        <v>CB Cotton Bag (XXL)</v>
      </c>
      <c r="C160" s="32" t="s">
        <v>11391</v>
      </c>
      <c r="D160" s="32" t="s">
        <v>7670</v>
      </c>
      <c r="E160" s="229">
        <v>0.0</v>
      </c>
      <c r="F160" s="230" t="b">
        <v>0</v>
      </c>
      <c r="G160" s="229">
        <v>0.0</v>
      </c>
      <c r="H160" s="229">
        <v>0.0</v>
      </c>
      <c r="I160" s="32" t="s">
        <v>7670</v>
      </c>
      <c r="J160" s="32" t="s">
        <v>11387</v>
      </c>
      <c r="K160" s="229">
        <v>1.0</v>
      </c>
      <c r="L160" s="229">
        <v>0.0</v>
      </c>
      <c r="M160" s="32" t="s">
        <v>11392</v>
      </c>
      <c r="N160" s="229">
        <v>0.0</v>
      </c>
    </row>
    <row r="161">
      <c r="A161" s="227" t="str">
        <f t="shared" si="1"/>
        <v>CA0008900200</v>
      </c>
      <c r="B161" s="227" t="str">
        <f t="shared" si="2"/>
        <v>Adiyogi-Mask-DL-Small</v>
      </c>
      <c r="C161" s="32" t="s">
        <v>11393</v>
      </c>
      <c r="D161" s="32" t="s">
        <v>11394</v>
      </c>
      <c r="E161" s="229">
        <v>0.63</v>
      </c>
      <c r="F161" s="230" t="b">
        <v>0</v>
      </c>
      <c r="G161" s="229">
        <v>0.0</v>
      </c>
      <c r="H161" s="229">
        <v>0.0</v>
      </c>
      <c r="I161" s="32" t="s">
        <v>11395</v>
      </c>
      <c r="J161" s="32" t="s">
        <v>11396</v>
      </c>
      <c r="K161" s="229">
        <v>1.0</v>
      </c>
      <c r="L161" s="229">
        <v>0.0</v>
      </c>
      <c r="M161" s="232"/>
      <c r="N161" s="229">
        <v>1.0</v>
      </c>
    </row>
    <row r="162">
      <c r="A162" s="227" t="str">
        <f t="shared" si="1"/>
        <v>CA0008900400</v>
      </c>
      <c r="B162" s="227" t="str">
        <f t="shared" si="2"/>
        <v>Adiyogi-Mask-DL-Big</v>
      </c>
      <c r="C162" s="32" t="s">
        <v>11397</v>
      </c>
      <c r="D162" s="32" t="s">
        <v>11398</v>
      </c>
      <c r="E162" s="229">
        <v>0.79</v>
      </c>
      <c r="F162" s="230" t="b">
        <v>0</v>
      </c>
      <c r="G162" s="229">
        <v>0.0</v>
      </c>
      <c r="H162" s="229">
        <v>0.0</v>
      </c>
      <c r="I162" s="32" t="s">
        <v>11399</v>
      </c>
      <c r="J162" s="32" t="s">
        <v>11400</v>
      </c>
      <c r="K162" s="229">
        <v>1.0</v>
      </c>
      <c r="L162" s="229">
        <v>0.0</v>
      </c>
      <c r="M162" s="232"/>
      <c r="N162" s="229">
        <v>1.0</v>
      </c>
    </row>
    <row r="163">
      <c r="A163" s="227" t="str">
        <f t="shared" si="1"/>
        <v>CA0009100200</v>
      </c>
      <c r="B163" s="227" t="str">
        <f t="shared" si="2"/>
        <v>Organic Waffle Towel - Small</v>
      </c>
      <c r="C163" s="32" t="s">
        <v>11401</v>
      </c>
      <c r="D163" s="32" t="s">
        <v>165</v>
      </c>
      <c r="E163" s="229">
        <v>1.08</v>
      </c>
      <c r="F163" s="230" t="b">
        <v>0</v>
      </c>
      <c r="G163" s="229">
        <v>226.0</v>
      </c>
      <c r="H163" s="229">
        <v>229.0</v>
      </c>
      <c r="I163" s="32" t="s">
        <v>4140</v>
      </c>
      <c r="J163" s="32" t="s">
        <v>164</v>
      </c>
      <c r="K163" s="229">
        <v>5.0</v>
      </c>
      <c r="L163" s="229">
        <v>229.0</v>
      </c>
      <c r="M163" s="232"/>
      <c r="N163" s="229">
        <v>5.0</v>
      </c>
    </row>
    <row r="164">
      <c r="A164" s="227" t="str">
        <f t="shared" si="1"/>
        <v>CA0009100400</v>
      </c>
      <c r="B164" s="227" t="str">
        <f t="shared" si="2"/>
        <v>Organic Waffle Towel - Big</v>
      </c>
      <c r="C164" s="32" t="s">
        <v>11402</v>
      </c>
      <c r="D164" s="32" t="s">
        <v>177</v>
      </c>
      <c r="E164" s="229">
        <v>3.95</v>
      </c>
      <c r="F164" s="230" t="b">
        <v>0</v>
      </c>
      <c r="G164" s="229">
        <v>505.0</v>
      </c>
      <c r="H164" s="233">
        <v>507.0</v>
      </c>
      <c r="I164" s="32" t="s">
        <v>4138</v>
      </c>
      <c r="J164" s="32" t="s">
        <v>176</v>
      </c>
      <c r="K164" s="229">
        <v>9.0</v>
      </c>
      <c r="L164" s="233">
        <v>507.0</v>
      </c>
      <c r="M164" s="232"/>
      <c r="N164" s="229">
        <v>9.0</v>
      </c>
    </row>
    <row r="165">
      <c r="A165" s="227" t="str">
        <f t="shared" si="1"/>
        <v>CA0009200200</v>
      </c>
      <c r="B165" s="227" t="str">
        <f t="shared" si="2"/>
        <v>Indian-Experience-Towel-Small</v>
      </c>
      <c r="C165" s="32" t="s">
        <v>11403</v>
      </c>
      <c r="D165" s="32" t="s">
        <v>2143</v>
      </c>
      <c r="E165" s="229">
        <v>1.02</v>
      </c>
      <c r="F165" s="230" t="b">
        <v>0</v>
      </c>
      <c r="G165" s="229">
        <v>66.0</v>
      </c>
      <c r="H165" s="229">
        <v>72.0</v>
      </c>
      <c r="I165" s="32" t="s">
        <v>4146</v>
      </c>
      <c r="J165" s="32" t="s">
        <v>11404</v>
      </c>
      <c r="K165" s="229">
        <v>3.0</v>
      </c>
      <c r="L165" s="229">
        <v>72.0</v>
      </c>
      <c r="M165" s="232"/>
      <c r="N165" s="229">
        <v>3.0</v>
      </c>
    </row>
    <row r="166">
      <c r="A166" s="227" t="str">
        <f t="shared" si="1"/>
        <v>CA0009200400</v>
      </c>
      <c r="B166" s="227" t="str">
        <f t="shared" si="2"/>
        <v>Indian-Experience-Towel- Big</v>
      </c>
      <c r="C166" s="32" t="s">
        <v>11405</v>
      </c>
      <c r="D166" s="32" t="s">
        <v>4143</v>
      </c>
      <c r="E166" s="229">
        <v>2.96</v>
      </c>
      <c r="F166" s="230" t="b">
        <v>0</v>
      </c>
      <c r="G166" s="229">
        <v>87.0</v>
      </c>
      <c r="H166" s="229">
        <v>88.0</v>
      </c>
      <c r="I166" s="32" t="s">
        <v>4144</v>
      </c>
      <c r="J166" s="32" t="s">
        <v>11406</v>
      </c>
      <c r="K166" s="229">
        <v>5.0</v>
      </c>
      <c r="L166" s="229">
        <v>88.0</v>
      </c>
      <c r="M166" s="232"/>
      <c r="N166" s="229">
        <v>5.0</v>
      </c>
    </row>
    <row r="167">
      <c r="A167" s="227" t="str">
        <f t="shared" si="1"/>
        <v>CA0009700200</v>
      </c>
      <c r="B167" s="227" t="str">
        <f t="shared" si="2"/>
        <v>Yogeshwaraya-Mask-DL-Small</v>
      </c>
      <c r="C167" s="32" t="s">
        <v>11407</v>
      </c>
      <c r="D167" s="32" t="s">
        <v>11408</v>
      </c>
      <c r="E167" s="229">
        <v>0.49</v>
      </c>
      <c r="F167" s="230" t="b">
        <v>0</v>
      </c>
      <c r="G167" s="229">
        <v>12.0</v>
      </c>
      <c r="H167" s="229">
        <v>12.0</v>
      </c>
      <c r="I167" s="32" t="s">
        <v>11409</v>
      </c>
      <c r="J167" s="32" t="s">
        <v>11410</v>
      </c>
      <c r="K167" s="229">
        <v>3.0</v>
      </c>
      <c r="L167" s="229">
        <v>12.0</v>
      </c>
      <c r="M167" s="232"/>
      <c r="N167" s="229">
        <v>3.0</v>
      </c>
    </row>
    <row r="168">
      <c r="A168" s="227" t="str">
        <f t="shared" si="1"/>
        <v>CA0009700400</v>
      </c>
      <c r="B168" s="227" t="str">
        <f t="shared" si="2"/>
        <v>Yogeshwaraya-Mask-DL-Big</v>
      </c>
      <c r="C168" s="32" t="s">
        <v>11411</v>
      </c>
      <c r="D168" s="32" t="s">
        <v>11412</v>
      </c>
      <c r="E168" s="229">
        <v>0.56</v>
      </c>
      <c r="F168" s="230" t="b">
        <v>0</v>
      </c>
      <c r="G168" s="229">
        <v>6.0</v>
      </c>
      <c r="H168" s="229">
        <v>6.0</v>
      </c>
      <c r="I168" s="32" t="s">
        <v>11413</v>
      </c>
      <c r="J168" s="32" t="s">
        <v>11414</v>
      </c>
      <c r="K168" s="229">
        <v>3.0</v>
      </c>
      <c r="L168" s="229">
        <v>6.0</v>
      </c>
      <c r="M168" s="232"/>
      <c r="N168" s="229">
        <v>3.0</v>
      </c>
    </row>
    <row r="169">
      <c r="A169" s="227" t="str">
        <f t="shared" si="1"/>
        <v>CA0009800200</v>
      </c>
      <c r="B169" s="227" t="str">
        <f t="shared" si="2"/>
        <v>Yogeshwaraya-Mask-DL-Small</v>
      </c>
      <c r="C169" s="32" t="s">
        <v>11415</v>
      </c>
      <c r="D169" s="32" t="s">
        <v>11416</v>
      </c>
      <c r="E169" s="229">
        <v>0.5</v>
      </c>
      <c r="F169" s="230" t="b">
        <v>0</v>
      </c>
      <c r="G169" s="229">
        <v>14.0</v>
      </c>
      <c r="H169" s="229">
        <v>14.0</v>
      </c>
      <c r="I169" s="32" t="s">
        <v>11417</v>
      </c>
      <c r="J169" s="32" t="s">
        <v>11410</v>
      </c>
      <c r="K169" s="229">
        <v>3.0</v>
      </c>
      <c r="L169" s="229">
        <v>14.0</v>
      </c>
      <c r="M169" s="232"/>
      <c r="N169" s="229">
        <v>3.0</v>
      </c>
    </row>
    <row r="170">
      <c r="A170" s="227" t="str">
        <f t="shared" si="1"/>
        <v>CA0009800400</v>
      </c>
      <c r="B170" s="227" t="str">
        <f t="shared" si="2"/>
        <v>Yogeshwaraya-Mask-DL-Big</v>
      </c>
      <c r="C170" s="32" t="s">
        <v>11418</v>
      </c>
      <c r="D170" s="32" t="s">
        <v>11419</v>
      </c>
      <c r="E170" s="229">
        <v>0.56</v>
      </c>
      <c r="F170" s="230" t="b">
        <v>0</v>
      </c>
      <c r="G170" s="229">
        <v>11.0</v>
      </c>
      <c r="H170" s="229">
        <v>11.0</v>
      </c>
      <c r="I170" s="32" t="s">
        <v>11420</v>
      </c>
      <c r="J170" s="32" t="s">
        <v>11414</v>
      </c>
      <c r="K170" s="229">
        <v>3.0</v>
      </c>
      <c r="L170" s="229">
        <v>11.0</v>
      </c>
      <c r="M170" s="232"/>
      <c r="N170" s="229">
        <v>3.0</v>
      </c>
    </row>
    <row r="171">
      <c r="A171" s="227" t="str">
        <f t="shared" si="1"/>
        <v>CA0010600006</v>
      </c>
      <c r="B171" s="227" t="str">
        <f t="shared" si="2"/>
        <v>FlatSheet-White</v>
      </c>
      <c r="C171" s="32" t="s">
        <v>11421</v>
      </c>
      <c r="D171" s="32" t="s">
        <v>11422</v>
      </c>
      <c r="E171" s="229">
        <v>5.95</v>
      </c>
      <c r="F171" s="230" t="b">
        <v>0</v>
      </c>
      <c r="G171" s="229">
        <v>0.0</v>
      </c>
      <c r="H171" s="229">
        <v>0.0</v>
      </c>
      <c r="I171" s="32" t="s">
        <v>11423</v>
      </c>
      <c r="J171" s="32" t="s">
        <v>11424</v>
      </c>
      <c r="K171" s="229">
        <v>12.0</v>
      </c>
      <c r="L171" s="229">
        <v>0.0</v>
      </c>
      <c r="M171" s="232"/>
      <c r="N171" s="229">
        <v>12.0</v>
      </c>
    </row>
    <row r="172">
      <c r="A172" s="227" t="str">
        <f t="shared" si="1"/>
        <v>CA0010700006</v>
      </c>
      <c r="B172" s="227" t="str">
        <f t="shared" si="2"/>
        <v>100%Cotton-LoomWoven-White-Blanket</v>
      </c>
      <c r="C172" s="32" t="s">
        <v>11425</v>
      </c>
      <c r="D172" s="32" t="s">
        <v>11426</v>
      </c>
      <c r="E172" s="229">
        <v>14.53</v>
      </c>
      <c r="F172" s="230" t="b">
        <v>0</v>
      </c>
      <c r="G172" s="229">
        <v>0.0</v>
      </c>
      <c r="H172" s="229">
        <v>0.0</v>
      </c>
      <c r="I172" s="32" t="s">
        <v>11427</v>
      </c>
      <c r="J172" s="32" t="s">
        <v>11428</v>
      </c>
      <c r="K172" s="229">
        <v>26.0</v>
      </c>
      <c r="L172" s="229">
        <v>0.0</v>
      </c>
      <c r="M172" s="232"/>
      <c r="N172" s="229">
        <v>26.0</v>
      </c>
    </row>
    <row r="173">
      <c r="A173" s="227" t="str">
        <f t="shared" si="1"/>
        <v>CA0010800006</v>
      </c>
      <c r="B173" s="227" t="str">
        <f t="shared" si="2"/>
        <v>Cotton-Woven-Blanket</v>
      </c>
      <c r="C173" s="32" t="s">
        <v>11429</v>
      </c>
      <c r="D173" s="32" t="s">
        <v>11430</v>
      </c>
      <c r="E173" s="229">
        <v>18.0</v>
      </c>
      <c r="F173" s="230" t="b">
        <v>0</v>
      </c>
      <c r="G173" s="229">
        <v>0.0</v>
      </c>
      <c r="H173" s="229">
        <v>0.0</v>
      </c>
      <c r="I173" s="32" t="s">
        <v>11431</v>
      </c>
      <c r="J173" s="32" t="s">
        <v>11432</v>
      </c>
      <c r="K173" s="229">
        <v>36.5</v>
      </c>
      <c r="L173" s="229">
        <v>0.0</v>
      </c>
      <c r="M173" s="232"/>
      <c r="N173" s="229">
        <v>36.5</v>
      </c>
    </row>
    <row r="174">
      <c r="A174" s="227" t="str">
        <f t="shared" si="1"/>
        <v>CA0010900006</v>
      </c>
      <c r="B174" s="227" t="str">
        <f t="shared" si="2"/>
        <v>Fleece-Blanket</v>
      </c>
      <c r="C174" s="32" t="s">
        <v>11433</v>
      </c>
      <c r="D174" s="32" t="s">
        <v>11434</v>
      </c>
      <c r="E174" s="229">
        <v>18.99</v>
      </c>
      <c r="F174" s="230" t="b">
        <v>0</v>
      </c>
      <c r="G174" s="229">
        <v>0.0</v>
      </c>
      <c r="H174" s="229">
        <v>0.0</v>
      </c>
      <c r="I174" s="32" t="s">
        <v>11435</v>
      </c>
      <c r="J174" s="32" t="s">
        <v>11436</v>
      </c>
      <c r="K174" s="229">
        <v>28.0</v>
      </c>
      <c r="L174" s="229">
        <v>0.0</v>
      </c>
      <c r="M174" s="231"/>
      <c r="N174" s="229">
        <v>28.0</v>
      </c>
    </row>
    <row r="175">
      <c r="A175" s="227" t="str">
        <f t="shared" si="1"/>
        <v>CA0011000006</v>
      </c>
      <c r="B175" s="227" t="str">
        <f t="shared" si="2"/>
        <v>FlatSheet-White-Cotton</v>
      </c>
      <c r="C175" s="32" t="s">
        <v>11437</v>
      </c>
      <c r="D175" s="32" t="s">
        <v>11438</v>
      </c>
      <c r="E175" s="229">
        <v>16.0</v>
      </c>
      <c r="F175" s="230" t="b">
        <v>0</v>
      </c>
      <c r="G175" s="229">
        <v>0.0</v>
      </c>
      <c r="H175" s="229">
        <v>0.0</v>
      </c>
      <c r="I175" s="32" t="s">
        <v>11439</v>
      </c>
      <c r="J175" s="32" t="s">
        <v>11440</v>
      </c>
      <c r="K175" s="229">
        <v>22.0</v>
      </c>
      <c r="L175" s="229">
        <v>0.0</v>
      </c>
      <c r="M175" s="231"/>
      <c r="N175" s="229">
        <v>22.0</v>
      </c>
    </row>
    <row r="176">
      <c r="A176" s="227" t="str">
        <f t="shared" si="1"/>
        <v>CA0011100006</v>
      </c>
      <c r="B176" s="227" t="str">
        <f t="shared" si="2"/>
        <v>PillowCase-White-Cotton</v>
      </c>
      <c r="C176" s="32" t="s">
        <v>11441</v>
      </c>
      <c r="D176" s="32" t="s">
        <v>11442</v>
      </c>
      <c r="E176" s="229">
        <v>3.12</v>
      </c>
      <c r="F176" s="230" t="b">
        <v>0</v>
      </c>
      <c r="G176" s="229">
        <v>0.0</v>
      </c>
      <c r="H176" s="229">
        <v>0.0</v>
      </c>
      <c r="I176" s="32" t="s">
        <v>11443</v>
      </c>
      <c r="J176" s="32" t="s">
        <v>11444</v>
      </c>
      <c r="K176" s="229">
        <v>7.0</v>
      </c>
      <c r="L176" s="229">
        <v>0.0</v>
      </c>
      <c r="M176" s="231"/>
      <c r="N176" s="229">
        <v>7.0</v>
      </c>
    </row>
    <row r="177">
      <c r="A177" s="227" t="str">
        <f t="shared" si="1"/>
        <v>CA0011200000</v>
      </c>
      <c r="B177" s="227" t="str">
        <f t="shared" si="2"/>
        <v>Save-Soil-Baseball-Cap</v>
      </c>
      <c r="C177" s="32" t="s">
        <v>11445</v>
      </c>
      <c r="D177" s="32" t="s">
        <v>11446</v>
      </c>
      <c r="E177" s="229">
        <v>1.9</v>
      </c>
      <c r="F177" s="230" t="b">
        <v>0</v>
      </c>
      <c r="G177" s="229">
        <v>138.0</v>
      </c>
      <c r="H177" s="229">
        <v>144.0</v>
      </c>
      <c r="I177" s="32" t="s">
        <v>11447</v>
      </c>
      <c r="J177" s="32" t="s">
        <v>11448</v>
      </c>
      <c r="K177" s="229">
        <v>9.0</v>
      </c>
      <c r="L177" s="229">
        <v>144.0</v>
      </c>
      <c r="M177" s="232"/>
      <c r="N177" s="229">
        <v>9.0</v>
      </c>
    </row>
    <row r="178">
      <c r="A178" s="227" t="str">
        <f t="shared" si="1"/>
        <v>CA0011300000</v>
      </c>
      <c r="B178" s="227" t="str">
        <f t="shared" si="2"/>
        <v>Save Soil Mugs</v>
      </c>
      <c r="C178" s="32" t="s">
        <v>11449</v>
      </c>
      <c r="D178" s="32" t="s">
        <v>11450</v>
      </c>
      <c r="E178" s="229">
        <v>3.02</v>
      </c>
      <c r="F178" s="230" t="b">
        <v>0</v>
      </c>
      <c r="G178" s="229">
        <v>0.0</v>
      </c>
      <c r="H178" s="229">
        <v>0.0</v>
      </c>
      <c r="I178" s="32" t="s">
        <v>11451</v>
      </c>
      <c r="J178" s="32" t="s">
        <v>11452</v>
      </c>
      <c r="K178" s="229">
        <v>15.0</v>
      </c>
      <c r="L178" s="229">
        <v>0.0</v>
      </c>
      <c r="M178" s="232"/>
      <c r="N178" s="229">
        <v>15.0</v>
      </c>
    </row>
    <row r="179">
      <c r="A179" s="227" t="str">
        <f t="shared" si="1"/>
        <v>CA0011700000</v>
      </c>
      <c r="B179" s="227" t="str">
        <f t="shared" si="2"/>
        <v>Save Soil Magnet-Save Our Soil</v>
      </c>
      <c r="C179" s="32" t="s">
        <v>11453</v>
      </c>
      <c r="D179" s="32" t="s">
        <v>11454</v>
      </c>
      <c r="E179" s="229">
        <v>1.38</v>
      </c>
      <c r="F179" s="230" t="b">
        <v>0</v>
      </c>
      <c r="G179" s="229">
        <v>0.0</v>
      </c>
      <c r="H179" s="229">
        <v>0.0</v>
      </c>
      <c r="I179" s="32" t="s">
        <v>11455</v>
      </c>
      <c r="J179" s="32" t="s">
        <v>11456</v>
      </c>
      <c r="K179" s="229">
        <v>3.0</v>
      </c>
      <c r="L179" s="229">
        <v>0.0</v>
      </c>
      <c r="M179" s="232"/>
      <c r="N179" s="229">
        <v>3.0</v>
      </c>
    </row>
    <row r="180">
      <c r="A180" s="227" t="str">
        <f t="shared" si="1"/>
        <v>CA0011800000</v>
      </c>
      <c r="B180" s="227" t="str">
        <f t="shared" si="2"/>
        <v>Save Soil Magnet-Earth Buddy</v>
      </c>
      <c r="C180" s="32" t="s">
        <v>11457</v>
      </c>
      <c r="D180" s="32" t="s">
        <v>11458</v>
      </c>
      <c r="E180" s="229">
        <v>1.38</v>
      </c>
      <c r="F180" s="230" t="b">
        <v>0</v>
      </c>
      <c r="G180" s="229">
        <v>91.0</v>
      </c>
      <c r="H180" s="229">
        <v>91.0</v>
      </c>
      <c r="I180" s="32" t="s">
        <v>11459</v>
      </c>
      <c r="J180" s="32" t="s">
        <v>11460</v>
      </c>
      <c r="K180" s="229">
        <v>3.0</v>
      </c>
      <c r="L180" s="229">
        <v>91.0</v>
      </c>
      <c r="M180" s="232"/>
      <c r="N180" s="229">
        <v>3.0</v>
      </c>
    </row>
    <row r="181">
      <c r="A181" s="227" t="str">
        <f t="shared" si="1"/>
        <v>CA0011900000</v>
      </c>
      <c r="B181" s="227" t="str">
        <f t="shared" si="2"/>
        <v>Magnet Save soil</v>
      </c>
      <c r="C181" s="32" t="s">
        <v>11461</v>
      </c>
      <c r="D181" s="32" t="s">
        <v>11462</v>
      </c>
      <c r="E181" s="233">
        <v>1.38</v>
      </c>
      <c r="F181" s="230" t="b">
        <v>0</v>
      </c>
      <c r="G181" s="229">
        <v>90.0</v>
      </c>
      <c r="H181" s="229">
        <v>90.0</v>
      </c>
      <c r="I181" s="235" t="s">
        <v>11463</v>
      </c>
      <c r="J181" s="32" t="s">
        <v>11464</v>
      </c>
      <c r="K181" s="229">
        <v>3.0</v>
      </c>
      <c r="L181" s="229">
        <v>90.0</v>
      </c>
      <c r="M181" s="232"/>
      <c r="N181" s="229">
        <v>3.0</v>
      </c>
    </row>
    <row r="182">
      <c r="A182" s="227" t="str">
        <f t="shared" si="1"/>
        <v>CA0012700000</v>
      </c>
      <c r="B182" s="227" t="str">
        <f t="shared" si="2"/>
        <v>Save Soil Key chain</v>
      </c>
      <c r="C182" s="32" t="s">
        <v>11465</v>
      </c>
      <c r="D182" s="32" t="s">
        <v>4045</v>
      </c>
      <c r="E182" s="229">
        <v>0.63</v>
      </c>
      <c r="F182" s="230" t="b">
        <v>0</v>
      </c>
      <c r="G182" s="229">
        <v>0.0</v>
      </c>
      <c r="H182" s="229">
        <v>0.0</v>
      </c>
      <c r="I182" s="32" t="s">
        <v>4046</v>
      </c>
      <c r="J182" s="32" t="s">
        <v>11466</v>
      </c>
      <c r="K182" s="229">
        <v>3.0</v>
      </c>
      <c r="L182" s="229">
        <v>0.0</v>
      </c>
      <c r="M182" s="232"/>
      <c r="N182" s="229">
        <v>3.0</v>
      </c>
    </row>
    <row r="183">
      <c r="A183" s="227" t="str">
        <f t="shared" si="1"/>
        <v>CA0012800006</v>
      </c>
      <c r="B183" s="227" t="str">
        <f t="shared" si="2"/>
        <v>Save Soil Badge</v>
      </c>
      <c r="C183" s="32" t="s">
        <v>11467</v>
      </c>
      <c r="D183" s="32" t="s">
        <v>11468</v>
      </c>
      <c r="E183" s="229">
        <v>0.61</v>
      </c>
      <c r="F183" s="230" t="b">
        <v>0</v>
      </c>
      <c r="G183" s="229">
        <v>1.0</v>
      </c>
      <c r="H183" s="229">
        <v>1.0</v>
      </c>
      <c r="I183" s="32" t="s">
        <v>11469</v>
      </c>
      <c r="J183" s="32" t="s">
        <v>11470</v>
      </c>
      <c r="K183" s="229">
        <v>2.99</v>
      </c>
      <c r="L183" s="229">
        <v>1.0</v>
      </c>
      <c r="M183" s="232"/>
      <c r="N183" s="229">
        <v>2.99</v>
      </c>
    </row>
    <row r="184">
      <c r="A184" s="227" t="str">
        <f t="shared" si="1"/>
        <v>CA0012900006</v>
      </c>
      <c r="B184" s="227" t="str">
        <f t="shared" si="2"/>
        <v>Save Soil Mask - Pack of 2</v>
      </c>
      <c r="C184" s="32" t="s">
        <v>11471</v>
      </c>
      <c r="D184" s="32" t="s">
        <v>11472</v>
      </c>
      <c r="E184" s="229">
        <v>1.26</v>
      </c>
      <c r="F184" s="230" t="b">
        <v>0</v>
      </c>
      <c r="G184" s="229">
        <v>0.0</v>
      </c>
      <c r="H184" s="229">
        <v>0.0</v>
      </c>
      <c r="I184" s="32" t="s">
        <v>11473</v>
      </c>
      <c r="J184" s="32" t="s">
        <v>11474</v>
      </c>
      <c r="K184" s="229">
        <v>3.0</v>
      </c>
      <c r="L184" s="229">
        <v>0.0</v>
      </c>
      <c r="M184" s="232"/>
      <c r="N184" s="229">
        <v>3.0</v>
      </c>
    </row>
    <row r="185">
      <c r="A185" s="227" t="str">
        <f t="shared" si="1"/>
        <v>CA0013300009</v>
      </c>
      <c r="B185" s="227" t="str">
        <f t="shared" si="2"/>
        <v>Copper-Cuf-Bracelet-Style-3</v>
      </c>
      <c r="C185" s="32" t="s">
        <v>11475</v>
      </c>
      <c r="D185" s="32" t="s">
        <v>1270</v>
      </c>
      <c r="E185" s="229">
        <v>2.76</v>
      </c>
      <c r="F185" s="230" t="b">
        <v>0</v>
      </c>
      <c r="G185" s="229">
        <v>62.0</v>
      </c>
      <c r="H185" s="229">
        <v>62.0</v>
      </c>
      <c r="I185" s="32" t="s">
        <v>3861</v>
      </c>
      <c r="J185" s="32" t="s">
        <v>11476</v>
      </c>
      <c r="K185" s="229">
        <v>3.0</v>
      </c>
      <c r="L185" s="229">
        <v>62.0</v>
      </c>
      <c r="M185" s="232"/>
      <c r="N185" s="229">
        <v>3.0</v>
      </c>
    </row>
    <row r="186">
      <c r="A186" s="227" t="str">
        <f t="shared" si="1"/>
        <v>CA0013400000</v>
      </c>
      <c r="B186" s="227" t="str">
        <f t="shared" si="2"/>
        <v>Copper-Cuf-Bracelet-Style-4</v>
      </c>
      <c r="C186" s="32" t="s">
        <v>11477</v>
      </c>
      <c r="D186" s="32" t="s">
        <v>11478</v>
      </c>
      <c r="E186" s="229">
        <v>1.62</v>
      </c>
      <c r="F186" s="230" t="b">
        <v>0</v>
      </c>
      <c r="G186" s="229">
        <v>2.0</v>
      </c>
      <c r="H186" s="229">
        <v>2.0</v>
      </c>
      <c r="I186" s="32" t="s">
        <v>11479</v>
      </c>
      <c r="J186" s="32" t="s">
        <v>11480</v>
      </c>
      <c r="K186" s="229">
        <v>3.0</v>
      </c>
      <c r="L186" s="229">
        <v>2.0</v>
      </c>
      <c r="M186" s="232"/>
      <c r="N186" s="229">
        <v>3.0</v>
      </c>
    </row>
    <row r="187">
      <c r="A187" s="227" t="str">
        <f t="shared" si="1"/>
        <v>CA0013500009</v>
      </c>
      <c r="B187" s="227" t="str">
        <f t="shared" si="2"/>
        <v>Copper-Cuf-Bracelet-Style-5</v>
      </c>
      <c r="C187" s="32" t="s">
        <v>11481</v>
      </c>
      <c r="D187" s="32" t="s">
        <v>3864</v>
      </c>
      <c r="E187" s="229">
        <v>1.71</v>
      </c>
      <c r="F187" s="230" t="b">
        <v>0</v>
      </c>
      <c r="G187" s="229">
        <v>113.0</v>
      </c>
      <c r="H187" s="229">
        <v>113.0</v>
      </c>
      <c r="I187" s="32" t="s">
        <v>3865</v>
      </c>
      <c r="J187" s="32" t="s">
        <v>11482</v>
      </c>
      <c r="K187" s="229">
        <v>3.0</v>
      </c>
      <c r="L187" s="229">
        <v>113.0</v>
      </c>
      <c r="M187" s="232"/>
      <c r="N187" s="229">
        <v>3.0</v>
      </c>
    </row>
    <row r="188">
      <c r="A188" s="227" t="str">
        <f t="shared" si="1"/>
        <v>CA0013600009</v>
      </c>
      <c r="B188" s="227" t="str">
        <f t="shared" si="2"/>
        <v>Copper-Cuf-Bracelet-Style-6</v>
      </c>
      <c r="C188" s="32" t="s">
        <v>11483</v>
      </c>
      <c r="D188" s="32" t="s">
        <v>1268</v>
      </c>
      <c r="E188" s="229">
        <v>2.3</v>
      </c>
      <c r="F188" s="230" t="b">
        <v>0</v>
      </c>
      <c r="G188" s="229">
        <v>539.0</v>
      </c>
      <c r="H188" s="229">
        <v>539.0</v>
      </c>
      <c r="I188" s="32" t="s">
        <v>3868</v>
      </c>
      <c r="J188" s="32" t="s">
        <v>11484</v>
      </c>
      <c r="K188" s="229">
        <v>9.0</v>
      </c>
      <c r="L188" s="229">
        <v>539.0</v>
      </c>
      <c r="M188" s="232"/>
      <c r="N188" s="229">
        <v>9.0</v>
      </c>
    </row>
    <row r="189">
      <c r="A189" s="227" t="str">
        <f t="shared" si="1"/>
        <v>CA0013700000</v>
      </c>
      <c r="B189" s="227" t="str">
        <f t="shared" si="2"/>
        <v>Copper Bangles Style 4</v>
      </c>
      <c r="C189" s="32" t="s">
        <v>11485</v>
      </c>
      <c r="D189" s="32" t="s">
        <v>11486</v>
      </c>
      <c r="E189" s="229">
        <v>3.53</v>
      </c>
      <c r="F189" s="230" t="b">
        <v>0</v>
      </c>
      <c r="G189" s="229">
        <v>207.0</v>
      </c>
      <c r="H189" s="229">
        <v>209.0</v>
      </c>
      <c r="I189" s="32" t="s">
        <v>11487</v>
      </c>
      <c r="J189" s="32" t="s">
        <v>11488</v>
      </c>
      <c r="K189" s="229">
        <v>5.0</v>
      </c>
      <c r="L189" s="229">
        <v>209.0</v>
      </c>
      <c r="M189" s="232"/>
      <c r="N189" s="229">
        <v>5.0</v>
      </c>
    </row>
    <row r="190">
      <c r="A190" s="227" t="str">
        <f t="shared" si="1"/>
        <v>CA0013800000</v>
      </c>
      <c r="B190" s="227" t="str">
        <f t="shared" si="2"/>
        <v>Copper-Bangle-Set-Style-5</v>
      </c>
      <c r="C190" s="32" t="s">
        <v>11489</v>
      </c>
      <c r="D190" s="32" t="s">
        <v>11490</v>
      </c>
      <c r="E190" s="229">
        <v>2.31</v>
      </c>
      <c r="F190" s="230" t="b">
        <v>0</v>
      </c>
      <c r="G190" s="229">
        <v>148.0</v>
      </c>
      <c r="H190" s="229">
        <v>148.0</v>
      </c>
      <c r="I190" s="32" t="s">
        <v>11491</v>
      </c>
      <c r="J190" s="32" t="s">
        <v>11492</v>
      </c>
      <c r="K190" s="229">
        <v>5.0</v>
      </c>
      <c r="L190" s="229">
        <v>148.0</v>
      </c>
      <c r="M190" s="232"/>
      <c r="N190" s="229">
        <v>5.0</v>
      </c>
    </row>
    <row r="191">
      <c r="A191" s="227" t="str">
        <f t="shared" si="1"/>
        <v>CA0013900000</v>
      </c>
      <c r="B191" s="227" t="str">
        <f t="shared" si="2"/>
        <v>Copper-Multi-Bangle-Set-Style-6</v>
      </c>
      <c r="C191" s="32" t="s">
        <v>11493</v>
      </c>
      <c r="D191" s="32" t="s">
        <v>11494</v>
      </c>
      <c r="E191" s="229">
        <v>3.64</v>
      </c>
      <c r="F191" s="230" t="b">
        <v>0</v>
      </c>
      <c r="G191" s="229">
        <v>158.0</v>
      </c>
      <c r="H191" s="229">
        <v>158.0</v>
      </c>
      <c r="I191" s="32" t="s">
        <v>11495</v>
      </c>
      <c r="J191" s="32" t="s">
        <v>11496</v>
      </c>
      <c r="K191" s="229">
        <v>5.0</v>
      </c>
      <c r="L191" s="229">
        <v>158.0</v>
      </c>
      <c r="M191" s="232"/>
      <c r="N191" s="229">
        <v>5.0</v>
      </c>
    </row>
    <row r="192">
      <c r="A192" s="227" t="str">
        <f t="shared" si="1"/>
        <v>CA0014000000</v>
      </c>
      <c r="B192" s="227" t="str">
        <f t="shared" si="2"/>
        <v>Resine-Aluminuin-Bangle</v>
      </c>
      <c r="C192" s="32" t="s">
        <v>11497</v>
      </c>
      <c r="D192" s="32" t="s">
        <v>11498</v>
      </c>
      <c r="E192" s="229">
        <v>4.88</v>
      </c>
      <c r="F192" s="230" t="b">
        <v>0</v>
      </c>
      <c r="G192" s="229">
        <v>46.0</v>
      </c>
      <c r="H192" s="229">
        <v>46.0</v>
      </c>
      <c r="I192" s="32" t="s">
        <v>11499</v>
      </c>
      <c r="J192" s="32" t="s">
        <v>11500</v>
      </c>
      <c r="K192" s="229">
        <v>5.0</v>
      </c>
      <c r="L192" s="229">
        <v>46.0</v>
      </c>
      <c r="M192" s="232"/>
      <c r="N192" s="229">
        <v>5.0</v>
      </c>
    </row>
    <row r="193">
      <c r="A193" s="227" t="str">
        <f t="shared" si="1"/>
        <v>CA0014200009</v>
      </c>
      <c r="B193" s="227" t="str">
        <f t="shared" si="2"/>
        <v>Kundalini-Charms-Bracelet</v>
      </c>
      <c r="C193" s="32" t="s">
        <v>11501</v>
      </c>
      <c r="D193" s="32" t="s">
        <v>3871</v>
      </c>
      <c r="E193" s="229">
        <v>3.13</v>
      </c>
      <c r="F193" s="230" t="b">
        <v>0</v>
      </c>
      <c r="G193" s="229">
        <v>220.0</v>
      </c>
      <c r="H193" s="229">
        <v>220.0</v>
      </c>
      <c r="I193" s="32" t="s">
        <v>3872</v>
      </c>
      <c r="J193" s="32" t="s">
        <v>11502</v>
      </c>
      <c r="K193" s="229">
        <v>15.0</v>
      </c>
      <c r="L193" s="229">
        <v>220.0</v>
      </c>
      <c r="M193" s="232"/>
      <c r="N193" s="229">
        <v>15.0</v>
      </c>
    </row>
    <row r="194">
      <c r="A194" s="227" t="str">
        <f t="shared" si="1"/>
        <v>CA0014300009</v>
      </c>
      <c r="B194" s="227" t="str">
        <f t="shared" si="2"/>
        <v>Copper-Wire-Bracelet</v>
      </c>
      <c r="C194" s="32" t="s">
        <v>11503</v>
      </c>
      <c r="D194" s="32" t="s">
        <v>1254</v>
      </c>
      <c r="E194" s="229">
        <v>2.67</v>
      </c>
      <c r="F194" s="230" t="b">
        <v>0</v>
      </c>
      <c r="G194" s="229">
        <v>127.0</v>
      </c>
      <c r="H194" s="229">
        <v>128.0</v>
      </c>
      <c r="I194" s="32" t="s">
        <v>3877</v>
      </c>
      <c r="J194" s="32" t="s">
        <v>11504</v>
      </c>
      <c r="K194" s="229">
        <v>14.0</v>
      </c>
      <c r="L194" s="229">
        <v>128.0</v>
      </c>
      <c r="M194" s="232"/>
      <c r="N194" s="229">
        <v>14.0</v>
      </c>
    </row>
    <row r="195">
      <c r="A195" s="227" t="str">
        <f t="shared" si="1"/>
        <v>CA0014400009</v>
      </c>
      <c r="B195" s="227" t="str">
        <f t="shared" si="2"/>
        <v>Adiyogi-Cuff-Copper</v>
      </c>
      <c r="C195" s="32" t="s">
        <v>11505</v>
      </c>
      <c r="D195" s="32" t="s">
        <v>551</v>
      </c>
      <c r="E195" s="229">
        <v>3.24</v>
      </c>
      <c r="F195" s="230" t="b">
        <v>0</v>
      </c>
      <c r="G195" s="229">
        <v>281.0</v>
      </c>
      <c r="H195" s="229">
        <v>284.0</v>
      </c>
      <c r="I195" s="32" t="s">
        <v>3883</v>
      </c>
      <c r="J195" s="32" t="s">
        <v>550</v>
      </c>
      <c r="K195" s="229">
        <v>14.0</v>
      </c>
      <c r="L195" s="229">
        <v>284.0</v>
      </c>
      <c r="M195" s="232"/>
      <c r="N195" s="229">
        <v>14.0</v>
      </c>
    </row>
    <row r="196">
      <c r="A196" s="227" t="str">
        <f t="shared" si="1"/>
        <v>CA0019900009</v>
      </c>
      <c r="B196" s="227" t="str">
        <f t="shared" si="2"/>
        <v>Jai Bhairavi Devi Copper Cuff</v>
      </c>
      <c r="C196" s="32" t="s">
        <v>11506</v>
      </c>
      <c r="D196" s="32" t="s">
        <v>549</v>
      </c>
      <c r="E196" s="229">
        <v>3.6</v>
      </c>
      <c r="F196" s="230" t="b">
        <v>0</v>
      </c>
      <c r="G196" s="229">
        <v>193.0</v>
      </c>
      <c r="H196" s="229">
        <v>196.0</v>
      </c>
      <c r="I196" s="32" t="s">
        <v>3893</v>
      </c>
      <c r="J196" s="32" t="s">
        <v>548</v>
      </c>
      <c r="K196" s="229">
        <v>15.0</v>
      </c>
      <c r="L196" s="229">
        <v>196.0</v>
      </c>
      <c r="M196" s="232"/>
      <c r="N196" s="229">
        <v>15.0</v>
      </c>
    </row>
    <row r="197">
      <c r="A197" s="227" t="str">
        <f t="shared" si="1"/>
        <v>CA0020000009</v>
      </c>
      <c r="B197" s="227" t="str">
        <f t="shared" si="2"/>
        <v>Two Tone Copper Cuff</v>
      </c>
      <c r="C197" s="32" t="s">
        <v>11507</v>
      </c>
      <c r="D197" s="32" t="s">
        <v>1289</v>
      </c>
      <c r="E197" s="229">
        <v>1.76</v>
      </c>
      <c r="F197" s="230" t="b">
        <v>0</v>
      </c>
      <c r="G197" s="229">
        <v>34.0</v>
      </c>
      <c r="H197" s="229">
        <v>34.0</v>
      </c>
      <c r="I197" s="32" t="s">
        <v>3895</v>
      </c>
      <c r="J197" s="32" t="s">
        <v>2167</v>
      </c>
      <c r="K197" s="229">
        <v>9.0</v>
      </c>
      <c r="L197" s="229">
        <v>34.0</v>
      </c>
      <c r="M197" s="232"/>
      <c r="N197" s="229">
        <v>9.0</v>
      </c>
    </row>
    <row r="198">
      <c r="A198" s="227" t="str">
        <f t="shared" si="1"/>
        <v>CA0020100009</v>
      </c>
      <c r="B198" s="227" t="str">
        <f t="shared" si="2"/>
        <v>Mystic Moon Copper Cuff</v>
      </c>
      <c r="C198" s="32" t="s">
        <v>11508</v>
      </c>
      <c r="D198" s="32" t="s">
        <v>3898</v>
      </c>
      <c r="E198" s="229">
        <v>3.28</v>
      </c>
      <c r="F198" s="230" t="b">
        <v>0</v>
      </c>
      <c r="G198" s="229">
        <v>0.0</v>
      </c>
      <c r="H198" s="229">
        <v>0.0</v>
      </c>
      <c r="I198" s="32" t="s">
        <v>3899</v>
      </c>
      <c r="J198" s="32" t="s">
        <v>3897</v>
      </c>
      <c r="K198" s="229">
        <v>11.0</v>
      </c>
      <c r="L198" s="229">
        <v>0.0</v>
      </c>
      <c r="M198" s="232"/>
      <c r="N198" s="229">
        <v>11.0</v>
      </c>
    </row>
    <row r="199">
      <c r="A199" s="227" t="str">
        <f t="shared" si="1"/>
        <v>CA0020300009</v>
      </c>
      <c r="B199" s="227" t="str">
        <f t="shared" si="2"/>
        <v>Slim Copper Cuff</v>
      </c>
      <c r="C199" s="32" t="s">
        <v>11509</v>
      </c>
      <c r="D199" s="32" t="s">
        <v>1246</v>
      </c>
      <c r="E199" s="229">
        <v>3.27</v>
      </c>
      <c r="F199" s="230" t="b">
        <v>0</v>
      </c>
      <c r="G199" s="229">
        <v>0.0</v>
      </c>
      <c r="H199" s="229">
        <v>0.0</v>
      </c>
      <c r="I199" s="32" t="s">
        <v>3901</v>
      </c>
      <c r="J199" s="32" t="s">
        <v>1247</v>
      </c>
      <c r="K199" s="229">
        <v>5.0</v>
      </c>
      <c r="L199" s="229">
        <v>0.0</v>
      </c>
      <c r="M199" s="232"/>
      <c r="N199" s="229">
        <v>5.0</v>
      </c>
    </row>
    <row r="200">
      <c r="A200" s="227" t="str">
        <f t="shared" si="1"/>
        <v>CA0020400009</v>
      </c>
      <c r="B200" s="227" t="str">
        <f t="shared" si="2"/>
        <v>Chakra Copper Cuff</v>
      </c>
      <c r="C200" s="32" t="s">
        <v>11510</v>
      </c>
      <c r="D200" s="32" t="s">
        <v>1228</v>
      </c>
      <c r="E200" s="229">
        <v>3.51</v>
      </c>
      <c r="F200" s="230" t="b">
        <v>0</v>
      </c>
      <c r="G200" s="229">
        <v>167.0</v>
      </c>
      <c r="H200" s="229">
        <v>167.0</v>
      </c>
      <c r="I200" s="32" t="s">
        <v>3904</v>
      </c>
      <c r="J200" s="32" t="s">
        <v>3903</v>
      </c>
      <c r="K200" s="229">
        <v>11.0</v>
      </c>
      <c r="L200" s="229">
        <v>167.0</v>
      </c>
      <c r="M200" s="232"/>
      <c r="N200" s="229">
        <v>11.0</v>
      </c>
    </row>
    <row r="201">
      <c r="A201" s="227" t="str">
        <f t="shared" si="1"/>
        <v>CA0020600009</v>
      </c>
      <c r="B201" s="227" t="str">
        <f t="shared" si="2"/>
        <v>Copper-Bangle-Style-1</v>
      </c>
      <c r="C201" s="32" t="s">
        <v>11511</v>
      </c>
      <c r="D201" s="32" t="s">
        <v>3949</v>
      </c>
      <c r="E201" s="229">
        <v>2.31</v>
      </c>
      <c r="F201" s="230" t="b">
        <v>0</v>
      </c>
      <c r="G201" s="229">
        <v>130.0</v>
      </c>
      <c r="H201" s="229">
        <v>130.0</v>
      </c>
      <c r="I201" s="32" t="s">
        <v>3950</v>
      </c>
      <c r="J201" s="32" t="s">
        <v>11512</v>
      </c>
      <c r="K201" s="229">
        <v>5.0</v>
      </c>
      <c r="L201" s="229">
        <v>130.0</v>
      </c>
      <c r="M201" s="232"/>
      <c r="N201" s="229">
        <v>5.0</v>
      </c>
    </row>
    <row r="202">
      <c r="A202" s="227" t="str">
        <f t="shared" si="1"/>
        <v>CA0020700009</v>
      </c>
      <c r="B202" s="227" t="str">
        <f t="shared" si="2"/>
        <v>Copper-Bangle-Style-2</v>
      </c>
      <c r="C202" s="32" t="s">
        <v>11513</v>
      </c>
      <c r="D202" s="32" t="s">
        <v>3953</v>
      </c>
      <c r="E202" s="229">
        <v>3.41</v>
      </c>
      <c r="F202" s="230" t="b">
        <v>0</v>
      </c>
      <c r="G202" s="229">
        <v>0.0</v>
      </c>
      <c r="H202" s="229">
        <v>0.0</v>
      </c>
      <c r="I202" s="32" t="s">
        <v>3954</v>
      </c>
      <c r="J202" s="32" t="s">
        <v>11514</v>
      </c>
      <c r="K202" s="229">
        <v>5.0</v>
      </c>
      <c r="L202" s="229">
        <v>0.0</v>
      </c>
      <c r="M202" s="232"/>
      <c r="N202" s="229">
        <v>5.0</v>
      </c>
    </row>
    <row r="203">
      <c r="A203" s="227" t="str">
        <f t="shared" si="1"/>
        <v>CA0020800009</v>
      </c>
      <c r="B203" s="227" t="str">
        <f t="shared" si="2"/>
        <v>Copper-Bangle-Style-3</v>
      </c>
      <c r="C203" s="32" t="s">
        <v>11515</v>
      </c>
      <c r="D203" s="32" t="s">
        <v>3957</v>
      </c>
      <c r="E203" s="229">
        <v>2.32</v>
      </c>
      <c r="F203" s="230" t="b">
        <v>0</v>
      </c>
      <c r="G203" s="229">
        <v>0.0</v>
      </c>
      <c r="H203" s="229">
        <v>0.0</v>
      </c>
      <c r="I203" s="32" t="s">
        <v>3958</v>
      </c>
      <c r="J203" s="32" t="s">
        <v>11516</v>
      </c>
      <c r="K203" s="229">
        <v>5.0</v>
      </c>
      <c r="L203" s="229">
        <v>0.0</v>
      </c>
      <c r="M203" s="232"/>
      <c r="N203" s="229">
        <v>5.0</v>
      </c>
    </row>
    <row r="204">
      <c r="A204" s="227" t="str">
        <f t="shared" si="1"/>
        <v>CA0022400009</v>
      </c>
      <c r="B204" s="227" t="str">
        <f t="shared" si="2"/>
        <v>Aum-Rudraksha-Earrings</v>
      </c>
      <c r="C204" s="32" t="s">
        <v>11517</v>
      </c>
      <c r="D204" s="32" t="s">
        <v>1150</v>
      </c>
      <c r="E204" s="229">
        <v>7.07</v>
      </c>
      <c r="F204" s="230" t="b">
        <v>0</v>
      </c>
      <c r="G204" s="229">
        <v>145.0</v>
      </c>
      <c r="H204" s="229">
        <v>147.0</v>
      </c>
      <c r="I204" s="32" t="s">
        <v>3855</v>
      </c>
      <c r="J204" s="32" t="s">
        <v>11518</v>
      </c>
      <c r="K204" s="229">
        <v>20.0</v>
      </c>
      <c r="L204" s="229">
        <v>147.0</v>
      </c>
      <c r="M204" s="232"/>
      <c r="N204" s="229">
        <v>20.0</v>
      </c>
    </row>
    <row r="205">
      <c r="A205" s="227" t="str">
        <f t="shared" si="1"/>
        <v>CA0022500000</v>
      </c>
      <c r="B205" s="227" t="str">
        <f t="shared" si="2"/>
        <v>Rudraksha-Earrings</v>
      </c>
      <c r="C205" s="32" t="s">
        <v>11519</v>
      </c>
      <c r="D205" s="32" t="s">
        <v>8839</v>
      </c>
      <c r="E205" s="229">
        <v>8.64</v>
      </c>
      <c r="F205" s="230" t="b">
        <v>0</v>
      </c>
      <c r="G205" s="229">
        <v>0.0</v>
      </c>
      <c r="H205" s="229">
        <v>0.0</v>
      </c>
      <c r="I205" s="32" t="s">
        <v>8840</v>
      </c>
      <c r="J205" s="32" t="s">
        <v>11520</v>
      </c>
      <c r="K205" s="229">
        <v>15.0</v>
      </c>
      <c r="L205" s="229">
        <v>0.0</v>
      </c>
      <c r="M205" s="232"/>
      <c r="N205" s="229">
        <v>15.0</v>
      </c>
    </row>
    <row r="206">
      <c r="A206" s="227" t="str">
        <f t="shared" si="1"/>
        <v>CA0022800000</v>
      </c>
      <c r="B206" s="227" t="str">
        <f t="shared" si="2"/>
        <v>Textured-Copper-Earring-Style-3</v>
      </c>
      <c r="C206" s="32" t="s">
        <v>11521</v>
      </c>
      <c r="D206" s="32" t="s">
        <v>11522</v>
      </c>
      <c r="E206" s="233">
        <v>2.06</v>
      </c>
      <c r="F206" s="230" t="b">
        <v>0</v>
      </c>
      <c r="G206" s="229">
        <v>409.0</v>
      </c>
      <c r="H206" s="229">
        <v>409.0</v>
      </c>
      <c r="I206" s="235" t="s">
        <v>11523</v>
      </c>
      <c r="J206" s="32" t="s">
        <v>11524</v>
      </c>
      <c r="K206" s="229">
        <v>9.0</v>
      </c>
      <c r="L206" s="229">
        <v>409.0</v>
      </c>
      <c r="M206" s="232"/>
      <c r="N206" s="229">
        <v>9.0</v>
      </c>
    </row>
    <row r="207">
      <c r="A207" s="227" t="str">
        <f t="shared" si="1"/>
        <v>CA0022900000</v>
      </c>
      <c r="B207" s="227" t="str">
        <f t="shared" si="2"/>
        <v>Antique-Hammered-Copper-Black-Metal-Earring</v>
      </c>
      <c r="C207" s="32" t="s">
        <v>11525</v>
      </c>
      <c r="D207" s="32" t="s">
        <v>11526</v>
      </c>
      <c r="E207" s="229">
        <v>2.19</v>
      </c>
      <c r="F207" s="230" t="b">
        <v>0</v>
      </c>
      <c r="G207" s="229">
        <v>88.0</v>
      </c>
      <c r="H207" s="229">
        <v>88.0</v>
      </c>
      <c r="I207" s="32" t="s">
        <v>11527</v>
      </c>
      <c r="J207" s="32" t="s">
        <v>11528</v>
      </c>
      <c r="K207" s="229">
        <v>5.0</v>
      </c>
      <c r="L207" s="229">
        <v>88.0</v>
      </c>
      <c r="M207" s="232"/>
      <c r="N207" s="229">
        <v>5.0</v>
      </c>
    </row>
    <row r="208">
      <c r="A208" s="227" t="str">
        <f t="shared" si="1"/>
        <v>CA0023000009</v>
      </c>
      <c r="B208" s="227" t="str">
        <f t="shared" si="2"/>
        <v>Adiyogi-Ear-Rings-Silver</v>
      </c>
      <c r="C208" s="32" t="s">
        <v>11529</v>
      </c>
      <c r="D208" s="32" t="s">
        <v>563</v>
      </c>
      <c r="E208" s="229">
        <v>24.55</v>
      </c>
      <c r="F208" s="230" t="b">
        <v>0</v>
      </c>
      <c r="G208" s="229">
        <v>253.0</v>
      </c>
      <c r="H208" s="229">
        <v>253.0</v>
      </c>
      <c r="I208" s="32" t="s">
        <v>3879</v>
      </c>
      <c r="J208" s="32" t="s">
        <v>562</v>
      </c>
      <c r="K208" s="229">
        <v>65.0</v>
      </c>
      <c r="L208" s="229">
        <v>253.0</v>
      </c>
      <c r="M208" s="232"/>
      <c r="N208" s="229">
        <v>65.0</v>
      </c>
    </row>
    <row r="209">
      <c r="A209" s="227" t="str">
        <f t="shared" si="1"/>
        <v>CA0023300009</v>
      </c>
      <c r="B209" s="227" t="str">
        <f t="shared" si="2"/>
        <v>Adiyogi-Earring-Copper</v>
      </c>
      <c r="C209" s="32" t="s">
        <v>11530</v>
      </c>
      <c r="D209" s="32" t="s">
        <v>546</v>
      </c>
      <c r="E209" s="229">
        <v>5.66</v>
      </c>
      <c r="F209" s="230" t="b">
        <v>0</v>
      </c>
      <c r="G209" s="229">
        <v>200.0</v>
      </c>
      <c r="H209" s="229">
        <v>202.0</v>
      </c>
      <c r="I209" s="32" t="s">
        <v>3888</v>
      </c>
      <c r="J209" s="32" t="s">
        <v>545</v>
      </c>
      <c r="K209" s="229">
        <v>25.0</v>
      </c>
      <c r="L209" s="229">
        <v>203.0</v>
      </c>
      <c r="M209" s="232"/>
      <c r="N209" s="229">
        <v>25.0</v>
      </c>
    </row>
    <row r="210">
      <c r="A210" s="227" t="str">
        <f t="shared" si="1"/>
        <v>CA0029016909</v>
      </c>
      <c r="B210" s="227" t="str">
        <f t="shared" si="2"/>
        <v>Textured-Matt-Copper-Earring-Style-1</v>
      </c>
      <c r="C210" s="32" t="s">
        <v>11531</v>
      </c>
      <c r="D210" s="32" t="s">
        <v>3961</v>
      </c>
      <c r="E210" s="229">
        <v>1.59</v>
      </c>
      <c r="F210" s="230" t="b">
        <v>0</v>
      </c>
      <c r="G210" s="229">
        <v>194.0</v>
      </c>
      <c r="H210" s="229">
        <v>194.0</v>
      </c>
      <c r="I210" s="32" t="s">
        <v>3962</v>
      </c>
      <c r="J210" s="32" t="s">
        <v>11532</v>
      </c>
      <c r="K210" s="229">
        <v>3.0</v>
      </c>
      <c r="L210" s="229">
        <v>194.0</v>
      </c>
      <c r="M210" s="232"/>
      <c r="N210" s="229">
        <v>3.0</v>
      </c>
    </row>
    <row r="211">
      <c r="A211" s="227" t="str">
        <f t="shared" si="1"/>
        <v>CA0029017009</v>
      </c>
      <c r="B211" s="227" t="str">
        <f t="shared" si="2"/>
        <v>Ear-Ring-Copper-Style-2</v>
      </c>
      <c r="C211" s="32" t="s">
        <v>11533</v>
      </c>
      <c r="D211" s="32" t="s">
        <v>11534</v>
      </c>
      <c r="E211" s="229">
        <v>2.16</v>
      </c>
      <c r="F211" s="230" t="b">
        <v>0</v>
      </c>
      <c r="G211" s="229">
        <v>0.0</v>
      </c>
      <c r="H211" s="229">
        <v>0.0</v>
      </c>
      <c r="I211" s="32" t="s">
        <v>11535</v>
      </c>
      <c r="J211" s="32" t="s">
        <v>11536</v>
      </c>
      <c r="K211" s="229">
        <v>3.0</v>
      </c>
      <c r="L211" s="229">
        <v>0.0</v>
      </c>
      <c r="M211" s="232"/>
      <c r="N211" s="229">
        <v>3.0</v>
      </c>
    </row>
    <row r="212">
      <c r="A212" s="227" t="str">
        <f t="shared" si="1"/>
        <v>CA0029017109</v>
      </c>
      <c r="B212" s="227" t="str">
        <f t="shared" si="2"/>
        <v>Hammered-Copper-Earring-Style-4</v>
      </c>
      <c r="C212" s="32" t="s">
        <v>11537</v>
      </c>
      <c r="D212" s="32" t="s">
        <v>3964</v>
      </c>
      <c r="E212" s="229">
        <v>2.07</v>
      </c>
      <c r="F212" s="230" t="b">
        <v>0</v>
      </c>
      <c r="G212" s="229">
        <v>273.0</v>
      </c>
      <c r="H212" s="229">
        <v>273.0</v>
      </c>
      <c r="I212" s="32" t="s">
        <v>3965</v>
      </c>
      <c r="J212" s="32" t="s">
        <v>11538</v>
      </c>
      <c r="K212" s="229">
        <v>3.0</v>
      </c>
      <c r="L212" s="229">
        <v>273.0</v>
      </c>
      <c r="M212" s="232"/>
      <c r="N212" s="229">
        <v>3.0</v>
      </c>
    </row>
    <row r="213">
      <c r="A213" s="227" t="str">
        <f t="shared" si="1"/>
        <v>CA0029116906</v>
      </c>
      <c r="B213" s="227" t="str">
        <f t="shared" si="2"/>
        <v>Handcrafted-Earring</v>
      </c>
      <c r="C213" s="32" t="s">
        <v>11539</v>
      </c>
      <c r="D213" s="32" t="s">
        <v>11540</v>
      </c>
      <c r="E213" s="233">
        <v>20.0</v>
      </c>
      <c r="F213" s="230" t="b">
        <v>0</v>
      </c>
      <c r="G213" s="229">
        <v>0.0</v>
      </c>
      <c r="H213" s="229">
        <v>0.0</v>
      </c>
      <c r="I213" s="32" t="s">
        <v>11541</v>
      </c>
      <c r="J213" s="32" t="s">
        <v>11542</v>
      </c>
      <c r="K213" s="229">
        <v>40.0</v>
      </c>
      <c r="L213" s="229">
        <v>0.0</v>
      </c>
      <c r="M213" s="232"/>
      <c r="N213" s="229">
        <v>40.0</v>
      </c>
    </row>
    <row r="214">
      <c r="A214" s="227" t="str">
        <f t="shared" si="1"/>
        <v>CA0029117006</v>
      </c>
      <c r="B214" s="227" t="str">
        <f t="shared" si="2"/>
        <v>Handcrafted-Earring</v>
      </c>
      <c r="C214" s="32" t="s">
        <v>11543</v>
      </c>
      <c r="D214" s="32" t="s">
        <v>11544</v>
      </c>
      <c r="E214" s="233">
        <v>15.0</v>
      </c>
      <c r="F214" s="230" t="b">
        <v>0</v>
      </c>
      <c r="G214" s="229">
        <v>0.0</v>
      </c>
      <c r="H214" s="229">
        <v>0.0</v>
      </c>
      <c r="I214" s="32" t="s">
        <v>11545</v>
      </c>
      <c r="J214" s="32" t="s">
        <v>11542</v>
      </c>
      <c r="K214" s="229">
        <v>30.0</v>
      </c>
      <c r="L214" s="229">
        <v>0.0</v>
      </c>
      <c r="M214" s="232"/>
      <c r="N214" s="229">
        <v>30.0</v>
      </c>
    </row>
    <row r="215">
      <c r="A215" s="227" t="str">
        <f t="shared" si="1"/>
        <v>CA0029117106</v>
      </c>
      <c r="B215" s="227" t="str">
        <f t="shared" si="2"/>
        <v>Handcrafted-Earring</v>
      </c>
      <c r="C215" s="32" t="s">
        <v>11546</v>
      </c>
      <c r="D215" s="32" t="s">
        <v>11547</v>
      </c>
      <c r="E215" s="229">
        <v>13.0</v>
      </c>
      <c r="F215" s="230" t="b">
        <v>0</v>
      </c>
      <c r="G215" s="229">
        <v>0.0</v>
      </c>
      <c r="H215" s="229">
        <v>0.0</v>
      </c>
      <c r="I215" s="32" t="s">
        <v>11548</v>
      </c>
      <c r="J215" s="32" t="s">
        <v>11542</v>
      </c>
      <c r="K215" s="229">
        <v>25.0</v>
      </c>
      <c r="L215" s="229">
        <v>0.0</v>
      </c>
      <c r="M215" s="232"/>
      <c r="N215" s="229">
        <v>25.0</v>
      </c>
    </row>
    <row r="216">
      <c r="A216" s="227" t="str">
        <f t="shared" si="1"/>
        <v>CA0035800000</v>
      </c>
      <c r="B216" s="227" t="str">
        <f t="shared" si="2"/>
        <v>Devi Red Pendant Cord</v>
      </c>
      <c r="C216" s="32" t="s">
        <v>11549</v>
      </c>
      <c r="D216" s="32" t="s">
        <v>764</v>
      </c>
      <c r="E216" s="229">
        <v>0.38</v>
      </c>
      <c r="F216" s="230" t="b">
        <v>0</v>
      </c>
      <c r="G216" s="229">
        <v>695.0</v>
      </c>
      <c r="H216" s="229">
        <v>703.0</v>
      </c>
      <c r="I216" s="32" t="s">
        <v>6688</v>
      </c>
      <c r="J216" s="32" t="s">
        <v>763</v>
      </c>
      <c r="K216" s="229">
        <v>7.0</v>
      </c>
      <c r="L216" s="229">
        <v>705.0</v>
      </c>
      <c r="M216" s="232"/>
      <c r="N216" s="229">
        <v>7.0</v>
      </c>
    </row>
    <row r="217">
      <c r="A217" s="227" t="str">
        <f t="shared" si="1"/>
        <v>CA0035900000</v>
      </c>
      <c r="B217" s="227" t="str">
        <f t="shared" si="2"/>
        <v>Dhyanalinga Black Pendant Cord</v>
      </c>
      <c r="C217" s="32" t="s">
        <v>11550</v>
      </c>
      <c r="D217" s="32" t="s">
        <v>766</v>
      </c>
      <c r="E217" s="229">
        <v>0.41</v>
      </c>
      <c r="F217" s="230" t="b">
        <v>0</v>
      </c>
      <c r="G217" s="229">
        <v>317.0</v>
      </c>
      <c r="H217" s="229">
        <v>321.0</v>
      </c>
      <c r="I217" s="32" t="s">
        <v>3661</v>
      </c>
      <c r="J217" s="32" t="s">
        <v>765</v>
      </c>
      <c r="K217" s="229">
        <v>7.0</v>
      </c>
      <c r="L217" s="229">
        <v>322.0</v>
      </c>
      <c r="M217" s="232"/>
      <c r="N217" s="229">
        <v>7.0</v>
      </c>
    </row>
    <row r="218">
      <c r="A218" s="227" t="str">
        <f t="shared" si="1"/>
        <v>CA0036000009</v>
      </c>
      <c r="B218" s="227" t="str">
        <f t="shared" si="2"/>
        <v>Linga-Bhairavi-Chain-Silver</v>
      </c>
      <c r="C218" s="32" t="s">
        <v>11551</v>
      </c>
      <c r="D218" s="32" t="s">
        <v>789</v>
      </c>
      <c r="E218" s="229">
        <v>31.58</v>
      </c>
      <c r="F218" s="230" t="b">
        <v>0</v>
      </c>
      <c r="G218" s="229">
        <v>247.0</v>
      </c>
      <c r="H218" s="229">
        <v>247.0</v>
      </c>
      <c r="I218" s="32" t="s">
        <v>3754</v>
      </c>
      <c r="J218" s="32" t="s">
        <v>787</v>
      </c>
      <c r="K218" s="229">
        <v>91.0</v>
      </c>
      <c r="L218" s="229">
        <v>247.0</v>
      </c>
      <c r="M218" s="232"/>
      <c r="N218" s="229">
        <v>91.0</v>
      </c>
    </row>
    <row r="219">
      <c r="A219" s="227" t="str">
        <f t="shared" si="1"/>
        <v>CA0036500009</v>
      </c>
      <c r="B219" s="227" t="str">
        <f t="shared" si="2"/>
        <v>Rudraksha-Pendant</v>
      </c>
      <c r="C219" s="32" t="s">
        <v>11552</v>
      </c>
      <c r="D219" s="32" t="s">
        <v>1188</v>
      </c>
      <c r="E219" s="229">
        <v>5.19</v>
      </c>
      <c r="F219" s="230" t="b">
        <v>0</v>
      </c>
      <c r="G219" s="229">
        <v>306.0</v>
      </c>
      <c r="H219" s="229">
        <v>313.0</v>
      </c>
      <c r="I219" s="32" t="s">
        <v>3858</v>
      </c>
      <c r="J219" s="32" t="s">
        <v>11553</v>
      </c>
      <c r="K219" s="229">
        <v>25.0</v>
      </c>
      <c r="L219" s="229">
        <v>314.0</v>
      </c>
      <c r="M219" s="232"/>
      <c r="N219" s="229">
        <v>25.0</v>
      </c>
    </row>
    <row r="220">
      <c r="A220" s="227" t="str">
        <f t="shared" si="1"/>
        <v>CA0037200000</v>
      </c>
      <c r="B220" s="227" t="str">
        <f t="shared" si="2"/>
        <v>Hammered-Copper-Necklace-Style-1</v>
      </c>
      <c r="C220" s="32" t="s">
        <v>11554</v>
      </c>
      <c r="D220" s="32" t="s">
        <v>11555</v>
      </c>
      <c r="E220" s="229">
        <v>2.3</v>
      </c>
      <c r="F220" s="230" t="b">
        <v>0</v>
      </c>
      <c r="G220" s="229">
        <v>235.0</v>
      </c>
      <c r="H220" s="229">
        <v>235.0</v>
      </c>
      <c r="I220" s="32" t="s">
        <v>11556</v>
      </c>
      <c r="J220" s="32" t="s">
        <v>11557</v>
      </c>
      <c r="K220" s="229">
        <v>3.0</v>
      </c>
      <c r="L220" s="229">
        <v>235.0</v>
      </c>
      <c r="M220" s="232"/>
      <c r="N220" s="229">
        <v>3.0</v>
      </c>
    </row>
    <row r="221">
      <c r="A221" s="227" t="str">
        <f t="shared" si="1"/>
        <v>CA0037300000</v>
      </c>
      <c r="B221" s="227" t="str">
        <f t="shared" si="2"/>
        <v>Copper-Choker-Necklace-Style-2</v>
      </c>
      <c r="C221" s="32" t="s">
        <v>11558</v>
      </c>
      <c r="D221" s="32" t="s">
        <v>11559</v>
      </c>
      <c r="E221" s="229">
        <v>2.91</v>
      </c>
      <c r="F221" s="230" t="b">
        <v>0</v>
      </c>
      <c r="G221" s="229">
        <v>412.0</v>
      </c>
      <c r="H221" s="229">
        <v>412.0</v>
      </c>
      <c r="I221" s="32" t="s">
        <v>11560</v>
      </c>
      <c r="J221" s="32" t="s">
        <v>11561</v>
      </c>
      <c r="K221" s="229">
        <v>15.0</v>
      </c>
      <c r="L221" s="229">
        <v>412.0</v>
      </c>
      <c r="M221" s="232"/>
      <c r="N221" s="229">
        <v>15.0</v>
      </c>
    </row>
    <row r="222">
      <c r="A222" s="227" t="str">
        <f t="shared" si="1"/>
        <v>CA0037600000</v>
      </c>
      <c r="B222" s="227" t="str">
        <f t="shared" si="2"/>
        <v>Antique-Copper-Chain-Necklace</v>
      </c>
      <c r="C222" s="32" t="s">
        <v>11562</v>
      </c>
      <c r="D222" s="32" t="s">
        <v>11563</v>
      </c>
      <c r="E222" s="233">
        <v>6.08</v>
      </c>
      <c r="F222" s="230" t="b">
        <v>0</v>
      </c>
      <c r="G222" s="229">
        <v>145.0</v>
      </c>
      <c r="H222" s="229">
        <v>145.0</v>
      </c>
      <c r="I222" s="235" t="s">
        <v>11564</v>
      </c>
      <c r="J222" s="32" t="s">
        <v>11565</v>
      </c>
      <c r="K222" s="229">
        <v>15.0</v>
      </c>
      <c r="L222" s="229">
        <v>145.0</v>
      </c>
      <c r="M222" s="232"/>
      <c r="N222" s="229">
        <v>15.0</v>
      </c>
    </row>
    <row r="223">
      <c r="A223" s="227" t="str">
        <f t="shared" si="1"/>
        <v>CA0038200000</v>
      </c>
      <c r="B223" s="227" t="str">
        <f t="shared" si="2"/>
        <v>Moon-Silver-Pendant-Chain</v>
      </c>
      <c r="C223" s="32" t="s">
        <v>11566</v>
      </c>
      <c r="D223" s="32" t="s">
        <v>11567</v>
      </c>
      <c r="E223" s="229">
        <v>14.75</v>
      </c>
      <c r="F223" s="230" t="b">
        <v>0</v>
      </c>
      <c r="G223" s="229">
        <v>0.0</v>
      </c>
      <c r="H223" s="229">
        <v>0.0</v>
      </c>
      <c r="I223" s="32" t="s">
        <v>11568</v>
      </c>
      <c r="J223" s="32" t="s">
        <v>11569</v>
      </c>
      <c r="K223" s="229">
        <v>20.0</v>
      </c>
      <c r="L223" s="229">
        <v>0.0</v>
      </c>
      <c r="M223" s="232"/>
      <c r="N223" s="229">
        <v>20.0</v>
      </c>
    </row>
    <row r="224">
      <c r="A224" s="227" t="str">
        <f t="shared" si="1"/>
        <v>CA0040600000</v>
      </c>
      <c r="B224" s="227" t="str">
        <f t="shared" si="2"/>
        <v>Beaded-Necklace-2</v>
      </c>
      <c r="C224" s="32" t="s">
        <v>11570</v>
      </c>
      <c r="D224" s="32" t="s">
        <v>11571</v>
      </c>
      <c r="E224" s="229">
        <v>14.07</v>
      </c>
      <c r="F224" s="230" t="b">
        <v>0</v>
      </c>
      <c r="G224" s="229">
        <v>2.0</v>
      </c>
      <c r="H224" s="229">
        <v>2.0</v>
      </c>
      <c r="I224" s="32" t="s">
        <v>11572</v>
      </c>
      <c r="J224" s="32" t="s">
        <v>11573</v>
      </c>
      <c r="K224" s="229">
        <v>5.0</v>
      </c>
      <c r="L224" s="229">
        <v>2.0</v>
      </c>
      <c r="M224" s="232"/>
      <c r="N224" s="229">
        <v>5.0</v>
      </c>
    </row>
    <row r="225">
      <c r="A225" s="227" t="str">
        <f t="shared" si="1"/>
        <v>CA0040700000</v>
      </c>
      <c r="B225" s="227" t="str">
        <f t="shared" si="2"/>
        <v>Beaded-Necklace-3</v>
      </c>
      <c r="C225" s="32" t="s">
        <v>11574</v>
      </c>
      <c r="D225" s="32" t="s">
        <v>11575</v>
      </c>
      <c r="E225" s="229">
        <v>13.83</v>
      </c>
      <c r="F225" s="230" t="b">
        <v>0</v>
      </c>
      <c r="G225" s="229">
        <v>49.0</v>
      </c>
      <c r="H225" s="229">
        <v>49.0</v>
      </c>
      <c r="I225" s="32" t="s">
        <v>11576</v>
      </c>
      <c r="J225" s="32" t="s">
        <v>11577</v>
      </c>
      <c r="K225" s="229">
        <v>5.0</v>
      </c>
      <c r="L225" s="229">
        <v>49.0</v>
      </c>
      <c r="M225" s="232"/>
      <c r="N225" s="229">
        <v>5.0</v>
      </c>
    </row>
    <row r="226">
      <c r="A226" s="227" t="str">
        <f t="shared" si="1"/>
        <v>CA0041700000</v>
      </c>
      <c r="B226" s="227" t="str">
        <f t="shared" si="2"/>
        <v>Multi-Layer-Long-Necklace-6096-C</v>
      </c>
      <c r="C226" s="32" t="s">
        <v>11578</v>
      </c>
      <c r="D226" s="32" t="s">
        <v>11579</v>
      </c>
      <c r="E226" s="233">
        <v>5.26</v>
      </c>
      <c r="F226" s="230" t="b">
        <v>0</v>
      </c>
      <c r="G226" s="229">
        <v>0.0</v>
      </c>
      <c r="H226" s="229">
        <v>0.0</v>
      </c>
      <c r="I226" s="235" t="s">
        <v>11580</v>
      </c>
      <c r="J226" s="32" t="s">
        <v>11581</v>
      </c>
      <c r="K226" s="229">
        <v>10.0</v>
      </c>
      <c r="L226" s="229">
        <v>0.0</v>
      </c>
      <c r="M226" s="232"/>
      <c r="N226" s="229">
        <v>10.0</v>
      </c>
    </row>
    <row r="227">
      <c r="A227" s="227" t="str">
        <f t="shared" si="1"/>
        <v>CA0042300009</v>
      </c>
      <c r="B227" s="227" t="str">
        <f t="shared" si="2"/>
        <v>Linga-Bhairavi-Chain-Silver</v>
      </c>
      <c r="C227" s="32" t="s">
        <v>11582</v>
      </c>
      <c r="D227" s="32" t="s">
        <v>788</v>
      </c>
      <c r="E227" s="233">
        <v>48.87</v>
      </c>
      <c r="F227" s="230" t="b">
        <v>0</v>
      </c>
      <c r="G227" s="229">
        <v>249.0</v>
      </c>
      <c r="H227" s="229">
        <v>250.0</v>
      </c>
      <c r="I227" s="235" t="s">
        <v>3910</v>
      </c>
      <c r="J227" s="32" t="s">
        <v>787</v>
      </c>
      <c r="K227" s="229">
        <v>99.0</v>
      </c>
      <c r="L227" s="229">
        <v>250.0</v>
      </c>
      <c r="M227" s="232"/>
      <c r="N227" s="229">
        <v>99.0</v>
      </c>
    </row>
    <row r="228">
      <c r="A228" s="227" t="str">
        <f t="shared" si="1"/>
        <v>CA0044400209</v>
      </c>
      <c r="B228" s="227" t="str">
        <f t="shared" si="2"/>
        <v>Linga-Copper-Ring (S)</v>
      </c>
      <c r="C228" s="32" t="s">
        <v>11583</v>
      </c>
      <c r="D228" s="32" t="s">
        <v>3922</v>
      </c>
      <c r="E228" s="229">
        <v>1.01</v>
      </c>
      <c r="F228" s="230" t="b">
        <v>0</v>
      </c>
      <c r="G228" s="229">
        <v>24.0</v>
      </c>
      <c r="H228" s="229">
        <v>24.0</v>
      </c>
      <c r="I228" s="32" t="s">
        <v>3923</v>
      </c>
      <c r="J228" s="32" t="s">
        <v>11584</v>
      </c>
      <c r="K228" s="229">
        <v>15.0</v>
      </c>
      <c r="L228" s="229">
        <v>24.0</v>
      </c>
      <c r="M228" s="32" t="s">
        <v>11585</v>
      </c>
      <c r="N228" s="229">
        <v>15.0</v>
      </c>
    </row>
    <row r="229">
      <c r="A229" s="227" t="str">
        <f t="shared" si="1"/>
        <v>CA0044400309</v>
      </c>
      <c r="B229" s="227" t="str">
        <f t="shared" si="2"/>
        <v>Linga-Copper-Ring (M)</v>
      </c>
      <c r="C229" s="32" t="s">
        <v>11586</v>
      </c>
      <c r="D229" s="32" t="s">
        <v>3919</v>
      </c>
      <c r="E229" s="229">
        <v>0.8</v>
      </c>
      <c r="F229" s="230" t="b">
        <v>0</v>
      </c>
      <c r="G229" s="229">
        <v>189.0</v>
      </c>
      <c r="H229" s="229">
        <v>190.0</v>
      </c>
      <c r="I229" s="32" t="s">
        <v>3920</v>
      </c>
      <c r="J229" s="32" t="s">
        <v>11584</v>
      </c>
      <c r="K229" s="229">
        <v>15.0</v>
      </c>
      <c r="L229" s="229">
        <v>190.0</v>
      </c>
      <c r="M229" s="32" t="s">
        <v>11388</v>
      </c>
      <c r="N229" s="229">
        <v>15.0</v>
      </c>
    </row>
    <row r="230">
      <c r="A230" s="227" t="str">
        <f t="shared" si="1"/>
        <v>CA0044400409</v>
      </c>
      <c r="B230" s="227" t="str">
        <f t="shared" si="2"/>
        <v>Linga-Copper-Ring (L)</v>
      </c>
      <c r="C230" s="32" t="s">
        <v>11587</v>
      </c>
      <c r="D230" s="32" t="s">
        <v>3916</v>
      </c>
      <c r="E230" s="229">
        <v>0.83</v>
      </c>
      <c r="F230" s="230" t="b">
        <v>0</v>
      </c>
      <c r="G230" s="229">
        <v>144.0</v>
      </c>
      <c r="H230" s="229">
        <v>144.0</v>
      </c>
      <c r="I230" s="32" t="s">
        <v>3917</v>
      </c>
      <c r="J230" s="32" t="s">
        <v>11584</v>
      </c>
      <c r="K230" s="229">
        <v>15.0</v>
      </c>
      <c r="L230" s="229">
        <v>144.0</v>
      </c>
      <c r="M230" s="32" t="s">
        <v>11588</v>
      </c>
      <c r="N230" s="229">
        <v>15.0</v>
      </c>
    </row>
    <row r="231">
      <c r="A231" s="227" t="str">
        <f t="shared" si="1"/>
        <v>CA0045100200</v>
      </c>
      <c r="B231" s="227" t="str">
        <f t="shared" si="2"/>
        <v>Moon-Phase-Silver-Ring (S)</v>
      </c>
      <c r="C231" s="32" t="s">
        <v>11589</v>
      </c>
      <c r="D231" s="32" t="s">
        <v>11590</v>
      </c>
      <c r="E231" s="229">
        <v>11.0</v>
      </c>
      <c r="F231" s="230" t="b">
        <v>0</v>
      </c>
      <c r="G231" s="229">
        <v>0.0</v>
      </c>
      <c r="H231" s="229">
        <v>0.0</v>
      </c>
      <c r="I231" s="32" t="s">
        <v>11591</v>
      </c>
      <c r="J231" s="32" t="s">
        <v>11592</v>
      </c>
      <c r="K231" s="229">
        <v>15.0</v>
      </c>
      <c r="L231" s="229">
        <v>0.0</v>
      </c>
      <c r="M231" s="32" t="s">
        <v>11585</v>
      </c>
      <c r="N231" s="229">
        <v>15.0</v>
      </c>
    </row>
    <row r="232">
      <c r="A232" s="227" t="str">
        <f t="shared" si="1"/>
        <v>CA0045100300</v>
      </c>
      <c r="B232" s="227" t="str">
        <f t="shared" si="2"/>
        <v>Moon-Phase-Silver-Ring (M)</v>
      </c>
      <c r="C232" s="32" t="s">
        <v>11593</v>
      </c>
      <c r="D232" s="32" t="s">
        <v>11594</v>
      </c>
      <c r="E232" s="229">
        <v>11.03</v>
      </c>
      <c r="F232" s="230" t="b">
        <v>0</v>
      </c>
      <c r="G232" s="229">
        <v>0.0</v>
      </c>
      <c r="H232" s="229">
        <v>0.0</v>
      </c>
      <c r="I232" s="32" t="s">
        <v>11595</v>
      </c>
      <c r="J232" s="32" t="s">
        <v>11592</v>
      </c>
      <c r="K232" s="229">
        <v>15.0</v>
      </c>
      <c r="L232" s="229">
        <v>0.0</v>
      </c>
      <c r="M232" s="32" t="s">
        <v>11388</v>
      </c>
      <c r="N232" s="229">
        <v>15.0</v>
      </c>
    </row>
    <row r="233">
      <c r="A233" s="227" t="str">
        <f t="shared" si="1"/>
        <v>CA0047200206</v>
      </c>
      <c r="B233" s="227" t="str">
        <f t="shared" si="2"/>
        <v>Kids-Adiyogi-Pullover-Hoodie (S)</v>
      </c>
      <c r="C233" s="32" t="s">
        <v>11596</v>
      </c>
      <c r="D233" s="32" t="s">
        <v>11597</v>
      </c>
      <c r="E233" s="229">
        <v>13.63</v>
      </c>
      <c r="F233" s="230" t="b">
        <v>0</v>
      </c>
      <c r="G233" s="229">
        <v>0.0</v>
      </c>
      <c r="H233" s="229">
        <v>0.0</v>
      </c>
      <c r="I233" s="32" t="s">
        <v>11598</v>
      </c>
      <c r="J233" s="32" t="s">
        <v>11599</v>
      </c>
      <c r="K233" s="229">
        <v>20.0</v>
      </c>
      <c r="L233" s="229">
        <v>0.0</v>
      </c>
      <c r="M233" s="32" t="s">
        <v>11585</v>
      </c>
      <c r="N233" s="229">
        <v>20.0</v>
      </c>
    </row>
    <row r="234">
      <c r="A234" s="227" t="str">
        <f t="shared" si="1"/>
        <v>CA0047200306</v>
      </c>
      <c r="B234" s="227" t="str">
        <f t="shared" si="2"/>
        <v>Kids-Adiyogi-Pullover-Hoodie (M)</v>
      </c>
      <c r="C234" s="32" t="s">
        <v>11600</v>
      </c>
      <c r="D234" s="32" t="s">
        <v>11601</v>
      </c>
      <c r="E234" s="229">
        <v>13.72</v>
      </c>
      <c r="F234" s="234" t="b">
        <v>0</v>
      </c>
      <c r="G234" s="229">
        <v>1.0</v>
      </c>
      <c r="H234" s="229">
        <v>1.0</v>
      </c>
      <c r="I234" s="32" t="s">
        <v>11602</v>
      </c>
      <c r="J234" s="32" t="s">
        <v>11599</v>
      </c>
      <c r="K234" s="229">
        <v>20.0</v>
      </c>
      <c r="L234" s="229">
        <v>1.0</v>
      </c>
      <c r="M234" s="32" t="s">
        <v>11388</v>
      </c>
      <c r="N234" s="229">
        <v>20.0</v>
      </c>
    </row>
    <row r="235">
      <c r="A235" s="227" t="str">
        <f t="shared" si="1"/>
        <v>CA0047200406</v>
      </c>
      <c r="B235" s="227" t="str">
        <f t="shared" si="2"/>
        <v>Kids-Adiyogi-Pullover-Hoodie (L)</v>
      </c>
      <c r="C235" s="32" t="s">
        <v>11603</v>
      </c>
      <c r="D235" s="32" t="s">
        <v>11604</v>
      </c>
      <c r="E235" s="229">
        <v>13.59</v>
      </c>
      <c r="F235" s="234" t="b">
        <v>0</v>
      </c>
      <c r="G235" s="229">
        <v>3.0</v>
      </c>
      <c r="H235" s="229">
        <v>3.0</v>
      </c>
      <c r="I235" s="32" t="s">
        <v>11605</v>
      </c>
      <c r="J235" s="32" t="s">
        <v>11599</v>
      </c>
      <c r="K235" s="229">
        <v>20.0</v>
      </c>
      <c r="L235" s="229">
        <v>3.0</v>
      </c>
      <c r="M235" s="32" t="s">
        <v>11588</v>
      </c>
      <c r="N235" s="229">
        <v>20.0</v>
      </c>
    </row>
    <row r="236">
      <c r="A236" s="227" t="str">
        <f t="shared" si="1"/>
        <v>CA0047200506</v>
      </c>
      <c r="B236" s="227" t="str">
        <f t="shared" si="2"/>
        <v>Kids-Adiyogi-Pullover-Hoodie (XL)</v>
      </c>
      <c r="C236" s="32" t="s">
        <v>11606</v>
      </c>
      <c r="D236" s="32" t="s">
        <v>11607</v>
      </c>
      <c r="E236" s="229">
        <v>13.57</v>
      </c>
      <c r="F236" s="230" t="b">
        <v>0</v>
      </c>
      <c r="G236" s="229">
        <v>9.0</v>
      </c>
      <c r="H236" s="229">
        <v>10.0</v>
      </c>
      <c r="I236" s="32" t="s">
        <v>11608</v>
      </c>
      <c r="J236" s="32" t="s">
        <v>11599</v>
      </c>
      <c r="K236" s="229">
        <v>20.0</v>
      </c>
      <c r="L236" s="229">
        <v>10.0</v>
      </c>
      <c r="M236" s="32" t="s">
        <v>11390</v>
      </c>
      <c r="N236" s="229">
        <v>20.0</v>
      </c>
    </row>
    <row r="237">
      <c r="A237" s="227" t="str">
        <f t="shared" si="1"/>
        <v>CA0047300206</v>
      </c>
      <c r="B237" s="227" t="str">
        <f t="shared" si="2"/>
        <v>Kids-Sweatpants (S)</v>
      </c>
      <c r="C237" s="32" t="s">
        <v>11609</v>
      </c>
      <c r="D237" s="32" t="s">
        <v>11610</v>
      </c>
      <c r="E237" s="233">
        <v>12.15</v>
      </c>
      <c r="F237" s="230" t="b">
        <v>0</v>
      </c>
      <c r="G237" s="229">
        <v>4.0</v>
      </c>
      <c r="H237" s="229">
        <v>4.0</v>
      </c>
      <c r="I237" s="235" t="s">
        <v>11611</v>
      </c>
      <c r="J237" s="32" t="s">
        <v>11612</v>
      </c>
      <c r="K237" s="229">
        <v>20.0</v>
      </c>
      <c r="L237" s="229">
        <v>4.0</v>
      </c>
      <c r="M237" s="32" t="s">
        <v>11585</v>
      </c>
      <c r="N237" s="229">
        <v>20.0</v>
      </c>
    </row>
    <row r="238">
      <c r="A238" s="227" t="str">
        <f t="shared" si="1"/>
        <v>CA0047300306</v>
      </c>
      <c r="B238" s="227" t="str">
        <f t="shared" si="2"/>
        <v>Kids-Sweatpants (M)</v>
      </c>
      <c r="C238" s="32" t="s">
        <v>11613</v>
      </c>
      <c r="D238" s="32" t="s">
        <v>11614</v>
      </c>
      <c r="E238" s="233">
        <v>12.11</v>
      </c>
      <c r="F238" s="230" t="b">
        <v>0</v>
      </c>
      <c r="G238" s="229">
        <v>7.0</v>
      </c>
      <c r="H238" s="229">
        <v>7.0</v>
      </c>
      <c r="I238" s="235" t="s">
        <v>11615</v>
      </c>
      <c r="J238" s="32" t="s">
        <v>11612</v>
      </c>
      <c r="K238" s="229">
        <v>20.0</v>
      </c>
      <c r="L238" s="229">
        <v>7.0</v>
      </c>
      <c r="M238" s="32" t="s">
        <v>11388</v>
      </c>
      <c r="N238" s="229">
        <v>20.0</v>
      </c>
    </row>
    <row r="239">
      <c r="A239" s="227" t="str">
        <f t="shared" si="1"/>
        <v>CA0047300406</v>
      </c>
      <c r="B239" s="227" t="str">
        <f t="shared" si="2"/>
        <v>Kids-Sweatpants (L)</v>
      </c>
      <c r="C239" s="32" t="s">
        <v>11616</v>
      </c>
      <c r="D239" s="32" t="s">
        <v>11617</v>
      </c>
      <c r="E239" s="229">
        <v>12.1</v>
      </c>
      <c r="F239" s="230" t="b">
        <v>0</v>
      </c>
      <c r="G239" s="229">
        <v>15.0</v>
      </c>
      <c r="H239" s="229">
        <v>15.0</v>
      </c>
      <c r="I239" s="32" t="s">
        <v>11618</v>
      </c>
      <c r="J239" s="32" t="s">
        <v>11612</v>
      </c>
      <c r="K239" s="229">
        <v>20.0</v>
      </c>
      <c r="L239" s="229">
        <v>15.0</v>
      </c>
      <c r="M239" s="32" t="s">
        <v>11588</v>
      </c>
      <c r="N239" s="229">
        <v>20.0</v>
      </c>
    </row>
    <row r="240">
      <c r="A240" s="227" t="str">
        <f t="shared" si="1"/>
        <v>CA0047300506</v>
      </c>
      <c r="B240" s="227" t="str">
        <f t="shared" si="2"/>
        <v>Kids-Sweatpants (XL)</v>
      </c>
      <c r="C240" s="32" t="s">
        <v>11619</v>
      </c>
      <c r="D240" s="32" t="s">
        <v>11620</v>
      </c>
      <c r="E240" s="233">
        <v>12.07</v>
      </c>
      <c r="F240" s="230" t="b">
        <v>0</v>
      </c>
      <c r="G240" s="229">
        <v>25.0</v>
      </c>
      <c r="H240" s="229">
        <v>25.0</v>
      </c>
      <c r="I240" s="235" t="s">
        <v>11621</v>
      </c>
      <c r="J240" s="32" t="s">
        <v>11612</v>
      </c>
      <c r="K240" s="229">
        <v>20.0</v>
      </c>
      <c r="L240" s="229">
        <v>25.0</v>
      </c>
      <c r="M240" s="32" t="s">
        <v>11390</v>
      </c>
      <c r="N240" s="229">
        <v>20.0</v>
      </c>
    </row>
    <row r="241">
      <c r="A241" s="227" t="str">
        <f t="shared" si="1"/>
        <v>CA0048800900</v>
      </c>
      <c r="B241" s="227" t="str">
        <f t="shared" si="2"/>
        <v>Melange T Shirt Moon Dark Grey with silver (3Y)</v>
      </c>
      <c r="C241" s="32" t="s">
        <v>11622</v>
      </c>
      <c r="D241" s="32" t="s">
        <v>8315</v>
      </c>
      <c r="E241" s="233">
        <v>3.44</v>
      </c>
      <c r="F241" s="230" t="b">
        <v>0</v>
      </c>
      <c r="G241" s="229">
        <v>4.0</v>
      </c>
      <c r="H241" s="229">
        <v>4.0</v>
      </c>
      <c r="I241" s="32" t="s">
        <v>8316</v>
      </c>
      <c r="J241" s="32" t="s">
        <v>11623</v>
      </c>
      <c r="K241" s="229">
        <v>8.0</v>
      </c>
      <c r="L241" s="229">
        <v>4.0</v>
      </c>
      <c r="M241" s="32" t="s">
        <v>11624</v>
      </c>
      <c r="N241" s="229">
        <v>8.0</v>
      </c>
    </row>
    <row r="242">
      <c r="A242" s="227" t="str">
        <f t="shared" si="1"/>
        <v>CA0048801000</v>
      </c>
      <c r="B242" s="227" t="str">
        <f t="shared" si="2"/>
        <v>Melange T Shirt Moon Dark Grey with silver (5Y)</v>
      </c>
      <c r="C242" s="32" t="s">
        <v>11625</v>
      </c>
      <c r="D242" s="32" t="s">
        <v>8318</v>
      </c>
      <c r="E242" s="229">
        <v>3.44</v>
      </c>
      <c r="F242" s="230" t="b">
        <v>0</v>
      </c>
      <c r="G242" s="229">
        <v>5.0</v>
      </c>
      <c r="H242" s="229">
        <v>5.0</v>
      </c>
      <c r="I242" s="32" t="s">
        <v>8319</v>
      </c>
      <c r="J242" s="32" t="s">
        <v>11623</v>
      </c>
      <c r="K242" s="229">
        <v>8.0</v>
      </c>
      <c r="L242" s="229">
        <v>5.0</v>
      </c>
      <c r="M242" s="32" t="s">
        <v>11626</v>
      </c>
      <c r="N242" s="229">
        <v>8.0</v>
      </c>
    </row>
    <row r="243">
      <c r="A243" s="227" t="str">
        <f t="shared" si="1"/>
        <v>CA0048801100</v>
      </c>
      <c r="B243" s="227" t="str">
        <f t="shared" si="2"/>
        <v>Melange T Shirt Moon Dark Grey with silver (7Y)</v>
      </c>
      <c r="C243" s="32" t="s">
        <v>11627</v>
      </c>
      <c r="D243" s="32" t="s">
        <v>8321</v>
      </c>
      <c r="E243" s="229">
        <v>3.42</v>
      </c>
      <c r="F243" s="230" t="b">
        <v>0</v>
      </c>
      <c r="G243" s="229">
        <v>14.0</v>
      </c>
      <c r="H243" s="229">
        <v>14.0</v>
      </c>
      <c r="I243" s="32" t="s">
        <v>8322</v>
      </c>
      <c r="J243" s="32" t="s">
        <v>11623</v>
      </c>
      <c r="K243" s="229">
        <v>8.0</v>
      </c>
      <c r="L243" s="229">
        <v>14.0</v>
      </c>
      <c r="M243" s="32" t="s">
        <v>11628</v>
      </c>
      <c r="N243" s="229">
        <v>8.0</v>
      </c>
    </row>
    <row r="244">
      <c r="A244" s="227" t="str">
        <f t="shared" si="1"/>
        <v>CA0048801200</v>
      </c>
      <c r="B244" s="227" t="str">
        <f t="shared" si="2"/>
        <v>Melange T Shirt Moon Dark Grey with silver (9Y)</v>
      </c>
      <c r="C244" s="32" t="s">
        <v>11629</v>
      </c>
      <c r="D244" s="32" t="s">
        <v>8324</v>
      </c>
      <c r="E244" s="229">
        <v>4.36</v>
      </c>
      <c r="F244" s="230" t="b">
        <v>0</v>
      </c>
      <c r="G244" s="229">
        <v>12.0</v>
      </c>
      <c r="H244" s="229">
        <v>13.0</v>
      </c>
      <c r="I244" s="32" t="s">
        <v>8325</v>
      </c>
      <c r="J244" s="32" t="s">
        <v>11623</v>
      </c>
      <c r="K244" s="229">
        <v>8.0</v>
      </c>
      <c r="L244" s="229">
        <v>13.0</v>
      </c>
      <c r="M244" s="32" t="s">
        <v>11630</v>
      </c>
      <c r="N244" s="229">
        <v>8.0</v>
      </c>
    </row>
    <row r="245">
      <c r="A245" s="227" t="str">
        <f t="shared" si="1"/>
        <v>CA0048801300</v>
      </c>
      <c r="B245" s="227" t="str">
        <f t="shared" si="2"/>
        <v>Melange T Shirt Moon Dark Grey with silver (11Y)</v>
      </c>
      <c r="C245" s="32" t="s">
        <v>11631</v>
      </c>
      <c r="D245" s="32" t="s">
        <v>8312</v>
      </c>
      <c r="E245" s="229">
        <v>4.35</v>
      </c>
      <c r="F245" s="230" t="b">
        <v>0</v>
      </c>
      <c r="G245" s="229">
        <v>17.0</v>
      </c>
      <c r="H245" s="229">
        <v>17.0</v>
      </c>
      <c r="I245" s="32" t="s">
        <v>8313</v>
      </c>
      <c r="J245" s="32" t="s">
        <v>11623</v>
      </c>
      <c r="K245" s="229">
        <v>8.0</v>
      </c>
      <c r="L245" s="229">
        <v>17.0</v>
      </c>
      <c r="M245" s="32" t="s">
        <v>11632</v>
      </c>
      <c r="N245" s="229">
        <v>8.0</v>
      </c>
    </row>
    <row r="246">
      <c r="A246" s="227" t="str">
        <f t="shared" si="1"/>
        <v>CA0049801100</v>
      </c>
      <c r="B246" s="227" t="str">
        <f t="shared" si="2"/>
        <v>Melange T Shirt Aum Dark Grey (7Y)</v>
      </c>
      <c r="C246" s="32" t="s">
        <v>11633</v>
      </c>
      <c r="D246" s="32" t="s">
        <v>8385</v>
      </c>
      <c r="E246" s="233">
        <v>3.96</v>
      </c>
      <c r="F246" s="230" t="b">
        <v>0</v>
      </c>
      <c r="G246" s="229">
        <v>0.0</v>
      </c>
      <c r="H246" s="229">
        <v>0.0</v>
      </c>
      <c r="I246" s="235" t="s">
        <v>8386</v>
      </c>
      <c r="J246" s="32" t="s">
        <v>4292</v>
      </c>
      <c r="K246" s="229">
        <v>12.0</v>
      </c>
      <c r="L246" s="229">
        <v>0.0</v>
      </c>
      <c r="M246" s="32" t="s">
        <v>11628</v>
      </c>
      <c r="N246" s="229">
        <v>12.0</v>
      </c>
    </row>
    <row r="247">
      <c r="A247" s="227" t="str">
        <f t="shared" si="1"/>
        <v>CA0049801200</v>
      </c>
      <c r="B247" s="227" t="str">
        <f t="shared" si="2"/>
        <v>Melange T Shirt Aum Dark Grey (9Y)</v>
      </c>
      <c r="C247" s="32" t="s">
        <v>11634</v>
      </c>
      <c r="D247" s="32" t="s">
        <v>8388</v>
      </c>
      <c r="E247" s="229">
        <v>4.32</v>
      </c>
      <c r="F247" s="230" t="b">
        <v>0</v>
      </c>
      <c r="G247" s="229">
        <v>0.0</v>
      </c>
      <c r="H247" s="229">
        <v>0.0</v>
      </c>
      <c r="I247" s="32" t="s">
        <v>8389</v>
      </c>
      <c r="J247" s="32" t="s">
        <v>4292</v>
      </c>
      <c r="K247" s="229">
        <v>12.0</v>
      </c>
      <c r="L247" s="229">
        <v>0.0</v>
      </c>
      <c r="M247" s="32" t="s">
        <v>11630</v>
      </c>
      <c r="N247" s="229">
        <v>12.0</v>
      </c>
    </row>
    <row r="248">
      <c r="A248" s="227" t="str">
        <f t="shared" si="1"/>
        <v>CA0050600200</v>
      </c>
      <c r="B248" s="227" t="str">
        <f t="shared" si="2"/>
        <v>Mens-Khadi-Kurta-Natural-SS (S)</v>
      </c>
      <c r="C248" s="32" t="s">
        <v>11635</v>
      </c>
      <c r="D248" s="32" t="s">
        <v>11636</v>
      </c>
      <c r="E248" s="229">
        <v>7.11</v>
      </c>
      <c r="F248" s="230" t="b">
        <v>0</v>
      </c>
      <c r="G248" s="229">
        <v>0.0</v>
      </c>
      <c r="H248" s="229">
        <v>0.0</v>
      </c>
      <c r="I248" s="32" t="s">
        <v>11637</v>
      </c>
      <c r="J248" s="32" t="s">
        <v>11638</v>
      </c>
      <c r="K248" s="229">
        <v>26.0</v>
      </c>
      <c r="L248" s="229">
        <v>0.0</v>
      </c>
      <c r="M248" s="32" t="s">
        <v>11585</v>
      </c>
      <c r="N248" s="229">
        <v>26.0</v>
      </c>
    </row>
    <row r="249">
      <c r="A249" s="227" t="str">
        <f t="shared" si="1"/>
        <v>CA0050600500</v>
      </c>
      <c r="B249" s="227" t="str">
        <f t="shared" si="2"/>
        <v>Mens-Khadi-Kurta-Natural-SS (XL)</v>
      </c>
      <c r="C249" s="32" t="s">
        <v>11639</v>
      </c>
      <c r="D249" s="32" t="s">
        <v>11640</v>
      </c>
      <c r="E249" s="229">
        <v>7.11</v>
      </c>
      <c r="F249" s="230" t="b">
        <v>0</v>
      </c>
      <c r="G249" s="229">
        <v>0.0</v>
      </c>
      <c r="H249" s="229">
        <v>0.0</v>
      </c>
      <c r="I249" s="32" t="s">
        <v>11641</v>
      </c>
      <c r="J249" s="32" t="s">
        <v>11638</v>
      </c>
      <c r="K249" s="229">
        <v>26.0</v>
      </c>
      <c r="L249" s="229">
        <v>0.0</v>
      </c>
      <c r="M249" s="32" t="s">
        <v>11390</v>
      </c>
      <c r="N249" s="229">
        <v>26.0</v>
      </c>
    </row>
    <row r="250">
      <c r="A250" s="227" t="str">
        <f t="shared" si="1"/>
        <v>CA0051200200</v>
      </c>
      <c r="B250" s="227" t="str">
        <f t="shared" si="2"/>
        <v>Mens-AUM-Kurta-Fine-Cotton-White-SS (S)</v>
      </c>
      <c r="C250" s="32" t="s">
        <v>11642</v>
      </c>
      <c r="D250" s="32" t="s">
        <v>2479</v>
      </c>
      <c r="E250" s="229">
        <v>8.38</v>
      </c>
      <c r="F250" s="230" t="b">
        <v>0</v>
      </c>
      <c r="G250" s="229">
        <v>61.0</v>
      </c>
      <c r="H250" s="229">
        <v>61.0</v>
      </c>
      <c r="I250" s="32" t="s">
        <v>11643</v>
      </c>
      <c r="J250" s="32" t="s">
        <v>11644</v>
      </c>
      <c r="K250" s="229">
        <v>26.0</v>
      </c>
      <c r="L250" s="229">
        <v>61.0</v>
      </c>
      <c r="M250" s="32" t="s">
        <v>11585</v>
      </c>
      <c r="N250" s="229">
        <v>26.0</v>
      </c>
    </row>
    <row r="251">
      <c r="A251" s="227" t="str">
        <f t="shared" si="1"/>
        <v>CA0051200300</v>
      </c>
      <c r="B251" s="227" t="str">
        <f t="shared" si="2"/>
        <v>Mens-AUM-Kurta-Fine-Cotton-White-SS (M)</v>
      </c>
      <c r="C251" s="32" t="s">
        <v>11645</v>
      </c>
      <c r="D251" s="32" t="s">
        <v>2476</v>
      </c>
      <c r="E251" s="229">
        <v>7.51</v>
      </c>
      <c r="F251" s="230" t="b">
        <v>0</v>
      </c>
      <c r="G251" s="229">
        <v>163.0</v>
      </c>
      <c r="H251" s="229">
        <v>169.0</v>
      </c>
      <c r="I251" s="32" t="s">
        <v>11646</v>
      </c>
      <c r="J251" s="32" t="s">
        <v>11644</v>
      </c>
      <c r="K251" s="229">
        <v>26.0</v>
      </c>
      <c r="L251" s="229">
        <v>169.0</v>
      </c>
      <c r="M251" s="32" t="s">
        <v>11388</v>
      </c>
      <c r="N251" s="229">
        <v>26.0</v>
      </c>
    </row>
    <row r="252">
      <c r="A252" s="227" t="str">
        <f t="shared" si="1"/>
        <v>CA0051200400</v>
      </c>
      <c r="B252" s="227" t="str">
        <f t="shared" si="2"/>
        <v>Mens-AUM-Kurta-Fine-Cotton-White-SS (L)</v>
      </c>
      <c r="C252" s="32" t="s">
        <v>11647</v>
      </c>
      <c r="D252" s="32" t="s">
        <v>2473</v>
      </c>
      <c r="E252" s="229">
        <v>7.39</v>
      </c>
      <c r="F252" s="230" t="b">
        <v>0</v>
      </c>
      <c r="G252" s="229">
        <v>92.0</v>
      </c>
      <c r="H252" s="229">
        <v>93.0</v>
      </c>
      <c r="I252" s="32" t="s">
        <v>11648</v>
      </c>
      <c r="J252" s="32" t="s">
        <v>11644</v>
      </c>
      <c r="K252" s="229">
        <v>26.0</v>
      </c>
      <c r="L252" s="229">
        <v>93.0</v>
      </c>
      <c r="M252" s="32" t="s">
        <v>11588</v>
      </c>
      <c r="N252" s="229">
        <v>26.0</v>
      </c>
    </row>
    <row r="253">
      <c r="A253" s="227" t="str">
        <f t="shared" si="1"/>
        <v>CA0051200500</v>
      </c>
      <c r="B253" s="227" t="str">
        <f t="shared" si="2"/>
        <v>Mens-AUM-Kurta-Fine-Cotton-White-SS (XL)</v>
      </c>
      <c r="C253" s="32" t="s">
        <v>11649</v>
      </c>
      <c r="D253" s="32" t="s">
        <v>2482</v>
      </c>
      <c r="E253" s="229">
        <v>7.62</v>
      </c>
      <c r="F253" s="230" t="b">
        <v>0</v>
      </c>
      <c r="G253" s="229">
        <v>20.0</v>
      </c>
      <c r="H253" s="229">
        <v>22.0</v>
      </c>
      <c r="I253" s="32" t="s">
        <v>11650</v>
      </c>
      <c r="J253" s="32" t="s">
        <v>11644</v>
      </c>
      <c r="K253" s="229">
        <v>26.0</v>
      </c>
      <c r="L253" s="229">
        <v>22.0</v>
      </c>
      <c r="M253" s="32" t="s">
        <v>11390</v>
      </c>
      <c r="N253" s="229">
        <v>26.0</v>
      </c>
    </row>
    <row r="254">
      <c r="A254" s="227" t="str">
        <f t="shared" si="1"/>
        <v>CA0051400200</v>
      </c>
      <c r="B254" s="227" t="str">
        <f t="shared" si="2"/>
        <v>Mens-AUM-Kurta-Brick-SS (S)</v>
      </c>
      <c r="C254" s="32" t="s">
        <v>11651</v>
      </c>
      <c r="D254" s="32" t="s">
        <v>2501</v>
      </c>
      <c r="E254" s="229">
        <v>9.58</v>
      </c>
      <c r="F254" s="230" t="b">
        <v>0</v>
      </c>
      <c r="G254" s="229">
        <v>104.0</v>
      </c>
      <c r="H254" s="229">
        <v>104.0</v>
      </c>
      <c r="I254" s="32" t="s">
        <v>2502</v>
      </c>
      <c r="J254" s="32" t="s">
        <v>11652</v>
      </c>
      <c r="K254" s="229">
        <v>12.0</v>
      </c>
      <c r="L254" s="229">
        <v>104.0</v>
      </c>
      <c r="M254" s="32" t="s">
        <v>11585</v>
      </c>
      <c r="N254" s="229">
        <v>12.0</v>
      </c>
    </row>
    <row r="255">
      <c r="A255" s="227" t="str">
        <f t="shared" si="1"/>
        <v>CA0051400300</v>
      </c>
      <c r="B255" s="227" t="str">
        <f t="shared" si="2"/>
        <v>Mens-AUM-Kurta-Brick-SS (M)</v>
      </c>
      <c r="C255" s="32" t="s">
        <v>11653</v>
      </c>
      <c r="D255" s="32" t="s">
        <v>2498</v>
      </c>
      <c r="E255" s="229">
        <v>9.73</v>
      </c>
      <c r="F255" s="230" t="b">
        <v>0</v>
      </c>
      <c r="G255" s="229">
        <v>0.0</v>
      </c>
      <c r="H255" s="229">
        <v>1.0</v>
      </c>
      <c r="I255" s="32" t="s">
        <v>2499</v>
      </c>
      <c r="J255" s="32" t="s">
        <v>11652</v>
      </c>
      <c r="K255" s="229">
        <v>12.0</v>
      </c>
      <c r="L255" s="229">
        <v>1.0</v>
      </c>
      <c r="M255" s="32" t="s">
        <v>11388</v>
      </c>
      <c r="N255" s="229">
        <v>12.0</v>
      </c>
    </row>
    <row r="256">
      <c r="A256" s="227" t="str">
        <f t="shared" si="1"/>
        <v>CA0051400400</v>
      </c>
      <c r="B256" s="227" t="str">
        <f t="shared" si="2"/>
        <v>Mens-AUM-Kurta-Brick-SS (L)</v>
      </c>
      <c r="C256" s="32" t="s">
        <v>11654</v>
      </c>
      <c r="D256" s="32" t="s">
        <v>2495</v>
      </c>
      <c r="E256" s="229">
        <v>9.42</v>
      </c>
      <c r="F256" s="230" t="b">
        <v>0</v>
      </c>
      <c r="G256" s="229">
        <v>30.0</v>
      </c>
      <c r="H256" s="229">
        <v>32.0</v>
      </c>
      <c r="I256" s="32" t="s">
        <v>2496</v>
      </c>
      <c r="J256" s="32" t="s">
        <v>11652</v>
      </c>
      <c r="K256" s="229">
        <v>12.0</v>
      </c>
      <c r="L256" s="229">
        <v>32.0</v>
      </c>
      <c r="M256" s="32" t="s">
        <v>11588</v>
      </c>
      <c r="N256" s="229">
        <v>12.0</v>
      </c>
    </row>
    <row r="257">
      <c r="A257" s="227" t="str">
        <f t="shared" si="1"/>
        <v>CA0051400500</v>
      </c>
      <c r="B257" s="227" t="str">
        <f t="shared" si="2"/>
        <v>Mens-AUM-Kurta-Brick-SS (XL)</v>
      </c>
      <c r="C257" s="32" t="s">
        <v>11655</v>
      </c>
      <c r="D257" s="32" t="s">
        <v>2504</v>
      </c>
      <c r="E257" s="229">
        <v>9.68</v>
      </c>
      <c r="F257" s="230" t="b">
        <v>0</v>
      </c>
      <c r="G257" s="229">
        <v>16.0</v>
      </c>
      <c r="H257" s="229">
        <v>16.0</v>
      </c>
      <c r="I257" s="32" t="s">
        <v>2505</v>
      </c>
      <c r="J257" s="32" t="s">
        <v>11652</v>
      </c>
      <c r="K257" s="229">
        <v>12.0</v>
      </c>
      <c r="L257" s="229">
        <v>16.0</v>
      </c>
      <c r="M257" s="32" t="s">
        <v>11390</v>
      </c>
      <c r="N257" s="229">
        <v>12.0</v>
      </c>
    </row>
    <row r="258">
      <c r="A258" s="227" t="str">
        <f t="shared" si="1"/>
        <v>CA0051800200</v>
      </c>
      <c r="B258" s="227" t="str">
        <f t="shared" si="2"/>
        <v>Mens-Cotton-Kurtha-Organic-Undyed-SS (S)</v>
      </c>
      <c r="C258" s="32" t="s">
        <v>11656</v>
      </c>
      <c r="D258" s="32" t="s">
        <v>2517</v>
      </c>
      <c r="E258" s="229">
        <v>5.61</v>
      </c>
      <c r="F258" s="230" t="b">
        <v>0</v>
      </c>
      <c r="G258" s="229">
        <v>102.0</v>
      </c>
      <c r="H258" s="229">
        <v>103.0</v>
      </c>
      <c r="I258" s="32" t="s">
        <v>2518</v>
      </c>
      <c r="J258" s="32" t="s">
        <v>11657</v>
      </c>
      <c r="K258" s="229">
        <v>24.0</v>
      </c>
      <c r="L258" s="229">
        <v>103.0</v>
      </c>
      <c r="M258" s="32" t="s">
        <v>11585</v>
      </c>
      <c r="N258" s="229">
        <v>0.0</v>
      </c>
    </row>
    <row r="259">
      <c r="A259" s="227" t="str">
        <f t="shared" si="1"/>
        <v>CA0051800300</v>
      </c>
      <c r="B259" s="227" t="str">
        <f t="shared" si="2"/>
        <v>Mens-Cotton-Kurtha-Organic-Undyed-SS (M)</v>
      </c>
      <c r="C259" s="32" t="s">
        <v>11658</v>
      </c>
      <c r="D259" s="32" t="s">
        <v>2514</v>
      </c>
      <c r="E259" s="229">
        <v>5.61</v>
      </c>
      <c r="F259" s="230" t="b">
        <v>0</v>
      </c>
      <c r="G259" s="229">
        <v>170.0</v>
      </c>
      <c r="H259" s="229">
        <v>172.0</v>
      </c>
      <c r="I259" s="32" t="s">
        <v>2515</v>
      </c>
      <c r="J259" s="32" t="s">
        <v>11657</v>
      </c>
      <c r="K259" s="229">
        <v>24.0</v>
      </c>
      <c r="L259" s="229">
        <v>172.0</v>
      </c>
      <c r="M259" s="32" t="s">
        <v>11388</v>
      </c>
      <c r="N259" s="229">
        <v>0.0</v>
      </c>
    </row>
    <row r="260">
      <c r="A260" s="227" t="str">
        <f t="shared" si="1"/>
        <v>CA0051800400</v>
      </c>
      <c r="B260" s="227" t="str">
        <f t="shared" si="2"/>
        <v>Mens-Cotton-Kurtha-Organic-Undyed-SS (L)</v>
      </c>
      <c r="C260" s="32" t="s">
        <v>11659</v>
      </c>
      <c r="D260" s="32" t="s">
        <v>2511</v>
      </c>
      <c r="E260" s="229">
        <v>5.61</v>
      </c>
      <c r="F260" s="230" t="b">
        <v>0</v>
      </c>
      <c r="G260" s="229">
        <v>37.0</v>
      </c>
      <c r="H260" s="229">
        <v>38.0</v>
      </c>
      <c r="I260" s="32" t="s">
        <v>2512</v>
      </c>
      <c r="J260" s="32" t="s">
        <v>11657</v>
      </c>
      <c r="K260" s="229">
        <v>24.0</v>
      </c>
      <c r="L260" s="229">
        <v>38.0</v>
      </c>
      <c r="M260" s="32" t="s">
        <v>11588</v>
      </c>
      <c r="N260" s="229">
        <v>0.0</v>
      </c>
    </row>
    <row r="261">
      <c r="A261" s="227" t="str">
        <f t="shared" si="1"/>
        <v>CA0051800500</v>
      </c>
      <c r="B261" s="227" t="str">
        <f t="shared" si="2"/>
        <v>Mens-Cotton-Kurtha-Organic-Undyed-SS (XL)</v>
      </c>
      <c r="C261" s="32" t="s">
        <v>11660</v>
      </c>
      <c r="D261" s="32" t="s">
        <v>2520</v>
      </c>
      <c r="E261" s="229">
        <v>5.62</v>
      </c>
      <c r="F261" s="230" t="b">
        <v>0</v>
      </c>
      <c r="G261" s="229">
        <v>41.0</v>
      </c>
      <c r="H261" s="229">
        <v>42.0</v>
      </c>
      <c r="I261" s="32" t="s">
        <v>2521</v>
      </c>
      <c r="J261" s="32" t="s">
        <v>11657</v>
      </c>
      <c r="K261" s="229">
        <v>24.0</v>
      </c>
      <c r="L261" s="229">
        <v>42.0</v>
      </c>
      <c r="M261" s="32" t="s">
        <v>11390</v>
      </c>
      <c r="N261" s="229">
        <v>0.0</v>
      </c>
    </row>
    <row r="262">
      <c r="A262" s="227" t="str">
        <f t="shared" si="1"/>
        <v>CA0052000200</v>
      </c>
      <c r="B262" s="227" t="str">
        <f t="shared" si="2"/>
        <v>Men Organic Cotton AUM Embroidered Kurta - Undyed (S)</v>
      </c>
      <c r="C262" s="32" t="s">
        <v>11661</v>
      </c>
      <c r="D262" s="32" t="s">
        <v>2636</v>
      </c>
      <c r="E262" s="229">
        <v>7.9</v>
      </c>
      <c r="F262" s="230" t="b">
        <v>0</v>
      </c>
      <c r="G262" s="229">
        <v>51.0</v>
      </c>
      <c r="H262" s="229">
        <v>53.0</v>
      </c>
      <c r="I262" s="32" t="s">
        <v>2637</v>
      </c>
      <c r="J262" s="32" t="s">
        <v>11662</v>
      </c>
      <c r="K262" s="229">
        <v>26.0</v>
      </c>
      <c r="L262" s="229">
        <v>53.0</v>
      </c>
      <c r="M262" s="32" t="s">
        <v>11585</v>
      </c>
      <c r="N262" s="229">
        <v>8.0</v>
      </c>
    </row>
    <row r="263">
      <c r="A263" s="227" t="str">
        <f t="shared" si="1"/>
        <v>CA0052000300</v>
      </c>
      <c r="B263" s="227" t="str">
        <f t="shared" si="2"/>
        <v>Men Organic Cotton AUM Embroidered Kurta - Undyed (M)</v>
      </c>
      <c r="C263" s="32" t="s">
        <v>11663</v>
      </c>
      <c r="D263" s="32" t="s">
        <v>2633</v>
      </c>
      <c r="E263" s="229">
        <v>8.35</v>
      </c>
      <c r="F263" s="230" t="b">
        <v>0</v>
      </c>
      <c r="G263" s="229">
        <v>40.0</v>
      </c>
      <c r="H263" s="229">
        <v>41.0</v>
      </c>
      <c r="I263" s="32" t="s">
        <v>2634</v>
      </c>
      <c r="J263" s="32" t="s">
        <v>11662</v>
      </c>
      <c r="K263" s="229">
        <v>26.0</v>
      </c>
      <c r="L263" s="229">
        <v>41.0</v>
      </c>
      <c r="M263" s="32" t="s">
        <v>11388</v>
      </c>
      <c r="N263" s="229">
        <v>8.0</v>
      </c>
    </row>
    <row r="264">
      <c r="A264" s="227" t="str">
        <f t="shared" si="1"/>
        <v>CA0052000400</v>
      </c>
      <c r="B264" s="227" t="str">
        <f t="shared" si="2"/>
        <v>Men Organic Cotton AUM Embroidered Kurta - Undyed (L)</v>
      </c>
      <c r="C264" s="32" t="s">
        <v>11664</v>
      </c>
      <c r="D264" s="32" t="s">
        <v>2630</v>
      </c>
      <c r="E264" s="229">
        <v>8.24</v>
      </c>
      <c r="F264" s="230" t="b">
        <v>0</v>
      </c>
      <c r="G264" s="229">
        <v>62.0</v>
      </c>
      <c r="H264" s="229">
        <v>64.0</v>
      </c>
      <c r="I264" s="32" t="s">
        <v>2631</v>
      </c>
      <c r="J264" s="32" t="s">
        <v>11662</v>
      </c>
      <c r="K264" s="229">
        <v>26.0</v>
      </c>
      <c r="L264" s="229">
        <v>64.0</v>
      </c>
      <c r="M264" s="32" t="s">
        <v>11588</v>
      </c>
      <c r="N264" s="229">
        <v>8.0</v>
      </c>
    </row>
    <row r="265">
      <c r="A265" s="227" t="str">
        <f t="shared" si="1"/>
        <v>CA0052000500</v>
      </c>
      <c r="B265" s="227" t="str">
        <f t="shared" si="2"/>
        <v>Men Organic Cotton AUM Embroidered Kurta - Undyed (XL)</v>
      </c>
      <c r="C265" s="32" t="s">
        <v>11665</v>
      </c>
      <c r="D265" s="32" t="s">
        <v>2639</v>
      </c>
      <c r="E265" s="229">
        <v>8.28</v>
      </c>
      <c r="F265" s="230" t="b">
        <v>0</v>
      </c>
      <c r="G265" s="229">
        <v>48.0</v>
      </c>
      <c r="H265" s="229">
        <v>49.0</v>
      </c>
      <c r="I265" s="32" t="s">
        <v>2640</v>
      </c>
      <c r="J265" s="32" t="s">
        <v>11662</v>
      </c>
      <c r="K265" s="229">
        <v>26.0</v>
      </c>
      <c r="L265" s="229">
        <v>49.0</v>
      </c>
      <c r="M265" s="32" t="s">
        <v>11390</v>
      </c>
      <c r="N265" s="229">
        <v>8.0</v>
      </c>
    </row>
    <row r="266">
      <c r="A266" s="227" t="str">
        <f t="shared" si="1"/>
        <v>CA0052300200</v>
      </c>
      <c r="B266" s="227" t="str">
        <f t="shared" si="2"/>
        <v>Mens Slub Hand Spun LS Kurta, Beige (S)</v>
      </c>
      <c r="C266" s="32" t="s">
        <v>11666</v>
      </c>
      <c r="D266" s="32" t="s">
        <v>11667</v>
      </c>
      <c r="E266" s="229">
        <v>19.44</v>
      </c>
      <c r="F266" s="230" t="b">
        <v>0</v>
      </c>
      <c r="G266" s="229">
        <v>0.0</v>
      </c>
      <c r="H266" s="229">
        <v>0.0</v>
      </c>
      <c r="I266" s="32" t="s">
        <v>11668</v>
      </c>
      <c r="J266" s="32" t="s">
        <v>11669</v>
      </c>
      <c r="K266" s="229">
        <v>20.0</v>
      </c>
      <c r="L266" s="229">
        <v>0.0</v>
      </c>
      <c r="M266" s="32" t="s">
        <v>11585</v>
      </c>
      <c r="N266" s="229">
        <v>0.0</v>
      </c>
    </row>
    <row r="267">
      <c r="A267" s="227" t="str">
        <f t="shared" si="1"/>
        <v>CA0052900200</v>
      </c>
      <c r="B267" s="227" t="str">
        <f t="shared" si="2"/>
        <v>Natural Dyed Handwoven LS Kurta, Beige (S)</v>
      </c>
      <c r="C267" s="32" t="s">
        <v>11670</v>
      </c>
      <c r="D267" s="32" t="s">
        <v>11671</v>
      </c>
      <c r="E267" s="229">
        <v>20.02</v>
      </c>
      <c r="F267" s="230" t="b">
        <v>0</v>
      </c>
      <c r="G267" s="229">
        <v>0.0</v>
      </c>
      <c r="H267" s="229">
        <v>0.0</v>
      </c>
      <c r="I267" s="32" t="s">
        <v>11672</v>
      </c>
      <c r="J267" s="32" t="s">
        <v>11673</v>
      </c>
      <c r="K267" s="229">
        <v>45.0</v>
      </c>
      <c r="L267" s="229">
        <v>0.0</v>
      </c>
      <c r="M267" s="32" t="s">
        <v>11585</v>
      </c>
      <c r="N267" s="229">
        <v>0.0</v>
      </c>
    </row>
    <row r="268">
      <c r="A268" s="227" t="str">
        <f t="shared" si="1"/>
        <v>CA0052900300</v>
      </c>
      <c r="B268" s="227" t="str">
        <f t="shared" si="2"/>
        <v>Natural Dyed Handwoven LS Kurta, Beige (M)</v>
      </c>
      <c r="C268" s="32" t="s">
        <v>11674</v>
      </c>
      <c r="D268" s="32" t="s">
        <v>11675</v>
      </c>
      <c r="E268" s="229">
        <v>20.02</v>
      </c>
      <c r="F268" s="230" t="b">
        <v>0</v>
      </c>
      <c r="G268" s="229">
        <v>0.0</v>
      </c>
      <c r="H268" s="229">
        <v>0.0</v>
      </c>
      <c r="I268" s="32" t="s">
        <v>11676</v>
      </c>
      <c r="J268" s="32" t="s">
        <v>11673</v>
      </c>
      <c r="K268" s="229">
        <v>45.0</v>
      </c>
      <c r="L268" s="229">
        <v>0.0</v>
      </c>
      <c r="M268" s="32" t="s">
        <v>11388</v>
      </c>
      <c r="N268" s="229">
        <v>0.0</v>
      </c>
    </row>
    <row r="269">
      <c r="A269" s="227" t="str">
        <f t="shared" si="1"/>
        <v>CA0052900400</v>
      </c>
      <c r="B269" s="227" t="str">
        <f t="shared" si="2"/>
        <v>Natural Dyed Handwoven LS Kurta, Beige (L)</v>
      </c>
      <c r="C269" s="32" t="s">
        <v>11677</v>
      </c>
      <c r="D269" s="32" t="s">
        <v>11678</v>
      </c>
      <c r="E269" s="229">
        <v>20.02</v>
      </c>
      <c r="F269" s="230" t="b">
        <v>0</v>
      </c>
      <c r="G269" s="229">
        <v>0.0</v>
      </c>
      <c r="H269" s="229">
        <v>0.0</v>
      </c>
      <c r="I269" s="32" t="s">
        <v>11679</v>
      </c>
      <c r="J269" s="32" t="s">
        <v>11673</v>
      </c>
      <c r="K269" s="229">
        <v>20.0</v>
      </c>
      <c r="L269" s="229">
        <v>0.0</v>
      </c>
      <c r="M269" s="32" t="s">
        <v>11588</v>
      </c>
      <c r="N269" s="229">
        <v>0.0</v>
      </c>
    </row>
    <row r="270">
      <c r="A270" s="227" t="str">
        <f t="shared" si="1"/>
        <v>CA0053000400</v>
      </c>
      <c r="B270" s="227" t="str">
        <f t="shared" si="2"/>
        <v>Natural Dyed Handwoven LS Kurta, Brown</v>
      </c>
      <c r="C270" s="32" t="s">
        <v>11680</v>
      </c>
      <c r="D270" s="32" t="s">
        <v>11681</v>
      </c>
      <c r="E270" s="233">
        <v>20.02</v>
      </c>
      <c r="F270" s="230" t="b">
        <v>0</v>
      </c>
      <c r="G270" s="229">
        <v>0.0</v>
      </c>
      <c r="H270" s="229">
        <v>0.0</v>
      </c>
      <c r="I270" s="235" t="s">
        <v>11682</v>
      </c>
      <c r="J270" s="32" t="s">
        <v>11683</v>
      </c>
      <c r="K270" s="229">
        <v>20.0</v>
      </c>
      <c r="L270" s="229">
        <v>0.0</v>
      </c>
      <c r="M270" s="231"/>
      <c r="N270" s="229">
        <v>20.0</v>
      </c>
    </row>
    <row r="271">
      <c r="A271" s="227" t="str">
        <f t="shared" si="1"/>
        <v>CA0053500100</v>
      </c>
      <c r="B271" s="227" t="str">
        <f t="shared" si="2"/>
        <v>Mens-AUM-Kurta-SS-Mustard (XS)</v>
      </c>
      <c r="C271" s="32" t="s">
        <v>11684</v>
      </c>
      <c r="D271" s="32" t="s">
        <v>2664</v>
      </c>
      <c r="E271" s="233">
        <v>8.36</v>
      </c>
      <c r="F271" s="230" t="b">
        <v>0</v>
      </c>
      <c r="G271" s="229">
        <v>2.0</v>
      </c>
      <c r="H271" s="229">
        <v>3.0</v>
      </c>
      <c r="I271" s="32" t="s">
        <v>2665</v>
      </c>
      <c r="J271" s="32" t="s">
        <v>11685</v>
      </c>
      <c r="K271" s="229">
        <v>18.0</v>
      </c>
      <c r="L271" s="229">
        <v>3.0</v>
      </c>
      <c r="M271" s="32" t="s">
        <v>11686</v>
      </c>
      <c r="N271" s="229">
        <v>0.0</v>
      </c>
    </row>
    <row r="272">
      <c r="A272" s="227" t="str">
        <f t="shared" si="1"/>
        <v>CA0053500200</v>
      </c>
      <c r="B272" s="227" t="str">
        <f t="shared" si="2"/>
        <v>Mens-AUM-Kurta-SS-Mustard (S)</v>
      </c>
      <c r="C272" s="32" t="s">
        <v>11687</v>
      </c>
      <c r="D272" s="32" t="s">
        <v>2658</v>
      </c>
      <c r="E272" s="229">
        <v>8.46</v>
      </c>
      <c r="F272" s="230" t="b">
        <v>0</v>
      </c>
      <c r="G272" s="229">
        <v>22.0</v>
      </c>
      <c r="H272" s="229">
        <v>22.0</v>
      </c>
      <c r="I272" s="32" t="s">
        <v>2659</v>
      </c>
      <c r="J272" s="32" t="s">
        <v>11685</v>
      </c>
      <c r="K272" s="229">
        <v>18.0</v>
      </c>
      <c r="L272" s="229">
        <v>22.0</v>
      </c>
      <c r="M272" s="32" t="s">
        <v>11585</v>
      </c>
      <c r="N272" s="229">
        <v>0.0</v>
      </c>
    </row>
    <row r="273">
      <c r="A273" s="227" t="str">
        <f t="shared" si="1"/>
        <v>CA0053500300</v>
      </c>
      <c r="B273" s="227" t="str">
        <f t="shared" si="2"/>
        <v>Mens-AUM-Kurta-SS-Mustard (M)</v>
      </c>
      <c r="C273" s="32" t="s">
        <v>11688</v>
      </c>
      <c r="D273" s="32" t="s">
        <v>2655</v>
      </c>
      <c r="E273" s="233">
        <v>9.21</v>
      </c>
      <c r="F273" s="230" t="b">
        <v>0</v>
      </c>
      <c r="G273" s="229">
        <v>8.0</v>
      </c>
      <c r="H273" s="229">
        <v>8.0</v>
      </c>
      <c r="I273" s="235" t="s">
        <v>2656</v>
      </c>
      <c r="J273" s="32" t="s">
        <v>11685</v>
      </c>
      <c r="K273" s="229">
        <v>18.0</v>
      </c>
      <c r="L273" s="229">
        <v>8.0</v>
      </c>
      <c r="M273" s="32" t="s">
        <v>11388</v>
      </c>
      <c r="N273" s="229">
        <v>0.0</v>
      </c>
    </row>
    <row r="274">
      <c r="A274" s="227" t="str">
        <f t="shared" si="1"/>
        <v>CA0053500400</v>
      </c>
      <c r="B274" s="227" t="str">
        <f t="shared" si="2"/>
        <v>Mens-AUM-Kurta-SS-Mustard (L)</v>
      </c>
      <c r="C274" s="32" t="s">
        <v>11689</v>
      </c>
      <c r="D274" s="32" t="s">
        <v>2652</v>
      </c>
      <c r="E274" s="229">
        <v>8.83</v>
      </c>
      <c r="F274" s="230" t="b">
        <v>0</v>
      </c>
      <c r="G274" s="229">
        <v>5.0</v>
      </c>
      <c r="H274" s="229">
        <v>5.0</v>
      </c>
      <c r="I274" s="32" t="s">
        <v>2653</v>
      </c>
      <c r="J274" s="32" t="s">
        <v>11685</v>
      </c>
      <c r="K274" s="229">
        <v>18.0</v>
      </c>
      <c r="L274" s="229">
        <v>5.0</v>
      </c>
      <c r="M274" s="32" t="s">
        <v>11588</v>
      </c>
      <c r="N274" s="229">
        <v>0.0</v>
      </c>
    </row>
    <row r="275">
      <c r="A275" s="227" t="str">
        <f t="shared" si="1"/>
        <v>CA0053500500</v>
      </c>
      <c r="B275" s="227" t="str">
        <f t="shared" si="2"/>
        <v>Mens-AUM-Kurta-SS-Mustard (XL)</v>
      </c>
      <c r="C275" s="32" t="s">
        <v>11690</v>
      </c>
      <c r="D275" s="32" t="s">
        <v>2661</v>
      </c>
      <c r="E275" s="229">
        <v>8.03</v>
      </c>
      <c r="F275" s="230" t="b">
        <v>0</v>
      </c>
      <c r="G275" s="229">
        <v>21.0</v>
      </c>
      <c r="H275" s="229">
        <v>21.0</v>
      </c>
      <c r="I275" s="32" t="s">
        <v>2662</v>
      </c>
      <c r="J275" s="32" t="s">
        <v>11685</v>
      </c>
      <c r="K275" s="229">
        <v>18.0</v>
      </c>
      <c r="L275" s="229">
        <v>21.0</v>
      </c>
      <c r="M275" s="32" t="s">
        <v>11390</v>
      </c>
      <c r="N275" s="229">
        <v>0.0</v>
      </c>
    </row>
    <row r="276">
      <c r="A276" s="227" t="str">
        <f t="shared" si="1"/>
        <v>CA0053500600</v>
      </c>
      <c r="B276" s="227" t="str">
        <f t="shared" si="2"/>
        <v>Mens-AUM-Kurta-SS-Mustard (XXL)</v>
      </c>
      <c r="C276" s="32" t="s">
        <v>11691</v>
      </c>
      <c r="D276" s="32" t="s">
        <v>2667</v>
      </c>
      <c r="E276" s="229">
        <v>9.54</v>
      </c>
      <c r="F276" s="230" t="b">
        <v>0</v>
      </c>
      <c r="G276" s="229">
        <v>0.0</v>
      </c>
      <c r="H276" s="229">
        <v>0.0</v>
      </c>
      <c r="I276" s="32" t="s">
        <v>2668</v>
      </c>
      <c r="J276" s="32" t="s">
        <v>11685</v>
      </c>
      <c r="K276" s="229">
        <v>18.0</v>
      </c>
      <c r="L276" s="229">
        <v>0.0</v>
      </c>
      <c r="M276" s="32" t="s">
        <v>11392</v>
      </c>
      <c r="N276" s="229">
        <v>0.0</v>
      </c>
    </row>
    <row r="277">
      <c r="A277" s="227" t="str">
        <f t="shared" si="1"/>
        <v>CA0053600100</v>
      </c>
      <c r="B277" s="227" t="str">
        <f t="shared" si="2"/>
        <v>Mens-AUM-Kurta-SS-Maroon (XS)</v>
      </c>
      <c r="C277" s="32" t="s">
        <v>11692</v>
      </c>
      <c r="D277" s="32" t="s">
        <v>2679</v>
      </c>
      <c r="E277" s="229">
        <v>8.47</v>
      </c>
      <c r="F277" s="230" t="b">
        <v>0</v>
      </c>
      <c r="G277" s="229">
        <v>0.0</v>
      </c>
      <c r="H277" s="229">
        <v>0.0</v>
      </c>
      <c r="I277" s="32" t="s">
        <v>2680</v>
      </c>
      <c r="J277" s="32" t="s">
        <v>11693</v>
      </c>
      <c r="K277" s="229">
        <v>26.0</v>
      </c>
      <c r="L277" s="229">
        <v>0.0</v>
      </c>
      <c r="M277" s="32" t="s">
        <v>11686</v>
      </c>
      <c r="N277" s="229">
        <v>26.0</v>
      </c>
    </row>
    <row r="278">
      <c r="A278" s="227" t="str">
        <f t="shared" si="1"/>
        <v>CA0053600200</v>
      </c>
      <c r="B278" s="227" t="str">
        <f t="shared" si="2"/>
        <v>Mens-AUM-Kurta-SS-Maroon (S)</v>
      </c>
      <c r="C278" s="32" t="s">
        <v>11694</v>
      </c>
      <c r="D278" s="32" t="s">
        <v>1105</v>
      </c>
      <c r="E278" s="233">
        <v>8.68</v>
      </c>
      <c r="F278" s="230" t="b">
        <v>0</v>
      </c>
      <c r="G278" s="229">
        <v>7.0</v>
      </c>
      <c r="H278" s="229">
        <v>7.0</v>
      </c>
      <c r="I278" s="235" t="s">
        <v>2675</v>
      </c>
      <c r="J278" s="32" t="s">
        <v>11693</v>
      </c>
      <c r="K278" s="229">
        <v>26.0</v>
      </c>
      <c r="L278" s="229">
        <v>7.0</v>
      </c>
      <c r="M278" s="32" t="s">
        <v>11585</v>
      </c>
      <c r="N278" s="229">
        <v>26.0</v>
      </c>
    </row>
    <row r="279">
      <c r="A279" s="227" t="str">
        <f t="shared" si="1"/>
        <v>CA0053600300</v>
      </c>
      <c r="B279" s="227" t="str">
        <f t="shared" si="2"/>
        <v>Mens-AUM-Kurta-SS-Maroon (M)</v>
      </c>
      <c r="C279" s="32" t="s">
        <v>11695</v>
      </c>
      <c r="D279" s="32" t="s">
        <v>1103</v>
      </c>
      <c r="E279" s="229">
        <v>8.97</v>
      </c>
      <c r="F279" s="230" t="b">
        <v>0</v>
      </c>
      <c r="G279" s="229">
        <v>0.0</v>
      </c>
      <c r="H279" s="229">
        <v>0.0</v>
      </c>
      <c r="I279" s="32" t="s">
        <v>2673</v>
      </c>
      <c r="J279" s="32" t="s">
        <v>11693</v>
      </c>
      <c r="K279" s="229">
        <v>26.0</v>
      </c>
      <c r="L279" s="229">
        <v>0.0</v>
      </c>
      <c r="M279" s="32" t="s">
        <v>11388</v>
      </c>
      <c r="N279" s="229">
        <v>26.0</v>
      </c>
    </row>
    <row r="280">
      <c r="A280" s="227" t="str">
        <f t="shared" si="1"/>
        <v>CA0053600400</v>
      </c>
      <c r="B280" s="227" t="str">
        <f t="shared" si="2"/>
        <v>Mens-AUM-Kurta-SS-Maroon (L)</v>
      </c>
      <c r="C280" s="32" t="s">
        <v>11696</v>
      </c>
      <c r="D280" s="32" t="s">
        <v>1101</v>
      </c>
      <c r="E280" s="229">
        <v>8.09</v>
      </c>
      <c r="F280" s="230" t="b">
        <v>0</v>
      </c>
      <c r="G280" s="229">
        <v>1.0</v>
      </c>
      <c r="H280" s="229">
        <v>2.0</v>
      </c>
      <c r="I280" s="32" t="s">
        <v>2671</v>
      </c>
      <c r="J280" s="32" t="s">
        <v>11693</v>
      </c>
      <c r="K280" s="229">
        <v>26.0</v>
      </c>
      <c r="L280" s="229">
        <v>2.0</v>
      </c>
      <c r="M280" s="32" t="s">
        <v>11588</v>
      </c>
      <c r="N280" s="229">
        <v>26.0</v>
      </c>
    </row>
    <row r="281">
      <c r="A281" s="227" t="str">
        <f t="shared" si="1"/>
        <v>CA0053600500</v>
      </c>
      <c r="B281" s="227" t="str">
        <f t="shared" si="2"/>
        <v>Mens-AUM-Kurta-SS-Maroon (XL)</v>
      </c>
      <c r="C281" s="32" t="s">
        <v>11697</v>
      </c>
      <c r="D281" s="32" t="s">
        <v>1099</v>
      </c>
      <c r="E281" s="229">
        <v>8.35</v>
      </c>
      <c r="F281" s="230" t="b">
        <v>0</v>
      </c>
      <c r="G281" s="229">
        <v>25.0</v>
      </c>
      <c r="H281" s="229">
        <v>27.0</v>
      </c>
      <c r="I281" s="32" t="s">
        <v>2677</v>
      </c>
      <c r="J281" s="32" t="s">
        <v>11693</v>
      </c>
      <c r="K281" s="229">
        <v>26.0</v>
      </c>
      <c r="L281" s="229">
        <v>27.0</v>
      </c>
      <c r="M281" s="32" t="s">
        <v>11390</v>
      </c>
      <c r="N281" s="229">
        <v>26.0</v>
      </c>
    </row>
    <row r="282">
      <c r="A282" s="227" t="str">
        <f t="shared" si="1"/>
        <v>CA0053600600</v>
      </c>
      <c r="B282" s="227" t="str">
        <f t="shared" si="2"/>
        <v>Mens-AUM-Kurta-SS-Maroon (XXL)</v>
      </c>
      <c r="C282" s="32" t="s">
        <v>11698</v>
      </c>
      <c r="D282" s="32" t="s">
        <v>2682</v>
      </c>
      <c r="E282" s="229">
        <v>8.4</v>
      </c>
      <c r="F282" s="230" t="b">
        <v>0</v>
      </c>
      <c r="G282" s="229">
        <v>0.0</v>
      </c>
      <c r="H282" s="229">
        <v>0.0</v>
      </c>
      <c r="I282" s="32" t="s">
        <v>2683</v>
      </c>
      <c r="J282" s="32" t="s">
        <v>11693</v>
      </c>
      <c r="K282" s="229">
        <v>26.0</v>
      </c>
      <c r="L282" s="229">
        <v>0.0</v>
      </c>
      <c r="M282" s="32" t="s">
        <v>11392</v>
      </c>
      <c r="N282" s="229">
        <v>26.0</v>
      </c>
    </row>
    <row r="283">
      <c r="A283" s="227" t="str">
        <f t="shared" si="1"/>
        <v>CA0053700100</v>
      </c>
      <c r="B283" s="227" t="str">
        <f t="shared" si="2"/>
        <v>Mens-AUM-Kurta-SS-Indigo (XS)</v>
      </c>
      <c r="C283" s="32" t="s">
        <v>11699</v>
      </c>
      <c r="D283" s="32" t="s">
        <v>11700</v>
      </c>
      <c r="E283" s="229">
        <v>8.63</v>
      </c>
      <c r="F283" s="230" t="b">
        <v>0</v>
      </c>
      <c r="G283" s="229">
        <v>0.0</v>
      </c>
      <c r="H283" s="229">
        <v>0.0</v>
      </c>
      <c r="I283" s="32" t="s">
        <v>11701</v>
      </c>
      <c r="J283" s="32" t="s">
        <v>11702</v>
      </c>
      <c r="K283" s="229">
        <v>15.0</v>
      </c>
      <c r="L283" s="229">
        <v>0.0</v>
      </c>
      <c r="M283" s="32" t="s">
        <v>11686</v>
      </c>
      <c r="N283" s="229">
        <v>15.0</v>
      </c>
    </row>
    <row r="284">
      <c r="A284" s="227" t="str">
        <f t="shared" si="1"/>
        <v>CA0053700200</v>
      </c>
      <c r="B284" s="227" t="str">
        <f t="shared" si="2"/>
        <v>Mens-AUM-Kurta-SS-Indigo (S)</v>
      </c>
      <c r="C284" s="32" t="s">
        <v>11703</v>
      </c>
      <c r="D284" s="32" t="s">
        <v>2692</v>
      </c>
      <c r="E284" s="229">
        <v>9.71</v>
      </c>
      <c r="F284" s="230" t="b">
        <v>0</v>
      </c>
      <c r="G284" s="229">
        <v>29.0</v>
      </c>
      <c r="H284" s="229">
        <v>30.0</v>
      </c>
      <c r="I284" s="32" t="s">
        <v>2693</v>
      </c>
      <c r="J284" s="32" t="s">
        <v>11702</v>
      </c>
      <c r="K284" s="229">
        <v>15.0</v>
      </c>
      <c r="L284" s="229">
        <v>30.0</v>
      </c>
      <c r="M284" s="32" t="s">
        <v>11585</v>
      </c>
      <c r="N284" s="229">
        <v>15.0</v>
      </c>
    </row>
    <row r="285">
      <c r="A285" s="227" t="str">
        <f t="shared" si="1"/>
        <v>CA0053700300</v>
      </c>
      <c r="B285" s="227" t="str">
        <f t="shared" si="2"/>
        <v>Mens-AUM-Kurta-SS-Indigo (M)</v>
      </c>
      <c r="C285" s="32" t="s">
        <v>11704</v>
      </c>
      <c r="D285" s="32" t="s">
        <v>2689</v>
      </c>
      <c r="E285" s="229">
        <v>8.16</v>
      </c>
      <c r="F285" s="230" t="b">
        <v>0</v>
      </c>
      <c r="G285" s="229">
        <v>0.0</v>
      </c>
      <c r="H285" s="229">
        <v>0.0</v>
      </c>
      <c r="I285" s="32" t="s">
        <v>2690</v>
      </c>
      <c r="J285" s="32" t="s">
        <v>11702</v>
      </c>
      <c r="K285" s="229">
        <v>15.0</v>
      </c>
      <c r="L285" s="229">
        <v>0.0</v>
      </c>
      <c r="M285" s="32" t="s">
        <v>11388</v>
      </c>
      <c r="N285" s="229">
        <v>15.0</v>
      </c>
    </row>
    <row r="286">
      <c r="A286" s="227" t="str">
        <f t="shared" si="1"/>
        <v>CA0053700400</v>
      </c>
      <c r="B286" s="227" t="str">
        <f t="shared" si="2"/>
        <v>Mens-AUM-Kurta-SS-Indigo (L)</v>
      </c>
      <c r="C286" s="32" t="s">
        <v>11705</v>
      </c>
      <c r="D286" s="32" t="s">
        <v>2686</v>
      </c>
      <c r="E286" s="229">
        <v>8.22</v>
      </c>
      <c r="F286" s="230" t="b">
        <v>0</v>
      </c>
      <c r="G286" s="229">
        <v>0.0</v>
      </c>
      <c r="H286" s="229">
        <v>0.0</v>
      </c>
      <c r="I286" s="32" t="s">
        <v>2687</v>
      </c>
      <c r="J286" s="32" t="s">
        <v>11702</v>
      </c>
      <c r="K286" s="229">
        <v>15.0</v>
      </c>
      <c r="L286" s="229">
        <v>0.0</v>
      </c>
      <c r="M286" s="32" t="s">
        <v>11588</v>
      </c>
      <c r="N286" s="229">
        <v>15.0</v>
      </c>
    </row>
    <row r="287">
      <c r="A287" s="227" t="str">
        <f t="shared" si="1"/>
        <v>CA0053700500</v>
      </c>
      <c r="B287" s="227" t="str">
        <f t="shared" si="2"/>
        <v>Mens-AUM-Kurta-SS-Indigo (XL)</v>
      </c>
      <c r="C287" s="32" t="s">
        <v>11706</v>
      </c>
      <c r="D287" s="32" t="s">
        <v>2695</v>
      </c>
      <c r="E287" s="229">
        <v>9.6</v>
      </c>
      <c r="F287" s="230" t="b">
        <v>0</v>
      </c>
      <c r="G287" s="229">
        <v>15.0</v>
      </c>
      <c r="H287" s="229">
        <v>16.0</v>
      </c>
      <c r="I287" s="32" t="s">
        <v>2696</v>
      </c>
      <c r="J287" s="32" t="s">
        <v>11702</v>
      </c>
      <c r="K287" s="229">
        <v>15.0</v>
      </c>
      <c r="L287" s="229">
        <v>16.0</v>
      </c>
      <c r="M287" s="32" t="s">
        <v>11390</v>
      </c>
      <c r="N287" s="229">
        <v>15.0</v>
      </c>
    </row>
    <row r="288">
      <c r="A288" s="227" t="str">
        <f t="shared" si="1"/>
        <v>CA0053700600</v>
      </c>
      <c r="B288" s="227" t="str">
        <f t="shared" si="2"/>
        <v>Mens-AUM-Kurta-SS-Indigo (XXL)</v>
      </c>
      <c r="C288" s="32" t="s">
        <v>11707</v>
      </c>
      <c r="D288" s="32" t="s">
        <v>2698</v>
      </c>
      <c r="E288" s="229">
        <v>7.86</v>
      </c>
      <c r="F288" s="230" t="b">
        <v>0</v>
      </c>
      <c r="G288" s="229">
        <v>0.0</v>
      </c>
      <c r="H288" s="229">
        <v>0.0</v>
      </c>
      <c r="I288" s="32" t="s">
        <v>2699</v>
      </c>
      <c r="J288" s="32" t="s">
        <v>11702</v>
      </c>
      <c r="K288" s="229">
        <v>15.0</v>
      </c>
      <c r="L288" s="229">
        <v>0.0</v>
      </c>
      <c r="M288" s="32" t="s">
        <v>11392</v>
      </c>
      <c r="N288" s="229">
        <v>15.0</v>
      </c>
    </row>
    <row r="289">
      <c r="A289" s="227" t="str">
        <f t="shared" si="1"/>
        <v>CA0053900100</v>
      </c>
      <c r="B289" s="227" t="str">
        <f t="shared" si="2"/>
        <v>Mens-AUM-Kurta-SS-Beige (XS)</v>
      </c>
      <c r="C289" s="32" t="s">
        <v>11708</v>
      </c>
      <c r="D289" s="32" t="s">
        <v>2714</v>
      </c>
      <c r="E289" s="229">
        <v>8.37</v>
      </c>
      <c r="F289" s="230" t="b">
        <v>0</v>
      </c>
      <c r="G289" s="229">
        <v>14.0</v>
      </c>
      <c r="H289" s="229">
        <v>14.0</v>
      </c>
      <c r="I289" s="32" t="s">
        <v>2715</v>
      </c>
      <c r="J289" s="32" t="s">
        <v>11709</v>
      </c>
      <c r="K289" s="229">
        <v>15.0</v>
      </c>
      <c r="L289" s="229">
        <v>14.0</v>
      </c>
      <c r="M289" s="32" t="s">
        <v>11686</v>
      </c>
      <c r="N289" s="229">
        <v>15.0</v>
      </c>
    </row>
    <row r="290">
      <c r="A290" s="227" t="str">
        <f t="shared" si="1"/>
        <v>CA0053900200</v>
      </c>
      <c r="B290" s="227" t="str">
        <f t="shared" si="2"/>
        <v>Mens-AUM-Kurta-SS-Beige (S)</v>
      </c>
      <c r="C290" s="32" t="s">
        <v>11710</v>
      </c>
      <c r="D290" s="32" t="s">
        <v>2708</v>
      </c>
      <c r="E290" s="229">
        <v>9.19</v>
      </c>
      <c r="F290" s="230" t="b">
        <v>0</v>
      </c>
      <c r="G290" s="229">
        <v>11.0</v>
      </c>
      <c r="H290" s="229">
        <v>11.0</v>
      </c>
      <c r="I290" s="32" t="s">
        <v>2709</v>
      </c>
      <c r="J290" s="32" t="s">
        <v>11709</v>
      </c>
      <c r="K290" s="229">
        <v>15.0</v>
      </c>
      <c r="L290" s="229">
        <v>11.0</v>
      </c>
      <c r="M290" s="32" t="s">
        <v>11585</v>
      </c>
      <c r="N290" s="229">
        <v>15.0</v>
      </c>
    </row>
    <row r="291">
      <c r="A291" s="227" t="str">
        <f t="shared" si="1"/>
        <v>CA0053900300</v>
      </c>
      <c r="B291" s="227" t="str">
        <f t="shared" si="2"/>
        <v>Mens-AUM-Kurta-SS-Beige (M)</v>
      </c>
      <c r="C291" s="32" t="s">
        <v>11711</v>
      </c>
      <c r="D291" s="32" t="s">
        <v>2705</v>
      </c>
      <c r="E291" s="229">
        <v>8.3</v>
      </c>
      <c r="F291" s="230" t="b">
        <v>0</v>
      </c>
      <c r="G291" s="229">
        <v>0.0</v>
      </c>
      <c r="H291" s="229">
        <v>0.0</v>
      </c>
      <c r="I291" s="32" t="s">
        <v>2706</v>
      </c>
      <c r="J291" s="32" t="s">
        <v>11709</v>
      </c>
      <c r="K291" s="229">
        <v>15.0</v>
      </c>
      <c r="L291" s="229">
        <v>0.0</v>
      </c>
      <c r="M291" s="32" t="s">
        <v>11388</v>
      </c>
      <c r="N291" s="229">
        <v>15.0</v>
      </c>
    </row>
    <row r="292">
      <c r="A292" s="227" t="str">
        <f t="shared" si="1"/>
        <v>CA0053900400</v>
      </c>
      <c r="B292" s="227" t="str">
        <f t="shared" si="2"/>
        <v>Mens-AUM-Kurta-SS-Beige (L)</v>
      </c>
      <c r="C292" s="32" t="s">
        <v>11712</v>
      </c>
      <c r="D292" s="32" t="s">
        <v>2702</v>
      </c>
      <c r="E292" s="229">
        <v>9.42</v>
      </c>
      <c r="F292" s="230" t="b">
        <v>0</v>
      </c>
      <c r="G292" s="229">
        <v>0.0</v>
      </c>
      <c r="H292" s="229">
        <v>0.0</v>
      </c>
      <c r="I292" s="32" t="s">
        <v>2703</v>
      </c>
      <c r="J292" s="32" t="s">
        <v>11709</v>
      </c>
      <c r="K292" s="229">
        <v>15.0</v>
      </c>
      <c r="L292" s="229">
        <v>0.0</v>
      </c>
      <c r="M292" s="32" t="s">
        <v>11588</v>
      </c>
      <c r="N292" s="229">
        <v>15.0</v>
      </c>
    </row>
    <row r="293">
      <c r="A293" s="227" t="str">
        <f t="shared" si="1"/>
        <v>CA0053900500</v>
      </c>
      <c r="B293" s="227" t="str">
        <f t="shared" si="2"/>
        <v>Mens-AUM-Kurta-SS-Beige (XL)</v>
      </c>
      <c r="C293" s="32" t="s">
        <v>11713</v>
      </c>
      <c r="D293" s="32" t="s">
        <v>2711</v>
      </c>
      <c r="E293" s="229">
        <v>8.64</v>
      </c>
      <c r="F293" s="230" t="b">
        <v>0</v>
      </c>
      <c r="G293" s="229">
        <v>3.0</v>
      </c>
      <c r="H293" s="229">
        <v>3.0</v>
      </c>
      <c r="I293" s="32" t="s">
        <v>2712</v>
      </c>
      <c r="J293" s="32" t="s">
        <v>11709</v>
      </c>
      <c r="K293" s="229">
        <v>15.0</v>
      </c>
      <c r="L293" s="229">
        <v>3.0</v>
      </c>
      <c r="M293" s="32" t="s">
        <v>11390</v>
      </c>
      <c r="N293" s="229">
        <v>15.0</v>
      </c>
    </row>
    <row r="294">
      <c r="A294" s="227" t="str">
        <f t="shared" si="1"/>
        <v>CA0053900600</v>
      </c>
      <c r="B294" s="227" t="str">
        <f t="shared" si="2"/>
        <v>Mens-AUM-Kurta-SS-Beige (XXL)</v>
      </c>
      <c r="C294" s="32" t="s">
        <v>11714</v>
      </c>
      <c r="D294" s="32" t="s">
        <v>2717</v>
      </c>
      <c r="E294" s="229">
        <v>8.07</v>
      </c>
      <c r="F294" s="230" t="b">
        <v>0</v>
      </c>
      <c r="G294" s="229">
        <v>0.0</v>
      </c>
      <c r="H294" s="229">
        <v>0.0</v>
      </c>
      <c r="I294" s="32" t="s">
        <v>2718</v>
      </c>
      <c r="J294" s="32" t="s">
        <v>11709</v>
      </c>
      <c r="K294" s="229">
        <v>15.0</v>
      </c>
      <c r="L294" s="229">
        <v>0.0</v>
      </c>
      <c r="M294" s="32" t="s">
        <v>11392</v>
      </c>
      <c r="N294" s="229">
        <v>15.0</v>
      </c>
    </row>
    <row r="295">
      <c r="A295" s="227" t="str">
        <f t="shared" si="1"/>
        <v>CA0054000100</v>
      </c>
      <c r="B295" s="227" t="str">
        <f t="shared" si="2"/>
        <v>Mens-AUM-Kurta-LS-Moss (XS)</v>
      </c>
      <c r="C295" s="32" t="s">
        <v>11715</v>
      </c>
      <c r="D295" s="32" t="s">
        <v>2733</v>
      </c>
      <c r="E295" s="229">
        <v>10.07</v>
      </c>
      <c r="F295" s="230" t="b">
        <v>0</v>
      </c>
      <c r="G295" s="229">
        <v>0.0</v>
      </c>
      <c r="H295" s="229">
        <v>0.0</v>
      </c>
      <c r="I295" s="32" t="s">
        <v>2734</v>
      </c>
      <c r="J295" s="32" t="s">
        <v>11716</v>
      </c>
      <c r="K295" s="229">
        <v>29.0</v>
      </c>
      <c r="L295" s="229">
        <v>0.0</v>
      </c>
      <c r="M295" s="32" t="s">
        <v>11686</v>
      </c>
      <c r="N295" s="229">
        <v>29.0</v>
      </c>
    </row>
    <row r="296">
      <c r="A296" s="227" t="str">
        <f t="shared" si="1"/>
        <v>CA0054000200</v>
      </c>
      <c r="B296" s="227" t="str">
        <f t="shared" si="2"/>
        <v>Mens-AUM-Kurta-LS-Moss (S)</v>
      </c>
      <c r="C296" s="32" t="s">
        <v>11717</v>
      </c>
      <c r="D296" s="32" t="s">
        <v>2727</v>
      </c>
      <c r="E296" s="229">
        <v>9.25</v>
      </c>
      <c r="F296" s="230" t="b">
        <v>0</v>
      </c>
      <c r="G296" s="229">
        <v>0.0</v>
      </c>
      <c r="H296" s="229">
        <v>0.0</v>
      </c>
      <c r="I296" s="32" t="s">
        <v>2728</v>
      </c>
      <c r="J296" s="32" t="s">
        <v>11716</v>
      </c>
      <c r="K296" s="229">
        <v>29.0</v>
      </c>
      <c r="L296" s="229">
        <v>0.0</v>
      </c>
      <c r="M296" s="32" t="s">
        <v>11585</v>
      </c>
      <c r="N296" s="229">
        <v>29.0</v>
      </c>
    </row>
    <row r="297">
      <c r="A297" s="227" t="str">
        <f t="shared" si="1"/>
        <v>CA0054000300</v>
      </c>
      <c r="B297" s="227" t="str">
        <f t="shared" si="2"/>
        <v>Mens-AUM-Kurta-LS-Moss (M)</v>
      </c>
      <c r="C297" s="32" t="s">
        <v>11718</v>
      </c>
      <c r="D297" s="32" t="s">
        <v>2724</v>
      </c>
      <c r="E297" s="229">
        <v>10.45</v>
      </c>
      <c r="F297" s="230" t="b">
        <v>0</v>
      </c>
      <c r="G297" s="229">
        <v>0.0</v>
      </c>
      <c r="H297" s="229">
        <v>0.0</v>
      </c>
      <c r="I297" s="32" t="s">
        <v>2725</v>
      </c>
      <c r="J297" s="32" t="s">
        <v>11716</v>
      </c>
      <c r="K297" s="229">
        <v>29.0</v>
      </c>
      <c r="L297" s="229">
        <v>0.0</v>
      </c>
      <c r="M297" s="32" t="s">
        <v>11388</v>
      </c>
      <c r="N297" s="229">
        <v>29.0</v>
      </c>
    </row>
    <row r="298">
      <c r="A298" s="227" t="str">
        <f t="shared" si="1"/>
        <v>CA0054000400</v>
      </c>
      <c r="B298" s="227" t="str">
        <f t="shared" si="2"/>
        <v>Mens-AUM-Kurta-LS-Moss (L)</v>
      </c>
      <c r="C298" s="32" t="s">
        <v>11719</v>
      </c>
      <c r="D298" s="32" t="s">
        <v>2721</v>
      </c>
      <c r="E298" s="229">
        <v>10.21</v>
      </c>
      <c r="F298" s="230" t="b">
        <v>0</v>
      </c>
      <c r="G298" s="229">
        <v>0.0</v>
      </c>
      <c r="H298" s="229">
        <v>0.0</v>
      </c>
      <c r="I298" s="32" t="s">
        <v>2722</v>
      </c>
      <c r="J298" s="32" t="s">
        <v>11716</v>
      </c>
      <c r="K298" s="229">
        <v>29.0</v>
      </c>
      <c r="L298" s="229">
        <v>0.0</v>
      </c>
      <c r="M298" s="32" t="s">
        <v>11588</v>
      </c>
      <c r="N298" s="229">
        <v>29.0</v>
      </c>
    </row>
    <row r="299">
      <c r="A299" s="227" t="str">
        <f t="shared" si="1"/>
        <v>CA0054000500</v>
      </c>
      <c r="B299" s="227" t="str">
        <f t="shared" si="2"/>
        <v>Mens-AUM-Kurta-LS-Moss (XL)</v>
      </c>
      <c r="C299" s="32" t="s">
        <v>11720</v>
      </c>
      <c r="D299" s="32" t="s">
        <v>2730</v>
      </c>
      <c r="E299" s="229">
        <v>8.93</v>
      </c>
      <c r="F299" s="230" t="b">
        <v>0</v>
      </c>
      <c r="G299" s="229">
        <v>0.0</v>
      </c>
      <c r="H299" s="229">
        <v>0.0</v>
      </c>
      <c r="I299" s="32" t="s">
        <v>2731</v>
      </c>
      <c r="J299" s="32" t="s">
        <v>11716</v>
      </c>
      <c r="K299" s="229">
        <v>29.0</v>
      </c>
      <c r="L299" s="229">
        <v>0.0</v>
      </c>
      <c r="M299" s="32" t="s">
        <v>11390</v>
      </c>
      <c r="N299" s="229">
        <v>29.0</v>
      </c>
    </row>
    <row r="300">
      <c r="A300" s="227" t="str">
        <f t="shared" si="1"/>
        <v>CA0054000600</v>
      </c>
      <c r="B300" s="227" t="str">
        <f t="shared" si="2"/>
        <v>Mens-AUM-Kurta-LS-Moss (XXL)</v>
      </c>
      <c r="C300" s="32" t="s">
        <v>11721</v>
      </c>
      <c r="D300" s="32" t="s">
        <v>2736</v>
      </c>
      <c r="E300" s="229">
        <v>8.98</v>
      </c>
      <c r="F300" s="230" t="b">
        <v>0</v>
      </c>
      <c r="G300" s="229">
        <v>0.0</v>
      </c>
      <c r="H300" s="229">
        <v>0.0</v>
      </c>
      <c r="I300" s="32" t="s">
        <v>2737</v>
      </c>
      <c r="J300" s="32" t="s">
        <v>11716</v>
      </c>
      <c r="K300" s="229">
        <v>29.0</v>
      </c>
      <c r="L300" s="229">
        <v>0.0</v>
      </c>
      <c r="M300" s="32" t="s">
        <v>11392</v>
      </c>
      <c r="N300" s="229">
        <v>29.0</v>
      </c>
    </row>
    <row r="301">
      <c r="A301" s="227" t="str">
        <f t="shared" si="1"/>
        <v>CA0054100100</v>
      </c>
      <c r="B301" s="227" t="str">
        <f t="shared" si="2"/>
        <v>Mens-AUM-Kurta-LS-Indigo (XS)</v>
      </c>
      <c r="C301" s="32" t="s">
        <v>11722</v>
      </c>
      <c r="D301" s="32" t="s">
        <v>2752</v>
      </c>
      <c r="E301" s="229">
        <v>10.11</v>
      </c>
      <c r="F301" s="230" t="b">
        <v>0</v>
      </c>
      <c r="G301" s="229">
        <v>1.0</v>
      </c>
      <c r="H301" s="229">
        <v>1.0</v>
      </c>
      <c r="I301" s="32" t="s">
        <v>2753</v>
      </c>
      <c r="J301" s="32" t="s">
        <v>11723</v>
      </c>
      <c r="K301" s="229">
        <v>29.0</v>
      </c>
      <c r="L301" s="229">
        <v>1.0</v>
      </c>
      <c r="M301" s="32" t="s">
        <v>11686</v>
      </c>
      <c r="N301" s="229">
        <v>29.0</v>
      </c>
    </row>
    <row r="302">
      <c r="A302" s="227" t="str">
        <f t="shared" si="1"/>
        <v>CA0054100200</v>
      </c>
      <c r="B302" s="227" t="str">
        <f t="shared" si="2"/>
        <v>Mens-AUM-Kurta-LS-Indigo (S)</v>
      </c>
      <c r="C302" s="32" t="s">
        <v>11724</v>
      </c>
      <c r="D302" s="32" t="s">
        <v>2746</v>
      </c>
      <c r="E302" s="229">
        <v>9.69</v>
      </c>
      <c r="F302" s="230" t="b">
        <v>0</v>
      </c>
      <c r="G302" s="229">
        <v>19.0</v>
      </c>
      <c r="H302" s="229">
        <v>19.0</v>
      </c>
      <c r="I302" s="32" t="s">
        <v>2747</v>
      </c>
      <c r="J302" s="32" t="s">
        <v>11723</v>
      </c>
      <c r="K302" s="229">
        <v>29.0</v>
      </c>
      <c r="L302" s="229">
        <v>19.0</v>
      </c>
      <c r="M302" s="32" t="s">
        <v>11585</v>
      </c>
      <c r="N302" s="229">
        <v>29.0</v>
      </c>
    </row>
    <row r="303">
      <c r="A303" s="227" t="str">
        <f t="shared" si="1"/>
        <v>CA0054100300</v>
      </c>
      <c r="B303" s="227" t="str">
        <f t="shared" si="2"/>
        <v>Mens-AUM-Kurta-LS-Indigo (M)</v>
      </c>
      <c r="C303" s="32" t="s">
        <v>11725</v>
      </c>
      <c r="D303" s="32" t="s">
        <v>2743</v>
      </c>
      <c r="E303" s="229">
        <v>10.08</v>
      </c>
      <c r="F303" s="230" t="b">
        <v>0</v>
      </c>
      <c r="G303" s="229">
        <v>0.0</v>
      </c>
      <c r="H303" s="229">
        <v>0.0</v>
      </c>
      <c r="I303" s="32" t="s">
        <v>2744</v>
      </c>
      <c r="J303" s="32" t="s">
        <v>11723</v>
      </c>
      <c r="K303" s="229">
        <v>29.0</v>
      </c>
      <c r="L303" s="229">
        <v>0.0</v>
      </c>
      <c r="M303" s="32" t="s">
        <v>11388</v>
      </c>
      <c r="N303" s="229">
        <v>29.0</v>
      </c>
    </row>
    <row r="304">
      <c r="A304" s="227" t="str">
        <f t="shared" si="1"/>
        <v>CA0054100400</v>
      </c>
      <c r="B304" s="227" t="str">
        <f t="shared" si="2"/>
        <v>Mens-AUM-Kurta-LS-Indigo (L)</v>
      </c>
      <c r="C304" s="32" t="s">
        <v>11726</v>
      </c>
      <c r="D304" s="32" t="s">
        <v>2740</v>
      </c>
      <c r="E304" s="229">
        <v>10.33</v>
      </c>
      <c r="F304" s="230" t="b">
        <v>0</v>
      </c>
      <c r="G304" s="229">
        <v>0.0</v>
      </c>
      <c r="H304" s="229">
        <v>0.0</v>
      </c>
      <c r="I304" s="32" t="s">
        <v>2741</v>
      </c>
      <c r="J304" s="32" t="s">
        <v>11723</v>
      </c>
      <c r="K304" s="229">
        <v>29.0</v>
      </c>
      <c r="L304" s="229">
        <v>0.0</v>
      </c>
      <c r="M304" s="32" t="s">
        <v>11588</v>
      </c>
      <c r="N304" s="229">
        <v>29.0</v>
      </c>
    </row>
    <row r="305">
      <c r="A305" s="227" t="str">
        <f t="shared" si="1"/>
        <v>CA0054100500</v>
      </c>
      <c r="B305" s="227" t="str">
        <f t="shared" si="2"/>
        <v>Mens-AUM-Kurta-LS-Indigo (XL)</v>
      </c>
      <c r="C305" s="32" t="s">
        <v>11727</v>
      </c>
      <c r="D305" s="32" t="s">
        <v>2749</v>
      </c>
      <c r="E305" s="229">
        <v>10.46</v>
      </c>
      <c r="F305" s="230" t="b">
        <v>0</v>
      </c>
      <c r="G305" s="229">
        <v>0.0</v>
      </c>
      <c r="H305" s="229">
        <v>0.0</v>
      </c>
      <c r="I305" s="32" t="s">
        <v>2750</v>
      </c>
      <c r="J305" s="32" t="s">
        <v>11723</v>
      </c>
      <c r="K305" s="229">
        <v>29.0</v>
      </c>
      <c r="L305" s="229">
        <v>0.0</v>
      </c>
      <c r="M305" s="32" t="s">
        <v>11390</v>
      </c>
      <c r="N305" s="229">
        <v>29.0</v>
      </c>
    </row>
    <row r="306">
      <c r="A306" s="227" t="str">
        <f t="shared" si="1"/>
        <v>CA0054100600</v>
      </c>
      <c r="B306" s="227" t="str">
        <f t="shared" si="2"/>
        <v>Mens-AUM-Kurta-LS-Indigo (XXL)</v>
      </c>
      <c r="C306" s="32" t="s">
        <v>11728</v>
      </c>
      <c r="D306" s="32" t="s">
        <v>2755</v>
      </c>
      <c r="E306" s="229">
        <v>11.46</v>
      </c>
      <c r="F306" s="230" t="b">
        <v>0</v>
      </c>
      <c r="G306" s="229">
        <v>0.0</v>
      </c>
      <c r="H306" s="229">
        <v>0.0</v>
      </c>
      <c r="I306" s="32" t="s">
        <v>2756</v>
      </c>
      <c r="J306" s="32" t="s">
        <v>11723</v>
      </c>
      <c r="K306" s="229">
        <v>29.0</v>
      </c>
      <c r="L306" s="229">
        <v>0.0</v>
      </c>
      <c r="M306" s="32" t="s">
        <v>11392</v>
      </c>
      <c r="N306" s="229">
        <v>29.0</v>
      </c>
    </row>
    <row r="307">
      <c r="A307" s="227" t="str">
        <f t="shared" si="1"/>
        <v>CA0054200100</v>
      </c>
      <c r="B307" s="227" t="str">
        <f t="shared" si="2"/>
        <v>Mens-AUM-Kurta-LS-Rust (XS)</v>
      </c>
      <c r="C307" s="32" t="s">
        <v>11729</v>
      </c>
      <c r="D307" s="32" t="s">
        <v>11730</v>
      </c>
      <c r="E307" s="229">
        <v>10.15</v>
      </c>
      <c r="F307" s="230" t="b">
        <v>0</v>
      </c>
      <c r="G307" s="229">
        <v>0.0</v>
      </c>
      <c r="H307" s="229">
        <v>0.0</v>
      </c>
      <c r="I307" s="32" t="s">
        <v>11731</v>
      </c>
      <c r="J307" s="32" t="s">
        <v>11732</v>
      </c>
      <c r="K307" s="229">
        <v>20.0</v>
      </c>
      <c r="L307" s="229">
        <v>0.0</v>
      </c>
      <c r="M307" s="32" t="s">
        <v>11686</v>
      </c>
      <c r="N307" s="229">
        <v>0.0</v>
      </c>
    </row>
    <row r="308">
      <c r="A308" s="227" t="str">
        <f t="shared" si="1"/>
        <v>CA0054200200</v>
      </c>
      <c r="B308" s="227" t="str">
        <f t="shared" si="2"/>
        <v>Mens-AUM-Kurta-LS-Rust (S)</v>
      </c>
      <c r="C308" s="32" t="s">
        <v>11733</v>
      </c>
      <c r="D308" s="32" t="s">
        <v>2133</v>
      </c>
      <c r="E308" s="229">
        <v>9.16</v>
      </c>
      <c r="F308" s="230" t="b">
        <v>0</v>
      </c>
      <c r="G308" s="229">
        <v>0.0</v>
      </c>
      <c r="H308" s="229">
        <v>0.0</v>
      </c>
      <c r="I308" s="32" t="s">
        <v>7567</v>
      </c>
      <c r="J308" s="32" t="s">
        <v>11732</v>
      </c>
      <c r="K308" s="229">
        <v>20.0</v>
      </c>
      <c r="L308" s="229">
        <v>0.0</v>
      </c>
      <c r="M308" s="32" t="s">
        <v>11585</v>
      </c>
      <c r="N308" s="229">
        <v>0.0</v>
      </c>
    </row>
    <row r="309">
      <c r="A309" s="227" t="str">
        <f t="shared" si="1"/>
        <v>CA0054200300</v>
      </c>
      <c r="B309" s="227" t="str">
        <f t="shared" si="2"/>
        <v>Mens-AUM-Kurta-LS-Rust (M)</v>
      </c>
      <c r="C309" s="32" t="s">
        <v>11734</v>
      </c>
      <c r="D309" s="32" t="s">
        <v>2136</v>
      </c>
      <c r="E309" s="229">
        <v>0.0</v>
      </c>
      <c r="F309" s="230" t="b">
        <v>0</v>
      </c>
      <c r="G309" s="229">
        <v>0.0</v>
      </c>
      <c r="H309" s="229">
        <v>0.0</v>
      </c>
      <c r="I309" s="32" t="s">
        <v>2136</v>
      </c>
      <c r="J309" s="32" t="s">
        <v>11732</v>
      </c>
      <c r="K309" s="229">
        <v>0.0</v>
      </c>
      <c r="L309" s="229">
        <v>0.0</v>
      </c>
      <c r="M309" s="32" t="s">
        <v>11388</v>
      </c>
      <c r="N309" s="229">
        <v>0.0</v>
      </c>
    </row>
    <row r="310">
      <c r="A310" s="227" t="str">
        <f t="shared" si="1"/>
        <v>CA0054200400</v>
      </c>
      <c r="B310" s="227" t="str">
        <f t="shared" si="2"/>
        <v>Mens-AUM-Kurta-LS-Rust (L)</v>
      </c>
      <c r="C310" s="32" t="s">
        <v>11735</v>
      </c>
      <c r="D310" s="32" t="s">
        <v>2139</v>
      </c>
      <c r="E310" s="229">
        <v>9.16</v>
      </c>
      <c r="F310" s="230" t="b">
        <v>0</v>
      </c>
      <c r="G310" s="229">
        <v>0.0</v>
      </c>
      <c r="H310" s="229">
        <v>0.0</v>
      </c>
      <c r="I310" s="32" t="s">
        <v>7573</v>
      </c>
      <c r="J310" s="32" t="s">
        <v>11732</v>
      </c>
      <c r="K310" s="229">
        <v>29.0</v>
      </c>
      <c r="L310" s="229">
        <v>0.0</v>
      </c>
      <c r="M310" s="32" t="s">
        <v>11588</v>
      </c>
      <c r="N310" s="229">
        <v>0.0</v>
      </c>
    </row>
    <row r="311">
      <c r="A311" s="227" t="str">
        <f t="shared" si="1"/>
        <v>CA0054200500</v>
      </c>
      <c r="B311" s="227" t="str">
        <f t="shared" si="2"/>
        <v>Mens-AUM-Kurta-LS-Rust (XL)</v>
      </c>
      <c r="C311" s="32" t="s">
        <v>11736</v>
      </c>
      <c r="D311" s="32" t="s">
        <v>2142</v>
      </c>
      <c r="E311" s="229">
        <v>9.44</v>
      </c>
      <c r="F311" s="230" t="b">
        <v>0</v>
      </c>
      <c r="G311" s="229">
        <v>0.0</v>
      </c>
      <c r="H311" s="229">
        <v>0.0</v>
      </c>
      <c r="I311" s="32" t="s">
        <v>7576</v>
      </c>
      <c r="J311" s="32" t="s">
        <v>11732</v>
      </c>
      <c r="K311" s="229">
        <v>29.0</v>
      </c>
      <c r="L311" s="229">
        <v>0.0</v>
      </c>
      <c r="M311" s="32" t="s">
        <v>11390</v>
      </c>
      <c r="N311" s="229">
        <v>0.0</v>
      </c>
    </row>
    <row r="312">
      <c r="A312" s="227" t="str">
        <f t="shared" si="1"/>
        <v>CA0054200600</v>
      </c>
      <c r="B312" s="227" t="str">
        <f t="shared" si="2"/>
        <v>Mens-AUM-Kurta-LS-Rust (XXL)</v>
      </c>
      <c r="C312" s="32" t="s">
        <v>11737</v>
      </c>
      <c r="D312" s="32" t="s">
        <v>11738</v>
      </c>
      <c r="E312" s="229">
        <v>10.15</v>
      </c>
      <c r="F312" s="230" t="b">
        <v>0</v>
      </c>
      <c r="G312" s="229">
        <v>0.0</v>
      </c>
      <c r="H312" s="229">
        <v>0.0</v>
      </c>
      <c r="I312" s="32" t="s">
        <v>11739</v>
      </c>
      <c r="J312" s="32" t="s">
        <v>11732</v>
      </c>
      <c r="K312" s="229">
        <v>20.0</v>
      </c>
      <c r="L312" s="229">
        <v>0.0</v>
      </c>
      <c r="M312" s="32" t="s">
        <v>11392</v>
      </c>
      <c r="N312" s="229">
        <v>0.0</v>
      </c>
    </row>
    <row r="313">
      <c r="A313" s="227" t="str">
        <f t="shared" si="1"/>
        <v>CA0054300100</v>
      </c>
      <c r="B313" s="227" t="str">
        <f t="shared" si="2"/>
        <v>Mens Printed Kurta-LS- Rust (XS)</v>
      </c>
      <c r="C313" s="32" t="s">
        <v>11740</v>
      </c>
      <c r="D313" s="32" t="s">
        <v>11741</v>
      </c>
      <c r="E313" s="229">
        <v>11.92</v>
      </c>
      <c r="F313" s="230" t="b">
        <v>0</v>
      </c>
      <c r="G313" s="229">
        <v>3.0</v>
      </c>
      <c r="H313" s="229">
        <v>3.0</v>
      </c>
      <c r="I313" s="32" t="s">
        <v>11742</v>
      </c>
      <c r="J313" s="32" t="s">
        <v>11743</v>
      </c>
      <c r="K313" s="229">
        <v>20.0</v>
      </c>
      <c r="L313" s="229">
        <v>3.0</v>
      </c>
      <c r="M313" s="32" t="s">
        <v>11686</v>
      </c>
      <c r="N313" s="229">
        <v>0.0</v>
      </c>
    </row>
    <row r="314">
      <c r="A314" s="227" t="str">
        <f t="shared" si="1"/>
        <v>CA0054300200</v>
      </c>
      <c r="B314" s="227" t="str">
        <f t="shared" si="2"/>
        <v>Mens Printed Kurta-LS- Rust (S)</v>
      </c>
      <c r="C314" s="32" t="s">
        <v>11744</v>
      </c>
      <c r="D314" s="32" t="s">
        <v>11745</v>
      </c>
      <c r="E314" s="229">
        <v>12.08</v>
      </c>
      <c r="F314" s="230" t="b">
        <v>0</v>
      </c>
      <c r="G314" s="229">
        <v>11.0</v>
      </c>
      <c r="H314" s="229">
        <v>11.0</v>
      </c>
      <c r="I314" s="32" t="s">
        <v>11746</v>
      </c>
      <c r="J314" s="32" t="s">
        <v>11743</v>
      </c>
      <c r="K314" s="229">
        <v>20.0</v>
      </c>
      <c r="L314" s="229">
        <v>11.0</v>
      </c>
      <c r="M314" s="32" t="s">
        <v>11585</v>
      </c>
      <c r="N314" s="229">
        <v>0.0</v>
      </c>
    </row>
    <row r="315">
      <c r="A315" s="227" t="str">
        <f t="shared" si="1"/>
        <v>CA0054300300</v>
      </c>
      <c r="B315" s="227" t="str">
        <f t="shared" si="2"/>
        <v>Mens Printed Kurta-LS- Rust (M)</v>
      </c>
      <c r="C315" s="32" t="s">
        <v>11747</v>
      </c>
      <c r="D315" s="32" t="s">
        <v>11748</v>
      </c>
      <c r="E315" s="229">
        <v>12.03</v>
      </c>
      <c r="F315" s="230" t="b">
        <v>0</v>
      </c>
      <c r="G315" s="229">
        <v>0.0</v>
      </c>
      <c r="H315" s="229">
        <v>0.0</v>
      </c>
      <c r="I315" s="32" t="s">
        <v>11749</v>
      </c>
      <c r="J315" s="32" t="s">
        <v>11743</v>
      </c>
      <c r="K315" s="229">
        <v>20.0</v>
      </c>
      <c r="L315" s="229">
        <v>0.0</v>
      </c>
      <c r="M315" s="32" t="s">
        <v>11388</v>
      </c>
      <c r="N315" s="229">
        <v>0.0</v>
      </c>
    </row>
    <row r="316">
      <c r="A316" s="227" t="str">
        <f t="shared" si="1"/>
        <v>CA0054300400</v>
      </c>
      <c r="B316" s="227" t="str">
        <f t="shared" si="2"/>
        <v>Mens Printed Kurta-LS- Rust (L)</v>
      </c>
      <c r="C316" s="32" t="s">
        <v>11750</v>
      </c>
      <c r="D316" s="32" t="s">
        <v>11751</v>
      </c>
      <c r="E316" s="229">
        <v>12.46</v>
      </c>
      <c r="F316" s="230" t="b">
        <v>0</v>
      </c>
      <c r="G316" s="229">
        <v>0.0</v>
      </c>
      <c r="H316" s="229">
        <v>0.0</v>
      </c>
      <c r="I316" s="32" t="s">
        <v>11752</v>
      </c>
      <c r="J316" s="32" t="s">
        <v>11743</v>
      </c>
      <c r="K316" s="229">
        <v>20.0</v>
      </c>
      <c r="L316" s="229">
        <v>0.0</v>
      </c>
      <c r="M316" s="32" t="s">
        <v>11588</v>
      </c>
      <c r="N316" s="229">
        <v>0.0</v>
      </c>
    </row>
    <row r="317">
      <c r="A317" s="227" t="str">
        <f t="shared" si="1"/>
        <v>CA0054300500</v>
      </c>
      <c r="B317" s="227" t="str">
        <f t="shared" si="2"/>
        <v>Mens Printed Kurta-LS- Rust (XL)</v>
      </c>
      <c r="C317" s="32" t="s">
        <v>11753</v>
      </c>
      <c r="D317" s="32" t="s">
        <v>11754</v>
      </c>
      <c r="E317" s="229">
        <v>12.94</v>
      </c>
      <c r="F317" s="230" t="b">
        <v>0</v>
      </c>
      <c r="G317" s="229">
        <v>0.0</v>
      </c>
      <c r="H317" s="229">
        <v>0.0</v>
      </c>
      <c r="I317" s="32" t="s">
        <v>11755</v>
      </c>
      <c r="J317" s="32" t="s">
        <v>11743</v>
      </c>
      <c r="K317" s="229">
        <v>20.0</v>
      </c>
      <c r="L317" s="229">
        <v>0.0</v>
      </c>
      <c r="M317" s="32" t="s">
        <v>11390</v>
      </c>
      <c r="N317" s="229">
        <v>0.0</v>
      </c>
    </row>
    <row r="318">
      <c r="A318" s="227" t="str">
        <f t="shared" si="1"/>
        <v>CA0054300600</v>
      </c>
      <c r="B318" s="227" t="str">
        <f t="shared" si="2"/>
        <v>Mens Printed Kurta-LS- Rust (XXL)</v>
      </c>
      <c r="C318" s="32" t="s">
        <v>11756</v>
      </c>
      <c r="D318" s="32" t="s">
        <v>11757</v>
      </c>
      <c r="E318" s="229">
        <v>12.11</v>
      </c>
      <c r="F318" s="230" t="b">
        <v>0</v>
      </c>
      <c r="G318" s="229">
        <v>0.0</v>
      </c>
      <c r="H318" s="229">
        <v>0.0</v>
      </c>
      <c r="I318" s="32" t="s">
        <v>11758</v>
      </c>
      <c r="J318" s="32" t="s">
        <v>11743</v>
      </c>
      <c r="K318" s="229">
        <v>20.0</v>
      </c>
      <c r="L318" s="229">
        <v>0.0</v>
      </c>
      <c r="M318" s="32" t="s">
        <v>11392</v>
      </c>
      <c r="N318" s="229">
        <v>0.0</v>
      </c>
    </row>
    <row r="319">
      <c r="A319" s="227" t="str">
        <f t="shared" si="1"/>
        <v>CA0054400100</v>
      </c>
      <c r="B319" s="227" t="str">
        <f t="shared" si="2"/>
        <v>Mens Printed Kurta-LS- Indigo (XS)</v>
      </c>
      <c r="C319" s="32" t="s">
        <v>11759</v>
      </c>
      <c r="D319" s="32" t="s">
        <v>11760</v>
      </c>
      <c r="E319" s="229">
        <v>12.07</v>
      </c>
      <c r="F319" s="230" t="b">
        <v>0</v>
      </c>
      <c r="G319" s="229">
        <v>6.0</v>
      </c>
      <c r="H319" s="229">
        <v>6.0</v>
      </c>
      <c r="I319" s="32" t="s">
        <v>11761</v>
      </c>
      <c r="J319" s="32" t="s">
        <v>11762</v>
      </c>
      <c r="K319" s="229">
        <v>20.0</v>
      </c>
      <c r="L319" s="229">
        <v>6.0</v>
      </c>
      <c r="M319" s="32" t="s">
        <v>11686</v>
      </c>
      <c r="N319" s="229">
        <v>0.0</v>
      </c>
    </row>
    <row r="320">
      <c r="A320" s="227" t="str">
        <f t="shared" si="1"/>
        <v>CA0054400200</v>
      </c>
      <c r="B320" s="227" t="str">
        <f t="shared" si="2"/>
        <v>Mens Printed Kurta-LS- Indigo (S)</v>
      </c>
      <c r="C320" s="32" t="s">
        <v>11763</v>
      </c>
      <c r="D320" s="32" t="s">
        <v>11764</v>
      </c>
      <c r="E320" s="229">
        <v>13.78</v>
      </c>
      <c r="F320" s="230" t="b">
        <v>0</v>
      </c>
      <c r="G320" s="229">
        <v>8.0</v>
      </c>
      <c r="H320" s="229">
        <v>8.0</v>
      </c>
      <c r="I320" s="32" t="s">
        <v>11765</v>
      </c>
      <c r="J320" s="32" t="s">
        <v>11762</v>
      </c>
      <c r="K320" s="229">
        <v>20.0</v>
      </c>
      <c r="L320" s="229">
        <v>8.0</v>
      </c>
      <c r="M320" s="32" t="s">
        <v>11585</v>
      </c>
      <c r="N320" s="229">
        <v>0.0</v>
      </c>
    </row>
    <row r="321">
      <c r="A321" s="227" t="str">
        <f t="shared" si="1"/>
        <v>CA0054400300</v>
      </c>
      <c r="B321" s="227" t="str">
        <f t="shared" si="2"/>
        <v>Mens Printed Kurta-LS- Indigo (M)</v>
      </c>
      <c r="C321" s="32" t="s">
        <v>11766</v>
      </c>
      <c r="D321" s="32" t="s">
        <v>11767</v>
      </c>
      <c r="E321" s="229">
        <v>11.92</v>
      </c>
      <c r="F321" s="230" t="b">
        <v>0</v>
      </c>
      <c r="G321" s="229">
        <v>0.0</v>
      </c>
      <c r="H321" s="229">
        <v>0.0</v>
      </c>
      <c r="I321" s="32" t="s">
        <v>11768</v>
      </c>
      <c r="J321" s="32" t="s">
        <v>11762</v>
      </c>
      <c r="K321" s="229">
        <v>20.0</v>
      </c>
      <c r="L321" s="229">
        <v>0.0</v>
      </c>
      <c r="M321" s="32" t="s">
        <v>11388</v>
      </c>
      <c r="N321" s="229">
        <v>0.0</v>
      </c>
    </row>
    <row r="322">
      <c r="A322" s="227" t="str">
        <f t="shared" si="1"/>
        <v>CA0054400400</v>
      </c>
      <c r="B322" s="227" t="str">
        <f t="shared" si="2"/>
        <v>Mens Printed Kurta-LS- Indigo (L)</v>
      </c>
      <c r="C322" s="32" t="s">
        <v>11769</v>
      </c>
      <c r="D322" s="32" t="s">
        <v>11770</v>
      </c>
      <c r="E322" s="229">
        <v>11.85</v>
      </c>
      <c r="F322" s="230" t="b">
        <v>0</v>
      </c>
      <c r="G322" s="229">
        <v>0.0</v>
      </c>
      <c r="H322" s="229">
        <v>0.0</v>
      </c>
      <c r="I322" s="32" t="s">
        <v>11771</v>
      </c>
      <c r="J322" s="32" t="s">
        <v>11762</v>
      </c>
      <c r="K322" s="229">
        <v>20.0</v>
      </c>
      <c r="L322" s="229">
        <v>0.0</v>
      </c>
      <c r="M322" s="32" t="s">
        <v>11588</v>
      </c>
      <c r="N322" s="229">
        <v>0.0</v>
      </c>
    </row>
    <row r="323">
      <c r="A323" s="227" t="str">
        <f t="shared" si="1"/>
        <v>CA0054400500</v>
      </c>
      <c r="B323" s="227" t="str">
        <f t="shared" si="2"/>
        <v>Mens Printed Kurta-LS- Indigo (XL)</v>
      </c>
      <c r="C323" s="32" t="s">
        <v>11772</v>
      </c>
      <c r="D323" s="32" t="s">
        <v>11773</v>
      </c>
      <c r="E323" s="229">
        <v>12.28</v>
      </c>
      <c r="F323" s="230" t="b">
        <v>0</v>
      </c>
      <c r="G323" s="229">
        <v>0.0</v>
      </c>
      <c r="H323" s="229">
        <v>0.0</v>
      </c>
      <c r="I323" s="32" t="s">
        <v>11774</v>
      </c>
      <c r="J323" s="32" t="s">
        <v>11762</v>
      </c>
      <c r="K323" s="229">
        <v>20.0</v>
      </c>
      <c r="L323" s="229">
        <v>0.0</v>
      </c>
      <c r="M323" s="32" t="s">
        <v>11390</v>
      </c>
      <c r="N323" s="229">
        <v>0.0</v>
      </c>
    </row>
    <row r="324">
      <c r="A324" s="227" t="str">
        <f t="shared" si="1"/>
        <v>CA0054400600</v>
      </c>
      <c r="B324" s="227" t="str">
        <f t="shared" si="2"/>
        <v>Mens Printed Kurta-LS- Indigo (XXL)</v>
      </c>
      <c r="C324" s="32" t="s">
        <v>11775</v>
      </c>
      <c r="D324" s="32" t="s">
        <v>11776</v>
      </c>
      <c r="E324" s="229">
        <v>11.92</v>
      </c>
      <c r="F324" s="230" t="b">
        <v>0</v>
      </c>
      <c r="G324" s="229">
        <v>0.0</v>
      </c>
      <c r="H324" s="229">
        <v>0.0</v>
      </c>
      <c r="I324" s="32" t="s">
        <v>11777</v>
      </c>
      <c r="J324" s="32" t="s">
        <v>11762</v>
      </c>
      <c r="K324" s="229">
        <v>20.0</v>
      </c>
      <c r="L324" s="229">
        <v>0.0</v>
      </c>
      <c r="M324" s="32" t="s">
        <v>11392</v>
      </c>
      <c r="N324" s="229">
        <v>0.0</v>
      </c>
    </row>
    <row r="325">
      <c r="A325" s="227" t="str">
        <f t="shared" si="1"/>
        <v>CA0054500100</v>
      </c>
      <c r="B325" s="227" t="str">
        <f t="shared" si="2"/>
        <v>Mens Printed Kurta-LS- Undyed (XS)</v>
      </c>
      <c r="C325" s="32" t="s">
        <v>11778</v>
      </c>
      <c r="D325" s="32" t="s">
        <v>11779</v>
      </c>
      <c r="E325" s="229">
        <v>11.07</v>
      </c>
      <c r="F325" s="230" t="b">
        <v>0</v>
      </c>
      <c r="G325" s="229">
        <v>4.0</v>
      </c>
      <c r="H325" s="229">
        <v>4.0</v>
      </c>
      <c r="I325" s="32" t="s">
        <v>11780</v>
      </c>
      <c r="J325" s="32" t="s">
        <v>11781</v>
      </c>
      <c r="K325" s="229">
        <v>20.0</v>
      </c>
      <c r="L325" s="229">
        <v>4.0</v>
      </c>
      <c r="M325" s="32" t="s">
        <v>11686</v>
      </c>
      <c r="N325" s="229">
        <v>0.0</v>
      </c>
    </row>
    <row r="326">
      <c r="A326" s="227" t="str">
        <f t="shared" si="1"/>
        <v>CA0054500200</v>
      </c>
      <c r="B326" s="227" t="str">
        <f t="shared" si="2"/>
        <v>Mens Printed Kurta-LS- Undyed (S)</v>
      </c>
      <c r="C326" s="32" t="s">
        <v>11782</v>
      </c>
      <c r="D326" s="32" t="s">
        <v>11783</v>
      </c>
      <c r="E326" s="229">
        <v>11.47</v>
      </c>
      <c r="F326" s="230" t="b">
        <v>0</v>
      </c>
      <c r="G326" s="229">
        <v>18.0</v>
      </c>
      <c r="H326" s="229">
        <v>18.0</v>
      </c>
      <c r="I326" s="32" t="s">
        <v>11784</v>
      </c>
      <c r="J326" s="32" t="s">
        <v>11781</v>
      </c>
      <c r="K326" s="229">
        <v>20.0</v>
      </c>
      <c r="L326" s="229">
        <v>18.0</v>
      </c>
      <c r="M326" s="32" t="s">
        <v>11585</v>
      </c>
      <c r="N326" s="229">
        <v>0.0</v>
      </c>
    </row>
    <row r="327">
      <c r="A327" s="227" t="str">
        <f t="shared" si="1"/>
        <v>CA0054500300</v>
      </c>
      <c r="B327" s="227" t="str">
        <f t="shared" si="2"/>
        <v>Mens Printed Kurta-LS- Undyed (M)</v>
      </c>
      <c r="C327" s="32" t="s">
        <v>11785</v>
      </c>
      <c r="D327" s="32" t="s">
        <v>11786</v>
      </c>
      <c r="E327" s="229">
        <v>12.06</v>
      </c>
      <c r="F327" s="230" t="b">
        <v>0</v>
      </c>
      <c r="G327" s="229">
        <v>0.0</v>
      </c>
      <c r="H327" s="229">
        <v>0.0</v>
      </c>
      <c r="I327" s="32" t="s">
        <v>11787</v>
      </c>
      <c r="J327" s="32" t="s">
        <v>11781</v>
      </c>
      <c r="K327" s="229">
        <v>20.0</v>
      </c>
      <c r="L327" s="229">
        <v>0.0</v>
      </c>
      <c r="M327" s="32" t="s">
        <v>11388</v>
      </c>
      <c r="N327" s="229">
        <v>0.0</v>
      </c>
    </row>
    <row r="328">
      <c r="A328" s="227" t="str">
        <f t="shared" si="1"/>
        <v>CA0054500400</v>
      </c>
      <c r="B328" s="227" t="str">
        <f t="shared" si="2"/>
        <v>Mens Printed Kurta-LS- Undyed (L)</v>
      </c>
      <c r="C328" s="32" t="s">
        <v>11788</v>
      </c>
      <c r="D328" s="32" t="s">
        <v>11789</v>
      </c>
      <c r="E328" s="229">
        <v>13.42</v>
      </c>
      <c r="F328" s="230" t="b">
        <v>0</v>
      </c>
      <c r="G328" s="229">
        <v>0.0</v>
      </c>
      <c r="H328" s="229">
        <v>0.0</v>
      </c>
      <c r="I328" s="32" t="s">
        <v>11790</v>
      </c>
      <c r="J328" s="32" t="s">
        <v>11781</v>
      </c>
      <c r="K328" s="229">
        <v>20.0</v>
      </c>
      <c r="L328" s="229">
        <v>0.0</v>
      </c>
      <c r="M328" s="32" t="s">
        <v>11588</v>
      </c>
      <c r="N328" s="229">
        <v>0.0</v>
      </c>
    </row>
    <row r="329">
      <c r="A329" s="227" t="str">
        <f t="shared" si="1"/>
        <v>CA0054500500</v>
      </c>
      <c r="B329" s="227" t="str">
        <f t="shared" si="2"/>
        <v>Mens Printed Kurta-LS- Undyed (XL)</v>
      </c>
      <c r="C329" s="32" t="s">
        <v>11791</v>
      </c>
      <c r="D329" s="32" t="s">
        <v>11792</v>
      </c>
      <c r="E329" s="229">
        <v>11.6</v>
      </c>
      <c r="F329" s="230" t="b">
        <v>0</v>
      </c>
      <c r="G329" s="229">
        <v>0.0</v>
      </c>
      <c r="H329" s="229">
        <v>0.0</v>
      </c>
      <c r="I329" s="32" t="s">
        <v>11793</v>
      </c>
      <c r="J329" s="32" t="s">
        <v>11781</v>
      </c>
      <c r="K329" s="229">
        <v>20.0</v>
      </c>
      <c r="L329" s="229">
        <v>0.0</v>
      </c>
      <c r="M329" s="32" t="s">
        <v>11390</v>
      </c>
      <c r="N329" s="229">
        <v>0.0</v>
      </c>
    </row>
    <row r="330">
      <c r="A330" s="227" t="str">
        <f t="shared" si="1"/>
        <v>CA0058500200</v>
      </c>
      <c r="B330" s="227" t="str">
        <f t="shared" si="2"/>
        <v>Mens-Hemp-Kurta-Beige-SS (S)</v>
      </c>
      <c r="C330" s="32" t="s">
        <v>11794</v>
      </c>
      <c r="D330" s="32" t="s">
        <v>11795</v>
      </c>
      <c r="E330" s="229">
        <v>9.14</v>
      </c>
      <c r="F330" s="230" t="b">
        <v>0</v>
      </c>
      <c r="G330" s="229">
        <v>48.0</v>
      </c>
      <c r="H330" s="229">
        <v>48.0</v>
      </c>
      <c r="I330" s="32" t="s">
        <v>11796</v>
      </c>
      <c r="J330" s="32" t="s">
        <v>11797</v>
      </c>
      <c r="K330" s="229">
        <v>12.0</v>
      </c>
      <c r="L330" s="229">
        <v>48.0</v>
      </c>
      <c r="M330" s="32" t="s">
        <v>11585</v>
      </c>
      <c r="N330" s="229">
        <v>12.0</v>
      </c>
    </row>
    <row r="331">
      <c r="A331" s="227" t="str">
        <f t="shared" si="1"/>
        <v>CA0058500400</v>
      </c>
      <c r="B331" s="227" t="str">
        <f t="shared" si="2"/>
        <v>Mens-Hemp-Kurta-Beige-SS (L)</v>
      </c>
      <c r="C331" s="32" t="s">
        <v>11798</v>
      </c>
      <c r="D331" s="32" t="s">
        <v>11799</v>
      </c>
      <c r="E331" s="229">
        <v>8.86</v>
      </c>
      <c r="F331" s="230" t="b">
        <v>0</v>
      </c>
      <c r="G331" s="229">
        <v>0.0</v>
      </c>
      <c r="H331" s="229">
        <v>0.0</v>
      </c>
      <c r="I331" s="32" t="s">
        <v>11800</v>
      </c>
      <c r="J331" s="32" t="s">
        <v>11797</v>
      </c>
      <c r="K331" s="229">
        <v>12.0</v>
      </c>
      <c r="L331" s="229">
        <v>0.0</v>
      </c>
      <c r="M331" s="32" t="s">
        <v>11588</v>
      </c>
      <c r="N331" s="229">
        <v>12.0</v>
      </c>
    </row>
    <row r="332">
      <c r="A332" s="227" t="str">
        <f t="shared" si="1"/>
        <v>CA0058500500</v>
      </c>
      <c r="B332" s="227" t="str">
        <f t="shared" si="2"/>
        <v>Mens-Hemp-Kurta-Beige-SS (XL)</v>
      </c>
      <c r="C332" s="32" t="s">
        <v>11801</v>
      </c>
      <c r="D332" s="32" t="s">
        <v>11802</v>
      </c>
      <c r="E332" s="229">
        <v>8.89</v>
      </c>
      <c r="F332" s="230" t="b">
        <v>0</v>
      </c>
      <c r="G332" s="229">
        <v>25.0</v>
      </c>
      <c r="H332" s="229">
        <v>25.0</v>
      </c>
      <c r="I332" s="32" t="s">
        <v>11803</v>
      </c>
      <c r="J332" s="32" t="s">
        <v>11797</v>
      </c>
      <c r="K332" s="229">
        <v>12.0</v>
      </c>
      <c r="L332" s="229">
        <v>25.0</v>
      </c>
      <c r="M332" s="32" t="s">
        <v>11390</v>
      </c>
      <c r="N332" s="229">
        <v>12.0</v>
      </c>
    </row>
    <row r="333">
      <c r="A333" s="227" t="str">
        <f t="shared" si="1"/>
        <v>CA0058600200</v>
      </c>
      <c r="B333" s="227" t="str">
        <f t="shared" si="2"/>
        <v>Mens-Hemp-Kurta-Black-SS (S)</v>
      </c>
      <c r="C333" s="32" t="s">
        <v>11804</v>
      </c>
      <c r="D333" s="32" t="s">
        <v>11805</v>
      </c>
      <c r="E333" s="229">
        <v>11.56</v>
      </c>
      <c r="F333" s="230" t="b">
        <v>0</v>
      </c>
      <c r="G333" s="229">
        <v>65.0</v>
      </c>
      <c r="H333" s="229">
        <v>66.0</v>
      </c>
      <c r="I333" s="32" t="s">
        <v>11806</v>
      </c>
      <c r="J333" s="32" t="s">
        <v>11807</v>
      </c>
      <c r="K333" s="229">
        <v>26.0</v>
      </c>
      <c r="L333" s="229">
        <v>66.0</v>
      </c>
      <c r="M333" s="32" t="s">
        <v>11585</v>
      </c>
      <c r="N333" s="229">
        <v>26.0</v>
      </c>
    </row>
    <row r="334">
      <c r="A334" s="227" t="str">
        <f t="shared" si="1"/>
        <v>CA0058600300</v>
      </c>
      <c r="B334" s="227" t="str">
        <f t="shared" si="2"/>
        <v>Mens-Hemp-Kurta-Black-SS (M)</v>
      </c>
      <c r="C334" s="32" t="s">
        <v>11808</v>
      </c>
      <c r="D334" s="32" t="s">
        <v>11809</v>
      </c>
      <c r="E334" s="229">
        <v>11.65</v>
      </c>
      <c r="F334" s="230" t="b">
        <v>0</v>
      </c>
      <c r="G334" s="229">
        <v>7.0</v>
      </c>
      <c r="H334" s="229">
        <v>7.0</v>
      </c>
      <c r="I334" s="32" t="s">
        <v>11810</v>
      </c>
      <c r="J334" s="32" t="s">
        <v>11807</v>
      </c>
      <c r="K334" s="229">
        <v>26.0</v>
      </c>
      <c r="L334" s="229">
        <v>7.0</v>
      </c>
      <c r="M334" s="32" t="s">
        <v>11388</v>
      </c>
      <c r="N334" s="229">
        <v>26.0</v>
      </c>
    </row>
    <row r="335">
      <c r="A335" s="227" t="str">
        <f t="shared" si="1"/>
        <v>CA0058600400</v>
      </c>
      <c r="B335" s="227" t="str">
        <f t="shared" si="2"/>
        <v>Mens-Hemp-Kurta-Black-SS (L)</v>
      </c>
      <c r="C335" s="32" t="s">
        <v>11811</v>
      </c>
      <c r="D335" s="32" t="s">
        <v>11812</v>
      </c>
      <c r="E335" s="229">
        <v>11.63</v>
      </c>
      <c r="F335" s="230" t="b">
        <v>0</v>
      </c>
      <c r="G335" s="229">
        <v>0.0</v>
      </c>
      <c r="H335" s="229">
        <v>0.0</v>
      </c>
      <c r="I335" s="32" t="s">
        <v>11813</v>
      </c>
      <c r="J335" s="32" t="s">
        <v>11807</v>
      </c>
      <c r="K335" s="229">
        <v>26.0</v>
      </c>
      <c r="L335" s="229">
        <v>0.0</v>
      </c>
      <c r="M335" s="32" t="s">
        <v>11588</v>
      </c>
      <c r="N335" s="229">
        <v>26.0</v>
      </c>
    </row>
    <row r="336">
      <c r="A336" s="227" t="str">
        <f t="shared" si="1"/>
        <v>CA0058600500</v>
      </c>
      <c r="B336" s="227" t="str">
        <f t="shared" si="2"/>
        <v>Mens-Hemp-Kurta-Black-SS (XL)</v>
      </c>
      <c r="C336" s="32" t="s">
        <v>11814</v>
      </c>
      <c r="D336" s="32" t="s">
        <v>11815</v>
      </c>
      <c r="E336" s="229">
        <v>11.54</v>
      </c>
      <c r="F336" s="230" t="b">
        <v>0</v>
      </c>
      <c r="G336" s="229">
        <v>13.0</v>
      </c>
      <c r="H336" s="229">
        <v>13.0</v>
      </c>
      <c r="I336" s="32" t="s">
        <v>11816</v>
      </c>
      <c r="J336" s="32" t="s">
        <v>11807</v>
      </c>
      <c r="K336" s="229">
        <v>26.0</v>
      </c>
      <c r="L336" s="229">
        <v>13.0</v>
      </c>
      <c r="M336" s="32" t="s">
        <v>11390</v>
      </c>
      <c r="N336" s="229">
        <v>26.0</v>
      </c>
    </row>
    <row r="337">
      <c r="A337" s="227" t="str">
        <f t="shared" si="1"/>
        <v>CA0058700200</v>
      </c>
      <c r="B337" s="227" t="str">
        <f t="shared" si="2"/>
        <v>Mens-Hemp-Kurta-White-SS (S)</v>
      </c>
      <c r="C337" s="32" t="s">
        <v>11817</v>
      </c>
      <c r="D337" s="32" t="s">
        <v>11818</v>
      </c>
      <c r="E337" s="229">
        <v>11.53</v>
      </c>
      <c r="F337" s="230" t="b">
        <v>0</v>
      </c>
      <c r="G337" s="229">
        <v>0.0</v>
      </c>
      <c r="H337" s="229">
        <v>0.0</v>
      </c>
      <c r="I337" s="32" t="s">
        <v>11819</v>
      </c>
      <c r="J337" s="32" t="s">
        <v>11820</v>
      </c>
      <c r="K337" s="229">
        <v>26.0</v>
      </c>
      <c r="L337" s="229">
        <v>0.0</v>
      </c>
      <c r="M337" s="32" t="s">
        <v>11585</v>
      </c>
      <c r="N337" s="229">
        <v>26.0</v>
      </c>
    </row>
    <row r="338">
      <c r="A338" s="227" t="str">
        <f t="shared" si="1"/>
        <v>CA0058700300</v>
      </c>
      <c r="B338" s="227" t="str">
        <f t="shared" si="2"/>
        <v>Mens-Hemp-Kurta-White-SS (M)</v>
      </c>
      <c r="C338" s="32" t="s">
        <v>11821</v>
      </c>
      <c r="D338" s="32" t="s">
        <v>11822</v>
      </c>
      <c r="E338" s="229">
        <v>10.36</v>
      </c>
      <c r="F338" s="230" t="b">
        <v>0</v>
      </c>
      <c r="G338" s="229">
        <v>0.0</v>
      </c>
      <c r="H338" s="229">
        <v>0.0</v>
      </c>
      <c r="I338" s="32" t="s">
        <v>11823</v>
      </c>
      <c r="J338" s="32" t="s">
        <v>11820</v>
      </c>
      <c r="K338" s="229">
        <v>26.0</v>
      </c>
      <c r="L338" s="229">
        <v>0.0</v>
      </c>
      <c r="M338" s="32" t="s">
        <v>11388</v>
      </c>
      <c r="N338" s="229">
        <v>26.0</v>
      </c>
    </row>
    <row r="339">
      <c r="A339" s="227" t="str">
        <f t="shared" si="1"/>
        <v>CA0058700400</v>
      </c>
      <c r="B339" s="227" t="str">
        <f t="shared" si="2"/>
        <v>Mens-Hemp-Kurta-White-SS (L)</v>
      </c>
      <c r="C339" s="32" t="s">
        <v>11824</v>
      </c>
      <c r="D339" s="32" t="s">
        <v>11825</v>
      </c>
      <c r="E339" s="229">
        <v>9.14</v>
      </c>
      <c r="F339" s="230" t="b">
        <v>0</v>
      </c>
      <c r="G339" s="229">
        <v>0.0</v>
      </c>
      <c r="H339" s="229">
        <v>0.0</v>
      </c>
      <c r="I339" s="32" t="s">
        <v>11826</v>
      </c>
      <c r="J339" s="32" t="s">
        <v>11820</v>
      </c>
      <c r="K339" s="229">
        <v>26.0</v>
      </c>
      <c r="L339" s="229">
        <v>0.0</v>
      </c>
      <c r="M339" s="32" t="s">
        <v>11588</v>
      </c>
      <c r="N339" s="229">
        <v>26.0</v>
      </c>
    </row>
    <row r="340">
      <c r="A340" s="227" t="str">
        <f t="shared" si="1"/>
        <v>CA0058700500</v>
      </c>
      <c r="B340" s="227" t="str">
        <f t="shared" si="2"/>
        <v>Mens-Hemp-Kurta-White-SS (XL)</v>
      </c>
      <c r="C340" s="32" t="s">
        <v>11827</v>
      </c>
      <c r="D340" s="32" t="s">
        <v>11828</v>
      </c>
      <c r="E340" s="229">
        <v>8.98</v>
      </c>
      <c r="F340" s="230" t="b">
        <v>0</v>
      </c>
      <c r="G340" s="229">
        <v>3.0</v>
      </c>
      <c r="H340" s="229">
        <v>3.0</v>
      </c>
      <c r="I340" s="32" t="s">
        <v>11829</v>
      </c>
      <c r="J340" s="32" t="s">
        <v>11820</v>
      </c>
      <c r="K340" s="229">
        <v>26.0</v>
      </c>
      <c r="L340" s="229">
        <v>3.0</v>
      </c>
      <c r="M340" s="32" t="s">
        <v>11390</v>
      </c>
      <c r="N340" s="229">
        <v>26.0</v>
      </c>
    </row>
    <row r="341">
      <c r="A341" s="227" t="str">
        <f t="shared" si="1"/>
        <v>CA0058800200</v>
      </c>
      <c r="B341" s="227" t="str">
        <f t="shared" si="2"/>
        <v>Mens-Washed-Cotton-AUM-Kurta-Sky-SS (S)</v>
      </c>
      <c r="C341" s="32" t="s">
        <v>11830</v>
      </c>
      <c r="D341" s="32" t="s">
        <v>11831</v>
      </c>
      <c r="E341" s="229">
        <v>9.65</v>
      </c>
      <c r="F341" s="230" t="b">
        <v>0</v>
      </c>
      <c r="G341" s="229">
        <v>118.0</v>
      </c>
      <c r="H341" s="229">
        <v>119.0</v>
      </c>
      <c r="I341" s="32" t="s">
        <v>11832</v>
      </c>
      <c r="J341" s="32" t="s">
        <v>11833</v>
      </c>
      <c r="K341" s="229">
        <v>12.0</v>
      </c>
      <c r="L341" s="229">
        <v>119.0</v>
      </c>
      <c r="M341" s="32" t="s">
        <v>11585</v>
      </c>
      <c r="N341" s="229">
        <v>12.0</v>
      </c>
    </row>
    <row r="342">
      <c r="A342" s="227" t="str">
        <f t="shared" si="1"/>
        <v>CA0058800300</v>
      </c>
      <c r="B342" s="227" t="str">
        <f t="shared" si="2"/>
        <v>Mens-Washed-Cotton-AUM-Kurta-Sky-SS (M)</v>
      </c>
      <c r="C342" s="32" t="s">
        <v>11834</v>
      </c>
      <c r="D342" s="32" t="s">
        <v>11835</v>
      </c>
      <c r="E342" s="229">
        <v>9.81</v>
      </c>
      <c r="F342" s="230" t="b">
        <v>0</v>
      </c>
      <c r="G342" s="229">
        <v>12.0</v>
      </c>
      <c r="H342" s="229">
        <v>15.0</v>
      </c>
      <c r="I342" s="32" t="s">
        <v>11836</v>
      </c>
      <c r="J342" s="32" t="s">
        <v>11833</v>
      </c>
      <c r="K342" s="229">
        <v>12.0</v>
      </c>
      <c r="L342" s="229">
        <v>15.0</v>
      </c>
      <c r="M342" s="32" t="s">
        <v>11388</v>
      </c>
      <c r="N342" s="229">
        <v>12.0</v>
      </c>
    </row>
    <row r="343">
      <c r="A343" s="227" t="str">
        <f t="shared" si="1"/>
        <v>CA0058800400</v>
      </c>
      <c r="B343" s="227" t="str">
        <f t="shared" si="2"/>
        <v>Mens-Washed-Cotton-AUM-Kurta-Sky-SS (L)</v>
      </c>
      <c r="C343" s="32" t="s">
        <v>11837</v>
      </c>
      <c r="D343" s="32" t="s">
        <v>11838</v>
      </c>
      <c r="E343" s="229">
        <v>9.8</v>
      </c>
      <c r="F343" s="230" t="b">
        <v>0</v>
      </c>
      <c r="G343" s="229">
        <v>6.0</v>
      </c>
      <c r="H343" s="229">
        <v>8.0</v>
      </c>
      <c r="I343" s="32" t="s">
        <v>11839</v>
      </c>
      <c r="J343" s="32" t="s">
        <v>11833</v>
      </c>
      <c r="K343" s="229">
        <v>12.0</v>
      </c>
      <c r="L343" s="229">
        <v>8.0</v>
      </c>
      <c r="M343" s="32" t="s">
        <v>11588</v>
      </c>
      <c r="N343" s="229">
        <v>12.0</v>
      </c>
    </row>
    <row r="344">
      <c r="A344" s="227" t="str">
        <f t="shared" si="1"/>
        <v>CA0058800500</v>
      </c>
      <c r="B344" s="227" t="str">
        <f t="shared" si="2"/>
        <v>Mens-Washed-Cotton-AUM-Kurta-Sky-SS (XL)</v>
      </c>
      <c r="C344" s="32" t="s">
        <v>11840</v>
      </c>
      <c r="D344" s="32" t="s">
        <v>11841</v>
      </c>
      <c r="E344" s="229">
        <v>9.8</v>
      </c>
      <c r="F344" s="230" t="b">
        <v>0</v>
      </c>
      <c r="G344" s="229">
        <v>0.0</v>
      </c>
      <c r="H344" s="229">
        <v>0.0</v>
      </c>
      <c r="I344" s="32" t="s">
        <v>11842</v>
      </c>
      <c r="J344" s="32" t="s">
        <v>11833</v>
      </c>
      <c r="K344" s="229">
        <v>12.0</v>
      </c>
      <c r="L344" s="229">
        <v>0.0</v>
      </c>
      <c r="M344" s="32" t="s">
        <v>11390</v>
      </c>
      <c r="N344" s="229">
        <v>12.0</v>
      </c>
    </row>
    <row r="345">
      <c r="A345" s="227" t="str">
        <f t="shared" si="1"/>
        <v>CA0058900200</v>
      </c>
      <c r="B345" s="227" t="str">
        <f t="shared" si="2"/>
        <v>Mens-Hemp-Kurta-Beige (S)</v>
      </c>
      <c r="C345" s="32" t="s">
        <v>11843</v>
      </c>
      <c r="D345" s="32" t="s">
        <v>11844</v>
      </c>
      <c r="E345" s="229">
        <v>14.72</v>
      </c>
      <c r="F345" s="230" t="b">
        <v>0</v>
      </c>
      <c r="G345" s="229">
        <v>13.0</v>
      </c>
      <c r="H345" s="229">
        <v>13.0</v>
      </c>
      <c r="I345" s="32" t="s">
        <v>11845</v>
      </c>
      <c r="J345" s="32" t="s">
        <v>11846</v>
      </c>
      <c r="K345" s="229">
        <v>20.0</v>
      </c>
      <c r="L345" s="229">
        <v>13.0</v>
      </c>
      <c r="M345" s="32" t="s">
        <v>11585</v>
      </c>
      <c r="N345" s="229">
        <v>0.0</v>
      </c>
    </row>
    <row r="346">
      <c r="A346" s="227" t="str">
        <f t="shared" si="1"/>
        <v>CA0058900300</v>
      </c>
      <c r="B346" s="227" t="str">
        <f t="shared" si="2"/>
        <v>Mens-Hemp-Kurta-Beige (M)</v>
      </c>
      <c r="C346" s="32" t="s">
        <v>11847</v>
      </c>
      <c r="D346" s="32" t="s">
        <v>11848</v>
      </c>
      <c r="E346" s="229">
        <v>11.63</v>
      </c>
      <c r="F346" s="230" t="b">
        <v>0</v>
      </c>
      <c r="G346" s="229">
        <v>5.0</v>
      </c>
      <c r="H346" s="229">
        <v>5.0</v>
      </c>
      <c r="I346" s="32" t="s">
        <v>11849</v>
      </c>
      <c r="J346" s="32" t="s">
        <v>11846</v>
      </c>
      <c r="K346" s="229">
        <v>20.0</v>
      </c>
      <c r="L346" s="229">
        <v>5.0</v>
      </c>
      <c r="M346" s="32" t="s">
        <v>11388</v>
      </c>
      <c r="N346" s="229">
        <v>0.0</v>
      </c>
    </row>
    <row r="347">
      <c r="A347" s="227" t="str">
        <f t="shared" si="1"/>
        <v>CA0058900400</v>
      </c>
      <c r="B347" s="227" t="str">
        <f t="shared" si="2"/>
        <v>Mens-Hemp-Kurta-Beige (L)</v>
      </c>
      <c r="C347" s="32" t="s">
        <v>11850</v>
      </c>
      <c r="D347" s="32" t="s">
        <v>11851</v>
      </c>
      <c r="E347" s="229">
        <v>11.68</v>
      </c>
      <c r="F347" s="230" t="b">
        <v>0</v>
      </c>
      <c r="G347" s="229">
        <v>0.0</v>
      </c>
      <c r="H347" s="229">
        <v>0.0</v>
      </c>
      <c r="I347" s="32" t="s">
        <v>11852</v>
      </c>
      <c r="J347" s="32" t="s">
        <v>11846</v>
      </c>
      <c r="K347" s="229">
        <v>29.0</v>
      </c>
      <c r="L347" s="229">
        <v>0.0</v>
      </c>
      <c r="M347" s="32" t="s">
        <v>11588</v>
      </c>
      <c r="N347" s="229">
        <v>0.0</v>
      </c>
    </row>
    <row r="348">
      <c r="A348" s="227" t="str">
        <f t="shared" si="1"/>
        <v>CA0058900500</v>
      </c>
      <c r="B348" s="227" t="str">
        <f t="shared" si="2"/>
        <v>Mens-Hemp-Kurta-Beige (XL)</v>
      </c>
      <c r="C348" s="32" t="s">
        <v>11853</v>
      </c>
      <c r="D348" s="32" t="s">
        <v>11854</v>
      </c>
      <c r="E348" s="229">
        <v>11.62</v>
      </c>
      <c r="F348" s="230" t="b">
        <v>0</v>
      </c>
      <c r="G348" s="229">
        <v>0.0</v>
      </c>
      <c r="H348" s="229">
        <v>0.0</v>
      </c>
      <c r="I348" s="32" t="s">
        <v>11855</v>
      </c>
      <c r="J348" s="32" t="s">
        <v>11846</v>
      </c>
      <c r="K348" s="229">
        <v>20.0</v>
      </c>
      <c r="L348" s="229">
        <v>0.0</v>
      </c>
      <c r="M348" s="32" t="s">
        <v>11390</v>
      </c>
      <c r="N348" s="229">
        <v>0.0</v>
      </c>
    </row>
    <row r="349">
      <c r="A349" s="227" t="str">
        <f t="shared" si="1"/>
        <v>CA0059000200</v>
      </c>
      <c r="B349" s="227" t="str">
        <f t="shared" si="2"/>
        <v>Mens-Hemp-Kurta-Black (S)</v>
      </c>
      <c r="C349" s="32" t="s">
        <v>11856</v>
      </c>
      <c r="D349" s="32" t="s">
        <v>11857</v>
      </c>
      <c r="E349" s="229">
        <v>14.75</v>
      </c>
      <c r="F349" s="230" t="b">
        <v>0</v>
      </c>
      <c r="G349" s="229">
        <v>79.0</v>
      </c>
      <c r="H349" s="229">
        <v>79.0</v>
      </c>
      <c r="I349" s="32" t="s">
        <v>11858</v>
      </c>
      <c r="J349" s="32" t="s">
        <v>11859</v>
      </c>
      <c r="K349" s="229">
        <v>20.0</v>
      </c>
      <c r="L349" s="229">
        <v>79.0</v>
      </c>
      <c r="M349" s="32" t="s">
        <v>11585</v>
      </c>
      <c r="N349" s="229">
        <v>0.0</v>
      </c>
    </row>
    <row r="350">
      <c r="A350" s="227" t="str">
        <f t="shared" si="1"/>
        <v>CA0059000300</v>
      </c>
      <c r="B350" s="227" t="str">
        <f t="shared" si="2"/>
        <v>Mens-Hemp-Kurta-Black (M)</v>
      </c>
      <c r="C350" s="32" t="s">
        <v>11860</v>
      </c>
      <c r="D350" s="32" t="s">
        <v>11861</v>
      </c>
      <c r="E350" s="229">
        <v>14.85</v>
      </c>
      <c r="F350" s="230" t="b">
        <v>0</v>
      </c>
      <c r="G350" s="229">
        <v>0.0</v>
      </c>
      <c r="H350" s="229">
        <v>0.0</v>
      </c>
      <c r="I350" s="32" t="s">
        <v>11862</v>
      </c>
      <c r="J350" s="32" t="s">
        <v>11859</v>
      </c>
      <c r="K350" s="229">
        <v>20.0</v>
      </c>
      <c r="L350" s="229">
        <v>0.0</v>
      </c>
      <c r="M350" s="32" t="s">
        <v>11388</v>
      </c>
      <c r="N350" s="229">
        <v>0.0</v>
      </c>
    </row>
    <row r="351">
      <c r="A351" s="227" t="str">
        <f t="shared" si="1"/>
        <v>CA0059000400</v>
      </c>
      <c r="B351" s="227" t="str">
        <f t="shared" si="2"/>
        <v>Mens-Hemp-Kurta-Black (L)</v>
      </c>
      <c r="C351" s="32" t="s">
        <v>11863</v>
      </c>
      <c r="D351" s="32" t="s">
        <v>11864</v>
      </c>
      <c r="E351" s="229">
        <v>14.88</v>
      </c>
      <c r="F351" s="230" t="b">
        <v>0</v>
      </c>
      <c r="G351" s="229">
        <v>0.0</v>
      </c>
      <c r="H351" s="229">
        <v>0.0</v>
      </c>
      <c r="I351" s="32" t="s">
        <v>11865</v>
      </c>
      <c r="J351" s="32" t="s">
        <v>11859</v>
      </c>
      <c r="K351" s="229">
        <v>20.0</v>
      </c>
      <c r="L351" s="229">
        <v>0.0</v>
      </c>
      <c r="M351" s="32" t="s">
        <v>11588</v>
      </c>
      <c r="N351" s="229">
        <v>0.0</v>
      </c>
    </row>
    <row r="352">
      <c r="A352" s="227" t="str">
        <f t="shared" si="1"/>
        <v>CA0059000500</v>
      </c>
      <c r="B352" s="227" t="str">
        <f t="shared" si="2"/>
        <v>Mens-Hemp-Kurta-Black (XL)</v>
      </c>
      <c r="C352" s="32" t="s">
        <v>11866</v>
      </c>
      <c r="D352" s="32" t="s">
        <v>11867</v>
      </c>
      <c r="E352" s="229">
        <v>12.85</v>
      </c>
      <c r="F352" s="230" t="b">
        <v>0</v>
      </c>
      <c r="G352" s="229">
        <v>4.0</v>
      </c>
      <c r="H352" s="229">
        <v>4.0</v>
      </c>
      <c r="I352" s="32" t="s">
        <v>11868</v>
      </c>
      <c r="J352" s="32" t="s">
        <v>11859</v>
      </c>
      <c r="K352" s="229">
        <v>20.0</v>
      </c>
      <c r="L352" s="229">
        <v>4.0</v>
      </c>
      <c r="M352" s="32" t="s">
        <v>11390</v>
      </c>
      <c r="N352" s="229">
        <v>0.0</v>
      </c>
    </row>
    <row r="353">
      <c r="A353" s="227" t="str">
        <f t="shared" si="1"/>
        <v>CA0059100200</v>
      </c>
      <c r="B353" s="227" t="str">
        <f t="shared" si="2"/>
        <v>Mens-Hemp-Kurta (S)</v>
      </c>
      <c r="C353" s="32" t="s">
        <v>11869</v>
      </c>
      <c r="D353" s="32" t="s">
        <v>11870</v>
      </c>
      <c r="E353" s="229">
        <v>11.52</v>
      </c>
      <c r="F353" s="230" t="b">
        <v>0</v>
      </c>
      <c r="G353" s="229">
        <v>0.0</v>
      </c>
      <c r="H353" s="229">
        <v>0.0</v>
      </c>
      <c r="I353" s="32" t="s">
        <v>11871</v>
      </c>
      <c r="J353" s="32" t="s">
        <v>11872</v>
      </c>
      <c r="K353" s="229">
        <v>20.0</v>
      </c>
      <c r="L353" s="229">
        <v>0.0</v>
      </c>
      <c r="M353" s="32" t="s">
        <v>11585</v>
      </c>
      <c r="N353" s="229">
        <v>0.0</v>
      </c>
    </row>
    <row r="354">
      <c r="A354" s="227" t="str">
        <f t="shared" si="1"/>
        <v>CA0059100300</v>
      </c>
      <c r="B354" s="227" t="str">
        <f t="shared" si="2"/>
        <v>Mens-Hemp-Kurta (M)</v>
      </c>
      <c r="C354" s="32" t="s">
        <v>11873</v>
      </c>
      <c r="D354" s="32" t="s">
        <v>11874</v>
      </c>
      <c r="E354" s="229">
        <v>11.66</v>
      </c>
      <c r="F354" s="230" t="b">
        <v>0</v>
      </c>
      <c r="G354" s="229">
        <v>0.0</v>
      </c>
      <c r="H354" s="229">
        <v>0.0</v>
      </c>
      <c r="I354" s="32" t="s">
        <v>11875</v>
      </c>
      <c r="J354" s="32" t="s">
        <v>11872</v>
      </c>
      <c r="K354" s="229">
        <v>20.0</v>
      </c>
      <c r="L354" s="229">
        <v>0.0</v>
      </c>
      <c r="M354" s="32" t="s">
        <v>11388</v>
      </c>
      <c r="N354" s="229">
        <v>0.0</v>
      </c>
    </row>
    <row r="355">
      <c r="A355" s="227" t="str">
        <f t="shared" si="1"/>
        <v>CA0059100400</v>
      </c>
      <c r="B355" s="227" t="str">
        <f t="shared" si="2"/>
        <v>Mens-Hemp-Kurta (L)</v>
      </c>
      <c r="C355" s="32" t="s">
        <v>11876</v>
      </c>
      <c r="D355" s="32" t="s">
        <v>11877</v>
      </c>
      <c r="E355" s="229">
        <v>11.67</v>
      </c>
      <c r="F355" s="230" t="b">
        <v>0</v>
      </c>
      <c r="G355" s="229">
        <v>0.0</v>
      </c>
      <c r="H355" s="229">
        <v>0.0</v>
      </c>
      <c r="I355" s="32" t="s">
        <v>11878</v>
      </c>
      <c r="J355" s="32" t="s">
        <v>11872</v>
      </c>
      <c r="K355" s="229">
        <v>20.0</v>
      </c>
      <c r="L355" s="229">
        <v>0.0</v>
      </c>
      <c r="M355" s="32" t="s">
        <v>11588</v>
      </c>
      <c r="N355" s="229">
        <v>0.0</v>
      </c>
    </row>
    <row r="356">
      <c r="A356" s="227" t="str">
        <f t="shared" si="1"/>
        <v>CA0059100500</v>
      </c>
      <c r="B356" s="227" t="str">
        <f t="shared" si="2"/>
        <v>Mens-Hemp-Kurta (XL)</v>
      </c>
      <c r="C356" s="32" t="s">
        <v>11879</v>
      </c>
      <c r="D356" s="32" t="s">
        <v>11880</v>
      </c>
      <c r="E356" s="229">
        <v>11.59</v>
      </c>
      <c r="F356" s="230" t="b">
        <v>0</v>
      </c>
      <c r="G356" s="229">
        <v>0.0</v>
      </c>
      <c r="H356" s="229">
        <v>0.0</v>
      </c>
      <c r="I356" s="32" t="s">
        <v>11881</v>
      </c>
      <c r="J356" s="32" t="s">
        <v>11872</v>
      </c>
      <c r="K356" s="229">
        <v>20.0</v>
      </c>
      <c r="L356" s="229">
        <v>0.0</v>
      </c>
      <c r="M356" s="32" t="s">
        <v>11390</v>
      </c>
      <c r="N356" s="229">
        <v>0.0</v>
      </c>
    </row>
    <row r="357">
      <c r="A357" s="227" t="str">
        <f t="shared" si="1"/>
        <v>CA0059300206</v>
      </c>
      <c r="B357" s="227" t="str">
        <f t="shared" si="2"/>
        <v>Chambray Kurta for Men (S)</v>
      </c>
      <c r="C357" s="32" t="s">
        <v>11882</v>
      </c>
      <c r="D357" s="32" t="s">
        <v>11883</v>
      </c>
      <c r="E357" s="229">
        <v>12.5</v>
      </c>
      <c r="F357" s="230" t="b">
        <v>0</v>
      </c>
      <c r="G357" s="229">
        <v>0.0</v>
      </c>
      <c r="H357" s="229">
        <v>0.0</v>
      </c>
      <c r="I357" s="32" t="s">
        <v>11884</v>
      </c>
      <c r="J357" s="32" t="s">
        <v>11885</v>
      </c>
      <c r="K357" s="229">
        <v>39.0</v>
      </c>
      <c r="L357" s="229">
        <v>0.0</v>
      </c>
      <c r="M357" s="32" t="s">
        <v>11585</v>
      </c>
      <c r="N357" s="229">
        <v>39.0</v>
      </c>
    </row>
    <row r="358">
      <c r="A358" s="227" t="str">
        <f t="shared" si="1"/>
        <v>CA0059300306</v>
      </c>
      <c r="B358" s="227" t="str">
        <f t="shared" si="2"/>
        <v>Chambray Kurta for Men (M)</v>
      </c>
      <c r="C358" s="32" t="s">
        <v>11886</v>
      </c>
      <c r="D358" s="32" t="s">
        <v>11887</v>
      </c>
      <c r="E358" s="229">
        <v>12.5</v>
      </c>
      <c r="F358" s="230" t="b">
        <v>0</v>
      </c>
      <c r="G358" s="229">
        <v>0.0</v>
      </c>
      <c r="H358" s="229">
        <v>0.0</v>
      </c>
      <c r="I358" s="32" t="s">
        <v>11888</v>
      </c>
      <c r="J358" s="32" t="s">
        <v>11885</v>
      </c>
      <c r="K358" s="229">
        <v>39.0</v>
      </c>
      <c r="L358" s="229">
        <v>0.0</v>
      </c>
      <c r="M358" s="32" t="s">
        <v>11388</v>
      </c>
      <c r="N358" s="229">
        <v>39.0</v>
      </c>
    </row>
    <row r="359">
      <c r="A359" s="227" t="str">
        <f t="shared" si="1"/>
        <v>CA0059300406</v>
      </c>
      <c r="B359" s="227" t="str">
        <f t="shared" si="2"/>
        <v>Chambray Kurta for Men (L)</v>
      </c>
      <c r="C359" s="32" t="s">
        <v>11889</v>
      </c>
      <c r="D359" s="32" t="s">
        <v>11890</v>
      </c>
      <c r="E359" s="229">
        <v>12.5</v>
      </c>
      <c r="F359" s="230" t="b">
        <v>0</v>
      </c>
      <c r="G359" s="229">
        <v>0.0</v>
      </c>
      <c r="H359" s="229">
        <v>0.0</v>
      </c>
      <c r="I359" s="32" t="s">
        <v>11891</v>
      </c>
      <c r="J359" s="32" t="s">
        <v>11885</v>
      </c>
      <c r="K359" s="229">
        <v>39.0</v>
      </c>
      <c r="L359" s="229">
        <v>0.0</v>
      </c>
      <c r="M359" s="32" t="s">
        <v>11588</v>
      </c>
      <c r="N359" s="229">
        <v>39.0</v>
      </c>
    </row>
    <row r="360">
      <c r="A360" s="227" t="str">
        <f t="shared" si="1"/>
        <v>CA0059500306</v>
      </c>
      <c r="B360" s="227" t="str">
        <f t="shared" si="2"/>
        <v>Crinkled Plaid Kurta for Men (M)</v>
      </c>
      <c r="C360" s="32" t="s">
        <v>11892</v>
      </c>
      <c r="D360" s="32" t="s">
        <v>11893</v>
      </c>
      <c r="E360" s="233">
        <v>12.5</v>
      </c>
      <c r="F360" s="230" t="b">
        <v>0</v>
      </c>
      <c r="G360" s="229">
        <v>0.0</v>
      </c>
      <c r="H360" s="229">
        <v>0.0</v>
      </c>
      <c r="I360" s="235" t="s">
        <v>11894</v>
      </c>
      <c r="J360" s="32" t="s">
        <v>11895</v>
      </c>
      <c r="K360" s="229">
        <v>39.0</v>
      </c>
      <c r="L360" s="229">
        <v>0.0</v>
      </c>
      <c r="M360" s="32" t="s">
        <v>11388</v>
      </c>
      <c r="N360" s="229">
        <v>39.0</v>
      </c>
    </row>
    <row r="361">
      <c r="A361" s="227" t="str">
        <f t="shared" si="1"/>
        <v>CA0059500406</v>
      </c>
      <c r="B361" s="227" t="str">
        <f t="shared" si="2"/>
        <v>Crinkled Plaid Kurta for Men (L)</v>
      </c>
      <c r="C361" s="32" t="s">
        <v>11896</v>
      </c>
      <c r="D361" s="32" t="s">
        <v>11897</v>
      </c>
      <c r="E361" s="229">
        <v>12.5</v>
      </c>
      <c r="F361" s="230" t="b">
        <v>0</v>
      </c>
      <c r="G361" s="229">
        <v>0.0</v>
      </c>
      <c r="H361" s="229">
        <v>0.0</v>
      </c>
      <c r="I361" s="32" t="s">
        <v>11898</v>
      </c>
      <c r="J361" s="32" t="s">
        <v>11895</v>
      </c>
      <c r="K361" s="229">
        <v>39.0</v>
      </c>
      <c r="L361" s="229">
        <v>0.0</v>
      </c>
      <c r="M361" s="32" t="s">
        <v>11588</v>
      </c>
      <c r="N361" s="229">
        <v>39.0</v>
      </c>
    </row>
    <row r="362">
      <c r="A362" s="227" t="str">
        <f t="shared" si="1"/>
        <v>CA0059600306</v>
      </c>
      <c r="B362" s="227" t="str">
        <f t="shared" si="2"/>
        <v>White Cotton Dobby Kurta for Men (M)</v>
      </c>
      <c r="C362" s="32" t="s">
        <v>11899</v>
      </c>
      <c r="D362" s="32" t="s">
        <v>11900</v>
      </c>
      <c r="E362" s="229">
        <v>12.64</v>
      </c>
      <c r="F362" s="230" t="b">
        <v>0</v>
      </c>
      <c r="G362" s="229">
        <v>0.0</v>
      </c>
      <c r="H362" s="229">
        <v>0.0</v>
      </c>
      <c r="I362" s="32" t="s">
        <v>11901</v>
      </c>
      <c r="J362" s="32" t="s">
        <v>11902</v>
      </c>
      <c r="K362" s="229">
        <v>29.0</v>
      </c>
      <c r="L362" s="229">
        <v>0.0</v>
      </c>
      <c r="M362" s="32" t="s">
        <v>11388</v>
      </c>
      <c r="N362" s="229">
        <v>29.0</v>
      </c>
    </row>
    <row r="363">
      <c r="A363" s="227" t="str">
        <f t="shared" si="1"/>
        <v>CA0059600406</v>
      </c>
      <c r="B363" s="227" t="str">
        <f t="shared" si="2"/>
        <v>White Cotton Dobby Kurta for Men (L)</v>
      </c>
      <c r="C363" s="32" t="s">
        <v>11903</v>
      </c>
      <c r="D363" s="32" t="s">
        <v>11904</v>
      </c>
      <c r="E363" s="229">
        <v>12.5</v>
      </c>
      <c r="F363" s="230" t="b">
        <v>0</v>
      </c>
      <c r="G363" s="229">
        <v>0.0</v>
      </c>
      <c r="H363" s="229">
        <v>0.0</v>
      </c>
      <c r="I363" s="32" t="s">
        <v>11905</v>
      </c>
      <c r="J363" s="32" t="s">
        <v>11902</v>
      </c>
      <c r="K363" s="229">
        <v>29.0</v>
      </c>
      <c r="L363" s="229">
        <v>0.0</v>
      </c>
      <c r="M363" s="32" t="s">
        <v>11588</v>
      </c>
      <c r="N363" s="229">
        <v>29.0</v>
      </c>
    </row>
    <row r="364">
      <c r="A364" s="227" t="str">
        <f t="shared" si="1"/>
        <v>CA0059700206</v>
      </c>
      <c r="B364" s="227" t="str">
        <f t="shared" si="2"/>
        <v>White Cotton Kurta for Men (S)</v>
      </c>
      <c r="C364" s="32" t="s">
        <v>11906</v>
      </c>
      <c r="D364" s="32" t="s">
        <v>11907</v>
      </c>
      <c r="E364" s="229">
        <v>12.5</v>
      </c>
      <c r="F364" s="230" t="b">
        <v>0</v>
      </c>
      <c r="G364" s="229">
        <v>0.0</v>
      </c>
      <c r="H364" s="229">
        <v>0.0</v>
      </c>
      <c r="I364" s="32" t="s">
        <v>11908</v>
      </c>
      <c r="J364" s="32" t="s">
        <v>11909</v>
      </c>
      <c r="K364" s="229">
        <v>29.0</v>
      </c>
      <c r="L364" s="229">
        <v>0.0</v>
      </c>
      <c r="M364" s="32" t="s">
        <v>11585</v>
      </c>
      <c r="N364" s="229">
        <v>29.0</v>
      </c>
    </row>
    <row r="365">
      <c r="A365" s="227" t="str">
        <f t="shared" si="1"/>
        <v>CA0059700306</v>
      </c>
      <c r="B365" s="227" t="str">
        <f t="shared" si="2"/>
        <v>White Cotton Kurta for Men (M)</v>
      </c>
      <c r="C365" s="32" t="s">
        <v>11910</v>
      </c>
      <c r="D365" s="32" t="s">
        <v>926</v>
      </c>
      <c r="E365" s="229">
        <v>12.5</v>
      </c>
      <c r="F365" s="230" t="b">
        <v>0</v>
      </c>
      <c r="G365" s="229">
        <v>0.0</v>
      </c>
      <c r="H365" s="229">
        <v>0.0</v>
      </c>
      <c r="I365" s="32" t="s">
        <v>11911</v>
      </c>
      <c r="J365" s="32" t="s">
        <v>11909</v>
      </c>
      <c r="K365" s="229">
        <v>29.0</v>
      </c>
      <c r="L365" s="229">
        <v>0.0</v>
      </c>
      <c r="M365" s="32" t="s">
        <v>11388</v>
      </c>
      <c r="N365" s="229">
        <v>29.0</v>
      </c>
    </row>
    <row r="366">
      <c r="A366" s="227" t="str">
        <f t="shared" si="1"/>
        <v>CA0059700406</v>
      </c>
      <c r="B366" s="227" t="str">
        <f t="shared" si="2"/>
        <v>White Cotton Kurta for Men (L)</v>
      </c>
      <c r="C366" s="32" t="s">
        <v>11912</v>
      </c>
      <c r="D366" s="32" t="s">
        <v>11913</v>
      </c>
      <c r="E366" s="229">
        <v>12.5</v>
      </c>
      <c r="F366" s="230" t="b">
        <v>0</v>
      </c>
      <c r="G366" s="229">
        <v>0.0</v>
      </c>
      <c r="H366" s="229">
        <v>0.0</v>
      </c>
      <c r="I366" s="32" t="s">
        <v>11914</v>
      </c>
      <c r="J366" s="32" t="s">
        <v>11909</v>
      </c>
      <c r="K366" s="229">
        <v>29.0</v>
      </c>
      <c r="L366" s="229">
        <v>0.0</v>
      </c>
      <c r="M366" s="32" t="s">
        <v>11588</v>
      </c>
      <c r="N366" s="229">
        <v>29.0</v>
      </c>
    </row>
    <row r="367">
      <c r="A367" s="227" t="str">
        <f t="shared" si="1"/>
        <v>CA0059700506</v>
      </c>
      <c r="B367" s="227" t="str">
        <f t="shared" si="2"/>
        <v>White Cotton Kurta for Men (XL)</v>
      </c>
      <c r="C367" s="32" t="s">
        <v>11915</v>
      </c>
      <c r="D367" s="32" t="s">
        <v>11916</v>
      </c>
      <c r="E367" s="229">
        <v>15.0</v>
      </c>
      <c r="F367" s="230" t="b">
        <v>0</v>
      </c>
      <c r="G367" s="229">
        <v>0.0</v>
      </c>
      <c r="H367" s="229">
        <v>0.0</v>
      </c>
      <c r="I367" s="32" t="s">
        <v>11917</v>
      </c>
      <c r="J367" s="32" t="s">
        <v>11909</v>
      </c>
      <c r="K367" s="229">
        <v>29.0</v>
      </c>
      <c r="L367" s="229">
        <v>0.0</v>
      </c>
      <c r="M367" s="32" t="s">
        <v>11390</v>
      </c>
      <c r="N367" s="229">
        <v>29.0</v>
      </c>
    </row>
    <row r="368">
      <c r="A368" s="227" t="str">
        <f t="shared" si="1"/>
        <v>CA0059700606</v>
      </c>
      <c r="B368" s="227" t="str">
        <f t="shared" si="2"/>
        <v>White Cotton Kurta for Men (XXL)</v>
      </c>
      <c r="C368" s="32" t="s">
        <v>11918</v>
      </c>
      <c r="D368" s="32" t="s">
        <v>11919</v>
      </c>
      <c r="E368" s="229">
        <v>15.0</v>
      </c>
      <c r="F368" s="230" t="b">
        <v>0</v>
      </c>
      <c r="G368" s="229">
        <v>0.0</v>
      </c>
      <c r="H368" s="229">
        <v>0.0</v>
      </c>
      <c r="I368" s="32" t="s">
        <v>11920</v>
      </c>
      <c r="J368" s="32" t="s">
        <v>11909</v>
      </c>
      <c r="K368" s="229">
        <v>29.0</v>
      </c>
      <c r="L368" s="229">
        <v>0.0</v>
      </c>
      <c r="M368" s="32" t="s">
        <v>11392</v>
      </c>
      <c r="N368" s="229">
        <v>29.0</v>
      </c>
    </row>
    <row r="369">
      <c r="A369" s="227" t="str">
        <f t="shared" si="1"/>
        <v>CA0060400200</v>
      </c>
      <c r="B369" s="227" t="str">
        <f t="shared" si="2"/>
        <v>Men Organic Cotton Relaxed Fit Pants (S)</v>
      </c>
      <c r="C369" s="32" t="s">
        <v>11921</v>
      </c>
      <c r="D369" s="32" t="s">
        <v>2530</v>
      </c>
      <c r="E369" s="229">
        <v>9.16</v>
      </c>
      <c r="F369" s="230" t="b">
        <v>0</v>
      </c>
      <c r="G369" s="229">
        <v>25.0</v>
      </c>
      <c r="H369" s="229">
        <v>25.0</v>
      </c>
      <c r="I369" s="32" t="s">
        <v>2531</v>
      </c>
      <c r="J369" s="32" t="s">
        <v>11922</v>
      </c>
      <c r="K369" s="229">
        <v>32.0</v>
      </c>
      <c r="L369" s="229">
        <v>25.0</v>
      </c>
      <c r="M369" s="32" t="s">
        <v>11585</v>
      </c>
      <c r="N369" s="229">
        <v>32.0</v>
      </c>
    </row>
    <row r="370">
      <c r="A370" s="227" t="str">
        <f t="shared" si="1"/>
        <v>CA0060400300</v>
      </c>
      <c r="B370" s="227" t="str">
        <f t="shared" si="2"/>
        <v>Men Organic Cotton Relaxed Fit Pants (M)</v>
      </c>
      <c r="C370" s="32" t="s">
        <v>11923</v>
      </c>
      <c r="D370" s="32" t="s">
        <v>2527</v>
      </c>
      <c r="E370" s="229">
        <v>8.57</v>
      </c>
      <c r="F370" s="230" t="b">
        <v>0</v>
      </c>
      <c r="G370" s="229">
        <v>29.0</v>
      </c>
      <c r="H370" s="229">
        <v>29.0</v>
      </c>
      <c r="I370" s="32" t="s">
        <v>2528</v>
      </c>
      <c r="J370" s="32" t="s">
        <v>11922</v>
      </c>
      <c r="K370" s="229">
        <v>32.0</v>
      </c>
      <c r="L370" s="229">
        <v>29.0</v>
      </c>
      <c r="M370" s="32" t="s">
        <v>11388</v>
      </c>
      <c r="N370" s="229">
        <v>32.0</v>
      </c>
    </row>
    <row r="371">
      <c r="A371" s="227" t="str">
        <f t="shared" si="1"/>
        <v>CA0060400400</v>
      </c>
      <c r="B371" s="227" t="str">
        <f t="shared" si="2"/>
        <v>Men Organic Cotton Relaxed Fit Pants (L)</v>
      </c>
      <c r="C371" s="32" t="s">
        <v>11924</v>
      </c>
      <c r="D371" s="32" t="s">
        <v>2524</v>
      </c>
      <c r="E371" s="233">
        <v>9.12</v>
      </c>
      <c r="F371" s="230" t="b">
        <v>0</v>
      </c>
      <c r="G371" s="229">
        <v>9.0</v>
      </c>
      <c r="H371" s="229">
        <v>11.0</v>
      </c>
      <c r="I371" s="235" t="s">
        <v>2525</v>
      </c>
      <c r="J371" s="32" t="s">
        <v>11922</v>
      </c>
      <c r="K371" s="229">
        <v>32.0</v>
      </c>
      <c r="L371" s="229">
        <v>11.0</v>
      </c>
      <c r="M371" s="32" t="s">
        <v>11588</v>
      </c>
      <c r="N371" s="229">
        <v>32.0</v>
      </c>
    </row>
    <row r="372">
      <c r="A372" s="227" t="str">
        <f t="shared" si="1"/>
        <v>CA0060400500</v>
      </c>
      <c r="B372" s="227" t="str">
        <f t="shared" si="2"/>
        <v>Men Organic Cotton Relaxed Fit Pants (XL)</v>
      </c>
      <c r="C372" s="32" t="s">
        <v>11925</v>
      </c>
      <c r="D372" s="32" t="s">
        <v>2533</v>
      </c>
      <c r="E372" s="229">
        <v>9.24</v>
      </c>
      <c r="F372" s="230" t="b">
        <v>0</v>
      </c>
      <c r="G372" s="229">
        <v>14.0</v>
      </c>
      <c r="H372" s="229">
        <v>14.0</v>
      </c>
      <c r="I372" s="32" t="s">
        <v>2534</v>
      </c>
      <c r="J372" s="32" t="s">
        <v>11922</v>
      </c>
      <c r="K372" s="229">
        <v>32.0</v>
      </c>
      <c r="L372" s="229">
        <v>14.0</v>
      </c>
      <c r="M372" s="32" t="s">
        <v>11390</v>
      </c>
      <c r="N372" s="229">
        <v>32.0</v>
      </c>
    </row>
    <row r="373">
      <c r="A373" s="227" t="str">
        <f t="shared" si="1"/>
        <v>CA0060400600</v>
      </c>
      <c r="B373" s="227" t="str">
        <f t="shared" si="2"/>
        <v>Men Organic Cotton Relaxed Fit Pants (XXL)</v>
      </c>
      <c r="C373" s="32" t="s">
        <v>11926</v>
      </c>
      <c r="D373" s="32" t="s">
        <v>2536</v>
      </c>
      <c r="E373" s="229">
        <v>8.39</v>
      </c>
      <c r="F373" s="230" t="b">
        <v>0</v>
      </c>
      <c r="G373" s="229">
        <v>0.0</v>
      </c>
      <c r="H373" s="229">
        <v>0.0</v>
      </c>
      <c r="I373" s="32" t="s">
        <v>2537</v>
      </c>
      <c r="J373" s="32" t="s">
        <v>11922</v>
      </c>
      <c r="K373" s="229">
        <v>32.0</v>
      </c>
      <c r="L373" s="229">
        <v>0.0</v>
      </c>
      <c r="M373" s="32" t="s">
        <v>11392</v>
      </c>
      <c r="N373" s="229">
        <v>32.0</v>
      </c>
    </row>
    <row r="374">
      <c r="A374" s="227" t="str">
        <f t="shared" si="1"/>
        <v>CA0060500200</v>
      </c>
      <c r="B374" s="227" t="str">
        <f t="shared" si="2"/>
        <v>Men Organic Cotton Relaxed Fit Pants - Beige (S)</v>
      </c>
      <c r="C374" s="32" t="s">
        <v>11927</v>
      </c>
      <c r="D374" s="32" t="s">
        <v>2546</v>
      </c>
      <c r="E374" s="229">
        <v>14.15</v>
      </c>
      <c r="F374" s="230" t="b">
        <v>0</v>
      </c>
      <c r="G374" s="229">
        <v>1.0</v>
      </c>
      <c r="H374" s="229">
        <v>1.0</v>
      </c>
      <c r="I374" s="32" t="s">
        <v>2547</v>
      </c>
      <c r="J374" s="32" t="s">
        <v>11928</v>
      </c>
      <c r="K374" s="229">
        <v>32.0</v>
      </c>
      <c r="L374" s="229">
        <v>1.0</v>
      </c>
      <c r="M374" s="32" t="s">
        <v>11585</v>
      </c>
      <c r="N374" s="229">
        <v>10.0</v>
      </c>
    </row>
    <row r="375">
      <c r="A375" s="227" t="str">
        <f t="shared" si="1"/>
        <v>CA0060500300</v>
      </c>
      <c r="B375" s="227" t="str">
        <f t="shared" si="2"/>
        <v>Men Organic Cotton Relaxed Fit Pants - Beige (M)</v>
      </c>
      <c r="C375" s="32" t="s">
        <v>11929</v>
      </c>
      <c r="D375" s="32" t="s">
        <v>2543</v>
      </c>
      <c r="E375" s="229">
        <v>12.6</v>
      </c>
      <c r="F375" s="230" t="b">
        <v>0</v>
      </c>
      <c r="G375" s="229">
        <v>0.0</v>
      </c>
      <c r="H375" s="229">
        <v>0.0</v>
      </c>
      <c r="I375" s="32" t="s">
        <v>2544</v>
      </c>
      <c r="J375" s="32" t="s">
        <v>11928</v>
      </c>
      <c r="K375" s="229">
        <v>32.0</v>
      </c>
      <c r="L375" s="229">
        <v>0.0</v>
      </c>
      <c r="M375" s="32" t="s">
        <v>11388</v>
      </c>
      <c r="N375" s="229">
        <v>10.0</v>
      </c>
    </row>
    <row r="376">
      <c r="A376" s="227" t="str">
        <f t="shared" si="1"/>
        <v>CA0060500400</v>
      </c>
      <c r="B376" s="227" t="str">
        <f t="shared" si="2"/>
        <v>Men Organic Cotton Relaxed Fit Pants - Beige (L)</v>
      </c>
      <c r="C376" s="32" t="s">
        <v>11930</v>
      </c>
      <c r="D376" s="32" t="s">
        <v>2540</v>
      </c>
      <c r="E376" s="229">
        <v>13.97</v>
      </c>
      <c r="F376" s="230" t="b">
        <v>0</v>
      </c>
      <c r="G376" s="229">
        <v>138.0</v>
      </c>
      <c r="H376" s="229">
        <v>146.0</v>
      </c>
      <c r="I376" s="32" t="s">
        <v>2541</v>
      </c>
      <c r="J376" s="32" t="s">
        <v>11928</v>
      </c>
      <c r="K376" s="229">
        <v>32.0</v>
      </c>
      <c r="L376" s="229">
        <v>147.0</v>
      </c>
      <c r="M376" s="32" t="s">
        <v>11588</v>
      </c>
      <c r="N376" s="229">
        <v>10.0</v>
      </c>
    </row>
    <row r="377">
      <c r="A377" s="227" t="str">
        <f t="shared" si="1"/>
        <v>CA0060500500</v>
      </c>
      <c r="B377" s="227" t="str">
        <f t="shared" si="2"/>
        <v>Men Organic Cotton Relaxed Fit Pants - Beige (XL)</v>
      </c>
      <c r="C377" s="32" t="s">
        <v>11931</v>
      </c>
      <c r="D377" s="32" t="s">
        <v>2549</v>
      </c>
      <c r="E377" s="229">
        <v>13.94</v>
      </c>
      <c r="F377" s="230" t="b">
        <v>0</v>
      </c>
      <c r="G377" s="229">
        <v>344.0</v>
      </c>
      <c r="H377" s="229">
        <v>345.0</v>
      </c>
      <c r="I377" s="32" t="s">
        <v>2550</v>
      </c>
      <c r="J377" s="32" t="s">
        <v>11928</v>
      </c>
      <c r="K377" s="229">
        <v>32.0</v>
      </c>
      <c r="L377" s="229">
        <v>345.0</v>
      </c>
      <c r="M377" s="32" t="s">
        <v>11390</v>
      </c>
      <c r="N377" s="229">
        <v>10.0</v>
      </c>
    </row>
    <row r="378">
      <c r="A378" s="227" t="str">
        <f t="shared" si="1"/>
        <v>CA0060500506</v>
      </c>
      <c r="B378" s="227" t="str">
        <f t="shared" si="2"/>
        <v>Mens-Washed-Cotton-Draw-String-Pants-Khaki</v>
      </c>
      <c r="C378" s="32" t="s">
        <v>11932</v>
      </c>
      <c r="D378" s="32" t="s">
        <v>11933</v>
      </c>
      <c r="E378" s="229">
        <v>16.0</v>
      </c>
      <c r="F378" s="230" t="b">
        <v>0</v>
      </c>
      <c r="G378" s="229">
        <v>56.0</v>
      </c>
      <c r="H378" s="229">
        <v>58.0</v>
      </c>
      <c r="I378" s="32" t="s">
        <v>11934</v>
      </c>
      <c r="J378" s="32" t="s">
        <v>11935</v>
      </c>
      <c r="K378" s="229">
        <v>15.0</v>
      </c>
      <c r="L378" s="229">
        <v>58.0</v>
      </c>
      <c r="M378" s="231"/>
      <c r="N378" s="229">
        <v>15.0</v>
      </c>
    </row>
    <row r="379">
      <c r="A379" s="227" t="str">
        <f t="shared" si="1"/>
        <v>CA0060600200</v>
      </c>
      <c r="B379" s="227" t="str">
        <f t="shared" si="2"/>
        <v>Mens-Washed-Cotton-Draw-String-Pants-Khaki (S)</v>
      </c>
      <c r="C379" s="32" t="s">
        <v>11936</v>
      </c>
      <c r="D379" s="32" t="s">
        <v>2559</v>
      </c>
      <c r="E379" s="229">
        <v>14.11</v>
      </c>
      <c r="F379" s="230" t="b">
        <v>0</v>
      </c>
      <c r="G379" s="229">
        <v>84.0</v>
      </c>
      <c r="H379" s="229">
        <v>90.0</v>
      </c>
      <c r="I379" s="32" t="s">
        <v>2560</v>
      </c>
      <c r="J379" s="32" t="s">
        <v>11935</v>
      </c>
      <c r="K379" s="229">
        <v>32.0</v>
      </c>
      <c r="L379" s="229">
        <v>90.0</v>
      </c>
      <c r="M379" s="32" t="s">
        <v>11585</v>
      </c>
      <c r="N379" s="229">
        <v>32.0</v>
      </c>
    </row>
    <row r="380">
      <c r="A380" s="227" t="str">
        <f t="shared" si="1"/>
        <v>CA0060600300</v>
      </c>
      <c r="B380" s="227" t="str">
        <f t="shared" si="2"/>
        <v>Mens-Washed-Cotton-Draw-String-Pants-Khaki (M)</v>
      </c>
      <c r="C380" s="32" t="s">
        <v>11937</v>
      </c>
      <c r="D380" s="32" t="s">
        <v>2556</v>
      </c>
      <c r="E380" s="229">
        <v>12.9</v>
      </c>
      <c r="F380" s="230" t="b">
        <v>0</v>
      </c>
      <c r="G380" s="229">
        <v>-2.0</v>
      </c>
      <c r="H380" s="229">
        <v>0.0</v>
      </c>
      <c r="I380" s="32" t="s">
        <v>2557</v>
      </c>
      <c r="J380" s="32" t="s">
        <v>11935</v>
      </c>
      <c r="K380" s="229">
        <v>32.0</v>
      </c>
      <c r="L380" s="229">
        <v>0.0</v>
      </c>
      <c r="M380" s="32" t="s">
        <v>11388</v>
      </c>
      <c r="N380" s="229">
        <v>32.0</v>
      </c>
    </row>
    <row r="381">
      <c r="A381" s="227" t="str">
        <f t="shared" si="1"/>
        <v>CA0060600400</v>
      </c>
      <c r="B381" s="227" t="str">
        <f t="shared" si="2"/>
        <v>Mens-Washed-Cotton-Draw-String-Pants-Khaki (L)</v>
      </c>
      <c r="C381" s="32" t="s">
        <v>11938</v>
      </c>
      <c r="D381" s="32" t="s">
        <v>2553</v>
      </c>
      <c r="E381" s="229">
        <v>14.03</v>
      </c>
      <c r="F381" s="230" t="b">
        <v>0</v>
      </c>
      <c r="G381" s="229">
        <v>44.0</v>
      </c>
      <c r="H381" s="229">
        <v>48.0</v>
      </c>
      <c r="I381" s="32" t="s">
        <v>2554</v>
      </c>
      <c r="J381" s="32" t="s">
        <v>11935</v>
      </c>
      <c r="K381" s="229">
        <v>32.0</v>
      </c>
      <c r="L381" s="229">
        <v>48.0</v>
      </c>
      <c r="M381" s="32" t="s">
        <v>11588</v>
      </c>
      <c r="N381" s="229">
        <v>32.0</v>
      </c>
    </row>
    <row r="382">
      <c r="A382" s="227" t="str">
        <f t="shared" si="1"/>
        <v>CA0060600500</v>
      </c>
      <c r="B382" s="227" t="str">
        <f t="shared" si="2"/>
        <v>Mens-Washed-Cotton-Draw-String-Pants-Khaki (XL)</v>
      </c>
      <c r="C382" s="32" t="s">
        <v>11939</v>
      </c>
      <c r="D382" s="32" t="s">
        <v>2562</v>
      </c>
      <c r="E382" s="229">
        <v>14.0</v>
      </c>
      <c r="F382" s="230" t="b">
        <v>0</v>
      </c>
      <c r="G382" s="229">
        <v>214.0</v>
      </c>
      <c r="H382" s="229">
        <v>216.0</v>
      </c>
      <c r="I382" s="32" t="s">
        <v>2563</v>
      </c>
      <c r="J382" s="32" t="s">
        <v>11935</v>
      </c>
      <c r="K382" s="229">
        <v>32.0</v>
      </c>
      <c r="L382" s="229">
        <v>216.0</v>
      </c>
      <c r="M382" s="32" t="s">
        <v>11390</v>
      </c>
      <c r="N382" s="229">
        <v>32.0</v>
      </c>
    </row>
    <row r="383">
      <c r="A383" s="227" t="str">
        <f t="shared" si="1"/>
        <v>CA0060700200</v>
      </c>
      <c r="B383" s="227" t="str">
        <f t="shared" si="2"/>
        <v>Men Organic Cotton Relaxed Fit Pants - Undyed (S)</v>
      </c>
      <c r="C383" s="32" t="s">
        <v>11940</v>
      </c>
      <c r="D383" s="32" t="s">
        <v>1045</v>
      </c>
      <c r="E383" s="229">
        <v>10.53</v>
      </c>
      <c r="F383" s="230" t="b">
        <v>0</v>
      </c>
      <c r="G383" s="229">
        <v>104.0</v>
      </c>
      <c r="H383" s="229">
        <v>105.0</v>
      </c>
      <c r="I383" s="32" t="s">
        <v>2647</v>
      </c>
      <c r="J383" s="32" t="s">
        <v>11941</v>
      </c>
      <c r="K383" s="229">
        <v>32.0</v>
      </c>
      <c r="L383" s="229">
        <v>105.0</v>
      </c>
      <c r="M383" s="32" t="s">
        <v>11585</v>
      </c>
      <c r="N383" s="229">
        <v>32.0</v>
      </c>
    </row>
    <row r="384">
      <c r="A384" s="227" t="str">
        <f t="shared" si="1"/>
        <v>CA0060700300</v>
      </c>
      <c r="B384" s="227" t="str">
        <f t="shared" si="2"/>
        <v>Men Organic Cotton Relaxed Fit Pants - Undyed (M)</v>
      </c>
      <c r="C384" s="32" t="s">
        <v>11942</v>
      </c>
      <c r="D384" s="32" t="s">
        <v>1043</v>
      </c>
      <c r="E384" s="229">
        <v>10.68</v>
      </c>
      <c r="F384" s="230" t="b">
        <v>0</v>
      </c>
      <c r="G384" s="229">
        <v>96.0</v>
      </c>
      <c r="H384" s="229">
        <v>100.0</v>
      </c>
      <c r="I384" s="32" t="s">
        <v>2645</v>
      </c>
      <c r="J384" s="32" t="s">
        <v>11941</v>
      </c>
      <c r="K384" s="229">
        <v>32.0</v>
      </c>
      <c r="L384" s="229">
        <v>100.0</v>
      </c>
      <c r="M384" s="32" t="s">
        <v>11388</v>
      </c>
      <c r="N384" s="229">
        <v>32.0</v>
      </c>
    </row>
    <row r="385">
      <c r="A385" s="227" t="str">
        <f t="shared" si="1"/>
        <v>CA0060700400</v>
      </c>
      <c r="B385" s="227" t="str">
        <f t="shared" si="2"/>
        <v>Men Organic Cotton Relaxed Fit Pants - Undyed (L)</v>
      </c>
      <c r="C385" s="32" t="s">
        <v>11943</v>
      </c>
      <c r="D385" s="32" t="s">
        <v>1041</v>
      </c>
      <c r="E385" s="229">
        <v>10.29</v>
      </c>
      <c r="F385" s="230" t="b">
        <v>0</v>
      </c>
      <c r="G385" s="229">
        <v>0.0</v>
      </c>
      <c r="H385" s="229">
        <v>0.0</v>
      </c>
      <c r="I385" s="32" t="s">
        <v>2643</v>
      </c>
      <c r="J385" s="32" t="s">
        <v>11941</v>
      </c>
      <c r="K385" s="229">
        <v>32.0</v>
      </c>
      <c r="L385" s="229">
        <v>0.0</v>
      </c>
      <c r="M385" s="32" t="s">
        <v>11588</v>
      </c>
      <c r="N385" s="229">
        <v>32.0</v>
      </c>
    </row>
    <row r="386">
      <c r="A386" s="227" t="str">
        <f t="shared" si="1"/>
        <v>CA0060700500</v>
      </c>
      <c r="B386" s="227" t="str">
        <f t="shared" si="2"/>
        <v>Men Organic Cotton Relaxed Fit Pants - Undyed (XL)</v>
      </c>
      <c r="C386" s="32" t="s">
        <v>11944</v>
      </c>
      <c r="D386" s="32" t="s">
        <v>1039</v>
      </c>
      <c r="E386" s="229">
        <v>10.82</v>
      </c>
      <c r="F386" s="230" t="b">
        <v>0</v>
      </c>
      <c r="G386" s="229">
        <v>0.0</v>
      </c>
      <c r="H386" s="229">
        <v>0.0</v>
      </c>
      <c r="I386" s="32" t="s">
        <v>2649</v>
      </c>
      <c r="J386" s="32" t="s">
        <v>11941</v>
      </c>
      <c r="K386" s="229">
        <v>32.0</v>
      </c>
      <c r="L386" s="229">
        <v>0.0</v>
      </c>
      <c r="M386" s="32" t="s">
        <v>11390</v>
      </c>
      <c r="N386" s="229">
        <v>32.0</v>
      </c>
    </row>
    <row r="387">
      <c r="A387" s="227" t="str">
        <f t="shared" si="1"/>
        <v>CA0060800200</v>
      </c>
      <c r="B387" s="227" t="str">
        <f t="shared" si="2"/>
        <v>Mens Organic Drawstring Pant, Moss (S)</v>
      </c>
      <c r="C387" s="32" t="s">
        <v>11945</v>
      </c>
      <c r="D387" s="32" t="s">
        <v>2765</v>
      </c>
      <c r="E387" s="229">
        <v>11.66</v>
      </c>
      <c r="F387" s="230" t="b">
        <v>0</v>
      </c>
      <c r="G387" s="229">
        <v>1.0</v>
      </c>
      <c r="H387" s="229">
        <v>1.0</v>
      </c>
      <c r="I387" s="32" t="s">
        <v>2766</v>
      </c>
      <c r="J387" s="32" t="s">
        <v>11946</v>
      </c>
      <c r="K387" s="229">
        <v>22.0</v>
      </c>
      <c r="L387" s="229">
        <v>1.0</v>
      </c>
      <c r="M387" s="32" t="s">
        <v>11585</v>
      </c>
      <c r="N387" s="229">
        <v>0.0</v>
      </c>
    </row>
    <row r="388">
      <c r="A388" s="227" t="str">
        <f t="shared" si="1"/>
        <v>CA0060800300</v>
      </c>
      <c r="B388" s="227" t="str">
        <f t="shared" si="2"/>
        <v>Mens Organic Drawstring Pant, Moss (M)</v>
      </c>
      <c r="C388" s="32" t="s">
        <v>11947</v>
      </c>
      <c r="D388" s="32" t="s">
        <v>2762</v>
      </c>
      <c r="E388" s="229">
        <v>11.94</v>
      </c>
      <c r="F388" s="230" t="b">
        <v>0</v>
      </c>
      <c r="G388" s="229">
        <v>0.0</v>
      </c>
      <c r="H388" s="229">
        <v>0.0</v>
      </c>
      <c r="I388" s="32" t="s">
        <v>2763</v>
      </c>
      <c r="J388" s="32" t="s">
        <v>11946</v>
      </c>
      <c r="K388" s="229">
        <v>22.0</v>
      </c>
      <c r="L388" s="229">
        <v>0.0</v>
      </c>
      <c r="M388" s="32" t="s">
        <v>11388</v>
      </c>
      <c r="N388" s="229">
        <v>0.0</v>
      </c>
    </row>
    <row r="389">
      <c r="A389" s="227" t="str">
        <f t="shared" si="1"/>
        <v>CA0060800400</v>
      </c>
      <c r="B389" s="227" t="str">
        <f t="shared" si="2"/>
        <v>Mens Organic Drawstring Pant, Moss (L)</v>
      </c>
      <c r="C389" s="32" t="s">
        <v>11948</v>
      </c>
      <c r="D389" s="32" t="s">
        <v>2759</v>
      </c>
      <c r="E389" s="229">
        <v>11.51</v>
      </c>
      <c r="F389" s="230" t="b">
        <v>0</v>
      </c>
      <c r="G389" s="229">
        <v>0.0</v>
      </c>
      <c r="H389" s="229">
        <v>0.0</v>
      </c>
      <c r="I389" s="32" t="s">
        <v>2760</v>
      </c>
      <c r="J389" s="32" t="s">
        <v>11946</v>
      </c>
      <c r="K389" s="229">
        <v>22.0</v>
      </c>
      <c r="L389" s="229">
        <v>0.0</v>
      </c>
      <c r="M389" s="32" t="s">
        <v>11588</v>
      </c>
      <c r="N389" s="229">
        <v>0.0</v>
      </c>
    </row>
    <row r="390">
      <c r="A390" s="227" t="str">
        <f t="shared" si="1"/>
        <v>CA0060800500</v>
      </c>
      <c r="B390" s="227" t="str">
        <f t="shared" si="2"/>
        <v>Mens Organic Drawstring Pant, Moss (XL)</v>
      </c>
      <c r="C390" s="32" t="s">
        <v>11949</v>
      </c>
      <c r="D390" s="32" t="s">
        <v>2768</v>
      </c>
      <c r="E390" s="229">
        <v>12.03</v>
      </c>
      <c r="F390" s="230" t="b">
        <v>0</v>
      </c>
      <c r="G390" s="229">
        <v>0.0</v>
      </c>
      <c r="H390" s="229">
        <v>0.0</v>
      </c>
      <c r="I390" s="32" t="s">
        <v>2769</v>
      </c>
      <c r="J390" s="32" t="s">
        <v>11946</v>
      </c>
      <c r="K390" s="229">
        <v>22.0</v>
      </c>
      <c r="L390" s="229">
        <v>0.0</v>
      </c>
      <c r="M390" s="32" t="s">
        <v>11390</v>
      </c>
      <c r="N390" s="229">
        <v>0.0</v>
      </c>
    </row>
    <row r="391">
      <c r="A391" s="227" t="str">
        <f t="shared" si="1"/>
        <v>CA0060900200</v>
      </c>
      <c r="B391" s="227" t="str">
        <f t="shared" si="2"/>
        <v>Mens Organic Drawstring Pant, Indigo (S)</v>
      </c>
      <c r="C391" s="32" t="s">
        <v>11950</v>
      </c>
      <c r="D391" s="32" t="s">
        <v>2778</v>
      </c>
      <c r="E391" s="229">
        <v>11.09</v>
      </c>
      <c r="F391" s="230" t="b">
        <v>0</v>
      </c>
      <c r="G391" s="229">
        <v>0.0</v>
      </c>
      <c r="H391" s="229">
        <v>0.0</v>
      </c>
      <c r="I391" s="32" t="s">
        <v>2779</v>
      </c>
      <c r="J391" s="32" t="s">
        <v>11951</v>
      </c>
      <c r="K391" s="229">
        <v>32.0</v>
      </c>
      <c r="L391" s="229">
        <v>0.0</v>
      </c>
      <c r="M391" s="32" t="s">
        <v>11585</v>
      </c>
      <c r="N391" s="229">
        <v>32.0</v>
      </c>
    </row>
    <row r="392">
      <c r="A392" s="227" t="str">
        <f t="shared" si="1"/>
        <v>CA0060900300</v>
      </c>
      <c r="B392" s="227" t="str">
        <f t="shared" si="2"/>
        <v>Mens Organic Drawstring Pant, Indigo (M)</v>
      </c>
      <c r="C392" s="32" t="s">
        <v>11952</v>
      </c>
      <c r="D392" s="32" t="s">
        <v>2775</v>
      </c>
      <c r="E392" s="229">
        <v>11.09</v>
      </c>
      <c r="F392" s="230" t="b">
        <v>0</v>
      </c>
      <c r="G392" s="229">
        <v>0.0</v>
      </c>
      <c r="H392" s="229">
        <v>0.0</v>
      </c>
      <c r="I392" s="32" t="s">
        <v>2776</v>
      </c>
      <c r="J392" s="32" t="s">
        <v>11951</v>
      </c>
      <c r="K392" s="229">
        <v>32.0</v>
      </c>
      <c r="L392" s="229">
        <v>0.0</v>
      </c>
      <c r="M392" s="32" t="s">
        <v>11388</v>
      </c>
      <c r="N392" s="229">
        <v>32.0</v>
      </c>
    </row>
    <row r="393">
      <c r="A393" s="227" t="str">
        <f t="shared" si="1"/>
        <v>CA0060900400</v>
      </c>
      <c r="B393" s="227" t="str">
        <f t="shared" si="2"/>
        <v>Mens Organic Drawstring Pant, Indigo (L)</v>
      </c>
      <c r="C393" s="32" t="s">
        <v>11953</v>
      </c>
      <c r="D393" s="32" t="s">
        <v>2772</v>
      </c>
      <c r="E393" s="229">
        <v>11.09</v>
      </c>
      <c r="F393" s="230" t="b">
        <v>0</v>
      </c>
      <c r="G393" s="229">
        <v>5.0</v>
      </c>
      <c r="H393" s="229">
        <v>5.0</v>
      </c>
      <c r="I393" s="32" t="s">
        <v>2773</v>
      </c>
      <c r="J393" s="32" t="s">
        <v>11951</v>
      </c>
      <c r="K393" s="229">
        <v>32.0</v>
      </c>
      <c r="L393" s="229">
        <v>5.0</v>
      </c>
      <c r="M393" s="32" t="s">
        <v>11588</v>
      </c>
      <c r="N393" s="229">
        <v>32.0</v>
      </c>
    </row>
    <row r="394">
      <c r="A394" s="227" t="str">
        <f t="shared" si="1"/>
        <v>CA0060900500</v>
      </c>
      <c r="B394" s="227" t="str">
        <f t="shared" si="2"/>
        <v>Mens Organic Drawstring Pant, Indigo (XL)</v>
      </c>
      <c r="C394" s="32" t="s">
        <v>11954</v>
      </c>
      <c r="D394" s="32" t="s">
        <v>2781</v>
      </c>
      <c r="E394" s="229">
        <v>11.09</v>
      </c>
      <c r="F394" s="230" t="b">
        <v>0</v>
      </c>
      <c r="G394" s="229">
        <v>0.0</v>
      </c>
      <c r="H394" s="229">
        <v>0.0</v>
      </c>
      <c r="I394" s="32" t="s">
        <v>2782</v>
      </c>
      <c r="J394" s="32" t="s">
        <v>11951</v>
      </c>
      <c r="K394" s="229">
        <v>32.0</v>
      </c>
      <c r="L394" s="229">
        <v>0.0</v>
      </c>
      <c r="M394" s="32" t="s">
        <v>11390</v>
      </c>
      <c r="N394" s="229">
        <v>32.0</v>
      </c>
    </row>
    <row r="395">
      <c r="A395" s="227" t="str">
        <f t="shared" si="1"/>
        <v>CA0061000200</v>
      </c>
      <c r="B395" s="227" t="str">
        <f t="shared" si="2"/>
        <v>Mens Organic Drawstring Pant, Rust (S)</v>
      </c>
      <c r="C395" s="32" t="s">
        <v>11955</v>
      </c>
      <c r="D395" s="32" t="s">
        <v>7040</v>
      </c>
      <c r="E395" s="229">
        <v>10.44</v>
      </c>
      <c r="F395" s="230" t="b">
        <v>0</v>
      </c>
      <c r="G395" s="229">
        <v>54.0</v>
      </c>
      <c r="H395" s="229">
        <v>54.0</v>
      </c>
      <c r="I395" s="32" t="s">
        <v>7042</v>
      </c>
      <c r="J395" s="32" t="s">
        <v>11956</v>
      </c>
      <c r="K395" s="229">
        <v>32.0</v>
      </c>
      <c r="L395" s="229">
        <v>54.0</v>
      </c>
      <c r="M395" s="32" t="s">
        <v>11585</v>
      </c>
      <c r="N395" s="229">
        <v>32.0</v>
      </c>
    </row>
    <row r="396">
      <c r="A396" s="227" t="str">
        <f t="shared" si="1"/>
        <v>CA0061000300</v>
      </c>
      <c r="B396" s="227" t="str">
        <f t="shared" si="2"/>
        <v>Mens Organic Drawstring Pant, Rust (M)</v>
      </c>
      <c r="C396" s="32" t="s">
        <v>11957</v>
      </c>
      <c r="D396" s="32" t="s">
        <v>7037</v>
      </c>
      <c r="E396" s="229">
        <v>10.43</v>
      </c>
      <c r="F396" s="230" t="b">
        <v>0</v>
      </c>
      <c r="G396" s="229">
        <v>70.0</v>
      </c>
      <c r="H396" s="229">
        <v>70.0</v>
      </c>
      <c r="I396" s="32" t="s">
        <v>7039</v>
      </c>
      <c r="J396" s="32" t="s">
        <v>11956</v>
      </c>
      <c r="K396" s="229">
        <v>32.0</v>
      </c>
      <c r="L396" s="229">
        <v>70.0</v>
      </c>
      <c r="M396" s="32" t="s">
        <v>11388</v>
      </c>
      <c r="N396" s="229">
        <v>32.0</v>
      </c>
    </row>
    <row r="397">
      <c r="A397" s="227" t="str">
        <f t="shared" si="1"/>
        <v>CA0061000400</v>
      </c>
      <c r="B397" s="227" t="str">
        <f t="shared" si="2"/>
        <v>Mens Organic Drawstring Pant, Rust (L)</v>
      </c>
      <c r="C397" s="32" t="s">
        <v>11958</v>
      </c>
      <c r="D397" s="32" t="s">
        <v>7034</v>
      </c>
      <c r="E397" s="229">
        <v>10.39</v>
      </c>
      <c r="F397" s="230" t="b">
        <v>0</v>
      </c>
      <c r="G397" s="229">
        <v>63.0</v>
      </c>
      <c r="H397" s="229">
        <v>63.0</v>
      </c>
      <c r="I397" s="32" t="s">
        <v>7036</v>
      </c>
      <c r="J397" s="32" t="s">
        <v>11956</v>
      </c>
      <c r="K397" s="229">
        <v>32.0</v>
      </c>
      <c r="L397" s="229">
        <v>63.0</v>
      </c>
      <c r="M397" s="32" t="s">
        <v>11588</v>
      </c>
      <c r="N397" s="229">
        <v>32.0</v>
      </c>
    </row>
    <row r="398">
      <c r="A398" s="227" t="str">
        <f t="shared" si="1"/>
        <v>CA0061000500</v>
      </c>
      <c r="B398" s="227" t="str">
        <f t="shared" si="2"/>
        <v>Mens Organic Drawstring Pant, Rust (XL)</v>
      </c>
      <c r="C398" s="32" t="s">
        <v>11959</v>
      </c>
      <c r="D398" s="32" t="s">
        <v>7043</v>
      </c>
      <c r="E398" s="233">
        <v>10.39</v>
      </c>
      <c r="F398" s="230" t="b">
        <v>0</v>
      </c>
      <c r="G398" s="229">
        <v>44.0</v>
      </c>
      <c r="H398" s="229">
        <v>44.0</v>
      </c>
      <c r="I398" s="235" t="s">
        <v>7045</v>
      </c>
      <c r="J398" s="32" t="s">
        <v>11956</v>
      </c>
      <c r="K398" s="229">
        <v>32.0</v>
      </c>
      <c r="L398" s="229">
        <v>44.0</v>
      </c>
      <c r="M398" s="32" t="s">
        <v>11390</v>
      </c>
      <c r="N398" s="229">
        <v>32.0</v>
      </c>
    </row>
    <row r="399">
      <c r="A399" s="227" t="str">
        <f t="shared" si="1"/>
        <v>CA0061500206</v>
      </c>
      <c r="B399" s="227" t="str">
        <f t="shared" si="2"/>
        <v>Men-Sweatpants-White (S)</v>
      </c>
      <c r="C399" s="32" t="s">
        <v>11960</v>
      </c>
      <c r="D399" s="32" t="s">
        <v>11961</v>
      </c>
      <c r="E399" s="233">
        <v>16.55</v>
      </c>
      <c r="F399" s="230" t="b">
        <v>0</v>
      </c>
      <c r="G399" s="229">
        <v>1.0</v>
      </c>
      <c r="H399" s="229">
        <v>1.0</v>
      </c>
      <c r="I399" s="235" t="s">
        <v>11962</v>
      </c>
      <c r="J399" s="32" t="s">
        <v>11963</v>
      </c>
      <c r="K399" s="229">
        <v>45.0</v>
      </c>
      <c r="L399" s="229">
        <v>1.0</v>
      </c>
      <c r="M399" s="32" t="s">
        <v>11585</v>
      </c>
      <c r="N399" s="229">
        <v>45.0</v>
      </c>
    </row>
    <row r="400">
      <c r="A400" s="227" t="str">
        <f t="shared" si="1"/>
        <v>CA0061500306</v>
      </c>
      <c r="B400" s="227" t="str">
        <f t="shared" si="2"/>
        <v>Men-Sweatpants-White (M)</v>
      </c>
      <c r="C400" s="32" t="s">
        <v>11964</v>
      </c>
      <c r="D400" s="32" t="s">
        <v>11965</v>
      </c>
      <c r="E400" s="233">
        <v>17.88</v>
      </c>
      <c r="F400" s="230" t="b">
        <v>0</v>
      </c>
      <c r="G400" s="229">
        <v>0.0</v>
      </c>
      <c r="H400" s="229">
        <v>0.0</v>
      </c>
      <c r="I400" s="235" t="s">
        <v>11966</v>
      </c>
      <c r="J400" s="32" t="s">
        <v>11963</v>
      </c>
      <c r="K400" s="229">
        <v>45.0</v>
      </c>
      <c r="L400" s="229">
        <v>0.0</v>
      </c>
      <c r="M400" s="32" t="s">
        <v>11388</v>
      </c>
      <c r="N400" s="229">
        <v>45.0</v>
      </c>
    </row>
    <row r="401">
      <c r="A401" s="227" t="str">
        <f t="shared" si="1"/>
        <v>CA0061500406</v>
      </c>
      <c r="B401" s="227" t="str">
        <f t="shared" si="2"/>
        <v>Men-Sweatpants-White (L)</v>
      </c>
      <c r="C401" s="32" t="s">
        <v>11967</v>
      </c>
      <c r="D401" s="32" t="s">
        <v>11968</v>
      </c>
      <c r="E401" s="233">
        <v>18.41</v>
      </c>
      <c r="F401" s="230" t="b">
        <v>0</v>
      </c>
      <c r="G401" s="229">
        <v>0.0</v>
      </c>
      <c r="H401" s="229">
        <v>0.0</v>
      </c>
      <c r="I401" s="235" t="s">
        <v>11969</v>
      </c>
      <c r="J401" s="32" t="s">
        <v>11963</v>
      </c>
      <c r="K401" s="229">
        <v>45.0</v>
      </c>
      <c r="L401" s="229">
        <v>0.0</v>
      </c>
      <c r="M401" s="32" t="s">
        <v>11588</v>
      </c>
      <c r="N401" s="229">
        <v>45.0</v>
      </c>
    </row>
    <row r="402">
      <c r="A402" s="227" t="str">
        <f t="shared" si="1"/>
        <v>CA0061500506</v>
      </c>
      <c r="B402" s="227" t="str">
        <f t="shared" si="2"/>
        <v>Men-Sweatpants-White (XL)</v>
      </c>
      <c r="C402" s="32" t="s">
        <v>11970</v>
      </c>
      <c r="D402" s="32" t="s">
        <v>11971</v>
      </c>
      <c r="E402" s="229">
        <v>18.07</v>
      </c>
      <c r="F402" s="230" t="b">
        <v>0</v>
      </c>
      <c r="G402" s="229">
        <v>0.0</v>
      </c>
      <c r="H402" s="229">
        <v>0.0</v>
      </c>
      <c r="I402" s="32" t="s">
        <v>11972</v>
      </c>
      <c r="J402" s="32" t="s">
        <v>11963</v>
      </c>
      <c r="K402" s="229">
        <v>45.0</v>
      </c>
      <c r="L402" s="229">
        <v>0.0</v>
      </c>
      <c r="M402" s="32" t="s">
        <v>11390</v>
      </c>
      <c r="N402" s="229">
        <v>45.0</v>
      </c>
    </row>
    <row r="403">
      <c r="A403" s="227" t="str">
        <f t="shared" si="1"/>
        <v>CA0061500606</v>
      </c>
      <c r="B403" s="227" t="str">
        <f t="shared" si="2"/>
        <v>Men-Sweatpants-White (XXL)</v>
      </c>
      <c r="C403" s="32" t="s">
        <v>11973</v>
      </c>
      <c r="D403" s="32" t="s">
        <v>924</v>
      </c>
      <c r="E403" s="233">
        <v>18.41</v>
      </c>
      <c r="F403" s="230" t="b">
        <v>0</v>
      </c>
      <c r="G403" s="229">
        <v>10.0</v>
      </c>
      <c r="H403" s="229">
        <v>10.0</v>
      </c>
      <c r="I403" s="235" t="s">
        <v>11974</v>
      </c>
      <c r="J403" s="32" t="s">
        <v>11963</v>
      </c>
      <c r="K403" s="229">
        <v>45.0</v>
      </c>
      <c r="L403" s="229">
        <v>10.0</v>
      </c>
      <c r="M403" s="32" t="s">
        <v>11392</v>
      </c>
      <c r="N403" s="229">
        <v>45.0</v>
      </c>
    </row>
    <row r="404">
      <c r="A404" s="227" t="str">
        <f t="shared" si="1"/>
        <v>CA0061600206</v>
      </c>
      <c r="B404" s="227" t="str">
        <f t="shared" si="2"/>
        <v>Men-Sweatpants-Navy (S)</v>
      </c>
      <c r="C404" s="32" t="s">
        <v>11975</v>
      </c>
      <c r="D404" s="32" t="s">
        <v>11976</v>
      </c>
      <c r="E404" s="233">
        <v>16.55</v>
      </c>
      <c r="F404" s="230" t="b">
        <v>0</v>
      </c>
      <c r="G404" s="229">
        <v>0.0</v>
      </c>
      <c r="H404" s="229">
        <v>0.0</v>
      </c>
      <c r="I404" s="235" t="s">
        <v>11977</v>
      </c>
      <c r="J404" s="32" t="s">
        <v>11978</v>
      </c>
      <c r="K404" s="229">
        <v>25.0</v>
      </c>
      <c r="L404" s="229">
        <v>0.0</v>
      </c>
      <c r="M404" s="32" t="s">
        <v>11585</v>
      </c>
      <c r="N404" s="229">
        <v>0.0</v>
      </c>
    </row>
    <row r="405">
      <c r="A405" s="227" t="str">
        <f t="shared" si="1"/>
        <v>CA0061600306</v>
      </c>
      <c r="B405" s="227" t="str">
        <f t="shared" si="2"/>
        <v>Men-Sweatpants-Navy (M)</v>
      </c>
      <c r="C405" s="32" t="s">
        <v>11979</v>
      </c>
      <c r="D405" s="32" t="s">
        <v>11980</v>
      </c>
      <c r="E405" s="233">
        <v>16.55</v>
      </c>
      <c r="F405" s="230" t="b">
        <v>0</v>
      </c>
      <c r="G405" s="229">
        <v>0.0</v>
      </c>
      <c r="H405" s="229">
        <v>0.0</v>
      </c>
      <c r="I405" s="235" t="s">
        <v>11981</v>
      </c>
      <c r="J405" s="32" t="s">
        <v>11978</v>
      </c>
      <c r="K405" s="229">
        <v>25.0</v>
      </c>
      <c r="L405" s="229">
        <v>0.0</v>
      </c>
      <c r="M405" s="32" t="s">
        <v>11388</v>
      </c>
      <c r="N405" s="229">
        <v>0.0</v>
      </c>
    </row>
    <row r="406">
      <c r="A406" s="227" t="str">
        <f t="shared" si="1"/>
        <v>CA0061600406</v>
      </c>
      <c r="B406" s="227" t="str">
        <f t="shared" si="2"/>
        <v>Men-Sweatpants-Navy (L)</v>
      </c>
      <c r="C406" s="32" t="s">
        <v>11982</v>
      </c>
      <c r="D406" s="32" t="s">
        <v>11983</v>
      </c>
      <c r="E406" s="233">
        <v>17.06</v>
      </c>
      <c r="F406" s="230" t="b">
        <v>0</v>
      </c>
      <c r="G406" s="229">
        <v>0.0</v>
      </c>
      <c r="H406" s="229">
        <v>0.0</v>
      </c>
      <c r="I406" s="235" t="s">
        <v>11984</v>
      </c>
      <c r="J406" s="32" t="s">
        <v>11978</v>
      </c>
      <c r="K406" s="229">
        <v>30.0</v>
      </c>
      <c r="L406" s="229">
        <v>0.0</v>
      </c>
      <c r="M406" s="32" t="s">
        <v>11588</v>
      </c>
      <c r="N406" s="229">
        <v>0.0</v>
      </c>
    </row>
    <row r="407">
      <c r="A407" s="227" t="str">
        <f t="shared" si="1"/>
        <v>CA0061600506</v>
      </c>
      <c r="B407" s="227" t="str">
        <f t="shared" si="2"/>
        <v>Men-Sweatpants-Navy (XL)</v>
      </c>
      <c r="C407" s="32" t="s">
        <v>11985</v>
      </c>
      <c r="D407" s="32" t="s">
        <v>11986</v>
      </c>
      <c r="E407" s="229">
        <v>17.06</v>
      </c>
      <c r="F407" s="230" t="b">
        <v>0</v>
      </c>
      <c r="G407" s="229">
        <v>0.0</v>
      </c>
      <c r="H407" s="229">
        <v>0.0</v>
      </c>
      <c r="I407" s="32" t="s">
        <v>11987</v>
      </c>
      <c r="J407" s="32" t="s">
        <v>11978</v>
      </c>
      <c r="K407" s="229">
        <v>30.0</v>
      </c>
      <c r="L407" s="229">
        <v>0.0</v>
      </c>
      <c r="M407" s="32" t="s">
        <v>11390</v>
      </c>
      <c r="N407" s="229">
        <v>0.0</v>
      </c>
    </row>
    <row r="408">
      <c r="A408" s="227" t="str">
        <f t="shared" si="1"/>
        <v>CA0061600606</v>
      </c>
      <c r="B408" s="227" t="str">
        <f t="shared" si="2"/>
        <v>Men-Sweatpants-Navy (XXL)</v>
      </c>
      <c r="C408" s="32" t="s">
        <v>11988</v>
      </c>
      <c r="D408" s="32" t="s">
        <v>11989</v>
      </c>
      <c r="E408" s="229">
        <v>16.55</v>
      </c>
      <c r="F408" s="230" t="b">
        <v>0</v>
      </c>
      <c r="G408" s="229">
        <v>0.0</v>
      </c>
      <c r="H408" s="229">
        <v>0.0</v>
      </c>
      <c r="I408" s="32" t="s">
        <v>11990</v>
      </c>
      <c r="J408" s="32" t="s">
        <v>11978</v>
      </c>
      <c r="K408" s="229">
        <v>30.0</v>
      </c>
      <c r="L408" s="229">
        <v>0.0</v>
      </c>
      <c r="M408" s="32" t="s">
        <v>11392</v>
      </c>
      <c r="N408" s="229">
        <v>0.0</v>
      </c>
    </row>
    <row r="409">
      <c r="A409" s="227" t="str">
        <f t="shared" si="1"/>
        <v>CA0062100200</v>
      </c>
      <c r="B409" s="227" t="str">
        <f t="shared" si="2"/>
        <v>Mens-Kurta-Cream</v>
      </c>
      <c r="C409" s="32" t="s">
        <v>11991</v>
      </c>
      <c r="D409" s="32" t="s">
        <v>5491</v>
      </c>
      <c r="E409" s="229">
        <v>12.0</v>
      </c>
      <c r="F409" s="230" t="b">
        <v>0</v>
      </c>
      <c r="G409" s="229">
        <v>0.0</v>
      </c>
      <c r="H409" s="229">
        <v>0.0</v>
      </c>
      <c r="I409" s="32" t="s">
        <v>5492</v>
      </c>
      <c r="J409" s="32" t="s">
        <v>11992</v>
      </c>
      <c r="K409" s="229">
        <v>23.0</v>
      </c>
      <c r="L409" s="229">
        <v>0.0</v>
      </c>
      <c r="M409" s="231"/>
      <c r="N409" s="229">
        <v>23.0</v>
      </c>
    </row>
    <row r="410">
      <c r="A410" s="227" t="str">
        <f t="shared" si="1"/>
        <v>CA0062100300</v>
      </c>
      <c r="B410" s="227" t="str">
        <f t="shared" si="2"/>
        <v>Mens-Kurta-Cream</v>
      </c>
      <c r="C410" s="32" t="s">
        <v>11993</v>
      </c>
      <c r="D410" s="32" t="s">
        <v>5488</v>
      </c>
      <c r="E410" s="229">
        <v>12.0</v>
      </c>
      <c r="F410" s="230" t="b">
        <v>0</v>
      </c>
      <c r="G410" s="229">
        <v>0.0</v>
      </c>
      <c r="H410" s="229">
        <v>0.0</v>
      </c>
      <c r="I410" s="32" t="s">
        <v>5489</v>
      </c>
      <c r="J410" s="32" t="s">
        <v>11992</v>
      </c>
      <c r="K410" s="229">
        <v>23.0</v>
      </c>
      <c r="L410" s="229">
        <v>0.0</v>
      </c>
      <c r="M410" s="231"/>
      <c r="N410" s="229">
        <v>23.0</v>
      </c>
    </row>
    <row r="411">
      <c r="A411" s="227" t="str">
        <f t="shared" si="1"/>
        <v>CA0062100400</v>
      </c>
      <c r="B411" s="227" t="str">
        <f t="shared" si="2"/>
        <v>Mens-Kurta-Cream</v>
      </c>
      <c r="C411" s="32" t="s">
        <v>11994</v>
      </c>
      <c r="D411" s="32" t="s">
        <v>5485</v>
      </c>
      <c r="E411" s="229">
        <v>12.0</v>
      </c>
      <c r="F411" s="230" t="b">
        <v>0</v>
      </c>
      <c r="G411" s="229">
        <v>0.0</v>
      </c>
      <c r="H411" s="229">
        <v>0.0</v>
      </c>
      <c r="I411" s="32" t="s">
        <v>5486</v>
      </c>
      <c r="J411" s="32" t="s">
        <v>11992</v>
      </c>
      <c r="K411" s="229">
        <v>23.0</v>
      </c>
      <c r="L411" s="229">
        <v>0.0</v>
      </c>
      <c r="M411" s="231"/>
      <c r="N411" s="229">
        <v>23.0</v>
      </c>
    </row>
    <row r="412">
      <c r="A412" s="227" t="str">
        <f t="shared" si="1"/>
        <v>CA0062200200</v>
      </c>
      <c r="B412" s="227" t="str">
        <f t="shared" si="2"/>
        <v>Mens-Kurta-Beige-Cream</v>
      </c>
      <c r="C412" s="32" t="s">
        <v>11995</v>
      </c>
      <c r="D412" s="32" t="s">
        <v>5507</v>
      </c>
      <c r="E412" s="229">
        <v>12.26</v>
      </c>
      <c r="F412" s="230" t="b">
        <v>0</v>
      </c>
      <c r="G412" s="229">
        <v>26.0</v>
      </c>
      <c r="H412" s="229">
        <v>26.0</v>
      </c>
      <c r="I412" s="32" t="s">
        <v>5508</v>
      </c>
      <c r="J412" s="32" t="s">
        <v>11996</v>
      </c>
      <c r="K412" s="229">
        <v>18.0</v>
      </c>
      <c r="L412" s="229">
        <v>26.0</v>
      </c>
      <c r="M412" s="231"/>
      <c r="N412" s="229">
        <v>18.0</v>
      </c>
    </row>
    <row r="413">
      <c r="A413" s="227" t="str">
        <f t="shared" si="1"/>
        <v>CA0062200300</v>
      </c>
      <c r="B413" s="227" t="str">
        <f t="shared" si="2"/>
        <v>Hatha Yoga Mens Kurta Beige M</v>
      </c>
      <c r="C413" s="32" t="s">
        <v>11997</v>
      </c>
      <c r="D413" s="32" t="s">
        <v>5504</v>
      </c>
      <c r="E413" s="229">
        <v>0.0</v>
      </c>
      <c r="F413" s="230" t="b">
        <v>0</v>
      </c>
      <c r="G413" s="229">
        <v>5.0</v>
      </c>
      <c r="H413" s="229">
        <v>5.0</v>
      </c>
      <c r="I413" s="32" t="s">
        <v>5504</v>
      </c>
      <c r="J413" s="32" t="s">
        <v>11998</v>
      </c>
      <c r="K413" s="229">
        <v>22.0</v>
      </c>
      <c r="L413" s="229">
        <v>5.0</v>
      </c>
      <c r="M413" s="231"/>
      <c r="N413" s="229">
        <v>22.0</v>
      </c>
    </row>
    <row r="414">
      <c r="A414" s="227" t="str">
        <f t="shared" si="1"/>
        <v>CA0062200400</v>
      </c>
      <c r="B414" s="227" t="str">
        <f t="shared" si="2"/>
        <v>Hatha Yoga Mens Kurta Beige L</v>
      </c>
      <c r="C414" s="32" t="s">
        <v>11999</v>
      </c>
      <c r="D414" s="32" t="s">
        <v>5501</v>
      </c>
      <c r="E414" s="229">
        <v>0.0</v>
      </c>
      <c r="F414" s="230" t="b">
        <v>0</v>
      </c>
      <c r="G414" s="229">
        <v>6.0</v>
      </c>
      <c r="H414" s="229">
        <v>6.0</v>
      </c>
      <c r="I414" s="32" t="s">
        <v>5501</v>
      </c>
      <c r="J414" s="32" t="s">
        <v>12000</v>
      </c>
      <c r="K414" s="229">
        <v>22.0</v>
      </c>
      <c r="L414" s="229">
        <v>6.0</v>
      </c>
      <c r="M414" s="231"/>
      <c r="N414" s="229">
        <v>22.0</v>
      </c>
    </row>
    <row r="415">
      <c r="A415" s="227" t="str">
        <f t="shared" si="1"/>
        <v>CA0062400200</v>
      </c>
      <c r="B415" s="227" t="str">
        <f t="shared" si="2"/>
        <v>Mens-Kurta-Cream</v>
      </c>
      <c r="C415" s="32" t="s">
        <v>12001</v>
      </c>
      <c r="D415" s="32" t="s">
        <v>12002</v>
      </c>
      <c r="E415" s="229">
        <v>12.0</v>
      </c>
      <c r="F415" s="230" t="b">
        <v>0</v>
      </c>
      <c r="G415" s="229">
        <v>0.0</v>
      </c>
      <c r="H415" s="229">
        <v>0.0</v>
      </c>
      <c r="I415" s="32" t="s">
        <v>12003</v>
      </c>
      <c r="J415" s="32" t="s">
        <v>11992</v>
      </c>
      <c r="K415" s="229">
        <v>23.0</v>
      </c>
      <c r="L415" s="229">
        <v>0.0</v>
      </c>
      <c r="M415" s="231"/>
      <c r="N415" s="229">
        <v>23.0</v>
      </c>
    </row>
    <row r="416">
      <c r="A416" s="227" t="str">
        <f t="shared" si="1"/>
        <v>CA0062400300</v>
      </c>
      <c r="B416" s="227" t="str">
        <f t="shared" si="2"/>
        <v>Mens-Kurta-Cream</v>
      </c>
      <c r="C416" s="32" t="s">
        <v>12004</v>
      </c>
      <c r="D416" s="32" t="s">
        <v>12005</v>
      </c>
      <c r="E416" s="229">
        <v>12.0</v>
      </c>
      <c r="F416" s="230" t="b">
        <v>0</v>
      </c>
      <c r="G416" s="229">
        <v>0.0</v>
      </c>
      <c r="H416" s="229">
        <v>0.0</v>
      </c>
      <c r="I416" s="32" t="s">
        <v>12006</v>
      </c>
      <c r="J416" s="32" t="s">
        <v>11992</v>
      </c>
      <c r="K416" s="229">
        <v>23.0</v>
      </c>
      <c r="L416" s="229">
        <v>0.0</v>
      </c>
      <c r="M416" s="231"/>
      <c r="N416" s="229">
        <v>23.0</v>
      </c>
    </row>
    <row r="417">
      <c r="A417" s="227" t="str">
        <f t="shared" si="1"/>
        <v>CA0062400500</v>
      </c>
      <c r="B417" s="227" t="str">
        <f t="shared" si="2"/>
        <v>Mens-Kurta-Cream</v>
      </c>
      <c r="C417" s="32" t="s">
        <v>12007</v>
      </c>
      <c r="D417" s="32" t="s">
        <v>12008</v>
      </c>
      <c r="E417" s="229">
        <v>12.0</v>
      </c>
      <c r="F417" s="230" t="b">
        <v>0</v>
      </c>
      <c r="G417" s="229">
        <v>0.0</v>
      </c>
      <c r="H417" s="229">
        <v>0.0</v>
      </c>
      <c r="I417" s="32" t="s">
        <v>12009</v>
      </c>
      <c r="J417" s="32" t="s">
        <v>11992</v>
      </c>
      <c r="K417" s="229">
        <v>23.0</v>
      </c>
      <c r="L417" s="229">
        <v>0.0</v>
      </c>
      <c r="M417" s="231"/>
      <c r="N417" s="229">
        <v>23.0</v>
      </c>
    </row>
    <row r="418">
      <c r="A418" s="227" t="str">
        <f t="shared" si="1"/>
        <v>CA0062800200</v>
      </c>
      <c r="B418" s="227" t="str">
        <f t="shared" si="2"/>
        <v>Traditional-Kurta-Men (S)</v>
      </c>
      <c r="C418" s="32" t="s">
        <v>12010</v>
      </c>
      <c r="D418" s="32" t="s">
        <v>1074</v>
      </c>
      <c r="E418" s="229">
        <v>9.97</v>
      </c>
      <c r="F418" s="230" t="b">
        <v>0</v>
      </c>
      <c r="G418" s="229">
        <v>53.0</v>
      </c>
      <c r="H418" s="229">
        <v>56.0</v>
      </c>
      <c r="I418" s="32" t="s">
        <v>2599</v>
      </c>
      <c r="J418" s="32" t="s">
        <v>12011</v>
      </c>
      <c r="K418" s="229">
        <v>28.0</v>
      </c>
      <c r="L418" s="229">
        <v>56.0</v>
      </c>
      <c r="M418" s="32" t="s">
        <v>11585</v>
      </c>
      <c r="N418" s="229">
        <v>28.0</v>
      </c>
    </row>
    <row r="419">
      <c r="A419" s="227" t="str">
        <f t="shared" si="1"/>
        <v>CA0062800300</v>
      </c>
      <c r="B419" s="227" t="str">
        <f t="shared" si="2"/>
        <v>Traditional-Kurta-Men (M)</v>
      </c>
      <c r="C419" s="32" t="s">
        <v>12012</v>
      </c>
      <c r="D419" s="32" t="s">
        <v>1072</v>
      </c>
      <c r="E419" s="229">
        <v>8.89</v>
      </c>
      <c r="F419" s="230" t="b">
        <v>0</v>
      </c>
      <c r="G419" s="229">
        <v>50.0</v>
      </c>
      <c r="H419" s="229">
        <v>52.0</v>
      </c>
      <c r="I419" s="32" t="s">
        <v>2597</v>
      </c>
      <c r="J419" s="32" t="s">
        <v>12011</v>
      </c>
      <c r="K419" s="229">
        <v>28.0</v>
      </c>
      <c r="L419" s="229">
        <v>52.0</v>
      </c>
      <c r="M419" s="32" t="s">
        <v>11388</v>
      </c>
      <c r="N419" s="229">
        <v>28.0</v>
      </c>
    </row>
    <row r="420">
      <c r="A420" s="227" t="str">
        <f t="shared" si="1"/>
        <v>CA0062800400</v>
      </c>
      <c r="B420" s="227" t="str">
        <f t="shared" si="2"/>
        <v>Traditional-Kurta-Men (L)</v>
      </c>
      <c r="C420" s="32" t="s">
        <v>12013</v>
      </c>
      <c r="D420" s="32" t="s">
        <v>1070</v>
      </c>
      <c r="E420" s="229">
        <v>8.69</v>
      </c>
      <c r="F420" s="230" t="b">
        <v>0</v>
      </c>
      <c r="G420" s="229">
        <v>13.0</v>
      </c>
      <c r="H420" s="229">
        <v>13.0</v>
      </c>
      <c r="I420" s="32" t="s">
        <v>2595</v>
      </c>
      <c r="J420" s="32" t="s">
        <v>12011</v>
      </c>
      <c r="K420" s="229">
        <v>28.0</v>
      </c>
      <c r="L420" s="229">
        <v>13.0</v>
      </c>
      <c r="M420" s="32" t="s">
        <v>11588</v>
      </c>
      <c r="N420" s="229">
        <v>28.0</v>
      </c>
    </row>
    <row r="421">
      <c r="A421" s="227" t="str">
        <f t="shared" si="1"/>
        <v>CA0062800500</v>
      </c>
      <c r="B421" s="227" t="str">
        <f t="shared" si="2"/>
        <v>Traditional-Kurta-Men (XL)</v>
      </c>
      <c r="C421" s="32" t="s">
        <v>12014</v>
      </c>
      <c r="D421" s="32" t="s">
        <v>1068</v>
      </c>
      <c r="E421" s="229">
        <v>8.85</v>
      </c>
      <c r="F421" s="230" t="b">
        <v>0</v>
      </c>
      <c r="G421" s="229">
        <v>0.0</v>
      </c>
      <c r="H421" s="229">
        <v>0.0</v>
      </c>
      <c r="I421" s="32" t="s">
        <v>2601</v>
      </c>
      <c r="J421" s="32" t="s">
        <v>12011</v>
      </c>
      <c r="K421" s="229">
        <v>28.0</v>
      </c>
      <c r="L421" s="229">
        <v>1.0</v>
      </c>
      <c r="M421" s="32" t="s">
        <v>11390</v>
      </c>
      <c r="N421" s="229">
        <v>28.0</v>
      </c>
    </row>
    <row r="422">
      <c r="A422" s="227" t="str">
        <f t="shared" si="1"/>
        <v>CA0062800600</v>
      </c>
      <c r="B422" s="227" t="str">
        <f t="shared" si="2"/>
        <v>Traditional-Kurta-Men (XXL)</v>
      </c>
      <c r="C422" s="32" t="s">
        <v>12015</v>
      </c>
      <c r="D422" s="32" t="s">
        <v>1066</v>
      </c>
      <c r="E422" s="229">
        <v>9.18</v>
      </c>
      <c r="F422" s="230" t="b">
        <v>0</v>
      </c>
      <c r="G422" s="229">
        <v>7.0</v>
      </c>
      <c r="H422" s="229">
        <v>6.0</v>
      </c>
      <c r="I422" s="32" t="s">
        <v>2603</v>
      </c>
      <c r="J422" s="32" t="s">
        <v>12011</v>
      </c>
      <c r="K422" s="229">
        <v>28.0</v>
      </c>
      <c r="L422" s="229">
        <v>7.0</v>
      </c>
      <c r="M422" s="32" t="s">
        <v>11392</v>
      </c>
      <c r="N422" s="229">
        <v>28.0</v>
      </c>
    </row>
    <row r="423">
      <c r="A423" s="227" t="str">
        <f t="shared" si="1"/>
        <v>CA0062900200</v>
      </c>
      <c r="B423" s="227" t="str">
        <f t="shared" si="2"/>
        <v>Traditional Pajama - Men (S)</v>
      </c>
      <c r="C423" s="32" t="s">
        <v>12016</v>
      </c>
      <c r="D423" s="32" t="s">
        <v>1064</v>
      </c>
      <c r="E423" s="229">
        <v>9.97</v>
      </c>
      <c r="F423" s="230" t="b">
        <v>0</v>
      </c>
      <c r="G423" s="229">
        <v>84.0</v>
      </c>
      <c r="H423" s="229">
        <v>85.0</v>
      </c>
      <c r="I423" s="32" t="s">
        <v>2612</v>
      </c>
      <c r="J423" s="32" t="s">
        <v>12017</v>
      </c>
      <c r="K423" s="229">
        <v>28.0</v>
      </c>
      <c r="L423" s="229">
        <v>85.0</v>
      </c>
      <c r="M423" s="32" t="s">
        <v>11585</v>
      </c>
      <c r="N423" s="229">
        <v>28.0</v>
      </c>
    </row>
    <row r="424">
      <c r="A424" s="227" t="str">
        <f t="shared" si="1"/>
        <v>CA0062900300</v>
      </c>
      <c r="B424" s="227" t="str">
        <f t="shared" si="2"/>
        <v>Traditional Pajama - Men (M)</v>
      </c>
      <c r="C424" s="32" t="s">
        <v>12018</v>
      </c>
      <c r="D424" s="32" t="s">
        <v>2609</v>
      </c>
      <c r="E424" s="229">
        <v>8.49</v>
      </c>
      <c r="F424" s="230" t="b">
        <v>0</v>
      </c>
      <c r="G424" s="229">
        <v>535.0</v>
      </c>
      <c r="H424" s="229">
        <v>537.0</v>
      </c>
      <c r="I424" s="32" t="s">
        <v>2610</v>
      </c>
      <c r="J424" s="32" t="s">
        <v>12017</v>
      </c>
      <c r="K424" s="229">
        <v>28.0</v>
      </c>
      <c r="L424" s="229">
        <v>537.0</v>
      </c>
      <c r="M424" s="32" t="s">
        <v>11388</v>
      </c>
      <c r="N424" s="229">
        <v>28.0</v>
      </c>
    </row>
    <row r="425">
      <c r="A425" s="227" t="str">
        <f t="shared" si="1"/>
        <v>CA0062900400</v>
      </c>
      <c r="B425" s="227" t="str">
        <f t="shared" si="2"/>
        <v>Traditional Pajama - Men (L)</v>
      </c>
      <c r="C425" s="32" t="s">
        <v>12019</v>
      </c>
      <c r="D425" s="32" t="s">
        <v>2606</v>
      </c>
      <c r="E425" s="229">
        <v>8.54</v>
      </c>
      <c r="F425" s="230" t="b">
        <v>0</v>
      </c>
      <c r="G425" s="229">
        <v>468.0</v>
      </c>
      <c r="H425" s="229">
        <v>469.0</v>
      </c>
      <c r="I425" s="32" t="s">
        <v>2607</v>
      </c>
      <c r="J425" s="32" t="s">
        <v>12017</v>
      </c>
      <c r="K425" s="229">
        <v>28.0</v>
      </c>
      <c r="L425" s="229">
        <v>469.0</v>
      </c>
      <c r="M425" s="32" t="s">
        <v>11588</v>
      </c>
      <c r="N425" s="229">
        <v>28.0</v>
      </c>
    </row>
    <row r="426">
      <c r="A426" s="227" t="str">
        <f t="shared" si="1"/>
        <v>CA0062900500</v>
      </c>
      <c r="B426" s="227" t="str">
        <f t="shared" si="2"/>
        <v>Traditional Pajama - Men (XL)</v>
      </c>
      <c r="C426" s="32" t="s">
        <v>12020</v>
      </c>
      <c r="D426" s="32" t="s">
        <v>2614</v>
      </c>
      <c r="E426" s="229">
        <v>8.8</v>
      </c>
      <c r="F426" s="230" t="b">
        <v>0</v>
      </c>
      <c r="G426" s="229">
        <v>114.0</v>
      </c>
      <c r="H426" s="229">
        <v>114.0</v>
      </c>
      <c r="I426" s="32" t="s">
        <v>2615</v>
      </c>
      <c r="J426" s="32" t="s">
        <v>12017</v>
      </c>
      <c r="K426" s="229">
        <v>28.0</v>
      </c>
      <c r="L426" s="229">
        <v>114.0</v>
      </c>
      <c r="M426" s="32" t="s">
        <v>11390</v>
      </c>
      <c r="N426" s="229">
        <v>28.0</v>
      </c>
    </row>
    <row r="427">
      <c r="A427" s="227" t="str">
        <f t="shared" si="1"/>
        <v>CA0062900600</v>
      </c>
      <c r="B427" s="227" t="str">
        <f t="shared" si="2"/>
        <v>Traditional Pajama - Men (XXL)</v>
      </c>
      <c r="C427" s="32" t="s">
        <v>12021</v>
      </c>
      <c r="D427" s="32" t="s">
        <v>2617</v>
      </c>
      <c r="E427" s="229">
        <v>10.42</v>
      </c>
      <c r="F427" s="230" t="b">
        <v>0</v>
      </c>
      <c r="G427" s="229">
        <v>89.0</v>
      </c>
      <c r="H427" s="229">
        <v>89.0</v>
      </c>
      <c r="I427" s="32" t="s">
        <v>2618</v>
      </c>
      <c r="J427" s="32" t="s">
        <v>12017</v>
      </c>
      <c r="K427" s="229">
        <v>28.0</v>
      </c>
      <c r="L427" s="229">
        <v>89.0</v>
      </c>
      <c r="M427" s="32" t="s">
        <v>11392</v>
      </c>
      <c r="N427" s="229">
        <v>28.0</v>
      </c>
    </row>
    <row r="428">
      <c r="A428" s="227" t="str">
        <f t="shared" si="1"/>
        <v>CA0063000200</v>
      </c>
      <c r="B428" s="227" t="str">
        <f t="shared" si="2"/>
        <v>Traditional Kurta - Women (S)</v>
      </c>
      <c r="C428" s="32" t="s">
        <v>12022</v>
      </c>
      <c r="D428" s="32" t="s">
        <v>1062</v>
      </c>
      <c r="E428" s="229">
        <v>8.56</v>
      </c>
      <c r="F428" s="230" t="b">
        <v>0</v>
      </c>
      <c r="G428" s="229">
        <v>56.0</v>
      </c>
      <c r="H428" s="229">
        <v>56.0</v>
      </c>
      <c r="I428" s="32" t="s">
        <v>3019</v>
      </c>
      <c r="J428" s="32" t="s">
        <v>12023</v>
      </c>
      <c r="K428" s="229">
        <v>28.0</v>
      </c>
      <c r="L428" s="229">
        <v>56.0</v>
      </c>
      <c r="M428" s="32" t="s">
        <v>11585</v>
      </c>
      <c r="N428" s="229">
        <v>28.0</v>
      </c>
    </row>
    <row r="429">
      <c r="A429" s="227" t="str">
        <f t="shared" si="1"/>
        <v>CA0063000300</v>
      </c>
      <c r="B429" s="227" t="str">
        <f t="shared" si="2"/>
        <v>Traditional Kurta - Women (M)</v>
      </c>
      <c r="C429" s="32" t="s">
        <v>12024</v>
      </c>
      <c r="D429" s="32" t="s">
        <v>1060</v>
      </c>
      <c r="E429" s="229">
        <v>8.66</v>
      </c>
      <c r="F429" s="230" t="b">
        <v>0</v>
      </c>
      <c r="G429" s="229">
        <v>160.0</v>
      </c>
      <c r="H429" s="229">
        <v>175.0</v>
      </c>
      <c r="I429" s="32" t="s">
        <v>3017</v>
      </c>
      <c r="J429" s="32" t="s">
        <v>12023</v>
      </c>
      <c r="K429" s="229">
        <v>28.0</v>
      </c>
      <c r="L429" s="229">
        <v>175.0</v>
      </c>
      <c r="M429" s="32" t="s">
        <v>11388</v>
      </c>
      <c r="N429" s="229">
        <v>28.0</v>
      </c>
    </row>
    <row r="430">
      <c r="A430" s="227" t="str">
        <f t="shared" si="1"/>
        <v>CA0063000400</v>
      </c>
      <c r="B430" s="227" t="str">
        <f t="shared" si="2"/>
        <v>Traditional Kurta - Women (L)</v>
      </c>
      <c r="C430" s="32" t="s">
        <v>12025</v>
      </c>
      <c r="D430" s="32" t="s">
        <v>1058</v>
      </c>
      <c r="E430" s="229">
        <v>8.55</v>
      </c>
      <c r="F430" s="230" t="b">
        <v>0</v>
      </c>
      <c r="G430" s="229">
        <v>98.0</v>
      </c>
      <c r="H430" s="229">
        <v>113.0</v>
      </c>
      <c r="I430" s="32" t="s">
        <v>2997</v>
      </c>
      <c r="J430" s="32" t="s">
        <v>12023</v>
      </c>
      <c r="K430" s="229">
        <v>28.0</v>
      </c>
      <c r="L430" s="229">
        <v>113.0</v>
      </c>
      <c r="M430" s="32" t="s">
        <v>11588</v>
      </c>
      <c r="N430" s="229">
        <v>28.0</v>
      </c>
    </row>
    <row r="431">
      <c r="A431" s="227" t="str">
        <f t="shared" si="1"/>
        <v>CA0063000500</v>
      </c>
      <c r="B431" s="227" t="str">
        <f t="shared" si="2"/>
        <v>Traditional Kurta - Women (XL)</v>
      </c>
      <c r="C431" s="32" t="s">
        <v>12026</v>
      </c>
      <c r="D431" s="32" t="s">
        <v>1056</v>
      </c>
      <c r="E431" s="229">
        <v>8.39</v>
      </c>
      <c r="F431" s="230" t="b">
        <v>0</v>
      </c>
      <c r="G431" s="229">
        <v>114.0</v>
      </c>
      <c r="H431" s="229">
        <v>114.0</v>
      </c>
      <c r="I431" s="32" t="s">
        <v>3021</v>
      </c>
      <c r="J431" s="32" t="s">
        <v>12023</v>
      </c>
      <c r="K431" s="229">
        <v>28.0</v>
      </c>
      <c r="L431" s="229">
        <v>114.0</v>
      </c>
      <c r="M431" s="32" t="s">
        <v>11390</v>
      </c>
      <c r="N431" s="229">
        <v>28.0</v>
      </c>
    </row>
    <row r="432">
      <c r="A432" s="227" t="str">
        <f t="shared" si="1"/>
        <v>CA0063000600</v>
      </c>
      <c r="B432" s="227" t="str">
        <f t="shared" si="2"/>
        <v>Traditional Kurta - Women (XXL)</v>
      </c>
      <c r="C432" s="32" t="s">
        <v>12027</v>
      </c>
      <c r="D432" s="32" t="s">
        <v>1054</v>
      </c>
      <c r="E432" s="229">
        <v>8.12</v>
      </c>
      <c r="F432" s="230" t="b">
        <v>0</v>
      </c>
      <c r="G432" s="229">
        <v>0.0</v>
      </c>
      <c r="H432" s="229">
        <v>0.0</v>
      </c>
      <c r="I432" s="32" t="s">
        <v>3023</v>
      </c>
      <c r="J432" s="32" t="s">
        <v>12023</v>
      </c>
      <c r="K432" s="229">
        <v>28.0</v>
      </c>
      <c r="L432" s="229">
        <v>0.0</v>
      </c>
      <c r="M432" s="32" t="s">
        <v>11392</v>
      </c>
      <c r="N432" s="229">
        <v>28.0</v>
      </c>
    </row>
    <row r="433">
      <c r="A433" s="227" t="str">
        <f t="shared" si="1"/>
        <v>CA0063100200</v>
      </c>
      <c r="B433" s="227" t="str">
        <f t="shared" si="2"/>
        <v>Traditional Pajama - Women (S)</v>
      </c>
      <c r="C433" s="32" t="s">
        <v>12028</v>
      </c>
      <c r="D433" s="32" t="s">
        <v>3032</v>
      </c>
      <c r="E433" s="229">
        <v>9.13</v>
      </c>
      <c r="F433" s="230" t="b">
        <v>0</v>
      </c>
      <c r="G433" s="229">
        <v>65.0</v>
      </c>
      <c r="H433" s="229">
        <v>66.0</v>
      </c>
      <c r="I433" s="32" t="s">
        <v>3033</v>
      </c>
      <c r="J433" s="32" t="s">
        <v>12029</v>
      </c>
      <c r="K433" s="229">
        <v>28.0</v>
      </c>
      <c r="L433" s="229">
        <v>66.0</v>
      </c>
      <c r="M433" s="32" t="s">
        <v>11585</v>
      </c>
      <c r="N433" s="229">
        <v>28.0</v>
      </c>
    </row>
    <row r="434">
      <c r="A434" s="227" t="str">
        <f t="shared" si="1"/>
        <v>CA0063100300</v>
      </c>
      <c r="B434" s="227" t="str">
        <f t="shared" si="2"/>
        <v>Traditional Pajama - Women (M)</v>
      </c>
      <c r="C434" s="32" t="s">
        <v>12030</v>
      </c>
      <c r="D434" s="32" t="s">
        <v>3029</v>
      </c>
      <c r="E434" s="229">
        <v>8.33</v>
      </c>
      <c r="F434" s="230" t="b">
        <v>0</v>
      </c>
      <c r="G434" s="229">
        <v>0.0</v>
      </c>
      <c r="H434" s="229">
        <v>0.0</v>
      </c>
      <c r="I434" s="32" t="s">
        <v>3030</v>
      </c>
      <c r="J434" s="32" t="s">
        <v>12029</v>
      </c>
      <c r="K434" s="229">
        <v>28.0</v>
      </c>
      <c r="L434" s="229">
        <v>0.0</v>
      </c>
      <c r="M434" s="32" t="s">
        <v>11388</v>
      </c>
      <c r="N434" s="229">
        <v>28.0</v>
      </c>
    </row>
    <row r="435">
      <c r="A435" s="227" t="str">
        <f t="shared" si="1"/>
        <v>CA0063100400</v>
      </c>
      <c r="B435" s="227" t="str">
        <f t="shared" si="2"/>
        <v>Traditional Pajama - Women (L)</v>
      </c>
      <c r="C435" s="32" t="s">
        <v>12031</v>
      </c>
      <c r="D435" s="32" t="s">
        <v>3026</v>
      </c>
      <c r="E435" s="229">
        <v>9.38</v>
      </c>
      <c r="F435" s="230" t="b">
        <v>0</v>
      </c>
      <c r="G435" s="229">
        <v>157.0</v>
      </c>
      <c r="H435" s="229">
        <v>157.0</v>
      </c>
      <c r="I435" s="32" t="s">
        <v>3027</v>
      </c>
      <c r="J435" s="32" t="s">
        <v>12029</v>
      </c>
      <c r="K435" s="229">
        <v>28.0</v>
      </c>
      <c r="L435" s="229">
        <v>157.0</v>
      </c>
      <c r="M435" s="32" t="s">
        <v>11588</v>
      </c>
      <c r="N435" s="229">
        <v>28.0</v>
      </c>
    </row>
    <row r="436">
      <c r="A436" s="227" t="str">
        <f t="shared" si="1"/>
        <v>CA0063100500</v>
      </c>
      <c r="B436" s="227" t="str">
        <f t="shared" si="2"/>
        <v>Traditional Pajama - Women (XL)</v>
      </c>
      <c r="C436" s="32" t="s">
        <v>12032</v>
      </c>
      <c r="D436" s="32" t="s">
        <v>3035</v>
      </c>
      <c r="E436" s="229">
        <v>9.37</v>
      </c>
      <c r="F436" s="230" t="b">
        <v>0</v>
      </c>
      <c r="G436" s="229">
        <v>41.0</v>
      </c>
      <c r="H436" s="229">
        <v>41.0</v>
      </c>
      <c r="I436" s="32" t="s">
        <v>3036</v>
      </c>
      <c r="J436" s="32" t="s">
        <v>12029</v>
      </c>
      <c r="K436" s="229">
        <v>28.0</v>
      </c>
      <c r="L436" s="229">
        <v>41.0</v>
      </c>
      <c r="M436" s="32" t="s">
        <v>11390</v>
      </c>
      <c r="N436" s="229">
        <v>28.0</v>
      </c>
    </row>
    <row r="437">
      <c r="A437" s="227" t="str">
        <f t="shared" si="1"/>
        <v>CA0063100600</v>
      </c>
      <c r="B437" s="227" t="str">
        <f t="shared" si="2"/>
        <v>Traditional Pajama - Women (XXL)</v>
      </c>
      <c r="C437" s="32" t="s">
        <v>12033</v>
      </c>
      <c r="D437" s="32" t="s">
        <v>3038</v>
      </c>
      <c r="E437" s="229">
        <v>8.26</v>
      </c>
      <c r="F437" s="230" t="b">
        <v>0</v>
      </c>
      <c r="G437" s="229">
        <v>15.0</v>
      </c>
      <c r="H437" s="229">
        <v>15.0</v>
      </c>
      <c r="I437" s="32" t="s">
        <v>3039</v>
      </c>
      <c r="J437" s="32" t="s">
        <v>12029</v>
      </c>
      <c r="K437" s="229">
        <v>28.0</v>
      </c>
      <c r="L437" s="229">
        <v>15.0</v>
      </c>
      <c r="M437" s="32" t="s">
        <v>11392</v>
      </c>
      <c r="N437" s="229">
        <v>28.0</v>
      </c>
    </row>
    <row r="438">
      <c r="A438" s="227" t="str">
        <f t="shared" si="1"/>
        <v>CA0063300200</v>
      </c>
      <c r="B438" s="227" t="str">
        <f t="shared" si="2"/>
        <v>Organic Cotton Unisex T Shirt LS, Orange (S)</v>
      </c>
      <c r="C438" s="32" t="s">
        <v>12034</v>
      </c>
      <c r="D438" s="32" t="s">
        <v>1166</v>
      </c>
      <c r="E438" s="229">
        <v>6.17</v>
      </c>
      <c r="F438" s="230" t="b">
        <v>0</v>
      </c>
      <c r="G438" s="229">
        <v>550.0</v>
      </c>
      <c r="H438" s="229">
        <v>550.0</v>
      </c>
      <c r="I438" s="32" t="s">
        <v>4448</v>
      </c>
      <c r="J438" s="32" t="s">
        <v>12035</v>
      </c>
      <c r="K438" s="229">
        <v>18.0</v>
      </c>
      <c r="L438" s="229">
        <v>550.0</v>
      </c>
      <c r="M438" s="32" t="s">
        <v>11585</v>
      </c>
      <c r="N438" s="229">
        <v>18.0</v>
      </c>
    </row>
    <row r="439">
      <c r="A439" s="227" t="str">
        <f t="shared" si="1"/>
        <v>CA0063300300</v>
      </c>
      <c r="B439" s="227" t="str">
        <f t="shared" si="2"/>
        <v>Organic Cotton Unisex T Shirt LS, Orange (M)</v>
      </c>
      <c r="C439" s="32" t="s">
        <v>12036</v>
      </c>
      <c r="D439" s="32" t="s">
        <v>1164</v>
      </c>
      <c r="E439" s="229">
        <v>5.67</v>
      </c>
      <c r="F439" s="230" t="b">
        <v>0</v>
      </c>
      <c r="G439" s="229">
        <v>333.0</v>
      </c>
      <c r="H439" s="229">
        <v>333.0</v>
      </c>
      <c r="I439" s="32" t="s">
        <v>4446</v>
      </c>
      <c r="J439" s="32" t="s">
        <v>12035</v>
      </c>
      <c r="K439" s="229">
        <v>18.0</v>
      </c>
      <c r="L439" s="229">
        <v>333.0</v>
      </c>
      <c r="M439" s="32" t="s">
        <v>11388</v>
      </c>
      <c r="N439" s="229">
        <v>18.0</v>
      </c>
    </row>
    <row r="440">
      <c r="A440" s="227" t="str">
        <f t="shared" si="1"/>
        <v>CA0063300400</v>
      </c>
      <c r="B440" s="227" t="str">
        <f t="shared" si="2"/>
        <v>Organic Cotton Unisex T Shirt LS, Orange (L)</v>
      </c>
      <c r="C440" s="32" t="s">
        <v>12037</v>
      </c>
      <c r="D440" s="32" t="s">
        <v>1162</v>
      </c>
      <c r="E440" s="229">
        <v>4.35</v>
      </c>
      <c r="F440" s="230" t="b">
        <v>0</v>
      </c>
      <c r="G440" s="229">
        <v>268.0</v>
      </c>
      <c r="H440" s="229">
        <v>268.0</v>
      </c>
      <c r="I440" s="32" t="s">
        <v>4444</v>
      </c>
      <c r="J440" s="32" t="s">
        <v>12035</v>
      </c>
      <c r="K440" s="229">
        <v>18.0</v>
      </c>
      <c r="L440" s="229">
        <v>268.0</v>
      </c>
      <c r="M440" s="32" t="s">
        <v>11588</v>
      </c>
      <c r="N440" s="229">
        <v>18.0</v>
      </c>
    </row>
    <row r="441">
      <c r="A441" s="227" t="str">
        <f t="shared" si="1"/>
        <v>CA0063300500</v>
      </c>
      <c r="B441" s="227" t="str">
        <f t="shared" si="2"/>
        <v>Organic Cotton Unisex T Shirt LS, Orange (XL)</v>
      </c>
      <c r="C441" s="32" t="s">
        <v>12038</v>
      </c>
      <c r="D441" s="32" t="s">
        <v>1160</v>
      </c>
      <c r="E441" s="233">
        <v>2.41</v>
      </c>
      <c r="F441" s="230" t="b">
        <v>0</v>
      </c>
      <c r="G441" s="229">
        <v>238.0</v>
      </c>
      <c r="H441" s="229">
        <v>238.0</v>
      </c>
      <c r="I441" s="32" t="s">
        <v>4450</v>
      </c>
      <c r="J441" s="32" t="s">
        <v>12035</v>
      </c>
      <c r="K441" s="229">
        <v>18.0</v>
      </c>
      <c r="L441" s="229">
        <v>238.0</v>
      </c>
      <c r="M441" s="32" t="s">
        <v>11390</v>
      </c>
      <c r="N441" s="229">
        <v>18.0</v>
      </c>
    </row>
    <row r="442">
      <c r="A442" s="227" t="str">
        <f t="shared" si="1"/>
        <v>CA0063300600</v>
      </c>
      <c r="B442" s="227" t="str">
        <f t="shared" si="2"/>
        <v>Organic Cotton Unisex T Shirt LS, Orange (XXL)</v>
      </c>
      <c r="C442" s="32" t="s">
        <v>12039</v>
      </c>
      <c r="D442" s="32" t="s">
        <v>4452</v>
      </c>
      <c r="E442" s="229">
        <v>2.98</v>
      </c>
      <c r="F442" s="230" t="b">
        <v>0</v>
      </c>
      <c r="G442" s="229">
        <v>68.0</v>
      </c>
      <c r="H442" s="229">
        <v>68.0</v>
      </c>
      <c r="I442" s="32" t="s">
        <v>4453</v>
      </c>
      <c r="J442" s="32" t="s">
        <v>12035</v>
      </c>
      <c r="K442" s="229">
        <v>18.0</v>
      </c>
      <c r="L442" s="229">
        <v>68.0</v>
      </c>
      <c r="M442" s="32" t="s">
        <v>11392</v>
      </c>
      <c r="N442" s="229">
        <v>18.0</v>
      </c>
    </row>
    <row r="443">
      <c r="A443" s="227" t="str">
        <f t="shared" si="1"/>
        <v>CA0063400200</v>
      </c>
      <c r="B443" s="227" t="str">
        <f t="shared" si="2"/>
        <v>Organic Cotton Unisex T Shirt SS (S)</v>
      </c>
      <c r="C443" s="32" t="s">
        <v>12040</v>
      </c>
      <c r="D443" s="32" t="s">
        <v>1185</v>
      </c>
      <c r="E443" s="229">
        <v>6.77</v>
      </c>
      <c r="F443" s="230" t="b">
        <v>0</v>
      </c>
      <c r="G443" s="229">
        <v>556.0</v>
      </c>
      <c r="H443" s="229">
        <v>556.0</v>
      </c>
      <c r="I443" s="32" t="s">
        <v>4460</v>
      </c>
      <c r="J443" s="32" t="s">
        <v>12041</v>
      </c>
      <c r="K443" s="229">
        <v>15.0</v>
      </c>
      <c r="L443" s="229">
        <v>556.0</v>
      </c>
      <c r="M443" s="32" t="s">
        <v>11585</v>
      </c>
      <c r="N443" s="229">
        <v>15.0</v>
      </c>
    </row>
    <row r="444">
      <c r="A444" s="227" t="str">
        <f t="shared" si="1"/>
        <v>CA0063400300</v>
      </c>
      <c r="B444" s="227" t="str">
        <f t="shared" si="2"/>
        <v>Organic Cotton Unisex T Shirt SS (M)</v>
      </c>
      <c r="C444" s="32" t="s">
        <v>12042</v>
      </c>
      <c r="D444" s="32" t="s">
        <v>1183</v>
      </c>
      <c r="E444" s="229">
        <v>6.53</v>
      </c>
      <c r="F444" s="230" t="b">
        <v>0</v>
      </c>
      <c r="G444" s="229">
        <v>823.0</v>
      </c>
      <c r="H444" s="229">
        <v>823.0</v>
      </c>
      <c r="I444" s="32" t="s">
        <v>4458</v>
      </c>
      <c r="J444" s="32" t="s">
        <v>12041</v>
      </c>
      <c r="K444" s="229">
        <v>15.0</v>
      </c>
      <c r="L444" s="229">
        <v>823.0</v>
      </c>
      <c r="M444" s="32" t="s">
        <v>11388</v>
      </c>
      <c r="N444" s="229">
        <v>15.0</v>
      </c>
    </row>
    <row r="445">
      <c r="A445" s="227" t="str">
        <f t="shared" si="1"/>
        <v>CA0063400400</v>
      </c>
      <c r="B445" s="227" t="str">
        <f t="shared" si="2"/>
        <v>Organic Cotton Unisex T Shirt SS (L)</v>
      </c>
      <c r="C445" s="32" t="s">
        <v>12043</v>
      </c>
      <c r="D445" s="32" t="s">
        <v>1181</v>
      </c>
      <c r="E445" s="233">
        <v>6.8</v>
      </c>
      <c r="F445" s="230" t="b">
        <v>0</v>
      </c>
      <c r="G445" s="229">
        <v>497.0</v>
      </c>
      <c r="H445" s="229">
        <v>497.0</v>
      </c>
      <c r="I445" s="235" t="s">
        <v>4456</v>
      </c>
      <c r="J445" s="32" t="s">
        <v>12041</v>
      </c>
      <c r="K445" s="229">
        <v>15.0</v>
      </c>
      <c r="L445" s="229">
        <v>497.0</v>
      </c>
      <c r="M445" s="32" t="s">
        <v>11588</v>
      </c>
      <c r="N445" s="229">
        <v>15.0</v>
      </c>
    </row>
    <row r="446">
      <c r="A446" s="227" t="str">
        <f t="shared" si="1"/>
        <v>CA0063400500</v>
      </c>
      <c r="B446" s="227" t="str">
        <f t="shared" si="2"/>
        <v>Organic Cotton Unisex T Shirt SS (XL)</v>
      </c>
      <c r="C446" s="32" t="s">
        <v>12044</v>
      </c>
      <c r="D446" s="32" t="s">
        <v>1179</v>
      </c>
      <c r="E446" s="233">
        <v>6.6</v>
      </c>
      <c r="F446" s="230" t="b">
        <v>0</v>
      </c>
      <c r="G446" s="229">
        <v>319.0</v>
      </c>
      <c r="H446" s="229">
        <v>319.0</v>
      </c>
      <c r="I446" s="235" t="s">
        <v>4462</v>
      </c>
      <c r="J446" s="32" t="s">
        <v>12041</v>
      </c>
      <c r="K446" s="229">
        <v>15.0</v>
      </c>
      <c r="L446" s="229">
        <v>319.0</v>
      </c>
      <c r="M446" s="32" t="s">
        <v>11390</v>
      </c>
      <c r="N446" s="229">
        <v>15.0</v>
      </c>
    </row>
    <row r="447">
      <c r="A447" s="227" t="str">
        <f t="shared" si="1"/>
        <v>CA0063400600</v>
      </c>
      <c r="B447" s="227" t="str">
        <f t="shared" si="2"/>
        <v>Organic Cotton Unisex T Shirt SS (XXL)</v>
      </c>
      <c r="C447" s="32" t="s">
        <v>12045</v>
      </c>
      <c r="D447" s="32" t="s">
        <v>4464</v>
      </c>
      <c r="E447" s="233">
        <v>6.83</v>
      </c>
      <c r="F447" s="230" t="b">
        <v>0</v>
      </c>
      <c r="G447" s="229">
        <v>90.0</v>
      </c>
      <c r="H447" s="229">
        <v>90.0</v>
      </c>
      <c r="I447" s="235" t="s">
        <v>4465</v>
      </c>
      <c r="J447" s="32" t="s">
        <v>12041</v>
      </c>
      <c r="K447" s="229">
        <v>15.0</v>
      </c>
      <c r="L447" s="229">
        <v>90.0</v>
      </c>
      <c r="M447" s="32" t="s">
        <v>11392</v>
      </c>
      <c r="N447" s="229">
        <v>15.0</v>
      </c>
    </row>
    <row r="448">
      <c r="A448" s="227" t="str">
        <f t="shared" si="1"/>
        <v>CA0063500200</v>
      </c>
      <c r="B448" s="227" t="str">
        <f t="shared" si="2"/>
        <v>Organic Cotton Unisex T Shirt SS WHITE (S)</v>
      </c>
      <c r="C448" s="32" t="s">
        <v>12046</v>
      </c>
      <c r="D448" s="32" t="s">
        <v>1177</v>
      </c>
      <c r="E448" s="233">
        <v>6.4</v>
      </c>
      <c r="F448" s="230" t="b">
        <v>0</v>
      </c>
      <c r="G448" s="229">
        <v>16.0</v>
      </c>
      <c r="H448" s="229">
        <v>17.0</v>
      </c>
      <c r="I448" s="235" t="s">
        <v>4472</v>
      </c>
      <c r="J448" s="32" t="s">
        <v>12047</v>
      </c>
      <c r="K448" s="229">
        <v>15.0</v>
      </c>
      <c r="L448" s="229">
        <v>17.0</v>
      </c>
      <c r="M448" s="32" t="s">
        <v>11585</v>
      </c>
      <c r="N448" s="229">
        <v>15.0</v>
      </c>
    </row>
    <row r="449">
      <c r="A449" s="227" t="str">
        <f t="shared" si="1"/>
        <v>CA0063500300</v>
      </c>
      <c r="B449" s="227" t="str">
        <f t="shared" si="2"/>
        <v>Organic Cotton Unisex T Shirt SS WHITE (M)</v>
      </c>
      <c r="C449" s="32" t="s">
        <v>12048</v>
      </c>
      <c r="D449" s="32" t="s">
        <v>1175</v>
      </c>
      <c r="E449" s="233">
        <v>6.67</v>
      </c>
      <c r="F449" s="230" t="b">
        <v>0</v>
      </c>
      <c r="G449" s="229">
        <v>347.0</v>
      </c>
      <c r="H449" s="229">
        <v>347.0</v>
      </c>
      <c r="I449" s="32" t="s">
        <v>4470</v>
      </c>
      <c r="J449" s="32" t="s">
        <v>12047</v>
      </c>
      <c r="K449" s="229">
        <v>15.0</v>
      </c>
      <c r="L449" s="229">
        <v>347.0</v>
      </c>
      <c r="M449" s="32" t="s">
        <v>11388</v>
      </c>
      <c r="N449" s="229">
        <v>15.0</v>
      </c>
    </row>
    <row r="450">
      <c r="A450" s="227" t="str">
        <f t="shared" si="1"/>
        <v>CA0063500400</v>
      </c>
      <c r="B450" s="227" t="str">
        <f t="shared" si="2"/>
        <v>Organic Cotton Unisex T Shirt SS WHITE (L)</v>
      </c>
      <c r="C450" s="32" t="s">
        <v>12049</v>
      </c>
      <c r="D450" s="32" t="s">
        <v>1173</v>
      </c>
      <c r="E450" s="229">
        <v>6.66</v>
      </c>
      <c r="F450" s="230" t="b">
        <v>0</v>
      </c>
      <c r="G450" s="229">
        <v>254.0</v>
      </c>
      <c r="H450" s="229">
        <v>254.0</v>
      </c>
      <c r="I450" s="32" t="s">
        <v>4468</v>
      </c>
      <c r="J450" s="32" t="s">
        <v>12047</v>
      </c>
      <c r="K450" s="229">
        <v>15.0</v>
      </c>
      <c r="L450" s="229">
        <v>255.0</v>
      </c>
      <c r="M450" s="32" t="s">
        <v>11588</v>
      </c>
      <c r="N450" s="229">
        <v>15.0</v>
      </c>
    </row>
    <row r="451">
      <c r="A451" s="227" t="str">
        <f t="shared" si="1"/>
        <v>CA0063500500</v>
      </c>
      <c r="B451" s="227" t="str">
        <f t="shared" si="2"/>
        <v>Organic Cotton Unisex T Shirt SS WHITE (XL)</v>
      </c>
      <c r="C451" s="32" t="s">
        <v>12050</v>
      </c>
      <c r="D451" s="32" t="s">
        <v>1171</v>
      </c>
      <c r="E451" s="233">
        <v>6.36</v>
      </c>
      <c r="F451" s="230" t="b">
        <v>0</v>
      </c>
      <c r="G451" s="229">
        <v>103.0</v>
      </c>
      <c r="H451" s="229">
        <v>103.0</v>
      </c>
      <c r="I451" s="235" t="s">
        <v>4474</v>
      </c>
      <c r="J451" s="32" t="s">
        <v>12047</v>
      </c>
      <c r="K451" s="229">
        <v>15.0</v>
      </c>
      <c r="L451" s="229">
        <v>103.0</v>
      </c>
      <c r="M451" s="32" t="s">
        <v>11390</v>
      </c>
      <c r="N451" s="229">
        <v>15.0</v>
      </c>
    </row>
    <row r="452">
      <c r="A452" s="227" t="str">
        <f t="shared" si="1"/>
        <v>CA0063500600</v>
      </c>
      <c r="B452" s="227" t="str">
        <f t="shared" si="2"/>
        <v>Organic Cotton Unisex T Shirt SS WHITE (XXL)</v>
      </c>
      <c r="C452" s="32" t="s">
        <v>12051</v>
      </c>
      <c r="D452" s="32" t="s">
        <v>4476</v>
      </c>
      <c r="E452" s="233">
        <v>5.82</v>
      </c>
      <c r="F452" s="230" t="b">
        <v>0</v>
      </c>
      <c r="G452" s="229">
        <v>220.0</v>
      </c>
      <c r="H452" s="229">
        <v>220.0</v>
      </c>
      <c r="I452" s="32" t="s">
        <v>4477</v>
      </c>
      <c r="J452" s="32" t="s">
        <v>12047</v>
      </c>
      <c r="K452" s="229">
        <v>15.0</v>
      </c>
      <c r="L452" s="229">
        <v>220.0</v>
      </c>
      <c r="M452" s="32" t="s">
        <v>11392</v>
      </c>
      <c r="N452" s="229">
        <v>15.0</v>
      </c>
    </row>
    <row r="453">
      <c r="A453" s="227" t="str">
        <f t="shared" si="1"/>
        <v>CA0063600200</v>
      </c>
      <c r="B453" s="227" t="str">
        <f t="shared" si="2"/>
        <v>Organic Cotton Unisex T Shirt LS, White (S)</v>
      </c>
      <c r="C453" s="32" t="s">
        <v>12052</v>
      </c>
      <c r="D453" s="32" t="s">
        <v>1158</v>
      </c>
      <c r="E453" s="233">
        <v>5.83</v>
      </c>
      <c r="F453" s="230" t="b">
        <v>0</v>
      </c>
      <c r="G453" s="229">
        <v>120.0</v>
      </c>
      <c r="H453" s="229">
        <v>121.0</v>
      </c>
      <c r="I453" s="32" t="s">
        <v>4484</v>
      </c>
      <c r="J453" s="32" t="s">
        <v>12053</v>
      </c>
      <c r="K453" s="229">
        <v>18.0</v>
      </c>
      <c r="L453" s="229">
        <v>121.0</v>
      </c>
      <c r="M453" s="32" t="s">
        <v>11585</v>
      </c>
      <c r="N453" s="229">
        <v>18.0</v>
      </c>
    </row>
    <row r="454">
      <c r="A454" s="227" t="str">
        <f t="shared" si="1"/>
        <v>CA0063600300</v>
      </c>
      <c r="B454" s="227" t="str">
        <f t="shared" si="2"/>
        <v>Organic Cotton Unisex T Shirt LS, White (M)</v>
      </c>
      <c r="C454" s="32" t="s">
        <v>12054</v>
      </c>
      <c r="D454" s="32" t="s">
        <v>1156</v>
      </c>
      <c r="E454" s="229">
        <v>7.49</v>
      </c>
      <c r="F454" s="230" t="b">
        <v>0</v>
      </c>
      <c r="G454" s="229">
        <v>116.0</v>
      </c>
      <c r="H454" s="229">
        <v>117.0</v>
      </c>
      <c r="I454" s="32" t="s">
        <v>4482</v>
      </c>
      <c r="J454" s="32" t="s">
        <v>12053</v>
      </c>
      <c r="K454" s="229">
        <v>18.0</v>
      </c>
      <c r="L454" s="229">
        <v>117.0</v>
      </c>
      <c r="M454" s="32" t="s">
        <v>11388</v>
      </c>
      <c r="N454" s="229">
        <v>18.0</v>
      </c>
    </row>
    <row r="455">
      <c r="A455" s="227" t="str">
        <f t="shared" si="1"/>
        <v>CA0063600400</v>
      </c>
      <c r="B455" s="227" t="str">
        <f t="shared" si="2"/>
        <v>Organic Cotton Unisex T Shirt LS, White (L)</v>
      </c>
      <c r="C455" s="32" t="s">
        <v>12055</v>
      </c>
      <c r="D455" s="32" t="s">
        <v>1154</v>
      </c>
      <c r="E455" s="233">
        <v>7.13</v>
      </c>
      <c r="F455" s="230" t="b">
        <v>0</v>
      </c>
      <c r="G455" s="229">
        <v>170.0</v>
      </c>
      <c r="H455" s="229">
        <v>172.0</v>
      </c>
      <c r="I455" s="235" t="s">
        <v>4480</v>
      </c>
      <c r="J455" s="32" t="s">
        <v>12053</v>
      </c>
      <c r="K455" s="229">
        <v>18.0</v>
      </c>
      <c r="L455" s="229">
        <v>172.0</v>
      </c>
      <c r="M455" s="32" t="s">
        <v>11588</v>
      </c>
      <c r="N455" s="229">
        <v>18.0</v>
      </c>
    </row>
    <row r="456">
      <c r="A456" s="227" t="str">
        <f t="shared" si="1"/>
        <v>CA0063600500</v>
      </c>
      <c r="B456" s="227" t="str">
        <f t="shared" si="2"/>
        <v>Organic Cotton Unisex T Shirt LS, White (XL)</v>
      </c>
      <c r="C456" s="32" t="s">
        <v>12056</v>
      </c>
      <c r="D456" s="32" t="s">
        <v>1152</v>
      </c>
      <c r="E456" s="229">
        <v>6.8</v>
      </c>
      <c r="F456" s="230" t="b">
        <v>0</v>
      </c>
      <c r="G456" s="229">
        <v>134.0</v>
      </c>
      <c r="H456" s="229">
        <v>134.0</v>
      </c>
      <c r="I456" s="32" t="s">
        <v>4486</v>
      </c>
      <c r="J456" s="32" t="s">
        <v>12053</v>
      </c>
      <c r="K456" s="229">
        <v>18.0</v>
      </c>
      <c r="L456" s="229">
        <v>134.0</v>
      </c>
      <c r="M456" s="32" t="s">
        <v>11390</v>
      </c>
      <c r="N456" s="229">
        <v>18.0</v>
      </c>
    </row>
    <row r="457">
      <c r="A457" s="227" t="str">
        <f t="shared" si="1"/>
        <v>CA0063600600</v>
      </c>
      <c r="B457" s="227" t="str">
        <f t="shared" si="2"/>
        <v>Organic Cotton Unisex T Shirt LS, White (XXL)</v>
      </c>
      <c r="C457" s="32" t="s">
        <v>12057</v>
      </c>
      <c r="D457" s="32" t="s">
        <v>4488</v>
      </c>
      <c r="E457" s="233">
        <v>0.44</v>
      </c>
      <c r="F457" s="230" t="b">
        <v>0</v>
      </c>
      <c r="G457" s="229">
        <v>44.0</v>
      </c>
      <c r="H457" s="229">
        <v>44.0</v>
      </c>
      <c r="I457" s="235" t="s">
        <v>4489</v>
      </c>
      <c r="J457" s="32" t="s">
        <v>12053</v>
      </c>
      <c r="K457" s="229">
        <v>18.0</v>
      </c>
      <c r="L457" s="229">
        <v>44.0</v>
      </c>
      <c r="M457" s="32" t="s">
        <v>11392</v>
      </c>
      <c r="N457" s="229">
        <v>18.0</v>
      </c>
    </row>
    <row r="458">
      <c r="A458" s="227" t="str">
        <f t="shared" si="1"/>
        <v>CA0063900400</v>
      </c>
      <c r="B458" s="227" t="str">
        <f t="shared" si="2"/>
        <v>Unisex-Samyama-Robe-Orange-L</v>
      </c>
      <c r="C458" s="32" t="s">
        <v>12058</v>
      </c>
      <c r="D458" s="32" t="s">
        <v>12059</v>
      </c>
      <c r="E458" s="229">
        <v>8.0</v>
      </c>
      <c r="F458" s="230" t="b">
        <v>0</v>
      </c>
      <c r="G458" s="229">
        <v>0.0</v>
      </c>
      <c r="H458" s="229">
        <v>0.0</v>
      </c>
      <c r="I458" s="32" t="s">
        <v>12060</v>
      </c>
      <c r="J458" s="32" t="s">
        <v>12061</v>
      </c>
      <c r="K458" s="229">
        <v>17.0</v>
      </c>
      <c r="L458" s="229">
        <v>0.0</v>
      </c>
      <c r="M458" s="231"/>
      <c r="N458" s="229">
        <v>17.0</v>
      </c>
    </row>
    <row r="459">
      <c r="A459" s="227" t="str">
        <f t="shared" si="1"/>
        <v>CA0064000300</v>
      </c>
      <c r="B459" s="227" t="str">
        <f t="shared" si="2"/>
        <v>Unisex-Anaadhi-Robe-Orange-M</v>
      </c>
      <c r="C459" s="32" t="s">
        <v>12062</v>
      </c>
      <c r="D459" s="32" t="s">
        <v>12063</v>
      </c>
      <c r="E459" s="229">
        <v>8.0</v>
      </c>
      <c r="F459" s="230" t="b">
        <v>0</v>
      </c>
      <c r="G459" s="229">
        <v>54.0</v>
      </c>
      <c r="H459" s="229">
        <v>54.0</v>
      </c>
      <c r="I459" s="32" t="s">
        <v>12064</v>
      </c>
      <c r="J459" s="32" t="s">
        <v>12065</v>
      </c>
      <c r="K459" s="229">
        <v>17.0</v>
      </c>
      <c r="L459" s="229">
        <v>54.0</v>
      </c>
      <c r="M459" s="231"/>
      <c r="N459" s="229">
        <v>17.0</v>
      </c>
    </row>
    <row r="460">
      <c r="A460" s="227" t="str">
        <f t="shared" si="1"/>
        <v>CA0064000400</v>
      </c>
      <c r="B460" s="227" t="str">
        <f t="shared" si="2"/>
        <v>Unisex-Anaadhi-Robe-Orange-L</v>
      </c>
      <c r="C460" s="32" t="s">
        <v>12066</v>
      </c>
      <c r="D460" s="32" t="s">
        <v>12067</v>
      </c>
      <c r="E460" s="233">
        <v>6.7</v>
      </c>
      <c r="F460" s="230" t="b">
        <v>0</v>
      </c>
      <c r="G460" s="229">
        <v>60.0</v>
      </c>
      <c r="H460" s="229">
        <v>60.0</v>
      </c>
      <c r="I460" s="235" t="s">
        <v>12068</v>
      </c>
      <c r="J460" s="32" t="s">
        <v>12069</v>
      </c>
      <c r="K460" s="229">
        <v>17.0</v>
      </c>
      <c r="L460" s="229">
        <v>60.0</v>
      </c>
      <c r="M460" s="231"/>
      <c r="N460" s="229">
        <v>17.0</v>
      </c>
    </row>
    <row r="461">
      <c r="A461" s="227" t="str">
        <f t="shared" si="1"/>
        <v>CA0064000500</v>
      </c>
      <c r="B461" s="227" t="str">
        <f t="shared" si="2"/>
        <v>Unisex-Anaadhi-Robe-Orange-XL</v>
      </c>
      <c r="C461" s="32" t="s">
        <v>12070</v>
      </c>
      <c r="D461" s="32" t="s">
        <v>12071</v>
      </c>
      <c r="E461" s="233">
        <v>6.7</v>
      </c>
      <c r="F461" s="230" t="b">
        <v>0</v>
      </c>
      <c r="G461" s="229">
        <v>8.0</v>
      </c>
      <c r="H461" s="229">
        <v>8.0</v>
      </c>
      <c r="I461" s="235" t="s">
        <v>12072</v>
      </c>
      <c r="J461" s="32" t="s">
        <v>12073</v>
      </c>
      <c r="K461" s="229">
        <v>17.0</v>
      </c>
      <c r="L461" s="229">
        <v>8.0</v>
      </c>
      <c r="M461" s="231"/>
      <c r="N461" s="229">
        <v>17.0</v>
      </c>
    </row>
    <row r="462">
      <c r="A462" s="227" t="str">
        <f t="shared" si="1"/>
        <v>CA0066600000</v>
      </c>
      <c r="B462" s="227" t="str">
        <f t="shared" si="2"/>
        <v>Hata Yoga Shawl</v>
      </c>
      <c r="C462" s="32" t="s">
        <v>12074</v>
      </c>
      <c r="D462" s="32" t="s">
        <v>5609</v>
      </c>
      <c r="E462" s="233">
        <v>0.0</v>
      </c>
      <c r="F462" s="230" t="b">
        <v>0</v>
      </c>
      <c r="G462" s="229">
        <v>5.0</v>
      </c>
      <c r="H462" s="229">
        <v>5.0</v>
      </c>
      <c r="I462" s="235" t="s">
        <v>5609</v>
      </c>
      <c r="J462" s="32" t="s">
        <v>5608</v>
      </c>
      <c r="K462" s="229">
        <v>15.0</v>
      </c>
      <c r="L462" s="229">
        <v>5.0</v>
      </c>
      <c r="M462" s="231"/>
      <c r="N462" s="229">
        <v>15.0</v>
      </c>
    </row>
    <row r="463">
      <c r="A463" s="227" t="str">
        <f t="shared" si="1"/>
        <v>CA0066800000</v>
      </c>
      <c r="B463" s="227" t="str">
        <f t="shared" si="2"/>
        <v>Womens-Cotton-Shawl-White</v>
      </c>
      <c r="C463" s="32" t="s">
        <v>12075</v>
      </c>
      <c r="D463" s="32" t="s">
        <v>4231</v>
      </c>
      <c r="E463" s="229">
        <v>6.01</v>
      </c>
      <c r="F463" s="230" t="b">
        <v>0</v>
      </c>
      <c r="G463" s="229">
        <v>0.0</v>
      </c>
      <c r="H463" s="229">
        <v>0.0</v>
      </c>
      <c r="I463" s="32" t="s">
        <v>4232</v>
      </c>
      <c r="J463" s="32" t="s">
        <v>12076</v>
      </c>
      <c r="K463" s="229">
        <v>19.0</v>
      </c>
      <c r="L463" s="229">
        <v>0.0</v>
      </c>
      <c r="M463" s="231"/>
      <c r="N463" s="229">
        <v>19.0</v>
      </c>
    </row>
    <row r="464">
      <c r="A464" s="227" t="str">
        <f t="shared" si="1"/>
        <v>CA0067700000</v>
      </c>
      <c r="B464" s="227" t="str">
        <f t="shared" si="2"/>
        <v>Pure Woolen Shawl White</v>
      </c>
      <c r="C464" s="32" t="s">
        <v>12077</v>
      </c>
      <c r="D464" s="32" t="s">
        <v>4236</v>
      </c>
      <c r="E464" s="229">
        <v>11.77</v>
      </c>
      <c r="F464" s="230" t="b">
        <v>0</v>
      </c>
      <c r="G464" s="229">
        <v>28.0</v>
      </c>
      <c r="H464" s="229">
        <v>31.0</v>
      </c>
      <c r="I464" s="32" t="s">
        <v>4237</v>
      </c>
      <c r="J464" s="32" t="s">
        <v>4235</v>
      </c>
      <c r="K464" s="229">
        <v>38.0</v>
      </c>
      <c r="L464" s="229">
        <v>31.0</v>
      </c>
      <c r="M464" s="231"/>
      <c r="N464" s="229">
        <v>38.0</v>
      </c>
    </row>
    <row r="465">
      <c r="A465" s="227" t="str">
        <f t="shared" si="1"/>
        <v>CA0067900000</v>
      </c>
      <c r="B465" s="227" t="str">
        <f t="shared" si="2"/>
        <v>Mens-Nandi-Shawl-Off-White</v>
      </c>
      <c r="C465" s="32" t="s">
        <v>12078</v>
      </c>
      <c r="D465" s="32" t="s">
        <v>4240</v>
      </c>
      <c r="E465" s="233">
        <v>5.8</v>
      </c>
      <c r="F465" s="230" t="b">
        <v>0</v>
      </c>
      <c r="G465" s="229">
        <v>0.0</v>
      </c>
      <c r="H465" s="229">
        <v>0.0</v>
      </c>
      <c r="I465" s="235" t="s">
        <v>12079</v>
      </c>
      <c r="J465" s="32" t="s">
        <v>12080</v>
      </c>
      <c r="K465" s="229">
        <v>19.0</v>
      </c>
      <c r="L465" s="229">
        <v>0.0</v>
      </c>
      <c r="M465" s="231"/>
      <c r="N465" s="229">
        <v>19.0</v>
      </c>
    </row>
    <row r="466">
      <c r="A466" s="227" t="str">
        <f t="shared" si="1"/>
        <v>CA0068000000</v>
      </c>
      <c r="B466" s="227" t="str">
        <f t="shared" si="2"/>
        <v>Nandi-Bandana</v>
      </c>
      <c r="C466" s="32" t="s">
        <v>12081</v>
      </c>
      <c r="D466" s="32" t="s">
        <v>4075</v>
      </c>
      <c r="E466" s="233">
        <v>2.62</v>
      </c>
      <c r="F466" s="230" t="b">
        <v>0</v>
      </c>
      <c r="G466" s="229">
        <v>0.0</v>
      </c>
      <c r="H466" s="229">
        <v>0.0</v>
      </c>
      <c r="I466" s="235" t="s">
        <v>4076</v>
      </c>
      <c r="J466" s="32" t="s">
        <v>12082</v>
      </c>
      <c r="K466" s="229">
        <v>8.0</v>
      </c>
      <c r="L466" s="229">
        <v>0.0</v>
      </c>
      <c r="M466" s="231"/>
      <c r="N466" s="229">
        <v>8.0</v>
      </c>
    </row>
    <row r="467">
      <c r="A467" s="227" t="str">
        <f t="shared" si="1"/>
        <v>CA0068500000</v>
      </c>
      <c r="B467" s="227" t="str">
        <f t="shared" si="2"/>
        <v>Sadhguru Calligraphy Stole-Rust</v>
      </c>
      <c r="C467" s="32" t="s">
        <v>12083</v>
      </c>
      <c r="D467" s="32" t="s">
        <v>12084</v>
      </c>
      <c r="E467" s="233">
        <v>4.0</v>
      </c>
      <c r="F467" s="230" t="b">
        <v>0</v>
      </c>
      <c r="G467" s="229">
        <v>0.0</v>
      </c>
      <c r="H467" s="229">
        <v>0.0</v>
      </c>
      <c r="I467" s="235" t="s">
        <v>12085</v>
      </c>
      <c r="J467" s="32" t="s">
        <v>12086</v>
      </c>
      <c r="K467" s="229">
        <v>15.0</v>
      </c>
      <c r="L467" s="229">
        <v>0.0</v>
      </c>
      <c r="M467" s="231"/>
      <c r="N467" s="229">
        <v>15.0</v>
      </c>
    </row>
    <row r="468">
      <c r="A468" s="227" t="str">
        <f t="shared" si="1"/>
        <v>CA0068617100</v>
      </c>
      <c r="B468" s="227" t="str">
        <f t="shared" si="2"/>
        <v>Handloom Silk Cotton Block Printed Shawl Style 11</v>
      </c>
      <c r="C468" s="32" t="s">
        <v>12087</v>
      </c>
      <c r="D468" s="32" t="s">
        <v>4279</v>
      </c>
      <c r="E468" s="233">
        <v>13.55</v>
      </c>
      <c r="F468" s="230" t="b">
        <v>0</v>
      </c>
      <c r="G468" s="229">
        <v>0.0</v>
      </c>
      <c r="H468" s="229">
        <v>0.0</v>
      </c>
      <c r="I468" s="235" t="s">
        <v>4280</v>
      </c>
      <c r="J468" s="32" t="s">
        <v>12088</v>
      </c>
      <c r="K468" s="229">
        <v>38.0</v>
      </c>
      <c r="L468" s="229">
        <v>0.0</v>
      </c>
      <c r="M468" s="231"/>
      <c r="N468" s="229">
        <v>38.0</v>
      </c>
    </row>
    <row r="469">
      <c r="A469" s="227" t="str">
        <f t="shared" si="1"/>
        <v>CA0068617400</v>
      </c>
      <c r="B469" s="227" t="str">
        <f t="shared" si="2"/>
        <v>Handloom Silk Cotton Block Printed Shawl Style 4</v>
      </c>
      <c r="C469" s="32" t="s">
        <v>12089</v>
      </c>
      <c r="D469" s="32" t="s">
        <v>4258</v>
      </c>
      <c r="E469" s="229">
        <v>13.54</v>
      </c>
      <c r="F469" s="230" t="b">
        <v>0</v>
      </c>
      <c r="G469" s="229">
        <v>0.0</v>
      </c>
      <c r="H469" s="229">
        <v>0.0</v>
      </c>
      <c r="I469" s="32" t="s">
        <v>4259</v>
      </c>
      <c r="J469" s="32" t="s">
        <v>12090</v>
      </c>
      <c r="K469" s="229">
        <v>38.0</v>
      </c>
      <c r="L469" s="229">
        <v>0.0</v>
      </c>
      <c r="M469" s="231"/>
      <c r="N469" s="229">
        <v>38.0</v>
      </c>
    </row>
    <row r="470">
      <c r="A470" s="227" t="str">
        <f t="shared" si="1"/>
        <v>CA0068617500</v>
      </c>
      <c r="B470" s="227" t="str">
        <f t="shared" si="2"/>
        <v>Handloom Silk Cotton Block Printed Shawl Style 5</v>
      </c>
      <c r="C470" s="32" t="s">
        <v>12091</v>
      </c>
      <c r="D470" s="32" t="s">
        <v>4261</v>
      </c>
      <c r="E470" s="229">
        <v>13.54</v>
      </c>
      <c r="F470" s="230" t="b">
        <v>0</v>
      </c>
      <c r="G470" s="229">
        <v>0.0</v>
      </c>
      <c r="H470" s="229">
        <v>0.0</v>
      </c>
      <c r="I470" s="32" t="s">
        <v>4262</v>
      </c>
      <c r="J470" s="32" t="s">
        <v>12092</v>
      </c>
      <c r="K470" s="229">
        <v>38.0</v>
      </c>
      <c r="L470" s="229">
        <v>0.0</v>
      </c>
      <c r="M470" s="231"/>
      <c r="N470" s="229">
        <v>38.0</v>
      </c>
    </row>
    <row r="471">
      <c r="A471" s="227" t="str">
        <f t="shared" si="1"/>
        <v>CA0068617600</v>
      </c>
      <c r="B471" s="227" t="str">
        <f t="shared" si="2"/>
        <v>Handloom Silk Cotton Block Printed Shawl Style 6</v>
      </c>
      <c r="C471" s="32" t="s">
        <v>12093</v>
      </c>
      <c r="D471" s="32" t="s">
        <v>4264</v>
      </c>
      <c r="E471" s="233">
        <v>13.54</v>
      </c>
      <c r="F471" s="230" t="b">
        <v>0</v>
      </c>
      <c r="G471" s="229">
        <v>0.0</v>
      </c>
      <c r="H471" s="229">
        <v>0.0</v>
      </c>
      <c r="I471" s="235" t="s">
        <v>4265</v>
      </c>
      <c r="J471" s="32" t="s">
        <v>12094</v>
      </c>
      <c r="K471" s="229">
        <v>38.0</v>
      </c>
      <c r="L471" s="229">
        <v>0.0</v>
      </c>
      <c r="M471" s="231"/>
      <c r="N471" s="229">
        <v>38.0</v>
      </c>
    </row>
    <row r="472">
      <c r="A472" s="227" t="str">
        <f t="shared" si="1"/>
        <v>CA0068617700</v>
      </c>
      <c r="B472" s="227" t="str">
        <f t="shared" si="2"/>
        <v>Handloom Silk Cotton Block Printed Shawl Style 7</v>
      </c>
      <c r="C472" s="32" t="s">
        <v>12095</v>
      </c>
      <c r="D472" s="32" t="s">
        <v>4267</v>
      </c>
      <c r="E472" s="233">
        <v>13.54</v>
      </c>
      <c r="F472" s="230" t="b">
        <v>0</v>
      </c>
      <c r="G472" s="229">
        <v>0.0</v>
      </c>
      <c r="H472" s="229">
        <v>0.0</v>
      </c>
      <c r="I472" s="235" t="s">
        <v>4268</v>
      </c>
      <c r="J472" s="32" t="s">
        <v>12096</v>
      </c>
      <c r="K472" s="229">
        <v>38.0</v>
      </c>
      <c r="L472" s="229">
        <v>0.0</v>
      </c>
      <c r="M472" s="231"/>
      <c r="N472" s="229">
        <v>38.0</v>
      </c>
    </row>
    <row r="473">
      <c r="A473" s="227" t="str">
        <f t="shared" si="1"/>
        <v>CA0068617900</v>
      </c>
      <c r="B473" s="227" t="str">
        <f t="shared" si="2"/>
        <v>Handloom Silk Cotton Block Printed Shawl Style 9</v>
      </c>
      <c r="C473" s="32" t="s">
        <v>12097</v>
      </c>
      <c r="D473" s="32" t="s">
        <v>4273</v>
      </c>
      <c r="E473" s="229">
        <v>13.54</v>
      </c>
      <c r="F473" s="230" t="b">
        <v>0</v>
      </c>
      <c r="G473" s="229">
        <v>0.0</v>
      </c>
      <c r="H473" s="229">
        <v>0.0</v>
      </c>
      <c r="I473" s="32" t="s">
        <v>4274</v>
      </c>
      <c r="J473" s="32" t="s">
        <v>12098</v>
      </c>
      <c r="K473" s="229">
        <v>38.0</v>
      </c>
      <c r="L473" s="229">
        <v>0.0</v>
      </c>
      <c r="M473" s="231"/>
      <c r="N473" s="229">
        <v>38.0</v>
      </c>
    </row>
    <row r="474">
      <c r="A474" s="227" t="str">
        <f t="shared" si="1"/>
        <v>CA0069017205</v>
      </c>
      <c r="B474" s="227" t="str">
        <f t="shared" si="2"/>
        <v>Adiyogi Scarf - the Abode (blue)</v>
      </c>
      <c r="C474" s="32" t="s">
        <v>12099</v>
      </c>
      <c r="D474" s="32" t="s">
        <v>7952</v>
      </c>
      <c r="E474" s="233">
        <v>23.71</v>
      </c>
      <c r="F474" s="230" t="b">
        <v>0</v>
      </c>
      <c r="G474" s="229">
        <v>9.0</v>
      </c>
      <c r="H474" s="229">
        <v>11.0</v>
      </c>
      <c r="I474" s="235" t="s">
        <v>7954</v>
      </c>
      <c r="J474" s="32" t="s">
        <v>7953</v>
      </c>
      <c r="K474" s="229">
        <v>45.0</v>
      </c>
      <c r="L474" s="229">
        <v>11.0</v>
      </c>
      <c r="M474" s="231"/>
      <c r="N474" s="229">
        <v>45.0</v>
      </c>
    </row>
    <row r="475">
      <c r="A475" s="227" t="str">
        <f t="shared" si="1"/>
        <v>CA0069017305</v>
      </c>
      <c r="B475" s="227" t="str">
        <f t="shared" si="2"/>
        <v>Adiyogi Scarf - the Abode (glorious)</v>
      </c>
      <c r="C475" s="32" t="s">
        <v>12100</v>
      </c>
      <c r="D475" s="32" t="s">
        <v>12101</v>
      </c>
      <c r="E475" s="233">
        <v>21.04</v>
      </c>
      <c r="F475" s="230" t="b">
        <v>0</v>
      </c>
      <c r="G475" s="229">
        <v>0.0</v>
      </c>
      <c r="H475" s="229">
        <v>0.0</v>
      </c>
      <c r="I475" s="32" t="s">
        <v>12102</v>
      </c>
      <c r="J475" s="32" t="s">
        <v>12103</v>
      </c>
      <c r="K475" s="229">
        <v>45.0</v>
      </c>
      <c r="L475" s="229">
        <v>0.0</v>
      </c>
      <c r="M475" s="231"/>
      <c r="N475" s="229">
        <v>45.0</v>
      </c>
    </row>
    <row r="476">
      <c r="A476" s="227" t="str">
        <f t="shared" si="1"/>
        <v>CA0069017405</v>
      </c>
      <c r="B476" s="227" t="str">
        <f t="shared" si="2"/>
        <v>Adiyogi Scarf - the Abode (vintage)</v>
      </c>
      <c r="C476" s="32" t="s">
        <v>12104</v>
      </c>
      <c r="D476" s="32" t="s">
        <v>7949</v>
      </c>
      <c r="E476" s="233">
        <v>23.77</v>
      </c>
      <c r="F476" s="230" t="b">
        <v>0</v>
      </c>
      <c r="G476" s="229">
        <v>2.0</v>
      </c>
      <c r="H476" s="229">
        <v>3.0</v>
      </c>
      <c r="I476" s="235" t="s">
        <v>7951</v>
      </c>
      <c r="J476" s="32" t="s">
        <v>7950</v>
      </c>
      <c r="K476" s="229">
        <v>45.0</v>
      </c>
      <c r="L476" s="229">
        <v>3.0</v>
      </c>
      <c r="M476" s="231"/>
      <c r="N476" s="229">
        <v>45.0</v>
      </c>
    </row>
    <row r="477">
      <c r="A477" s="227" t="str">
        <f t="shared" si="1"/>
        <v>CA0073816906</v>
      </c>
      <c r="B477" s="227" t="str">
        <f t="shared" si="2"/>
        <v>Handwoven Scarf</v>
      </c>
      <c r="C477" s="32" t="s">
        <v>12105</v>
      </c>
      <c r="D477" s="32" t="s">
        <v>12106</v>
      </c>
      <c r="E477" s="233">
        <v>15.0</v>
      </c>
      <c r="F477" s="230" t="b">
        <v>0</v>
      </c>
      <c r="G477" s="229">
        <v>0.0</v>
      </c>
      <c r="H477" s="229">
        <v>0.0</v>
      </c>
      <c r="I477" s="235" t="s">
        <v>12107</v>
      </c>
      <c r="J477" s="32" t="s">
        <v>12108</v>
      </c>
      <c r="K477" s="229">
        <v>33.0</v>
      </c>
      <c r="L477" s="229">
        <v>0.0</v>
      </c>
      <c r="M477" s="231"/>
      <c r="N477" s="229">
        <v>33.0</v>
      </c>
    </row>
    <row r="478">
      <c r="A478" s="227" t="str">
        <f t="shared" si="1"/>
        <v>CA0073817006</v>
      </c>
      <c r="B478" s="227" t="str">
        <f t="shared" si="2"/>
        <v>Handwoven Scarf</v>
      </c>
      <c r="C478" s="32" t="s">
        <v>12109</v>
      </c>
      <c r="D478" s="32" t="s">
        <v>12110</v>
      </c>
      <c r="E478" s="233">
        <v>33.0</v>
      </c>
      <c r="F478" s="230" t="b">
        <v>0</v>
      </c>
      <c r="G478" s="229">
        <v>0.0</v>
      </c>
      <c r="H478" s="229">
        <v>0.0</v>
      </c>
      <c r="I478" s="32" t="s">
        <v>12111</v>
      </c>
      <c r="J478" s="32" t="s">
        <v>12108</v>
      </c>
      <c r="K478" s="229">
        <v>55.0</v>
      </c>
      <c r="L478" s="229">
        <v>0.0</v>
      </c>
      <c r="M478" s="231"/>
      <c r="N478" s="229">
        <v>55.0</v>
      </c>
    </row>
    <row r="479">
      <c r="A479" s="227" t="str">
        <f t="shared" si="1"/>
        <v>CA0073817106</v>
      </c>
      <c r="B479" s="227" t="str">
        <f t="shared" si="2"/>
        <v>Handwoven Scarf</v>
      </c>
      <c r="C479" s="32" t="s">
        <v>12112</v>
      </c>
      <c r="D479" s="32" t="s">
        <v>12113</v>
      </c>
      <c r="E479" s="229">
        <v>24.0</v>
      </c>
      <c r="F479" s="230" t="b">
        <v>0</v>
      </c>
      <c r="G479" s="229">
        <v>0.0</v>
      </c>
      <c r="H479" s="229">
        <v>0.0</v>
      </c>
      <c r="I479" s="32" t="s">
        <v>12114</v>
      </c>
      <c r="J479" s="32" t="s">
        <v>12108</v>
      </c>
      <c r="K479" s="229">
        <v>66.0</v>
      </c>
      <c r="L479" s="229">
        <v>0.0</v>
      </c>
      <c r="M479" s="231"/>
      <c r="N479" s="229">
        <v>66.0</v>
      </c>
    </row>
    <row r="480">
      <c r="A480" s="227" t="str">
        <f t="shared" si="1"/>
        <v>CA0073817206</v>
      </c>
      <c r="B480" s="227" t="str">
        <f t="shared" si="2"/>
        <v>Handwoven Scarf</v>
      </c>
      <c r="C480" s="32" t="s">
        <v>12115</v>
      </c>
      <c r="D480" s="32" t="s">
        <v>12116</v>
      </c>
      <c r="E480" s="229">
        <v>35.0</v>
      </c>
      <c r="F480" s="230" t="b">
        <v>0</v>
      </c>
      <c r="G480" s="229">
        <v>0.0</v>
      </c>
      <c r="H480" s="229">
        <v>0.0</v>
      </c>
      <c r="I480" s="32" t="s">
        <v>12117</v>
      </c>
      <c r="J480" s="32" t="s">
        <v>12108</v>
      </c>
      <c r="K480" s="229">
        <v>77.0</v>
      </c>
      <c r="L480" s="229">
        <v>0.0</v>
      </c>
      <c r="M480" s="231"/>
      <c r="N480" s="229">
        <v>77.0</v>
      </c>
    </row>
    <row r="481">
      <c r="A481" s="227" t="str">
        <f t="shared" si="1"/>
        <v>CA0073817306</v>
      </c>
      <c r="B481" s="227" t="str">
        <f t="shared" si="2"/>
        <v>Handwoven Scarf</v>
      </c>
      <c r="C481" s="32" t="s">
        <v>12118</v>
      </c>
      <c r="D481" s="32" t="s">
        <v>12119</v>
      </c>
      <c r="E481" s="229">
        <v>16.0</v>
      </c>
      <c r="F481" s="230" t="b">
        <v>0</v>
      </c>
      <c r="G481" s="229">
        <v>0.0</v>
      </c>
      <c r="H481" s="229">
        <v>0.0</v>
      </c>
      <c r="I481" s="32" t="s">
        <v>12120</v>
      </c>
      <c r="J481" s="32" t="s">
        <v>12108</v>
      </c>
      <c r="K481" s="229">
        <v>38.0</v>
      </c>
      <c r="L481" s="229">
        <v>0.0</v>
      </c>
      <c r="M481" s="231"/>
      <c r="N481" s="229">
        <v>38.0</v>
      </c>
    </row>
    <row r="482">
      <c r="A482" s="227" t="str">
        <f t="shared" si="1"/>
        <v>CA0074000206</v>
      </c>
      <c r="B482" s="227" t="str">
        <f t="shared" si="2"/>
        <v>Unisex-RWS-Pullover-Hoodie (S)</v>
      </c>
      <c r="C482" s="32" t="s">
        <v>12121</v>
      </c>
      <c r="D482" s="32" t="s">
        <v>12122</v>
      </c>
      <c r="E482" s="229">
        <v>20.82</v>
      </c>
      <c r="F482" s="230" t="b">
        <v>0</v>
      </c>
      <c r="G482" s="229">
        <v>0.0</v>
      </c>
      <c r="H482" s="229">
        <v>0.0</v>
      </c>
      <c r="I482" s="32" t="s">
        <v>12123</v>
      </c>
      <c r="J482" s="32" t="s">
        <v>12124</v>
      </c>
      <c r="K482" s="229">
        <v>30.0</v>
      </c>
      <c r="L482" s="229">
        <v>0.0</v>
      </c>
      <c r="M482" s="32" t="s">
        <v>11585</v>
      </c>
      <c r="N482" s="229">
        <v>0.0</v>
      </c>
    </row>
    <row r="483">
      <c r="A483" s="227" t="str">
        <f t="shared" si="1"/>
        <v>CA0074000306</v>
      </c>
      <c r="B483" s="227" t="str">
        <f t="shared" si="2"/>
        <v>Unisex-RWS-Pullover-Hoodie (M)</v>
      </c>
      <c r="C483" s="32" t="s">
        <v>12125</v>
      </c>
      <c r="D483" s="32" t="s">
        <v>12126</v>
      </c>
      <c r="E483" s="229">
        <v>20.59</v>
      </c>
      <c r="F483" s="230" t="b">
        <v>0</v>
      </c>
      <c r="G483" s="229">
        <v>16.0</v>
      </c>
      <c r="H483" s="229">
        <v>16.0</v>
      </c>
      <c r="I483" s="32" t="s">
        <v>12127</v>
      </c>
      <c r="J483" s="32" t="s">
        <v>12124</v>
      </c>
      <c r="K483" s="229">
        <v>30.0</v>
      </c>
      <c r="L483" s="229">
        <v>16.0</v>
      </c>
      <c r="M483" s="32" t="s">
        <v>11388</v>
      </c>
      <c r="N483" s="229">
        <v>0.0</v>
      </c>
    </row>
    <row r="484">
      <c r="A484" s="227" t="str">
        <f t="shared" si="1"/>
        <v>CA0074000406</v>
      </c>
      <c r="B484" s="227" t="str">
        <f t="shared" si="2"/>
        <v>Unisex-RWS-Pullover-Hoodie (L)</v>
      </c>
      <c r="C484" s="32" t="s">
        <v>12128</v>
      </c>
      <c r="D484" s="32" t="s">
        <v>12129</v>
      </c>
      <c r="E484" s="229">
        <v>20.56</v>
      </c>
      <c r="F484" s="230" t="b">
        <v>0</v>
      </c>
      <c r="G484" s="229">
        <v>38.0</v>
      </c>
      <c r="H484" s="229">
        <v>38.0</v>
      </c>
      <c r="I484" s="32" t="s">
        <v>12130</v>
      </c>
      <c r="J484" s="32" t="s">
        <v>12124</v>
      </c>
      <c r="K484" s="229">
        <v>30.0</v>
      </c>
      <c r="L484" s="229">
        <v>38.0</v>
      </c>
      <c r="M484" s="32" t="s">
        <v>11588</v>
      </c>
      <c r="N484" s="229">
        <v>0.0</v>
      </c>
    </row>
    <row r="485">
      <c r="A485" s="227" t="str">
        <f t="shared" si="1"/>
        <v>CA0074000506</v>
      </c>
      <c r="B485" s="227" t="str">
        <f t="shared" si="2"/>
        <v>Unisex-RWS-Pullover-Hoodie (XL)</v>
      </c>
      <c r="C485" s="32" t="s">
        <v>12131</v>
      </c>
      <c r="D485" s="32" t="s">
        <v>12132</v>
      </c>
      <c r="E485" s="229">
        <v>20.61</v>
      </c>
      <c r="F485" s="230" t="b">
        <v>0</v>
      </c>
      <c r="G485" s="229">
        <v>4.0</v>
      </c>
      <c r="H485" s="229">
        <v>4.0</v>
      </c>
      <c r="I485" s="32" t="s">
        <v>12133</v>
      </c>
      <c r="J485" s="32" t="s">
        <v>12124</v>
      </c>
      <c r="K485" s="229">
        <v>30.0</v>
      </c>
      <c r="L485" s="229">
        <v>4.0</v>
      </c>
      <c r="M485" s="32" t="s">
        <v>11390</v>
      </c>
      <c r="N485" s="229">
        <v>0.0</v>
      </c>
    </row>
    <row r="486">
      <c r="A486" s="227" t="str">
        <f t="shared" si="1"/>
        <v>CA0074000606</v>
      </c>
      <c r="B486" s="227" t="str">
        <f t="shared" si="2"/>
        <v>Unisex-RWS-Pullover-Hoodie (XXL)</v>
      </c>
      <c r="C486" s="32" t="s">
        <v>12134</v>
      </c>
      <c r="D486" s="32" t="s">
        <v>12135</v>
      </c>
      <c r="E486" s="233">
        <v>20.63</v>
      </c>
      <c r="F486" s="230" t="b">
        <v>0</v>
      </c>
      <c r="G486" s="229">
        <v>13.0</v>
      </c>
      <c r="H486" s="229">
        <v>13.0</v>
      </c>
      <c r="I486" s="235" t="s">
        <v>12136</v>
      </c>
      <c r="J486" s="32" t="s">
        <v>12124</v>
      </c>
      <c r="K486" s="229">
        <v>30.0</v>
      </c>
      <c r="L486" s="229">
        <v>13.0</v>
      </c>
      <c r="M486" s="32" t="s">
        <v>11392</v>
      </c>
      <c r="N486" s="229">
        <v>0.0</v>
      </c>
    </row>
    <row r="487">
      <c r="A487" s="227" t="str">
        <f t="shared" si="1"/>
        <v>CA0074200606</v>
      </c>
      <c r="B487" s="227" t="str">
        <f t="shared" si="2"/>
        <v>Unisex-Karma-Zip-Front-Hoodie-S (XXL)</v>
      </c>
      <c r="C487" s="32" t="s">
        <v>12137</v>
      </c>
      <c r="D487" s="32" t="s">
        <v>12138</v>
      </c>
      <c r="E487" s="229">
        <v>19.89</v>
      </c>
      <c r="F487" s="230" t="b">
        <v>0</v>
      </c>
      <c r="G487" s="229">
        <v>1.0</v>
      </c>
      <c r="H487" s="229">
        <v>1.0</v>
      </c>
      <c r="I487" s="32" t="s">
        <v>12139</v>
      </c>
      <c r="J487" s="32" t="s">
        <v>12140</v>
      </c>
      <c r="K487" s="229">
        <v>55.0</v>
      </c>
      <c r="L487" s="229">
        <v>1.0</v>
      </c>
      <c r="M487" s="32" t="s">
        <v>11392</v>
      </c>
      <c r="N487" s="229">
        <v>55.0</v>
      </c>
    </row>
    <row r="488">
      <c r="A488" s="227" t="str">
        <f t="shared" si="1"/>
        <v>CA0074300506</v>
      </c>
      <c r="B488" s="227" t="str">
        <f t="shared" si="2"/>
        <v>Unisex-Karma-Pullover-Hoodie-S (XL)</v>
      </c>
      <c r="C488" s="32" t="s">
        <v>12141</v>
      </c>
      <c r="D488" s="32" t="s">
        <v>12142</v>
      </c>
      <c r="E488" s="229">
        <v>20.55</v>
      </c>
      <c r="F488" s="230" t="b">
        <v>0</v>
      </c>
      <c r="G488" s="229">
        <v>0.0</v>
      </c>
      <c r="H488" s="229">
        <v>0.0</v>
      </c>
      <c r="I488" s="32" t="s">
        <v>12143</v>
      </c>
      <c r="J488" s="32" t="s">
        <v>12144</v>
      </c>
      <c r="K488" s="229">
        <v>55.0</v>
      </c>
      <c r="L488" s="229">
        <v>0.0</v>
      </c>
      <c r="M488" s="32" t="s">
        <v>11390</v>
      </c>
      <c r="N488" s="229">
        <v>55.0</v>
      </c>
    </row>
    <row r="489">
      <c r="A489" s="227" t="str">
        <f t="shared" si="1"/>
        <v>CA0074300606</v>
      </c>
      <c r="B489" s="227" t="str">
        <f t="shared" si="2"/>
        <v>Unisex-Karma-Pullover-Hoodie-S (XXL)</v>
      </c>
      <c r="C489" s="32" t="s">
        <v>12145</v>
      </c>
      <c r="D489" s="32" t="s">
        <v>12146</v>
      </c>
      <c r="E489" s="229">
        <v>20.55</v>
      </c>
      <c r="F489" s="230" t="b">
        <v>0</v>
      </c>
      <c r="G489" s="229">
        <v>0.0</v>
      </c>
      <c r="H489" s="229">
        <v>0.0</v>
      </c>
      <c r="I489" s="32" t="s">
        <v>12147</v>
      </c>
      <c r="J489" s="32" t="s">
        <v>12144</v>
      </c>
      <c r="K489" s="229">
        <v>55.0</v>
      </c>
      <c r="L489" s="229">
        <v>0.0</v>
      </c>
      <c r="M489" s="32" t="s">
        <v>11392</v>
      </c>
      <c r="N489" s="229">
        <v>55.0</v>
      </c>
    </row>
    <row r="490">
      <c r="A490" s="227" t="str">
        <f t="shared" si="1"/>
        <v>CA0074400206</v>
      </c>
      <c r="B490" s="227" t="str">
        <f t="shared" si="2"/>
        <v>Unisex-Adiyogi-Zip-Front-Hoodie-S (S)</v>
      </c>
      <c r="C490" s="32" t="s">
        <v>12148</v>
      </c>
      <c r="D490" s="32" t="s">
        <v>12149</v>
      </c>
      <c r="E490" s="229">
        <v>19.3</v>
      </c>
      <c r="F490" s="230" t="b">
        <v>0</v>
      </c>
      <c r="G490" s="229">
        <v>0.0</v>
      </c>
      <c r="H490" s="229">
        <v>0.0</v>
      </c>
      <c r="I490" s="32" t="s">
        <v>12150</v>
      </c>
      <c r="J490" s="32" t="s">
        <v>12151</v>
      </c>
      <c r="K490" s="229">
        <v>55.0</v>
      </c>
      <c r="L490" s="229">
        <v>0.0</v>
      </c>
      <c r="M490" s="32" t="s">
        <v>11585</v>
      </c>
      <c r="N490" s="229">
        <v>55.0</v>
      </c>
    </row>
    <row r="491">
      <c r="A491" s="227" t="str">
        <f t="shared" si="1"/>
        <v>CA0074400306</v>
      </c>
      <c r="B491" s="227" t="str">
        <f t="shared" si="2"/>
        <v>Unisex-Adiyogi-Zip-Front-Hoodie-S (M)</v>
      </c>
      <c r="C491" s="32" t="s">
        <v>12152</v>
      </c>
      <c r="D491" s="32" t="s">
        <v>12153</v>
      </c>
      <c r="E491" s="229">
        <v>19.3</v>
      </c>
      <c r="F491" s="230" t="b">
        <v>0</v>
      </c>
      <c r="G491" s="229">
        <v>0.0</v>
      </c>
      <c r="H491" s="229">
        <v>0.0</v>
      </c>
      <c r="I491" s="32" t="s">
        <v>12154</v>
      </c>
      <c r="J491" s="32" t="s">
        <v>12151</v>
      </c>
      <c r="K491" s="229">
        <v>55.0</v>
      </c>
      <c r="L491" s="229">
        <v>0.0</v>
      </c>
      <c r="M491" s="32" t="s">
        <v>11388</v>
      </c>
      <c r="N491" s="229">
        <v>55.0</v>
      </c>
    </row>
    <row r="492">
      <c r="A492" s="227" t="str">
        <f t="shared" si="1"/>
        <v>CA0074400406</v>
      </c>
      <c r="B492" s="227" t="str">
        <f t="shared" si="2"/>
        <v>Unisex-Adiyogi-Zip-Front-Hoodie-S (L)</v>
      </c>
      <c r="C492" s="32" t="s">
        <v>12155</v>
      </c>
      <c r="D492" s="32" t="s">
        <v>12156</v>
      </c>
      <c r="E492" s="229">
        <v>19.3</v>
      </c>
      <c r="F492" s="230" t="b">
        <v>0</v>
      </c>
      <c r="G492" s="229">
        <v>0.0</v>
      </c>
      <c r="H492" s="229">
        <v>0.0</v>
      </c>
      <c r="I492" s="32" t="s">
        <v>12157</v>
      </c>
      <c r="J492" s="32" t="s">
        <v>12151</v>
      </c>
      <c r="K492" s="229">
        <v>55.0</v>
      </c>
      <c r="L492" s="229">
        <v>0.0</v>
      </c>
      <c r="M492" s="32" t="s">
        <v>11588</v>
      </c>
      <c r="N492" s="229">
        <v>55.0</v>
      </c>
    </row>
    <row r="493">
      <c r="A493" s="227" t="str">
        <f t="shared" si="1"/>
        <v>CA0074400506</v>
      </c>
      <c r="B493" s="227" t="str">
        <f t="shared" si="2"/>
        <v>Unisex-Adiyogi-Zip-Front-Hoodie-S (XL)</v>
      </c>
      <c r="C493" s="32" t="s">
        <v>12158</v>
      </c>
      <c r="D493" s="32" t="s">
        <v>12159</v>
      </c>
      <c r="E493" s="229">
        <v>19.34</v>
      </c>
      <c r="F493" s="230" t="b">
        <v>0</v>
      </c>
      <c r="G493" s="229">
        <v>0.0</v>
      </c>
      <c r="H493" s="229">
        <v>0.0</v>
      </c>
      <c r="I493" s="32" t="s">
        <v>12160</v>
      </c>
      <c r="J493" s="32" t="s">
        <v>12151</v>
      </c>
      <c r="K493" s="229">
        <v>55.0</v>
      </c>
      <c r="L493" s="229">
        <v>0.0</v>
      </c>
      <c r="M493" s="32" t="s">
        <v>11390</v>
      </c>
      <c r="N493" s="229">
        <v>55.0</v>
      </c>
    </row>
    <row r="494">
      <c r="A494" s="227" t="str">
        <f t="shared" si="1"/>
        <v>CA0074400606</v>
      </c>
      <c r="B494" s="227" t="str">
        <f t="shared" si="2"/>
        <v>Unisex-Adiyogi-Zip-Front-Hoodie-S (XXL)</v>
      </c>
      <c r="C494" s="32" t="s">
        <v>12161</v>
      </c>
      <c r="D494" s="32" t="s">
        <v>12162</v>
      </c>
      <c r="E494" s="229">
        <v>19.3</v>
      </c>
      <c r="F494" s="230" t="b">
        <v>0</v>
      </c>
      <c r="G494" s="229">
        <v>0.0</v>
      </c>
      <c r="H494" s="229">
        <v>0.0</v>
      </c>
      <c r="I494" s="32" t="s">
        <v>12163</v>
      </c>
      <c r="J494" s="32" t="s">
        <v>12151</v>
      </c>
      <c r="K494" s="229">
        <v>55.0</v>
      </c>
      <c r="L494" s="229">
        <v>0.0</v>
      </c>
      <c r="M494" s="32" t="s">
        <v>11392</v>
      </c>
      <c r="N494" s="229">
        <v>55.0</v>
      </c>
    </row>
    <row r="495">
      <c r="A495" s="227" t="str">
        <f t="shared" si="1"/>
        <v>CA0074500200</v>
      </c>
      <c r="B495" s="227" t="str">
        <f t="shared" si="2"/>
        <v>Mens-Mangalgiri-Dhoti-Gold-Bordered-Color (S)</v>
      </c>
      <c r="C495" s="32" t="s">
        <v>12164</v>
      </c>
      <c r="D495" s="32" t="s">
        <v>8213</v>
      </c>
      <c r="E495" s="229">
        <v>20.84</v>
      </c>
      <c r="F495" s="230" t="b">
        <v>0</v>
      </c>
      <c r="G495" s="229">
        <v>110.0</v>
      </c>
      <c r="H495" s="229">
        <v>112.0</v>
      </c>
      <c r="I495" s="32" t="s">
        <v>8214</v>
      </c>
      <c r="J495" s="32" t="s">
        <v>12165</v>
      </c>
      <c r="K495" s="229">
        <v>26.0</v>
      </c>
      <c r="L495" s="229">
        <v>112.0</v>
      </c>
      <c r="M495" s="32" t="s">
        <v>11585</v>
      </c>
      <c r="N495" s="229">
        <v>-9.0</v>
      </c>
    </row>
    <row r="496">
      <c r="A496" s="227" t="str">
        <f t="shared" si="1"/>
        <v>CA0074500300</v>
      </c>
      <c r="B496" s="227" t="str">
        <f t="shared" si="2"/>
        <v>Mens-Mangalgiri-Dhoti-Gold-Bordered-Color (M)</v>
      </c>
      <c r="C496" s="32" t="s">
        <v>12166</v>
      </c>
      <c r="D496" s="32" t="s">
        <v>8210</v>
      </c>
      <c r="E496" s="229">
        <v>20.74</v>
      </c>
      <c r="F496" s="230" t="b">
        <v>0</v>
      </c>
      <c r="G496" s="229">
        <v>94.0</v>
      </c>
      <c r="H496" s="229">
        <v>99.0</v>
      </c>
      <c r="I496" s="235" t="s">
        <v>8211</v>
      </c>
      <c r="J496" s="32" t="s">
        <v>12165</v>
      </c>
      <c r="K496" s="229">
        <v>26.0</v>
      </c>
      <c r="L496" s="229">
        <v>99.0</v>
      </c>
      <c r="M496" s="32" t="s">
        <v>11388</v>
      </c>
      <c r="N496" s="229">
        <v>-9.0</v>
      </c>
    </row>
    <row r="497">
      <c r="A497" s="227" t="str">
        <f t="shared" si="1"/>
        <v>CA0074500400</v>
      </c>
      <c r="B497" s="227" t="str">
        <f t="shared" si="2"/>
        <v>Mens-Mangalgiri-Dhoti-Gold-Bordered-Color (L)</v>
      </c>
      <c r="C497" s="32" t="s">
        <v>12167</v>
      </c>
      <c r="D497" s="32" t="s">
        <v>8207</v>
      </c>
      <c r="E497" s="229">
        <v>20.49</v>
      </c>
      <c r="F497" s="230" t="b">
        <v>0</v>
      </c>
      <c r="G497" s="229">
        <v>92.0</v>
      </c>
      <c r="H497" s="229">
        <v>93.0</v>
      </c>
      <c r="I497" s="32" t="s">
        <v>8208</v>
      </c>
      <c r="J497" s="32" t="s">
        <v>12165</v>
      </c>
      <c r="K497" s="229">
        <v>26.0</v>
      </c>
      <c r="L497" s="229">
        <v>93.0</v>
      </c>
      <c r="M497" s="32" t="s">
        <v>11588</v>
      </c>
      <c r="N497" s="229">
        <v>-9.0</v>
      </c>
    </row>
    <row r="498">
      <c r="A498" s="227" t="str">
        <f t="shared" si="1"/>
        <v>CA0074500500</v>
      </c>
      <c r="B498" s="227" t="str">
        <f t="shared" si="2"/>
        <v>Mens-Mangalgiri-Dhoti-Gold-Bordered-Color (XL)</v>
      </c>
      <c r="C498" s="32" t="s">
        <v>12168</v>
      </c>
      <c r="D498" s="32" t="s">
        <v>8216</v>
      </c>
      <c r="E498" s="229">
        <v>20.4</v>
      </c>
      <c r="F498" s="230" t="b">
        <v>0</v>
      </c>
      <c r="G498" s="229">
        <v>0.0</v>
      </c>
      <c r="H498" s="229">
        <v>0.0</v>
      </c>
      <c r="I498" s="32" t="s">
        <v>8217</v>
      </c>
      <c r="J498" s="32" t="s">
        <v>12165</v>
      </c>
      <c r="K498" s="229">
        <v>26.0</v>
      </c>
      <c r="L498" s="229">
        <v>0.0</v>
      </c>
      <c r="M498" s="32" t="s">
        <v>11390</v>
      </c>
      <c r="N498" s="229">
        <v>-9.0</v>
      </c>
    </row>
    <row r="499">
      <c r="A499" s="227" t="str">
        <f t="shared" si="1"/>
        <v>CA0074700200</v>
      </c>
      <c r="B499" s="227" t="str">
        <f t="shared" si="2"/>
        <v>Unisex Dhoti Pant - Natural (S)</v>
      </c>
      <c r="C499" s="32" t="s">
        <v>12169</v>
      </c>
      <c r="D499" s="32" t="s">
        <v>1094</v>
      </c>
      <c r="E499" s="229">
        <v>8.49</v>
      </c>
      <c r="F499" s="230" t="b">
        <v>0</v>
      </c>
      <c r="G499" s="229">
        <v>80.0</v>
      </c>
      <c r="H499" s="229">
        <v>80.0</v>
      </c>
      <c r="I499" s="32" t="s">
        <v>2570</v>
      </c>
      <c r="J499" s="32" t="s">
        <v>12170</v>
      </c>
      <c r="K499" s="229">
        <v>32.0</v>
      </c>
      <c r="L499" s="229">
        <v>80.0</v>
      </c>
      <c r="M499" s="32" t="s">
        <v>11585</v>
      </c>
      <c r="N499" s="229">
        <v>0.0</v>
      </c>
    </row>
    <row r="500">
      <c r="A500" s="227" t="str">
        <f t="shared" si="1"/>
        <v>CA0074700300</v>
      </c>
      <c r="B500" s="227" t="str">
        <f t="shared" si="2"/>
        <v>Unisex Dhoti Pant - Natural (M)</v>
      </c>
      <c r="C500" s="32" t="s">
        <v>12171</v>
      </c>
      <c r="D500" s="32" t="s">
        <v>1092</v>
      </c>
      <c r="E500" s="229">
        <v>8.51</v>
      </c>
      <c r="F500" s="230" t="b">
        <v>0</v>
      </c>
      <c r="G500" s="229">
        <v>279.0</v>
      </c>
      <c r="H500" s="229">
        <v>279.0</v>
      </c>
      <c r="I500" s="32" t="s">
        <v>2568</v>
      </c>
      <c r="J500" s="32" t="s">
        <v>12170</v>
      </c>
      <c r="K500" s="229">
        <v>32.0</v>
      </c>
      <c r="L500" s="229">
        <v>279.0</v>
      </c>
      <c r="M500" s="32" t="s">
        <v>11388</v>
      </c>
      <c r="N500" s="229">
        <v>0.0</v>
      </c>
    </row>
    <row r="501">
      <c r="A501" s="227" t="str">
        <f t="shared" si="1"/>
        <v>CA0074700400</v>
      </c>
      <c r="B501" s="227" t="str">
        <f t="shared" si="2"/>
        <v>Unisex Dhoti Pant - Natural (L)</v>
      </c>
      <c r="C501" s="32" t="s">
        <v>12172</v>
      </c>
      <c r="D501" s="32" t="s">
        <v>1090</v>
      </c>
      <c r="E501" s="229">
        <v>8.62</v>
      </c>
      <c r="F501" s="230" t="b">
        <v>0</v>
      </c>
      <c r="G501" s="229">
        <v>32.0</v>
      </c>
      <c r="H501" s="229">
        <v>32.0</v>
      </c>
      <c r="I501" s="32" t="s">
        <v>2566</v>
      </c>
      <c r="J501" s="32" t="s">
        <v>12170</v>
      </c>
      <c r="K501" s="229">
        <v>32.0</v>
      </c>
      <c r="L501" s="229">
        <v>32.0</v>
      </c>
      <c r="M501" s="32" t="s">
        <v>11588</v>
      </c>
      <c r="N501" s="229">
        <v>0.0</v>
      </c>
    </row>
    <row r="502">
      <c r="A502" s="227" t="str">
        <f t="shared" si="1"/>
        <v>CA0074700500</v>
      </c>
      <c r="B502" s="227" t="str">
        <f t="shared" si="2"/>
        <v>Unisex Dhoti Pant - Natural (XL)</v>
      </c>
      <c r="C502" s="32" t="s">
        <v>12173</v>
      </c>
      <c r="D502" s="32" t="s">
        <v>1088</v>
      </c>
      <c r="E502" s="229">
        <v>10.51</v>
      </c>
      <c r="F502" s="230" t="b">
        <v>0</v>
      </c>
      <c r="G502" s="229">
        <v>90.0</v>
      </c>
      <c r="H502" s="229">
        <v>90.0</v>
      </c>
      <c r="I502" s="32" t="s">
        <v>2572</v>
      </c>
      <c r="J502" s="32" t="s">
        <v>12170</v>
      </c>
      <c r="K502" s="229">
        <v>32.0</v>
      </c>
      <c r="L502" s="229">
        <v>90.0</v>
      </c>
      <c r="M502" s="32" t="s">
        <v>11390</v>
      </c>
      <c r="N502" s="229">
        <v>0.0</v>
      </c>
    </row>
    <row r="503">
      <c r="A503" s="227" t="str">
        <f t="shared" si="1"/>
        <v>CA0074800200</v>
      </c>
      <c r="B503" s="227" t="str">
        <f t="shared" si="2"/>
        <v>Unisex Dhoti Pant - White (S)</v>
      </c>
      <c r="C503" s="32" t="s">
        <v>12174</v>
      </c>
      <c r="D503" s="32" t="s">
        <v>1086</v>
      </c>
      <c r="E503" s="229">
        <v>9.06</v>
      </c>
      <c r="F503" s="230" t="b">
        <v>0</v>
      </c>
      <c r="G503" s="229">
        <v>252.0</v>
      </c>
      <c r="H503" s="229">
        <v>255.0</v>
      </c>
      <c r="I503" s="32" t="s">
        <v>2579</v>
      </c>
      <c r="J503" s="32" t="s">
        <v>12175</v>
      </c>
      <c r="K503" s="229">
        <v>32.0</v>
      </c>
      <c r="L503" s="229">
        <v>255.0</v>
      </c>
      <c r="M503" s="32" t="s">
        <v>11585</v>
      </c>
      <c r="N503" s="229">
        <v>0.0</v>
      </c>
    </row>
    <row r="504">
      <c r="A504" s="227" t="str">
        <f t="shared" si="1"/>
        <v>CA0074800300</v>
      </c>
      <c r="B504" s="227" t="str">
        <f t="shared" si="2"/>
        <v>Unisex Dhoti Pant - White (M)</v>
      </c>
      <c r="C504" s="32" t="s">
        <v>12176</v>
      </c>
      <c r="D504" s="32" t="s">
        <v>1084</v>
      </c>
      <c r="E504" s="229">
        <v>9.09</v>
      </c>
      <c r="F504" s="230" t="b">
        <v>0</v>
      </c>
      <c r="G504" s="229">
        <v>264.0</v>
      </c>
      <c r="H504" s="229">
        <v>267.0</v>
      </c>
      <c r="I504" s="32" t="s">
        <v>2577</v>
      </c>
      <c r="J504" s="32" t="s">
        <v>12175</v>
      </c>
      <c r="K504" s="229">
        <v>32.0</v>
      </c>
      <c r="L504" s="229">
        <v>267.0</v>
      </c>
      <c r="M504" s="32" t="s">
        <v>11388</v>
      </c>
      <c r="N504" s="229">
        <v>0.0</v>
      </c>
    </row>
    <row r="505">
      <c r="A505" s="227" t="str">
        <f t="shared" si="1"/>
        <v>CA0074800400</v>
      </c>
      <c r="B505" s="227" t="str">
        <f t="shared" si="2"/>
        <v>Unisex Dhoti Pant - White (L)</v>
      </c>
      <c r="C505" s="32" t="s">
        <v>12177</v>
      </c>
      <c r="D505" s="32" t="s">
        <v>1082</v>
      </c>
      <c r="E505" s="229">
        <v>9.18</v>
      </c>
      <c r="F505" s="230" t="b">
        <v>0</v>
      </c>
      <c r="G505" s="229">
        <v>163.0</v>
      </c>
      <c r="H505" s="229">
        <v>166.0</v>
      </c>
      <c r="I505" s="32" t="s">
        <v>2575</v>
      </c>
      <c r="J505" s="32" t="s">
        <v>12175</v>
      </c>
      <c r="K505" s="229">
        <v>32.0</v>
      </c>
      <c r="L505" s="229">
        <v>166.0</v>
      </c>
      <c r="M505" s="32" t="s">
        <v>11588</v>
      </c>
      <c r="N505" s="229">
        <v>0.0</v>
      </c>
    </row>
    <row r="506">
      <c r="A506" s="227" t="str">
        <f t="shared" si="1"/>
        <v>CA0074800500</v>
      </c>
      <c r="B506" s="227" t="str">
        <f t="shared" si="2"/>
        <v>Unisex Dhoti Pant - White (XL)</v>
      </c>
      <c r="C506" s="32" t="s">
        <v>12178</v>
      </c>
      <c r="D506" s="32" t="s">
        <v>1080</v>
      </c>
      <c r="E506" s="229">
        <v>9.23</v>
      </c>
      <c r="F506" s="230" t="b">
        <v>0</v>
      </c>
      <c r="G506" s="229">
        <v>0.0</v>
      </c>
      <c r="H506" s="229">
        <v>1.0</v>
      </c>
      <c r="I506" s="32" t="s">
        <v>2581</v>
      </c>
      <c r="J506" s="32" t="s">
        <v>12175</v>
      </c>
      <c r="K506" s="229">
        <v>32.0</v>
      </c>
      <c r="L506" s="229">
        <v>1.0</v>
      </c>
      <c r="M506" s="32" t="s">
        <v>11390</v>
      </c>
      <c r="N506" s="229">
        <v>0.0</v>
      </c>
    </row>
    <row r="507">
      <c r="A507" s="227" t="str">
        <f t="shared" si="1"/>
        <v>CA0074800600</v>
      </c>
      <c r="B507" s="227" t="str">
        <f t="shared" si="2"/>
        <v>Unisex Dhoti Pant - White (XXL)</v>
      </c>
      <c r="C507" s="32" t="s">
        <v>12179</v>
      </c>
      <c r="D507" s="32" t="s">
        <v>1078</v>
      </c>
      <c r="E507" s="229">
        <v>8.65</v>
      </c>
      <c r="F507" s="230" t="b">
        <v>0</v>
      </c>
      <c r="G507" s="229">
        <v>28.0</v>
      </c>
      <c r="H507" s="229">
        <v>28.0</v>
      </c>
      <c r="I507" s="32" t="s">
        <v>2583</v>
      </c>
      <c r="J507" s="32" t="s">
        <v>12175</v>
      </c>
      <c r="K507" s="229">
        <v>32.0</v>
      </c>
      <c r="L507" s="229">
        <v>28.0</v>
      </c>
      <c r="M507" s="32" t="s">
        <v>11392</v>
      </c>
      <c r="N507" s="229">
        <v>0.0</v>
      </c>
    </row>
    <row r="508">
      <c r="A508" s="227" t="str">
        <f t="shared" si="1"/>
        <v>CA0074900200</v>
      </c>
      <c r="B508" s="227" t="str">
        <f t="shared" si="2"/>
        <v>Unisex Dhoti Pant - Black (S)</v>
      </c>
      <c r="C508" s="32" t="s">
        <v>12180</v>
      </c>
      <c r="D508" s="32" t="s">
        <v>1031</v>
      </c>
      <c r="E508" s="229">
        <v>12.74</v>
      </c>
      <c r="F508" s="230" t="b">
        <v>0</v>
      </c>
      <c r="G508" s="229">
        <v>15.0</v>
      </c>
      <c r="H508" s="229">
        <v>15.0</v>
      </c>
      <c r="I508" s="32" t="s">
        <v>2590</v>
      </c>
      <c r="J508" s="32" t="s">
        <v>12181</v>
      </c>
      <c r="K508" s="229">
        <v>32.0</v>
      </c>
      <c r="L508" s="229">
        <v>15.0</v>
      </c>
      <c r="M508" s="32" t="s">
        <v>11585</v>
      </c>
      <c r="N508" s="229">
        <v>0.0</v>
      </c>
    </row>
    <row r="509">
      <c r="A509" s="227" t="str">
        <f t="shared" si="1"/>
        <v>CA0074900300</v>
      </c>
      <c r="B509" s="227" t="str">
        <f t="shared" si="2"/>
        <v>Unisex Dhoti Pant - Black (M)</v>
      </c>
      <c r="C509" s="32" t="s">
        <v>12182</v>
      </c>
      <c r="D509" s="32" t="s">
        <v>1029</v>
      </c>
      <c r="E509" s="229">
        <v>12.43</v>
      </c>
      <c r="F509" s="230" t="b">
        <v>0</v>
      </c>
      <c r="G509" s="229">
        <v>24.0</v>
      </c>
      <c r="H509" s="229">
        <v>25.0</v>
      </c>
      <c r="I509" s="32" t="s">
        <v>2588</v>
      </c>
      <c r="J509" s="32" t="s">
        <v>12181</v>
      </c>
      <c r="K509" s="229">
        <v>32.0</v>
      </c>
      <c r="L509" s="229">
        <v>25.0</v>
      </c>
      <c r="M509" s="32" t="s">
        <v>11388</v>
      </c>
      <c r="N509" s="229">
        <v>0.0</v>
      </c>
    </row>
    <row r="510">
      <c r="A510" s="227" t="str">
        <f t="shared" si="1"/>
        <v>CA0074900400</v>
      </c>
      <c r="B510" s="227" t="str">
        <f t="shared" si="2"/>
        <v>Unisex Dhoti Pant - Black (L)</v>
      </c>
      <c r="C510" s="32" t="s">
        <v>12183</v>
      </c>
      <c r="D510" s="32" t="s">
        <v>1027</v>
      </c>
      <c r="E510" s="229">
        <v>12.8</v>
      </c>
      <c r="F510" s="230" t="b">
        <v>0</v>
      </c>
      <c r="G510" s="229">
        <v>62.0</v>
      </c>
      <c r="H510" s="229">
        <v>63.0</v>
      </c>
      <c r="I510" s="32" t="s">
        <v>2586</v>
      </c>
      <c r="J510" s="32" t="s">
        <v>12181</v>
      </c>
      <c r="K510" s="229">
        <v>32.0</v>
      </c>
      <c r="L510" s="229">
        <v>63.0</v>
      </c>
      <c r="M510" s="32" t="s">
        <v>11588</v>
      </c>
      <c r="N510" s="229">
        <v>0.0</v>
      </c>
    </row>
    <row r="511">
      <c r="A511" s="227" t="str">
        <f t="shared" si="1"/>
        <v>CA0074900500</v>
      </c>
      <c r="B511" s="227" t="str">
        <f t="shared" si="2"/>
        <v>Unisex Dhoti Pant - Black (XL)</v>
      </c>
      <c r="C511" s="32" t="s">
        <v>12184</v>
      </c>
      <c r="D511" s="32" t="s">
        <v>1025</v>
      </c>
      <c r="E511" s="229">
        <v>13.05</v>
      </c>
      <c r="F511" s="230" t="b">
        <v>0</v>
      </c>
      <c r="G511" s="229">
        <v>89.0</v>
      </c>
      <c r="H511" s="229">
        <v>89.0</v>
      </c>
      <c r="I511" s="32" t="s">
        <v>2592</v>
      </c>
      <c r="J511" s="32" t="s">
        <v>12181</v>
      </c>
      <c r="K511" s="229">
        <v>32.0</v>
      </c>
      <c r="L511" s="229">
        <v>89.0</v>
      </c>
      <c r="M511" s="32" t="s">
        <v>11390</v>
      </c>
      <c r="N511" s="229">
        <v>0.0</v>
      </c>
    </row>
    <row r="512">
      <c r="A512" s="227" t="str">
        <f t="shared" si="1"/>
        <v>CA0075000200</v>
      </c>
      <c r="B512" s="227" t="str">
        <f t="shared" si="2"/>
        <v>Unisex Dhoti Pants, Beige (S)</v>
      </c>
      <c r="C512" s="32" t="s">
        <v>12185</v>
      </c>
      <c r="D512" s="32" t="s">
        <v>2791</v>
      </c>
      <c r="E512" s="229">
        <v>14.16</v>
      </c>
      <c r="F512" s="230" t="b">
        <v>0</v>
      </c>
      <c r="G512" s="229">
        <v>63.0</v>
      </c>
      <c r="H512" s="229">
        <v>63.0</v>
      </c>
      <c r="I512" s="32" t="s">
        <v>2792</v>
      </c>
      <c r="J512" s="32" t="s">
        <v>12186</v>
      </c>
      <c r="K512" s="229">
        <v>32.0</v>
      </c>
      <c r="L512" s="229">
        <v>63.0</v>
      </c>
      <c r="M512" s="32" t="s">
        <v>11585</v>
      </c>
      <c r="N512" s="229">
        <v>0.0</v>
      </c>
    </row>
    <row r="513">
      <c r="A513" s="227" t="str">
        <f t="shared" si="1"/>
        <v>CA0075000300</v>
      </c>
      <c r="B513" s="227" t="str">
        <f t="shared" si="2"/>
        <v>Unisex Dhoti Pants, Beige (M)</v>
      </c>
      <c r="C513" s="32" t="s">
        <v>12187</v>
      </c>
      <c r="D513" s="32" t="s">
        <v>2788</v>
      </c>
      <c r="E513" s="229">
        <v>15.08</v>
      </c>
      <c r="F513" s="230" t="b">
        <v>0</v>
      </c>
      <c r="G513" s="229">
        <v>0.0</v>
      </c>
      <c r="H513" s="229">
        <v>0.0</v>
      </c>
      <c r="I513" s="32" t="s">
        <v>2789</v>
      </c>
      <c r="J513" s="32" t="s">
        <v>12186</v>
      </c>
      <c r="K513" s="229">
        <v>32.0</v>
      </c>
      <c r="L513" s="229">
        <v>0.0</v>
      </c>
      <c r="M513" s="32" t="s">
        <v>11388</v>
      </c>
      <c r="N513" s="229">
        <v>0.0</v>
      </c>
    </row>
    <row r="514">
      <c r="A514" s="227" t="str">
        <f t="shared" si="1"/>
        <v>CA0075000400</v>
      </c>
      <c r="B514" s="227" t="str">
        <f t="shared" si="2"/>
        <v>Unisex Dhoti Pants, Beige (L)</v>
      </c>
      <c r="C514" s="32" t="s">
        <v>12188</v>
      </c>
      <c r="D514" s="32" t="s">
        <v>2785</v>
      </c>
      <c r="E514" s="229">
        <v>13.78</v>
      </c>
      <c r="F514" s="230" t="b">
        <v>0</v>
      </c>
      <c r="G514" s="229">
        <v>0.0</v>
      </c>
      <c r="H514" s="229">
        <v>0.0</v>
      </c>
      <c r="I514" s="32" t="s">
        <v>2786</v>
      </c>
      <c r="J514" s="32" t="s">
        <v>12186</v>
      </c>
      <c r="K514" s="229">
        <v>32.0</v>
      </c>
      <c r="L514" s="229">
        <v>0.0</v>
      </c>
      <c r="M514" s="32" t="s">
        <v>11588</v>
      </c>
      <c r="N514" s="229">
        <v>0.0</v>
      </c>
    </row>
    <row r="515">
      <c r="A515" s="227" t="str">
        <f t="shared" si="1"/>
        <v>CA0075000500</v>
      </c>
      <c r="B515" s="227" t="str">
        <f t="shared" si="2"/>
        <v>Unisex Dhoti Pants, Beige (XL)</v>
      </c>
      <c r="C515" s="32" t="s">
        <v>12189</v>
      </c>
      <c r="D515" s="32" t="s">
        <v>2794</v>
      </c>
      <c r="E515" s="229">
        <v>13.39</v>
      </c>
      <c r="F515" s="230" t="b">
        <v>0</v>
      </c>
      <c r="G515" s="229">
        <v>8.0</v>
      </c>
      <c r="H515" s="229">
        <v>9.0</v>
      </c>
      <c r="I515" s="32" t="s">
        <v>2795</v>
      </c>
      <c r="J515" s="32" t="s">
        <v>12186</v>
      </c>
      <c r="K515" s="229">
        <v>32.0</v>
      </c>
      <c r="L515" s="229">
        <v>9.0</v>
      </c>
      <c r="M515" s="32" t="s">
        <v>11390</v>
      </c>
      <c r="N515" s="229">
        <v>0.0</v>
      </c>
    </row>
    <row r="516">
      <c r="A516" s="227" t="str">
        <f t="shared" si="1"/>
        <v>CA0075100200</v>
      </c>
      <c r="B516" s="227" t="str">
        <f t="shared" si="2"/>
        <v>Unisex Dhoti Pants, Indigo (S)</v>
      </c>
      <c r="C516" s="32" t="s">
        <v>12190</v>
      </c>
      <c r="D516" s="32" t="s">
        <v>2820</v>
      </c>
      <c r="E516" s="229">
        <v>14.47</v>
      </c>
      <c r="F516" s="230" t="b">
        <v>0</v>
      </c>
      <c r="G516" s="229">
        <v>12.0</v>
      </c>
      <c r="H516" s="229">
        <v>12.0</v>
      </c>
      <c r="I516" s="32" t="s">
        <v>2821</v>
      </c>
      <c r="J516" s="32" t="s">
        <v>12191</v>
      </c>
      <c r="K516" s="229">
        <v>20.0</v>
      </c>
      <c r="L516" s="229">
        <v>12.0</v>
      </c>
      <c r="M516" s="32" t="s">
        <v>11585</v>
      </c>
      <c r="N516" s="229">
        <v>-12.0</v>
      </c>
    </row>
    <row r="517">
      <c r="A517" s="227" t="str">
        <f t="shared" si="1"/>
        <v>CA0075100300</v>
      </c>
      <c r="B517" s="227" t="str">
        <f t="shared" si="2"/>
        <v>Unisex Dhoti Pants, Indigo (M)</v>
      </c>
      <c r="C517" s="32" t="s">
        <v>12192</v>
      </c>
      <c r="D517" s="32" t="s">
        <v>2801</v>
      </c>
      <c r="E517" s="233">
        <v>14.57</v>
      </c>
      <c r="F517" s="230" t="b">
        <v>0</v>
      </c>
      <c r="G517" s="229">
        <v>2.0</v>
      </c>
      <c r="H517" s="229">
        <v>2.0</v>
      </c>
      <c r="I517" s="235" t="s">
        <v>2802</v>
      </c>
      <c r="J517" s="32" t="s">
        <v>12191</v>
      </c>
      <c r="K517" s="229">
        <v>20.0</v>
      </c>
      <c r="L517" s="229">
        <v>2.0</v>
      </c>
      <c r="M517" s="32" t="s">
        <v>11388</v>
      </c>
      <c r="N517" s="229">
        <v>-12.0</v>
      </c>
    </row>
    <row r="518">
      <c r="A518" s="227" t="str">
        <f t="shared" si="1"/>
        <v>CA0075100400</v>
      </c>
      <c r="B518" s="227" t="str">
        <f t="shared" si="2"/>
        <v>Unisex Dhoti Pants, Indigo (L)</v>
      </c>
      <c r="C518" s="32" t="s">
        <v>12193</v>
      </c>
      <c r="D518" s="32" t="s">
        <v>2798</v>
      </c>
      <c r="E518" s="233">
        <v>15.6</v>
      </c>
      <c r="F518" s="230" t="b">
        <v>0</v>
      </c>
      <c r="G518" s="229">
        <v>10.0</v>
      </c>
      <c r="H518" s="229">
        <v>11.0</v>
      </c>
      <c r="I518" s="235" t="s">
        <v>2799</v>
      </c>
      <c r="J518" s="32" t="s">
        <v>12191</v>
      </c>
      <c r="K518" s="229">
        <v>20.0</v>
      </c>
      <c r="L518" s="229">
        <v>11.0</v>
      </c>
      <c r="M518" s="32" t="s">
        <v>11588</v>
      </c>
      <c r="N518" s="229">
        <v>-12.0</v>
      </c>
    </row>
    <row r="519">
      <c r="A519" s="227" t="str">
        <f t="shared" si="1"/>
        <v>CA0075100500</v>
      </c>
      <c r="B519" s="227" t="str">
        <f t="shared" si="2"/>
        <v>Unisex Dhoti Pants, Indigo (XL)</v>
      </c>
      <c r="C519" s="32" t="s">
        <v>12194</v>
      </c>
      <c r="D519" s="32" t="s">
        <v>2823</v>
      </c>
      <c r="E519" s="233">
        <v>13.4</v>
      </c>
      <c r="F519" s="230" t="b">
        <v>0</v>
      </c>
      <c r="G519" s="229">
        <v>0.0</v>
      </c>
      <c r="H519" s="229">
        <v>0.0</v>
      </c>
      <c r="I519" s="235" t="s">
        <v>2824</v>
      </c>
      <c r="J519" s="32" t="s">
        <v>12191</v>
      </c>
      <c r="K519" s="229">
        <v>20.0</v>
      </c>
      <c r="L519" s="229">
        <v>0.0</v>
      </c>
      <c r="M519" s="32" t="s">
        <v>11390</v>
      </c>
      <c r="N519" s="229">
        <v>-12.0</v>
      </c>
    </row>
    <row r="520">
      <c r="A520" s="227" t="str">
        <f t="shared" si="1"/>
        <v>CA0075200200</v>
      </c>
      <c r="B520" s="227" t="str">
        <f t="shared" si="2"/>
        <v>Unisex Dhoti Pants, Olive (S)</v>
      </c>
      <c r="C520" s="32" t="s">
        <v>12195</v>
      </c>
      <c r="D520" s="32" t="s">
        <v>2833</v>
      </c>
      <c r="E520" s="229">
        <v>14.62</v>
      </c>
      <c r="F520" s="230" t="b">
        <v>0</v>
      </c>
      <c r="G520" s="229">
        <v>0.0</v>
      </c>
      <c r="H520" s="229">
        <v>0.0</v>
      </c>
      <c r="I520" s="32" t="s">
        <v>2834</v>
      </c>
      <c r="J520" s="32" t="s">
        <v>12196</v>
      </c>
      <c r="K520" s="229">
        <v>32.0</v>
      </c>
      <c r="L520" s="229">
        <v>0.0</v>
      </c>
      <c r="M520" s="32" t="s">
        <v>11585</v>
      </c>
      <c r="N520" s="229">
        <v>0.0</v>
      </c>
    </row>
    <row r="521">
      <c r="A521" s="227" t="str">
        <f t="shared" si="1"/>
        <v>CA0075200300</v>
      </c>
      <c r="B521" s="227" t="str">
        <f t="shared" si="2"/>
        <v>Unisex Dhoti Pants, Olive (M)</v>
      </c>
      <c r="C521" s="32" t="s">
        <v>12197</v>
      </c>
      <c r="D521" s="32" t="s">
        <v>2830</v>
      </c>
      <c r="E521" s="233">
        <v>13.26</v>
      </c>
      <c r="F521" s="230" t="b">
        <v>0</v>
      </c>
      <c r="G521" s="229">
        <v>0.0</v>
      </c>
      <c r="H521" s="229">
        <v>0.0</v>
      </c>
      <c r="I521" s="235" t="s">
        <v>2831</v>
      </c>
      <c r="J521" s="32" t="s">
        <v>12196</v>
      </c>
      <c r="K521" s="229">
        <v>32.0</v>
      </c>
      <c r="L521" s="229">
        <v>0.0</v>
      </c>
      <c r="M521" s="32" t="s">
        <v>11388</v>
      </c>
      <c r="N521" s="229">
        <v>0.0</v>
      </c>
    </row>
    <row r="522">
      <c r="A522" s="227" t="str">
        <f t="shared" si="1"/>
        <v>CA0075200400</v>
      </c>
      <c r="B522" s="227" t="str">
        <f t="shared" si="2"/>
        <v>Unisex Dhoti Pants, Olive (L)</v>
      </c>
      <c r="C522" s="32" t="s">
        <v>12198</v>
      </c>
      <c r="D522" s="32" t="s">
        <v>2827</v>
      </c>
      <c r="E522" s="233">
        <v>14.48</v>
      </c>
      <c r="F522" s="230" t="b">
        <v>0</v>
      </c>
      <c r="G522" s="229">
        <v>0.0</v>
      </c>
      <c r="H522" s="229">
        <v>0.0</v>
      </c>
      <c r="I522" s="235" t="s">
        <v>2828</v>
      </c>
      <c r="J522" s="32" t="s">
        <v>12196</v>
      </c>
      <c r="K522" s="229">
        <v>32.0</v>
      </c>
      <c r="L522" s="229">
        <v>0.0</v>
      </c>
      <c r="M522" s="32" t="s">
        <v>11588</v>
      </c>
      <c r="N522" s="229">
        <v>0.0</v>
      </c>
    </row>
    <row r="523">
      <c r="A523" s="227" t="str">
        <f t="shared" si="1"/>
        <v>CA0075200500</v>
      </c>
      <c r="B523" s="227" t="str">
        <f t="shared" si="2"/>
        <v>Unisex Dhoti Pants, Olive (XL)</v>
      </c>
      <c r="C523" s="32" t="s">
        <v>12199</v>
      </c>
      <c r="D523" s="32" t="s">
        <v>2836</v>
      </c>
      <c r="E523" s="233">
        <v>12.13</v>
      </c>
      <c r="F523" s="230" t="b">
        <v>0</v>
      </c>
      <c r="G523" s="229">
        <v>0.0</v>
      </c>
      <c r="H523" s="229">
        <v>0.0</v>
      </c>
      <c r="I523" s="32" t="s">
        <v>2837</v>
      </c>
      <c r="J523" s="32" t="s">
        <v>12196</v>
      </c>
      <c r="K523" s="229">
        <v>32.0</v>
      </c>
      <c r="L523" s="229">
        <v>0.0</v>
      </c>
      <c r="M523" s="32" t="s">
        <v>11390</v>
      </c>
      <c r="N523" s="229">
        <v>0.0</v>
      </c>
    </row>
    <row r="524">
      <c r="A524" s="227" t="str">
        <f t="shared" si="1"/>
        <v>CA0075300200</v>
      </c>
      <c r="B524" s="227" t="str">
        <f t="shared" si="2"/>
        <v>Unisex Dhoti Pants, Rust (S)</v>
      </c>
      <c r="C524" s="32" t="s">
        <v>12200</v>
      </c>
      <c r="D524" s="32" t="s">
        <v>2846</v>
      </c>
      <c r="E524" s="233">
        <v>14.75</v>
      </c>
      <c r="F524" s="230" t="b">
        <v>0</v>
      </c>
      <c r="G524" s="229">
        <v>0.0</v>
      </c>
      <c r="H524" s="229">
        <v>0.0</v>
      </c>
      <c r="I524" s="235" t="s">
        <v>2847</v>
      </c>
      <c r="J524" s="32" t="s">
        <v>12201</v>
      </c>
      <c r="K524" s="229">
        <v>32.0</v>
      </c>
      <c r="L524" s="229">
        <v>0.0</v>
      </c>
      <c r="M524" s="32" t="s">
        <v>11585</v>
      </c>
      <c r="N524" s="229">
        <v>0.0</v>
      </c>
    </row>
    <row r="525">
      <c r="A525" s="227" t="str">
        <f t="shared" si="1"/>
        <v>CA0075300300</v>
      </c>
      <c r="B525" s="227" t="str">
        <f t="shared" si="2"/>
        <v>Unisex Dhoti Pants, Rust (M)</v>
      </c>
      <c r="C525" s="32" t="s">
        <v>12202</v>
      </c>
      <c r="D525" s="32" t="s">
        <v>2843</v>
      </c>
      <c r="E525" s="233">
        <v>14.68</v>
      </c>
      <c r="F525" s="230" t="b">
        <v>0</v>
      </c>
      <c r="G525" s="229">
        <v>22.0</v>
      </c>
      <c r="H525" s="229">
        <v>26.0</v>
      </c>
      <c r="I525" s="235" t="s">
        <v>2844</v>
      </c>
      <c r="J525" s="32" t="s">
        <v>12201</v>
      </c>
      <c r="K525" s="229">
        <v>32.0</v>
      </c>
      <c r="L525" s="229">
        <v>26.0</v>
      </c>
      <c r="M525" s="32" t="s">
        <v>11388</v>
      </c>
      <c r="N525" s="229">
        <v>0.0</v>
      </c>
    </row>
    <row r="526">
      <c r="A526" s="227" t="str">
        <f t="shared" si="1"/>
        <v>CA0075300400</v>
      </c>
      <c r="B526" s="227" t="str">
        <f t="shared" si="2"/>
        <v>Unisex Dhoti Pants, Rust (L)</v>
      </c>
      <c r="C526" s="32" t="s">
        <v>12203</v>
      </c>
      <c r="D526" s="32" t="s">
        <v>2840</v>
      </c>
      <c r="E526" s="233">
        <v>13.69</v>
      </c>
      <c r="F526" s="230" t="b">
        <v>0</v>
      </c>
      <c r="G526" s="229">
        <v>0.0</v>
      </c>
      <c r="H526" s="229">
        <v>0.0</v>
      </c>
      <c r="I526" s="235" t="s">
        <v>2841</v>
      </c>
      <c r="J526" s="32" t="s">
        <v>12201</v>
      </c>
      <c r="K526" s="229">
        <v>32.0</v>
      </c>
      <c r="L526" s="229">
        <v>0.0</v>
      </c>
      <c r="M526" s="32" t="s">
        <v>11588</v>
      </c>
      <c r="N526" s="229">
        <v>0.0</v>
      </c>
    </row>
    <row r="527">
      <c r="A527" s="227" t="str">
        <f t="shared" si="1"/>
        <v>CA0075300500</v>
      </c>
      <c r="B527" s="227" t="str">
        <f t="shared" si="2"/>
        <v>Unisex Dhoti Pants, Rust (XL)</v>
      </c>
      <c r="C527" s="32" t="s">
        <v>12204</v>
      </c>
      <c r="D527" s="32" t="s">
        <v>2849</v>
      </c>
      <c r="E527" s="233">
        <v>12.47</v>
      </c>
      <c r="F527" s="230" t="b">
        <v>0</v>
      </c>
      <c r="G527" s="229">
        <v>11.0</v>
      </c>
      <c r="H527" s="229">
        <v>11.0</v>
      </c>
      <c r="I527" s="235" t="s">
        <v>2850</v>
      </c>
      <c r="J527" s="32" t="s">
        <v>12201</v>
      </c>
      <c r="K527" s="229">
        <v>32.0</v>
      </c>
      <c r="L527" s="229">
        <v>11.0</v>
      </c>
      <c r="M527" s="32" t="s">
        <v>11390</v>
      </c>
      <c r="N527" s="229">
        <v>0.0</v>
      </c>
    </row>
    <row r="528">
      <c r="A528" s="227" t="str">
        <f t="shared" si="1"/>
        <v>CA0075400200</v>
      </c>
      <c r="B528" s="227" t="str">
        <f t="shared" si="2"/>
        <v>Unisex Dhoti Pants, Khakhi Print (S)</v>
      </c>
      <c r="C528" s="32" t="s">
        <v>12205</v>
      </c>
      <c r="D528" s="32" t="s">
        <v>2885</v>
      </c>
      <c r="E528" s="229">
        <v>17.21</v>
      </c>
      <c r="F528" s="230" t="b">
        <v>0</v>
      </c>
      <c r="G528" s="229">
        <v>0.0</v>
      </c>
      <c r="H528" s="229">
        <v>0.0</v>
      </c>
      <c r="I528" s="32" t="s">
        <v>2886</v>
      </c>
      <c r="J528" s="32" t="s">
        <v>12206</v>
      </c>
      <c r="K528" s="229">
        <v>20.0</v>
      </c>
      <c r="L528" s="229">
        <v>0.0</v>
      </c>
      <c r="M528" s="32" t="s">
        <v>11585</v>
      </c>
      <c r="N528" s="229">
        <v>-5.0</v>
      </c>
    </row>
    <row r="529">
      <c r="A529" s="227" t="str">
        <f t="shared" si="1"/>
        <v>CA0075400300</v>
      </c>
      <c r="B529" s="227" t="str">
        <f t="shared" si="2"/>
        <v>Unisex Dhoti Pants, Khakhi Print (M)</v>
      </c>
      <c r="C529" s="32" t="s">
        <v>12207</v>
      </c>
      <c r="D529" s="32" t="s">
        <v>2882</v>
      </c>
      <c r="E529" s="229">
        <v>16.85</v>
      </c>
      <c r="F529" s="230" t="b">
        <v>0</v>
      </c>
      <c r="G529" s="229">
        <v>0.0</v>
      </c>
      <c r="H529" s="229">
        <v>0.0</v>
      </c>
      <c r="I529" s="32" t="s">
        <v>2883</v>
      </c>
      <c r="J529" s="32" t="s">
        <v>12206</v>
      </c>
      <c r="K529" s="229">
        <v>20.0</v>
      </c>
      <c r="L529" s="229">
        <v>0.0</v>
      </c>
      <c r="M529" s="32" t="s">
        <v>11388</v>
      </c>
      <c r="N529" s="229">
        <v>-5.0</v>
      </c>
    </row>
    <row r="530">
      <c r="A530" s="227" t="str">
        <f t="shared" si="1"/>
        <v>CA0075400400</v>
      </c>
      <c r="B530" s="227" t="str">
        <f t="shared" si="2"/>
        <v>Unisex Dhoti Pants, Khakhi Print (L)</v>
      </c>
      <c r="C530" s="32" t="s">
        <v>12208</v>
      </c>
      <c r="D530" s="32" t="s">
        <v>2879</v>
      </c>
      <c r="E530" s="229">
        <v>16.8</v>
      </c>
      <c r="F530" s="230" t="b">
        <v>0</v>
      </c>
      <c r="G530" s="229">
        <v>0.0</v>
      </c>
      <c r="H530" s="229">
        <v>0.0</v>
      </c>
      <c r="I530" s="32" t="s">
        <v>2880</v>
      </c>
      <c r="J530" s="32" t="s">
        <v>12206</v>
      </c>
      <c r="K530" s="229">
        <v>20.0</v>
      </c>
      <c r="L530" s="229">
        <v>0.0</v>
      </c>
      <c r="M530" s="32" t="s">
        <v>11588</v>
      </c>
      <c r="N530" s="229">
        <v>-5.0</v>
      </c>
    </row>
    <row r="531">
      <c r="A531" s="227" t="str">
        <f t="shared" si="1"/>
        <v>CA0075400500</v>
      </c>
      <c r="B531" s="227" t="str">
        <f t="shared" si="2"/>
        <v>Unisex Dhoti Pants, Khakhi Print (XL)</v>
      </c>
      <c r="C531" s="32" t="s">
        <v>12209</v>
      </c>
      <c r="D531" s="32" t="s">
        <v>2888</v>
      </c>
      <c r="E531" s="233">
        <v>15.4</v>
      </c>
      <c r="F531" s="230" t="b">
        <v>0</v>
      </c>
      <c r="G531" s="229">
        <v>0.0</v>
      </c>
      <c r="H531" s="229">
        <v>0.0</v>
      </c>
      <c r="I531" s="235" t="s">
        <v>2889</v>
      </c>
      <c r="J531" s="32" t="s">
        <v>12206</v>
      </c>
      <c r="K531" s="229">
        <v>20.0</v>
      </c>
      <c r="L531" s="229">
        <v>0.0</v>
      </c>
      <c r="M531" s="32" t="s">
        <v>11390</v>
      </c>
      <c r="N531" s="229">
        <v>-5.0</v>
      </c>
    </row>
    <row r="532">
      <c r="A532" s="227" t="str">
        <f t="shared" si="1"/>
        <v>CA0075500200</v>
      </c>
      <c r="B532" s="227" t="str">
        <f t="shared" si="2"/>
        <v>Unisex Dhoti Pants, Sap Print (S)</v>
      </c>
      <c r="C532" s="32" t="s">
        <v>12210</v>
      </c>
      <c r="D532" s="32" t="s">
        <v>2898</v>
      </c>
      <c r="E532" s="233">
        <v>14.22</v>
      </c>
      <c r="F532" s="230" t="b">
        <v>0</v>
      </c>
      <c r="G532" s="229">
        <v>1.0</v>
      </c>
      <c r="H532" s="229">
        <v>1.0</v>
      </c>
      <c r="I532" s="235" t="s">
        <v>2899</v>
      </c>
      <c r="J532" s="32" t="s">
        <v>12211</v>
      </c>
      <c r="K532" s="229">
        <v>25.0</v>
      </c>
      <c r="L532" s="229">
        <v>1.0</v>
      </c>
      <c r="M532" s="32" t="s">
        <v>11585</v>
      </c>
      <c r="N532" s="229">
        <v>0.0</v>
      </c>
    </row>
    <row r="533">
      <c r="A533" s="227" t="str">
        <f t="shared" si="1"/>
        <v>CA0075500300</v>
      </c>
      <c r="B533" s="227" t="str">
        <f t="shared" si="2"/>
        <v>Unisex Dhoti Pants, Sap Print (M)</v>
      </c>
      <c r="C533" s="32" t="s">
        <v>12212</v>
      </c>
      <c r="D533" s="32" t="s">
        <v>2895</v>
      </c>
      <c r="E533" s="233">
        <v>15.78</v>
      </c>
      <c r="F533" s="230" t="b">
        <v>0</v>
      </c>
      <c r="G533" s="229">
        <v>0.0</v>
      </c>
      <c r="H533" s="229">
        <v>0.0</v>
      </c>
      <c r="I533" s="235" t="s">
        <v>2896</v>
      </c>
      <c r="J533" s="32" t="s">
        <v>12211</v>
      </c>
      <c r="K533" s="229">
        <v>25.0</v>
      </c>
      <c r="L533" s="229">
        <v>0.0</v>
      </c>
      <c r="M533" s="32" t="s">
        <v>11388</v>
      </c>
      <c r="N533" s="229">
        <v>0.0</v>
      </c>
    </row>
    <row r="534">
      <c r="A534" s="227" t="str">
        <f t="shared" si="1"/>
        <v>CA0075500400</v>
      </c>
      <c r="B534" s="227" t="str">
        <f t="shared" si="2"/>
        <v>Unisex Dhoti Pants, Sap Print (L)</v>
      </c>
      <c r="C534" s="32" t="s">
        <v>12213</v>
      </c>
      <c r="D534" s="32" t="s">
        <v>2892</v>
      </c>
      <c r="E534" s="233">
        <v>16.84</v>
      </c>
      <c r="F534" s="230" t="b">
        <v>0</v>
      </c>
      <c r="G534" s="229">
        <v>0.0</v>
      </c>
      <c r="H534" s="229">
        <v>0.0</v>
      </c>
      <c r="I534" s="235" t="s">
        <v>2893</v>
      </c>
      <c r="J534" s="32" t="s">
        <v>12211</v>
      </c>
      <c r="K534" s="229">
        <v>25.0</v>
      </c>
      <c r="L534" s="229">
        <v>0.0</v>
      </c>
      <c r="M534" s="32" t="s">
        <v>11588</v>
      </c>
      <c r="N534" s="229">
        <v>0.0</v>
      </c>
    </row>
    <row r="535">
      <c r="A535" s="227" t="str">
        <f t="shared" si="1"/>
        <v>CA0075500500</v>
      </c>
      <c r="B535" s="227" t="str">
        <f t="shared" si="2"/>
        <v>Unisex Dhoti Pants, Sap Print (XL)</v>
      </c>
      <c r="C535" s="32" t="s">
        <v>12214</v>
      </c>
      <c r="D535" s="32" t="s">
        <v>2901</v>
      </c>
      <c r="E535" s="229">
        <v>15.36</v>
      </c>
      <c r="F535" s="230" t="b">
        <v>0</v>
      </c>
      <c r="G535" s="229">
        <v>0.0</v>
      </c>
      <c r="H535" s="229">
        <v>0.0</v>
      </c>
      <c r="I535" s="32" t="s">
        <v>2902</v>
      </c>
      <c r="J535" s="32" t="s">
        <v>12211</v>
      </c>
      <c r="K535" s="229">
        <v>25.0</v>
      </c>
      <c r="L535" s="229">
        <v>0.0</v>
      </c>
      <c r="M535" s="32" t="s">
        <v>11390</v>
      </c>
      <c r="N535" s="229">
        <v>0.0</v>
      </c>
    </row>
    <row r="536">
      <c r="A536" s="227" t="str">
        <f t="shared" si="1"/>
        <v>CA0075600200</v>
      </c>
      <c r="B536" s="227" t="str">
        <f t="shared" si="2"/>
        <v>Unisex Dhoti Pants, Indigo Print (S)</v>
      </c>
      <c r="C536" s="32" t="s">
        <v>12215</v>
      </c>
      <c r="D536" s="32" t="s">
        <v>2911</v>
      </c>
      <c r="E536" s="229">
        <v>17.08</v>
      </c>
      <c r="F536" s="230" t="b">
        <v>0</v>
      </c>
      <c r="G536" s="229">
        <v>0.0</v>
      </c>
      <c r="H536" s="229">
        <v>0.0</v>
      </c>
      <c r="I536" s="32" t="s">
        <v>2912</v>
      </c>
      <c r="J536" s="32" t="s">
        <v>12216</v>
      </c>
      <c r="K536" s="229">
        <v>20.0</v>
      </c>
      <c r="L536" s="229">
        <v>0.0</v>
      </c>
      <c r="M536" s="32" t="s">
        <v>11585</v>
      </c>
      <c r="N536" s="229">
        <v>-5.0</v>
      </c>
    </row>
    <row r="537">
      <c r="A537" s="227" t="str">
        <f t="shared" si="1"/>
        <v>CA0075600300</v>
      </c>
      <c r="B537" s="227" t="str">
        <f t="shared" si="2"/>
        <v>Unisex Dhoti Pants, Indigo Print (M)</v>
      </c>
      <c r="C537" s="32" t="s">
        <v>12217</v>
      </c>
      <c r="D537" s="32" t="s">
        <v>2908</v>
      </c>
      <c r="E537" s="229">
        <v>16.0</v>
      </c>
      <c r="F537" s="230" t="b">
        <v>0</v>
      </c>
      <c r="G537" s="229">
        <v>0.0</v>
      </c>
      <c r="H537" s="229">
        <v>0.0</v>
      </c>
      <c r="I537" s="32" t="s">
        <v>2909</v>
      </c>
      <c r="J537" s="32" t="s">
        <v>12216</v>
      </c>
      <c r="K537" s="229">
        <v>20.0</v>
      </c>
      <c r="L537" s="229">
        <v>0.0</v>
      </c>
      <c r="M537" s="32" t="s">
        <v>11388</v>
      </c>
      <c r="N537" s="229">
        <v>-5.0</v>
      </c>
    </row>
    <row r="538">
      <c r="A538" s="227" t="str">
        <f t="shared" si="1"/>
        <v>CA0075600400</v>
      </c>
      <c r="B538" s="227" t="str">
        <f t="shared" si="2"/>
        <v>Unisex Dhoti Pants, Indigo Print (L)</v>
      </c>
      <c r="C538" s="32" t="s">
        <v>12218</v>
      </c>
      <c r="D538" s="32" t="s">
        <v>2905</v>
      </c>
      <c r="E538" s="229">
        <v>15.29</v>
      </c>
      <c r="F538" s="230" t="b">
        <v>0</v>
      </c>
      <c r="G538" s="229">
        <v>0.0</v>
      </c>
      <c r="H538" s="229">
        <v>0.0</v>
      </c>
      <c r="I538" s="32" t="s">
        <v>2906</v>
      </c>
      <c r="J538" s="32" t="s">
        <v>12216</v>
      </c>
      <c r="K538" s="229">
        <v>20.0</v>
      </c>
      <c r="L538" s="229">
        <v>0.0</v>
      </c>
      <c r="M538" s="32" t="s">
        <v>11588</v>
      </c>
      <c r="N538" s="229">
        <v>-5.0</v>
      </c>
    </row>
    <row r="539">
      <c r="A539" s="227" t="str">
        <f t="shared" si="1"/>
        <v>CA0075600500</v>
      </c>
      <c r="B539" s="227" t="str">
        <f t="shared" si="2"/>
        <v>Unisex Dhoti Pants, Indigo Print (XL)</v>
      </c>
      <c r="C539" s="32" t="s">
        <v>12219</v>
      </c>
      <c r="D539" s="32" t="s">
        <v>2914</v>
      </c>
      <c r="E539" s="229">
        <v>14.62</v>
      </c>
      <c r="F539" s="230" t="b">
        <v>0</v>
      </c>
      <c r="G539" s="229">
        <v>0.0</v>
      </c>
      <c r="H539" s="229">
        <v>0.0</v>
      </c>
      <c r="I539" s="32" t="s">
        <v>2915</v>
      </c>
      <c r="J539" s="32" t="s">
        <v>12216</v>
      </c>
      <c r="K539" s="229">
        <v>20.0</v>
      </c>
      <c r="L539" s="229">
        <v>0.0</v>
      </c>
      <c r="M539" s="32" t="s">
        <v>11390</v>
      </c>
      <c r="N539" s="229">
        <v>-5.0</v>
      </c>
    </row>
    <row r="540">
      <c r="A540" s="227" t="str">
        <f t="shared" si="1"/>
        <v>CA0076100200</v>
      </c>
      <c r="B540" s="227" t="str">
        <f t="shared" si="2"/>
        <v>Unisex Sadananda Dhoti Pants (S)</v>
      </c>
      <c r="C540" s="32" t="s">
        <v>12220</v>
      </c>
      <c r="D540" s="32" t="s">
        <v>4180</v>
      </c>
      <c r="E540" s="229">
        <v>14.82</v>
      </c>
      <c r="F540" s="230" t="b">
        <v>0</v>
      </c>
      <c r="G540" s="229">
        <v>5.0</v>
      </c>
      <c r="H540" s="229">
        <v>6.0</v>
      </c>
      <c r="I540" s="32" t="s">
        <v>4181</v>
      </c>
      <c r="J540" s="32" t="s">
        <v>12221</v>
      </c>
      <c r="K540" s="229">
        <v>32.0</v>
      </c>
      <c r="L540" s="229">
        <v>6.0</v>
      </c>
      <c r="M540" s="32" t="s">
        <v>11585</v>
      </c>
      <c r="N540" s="229">
        <v>0.0</v>
      </c>
    </row>
    <row r="541">
      <c r="A541" s="227" t="str">
        <f t="shared" si="1"/>
        <v>CA0076100300</v>
      </c>
      <c r="B541" s="227" t="str">
        <f t="shared" si="2"/>
        <v>Unisex Sadananda Dhoti Pants (M)</v>
      </c>
      <c r="C541" s="32" t="s">
        <v>12222</v>
      </c>
      <c r="D541" s="32" t="s">
        <v>4177</v>
      </c>
      <c r="E541" s="229">
        <v>14.88</v>
      </c>
      <c r="F541" s="230" t="b">
        <v>0</v>
      </c>
      <c r="G541" s="229">
        <v>22.0</v>
      </c>
      <c r="H541" s="229">
        <v>22.0</v>
      </c>
      <c r="I541" s="32" t="s">
        <v>4178</v>
      </c>
      <c r="J541" s="32" t="s">
        <v>12221</v>
      </c>
      <c r="K541" s="229">
        <v>32.0</v>
      </c>
      <c r="L541" s="229">
        <v>22.0</v>
      </c>
      <c r="M541" s="32" t="s">
        <v>11388</v>
      </c>
      <c r="N541" s="229">
        <v>0.0</v>
      </c>
    </row>
    <row r="542">
      <c r="A542" s="227" t="str">
        <f t="shared" si="1"/>
        <v>CA0076100400</v>
      </c>
      <c r="B542" s="227" t="str">
        <f t="shared" si="2"/>
        <v>Unisex Sadananda Dhoti Pants (L)</v>
      </c>
      <c r="C542" s="32" t="s">
        <v>12223</v>
      </c>
      <c r="D542" s="32" t="s">
        <v>4174</v>
      </c>
      <c r="E542" s="229">
        <v>14.07</v>
      </c>
      <c r="F542" s="230" t="b">
        <v>0</v>
      </c>
      <c r="G542" s="229">
        <v>2.0</v>
      </c>
      <c r="H542" s="229">
        <v>4.0</v>
      </c>
      <c r="I542" s="32" t="s">
        <v>4175</v>
      </c>
      <c r="J542" s="32" t="s">
        <v>12221</v>
      </c>
      <c r="K542" s="229">
        <v>29.0</v>
      </c>
      <c r="L542" s="229">
        <v>4.0</v>
      </c>
      <c r="M542" s="32" t="s">
        <v>11588</v>
      </c>
      <c r="N542" s="229">
        <v>0.0</v>
      </c>
    </row>
    <row r="543">
      <c r="A543" s="227" t="str">
        <f t="shared" si="1"/>
        <v>CA0076100500</v>
      </c>
      <c r="B543" s="227" t="str">
        <f t="shared" si="2"/>
        <v>Unisex Sadananda Dhoti Pants (XL)</v>
      </c>
      <c r="C543" s="32" t="s">
        <v>12224</v>
      </c>
      <c r="D543" s="32" t="s">
        <v>4183</v>
      </c>
      <c r="E543" s="229">
        <v>13.12</v>
      </c>
      <c r="F543" s="230" t="b">
        <v>0</v>
      </c>
      <c r="G543" s="229">
        <v>0.0</v>
      </c>
      <c r="H543" s="229">
        <v>0.0</v>
      </c>
      <c r="I543" s="32" t="s">
        <v>4184</v>
      </c>
      <c r="J543" s="32" t="s">
        <v>12221</v>
      </c>
      <c r="K543" s="229">
        <v>32.0</v>
      </c>
      <c r="L543" s="229">
        <v>0.0</v>
      </c>
      <c r="M543" s="32" t="s">
        <v>11390</v>
      </c>
      <c r="N543" s="229">
        <v>0.0</v>
      </c>
    </row>
    <row r="544">
      <c r="A544" s="227" t="str">
        <f t="shared" si="1"/>
        <v>CA0076200200</v>
      </c>
      <c r="B544" s="227" t="str">
        <f t="shared" si="2"/>
        <v>Unisex Dhoti, Stripes (S)</v>
      </c>
      <c r="C544" s="32" t="s">
        <v>12225</v>
      </c>
      <c r="D544" s="32" t="s">
        <v>12226</v>
      </c>
      <c r="E544" s="229">
        <v>16.86</v>
      </c>
      <c r="F544" s="230" t="b">
        <v>0</v>
      </c>
      <c r="G544" s="229">
        <v>1.0</v>
      </c>
      <c r="H544" s="229">
        <v>1.0</v>
      </c>
      <c r="I544" s="32" t="s">
        <v>12227</v>
      </c>
      <c r="J544" s="32" t="s">
        <v>12228</v>
      </c>
      <c r="K544" s="229">
        <v>25.0</v>
      </c>
      <c r="L544" s="229">
        <v>1.0</v>
      </c>
      <c r="M544" s="32" t="s">
        <v>11585</v>
      </c>
      <c r="N544" s="229">
        <v>0.0</v>
      </c>
    </row>
    <row r="545">
      <c r="A545" s="227" t="str">
        <f t="shared" si="1"/>
        <v>CA0076200300</v>
      </c>
      <c r="B545" s="227" t="str">
        <f t="shared" si="2"/>
        <v>Unisex Dhoti, Stripes (M)</v>
      </c>
      <c r="C545" s="32" t="s">
        <v>12229</v>
      </c>
      <c r="D545" s="32" t="s">
        <v>12230</v>
      </c>
      <c r="E545" s="229">
        <v>16.87</v>
      </c>
      <c r="F545" s="230" t="b">
        <v>0</v>
      </c>
      <c r="G545" s="229">
        <v>2.0</v>
      </c>
      <c r="H545" s="229">
        <v>2.0</v>
      </c>
      <c r="I545" s="32" t="s">
        <v>12231</v>
      </c>
      <c r="J545" s="32" t="s">
        <v>12228</v>
      </c>
      <c r="K545" s="229">
        <v>25.0</v>
      </c>
      <c r="L545" s="229">
        <v>2.0</v>
      </c>
      <c r="M545" s="32" t="s">
        <v>11388</v>
      </c>
      <c r="N545" s="229">
        <v>0.0</v>
      </c>
    </row>
    <row r="546">
      <c r="A546" s="227" t="str">
        <f t="shared" si="1"/>
        <v>CA0076200400</v>
      </c>
      <c r="B546" s="227" t="str">
        <f t="shared" si="2"/>
        <v>Unisex Dhoti, Stripes (L)</v>
      </c>
      <c r="C546" s="32" t="s">
        <v>12232</v>
      </c>
      <c r="D546" s="32" t="s">
        <v>12233</v>
      </c>
      <c r="E546" s="229">
        <v>16.93</v>
      </c>
      <c r="F546" s="230" t="b">
        <v>0</v>
      </c>
      <c r="G546" s="229">
        <v>1.0</v>
      </c>
      <c r="H546" s="229">
        <v>1.0</v>
      </c>
      <c r="I546" s="32" t="s">
        <v>12234</v>
      </c>
      <c r="J546" s="32" t="s">
        <v>12228</v>
      </c>
      <c r="K546" s="229">
        <v>25.0</v>
      </c>
      <c r="L546" s="229">
        <v>1.0</v>
      </c>
      <c r="M546" s="32" t="s">
        <v>11588</v>
      </c>
      <c r="N546" s="229">
        <v>0.0</v>
      </c>
    </row>
    <row r="547">
      <c r="A547" s="227" t="str">
        <f t="shared" si="1"/>
        <v>CA0076200500</v>
      </c>
      <c r="B547" s="227" t="str">
        <f t="shared" si="2"/>
        <v>Unisex Dhoti, Stripes (XL)</v>
      </c>
      <c r="C547" s="32" t="s">
        <v>12235</v>
      </c>
      <c r="D547" s="32" t="s">
        <v>12236</v>
      </c>
      <c r="E547" s="233">
        <v>17.33</v>
      </c>
      <c r="F547" s="230" t="b">
        <v>0</v>
      </c>
      <c r="G547" s="229">
        <v>0.0</v>
      </c>
      <c r="H547" s="229">
        <v>0.0</v>
      </c>
      <c r="I547" s="32" t="s">
        <v>12237</v>
      </c>
      <c r="J547" s="32" t="s">
        <v>12228</v>
      </c>
      <c r="K547" s="229">
        <v>25.0</v>
      </c>
      <c r="L547" s="229">
        <v>0.0</v>
      </c>
      <c r="M547" s="32" t="s">
        <v>11390</v>
      </c>
      <c r="N547" s="229">
        <v>0.0</v>
      </c>
    </row>
    <row r="548">
      <c r="A548" s="227" t="str">
        <f t="shared" si="1"/>
        <v>CA0076300200</v>
      </c>
      <c r="B548" s="227" t="str">
        <f t="shared" si="2"/>
        <v>Unisex Dhoti, Festive (S)</v>
      </c>
      <c r="C548" s="32" t="s">
        <v>12238</v>
      </c>
      <c r="D548" s="32" t="s">
        <v>12239</v>
      </c>
      <c r="E548" s="229">
        <v>16.83</v>
      </c>
      <c r="F548" s="230" t="b">
        <v>0</v>
      </c>
      <c r="G548" s="229">
        <v>3.0</v>
      </c>
      <c r="H548" s="229">
        <v>3.0</v>
      </c>
      <c r="I548" s="32" t="s">
        <v>12240</v>
      </c>
      <c r="J548" s="32" t="s">
        <v>12241</v>
      </c>
      <c r="K548" s="229">
        <v>32.0</v>
      </c>
      <c r="L548" s="229">
        <v>3.0</v>
      </c>
      <c r="M548" s="32" t="s">
        <v>11585</v>
      </c>
      <c r="N548" s="229">
        <v>0.0</v>
      </c>
    </row>
    <row r="549">
      <c r="A549" s="227" t="str">
        <f t="shared" si="1"/>
        <v>CA0076300300</v>
      </c>
      <c r="B549" s="227" t="str">
        <f t="shared" si="2"/>
        <v>Unisex Dhoti, Festive (M)</v>
      </c>
      <c r="C549" s="32" t="s">
        <v>12242</v>
      </c>
      <c r="D549" s="32" t="s">
        <v>12243</v>
      </c>
      <c r="E549" s="229">
        <v>16.83</v>
      </c>
      <c r="F549" s="230" t="b">
        <v>0</v>
      </c>
      <c r="G549" s="229">
        <v>14.0</v>
      </c>
      <c r="H549" s="229">
        <v>14.0</v>
      </c>
      <c r="I549" s="32" t="s">
        <v>12244</v>
      </c>
      <c r="J549" s="32" t="s">
        <v>12241</v>
      </c>
      <c r="K549" s="229">
        <v>25.0</v>
      </c>
      <c r="L549" s="229">
        <v>14.0</v>
      </c>
      <c r="M549" s="32" t="s">
        <v>11388</v>
      </c>
      <c r="N549" s="229">
        <v>0.0</v>
      </c>
    </row>
    <row r="550">
      <c r="A550" s="227" t="str">
        <f t="shared" si="1"/>
        <v>CA0076300400</v>
      </c>
      <c r="B550" s="227" t="str">
        <f t="shared" si="2"/>
        <v>Unisex Dhoti, Festive (L)</v>
      </c>
      <c r="C550" s="32" t="s">
        <v>12245</v>
      </c>
      <c r="D550" s="32" t="s">
        <v>12246</v>
      </c>
      <c r="E550" s="229">
        <v>16.94</v>
      </c>
      <c r="F550" s="230" t="b">
        <v>0</v>
      </c>
      <c r="G550" s="229">
        <v>0.0</v>
      </c>
      <c r="H550" s="229">
        <v>0.0</v>
      </c>
      <c r="I550" s="32" t="s">
        <v>12247</v>
      </c>
      <c r="J550" s="32" t="s">
        <v>12241</v>
      </c>
      <c r="K550" s="229">
        <v>25.0</v>
      </c>
      <c r="L550" s="229">
        <v>0.0</v>
      </c>
      <c r="M550" s="32" t="s">
        <v>11588</v>
      </c>
      <c r="N550" s="229">
        <v>0.0</v>
      </c>
    </row>
    <row r="551">
      <c r="A551" s="227" t="str">
        <f t="shared" si="1"/>
        <v>CA0076300500</v>
      </c>
      <c r="B551" s="227" t="str">
        <f t="shared" si="2"/>
        <v>Unisex Dhoti, Festive (XL)</v>
      </c>
      <c r="C551" s="32" t="s">
        <v>12248</v>
      </c>
      <c r="D551" s="32" t="s">
        <v>12249</v>
      </c>
      <c r="E551" s="229">
        <v>16.83</v>
      </c>
      <c r="F551" s="230" t="b">
        <v>0</v>
      </c>
      <c r="G551" s="229">
        <v>0.0</v>
      </c>
      <c r="H551" s="229">
        <v>0.0</v>
      </c>
      <c r="I551" s="32" t="s">
        <v>12250</v>
      </c>
      <c r="J551" s="32" t="s">
        <v>12241</v>
      </c>
      <c r="K551" s="229">
        <v>25.0</v>
      </c>
      <c r="L551" s="229">
        <v>0.0</v>
      </c>
      <c r="M551" s="32" t="s">
        <v>11390</v>
      </c>
      <c r="N551" s="229">
        <v>0.0</v>
      </c>
    </row>
    <row r="552">
      <c r="A552" s="227" t="str">
        <f t="shared" si="1"/>
        <v>CA0076700200</v>
      </c>
      <c r="B552" s="227" t="str">
        <f t="shared" si="2"/>
        <v>Unisex Moon Printed Track Pants - Dark Grey (S)</v>
      </c>
      <c r="C552" s="32" t="s">
        <v>12251</v>
      </c>
      <c r="D552" s="32" t="s">
        <v>4313</v>
      </c>
      <c r="E552" s="229">
        <v>8.24</v>
      </c>
      <c r="F552" s="230" t="b">
        <v>0</v>
      </c>
      <c r="G552" s="229">
        <v>11.0</v>
      </c>
      <c r="H552" s="229">
        <v>13.0</v>
      </c>
      <c r="I552" s="32" t="s">
        <v>4314</v>
      </c>
      <c r="J552" s="32" t="s">
        <v>12252</v>
      </c>
      <c r="K552" s="229">
        <v>12.0</v>
      </c>
      <c r="L552" s="229">
        <v>14.0</v>
      </c>
      <c r="M552" s="32" t="s">
        <v>11585</v>
      </c>
      <c r="N552" s="229">
        <v>12.0</v>
      </c>
    </row>
    <row r="553">
      <c r="A553" s="227" t="str">
        <f t="shared" si="1"/>
        <v>CA0076700300</v>
      </c>
      <c r="B553" s="227" t="str">
        <f t="shared" si="2"/>
        <v>Unisex Moon Printed Track Pants - Dark Grey (M)</v>
      </c>
      <c r="C553" s="32" t="s">
        <v>12253</v>
      </c>
      <c r="D553" s="32" t="s">
        <v>4310</v>
      </c>
      <c r="E553" s="229">
        <v>9.35</v>
      </c>
      <c r="F553" s="230" t="b">
        <v>0</v>
      </c>
      <c r="G553" s="229">
        <v>38.0</v>
      </c>
      <c r="H553" s="229">
        <v>38.0</v>
      </c>
      <c r="I553" s="32" t="s">
        <v>4311</v>
      </c>
      <c r="J553" s="32" t="s">
        <v>12252</v>
      </c>
      <c r="K553" s="229">
        <v>12.0</v>
      </c>
      <c r="L553" s="229">
        <v>38.0</v>
      </c>
      <c r="M553" s="32" t="s">
        <v>11388</v>
      </c>
      <c r="N553" s="229">
        <v>12.0</v>
      </c>
    </row>
    <row r="554">
      <c r="A554" s="227" t="str">
        <f t="shared" si="1"/>
        <v>CA0076700400</v>
      </c>
      <c r="B554" s="227" t="str">
        <f t="shared" si="2"/>
        <v>Unisex Moon Printed Track Pants - Dark Grey (L)</v>
      </c>
      <c r="C554" s="32" t="s">
        <v>12254</v>
      </c>
      <c r="D554" s="32" t="s">
        <v>4307</v>
      </c>
      <c r="E554" s="229">
        <v>9.63</v>
      </c>
      <c r="F554" s="230" t="b">
        <v>0</v>
      </c>
      <c r="G554" s="229">
        <v>69.0</v>
      </c>
      <c r="H554" s="229">
        <v>69.0</v>
      </c>
      <c r="I554" s="32" t="s">
        <v>4308</v>
      </c>
      <c r="J554" s="32" t="s">
        <v>12252</v>
      </c>
      <c r="K554" s="229">
        <v>12.0</v>
      </c>
      <c r="L554" s="229">
        <v>69.0</v>
      </c>
      <c r="M554" s="32" t="s">
        <v>11588</v>
      </c>
      <c r="N554" s="229">
        <v>12.0</v>
      </c>
    </row>
    <row r="555">
      <c r="A555" s="227" t="str">
        <f t="shared" si="1"/>
        <v>CA0076700500</v>
      </c>
      <c r="B555" s="227" t="str">
        <f t="shared" si="2"/>
        <v>Unisex Moon Printed Track Pants - Dark Grey (XL)</v>
      </c>
      <c r="C555" s="32" t="s">
        <v>12255</v>
      </c>
      <c r="D555" s="32" t="s">
        <v>4316</v>
      </c>
      <c r="E555" s="229">
        <v>9.07</v>
      </c>
      <c r="F555" s="230" t="b">
        <v>0</v>
      </c>
      <c r="G555" s="229">
        <v>0.0</v>
      </c>
      <c r="H555" s="229">
        <v>0.0</v>
      </c>
      <c r="I555" s="32" t="s">
        <v>4317</v>
      </c>
      <c r="J555" s="32" t="s">
        <v>12252</v>
      </c>
      <c r="K555" s="229">
        <v>12.0</v>
      </c>
      <c r="L555" s="229">
        <v>0.0</v>
      </c>
      <c r="M555" s="32" t="s">
        <v>11390</v>
      </c>
      <c r="N555" s="229">
        <v>12.0</v>
      </c>
    </row>
    <row r="556">
      <c r="A556" s="227" t="str">
        <f t="shared" si="1"/>
        <v>CA0076800200</v>
      </c>
      <c r="B556" s="227" t="str">
        <f t="shared" si="2"/>
        <v>Unisex Moon Printed Track Pants - Light Grey (S)</v>
      </c>
      <c r="C556" s="32" t="s">
        <v>12256</v>
      </c>
      <c r="D556" s="32" t="s">
        <v>4326</v>
      </c>
      <c r="E556" s="229">
        <v>8.25</v>
      </c>
      <c r="F556" s="230" t="b">
        <v>0</v>
      </c>
      <c r="G556" s="229">
        <v>49.0</v>
      </c>
      <c r="H556" s="229">
        <v>49.0</v>
      </c>
      <c r="I556" s="32" t="s">
        <v>4327</v>
      </c>
      <c r="J556" s="32" t="s">
        <v>12257</v>
      </c>
      <c r="K556" s="229">
        <v>12.0</v>
      </c>
      <c r="L556" s="229">
        <v>49.0</v>
      </c>
      <c r="M556" s="32" t="s">
        <v>11585</v>
      </c>
      <c r="N556" s="229">
        <v>12.0</v>
      </c>
    </row>
    <row r="557">
      <c r="A557" s="227" t="str">
        <f t="shared" si="1"/>
        <v>CA0076800300</v>
      </c>
      <c r="B557" s="227" t="str">
        <f t="shared" si="2"/>
        <v>Unisex Moon Printed Track Pants - Light Grey (M)</v>
      </c>
      <c r="C557" s="32" t="s">
        <v>12258</v>
      </c>
      <c r="D557" s="32" t="s">
        <v>4323</v>
      </c>
      <c r="E557" s="229">
        <v>8.23</v>
      </c>
      <c r="F557" s="230" t="b">
        <v>0</v>
      </c>
      <c r="G557" s="229">
        <v>25.0</v>
      </c>
      <c r="H557" s="229">
        <v>27.0</v>
      </c>
      <c r="I557" s="32" t="s">
        <v>4324</v>
      </c>
      <c r="J557" s="32" t="s">
        <v>12257</v>
      </c>
      <c r="K557" s="229">
        <v>12.0</v>
      </c>
      <c r="L557" s="229">
        <v>27.0</v>
      </c>
      <c r="M557" s="32" t="s">
        <v>11388</v>
      </c>
      <c r="N557" s="229">
        <v>12.0</v>
      </c>
    </row>
    <row r="558">
      <c r="A558" s="227" t="str">
        <f t="shared" si="1"/>
        <v>CA0076800400</v>
      </c>
      <c r="B558" s="227" t="str">
        <f t="shared" si="2"/>
        <v>Unisex Moon Printed Track Pants - Light Grey (L)</v>
      </c>
      <c r="C558" s="32" t="s">
        <v>12259</v>
      </c>
      <c r="D558" s="32" t="s">
        <v>4320</v>
      </c>
      <c r="E558" s="229">
        <v>8.25</v>
      </c>
      <c r="F558" s="230" t="b">
        <v>0</v>
      </c>
      <c r="G558" s="229">
        <v>12.0</v>
      </c>
      <c r="H558" s="229">
        <v>12.0</v>
      </c>
      <c r="I558" s="32" t="s">
        <v>4321</v>
      </c>
      <c r="J558" s="32" t="s">
        <v>12257</v>
      </c>
      <c r="K558" s="229">
        <v>12.0</v>
      </c>
      <c r="L558" s="229">
        <v>12.0</v>
      </c>
      <c r="M558" s="32" t="s">
        <v>11588</v>
      </c>
      <c r="N558" s="229">
        <v>12.0</v>
      </c>
    </row>
    <row r="559">
      <c r="A559" s="227" t="str">
        <f t="shared" si="1"/>
        <v>CA0076800500</v>
      </c>
      <c r="B559" s="227" t="str">
        <f t="shared" si="2"/>
        <v>Unisex Moon Printed Track Pants - Light Grey (XL)</v>
      </c>
      <c r="C559" s="32" t="s">
        <v>12260</v>
      </c>
      <c r="D559" s="32" t="s">
        <v>4329</v>
      </c>
      <c r="E559" s="229">
        <v>8.18</v>
      </c>
      <c r="F559" s="230" t="b">
        <v>0</v>
      </c>
      <c r="G559" s="229">
        <v>0.0</v>
      </c>
      <c r="H559" s="229">
        <v>0.0</v>
      </c>
      <c r="I559" s="32" t="s">
        <v>4330</v>
      </c>
      <c r="J559" s="32" t="s">
        <v>12257</v>
      </c>
      <c r="K559" s="229">
        <v>12.0</v>
      </c>
      <c r="L559" s="229">
        <v>0.0</v>
      </c>
      <c r="M559" s="32" t="s">
        <v>11390</v>
      </c>
      <c r="N559" s="229">
        <v>12.0</v>
      </c>
    </row>
    <row r="560">
      <c r="A560" s="227" t="str">
        <f t="shared" si="1"/>
        <v>CA0076900200</v>
      </c>
      <c r="B560" s="227" t="str">
        <f t="shared" si="2"/>
        <v>Unisex Track Pant Organic Cotton - Undyed (S)</v>
      </c>
      <c r="C560" s="32" t="s">
        <v>12261</v>
      </c>
      <c r="D560" s="32" t="s">
        <v>4433</v>
      </c>
      <c r="E560" s="229">
        <v>8.22</v>
      </c>
      <c r="F560" s="230" t="b">
        <v>0</v>
      </c>
      <c r="G560" s="229">
        <v>95.0</v>
      </c>
      <c r="H560" s="229">
        <v>95.0</v>
      </c>
      <c r="I560" s="32" t="s">
        <v>4434</v>
      </c>
      <c r="J560" s="32" t="s">
        <v>12262</v>
      </c>
      <c r="K560" s="229">
        <v>12.0</v>
      </c>
      <c r="L560" s="229">
        <v>95.0</v>
      </c>
      <c r="M560" s="32" t="s">
        <v>11585</v>
      </c>
      <c r="N560" s="229">
        <v>12.0</v>
      </c>
    </row>
    <row r="561">
      <c r="A561" s="227" t="str">
        <f t="shared" si="1"/>
        <v>CA0076900300</v>
      </c>
      <c r="B561" s="227" t="str">
        <f t="shared" si="2"/>
        <v>Unisex Track Pant Organic Cotton - Undyed (M)</v>
      </c>
      <c r="C561" s="32" t="s">
        <v>12263</v>
      </c>
      <c r="D561" s="32" t="s">
        <v>4430</v>
      </c>
      <c r="E561" s="229">
        <v>8.89</v>
      </c>
      <c r="F561" s="230" t="b">
        <v>0</v>
      </c>
      <c r="G561" s="229">
        <v>95.0</v>
      </c>
      <c r="H561" s="229">
        <v>96.0</v>
      </c>
      <c r="I561" s="32" t="s">
        <v>4431</v>
      </c>
      <c r="J561" s="32" t="s">
        <v>12262</v>
      </c>
      <c r="K561" s="229">
        <v>12.0</v>
      </c>
      <c r="L561" s="229">
        <v>96.0</v>
      </c>
      <c r="M561" s="32" t="s">
        <v>11388</v>
      </c>
      <c r="N561" s="229">
        <v>12.0</v>
      </c>
    </row>
    <row r="562">
      <c r="A562" s="227" t="str">
        <f t="shared" si="1"/>
        <v>CA0076900400</v>
      </c>
      <c r="B562" s="227" t="str">
        <f t="shared" si="2"/>
        <v>Unisex Track Pant Organic Cotton - Undyed (L)</v>
      </c>
      <c r="C562" s="32" t="s">
        <v>12264</v>
      </c>
      <c r="D562" s="32" t="s">
        <v>4427</v>
      </c>
      <c r="E562" s="229">
        <v>8.23</v>
      </c>
      <c r="F562" s="230" t="b">
        <v>0</v>
      </c>
      <c r="G562" s="229">
        <v>0.0</v>
      </c>
      <c r="H562" s="229">
        <v>0.0</v>
      </c>
      <c r="I562" s="32" t="s">
        <v>4428</v>
      </c>
      <c r="J562" s="32" t="s">
        <v>12262</v>
      </c>
      <c r="K562" s="229">
        <v>12.0</v>
      </c>
      <c r="L562" s="229">
        <v>0.0</v>
      </c>
      <c r="M562" s="32" t="s">
        <v>11588</v>
      </c>
      <c r="N562" s="229">
        <v>12.0</v>
      </c>
    </row>
    <row r="563">
      <c r="A563" s="227" t="str">
        <f t="shared" si="1"/>
        <v>CA0076900500</v>
      </c>
      <c r="B563" s="227" t="str">
        <f t="shared" si="2"/>
        <v>Unisex Track Pant Organic Cotton - Undyed (XL)</v>
      </c>
      <c r="C563" s="32" t="s">
        <v>12265</v>
      </c>
      <c r="D563" s="32" t="s">
        <v>4436</v>
      </c>
      <c r="E563" s="229">
        <v>8.01</v>
      </c>
      <c r="F563" s="230" t="b">
        <v>0</v>
      </c>
      <c r="G563" s="229">
        <v>0.0</v>
      </c>
      <c r="H563" s="229">
        <v>0.0</v>
      </c>
      <c r="I563" s="32" t="s">
        <v>4437</v>
      </c>
      <c r="J563" s="32" t="s">
        <v>12262</v>
      </c>
      <c r="K563" s="229">
        <v>12.0</v>
      </c>
      <c r="L563" s="229">
        <v>0.0</v>
      </c>
      <c r="M563" s="32" t="s">
        <v>11390</v>
      </c>
      <c r="N563" s="229">
        <v>12.0</v>
      </c>
    </row>
    <row r="564">
      <c r="A564" s="227" t="str">
        <f t="shared" si="1"/>
        <v>CA0076900600</v>
      </c>
      <c r="B564" s="227" t="str">
        <f t="shared" si="2"/>
        <v>Unisex Track Pant Organic Cotton - Undyed (XXL)</v>
      </c>
      <c r="C564" s="32" t="s">
        <v>12266</v>
      </c>
      <c r="D564" s="32" t="s">
        <v>4439</v>
      </c>
      <c r="E564" s="229">
        <v>8.28</v>
      </c>
      <c r="F564" s="230" t="b">
        <v>0</v>
      </c>
      <c r="G564" s="229">
        <v>1.0</v>
      </c>
      <c r="H564" s="229">
        <v>1.0</v>
      </c>
      <c r="I564" s="32" t="s">
        <v>4440</v>
      </c>
      <c r="J564" s="32" t="s">
        <v>12262</v>
      </c>
      <c r="K564" s="229">
        <v>12.0</v>
      </c>
      <c r="L564" s="229">
        <v>1.0</v>
      </c>
      <c r="M564" s="32" t="s">
        <v>11392</v>
      </c>
      <c r="N564" s="229">
        <v>12.0</v>
      </c>
    </row>
    <row r="565">
      <c r="A565" s="227" t="str">
        <f t="shared" si="1"/>
        <v>CA0077000200</v>
      </c>
      <c r="B565" s="227" t="str">
        <f t="shared" si="2"/>
        <v>Unisex Track Pant Organic Cotton - White (S)</v>
      </c>
      <c r="C565" s="32" t="s">
        <v>12267</v>
      </c>
      <c r="D565" s="32" t="s">
        <v>1136</v>
      </c>
      <c r="E565" s="229">
        <v>7.51</v>
      </c>
      <c r="F565" s="230" t="b">
        <v>0</v>
      </c>
      <c r="G565" s="229">
        <v>275.0</v>
      </c>
      <c r="H565" s="229">
        <v>275.0</v>
      </c>
      <c r="I565" s="32" t="s">
        <v>4084</v>
      </c>
      <c r="J565" s="32" t="s">
        <v>12268</v>
      </c>
      <c r="K565" s="229">
        <v>26.0</v>
      </c>
      <c r="L565" s="229">
        <v>275.0</v>
      </c>
      <c r="M565" s="32" t="s">
        <v>11585</v>
      </c>
      <c r="N565" s="229">
        <v>26.0</v>
      </c>
    </row>
    <row r="566">
      <c r="A566" s="227" t="str">
        <f t="shared" si="1"/>
        <v>CA0077000300</v>
      </c>
      <c r="B566" s="227" t="str">
        <f t="shared" si="2"/>
        <v>Unisex Track Pant Organic Cotton - White (M)</v>
      </c>
      <c r="C566" s="32" t="s">
        <v>12269</v>
      </c>
      <c r="D566" s="32" t="s">
        <v>1134</v>
      </c>
      <c r="E566" s="229">
        <v>7.58</v>
      </c>
      <c r="F566" s="230" t="b">
        <v>0</v>
      </c>
      <c r="G566" s="229">
        <v>455.0</v>
      </c>
      <c r="H566" s="229">
        <v>456.0</v>
      </c>
      <c r="I566" s="32" t="s">
        <v>4082</v>
      </c>
      <c r="J566" s="32" t="s">
        <v>12268</v>
      </c>
      <c r="K566" s="229">
        <v>26.0</v>
      </c>
      <c r="L566" s="229">
        <v>456.0</v>
      </c>
      <c r="M566" s="32" t="s">
        <v>11388</v>
      </c>
      <c r="N566" s="229">
        <v>26.0</v>
      </c>
    </row>
    <row r="567">
      <c r="A567" s="227" t="str">
        <f t="shared" si="1"/>
        <v>CA0077000400</v>
      </c>
      <c r="B567" s="227" t="str">
        <f t="shared" si="2"/>
        <v>Unisex Track Pant Organic Cotton - White (L)</v>
      </c>
      <c r="C567" s="32" t="s">
        <v>12270</v>
      </c>
      <c r="D567" s="32" t="s">
        <v>1132</v>
      </c>
      <c r="E567" s="229">
        <v>7.96</v>
      </c>
      <c r="F567" s="230" t="b">
        <v>0</v>
      </c>
      <c r="G567" s="229">
        <v>351.0</v>
      </c>
      <c r="H567" s="229">
        <v>355.0</v>
      </c>
      <c r="I567" s="32" t="s">
        <v>4080</v>
      </c>
      <c r="J567" s="32" t="s">
        <v>12268</v>
      </c>
      <c r="K567" s="229">
        <v>26.0</v>
      </c>
      <c r="L567" s="229">
        <v>355.0</v>
      </c>
      <c r="M567" s="32" t="s">
        <v>11588</v>
      </c>
      <c r="N567" s="229">
        <v>26.0</v>
      </c>
    </row>
    <row r="568">
      <c r="A568" s="227" t="str">
        <f t="shared" si="1"/>
        <v>CA0077000500</v>
      </c>
      <c r="B568" s="227" t="str">
        <f t="shared" si="2"/>
        <v>Unisex Track Pant Organic Cotton - White (XL)</v>
      </c>
      <c r="C568" s="32" t="s">
        <v>12271</v>
      </c>
      <c r="D568" s="32" t="s">
        <v>1130</v>
      </c>
      <c r="E568" s="229">
        <v>7.89</v>
      </c>
      <c r="F568" s="230" t="b">
        <v>0</v>
      </c>
      <c r="G568" s="229">
        <v>242.0</v>
      </c>
      <c r="H568" s="229">
        <v>242.0</v>
      </c>
      <c r="I568" s="32" t="s">
        <v>4086</v>
      </c>
      <c r="J568" s="32" t="s">
        <v>12268</v>
      </c>
      <c r="K568" s="229">
        <v>26.0</v>
      </c>
      <c r="L568" s="229">
        <v>242.0</v>
      </c>
      <c r="M568" s="32" t="s">
        <v>11390</v>
      </c>
      <c r="N568" s="229">
        <v>26.0</v>
      </c>
    </row>
    <row r="569">
      <c r="A569" s="227" t="str">
        <f t="shared" si="1"/>
        <v>CA0077000600</v>
      </c>
      <c r="B569" s="227" t="str">
        <f t="shared" si="2"/>
        <v>Unisex Track Pant Organic Cotton - White (XXL)</v>
      </c>
      <c r="C569" s="32" t="s">
        <v>12272</v>
      </c>
      <c r="D569" s="32" t="s">
        <v>4088</v>
      </c>
      <c r="E569" s="229">
        <v>7.87</v>
      </c>
      <c r="F569" s="230" t="b">
        <v>0</v>
      </c>
      <c r="G569" s="229">
        <v>29.0</v>
      </c>
      <c r="H569" s="229">
        <v>29.0</v>
      </c>
      <c r="I569" s="32" t="s">
        <v>4089</v>
      </c>
      <c r="J569" s="32" t="s">
        <v>12268</v>
      </c>
      <c r="K569" s="229">
        <v>26.0</v>
      </c>
      <c r="L569" s="229">
        <v>29.0</v>
      </c>
      <c r="M569" s="32" t="s">
        <v>11392</v>
      </c>
      <c r="N569" s="229">
        <v>26.0</v>
      </c>
    </row>
    <row r="570">
      <c r="A570" s="227" t="str">
        <f t="shared" si="1"/>
        <v>CA0077200200</v>
      </c>
      <c r="B570" s="227" t="str">
        <f t="shared" si="2"/>
        <v>Unisex Track Pant Organic Cotton - Navy (S)</v>
      </c>
      <c r="C570" s="32" t="s">
        <v>12273</v>
      </c>
      <c r="D570" s="32" t="s">
        <v>12274</v>
      </c>
      <c r="E570" s="229">
        <v>8.55</v>
      </c>
      <c r="F570" s="230" t="b">
        <v>0</v>
      </c>
      <c r="G570" s="229">
        <v>72.0</v>
      </c>
      <c r="H570" s="229">
        <v>73.0</v>
      </c>
      <c r="I570" s="32" t="s">
        <v>12275</v>
      </c>
      <c r="J570" s="32" t="s">
        <v>12276</v>
      </c>
      <c r="K570" s="229">
        <v>12.0</v>
      </c>
      <c r="L570" s="229">
        <v>73.0</v>
      </c>
      <c r="M570" s="32" t="s">
        <v>11585</v>
      </c>
      <c r="N570" s="229">
        <v>12.0</v>
      </c>
    </row>
    <row r="571">
      <c r="A571" s="227" t="str">
        <f t="shared" si="1"/>
        <v>CA0077200400</v>
      </c>
      <c r="B571" s="227" t="str">
        <f t="shared" si="2"/>
        <v>Unisex Track Pant Organic Cotton - Navy (L)</v>
      </c>
      <c r="C571" s="32" t="s">
        <v>12277</v>
      </c>
      <c r="D571" s="32" t="s">
        <v>12278</v>
      </c>
      <c r="E571" s="229">
        <v>8.55</v>
      </c>
      <c r="F571" s="230" t="b">
        <v>0</v>
      </c>
      <c r="G571" s="229">
        <v>0.0</v>
      </c>
      <c r="H571" s="229">
        <v>0.0</v>
      </c>
      <c r="I571" s="32" t="s">
        <v>12279</v>
      </c>
      <c r="J571" s="32" t="s">
        <v>12276</v>
      </c>
      <c r="K571" s="229">
        <v>12.0</v>
      </c>
      <c r="L571" s="229">
        <v>0.0</v>
      </c>
      <c r="M571" s="32" t="s">
        <v>11588</v>
      </c>
      <c r="N571" s="229">
        <v>12.0</v>
      </c>
    </row>
    <row r="572">
      <c r="A572" s="227" t="str">
        <f t="shared" si="1"/>
        <v>CA0077200500</v>
      </c>
      <c r="B572" s="227" t="str">
        <f t="shared" si="2"/>
        <v>Unisex Track Pant Organic Cotton - Navy (XL)</v>
      </c>
      <c r="C572" s="32" t="s">
        <v>12280</v>
      </c>
      <c r="D572" s="32" t="s">
        <v>12281</v>
      </c>
      <c r="E572" s="229">
        <v>8.55</v>
      </c>
      <c r="F572" s="230" t="b">
        <v>0</v>
      </c>
      <c r="G572" s="229">
        <v>58.0</v>
      </c>
      <c r="H572" s="229">
        <v>59.0</v>
      </c>
      <c r="I572" s="32" t="s">
        <v>12282</v>
      </c>
      <c r="J572" s="32" t="s">
        <v>12276</v>
      </c>
      <c r="K572" s="229">
        <v>12.0</v>
      </c>
      <c r="L572" s="229">
        <v>59.0</v>
      </c>
      <c r="M572" s="32" t="s">
        <v>11390</v>
      </c>
      <c r="N572" s="229">
        <v>12.0</v>
      </c>
    </row>
    <row r="573">
      <c r="A573" s="227" t="str">
        <f t="shared" si="1"/>
        <v>CA0077500100</v>
      </c>
      <c r="B573" s="227" t="str">
        <f t="shared" si="2"/>
        <v>Save Soil T Shirt unisex (XS)</v>
      </c>
      <c r="C573" s="32" t="s">
        <v>12283</v>
      </c>
      <c r="D573" s="32" t="s">
        <v>12284</v>
      </c>
      <c r="E573" s="229">
        <v>8.8</v>
      </c>
      <c r="F573" s="230" t="b">
        <v>0</v>
      </c>
      <c r="G573" s="229">
        <v>0.0</v>
      </c>
      <c r="H573" s="229">
        <v>0.0</v>
      </c>
      <c r="I573" s="32" t="s">
        <v>12285</v>
      </c>
      <c r="J573" s="32" t="s">
        <v>2328</v>
      </c>
      <c r="K573" s="229">
        <v>15.0</v>
      </c>
      <c r="L573" s="229">
        <v>0.0</v>
      </c>
      <c r="M573" s="32" t="s">
        <v>11686</v>
      </c>
      <c r="N573" s="229">
        <v>15.0</v>
      </c>
    </row>
    <row r="574">
      <c r="A574" s="227" t="str">
        <f t="shared" si="1"/>
        <v>CA0077500200</v>
      </c>
      <c r="B574" s="227" t="str">
        <f t="shared" si="2"/>
        <v>Save Soil T Shirt unisex (S)</v>
      </c>
      <c r="C574" s="32" t="s">
        <v>12286</v>
      </c>
      <c r="D574" s="32" t="s">
        <v>922</v>
      </c>
      <c r="E574" s="229">
        <v>4.39</v>
      </c>
      <c r="F574" s="230" t="b">
        <v>0</v>
      </c>
      <c r="G574" s="229">
        <v>2.0</v>
      </c>
      <c r="H574" s="229">
        <v>2.0</v>
      </c>
      <c r="I574" s="32" t="s">
        <v>7941</v>
      </c>
      <c r="J574" s="32" t="s">
        <v>2328</v>
      </c>
      <c r="K574" s="229">
        <v>15.0</v>
      </c>
      <c r="L574" s="229">
        <v>2.0</v>
      </c>
      <c r="M574" s="32" t="s">
        <v>11585</v>
      </c>
      <c r="N574" s="229">
        <v>15.0</v>
      </c>
    </row>
    <row r="575">
      <c r="A575" s="227" t="str">
        <f t="shared" si="1"/>
        <v>CA0077500300</v>
      </c>
      <c r="B575" s="227" t="str">
        <f t="shared" si="2"/>
        <v>Save Soil T Shirt unisex (M)</v>
      </c>
      <c r="C575" s="32" t="s">
        <v>12287</v>
      </c>
      <c r="D575" s="32" t="s">
        <v>920</v>
      </c>
      <c r="E575" s="229">
        <v>4.38</v>
      </c>
      <c r="F575" s="230" t="b">
        <v>0</v>
      </c>
      <c r="G575" s="229">
        <v>46.0</v>
      </c>
      <c r="H575" s="229">
        <v>48.0</v>
      </c>
      <c r="I575" s="32" t="s">
        <v>7947</v>
      </c>
      <c r="J575" s="32" t="s">
        <v>2328</v>
      </c>
      <c r="K575" s="229">
        <v>15.0</v>
      </c>
      <c r="L575" s="229">
        <v>48.0</v>
      </c>
      <c r="M575" s="32" t="s">
        <v>11388</v>
      </c>
      <c r="N575" s="229">
        <v>15.0</v>
      </c>
    </row>
    <row r="576">
      <c r="A576" s="227" t="str">
        <f t="shared" si="1"/>
        <v>CA0077500400</v>
      </c>
      <c r="B576" s="227" t="str">
        <f t="shared" si="2"/>
        <v>Save Soil T Shirt unisex (L)</v>
      </c>
      <c r="C576" s="32" t="s">
        <v>12288</v>
      </c>
      <c r="D576" s="32" t="s">
        <v>918</v>
      </c>
      <c r="E576" s="233">
        <v>4.38</v>
      </c>
      <c r="F576" s="230" t="b">
        <v>0</v>
      </c>
      <c r="G576" s="229">
        <v>-1.0</v>
      </c>
      <c r="H576" s="229">
        <v>0.0</v>
      </c>
      <c r="I576" s="32" t="s">
        <v>7945</v>
      </c>
      <c r="J576" s="32" t="s">
        <v>2328</v>
      </c>
      <c r="K576" s="229">
        <v>15.0</v>
      </c>
      <c r="L576" s="229">
        <v>0.0</v>
      </c>
      <c r="M576" s="32" t="s">
        <v>11588</v>
      </c>
      <c r="N576" s="229">
        <v>15.0</v>
      </c>
    </row>
    <row r="577">
      <c r="A577" s="227" t="str">
        <f t="shared" si="1"/>
        <v>CA0077500500</v>
      </c>
      <c r="B577" s="227" t="str">
        <f t="shared" si="2"/>
        <v>Save Soil T Shirt unisex (XL)</v>
      </c>
      <c r="C577" s="32" t="s">
        <v>12289</v>
      </c>
      <c r="D577" s="32" t="s">
        <v>2161</v>
      </c>
      <c r="E577" s="229">
        <v>4.38</v>
      </c>
      <c r="F577" s="230" t="b">
        <v>0</v>
      </c>
      <c r="G577" s="229">
        <v>0.0</v>
      </c>
      <c r="H577" s="229">
        <v>0.0</v>
      </c>
      <c r="I577" s="32" t="s">
        <v>7943</v>
      </c>
      <c r="J577" s="32" t="s">
        <v>2328</v>
      </c>
      <c r="K577" s="229">
        <v>15.0</v>
      </c>
      <c r="L577" s="229">
        <v>0.0</v>
      </c>
      <c r="M577" s="32" t="s">
        <v>11390</v>
      </c>
      <c r="N577" s="229">
        <v>15.0</v>
      </c>
    </row>
    <row r="578">
      <c r="A578" s="227" t="str">
        <f t="shared" si="1"/>
        <v>CA0077600200</v>
      </c>
      <c r="B578" s="227" t="str">
        <f t="shared" si="2"/>
        <v>Unisex Save Soil SS Organic Cotton-Navy (S)</v>
      </c>
      <c r="C578" s="32" t="s">
        <v>12290</v>
      </c>
      <c r="D578" s="32" t="s">
        <v>4635</v>
      </c>
      <c r="E578" s="229">
        <v>6.42</v>
      </c>
      <c r="F578" s="230" t="b">
        <v>0</v>
      </c>
      <c r="G578" s="229">
        <v>42.0</v>
      </c>
      <c r="H578" s="229">
        <v>43.0</v>
      </c>
      <c r="I578" s="32" t="s">
        <v>4636</v>
      </c>
      <c r="J578" s="32" t="s">
        <v>12291</v>
      </c>
      <c r="K578" s="229">
        <v>15.0</v>
      </c>
      <c r="L578" s="229">
        <v>43.0</v>
      </c>
      <c r="M578" s="32" t="s">
        <v>11585</v>
      </c>
      <c r="N578" s="229">
        <v>5.0</v>
      </c>
    </row>
    <row r="579">
      <c r="A579" s="227" t="str">
        <f t="shared" si="1"/>
        <v>CA0077600300</v>
      </c>
      <c r="B579" s="227" t="str">
        <f t="shared" si="2"/>
        <v>Unisex Save Soil SS Organic Cotton-Navy (M)</v>
      </c>
      <c r="C579" s="32" t="s">
        <v>12292</v>
      </c>
      <c r="D579" s="32" t="s">
        <v>4632</v>
      </c>
      <c r="E579" s="229">
        <v>6.38</v>
      </c>
      <c r="F579" s="230" t="b">
        <v>0</v>
      </c>
      <c r="G579" s="229">
        <v>27.0</v>
      </c>
      <c r="H579" s="229">
        <v>27.0</v>
      </c>
      <c r="I579" s="32" t="s">
        <v>4633</v>
      </c>
      <c r="J579" s="32" t="s">
        <v>12291</v>
      </c>
      <c r="K579" s="229">
        <v>15.0</v>
      </c>
      <c r="L579" s="229">
        <v>27.0</v>
      </c>
      <c r="M579" s="32" t="s">
        <v>11388</v>
      </c>
      <c r="N579" s="229">
        <v>5.0</v>
      </c>
    </row>
    <row r="580">
      <c r="A580" s="227" t="str">
        <f t="shared" si="1"/>
        <v>CA0077600400</v>
      </c>
      <c r="B580" s="227" t="str">
        <f t="shared" si="2"/>
        <v>Unisex Save Soil SS Organic Cotton-Navy (L)</v>
      </c>
      <c r="C580" s="32" t="s">
        <v>12293</v>
      </c>
      <c r="D580" s="32" t="s">
        <v>4629</v>
      </c>
      <c r="E580" s="229">
        <v>6.38</v>
      </c>
      <c r="F580" s="230" t="b">
        <v>0</v>
      </c>
      <c r="G580" s="229">
        <v>1.0</v>
      </c>
      <c r="H580" s="229">
        <v>1.0</v>
      </c>
      <c r="I580" s="32" t="s">
        <v>4630</v>
      </c>
      <c r="J580" s="32" t="s">
        <v>12291</v>
      </c>
      <c r="K580" s="229">
        <v>15.0</v>
      </c>
      <c r="L580" s="229">
        <v>1.0</v>
      </c>
      <c r="M580" s="32" t="s">
        <v>11588</v>
      </c>
      <c r="N580" s="229">
        <v>5.0</v>
      </c>
    </row>
    <row r="581">
      <c r="A581" s="227" t="str">
        <f t="shared" si="1"/>
        <v>CA0077600500</v>
      </c>
      <c r="B581" s="227" t="str">
        <f t="shared" si="2"/>
        <v>Unisex Save Soil SS Organic Cotton-Navy (XL)</v>
      </c>
      <c r="C581" s="32" t="s">
        <v>12294</v>
      </c>
      <c r="D581" s="32" t="s">
        <v>4638</v>
      </c>
      <c r="E581" s="229">
        <v>6.38</v>
      </c>
      <c r="F581" s="230" t="b">
        <v>0</v>
      </c>
      <c r="G581" s="229">
        <v>7.0</v>
      </c>
      <c r="H581" s="229">
        <v>7.0</v>
      </c>
      <c r="I581" s="32" t="s">
        <v>4639</v>
      </c>
      <c r="J581" s="32" t="s">
        <v>12291</v>
      </c>
      <c r="K581" s="229">
        <v>20.0</v>
      </c>
      <c r="L581" s="229">
        <v>7.0</v>
      </c>
      <c r="M581" s="32" t="s">
        <v>11390</v>
      </c>
      <c r="N581" s="229">
        <v>5.0</v>
      </c>
    </row>
    <row r="582">
      <c r="A582" s="227" t="str">
        <f t="shared" si="1"/>
        <v>CA0077900200</v>
      </c>
      <c r="B582" s="227" t="str">
        <f t="shared" si="2"/>
        <v>Unisex Save Soil SS Organic Cotton-DarkGrey (S)</v>
      </c>
      <c r="C582" s="32" t="s">
        <v>12295</v>
      </c>
      <c r="D582" s="32" t="s">
        <v>4670</v>
      </c>
      <c r="E582" s="233">
        <v>9.17</v>
      </c>
      <c r="F582" s="230" t="b">
        <v>0</v>
      </c>
      <c r="G582" s="229">
        <v>0.0</v>
      </c>
      <c r="H582" s="229">
        <v>0.0</v>
      </c>
      <c r="I582" s="32" t="s">
        <v>4671</v>
      </c>
      <c r="J582" s="32" t="s">
        <v>12296</v>
      </c>
      <c r="K582" s="229">
        <v>10.0</v>
      </c>
      <c r="L582" s="229">
        <v>0.0</v>
      </c>
      <c r="M582" s="32" t="s">
        <v>11585</v>
      </c>
      <c r="N582" s="229">
        <v>0.0</v>
      </c>
    </row>
    <row r="583">
      <c r="A583" s="227" t="str">
        <f t="shared" si="1"/>
        <v>CA0077900300</v>
      </c>
      <c r="B583" s="227" t="str">
        <f t="shared" si="2"/>
        <v>Unisex Save Soil SS Organic Cotton-DarkGrey (M)</v>
      </c>
      <c r="C583" s="32" t="s">
        <v>12297</v>
      </c>
      <c r="D583" s="32" t="s">
        <v>4667</v>
      </c>
      <c r="E583" s="233">
        <v>9.16</v>
      </c>
      <c r="F583" s="230" t="b">
        <v>0</v>
      </c>
      <c r="G583" s="229">
        <v>0.0</v>
      </c>
      <c r="H583" s="229">
        <v>0.0</v>
      </c>
      <c r="I583" s="235" t="s">
        <v>4668</v>
      </c>
      <c r="J583" s="32" t="s">
        <v>12296</v>
      </c>
      <c r="K583" s="229">
        <v>10.0</v>
      </c>
      <c r="L583" s="229">
        <v>0.0</v>
      </c>
      <c r="M583" s="32" t="s">
        <v>11388</v>
      </c>
      <c r="N583" s="229">
        <v>0.0</v>
      </c>
    </row>
    <row r="584">
      <c r="A584" s="227" t="str">
        <f t="shared" si="1"/>
        <v>CA0078100200</v>
      </c>
      <c r="B584" s="227" t="str">
        <f t="shared" si="2"/>
        <v>Unisex Save Soil SS Organic Cotton-OliveGreen (S)</v>
      </c>
      <c r="C584" s="32" t="s">
        <v>12298</v>
      </c>
      <c r="D584" s="32" t="s">
        <v>4692</v>
      </c>
      <c r="E584" s="229">
        <v>8.8</v>
      </c>
      <c r="F584" s="230" t="b">
        <v>0</v>
      </c>
      <c r="G584" s="229">
        <v>0.0</v>
      </c>
      <c r="H584" s="229">
        <v>0.0</v>
      </c>
      <c r="I584" s="32" t="s">
        <v>4693</v>
      </c>
      <c r="J584" s="32" t="s">
        <v>12299</v>
      </c>
      <c r="K584" s="229">
        <v>10.0</v>
      </c>
      <c r="L584" s="229">
        <v>0.0</v>
      </c>
      <c r="M584" s="32" t="s">
        <v>11585</v>
      </c>
      <c r="N584" s="229">
        <v>0.0</v>
      </c>
    </row>
    <row r="585">
      <c r="A585" s="227" t="str">
        <f t="shared" si="1"/>
        <v>CA0078100300</v>
      </c>
      <c r="B585" s="227" t="str">
        <f t="shared" si="2"/>
        <v>Unisex Save Soil SS Organic Cotton-OliveGreen (M)</v>
      </c>
      <c r="C585" s="32" t="s">
        <v>12300</v>
      </c>
      <c r="D585" s="32" t="s">
        <v>4689</v>
      </c>
      <c r="E585" s="229">
        <v>9.2</v>
      </c>
      <c r="F585" s="230" t="b">
        <v>0</v>
      </c>
      <c r="G585" s="229">
        <v>0.0</v>
      </c>
      <c r="H585" s="229">
        <v>0.0</v>
      </c>
      <c r="I585" s="32" t="s">
        <v>4690</v>
      </c>
      <c r="J585" s="32" t="s">
        <v>12299</v>
      </c>
      <c r="K585" s="229">
        <v>10.0</v>
      </c>
      <c r="L585" s="229">
        <v>0.0</v>
      </c>
      <c r="M585" s="32" t="s">
        <v>11388</v>
      </c>
      <c r="N585" s="229">
        <v>0.0</v>
      </c>
    </row>
    <row r="586">
      <c r="A586" s="227" t="str">
        <f t="shared" si="1"/>
        <v>CA0079500200</v>
      </c>
      <c r="B586" s="227" t="str">
        <f t="shared" si="2"/>
        <v>Unisex T Shirt - Surya Namaskaram (S)</v>
      </c>
      <c r="C586" s="32" t="s">
        <v>12301</v>
      </c>
      <c r="D586" s="32" t="s">
        <v>12302</v>
      </c>
      <c r="E586" s="229">
        <v>7.35</v>
      </c>
      <c r="F586" s="230" t="b">
        <v>0</v>
      </c>
      <c r="G586" s="229">
        <v>0.0</v>
      </c>
      <c r="H586" s="229">
        <v>0.0</v>
      </c>
      <c r="I586" s="32" t="s">
        <v>12303</v>
      </c>
      <c r="J586" s="32" t="s">
        <v>12304</v>
      </c>
      <c r="K586" s="229">
        <v>10.0</v>
      </c>
      <c r="L586" s="229">
        <v>0.0</v>
      </c>
      <c r="M586" s="32" t="s">
        <v>11585</v>
      </c>
      <c r="N586" s="229">
        <v>0.0</v>
      </c>
    </row>
    <row r="587">
      <c r="A587" s="227" t="str">
        <f t="shared" si="1"/>
        <v>CA0079500300</v>
      </c>
      <c r="B587" s="227" t="str">
        <f t="shared" si="2"/>
        <v>Unisex T Shirt - Surya Namaskaram (M)</v>
      </c>
      <c r="C587" s="32" t="s">
        <v>12305</v>
      </c>
      <c r="D587" s="32" t="s">
        <v>12306</v>
      </c>
      <c r="E587" s="233">
        <v>7.33</v>
      </c>
      <c r="F587" s="230" t="b">
        <v>0</v>
      </c>
      <c r="G587" s="229">
        <v>0.0</v>
      </c>
      <c r="H587" s="229">
        <v>0.0</v>
      </c>
      <c r="I587" s="235" t="s">
        <v>12307</v>
      </c>
      <c r="J587" s="32" t="s">
        <v>12304</v>
      </c>
      <c r="K587" s="229">
        <v>10.0</v>
      </c>
      <c r="L587" s="229">
        <v>0.0</v>
      </c>
      <c r="M587" s="32" t="s">
        <v>11388</v>
      </c>
      <c r="N587" s="229">
        <v>0.0</v>
      </c>
    </row>
    <row r="588">
      <c r="A588" s="227" t="str">
        <f t="shared" si="1"/>
        <v>CA0079500400</v>
      </c>
      <c r="B588" s="227" t="str">
        <f t="shared" si="2"/>
        <v>Unisex T Shirt - Surya Namaskaram (L)</v>
      </c>
      <c r="C588" s="32" t="s">
        <v>12308</v>
      </c>
      <c r="D588" s="32" t="s">
        <v>12309</v>
      </c>
      <c r="E588" s="233">
        <v>7.72</v>
      </c>
      <c r="F588" s="230" t="b">
        <v>0</v>
      </c>
      <c r="G588" s="229">
        <v>4.0</v>
      </c>
      <c r="H588" s="229">
        <v>4.0</v>
      </c>
      <c r="I588" s="235" t="s">
        <v>12310</v>
      </c>
      <c r="J588" s="32" t="s">
        <v>12304</v>
      </c>
      <c r="K588" s="229">
        <v>10.0</v>
      </c>
      <c r="L588" s="229">
        <v>4.0</v>
      </c>
      <c r="M588" s="32" t="s">
        <v>11588</v>
      </c>
      <c r="N588" s="229">
        <v>0.0</v>
      </c>
    </row>
    <row r="589">
      <c r="A589" s="227" t="str">
        <f t="shared" si="1"/>
        <v>CA0079500500</v>
      </c>
      <c r="B589" s="227" t="str">
        <f t="shared" si="2"/>
        <v>Unisex T Shirt - Surya Namaskaram (XL)</v>
      </c>
      <c r="C589" s="32" t="s">
        <v>12311</v>
      </c>
      <c r="D589" s="32" t="s">
        <v>12312</v>
      </c>
      <c r="E589" s="233">
        <v>7.56</v>
      </c>
      <c r="F589" s="230" t="b">
        <v>0</v>
      </c>
      <c r="G589" s="229">
        <v>0.0</v>
      </c>
      <c r="H589" s="229">
        <v>0.0</v>
      </c>
      <c r="I589" s="235" t="s">
        <v>12313</v>
      </c>
      <c r="J589" s="32" t="s">
        <v>12304</v>
      </c>
      <c r="K589" s="229">
        <v>10.0</v>
      </c>
      <c r="L589" s="229">
        <v>0.0</v>
      </c>
      <c r="M589" s="32" t="s">
        <v>11390</v>
      </c>
      <c r="N589" s="229">
        <v>0.0</v>
      </c>
    </row>
    <row r="590">
      <c r="A590" s="227" t="str">
        <f t="shared" si="1"/>
        <v>CA0079700200</v>
      </c>
      <c r="B590" s="227" t="str">
        <f t="shared" si="2"/>
        <v>Womens T Shirt - Pink (S)</v>
      </c>
      <c r="C590" s="32" t="s">
        <v>12314</v>
      </c>
      <c r="D590" s="32" t="s">
        <v>12315</v>
      </c>
      <c r="E590" s="233">
        <v>6.65</v>
      </c>
      <c r="F590" s="230" t="b">
        <v>0</v>
      </c>
      <c r="G590" s="229">
        <v>0.0</v>
      </c>
      <c r="H590" s="229">
        <v>0.0</v>
      </c>
      <c r="I590" s="235" t="s">
        <v>12316</v>
      </c>
      <c r="J590" s="32" t="s">
        <v>12317</v>
      </c>
      <c r="K590" s="229">
        <v>15.0</v>
      </c>
      <c r="L590" s="229">
        <v>0.0</v>
      </c>
      <c r="M590" s="32" t="s">
        <v>11585</v>
      </c>
      <c r="N590" s="229">
        <v>15.0</v>
      </c>
    </row>
    <row r="591">
      <c r="A591" s="227" t="str">
        <f t="shared" si="1"/>
        <v>CA0079700300</v>
      </c>
      <c r="B591" s="227" t="str">
        <f t="shared" si="2"/>
        <v>Womens T Shirt - Pink (M)</v>
      </c>
      <c r="C591" s="32" t="s">
        <v>12318</v>
      </c>
      <c r="D591" s="32" t="s">
        <v>12319</v>
      </c>
      <c r="E591" s="229">
        <v>6.7</v>
      </c>
      <c r="F591" s="230" t="b">
        <v>0</v>
      </c>
      <c r="G591" s="229">
        <v>0.0</v>
      </c>
      <c r="H591" s="229">
        <v>0.0</v>
      </c>
      <c r="I591" s="32" t="s">
        <v>12320</v>
      </c>
      <c r="J591" s="32" t="s">
        <v>12317</v>
      </c>
      <c r="K591" s="229">
        <v>15.0</v>
      </c>
      <c r="L591" s="229">
        <v>0.0</v>
      </c>
      <c r="M591" s="32" t="s">
        <v>11388</v>
      </c>
      <c r="N591" s="229">
        <v>15.0</v>
      </c>
    </row>
    <row r="592">
      <c r="A592" s="227" t="str">
        <f t="shared" si="1"/>
        <v>CA0079700400</v>
      </c>
      <c r="B592" s="227" t="str">
        <f t="shared" si="2"/>
        <v>Womens T Shirt - Pink (L)</v>
      </c>
      <c r="C592" s="32" t="s">
        <v>12321</v>
      </c>
      <c r="D592" s="32" t="s">
        <v>12322</v>
      </c>
      <c r="E592" s="229">
        <v>6.68</v>
      </c>
      <c r="F592" s="230" t="b">
        <v>0</v>
      </c>
      <c r="G592" s="229">
        <v>0.0</v>
      </c>
      <c r="H592" s="229">
        <v>0.0</v>
      </c>
      <c r="I592" s="32" t="s">
        <v>12323</v>
      </c>
      <c r="J592" s="32" t="s">
        <v>12317</v>
      </c>
      <c r="K592" s="229">
        <v>15.0</v>
      </c>
      <c r="L592" s="229">
        <v>0.0</v>
      </c>
      <c r="M592" s="32" t="s">
        <v>11588</v>
      </c>
      <c r="N592" s="229">
        <v>15.0</v>
      </c>
    </row>
    <row r="593">
      <c r="A593" s="227" t="str">
        <f t="shared" si="1"/>
        <v>CA0079700500</v>
      </c>
      <c r="B593" s="227" t="str">
        <f t="shared" si="2"/>
        <v>Womens T Shirt - Pink (XL)</v>
      </c>
      <c r="C593" s="32" t="s">
        <v>12324</v>
      </c>
      <c r="D593" s="32" t="s">
        <v>12325</v>
      </c>
      <c r="E593" s="229">
        <v>6.69</v>
      </c>
      <c r="F593" s="230" t="b">
        <v>0</v>
      </c>
      <c r="G593" s="229">
        <v>8.0</v>
      </c>
      <c r="H593" s="229">
        <v>8.0</v>
      </c>
      <c r="I593" s="32" t="s">
        <v>12326</v>
      </c>
      <c r="J593" s="32" t="s">
        <v>12317</v>
      </c>
      <c r="K593" s="229">
        <v>15.0</v>
      </c>
      <c r="L593" s="229">
        <v>8.0</v>
      </c>
      <c r="M593" s="32" t="s">
        <v>11390</v>
      </c>
      <c r="N593" s="229">
        <v>15.0</v>
      </c>
    </row>
    <row r="594">
      <c r="A594" s="227" t="str">
        <f t="shared" si="1"/>
        <v>CA0079800200</v>
      </c>
      <c r="B594" s="227" t="str">
        <f t="shared" si="2"/>
        <v>Adiyogi Unisex T Shirt, Graphic Print (S)</v>
      </c>
      <c r="C594" s="32" t="s">
        <v>12327</v>
      </c>
      <c r="D594" s="32" t="s">
        <v>12328</v>
      </c>
      <c r="E594" s="229">
        <v>0.0</v>
      </c>
      <c r="F594" s="230" t="b">
        <v>0</v>
      </c>
      <c r="G594" s="229">
        <v>23.0</v>
      </c>
      <c r="H594" s="229">
        <v>23.0</v>
      </c>
      <c r="I594" s="32" t="s">
        <v>12329</v>
      </c>
      <c r="J594" s="32" t="s">
        <v>12330</v>
      </c>
      <c r="K594" s="229">
        <v>10.0</v>
      </c>
      <c r="L594" s="229">
        <v>23.0</v>
      </c>
      <c r="M594" s="32" t="s">
        <v>11585</v>
      </c>
      <c r="N594" s="229">
        <v>0.0</v>
      </c>
    </row>
    <row r="595">
      <c r="A595" s="227" t="str">
        <f t="shared" si="1"/>
        <v>CA0079800300</v>
      </c>
      <c r="B595" s="227" t="str">
        <f t="shared" si="2"/>
        <v>Adiyogi Unisex T Shirt, Graphic Print (M)</v>
      </c>
      <c r="C595" s="32" t="s">
        <v>12331</v>
      </c>
      <c r="D595" s="32" t="s">
        <v>12332</v>
      </c>
      <c r="E595" s="229">
        <v>0.0</v>
      </c>
      <c r="F595" s="230" t="b">
        <v>0</v>
      </c>
      <c r="G595" s="229">
        <v>3.0</v>
      </c>
      <c r="H595" s="229">
        <v>3.0</v>
      </c>
      <c r="I595" s="32" t="s">
        <v>12333</v>
      </c>
      <c r="J595" s="32" t="s">
        <v>12330</v>
      </c>
      <c r="K595" s="229">
        <v>10.0</v>
      </c>
      <c r="L595" s="229">
        <v>3.0</v>
      </c>
      <c r="M595" s="32" t="s">
        <v>11388</v>
      </c>
      <c r="N595" s="229">
        <v>0.0</v>
      </c>
    </row>
    <row r="596">
      <c r="A596" s="227" t="str">
        <f t="shared" si="1"/>
        <v>CA0080000300</v>
      </c>
      <c r="B596" s="227" t="str">
        <f t="shared" si="2"/>
        <v>Unisex Black Cotton Saptarishi Printed T Shirt (M)</v>
      </c>
      <c r="C596" s="32" t="s">
        <v>12334</v>
      </c>
      <c r="D596" s="32" t="s">
        <v>12335</v>
      </c>
      <c r="E596" s="229">
        <v>11.24</v>
      </c>
      <c r="F596" s="230" t="b">
        <v>0</v>
      </c>
      <c r="G596" s="229">
        <v>0.0</v>
      </c>
      <c r="H596" s="229">
        <v>0.0</v>
      </c>
      <c r="I596" s="32" t="s">
        <v>12336</v>
      </c>
      <c r="J596" s="32" t="s">
        <v>12337</v>
      </c>
      <c r="K596" s="229">
        <v>10.0</v>
      </c>
      <c r="L596" s="229">
        <v>0.0</v>
      </c>
      <c r="M596" s="32" t="s">
        <v>11388</v>
      </c>
      <c r="N596" s="229">
        <v>0.0</v>
      </c>
    </row>
    <row r="597">
      <c r="A597" s="227" t="str">
        <f t="shared" si="1"/>
        <v>CA0080100200</v>
      </c>
      <c r="B597" s="227" t="str">
        <f t="shared" si="2"/>
        <v>Unisex-T Shirt-Moon-Dark-Grey-Silver (S)</v>
      </c>
      <c r="C597" s="32" t="s">
        <v>12338</v>
      </c>
      <c r="D597" s="32" t="s">
        <v>12339</v>
      </c>
      <c r="E597" s="233">
        <v>8.0</v>
      </c>
      <c r="F597" s="230" t="b">
        <v>0</v>
      </c>
      <c r="G597" s="229">
        <v>0.0</v>
      </c>
      <c r="H597" s="229">
        <v>0.0</v>
      </c>
      <c r="I597" s="235" t="s">
        <v>12340</v>
      </c>
      <c r="J597" s="32" t="s">
        <v>12341</v>
      </c>
      <c r="K597" s="229">
        <v>10.0</v>
      </c>
      <c r="L597" s="229">
        <v>0.0</v>
      </c>
      <c r="M597" s="32" t="s">
        <v>11585</v>
      </c>
      <c r="N597" s="229">
        <v>0.0</v>
      </c>
    </row>
    <row r="598">
      <c r="A598" s="227" t="str">
        <f t="shared" si="1"/>
        <v>CA0080100300</v>
      </c>
      <c r="B598" s="227" t="str">
        <f t="shared" si="2"/>
        <v>Unisex-T Shirt-Moon-Dark-Grey-Silver (M)</v>
      </c>
      <c r="C598" s="32" t="s">
        <v>12342</v>
      </c>
      <c r="D598" s="32" t="s">
        <v>12343</v>
      </c>
      <c r="E598" s="229">
        <v>8.0</v>
      </c>
      <c r="F598" s="230" t="b">
        <v>0</v>
      </c>
      <c r="G598" s="229">
        <v>0.0</v>
      </c>
      <c r="H598" s="229">
        <v>0.0</v>
      </c>
      <c r="I598" s="32" t="s">
        <v>12344</v>
      </c>
      <c r="J598" s="32" t="s">
        <v>12341</v>
      </c>
      <c r="K598" s="229">
        <v>10.0</v>
      </c>
      <c r="L598" s="229">
        <v>0.0</v>
      </c>
      <c r="M598" s="32" t="s">
        <v>11388</v>
      </c>
      <c r="N598" s="229">
        <v>0.0</v>
      </c>
    </row>
    <row r="599">
      <c r="A599" s="227" t="str">
        <f t="shared" si="1"/>
        <v>CA0080100400</v>
      </c>
      <c r="B599" s="227" t="str">
        <f t="shared" si="2"/>
        <v>Unisex-T Shirt-Moon-Dark-Grey-Silver (L)</v>
      </c>
      <c r="C599" s="32" t="s">
        <v>12345</v>
      </c>
      <c r="D599" s="32" t="s">
        <v>12346</v>
      </c>
      <c r="E599" s="229">
        <v>8.08</v>
      </c>
      <c r="F599" s="230" t="b">
        <v>0</v>
      </c>
      <c r="G599" s="229">
        <v>0.0</v>
      </c>
      <c r="H599" s="229">
        <v>0.0</v>
      </c>
      <c r="I599" s="32" t="s">
        <v>12347</v>
      </c>
      <c r="J599" s="32" t="s">
        <v>12341</v>
      </c>
      <c r="K599" s="229">
        <v>10.0</v>
      </c>
      <c r="L599" s="229">
        <v>0.0</v>
      </c>
      <c r="M599" s="32" t="s">
        <v>11588</v>
      </c>
      <c r="N599" s="229">
        <v>0.0</v>
      </c>
    </row>
    <row r="600">
      <c r="A600" s="227" t="str">
        <f t="shared" si="1"/>
        <v>CA0080100500</v>
      </c>
      <c r="B600" s="227" t="str">
        <f t="shared" si="2"/>
        <v>Unisex-T Shirt-Moon-Dark-Grey-Silver (XL)</v>
      </c>
      <c r="C600" s="32" t="s">
        <v>12348</v>
      </c>
      <c r="D600" s="32" t="s">
        <v>12349</v>
      </c>
      <c r="E600" s="229">
        <v>8.23</v>
      </c>
      <c r="F600" s="230" t="b">
        <v>0</v>
      </c>
      <c r="G600" s="229">
        <v>0.0</v>
      </c>
      <c r="H600" s="229">
        <v>0.0</v>
      </c>
      <c r="I600" s="32" t="s">
        <v>12350</v>
      </c>
      <c r="J600" s="32" t="s">
        <v>12341</v>
      </c>
      <c r="K600" s="229">
        <v>10.0</v>
      </c>
      <c r="L600" s="229">
        <v>0.0</v>
      </c>
      <c r="M600" s="32" t="s">
        <v>11390</v>
      </c>
      <c r="N600" s="229">
        <v>0.0</v>
      </c>
    </row>
    <row r="601">
      <c r="A601" s="227" t="str">
        <f t="shared" si="1"/>
        <v>CA0080200200</v>
      </c>
      <c r="B601" s="227" t="str">
        <f t="shared" si="2"/>
        <v>Unisex-T Shirt-Moon-Ecru-Gold (S)</v>
      </c>
      <c r="C601" s="32" t="s">
        <v>12351</v>
      </c>
      <c r="D601" s="32" t="s">
        <v>8250</v>
      </c>
      <c r="E601" s="229">
        <v>7.27</v>
      </c>
      <c r="F601" s="230" t="b">
        <v>0</v>
      </c>
      <c r="G601" s="229">
        <v>18.0</v>
      </c>
      <c r="H601" s="229">
        <v>18.0</v>
      </c>
      <c r="I601" s="32" t="s">
        <v>8251</v>
      </c>
      <c r="J601" s="32" t="s">
        <v>12352</v>
      </c>
      <c r="K601" s="229">
        <v>10.0</v>
      </c>
      <c r="L601" s="229">
        <v>18.0</v>
      </c>
      <c r="M601" s="32" t="s">
        <v>11585</v>
      </c>
      <c r="N601" s="229">
        <v>10.0</v>
      </c>
    </row>
    <row r="602">
      <c r="A602" s="227" t="str">
        <f t="shared" si="1"/>
        <v>CA0080200300</v>
      </c>
      <c r="B602" s="227" t="str">
        <f t="shared" si="2"/>
        <v>Unisex-T Shirt-Moon-Ecru-Gold (M)</v>
      </c>
      <c r="C602" s="32" t="s">
        <v>12353</v>
      </c>
      <c r="D602" s="32" t="s">
        <v>8247</v>
      </c>
      <c r="E602" s="229">
        <v>7.86</v>
      </c>
      <c r="F602" s="230" t="b">
        <v>0</v>
      </c>
      <c r="G602" s="229">
        <v>0.0</v>
      </c>
      <c r="H602" s="229">
        <v>0.0</v>
      </c>
      <c r="I602" s="32" t="s">
        <v>8248</v>
      </c>
      <c r="J602" s="32" t="s">
        <v>12352</v>
      </c>
      <c r="K602" s="229">
        <v>10.0</v>
      </c>
      <c r="L602" s="229">
        <v>0.0</v>
      </c>
      <c r="M602" s="32" t="s">
        <v>11388</v>
      </c>
      <c r="N602" s="229">
        <v>10.0</v>
      </c>
    </row>
    <row r="603">
      <c r="A603" s="227" t="str">
        <f t="shared" si="1"/>
        <v>CA0080200400</v>
      </c>
      <c r="B603" s="227" t="str">
        <f t="shared" si="2"/>
        <v>Unisex-T Shirt-Moon-Ecru-Gold (L)</v>
      </c>
      <c r="C603" s="32" t="s">
        <v>12354</v>
      </c>
      <c r="D603" s="32" t="s">
        <v>8244</v>
      </c>
      <c r="E603" s="229">
        <v>8.51</v>
      </c>
      <c r="F603" s="230" t="b">
        <v>0</v>
      </c>
      <c r="G603" s="229">
        <v>31.0</v>
      </c>
      <c r="H603" s="229">
        <v>33.0</v>
      </c>
      <c r="I603" s="32" t="s">
        <v>8245</v>
      </c>
      <c r="J603" s="32" t="s">
        <v>12352</v>
      </c>
      <c r="K603" s="229">
        <v>10.0</v>
      </c>
      <c r="L603" s="229">
        <v>33.0</v>
      </c>
      <c r="M603" s="32" t="s">
        <v>11588</v>
      </c>
      <c r="N603" s="229">
        <v>10.0</v>
      </c>
    </row>
    <row r="604">
      <c r="A604" s="227" t="str">
        <f t="shared" si="1"/>
        <v>CA0080200500</v>
      </c>
      <c r="B604" s="227" t="str">
        <f t="shared" si="2"/>
        <v>Unisex-T Shirt-Moon-Ecru-Gold (XL)</v>
      </c>
      <c r="C604" s="32" t="s">
        <v>12355</v>
      </c>
      <c r="D604" s="32" t="s">
        <v>8253</v>
      </c>
      <c r="E604" s="229">
        <v>7.3</v>
      </c>
      <c r="F604" s="230" t="b">
        <v>0</v>
      </c>
      <c r="G604" s="229">
        <v>1.0</v>
      </c>
      <c r="H604" s="229">
        <v>3.0</v>
      </c>
      <c r="I604" s="32" t="s">
        <v>8254</v>
      </c>
      <c r="J604" s="32" t="s">
        <v>12352</v>
      </c>
      <c r="K604" s="229">
        <v>10.0</v>
      </c>
      <c r="L604" s="229">
        <v>3.0</v>
      </c>
      <c r="M604" s="32" t="s">
        <v>11390</v>
      </c>
      <c r="N604" s="229">
        <v>10.0</v>
      </c>
    </row>
    <row r="605">
      <c r="A605" s="227" t="str">
        <f t="shared" si="1"/>
        <v>CA0080300200</v>
      </c>
      <c r="B605" s="227" t="str">
        <f t="shared" si="2"/>
        <v>Unisex-T Shirt-Moon-Rose-Copper (S)</v>
      </c>
      <c r="C605" s="32" t="s">
        <v>12356</v>
      </c>
      <c r="D605" s="32" t="s">
        <v>12357</v>
      </c>
      <c r="E605" s="229">
        <v>8.0</v>
      </c>
      <c r="F605" s="230" t="b">
        <v>0</v>
      </c>
      <c r="G605" s="229">
        <v>0.0</v>
      </c>
      <c r="H605" s="229">
        <v>0.0</v>
      </c>
      <c r="I605" s="32" t="s">
        <v>12358</v>
      </c>
      <c r="J605" s="32" t="s">
        <v>12359</v>
      </c>
      <c r="K605" s="229">
        <v>10.0</v>
      </c>
      <c r="L605" s="229">
        <v>0.0</v>
      </c>
      <c r="M605" s="32" t="s">
        <v>11585</v>
      </c>
      <c r="N605" s="229">
        <v>0.0</v>
      </c>
    </row>
    <row r="606">
      <c r="A606" s="227" t="str">
        <f t="shared" si="1"/>
        <v>CA0080300300</v>
      </c>
      <c r="B606" s="227" t="str">
        <f t="shared" si="2"/>
        <v>Unisex-T Shirt-Moon-Rose-Copper (M)</v>
      </c>
      <c r="C606" s="32" t="s">
        <v>12360</v>
      </c>
      <c r="D606" s="32" t="s">
        <v>12361</v>
      </c>
      <c r="E606" s="229">
        <v>8.0</v>
      </c>
      <c r="F606" s="230" t="b">
        <v>0</v>
      </c>
      <c r="G606" s="229">
        <v>0.0</v>
      </c>
      <c r="H606" s="229">
        <v>0.0</v>
      </c>
      <c r="I606" s="32" t="s">
        <v>12362</v>
      </c>
      <c r="J606" s="32" t="s">
        <v>12359</v>
      </c>
      <c r="K606" s="229">
        <v>10.0</v>
      </c>
      <c r="L606" s="229">
        <v>0.0</v>
      </c>
      <c r="M606" s="32" t="s">
        <v>11388</v>
      </c>
      <c r="N606" s="229">
        <v>0.0</v>
      </c>
    </row>
    <row r="607">
      <c r="A607" s="227" t="str">
        <f t="shared" si="1"/>
        <v>CA0080300400</v>
      </c>
      <c r="B607" s="227" t="str">
        <f t="shared" si="2"/>
        <v>Unisex-T Shirt-Moon-Rose-Copper (L)</v>
      </c>
      <c r="C607" s="32" t="s">
        <v>12363</v>
      </c>
      <c r="D607" s="32" t="s">
        <v>12364</v>
      </c>
      <c r="E607" s="229">
        <v>8.0</v>
      </c>
      <c r="F607" s="230" t="b">
        <v>0</v>
      </c>
      <c r="G607" s="229">
        <v>0.0</v>
      </c>
      <c r="H607" s="229">
        <v>0.0</v>
      </c>
      <c r="I607" s="32" t="s">
        <v>12365</v>
      </c>
      <c r="J607" s="32" t="s">
        <v>12359</v>
      </c>
      <c r="K607" s="229">
        <v>10.0</v>
      </c>
      <c r="L607" s="229">
        <v>0.0</v>
      </c>
      <c r="M607" s="32" t="s">
        <v>11588</v>
      </c>
      <c r="N607" s="229">
        <v>0.0</v>
      </c>
    </row>
    <row r="608">
      <c r="A608" s="227" t="str">
        <f t="shared" si="1"/>
        <v>CA0080300500</v>
      </c>
      <c r="B608" s="227" t="str">
        <f t="shared" si="2"/>
        <v>Unisex-T Shirt-Moon-Rose-Copper (XL)</v>
      </c>
      <c r="C608" s="32" t="s">
        <v>12366</v>
      </c>
      <c r="D608" s="32" t="s">
        <v>12367</v>
      </c>
      <c r="E608" s="229">
        <v>7.3</v>
      </c>
      <c r="F608" s="230" t="b">
        <v>0</v>
      </c>
      <c r="G608" s="229">
        <v>11.0</v>
      </c>
      <c r="H608" s="229">
        <v>11.0</v>
      </c>
      <c r="I608" s="32" t="s">
        <v>12368</v>
      </c>
      <c r="J608" s="32" t="s">
        <v>12359</v>
      </c>
      <c r="K608" s="229">
        <v>10.0</v>
      </c>
      <c r="L608" s="229">
        <v>11.0</v>
      </c>
      <c r="M608" s="32" t="s">
        <v>11390</v>
      </c>
      <c r="N608" s="229">
        <v>0.0</v>
      </c>
    </row>
    <row r="609">
      <c r="A609" s="227" t="str">
        <f t="shared" si="1"/>
        <v>CA0080500300</v>
      </c>
      <c r="B609" s="227" t="str">
        <f t="shared" si="2"/>
        <v>Unisex Anand Copper Print Cotton T Shirt, Mud (M)</v>
      </c>
      <c r="C609" s="32" t="s">
        <v>12369</v>
      </c>
      <c r="D609" s="32" t="s">
        <v>12370</v>
      </c>
      <c r="E609" s="229">
        <v>8.62</v>
      </c>
      <c r="F609" s="230" t="b">
        <v>0</v>
      </c>
      <c r="G609" s="229">
        <v>0.0</v>
      </c>
      <c r="H609" s="229">
        <v>0.0</v>
      </c>
      <c r="I609" s="32" t="s">
        <v>12371</v>
      </c>
      <c r="J609" s="32" t="s">
        <v>12372</v>
      </c>
      <c r="K609" s="229">
        <v>10.0</v>
      </c>
      <c r="L609" s="229">
        <v>0.0</v>
      </c>
      <c r="M609" s="32" t="s">
        <v>11388</v>
      </c>
      <c r="N609" s="229">
        <v>0.0</v>
      </c>
    </row>
    <row r="610">
      <c r="A610" s="227" t="str">
        <f t="shared" si="1"/>
        <v>CA0080500500</v>
      </c>
      <c r="B610" s="227" t="str">
        <f t="shared" si="2"/>
        <v>Unisex Anand Copper Print Cotton T Shirt, Mud (XL)</v>
      </c>
      <c r="C610" s="32" t="s">
        <v>12373</v>
      </c>
      <c r="D610" s="32" t="s">
        <v>12374</v>
      </c>
      <c r="E610" s="229">
        <v>8.86</v>
      </c>
      <c r="F610" s="230" t="b">
        <v>0</v>
      </c>
      <c r="G610" s="229">
        <v>0.0</v>
      </c>
      <c r="H610" s="229">
        <v>0.0</v>
      </c>
      <c r="I610" s="32" t="s">
        <v>12375</v>
      </c>
      <c r="J610" s="32" t="s">
        <v>12372</v>
      </c>
      <c r="K610" s="229">
        <v>10.0</v>
      </c>
      <c r="L610" s="229">
        <v>0.0</v>
      </c>
      <c r="M610" s="32" t="s">
        <v>11390</v>
      </c>
      <c r="N610" s="229">
        <v>0.0</v>
      </c>
    </row>
    <row r="611">
      <c r="A611" s="227" t="str">
        <f t="shared" si="1"/>
        <v>CA0080600200</v>
      </c>
      <c r="B611" s="227" t="str">
        <f t="shared" si="2"/>
        <v>Unisex Moksha Copper Print Cotton T Shirt, Indigo (S)</v>
      </c>
      <c r="C611" s="32" t="s">
        <v>12376</v>
      </c>
      <c r="D611" s="32" t="s">
        <v>12377</v>
      </c>
      <c r="E611" s="229">
        <v>8.07</v>
      </c>
      <c r="F611" s="230" t="b">
        <v>0</v>
      </c>
      <c r="G611" s="229">
        <v>0.0</v>
      </c>
      <c r="H611" s="229">
        <v>0.0</v>
      </c>
      <c r="I611" s="32" t="s">
        <v>12378</v>
      </c>
      <c r="J611" s="32" t="s">
        <v>12379</v>
      </c>
      <c r="K611" s="229">
        <v>10.0</v>
      </c>
      <c r="L611" s="229">
        <v>0.0</v>
      </c>
      <c r="M611" s="32" t="s">
        <v>11585</v>
      </c>
      <c r="N611" s="229">
        <v>0.0</v>
      </c>
    </row>
    <row r="612">
      <c r="A612" s="227" t="str">
        <f t="shared" si="1"/>
        <v>CA0080600400</v>
      </c>
      <c r="B612" s="227" t="str">
        <f t="shared" si="2"/>
        <v>Unisex Moksha Copper Print Cotton T Shirt, Indigo (L)</v>
      </c>
      <c r="C612" s="32" t="s">
        <v>12380</v>
      </c>
      <c r="D612" s="32" t="s">
        <v>12381</v>
      </c>
      <c r="E612" s="229">
        <v>8.25</v>
      </c>
      <c r="F612" s="230" t="b">
        <v>0</v>
      </c>
      <c r="G612" s="229">
        <v>0.0</v>
      </c>
      <c r="H612" s="229">
        <v>0.0</v>
      </c>
      <c r="I612" s="32" t="s">
        <v>12382</v>
      </c>
      <c r="J612" s="32" t="s">
        <v>12379</v>
      </c>
      <c r="K612" s="229">
        <v>10.0</v>
      </c>
      <c r="L612" s="229">
        <v>0.0</v>
      </c>
      <c r="M612" s="32" t="s">
        <v>11588</v>
      </c>
      <c r="N612" s="229">
        <v>0.0</v>
      </c>
    </row>
    <row r="613">
      <c r="A613" s="227" t="str">
        <f t="shared" si="1"/>
        <v>CA0080700300</v>
      </c>
      <c r="B613" s="227" t="str">
        <f t="shared" si="2"/>
        <v>Unisex Sakshi Copper Print Cotton T Shirt, Ecru (M)</v>
      </c>
      <c r="C613" s="32" t="s">
        <v>12383</v>
      </c>
      <c r="D613" s="32" t="s">
        <v>6828</v>
      </c>
      <c r="E613" s="229">
        <v>8.06</v>
      </c>
      <c r="F613" s="230" t="b">
        <v>0</v>
      </c>
      <c r="G613" s="229">
        <v>3.0</v>
      </c>
      <c r="H613" s="229">
        <v>3.0</v>
      </c>
      <c r="I613" s="32" t="s">
        <v>6829</v>
      </c>
      <c r="J613" s="32" t="s">
        <v>12384</v>
      </c>
      <c r="K613" s="229">
        <v>10.0</v>
      </c>
      <c r="L613" s="229">
        <v>3.0</v>
      </c>
      <c r="M613" s="32" t="s">
        <v>11388</v>
      </c>
      <c r="N613" s="229">
        <v>0.0</v>
      </c>
    </row>
    <row r="614">
      <c r="A614" s="227" t="str">
        <f t="shared" si="1"/>
        <v>CA0080700400</v>
      </c>
      <c r="B614" s="227" t="str">
        <f t="shared" si="2"/>
        <v>Unisex Sakshi Copper Print Cotton T Shirt, Ecru (L)</v>
      </c>
      <c r="C614" s="32" t="s">
        <v>12385</v>
      </c>
      <c r="D614" s="32" t="s">
        <v>12386</v>
      </c>
      <c r="E614" s="229">
        <v>8.25</v>
      </c>
      <c r="F614" s="230" t="b">
        <v>0</v>
      </c>
      <c r="G614" s="229">
        <v>0.0</v>
      </c>
      <c r="H614" s="229">
        <v>0.0</v>
      </c>
      <c r="I614" s="32" t="s">
        <v>12387</v>
      </c>
      <c r="J614" s="32" t="s">
        <v>12384</v>
      </c>
      <c r="K614" s="229">
        <v>10.0</v>
      </c>
      <c r="L614" s="229">
        <v>0.0</v>
      </c>
      <c r="M614" s="32" t="s">
        <v>11588</v>
      </c>
      <c r="N614" s="229">
        <v>0.0</v>
      </c>
    </row>
    <row r="615">
      <c r="A615" s="227" t="str">
        <f t="shared" si="1"/>
        <v>CA0080800100</v>
      </c>
      <c r="B615" s="227" t="str">
        <f t="shared" si="2"/>
        <v>Unisex Karma Copper Print Cotton T Shirt, Grey (XS)</v>
      </c>
      <c r="C615" s="32" t="s">
        <v>12388</v>
      </c>
      <c r="D615" s="32" t="s">
        <v>8273</v>
      </c>
      <c r="E615" s="229">
        <v>6.03</v>
      </c>
      <c r="F615" s="230" t="b">
        <v>0</v>
      </c>
      <c r="G615" s="229">
        <v>0.0</v>
      </c>
      <c r="H615" s="229">
        <v>0.0</v>
      </c>
      <c r="I615" s="32" t="s">
        <v>8274</v>
      </c>
      <c r="J615" s="32" t="s">
        <v>12389</v>
      </c>
      <c r="K615" s="229">
        <v>10.0</v>
      </c>
      <c r="L615" s="229">
        <v>0.0</v>
      </c>
      <c r="M615" s="32" t="s">
        <v>11686</v>
      </c>
      <c r="N615" s="229">
        <v>10.0</v>
      </c>
    </row>
    <row r="616">
      <c r="A616" s="227" t="str">
        <f t="shared" si="1"/>
        <v>CA0080800200</v>
      </c>
      <c r="B616" s="227" t="str">
        <f t="shared" si="2"/>
        <v>Unisex Karma Copper Print Cotton T Shirt, Grey (S)</v>
      </c>
      <c r="C616" s="32" t="s">
        <v>12390</v>
      </c>
      <c r="D616" s="32" t="s">
        <v>4286</v>
      </c>
      <c r="E616" s="229">
        <v>6.27</v>
      </c>
      <c r="F616" s="230" t="b">
        <v>0</v>
      </c>
      <c r="G616" s="229">
        <v>4.0</v>
      </c>
      <c r="H616" s="229">
        <v>6.0</v>
      </c>
      <c r="I616" s="32" t="s">
        <v>4287</v>
      </c>
      <c r="J616" s="32" t="s">
        <v>12389</v>
      </c>
      <c r="K616" s="229">
        <v>10.0</v>
      </c>
      <c r="L616" s="229">
        <v>6.0</v>
      </c>
      <c r="M616" s="32" t="s">
        <v>11585</v>
      </c>
      <c r="N616" s="229">
        <v>10.0</v>
      </c>
    </row>
    <row r="617">
      <c r="A617" s="227" t="str">
        <f t="shared" si="1"/>
        <v>CA0080800300</v>
      </c>
      <c r="B617" s="227" t="str">
        <f t="shared" si="2"/>
        <v>Unisex Karma Copper Print Cotton T Shirt, Grey (M)</v>
      </c>
      <c r="C617" s="32" t="s">
        <v>12391</v>
      </c>
      <c r="D617" s="32" t="s">
        <v>8269</v>
      </c>
      <c r="E617" s="229">
        <v>7.83</v>
      </c>
      <c r="F617" s="230" t="b">
        <v>0</v>
      </c>
      <c r="G617" s="229">
        <v>0.0</v>
      </c>
      <c r="H617" s="229">
        <v>0.0</v>
      </c>
      <c r="I617" s="32" t="s">
        <v>8270</v>
      </c>
      <c r="J617" s="32" t="s">
        <v>12389</v>
      </c>
      <c r="K617" s="229">
        <v>10.0</v>
      </c>
      <c r="L617" s="229">
        <v>0.0</v>
      </c>
      <c r="M617" s="32" t="s">
        <v>11388</v>
      </c>
      <c r="N617" s="229">
        <v>10.0</v>
      </c>
    </row>
    <row r="618">
      <c r="A618" s="227" t="str">
        <f t="shared" si="1"/>
        <v>CA0080800400</v>
      </c>
      <c r="B618" s="227" t="str">
        <f t="shared" si="2"/>
        <v>Unisex Karma Copper Print Cotton T Shirt, Grey (L)</v>
      </c>
      <c r="C618" s="32" t="s">
        <v>12392</v>
      </c>
      <c r="D618" s="32" t="s">
        <v>4283</v>
      </c>
      <c r="E618" s="229">
        <v>6.24</v>
      </c>
      <c r="F618" s="230" t="b">
        <v>0</v>
      </c>
      <c r="G618" s="229">
        <v>0.0</v>
      </c>
      <c r="H618" s="229">
        <v>0.0</v>
      </c>
      <c r="I618" s="32" t="s">
        <v>4284</v>
      </c>
      <c r="J618" s="32" t="s">
        <v>12389</v>
      </c>
      <c r="K618" s="229">
        <v>10.0</v>
      </c>
      <c r="L618" s="229">
        <v>0.0</v>
      </c>
      <c r="M618" s="32" t="s">
        <v>11588</v>
      </c>
      <c r="N618" s="229">
        <v>10.0</v>
      </c>
    </row>
    <row r="619">
      <c r="A619" s="227" t="str">
        <f t="shared" si="1"/>
        <v>CA0080800500</v>
      </c>
      <c r="B619" s="227" t="str">
        <f t="shared" si="2"/>
        <v>Unisex Karma Copper Print Cotton T Shirt, Grey (XL)</v>
      </c>
      <c r="C619" s="32" t="s">
        <v>12393</v>
      </c>
      <c r="D619" s="32" t="s">
        <v>4289</v>
      </c>
      <c r="E619" s="229">
        <v>6.32</v>
      </c>
      <c r="F619" s="230" t="b">
        <v>0</v>
      </c>
      <c r="G619" s="229">
        <v>17.0</v>
      </c>
      <c r="H619" s="229">
        <v>18.0</v>
      </c>
      <c r="I619" s="32" t="s">
        <v>4290</v>
      </c>
      <c r="J619" s="32" t="s">
        <v>12389</v>
      </c>
      <c r="K619" s="229">
        <v>10.0</v>
      </c>
      <c r="L619" s="229">
        <v>18.0</v>
      </c>
      <c r="M619" s="32" t="s">
        <v>11390</v>
      </c>
      <c r="N619" s="229">
        <v>10.0</v>
      </c>
    </row>
    <row r="620">
      <c r="A620" s="227" t="str">
        <f t="shared" si="1"/>
        <v>CA0080800600</v>
      </c>
      <c r="B620" s="227" t="str">
        <f t="shared" si="2"/>
        <v>Unisex Karma Copper Print Cotton T Shirt, Grey (XXL)</v>
      </c>
      <c r="C620" s="32" t="s">
        <v>12394</v>
      </c>
      <c r="D620" s="32" t="s">
        <v>8276</v>
      </c>
      <c r="E620" s="229">
        <v>6.08</v>
      </c>
      <c r="F620" s="230" t="b">
        <v>0</v>
      </c>
      <c r="G620" s="229">
        <v>0.0</v>
      </c>
      <c r="H620" s="229">
        <v>0.0</v>
      </c>
      <c r="I620" s="32" t="s">
        <v>8277</v>
      </c>
      <c r="J620" s="32" t="s">
        <v>12389</v>
      </c>
      <c r="K620" s="229">
        <v>10.0</v>
      </c>
      <c r="L620" s="229">
        <v>0.0</v>
      </c>
      <c r="M620" s="32" t="s">
        <v>11392</v>
      </c>
      <c r="N620" s="229">
        <v>10.0</v>
      </c>
    </row>
    <row r="621">
      <c r="A621" s="227" t="str">
        <f t="shared" si="1"/>
        <v>CA0080900200</v>
      </c>
      <c r="B621" s="227" t="str">
        <f t="shared" si="2"/>
        <v>Unisex T Shirt AUM - Dark Grey (S)</v>
      </c>
      <c r="C621" s="32" t="s">
        <v>12395</v>
      </c>
      <c r="D621" s="32" t="s">
        <v>4299</v>
      </c>
      <c r="E621" s="229">
        <v>7.1</v>
      </c>
      <c r="F621" s="230" t="b">
        <v>0</v>
      </c>
      <c r="G621" s="229">
        <v>0.0</v>
      </c>
      <c r="H621" s="229">
        <v>0.0</v>
      </c>
      <c r="I621" s="32" t="s">
        <v>4300</v>
      </c>
      <c r="J621" s="32" t="s">
        <v>12396</v>
      </c>
      <c r="K621" s="229">
        <v>20.0</v>
      </c>
      <c r="L621" s="229">
        <v>0.0</v>
      </c>
      <c r="M621" s="32" t="s">
        <v>11585</v>
      </c>
      <c r="N621" s="229">
        <v>20.0</v>
      </c>
    </row>
    <row r="622">
      <c r="A622" s="227" t="str">
        <f t="shared" si="1"/>
        <v>CA0080900300</v>
      </c>
      <c r="B622" s="227" t="str">
        <f t="shared" si="2"/>
        <v>Unisex T Shirt AUM - Dark Grey (M)</v>
      </c>
      <c r="C622" s="32" t="s">
        <v>12397</v>
      </c>
      <c r="D622" s="32" t="s">
        <v>4296</v>
      </c>
      <c r="E622" s="229">
        <v>7.27</v>
      </c>
      <c r="F622" s="230" t="b">
        <v>0</v>
      </c>
      <c r="G622" s="229">
        <v>0.0</v>
      </c>
      <c r="H622" s="229">
        <v>1.0</v>
      </c>
      <c r="I622" s="32" t="s">
        <v>4297</v>
      </c>
      <c r="J622" s="32" t="s">
        <v>12396</v>
      </c>
      <c r="K622" s="229">
        <v>20.0</v>
      </c>
      <c r="L622" s="229">
        <v>1.0</v>
      </c>
      <c r="M622" s="32" t="s">
        <v>11388</v>
      </c>
      <c r="N622" s="229">
        <v>20.0</v>
      </c>
    </row>
    <row r="623">
      <c r="A623" s="227" t="str">
        <f t="shared" si="1"/>
        <v>CA0080900400</v>
      </c>
      <c r="B623" s="227" t="str">
        <f t="shared" si="2"/>
        <v>Unisex T Shirt AUM - Dark Grey (L)</v>
      </c>
      <c r="C623" s="32" t="s">
        <v>12398</v>
      </c>
      <c r="D623" s="32" t="s">
        <v>4293</v>
      </c>
      <c r="E623" s="229">
        <v>6.99</v>
      </c>
      <c r="F623" s="230" t="b">
        <v>0</v>
      </c>
      <c r="G623" s="229">
        <v>0.0</v>
      </c>
      <c r="H623" s="229">
        <v>0.0</v>
      </c>
      <c r="I623" s="32" t="s">
        <v>4294</v>
      </c>
      <c r="J623" s="32" t="s">
        <v>12396</v>
      </c>
      <c r="K623" s="229">
        <v>20.0</v>
      </c>
      <c r="L623" s="229">
        <v>0.0</v>
      </c>
      <c r="M623" s="32" t="s">
        <v>11588</v>
      </c>
      <c r="N623" s="229">
        <v>20.0</v>
      </c>
    </row>
    <row r="624">
      <c r="A624" s="227" t="str">
        <f t="shared" si="1"/>
        <v>CA0080900500</v>
      </c>
      <c r="B624" s="227" t="str">
        <f t="shared" si="2"/>
        <v>Unisex T Shirt AUM - Dark Grey (XL)</v>
      </c>
      <c r="C624" s="32" t="s">
        <v>12399</v>
      </c>
      <c r="D624" s="32" t="s">
        <v>4302</v>
      </c>
      <c r="E624" s="229">
        <v>6.95</v>
      </c>
      <c r="F624" s="230" t="b">
        <v>0</v>
      </c>
      <c r="G624" s="229">
        <v>32.0</v>
      </c>
      <c r="H624" s="229">
        <v>34.0</v>
      </c>
      <c r="I624" s="32" t="s">
        <v>4303</v>
      </c>
      <c r="J624" s="32" t="s">
        <v>12396</v>
      </c>
      <c r="K624" s="229">
        <v>20.0</v>
      </c>
      <c r="L624" s="229">
        <v>34.0</v>
      </c>
      <c r="M624" s="32" t="s">
        <v>11390</v>
      </c>
      <c r="N624" s="229">
        <v>20.0</v>
      </c>
    </row>
    <row r="625">
      <c r="A625" s="227" t="str">
        <f t="shared" si="1"/>
        <v>CA0080900600</v>
      </c>
      <c r="B625" s="227" t="str">
        <f t="shared" si="2"/>
        <v>Unisex T Shirt AUM - Dark Grey (XXL)</v>
      </c>
      <c r="C625" s="32" t="s">
        <v>12400</v>
      </c>
      <c r="D625" s="32" t="s">
        <v>6832</v>
      </c>
      <c r="E625" s="229">
        <v>6.93</v>
      </c>
      <c r="F625" s="230" t="b">
        <v>0</v>
      </c>
      <c r="G625" s="229">
        <v>47.0</v>
      </c>
      <c r="H625" s="229">
        <v>47.0</v>
      </c>
      <c r="I625" s="32" t="s">
        <v>6833</v>
      </c>
      <c r="J625" s="32" t="s">
        <v>12396</v>
      </c>
      <c r="K625" s="229">
        <v>20.0</v>
      </c>
      <c r="L625" s="229">
        <v>47.0</v>
      </c>
      <c r="M625" s="32" t="s">
        <v>11392</v>
      </c>
      <c r="N625" s="229">
        <v>20.0</v>
      </c>
    </row>
    <row r="626">
      <c r="A626" s="227" t="str">
        <f t="shared" si="1"/>
        <v>CA0081000200</v>
      </c>
      <c r="B626" s="227" t="str">
        <f t="shared" si="2"/>
        <v>Unisex Organic Cotton Aum T Shirt (S)</v>
      </c>
      <c r="C626" s="32" t="s">
        <v>12401</v>
      </c>
      <c r="D626" s="32" t="s">
        <v>4339</v>
      </c>
      <c r="E626" s="229">
        <v>6.01</v>
      </c>
      <c r="F626" s="230" t="b">
        <v>0</v>
      </c>
      <c r="G626" s="229">
        <v>25.0</v>
      </c>
      <c r="H626" s="229">
        <v>28.0</v>
      </c>
      <c r="I626" s="32" t="s">
        <v>4340</v>
      </c>
      <c r="J626" s="32" t="s">
        <v>12402</v>
      </c>
      <c r="K626" s="229">
        <v>10.0</v>
      </c>
      <c r="L626" s="229">
        <v>28.0</v>
      </c>
      <c r="M626" s="32" t="s">
        <v>11585</v>
      </c>
      <c r="N626" s="229">
        <v>10.0</v>
      </c>
    </row>
    <row r="627">
      <c r="A627" s="227" t="str">
        <f t="shared" si="1"/>
        <v>CA0081000300</v>
      </c>
      <c r="B627" s="227" t="str">
        <f t="shared" si="2"/>
        <v>Unisex Organic Cotton Aum T Shirt (M)</v>
      </c>
      <c r="C627" s="32" t="s">
        <v>12403</v>
      </c>
      <c r="D627" s="32" t="s">
        <v>4336</v>
      </c>
      <c r="E627" s="229">
        <v>6.01</v>
      </c>
      <c r="F627" s="230" t="b">
        <v>0</v>
      </c>
      <c r="G627" s="229">
        <v>8.0</v>
      </c>
      <c r="H627" s="229">
        <v>9.0</v>
      </c>
      <c r="I627" s="32" t="s">
        <v>4337</v>
      </c>
      <c r="J627" s="32" t="s">
        <v>12402</v>
      </c>
      <c r="K627" s="229">
        <v>10.0</v>
      </c>
      <c r="L627" s="229">
        <v>9.0</v>
      </c>
      <c r="M627" s="32" t="s">
        <v>11388</v>
      </c>
      <c r="N627" s="229">
        <v>10.0</v>
      </c>
    </row>
    <row r="628">
      <c r="A628" s="227" t="str">
        <f t="shared" si="1"/>
        <v>CA0081000400</v>
      </c>
      <c r="B628" s="227" t="str">
        <f t="shared" si="2"/>
        <v>Unisex Organic Cotton Aum T Shirt (L)</v>
      </c>
      <c r="C628" s="32" t="s">
        <v>12404</v>
      </c>
      <c r="D628" s="32" t="s">
        <v>4333</v>
      </c>
      <c r="E628" s="229">
        <v>6.01</v>
      </c>
      <c r="F628" s="230" t="b">
        <v>0</v>
      </c>
      <c r="G628" s="229">
        <v>29.0</v>
      </c>
      <c r="H628" s="229">
        <v>31.0</v>
      </c>
      <c r="I628" s="32" t="s">
        <v>4334</v>
      </c>
      <c r="J628" s="32" t="s">
        <v>12402</v>
      </c>
      <c r="K628" s="229">
        <v>10.0</v>
      </c>
      <c r="L628" s="229">
        <v>31.0</v>
      </c>
      <c r="M628" s="32" t="s">
        <v>11588</v>
      </c>
      <c r="N628" s="229">
        <v>10.0</v>
      </c>
    </row>
    <row r="629">
      <c r="A629" s="227" t="str">
        <f t="shared" si="1"/>
        <v>CA0081000500</v>
      </c>
      <c r="B629" s="227" t="str">
        <f t="shared" si="2"/>
        <v>Unisex Organic Cotton Aum T Shirt (XL)</v>
      </c>
      <c r="C629" s="32" t="s">
        <v>12405</v>
      </c>
      <c r="D629" s="32" t="s">
        <v>4342</v>
      </c>
      <c r="E629" s="229">
        <v>6.01</v>
      </c>
      <c r="F629" s="230" t="b">
        <v>0</v>
      </c>
      <c r="G629" s="229">
        <v>46.0</v>
      </c>
      <c r="H629" s="229">
        <v>46.0</v>
      </c>
      <c r="I629" s="32" t="s">
        <v>4343</v>
      </c>
      <c r="J629" s="32" t="s">
        <v>12402</v>
      </c>
      <c r="K629" s="229">
        <v>10.0</v>
      </c>
      <c r="L629" s="229">
        <v>46.0</v>
      </c>
      <c r="M629" s="32" t="s">
        <v>11390</v>
      </c>
      <c r="N629" s="229">
        <v>10.0</v>
      </c>
    </row>
    <row r="630">
      <c r="A630" s="227" t="str">
        <f t="shared" si="1"/>
        <v>CA0081000600</v>
      </c>
      <c r="B630" s="227" t="str">
        <f t="shared" si="2"/>
        <v>Unisex Organic Cotton Aum T Shirt (XXL)</v>
      </c>
      <c r="C630" s="32" t="s">
        <v>12406</v>
      </c>
      <c r="D630" s="32" t="s">
        <v>4345</v>
      </c>
      <c r="E630" s="229">
        <v>6.03</v>
      </c>
      <c r="F630" s="230" t="b">
        <v>0</v>
      </c>
      <c r="G630" s="229">
        <v>44.0</v>
      </c>
      <c r="H630" s="229">
        <v>44.0</v>
      </c>
      <c r="I630" s="32" t="s">
        <v>4346</v>
      </c>
      <c r="J630" s="32" t="s">
        <v>12402</v>
      </c>
      <c r="K630" s="229">
        <v>10.0</v>
      </c>
      <c r="L630" s="229">
        <v>44.0</v>
      </c>
      <c r="M630" s="32" t="s">
        <v>11392</v>
      </c>
      <c r="N630" s="229">
        <v>10.0</v>
      </c>
    </row>
    <row r="631">
      <c r="A631" s="227" t="str">
        <f t="shared" si="1"/>
        <v>CA0081200200</v>
      </c>
      <c r="B631" s="227" t="str">
        <f t="shared" si="2"/>
        <v>Unisex Organic Cotton Invitation to the Divine T Shirt (S)</v>
      </c>
      <c r="C631" s="32" t="s">
        <v>12407</v>
      </c>
      <c r="D631" s="32" t="s">
        <v>4371</v>
      </c>
      <c r="E631" s="229">
        <v>6.3</v>
      </c>
      <c r="F631" s="230" t="b">
        <v>0</v>
      </c>
      <c r="G631" s="229">
        <v>5.0</v>
      </c>
      <c r="H631" s="229">
        <v>5.0</v>
      </c>
      <c r="I631" s="32" t="s">
        <v>4372</v>
      </c>
      <c r="J631" s="32" t="s">
        <v>12408</v>
      </c>
      <c r="K631" s="229">
        <v>10.0</v>
      </c>
      <c r="L631" s="229">
        <v>5.0</v>
      </c>
      <c r="M631" s="32" t="s">
        <v>11585</v>
      </c>
      <c r="N631" s="229">
        <v>0.0</v>
      </c>
    </row>
    <row r="632">
      <c r="A632" s="227" t="str">
        <f t="shared" si="1"/>
        <v>CA0081200300</v>
      </c>
      <c r="B632" s="227" t="str">
        <f t="shared" si="2"/>
        <v>Unisex Organic Cotton Invitation to the Divine T Shirt (M)</v>
      </c>
      <c r="C632" s="32" t="s">
        <v>12409</v>
      </c>
      <c r="D632" s="32" t="s">
        <v>4368</v>
      </c>
      <c r="E632" s="229">
        <v>6.63</v>
      </c>
      <c r="F632" s="230" t="b">
        <v>0</v>
      </c>
      <c r="G632" s="229">
        <v>-1.0</v>
      </c>
      <c r="H632" s="229">
        <v>0.0</v>
      </c>
      <c r="I632" s="32" t="s">
        <v>4369</v>
      </c>
      <c r="J632" s="32" t="s">
        <v>12408</v>
      </c>
      <c r="K632" s="229">
        <v>10.0</v>
      </c>
      <c r="L632" s="229">
        <v>0.0</v>
      </c>
      <c r="M632" s="32" t="s">
        <v>11388</v>
      </c>
      <c r="N632" s="229">
        <v>0.0</v>
      </c>
    </row>
    <row r="633">
      <c r="A633" s="227" t="str">
        <f t="shared" si="1"/>
        <v>CA0081200400</v>
      </c>
      <c r="B633" s="227" t="str">
        <f t="shared" si="2"/>
        <v>Unisex Organic Cotton Invitation to the Divine T Shirt (L)</v>
      </c>
      <c r="C633" s="32" t="s">
        <v>12410</v>
      </c>
      <c r="D633" s="32" t="s">
        <v>4365</v>
      </c>
      <c r="E633" s="229">
        <v>6.5</v>
      </c>
      <c r="F633" s="230" t="b">
        <v>0</v>
      </c>
      <c r="G633" s="229">
        <v>0.0</v>
      </c>
      <c r="H633" s="229">
        <v>0.0</v>
      </c>
      <c r="I633" s="32" t="s">
        <v>4366</v>
      </c>
      <c r="J633" s="32" t="s">
        <v>12408</v>
      </c>
      <c r="K633" s="229">
        <v>10.0</v>
      </c>
      <c r="L633" s="229">
        <v>0.0</v>
      </c>
      <c r="M633" s="32" t="s">
        <v>11588</v>
      </c>
      <c r="N633" s="229">
        <v>0.0</v>
      </c>
    </row>
    <row r="634">
      <c r="A634" s="227" t="str">
        <f t="shared" si="1"/>
        <v>CA0081200500</v>
      </c>
      <c r="B634" s="227" t="str">
        <f t="shared" si="2"/>
        <v>Unisex Organic Cotton Invitation to the Divine T Shirt (XL)</v>
      </c>
      <c r="C634" s="32" t="s">
        <v>12411</v>
      </c>
      <c r="D634" s="32" t="s">
        <v>4374</v>
      </c>
      <c r="E634" s="229">
        <v>6.32</v>
      </c>
      <c r="F634" s="230" t="b">
        <v>0</v>
      </c>
      <c r="G634" s="229">
        <v>2.0</v>
      </c>
      <c r="H634" s="229">
        <v>2.0</v>
      </c>
      <c r="I634" s="32" t="s">
        <v>4375</v>
      </c>
      <c r="J634" s="32" t="s">
        <v>12408</v>
      </c>
      <c r="K634" s="229">
        <v>10.0</v>
      </c>
      <c r="L634" s="229">
        <v>2.0</v>
      </c>
      <c r="M634" s="32" t="s">
        <v>11390</v>
      </c>
      <c r="N634" s="229">
        <v>0.0</v>
      </c>
    </row>
    <row r="635">
      <c r="A635" s="227" t="str">
        <f t="shared" si="1"/>
        <v>CA0081200600</v>
      </c>
      <c r="B635" s="227" t="str">
        <f t="shared" si="2"/>
        <v>Unisex Organic Cotton Invitation to the Divine T Shirt (XXL)</v>
      </c>
      <c r="C635" s="32" t="s">
        <v>12412</v>
      </c>
      <c r="D635" s="32" t="s">
        <v>4377</v>
      </c>
      <c r="E635" s="229">
        <v>6.67</v>
      </c>
      <c r="F635" s="230" t="b">
        <v>0</v>
      </c>
      <c r="G635" s="229">
        <v>0.0</v>
      </c>
      <c r="H635" s="229">
        <v>0.0</v>
      </c>
      <c r="I635" s="32" t="s">
        <v>4378</v>
      </c>
      <c r="J635" s="32" t="s">
        <v>12408</v>
      </c>
      <c r="K635" s="229">
        <v>10.0</v>
      </c>
      <c r="L635" s="229">
        <v>0.0</v>
      </c>
      <c r="M635" s="32" t="s">
        <v>11392</v>
      </c>
      <c r="N635" s="229">
        <v>0.0</v>
      </c>
    </row>
    <row r="636">
      <c r="A636" s="227" t="str">
        <f t="shared" si="1"/>
        <v>CA0081300200</v>
      </c>
      <c r="B636" s="227" t="str">
        <f t="shared" si="2"/>
        <v>Unisex - Thandav T Shirt (S)</v>
      </c>
      <c r="C636" s="32" t="s">
        <v>12413</v>
      </c>
      <c r="D636" s="32" t="s">
        <v>4386</v>
      </c>
      <c r="E636" s="229">
        <v>6.93</v>
      </c>
      <c r="F636" s="230" t="b">
        <v>0</v>
      </c>
      <c r="G636" s="229">
        <v>0.0</v>
      </c>
      <c r="H636" s="229">
        <v>0.0</v>
      </c>
      <c r="I636" s="32" t="s">
        <v>4387</v>
      </c>
      <c r="J636" s="32" t="s">
        <v>12414</v>
      </c>
      <c r="K636" s="229">
        <v>10.0</v>
      </c>
      <c r="L636" s="229">
        <v>0.0</v>
      </c>
      <c r="M636" s="32" t="s">
        <v>11585</v>
      </c>
      <c r="N636" s="229">
        <v>10.0</v>
      </c>
    </row>
    <row r="637">
      <c r="A637" s="227" t="str">
        <f t="shared" si="1"/>
        <v>CA0081300300</v>
      </c>
      <c r="B637" s="227" t="str">
        <f t="shared" si="2"/>
        <v>Unisex - Thandav T Shirt (M)</v>
      </c>
      <c r="C637" s="32" t="s">
        <v>12415</v>
      </c>
      <c r="D637" s="32" t="s">
        <v>1147</v>
      </c>
      <c r="E637" s="229">
        <v>6.93</v>
      </c>
      <c r="F637" s="230" t="b">
        <v>0</v>
      </c>
      <c r="G637" s="229">
        <v>12.0</v>
      </c>
      <c r="H637" s="229">
        <v>13.0</v>
      </c>
      <c r="I637" s="32" t="s">
        <v>4384</v>
      </c>
      <c r="J637" s="32" t="s">
        <v>12414</v>
      </c>
      <c r="K637" s="229">
        <v>10.0</v>
      </c>
      <c r="L637" s="229">
        <v>13.0</v>
      </c>
      <c r="M637" s="32" t="s">
        <v>11388</v>
      </c>
      <c r="N637" s="229">
        <v>10.0</v>
      </c>
    </row>
    <row r="638">
      <c r="A638" s="227" t="str">
        <f t="shared" si="1"/>
        <v>CA0081300400</v>
      </c>
      <c r="B638" s="227" t="str">
        <f t="shared" si="2"/>
        <v>Unisex - Thandav T Shirt (L)</v>
      </c>
      <c r="C638" s="32" t="s">
        <v>12416</v>
      </c>
      <c r="D638" s="32" t="s">
        <v>4381</v>
      </c>
      <c r="E638" s="229">
        <v>6.94</v>
      </c>
      <c r="F638" s="230" t="b">
        <v>0</v>
      </c>
      <c r="G638" s="229">
        <v>17.0</v>
      </c>
      <c r="H638" s="229">
        <v>18.0</v>
      </c>
      <c r="I638" s="32" t="s">
        <v>4382</v>
      </c>
      <c r="J638" s="32" t="s">
        <v>12414</v>
      </c>
      <c r="K638" s="229">
        <v>10.0</v>
      </c>
      <c r="L638" s="229">
        <v>18.0</v>
      </c>
      <c r="M638" s="32" t="s">
        <v>11588</v>
      </c>
      <c r="N638" s="229">
        <v>10.0</v>
      </c>
    </row>
    <row r="639">
      <c r="A639" s="227" t="str">
        <f t="shared" si="1"/>
        <v>CA0081300500</v>
      </c>
      <c r="B639" s="227" t="str">
        <f t="shared" si="2"/>
        <v>Unisex - Thandav T Shirt (XL)</v>
      </c>
      <c r="C639" s="32" t="s">
        <v>12417</v>
      </c>
      <c r="D639" s="32" t="s">
        <v>1145</v>
      </c>
      <c r="E639" s="229">
        <v>6.97</v>
      </c>
      <c r="F639" s="230" t="b">
        <v>0</v>
      </c>
      <c r="G639" s="229">
        <v>40.0</v>
      </c>
      <c r="H639" s="229">
        <v>40.0</v>
      </c>
      <c r="I639" s="32" t="s">
        <v>4389</v>
      </c>
      <c r="J639" s="32" t="s">
        <v>12414</v>
      </c>
      <c r="K639" s="229">
        <v>10.0</v>
      </c>
      <c r="L639" s="229">
        <v>40.0</v>
      </c>
      <c r="M639" s="32" t="s">
        <v>11390</v>
      </c>
      <c r="N639" s="229">
        <v>10.0</v>
      </c>
    </row>
    <row r="640">
      <c r="A640" s="227" t="str">
        <f t="shared" si="1"/>
        <v>CA0081500200</v>
      </c>
      <c r="B640" s="227" t="str">
        <f t="shared" si="2"/>
        <v>Unisex Shiva Shiva T Shirt (S)</v>
      </c>
      <c r="C640" s="32" t="s">
        <v>12418</v>
      </c>
      <c r="D640" s="32" t="s">
        <v>12419</v>
      </c>
      <c r="E640" s="229">
        <v>7.87</v>
      </c>
      <c r="F640" s="230" t="b">
        <v>0</v>
      </c>
      <c r="G640" s="229">
        <v>0.0</v>
      </c>
      <c r="H640" s="229">
        <v>0.0</v>
      </c>
      <c r="I640" s="32" t="s">
        <v>12420</v>
      </c>
      <c r="J640" s="32" t="s">
        <v>12421</v>
      </c>
      <c r="K640" s="229">
        <v>10.0</v>
      </c>
      <c r="L640" s="229">
        <v>0.0</v>
      </c>
      <c r="M640" s="32" t="s">
        <v>11585</v>
      </c>
      <c r="N640" s="229">
        <v>0.0</v>
      </c>
    </row>
    <row r="641">
      <c r="A641" s="227" t="str">
        <f t="shared" si="1"/>
        <v>CA0081700200</v>
      </c>
      <c r="B641" s="227" t="str">
        <f t="shared" si="2"/>
        <v>ULTIMATE - Unisex T Shirt - Peach (S)</v>
      </c>
      <c r="C641" s="32" t="s">
        <v>12422</v>
      </c>
      <c r="D641" s="32" t="s">
        <v>4414</v>
      </c>
      <c r="E641" s="229">
        <v>8.0</v>
      </c>
      <c r="F641" s="230" t="b">
        <v>0</v>
      </c>
      <c r="G641" s="229">
        <v>0.0</v>
      </c>
      <c r="H641" s="229">
        <v>0.0</v>
      </c>
      <c r="I641" s="32" t="s">
        <v>4415</v>
      </c>
      <c r="J641" s="32" t="s">
        <v>12423</v>
      </c>
      <c r="K641" s="229">
        <v>10.0</v>
      </c>
      <c r="L641" s="229">
        <v>0.0</v>
      </c>
      <c r="M641" s="32" t="s">
        <v>11585</v>
      </c>
      <c r="N641" s="229">
        <v>0.0</v>
      </c>
    </row>
    <row r="642">
      <c r="A642" s="227" t="str">
        <f t="shared" si="1"/>
        <v>CA0081700300</v>
      </c>
      <c r="B642" s="227" t="str">
        <f t="shared" si="2"/>
        <v>ULTIMATE - Unisex T Shirt - Peach (M)</v>
      </c>
      <c r="C642" s="32" t="s">
        <v>12424</v>
      </c>
      <c r="D642" s="32" t="s">
        <v>4411</v>
      </c>
      <c r="E642" s="229">
        <v>7.29</v>
      </c>
      <c r="F642" s="230" t="b">
        <v>0</v>
      </c>
      <c r="G642" s="229">
        <v>0.0</v>
      </c>
      <c r="H642" s="229">
        <v>0.0</v>
      </c>
      <c r="I642" s="32" t="s">
        <v>4412</v>
      </c>
      <c r="J642" s="32" t="s">
        <v>12423</v>
      </c>
      <c r="K642" s="229">
        <v>10.0</v>
      </c>
      <c r="L642" s="229">
        <v>0.0</v>
      </c>
      <c r="M642" s="32" t="s">
        <v>11388</v>
      </c>
      <c r="N642" s="229">
        <v>0.0</v>
      </c>
    </row>
    <row r="643">
      <c r="A643" s="227" t="str">
        <f t="shared" si="1"/>
        <v>CA0081700400</v>
      </c>
      <c r="B643" s="227" t="str">
        <f t="shared" si="2"/>
        <v>ULTIMATE - Unisex T Shirt - Peach (L)</v>
      </c>
      <c r="C643" s="32" t="s">
        <v>12425</v>
      </c>
      <c r="D643" s="32" t="s">
        <v>4408</v>
      </c>
      <c r="E643" s="229">
        <v>7.29</v>
      </c>
      <c r="F643" s="230" t="b">
        <v>0</v>
      </c>
      <c r="G643" s="229">
        <v>0.0</v>
      </c>
      <c r="H643" s="229">
        <v>0.0</v>
      </c>
      <c r="I643" s="32" t="s">
        <v>4409</v>
      </c>
      <c r="J643" s="32" t="s">
        <v>12423</v>
      </c>
      <c r="K643" s="229">
        <v>10.0</v>
      </c>
      <c r="L643" s="229">
        <v>0.0</v>
      </c>
      <c r="M643" s="32" t="s">
        <v>11588</v>
      </c>
      <c r="N643" s="229">
        <v>0.0</v>
      </c>
    </row>
    <row r="644">
      <c r="A644" s="227" t="str">
        <f t="shared" si="1"/>
        <v>CA0081700500</v>
      </c>
      <c r="B644" s="227" t="str">
        <f t="shared" si="2"/>
        <v>ULTIMATE - Unisex T Shirt - Peach (XL)</v>
      </c>
      <c r="C644" s="32" t="s">
        <v>12426</v>
      </c>
      <c r="D644" s="32" t="s">
        <v>4417</v>
      </c>
      <c r="E644" s="229">
        <v>8.25</v>
      </c>
      <c r="F644" s="230" t="b">
        <v>0</v>
      </c>
      <c r="G644" s="229">
        <v>0.0</v>
      </c>
      <c r="H644" s="229">
        <v>0.0</v>
      </c>
      <c r="I644" s="32" t="s">
        <v>4418</v>
      </c>
      <c r="J644" s="32" t="s">
        <v>12423</v>
      </c>
      <c r="K644" s="229">
        <v>10.0</v>
      </c>
      <c r="L644" s="229">
        <v>0.0</v>
      </c>
      <c r="M644" s="32" t="s">
        <v>11390</v>
      </c>
      <c r="N644" s="229">
        <v>0.0</v>
      </c>
    </row>
    <row r="645">
      <c r="A645" s="227" t="str">
        <f t="shared" si="1"/>
        <v>CA0081800200</v>
      </c>
      <c r="B645" s="227" t="str">
        <f t="shared" si="2"/>
        <v>Melange Unisex T Shirt Maya Indigo (S)</v>
      </c>
      <c r="C645" s="32" t="s">
        <v>12427</v>
      </c>
      <c r="D645" s="32" t="s">
        <v>1496</v>
      </c>
      <c r="E645" s="229">
        <v>6.93</v>
      </c>
      <c r="F645" s="230" t="b">
        <v>0</v>
      </c>
      <c r="G645" s="229">
        <v>0.0</v>
      </c>
      <c r="H645" s="229">
        <v>0.0</v>
      </c>
      <c r="I645" s="32" t="s">
        <v>1497</v>
      </c>
      <c r="J645" s="32" t="s">
        <v>1495</v>
      </c>
      <c r="K645" s="229">
        <v>20.0</v>
      </c>
      <c r="L645" s="229">
        <v>0.0</v>
      </c>
      <c r="M645" s="32" t="s">
        <v>11585</v>
      </c>
      <c r="N645" s="229">
        <v>20.0</v>
      </c>
    </row>
    <row r="646">
      <c r="A646" s="227" t="str">
        <f t="shared" si="1"/>
        <v>CA0081800300</v>
      </c>
      <c r="B646" s="227" t="str">
        <f t="shared" si="2"/>
        <v>Melange Unisex T Shirt Maya Indigo (M)</v>
      </c>
      <c r="C646" s="32" t="s">
        <v>12428</v>
      </c>
      <c r="D646" s="32" t="s">
        <v>1500</v>
      </c>
      <c r="E646" s="229">
        <v>6.93</v>
      </c>
      <c r="F646" s="230" t="b">
        <v>0</v>
      </c>
      <c r="G646" s="229">
        <v>0.0</v>
      </c>
      <c r="H646" s="229">
        <v>0.0</v>
      </c>
      <c r="I646" s="32" t="s">
        <v>1501</v>
      </c>
      <c r="J646" s="32" t="s">
        <v>1495</v>
      </c>
      <c r="K646" s="229">
        <v>20.0</v>
      </c>
      <c r="L646" s="229">
        <v>0.0</v>
      </c>
      <c r="M646" s="32" t="s">
        <v>11388</v>
      </c>
      <c r="N646" s="229">
        <v>20.0</v>
      </c>
    </row>
    <row r="647">
      <c r="A647" s="227" t="str">
        <f t="shared" si="1"/>
        <v>CA0081800400</v>
      </c>
      <c r="B647" s="227" t="str">
        <f t="shared" si="2"/>
        <v>Melange Unisex T Shirt Maya Indigo (L)</v>
      </c>
      <c r="C647" s="32" t="s">
        <v>12429</v>
      </c>
      <c r="D647" s="32" t="s">
        <v>1503</v>
      </c>
      <c r="E647" s="229">
        <v>6.93</v>
      </c>
      <c r="F647" s="230" t="b">
        <v>0</v>
      </c>
      <c r="G647" s="229">
        <v>0.0</v>
      </c>
      <c r="H647" s="229">
        <v>0.0</v>
      </c>
      <c r="I647" s="32" t="s">
        <v>1504</v>
      </c>
      <c r="J647" s="32" t="s">
        <v>1495</v>
      </c>
      <c r="K647" s="229">
        <v>20.0</v>
      </c>
      <c r="L647" s="229">
        <v>0.0</v>
      </c>
      <c r="M647" s="32" t="s">
        <v>11588</v>
      </c>
      <c r="N647" s="229">
        <v>20.0</v>
      </c>
    </row>
    <row r="648">
      <c r="A648" s="227" t="str">
        <f t="shared" si="1"/>
        <v>CA0081800500</v>
      </c>
      <c r="B648" s="227" t="str">
        <f t="shared" si="2"/>
        <v>Melange Unisex T Shirt Maya Indigo (XL)</v>
      </c>
      <c r="C648" s="32" t="s">
        <v>12430</v>
      </c>
      <c r="D648" s="32" t="s">
        <v>1506</v>
      </c>
      <c r="E648" s="229">
        <v>6.93</v>
      </c>
      <c r="F648" s="230" t="b">
        <v>0</v>
      </c>
      <c r="G648" s="229">
        <v>0.0</v>
      </c>
      <c r="H648" s="229">
        <v>0.0</v>
      </c>
      <c r="I648" s="32" t="s">
        <v>1507</v>
      </c>
      <c r="J648" s="32" t="s">
        <v>1495</v>
      </c>
      <c r="K648" s="229">
        <v>20.0</v>
      </c>
      <c r="L648" s="229">
        <v>0.0</v>
      </c>
      <c r="M648" s="32" t="s">
        <v>11390</v>
      </c>
      <c r="N648" s="229">
        <v>20.0</v>
      </c>
    </row>
    <row r="649">
      <c r="A649" s="227" t="str">
        <f t="shared" si="1"/>
        <v>CA0082000200</v>
      </c>
      <c r="B649" s="227" t="str">
        <f t="shared" si="2"/>
        <v>Hatha Yoga - Unisex T Shirt - ECRU (S)</v>
      </c>
      <c r="C649" s="32" t="s">
        <v>12431</v>
      </c>
      <c r="D649" s="32" t="s">
        <v>8263</v>
      </c>
      <c r="E649" s="229">
        <v>7.38</v>
      </c>
      <c r="F649" s="230" t="b">
        <v>0</v>
      </c>
      <c r="G649" s="229">
        <v>0.0</v>
      </c>
      <c r="H649" s="229">
        <v>0.0</v>
      </c>
      <c r="I649" s="32" t="s">
        <v>8264</v>
      </c>
      <c r="J649" s="32" t="s">
        <v>12432</v>
      </c>
      <c r="K649" s="229">
        <v>10.0</v>
      </c>
      <c r="L649" s="229">
        <v>0.0</v>
      </c>
      <c r="M649" s="32" t="s">
        <v>11585</v>
      </c>
      <c r="N649" s="229">
        <v>0.0</v>
      </c>
    </row>
    <row r="650">
      <c r="A650" s="227" t="str">
        <f t="shared" si="1"/>
        <v>CA0082000300</v>
      </c>
      <c r="B650" s="227" t="str">
        <f t="shared" si="2"/>
        <v>Hatha Yoga - Unisex T Shirt - ECRU (M)</v>
      </c>
      <c r="C650" s="32" t="s">
        <v>12433</v>
      </c>
      <c r="D650" s="32" t="s">
        <v>8260</v>
      </c>
      <c r="E650" s="229">
        <v>7.42</v>
      </c>
      <c r="F650" s="230" t="b">
        <v>0</v>
      </c>
      <c r="G650" s="229">
        <v>0.0</v>
      </c>
      <c r="H650" s="229">
        <v>0.0</v>
      </c>
      <c r="I650" s="32" t="s">
        <v>8261</v>
      </c>
      <c r="J650" s="32" t="s">
        <v>12432</v>
      </c>
      <c r="K650" s="229">
        <v>10.0</v>
      </c>
      <c r="L650" s="229">
        <v>0.0</v>
      </c>
      <c r="M650" s="32" t="s">
        <v>11388</v>
      </c>
      <c r="N650" s="229">
        <v>0.0</v>
      </c>
    </row>
    <row r="651">
      <c r="A651" s="227" t="str">
        <f t="shared" si="1"/>
        <v>CA0082000400</v>
      </c>
      <c r="B651" s="227" t="str">
        <f t="shared" si="2"/>
        <v>Hatha Yoga - Unisex T Shirt - ECRU (L)</v>
      </c>
      <c r="C651" s="32" t="s">
        <v>12434</v>
      </c>
      <c r="D651" s="32" t="s">
        <v>8257</v>
      </c>
      <c r="E651" s="229">
        <v>7.73</v>
      </c>
      <c r="F651" s="230" t="b">
        <v>0</v>
      </c>
      <c r="G651" s="229">
        <v>13.0</v>
      </c>
      <c r="H651" s="229">
        <v>13.0</v>
      </c>
      <c r="I651" s="32" t="s">
        <v>8258</v>
      </c>
      <c r="J651" s="32" t="s">
        <v>12432</v>
      </c>
      <c r="K651" s="229">
        <v>10.0</v>
      </c>
      <c r="L651" s="229">
        <v>13.0</v>
      </c>
      <c r="M651" s="32" t="s">
        <v>11588</v>
      </c>
      <c r="N651" s="229">
        <v>0.0</v>
      </c>
    </row>
    <row r="652">
      <c r="A652" s="227" t="str">
        <f t="shared" si="1"/>
        <v>CA0082000500</v>
      </c>
      <c r="B652" s="227" t="str">
        <f t="shared" si="2"/>
        <v>Hatha Yoga - Unisex T Shirt - ECRU (XL)</v>
      </c>
      <c r="C652" s="32" t="s">
        <v>12435</v>
      </c>
      <c r="D652" s="32" t="s">
        <v>8266</v>
      </c>
      <c r="E652" s="229">
        <v>7.44</v>
      </c>
      <c r="F652" s="230" t="b">
        <v>0</v>
      </c>
      <c r="G652" s="229">
        <v>0.0</v>
      </c>
      <c r="H652" s="229">
        <v>0.0</v>
      </c>
      <c r="I652" s="32" t="s">
        <v>8267</v>
      </c>
      <c r="J652" s="32" t="s">
        <v>12432</v>
      </c>
      <c r="K652" s="229">
        <v>10.0</v>
      </c>
      <c r="L652" s="229">
        <v>0.0</v>
      </c>
      <c r="M652" s="32" t="s">
        <v>11390</v>
      </c>
      <c r="N652" s="229">
        <v>0.0</v>
      </c>
    </row>
    <row r="653">
      <c r="A653" s="227" t="str">
        <f t="shared" si="1"/>
        <v>CA0082200100</v>
      </c>
      <c r="B653" s="227" t="str">
        <f t="shared" si="2"/>
        <v>Unisex Organic Natural Dyed Situations T Shirt, Orange (XS)</v>
      </c>
      <c r="C653" s="32" t="s">
        <v>12436</v>
      </c>
      <c r="D653" s="32" t="s">
        <v>12437</v>
      </c>
      <c r="E653" s="229">
        <v>13.07</v>
      </c>
      <c r="F653" s="230" t="b">
        <v>0</v>
      </c>
      <c r="G653" s="229">
        <v>5.0</v>
      </c>
      <c r="H653" s="229">
        <v>5.0</v>
      </c>
      <c r="I653" s="32" t="s">
        <v>12438</v>
      </c>
      <c r="J653" s="32" t="s">
        <v>12439</v>
      </c>
      <c r="K653" s="229">
        <v>10.0</v>
      </c>
      <c r="L653" s="229">
        <v>5.0</v>
      </c>
      <c r="M653" s="32" t="s">
        <v>11686</v>
      </c>
      <c r="N653" s="229">
        <v>-5.0</v>
      </c>
    </row>
    <row r="654">
      <c r="A654" s="227" t="str">
        <f t="shared" si="1"/>
        <v>CA0082200200</v>
      </c>
      <c r="B654" s="227" t="str">
        <f t="shared" si="2"/>
        <v>Unisex Organic Natural Dyed Situations T Shirt, Orange (S)</v>
      </c>
      <c r="C654" s="32" t="s">
        <v>12440</v>
      </c>
      <c r="D654" s="32" t="s">
        <v>12441</v>
      </c>
      <c r="E654" s="229">
        <v>13.07</v>
      </c>
      <c r="F654" s="230" t="b">
        <v>0</v>
      </c>
      <c r="G654" s="229">
        <v>2.0</v>
      </c>
      <c r="H654" s="229">
        <v>2.0</v>
      </c>
      <c r="I654" s="32" t="s">
        <v>12442</v>
      </c>
      <c r="J654" s="32" t="s">
        <v>12439</v>
      </c>
      <c r="K654" s="229">
        <v>10.0</v>
      </c>
      <c r="L654" s="229">
        <v>2.0</v>
      </c>
      <c r="M654" s="32" t="s">
        <v>11585</v>
      </c>
      <c r="N654" s="229">
        <v>-5.0</v>
      </c>
    </row>
    <row r="655">
      <c r="A655" s="227" t="str">
        <f t="shared" si="1"/>
        <v>CA0082200300</v>
      </c>
      <c r="B655" s="227" t="str">
        <f t="shared" si="2"/>
        <v>Unisex Organic Natural Dyed Situations T Shirt, Orange (M)</v>
      </c>
      <c r="C655" s="32" t="s">
        <v>12443</v>
      </c>
      <c r="D655" s="32" t="s">
        <v>12444</v>
      </c>
      <c r="E655" s="229">
        <v>13.13</v>
      </c>
      <c r="F655" s="230" t="b">
        <v>0</v>
      </c>
      <c r="G655" s="229">
        <v>0.0</v>
      </c>
      <c r="H655" s="229">
        <v>0.0</v>
      </c>
      <c r="I655" s="32" t="s">
        <v>12445</v>
      </c>
      <c r="J655" s="32" t="s">
        <v>12439</v>
      </c>
      <c r="K655" s="229">
        <v>10.0</v>
      </c>
      <c r="L655" s="229">
        <v>0.0</v>
      </c>
      <c r="M655" s="32" t="s">
        <v>11388</v>
      </c>
      <c r="N655" s="229">
        <v>-5.0</v>
      </c>
    </row>
    <row r="656">
      <c r="A656" s="227" t="str">
        <f t="shared" si="1"/>
        <v>CA0082200400</v>
      </c>
      <c r="B656" s="227" t="str">
        <f t="shared" si="2"/>
        <v>Unisex Organic Natural Dyed Situations T Shirt, Orange (L)</v>
      </c>
      <c r="C656" s="32" t="s">
        <v>12446</v>
      </c>
      <c r="D656" s="32" t="s">
        <v>12447</v>
      </c>
      <c r="E656" s="229">
        <v>13.05</v>
      </c>
      <c r="F656" s="230" t="b">
        <v>0</v>
      </c>
      <c r="G656" s="229">
        <v>0.0</v>
      </c>
      <c r="H656" s="229">
        <v>0.0</v>
      </c>
      <c r="I656" s="32" t="s">
        <v>12448</v>
      </c>
      <c r="J656" s="32" t="s">
        <v>12439</v>
      </c>
      <c r="K656" s="229">
        <v>10.0</v>
      </c>
      <c r="L656" s="229">
        <v>0.0</v>
      </c>
      <c r="M656" s="32" t="s">
        <v>11588</v>
      </c>
      <c r="N656" s="229">
        <v>-5.0</v>
      </c>
    </row>
    <row r="657">
      <c r="A657" s="227" t="str">
        <f t="shared" si="1"/>
        <v>CA0082200500</v>
      </c>
      <c r="B657" s="227" t="str">
        <f t="shared" si="2"/>
        <v>Unisex Organic Natural Dyed Situations T Shirt, Orange (XL)</v>
      </c>
      <c r="C657" s="32" t="s">
        <v>12449</v>
      </c>
      <c r="D657" s="32" t="s">
        <v>12450</v>
      </c>
      <c r="E657" s="229">
        <v>12.01</v>
      </c>
      <c r="F657" s="230" t="b">
        <v>0</v>
      </c>
      <c r="G657" s="229">
        <v>43.0</v>
      </c>
      <c r="H657" s="229">
        <v>43.0</v>
      </c>
      <c r="I657" s="32" t="s">
        <v>12451</v>
      </c>
      <c r="J657" s="32" t="s">
        <v>12439</v>
      </c>
      <c r="K657" s="229">
        <v>10.0</v>
      </c>
      <c r="L657" s="229">
        <v>43.0</v>
      </c>
      <c r="M657" s="32" t="s">
        <v>11390</v>
      </c>
      <c r="N657" s="229">
        <v>-5.0</v>
      </c>
    </row>
    <row r="658">
      <c r="A658" s="227" t="str">
        <f t="shared" si="1"/>
        <v>CA0082300200</v>
      </c>
      <c r="B658" s="227" t="str">
        <f t="shared" si="2"/>
        <v>Unisex Organic Natural Dyed Change T Shirt, Undyed (S)</v>
      </c>
      <c r="C658" s="32" t="s">
        <v>12452</v>
      </c>
      <c r="D658" s="32" t="s">
        <v>12453</v>
      </c>
      <c r="E658" s="229">
        <v>13.05</v>
      </c>
      <c r="F658" s="230" t="b">
        <v>0</v>
      </c>
      <c r="G658" s="229">
        <v>0.0</v>
      </c>
      <c r="H658" s="229">
        <v>0.0</v>
      </c>
      <c r="I658" s="32" t="s">
        <v>12454</v>
      </c>
      <c r="J658" s="32" t="s">
        <v>12455</v>
      </c>
      <c r="K658" s="229">
        <v>10.0</v>
      </c>
      <c r="L658" s="229">
        <v>0.0</v>
      </c>
      <c r="M658" s="32" t="s">
        <v>11585</v>
      </c>
      <c r="N658" s="229">
        <v>0.0</v>
      </c>
    </row>
    <row r="659">
      <c r="A659" s="227" t="str">
        <f t="shared" si="1"/>
        <v>CA0082300300</v>
      </c>
      <c r="B659" s="227" t="str">
        <f t="shared" si="2"/>
        <v>Unisex Organic Natural Dyed Change T Shirt, Undyed (M)</v>
      </c>
      <c r="C659" s="32" t="s">
        <v>12456</v>
      </c>
      <c r="D659" s="32" t="s">
        <v>12457</v>
      </c>
      <c r="E659" s="229">
        <v>13.03</v>
      </c>
      <c r="F659" s="230" t="b">
        <v>0</v>
      </c>
      <c r="G659" s="229">
        <v>0.0</v>
      </c>
      <c r="H659" s="229">
        <v>0.0</v>
      </c>
      <c r="I659" s="32" t="s">
        <v>12458</v>
      </c>
      <c r="J659" s="32" t="s">
        <v>12455</v>
      </c>
      <c r="K659" s="229">
        <v>10.0</v>
      </c>
      <c r="L659" s="229">
        <v>0.0</v>
      </c>
      <c r="M659" s="32" t="s">
        <v>11388</v>
      </c>
      <c r="N659" s="229">
        <v>0.0</v>
      </c>
    </row>
    <row r="660">
      <c r="A660" s="227" t="str">
        <f t="shared" si="1"/>
        <v>CA0082300400</v>
      </c>
      <c r="B660" s="227" t="str">
        <f t="shared" si="2"/>
        <v>Unisex Organic Natural Dyed Change T Shirt, Undyed (L)</v>
      </c>
      <c r="C660" s="32" t="s">
        <v>12459</v>
      </c>
      <c r="D660" s="32" t="s">
        <v>12460</v>
      </c>
      <c r="E660" s="229">
        <v>13.01</v>
      </c>
      <c r="F660" s="230" t="b">
        <v>0</v>
      </c>
      <c r="G660" s="229">
        <v>0.0</v>
      </c>
      <c r="H660" s="229">
        <v>0.0</v>
      </c>
      <c r="I660" s="32" t="s">
        <v>12461</v>
      </c>
      <c r="J660" s="32" t="s">
        <v>12455</v>
      </c>
      <c r="K660" s="229">
        <v>10.0</v>
      </c>
      <c r="L660" s="229">
        <v>0.0</v>
      </c>
      <c r="M660" s="32" t="s">
        <v>11588</v>
      </c>
      <c r="N660" s="229">
        <v>0.0</v>
      </c>
    </row>
    <row r="661">
      <c r="A661" s="227" t="str">
        <f t="shared" si="1"/>
        <v>CA0082300500</v>
      </c>
      <c r="B661" s="227" t="str">
        <f t="shared" si="2"/>
        <v>Unisex Organic Natural Dyed Change T Shirt, Undyed (XL)</v>
      </c>
      <c r="C661" s="32" t="s">
        <v>12462</v>
      </c>
      <c r="D661" s="32" t="s">
        <v>12463</v>
      </c>
      <c r="E661" s="229">
        <v>13.02</v>
      </c>
      <c r="F661" s="230" t="b">
        <v>0</v>
      </c>
      <c r="G661" s="229">
        <v>0.0</v>
      </c>
      <c r="H661" s="229">
        <v>0.0</v>
      </c>
      <c r="I661" s="32" t="s">
        <v>12464</v>
      </c>
      <c r="J661" s="32" t="s">
        <v>12455</v>
      </c>
      <c r="K661" s="229">
        <v>10.0</v>
      </c>
      <c r="L661" s="229">
        <v>0.0</v>
      </c>
      <c r="M661" s="32" t="s">
        <v>11390</v>
      </c>
      <c r="N661" s="229">
        <v>0.0</v>
      </c>
    </row>
    <row r="662">
      <c r="A662" s="227" t="str">
        <f t="shared" si="1"/>
        <v>CA0082400100</v>
      </c>
      <c r="B662" s="227" t="str">
        <f t="shared" si="2"/>
        <v>Unisex Organic Natural Dyed Play T Shirt,Royal Blue (XS)</v>
      </c>
      <c r="C662" s="32" t="s">
        <v>12465</v>
      </c>
      <c r="D662" s="32" t="s">
        <v>12466</v>
      </c>
      <c r="E662" s="229">
        <v>12.91</v>
      </c>
      <c r="F662" s="230" t="b">
        <v>0</v>
      </c>
      <c r="G662" s="229">
        <v>7.0</v>
      </c>
      <c r="H662" s="229">
        <v>7.0</v>
      </c>
      <c r="I662" s="32" t="s">
        <v>12467</v>
      </c>
      <c r="J662" s="32" t="s">
        <v>12468</v>
      </c>
      <c r="K662" s="229">
        <v>22.0</v>
      </c>
      <c r="L662" s="229">
        <v>7.0</v>
      </c>
      <c r="M662" s="32" t="s">
        <v>11686</v>
      </c>
      <c r="N662" s="229">
        <v>0.0</v>
      </c>
    </row>
    <row r="663">
      <c r="A663" s="227" t="str">
        <f t="shared" si="1"/>
        <v>CA0082400200</v>
      </c>
      <c r="B663" s="227" t="str">
        <f t="shared" si="2"/>
        <v>Unisex Organic Natural Dyed Play T Shirt,Royal Blue (S)</v>
      </c>
      <c r="C663" s="32" t="s">
        <v>12469</v>
      </c>
      <c r="D663" s="32" t="s">
        <v>12470</v>
      </c>
      <c r="E663" s="229">
        <v>12.98</v>
      </c>
      <c r="F663" s="230" t="b">
        <v>0</v>
      </c>
      <c r="G663" s="229">
        <v>2.0</v>
      </c>
      <c r="H663" s="229">
        <v>2.0</v>
      </c>
      <c r="I663" s="32" t="s">
        <v>12471</v>
      </c>
      <c r="J663" s="32" t="s">
        <v>12468</v>
      </c>
      <c r="K663" s="229">
        <v>10.0</v>
      </c>
      <c r="L663" s="229">
        <v>2.0</v>
      </c>
      <c r="M663" s="32" t="s">
        <v>11585</v>
      </c>
      <c r="N663" s="229">
        <v>0.0</v>
      </c>
    </row>
    <row r="664">
      <c r="A664" s="227" t="str">
        <f t="shared" si="1"/>
        <v>CA0082400300</v>
      </c>
      <c r="B664" s="227" t="str">
        <f t="shared" si="2"/>
        <v>Unisex Organic Natural Dyed Play T Shirt,Royal Blue (M)</v>
      </c>
      <c r="C664" s="32" t="s">
        <v>12472</v>
      </c>
      <c r="D664" s="32" t="s">
        <v>12473</v>
      </c>
      <c r="E664" s="229">
        <v>12.91</v>
      </c>
      <c r="F664" s="230" t="b">
        <v>0</v>
      </c>
      <c r="G664" s="229">
        <v>0.0</v>
      </c>
      <c r="H664" s="229">
        <v>0.0</v>
      </c>
      <c r="I664" s="32" t="s">
        <v>12474</v>
      </c>
      <c r="J664" s="32" t="s">
        <v>12468</v>
      </c>
      <c r="K664" s="229">
        <v>10.0</v>
      </c>
      <c r="L664" s="229">
        <v>0.0</v>
      </c>
      <c r="M664" s="32" t="s">
        <v>11388</v>
      </c>
      <c r="N664" s="229">
        <v>0.0</v>
      </c>
    </row>
    <row r="665">
      <c r="A665" s="227" t="str">
        <f t="shared" si="1"/>
        <v>CA0082400400</v>
      </c>
      <c r="B665" s="227" t="str">
        <f t="shared" si="2"/>
        <v>Unisex Organic Natural Dyed Play T Shirt,Royal Blue (L)</v>
      </c>
      <c r="C665" s="32" t="s">
        <v>12475</v>
      </c>
      <c r="D665" s="32" t="s">
        <v>12476</v>
      </c>
      <c r="E665" s="229">
        <v>13.13</v>
      </c>
      <c r="F665" s="230" t="b">
        <v>0</v>
      </c>
      <c r="G665" s="229">
        <v>0.0</v>
      </c>
      <c r="H665" s="229">
        <v>0.0</v>
      </c>
      <c r="I665" s="32" t="s">
        <v>12477</v>
      </c>
      <c r="J665" s="32" t="s">
        <v>12468</v>
      </c>
      <c r="K665" s="229">
        <v>10.0</v>
      </c>
      <c r="L665" s="229">
        <v>0.0</v>
      </c>
      <c r="M665" s="32" t="s">
        <v>11588</v>
      </c>
      <c r="N665" s="229">
        <v>0.0</v>
      </c>
    </row>
    <row r="666">
      <c r="A666" s="227" t="str">
        <f t="shared" si="1"/>
        <v>CA0082400500</v>
      </c>
      <c r="B666" s="227" t="str">
        <f t="shared" si="2"/>
        <v>Unisex Organic Natural Dyed Play T Shirt,Royal Blue (XL)</v>
      </c>
      <c r="C666" s="32" t="s">
        <v>12478</v>
      </c>
      <c r="D666" s="32" t="s">
        <v>12479</v>
      </c>
      <c r="E666" s="229">
        <v>12.91</v>
      </c>
      <c r="F666" s="230" t="b">
        <v>0</v>
      </c>
      <c r="G666" s="229">
        <v>0.0</v>
      </c>
      <c r="H666" s="229">
        <v>0.0</v>
      </c>
      <c r="I666" s="32" t="s">
        <v>12480</v>
      </c>
      <c r="J666" s="32" t="s">
        <v>12468</v>
      </c>
      <c r="K666" s="229">
        <v>10.0</v>
      </c>
      <c r="L666" s="229">
        <v>0.0</v>
      </c>
      <c r="M666" s="32" t="s">
        <v>11390</v>
      </c>
      <c r="N666" s="229">
        <v>0.0</v>
      </c>
    </row>
    <row r="667">
      <c r="A667" s="227" t="str">
        <f t="shared" si="1"/>
        <v>CA0082500200</v>
      </c>
      <c r="B667" s="227" t="str">
        <f t="shared" si="2"/>
        <v>Unisex Bamboo T Shirt - Short Sleeve (S)</v>
      </c>
      <c r="C667" s="32" t="s">
        <v>12481</v>
      </c>
      <c r="D667" s="32" t="s">
        <v>8226</v>
      </c>
      <c r="E667" s="229">
        <v>9.6</v>
      </c>
      <c r="F667" s="230" t="b">
        <v>0</v>
      </c>
      <c r="G667" s="229">
        <v>32.0</v>
      </c>
      <c r="H667" s="229">
        <v>32.0</v>
      </c>
      <c r="I667" s="32" t="s">
        <v>8227</v>
      </c>
      <c r="J667" s="32" t="s">
        <v>12482</v>
      </c>
      <c r="K667" s="229">
        <v>22.0</v>
      </c>
      <c r="L667" s="229">
        <v>32.0</v>
      </c>
      <c r="M667" s="32" t="s">
        <v>11585</v>
      </c>
      <c r="N667" s="229">
        <v>22.0</v>
      </c>
    </row>
    <row r="668">
      <c r="A668" s="227" t="str">
        <f t="shared" si="1"/>
        <v>CA0082500300</v>
      </c>
      <c r="B668" s="227" t="str">
        <f t="shared" si="2"/>
        <v>Unisex Bamboo T Shirt - Short Sleeve (M)</v>
      </c>
      <c r="C668" s="32" t="s">
        <v>12483</v>
      </c>
      <c r="D668" s="32" t="s">
        <v>8223</v>
      </c>
      <c r="E668" s="229">
        <v>9.64</v>
      </c>
      <c r="F668" s="230" t="b">
        <v>0</v>
      </c>
      <c r="G668" s="229">
        <v>66.0</v>
      </c>
      <c r="H668" s="229">
        <v>66.0</v>
      </c>
      <c r="I668" s="32" t="s">
        <v>8224</v>
      </c>
      <c r="J668" s="32" t="s">
        <v>12482</v>
      </c>
      <c r="K668" s="229">
        <v>22.0</v>
      </c>
      <c r="L668" s="229">
        <v>66.0</v>
      </c>
      <c r="M668" s="32" t="s">
        <v>11388</v>
      </c>
      <c r="N668" s="229">
        <v>22.0</v>
      </c>
    </row>
    <row r="669">
      <c r="A669" s="227" t="str">
        <f t="shared" si="1"/>
        <v>CA0082500400</v>
      </c>
      <c r="B669" s="227" t="str">
        <f t="shared" si="2"/>
        <v>Unisex Bamboo T Shirt - Short Sleeve (L)</v>
      </c>
      <c r="C669" s="32" t="s">
        <v>12484</v>
      </c>
      <c r="D669" s="32" t="s">
        <v>8220</v>
      </c>
      <c r="E669" s="229">
        <v>9.6</v>
      </c>
      <c r="F669" s="230" t="b">
        <v>0</v>
      </c>
      <c r="G669" s="229">
        <v>36.0</v>
      </c>
      <c r="H669" s="229">
        <v>36.0</v>
      </c>
      <c r="I669" s="32" t="s">
        <v>8221</v>
      </c>
      <c r="J669" s="32" t="s">
        <v>12482</v>
      </c>
      <c r="K669" s="229">
        <v>22.0</v>
      </c>
      <c r="L669" s="229">
        <v>36.0</v>
      </c>
      <c r="M669" s="32" t="s">
        <v>11588</v>
      </c>
      <c r="N669" s="229">
        <v>22.0</v>
      </c>
    </row>
    <row r="670">
      <c r="A670" s="227" t="str">
        <f t="shared" si="1"/>
        <v>CA0082500500</v>
      </c>
      <c r="B670" s="227" t="str">
        <f t="shared" si="2"/>
        <v>Unisex Bamboo T Shirt - Short Sleeve (XL)</v>
      </c>
      <c r="C670" s="32" t="s">
        <v>12485</v>
      </c>
      <c r="D670" s="32" t="s">
        <v>8229</v>
      </c>
      <c r="E670" s="229">
        <v>9.73</v>
      </c>
      <c r="F670" s="230" t="b">
        <v>0</v>
      </c>
      <c r="G670" s="229">
        <v>0.0</v>
      </c>
      <c r="H670" s="229">
        <v>0.0</v>
      </c>
      <c r="I670" s="32" t="s">
        <v>8230</v>
      </c>
      <c r="J670" s="32" t="s">
        <v>12482</v>
      </c>
      <c r="K670" s="229">
        <v>22.0</v>
      </c>
      <c r="L670" s="229">
        <v>0.0</v>
      </c>
      <c r="M670" s="32" t="s">
        <v>11390</v>
      </c>
      <c r="N670" s="229">
        <v>22.0</v>
      </c>
    </row>
    <row r="671">
      <c r="A671" s="227" t="str">
        <f t="shared" si="1"/>
        <v>CA0082600200</v>
      </c>
      <c r="B671" s="227" t="str">
        <f t="shared" si="2"/>
        <v>Unisex Bamboo T Shirt - Long Sleeve (S)</v>
      </c>
      <c r="C671" s="32" t="s">
        <v>12486</v>
      </c>
      <c r="D671" s="32" t="s">
        <v>12487</v>
      </c>
      <c r="E671" s="229">
        <v>11.69</v>
      </c>
      <c r="F671" s="230" t="b">
        <v>0</v>
      </c>
      <c r="G671" s="229">
        <v>0.0</v>
      </c>
      <c r="H671" s="229">
        <v>0.0</v>
      </c>
      <c r="I671" s="32" t="s">
        <v>12488</v>
      </c>
      <c r="J671" s="32" t="s">
        <v>12489</v>
      </c>
      <c r="K671" s="229">
        <v>24.0</v>
      </c>
      <c r="L671" s="229">
        <v>0.0</v>
      </c>
      <c r="M671" s="32" t="s">
        <v>11585</v>
      </c>
      <c r="N671" s="229">
        <v>24.0</v>
      </c>
    </row>
    <row r="672">
      <c r="A672" s="227" t="str">
        <f t="shared" si="1"/>
        <v>CA0082600300</v>
      </c>
      <c r="B672" s="227" t="str">
        <f t="shared" si="2"/>
        <v>Unisex Bamboo T Shirt - Long Sleeve (M)</v>
      </c>
      <c r="C672" s="32" t="s">
        <v>12490</v>
      </c>
      <c r="D672" s="32" t="s">
        <v>8237</v>
      </c>
      <c r="E672" s="229">
        <v>11.69</v>
      </c>
      <c r="F672" s="230" t="b">
        <v>0</v>
      </c>
      <c r="G672" s="229">
        <v>20.0</v>
      </c>
      <c r="H672" s="229">
        <v>20.0</v>
      </c>
      <c r="I672" s="32" t="s">
        <v>8238</v>
      </c>
      <c r="J672" s="32" t="s">
        <v>12489</v>
      </c>
      <c r="K672" s="229">
        <v>24.0</v>
      </c>
      <c r="L672" s="229">
        <v>20.0</v>
      </c>
      <c r="M672" s="32" t="s">
        <v>11388</v>
      </c>
      <c r="N672" s="229">
        <v>24.0</v>
      </c>
    </row>
    <row r="673">
      <c r="A673" s="227" t="str">
        <f t="shared" si="1"/>
        <v>CA0082600400</v>
      </c>
      <c r="B673" s="227" t="str">
        <f t="shared" si="2"/>
        <v>Unisex Bamboo T Shirt - Long Sleeve (L)</v>
      </c>
      <c r="C673" s="32" t="s">
        <v>12491</v>
      </c>
      <c r="D673" s="32" t="s">
        <v>8233</v>
      </c>
      <c r="E673" s="229">
        <v>11.69</v>
      </c>
      <c r="F673" s="230" t="b">
        <v>0</v>
      </c>
      <c r="G673" s="229">
        <v>59.0</v>
      </c>
      <c r="H673" s="229">
        <v>59.0</v>
      </c>
      <c r="I673" s="32" t="s">
        <v>8234</v>
      </c>
      <c r="J673" s="32" t="s">
        <v>12489</v>
      </c>
      <c r="K673" s="229">
        <v>24.0</v>
      </c>
      <c r="L673" s="229">
        <v>59.0</v>
      </c>
      <c r="M673" s="32" t="s">
        <v>11588</v>
      </c>
      <c r="N673" s="229">
        <v>24.0</v>
      </c>
    </row>
    <row r="674">
      <c r="A674" s="227" t="str">
        <f t="shared" si="1"/>
        <v>CA0082600500</v>
      </c>
      <c r="B674" s="227" t="str">
        <f t="shared" si="2"/>
        <v>Unisex Bamboo T Shirt - Long Sleeve (XL)</v>
      </c>
      <c r="C674" s="32" t="s">
        <v>12492</v>
      </c>
      <c r="D674" s="32" t="s">
        <v>8240</v>
      </c>
      <c r="E674" s="229">
        <v>11.69</v>
      </c>
      <c r="F674" s="230" t="b">
        <v>0</v>
      </c>
      <c r="G674" s="229">
        <v>37.0</v>
      </c>
      <c r="H674" s="229">
        <v>37.0</v>
      </c>
      <c r="I674" s="32" t="s">
        <v>8241</v>
      </c>
      <c r="J674" s="32" t="s">
        <v>12489</v>
      </c>
      <c r="K674" s="229">
        <v>24.0</v>
      </c>
      <c r="L674" s="229">
        <v>37.0</v>
      </c>
      <c r="M674" s="32" t="s">
        <v>11390</v>
      </c>
      <c r="N674" s="229">
        <v>24.0</v>
      </c>
    </row>
    <row r="675">
      <c r="A675" s="227" t="str">
        <f t="shared" si="1"/>
        <v>CA0082700200</v>
      </c>
      <c r="B675" s="227" t="str">
        <f t="shared" si="2"/>
        <v>Unisex Organic Cotton Nandi T Shirt - Off White (S)</v>
      </c>
      <c r="C675" s="32" t="s">
        <v>12493</v>
      </c>
      <c r="D675" s="32" t="s">
        <v>1128</v>
      </c>
      <c r="E675" s="229">
        <v>7.37</v>
      </c>
      <c r="F675" s="230" t="b">
        <v>0</v>
      </c>
      <c r="G675" s="229">
        <v>17.0</v>
      </c>
      <c r="H675" s="229">
        <v>18.0</v>
      </c>
      <c r="I675" s="32" t="s">
        <v>4500</v>
      </c>
      <c r="J675" s="32" t="s">
        <v>12494</v>
      </c>
      <c r="K675" s="229">
        <v>10.0</v>
      </c>
      <c r="L675" s="229">
        <v>18.0</v>
      </c>
      <c r="M675" s="32" t="s">
        <v>11585</v>
      </c>
      <c r="N675" s="229">
        <v>10.0</v>
      </c>
    </row>
    <row r="676">
      <c r="A676" s="227" t="str">
        <f t="shared" si="1"/>
        <v>CA0082700300</v>
      </c>
      <c r="B676" s="227" t="str">
        <f t="shared" si="2"/>
        <v>Unisex Organic Cotton Nandi T Shirt - Off White (M)</v>
      </c>
      <c r="C676" s="32" t="s">
        <v>12495</v>
      </c>
      <c r="D676" s="32" t="s">
        <v>4497</v>
      </c>
      <c r="E676" s="229">
        <v>7.39</v>
      </c>
      <c r="F676" s="230" t="b">
        <v>0</v>
      </c>
      <c r="G676" s="229">
        <v>33.0</v>
      </c>
      <c r="H676" s="229">
        <v>35.0</v>
      </c>
      <c r="I676" s="32" t="s">
        <v>4498</v>
      </c>
      <c r="J676" s="32" t="s">
        <v>12494</v>
      </c>
      <c r="K676" s="229">
        <v>10.0</v>
      </c>
      <c r="L676" s="229">
        <v>35.0</v>
      </c>
      <c r="M676" s="32" t="s">
        <v>11388</v>
      </c>
      <c r="N676" s="229">
        <v>10.0</v>
      </c>
    </row>
    <row r="677">
      <c r="A677" s="227" t="str">
        <f t="shared" si="1"/>
        <v>CA0082700400</v>
      </c>
      <c r="B677" s="227" t="str">
        <f t="shared" si="2"/>
        <v>Unisex Organic Cotton Nandi T Shirt - Off White (L)</v>
      </c>
      <c r="C677" s="32" t="s">
        <v>12496</v>
      </c>
      <c r="D677" s="32" t="s">
        <v>1126</v>
      </c>
      <c r="E677" s="229">
        <v>7.39</v>
      </c>
      <c r="F677" s="230" t="b">
        <v>0</v>
      </c>
      <c r="G677" s="229">
        <v>18.0</v>
      </c>
      <c r="H677" s="229">
        <v>21.0</v>
      </c>
      <c r="I677" s="32" t="s">
        <v>4495</v>
      </c>
      <c r="J677" s="32" t="s">
        <v>12494</v>
      </c>
      <c r="K677" s="229">
        <v>10.0</v>
      </c>
      <c r="L677" s="229">
        <v>21.0</v>
      </c>
      <c r="M677" s="32" t="s">
        <v>11588</v>
      </c>
      <c r="N677" s="229">
        <v>10.0</v>
      </c>
    </row>
    <row r="678">
      <c r="A678" s="227" t="str">
        <f t="shared" si="1"/>
        <v>CA0082700500</v>
      </c>
      <c r="B678" s="227" t="str">
        <f t="shared" si="2"/>
        <v>Unisex Organic Cotton Nandi T Shirt - Off White (XL)</v>
      </c>
      <c r="C678" s="32" t="s">
        <v>12497</v>
      </c>
      <c r="D678" s="32" t="s">
        <v>4502</v>
      </c>
      <c r="E678" s="229">
        <v>7.39</v>
      </c>
      <c r="F678" s="230" t="b">
        <v>0</v>
      </c>
      <c r="G678" s="229">
        <v>19.0</v>
      </c>
      <c r="H678" s="229">
        <v>19.0</v>
      </c>
      <c r="I678" s="32" t="s">
        <v>4503</v>
      </c>
      <c r="J678" s="32" t="s">
        <v>12494</v>
      </c>
      <c r="K678" s="229">
        <v>10.0</v>
      </c>
      <c r="L678" s="229">
        <v>19.0</v>
      </c>
      <c r="M678" s="32" t="s">
        <v>11390</v>
      </c>
      <c r="N678" s="229">
        <v>10.0</v>
      </c>
    </row>
    <row r="679">
      <c r="A679" s="227" t="str">
        <f t="shared" si="1"/>
        <v>CA0082800200</v>
      </c>
      <c r="B679" s="227" t="str">
        <f t="shared" si="2"/>
        <v>Natural Dyed Pancha Bhuta Flock Print (S)</v>
      </c>
      <c r="C679" s="32" t="s">
        <v>12498</v>
      </c>
      <c r="D679" s="32" t="s">
        <v>12499</v>
      </c>
      <c r="E679" s="229">
        <v>9.48</v>
      </c>
      <c r="F679" s="230" t="b">
        <v>0</v>
      </c>
      <c r="G679" s="229">
        <v>0.0</v>
      </c>
      <c r="H679" s="229">
        <v>0.0</v>
      </c>
      <c r="I679" s="32" t="s">
        <v>12500</v>
      </c>
      <c r="J679" s="32" t="s">
        <v>12501</v>
      </c>
      <c r="K679" s="229">
        <v>10.0</v>
      </c>
      <c r="L679" s="229">
        <v>0.0</v>
      </c>
      <c r="M679" s="32" t="s">
        <v>11585</v>
      </c>
      <c r="N679" s="229">
        <v>0.0</v>
      </c>
    </row>
    <row r="680">
      <c r="A680" s="227" t="str">
        <f t="shared" si="1"/>
        <v>CA0082800500</v>
      </c>
      <c r="B680" s="227" t="str">
        <f t="shared" si="2"/>
        <v>Natural Dyed Pancha Bhuta Flock Print (XL)</v>
      </c>
      <c r="C680" s="32" t="s">
        <v>12502</v>
      </c>
      <c r="D680" s="32" t="s">
        <v>12503</v>
      </c>
      <c r="E680" s="229">
        <v>9.48</v>
      </c>
      <c r="F680" s="230" t="b">
        <v>0</v>
      </c>
      <c r="G680" s="229">
        <v>0.0</v>
      </c>
      <c r="H680" s="229">
        <v>0.0</v>
      </c>
      <c r="I680" s="32" t="s">
        <v>12504</v>
      </c>
      <c r="J680" s="32" t="s">
        <v>12501</v>
      </c>
      <c r="K680" s="229">
        <v>10.0</v>
      </c>
      <c r="L680" s="229">
        <v>0.0</v>
      </c>
      <c r="M680" s="32" t="s">
        <v>11390</v>
      </c>
      <c r="N680" s="229">
        <v>0.0</v>
      </c>
    </row>
    <row r="681">
      <c r="A681" s="227" t="str">
        <f t="shared" si="1"/>
        <v>CA0083100200</v>
      </c>
      <c r="B681" s="227" t="str">
        <f t="shared" si="2"/>
        <v>AdiYogi T Shirt - White (S)</v>
      </c>
      <c r="C681" s="32" t="s">
        <v>12505</v>
      </c>
      <c r="D681" s="32" t="s">
        <v>4512</v>
      </c>
      <c r="E681" s="229">
        <v>5.14</v>
      </c>
      <c r="F681" s="230" t="b">
        <v>0</v>
      </c>
      <c r="G681" s="229">
        <v>0.0</v>
      </c>
      <c r="H681" s="229">
        <v>0.0</v>
      </c>
      <c r="I681" s="32" t="s">
        <v>4513</v>
      </c>
      <c r="J681" s="32" t="s">
        <v>12506</v>
      </c>
      <c r="K681" s="229">
        <v>10.0</v>
      </c>
      <c r="L681" s="229">
        <v>0.0</v>
      </c>
      <c r="M681" s="32" t="s">
        <v>11585</v>
      </c>
      <c r="N681" s="229">
        <v>-5.0</v>
      </c>
    </row>
    <row r="682">
      <c r="A682" s="227" t="str">
        <f t="shared" si="1"/>
        <v>CA0083100400</v>
      </c>
      <c r="B682" s="227" t="str">
        <f t="shared" si="2"/>
        <v>AdiYogi T Shirt - White (L)</v>
      </c>
      <c r="C682" s="32" t="s">
        <v>12507</v>
      </c>
      <c r="D682" s="32" t="s">
        <v>4506</v>
      </c>
      <c r="E682" s="229">
        <v>5.07</v>
      </c>
      <c r="F682" s="230" t="b">
        <v>0</v>
      </c>
      <c r="G682" s="229">
        <v>1.0</v>
      </c>
      <c r="H682" s="229">
        <v>1.0</v>
      </c>
      <c r="I682" s="32" t="s">
        <v>4507</v>
      </c>
      <c r="J682" s="32" t="s">
        <v>12506</v>
      </c>
      <c r="K682" s="229">
        <v>10.0</v>
      </c>
      <c r="L682" s="229">
        <v>1.0</v>
      </c>
      <c r="M682" s="32" t="s">
        <v>11588</v>
      </c>
      <c r="N682" s="229">
        <v>-5.0</v>
      </c>
    </row>
    <row r="683">
      <c r="A683" s="227" t="str">
        <f t="shared" si="1"/>
        <v>CA0083100500</v>
      </c>
      <c r="B683" s="227" t="str">
        <f t="shared" si="2"/>
        <v>AdiYogi T Shirt - White (XL)</v>
      </c>
      <c r="C683" s="32" t="s">
        <v>12508</v>
      </c>
      <c r="D683" s="32" t="s">
        <v>4515</v>
      </c>
      <c r="E683" s="229">
        <v>5.14</v>
      </c>
      <c r="F683" s="230" t="b">
        <v>0</v>
      </c>
      <c r="G683" s="229">
        <v>0.0</v>
      </c>
      <c r="H683" s="229">
        <v>0.0</v>
      </c>
      <c r="I683" s="32" t="s">
        <v>4516</v>
      </c>
      <c r="J683" s="32" t="s">
        <v>12506</v>
      </c>
      <c r="K683" s="229">
        <v>10.0</v>
      </c>
      <c r="L683" s="229">
        <v>0.0</v>
      </c>
      <c r="M683" s="32" t="s">
        <v>11390</v>
      </c>
      <c r="N683" s="229">
        <v>-5.0</v>
      </c>
    </row>
    <row r="684">
      <c r="A684" s="227" t="str">
        <f t="shared" si="1"/>
        <v>CA0083200200</v>
      </c>
      <c r="B684" s="227" t="str">
        <f t="shared" si="2"/>
        <v>AdiYogi T Shirt - Blue (S)</v>
      </c>
      <c r="C684" s="32" t="s">
        <v>12509</v>
      </c>
      <c r="D684" s="32" t="s">
        <v>4525</v>
      </c>
      <c r="E684" s="229">
        <v>6.04</v>
      </c>
      <c r="F684" s="230" t="b">
        <v>0</v>
      </c>
      <c r="G684" s="229">
        <v>0.0</v>
      </c>
      <c r="H684" s="229">
        <v>0.0</v>
      </c>
      <c r="I684" s="32" t="s">
        <v>4526</v>
      </c>
      <c r="J684" s="32" t="s">
        <v>12510</v>
      </c>
      <c r="K684" s="229">
        <v>20.0</v>
      </c>
      <c r="L684" s="229">
        <v>0.0</v>
      </c>
      <c r="M684" s="32" t="s">
        <v>11585</v>
      </c>
      <c r="N684" s="229">
        <v>0.0</v>
      </c>
    </row>
    <row r="685">
      <c r="A685" s="227" t="str">
        <f t="shared" si="1"/>
        <v>CA0083200300</v>
      </c>
      <c r="B685" s="227" t="str">
        <f t="shared" si="2"/>
        <v>AdiYogi T Shirt - Blue (M)</v>
      </c>
      <c r="C685" s="32" t="s">
        <v>12511</v>
      </c>
      <c r="D685" s="32" t="s">
        <v>4522</v>
      </c>
      <c r="E685" s="229">
        <v>7.13</v>
      </c>
      <c r="F685" s="230" t="b">
        <v>0</v>
      </c>
      <c r="G685" s="229">
        <v>1.0</v>
      </c>
      <c r="H685" s="229">
        <v>2.0</v>
      </c>
      <c r="I685" s="32" t="s">
        <v>4523</v>
      </c>
      <c r="J685" s="32" t="s">
        <v>12510</v>
      </c>
      <c r="K685" s="229">
        <v>20.0</v>
      </c>
      <c r="L685" s="229">
        <v>2.0</v>
      </c>
      <c r="M685" s="32" t="s">
        <v>11388</v>
      </c>
      <c r="N685" s="229">
        <v>0.0</v>
      </c>
    </row>
    <row r="686">
      <c r="A686" s="227" t="str">
        <f t="shared" si="1"/>
        <v>CA0083200400</v>
      </c>
      <c r="B686" s="227" t="str">
        <f t="shared" si="2"/>
        <v>AdiYogi T Shirt - Blue (L)</v>
      </c>
      <c r="C686" s="32" t="s">
        <v>12512</v>
      </c>
      <c r="D686" s="32" t="s">
        <v>4519</v>
      </c>
      <c r="E686" s="229">
        <v>4.99</v>
      </c>
      <c r="F686" s="230" t="b">
        <v>0</v>
      </c>
      <c r="G686" s="229">
        <v>5.0</v>
      </c>
      <c r="H686" s="229">
        <v>6.0</v>
      </c>
      <c r="I686" s="32" t="s">
        <v>4520</v>
      </c>
      <c r="J686" s="32" t="s">
        <v>12510</v>
      </c>
      <c r="K686" s="229">
        <v>20.0</v>
      </c>
      <c r="L686" s="229">
        <v>6.0</v>
      </c>
      <c r="M686" s="32" t="s">
        <v>11588</v>
      </c>
      <c r="N686" s="229">
        <v>0.0</v>
      </c>
    </row>
    <row r="687">
      <c r="A687" s="227" t="str">
        <f t="shared" si="1"/>
        <v>CA0083200500</v>
      </c>
      <c r="B687" s="227" t="str">
        <f t="shared" si="2"/>
        <v>AdiYogi T Shirt - Blue (XL)</v>
      </c>
      <c r="C687" s="32" t="s">
        <v>12513</v>
      </c>
      <c r="D687" s="32" t="s">
        <v>4528</v>
      </c>
      <c r="E687" s="229">
        <v>6.7</v>
      </c>
      <c r="F687" s="230" t="b">
        <v>0</v>
      </c>
      <c r="G687" s="229">
        <v>6.0</v>
      </c>
      <c r="H687" s="229">
        <v>6.0</v>
      </c>
      <c r="I687" s="32" t="s">
        <v>4529</v>
      </c>
      <c r="J687" s="32" t="s">
        <v>12510</v>
      </c>
      <c r="K687" s="229">
        <v>20.0</v>
      </c>
      <c r="L687" s="229">
        <v>6.0</v>
      </c>
      <c r="M687" s="32" t="s">
        <v>11390</v>
      </c>
      <c r="N687" s="229">
        <v>0.0</v>
      </c>
    </row>
    <row r="688">
      <c r="A688" s="227" t="str">
        <f t="shared" si="1"/>
        <v>CA0083300200</v>
      </c>
      <c r="B688" s="227" t="str">
        <f t="shared" si="2"/>
        <v>AdiYogi T Shirt - Black (S)</v>
      </c>
      <c r="C688" s="32" t="s">
        <v>12514</v>
      </c>
      <c r="D688" s="32" t="s">
        <v>1124</v>
      </c>
      <c r="E688" s="229">
        <v>7.45</v>
      </c>
      <c r="F688" s="230" t="b">
        <v>0</v>
      </c>
      <c r="G688" s="229">
        <v>10.0</v>
      </c>
      <c r="H688" s="229">
        <v>10.0</v>
      </c>
      <c r="I688" s="32" t="s">
        <v>4537</v>
      </c>
      <c r="J688" s="32" t="s">
        <v>12515</v>
      </c>
      <c r="K688" s="229">
        <v>20.0</v>
      </c>
      <c r="L688" s="229">
        <v>10.0</v>
      </c>
      <c r="M688" s="32" t="s">
        <v>11585</v>
      </c>
      <c r="N688" s="229">
        <v>0.0</v>
      </c>
    </row>
    <row r="689">
      <c r="A689" s="227" t="str">
        <f t="shared" si="1"/>
        <v>CA0083300300</v>
      </c>
      <c r="B689" s="227" t="str">
        <f t="shared" si="2"/>
        <v>AdiYogi T Shirt - Black (M)</v>
      </c>
      <c r="C689" s="32" t="s">
        <v>12516</v>
      </c>
      <c r="D689" s="32" t="s">
        <v>4534</v>
      </c>
      <c r="E689" s="229">
        <v>7.66</v>
      </c>
      <c r="F689" s="230" t="b">
        <v>0</v>
      </c>
      <c r="G689" s="229">
        <v>2.0</v>
      </c>
      <c r="H689" s="229">
        <v>2.0</v>
      </c>
      <c r="I689" s="32" t="s">
        <v>4535</v>
      </c>
      <c r="J689" s="32" t="s">
        <v>12515</v>
      </c>
      <c r="K689" s="229">
        <v>20.0</v>
      </c>
      <c r="L689" s="229">
        <v>2.0</v>
      </c>
      <c r="M689" s="32" t="s">
        <v>11388</v>
      </c>
      <c r="N689" s="229">
        <v>0.0</v>
      </c>
    </row>
    <row r="690">
      <c r="A690" s="227" t="str">
        <f t="shared" si="1"/>
        <v>CA0083300400</v>
      </c>
      <c r="B690" s="227" t="str">
        <f t="shared" si="2"/>
        <v>AdiYogi T Shirt - Black (L)</v>
      </c>
      <c r="C690" s="32" t="s">
        <v>12517</v>
      </c>
      <c r="D690" s="32" t="s">
        <v>1122</v>
      </c>
      <c r="E690" s="229">
        <v>7.98</v>
      </c>
      <c r="F690" s="230" t="b">
        <v>0</v>
      </c>
      <c r="G690" s="229">
        <v>0.0</v>
      </c>
      <c r="H690" s="229">
        <v>0.0</v>
      </c>
      <c r="I690" s="32" t="s">
        <v>4532</v>
      </c>
      <c r="J690" s="32" t="s">
        <v>12515</v>
      </c>
      <c r="K690" s="229">
        <v>20.0</v>
      </c>
      <c r="L690" s="229">
        <v>0.0</v>
      </c>
      <c r="M690" s="32" t="s">
        <v>11588</v>
      </c>
      <c r="N690" s="229">
        <v>0.0</v>
      </c>
    </row>
    <row r="691">
      <c r="A691" s="227" t="str">
        <f t="shared" si="1"/>
        <v>CA0083300500</v>
      </c>
      <c r="B691" s="227" t="str">
        <f t="shared" si="2"/>
        <v>AdiYogi T Shirt - Black (XL)</v>
      </c>
      <c r="C691" s="32" t="s">
        <v>12518</v>
      </c>
      <c r="D691" s="32" t="s">
        <v>1120</v>
      </c>
      <c r="E691" s="229">
        <v>7.71</v>
      </c>
      <c r="F691" s="230" t="b">
        <v>0</v>
      </c>
      <c r="G691" s="229">
        <v>56.0</v>
      </c>
      <c r="H691" s="229">
        <v>57.0</v>
      </c>
      <c r="I691" s="32" t="s">
        <v>4539</v>
      </c>
      <c r="J691" s="32" t="s">
        <v>12515</v>
      </c>
      <c r="K691" s="229">
        <v>20.0</v>
      </c>
      <c r="L691" s="229">
        <v>57.0</v>
      </c>
      <c r="M691" s="32" t="s">
        <v>11390</v>
      </c>
      <c r="N691" s="229">
        <v>0.0</v>
      </c>
    </row>
    <row r="692">
      <c r="A692" s="227" t="str">
        <f t="shared" si="1"/>
        <v>CA0083600200</v>
      </c>
      <c r="B692" s="227" t="str">
        <f t="shared" si="2"/>
        <v>Sadhguru @Birthing Tree, TN: September 14, 2020 (S)</v>
      </c>
      <c r="C692" s="32" t="s">
        <v>12519</v>
      </c>
      <c r="D692" s="32" t="s">
        <v>12520</v>
      </c>
      <c r="E692" s="229">
        <v>10.62</v>
      </c>
      <c r="F692" s="230" t="b">
        <v>0</v>
      </c>
      <c r="G692" s="229">
        <v>3.0</v>
      </c>
      <c r="H692" s="229">
        <v>3.0</v>
      </c>
      <c r="I692" s="32" t="s">
        <v>12521</v>
      </c>
      <c r="J692" s="32" t="s">
        <v>12522</v>
      </c>
      <c r="K692" s="229">
        <v>10.0</v>
      </c>
      <c r="L692" s="229">
        <v>3.0</v>
      </c>
      <c r="M692" s="32" t="s">
        <v>11585</v>
      </c>
      <c r="N692" s="229">
        <v>0.0</v>
      </c>
    </row>
    <row r="693">
      <c r="A693" s="227" t="str">
        <f t="shared" si="1"/>
        <v>CA0083600300</v>
      </c>
      <c r="B693" s="227" t="str">
        <f t="shared" si="2"/>
        <v>Sadhguru @Birthing Tree, TN: September 14, 2020 (M)</v>
      </c>
      <c r="C693" s="32" t="s">
        <v>12523</v>
      </c>
      <c r="D693" s="32" t="s">
        <v>12524</v>
      </c>
      <c r="E693" s="229">
        <v>10.56</v>
      </c>
      <c r="F693" s="230" t="b">
        <v>0</v>
      </c>
      <c r="G693" s="229">
        <v>0.0</v>
      </c>
      <c r="H693" s="229">
        <v>0.0</v>
      </c>
      <c r="I693" s="32" t="s">
        <v>12525</v>
      </c>
      <c r="J693" s="32" t="s">
        <v>12522</v>
      </c>
      <c r="K693" s="229">
        <v>10.0</v>
      </c>
      <c r="L693" s="229">
        <v>0.0</v>
      </c>
      <c r="M693" s="32" t="s">
        <v>11388</v>
      </c>
      <c r="N693" s="229">
        <v>0.0</v>
      </c>
    </row>
    <row r="694">
      <c r="A694" s="227" t="str">
        <f t="shared" si="1"/>
        <v>CA0083600400</v>
      </c>
      <c r="B694" s="227" t="str">
        <f t="shared" si="2"/>
        <v>Sadhguru @Birthing Tree, TN: September 14, 2020 (L)</v>
      </c>
      <c r="C694" s="32" t="s">
        <v>12526</v>
      </c>
      <c r="D694" s="32" t="s">
        <v>12527</v>
      </c>
      <c r="E694" s="229">
        <v>10.7</v>
      </c>
      <c r="F694" s="230" t="b">
        <v>0</v>
      </c>
      <c r="G694" s="229">
        <v>0.0</v>
      </c>
      <c r="H694" s="229">
        <v>0.0</v>
      </c>
      <c r="I694" s="32" t="s">
        <v>12528</v>
      </c>
      <c r="J694" s="32" t="s">
        <v>12522</v>
      </c>
      <c r="K694" s="229">
        <v>10.0</v>
      </c>
      <c r="L694" s="229">
        <v>0.0</v>
      </c>
      <c r="M694" s="32" t="s">
        <v>11588</v>
      </c>
      <c r="N694" s="229">
        <v>0.0</v>
      </c>
    </row>
    <row r="695">
      <c r="A695" s="227" t="str">
        <f t="shared" si="1"/>
        <v>CA0083700200</v>
      </c>
      <c r="B695" s="227" t="str">
        <f t="shared" si="2"/>
        <v>Sadhguru @Lake Michigan, Chicago, IL: September 23, 2020</v>
      </c>
      <c r="C695" s="32" t="s">
        <v>12529</v>
      </c>
      <c r="D695" s="32" t="s">
        <v>12530</v>
      </c>
      <c r="E695" s="229">
        <v>10.86</v>
      </c>
      <c r="F695" s="230" t="b">
        <v>0</v>
      </c>
      <c r="G695" s="229">
        <v>3.0</v>
      </c>
      <c r="H695" s="229">
        <v>3.0</v>
      </c>
      <c r="I695" s="32" t="s">
        <v>12531</v>
      </c>
      <c r="J695" s="32" t="s">
        <v>12532</v>
      </c>
      <c r="K695" s="229">
        <v>10.0</v>
      </c>
      <c r="L695" s="229">
        <v>3.0</v>
      </c>
      <c r="M695" s="231"/>
      <c r="N695" s="229">
        <v>10.0</v>
      </c>
    </row>
    <row r="696">
      <c r="A696" s="227" t="str">
        <f t="shared" si="1"/>
        <v>CA0083800200</v>
      </c>
      <c r="B696" s="227" t="str">
        <f t="shared" si="2"/>
        <v>Sadhguru @Mato Tipila, SD: September 20, 2020</v>
      </c>
      <c r="C696" s="32" t="s">
        <v>12533</v>
      </c>
      <c r="D696" s="32" t="s">
        <v>12534</v>
      </c>
      <c r="E696" s="229">
        <v>10.53</v>
      </c>
      <c r="F696" s="230" t="b">
        <v>0</v>
      </c>
      <c r="G696" s="229">
        <v>2.0</v>
      </c>
      <c r="H696" s="229">
        <v>2.0</v>
      </c>
      <c r="I696" s="32" t="s">
        <v>12535</v>
      </c>
      <c r="J696" s="32" t="s">
        <v>12536</v>
      </c>
      <c r="K696" s="229">
        <v>15.0</v>
      </c>
      <c r="L696" s="229">
        <v>2.0</v>
      </c>
      <c r="M696" s="231"/>
      <c r="N696" s="229">
        <v>15.0</v>
      </c>
    </row>
    <row r="697">
      <c r="A697" s="227" t="str">
        <f t="shared" si="1"/>
        <v>CA0083900200</v>
      </c>
      <c r="B697" s="227" t="str">
        <f t="shared" si="2"/>
        <v>Sadhguru @ Mississippi River, MO: September 22, 2020 (S)</v>
      </c>
      <c r="C697" s="32" t="s">
        <v>12537</v>
      </c>
      <c r="D697" s="32" t="s">
        <v>12538</v>
      </c>
      <c r="E697" s="229">
        <v>10.53</v>
      </c>
      <c r="F697" s="230" t="b">
        <v>0</v>
      </c>
      <c r="G697" s="229">
        <v>2.0</v>
      </c>
      <c r="H697" s="229">
        <v>2.0</v>
      </c>
      <c r="I697" s="32" t="s">
        <v>12539</v>
      </c>
      <c r="J697" s="32" t="s">
        <v>12540</v>
      </c>
      <c r="K697" s="229">
        <v>10.0</v>
      </c>
      <c r="L697" s="229">
        <v>2.0</v>
      </c>
      <c r="M697" s="32" t="s">
        <v>11585</v>
      </c>
      <c r="N697" s="229">
        <v>0.0</v>
      </c>
    </row>
    <row r="698">
      <c r="A698" s="227" t="str">
        <f t="shared" si="1"/>
        <v>CA0083900300</v>
      </c>
      <c r="B698" s="227" t="str">
        <f t="shared" si="2"/>
        <v>Sadhguru @ Mississippi River, MO: September 22, 2020 (M)</v>
      </c>
      <c r="C698" s="32" t="s">
        <v>12541</v>
      </c>
      <c r="D698" s="32" t="s">
        <v>12542</v>
      </c>
      <c r="E698" s="229">
        <v>10.53</v>
      </c>
      <c r="F698" s="230" t="b">
        <v>0</v>
      </c>
      <c r="G698" s="229">
        <v>0.0</v>
      </c>
      <c r="H698" s="229">
        <v>0.0</v>
      </c>
      <c r="I698" s="32" t="s">
        <v>12543</v>
      </c>
      <c r="J698" s="32" t="s">
        <v>12540</v>
      </c>
      <c r="K698" s="229">
        <v>10.0</v>
      </c>
      <c r="L698" s="229">
        <v>0.0</v>
      </c>
      <c r="M698" s="32" t="s">
        <v>11388</v>
      </c>
      <c r="N698" s="229">
        <v>0.0</v>
      </c>
    </row>
    <row r="699">
      <c r="A699" s="227" t="str">
        <f t="shared" si="1"/>
        <v>CA0083900500</v>
      </c>
      <c r="B699" s="227" t="str">
        <f t="shared" si="2"/>
        <v>Sadhguru @ Mississippi River, MO: September 22, 2020 (XL)</v>
      </c>
      <c r="C699" s="32" t="s">
        <v>12544</v>
      </c>
      <c r="D699" s="32" t="s">
        <v>12545</v>
      </c>
      <c r="E699" s="229">
        <v>10.53</v>
      </c>
      <c r="F699" s="230" t="b">
        <v>0</v>
      </c>
      <c r="G699" s="229">
        <v>0.0</v>
      </c>
      <c r="H699" s="229">
        <v>0.0</v>
      </c>
      <c r="I699" s="32" t="s">
        <v>12546</v>
      </c>
      <c r="J699" s="32" t="s">
        <v>12540</v>
      </c>
      <c r="K699" s="229">
        <v>10.0</v>
      </c>
      <c r="L699" s="229">
        <v>0.0</v>
      </c>
      <c r="M699" s="32" t="s">
        <v>11390</v>
      </c>
      <c r="N699" s="229">
        <v>0.0</v>
      </c>
    </row>
    <row r="700">
      <c r="A700" s="227" t="str">
        <f t="shared" si="1"/>
        <v>CA0084000200</v>
      </c>
      <c r="B700" s="227" t="str">
        <f t="shared" si="2"/>
        <v>Sadhguru @ South Dakota: September 26, 2020 (S)</v>
      </c>
      <c r="C700" s="32" t="s">
        <v>12547</v>
      </c>
      <c r="D700" s="32" t="s">
        <v>12548</v>
      </c>
      <c r="E700" s="229">
        <v>10.71</v>
      </c>
      <c r="F700" s="230" t="b">
        <v>0</v>
      </c>
      <c r="G700" s="229">
        <v>6.0</v>
      </c>
      <c r="H700" s="229">
        <v>6.0</v>
      </c>
      <c r="I700" s="32" t="s">
        <v>12549</v>
      </c>
      <c r="J700" s="32" t="s">
        <v>12550</v>
      </c>
      <c r="K700" s="229">
        <v>10.0</v>
      </c>
      <c r="L700" s="229">
        <v>6.0</v>
      </c>
      <c r="M700" s="32" t="s">
        <v>11585</v>
      </c>
      <c r="N700" s="229">
        <v>0.0</v>
      </c>
    </row>
    <row r="701">
      <c r="A701" s="227" t="str">
        <f t="shared" si="1"/>
        <v>CA0084000300</v>
      </c>
      <c r="B701" s="227" t="str">
        <f t="shared" si="2"/>
        <v>Sadhguru @ South Dakota: September 26, 2020 (M)</v>
      </c>
      <c r="C701" s="32" t="s">
        <v>12551</v>
      </c>
      <c r="D701" s="32" t="s">
        <v>12552</v>
      </c>
      <c r="E701" s="229">
        <v>10.81</v>
      </c>
      <c r="F701" s="230" t="b">
        <v>0</v>
      </c>
      <c r="G701" s="229">
        <v>7.0</v>
      </c>
      <c r="H701" s="229">
        <v>7.0</v>
      </c>
      <c r="I701" s="32" t="s">
        <v>12553</v>
      </c>
      <c r="J701" s="32" t="s">
        <v>12550</v>
      </c>
      <c r="K701" s="229">
        <v>10.0</v>
      </c>
      <c r="L701" s="229">
        <v>7.0</v>
      </c>
      <c r="M701" s="32" t="s">
        <v>11388</v>
      </c>
      <c r="N701" s="229">
        <v>0.0</v>
      </c>
    </row>
    <row r="702">
      <c r="A702" s="227" t="str">
        <f t="shared" si="1"/>
        <v>CA0084000400</v>
      </c>
      <c r="B702" s="227" t="str">
        <f t="shared" si="2"/>
        <v>Sadhguru @ South Dakota: September 26, 2020 (L)</v>
      </c>
      <c r="C702" s="32" t="s">
        <v>12554</v>
      </c>
      <c r="D702" s="32" t="s">
        <v>12555</v>
      </c>
      <c r="E702" s="229">
        <v>10.86</v>
      </c>
      <c r="F702" s="230" t="b">
        <v>0</v>
      </c>
      <c r="G702" s="229">
        <v>0.0</v>
      </c>
      <c r="H702" s="229">
        <v>0.0</v>
      </c>
      <c r="I702" s="32" t="s">
        <v>12556</v>
      </c>
      <c r="J702" s="32" t="s">
        <v>12550</v>
      </c>
      <c r="K702" s="229">
        <v>10.0</v>
      </c>
      <c r="L702" s="229">
        <v>0.0</v>
      </c>
      <c r="M702" s="32" t="s">
        <v>11588</v>
      </c>
      <c r="N702" s="229">
        <v>0.0</v>
      </c>
    </row>
    <row r="703">
      <c r="A703" s="227" t="str">
        <f t="shared" si="1"/>
        <v>CA0084000500</v>
      </c>
      <c r="B703" s="227" t="str">
        <f t="shared" si="2"/>
        <v>Sadhguru @ South Dakota: September 26, 2020 (XL)</v>
      </c>
      <c r="C703" s="32" t="s">
        <v>12557</v>
      </c>
      <c r="D703" s="32" t="s">
        <v>12558</v>
      </c>
      <c r="E703" s="229">
        <v>10.77</v>
      </c>
      <c r="F703" s="230" t="b">
        <v>0</v>
      </c>
      <c r="G703" s="229">
        <v>4.0</v>
      </c>
      <c r="H703" s="229">
        <v>4.0</v>
      </c>
      <c r="I703" s="32" t="s">
        <v>12559</v>
      </c>
      <c r="J703" s="32" t="s">
        <v>12550</v>
      </c>
      <c r="K703" s="229">
        <v>10.0</v>
      </c>
      <c r="L703" s="229">
        <v>4.0</v>
      </c>
      <c r="M703" s="32" t="s">
        <v>11390</v>
      </c>
      <c r="N703" s="229">
        <v>0.0</v>
      </c>
    </row>
    <row r="704">
      <c r="A704" s="227" t="str">
        <f t="shared" si="1"/>
        <v>CA0084100500</v>
      </c>
      <c r="B704" s="227" t="str">
        <f t="shared" si="2"/>
        <v>Sadhguru @Utah : October 9, 2020 (XL)</v>
      </c>
      <c r="C704" s="32" t="s">
        <v>12560</v>
      </c>
      <c r="D704" s="32" t="s">
        <v>12561</v>
      </c>
      <c r="E704" s="229">
        <v>10.86</v>
      </c>
      <c r="F704" s="230" t="b">
        <v>0</v>
      </c>
      <c r="G704" s="229">
        <v>0.0</v>
      </c>
      <c r="H704" s="229">
        <v>0.0</v>
      </c>
      <c r="I704" s="32" t="s">
        <v>12562</v>
      </c>
      <c r="J704" s="32" t="s">
        <v>12563</v>
      </c>
      <c r="K704" s="229">
        <v>10.0</v>
      </c>
      <c r="L704" s="229">
        <v>0.0</v>
      </c>
      <c r="M704" s="32" t="s">
        <v>11390</v>
      </c>
      <c r="N704" s="229">
        <v>0.0</v>
      </c>
    </row>
    <row r="705">
      <c r="A705" s="227" t="str">
        <f t="shared" si="1"/>
        <v>CA0084200200</v>
      </c>
      <c r="B705" s="227" t="str">
        <f t="shared" si="2"/>
        <v>Sadhguru @Zion National Park, UT: October 9, 2020 (S)</v>
      </c>
      <c r="C705" s="32" t="s">
        <v>12564</v>
      </c>
      <c r="D705" s="32" t="s">
        <v>12565</v>
      </c>
      <c r="E705" s="229">
        <v>10.56</v>
      </c>
      <c r="F705" s="230" t="b">
        <v>0</v>
      </c>
      <c r="G705" s="229">
        <v>0.0</v>
      </c>
      <c r="H705" s="229">
        <v>0.0</v>
      </c>
      <c r="I705" s="32" t="s">
        <v>12566</v>
      </c>
      <c r="J705" s="32" t="s">
        <v>12567</v>
      </c>
      <c r="K705" s="229">
        <v>10.0</v>
      </c>
      <c r="L705" s="229">
        <v>0.0</v>
      </c>
      <c r="M705" s="32" t="s">
        <v>11585</v>
      </c>
      <c r="N705" s="229">
        <v>0.0</v>
      </c>
    </row>
    <row r="706">
      <c r="A706" s="227" t="str">
        <f t="shared" si="1"/>
        <v>CA0084200300</v>
      </c>
      <c r="B706" s="227" t="str">
        <f t="shared" si="2"/>
        <v>Sadhguru @Zion National Park, UT: October 9, 2020 (M)</v>
      </c>
      <c r="C706" s="32" t="s">
        <v>12568</v>
      </c>
      <c r="D706" s="32" t="s">
        <v>12569</v>
      </c>
      <c r="E706" s="229">
        <v>10.55</v>
      </c>
      <c r="F706" s="230" t="b">
        <v>0</v>
      </c>
      <c r="G706" s="229">
        <v>0.0</v>
      </c>
      <c r="H706" s="229">
        <v>0.0</v>
      </c>
      <c r="I706" s="32" t="s">
        <v>12570</v>
      </c>
      <c r="J706" s="32" t="s">
        <v>12567</v>
      </c>
      <c r="K706" s="229">
        <v>10.0</v>
      </c>
      <c r="L706" s="229">
        <v>0.0</v>
      </c>
      <c r="M706" s="32" t="s">
        <v>11388</v>
      </c>
      <c r="N706" s="229">
        <v>0.0</v>
      </c>
    </row>
    <row r="707">
      <c r="A707" s="227" t="str">
        <f t="shared" si="1"/>
        <v>CA0084200400</v>
      </c>
      <c r="B707" s="227" t="str">
        <f t="shared" si="2"/>
        <v>Sadhguru @Zion National Park, UT: October 9, 2020 (L)</v>
      </c>
      <c r="C707" s="32" t="s">
        <v>12571</v>
      </c>
      <c r="D707" s="32" t="s">
        <v>12572</v>
      </c>
      <c r="E707" s="229">
        <v>10.85</v>
      </c>
      <c r="F707" s="230" t="b">
        <v>0</v>
      </c>
      <c r="G707" s="229">
        <v>0.0</v>
      </c>
      <c r="H707" s="229">
        <v>0.0</v>
      </c>
      <c r="I707" s="32" t="s">
        <v>12573</v>
      </c>
      <c r="J707" s="32" t="s">
        <v>12567</v>
      </c>
      <c r="K707" s="229">
        <v>10.0</v>
      </c>
      <c r="L707" s="229">
        <v>0.0</v>
      </c>
      <c r="M707" s="32" t="s">
        <v>11588</v>
      </c>
      <c r="N707" s="229">
        <v>0.0</v>
      </c>
    </row>
    <row r="708">
      <c r="A708" s="227" t="str">
        <f t="shared" si="1"/>
        <v>CA0084200500</v>
      </c>
      <c r="B708" s="227" t="str">
        <f t="shared" si="2"/>
        <v>Sadhguru @Zion National Park, UT: October 9, 2020 (XL)</v>
      </c>
      <c r="C708" s="32" t="s">
        <v>12574</v>
      </c>
      <c r="D708" s="32" t="s">
        <v>12575</v>
      </c>
      <c r="E708" s="229">
        <v>10.86</v>
      </c>
      <c r="F708" s="230" t="b">
        <v>0</v>
      </c>
      <c r="G708" s="229">
        <v>0.0</v>
      </c>
      <c r="H708" s="229">
        <v>0.0</v>
      </c>
      <c r="I708" s="32" t="s">
        <v>12576</v>
      </c>
      <c r="J708" s="32" t="s">
        <v>12567</v>
      </c>
      <c r="K708" s="229">
        <v>10.0</v>
      </c>
      <c r="L708" s="229">
        <v>0.0</v>
      </c>
      <c r="M708" s="32" t="s">
        <v>11390</v>
      </c>
      <c r="N708" s="229">
        <v>0.0</v>
      </c>
    </row>
    <row r="709">
      <c r="A709" s="227" t="str">
        <f t="shared" si="1"/>
        <v>CA0084400200</v>
      </c>
      <c r="B709" s="227" t="str">
        <f t="shared" si="2"/>
        <v>Unisex Shivanga Melange Cotton T Shirt Khaki (S)</v>
      </c>
      <c r="C709" s="32" t="s">
        <v>12577</v>
      </c>
      <c r="D709" s="32" t="s">
        <v>4559</v>
      </c>
      <c r="E709" s="229">
        <v>7.39</v>
      </c>
      <c r="F709" s="230" t="b">
        <v>0</v>
      </c>
      <c r="G709" s="229">
        <v>34.0</v>
      </c>
      <c r="H709" s="229">
        <v>34.0</v>
      </c>
      <c r="I709" s="32" t="s">
        <v>4560</v>
      </c>
      <c r="J709" s="32" t="s">
        <v>12578</v>
      </c>
      <c r="K709" s="229">
        <v>10.0</v>
      </c>
      <c r="L709" s="229">
        <v>34.0</v>
      </c>
      <c r="M709" s="32" t="s">
        <v>11585</v>
      </c>
      <c r="N709" s="229">
        <v>10.0</v>
      </c>
    </row>
    <row r="710">
      <c r="A710" s="227" t="str">
        <f t="shared" si="1"/>
        <v>CA0084400300</v>
      </c>
      <c r="B710" s="227" t="str">
        <f t="shared" si="2"/>
        <v>Unisex Shivanga Melange Cotton T Shirt Khaki (M)</v>
      </c>
      <c r="C710" s="32" t="s">
        <v>12579</v>
      </c>
      <c r="D710" s="32" t="s">
        <v>4556</v>
      </c>
      <c r="E710" s="229">
        <v>7.4</v>
      </c>
      <c r="F710" s="230" t="b">
        <v>0</v>
      </c>
      <c r="G710" s="229">
        <v>52.0</v>
      </c>
      <c r="H710" s="229">
        <v>53.0</v>
      </c>
      <c r="I710" s="32" t="s">
        <v>4557</v>
      </c>
      <c r="J710" s="32" t="s">
        <v>12578</v>
      </c>
      <c r="K710" s="229">
        <v>10.0</v>
      </c>
      <c r="L710" s="229">
        <v>53.0</v>
      </c>
      <c r="M710" s="32" t="s">
        <v>11388</v>
      </c>
      <c r="N710" s="229">
        <v>10.0</v>
      </c>
    </row>
    <row r="711">
      <c r="A711" s="227" t="str">
        <f t="shared" si="1"/>
        <v>CA0084400400</v>
      </c>
      <c r="B711" s="227" t="str">
        <f t="shared" si="2"/>
        <v>Unisex Shivanga Melange Cotton T Shirt Khaki (L)</v>
      </c>
      <c r="C711" s="32" t="s">
        <v>12580</v>
      </c>
      <c r="D711" s="32" t="s">
        <v>4553</v>
      </c>
      <c r="E711" s="229">
        <v>7.4</v>
      </c>
      <c r="F711" s="230" t="b">
        <v>0</v>
      </c>
      <c r="G711" s="229">
        <v>14.0</v>
      </c>
      <c r="H711" s="229">
        <v>15.0</v>
      </c>
      <c r="I711" s="32" t="s">
        <v>4554</v>
      </c>
      <c r="J711" s="32" t="s">
        <v>12578</v>
      </c>
      <c r="K711" s="229">
        <v>10.0</v>
      </c>
      <c r="L711" s="229">
        <v>15.0</v>
      </c>
      <c r="M711" s="32" t="s">
        <v>11588</v>
      </c>
      <c r="N711" s="229">
        <v>10.0</v>
      </c>
    </row>
    <row r="712">
      <c r="A712" s="227" t="str">
        <f t="shared" si="1"/>
        <v>CA0084400500</v>
      </c>
      <c r="B712" s="227" t="str">
        <f t="shared" si="2"/>
        <v>Unisex Shivanga Melange Cotton T Shirt Khaki (XL)</v>
      </c>
      <c r="C712" s="32" t="s">
        <v>12581</v>
      </c>
      <c r="D712" s="32" t="s">
        <v>4562</v>
      </c>
      <c r="E712" s="229">
        <v>7.39</v>
      </c>
      <c r="F712" s="230" t="b">
        <v>0</v>
      </c>
      <c r="G712" s="229">
        <v>58.0</v>
      </c>
      <c r="H712" s="229">
        <v>58.0</v>
      </c>
      <c r="I712" s="32" t="s">
        <v>4563</v>
      </c>
      <c r="J712" s="32" t="s">
        <v>12578</v>
      </c>
      <c r="K712" s="229">
        <v>10.0</v>
      </c>
      <c r="L712" s="229">
        <v>58.0</v>
      </c>
      <c r="M712" s="32" t="s">
        <v>11390</v>
      </c>
      <c r="N712" s="229">
        <v>10.0</v>
      </c>
    </row>
    <row r="713">
      <c r="A713" s="227" t="str">
        <f t="shared" si="1"/>
        <v>CA0084900200</v>
      </c>
      <c r="B713" s="227" t="str">
        <f t="shared" si="2"/>
        <v>Unisex Adiyogi Vibrant Cotton Indigo (S)</v>
      </c>
      <c r="C713" s="32" t="s">
        <v>12582</v>
      </c>
      <c r="D713" s="32" t="s">
        <v>4619</v>
      </c>
      <c r="E713" s="229">
        <v>8.75</v>
      </c>
      <c r="F713" s="230" t="b">
        <v>0</v>
      </c>
      <c r="G713" s="229">
        <v>0.0</v>
      </c>
      <c r="H713" s="229">
        <v>0.0</v>
      </c>
      <c r="I713" s="32" t="s">
        <v>4620</v>
      </c>
      <c r="J713" s="32" t="s">
        <v>12583</v>
      </c>
      <c r="K713" s="229">
        <v>10.0</v>
      </c>
      <c r="L713" s="229">
        <v>0.0</v>
      </c>
      <c r="M713" s="32" t="s">
        <v>11585</v>
      </c>
      <c r="N713" s="229">
        <v>0.0</v>
      </c>
    </row>
    <row r="714">
      <c r="A714" s="227" t="str">
        <f t="shared" si="1"/>
        <v>CA0084900300</v>
      </c>
      <c r="B714" s="227" t="str">
        <f t="shared" si="2"/>
        <v>Unisex Adiyogi Vibrant Cotton Indigo (M)</v>
      </c>
      <c r="C714" s="32" t="s">
        <v>12584</v>
      </c>
      <c r="D714" s="32" t="s">
        <v>4616</v>
      </c>
      <c r="E714" s="229">
        <v>8.92</v>
      </c>
      <c r="F714" s="230" t="b">
        <v>0</v>
      </c>
      <c r="G714" s="229">
        <v>0.0</v>
      </c>
      <c r="H714" s="229">
        <v>0.0</v>
      </c>
      <c r="I714" s="32" t="s">
        <v>4617</v>
      </c>
      <c r="J714" s="32" t="s">
        <v>12583</v>
      </c>
      <c r="K714" s="229">
        <v>10.0</v>
      </c>
      <c r="L714" s="229">
        <v>0.0</v>
      </c>
      <c r="M714" s="32" t="s">
        <v>11388</v>
      </c>
      <c r="N714" s="229">
        <v>0.0</v>
      </c>
    </row>
    <row r="715">
      <c r="A715" s="227" t="str">
        <f t="shared" si="1"/>
        <v>CA0084900400</v>
      </c>
      <c r="B715" s="227" t="str">
        <f t="shared" si="2"/>
        <v>Unisex Adiyogi Vibrant Cotton Indigo (L)</v>
      </c>
      <c r="C715" s="32" t="s">
        <v>12585</v>
      </c>
      <c r="D715" s="32" t="s">
        <v>4613</v>
      </c>
      <c r="E715" s="229">
        <v>8.16</v>
      </c>
      <c r="F715" s="230" t="b">
        <v>0</v>
      </c>
      <c r="G715" s="229">
        <v>0.0</v>
      </c>
      <c r="H715" s="229">
        <v>0.0</v>
      </c>
      <c r="I715" s="32" t="s">
        <v>4614</v>
      </c>
      <c r="J715" s="32" t="s">
        <v>12583</v>
      </c>
      <c r="K715" s="229">
        <v>10.0</v>
      </c>
      <c r="L715" s="229">
        <v>0.0</v>
      </c>
      <c r="M715" s="32" t="s">
        <v>11588</v>
      </c>
      <c r="N715" s="229">
        <v>0.0</v>
      </c>
    </row>
    <row r="716">
      <c r="A716" s="227" t="str">
        <f t="shared" si="1"/>
        <v>CA0084900500</v>
      </c>
      <c r="B716" s="227" t="str">
        <f t="shared" si="2"/>
        <v>Unisex Adiyogi Vibrant Cotton Indigo (XL)</v>
      </c>
      <c r="C716" s="32" t="s">
        <v>12586</v>
      </c>
      <c r="D716" s="32" t="s">
        <v>4622</v>
      </c>
      <c r="E716" s="229">
        <v>9.13</v>
      </c>
      <c r="F716" s="230" t="b">
        <v>0</v>
      </c>
      <c r="G716" s="229">
        <v>0.0</v>
      </c>
      <c r="H716" s="229">
        <v>0.0</v>
      </c>
      <c r="I716" s="32" t="s">
        <v>4623</v>
      </c>
      <c r="J716" s="32" t="s">
        <v>12583</v>
      </c>
      <c r="K716" s="229">
        <v>10.0</v>
      </c>
      <c r="L716" s="229">
        <v>0.0</v>
      </c>
      <c r="M716" s="32" t="s">
        <v>11390</v>
      </c>
      <c r="N716" s="229">
        <v>0.0</v>
      </c>
    </row>
    <row r="717">
      <c r="A717" s="227" t="str">
        <f t="shared" si="1"/>
        <v>CA0085900106</v>
      </c>
      <c r="B717" s="227" t="str">
        <f t="shared" si="2"/>
        <v>IE - Unisex T Shirt - Navy (XS)</v>
      </c>
      <c r="C717" s="32" t="s">
        <v>12587</v>
      </c>
      <c r="D717" s="32" t="s">
        <v>12588</v>
      </c>
      <c r="E717" s="229">
        <v>3.15</v>
      </c>
      <c r="F717" s="230" t="b">
        <v>0</v>
      </c>
      <c r="G717" s="229">
        <v>396.0</v>
      </c>
      <c r="H717" s="229">
        <v>397.0</v>
      </c>
      <c r="I717" s="32" t="s">
        <v>12589</v>
      </c>
      <c r="J717" s="32" t="s">
        <v>12590</v>
      </c>
      <c r="K717" s="229">
        <v>5.0</v>
      </c>
      <c r="L717" s="229">
        <v>397.0</v>
      </c>
      <c r="M717" s="32" t="s">
        <v>11686</v>
      </c>
      <c r="N717" s="229">
        <v>5.0</v>
      </c>
    </row>
    <row r="718">
      <c r="A718" s="227" t="str">
        <f t="shared" si="1"/>
        <v>CA0085900206</v>
      </c>
      <c r="B718" s="227" t="str">
        <f t="shared" si="2"/>
        <v>IE - Unisex T Shirt - Navy (S)</v>
      </c>
      <c r="C718" s="32" t="s">
        <v>12591</v>
      </c>
      <c r="D718" s="32" t="s">
        <v>12592</v>
      </c>
      <c r="E718" s="229">
        <v>3.13</v>
      </c>
      <c r="F718" s="230" t="b">
        <v>0</v>
      </c>
      <c r="G718" s="233">
        <v>1406.0</v>
      </c>
      <c r="H718" s="233">
        <v>1406.0</v>
      </c>
      <c r="I718" s="32" t="s">
        <v>12593</v>
      </c>
      <c r="J718" s="32" t="s">
        <v>12590</v>
      </c>
      <c r="K718" s="229">
        <v>5.0</v>
      </c>
      <c r="L718" s="233">
        <v>1406.0</v>
      </c>
      <c r="M718" s="32" t="s">
        <v>11585</v>
      </c>
      <c r="N718" s="229">
        <v>5.0</v>
      </c>
    </row>
    <row r="719">
      <c r="A719" s="227" t="str">
        <f t="shared" si="1"/>
        <v>CA0085900306</v>
      </c>
      <c r="B719" s="227" t="str">
        <f t="shared" si="2"/>
        <v>IE - Unisex T Shirt - Navy (M)</v>
      </c>
      <c r="C719" s="32" t="s">
        <v>12594</v>
      </c>
      <c r="D719" s="32" t="s">
        <v>12595</v>
      </c>
      <c r="E719" s="229">
        <v>3.13</v>
      </c>
      <c r="F719" s="230" t="b">
        <v>0</v>
      </c>
      <c r="G719" s="233">
        <v>1614.0</v>
      </c>
      <c r="H719" s="233">
        <v>1613.0</v>
      </c>
      <c r="I719" s="32" t="s">
        <v>12596</v>
      </c>
      <c r="J719" s="32" t="s">
        <v>12590</v>
      </c>
      <c r="K719" s="229">
        <v>5.0</v>
      </c>
      <c r="L719" s="233">
        <v>1614.0</v>
      </c>
      <c r="M719" s="32" t="s">
        <v>11388</v>
      </c>
      <c r="N719" s="229">
        <v>5.0</v>
      </c>
    </row>
    <row r="720">
      <c r="A720" s="227" t="str">
        <f t="shared" si="1"/>
        <v>CA0085900406</v>
      </c>
      <c r="B720" s="227" t="str">
        <f t="shared" si="2"/>
        <v>IE - Unisex T Shirt - Navy (L)</v>
      </c>
      <c r="C720" s="32" t="s">
        <v>12597</v>
      </c>
      <c r="D720" s="32" t="s">
        <v>12598</v>
      </c>
      <c r="E720" s="229">
        <v>3.13</v>
      </c>
      <c r="F720" s="230" t="b">
        <v>0</v>
      </c>
      <c r="G720" s="229">
        <v>343.0</v>
      </c>
      <c r="H720" s="229">
        <v>349.0</v>
      </c>
      <c r="I720" s="32" t="s">
        <v>12599</v>
      </c>
      <c r="J720" s="32" t="s">
        <v>12590</v>
      </c>
      <c r="K720" s="229">
        <v>5.0</v>
      </c>
      <c r="L720" s="229">
        <v>350.0</v>
      </c>
      <c r="M720" s="32" t="s">
        <v>11588</v>
      </c>
      <c r="N720" s="229">
        <v>5.0</v>
      </c>
    </row>
    <row r="721">
      <c r="A721" s="227" t="str">
        <f t="shared" si="1"/>
        <v>CA0085900506</v>
      </c>
      <c r="B721" s="227" t="str">
        <f t="shared" si="2"/>
        <v>IE - Unisex T Shirt - Navy (XL)</v>
      </c>
      <c r="C721" s="32" t="s">
        <v>12600</v>
      </c>
      <c r="D721" s="32" t="s">
        <v>12601</v>
      </c>
      <c r="E721" s="229">
        <v>3.13</v>
      </c>
      <c r="F721" s="230" t="b">
        <v>0</v>
      </c>
      <c r="G721" s="229">
        <v>0.0</v>
      </c>
      <c r="H721" s="229">
        <v>0.0</v>
      </c>
      <c r="I721" s="32" t="s">
        <v>12602</v>
      </c>
      <c r="J721" s="32" t="s">
        <v>12590</v>
      </c>
      <c r="K721" s="229">
        <v>5.0</v>
      </c>
      <c r="L721" s="229">
        <v>0.0</v>
      </c>
      <c r="M721" s="32" t="s">
        <v>11390</v>
      </c>
      <c r="N721" s="229">
        <v>5.0</v>
      </c>
    </row>
    <row r="722">
      <c r="A722" s="227" t="str">
        <f t="shared" si="1"/>
        <v>CA0085900606</v>
      </c>
      <c r="B722" s="227" t="str">
        <f t="shared" si="2"/>
        <v>IE - Unisex T Shirt - Navy (XXL)</v>
      </c>
      <c r="C722" s="32" t="s">
        <v>12603</v>
      </c>
      <c r="D722" s="32" t="s">
        <v>12604</v>
      </c>
      <c r="E722" s="229">
        <v>3.14</v>
      </c>
      <c r="F722" s="230" t="b">
        <v>0</v>
      </c>
      <c r="G722" s="229">
        <v>0.0</v>
      </c>
      <c r="H722" s="229">
        <v>0.0</v>
      </c>
      <c r="I722" s="32" t="s">
        <v>12605</v>
      </c>
      <c r="J722" s="32" t="s">
        <v>12590</v>
      </c>
      <c r="K722" s="229">
        <v>5.0</v>
      </c>
      <c r="L722" s="229">
        <v>0.0</v>
      </c>
      <c r="M722" s="32" t="s">
        <v>11392</v>
      </c>
      <c r="N722" s="229">
        <v>5.0</v>
      </c>
    </row>
    <row r="723">
      <c r="A723" s="227" t="str">
        <f t="shared" si="1"/>
        <v>CA0085900706</v>
      </c>
      <c r="B723" s="227" t="str">
        <f t="shared" si="2"/>
        <v>IE - Unisex T Shirt - Navy (XXXL)</v>
      </c>
      <c r="C723" s="32" t="s">
        <v>12606</v>
      </c>
      <c r="D723" s="32" t="s">
        <v>12607</v>
      </c>
      <c r="E723" s="229">
        <v>3.12</v>
      </c>
      <c r="F723" s="230" t="b">
        <v>0</v>
      </c>
      <c r="G723" s="229">
        <v>0.0</v>
      </c>
      <c r="H723" s="229">
        <v>0.0</v>
      </c>
      <c r="I723" s="32" t="s">
        <v>12608</v>
      </c>
      <c r="J723" s="32" t="s">
        <v>12590</v>
      </c>
      <c r="K723" s="229">
        <v>5.0</v>
      </c>
      <c r="L723" s="229">
        <v>0.0</v>
      </c>
      <c r="M723" s="32" t="s">
        <v>12609</v>
      </c>
      <c r="N723" s="229">
        <v>5.0</v>
      </c>
    </row>
    <row r="724">
      <c r="A724" s="227" t="str">
        <f t="shared" si="1"/>
        <v>CA0086000106</v>
      </c>
      <c r="B724" s="227" t="str">
        <f t="shared" si="2"/>
        <v>IE - Unisex T Shirt - Grey (XS)</v>
      </c>
      <c r="C724" s="32" t="s">
        <v>12610</v>
      </c>
      <c r="D724" s="32" t="s">
        <v>12611</v>
      </c>
      <c r="E724" s="229">
        <v>3.16</v>
      </c>
      <c r="F724" s="230" t="b">
        <v>0</v>
      </c>
      <c r="G724" s="229">
        <v>16.0</v>
      </c>
      <c r="H724" s="229">
        <v>17.0</v>
      </c>
      <c r="I724" s="32" t="s">
        <v>12612</v>
      </c>
      <c r="J724" s="32" t="s">
        <v>12613</v>
      </c>
      <c r="K724" s="229">
        <v>5.0</v>
      </c>
      <c r="L724" s="229">
        <v>17.0</v>
      </c>
      <c r="M724" s="32" t="s">
        <v>11686</v>
      </c>
      <c r="N724" s="229">
        <v>10.0</v>
      </c>
    </row>
    <row r="725">
      <c r="A725" s="227" t="str">
        <f t="shared" si="1"/>
        <v>CA0086000206</v>
      </c>
      <c r="B725" s="227" t="str">
        <f t="shared" si="2"/>
        <v>IE - Unisex T Shirt - Grey (S)</v>
      </c>
      <c r="C725" s="32" t="s">
        <v>12614</v>
      </c>
      <c r="D725" s="32" t="s">
        <v>12615</v>
      </c>
      <c r="E725" s="229">
        <v>3.12</v>
      </c>
      <c r="F725" s="230" t="b">
        <v>0</v>
      </c>
      <c r="G725" s="229">
        <v>5.0</v>
      </c>
      <c r="H725" s="229">
        <v>5.0</v>
      </c>
      <c r="I725" s="32" t="s">
        <v>12616</v>
      </c>
      <c r="J725" s="32" t="s">
        <v>12613</v>
      </c>
      <c r="K725" s="229">
        <v>5.0</v>
      </c>
      <c r="L725" s="229">
        <v>5.0</v>
      </c>
      <c r="M725" s="32" t="s">
        <v>11585</v>
      </c>
      <c r="N725" s="229">
        <v>10.0</v>
      </c>
    </row>
    <row r="726">
      <c r="A726" s="227" t="str">
        <f t="shared" si="1"/>
        <v>CA0086000306</v>
      </c>
      <c r="B726" s="227" t="str">
        <f t="shared" si="2"/>
        <v>IE - Unisex T Shirt - Grey (M)</v>
      </c>
      <c r="C726" s="32" t="s">
        <v>12617</v>
      </c>
      <c r="D726" s="32" t="s">
        <v>12618</v>
      </c>
      <c r="E726" s="229">
        <v>3.12</v>
      </c>
      <c r="F726" s="230" t="b">
        <v>0</v>
      </c>
      <c r="G726" s="229">
        <v>0.0</v>
      </c>
      <c r="H726" s="229">
        <v>0.0</v>
      </c>
      <c r="I726" s="32" t="s">
        <v>12619</v>
      </c>
      <c r="J726" s="32" t="s">
        <v>12613</v>
      </c>
      <c r="K726" s="229">
        <v>5.0</v>
      </c>
      <c r="L726" s="229">
        <v>0.0</v>
      </c>
      <c r="M726" s="32" t="s">
        <v>11388</v>
      </c>
      <c r="N726" s="229">
        <v>10.0</v>
      </c>
    </row>
    <row r="727">
      <c r="A727" s="227" t="str">
        <f t="shared" si="1"/>
        <v>CA0086000506</v>
      </c>
      <c r="B727" s="227" t="str">
        <f t="shared" si="2"/>
        <v>IE - Unisex T Shirt - Grey (XL)</v>
      </c>
      <c r="C727" s="32" t="s">
        <v>12620</v>
      </c>
      <c r="D727" s="32" t="s">
        <v>12621</v>
      </c>
      <c r="E727" s="229">
        <v>3.21</v>
      </c>
      <c r="F727" s="230" t="b">
        <v>0</v>
      </c>
      <c r="G727" s="229">
        <v>0.0</v>
      </c>
      <c r="H727" s="229">
        <v>0.0</v>
      </c>
      <c r="I727" s="32" t="s">
        <v>12622</v>
      </c>
      <c r="J727" s="32" t="s">
        <v>12613</v>
      </c>
      <c r="K727" s="229">
        <v>5.0</v>
      </c>
      <c r="L727" s="229">
        <v>0.0</v>
      </c>
      <c r="M727" s="32" t="s">
        <v>11390</v>
      </c>
      <c r="N727" s="229">
        <v>10.0</v>
      </c>
    </row>
    <row r="728">
      <c r="A728" s="227" t="str">
        <f t="shared" si="1"/>
        <v>CA0086100106</v>
      </c>
      <c r="B728" s="227" t="str">
        <f t="shared" si="2"/>
        <v>IE - Unisex T Shirt - Cardinal (XS)</v>
      </c>
      <c r="C728" s="32" t="s">
        <v>12623</v>
      </c>
      <c r="D728" s="32" t="s">
        <v>12624</v>
      </c>
      <c r="E728" s="229">
        <v>3.14</v>
      </c>
      <c r="F728" s="230" t="b">
        <v>0</v>
      </c>
      <c r="G728" s="229">
        <v>458.0</v>
      </c>
      <c r="H728" s="229">
        <v>458.0</v>
      </c>
      <c r="I728" s="32" t="s">
        <v>12625</v>
      </c>
      <c r="J728" s="32" t="s">
        <v>12626</v>
      </c>
      <c r="K728" s="229">
        <v>5.0</v>
      </c>
      <c r="L728" s="229">
        <v>458.0</v>
      </c>
      <c r="M728" s="32" t="s">
        <v>11686</v>
      </c>
      <c r="N728" s="229">
        <v>5.0</v>
      </c>
    </row>
    <row r="729">
      <c r="A729" s="227" t="str">
        <f t="shared" si="1"/>
        <v>CA0086100206</v>
      </c>
      <c r="B729" s="227" t="str">
        <f t="shared" si="2"/>
        <v>IE - Unisex T Shirt - Cardinal (S)</v>
      </c>
      <c r="C729" s="32" t="s">
        <v>12627</v>
      </c>
      <c r="D729" s="32" t="s">
        <v>12628</v>
      </c>
      <c r="E729" s="229">
        <v>3.12</v>
      </c>
      <c r="F729" s="230" t="b">
        <v>0</v>
      </c>
      <c r="G729" s="233">
        <v>1183.0</v>
      </c>
      <c r="H729" s="233">
        <v>1187.0</v>
      </c>
      <c r="I729" s="32" t="s">
        <v>12629</v>
      </c>
      <c r="J729" s="32" t="s">
        <v>12626</v>
      </c>
      <c r="K729" s="229">
        <v>5.0</v>
      </c>
      <c r="L729" s="233">
        <v>1187.0</v>
      </c>
      <c r="M729" s="32" t="s">
        <v>11585</v>
      </c>
      <c r="N729" s="229">
        <v>5.0</v>
      </c>
    </row>
    <row r="730">
      <c r="A730" s="227" t="str">
        <f t="shared" si="1"/>
        <v>CA0086100306</v>
      </c>
      <c r="B730" s="227" t="str">
        <f t="shared" si="2"/>
        <v>IE - Unisex T Shirt - Cardinal (M)</v>
      </c>
      <c r="C730" s="32" t="s">
        <v>12630</v>
      </c>
      <c r="D730" s="32" t="s">
        <v>12631</v>
      </c>
      <c r="E730" s="229">
        <v>3.12</v>
      </c>
      <c r="F730" s="230" t="b">
        <v>0</v>
      </c>
      <c r="G730" s="233">
        <v>1151.0</v>
      </c>
      <c r="H730" s="233">
        <v>1150.0</v>
      </c>
      <c r="I730" s="32" t="s">
        <v>12632</v>
      </c>
      <c r="J730" s="32" t="s">
        <v>12626</v>
      </c>
      <c r="K730" s="229">
        <v>5.0</v>
      </c>
      <c r="L730" s="233">
        <v>1151.0</v>
      </c>
      <c r="M730" s="32" t="s">
        <v>11388</v>
      </c>
      <c r="N730" s="229">
        <v>5.0</v>
      </c>
    </row>
    <row r="731">
      <c r="A731" s="227" t="str">
        <f t="shared" si="1"/>
        <v>CA0086100406</v>
      </c>
      <c r="B731" s="227" t="str">
        <f t="shared" si="2"/>
        <v>IE - Unisex T Shirt - Cardinal (L)</v>
      </c>
      <c r="C731" s="32" t="s">
        <v>12633</v>
      </c>
      <c r="D731" s="32" t="s">
        <v>12634</v>
      </c>
      <c r="E731" s="229">
        <v>3.13</v>
      </c>
      <c r="F731" s="230" t="b">
        <v>0</v>
      </c>
      <c r="G731" s="229">
        <v>385.0</v>
      </c>
      <c r="H731" s="229">
        <v>387.0</v>
      </c>
      <c r="I731" s="32" t="s">
        <v>12635</v>
      </c>
      <c r="J731" s="32" t="s">
        <v>12626</v>
      </c>
      <c r="K731" s="229">
        <v>5.0</v>
      </c>
      <c r="L731" s="229">
        <v>387.0</v>
      </c>
      <c r="M731" s="32" t="s">
        <v>11588</v>
      </c>
      <c r="N731" s="229">
        <v>5.0</v>
      </c>
    </row>
    <row r="732">
      <c r="A732" s="227" t="str">
        <f t="shared" si="1"/>
        <v>CA0086100506</v>
      </c>
      <c r="B732" s="227" t="str">
        <f t="shared" si="2"/>
        <v>IE - Unisex T Shirt - Cardinal (XL)</v>
      </c>
      <c r="C732" s="32" t="s">
        <v>12636</v>
      </c>
      <c r="D732" s="32" t="s">
        <v>12637</v>
      </c>
      <c r="E732" s="229">
        <v>3.13</v>
      </c>
      <c r="F732" s="230" t="b">
        <v>0</v>
      </c>
      <c r="G732" s="229">
        <v>85.0</v>
      </c>
      <c r="H732" s="229">
        <v>96.0</v>
      </c>
      <c r="I732" s="32" t="s">
        <v>12638</v>
      </c>
      <c r="J732" s="32" t="s">
        <v>12626</v>
      </c>
      <c r="K732" s="229">
        <v>5.0</v>
      </c>
      <c r="L732" s="229">
        <v>96.0</v>
      </c>
      <c r="M732" s="32" t="s">
        <v>11390</v>
      </c>
      <c r="N732" s="229">
        <v>5.0</v>
      </c>
    </row>
    <row r="733">
      <c r="A733" s="227" t="str">
        <f t="shared" si="1"/>
        <v>CA0086100706</v>
      </c>
      <c r="B733" s="227" t="str">
        <f t="shared" si="2"/>
        <v>IE - Unisex T Shirt - Cardinal (XXXL)</v>
      </c>
      <c r="C733" s="32" t="s">
        <v>12639</v>
      </c>
      <c r="D733" s="32" t="s">
        <v>12640</v>
      </c>
      <c r="E733" s="229">
        <v>3.12</v>
      </c>
      <c r="F733" s="230" t="b">
        <v>0</v>
      </c>
      <c r="G733" s="229">
        <v>0.0</v>
      </c>
      <c r="H733" s="229">
        <v>0.0</v>
      </c>
      <c r="I733" s="32" t="s">
        <v>12641</v>
      </c>
      <c r="J733" s="32" t="s">
        <v>12626</v>
      </c>
      <c r="K733" s="229">
        <v>5.0</v>
      </c>
      <c r="L733" s="229">
        <v>0.0</v>
      </c>
      <c r="M733" s="32" t="s">
        <v>12609</v>
      </c>
      <c r="N733" s="229">
        <v>5.0</v>
      </c>
    </row>
    <row r="734">
      <c r="A734" s="227" t="str">
        <f t="shared" si="1"/>
        <v>CA0086300206</v>
      </c>
      <c r="B734" s="227" t="str">
        <f t="shared" si="2"/>
        <v>RFR-T Shirt (S)</v>
      </c>
      <c r="C734" s="32" t="s">
        <v>12642</v>
      </c>
      <c r="D734" s="32" t="s">
        <v>12643</v>
      </c>
      <c r="E734" s="229">
        <v>5.0</v>
      </c>
      <c r="F734" s="230" t="b">
        <v>0</v>
      </c>
      <c r="G734" s="229">
        <v>13.0</v>
      </c>
      <c r="H734" s="229">
        <v>13.0</v>
      </c>
      <c r="I734" s="32" t="s">
        <v>12644</v>
      </c>
      <c r="J734" s="32" t="s">
        <v>12645</v>
      </c>
      <c r="K734" s="229">
        <v>10.0</v>
      </c>
      <c r="L734" s="229">
        <v>13.0</v>
      </c>
      <c r="M734" s="32" t="s">
        <v>11585</v>
      </c>
      <c r="N734" s="229">
        <v>0.0</v>
      </c>
    </row>
    <row r="735">
      <c r="A735" s="227" t="str">
        <f t="shared" si="1"/>
        <v>CA0086300306</v>
      </c>
      <c r="B735" s="227" t="str">
        <f t="shared" si="2"/>
        <v>RFR-T Shirt (M)</v>
      </c>
      <c r="C735" s="32" t="s">
        <v>12646</v>
      </c>
      <c r="D735" s="32" t="s">
        <v>12647</v>
      </c>
      <c r="E735" s="229">
        <v>5.0</v>
      </c>
      <c r="F735" s="230" t="b">
        <v>0</v>
      </c>
      <c r="G735" s="229">
        <v>0.0</v>
      </c>
      <c r="H735" s="229">
        <v>0.0</v>
      </c>
      <c r="I735" s="32" t="s">
        <v>12648</v>
      </c>
      <c r="J735" s="32" t="s">
        <v>12645</v>
      </c>
      <c r="K735" s="229">
        <v>10.0</v>
      </c>
      <c r="L735" s="229">
        <v>0.0</v>
      </c>
      <c r="M735" s="32" t="s">
        <v>11388</v>
      </c>
      <c r="N735" s="229">
        <v>0.0</v>
      </c>
    </row>
    <row r="736">
      <c r="A736" s="227" t="str">
        <f t="shared" si="1"/>
        <v>CA0086400206</v>
      </c>
      <c r="B736" s="227" t="str">
        <f t="shared" si="2"/>
        <v>Unisex T Shirt - Namaskaram - Charcoal (S)</v>
      </c>
      <c r="C736" s="32" t="s">
        <v>12649</v>
      </c>
      <c r="D736" s="32" t="s">
        <v>12650</v>
      </c>
      <c r="E736" s="229">
        <v>5.75</v>
      </c>
      <c r="F736" s="230" t="b">
        <v>0</v>
      </c>
      <c r="G736" s="229">
        <v>0.0</v>
      </c>
      <c r="H736" s="229">
        <v>0.0</v>
      </c>
      <c r="I736" s="32" t="s">
        <v>12651</v>
      </c>
      <c r="J736" s="32" t="s">
        <v>12652</v>
      </c>
      <c r="K736" s="229">
        <v>10.0</v>
      </c>
      <c r="L736" s="229">
        <v>0.0</v>
      </c>
      <c r="M736" s="32" t="s">
        <v>11585</v>
      </c>
      <c r="N736" s="229">
        <v>0.0</v>
      </c>
    </row>
    <row r="737">
      <c r="A737" s="227" t="str">
        <f t="shared" si="1"/>
        <v>CA0086500206</v>
      </c>
      <c r="B737" s="227" t="str">
        <f t="shared" si="2"/>
        <v>Unisex T Shirt - Namaskaram - Navy (S)</v>
      </c>
      <c r="C737" s="32" t="s">
        <v>12653</v>
      </c>
      <c r="D737" s="32" t="s">
        <v>12654</v>
      </c>
      <c r="E737" s="229">
        <v>5.78</v>
      </c>
      <c r="F737" s="230" t="b">
        <v>0</v>
      </c>
      <c r="G737" s="229">
        <v>1.0</v>
      </c>
      <c r="H737" s="229">
        <v>1.0</v>
      </c>
      <c r="I737" s="32" t="s">
        <v>12655</v>
      </c>
      <c r="J737" s="32" t="s">
        <v>12656</v>
      </c>
      <c r="K737" s="229">
        <v>10.0</v>
      </c>
      <c r="L737" s="229">
        <v>1.0</v>
      </c>
      <c r="M737" s="32" t="s">
        <v>11585</v>
      </c>
      <c r="N737" s="229">
        <v>0.0</v>
      </c>
    </row>
    <row r="738">
      <c r="A738" s="227" t="str">
        <f t="shared" si="1"/>
        <v>CA0086500306</v>
      </c>
      <c r="B738" s="227" t="str">
        <f t="shared" si="2"/>
        <v>Unisex T Shirt - Namaskaram - Navy (M)</v>
      </c>
      <c r="C738" s="32" t="s">
        <v>12657</v>
      </c>
      <c r="D738" s="32" t="s">
        <v>12658</v>
      </c>
      <c r="E738" s="229">
        <v>5.6</v>
      </c>
      <c r="F738" s="230" t="b">
        <v>0</v>
      </c>
      <c r="G738" s="229">
        <v>0.0</v>
      </c>
      <c r="H738" s="229">
        <v>0.0</v>
      </c>
      <c r="I738" s="32" t="s">
        <v>12659</v>
      </c>
      <c r="J738" s="32" t="s">
        <v>12656</v>
      </c>
      <c r="K738" s="229">
        <v>10.0</v>
      </c>
      <c r="L738" s="229">
        <v>0.0</v>
      </c>
      <c r="M738" s="32" t="s">
        <v>11388</v>
      </c>
      <c r="N738" s="229">
        <v>0.0</v>
      </c>
    </row>
    <row r="739">
      <c r="A739" s="227" t="str">
        <f t="shared" si="1"/>
        <v>CA0086600206</v>
      </c>
      <c r="B739" s="227" t="str">
        <f t="shared" si="2"/>
        <v>Unisex T Shirt - Sepia - Chocolate (S)</v>
      </c>
      <c r="C739" s="32" t="s">
        <v>12660</v>
      </c>
      <c r="D739" s="32" t="s">
        <v>12661</v>
      </c>
      <c r="E739" s="233">
        <v>5.71</v>
      </c>
      <c r="F739" s="230" t="b">
        <v>0</v>
      </c>
      <c r="G739" s="229">
        <v>0.0</v>
      </c>
      <c r="H739" s="229">
        <v>0.0</v>
      </c>
      <c r="I739" s="235" t="s">
        <v>12662</v>
      </c>
      <c r="J739" s="32" t="s">
        <v>12663</v>
      </c>
      <c r="K739" s="229">
        <v>10.0</v>
      </c>
      <c r="L739" s="229">
        <v>0.0</v>
      </c>
      <c r="M739" s="32" t="s">
        <v>11585</v>
      </c>
      <c r="N739" s="229">
        <v>0.0</v>
      </c>
    </row>
    <row r="740">
      <c r="A740" s="227" t="str">
        <f t="shared" si="1"/>
        <v>CA0086600306</v>
      </c>
      <c r="B740" s="227" t="str">
        <f t="shared" si="2"/>
        <v>Unisex T Shirt - Sepia - Chocolate (M)</v>
      </c>
      <c r="C740" s="32" t="s">
        <v>12664</v>
      </c>
      <c r="D740" s="32" t="s">
        <v>12665</v>
      </c>
      <c r="E740" s="233">
        <v>5.82</v>
      </c>
      <c r="F740" s="234" t="b">
        <v>0</v>
      </c>
      <c r="G740" s="233">
        <v>0.0</v>
      </c>
      <c r="H740" s="233">
        <v>0.0</v>
      </c>
      <c r="I740" s="235" t="s">
        <v>12666</v>
      </c>
      <c r="J740" s="32" t="s">
        <v>12663</v>
      </c>
      <c r="K740" s="229">
        <v>10.0</v>
      </c>
      <c r="L740" s="233">
        <v>0.0</v>
      </c>
      <c r="M740" s="32" t="s">
        <v>11388</v>
      </c>
      <c r="N740" s="229">
        <v>0.0</v>
      </c>
    </row>
    <row r="741">
      <c r="A741" s="227" t="str">
        <f t="shared" si="1"/>
        <v>CA0086600406</v>
      </c>
      <c r="B741" s="227" t="str">
        <f t="shared" si="2"/>
        <v>Unisex T Shirt - Sepia - Chocolate (L)</v>
      </c>
      <c r="C741" s="32" t="s">
        <v>12667</v>
      </c>
      <c r="D741" s="32" t="s">
        <v>12668</v>
      </c>
      <c r="E741" s="233">
        <v>5.77</v>
      </c>
      <c r="F741" s="234" t="b">
        <v>0</v>
      </c>
      <c r="G741" s="233">
        <v>0.0</v>
      </c>
      <c r="H741" s="233">
        <v>0.0</v>
      </c>
      <c r="I741" s="235" t="s">
        <v>12669</v>
      </c>
      <c r="J741" s="32" t="s">
        <v>12663</v>
      </c>
      <c r="K741" s="229">
        <v>10.0</v>
      </c>
      <c r="L741" s="233">
        <v>0.0</v>
      </c>
      <c r="M741" s="32" t="s">
        <v>11588</v>
      </c>
      <c r="N741" s="229">
        <v>0.0</v>
      </c>
    </row>
    <row r="742">
      <c r="A742" s="227" t="str">
        <f t="shared" si="1"/>
        <v>CA0086600506</v>
      </c>
      <c r="B742" s="227" t="str">
        <f t="shared" si="2"/>
        <v>Unisex T Shirt - Sepia - Chocolate (XL)</v>
      </c>
      <c r="C742" s="32" t="s">
        <v>12670</v>
      </c>
      <c r="D742" s="32" t="s">
        <v>12671</v>
      </c>
      <c r="E742" s="233">
        <v>5.71</v>
      </c>
      <c r="F742" s="230" t="b">
        <v>0</v>
      </c>
      <c r="G742" s="229">
        <v>0.0</v>
      </c>
      <c r="H742" s="229">
        <v>0.0</v>
      </c>
      <c r="I742" s="235" t="s">
        <v>12672</v>
      </c>
      <c r="J742" s="32" t="s">
        <v>12663</v>
      </c>
      <c r="K742" s="229">
        <v>10.0</v>
      </c>
      <c r="L742" s="229">
        <v>0.0</v>
      </c>
      <c r="M742" s="32" t="s">
        <v>11390</v>
      </c>
      <c r="N742" s="229">
        <v>0.0</v>
      </c>
    </row>
    <row r="743">
      <c r="A743" s="227" t="str">
        <f t="shared" si="1"/>
        <v>CA0086600606</v>
      </c>
      <c r="B743" s="227" t="str">
        <f t="shared" si="2"/>
        <v>Unisex T Shirt - Sepia - Chocolate (XXL)</v>
      </c>
      <c r="C743" s="32" t="s">
        <v>12673</v>
      </c>
      <c r="D743" s="32" t="s">
        <v>12674</v>
      </c>
      <c r="E743" s="229">
        <v>9.76</v>
      </c>
      <c r="F743" s="230" t="b">
        <v>0</v>
      </c>
      <c r="G743" s="229">
        <v>0.0</v>
      </c>
      <c r="H743" s="229">
        <v>0.0</v>
      </c>
      <c r="I743" s="32" t="s">
        <v>12675</v>
      </c>
      <c r="J743" s="32" t="s">
        <v>12663</v>
      </c>
      <c r="K743" s="229">
        <v>10.0</v>
      </c>
      <c r="L743" s="229">
        <v>0.0</v>
      </c>
      <c r="M743" s="32" t="s">
        <v>11392</v>
      </c>
      <c r="N743" s="229">
        <v>0.0</v>
      </c>
    </row>
    <row r="744">
      <c r="A744" s="227" t="str">
        <f t="shared" si="1"/>
        <v>CA0086700206</v>
      </c>
      <c r="B744" s="227" t="str">
        <f t="shared" si="2"/>
        <v>Unisex-T Shirt-Sepia-Lt-Wt-Chocolate-SS (S)</v>
      </c>
      <c r="C744" s="32" t="s">
        <v>12676</v>
      </c>
      <c r="D744" s="32" t="s">
        <v>12677</v>
      </c>
      <c r="E744" s="229">
        <v>5.6</v>
      </c>
      <c r="F744" s="230" t="b">
        <v>0</v>
      </c>
      <c r="G744" s="229">
        <v>57.0</v>
      </c>
      <c r="H744" s="229">
        <v>57.0</v>
      </c>
      <c r="I744" s="32" t="s">
        <v>12678</v>
      </c>
      <c r="J744" s="32" t="s">
        <v>12679</v>
      </c>
      <c r="K744" s="229">
        <v>10.0</v>
      </c>
      <c r="L744" s="229">
        <v>57.0</v>
      </c>
      <c r="M744" s="32" t="s">
        <v>11585</v>
      </c>
      <c r="N744" s="229">
        <v>0.0</v>
      </c>
    </row>
    <row r="745">
      <c r="A745" s="227" t="str">
        <f t="shared" si="1"/>
        <v>CA0086700306</v>
      </c>
      <c r="B745" s="227" t="str">
        <f t="shared" si="2"/>
        <v>Unisex-T Shirt-Sepia-Lt-Wt-Chocolate-SS (M)</v>
      </c>
      <c r="C745" s="32" t="s">
        <v>12680</v>
      </c>
      <c r="D745" s="32" t="s">
        <v>12681</v>
      </c>
      <c r="E745" s="229">
        <v>5.58</v>
      </c>
      <c r="F745" s="230" t="b">
        <v>0</v>
      </c>
      <c r="G745" s="229">
        <v>182.0</v>
      </c>
      <c r="H745" s="229">
        <v>182.0</v>
      </c>
      <c r="I745" s="32" t="s">
        <v>12682</v>
      </c>
      <c r="J745" s="32" t="s">
        <v>12679</v>
      </c>
      <c r="K745" s="229">
        <v>10.0</v>
      </c>
      <c r="L745" s="229">
        <v>182.0</v>
      </c>
      <c r="M745" s="32" t="s">
        <v>11388</v>
      </c>
      <c r="N745" s="229">
        <v>0.0</v>
      </c>
    </row>
    <row r="746">
      <c r="A746" s="227" t="str">
        <f t="shared" si="1"/>
        <v>CA0086700406</v>
      </c>
      <c r="B746" s="227" t="str">
        <f t="shared" si="2"/>
        <v>Unisex-T Shirt-Sepia-Lt-Wt-Chocolate-SS (L)</v>
      </c>
      <c r="C746" s="32" t="s">
        <v>12683</v>
      </c>
      <c r="D746" s="32" t="s">
        <v>12684</v>
      </c>
      <c r="E746" s="229">
        <v>5.59</v>
      </c>
      <c r="F746" s="230" t="b">
        <v>0</v>
      </c>
      <c r="G746" s="229">
        <v>29.0</v>
      </c>
      <c r="H746" s="229">
        <v>30.0</v>
      </c>
      <c r="I746" s="32" t="s">
        <v>12685</v>
      </c>
      <c r="J746" s="32" t="s">
        <v>12679</v>
      </c>
      <c r="K746" s="229">
        <v>10.0</v>
      </c>
      <c r="L746" s="229">
        <v>30.0</v>
      </c>
      <c r="M746" s="32" t="s">
        <v>11588</v>
      </c>
      <c r="N746" s="229">
        <v>0.0</v>
      </c>
    </row>
    <row r="747">
      <c r="A747" s="227" t="str">
        <f t="shared" si="1"/>
        <v>CA0086700506</v>
      </c>
      <c r="B747" s="227" t="str">
        <f t="shared" si="2"/>
        <v>Unisex-T Shirt-Sepia-Lt-Wt-Chocolate-SS (XL)</v>
      </c>
      <c r="C747" s="32" t="s">
        <v>12686</v>
      </c>
      <c r="D747" s="32" t="s">
        <v>12687</v>
      </c>
      <c r="E747" s="229">
        <v>5.75</v>
      </c>
      <c r="F747" s="230" t="b">
        <v>0</v>
      </c>
      <c r="G747" s="229">
        <v>12.0</v>
      </c>
      <c r="H747" s="229">
        <v>14.0</v>
      </c>
      <c r="I747" s="32" t="s">
        <v>12688</v>
      </c>
      <c r="J747" s="32" t="s">
        <v>12679</v>
      </c>
      <c r="K747" s="229">
        <v>10.0</v>
      </c>
      <c r="L747" s="229">
        <v>14.0</v>
      </c>
      <c r="M747" s="32" t="s">
        <v>11390</v>
      </c>
      <c r="N747" s="229">
        <v>0.0</v>
      </c>
    </row>
    <row r="748">
      <c r="A748" s="227" t="str">
        <f t="shared" si="1"/>
        <v>CA0086700606</v>
      </c>
      <c r="B748" s="227" t="str">
        <f t="shared" si="2"/>
        <v>Unisex-T Shirt-Sepia-Lt-Wt-Chocolate-SS (XXL)</v>
      </c>
      <c r="C748" s="32" t="s">
        <v>12689</v>
      </c>
      <c r="D748" s="32" t="s">
        <v>12690</v>
      </c>
      <c r="E748" s="229">
        <v>11.32</v>
      </c>
      <c r="F748" s="230" t="b">
        <v>0</v>
      </c>
      <c r="G748" s="229">
        <v>0.0</v>
      </c>
      <c r="H748" s="229">
        <v>0.0</v>
      </c>
      <c r="I748" s="32" t="s">
        <v>12691</v>
      </c>
      <c r="J748" s="32" t="s">
        <v>12679</v>
      </c>
      <c r="K748" s="229">
        <v>10.0</v>
      </c>
      <c r="L748" s="229">
        <v>0.0</v>
      </c>
      <c r="M748" s="32" t="s">
        <v>11392</v>
      </c>
      <c r="N748" s="229">
        <v>0.0</v>
      </c>
    </row>
    <row r="749">
      <c r="A749" s="227" t="str">
        <f t="shared" si="1"/>
        <v>CA0086900206</v>
      </c>
      <c r="B749" s="227" t="str">
        <f t="shared" si="2"/>
        <v>Unisex T Shirt - Sepia - Brown (S)</v>
      </c>
      <c r="C749" s="32" t="s">
        <v>12692</v>
      </c>
      <c r="D749" s="32" t="s">
        <v>12693</v>
      </c>
      <c r="E749" s="229">
        <v>10.8</v>
      </c>
      <c r="F749" s="230" t="b">
        <v>0</v>
      </c>
      <c r="G749" s="229">
        <v>0.0</v>
      </c>
      <c r="H749" s="229">
        <v>0.0</v>
      </c>
      <c r="I749" s="32" t="s">
        <v>12694</v>
      </c>
      <c r="J749" s="32" t="s">
        <v>12695</v>
      </c>
      <c r="K749" s="229">
        <v>10.0</v>
      </c>
      <c r="L749" s="229">
        <v>0.0</v>
      </c>
      <c r="M749" s="32" t="s">
        <v>11585</v>
      </c>
      <c r="N749" s="229">
        <v>0.0</v>
      </c>
    </row>
    <row r="750">
      <c r="A750" s="227" t="str">
        <f t="shared" si="1"/>
        <v>CA0087000506</v>
      </c>
      <c r="B750" s="227" t="str">
        <f t="shared" si="2"/>
        <v>Unisex T Shirt - Love - Heather Blue (XL)</v>
      </c>
      <c r="C750" s="32" t="s">
        <v>12696</v>
      </c>
      <c r="D750" s="32" t="s">
        <v>12697</v>
      </c>
      <c r="E750" s="233">
        <v>6.65</v>
      </c>
      <c r="F750" s="230" t="b">
        <v>0</v>
      </c>
      <c r="G750" s="229">
        <v>0.0</v>
      </c>
      <c r="H750" s="229">
        <v>0.0</v>
      </c>
      <c r="I750" s="235" t="s">
        <v>12698</v>
      </c>
      <c r="J750" s="32" t="s">
        <v>12699</v>
      </c>
      <c r="K750" s="229">
        <v>10.0</v>
      </c>
      <c r="L750" s="229">
        <v>0.0</v>
      </c>
      <c r="M750" s="32" t="s">
        <v>11390</v>
      </c>
      <c r="N750" s="229">
        <v>0.0</v>
      </c>
    </row>
    <row r="751">
      <c r="A751" s="227" t="str">
        <f t="shared" si="1"/>
        <v>CA0087100206</v>
      </c>
      <c r="B751" s="227" t="str">
        <f t="shared" si="2"/>
        <v>Unisex T Shirt - AdiYogi - Silver (S)</v>
      </c>
      <c r="C751" s="32" t="s">
        <v>12700</v>
      </c>
      <c r="D751" s="32" t="s">
        <v>12701</v>
      </c>
      <c r="E751" s="233">
        <v>6.69</v>
      </c>
      <c r="F751" s="234" t="b">
        <v>0</v>
      </c>
      <c r="G751" s="233">
        <v>0.0</v>
      </c>
      <c r="H751" s="233">
        <v>0.0</v>
      </c>
      <c r="I751" s="235" t="s">
        <v>12702</v>
      </c>
      <c r="J751" s="32" t="s">
        <v>12703</v>
      </c>
      <c r="K751" s="229">
        <v>15.0</v>
      </c>
      <c r="L751" s="233">
        <v>0.0</v>
      </c>
      <c r="M751" s="32" t="s">
        <v>11585</v>
      </c>
      <c r="N751" s="229">
        <v>0.0</v>
      </c>
    </row>
    <row r="752">
      <c r="A752" s="227" t="str">
        <f t="shared" si="1"/>
        <v>CA0087200206</v>
      </c>
      <c r="B752" s="227" t="str">
        <f t="shared" si="2"/>
        <v>Unisex T Shirt - Abode - Black (S)</v>
      </c>
      <c r="C752" s="32" t="s">
        <v>12704</v>
      </c>
      <c r="D752" s="32" t="s">
        <v>12705</v>
      </c>
      <c r="E752" s="233">
        <v>6.55</v>
      </c>
      <c r="F752" s="234" t="b">
        <v>0</v>
      </c>
      <c r="G752" s="233">
        <v>5.0</v>
      </c>
      <c r="H752" s="233">
        <v>5.0</v>
      </c>
      <c r="I752" s="235" t="s">
        <v>12706</v>
      </c>
      <c r="J752" s="32" t="s">
        <v>12707</v>
      </c>
      <c r="K752" s="229">
        <v>10.0</v>
      </c>
      <c r="L752" s="233">
        <v>5.0</v>
      </c>
      <c r="M752" s="32" t="s">
        <v>11585</v>
      </c>
      <c r="N752" s="229">
        <v>0.0</v>
      </c>
    </row>
    <row r="753">
      <c r="A753" s="227" t="str">
        <f t="shared" si="1"/>
        <v>CA0087200306</v>
      </c>
      <c r="B753" s="227" t="str">
        <f t="shared" si="2"/>
        <v>Unisex T Shirt - Abode - Black (M)</v>
      </c>
      <c r="C753" s="32" t="s">
        <v>12708</v>
      </c>
      <c r="D753" s="32" t="s">
        <v>12709</v>
      </c>
      <c r="E753" s="233">
        <v>6.45</v>
      </c>
      <c r="F753" s="230" t="b">
        <v>0</v>
      </c>
      <c r="G753" s="229">
        <v>14.0</v>
      </c>
      <c r="H753" s="229">
        <v>14.0</v>
      </c>
      <c r="I753" s="235" t="s">
        <v>12710</v>
      </c>
      <c r="J753" s="32" t="s">
        <v>12707</v>
      </c>
      <c r="K753" s="229">
        <v>10.0</v>
      </c>
      <c r="L753" s="229">
        <v>14.0</v>
      </c>
      <c r="M753" s="32" t="s">
        <v>11388</v>
      </c>
      <c r="N753" s="229">
        <v>0.0</v>
      </c>
    </row>
    <row r="754">
      <c r="A754" s="227" t="str">
        <f t="shared" si="1"/>
        <v>CA0087300106</v>
      </c>
      <c r="B754" s="227" t="str">
        <f t="shared" si="2"/>
        <v>Unisex-III-T Shirt-HRoyalBlue-SS (XS)</v>
      </c>
      <c r="C754" s="32" t="s">
        <v>12711</v>
      </c>
      <c r="D754" s="32" t="s">
        <v>12712</v>
      </c>
      <c r="E754" s="229">
        <v>6.46</v>
      </c>
      <c r="F754" s="230" t="b">
        <v>0</v>
      </c>
      <c r="G754" s="229">
        <v>0.0</v>
      </c>
      <c r="H754" s="229">
        <v>0.0</v>
      </c>
      <c r="I754" s="32" t="s">
        <v>12713</v>
      </c>
      <c r="J754" s="32" t="s">
        <v>12714</v>
      </c>
      <c r="K754" s="229">
        <v>10.0</v>
      </c>
      <c r="L754" s="229">
        <v>0.0</v>
      </c>
      <c r="M754" s="32" t="s">
        <v>11686</v>
      </c>
      <c r="N754" s="229">
        <v>0.0</v>
      </c>
    </row>
    <row r="755">
      <c r="A755" s="227" t="str">
        <f t="shared" si="1"/>
        <v>CA0087300206</v>
      </c>
      <c r="B755" s="227" t="str">
        <f t="shared" si="2"/>
        <v>Unisex-III-T Shirt-HRoyalBlue-SS (S)</v>
      </c>
      <c r="C755" s="32" t="s">
        <v>12715</v>
      </c>
      <c r="D755" s="32" t="s">
        <v>12716</v>
      </c>
      <c r="E755" s="229">
        <v>6.38</v>
      </c>
      <c r="F755" s="230" t="b">
        <v>0</v>
      </c>
      <c r="G755" s="229">
        <v>0.0</v>
      </c>
      <c r="H755" s="229">
        <v>0.0</v>
      </c>
      <c r="I755" s="32" t="s">
        <v>12717</v>
      </c>
      <c r="J755" s="32" t="s">
        <v>12714</v>
      </c>
      <c r="K755" s="229">
        <v>10.0</v>
      </c>
      <c r="L755" s="229">
        <v>0.0</v>
      </c>
      <c r="M755" s="32" t="s">
        <v>11585</v>
      </c>
      <c r="N755" s="229">
        <v>0.0</v>
      </c>
    </row>
    <row r="756">
      <c r="A756" s="227" t="str">
        <f t="shared" si="1"/>
        <v>CA0087300506</v>
      </c>
      <c r="B756" s="227" t="str">
        <f t="shared" si="2"/>
        <v>Unisex-III-T Shirt-HRoyalBlue-SS (XL)</v>
      </c>
      <c r="C756" s="32" t="s">
        <v>12718</v>
      </c>
      <c r="D756" s="32" t="s">
        <v>12719</v>
      </c>
      <c r="E756" s="229">
        <v>6.55</v>
      </c>
      <c r="F756" s="230" t="b">
        <v>0</v>
      </c>
      <c r="G756" s="229">
        <v>0.0</v>
      </c>
      <c r="H756" s="229">
        <v>0.0</v>
      </c>
      <c r="I756" s="32" t="s">
        <v>12720</v>
      </c>
      <c r="J756" s="32" t="s">
        <v>12714</v>
      </c>
      <c r="K756" s="229">
        <v>10.0</v>
      </c>
      <c r="L756" s="229">
        <v>0.0</v>
      </c>
      <c r="M756" s="32" t="s">
        <v>11390</v>
      </c>
      <c r="N756" s="229">
        <v>0.0</v>
      </c>
    </row>
    <row r="757">
      <c r="A757" s="227" t="str">
        <f t="shared" si="1"/>
        <v>CA0087400206</v>
      </c>
      <c r="B757" s="227" t="str">
        <f t="shared" si="2"/>
        <v>Unisex-III-T Shirt-HBronze-SS (S)</v>
      </c>
      <c r="C757" s="32" t="s">
        <v>12721</v>
      </c>
      <c r="D757" s="32" t="s">
        <v>12722</v>
      </c>
      <c r="E757" s="229">
        <v>6.55</v>
      </c>
      <c r="F757" s="230" t="b">
        <v>0</v>
      </c>
      <c r="G757" s="229">
        <v>0.0</v>
      </c>
      <c r="H757" s="229">
        <v>0.0</v>
      </c>
      <c r="I757" s="32" t="s">
        <v>12723</v>
      </c>
      <c r="J757" s="32" t="s">
        <v>12724</v>
      </c>
      <c r="K757" s="229">
        <v>10.0</v>
      </c>
      <c r="L757" s="229">
        <v>0.0</v>
      </c>
      <c r="M757" s="32" t="s">
        <v>11585</v>
      </c>
      <c r="N757" s="229">
        <v>0.0</v>
      </c>
    </row>
    <row r="758">
      <c r="A758" s="227" t="str">
        <f t="shared" si="1"/>
        <v>CA0087400406</v>
      </c>
      <c r="B758" s="227" t="str">
        <f t="shared" si="2"/>
        <v>Unisex-III-T Shirt-HBronze-SS (L)</v>
      </c>
      <c r="C758" s="32" t="s">
        <v>12725</v>
      </c>
      <c r="D758" s="32" t="s">
        <v>12726</v>
      </c>
      <c r="E758" s="229">
        <v>6.35</v>
      </c>
      <c r="F758" s="230" t="b">
        <v>0</v>
      </c>
      <c r="G758" s="229">
        <v>0.0</v>
      </c>
      <c r="H758" s="229">
        <v>0.0</v>
      </c>
      <c r="I758" s="32" t="s">
        <v>12727</v>
      </c>
      <c r="J758" s="32" t="s">
        <v>12724</v>
      </c>
      <c r="K758" s="229">
        <v>10.0</v>
      </c>
      <c r="L758" s="229">
        <v>0.0</v>
      </c>
      <c r="M758" s="32" t="s">
        <v>11588</v>
      </c>
      <c r="N758" s="229">
        <v>0.0</v>
      </c>
    </row>
    <row r="759">
      <c r="A759" s="227" t="str">
        <f t="shared" si="1"/>
        <v>CA0087600206</v>
      </c>
      <c r="B759" s="227" t="str">
        <f t="shared" si="2"/>
        <v>Unisex III T Shirt - Forest Green (S)</v>
      </c>
      <c r="C759" s="32" t="s">
        <v>12728</v>
      </c>
      <c r="D759" s="32" t="s">
        <v>12729</v>
      </c>
      <c r="E759" s="229">
        <v>6.35</v>
      </c>
      <c r="F759" s="230" t="b">
        <v>0</v>
      </c>
      <c r="G759" s="229">
        <v>0.0</v>
      </c>
      <c r="H759" s="229">
        <v>0.0</v>
      </c>
      <c r="I759" s="32" t="s">
        <v>12730</v>
      </c>
      <c r="J759" s="32" t="s">
        <v>12731</v>
      </c>
      <c r="K759" s="229">
        <v>10.0</v>
      </c>
      <c r="L759" s="229">
        <v>0.0</v>
      </c>
      <c r="M759" s="32" t="s">
        <v>11585</v>
      </c>
      <c r="N759" s="229">
        <v>0.0</v>
      </c>
    </row>
    <row r="760">
      <c r="A760" s="227" t="str">
        <f t="shared" si="1"/>
        <v>CA0087700206</v>
      </c>
      <c r="B760" s="227" t="str">
        <f t="shared" si="2"/>
        <v>Unisex-Cauvery-Callling-T Shirt (S)</v>
      </c>
      <c r="C760" s="32" t="s">
        <v>12732</v>
      </c>
      <c r="D760" s="32" t="s">
        <v>12733</v>
      </c>
      <c r="E760" s="229">
        <v>6.32</v>
      </c>
      <c r="F760" s="230" t="b">
        <v>0</v>
      </c>
      <c r="G760" s="229">
        <v>93.0</v>
      </c>
      <c r="H760" s="229">
        <v>93.0</v>
      </c>
      <c r="I760" s="32" t="s">
        <v>12734</v>
      </c>
      <c r="J760" s="32" t="s">
        <v>12735</v>
      </c>
      <c r="K760" s="229">
        <v>10.0</v>
      </c>
      <c r="L760" s="229">
        <v>93.0</v>
      </c>
      <c r="M760" s="32" t="s">
        <v>11585</v>
      </c>
      <c r="N760" s="229">
        <v>0.0</v>
      </c>
    </row>
    <row r="761">
      <c r="A761" s="227" t="str">
        <f t="shared" si="1"/>
        <v>CA0087700306</v>
      </c>
      <c r="B761" s="227" t="str">
        <f t="shared" si="2"/>
        <v>Unisex-Cauvery-Callling-T Shirt (M)</v>
      </c>
      <c r="C761" s="32" t="s">
        <v>12736</v>
      </c>
      <c r="D761" s="32" t="s">
        <v>12737</v>
      </c>
      <c r="E761" s="229">
        <v>6.32</v>
      </c>
      <c r="F761" s="230" t="b">
        <v>0</v>
      </c>
      <c r="G761" s="229">
        <v>65.0</v>
      </c>
      <c r="H761" s="229">
        <v>65.0</v>
      </c>
      <c r="I761" s="32" t="s">
        <v>12738</v>
      </c>
      <c r="J761" s="32" t="s">
        <v>12735</v>
      </c>
      <c r="K761" s="229">
        <v>10.0</v>
      </c>
      <c r="L761" s="229">
        <v>65.0</v>
      </c>
      <c r="M761" s="32" t="s">
        <v>11388</v>
      </c>
      <c r="N761" s="229">
        <v>0.0</v>
      </c>
    </row>
    <row r="762">
      <c r="A762" s="227" t="str">
        <f t="shared" si="1"/>
        <v>CA0087700406</v>
      </c>
      <c r="B762" s="227" t="str">
        <f t="shared" si="2"/>
        <v>Unisex-Cauvery-Callling-T Shirt (L)</v>
      </c>
      <c r="C762" s="32" t="s">
        <v>12739</v>
      </c>
      <c r="D762" s="32" t="s">
        <v>12740</v>
      </c>
      <c r="E762" s="229">
        <v>6.32</v>
      </c>
      <c r="F762" s="230" t="b">
        <v>0</v>
      </c>
      <c r="G762" s="229">
        <v>26.0</v>
      </c>
      <c r="H762" s="229">
        <v>26.0</v>
      </c>
      <c r="I762" s="32" t="s">
        <v>12741</v>
      </c>
      <c r="J762" s="32" t="s">
        <v>12735</v>
      </c>
      <c r="K762" s="229">
        <v>10.0</v>
      </c>
      <c r="L762" s="229">
        <v>26.0</v>
      </c>
      <c r="M762" s="32" t="s">
        <v>11588</v>
      </c>
      <c r="N762" s="229">
        <v>0.0</v>
      </c>
    </row>
    <row r="763">
      <c r="A763" s="227" t="str">
        <f t="shared" si="1"/>
        <v>CA0087700506</v>
      </c>
      <c r="B763" s="227" t="str">
        <f t="shared" si="2"/>
        <v>Unisex-Cauvery-Callling-T Shirt (XL)</v>
      </c>
      <c r="C763" s="32" t="s">
        <v>12742</v>
      </c>
      <c r="D763" s="32" t="s">
        <v>12743</v>
      </c>
      <c r="E763" s="229">
        <v>6.32</v>
      </c>
      <c r="F763" s="230" t="b">
        <v>0</v>
      </c>
      <c r="G763" s="229">
        <v>11.0</v>
      </c>
      <c r="H763" s="229">
        <v>11.0</v>
      </c>
      <c r="I763" s="32" t="s">
        <v>12744</v>
      </c>
      <c r="J763" s="32" t="s">
        <v>12735</v>
      </c>
      <c r="K763" s="229">
        <v>10.0</v>
      </c>
      <c r="L763" s="229">
        <v>11.0</v>
      </c>
      <c r="M763" s="32" t="s">
        <v>11390</v>
      </c>
      <c r="N763" s="229">
        <v>0.0</v>
      </c>
    </row>
    <row r="764">
      <c r="A764" s="227" t="str">
        <f t="shared" si="1"/>
        <v>CA0087800406</v>
      </c>
      <c r="B764" s="227" t="str">
        <f t="shared" si="2"/>
        <v>Unisex Karma T Shirt (L)</v>
      </c>
      <c r="C764" s="32" t="s">
        <v>12745</v>
      </c>
      <c r="D764" s="32" t="s">
        <v>12746</v>
      </c>
      <c r="E764" s="229">
        <v>7.48</v>
      </c>
      <c r="F764" s="230" t="b">
        <v>0</v>
      </c>
      <c r="G764" s="229">
        <v>1.0</v>
      </c>
      <c r="H764" s="229">
        <v>1.0</v>
      </c>
      <c r="I764" s="32" t="s">
        <v>12747</v>
      </c>
      <c r="J764" s="32" t="s">
        <v>12748</v>
      </c>
      <c r="K764" s="229">
        <v>10.0</v>
      </c>
      <c r="L764" s="229">
        <v>1.0</v>
      </c>
      <c r="M764" s="32" t="s">
        <v>11588</v>
      </c>
      <c r="N764" s="229">
        <v>-5.0</v>
      </c>
    </row>
    <row r="765">
      <c r="A765" s="227" t="str">
        <f t="shared" si="1"/>
        <v>CA0087800606</v>
      </c>
      <c r="B765" s="227" t="str">
        <f t="shared" si="2"/>
        <v>Unisex Karma T Shirt (XXL)</v>
      </c>
      <c r="C765" s="32" t="s">
        <v>12749</v>
      </c>
      <c r="D765" s="32" t="s">
        <v>12750</v>
      </c>
      <c r="E765" s="229">
        <v>9.35</v>
      </c>
      <c r="F765" s="230" t="b">
        <v>0</v>
      </c>
      <c r="G765" s="229">
        <v>0.0</v>
      </c>
      <c r="H765" s="229">
        <v>0.0</v>
      </c>
      <c r="I765" s="32" t="s">
        <v>12751</v>
      </c>
      <c r="J765" s="32" t="s">
        <v>12748</v>
      </c>
      <c r="K765" s="229">
        <v>10.0</v>
      </c>
      <c r="L765" s="229">
        <v>0.0</v>
      </c>
      <c r="M765" s="32" t="s">
        <v>11392</v>
      </c>
      <c r="N765" s="229">
        <v>-5.0</v>
      </c>
    </row>
    <row r="766">
      <c r="A766" s="227" t="str">
        <f t="shared" si="1"/>
        <v>CA0089216906</v>
      </c>
      <c r="B766" s="227" t="str">
        <f t="shared" si="2"/>
        <v>100% Wool Embroidered Shawl (BLK)</v>
      </c>
      <c r="C766" s="32" t="s">
        <v>12752</v>
      </c>
      <c r="D766" s="32" t="s">
        <v>12753</v>
      </c>
      <c r="E766" s="229">
        <v>16.13</v>
      </c>
      <c r="F766" s="230" t="b">
        <v>0</v>
      </c>
      <c r="G766" s="229">
        <v>0.0</v>
      </c>
      <c r="H766" s="229">
        <v>0.0</v>
      </c>
      <c r="I766" s="32" t="s">
        <v>12754</v>
      </c>
      <c r="J766" s="32" t="s">
        <v>12755</v>
      </c>
      <c r="K766" s="229">
        <v>35.0</v>
      </c>
      <c r="L766" s="229">
        <v>0.0</v>
      </c>
      <c r="M766" s="32" t="s">
        <v>12756</v>
      </c>
      <c r="N766" s="229">
        <v>35.0</v>
      </c>
    </row>
    <row r="767">
      <c r="A767" s="227" t="str">
        <f t="shared" si="1"/>
        <v>CA0089217006</v>
      </c>
      <c r="B767" s="227" t="str">
        <f t="shared" si="2"/>
        <v>100% Wool Embroidered Shawl (MRN)</v>
      </c>
      <c r="C767" s="32" t="s">
        <v>12757</v>
      </c>
      <c r="D767" s="32" t="s">
        <v>12758</v>
      </c>
      <c r="E767" s="233">
        <v>16.13</v>
      </c>
      <c r="F767" s="230" t="b">
        <v>0</v>
      </c>
      <c r="G767" s="229">
        <v>0.0</v>
      </c>
      <c r="H767" s="229">
        <v>0.0</v>
      </c>
      <c r="I767" s="235" t="s">
        <v>12759</v>
      </c>
      <c r="J767" s="32" t="s">
        <v>12755</v>
      </c>
      <c r="K767" s="229">
        <v>35.0</v>
      </c>
      <c r="L767" s="229">
        <v>0.0</v>
      </c>
      <c r="M767" s="32" t="s">
        <v>12760</v>
      </c>
      <c r="N767" s="229">
        <v>35.0</v>
      </c>
    </row>
    <row r="768">
      <c r="A768" s="227" t="str">
        <f t="shared" si="1"/>
        <v>CA0089217106</v>
      </c>
      <c r="B768" s="227" t="str">
        <f t="shared" si="2"/>
        <v>100% Wool Embroidered Shawl (NAT)</v>
      </c>
      <c r="C768" s="32" t="s">
        <v>12761</v>
      </c>
      <c r="D768" s="32" t="s">
        <v>12762</v>
      </c>
      <c r="E768" s="229">
        <v>16.13</v>
      </c>
      <c r="F768" s="230" t="b">
        <v>0</v>
      </c>
      <c r="G768" s="229">
        <v>0.0</v>
      </c>
      <c r="H768" s="229">
        <v>0.0</v>
      </c>
      <c r="I768" s="32" t="s">
        <v>12763</v>
      </c>
      <c r="J768" s="32" t="s">
        <v>12755</v>
      </c>
      <c r="K768" s="229">
        <v>35.0</v>
      </c>
      <c r="L768" s="229">
        <v>0.0</v>
      </c>
      <c r="M768" s="32" t="s">
        <v>12764</v>
      </c>
      <c r="N768" s="229">
        <v>35.0</v>
      </c>
    </row>
    <row r="769">
      <c r="A769" s="227" t="str">
        <f t="shared" si="1"/>
        <v>CA0089217306</v>
      </c>
      <c r="B769" s="227" t="str">
        <f t="shared" si="2"/>
        <v>100% Wool Embroidered Shawl (RED)</v>
      </c>
      <c r="C769" s="32" t="s">
        <v>12765</v>
      </c>
      <c r="D769" s="32" t="s">
        <v>12766</v>
      </c>
      <c r="E769" s="229">
        <v>16.13</v>
      </c>
      <c r="F769" s="230" t="b">
        <v>0</v>
      </c>
      <c r="G769" s="229">
        <v>0.0</v>
      </c>
      <c r="H769" s="229">
        <v>0.0</v>
      </c>
      <c r="I769" s="32" t="s">
        <v>12767</v>
      </c>
      <c r="J769" s="32" t="s">
        <v>12755</v>
      </c>
      <c r="K769" s="229">
        <v>35.0</v>
      </c>
      <c r="L769" s="229">
        <v>0.0</v>
      </c>
      <c r="M769" s="32" t="s">
        <v>12768</v>
      </c>
      <c r="N769" s="229">
        <v>35.0</v>
      </c>
    </row>
    <row r="770">
      <c r="A770" s="227" t="str">
        <f t="shared" si="1"/>
        <v>CA0089316906</v>
      </c>
      <c r="B770" s="227" t="str">
        <f t="shared" si="2"/>
        <v>Wool Silk Shawl (BLK)</v>
      </c>
      <c r="C770" s="32" t="s">
        <v>12769</v>
      </c>
      <c r="D770" s="32" t="s">
        <v>12770</v>
      </c>
      <c r="E770" s="229">
        <v>15.12</v>
      </c>
      <c r="F770" s="230" t="b">
        <v>0</v>
      </c>
      <c r="G770" s="229">
        <v>0.0</v>
      </c>
      <c r="H770" s="229">
        <v>0.0</v>
      </c>
      <c r="I770" s="32" t="s">
        <v>12771</v>
      </c>
      <c r="J770" s="32" t="s">
        <v>12772</v>
      </c>
      <c r="K770" s="229">
        <v>35.0</v>
      </c>
      <c r="L770" s="229">
        <v>0.0</v>
      </c>
      <c r="M770" s="32" t="s">
        <v>12756</v>
      </c>
      <c r="N770" s="229">
        <v>35.0</v>
      </c>
    </row>
    <row r="771">
      <c r="A771" s="227" t="str">
        <f t="shared" si="1"/>
        <v>CA0089317006</v>
      </c>
      <c r="B771" s="227" t="str">
        <f t="shared" si="2"/>
        <v>Wool Silk Shawl (BLRD)</v>
      </c>
      <c r="C771" s="32" t="s">
        <v>12773</v>
      </c>
      <c r="D771" s="32" t="s">
        <v>12774</v>
      </c>
      <c r="E771" s="229">
        <v>15.12</v>
      </c>
      <c r="F771" s="230" t="b">
        <v>0</v>
      </c>
      <c r="G771" s="229">
        <v>0.0</v>
      </c>
      <c r="H771" s="229">
        <v>0.0</v>
      </c>
      <c r="I771" s="32" t="s">
        <v>12775</v>
      </c>
      <c r="J771" s="32" t="s">
        <v>12772</v>
      </c>
      <c r="K771" s="229">
        <v>35.0</v>
      </c>
      <c r="L771" s="229">
        <v>0.0</v>
      </c>
      <c r="M771" s="32" t="s">
        <v>12776</v>
      </c>
      <c r="N771" s="229">
        <v>35.0</v>
      </c>
    </row>
    <row r="772">
      <c r="A772" s="227" t="str">
        <f t="shared" si="1"/>
        <v>CA0089317106</v>
      </c>
      <c r="B772" s="227" t="str">
        <f t="shared" si="2"/>
        <v>Wool Silk Shawl (WHT)</v>
      </c>
      <c r="C772" s="32" t="s">
        <v>12777</v>
      </c>
      <c r="D772" s="32" t="s">
        <v>12778</v>
      </c>
      <c r="E772" s="229">
        <v>15.12</v>
      </c>
      <c r="F772" s="230" t="b">
        <v>0</v>
      </c>
      <c r="G772" s="229">
        <v>0.0</v>
      </c>
      <c r="H772" s="229">
        <v>0.0</v>
      </c>
      <c r="I772" s="32" t="s">
        <v>12779</v>
      </c>
      <c r="J772" s="32" t="s">
        <v>12772</v>
      </c>
      <c r="K772" s="229">
        <v>35.0</v>
      </c>
      <c r="L772" s="229">
        <v>0.0</v>
      </c>
      <c r="M772" s="32" t="s">
        <v>12780</v>
      </c>
      <c r="N772" s="229">
        <v>35.0</v>
      </c>
    </row>
    <row r="773">
      <c r="A773" s="227" t="str">
        <f t="shared" si="1"/>
        <v>CA0089317206</v>
      </c>
      <c r="B773" s="227" t="str">
        <f t="shared" si="2"/>
        <v>Wool Silk Shawl (ONAT)</v>
      </c>
      <c r="C773" s="32" t="s">
        <v>12781</v>
      </c>
      <c r="D773" s="32" t="s">
        <v>12782</v>
      </c>
      <c r="E773" s="229">
        <v>11.76</v>
      </c>
      <c r="F773" s="230" t="b">
        <v>0</v>
      </c>
      <c r="G773" s="229">
        <v>0.0</v>
      </c>
      <c r="H773" s="229">
        <v>0.0</v>
      </c>
      <c r="I773" s="32" t="s">
        <v>12783</v>
      </c>
      <c r="J773" s="32" t="s">
        <v>12772</v>
      </c>
      <c r="K773" s="229">
        <v>25.0</v>
      </c>
      <c r="L773" s="229">
        <v>0.0</v>
      </c>
      <c r="M773" s="32" t="s">
        <v>12784</v>
      </c>
      <c r="N773" s="229">
        <v>35.0</v>
      </c>
    </row>
    <row r="774">
      <c r="A774" s="227" t="str">
        <f t="shared" si="1"/>
        <v>CA0089317306</v>
      </c>
      <c r="B774" s="227" t="str">
        <f t="shared" si="2"/>
        <v>Wool Silk Shawl (SNAT)</v>
      </c>
      <c r="C774" s="32" t="s">
        <v>12785</v>
      </c>
      <c r="D774" s="32" t="s">
        <v>12786</v>
      </c>
      <c r="E774" s="229">
        <v>11.76</v>
      </c>
      <c r="F774" s="230" t="b">
        <v>0</v>
      </c>
      <c r="G774" s="229">
        <v>1.0</v>
      </c>
      <c r="H774" s="229">
        <v>1.0</v>
      </c>
      <c r="I774" s="32" t="s">
        <v>12787</v>
      </c>
      <c r="J774" s="32" t="s">
        <v>12772</v>
      </c>
      <c r="K774" s="229">
        <v>25.0</v>
      </c>
      <c r="L774" s="229">
        <v>1.0</v>
      </c>
      <c r="M774" s="32" t="s">
        <v>12788</v>
      </c>
      <c r="N774" s="229">
        <v>35.0</v>
      </c>
    </row>
    <row r="775">
      <c r="A775" s="227" t="str">
        <f t="shared" si="1"/>
        <v>CA0089317406</v>
      </c>
      <c r="B775" s="227" t="str">
        <f t="shared" si="2"/>
        <v>Wool Silk Shawl (SWH)</v>
      </c>
      <c r="C775" s="32" t="s">
        <v>12789</v>
      </c>
      <c r="D775" s="32" t="s">
        <v>12790</v>
      </c>
      <c r="E775" s="229">
        <v>11.76</v>
      </c>
      <c r="F775" s="230" t="b">
        <v>0</v>
      </c>
      <c r="G775" s="229">
        <v>0.0</v>
      </c>
      <c r="H775" s="229">
        <v>0.0</v>
      </c>
      <c r="I775" s="32" t="s">
        <v>12791</v>
      </c>
      <c r="J775" s="32" t="s">
        <v>12772</v>
      </c>
      <c r="K775" s="229">
        <v>25.0</v>
      </c>
      <c r="L775" s="229">
        <v>0.0</v>
      </c>
      <c r="M775" s="32" t="s">
        <v>12792</v>
      </c>
      <c r="N775" s="229">
        <v>35.0</v>
      </c>
    </row>
    <row r="776">
      <c r="A776" s="227" t="str">
        <f t="shared" si="1"/>
        <v>CA0089416906</v>
      </c>
      <c r="B776" s="227" t="str">
        <f t="shared" si="2"/>
        <v>Wool Zari Reversible Shawl (AQU)</v>
      </c>
      <c r="C776" s="32" t="s">
        <v>12793</v>
      </c>
      <c r="D776" s="32" t="s">
        <v>12794</v>
      </c>
      <c r="E776" s="229">
        <v>19.49</v>
      </c>
      <c r="F776" s="230" t="b">
        <v>0</v>
      </c>
      <c r="G776" s="229">
        <v>0.0</v>
      </c>
      <c r="H776" s="229">
        <v>0.0</v>
      </c>
      <c r="I776" s="32" t="s">
        <v>12795</v>
      </c>
      <c r="J776" s="32" t="s">
        <v>12796</v>
      </c>
      <c r="K776" s="229">
        <v>38.0</v>
      </c>
      <c r="L776" s="229">
        <v>0.0</v>
      </c>
      <c r="M776" s="32" t="s">
        <v>12797</v>
      </c>
      <c r="N776" s="229">
        <v>38.0</v>
      </c>
    </row>
    <row r="777">
      <c r="A777" s="227" t="str">
        <f t="shared" si="1"/>
        <v>CA0089417006</v>
      </c>
      <c r="B777" s="227" t="str">
        <f t="shared" si="2"/>
        <v>Wool Zari Reversible Shawl (BLU)</v>
      </c>
      <c r="C777" s="32" t="s">
        <v>12798</v>
      </c>
      <c r="D777" s="32" t="s">
        <v>12799</v>
      </c>
      <c r="E777" s="229">
        <v>19.49</v>
      </c>
      <c r="F777" s="230" t="b">
        <v>0</v>
      </c>
      <c r="G777" s="229">
        <v>0.0</v>
      </c>
      <c r="H777" s="229">
        <v>0.0</v>
      </c>
      <c r="I777" s="32" t="s">
        <v>12800</v>
      </c>
      <c r="J777" s="32" t="s">
        <v>12796</v>
      </c>
      <c r="K777" s="229">
        <v>38.0</v>
      </c>
      <c r="L777" s="229">
        <v>0.0</v>
      </c>
      <c r="M777" s="32" t="s">
        <v>12801</v>
      </c>
      <c r="N777" s="229">
        <v>38.0</v>
      </c>
    </row>
    <row r="778">
      <c r="A778" s="227" t="str">
        <f t="shared" si="1"/>
        <v>CA0089417106</v>
      </c>
      <c r="B778" s="227" t="str">
        <f t="shared" si="2"/>
        <v>Wool Zari Reversible Shawl (GLD)</v>
      </c>
      <c r="C778" s="32" t="s">
        <v>12802</v>
      </c>
      <c r="D778" s="32" t="s">
        <v>12803</v>
      </c>
      <c r="E778" s="229">
        <v>19.49</v>
      </c>
      <c r="F778" s="230" t="b">
        <v>0</v>
      </c>
      <c r="G778" s="229">
        <v>0.0</v>
      </c>
      <c r="H778" s="229">
        <v>0.0</v>
      </c>
      <c r="I778" s="32" t="s">
        <v>12804</v>
      </c>
      <c r="J778" s="32" t="s">
        <v>12796</v>
      </c>
      <c r="K778" s="229">
        <v>38.0</v>
      </c>
      <c r="L778" s="229">
        <v>0.0</v>
      </c>
      <c r="M778" s="32" t="s">
        <v>12805</v>
      </c>
      <c r="N778" s="229">
        <v>38.0</v>
      </c>
    </row>
    <row r="779">
      <c r="A779" s="227" t="str">
        <f t="shared" si="1"/>
        <v>CA0089417206</v>
      </c>
      <c r="B779" s="227" t="str">
        <f t="shared" si="2"/>
        <v>Wool Zari Reversible Shawl (GRN)</v>
      </c>
      <c r="C779" s="32" t="s">
        <v>12806</v>
      </c>
      <c r="D779" s="32" t="s">
        <v>12807</v>
      </c>
      <c r="E779" s="229">
        <v>19.49</v>
      </c>
      <c r="F779" s="230" t="b">
        <v>0</v>
      </c>
      <c r="G779" s="229">
        <v>0.0</v>
      </c>
      <c r="H779" s="229">
        <v>0.0</v>
      </c>
      <c r="I779" s="32" t="s">
        <v>12808</v>
      </c>
      <c r="J779" s="32" t="s">
        <v>12796</v>
      </c>
      <c r="K779" s="229">
        <v>38.0</v>
      </c>
      <c r="L779" s="229">
        <v>0.0</v>
      </c>
      <c r="M779" s="32" t="s">
        <v>12809</v>
      </c>
      <c r="N779" s="229">
        <v>38.0</v>
      </c>
    </row>
    <row r="780">
      <c r="A780" s="227" t="str">
        <f t="shared" si="1"/>
        <v>CA0089417306</v>
      </c>
      <c r="B780" s="227" t="str">
        <f t="shared" si="2"/>
        <v>Wool Zari Reversible Shawl (RED)</v>
      </c>
      <c r="C780" s="32" t="s">
        <v>12810</v>
      </c>
      <c r="D780" s="32" t="s">
        <v>12811</v>
      </c>
      <c r="E780" s="229">
        <v>19.49</v>
      </c>
      <c r="F780" s="230" t="b">
        <v>0</v>
      </c>
      <c r="G780" s="229">
        <v>0.0</v>
      </c>
      <c r="H780" s="229">
        <v>0.0</v>
      </c>
      <c r="I780" s="32" t="s">
        <v>12812</v>
      </c>
      <c r="J780" s="32" t="s">
        <v>12796</v>
      </c>
      <c r="K780" s="229">
        <v>38.0</v>
      </c>
      <c r="L780" s="229">
        <v>0.0</v>
      </c>
      <c r="M780" s="32" t="s">
        <v>12768</v>
      </c>
      <c r="N780" s="229">
        <v>38.0</v>
      </c>
    </row>
    <row r="781">
      <c r="A781" s="227" t="str">
        <f t="shared" si="1"/>
        <v>CA0089417406</v>
      </c>
      <c r="B781" s="227" t="str">
        <f t="shared" si="2"/>
        <v>100% Handwoven Cashmere Shawl (BRNZ)</v>
      </c>
      <c r="C781" s="32" t="s">
        <v>12813</v>
      </c>
      <c r="D781" s="32" t="s">
        <v>12814</v>
      </c>
      <c r="E781" s="229">
        <v>17.18</v>
      </c>
      <c r="F781" s="230" t="b">
        <v>0</v>
      </c>
      <c r="G781" s="229">
        <v>0.0</v>
      </c>
      <c r="H781" s="229">
        <v>0.0</v>
      </c>
      <c r="I781" s="32" t="s">
        <v>12815</v>
      </c>
      <c r="J781" s="32" t="s">
        <v>12816</v>
      </c>
      <c r="K781" s="229">
        <v>38.0</v>
      </c>
      <c r="L781" s="229">
        <v>0.0</v>
      </c>
      <c r="M781" s="32" t="s">
        <v>12817</v>
      </c>
      <c r="N781" s="229">
        <v>38.0</v>
      </c>
    </row>
    <row r="782">
      <c r="A782" s="227" t="str">
        <f t="shared" si="1"/>
        <v>CA0089417506</v>
      </c>
      <c r="B782" s="227" t="str">
        <f t="shared" si="2"/>
        <v>100% Handwoven Cashmere Shawl (PLM)</v>
      </c>
      <c r="C782" s="32" t="s">
        <v>12818</v>
      </c>
      <c r="D782" s="32" t="s">
        <v>12819</v>
      </c>
      <c r="E782" s="229">
        <v>17.18</v>
      </c>
      <c r="F782" s="230" t="b">
        <v>0</v>
      </c>
      <c r="G782" s="229">
        <v>10.0</v>
      </c>
      <c r="H782" s="229">
        <v>10.0</v>
      </c>
      <c r="I782" s="32" t="s">
        <v>12820</v>
      </c>
      <c r="J782" s="32" t="s">
        <v>12816</v>
      </c>
      <c r="K782" s="229">
        <v>38.0</v>
      </c>
      <c r="L782" s="229">
        <v>10.0</v>
      </c>
      <c r="M782" s="32" t="s">
        <v>12821</v>
      </c>
      <c r="N782" s="229">
        <v>38.0</v>
      </c>
    </row>
    <row r="783">
      <c r="A783" s="227" t="str">
        <f t="shared" si="1"/>
        <v>CA0089417606</v>
      </c>
      <c r="B783" s="227" t="str">
        <f t="shared" si="2"/>
        <v>100% Handwoven Cashmere Shawl (ORG)</v>
      </c>
      <c r="C783" s="32" t="s">
        <v>12822</v>
      </c>
      <c r="D783" s="32" t="s">
        <v>12823</v>
      </c>
      <c r="E783" s="229">
        <v>17.18</v>
      </c>
      <c r="F783" s="230" t="b">
        <v>0</v>
      </c>
      <c r="G783" s="229">
        <v>3.0</v>
      </c>
      <c r="H783" s="229">
        <v>3.0</v>
      </c>
      <c r="I783" s="32" t="s">
        <v>12824</v>
      </c>
      <c r="J783" s="32" t="s">
        <v>12816</v>
      </c>
      <c r="K783" s="229">
        <v>38.0</v>
      </c>
      <c r="L783" s="229">
        <v>3.0</v>
      </c>
      <c r="M783" s="32" t="s">
        <v>12825</v>
      </c>
      <c r="N783" s="229">
        <v>38.0</v>
      </c>
    </row>
    <row r="784">
      <c r="A784" s="227" t="str">
        <f t="shared" si="1"/>
        <v>CA0089417706</v>
      </c>
      <c r="B784" s="227" t="str">
        <f t="shared" si="2"/>
        <v>100% Handwoven Cashmere Shawl (TAL)</v>
      </c>
      <c r="C784" s="32" t="s">
        <v>12826</v>
      </c>
      <c r="D784" s="32" t="s">
        <v>12827</v>
      </c>
      <c r="E784" s="229">
        <v>17.18</v>
      </c>
      <c r="F784" s="230" t="b">
        <v>0</v>
      </c>
      <c r="G784" s="229">
        <v>20.0</v>
      </c>
      <c r="H784" s="229">
        <v>20.0</v>
      </c>
      <c r="I784" s="32" t="s">
        <v>12828</v>
      </c>
      <c r="J784" s="32" t="s">
        <v>12816</v>
      </c>
      <c r="K784" s="229">
        <v>38.0</v>
      </c>
      <c r="L784" s="229">
        <v>20.0</v>
      </c>
      <c r="M784" s="32" t="s">
        <v>12829</v>
      </c>
      <c r="N784" s="229">
        <v>38.0</v>
      </c>
    </row>
    <row r="785">
      <c r="A785" s="227" t="str">
        <f t="shared" si="1"/>
        <v>CA0089516906</v>
      </c>
      <c r="B785" s="227" t="str">
        <f t="shared" si="2"/>
        <v>100% Silk Stole (BLK)</v>
      </c>
      <c r="C785" s="32" t="s">
        <v>12830</v>
      </c>
      <c r="D785" s="32" t="s">
        <v>12831</v>
      </c>
      <c r="E785" s="229">
        <v>5.38</v>
      </c>
      <c r="F785" s="230" t="b">
        <v>0</v>
      </c>
      <c r="G785" s="229">
        <v>0.0</v>
      </c>
      <c r="H785" s="229">
        <v>0.0</v>
      </c>
      <c r="I785" s="32" t="s">
        <v>12832</v>
      </c>
      <c r="J785" s="32" t="s">
        <v>12833</v>
      </c>
      <c r="K785" s="229">
        <v>20.0</v>
      </c>
      <c r="L785" s="229">
        <v>0.0</v>
      </c>
      <c r="M785" s="32" t="s">
        <v>12756</v>
      </c>
      <c r="N785" s="229">
        <v>20.0</v>
      </c>
    </row>
    <row r="786">
      <c r="A786" s="227" t="str">
        <f t="shared" si="1"/>
        <v>CA0089517006</v>
      </c>
      <c r="B786" s="227" t="str">
        <f t="shared" si="2"/>
        <v>100% Silk Stole (BLU)</v>
      </c>
      <c r="C786" s="32" t="s">
        <v>12834</v>
      </c>
      <c r="D786" s="32" t="s">
        <v>12835</v>
      </c>
      <c r="E786" s="229">
        <v>5.38</v>
      </c>
      <c r="F786" s="230" t="b">
        <v>0</v>
      </c>
      <c r="G786" s="229">
        <v>0.0</v>
      </c>
      <c r="H786" s="229">
        <v>0.0</v>
      </c>
      <c r="I786" s="32" t="s">
        <v>12836</v>
      </c>
      <c r="J786" s="32" t="s">
        <v>12833</v>
      </c>
      <c r="K786" s="229">
        <v>20.0</v>
      </c>
      <c r="L786" s="229">
        <v>0.0</v>
      </c>
      <c r="M786" s="32" t="s">
        <v>12801</v>
      </c>
      <c r="N786" s="229">
        <v>20.0</v>
      </c>
    </row>
    <row r="787">
      <c r="A787" s="227" t="str">
        <f t="shared" si="1"/>
        <v>CA0089517106</v>
      </c>
      <c r="B787" s="227" t="str">
        <f t="shared" si="2"/>
        <v>100% Silk Stole (RED)</v>
      </c>
      <c r="C787" s="32" t="s">
        <v>12837</v>
      </c>
      <c r="D787" s="32" t="s">
        <v>12838</v>
      </c>
      <c r="E787" s="229">
        <v>5.38</v>
      </c>
      <c r="F787" s="230" t="b">
        <v>0</v>
      </c>
      <c r="G787" s="229">
        <v>0.0</v>
      </c>
      <c r="H787" s="229">
        <v>0.0</v>
      </c>
      <c r="I787" s="32" t="s">
        <v>12839</v>
      </c>
      <c r="J787" s="32" t="s">
        <v>12833</v>
      </c>
      <c r="K787" s="229">
        <v>20.0</v>
      </c>
      <c r="L787" s="229">
        <v>0.0</v>
      </c>
      <c r="M787" s="32" t="s">
        <v>12768</v>
      </c>
      <c r="N787" s="229">
        <v>20.0</v>
      </c>
    </row>
    <row r="788">
      <c r="A788" s="227" t="str">
        <f t="shared" si="1"/>
        <v>CA0089517206</v>
      </c>
      <c r="B788" s="227" t="str">
        <f t="shared" si="2"/>
        <v>100% Silk Stole (TAN)</v>
      </c>
      <c r="C788" s="32" t="s">
        <v>12840</v>
      </c>
      <c r="D788" s="32" t="s">
        <v>12841</v>
      </c>
      <c r="E788" s="229">
        <v>5.38</v>
      </c>
      <c r="F788" s="230" t="b">
        <v>0</v>
      </c>
      <c r="G788" s="229">
        <v>0.0</v>
      </c>
      <c r="H788" s="229">
        <v>0.0</v>
      </c>
      <c r="I788" s="32" t="s">
        <v>12842</v>
      </c>
      <c r="J788" s="32" t="s">
        <v>12833</v>
      </c>
      <c r="K788" s="229">
        <v>20.0</v>
      </c>
      <c r="L788" s="229">
        <v>0.0</v>
      </c>
      <c r="M788" s="32" t="s">
        <v>12843</v>
      </c>
      <c r="N788" s="229">
        <v>20.0</v>
      </c>
    </row>
    <row r="789">
      <c r="A789" s="227" t="str">
        <f t="shared" si="1"/>
        <v>CA0089517306</v>
      </c>
      <c r="B789" s="227" t="str">
        <f t="shared" si="2"/>
        <v>100% Silk Stole (TAL)</v>
      </c>
      <c r="C789" s="32" t="s">
        <v>12844</v>
      </c>
      <c r="D789" s="32" t="s">
        <v>12845</v>
      </c>
      <c r="E789" s="229">
        <v>5.38</v>
      </c>
      <c r="F789" s="230" t="b">
        <v>0</v>
      </c>
      <c r="G789" s="229">
        <v>0.0</v>
      </c>
      <c r="H789" s="229">
        <v>0.0</v>
      </c>
      <c r="I789" s="32" t="s">
        <v>12846</v>
      </c>
      <c r="J789" s="32" t="s">
        <v>12833</v>
      </c>
      <c r="K789" s="229">
        <v>20.0</v>
      </c>
      <c r="L789" s="229">
        <v>0.0</v>
      </c>
      <c r="M789" s="32" t="s">
        <v>12829</v>
      </c>
      <c r="N789" s="229">
        <v>20.0</v>
      </c>
    </row>
    <row r="790">
      <c r="A790" s="227" t="str">
        <f t="shared" si="1"/>
        <v>CA0089600006</v>
      </c>
      <c r="B790" s="227" t="str">
        <f t="shared" si="2"/>
        <v>Woolen Beige Hat</v>
      </c>
      <c r="C790" s="32" t="s">
        <v>12847</v>
      </c>
      <c r="D790" s="32" t="s">
        <v>12848</v>
      </c>
      <c r="E790" s="229">
        <v>10.72</v>
      </c>
      <c r="F790" s="230" t="b">
        <v>0</v>
      </c>
      <c r="G790" s="229">
        <v>0.0</v>
      </c>
      <c r="H790" s="229">
        <v>0.0</v>
      </c>
      <c r="I790" s="32" t="s">
        <v>12849</v>
      </c>
      <c r="J790" s="32" t="s">
        <v>12850</v>
      </c>
      <c r="K790" s="229">
        <v>25.0</v>
      </c>
      <c r="L790" s="229">
        <v>0.0</v>
      </c>
      <c r="M790" s="231"/>
      <c r="N790" s="229">
        <v>25.0</v>
      </c>
    </row>
    <row r="791">
      <c r="A791" s="227" t="str">
        <f t="shared" si="1"/>
        <v>CA0089700006</v>
      </c>
      <c r="B791" s="227" t="str">
        <f t="shared" si="2"/>
        <v>Woolen Maroon Hat</v>
      </c>
      <c r="C791" s="32" t="s">
        <v>12851</v>
      </c>
      <c r="D791" s="32" t="s">
        <v>12852</v>
      </c>
      <c r="E791" s="229">
        <v>10.72</v>
      </c>
      <c r="F791" s="230" t="b">
        <v>0</v>
      </c>
      <c r="G791" s="229">
        <v>0.0</v>
      </c>
      <c r="H791" s="229">
        <v>0.0</v>
      </c>
      <c r="I791" s="32" t="s">
        <v>12853</v>
      </c>
      <c r="J791" s="32" t="s">
        <v>12854</v>
      </c>
      <c r="K791" s="229">
        <v>39.0</v>
      </c>
      <c r="L791" s="229">
        <v>0.0</v>
      </c>
      <c r="M791" s="231"/>
      <c r="N791" s="229">
        <v>39.0</v>
      </c>
    </row>
    <row r="792">
      <c r="A792" s="227" t="str">
        <f t="shared" si="1"/>
        <v>CA0089800006</v>
      </c>
      <c r="B792" s="227" t="str">
        <f t="shared" si="2"/>
        <v>Woolen Mustard Pom Beanie</v>
      </c>
      <c r="C792" s="32" t="s">
        <v>12855</v>
      </c>
      <c r="D792" s="32" t="s">
        <v>12856</v>
      </c>
      <c r="E792" s="229">
        <v>10.12</v>
      </c>
      <c r="F792" s="230" t="b">
        <v>0</v>
      </c>
      <c r="G792" s="229">
        <v>5.0</v>
      </c>
      <c r="H792" s="229">
        <v>5.0</v>
      </c>
      <c r="I792" s="32" t="s">
        <v>12857</v>
      </c>
      <c r="J792" s="32" t="s">
        <v>12858</v>
      </c>
      <c r="K792" s="229">
        <v>25.0</v>
      </c>
      <c r="L792" s="229">
        <v>5.0</v>
      </c>
      <c r="M792" s="231"/>
      <c r="N792" s="229">
        <v>25.0</v>
      </c>
    </row>
    <row r="793">
      <c r="A793" s="227" t="str">
        <f t="shared" si="1"/>
        <v>CA0089900006</v>
      </c>
      <c r="B793" s="227" t="str">
        <f t="shared" si="2"/>
        <v>Woolen Red Pom Beanie</v>
      </c>
      <c r="C793" s="32" t="s">
        <v>12859</v>
      </c>
      <c r="D793" s="32" t="s">
        <v>12860</v>
      </c>
      <c r="E793" s="229">
        <v>10.08</v>
      </c>
      <c r="F793" s="230" t="b">
        <v>0</v>
      </c>
      <c r="G793" s="229">
        <v>26.0</v>
      </c>
      <c r="H793" s="229">
        <v>26.0</v>
      </c>
      <c r="I793" s="32" t="s">
        <v>12861</v>
      </c>
      <c r="J793" s="32" t="s">
        <v>12862</v>
      </c>
      <c r="K793" s="229">
        <v>25.0</v>
      </c>
      <c r="L793" s="229">
        <v>26.0</v>
      </c>
      <c r="M793" s="231"/>
      <c r="N793" s="229">
        <v>25.0</v>
      </c>
    </row>
    <row r="794">
      <c r="A794" s="227" t="str">
        <f t="shared" si="1"/>
        <v>CA0090000006</v>
      </c>
      <c r="B794" s="227" t="str">
        <f t="shared" si="2"/>
        <v>Woolen Grey Hat with Ear Flaps</v>
      </c>
      <c r="C794" s="32" t="s">
        <v>12863</v>
      </c>
      <c r="D794" s="32" t="s">
        <v>12864</v>
      </c>
      <c r="E794" s="229">
        <v>11.18</v>
      </c>
      <c r="F794" s="230" t="b">
        <v>0</v>
      </c>
      <c r="G794" s="229">
        <v>0.0</v>
      </c>
      <c r="H794" s="229">
        <v>0.0</v>
      </c>
      <c r="I794" s="32" t="s">
        <v>12865</v>
      </c>
      <c r="J794" s="32" t="s">
        <v>12866</v>
      </c>
      <c r="K794" s="229">
        <v>39.0</v>
      </c>
      <c r="L794" s="229">
        <v>0.0</v>
      </c>
      <c r="M794" s="231"/>
      <c r="N794" s="229">
        <v>39.0</v>
      </c>
    </row>
    <row r="795">
      <c r="A795" s="227" t="str">
        <f t="shared" si="1"/>
        <v>CA0090100006</v>
      </c>
      <c r="B795" s="227" t="str">
        <f t="shared" si="2"/>
        <v>Woolen Navy Hat with Ear Flaps</v>
      </c>
      <c r="C795" s="32" t="s">
        <v>12867</v>
      </c>
      <c r="D795" s="32" t="s">
        <v>12868</v>
      </c>
      <c r="E795" s="229">
        <v>11.18</v>
      </c>
      <c r="F795" s="230" t="b">
        <v>0</v>
      </c>
      <c r="G795" s="229">
        <v>0.0</v>
      </c>
      <c r="H795" s="229">
        <v>0.0</v>
      </c>
      <c r="I795" s="32" t="s">
        <v>12869</v>
      </c>
      <c r="J795" s="32" t="s">
        <v>12870</v>
      </c>
      <c r="K795" s="229">
        <v>39.0</v>
      </c>
      <c r="L795" s="229">
        <v>0.0</v>
      </c>
      <c r="M795" s="231"/>
      <c r="N795" s="229">
        <v>39.0</v>
      </c>
    </row>
    <row r="796">
      <c r="A796" s="227" t="str">
        <f t="shared" si="1"/>
        <v>CA0090200006</v>
      </c>
      <c r="B796" s="227" t="str">
        <f t="shared" si="2"/>
        <v>Woolen Dark Grey Knitted Beanie</v>
      </c>
      <c r="C796" s="32" t="s">
        <v>12871</v>
      </c>
      <c r="D796" s="32" t="s">
        <v>12872</v>
      </c>
      <c r="E796" s="229">
        <v>10.16</v>
      </c>
      <c r="F796" s="230" t="b">
        <v>0</v>
      </c>
      <c r="G796" s="229">
        <v>0.0</v>
      </c>
      <c r="H796" s="229">
        <v>0.0</v>
      </c>
      <c r="I796" s="32" t="s">
        <v>12873</v>
      </c>
      <c r="J796" s="32" t="s">
        <v>12874</v>
      </c>
      <c r="K796" s="229">
        <v>25.0</v>
      </c>
      <c r="L796" s="229">
        <v>0.0</v>
      </c>
      <c r="M796" s="231"/>
      <c r="N796" s="229">
        <v>25.0</v>
      </c>
    </row>
    <row r="797">
      <c r="A797" s="227" t="str">
        <f t="shared" si="1"/>
        <v>CA0090300006</v>
      </c>
      <c r="B797" s="227" t="str">
        <f t="shared" si="2"/>
        <v>Woolen Off White Knitted Beanie</v>
      </c>
      <c r="C797" s="32" t="s">
        <v>12875</v>
      </c>
      <c r="D797" s="32" t="s">
        <v>12876</v>
      </c>
      <c r="E797" s="229">
        <v>10.39</v>
      </c>
      <c r="F797" s="230" t="b">
        <v>0</v>
      </c>
      <c r="G797" s="229">
        <v>0.0</v>
      </c>
      <c r="H797" s="229">
        <v>0.0</v>
      </c>
      <c r="I797" s="32" t="s">
        <v>12877</v>
      </c>
      <c r="J797" s="32" t="s">
        <v>12878</v>
      </c>
      <c r="K797" s="229">
        <v>25.0</v>
      </c>
      <c r="L797" s="229">
        <v>0.0</v>
      </c>
      <c r="M797" s="231"/>
      <c r="N797" s="229">
        <v>25.0</v>
      </c>
    </row>
    <row r="798">
      <c r="A798" s="227" t="str">
        <f t="shared" si="1"/>
        <v>CA0090400006</v>
      </c>
      <c r="B798" s="227" t="str">
        <f t="shared" si="2"/>
        <v>Woolen Light Grey Knitted Beanie</v>
      </c>
      <c r="C798" s="32" t="s">
        <v>12879</v>
      </c>
      <c r="D798" s="32" t="s">
        <v>12880</v>
      </c>
      <c r="E798" s="229">
        <v>10.13</v>
      </c>
      <c r="F798" s="230" t="b">
        <v>0</v>
      </c>
      <c r="G798" s="229">
        <v>1.0</v>
      </c>
      <c r="H798" s="229">
        <v>1.0</v>
      </c>
      <c r="I798" s="32" t="s">
        <v>12881</v>
      </c>
      <c r="J798" s="32" t="s">
        <v>12882</v>
      </c>
      <c r="K798" s="229">
        <v>25.0</v>
      </c>
      <c r="L798" s="229">
        <v>1.0</v>
      </c>
      <c r="M798" s="231"/>
      <c r="N798" s="229">
        <v>25.0</v>
      </c>
    </row>
    <row r="799">
      <c r="A799" s="227" t="str">
        <f t="shared" si="1"/>
        <v>CA0090500006</v>
      </c>
      <c r="B799" s="227" t="str">
        <f t="shared" si="2"/>
        <v>Woolen Marine Blue Knitted Beanie</v>
      </c>
      <c r="C799" s="32" t="s">
        <v>12883</v>
      </c>
      <c r="D799" s="32" t="s">
        <v>12884</v>
      </c>
      <c r="E799" s="229">
        <v>10.15</v>
      </c>
      <c r="F799" s="230" t="b">
        <v>0</v>
      </c>
      <c r="G799" s="229">
        <v>0.0</v>
      </c>
      <c r="H799" s="229">
        <v>0.0</v>
      </c>
      <c r="I799" s="32" t="s">
        <v>12885</v>
      </c>
      <c r="J799" s="32" t="s">
        <v>12886</v>
      </c>
      <c r="K799" s="229">
        <v>25.0</v>
      </c>
      <c r="L799" s="229">
        <v>0.0</v>
      </c>
      <c r="M799" s="231"/>
      <c r="N799" s="229">
        <v>25.0</v>
      </c>
    </row>
    <row r="800">
      <c r="A800" s="227" t="str">
        <f t="shared" si="1"/>
        <v>CA0090600006</v>
      </c>
      <c r="B800" s="227" t="str">
        <f t="shared" si="2"/>
        <v>Woolen Stripe Scarf</v>
      </c>
      <c r="C800" s="32" t="s">
        <v>12887</v>
      </c>
      <c r="D800" s="32" t="s">
        <v>12888</v>
      </c>
      <c r="E800" s="229">
        <v>11.78</v>
      </c>
      <c r="F800" s="230" t="b">
        <v>0</v>
      </c>
      <c r="G800" s="229">
        <v>6.0</v>
      </c>
      <c r="H800" s="229">
        <v>6.0</v>
      </c>
      <c r="I800" s="32" t="s">
        <v>12889</v>
      </c>
      <c r="J800" s="32" t="s">
        <v>12890</v>
      </c>
      <c r="K800" s="229">
        <v>39.0</v>
      </c>
      <c r="L800" s="229">
        <v>6.0</v>
      </c>
      <c r="M800" s="231"/>
      <c r="N800" s="229">
        <v>39.0</v>
      </c>
    </row>
    <row r="801">
      <c r="A801" s="227" t="str">
        <f t="shared" si="1"/>
        <v>CA0090700006</v>
      </c>
      <c r="B801" s="227" t="str">
        <f t="shared" si="2"/>
        <v>Woolen Check Scarf</v>
      </c>
      <c r="C801" s="32" t="s">
        <v>12891</v>
      </c>
      <c r="D801" s="32" t="s">
        <v>12892</v>
      </c>
      <c r="E801" s="229">
        <v>11.72</v>
      </c>
      <c r="F801" s="230" t="b">
        <v>0</v>
      </c>
      <c r="G801" s="229">
        <v>0.0</v>
      </c>
      <c r="H801" s="229">
        <v>0.0</v>
      </c>
      <c r="I801" s="32" t="s">
        <v>12893</v>
      </c>
      <c r="J801" s="32" t="s">
        <v>12894</v>
      </c>
      <c r="K801" s="229">
        <v>38.0</v>
      </c>
      <c r="L801" s="229">
        <v>0.0</v>
      </c>
      <c r="M801" s="231"/>
      <c r="N801" s="229">
        <v>38.0</v>
      </c>
    </row>
    <row r="802">
      <c r="A802" s="227" t="str">
        <f t="shared" si="1"/>
        <v>CA0090800006</v>
      </c>
      <c r="B802" s="227" t="str">
        <f t="shared" si="2"/>
        <v>Woolen Beige &amp; Black Check Scarf</v>
      </c>
      <c r="C802" s="32" t="s">
        <v>12895</v>
      </c>
      <c r="D802" s="32" t="s">
        <v>12896</v>
      </c>
      <c r="E802" s="229">
        <v>11.75</v>
      </c>
      <c r="F802" s="230" t="b">
        <v>0</v>
      </c>
      <c r="G802" s="229">
        <v>6.0</v>
      </c>
      <c r="H802" s="229">
        <v>6.0</v>
      </c>
      <c r="I802" s="32" t="s">
        <v>12897</v>
      </c>
      <c r="J802" s="32" t="s">
        <v>12898</v>
      </c>
      <c r="K802" s="229">
        <v>38.0</v>
      </c>
      <c r="L802" s="229">
        <v>6.0</v>
      </c>
      <c r="M802" s="231"/>
      <c r="N802" s="229">
        <v>38.0</v>
      </c>
    </row>
    <row r="803">
      <c r="A803" s="227" t="str">
        <f t="shared" si="1"/>
        <v>CA0090900006</v>
      </c>
      <c r="B803" s="227" t="str">
        <f t="shared" si="2"/>
        <v>Woolen Red &amp; Black Check Scarf</v>
      </c>
      <c r="C803" s="32" t="s">
        <v>12899</v>
      </c>
      <c r="D803" s="32" t="s">
        <v>12900</v>
      </c>
      <c r="E803" s="229">
        <v>11.77</v>
      </c>
      <c r="F803" s="230" t="b">
        <v>0</v>
      </c>
      <c r="G803" s="229">
        <v>4.0</v>
      </c>
      <c r="H803" s="229">
        <v>4.0</v>
      </c>
      <c r="I803" s="32" t="s">
        <v>12901</v>
      </c>
      <c r="J803" s="32" t="s">
        <v>12902</v>
      </c>
      <c r="K803" s="229">
        <v>38.0</v>
      </c>
      <c r="L803" s="229">
        <v>4.0</v>
      </c>
      <c r="M803" s="231"/>
      <c r="N803" s="229">
        <v>38.0</v>
      </c>
    </row>
    <row r="804">
      <c r="A804" s="227" t="str">
        <f t="shared" si="1"/>
        <v>CA0091000006</v>
      </c>
      <c r="B804" s="227" t="str">
        <f t="shared" si="2"/>
        <v>Woolen Grey Sock</v>
      </c>
      <c r="C804" s="32" t="s">
        <v>12903</v>
      </c>
      <c r="D804" s="32" t="s">
        <v>12904</v>
      </c>
      <c r="E804" s="229">
        <v>7.27</v>
      </c>
      <c r="F804" s="230" t="b">
        <v>0</v>
      </c>
      <c r="G804" s="229">
        <v>0.0</v>
      </c>
      <c r="H804" s="229">
        <v>0.0</v>
      </c>
      <c r="I804" s="32" t="s">
        <v>12905</v>
      </c>
      <c r="J804" s="32" t="s">
        <v>12906</v>
      </c>
      <c r="K804" s="229">
        <v>20.0</v>
      </c>
      <c r="L804" s="229">
        <v>0.0</v>
      </c>
      <c r="M804" s="231"/>
      <c r="N804" s="229">
        <v>20.0</v>
      </c>
    </row>
    <row r="805">
      <c r="A805" s="227" t="str">
        <f t="shared" si="1"/>
        <v>CA0091100006</v>
      </c>
      <c r="B805" s="227" t="str">
        <f t="shared" si="2"/>
        <v>Woolen Dark Grey Sock</v>
      </c>
      <c r="C805" s="32" t="s">
        <v>12907</v>
      </c>
      <c r="D805" s="32" t="s">
        <v>12908</v>
      </c>
      <c r="E805" s="229">
        <v>7.27</v>
      </c>
      <c r="F805" s="230" t="b">
        <v>0</v>
      </c>
      <c r="G805" s="229">
        <v>0.0</v>
      </c>
      <c r="H805" s="229">
        <v>0.0</v>
      </c>
      <c r="I805" s="32" t="s">
        <v>12909</v>
      </c>
      <c r="J805" s="32" t="s">
        <v>12910</v>
      </c>
      <c r="K805" s="229">
        <v>20.0</v>
      </c>
      <c r="L805" s="229">
        <v>0.0</v>
      </c>
      <c r="M805" s="231"/>
      <c r="N805" s="229">
        <v>20.0</v>
      </c>
    </row>
    <row r="806">
      <c r="A806" s="227" t="str">
        <f t="shared" si="1"/>
        <v>CA0091200006</v>
      </c>
      <c r="B806" s="227" t="str">
        <f t="shared" si="2"/>
        <v>Woolen Black Gloves</v>
      </c>
      <c r="C806" s="32" t="s">
        <v>12911</v>
      </c>
      <c r="D806" s="32" t="s">
        <v>12912</v>
      </c>
      <c r="E806" s="229">
        <v>7.27</v>
      </c>
      <c r="F806" s="230" t="b">
        <v>0</v>
      </c>
      <c r="G806" s="229">
        <v>0.0</v>
      </c>
      <c r="H806" s="229">
        <v>0.0</v>
      </c>
      <c r="I806" s="32" t="s">
        <v>12913</v>
      </c>
      <c r="J806" s="32" t="s">
        <v>12914</v>
      </c>
      <c r="K806" s="229">
        <v>20.0</v>
      </c>
      <c r="L806" s="229">
        <v>0.0</v>
      </c>
      <c r="M806" s="231"/>
      <c r="N806" s="229">
        <v>20.0</v>
      </c>
    </row>
    <row r="807">
      <c r="A807" s="227" t="str">
        <f t="shared" si="1"/>
        <v>CA0091217006</v>
      </c>
      <c r="B807" s="227" t="str">
        <f t="shared" si="2"/>
        <v>Woolen Grey Gloves</v>
      </c>
      <c r="C807" s="32" t="s">
        <v>12915</v>
      </c>
      <c r="D807" s="32" t="s">
        <v>12916</v>
      </c>
      <c r="E807" s="229">
        <v>7.27</v>
      </c>
      <c r="F807" s="230" t="b">
        <v>0</v>
      </c>
      <c r="G807" s="229">
        <v>0.0</v>
      </c>
      <c r="H807" s="229">
        <v>0.0</v>
      </c>
      <c r="I807" s="32" t="s">
        <v>12917</v>
      </c>
      <c r="J807" s="32" t="s">
        <v>12918</v>
      </c>
      <c r="K807" s="229">
        <v>20.0</v>
      </c>
      <c r="L807" s="229">
        <v>0.0</v>
      </c>
      <c r="M807" s="231"/>
      <c r="N807" s="229">
        <v>20.0</v>
      </c>
    </row>
    <row r="808">
      <c r="A808" s="227" t="str">
        <f t="shared" si="1"/>
        <v>CA0091300006</v>
      </c>
      <c r="B808" s="227" t="str">
        <f t="shared" si="2"/>
        <v>White-Gloves</v>
      </c>
      <c r="C808" s="32" t="s">
        <v>12919</v>
      </c>
      <c r="D808" s="32" t="s">
        <v>12920</v>
      </c>
      <c r="E808" s="229">
        <v>1.41</v>
      </c>
      <c r="F808" s="230" t="b">
        <v>0</v>
      </c>
      <c r="G808" s="229">
        <v>76.0</v>
      </c>
      <c r="H808" s="229">
        <v>76.0</v>
      </c>
      <c r="I808" s="32" t="s">
        <v>12921</v>
      </c>
      <c r="J808" s="32" t="s">
        <v>12922</v>
      </c>
      <c r="K808" s="229">
        <v>5.0</v>
      </c>
      <c r="L808" s="229">
        <v>76.0</v>
      </c>
      <c r="M808" s="231"/>
      <c r="N808" s="229">
        <v>5.0</v>
      </c>
    </row>
    <row r="809">
      <c r="A809" s="227" t="str">
        <f t="shared" si="1"/>
        <v>CA0091400006</v>
      </c>
      <c r="B809" s="227" t="str">
        <f t="shared" si="2"/>
        <v>White-Socks</v>
      </c>
      <c r="C809" s="32" t="s">
        <v>12923</v>
      </c>
      <c r="D809" s="32" t="s">
        <v>12924</v>
      </c>
      <c r="E809" s="229">
        <v>1.7</v>
      </c>
      <c r="F809" s="230" t="b">
        <v>0</v>
      </c>
      <c r="G809" s="229">
        <v>21.0</v>
      </c>
      <c r="H809" s="229">
        <v>27.0</v>
      </c>
      <c r="I809" s="32" t="s">
        <v>12925</v>
      </c>
      <c r="J809" s="32" t="s">
        <v>12926</v>
      </c>
      <c r="K809" s="229">
        <v>4.0</v>
      </c>
      <c r="L809" s="229">
        <v>27.0</v>
      </c>
      <c r="M809" s="231"/>
      <c r="N809" s="229">
        <v>4.0</v>
      </c>
    </row>
    <row r="810">
      <c r="A810" s="227" t="str">
        <f t="shared" si="1"/>
        <v>CA0097390000</v>
      </c>
      <c r="B810" s="227" t="str">
        <f t="shared" si="2"/>
        <v>Green-Devi-Saree</v>
      </c>
      <c r="C810" s="32" t="s">
        <v>12927</v>
      </c>
      <c r="D810" s="32" t="s">
        <v>12928</v>
      </c>
      <c r="E810" s="229">
        <v>20.61</v>
      </c>
      <c r="F810" s="230" t="b">
        <v>0</v>
      </c>
      <c r="G810" s="229">
        <v>0.0</v>
      </c>
      <c r="H810" s="229">
        <v>0.0</v>
      </c>
      <c r="I810" s="32" t="s">
        <v>12929</v>
      </c>
      <c r="J810" s="32" t="s">
        <v>12930</v>
      </c>
      <c r="K810" s="229">
        <v>99.0</v>
      </c>
      <c r="L810" s="229">
        <v>0.0</v>
      </c>
      <c r="M810" s="231"/>
      <c r="N810" s="229">
        <v>99.0</v>
      </c>
    </row>
    <row r="811">
      <c r="A811" s="227" t="str">
        <f t="shared" si="1"/>
        <v>CA0097390100</v>
      </c>
      <c r="B811" s="227" t="str">
        <f t="shared" si="2"/>
        <v>Green-Devi-Saree</v>
      </c>
      <c r="C811" s="32" t="s">
        <v>12931</v>
      </c>
      <c r="D811" s="32" t="s">
        <v>12932</v>
      </c>
      <c r="E811" s="229">
        <v>20.0</v>
      </c>
      <c r="F811" s="230" t="b">
        <v>0</v>
      </c>
      <c r="G811" s="229">
        <v>0.0</v>
      </c>
      <c r="H811" s="229">
        <v>0.0</v>
      </c>
      <c r="I811" s="32" t="s">
        <v>12933</v>
      </c>
      <c r="J811" s="32" t="s">
        <v>12930</v>
      </c>
      <c r="K811" s="229">
        <v>99.0</v>
      </c>
      <c r="L811" s="229">
        <v>0.0</v>
      </c>
      <c r="M811" s="231"/>
      <c r="N811" s="229">
        <v>99.0</v>
      </c>
    </row>
    <row r="812">
      <c r="A812" s="227" t="str">
        <f t="shared" si="1"/>
        <v>CA0097390200</v>
      </c>
      <c r="B812" s="227" t="str">
        <f t="shared" si="2"/>
        <v>Light-Green-Saree</v>
      </c>
      <c r="C812" s="32" t="s">
        <v>12934</v>
      </c>
      <c r="D812" s="32" t="s">
        <v>12935</v>
      </c>
      <c r="E812" s="229">
        <v>18.96</v>
      </c>
      <c r="F812" s="230" t="b">
        <v>0</v>
      </c>
      <c r="G812" s="229">
        <v>0.0</v>
      </c>
      <c r="H812" s="229">
        <v>0.0</v>
      </c>
      <c r="I812" s="32" t="s">
        <v>12936</v>
      </c>
      <c r="J812" s="32" t="s">
        <v>12937</v>
      </c>
      <c r="K812" s="229">
        <v>55.0</v>
      </c>
      <c r="L812" s="229">
        <v>0.0</v>
      </c>
      <c r="M812" s="231"/>
      <c r="N812" s="229">
        <v>55.0</v>
      </c>
    </row>
    <row r="813">
      <c r="A813" s="227" t="str">
        <f t="shared" si="1"/>
        <v>CA0097390300</v>
      </c>
      <c r="B813" s="227" t="str">
        <f t="shared" si="2"/>
        <v>Light-Green-Saree</v>
      </c>
      <c r="C813" s="32" t="s">
        <v>12938</v>
      </c>
      <c r="D813" s="32" t="s">
        <v>12939</v>
      </c>
      <c r="E813" s="229">
        <v>19.04</v>
      </c>
      <c r="F813" s="230" t="b">
        <v>0</v>
      </c>
      <c r="G813" s="229">
        <v>0.0</v>
      </c>
      <c r="H813" s="229">
        <v>0.0</v>
      </c>
      <c r="I813" s="32" t="s">
        <v>12940</v>
      </c>
      <c r="J813" s="32" t="s">
        <v>12937</v>
      </c>
      <c r="K813" s="229">
        <v>99.0</v>
      </c>
      <c r="L813" s="229">
        <v>0.0</v>
      </c>
      <c r="M813" s="231"/>
      <c r="N813" s="229">
        <v>99.0</v>
      </c>
    </row>
    <row r="814">
      <c r="A814" s="227" t="str">
        <f t="shared" si="1"/>
        <v>CA0097390400</v>
      </c>
      <c r="B814" s="227" t="str">
        <f t="shared" si="2"/>
        <v>Orange-Devi-Saree</v>
      </c>
      <c r="C814" s="32" t="s">
        <v>12941</v>
      </c>
      <c r="D814" s="32" t="s">
        <v>12942</v>
      </c>
      <c r="E814" s="229">
        <v>20.0</v>
      </c>
      <c r="F814" s="230" t="b">
        <v>0</v>
      </c>
      <c r="G814" s="229">
        <v>0.0</v>
      </c>
      <c r="H814" s="229">
        <v>0.0</v>
      </c>
      <c r="I814" s="32" t="s">
        <v>12943</v>
      </c>
      <c r="J814" s="32" t="s">
        <v>12944</v>
      </c>
      <c r="K814" s="229">
        <v>99.0</v>
      </c>
      <c r="L814" s="229">
        <v>0.0</v>
      </c>
      <c r="M814" s="231"/>
      <c r="N814" s="229">
        <v>99.0</v>
      </c>
    </row>
    <row r="815">
      <c r="A815" s="227" t="str">
        <f t="shared" si="1"/>
        <v>CA0097390500</v>
      </c>
      <c r="B815" s="227" t="str">
        <f t="shared" si="2"/>
        <v>Orange-Devi-Saree</v>
      </c>
      <c r="C815" s="32" t="s">
        <v>12945</v>
      </c>
      <c r="D815" s="32" t="s">
        <v>12946</v>
      </c>
      <c r="E815" s="229">
        <v>20.0</v>
      </c>
      <c r="F815" s="230" t="b">
        <v>0</v>
      </c>
      <c r="G815" s="229">
        <v>0.0</v>
      </c>
      <c r="H815" s="229">
        <v>0.0</v>
      </c>
      <c r="I815" s="32" t="s">
        <v>12947</v>
      </c>
      <c r="J815" s="32" t="s">
        <v>12944</v>
      </c>
      <c r="K815" s="229">
        <v>99.0</v>
      </c>
      <c r="L815" s="229">
        <v>0.0</v>
      </c>
      <c r="M815" s="231"/>
      <c r="N815" s="229">
        <v>99.0</v>
      </c>
    </row>
    <row r="816">
      <c r="A816" s="227" t="str">
        <f t="shared" si="1"/>
        <v>CA0097390600</v>
      </c>
      <c r="B816" s="227" t="str">
        <f t="shared" si="2"/>
        <v>Red-Devi-Saree</v>
      </c>
      <c r="C816" s="32" t="s">
        <v>12948</v>
      </c>
      <c r="D816" s="32" t="s">
        <v>12949</v>
      </c>
      <c r="E816" s="229">
        <v>15.11</v>
      </c>
      <c r="F816" s="230" t="b">
        <v>0</v>
      </c>
      <c r="G816" s="229">
        <v>0.0</v>
      </c>
      <c r="H816" s="229">
        <v>0.0</v>
      </c>
      <c r="I816" s="32" t="s">
        <v>12950</v>
      </c>
      <c r="J816" s="32" t="s">
        <v>12951</v>
      </c>
      <c r="K816" s="229">
        <v>99.0</v>
      </c>
      <c r="L816" s="229">
        <v>0.0</v>
      </c>
      <c r="M816" s="231"/>
      <c r="N816" s="229">
        <v>99.0</v>
      </c>
    </row>
    <row r="817">
      <c r="A817" s="227" t="str">
        <f t="shared" si="1"/>
        <v>CA0097390700</v>
      </c>
      <c r="B817" s="227" t="str">
        <f t="shared" si="2"/>
        <v>Brown-Devi-Saree</v>
      </c>
      <c r="C817" s="32" t="s">
        <v>12952</v>
      </c>
      <c r="D817" s="32" t="s">
        <v>12953</v>
      </c>
      <c r="E817" s="229">
        <v>13.75</v>
      </c>
      <c r="F817" s="230" t="b">
        <v>0</v>
      </c>
      <c r="G817" s="229">
        <v>0.0</v>
      </c>
      <c r="H817" s="229">
        <v>0.0</v>
      </c>
      <c r="I817" s="32" t="s">
        <v>12954</v>
      </c>
      <c r="J817" s="32" t="s">
        <v>12955</v>
      </c>
      <c r="K817" s="229">
        <v>99.0</v>
      </c>
      <c r="L817" s="229">
        <v>0.0</v>
      </c>
      <c r="M817" s="232"/>
      <c r="N817" s="229">
        <v>99.0</v>
      </c>
    </row>
    <row r="818">
      <c r="A818" s="227" t="str">
        <f t="shared" si="1"/>
        <v>CA0097390800</v>
      </c>
      <c r="B818" s="227" t="str">
        <f t="shared" si="2"/>
        <v>Dark-Orange-Saree</v>
      </c>
      <c r="C818" s="32" t="s">
        <v>12956</v>
      </c>
      <c r="D818" s="32" t="s">
        <v>12957</v>
      </c>
      <c r="E818" s="229">
        <v>13.54</v>
      </c>
      <c r="F818" s="230" t="b">
        <v>0</v>
      </c>
      <c r="G818" s="229">
        <v>0.0</v>
      </c>
      <c r="H818" s="229">
        <v>0.0</v>
      </c>
      <c r="I818" s="32" t="s">
        <v>12958</v>
      </c>
      <c r="J818" s="32" t="s">
        <v>12959</v>
      </c>
      <c r="K818" s="229">
        <v>99.0</v>
      </c>
      <c r="L818" s="229">
        <v>0.0</v>
      </c>
      <c r="M818" s="232"/>
      <c r="N818" s="229">
        <v>99.0</v>
      </c>
    </row>
    <row r="819">
      <c r="A819" s="227" t="str">
        <f t="shared" si="1"/>
        <v>CA0097390900</v>
      </c>
      <c r="B819" s="227" t="str">
        <f t="shared" si="2"/>
        <v>Brown-Devi-Saree</v>
      </c>
      <c r="C819" s="32" t="s">
        <v>12960</v>
      </c>
      <c r="D819" s="32" t="s">
        <v>12961</v>
      </c>
      <c r="E819" s="229">
        <v>13.75</v>
      </c>
      <c r="F819" s="230" t="b">
        <v>0</v>
      </c>
      <c r="G819" s="229">
        <v>0.0</v>
      </c>
      <c r="H819" s="229">
        <v>0.0</v>
      </c>
      <c r="I819" s="32" t="s">
        <v>12962</v>
      </c>
      <c r="J819" s="32" t="s">
        <v>12955</v>
      </c>
      <c r="K819" s="229">
        <v>99.0</v>
      </c>
      <c r="L819" s="229">
        <v>0.0</v>
      </c>
      <c r="M819" s="231"/>
      <c r="N819" s="229">
        <v>99.0</v>
      </c>
    </row>
    <row r="820">
      <c r="A820" s="227" t="str">
        <f t="shared" si="1"/>
        <v>CA0097391000</v>
      </c>
      <c r="B820" s="227" t="str">
        <f t="shared" si="2"/>
        <v>Brown-Devi-Saree</v>
      </c>
      <c r="C820" s="32" t="s">
        <v>12963</v>
      </c>
      <c r="D820" s="32" t="s">
        <v>12964</v>
      </c>
      <c r="E820" s="229">
        <v>13.33</v>
      </c>
      <c r="F820" s="230" t="b">
        <v>0</v>
      </c>
      <c r="G820" s="229">
        <v>0.0</v>
      </c>
      <c r="H820" s="229">
        <v>0.0</v>
      </c>
      <c r="I820" s="32" t="s">
        <v>12965</v>
      </c>
      <c r="J820" s="32" t="s">
        <v>12955</v>
      </c>
      <c r="K820" s="229">
        <v>99.0</v>
      </c>
      <c r="L820" s="229">
        <v>0.0</v>
      </c>
      <c r="M820" s="231"/>
      <c r="N820" s="229">
        <v>99.0</v>
      </c>
    </row>
    <row r="821">
      <c r="A821" s="227" t="str">
        <f t="shared" si="1"/>
        <v>CA0097391200</v>
      </c>
      <c r="B821" s="227" t="str">
        <f t="shared" si="2"/>
        <v>Devi Consecrated Red Saree</v>
      </c>
      <c r="C821" s="32" t="s">
        <v>12966</v>
      </c>
      <c r="D821" s="32" t="s">
        <v>12967</v>
      </c>
      <c r="E821" s="229">
        <v>21.54</v>
      </c>
      <c r="F821" s="230" t="b">
        <v>0</v>
      </c>
      <c r="G821" s="229">
        <v>0.0</v>
      </c>
      <c r="H821" s="229">
        <v>0.0</v>
      </c>
      <c r="I821" s="32" t="s">
        <v>12968</v>
      </c>
      <c r="J821" s="32" t="s">
        <v>12969</v>
      </c>
      <c r="K821" s="229">
        <v>99.0</v>
      </c>
      <c r="L821" s="229">
        <v>0.0</v>
      </c>
      <c r="M821" s="231"/>
      <c r="N821" s="229">
        <v>99.0</v>
      </c>
    </row>
    <row r="822">
      <c r="A822" s="227" t="str">
        <f t="shared" si="1"/>
        <v>CA0097391300</v>
      </c>
      <c r="B822" s="227" t="str">
        <f t="shared" si="2"/>
        <v>Devi Consecrated Red Saree</v>
      </c>
      <c r="C822" s="32" t="s">
        <v>12970</v>
      </c>
      <c r="D822" s="32" t="s">
        <v>12971</v>
      </c>
      <c r="E822" s="229">
        <v>21.54</v>
      </c>
      <c r="F822" s="230" t="b">
        <v>0</v>
      </c>
      <c r="G822" s="229">
        <v>0.0</v>
      </c>
      <c r="H822" s="229">
        <v>0.0</v>
      </c>
      <c r="I822" s="32" t="s">
        <v>12972</v>
      </c>
      <c r="J822" s="32" t="s">
        <v>12969</v>
      </c>
      <c r="K822" s="229">
        <v>99.0</v>
      </c>
      <c r="L822" s="229">
        <v>0.0</v>
      </c>
      <c r="M822" s="231"/>
      <c r="N822" s="229">
        <v>99.0</v>
      </c>
    </row>
    <row r="823">
      <c r="A823" s="227" t="str">
        <f t="shared" si="1"/>
        <v>CA0097391400</v>
      </c>
      <c r="B823" s="227" t="str">
        <f t="shared" si="2"/>
        <v>Devi Consecrated Red Saree</v>
      </c>
      <c r="C823" s="32" t="s">
        <v>12973</v>
      </c>
      <c r="D823" s="32" t="s">
        <v>12974</v>
      </c>
      <c r="E823" s="229">
        <v>21.54</v>
      </c>
      <c r="F823" s="230" t="b">
        <v>0</v>
      </c>
      <c r="G823" s="229">
        <v>0.0</v>
      </c>
      <c r="H823" s="229">
        <v>0.0</v>
      </c>
      <c r="I823" s="32" t="s">
        <v>12975</v>
      </c>
      <c r="J823" s="32" t="s">
        <v>12969</v>
      </c>
      <c r="K823" s="229">
        <v>99.0</v>
      </c>
      <c r="L823" s="229">
        <v>0.0</v>
      </c>
      <c r="M823" s="231"/>
      <c r="N823" s="229">
        <v>99.0</v>
      </c>
    </row>
    <row r="824">
      <c r="A824" s="227" t="str">
        <f t="shared" si="1"/>
        <v>CA0097391500</v>
      </c>
      <c r="B824" s="227" t="str">
        <f t="shared" si="2"/>
        <v>Devi Consecrated Red Saree</v>
      </c>
      <c r="C824" s="32" t="s">
        <v>12976</v>
      </c>
      <c r="D824" s="32" t="s">
        <v>12977</v>
      </c>
      <c r="E824" s="229">
        <v>21.54</v>
      </c>
      <c r="F824" s="230" t="b">
        <v>0</v>
      </c>
      <c r="G824" s="229">
        <v>0.0</v>
      </c>
      <c r="H824" s="229">
        <v>0.0</v>
      </c>
      <c r="I824" s="32" t="s">
        <v>12978</v>
      </c>
      <c r="J824" s="32" t="s">
        <v>12969</v>
      </c>
      <c r="K824" s="229">
        <v>99.0</v>
      </c>
      <c r="L824" s="229">
        <v>0.0</v>
      </c>
      <c r="M824" s="231"/>
      <c r="N824" s="229">
        <v>99.0</v>
      </c>
    </row>
    <row r="825">
      <c r="A825" s="227" t="str">
        <f t="shared" si="1"/>
        <v>CA0097391600</v>
      </c>
      <c r="B825" s="227" t="str">
        <f t="shared" si="2"/>
        <v>Devi Consecrated Red Saree</v>
      </c>
      <c r="C825" s="32" t="s">
        <v>12979</v>
      </c>
      <c r="D825" s="32" t="s">
        <v>12980</v>
      </c>
      <c r="E825" s="229">
        <v>21.54</v>
      </c>
      <c r="F825" s="230" t="b">
        <v>0</v>
      </c>
      <c r="G825" s="229">
        <v>0.0</v>
      </c>
      <c r="H825" s="229">
        <v>0.0</v>
      </c>
      <c r="I825" s="32" t="s">
        <v>12981</v>
      </c>
      <c r="J825" s="32" t="s">
        <v>12969</v>
      </c>
      <c r="K825" s="229">
        <v>99.0</v>
      </c>
      <c r="L825" s="229">
        <v>0.0</v>
      </c>
      <c r="M825" s="231"/>
      <c r="N825" s="229">
        <v>99.0</v>
      </c>
    </row>
    <row r="826">
      <c r="A826" s="227" t="str">
        <f t="shared" si="1"/>
        <v>CA0097391700</v>
      </c>
      <c r="B826" s="227" t="str">
        <f t="shared" si="2"/>
        <v>Devi Consecrated Red Saree</v>
      </c>
      <c r="C826" s="32" t="s">
        <v>12982</v>
      </c>
      <c r="D826" s="32" t="s">
        <v>12983</v>
      </c>
      <c r="E826" s="229">
        <v>21.54</v>
      </c>
      <c r="F826" s="230" t="b">
        <v>0</v>
      </c>
      <c r="G826" s="229">
        <v>0.0</v>
      </c>
      <c r="H826" s="229">
        <v>0.0</v>
      </c>
      <c r="I826" s="32" t="s">
        <v>12984</v>
      </c>
      <c r="J826" s="32" t="s">
        <v>12969</v>
      </c>
      <c r="K826" s="229">
        <v>99.0</v>
      </c>
      <c r="L826" s="229">
        <v>0.0</v>
      </c>
      <c r="M826" s="231"/>
      <c r="N826" s="229">
        <v>99.0</v>
      </c>
    </row>
    <row r="827">
      <c r="A827" s="227" t="str">
        <f t="shared" si="1"/>
        <v>CA0097391800</v>
      </c>
      <c r="B827" s="227" t="str">
        <f t="shared" si="2"/>
        <v>Devi Consecrated Red Saree N 918</v>
      </c>
      <c r="C827" s="32" t="s">
        <v>12985</v>
      </c>
      <c r="D827" s="32" t="s">
        <v>12986</v>
      </c>
      <c r="E827" s="229">
        <v>22.97</v>
      </c>
      <c r="F827" s="230" t="b">
        <v>0</v>
      </c>
      <c r="G827" s="229">
        <v>0.0</v>
      </c>
      <c r="H827" s="229">
        <v>0.0</v>
      </c>
      <c r="I827" s="32" t="s">
        <v>12987</v>
      </c>
      <c r="J827" s="32" t="s">
        <v>12988</v>
      </c>
      <c r="K827" s="229">
        <v>99.0</v>
      </c>
      <c r="L827" s="229">
        <v>0.0</v>
      </c>
      <c r="M827" s="231"/>
      <c r="N827" s="229">
        <v>99.0</v>
      </c>
    </row>
    <row r="828">
      <c r="A828" s="227" t="str">
        <f t="shared" si="1"/>
        <v>CA0097391900</v>
      </c>
      <c r="B828" s="227" t="str">
        <f t="shared" si="2"/>
        <v>Devi Consecrated Red Saree</v>
      </c>
      <c r="C828" s="32" t="s">
        <v>12989</v>
      </c>
      <c r="D828" s="32" t="s">
        <v>8672</v>
      </c>
      <c r="E828" s="229">
        <v>25.84</v>
      </c>
      <c r="F828" s="230" t="b">
        <v>0</v>
      </c>
      <c r="G828" s="229">
        <v>0.0</v>
      </c>
      <c r="H828" s="229">
        <v>0.0</v>
      </c>
      <c r="I828" s="32" t="s">
        <v>8673</v>
      </c>
      <c r="J828" s="32" t="s">
        <v>12969</v>
      </c>
      <c r="K828" s="229">
        <v>99.0</v>
      </c>
      <c r="L828" s="229">
        <v>0.0</v>
      </c>
      <c r="M828" s="231"/>
      <c r="N828" s="229">
        <v>99.0</v>
      </c>
    </row>
    <row r="829">
      <c r="A829" s="227" t="str">
        <f t="shared" si="1"/>
        <v>CA0097392000</v>
      </c>
      <c r="B829" s="227" t="str">
        <f t="shared" si="2"/>
        <v>Devi Consecrated Red Saree</v>
      </c>
      <c r="C829" s="32" t="s">
        <v>12990</v>
      </c>
      <c r="D829" s="32" t="s">
        <v>12991</v>
      </c>
      <c r="E829" s="229">
        <v>25.84</v>
      </c>
      <c r="F829" s="230" t="b">
        <v>0</v>
      </c>
      <c r="G829" s="229">
        <v>0.0</v>
      </c>
      <c r="H829" s="229">
        <v>0.0</v>
      </c>
      <c r="I829" s="32" t="s">
        <v>12992</v>
      </c>
      <c r="J829" s="32" t="s">
        <v>12969</v>
      </c>
      <c r="K829" s="229">
        <v>99.0</v>
      </c>
      <c r="L829" s="229">
        <v>0.0</v>
      </c>
      <c r="M829" s="231"/>
      <c r="N829" s="229">
        <v>99.0</v>
      </c>
    </row>
    <row r="830">
      <c r="A830" s="227" t="str">
        <f t="shared" si="1"/>
        <v>CA0097392100</v>
      </c>
      <c r="B830" s="227" t="str">
        <f t="shared" si="2"/>
        <v>Devi Consecrated Red Saree</v>
      </c>
      <c r="C830" s="32" t="s">
        <v>12993</v>
      </c>
      <c r="D830" s="32" t="s">
        <v>12994</v>
      </c>
      <c r="E830" s="229">
        <v>18.67</v>
      </c>
      <c r="F830" s="230" t="b">
        <v>0</v>
      </c>
      <c r="G830" s="229">
        <v>0.0</v>
      </c>
      <c r="H830" s="229">
        <v>0.0</v>
      </c>
      <c r="I830" s="32" t="s">
        <v>12995</v>
      </c>
      <c r="J830" s="32" t="s">
        <v>12969</v>
      </c>
      <c r="K830" s="229">
        <v>99.0</v>
      </c>
      <c r="L830" s="229">
        <v>0.0</v>
      </c>
      <c r="M830" s="231"/>
      <c r="N830" s="229">
        <v>99.0</v>
      </c>
    </row>
    <row r="831">
      <c r="A831" s="227" t="str">
        <f t="shared" si="1"/>
        <v>CA0097392200</v>
      </c>
      <c r="B831" s="227" t="str">
        <f t="shared" si="2"/>
        <v>Devi Consecrated Red Saree</v>
      </c>
      <c r="C831" s="32" t="s">
        <v>12996</v>
      </c>
      <c r="D831" s="32" t="s">
        <v>12997</v>
      </c>
      <c r="E831" s="229">
        <v>18.67</v>
      </c>
      <c r="F831" s="230" t="b">
        <v>0</v>
      </c>
      <c r="G831" s="229">
        <v>0.0</v>
      </c>
      <c r="H831" s="229">
        <v>0.0</v>
      </c>
      <c r="I831" s="32" t="s">
        <v>12998</v>
      </c>
      <c r="J831" s="32" t="s">
        <v>12969</v>
      </c>
      <c r="K831" s="229">
        <v>99.0</v>
      </c>
      <c r="L831" s="229">
        <v>0.0</v>
      </c>
      <c r="M831" s="231"/>
      <c r="N831" s="229">
        <v>99.0</v>
      </c>
    </row>
    <row r="832">
      <c r="A832" s="227" t="str">
        <f t="shared" si="1"/>
        <v>CA0097392300</v>
      </c>
      <c r="B832" s="227" t="str">
        <f t="shared" si="2"/>
        <v>Devi Consecrated Red Saree</v>
      </c>
      <c r="C832" s="32" t="s">
        <v>12999</v>
      </c>
      <c r="D832" s="32" t="s">
        <v>13000</v>
      </c>
      <c r="E832" s="229">
        <v>18.67</v>
      </c>
      <c r="F832" s="230" t="b">
        <v>0</v>
      </c>
      <c r="G832" s="229">
        <v>0.0</v>
      </c>
      <c r="H832" s="229">
        <v>0.0</v>
      </c>
      <c r="I832" s="32" t="s">
        <v>13001</v>
      </c>
      <c r="J832" s="32" t="s">
        <v>12969</v>
      </c>
      <c r="K832" s="229">
        <v>99.0</v>
      </c>
      <c r="L832" s="229">
        <v>0.0</v>
      </c>
      <c r="M832" s="231"/>
      <c r="N832" s="229">
        <v>99.0</v>
      </c>
    </row>
    <row r="833">
      <c r="A833" s="227" t="str">
        <f t="shared" si="1"/>
        <v>CA0097392400</v>
      </c>
      <c r="B833" s="227" t="str">
        <f t="shared" si="2"/>
        <v>Devi Consecrated Yellow Saree</v>
      </c>
      <c r="C833" s="32" t="s">
        <v>13002</v>
      </c>
      <c r="D833" s="32" t="s">
        <v>13003</v>
      </c>
      <c r="E833" s="229">
        <v>21.54</v>
      </c>
      <c r="F833" s="230" t="b">
        <v>0</v>
      </c>
      <c r="G833" s="229">
        <v>0.0</v>
      </c>
      <c r="H833" s="229">
        <v>0.0</v>
      </c>
      <c r="I833" s="32" t="s">
        <v>13004</v>
      </c>
      <c r="J833" s="32" t="s">
        <v>13005</v>
      </c>
      <c r="K833" s="229">
        <v>99.0</v>
      </c>
      <c r="L833" s="229">
        <v>0.0</v>
      </c>
      <c r="M833" s="231"/>
      <c r="N833" s="229">
        <v>99.0</v>
      </c>
    </row>
    <row r="834">
      <c r="A834" s="227" t="str">
        <f t="shared" si="1"/>
        <v>CA0097392500</v>
      </c>
      <c r="B834" s="227" t="str">
        <f t="shared" si="2"/>
        <v>Devi Consecrated Yellow Saree</v>
      </c>
      <c r="C834" s="32" t="s">
        <v>13006</v>
      </c>
      <c r="D834" s="32" t="s">
        <v>13007</v>
      </c>
      <c r="E834" s="229">
        <v>21.54</v>
      </c>
      <c r="F834" s="230" t="b">
        <v>0</v>
      </c>
      <c r="G834" s="229">
        <v>0.0</v>
      </c>
      <c r="H834" s="229">
        <v>0.0</v>
      </c>
      <c r="I834" s="32" t="s">
        <v>13008</v>
      </c>
      <c r="J834" s="32" t="s">
        <v>13005</v>
      </c>
      <c r="K834" s="229">
        <v>99.0</v>
      </c>
      <c r="L834" s="229">
        <v>0.0</v>
      </c>
      <c r="M834" s="231"/>
      <c r="N834" s="229">
        <v>99.0</v>
      </c>
    </row>
    <row r="835">
      <c r="A835" s="227" t="str">
        <f t="shared" si="1"/>
        <v>CA0097392600</v>
      </c>
      <c r="B835" s="227" t="str">
        <f t="shared" si="2"/>
        <v>Devi Consecrated Yellow Saree B 6736</v>
      </c>
      <c r="C835" s="32" t="s">
        <v>13009</v>
      </c>
      <c r="D835" s="32" t="s">
        <v>13010</v>
      </c>
      <c r="E835" s="229">
        <v>22.97</v>
      </c>
      <c r="F835" s="230" t="b">
        <v>0</v>
      </c>
      <c r="G835" s="229">
        <v>0.0</v>
      </c>
      <c r="H835" s="229">
        <v>0.0</v>
      </c>
      <c r="I835" s="32" t="s">
        <v>13011</v>
      </c>
      <c r="J835" s="32" t="s">
        <v>13012</v>
      </c>
      <c r="K835" s="229">
        <v>99.0</v>
      </c>
      <c r="L835" s="229">
        <v>0.0</v>
      </c>
      <c r="M835" s="231"/>
      <c r="N835" s="229">
        <v>99.0</v>
      </c>
    </row>
    <row r="836">
      <c r="A836" s="227" t="str">
        <f t="shared" si="1"/>
        <v>CA0097392700</v>
      </c>
      <c r="B836" s="227" t="str">
        <f t="shared" si="2"/>
        <v>Devi Consecrated Yellow Saree</v>
      </c>
      <c r="C836" s="32" t="s">
        <v>13013</v>
      </c>
      <c r="D836" s="32" t="s">
        <v>13014</v>
      </c>
      <c r="E836" s="229">
        <v>25.84</v>
      </c>
      <c r="F836" s="230" t="b">
        <v>0</v>
      </c>
      <c r="G836" s="229">
        <v>0.0</v>
      </c>
      <c r="H836" s="229">
        <v>0.0</v>
      </c>
      <c r="I836" s="32" t="s">
        <v>13015</v>
      </c>
      <c r="J836" s="32" t="s">
        <v>13005</v>
      </c>
      <c r="K836" s="229">
        <v>99.0</v>
      </c>
      <c r="L836" s="229">
        <v>0.0</v>
      </c>
      <c r="M836" s="231"/>
      <c r="N836" s="229">
        <v>99.0</v>
      </c>
    </row>
    <row r="837">
      <c r="A837" s="227" t="str">
        <f t="shared" si="1"/>
        <v>CA0097392800</v>
      </c>
      <c r="B837" s="227" t="str">
        <f t="shared" si="2"/>
        <v>Devi Consecrated Yellow Saree B 6765</v>
      </c>
      <c r="C837" s="32" t="s">
        <v>13016</v>
      </c>
      <c r="D837" s="32" t="s">
        <v>13017</v>
      </c>
      <c r="E837" s="229">
        <v>20.1</v>
      </c>
      <c r="F837" s="230" t="b">
        <v>0</v>
      </c>
      <c r="G837" s="229">
        <v>0.0</v>
      </c>
      <c r="H837" s="229">
        <v>0.0</v>
      </c>
      <c r="I837" s="32" t="s">
        <v>13018</v>
      </c>
      <c r="J837" s="32" t="s">
        <v>13019</v>
      </c>
      <c r="K837" s="229">
        <v>99.0</v>
      </c>
      <c r="L837" s="229">
        <v>0.0</v>
      </c>
      <c r="M837" s="231"/>
      <c r="N837" s="229">
        <v>99.0</v>
      </c>
    </row>
    <row r="838">
      <c r="A838" s="227" t="str">
        <f t="shared" si="1"/>
        <v>CA0097392900</v>
      </c>
      <c r="B838" s="227" t="str">
        <f t="shared" si="2"/>
        <v>Devi Consecrated Yellow Saree</v>
      </c>
      <c r="C838" s="32" t="s">
        <v>13020</v>
      </c>
      <c r="D838" s="32" t="s">
        <v>13021</v>
      </c>
      <c r="E838" s="229">
        <v>22.97</v>
      </c>
      <c r="F838" s="230" t="b">
        <v>0</v>
      </c>
      <c r="G838" s="229">
        <v>0.0</v>
      </c>
      <c r="H838" s="229">
        <v>0.0</v>
      </c>
      <c r="I838" s="32" t="s">
        <v>13022</v>
      </c>
      <c r="J838" s="32" t="s">
        <v>13005</v>
      </c>
      <c r="K838" s="229">
        <v>99.0</v>
      </c>
      <c r="L838" s="229">
        <v>0.0</v>
      </c>
      <c r="M838" s="231"/>
      <c r="N838" s="229">
        <v>99.0</v>
      </c>
    </row>
    <row r="839">
      <c r="A839" s="227" t="str">
        <f t="shared" si="1"/>
        <v>CA0097393000</v>
      </c>
      <c r="B839" s="227" t="str">
        <f t="shared" si="2"/>
        <v>Devi Consecrated Yellow Saree B 6791</v>
      </c>
      <c r="C839" s="32" t="s">
        <v>13023</v>
      </c>
      <c r="D839" s="32" t="s">
        <v>13024</v>
      </c>
      <c r="E839" s="229">
        <v>17.23</v>
      </c>
      <c r="F839" s="230" t="b">
        <v>0</v>
      </c>
      <c r="G839" s="229">
        <v>0.0</v>
      </c>
      <c r="H839" s="229">
        <v>0.0</v>
      </c>
      <c r="I839" s="32" t="s">
        <v>13025</v>
      </c>
      <c r="J839" s="32" t="s">
        <v>13026</v>
      </c>
      <c r="K839" s="229">
        <v>99.0</v>
      </c>
      <c r="L839" s="229">
        <v>0.0</v>
      </c>
      <c r="M839" s="231"/>
      <c r="N839" s="229">
        <v>99.0</v>
      </c>
    </row>
    <row r="840">
      <c r="A840" s="227" t="str">
        <f t="shared" si="1"/>
        <v>CA0097393100</v>
      </c>
      <c r="B840" s="227" t="str">
        <f t="shared" si="2"/>
        <v>Devi Consecrated Yellow Saree</v>
      </c>
      <c r="C840" s="32" t="s">
        <v>13027</v>
      </c>
      <c r="D840" s="32" t="s">
        <v>13028</v>
      </c>
      <c r="E840" s="229">
        <v>17.23</v>
      </c>
      <c r="F840" s="230" t="b">
        <v>0</v>
      </c>
      <c r="G840" s="229">
        <v>0.0</v>
      </c>
      <c r="H840" s="233">
        <v>0.0</v>
      </c>
      <c r="I840" s="32" t="s">
        <v>13029</v>
      </c>
      <c r="J840" s="32" t="s">
        <v>13005</v>
      </c>
      <c r="K840" s="229">
        <v>99.0</v>
      </c>
      <c r="L840" s="233">
        <v>0.0</v>
      </c>
      <c r="M840" s="231"/>
      <c r="N840" s="229">
        <v>99.0</v>
      </c>
    </row>
    <row r="841">
      <c r="A841" s="227" t="str">
        <f t="shared" si="1"/>
        <v>CA0097393200</v>
      </c>
      <c r="B841" s="227" t="str">
        <f t="shared" si="2"/>
        <v>Devi Consecrated Yellow Saree</v>
      </c>
      <c r="C841" s="32" t="s">
        <v>13030</v>
      </c>
      <c r="D841" s="32" t="s">
        <v>13031</v>
      </c>
      <c r="E841" s="229">
        <v>16.77</v>
      </c>
      <c r="F841" s="230" t="b">
        <v>0</v>
      </c>
      <c r="G841" s="229">
        <v>0.0</v>
      </c>
      <c r="H841" s="233">
        <v>0.0</v>
      </c>
      <c r="I841" s="32" t="s">
        <v>13032</v>
      </c>
      <c r="J841" s="32" t="s">
        <v>13005</v>
      </c>
      <c r="K841" s="229">
        <v>99.0</v>
      </c>
      <c r="L841" s="233">
        <v>0.0</v>
      </c>
      <c r="M841" s="231"/>
      <c r="N841" s="229">
        <v>99.0</v>
      </c>
    </row>
    <row r="842">
      <c r="A842" s="227" t="str">
        <f t="shared" si="1"/>
        <v>CA0097393300</v>
      </c>
      <c r="B842" s="227" t="str">
        <f t="shared" si="2"/>
        <v>Devi Consecrated Yellow Saree</v>
      </c>
      <c r="C842" s="32" t="s">
        <v>13033</v>
      </c>
      <c r="D842" s="32" t="s">
        <v>13034</v>
      </c>
      <c r="E842" s="229">
        <v>22.97</v>
      </c>
      <c r="F842" s="230" t="b">
        <v>0</v>
      </c>
      <c r="G842" s="229">
        <v>0.0</v>
      </c>
      <c r="H842" s="229">
        <v>0.0</v>
      </c>
      <c r="I842" s="32" t="s">
        <v>13035</v>
      </c>
      <c r="J842" s="32" t="s">
        <v>13005</v>
      </c>
      <c r="K842" s="229">
        <v>99.0</v>
      </c>
      <c r="L842" s="229">
        <v>0.0</v>
      </c>
      <c r="M842" s="231"/>
      <c r="N842" s="229">
        <v>99.0</v>
      </c>
    </row>
    <row r="843">
      <c r="A843" s="227" t="str">
        <f t="shared" si="1"/>
        <v>CA0097393400</v>
      </c>
      <c r="B843" s="227" t="str">
        <f t="shared" si="2"/>
        <v>Devi Consecrated Yellow Saree</v>
      </c>
      <c r="C843" s="32" t="s">
        <v>13036</v>
      </c>
      <c r="D843" s="32" t="s">
        <v>13037</v>
      </c>
      <c r="E843" s="229">
        <v>22.97</v>
      </c>
      <c r="F843" s="230" t="b">
        <v>0</v>
      </c>
      <c r="G843" s="229">
        <v>0.0</v>
      </c>
      <c r="H843" s="229">
        <v>0.0</v>
      </c>
      <c r="I843" s="32" t="s">
        <v>13038</v>
      </c>
      <c r="J843" s="32" t="s">
        <v>13005</v>
      </c>
      <c r="K843" s="229">
        <v>99.0</v>
      </c>
      <c r="L843" s="229">
        <v>0.0</v>
      </c>
      <c r="M843" s="231"/>
      <c r="N843" s="229">
        <v>99.0</v>
      </c>
    </row>
    <row r="844">
      <c r="A844" s="227" t="str">
        <f t="shared" si="1"/>
        <v>CA0097393500</v>
      </c>
      <c r="B844" s="227" t="str">
        <f t="shared" si="2"/>
        <v>Devi Consecrated Yellow Saree</v>
      </c>
      <c r="C844" s="32" t="s">
        <v>13039</v>
      </c>
      <c r="D844" s="32" t="s">
        <v>13040</v>
      </c>
      <c r="E844" s="229">
        <v>22.97</v>
      </c>
      <c r="F844" s="230" t="b">
        <v>0</v>
      </c>
      <c r="G844" s="229">
        <v>0.0</v>
      </c>
      <c r="H844" s="229">
        <v>0.0</v>
      </c>
      <c r="I844" s="32" t="s">
        <v>13041</v>
      </c>
      <c r="J844" s="32" t="s">
        <v>13005</v>
      </c>
      <c r="K844" s="229">
        <v>99.0</v>
      </c>
      <c r="L844" s="229">
        <v>0.0</v>
      </c>
      <c r="M844" s="231"/>
      <c r="N844" s="229">
        <v>99.0</v>
      </c>
    </row>
    <row r="845">
      <c r="A845" s="227" t="str">
        <f t="shared" si="1"/>
        <v>CA0097393600</v>
      </c>
      <c r="B845" s="227" t="str">
        <f t="shared" si="2"/>
        <v>Devi Consecrated Yellow Saree</v>
      </c>
      <c r="C845" s="32" t="s">
        <v>13042</v>
      </c>
      <c r="D845" s="32" t="s">
        <v>13043</v>
      </c>
      <c r="E845" s="229">
        <v>22.97</v>
      </c>
      <c r="F845" s="230" t="b">
        <v>0</v>
      </c>
      <c r="G845" s="229">
        <v>0.0</v>
      </c>
      <c r="H845" s="229">
        <v>0.0</v>
      </c>
      <c r="I845" s="32" t="s">
        <v>13044</v>
      </c>
      <c r="J845" s="32" t="s">
        <v>13005</v>
      </c>
      <c r="K845" s="229">
        <v>99.0</v>
      </c>
      <c r="L845" s="229">
        <v>0.0</v>
      </c>
      <c r="M845" s="231"/>
      <c r="N845" s="229">
        <v>99.0</v>
      </c>
    </row>
    <row r="846">
      <c r="A846" s="227" t="str">
        <f t="shared" si="1"/>
        <v>CA0097395400</v>
      </c>
      <c r="B846" s="227" t="str">
        <f t="shared" si="2"/>
        <v>Devi saree Red L2 style 100</v>
      </c>
      <c r="C846" s="32" t="s">
        <v>13045</v>
      </c>
      <c r="D846" s="32" t="s">
        <v>9218</v>
      </c>
      <c r="E846" s="229">
        <v>21.53</v>
      </c>
      <c r="F846" s="230" t="b">
        <v>0</v>
      </c>
      <c r="G846" s="229">
        <v>0.0</v>
      </c>
      <c r="H846" s="229">
        <v>0.0</v>
      </c>
      <c r="I846" s="32" t="s">
        <v>9218</v>
      </c>
      <c r="J846" s="32" t="s">
        <v>13046</v>
      </c>
      <c r="K846" s="229">
        <v>99.0</v>
      </c>
      <c r="L846" s="229">
        <v>0.0</v>
      </c>
      <c r="M846" s="231"/>
      <c r="N846" s="229">
        <v>99.0</v>
      </c>
    </row>
    <row r="847">
      <c r="A847" s="227" t="str">
        <f t="shared" si="1"/>
        <v>CA0097395600</v>
      </c>
      <c r="B847" s="227" t="str">
        <f t="shared" si="2"/>
        <v>Devi saree Red L1 Style 145</v>
      </c>
      <c r="C847" s="32" t="s">
        <v>13047</v>
      </c>
      <c r="D847" s="32" t="s">
        <v>9222</v>
      </c>
      <c r="E847" s="229">
        <v>12.67</v>
      </c>
      <c r="F847" s="230" t="b">
        <v>0</v>
      </c>
      <c r="G847" s="229">
        <v>0.0</v>
      </c>
      <c r="H847" s="229">
        <v>0.0</v>
      </c>
      <c r="I847" s="32" t="s">
        <v>9222</v>
      </c>
      <c r="J847" s="32" t="s">
        <v>13048</v>
      </c>
      <c r="K847" s="229">
        <v>99.0</v>
      </c>
      <c r="L847" s="229">
        <v>0.0</v>
      </c>
      <c r="M847" s="231"/>
      <c r="N847" s="229">
        <v>99.0</v>
      </c>
    </row>
    <row r="848">
      <c r="A848" s="227" t="str">
        <f t="shared" si="1"/>
        <v>CA0097395700</v>
      </c>
      <c r="B848" s="227" t="str">
        <f t="shared" si="2"/>
        <v>Devi saree Red L1 Style 146</v>
      </c>
      <c r="C848" s="32" t="s">
        <v>13049</v>
      </c>
      <c r="D848" s="32" t="s">
        <v>9224</v>
      </c>
      <c r="E848" s="229">
        <v>12.67</v>
      </c>
      <c r="F848" s="230" t="b">
        <v>0</v>
      </c>
      <c r="G848" s="229">
        <v>0.0</v>
      </c>
      <c r="H848" s="229">
        <v>0.0</v>
      </c>
      <c r="I848" s="32" t="s">
        <v>9224</v>
      </c>
      <c r="J848" s="32" t="s">
        <v>13050</v>
      </c>
      <c r="K848" s="229">
        <v>99.0</v>
      </c>
      <c r="L848" s="229">
        <v>0.0</v>
      </c>
      <c r="M848" s="231"/>
      <c r="N848" s="229">
        <v>99.0</v>
      </c>
    </row>
    <row r="849">
      <c r="A849" s="227" t="str">
        <f t="shared" si="1"/>
        <v>CA0097395800</v>
      </c>
      <c r="B849" s="227" t="str">
        <f t="shared" si="2"/>
        <v>Devi saree Red L2 style 102</v>
      </c>
      <c r="C849" s="32" t="s">
        <v>13051</v>
      </c>
      <c r="D849" s="32" t="s">
        <v>9226</v>
      </c>
      <c r="E849" s="229">
        <v>21.53</v>
      </c>
      <c r="F849" s="230" t="b">
        <v>0</v>
      </c>
      <c r="G849" s="229">
        <v>0.0</v>
      </c>
      <c r="H849" s="229">
        <v>0.0</v>
      </c>
      <c r="I849" s="32" t="s">
        <v>9226</v>
      </c>
      <c r="J849" s="32" t="s">
        <v>13052</v>
      </c>
      <c r="K849" s="229">
        <v>99.0</v>
      </c>
      <c r="L849" s="229">
        <v>0.0</v>
      </c>
      <c r="M849" s="231"/>
      <c r="N849" s="229">
        <v>99.0</v>
      </c>
    </row>
    <row r="850">
      <c r="A850" s="227" t="str">
        <f t="shared" si="1"/>
        <v>CA0097396300</v>
      </c>
      <c r="B850" s="227" t="str">
        <f t="shared" si="2"/>
        <v>Devi saree Red L2 style 103</v>
      </c>
      <c r="C850" s="32" t="s">
        <v>13053</v>
      </c>
      <c r="D850" s="32" t="s">
        <v>9232</v>
      </c>
      <c r="E850" s="229">
        <v>31.65</v>
      </c>
      <c r="F850" s="230" t="b">
        <v>0</v>
      </c>
      <c r="G850" s="229">
        <v>0.0</v>
      </c>
      <c r="H850" s="229">
        <v>0.0</v>
      </c>
      <c r="I850" s="32" t="s">
        <v>9232</v>
      </c>
      <c r="J850" s="32" t="s">
        <v>13054</v>
      </c>
      <c r="K850" s="229">
        <v>111.0</v>
      </c>
      <c r="L850" s="229">
        <v>0.0</v>
      </c>
      <c r="M850" s="231"/>
      <c r="N850" s="229">
        <v>111.0</v>
      </c>
    </row>
    <row r="851">
      <c r="A851" s="227" t="str">
        <f t="shared" si="1"/>
        <v>CA0097396400</v>
      </c>
      <c r="B851" s="227" t="str">
        <f t="shared" si="2"/>
        <v>Devi saree Red L2 style 104</v>
      </c>
      <c r="C851" s="32" t="s">
        <v>13055</v>
      </c>
      <c r="D851" s="32" t="s">
        <v>9234</v>
      </c>
      <c r="E851" s="229">
        <v>31.65</v>
      </c>
      <c r="F851" s="230" t="b">
        <v>0</v>
      </c>
      <c r="G851" s="229">
        <v>0.0</v>
      </c>
      <c r="H851" s="233">
        <v>0.0</v>
      </c>
      <c r="I851" s="32" t="s">
        <v>9234</v>
      </c>
      <c r="J851" s="32" t="s">
        <v>13056</v>
      </c>
      <c r="K851" s="229">
        <v>111.0</v>
      </c>
      <c r="L851" s="233">
        <v>0.0</v>
      </c>
      <c r="M851" s="231"/>
      <c r="N851" s="229">
        <v>111.0</v>
      </c>
    </row>
    <row r="852">
      <c r="A852" s="227" t="str">
        <f t="shared" si="1"/>
        <v>CA0097396500</v>
      </c>
      <c r="B852" s="227" t="str">
        <f t="shared" si="2"/>
        <v>Devi saree Red L2 style 105</v>
      </c>
      <c r="C852" s="32" t="s">
        <v>13057</v>
      </c>
      <c r="D852" s="32" t="s">
        <v>9236</v>
      </c>
      <c r="E852" s="229">
        <v>31.65</v>
      </c>
      <c r="F852" s="230" t="b">
        <v>0</v>
      </c>
      <c r="G852" s="229">
        <v>0.0</v>
      </c>
      <c r="H852" s="233">
        <v>0.0</v>
      </c>
      <c r="I852" s="32" t="s">
        <v>9236</v>
      </c>
      <c r="J852" s="32" t="s">
        <v>13058</v>
      </c>
      <c r="K852" s="229">
        <v>111.0</v>
      </c>
      <c r="L852" s="233">
        <v>0.0</v>
      </c>
      <c r="M852" s="231"/>
      <c r="N852" s="229">
        <v>111.0</v>
      </c>
    </row>
    <row r="853">
      <c r="A853" s="227" t="str">
        <f t="shared" si="1"/>
        <v>CA0097396600</v>
      </c>
      <c r="B853" s="227" t="str">
        <f t="shared" si="2"/>
        <v>Devi saree Green L2 style 65</v>
      </c>
      <c r="C853" s="32" t="s">
        <v>13059</v>
      </c>
      <c r="D853" s="32" t="s">
        <v>9238</v>
      </c>
      <c r="E853" s="229">
        <v>39.24</v>
      </c>
      <c r="F853" s="230" t="b">
        <v>0</v>
      </c>
      <c r="G853" s="229">
        <v>0.0</v>
      </c>
      <c r="H853" s="229">
        <v>0.0</v>
      </c>
      <c r="I853" s="32" t="s">
        <v>9238</v>
      </c>
      <c r="J853" s="32" t="s">
        <v>13060</v>
      </c>
      <c r="K853" s="229">
        <v>111.0</v>
      </c>
      <c r="L853" s="229">
        <v>0.0</v>
      </c>
      <c r="M853" s="231"/>
      <c r="N853" s="229">
        <v>111.0</v>
      </c>
    </row>
    <row r="854">
      <c r="A854" s="227" t="str">
        <f t="shared" si="1"/>
        <v>CA0097396800</v>
      </c>
      <c r="B854" s="227" t="str">
        <f t="shared" si="2"/>
        <v>Devi saree Red L2 style 107</v>
      </c>
      <c r="C854" s="32" t="s">
        <v>13061</v>
      </c>
      <c r="D854" s="32" t="s">
        <v>9242</v>
      </c>
      <c r="E854" s="229">
        <v>22.9</v>
      </c>
      <c r="F854" s="230" t="b">
        <v>0</v>
      </c>
      <c r="G854" s="229">
        <v>0.0</v>
      </c>
      <c r="H854" s="229">
        <v>0.0</v>
      </c>
      <c r="I854" s="32" t="s">
        <v>9242</v>
      </c>
      <c r="J854" s="32" t="s">
        <v>13062</v>
      </c>
      <c r="K854" s="229">
        <v>99.0</v>
      </c>
      <c r="L854" s="229">
        <v>0.0</v>
      </c>
      <c r="M854" s="231"/>
      <c r="N854" s="229">
        <v>99.0</v>
      </c>
    </row>
    <row r="855">
      <c r="A855" s="227" t="str">
        <f t="shared" si="1"/>
        <v>CA0097397000</v>
      </c>
      <c r="B855" s="227" t="str">
        <f t="shared" si="2"/>
        <v>Devi saree Red L2 style 109</v>
      </c>
      <c r="C855" s="32" t="s">
        <v>13063</v>
      </c>
      <c r="D855" s="32" t="s">
        <v>9246</v>
      </c>
      <c r="E855" s="229">
        <v>21.53</v>
      </c>
      <c r="F855" s="230" t="b">
        <v>0</v>
      </c>
      <c r="G855" s="229">
        <v>0.0</v>
      </c>
      <c r="H855" s="229">
        <v>0.0</v>
      </c>
      <c r="I855" s="32" t="s">
        <v>9246</v>
      </c>
      <c r="J855" s="32" t="s">
        <v>13064</v>
      </c>
      <c r="K855" s="229">
        <v>99.0</v>
      </c>
      <c r="L855" s="229">
        <v>0.0</v>
      </c>
      <c r="M855" s="231"/>
      <c r="N855" s="229">
        <v>99.0</v>
      </c>
    </row>
    <row r="856">
      <c r="A856" s="227" t="str">
        <f t="shared" si="1"/>
        <v>CA0097397400</v>
      </c>
      <c r="B856" s="227" t="str">
        <f t="shared" si="2"/>
        <v>Devi saree Red L2 style 110</v>
      </c>
      <c r="C856" s="32" t="s">
        <v>13065</v>
      </c>
      <c r="D856" s="32" t="s">
        <v>9254</v>
      </c>
      <c r="E856" s="229">
        <v>12.67</v>
      </c>
      <c r="F856" s="230" t="b">
        <v>0</v>
      </c>
      <c r="G856" s="229">
        <v>0.0</v>
      </c>
      <c r="H856" s="229">
        <v>0.0</v>
      </c>
      <c r="I856" s="32" t="s">
        <v>9254</v>
      </c>
      <c r="J856" s="32" t="s">
        <v>13066</v>
      </c>
      <c r="K856" s="229">
        <v>99.0</v>
      </c>
      <c r="L856" s="229">
        <v>0.0</v>
      </c>
      <c r="M856" s="231"/>
      <c r="N856" s="229">
        <v>99.0</v>
      </c>
    </row>
    <row r="857">
      <c r="A857" s="227" t="str">
        <f t="shared" si="1"/>
        <v>CA0097397500</v>
      </c>
      <c r="B857" s="227" t="str">
        <f t="shared" si="2"/>
        <v>Devi saree Red L2 style 111</v>
      </c>
      <c r="C857" s="32" t="s">
        <v>13067</v>
      </c>
      <c r="D857" s="32" t="s">
        <v>9256</v>
      </c>
      <c r="E857" s="229">
        <v>12.67</v>
      </c>
      <c r="F857" s="230" t="b">
        <v>0</v>
      </c>
      <c r="G857" s="229">
        <v>0.0</v>
      </c>
      <c r="H857" s="229">
        <v>0.0</v>
      </c>
      <c r="I857" s="32" t="s">
        <v>9256</v>
      </c>
      <c r="J857" s="32" t="s">
        <v>13068</v>
      </c>
      <c r="K857" s="229">
        <v>99.0</v>
      </c>
      <c r="L857" s="229">
        <v>0.0</v>
      </c>
      <c r="M857" s="231"/>
      <c r="N857" s="229">
        <v>99.0</v>
      </c>
    </row>
    <row r="858">
      <c r="A858" s="227" t="str">
        <f t="shared" si="1"/>
        <v>CA0097399400</v>
      </c>
      <c r="B858" s="227" t="str">
        <f t="shared" si="2"/>
        <v>Devi consecrated Silk Sarees L5 Style 2</v>
      </c>
      <c r="C858" s="32" t="s">
        <v>13069</v>
      </c>
      <c r="D858" s="32" t="s">
        <v>13070</v>
      </c>
      <c r="E858" s="229">
        <v>0.0</v>
      </c>
      <c r="F858" s="230" t="b">
        <v>0</v>
      </c>
      <c r="G858" s="229">
        <v>0.0</v>
      </c>
      <c r="H858" s="229">
        <v>0.0</v>
      </c>
      <c r="I858" s="32" t="s">
        <v>13070</v>
      </c>
      <c r="J858" s="32" t="s">
        <v>13071</v>
      </c>
      <c r="K858" s="229">
        <v>440.0</v>
      </c>
      <c r="L858" s="229">
        <v>0.0</v>
      </c>
      <c r="M858" s="231"/>
      <c r="N858" s="229">
        <v>440.0</v>
      </c>
    </row>
    <row r="859">
      <c r="A859" s="227" t="str">
        <f t="shared" si="1"/>
        <v>CA0097900400</v>
      </c>
      <c r="B859" s="227" t="str">
        <f t="shared" si="2"/>
        <v>Womens Hemp Kurta in Beige - Long Sleeve (L)</v>
      </c>
      <c r="C859" s="32" t="s">
        <v>13072</v>
      </c>
      <c r="D859" s="32" t="s">
        <v>6824</v>
      </c>
      <c r="E859" s="229">
        <v>9.03</v>
      </c>
      <c r="F859" s="230" t="b">
        <v>0</v>
      </c>
      <c r="G859" s="229">
        <v>2.0</v>
      </c>
      <c r="H859" s="229">
        <v>2.0</v>
      </c>
      <c r="I859" s="32" t="s">
        <v>6825</v>
      </c>
      <c r="J859" s="32" t="s">
        <v>13073</v>
      </c>
      <c r="K859" s="229">
        <v>29.0</v>
      </c>
      <c r="L859" s="229">
        <v>2.0</v>
      </c>
      <c r="M859" s="32" t="s">
        <v>11588</v>
      </c>
      <c r="N859" s="229">
        <v>0.0</v>
      </c>
    </row>
    <row r="860">
      <c r="A860" s="227" t="str">
        <f t="shared" si="1"/>
        <v>CA0097900500</v>
      </c>
      <c r="B860" s="227" t="str">
        <f t="shared" si="2"/>
        <v>Womens Hemp Kurta in Beige - Long Sleeve (XL)</v>
      </c>
      <c r="C860" s="32" t="s">
        <v>13074</v>
      </c>
      <c r="D860" s="32" t="s">
        <v>13075</v>
      </c>
      <c r="E860" s="229">
        <v>15.0</v>
      </c>
      <c r="F860" s="230" t="b">
        <v>0</v>
      </c>
      <c r="G860" s="229">
        <v>1.0</v>
      </c>
      <c r="H860" s="229">
        <v>1.0</v>
      </c>
      <c r="I860" s="32" t="s">
        <v>13076</v>
      </c>
      <c r="J860" s="32" t="s">
        <v>13073</v>
      </c>
      <c r="K860" s="229">
        <v>29.0</v>
      </c>
      <c r="L860" s="229">
        <v>1.0</v>
      </c>
      <c r="M860" s="32" t="s">
        <v>11390</v>
      </c>
      <c r="N860" s="229">
        <v>0.0</v>
      </c>
    </row>
    <row r="861">
      <c r="A861" s="227" t="str">
        <f t="shared" si="1"/>
        <v>CA0098000200</v>
      </c>
      <c r="B861" s="227" t="str">
        <f t="shared" si="2"/>
        <v>Womens-Kurta-Mangalagiri-Multicolor-2 (S)</v>
      </c>
      <c r="C861" s="32" t="s">
        <v>13077</v>
      </c>
      <c r="D861" s="32" t="s">
        <v>2934</v>
      </c>
      <c r="E861" s="229">
        <v>10.76</v>
      </c>
      <c r="F861" s="230" t="b">
        <v>0</v>
      </c>
      <c r="G861" s="229">
        <v>27.0</v>
      </c>
      <c r="H861" s="229">
        <v>30.0</v>
      </c>
      <c r="I861" s="32" t="s">
        <v>2935</v>
      </c>
      <c r="J861" s="32" t="s">
        <v>13078</v>
      </c>
      <c r="K861" s="229">
        <v>12.0</v>
      </c>
      <c r="L861" s="229">
        <v>30.0</v>
      </c>
      <c r="M861" s="32" t="s">
        <v>11585</v>
      </c>
      <c r="N861" s="229">
        <v>-3.0</v>
      </c>
    </row>
    <row r="862">
      <c r="A862" s="227" t="str">
        <f t="shared" si="1"/>
        <v>CA0098000300</v>
      </c>
      <c r="B862" s="227" t="str">
        <f t="shared" si="2"/>
        <v>Womens-Kurta-Mangalagiri-Multicolor-2 (M)</v>
      </c>
      <c r="C862" s="32" t="s">
        <v>13079</v>
      </c>
      <c r="D862" s="32" t="s">
        <v>2931</v>
      </c>
      <c r="E862" s="229">
        <v>7.96</v>
      </c>
      <c r="F862" s="230" t="b">
        <v>0</v>
      </c>
      <c r="G862" s="229">
        <v>30.0</v>
      </c>
      <c r="H862" s="229">
        <v>31.0</v>
      </c>
      <c r="I862" s="32" t="s">
        <v>2932</v>
      </c>
      <c r="J862" s="32" t="s">
        <v>13078</v>
      </c>
      <c r="K862" s="229">
        <v>12.0</v>
      </c>
      <c r="L862" s="229">
        <v>31.0</v>
      </c>
      <c r="M862" s="32" t="s">
        <v>11388</v>
      </c>
      <c r="N862" s="229">
        <v>-3.0</v>
      </c>
    </row>
    <row r="863">
      <c r="A863" s="227" t="str">
        <f t="shared" si="1"/>
        <v>CA0098000400</v>
      </c>
      <c r="B863" s="227" t="str">
        <f t="shared" si="2"/>
        <v>Womens-Kurta-Mangalagiri-Multicolor-2 (L)</v>
      </c>
      <c r="C863" s="32" t="s">
        <v>13080</v>
      </c>
      <c r="D863" s="32" t="s">
        <v>2928</v>
      </c>
      <c r="E863" s="229">
        <v>6.92</v>
      </c>
      <c r="F863" s="230" t="b">
        <v>0</v>
      </c>
      <c r="G863" s="229">
        <v>76.0</v>
      </c>
      <c r="H863" s="229">
        <v>79.0</v>
      </c>
      <c r="I863" s="32" t="s">
        <v>2929</v>
      </c>
      <c r="J863" s="32" t="s">
        <v>13078</v>
      </c>
      <c r="K863" s="229">
        <v>12.0</v>
      </c>
      <c r="L863" s="229">
        <v>79.0</v>
      </c>
      <c r="M863" s="32" t="s">
        <v>11588</v>
      </c>
      <c r="N863" s="229">
        <v>-3.0</v>
      </c>
    </row>
    <row r="864">
      <c r="A864" s="227" t="str">
        <f t="shared" si="1"/>
        <v>CA0098000500</v>
      </c>
      <c r="B864" s="227" t="str">
        <f t="shared" si="2"/>
        <v>Womens-Kurta-Mangalagiri-Multicolor-2 (XL)</v>
      </c>
      <c r="C864" s="32" t="s">
        <v>13081</v>
      </c>
      <c r="D864" s="32" t="s">
        <v>2937</v>
      </c>
      <c r="E864" s="229">
        <v>7.02</v>
      </c>
      <c r="F864" s="230" t="b">
        <v>0</v>
      </c>
      <c r="G864" s="229">
        <v>33.0</v>
      </c>
      <c r="H864" s="229">
        <v>37.0</v>
      </c>
      <c r="I864" s="32" t="s">
        <v>2938</v>
      </c>
      <c r="J864" s="32" t="s">
        <v>13078</v>
      </c>
      <c r="K864" s="229">
        <v>12.0</v>
      </c>
      <c r="L864" s="229">
        <v>37.0</v>
      </c>
      <c r="M864" s="32" t="s">
        <v>11390</v>
      </c>
      <c r="N864" s="229">
        <v>-3.0</v>
      </c>
    </row>
    <row r="865">
      <c r="A865" s="227" t="str">
        <f t="shared" si="1"/>
        <v>CA0098100200</v>
      </c>
      <c r="B865" s="227" t="str">
        <f t="shared" si="2"/>
        <v>Womens-Aum-Kurta-Mustard (S)</v>
      </c>
      <c r="C865" s="32" t="s">
        <v>13082</v>
      </c>
      <c r="D865" s="32" t="s">
        <v>2811</v>
      </c>
      <c r="E865" s="229">
        <v>8.39</v>
      </c>
      <c r="F865" s="230" t="b">
        <v>0</v>
      </c>
      <c r="G865" s="229">
        <v>20.0</v>
      </c>
      <c r="H865" s="229">
        <v>20.0</v>
      </c>
      <c r="I865" s="32" t="s">
        <v>2812</v>
      </c>
      <c r="J865" s="32" t="s">
        <v>13083</v>
      </c>
      <c r="K865" s="229">
        <v>12.0</v>
      </c>
      <c r="L865" s="229">
        <v>20.0</v>
      </c>
      <c r="M865" s="32" t="s">
        <v>11585</v>
      </c>
      <c r="N865" s="229">
        <v>-6.0</v>
      </c>
    </row>
    <row r="866">
      <c r="A866" s="227" t="str">
        <f t="shared" si="1"/>
        <v>CA0098100300</v>
      </c>
      <c r="B866" s="227" t="str">
        <f t="shared" si="2"/>
        <v>Womens-Aum-Kurta-Mustard (M)</v>
      </c>
      <c r="C866" s="32" t="s">
        <v>13084</v>
      </c>
      <c r="D866" s="32" t="s">
        <v>2808</v>
      </c>
      <c r="E866" s="229">
        <v>8.76</v>
      </c>
      <c r="F866" s="230" t="b">
        <v>0</v>
      </c>
      <c r="G866" s="229">
        <v>42.0</v>
      </c>
      <c r="H866" s="229">
        <v>45.0</v>
      </c>
      <c r="I866" s="32" t="s">
        <v>2809</v>
      </c>
      <c r="J866" s="32" t="s">
        <v>13083</v>
      </c>
      <c r="K866" s="229">
        <v>12.0</v>
      </c>
      <c r="L866" s="229">
        <v>45.0</v>
      </c>
      <c r="M866" s="32" t="s">
        <v>11388</v>
      </c>
      <c r="N866" s="229">
        <v>-6.0</v>
      </c>
    </row>
    <row r="867">
      <c r="A867" s="227" t="str">
        <f t="shared" si="1"/>
        <v>CA0098100400</v>
      </c>
      <c r="B867" s="227" t="str">
        <f t="shared" si="2"/>
        <v>Womens-Aum-Kurta-Mustard (L)</v>
      </c>
      <c r="C867" s="32" t="s">
        <v>13085</v>
      </c>
      <c r="D867" s="32" t="s">
        <v>2805</v>
      </c>
      <c r="E867" s="229">
        <v>8.8</v>
      </c>
      <c r="F867" s="230" t="b">
        <v>0</v>
      </c>
      <c r="G867" s="229">
        <v>14.0</v>
      </c>
      <c r="H867" s="229">
        <v>15.0</v>
      </c>
      <c r="I867" s="32" t="s">
        <v>2806</v>
      </c>
      <c r="J867" s="32" t="s">
        <v>13083</v>
      </c>
      <c r="K867" s="229">
        <v>12.0</v>
      </c>
      <c r="L867" s="229">
        <v>15.0</v>
      </c>
      <c r="M867" s="32" t="s">
        <v>11588</v>
      </c>
      <c r="N867" s="229">
        <v>-6.0</v>
      </c>
    </row>
    <row r="868">
      <c r="A868" s="227" t="str">
        <f t="shared" si="1"/>
        <v>CA0098100500</v>
      </c>
      <c r="B868" s="227" t="str">
        <f t="shared" si="2"/>
        <v>Womens-Aum-Kurta-Mustard (XL)</v>
      </c>
      <c r="C868" s="32" t="s">
        <v>13086</v>
      </c>
      <c r="D868" s="32" t="s">
        <v>2814</v>
      </c>
      <c r="E868" s="229">
        <v>8.39</v>
      </c>
      <c r="F868" s="230" t="b">
        <v>0</v>
      </c>
      <c r="G868" s="229">
        <v>10.0</v>
      </c>
      <c r="H868" s="229">
        <v>12.0</v>
      </c>
      <c r="I868" s="32" t="s">
        <v>2815</v>
      </c>
      <c r="J868" s="32" t="s">
        <v>13083</v>
      </c>
      <c r="K868" s="229">
        <v>12.0</v>
      </c>
      <c r="L868" s="229">
        <v>12.0</v>
      </c>
      <c r="M868" s="32" t="s">
        <v>11390</v>
      </c>
      <c r="N868" s="229">
        <v>-6.0</v>
      </c>
    </row>
    <row r="869">
      <c r="A869" s="227" t="str">
        <f t="shared" si="1"/>
        <v>CA0098100600</v>
      </c>
      <c r="B869" s="227" t="str">
        <f t="shared" si="2"/>
        <v>Womens-Aum-Kurta-Mustard (XXL)</v>
      </c>
      <c r="C869" s="32" t="s">
        <v>13087</v>
      </c>
      <c r="D869" s="32" t="s">
        <v>2817</v>
      </c>
      <c r="E869" s="229">
        <v>8.34</v>
      </c>
      <c r="F869" s="230" t="b">
        <v>0</v>
      </c>
      <c r="G869" s="229">
        <v>0.0</v>
      </c>
      <c r="H869" s="229">
        <v>4.0</v>
      </c>
      <c r="I869" s="32" t="s">
        <v>2818</v>
      </c>
      <c r="J869" s="32" t="s">
        <v>13083</v>
      </c>
      <c r="K869" s="229">
        <v>12.0</v>
      </c>
      <c r="L869" s="229">
        <v>4.0</v>
      </c>
      <c r="M869" s="32" t="s">
        <v>11392</v>
      </c>
      <c r="N869" s="229">
        <v>-6.0</v>
      </c>
    </row>
    <row r="870">
      <c r="A870" s="227" t="str">
        <f t="shared" si="1"/>
        <v>CA0098200200</v>
      </c>
      <c r="B870" s="227" t="str">
        <f t="shared" si="2"/>
        <v>Womens-Aum-Kurta-Maroon (S)</v>
      </c>
      <c r="C870" s="32" t="s">
        <v>13088</v>
      </c>
      <c r="D870" s="32" t="s">
        <v>2946</v>
      </c>
      <c r="E870" s="229">
        <v>8.1</v>
      </c>
      <c r="F870" s="230" t="b">
        <v>0</v>
      </c>
      <c r="G870" s="229">
        <v>19.0</v>
      </c>
      <c r="H870" s="229">
        <v>19.0</v>
      </c>
      <c r="I870" s="32" t="s">
        <v>2947</v>
      </c>
      <c r="J870" s="32" t="s">
        <v>13089</v>
      </c>
      <c r="K870" s="229">
        <v>26.0</v>
      </c>
      <c r="L870" s="229">
        <v>19.0</v>
      </c>
      <c r="M870" s="32" t="s">
        <v>11585</v>
      </c>
      <c r="N870" s="229">
        <v>26.0</v>
      </c>
    </row>
    <row r="871">
      <c r="A871" s="227" t="str">
        <f t="shared" si="1"/>
        <v>CA0098200300</v>
      </c>
      <c r="B871" s="227" t="str">
        <f t="shared" si="2"/>
        <v>Womens-Aum-Kurta-Maroon (M)</v>
      </c>
      <c r="C871" s="32" t="s">
        <v>13090</v>
      </c>
      <c r="D871" s="32" t="s">
        <v>1097</v>
      </c>
      <c r="E871" s="229">
        <v>8.37</v>
      </c>
      <c r="F871" s="230" t="b">
        <v>0</v>
      </c>
      <c r="G871" s="229">
        <v>11.0</v>
      </c>
      <c r="H871" s="229">
        <v>11.0</v>
      </c>
      <c r="I871" s="32" t="s">
        <v>2944</v>
      </c>
      <c r="J871" s="32" t="s">
        <v>13089</v>
      </c>
      <c r="K871" s="229">
        <v>26.0</v>
      </c>
      <c r="L871" s="229">
        <v>11.0</v>
      </c>
      <c r="M871" s="32" t="s">
        <v>11388</v>
      </c>
      <c r="N871" s="229">
        <v>26.0</v>
      </c>
    </row>
    <row r="872">
      <c r="A872" s="227" t="str">
        <f t="shared" si="1"/>
        <v>CA0098200400</v>
      </c>
      <c r="B872" s="227" t="str">
        <f t="shared" si="2"/>
        <v>Womens-Aum-Kurta-Maroon (L)</v>
      </c>
      <c r="C872" s="32" t="s">
        <v>13091</v>
      </c>
      <c r="D872" s="32" t="s">
        <v>2941</v>
      </c>
      <c r="E872" s="229">
        <v>7.82</v>
      </c>
      <c r="F872" s="230" t="b">
        <v>0</v>
      </c>
      <c r="G872" s="229">
        <v>2.0</v>
      </c>
      <c r="H872" s="229">
        <v>2.0</v>
      </c>
      <c r="I872" s="32" t="s">
        <v>2942</v>
      </c>
      <c r="J872" s="32" t="s">
        <v>13089</v>
      </c>
      <c r="K872" s="229">
        <v>26.0</v>
      </c>
      <c r="L872" s="229">
        <v>2.0</v>
      </c>
      <c r="M872" s="32" t="s">
        <v>11588</v>
      </c>
      <c r="N872" s="229">
        <v>26.0</v>
      </c>
    </row>
    <row r="873">
      <c r="A873" s="227" t="str">
        <f t="shared" si="1"/>
        <v>CA0098200500</v>
      </c>
      <c r="B873" s="227" t="str">
        <f t="shared" si="2"/>
        <v>Womens-Aum-Kurta-Maroon (XL)</v>
      </c>
      <c r="C873" s="32" t="s">
        <v>13092</v>
      </c>
      <c r="D873" s="32" t="s">
        <v>2949</v>
      </c>
      <c r="E873" s="229">
        <v>7.5</v>
      </c>
      <c r="F873" s="230" t="b">
        <v>0</v>
      </c>
      <c r="G873" s="229">
        <v>32.0</v>
      </c>
      <c r="H873" s="229">
        <v>32.0</v>
      </c>
      <c r="I873" s="32" t="s">
        <v>2950</v>
      </c>
      <c r="J873" s="32" t="s">
        <v>13089</v>
      </c>
      <c r="K873" s="229">
        <v>26.0</v>
      </c>
      <c r="L873" s="229">
        <v>32.0</v>
      </c>
      <c r="M873" s="32" t="s">
        <v>11390</v>
      </c>
      <c r="N873" s="229">
        <v>26.0</v>
      </c>
    </row>
    <row r="874">
      <c r="A874" s="227" t="str">
        <f t="shared" si="1"/>
        <v>CA0098200600</v>
      </c>
      <c r="B874" s="227" t="str">
        <f t="shared" si="2"/>
        <v>Womens-Aum-Kurta-Maroon (XXL)</v>
      </c>
      <c r="C874" s="32" t="s">
        <v>13093</v>
      </c>
      <c r="D874" s="32" t="s">
        <v>2952</v>
      </c>
      <c r="E874" s="229">
        <v>8.14</v>
      </c>
      <c r="F874" s="230" t="b">
        <v>0</v>
      </c>
      <c r="G874" s="229">
        <v>12.0</v>
      </c>
      <c r="H874" s="229">
        <v>12.0</v>
      </c>
      <c r="I874" s="32" t="s">
        <v>2953</v>
      </c>
      <c r="J874" s="32" t="s">
        <v>13089</v>
      </c>
      <c r="K874" s="229">
        <v>26.0</v>
      </c>
      <c r="L874" s="229">
        <v>12.0</v>
      </c>
      <c r="M874" s="32" t="s">
        <v>11392</v>
      </c>
      <c r="N874" s="229">
        <v>26.0</v>
      </c>
    </row>
    <row r="875">
      <c r="A875" s="227" t="str">
        <f t="shared" si="1"/>
        <v>CA0098500200</v>
      </c>
      <c r="B875" s="227" t="str">
        <f t="shared" si="2"/>
        <v>Kalamkari Print Tunic (S)</v>
      </c>
      <c r="C875" s="32" t="s">
        <v>13094</v>
      </c>
      <c r="D875" s="32" t="s">
        <v>8398</v>
      </c>
      <c r="E875" s="229">
        <v>13.79</v>
      </c>
      <c r="F875" s="230" t="b">
        <v>0</v>
      </c>
      <c r="G875" s="229">
        <v>0.0</v>
      </c>
      <c r="H875" s="229">
        <v>0.0</v>
      </c>
      <c r="I875" s="32" t="s">
        <v>8399</v>
      </c>
      <c r="J875" s="32" t="s">
        <v>13095</v>
      </c>
      <c r="K875" s="229">
        <v>20.0</v>
      </c>
      <c r="L875" s="229">
        <v>0.0</v>
      </c>
      <c r="M875" s="32" t="s">
        <v>11585</v>
      </c>
      <c r="N875" s="229">
        <v>0.0</v>
      </c>
    </row>
    <row r="876">
      <c r="A876" s="227" t="str">
        <f t="shared" si="1"/>
        <v>CA0098500300</v>
      </c>
      <c r="B876" s="227" t="str">
        <f t="shared" si="2"/>
        <v>Kalamkari Print Tunic (M)</v>
      </c>
      <c r="C876" s="32" t="s">
        <v>13096</v>
      </c>
      <c r="D876" s="32" t="s">
        <v>8395</v>
      </c>
      <c r="E876" s="229">
        <v>12.93</v>
      </c>
      <c r="F876" s="230" t="b">
        <v>0</v>
      </c>
      <c r="G876" s="229">
        <v>0.0</v>
      </c>
      <c r="H876" s="229">
        <v>0.0</v>
      </c>
      <c r="I876" s="32" t="s">
        <v>8396</v>
      </c>
      <c r="J876" s="32" t="s">
        <v>13095</v>
      </c>
      <c r="K876" s="229">
        <v>20.0</v>
      </c>
      <c r="L876" s="229">
        <v>0.0</v>
      </c>
      <c r="M876" s="32" t="s">
        <v>11388</v>
      </c>
      <c r="N876" s="229">
        <v>0.0</v>
      </c>
    </row>
    <row r="877">
      <c r="A877" s="227" t="str">
        <f t="shared" si="1"/>
        <v>CA0098500400</v>
      </c>
      <c r="B877" s="227" t="str">
        <f t="shared" si="2"/>
        <v>Kalamkari Print Tunic (L)</v>
      </c>
      <c r="C877" s="32" t="s">
        <v>13097</v>
      </c>
      <c r="D877" s="32" t="s">
        <v>8392</v>
      </c>
      <c r="E877" s="229">
        <v>12.76</v>
      </c>
      <c r="F877" s="230" t="b">
        <v>0</v>
      </c>
      <c r="G877" s="229">
        <v>9.0</v>
      </c>
      <c r="H877" s="229">
        <v>9.0</v>
      </c>
      <c r="I877" s="32" t="s">
        <v>8393</v>
      </c>
      <c r="J877" s="32" t="s">
        <v>13095</v>
      </c>
      <c r="K877" s="229">
        <v>20.0</v>
      </c>
      <c r="L877" s="229">
        <v>9.0</v>
      </c>
      <c r="M877" s="32" t="s">
        <v>11588</v>
      </c>
      <c r="N877" s="229">
        <v>0.0</v>
      </c>
    </row>
    <row r="878">
      <c r="A878" s="227" t="str">
        <f t="shared" si="1"/>
        <v>CA0098500500</v>
      </c>
      <c r="B878" s="227" t="str">
        <f t="shared" si="2"/>
        <v>Kalamkari Print Tunic (XL)</v>
      </c>
      <c r="C878" s="32" t="s">
        <v>13098</v>
      </c>
      <c r="D878" s="32" t="s">
        <v>8401</v>
      </c>
      <c r="E878" s="229">
        <v>11.93</v>
      </c>
      <c r="F878" s="230" t="b">
        <v>0</v>
      </c>
      <c r="G878" s="229">
        <v>0.0</v>
      </c>
      <c r="H878" s="229">
        <v>0.0</v>
      </c>
      <c r="I878" s="32" t="s">
        <v>8402</v>
      </c>
      <c r="J878" s="32" t="s">
        <v>13095</v>
      </c>
      <c r="K878" s="229">
        <v>20.0</v>
      </c>
      <c r="L878" s="229">
        <v>0.0</v>
      </c>
      <c r="M878" s="32" t="s">
        <v>11390</v>
      </c>
      <c r="N878" s="229">
        <v>0.0</v>
      </c>
    </row>
    <row r="879">
      <c r="A879" s="227" t="str">
        <f t="shared" si="1"/>
        <v>CA0098600200</v>
      </c>
      <c r="B879" s="227" t="str">
        <f t="shared" si="2"/>
        <v>Ladies V Neck Kurta Style - 1</v>
      </c>
      <c r="C879" s="32" t="s">
        <v>13099</v>
      </c>
      <c r="D879" s="32" t="s">
        <v>13100</v>
      </c>
      <c r="E879" s="229">
        <v>15.0</v>
      </c>
      <c r="F879" s="230" t="b">
        <v>0</v>
      </c>
      <c r="G879" s="229">
        <v>0.0</v>
      </c>
      <c r="H879" s="229">
        <v>0.0</v>
      </c>
      <c r="I879" s="32" t="s">
        <v>13101</v>
      </c>
      <c r="J879" s="32" t="s">
        <v>13102</v>
      </c>
      <c r="K879" s="229">
        <v>26.0</v>
      </c>
      <c r="L879" s="229">
        <v>0.0</v>
      </c>
      <c r="M879" s="231"/>
      <c r="N879" s="229">
        <v>26.0</v>
      </c>
    </row>
    <row r="880">
      <c r="A880" s="227" t="str">
        <f t="shared" si="1"/>
        <v>CA0098700400</v>
      </c>
      <c r="B880" s="227" t="str">
        <f t="shared" si="2"/>
        <v>Ladies V Neck Kurta Style - 2</v>
      </c>
      <c r="C880" s="32" t="s">
        <v>13103</v>
      </c>
      <c r="D880" s="32" t="s">
        <v>13104</v>
      </c>
      <c r="E880" s="229">
        <v>7.97</v>
      </c>
      <c r="F880" s="230" t="b">
        <v>0</v>
      </c>
      <c r="G880" s="229">
        <v>39.0</v>
      </c>
      <c r="H880" s="229">
        <v>39.0</v>
      </c>
      <c r="I880" s="32" t="s">
        <v>13105</v>
      </c>
      <c r="J880" s="32" t="s">
        <v>13106</v>
      </c>
      <c r="K880" s="229">
        <v>26.0</v>
      </c>
      <c r="L880" s="229">
        <v>39.0</v>
      </c>
      <c r="M880" s="231"/>
      <c r="N880" s="229">
        <v>26.0</v>
      </c>
    </row>
    <row r="881">
      <c r="A881" s="227" t="str">
        <f t="shared" si="1"/>
        <v>CA0099000200</v>
      </c>
      <c r="B881" s="227" t="str">
        <f t="shared" si="2"/>
        <v>Womens Aum Kurta - White (S)</v>
      </c>
      <c r="C881" s="32" t="s">
        <v>13107</v>
      </c>
      <c r="D881" s="32" t="s">
        <v>2859</v>
      </c>
      <c r="E881" s="229">
        <v>6.49</v>
      </c>
      <c r="F881" s="230" t="b">
        <v>0</v>
      </c>
      <c r="G881" s="229">
        <v>80.0</v>
      </c>
      <c r="H881" s="229">
        <v>81.0</v>
      </c>
      <c r="I881" s="32" t="s">
        <v>2860</v>
      </c>
      <c r="J881" s="32" t="s">
        <v>13108</v>
      </c>
      <c r="K881" s="229">
        <v>12.0</v>
      </c>
      <c r="L881" s="229">
        <v>81.0</v>
      </c>
      <c r="M881" s="32" t="s">
        <v>11585</v>
      </c>
      <c r="N881" s="229">
        <v>12.0</v>
      </c>
    </row>
    <row r="882">
      <c r="A882" s="227" t="str">
        <f t="shared" si="1"/>
        <v>CA0099000300</v>
      </c>
      <c r="B882" s="227" t="str">
        <f t="shared" si="2"/>
        <v>Womens Aum Kurta - White (M)</v>
      </c>
      <c r="C882" s="32" t="s">
        <v>13109</v>
      </c>
      <c r="D882" s="32" t="s">
        <v>2856</v>
      </c>
      <c r="E882" s="229">
        <v>6.62</v>
      </c>
      <c r="F882" s="230" t="b">
        <v>0</v>
      </c>
      <c r="G882" s="229">
        <v>73.0</v>
      </c>
      <c r="H882" s="229">
        <v>76.0</v>
      </c>
      <c r="I882" s="32" t="s">
        <v>2857</v>
      </c>
      <c r="J882" s="32" t="s">
        <v>13108</v>
      </c>
      <c r="K882" s="229">
        <v>12.0</v>
      </c>
      <c r="L882" s="229">
        <v>76.0</v>
      </c>
      <c r="M882" s="32" t="s">
        <v>11388</v>
      </c>
      <c r="N882" s="229">
        <v>12.0</v>
      </c>
    </row>
    <row r="883">
      <c r="A883" s="227" t="str">
        <f t="shared" si="1"/>
        <v>CA0099000400</v>
      </c>
      <c r="B883" s="227" t="str">
        <f t="shared" si="2"/>
        <v>Womens Aum Kurta - White (L)</v>
      </c>
      <c r="C883" s="32" t="s">
        <v>13110</v>
      </c>
      <c r="D883" s="32" t="s">
        <v>2853</v>
      </c>
      <c r="E883" s="229">
        <v>6.92</v>
      </c>
      <c r="F883" s="230" t="b">
        <v>0</v>
      </c>
      <c r="G883" s="229">
        <v>116.0</v>
      </c>
      <c r="H883" s="229">
        <v>117.0</v>
      </c>
      <c r="I883" s="32" t="s">
        <v>2854</v>
      </c>
      <c r="J883" s="32" t="s">
        <v>13108</v>
      </c>
      <c r="K883" s="229">
        <v>12.0</v>
      </c>
      <c r="L883" s="229">
        <v>117.0</v>
      </c>
      <c r="M883" s="32" t="s">
        <v>11588</v>
      </c>
      <c r="N883" s="229">
        <v>12.0</v>
      </c>
    </row>
    <row r="884">
      <c r="A884" s="227" t="str">
        <f t="shared" si="1"/>
        <v>CA0099000500</v>
      </c>
      <c r="B884" s="227" t="str">
        <f t="shared" si="2"/>
        <v>Womens Aum Kurta - White (XL)</v>
      </c>
      <c r="C884" s="32" t="s">
        <v>13111</v>
      </c>
      <c r="D884" s="32" t="s">
        <v>2862</v>
      </c>
      <c r="E884" s="229">
        <v>6.36</v>
      </c>
      <c r="F884" s="230" t="b">
        <v>0</v>
      </c>
      <c r="G884" s="229">
        <v>35.0</v>
      </c>
      <c r="H884" s="229">
        <v>35.0</v>
      </c>
      <c r="I884" s="32" t="s">
        <v>2863</v>
      </c>
      <c r="J884" s="32" t="s">
        <v>13108</v>
      </c>
      <c r="K884" s="229">
        <v>12.0</v>
      </c>
      <c r="L884" s="229">
        <v>35.0</v>
      </c>
      <c r="M884" s="32" t="s">
        <v>11390</v>
      </c>
      <c r="N884" s="229">
        <v>12.0</v>
      </c>
    </row>
    <row r="885">
      <c r="A885" s="227" t="str">
        <f t="shared" si="1"/>
        <v>CA0099100200</v>
      </c>
      <c r="B885" s="227" t="str">
        <f t="shared" si="2"/>
        <v>Womens Washed Cotton AUM Kurta - Pink (S)</v>
      </c>
      <c r="C885" s="32" t="s">
        <v>13112</v>
      </c>
      <c r="D885" s="32" t="s">
        <v>2872</v>
      </c>
      <c r="E885" s="229">
        <v>9.73</v>
      </c>
      <c r="F885" s="230" t="b">
        <v>0</v>
      </c>
      <c r="G885" s="229">
        <v>32.0</v>
      </c>
      <c r="H885" s="229">
        <v>32.0</v>
      </c>
      <c r="I885" s="32" t="s">
        <v>2873</v>
      </c>
      <c r="J885" s="32" t="s">
        <v>13113</v>
      </c>
      <c r="K885" s="229">
        <v>12.0</v>
      </c>
      <c r="L885" s="229">
        <v>32.0</v>
      </c>
      <c r="M885" s="32" t="s">
        <v>11585</v>
      </c>
      <c r="N885" s="229">
        <v>-6.0</v>
      </c>
    </row>
    <row r="886">
      <c r="A886" s="227" t="str">
        <f t="shared" si="1"/>
        <v>CA0099100300</v>
      </c>
      <c r="B886" s="227" t="str">
        <f t="shared" si="2"/>
        <v>Womens Washed Cotton AUM Kurta - Pink (M)</v>
      </c>
      <c r="C886" s="32" t="s">
        <v>13114</v>
      </c>
      <c r="D886" s="32" t="s">
        <v>2869</v>
      </c>
      <c r="E886" s="229">
        <v>9.74</v>
      </c>
      <c r="F886" s="230" t="b">
        <v>0</v>
      </c>
      <c r="G886" s="229">
        <v>73.0</v>
      </c>
      <c r="H886" s="229">
        <v>74.0</v>
      </c>
      <c r="I886" s="32" t="s">
        <v>2870</v>
      </c>
      <c r="J886" s="32" t="s">
        <v>13113</v>
      </c>
      <c r="K886" s="229">
        <v>12.0</v>
      </c>
      <c r="L886" s="229">
        <v>74.0</v>
      </c>
      <c r="M886" s="32" t="s">
        <v>11388</v>
      </c>
      <c r="N886" s="229">
        <v>-6.0</v>
      </c>
    </row>
    <row r="887">
      <c r="A887" s="227" t="str">
        <f t="shared" si="1"/>
        <v>CA0099100400</v>
      </c>
      <c r="B887" s="227" t="str">
        <f t="shared" si="2"/>
        <v>Womens Washed Cotton AUM Kurta - Pink (L)</v>
      </c>
      <c r="C887" s="32" t="s">
        <v>13115</v>
      </c>
      <c r="D887" s="32" t="s">
        <v>2866</v>
      </c>
      <c r="E887" s="229">
        <v>9.69</v>
      </c>
      <c r="F887" s="230" t="b">
        <v>0</v>
      </c>
      <c r="G887" s="229">
        <v>57.0</v>
      </c>
      <c r="H887" s="229">
        <v>58.0</v>
      </c>
      <c r="I887" s="32" t="s">
        <v>2867</v>
      </c>
      <c r="J887" s="32" t="s">
        <v>13113</v>
      </c>
      <c r="K887" s="229">
        <v>12.0</v>
      </c>
      <c r="L887" s="229">
        <v>58.0</v>
      </c>
      <c r="M887" s="32" t="s">
        <v>11588</v>
      </c>
      <c r="N887" s="229">
        <v>-6.0</v>
      </c>
    </row>
    <row r="888">
      <c r="A888" s="227" t="str">
        <f t="shared" si="1"/>
        <v>CA0099100500</v>
      </c>
      <c r="B888" s="227" t="str">
        <f t="shared" si="2"/>
        <v>Womens Washed Cotton AUM Kurta - Pink (XL)</v>
      </c>
      <c r="C888" s="32" t="s">
        <v>13116</v>
      </c>
      <c r="D888" s="32" t="s">
        <v>2875</v>
      </c>
      <c r="E888" s="229">
        <v>9.66</v>
      </c>
      <c r="F888" s="230" t="b">
        <v>0</v>
      </c>
      <c r="G888" s="229">
        <v>20.0</v>
      </c>
      <c r="H888" s="229">
        <v>21.0</v>
      </c>
      <c r="I888" s="32" t="s">
        <v>2876</v>
      </c>
      <c r="J888" s="32" t="s">
        <v>13113</v>
      </c>
      <c r="K888" s="229">
        <v>12.0</v>
      </c>
      <c r="L888" s="229">
        <v>21.0</v>
      </c>
      <c r="M888" s="32" t="s">
        <v>11390</v>
      </c>
      <c r="N888" s="229">
        <v>-6.0</v>
      </c>
    </row>
    <row r="889">
      <c r="A889" s="227" t="str">
        <f t="shared" si="1"/>
        <v>CA0099200200</v>
      </c>
      <c r="B889" s="227" t="str">
        <f t="shared" si="2"/>
        <v>Womens Aum Kurta - Coral (S)</v>
      </c>
      <c r="C889" s="32" t="s">
        <v>13117</v>
      </c>
      <c r="D889" s="32" t="s">
        <v>13118</v>
      </c>
      <c r="E889" s="229">
        <v>9.56</v>
      </c>
      <c r="F889" s="230" t="b">
        <v>0</v>
      </c>
      <c r="G889" s="229">
        <v>17.0</v>
      </c>
      <c r="H889" s="229">
        <v>17.0</v>
      </c>
      <c r="I889" s="32" t="s">
        <v>13119</v>
      </c>
      <c r="J889" s="32" t="s">
        <v>13120</v>
      </c>
      <c r="K889" s="229">
        <v>12.0</v>
      </c>
      <c r="L889" s="229">
        <v>17.0</v>
      </c>
      <c r="M889" s="32" t="s">
        <v>11585</v>
      </c>
      <c r="N889" s="229">
        <v>-6.0</v>
      </c>
    </row>
    <row r="890">
      <c r="A890" s="227" t="str">
        <f t="shared" si="1"/>
        <v>CA0099200300</v>
      </c>
      <c r="B890" s="227" t="str">
        <f t="shared" si="2"/>
        <v>Womens Aum Kurta - Coral (M)</v>
      </c>
      <c r="C890" s="32" t="s">
        <v>13121</v>
      </c>
      <c r="D890" s="32" t="s">
        <v>13122</v>
      </c>
      <c r="E890" s="229">
        <v>9.65</v>
      </c>
      <c r="F890" s="230" t="b">
        <v>0</v>
      </c>
      <c r="G890" s="229">
        <v>63.0</v>
      </c>
      <c r="H890" s="229">
        <v>65.0</v>
      </c>
      <c r="I890" s="32" t="s">
        <v>13123</v>
      </c>
      <c r="J890" s="32" t="s">
        <v>13120</v>
      </c>
      <c r="K890" s="229">
        <v>12.0</v>
      </c>
      <c r="L890" s="229">
        <v>65.0</v>
      </c>
      <c r="M890" s="32" t="s">
        <v>11388</v>
      </c>
      <c r="N890" s="229">
        <v>-6.0</v>
      </c>
    </row>
    <row r="891">
      <c r="A891" s="227" t="str">
        <f t="shared" si="1"/>
        <v>CA0099200400</v>
      </c>
      <c r="B891" s="227" t="str">
        <f t="shared" si="2"/>
        <v>Womens Aum Kurta - Coral (L)</v>
      </c>
      <c r="C891" s="32" t="s">
        <v>13124</v>
      </c>
      <c r="D891" s="32" t="s">
        <v>13125</v>
      </c>
      <c r="E891" s="229">
        <v>9.6</v>
      </c>
      <c r="F891" s="230" t="b">
        <v>0</v>
      </c>
      <c r="G891" s="229">
        <v>70.0</v>
      </c>
      <c r="H891" s="229">
        <v>70.0</v>
      </c>
      <c r="I891" s="32" t="s">
        <v>13126</v>
      </c>
      <c r="J891" s="32" t="s">
        <v>13120</v>
      </c>
      <c r="K891" s="229">
        <v>12.0</v>
      </c>
      <c r="L891" s="229">
        <v>70.0</v>
      </c>
      <c r="M891" s="32" t="s">
        <v>11588</v>
      </c>
      <c r="N891" s="229">
        <v>-6.0</v>
      </c>
    </row>
    <row r="892">
      <c r="A892" s="227" t="str">
        <f t="shared" si="1"/>
        <v>CA0099200500</v>
      </c>
      <c r="B892" s="227" t="str">
        <f t="shared" si="2"/>
        <v>Womens Aum Kurta - Coral (XL)</v>
      </c>
      <c r="C892" s="32" t="s">
        <v>13127</v>
      </c>
      <c r="D892" s="32" t="s">
        <v>13128</v>
      </c>
      <c r="E892" s="229">
        <v>7.83</v>
      </c>
      <c r="F892" s="230" t="b">
        <v>0</v>
      </c>
      <c r="G892" s="229">
        <v>0.0</v>
      </c>
      <c r="H892" s="229">
        <v>0.0</v>
      </c>
      <c r="I892" s="32" t="s">
        <v>13129</v>
      </c>
      <c r="J892" s="32" t="s">
        <v>13120</v>
      </c>
      <c r="K892" s="229">
        <v>12.0</v>
      </c>
      <c r="L892" s="229">
        <v>0.0</v>
      </c>
      <c r="M892" s="32" t="s">
        <v>11390</v>
      </c>
      <c r="N892" s="229">
        <v>-6.0</v>
      </c>
    </row>
    <row r="893">
      <c r="A893" s="227" t="str">
        <f t="shared" si="1"/>
        <v>CA0099500200</v>
      </c>
      <c r="B893" s="227" t="str">
        <f t="shared" si="2"/>
        <v>Women Undyed Organic AUM Kurta-Off-White (S)</v>
      </c>
      <c r="C893" s="32" t="s">
        <v>13130</v>
      </c>
      <c r="D893" s="32" t="s">
        <v>3554</v>
      </c>
      <c r="E893" s="229">
        <v>8.41</v>
      </c>
      <c r="F893" s="230" t="b">
        <v>0</v>
      </c>
      <c r="G893" s="229">
        <v>124.0</v>
      </c>
      <c r="H893" s="229">
        <v>126.0</v>
      </c>
      <c r="I893" s="32" t="s">
        <v>3555</v>
      </c>
      <c r="J893" s="32" t="s">
        <v>13131</v>
      </c>
      <c r="K893" s="229">
        <v>12.0</v>
      </c>
      <c r="L893" s="229">
        <v>126.0</v>
      </c>
      <c r="M893" s="32" t="s">
        <v>11585</v>
      </c>
      <c r="N893" s="229">
        <v>-6.0</v>
      </c>
    </row>
    <row r="894">
      <c r="A894" s="227" t="str">
        <f t="shared" si="1"/>
        <v>CA0099500300</v>
      </c>
      <c r="B894" s="227" t="str">
        <f t="shared" si="2"/>
        <v>Women Undyed Organic AUM Kurta-Off-White (M)</v>
      </c>
      <c r="C894" s="32" t="s">
        <v>13132</v>
      </c>
      <c r="D894" s="32" t="s">
        <v>3054</v>
      </c>
      <c r="E894" s="229">
        <v>7.85</v>
      </c>
      <c r="F894" s="230" t="b">
        <v>0</v>
      </c>
      <c r="G894" s="229">
        <v>105.0</v>
      </c>
      <c r="H894" s="229">
        <v>106.0</v>
      </c>
      <c r="I894" s="32" t="s">
        <v>3055</v>
      </c>
      <c r="J894" s="32" t="s">
        <v>13131</v>
      </c>
      <c r="K894" s="229">
        <v>12.0</v>
      </c>
      <c r="L894" s="229">
        <v>106.0</v>
      </c>
      <c r="M894" s="32" t="s">
        <v>11388</v>
      </c>
      <c r="N894" s="229">
        <v>-6.0</v>
      </c>
    </row>
    <row r="895">
      <c r="A895" s="227" t="str">
        <f t="shared" si="1"/>
        <v>CA0099500400</v>
      </c>
      <c r="B895" s="227" t="str">
        <f t="shared" si="2"/>
        <v>Women Undyed Organic AUM Kurta-Off-White (L)</v>
      </c>
      <c r="C895" s="32" t="s">
        <v>13133</v>
      </c>
      <c r="D895" s="32" t="s">
        <v>3051</v>
      </c>
      <c r="E895" s="229">
        <v>7.57</v>
      </c>
      <c r="F895" s="230" t="b">
        <v>0</v>
      </c>
      <c r="G895" s="229">
        <v>59.0</v>
      </c>
      <c r="H895" s="229">
        <v>62.0</v>
      </c>
      <c r="I895" s="32" t="s">
        <v>3052</v>
      </c>
      <c r="J895" s="32" t="s">
        <v>13131</v>
      </c>
      <c r="K895" s="229">
        <v>12.0</v>
      </c>
      <c r="L895" s="229">
        <v>62.0</v>
      </c>
      <c r="M895" s="32" t="s">
        <v>11588</v>
      </c>
      <c r="N895" s="229">
        <v>-6.0</v>
      </c>
    </row>
    <row r="896">
      <c r="A896" s="227" t="str">
        <f t="shared" si="1"/>
        <v>CA0099500500</v>
      </c>
      <c r="B896" s="227" t="str">
        <f t="shared" si="2"/>
        <v>Women Undyed Organic AUM Kurta-Off-White (XL)</v>
      </c>
      <c r="C896" s="32" t="s">
        <v>13134</v>
      </c>
      <c r="D896" s="32" t="s">
        <v>5417</v>
      </c>
      <c r="E896" s="229">
        <v>7.44</v>
      </c>
      <c r="F896" s="230" t="b">
        <v>0</v>
      </c>
      <c r="G896" s="229">
        <v>0.0</v>
      </c>
      <c r="H896" s="229">
        <v>3.0</v>
      </c>
      <c r="I896" s="32" t="s">
        <v>5418</v>
      </c>
      <c r="J896" s="32" t="s">
        <v>13131</v>
      </c>
      <c r="K896" s="229">
        <v>20.0</v>
      </c>
      <c r="L896" s="229">
        <v>3.0</v>
      </c>
      <c r="M896" s="32" t="s">
        <v>11390</v>
      </c>
      <c r="N896" s="229">
        <v>-6.0</v>
      </c>
    </row>
    <row r="897">
      <c r="A897" s="227" t="str">
        <f t="shared" si="1"/>
        <v>CA0101200100</v>
      </c>
      <c r="B897" s="227" t="str">
        <f t="shared" si="2"/>
        <v>Short Kurta Dreamy Fields (XS)</v>
      </c>
      <c r="C897" s="32" t="s">
        <v>13135</v>
      </c>
      <c r="D897" s="32" t="s">
        <v>13136</v>
      </c>
      <c r="E897" s="229">
        <v>13.96</v>
      </c>
      <c r="F897" s="230" t="b">
        <v>0</v>
      </c>
      <c r="G897" s="229">
        <v>11.0</v>
      </c>
      <c r="H897" s="229">
        <v>11.0</v>
      </c>
      <c r="I897" s="32" t="s">
        <v>13137</v>
      </c>
      <c r="J897" s="32" t="s">
        <v>13138</v>
      </c>
      <c r="K897" s="229">
        <v>20.0</v>
      </c>
      <c r="L897" s="229">
        <v>11.0</v>
      </c>
      <c r="M897" s="32" t="s">
        <v>11686</v>
      </c>
      <c r="N897" s="229">
        <v>0.0</v>
      </c>
    </row>
    <row r="898">
      <c r="A898" s="227" t="str">
        <f t="shared" si="1"/>
        <v>CA0101200200</v>
      </c>
      <c r="B898" s="227" t="str">
        <f t="shared" si="2"/>
        <v>Short Kurta Dreamy Fields (S)</v>
      </c>
      <c r="C898" s="32" t="s">
        <v>13139</v>
      </c>
      <c r="D898" s="32" t="s">
        <v>13140</v>
      </c>
      <c r="E898" s="229">
        <v>14.84</v>
      </c>
      <c r="F898" s="230" t="b">
        <v>0</v>
      </c>
      <c r="G898" s="229">
        <v>6.0</v>
      </c>
      <c r="H898" s="229">
        <v>6.0</v>
      </c>
      <c r="I898" s="32" t="s">
        <v>13141</v>
      </c>
      <c r="J898" s="32" t="s">
        <v>13138</v>
      </c>
      <c r="K898" s="229">
        <v>20.0</v>
      </c>
      <c r="L898" s="229">
        <v>6.0</v>
      </c>
      <c r="M898" s="32" t="s">
        <v>11585</v>
      </c>
      <c r="N898" s="229">
        <v>0.0</v>
      </c>
    </row>
    <row r="899">
      <c r="A899" s="227" t="str">
        <f t="shared" si="1"/>
        <v>CA0101200300</v>
      </c>
      <c r="B899" s="227" t="str">
        <f t="shared" si="2"/>
        <v>Short Kurta Dreamy Fields (M)</v>
      </c>
      <c r="C899" s="32" t="s">
        <v>13142</v>
      </c>
      <c r="D899" s="32" t="s">
        <v>13143</v>
      </c>
      <c r="E899" s="229">
        <v>13.58</v>
      </c>
      <c r="F899" s="230" t="b">
        <v>0</v>
      </c>
      <c r="G899" s="229">
        <v>0.0</v>
      </c>
      <c r="H899" s="229">
        <v>0.0</v>
      </c>
      <c r="I899" s="32" t="s">
        <v>13144</v>
      </c>
      <c r="J899" s="32" t="s">
        <v>13138</v>
      </c>
      <c r="K899" s="229">
        <v>20.0</v>
      </c>
      <c r="L899" s="229">
        <v>0.0</v>
      </c>
      <c r="M899" s="32" t="s">
        <v>11388</v>
      </c>
      <c r="N899" s="229">
        <v>0.0</v>
      </c>
    </row>
    <row r="900">
      <c r="A900" s="227" t="str">
        <f t="shared" si="1"/>
        <v>CA0101200400</v>
      </c>
      <c r="B900" s="227" t="str">
        <f t="shared" si="2"/>
        <v>Short Kurta Dreamy Fields (L)</v>
      </c>
      <c r="C900" s="32" t="s">
        <v>13145</v>
      </c>
      <c r="D900" s="32" t="s">
        <v>13146</v>
      </c>
      <c r="E900" s="229">
        <v>14.38</v>
      </c>
      <c r="F900" s="230" t="b">
        <v>0</v>
      </c>
      <c r="G900" s="229">
        <v>3.0</v>
      </c>
      <c r="H900" s="229">
        <v>3.0</v>
      </c>
      <c r="I900" s="32" t="s">
        <v>13147</v>
      </c>
      <c r="J900" s="32" t="s">
        <v>13138</v>
      </c>
      <c r="K900" s="229">
        <v>20.0</v>
      </c>
      <c r="L900" s="229">
        <v>3.0</v>
      </c>
      <c r="M900" s="32" t="s">
        <v>11588</v>
      </c>
      <c r="N900" s="229">
        <v>0.0</v>
      </c>
    </row>
    <row r="901">
      <c r="A901" s="227" t="str">
        <f t="shared" si="1"/>
        <v>CA0101200500</v>
      </c>
      <c r="B901" s="227" t="str">
        <f t="shared" si="2"/>
        <v>Short Kurta Dreamy Fields (XL)</v>
      </c>
      <c r="C901" s="32" t="s">
        <v>13148</v>
      </c>
      <c r="D901" s="32" t="s">
        <v>13149</v>
      </c>
      <c r="E901" s="229">
        <v>15.06</v>
      </c>
      <c r="F901" s="230" t="b">
        <v>0</v>
      </c>
      <c r="G901" s="229">
        <v>0.0</v>
      </c>
      <c r="H901" s="229">
        <v>0.0</v>
      </c>
      <c r="I901" s="32" t="s">
        <v>13150</v>
      </c>
      <c r="J901" s="32" t="s">
        <v>13138</v>
      </c>
      <c r="K901" s="229">
        <v>20.0</v>
      </c>
      <c r="L901" s="229">
        <v>0.0</v>
      </c>
      <c r="M901" s="32" t="s">
        <v>11390</v>
      </c>
      <c r="N901" s="229">
        <v>0.0</v>
      </c>
    </row>
    <row r="902">
      <c r="A902" s="227" t="str">
        <f t="shared" si="1"/>
        <v>CA0101300100</v>
      </c>
      <c r="B902" s="227" t="str">
        <f t="shared" si="2"/>
        <v>Short Kurta Indigo Blooms (XS)</v>
      </c>
      <c r="C902" s="32" t="s">
        <v>13151</v>
      </c>
      <c r="D902" s="32" t="s">
        <v>13152</v>
      </c>
      <c r="E902" s="229">
        <v>14.7</v>
      </c>
      <c r="F902" s="230" t="b">
        <v>0</v>
      </c>
      <c r="G902" s="229">
        <v>0.0</v>
      </c>
      <c r="H902" s="229">
        <v>0.0</v>
      </c>
      <c r="I902" s="32" t="s">
        <v>13153</v>
      </c>
      <c r="J902" s="32" t="s">
        <v>13154</v>
      </c>
      <c r="K902" s="229">
        <v>20.0</v>
      </c>
      <c r="L902" s="229">
        <v>0.0</v>
      </c>
      <c r="M902" s="32" t="s">
        <v>11686</v>
      </c>
      <c r="N902" s="229">
        <v>0.0</v>
      </c>
    </row>
    <row r="903">
      <c r="A903" s="227" t="str">
        <f t="shared" si="1"/>
        <v>CA0101300200</v>
      </c>
      <c r="B903" s="227" t="str">
        <f t="shared" si="2"/>
        <v>Short Kurta Indigo Blooms (S)</v>
      </c>
      <c r="C903" s="32" t="s">
        <v>13155</v>
      </c>
      <c r="D903" s="32" t="s">
        <v>13156</v>
      </c>
      <c r="E903" s="229">
        <v>14.72</v>
      </c>
      <c r="F903" s="230" t="b">
        <v>0</v>
      </c>
      <c r="G903" s="229">
        <v>0.0</v>
      </c>
      <c r="H903" s="229">
        <v>0.0</v>
      </c>
      <c r="I903" s="32" t="s">
        <v>13157</v>
      </c>
      <c r="J903" s="32" t="s">
        <v>13154</v>
      </c>
      <c r="K903" s="229">
        <v>20.0</v>
      </c>
      <c r="L903" s="229">
        <v>0.0</v>
      </c>
      <c r="M903" s="32" t="s">
        <v>11585</v>
      </c>
      <c r="N903" s="229">
        <v>0.0</v>
      </c>
    </row>
    <row r="904">
      <c r="A904" s="227" t="str">
        <f t="shared" si="1"/>
        <v>CA0101300300</v>
      </c>
      <c r="B904" s="227" t="str">
        <f t="shared" si="2"/>
        <v>Short Kurta Indigo Blooms (M)</v>
      </c>
      <c r="C904" s="32" t="s">
        <v>13158</v>
      </c>
      <c r="D904" s="32" t="s">
        <v>13159</v>
      </c>
      <c r="E904" s="229">
        <v>14.49</v>
      </c>
      <c r="F904" s="230" t="b">
        <v>0</v>
      </c>
      <c r="G904" s="229">
        <v>0.0</v>
      </c>
      <c r="H904" s="229">
        <v>0.0</v>
      </c>
      <c r="I904" s="32" t="s">
        <v>13160</v>
      </c>
      <c r="J904" s="32" t="s">
        <v>13154</v>
      </c>
      <c r="K904" s="229">
        <v>20.0</v>
      </c>
      <c r="L904" s="229">
        <v>0.0</v>
      </c>
      <c r="M904" s="32" t="s">
        <v>11388</v>
      </c>
      <c r="N904" s="229">
        <v>0.0</v>
      </c>
    </row>
    <row r="905">
      <c r="A905" s="227" t="str">
        <f t="shared" si="1"/>
        <v>CA0101300400</v>
      </c>
      <c r="B905" s="227" t="str">
        <f t="shared" si="2"/>
        <v>Short Kurta Indigo Blooms (L)</v>
      </c>
      <c r="C905" s="32" t="s">
        <v>13161</v>
      </c>
      <c r="D905" s="32" t="s">
        <v>13162</v>
      </c>
      <c r="E905" s="233">
        <v>14.93</v>
      </c>
      <c r="F905" s="230" t="b">
        <v>0</v>
      </c>
      <c r="G905" s="229">
        <v>2.0</v>
      </c>
      <c r="H905" s="229">
        <v>2.0</v>
      </c>
      <c r="I905" s="32" t="s">
        <v>13163</v>
      </c>
      <c r="J905" s="32" t="s">
        <v>13154</v>
      </c>
      <c r="K905" s="229">
        <v>20.0</v>
      </c>
      <c r="L905" s="229">
        <v>2.0</v>
      </c>
      <c r="M905" s="32" t="s">
        <v>11588</v>
      </c>
      <c r="N905" s="229">
        <v>0.0</v>
      </c>
    </row>
    <row r="906">
      <c r="A906" s="227" t="str">
        <f t="shared" si="1"/>
        <v>CA0101400100</v>
      </c>
      <c r="B906" s="227" t="str">
        <f t="shared" si="2"/>
        <v>Short Kurta Green Paisley (XS)</v>
      </c>
      <c r="C906" s="32" t="s">
        <v>13164</v>
      </c>
      <c r="D906" s="32" t="s">
        <v>13165</v>
      </c>
      <c r="E906" s="229">
        <v>16.36</v>
      </c>
      <c r="F906" s="230" t="b">
        <v>0</v>
      </c>
      <c r="G906" s="229">
        <v>6.0</v>
      </c>
      <c r="H906" s="229">
        <v>6.0</v>
      </c>
      <c r="I906" s="32" t="s">
        <v>13166</v>
      </c>
      <c r="J906" s="32" t="s">
        <v>13167</v>
      </c>
      <c r="K906" s="229">
        <v>18.0</v>
      </c>
      <c r="L906" s="229">
        <v>6.0</v>
      </c>
      <c r="M906" s="32" t="s">
        <v>11686</v>
      </c>
      <c r="N906" s="229">
        <v>-2.0</v>
      </c>
    </row>
    <row r="907">
      <c r="A907" s="227" t="str">
        <f t="shared" si="1"/>
        <v>CA0101400300</v>
      </c>
      <c r="B907" s="227" t="str">
        <f t="shared" si="2"/>
        <v>Short Kurta Green Paisley (M)</v>
      </c>
      <c r="C907" s="32" t="s">
        <v>13168</v>
      </c>
      <c r="D907" s="32" t="s">
        <v>13169</v>
      </c>
      <c r="E907" s="229">
        <v>16.07</v>
      </c>
      <c r="F907" s="230" t="b">
        <v>0</v>
      </c>
      <c r="G907" s="229">
        <v>0.0</v>
      </c>
      <c r="H907" s="229">
        <v>0.0</v>
      </c>
      <c r="I907" s="32" t="s">
        <v>13170</v>
      </c>
      <c r="J907" s="32" t="s">
        <v>13167</v>
      </c>
      <c r="K907" s="229">
        <v>18.0</v>
      </c>
      <c r="L907" s="229">
        <v>0.0</v>
      </c>
      <c r="M907" s="32" t="s">
        <v>11388</v>
      </c>
      <c r="N907" s="229">
        <v>-2.0</v>
      </c>
    </row>
    <row r="908">
      <c r="A908" s="227" t="str">
        <f t="shared" si="1"/>
        <v>CA0101400400</v>
      </c>
      <c r="B908" s="227" t="str">
        <f t="shared" si="2"/>
        <v>Short Kurta Green Paisley (L)</v>
      </c>
      <c r="C908" s="32" t="s">
        <v>13171</v>
      </c>
      <c r="D908" s="32" t="s">
        <v>13172</v>
      </c>
      <c r="E908" s="229">
        <v>14.01</v>
      </c>
      <c r="F908" s="230" t="b">
        <v>0</v>
      </c>
      <c r="G908" s="229">
        <v>1.0</v>
      </c>
      <c r="H908" s="229">
        <v>1.0</v>
      </c>
      <c r="I908" s="32" t="s">
        <v>13173</v>
      </c>
      <c r="J908" s="32" t="s">
        <v>13167</v>
      </c>
      <c r="K908" s="229">
        <v>18.0</v>
      </c>
      <c r="L908" s="229">
        <v>1.0</v>
      </c>
      <c r="M908" s="32" t="s">
        <v>11588</v>
      </c>
      <c r="N908" s="229">
        <v>-2.0</v>
      </c>
    </row>
    <row r="909">
      <c r="A909" s="227" t="str">
        <f t="shared" si="1"/>
        <v>CA0101400500</v>
      </c>
      <c r="B909" s="227" t="str">
        <f t="shared" si="2"/>
        <v>Short Kurta Green Paisley (XL)</v>
      </c>
      <c r="C909" s="32" t="s">
        <v>13174</v>
      </c>
      <c r="D909" s="32" t="s">
        <v>13175</v>
      </c>
      <c r="E909" s="229">
        <v>15.08</v>
      </c>
      <c r="F909" s="230" t="b">
        <v>0</v>
      </c>
      <c r="G909" s="229">
        <v>0.0</v>
      </c>
      <c r="H909" s="229">
        <v>0.0</v>
      </c>
      <c r="I909" s="32" t="s">
        <v>13176</v>
      </c>
      <c r="J909" s="32" t="s">
        <v>13167</v>
      </c>
      <c r="K909" s="229">
        <v>18.0</v>
      </c>
      <c r="L909" s="229">
        <v>0.0</v>
      </c>
      <c r="M909" s="32" t="s">
        <v>11390</v>
      </c>
      <c r="N909" s="229">
        <v>-2.0</v>
      </c>
    </row>
    <row r="910">
      <c r="A910" s="227" t="str">
        <f t="shared" si="1"/>
        <v>CA0101600100</v>
      </c>
      <c r="B910" s="227" t="str">
        <f t="shared" si="2"/>
        <v>Short Kurta Blooming Fields (XS)</v>
      </c>
      <c r="C910" s="32" t="s">
        <v>13177</v>
      </c>
      <c r="D910" s="32" t="s">
        <v>13178</v>
      </c>
      <c r="E910" s="229">
        <v>14.64</v>
      </c>
      <c r="F910" s="230" t="b">
        <v>0</v>
      </c>
      <c r="G910" s="229">
        <v>0.0</v>
      </c>
      <c r="H910" s="229">
        <v>0.0</v>
      </c>
      <c r="I910" s="32" t="s">
        <v>13179</v>
      </c>
      <c r="J910" s="32" t="s">
        <v>13180</v>
      </c>
      <c r="K910" s="229">
        <v>20.0</v>
      </c>
      <c r="L910" s="229">
        <v>0.0</v>
      </c>
      <c r="M910" s="32" t="s">
        <v>11686</v>
      </c>
      <c r="N910" s="229">
        <v>0.0</v>
      </c>
    </row>
    <row r="911">
      <c r="A911" s="227" t="str">
        <f t="shared" si="1"/>
        <v>CA0101600200</v>
      </c>
      <c r="B911" s="227" t="str">
        <f t="shared" si="2"/>
        <v>Short Kurta Blooming Fields (S)</v>
      </c>
      <c r="C911" s="32" t="s">
        <v>13181</v>
      </c>
      <c r="D911" s="32" t="s">
        <v>13182</v>
      </c>
      <c r="E911" s="229">
        <v>14.71</v>
      </c>
      <c r="F911" s="230" t="b">
        <v>0</v>
      </c>
      <c r="G911" s="229">
        <v>4.0</v>
      </c>
      <c r="H911" s="229">
        <v>4.0</v>
      </c>
      <c r="I911" s="32" t="s">
        <v>13183</v>
      </c>
      <c r="J911" s="32" t="s">
        <v>13180</v>
      </c>
      <c r="K911" s="229">
        <v>20.0</v>
      </c>
      <c r="L911" s="229">
        <v>4.0</v>
      </c>
      <c r="M911" s="32" t="s">
        <v>11585</v>
      </c>
      <c r="N911" s="229">
        <v>0.0</v>
      </c>
    </row>
    <row r="912">
      <c r="A912" s="227" t="str">
        <f t="shared" si="1"/>
        <v>CA0101600300</v>
      </c>
      <c r="B912" s="227" t="str">
        <f t="shared" si="2"/>
        <v>Short Kurta Blooming Fields (M)</v>
      </c>
      <c r="C912" s="32" t="s">
        <v>13184</v>
      </c>
      <c r="D912" s="32" t="s">
        <v>13185</v>
      </c>
      <c r="E912" s="229">
        <v>14.66</v>
      </c>
      <c r="F912" s="230" t="b">
        <v>0</v>
      </c>
      <c r="G912" s="229">
        <v>0.0</v>
      </c>
      <c r="H912" s="229">
        <v>0.0</v>
      </c>
      <c r="I912" s="32" t="s">
        <v>13186</v>
      </c>
      <c r="J912" s="32" t="s">
        <v>13180</v>
      </c>
      <c r="K912" s="229">
        <v>20.0</v>
      </c>
      <c r="L912" s="229">
        <v>0.0</v>
      </c>
      <c r="M912" s="32" t="s">
        <v>11388</v>
      </c>
      <c r="N912" s="229">
        <v>0.0</v>
      </c>
    </row>
    <row r="913">
      <c r="A913" s="227" t="str">
        <f t="shared" si="1"/>
        <v>CA0101600400</v>
      </c>
      <c r="B913" s="227" t="str">
        <f t="shared" si="2"/>
        <v>Short Kurta Blooming Fields (L)</v>
      </c>
      <c r="C913" s="32" t="s">
        <v>13187</v>
      </c>
      <c r="D913" s="32" t="s">
        <v>13188</v>
      </c>
      <c r="E913" s="229">
        <v>14.65</v>
      </c>
      <c r="F913" s="230" t="b">
        <v>0</v>
      </c>
      <c r="G913" s="229">
        <v>0.0</v>
      </c>
      <c r="H913" s="229">
        <v>0.0</v>
      </c>
      <c r="I913" s="32" t="s">
        <v>13189</v>
      </c>
      <c r="J913" s="32" t="s">
        <v>13180</v>
      </c>
      <c r="K913" s="229">
        <v>20.0</v>
      </c>
      <c r="L913" s="229">
        <v>0.0</v>
      </c>
      <c r="M913" s="32" t="s">
        <v>11588</v>
      </c>
      <c r="N913" s="229">
        <v>0.0</v>
      </c>
    </row>
    <row r="914">
      <c r="A914" s="227" t="str">
        <f t="shared" si="1"/>
        <v>CA0101600500</v>
      </c>
      <c r="B914" s="227" t="str">
        <f t="shared" si="2"/>
        <v>Short Kurta Blooming Fields (XL)</v>
      </c>
      <c r="C914" s="32" t="s">
        <v>13190</v>
      </c>
      <c r="D914" s="32" t="s">
        <v>13191</v>
      </c>
      <c r="E914" s="229">
        <v>15.06</v>
      </c>
      <c r="F914" s="230" t="b">
        <v>0</v>
      </c>
      <c r="G914" s="229">
        <v>0.0</v>
      </c>
      <c r="H914" s="229">
        <v>0.0</v>
      </c>
      <c r="I914" s="32" t="s">
        <v>13192</v>
      </c>
      <c r="J914" s="32" t="s">
        <v>13180</v>
      </c>
      <c r="K914" s="229">
        <v>20.0</v>
      </c>
      <c r="L914" s="229">
        <v>0.0</v>
      </c>
      <c r="M914" s="32" t="s">
        <v>11390</v>
      </c>
      <c r="N914" s="229">
        <v>0.0</v>
      </c>
    </row>
    <row r="915">
      <c r="A915" s="227" t="str">
        <f t="shared" si="1"/>
        <v>CA0101700100</v>
      </c>
      <c r="B915" s="227" t="str">
        <f t="shared" si="2"/>
        <v>Short Kurta Enchanted Forest (XS)</v>
      </c>
      <c r="C915" s="32" t="s">
        <v>13193</v>
      </c>
      <c r="D915" s="32" t="s">
        <v>13194</v>
      </c>
      <c r="E915" s="233">
        <v>14.69</v>
      </c>
      <c r="F915" s="230" t="b">
        <v>0</v>
      </c>
      <c r="G915" s="229">
        <v>9.0</v>
      </c>
      <c r="H915" s="229">
        <v>9.0</v>
      </c>
      <c r="I915" s="235" t="s">
        <v>13195</v>
      </c>
      <c r="J915" s="32" t="s">
        <v>13196</v>
      </c>
      <c r="K915" s="229">
        <v>12.0</v>
      </c>
      <c r="L915" s="229">
        <v>9.0</v>
      </c>
      <c r="M915" s="32" t="s">
        <v>11686</v>
      </c>
      <c r="N915" s="229">
        <v>-8.0</v>
      </c>
    </row>
    <row r="916">
      <c r="A916" s="227" t="str">
        <f t="shared" si="1"/>
        <v>CA0101700200</v>
      </c>
      <c r="B916" s="227" t="str">
        <f t="shared" si="2"/>
        <v>Short Kurta Enchanted Forest (S)</v>
      </c>
      <c r="C916" s="32" t="s">
        <v>13197</v>
      </c>
      <c r="D916" s="32" t="s">
        <v>13198</v>
      </c>
      <c r="E916" s="233">
        <v>14.74</v>
      </c>
      <c r="F916" s="230" t="b">
        <v>0</v>
      </c>
      <c r="G916" s="229">
        <v>17.0</v>
      </c>
      <c r="H916" s="229">
        <v>18.0</v>
      </c>
      <c r="I916" s="32" t="s">
        <v>13199</v>
      </c>
      <c r="J916" s="32" t="s">
        <v>13196</v>
      </c>
      <c r="K916" s="229">
        <v>12.0</v>
      </c>
      <c r="L916" s="229">
        <v>18.0</v>
      </c>
      <c r="M916" s="32" t="s">
        <v>11585</v>
      </c>
      <c r="N916" s="229">
        <v>-8.0</v>
      </c>
    </row>
    <row r="917">
      <c r="A917" s="227" t="str">
        <f t="shared" si="1"/>
        <v>CA0101700300</v>
      </c>
      <c r="B917" s="227" t="str">
        <f t="shared" si="2"/>
        <v>Short Kurta Enchanted Forest (M)</v>
      </c>
      <c r="C917" s="32" t="s">
        <v>13200</v>
      </c>
      <c r="D917" s="32" t="s">
        <v>13201</v>
      </c>
      <c r="E917" s="229">
        <v>14.31</v>
      </c>
      <c r="F917" s="230" t="b">
        <v>0</v>
      </c>
      <c r="G917" s="229">
        <v>8.0</v>
      </c>
      <c r="H917" s="229">
        <v>8.0</v>
      </c>
      <c r="I917" s="32" t="s">
        <v>13202</v>
      </c>
      <c r="J917" s="32" t="s">
        <v>13196</v>
      </c>
      <c r="K917" s="229">
        <v>12.0</v>
      </c>
      <c r="L917" s="229">
        <v>8.0</v>
      </c>
      <c r="M917" s="32" t="s">
        <v>11388</v>
      </c>
      <c r="N917" s="229">
        <v>-8.0</v>
      </c>
    </row>
    <row r="918">
      <c r="A918" s="227" t="str">
        <f t="shared" si="1"/>
        <v>CA0101700400</v>
      </c>
      <c r="B918" s="227" t="str">
        <f t="shared" si="2"/>
        <v>Short Kurta Enchanted Forest (L)</v>
      </c>
      <c r="C918" s="32" t="s">
        <v>13203</v>
      </c>
      <c r="D918" s="32" t="s">
        <v>13204</v>
      </c>
      <c r="E918" s="229">
        <v>13.73</v>
      </c>
      <c r="F918" s="230" t="b">
        <v>0</v>
      </c>
      <c r="G918" s="229">
        <v>16.0</v>
      </c>
      <c r="H918" s="229">
        <v>17.0</v>
      </c>
      <c r="I918" s="32" t="s">
        <v>13205</v>
      </c>
      <c r="J918" s="32" t="s">
        <v>13196</v>
      </c>
      <c r="K918" s="229">
        <v>12.0</v>
      </c>
      <c r="L918" s="229">
        <v>17.0</v>
      </c>
      <c r="M918" s="32" t="s">
        <v>11588</v>
      </c>
      <c r="N918" s="229">
        <v>-8.0</v>
      </c>
    </row>
    <row r="919">
      <c r="A919" s="227" t="str">
        <f t="shared" si="1"/>
        <v>CA0101700500</v>
      </c>
      <c r="B919" s="227" t="str">
        <f t="shared" si="2"/>
        <v>Short Kurta Enchanted Forest (XL)</v>
      </c>
      <c r="C919" s="32" t="s">
        <v>13206</v>
      </c>
      <c r="D919" s="32" t="s">
        <v>13207</v>
      </c>
      <c r="E919" s="229">
        <v>14.87</v>
      </c>
      <c r="F919" s="230" t="b">
        <v>0</v>
      </c>
      <c r="G919" s="229">
        <v>0.0</v>
      </c>
      <c r="H919" s="229">
        <v>0.0</v>
      </c>
      <c r="I919" s="32" t="s">
        <v>13208</v>
      </c>
      <c r="J919" s="32" t="s">
        <v>13196</v>
      </c>
      <c r="K919" s="229">
        <v>12.0</v>
      </c>
      <c r="L919" s="229">
        <v>0.0</v>
      </c>
      <c r="M919" s="32" t="s">
        <v>11390</v>
      </c>
      <c r="N919" s="229">
        <v>-8.0</v>
      </c>
    </row>
    <row r="920">
      <c r="A920" s="227" t="str">
        <f t="shared" si="1"/>
        <v>CA0101900100</v>
      </c>
      <c r="B920" s="227" t="str">
        <f t="shared" si="2"/>
        <v>Short Kurta Night Garden (XS)</v>
      </c>
      <c r="C920" s="32" t="s">
        <v>13209</v>
      </c>
      <c r="D920" s="32" t="s">
        <v>13210</v>
      </c>
      <c r="E920" s="229">
        <v>13.24</v>
      </c>
      <c r="F920" s="230" t="b">
        <v>0</v>
      </c>
      <c r="G920" s="229">
        <v>2.0</v>
      </c>
      <c r="H920" s="229">
        <v>2.0</v>
      </c>
      <c r="I920" s="32" t="s">
        <v>13211</v>
      </c>
      <c r="J920" s="32" t="s">
        <v>13212</v>
      </c>
      <c r="K920" s="229">
        <v>20.0</v>
      </c>
      <c r="L920" s="229">
        <v>2.0</v>
      </c>
      <c r="M920" s="32" t="s">
        <v>11686</v>
      </c>
      <c r="N920" s="229">
        <v>0.0</v>
      </c>
    </row>
    <row r="921">
      <c r="A921" s="227" t="str">
        <f t="shared" si="1"/>
        <v>CA0101900200</v>
      </c>
      <c r="B921" s="227" t="str">
        <f t="shared" si="2"/>
        <v>Short Kurta Night Garden (S)</v>
      </c>
      <c r="C921" s="32" t="s">
        <v>13213</v>
      </c>
      <c r="D921" s="32" t="s">
        <v>13214</v>
      </c>
      <c r="E921" s="229">
        <v>13.64</v>
      </c>
      <c r="F921" s="230" t="b">
        <v>0</v>
      </c>
      <c r="G921" s="229">
        <v>1.0</v>
      </c>
      <c r="H921" s="229">
        <v>1.0</v>
      </c>
      <c r="I921" s="32" t="s">
        <v>13215</v>
      </c>
      <c r="J921" s="32" t="s">
        <v>13212</v>
      </c>
      <c r="K921" s="229">
        <v>20.0</v>
      </c>
      <c r="L921" s="229">
        <v>1.0</v>
      </c>
      <c r="M921" s="32" t="s">
        <v>11585</v>
      </c>
      <c r="N921" s="229">
        <v>0.0</v>
      </c>
    </row>
    <row r="922">
      <c r="A922" s="227" t="str">
        <f t="shared" si="1"/>
        <v>CA0101900300</v>
      </c>
      <c r="B922" s="227" t="str">
        <f t="shared" si="2"/>
        <v>Short Kurta Night Garden (M)</v>
      </c>
      <c r="C922" s="32" t="s">
        <v>13216</v>
      </c>
      <c r="D922" s="32" t="s">
        <v>13217</v>
      </c>
      <c r="E922" s="229">
        <v>13.31</v>
      </c>
      <c r="F922" s="230" t="b">
        <v>0</v>
      </c>
      <c r="G922" s="229">
        <v>0.0</v>
      </c>
      <c r="H922" s="229">
        <v>0.0</v>
      </c>
      <c r="I922" s="32" t="s">
        <v>13218</v>
      </c>
      <c r="J922" s="32" t="s">
        <v>13212</v>
      </c>
      <c r="K922" s="229">
        <v>20.0</v>
      </c>
      <c r="L922" s="229">
        <v>0.0</v>
      </c>
      <c r="M922" s="32" t="s">
        <v>11388</v>
      </c>
      <c r="N922" s="229">
        <v>0.0</v>
      </c>
    </row>
    <row r="923">
      <c r="A923" s="227" t="str">
        <f t="shared" si="1"/>
        <v>CA0101900400</v>
      </c>
      <c r="B923" s="227" t="str">
        <f t="shared" si="2"/>
        <v>Short Kurta Night Garden (L)</v>
      </c>
      <c r="C923" s="32" t="s">
        <v>13219</v>
      </c>
      <c r="D923" s="32" t="s">
        <v>13220</v>
      </c>
      <c r="E923" s="229">
        <v>13.56</v>
      </c>
      <c r="F923" s="230" t="b">
        <v>0</v>
      </c>
      <c r="G923" s="229">
        <v>0.0</v>
      </c>
      <c r="H923" s="229">
        <v>0.0</v>
      </c>
      <c r="I923" s="32" t="s">
        <v>13221</v>
      </c>
      <c r="J923" s="32" t="s">
        <v>13212</v>
      </c>
      <c r="K923" s="229">
        <v>20.0</v>
      </c>
      <c r="L923" s="229">
        <v>0.0</v>
      </c>
      <c r="M923" s="32" t="s">
        <v>11588</v>
      </c>
      <c r="N923" s="229">
        <v>0.0</v>
      </c>
    </row>
    <row r="924">
      <c r="A924" s="227" t="str">
        <f t="shared" si="1"/>
        <v>CA0102000200</v>
      </c>
      <c r="B924" s="227" t="str">
        <f t="shared" si="2"/>
        <v>Womens AUM Kurta - Beige (S)</v>
      </c>
      <c r="C924" s="32" t="s">
        <v>13222</v>
      </c>
      <c r="D924" s="32" t="s">
        <v>13223</v>
      </c>
      <c r="E924" s="229">
        <v>7.36</v>
      </c>
      <c r="F924" s="230" t="b">
        <v>0</v>
      </c>
      <c r="G924" s="229">
        <v>0.0</v>
      </c>
      <c r="H924" s="229">
        <v>0.0</v>
      </c>
      <c r="I924" s="32" t="s">
        <v>13224</v>
      </c>
      <c r="J924" s="32" t="s">
        <v>13225</v>
      </c>
      <c r="K924" s="229">
        <v>18.0</v>
      </c>
      <c r="L924" s="229">
        <v>0.0</v>
      </c>
      <c r="M924" s="32" t="s">
        <v>11585</v>
      </c>
      <c r="N924" s="229">
        <v>0.0</v>
      </c>
    </row>
    <row r="925">
      <c r="A925" s="227" t="str">
        <f t="shared" si="1"/>
        <v>CA0102000500</v>
      </c>
      <c r="B925" s="227" t="str">
        <f t="shared" si="2"/>
        <v>Womens AUM Kurta - Beige (XL)</v>
      </c>
      <c r="C925" s="32" t="s">
        <v>13226</v>
      </c>
      <c r="D925" s="32" t="s">
        <v>13227</v>
      </c>
      <c r="E925" s="229">
        <v>7.36</v>
      </c>
      <c r="F925" s="230" t="b">
        <v>0</v>
      </c>
      <c r="G925" s="229">
        <v>0.0</v>
      </c>
      <c r="H925" s="229">
        <v>0.0</v>
      </c>
      <c r="I925" s="32" t="s">
        <v>13228</v>
      </c>
      <c r="J925" s="32" t="s">
        <v>13225</v>
      </c>
      <c r="K925" s="229">
        <v>18.0</v>
      </c>
      <c r="L925" s="229">
        <v>0.0</v>
      </c>
      <c r="M925" s="32" t="s">
        <v>11390</v>
      </c>
      <c r="N925" s="229">
        <v>0.0</v>
      </c>
    </row>
    <row r="926">
      <c r="A926" s="227" t="str">
        <f t="shared" si="1"/>
        <v>CA0102100106</v>
      </c>
      <c r="B926" s="227" t="str">
        <f t="shared" si="2"/>
        <v>Natural Block Print Kurta-Red (XS)</v>
      </c>
      <c r="C926" s="32" t="s">
        <v>13229</v>
      </c>
      <c r="D926" s="32" t="s">
        <v>13230</v>
      </c>
      <c r="E926" s="229">
        <v>11.15</v>
      </c>
      <c r="F926" s="230" t="b">
        <v>0</v>
      </c>
      <c r="G926" s="229">
        <v>3.0</v>
      </c>
      <c r="H926" s="229">
        <v>3.0</v>
      </c>
      <c r="I926" s="32" t="s">
        <v>13231</v>
      </c>
      <c r="J926" s="32" t="s">
        <v>13232</v>
      </c>
      <c r="K926" s="229">
        <v>20.0</v>
      </c>
      <c r="L926" s="229">
        <v>3.0</v>
      </c>
      <c r="M926" s="32" t="s">
        <v>11686</v>
      </c>
      <c r="N926" s="229">
        <v>0.0</v>
      </c>
    </row>
    <row r="927">
      <c r="A927" s="227" t="str">
        <f t="shared" si="1"/>
        <v>CA0102100206</v>
      </c>
      <c r="B927" s="227" t="str">
        <f t="shared" si="2"/>
        <v>Natural Block Print Kurta-Red (S)</v>
      </c>
      <c r="C927" s="32" t="s">
        <v>13233</v>
      </c>
      <c r="D927" s="32" t="s">
        <v>13234</v>
      </c>
      <c r="E927" s="229">
        <v>12.52</v>
      </c>
      <c r="F927" s="230" t="b">
        <v>0</v>
      </c>
      <c r="G927" s="229">
        <v>5.0</v>
      </c>
      <c r="H927" s="229">
        <v>5.0</v>
      </c>
      <c r="I927" s="32" t="s">
        <v>13235</v>
      </c>
      <c r="J927" s="32" t="s">
        <v>13232</v>
      </c>
      <c r="K927" s="229">
        <v>20.0</v>
      </c>
      <c r="L927" s="229">
        <v>5.0</v>
      </c>
      <c r="M927" s="32" t="s">
        <v>11585</v>
      </c>
      <c r="N927" s="229">
        <v>0.0</v>
      </c>
    </row>
    <row r="928">
      <c r="A928" s="227" t="str">
        <f t="shared" si="1"/>
        <v>CA0102100306</v>
      </c>
      <c r="B928" s="227" t="str">
        <f t="shared" si="2"/>
        <v>Natural Block Print Kurta-Red (M)</v>
      </c>
      <c r="C928" s="32" t="s">
        <v>13236</v>
      </c>
      <c r="D928" s="32" t="s">
        <v>13237</v>
      </c>
      <c r="E928" s="229">
        <v>12.52</v>
      </c>
      <c r="F928" s="230" t="b">
        <v>0</v>
      </c>
      <c r="G928" s="229">
        <v>5.0</v>
      </c>
      <c r="H928" s="229">
        <v>5.0</v>
      </c>
      <c r="I928" s="32" t="s">
        <v>13238</v>
      </c>
      <c r="J928" s="32" t="s">
        <v>13232</v>
      </c>
      <c r="K928" s="229">
        <v>20.0</v>
      </c>
      <c r="L928" s="229">
        <v>5.0</v>
      </c>
      <c r="M928" s="32" t="s">
        <v>11388</v>
      </c>
      <c r="N928" s="229">
        <v>0.0</v>
      </c>
    </row>
    <row r="929">
      <c r="A929" s="227" t="str">
        <f t="shared" si="1"/>
        <v>CA0102100406</v>
      </c>
      <c r="B929" s="227" t="str">
        <f t="shared" si="2"/>
        <v>Natural Block Print Kurta-Red (L)</v>
      </c>
      <c r="C929" s="32" t="s">
        <v>13239</v>
      </c>
      <c r="D929" s="32" t="s">
        <v>13240</v>
      </c>
      <c r="E929" s="229">
        <v>12.5</v>
      </c>
      <c r="F929" s="230" t="b">
        <v>0</v>
      </c>
      <c r="G929" s="229">
        <v>0.0</v>
      </c>
      <c r="H929" s="229">
        <v>0.0</v>
      </c>
      <c r="I929" s="32" t="s">
        <v>13241</v>
      </c>
      <c r="J929" s="32" t="s">
        <v>13232</v>
      </c>
      <c r="K929" s="229">
        <v>20.0</v>
      </c>
      <c r="L929" s="229">
        <v>0.0</v>
      </c>
      <c r="M929" s="32" t="s">
        <v>11588</v>
      </c>
      <c r="N929" s="229">
        <v>0.0</v>
      </c>
    </row>
    <row r="930">
      <c r="A930" s="227" t="str">
        <f t="shared" si="1"/>
        <v>CA0102100506</v>
      </c>
      <c r="B930" s="227" t="str">
        <f t="shared" si="2"/>
        <v>Natural Block Print Kurta-Red (XL)</v>
      </c>
      <c r="C930" s="32" t="s">
        <v>13242</v>
      </c>
      <c r="D930" s="32" t="s">
        <v>13243</v>
      </c>
      <c r="E930" s="229">
        <v>1.03</v>
      </c>
      <c r="F930" s="230" t="b">
        <v>0</v>
      </c>
      <c r="G930" s="229">
        <v>0.0</v>
      </c>
      <c r="H930" s="229">
        <v>0.0</v>
      </c>
      <c r="I930" s="32" t="s">
        <v>13244</v>
      </c>
      <c r="J930" s="32" t="s">
        <v>13232</v>
      </c>
      <c r="K930" s="229">
        <v>20.0</v>
      </c>
      <c r="L930" s="229">
        <v>0.0</v>
      </c>
      <c r="M930" s="32" t="s">
        <v>11390</v>
      </c>
      <c r="N930" s="229">
        <v>0.0</v>
      </c>
    </row>
    <row r="931">
      <c r="A931" s="227" t="str">
        <f t="shared" si="1"/>
        <v>CA0102200106</v>
      </c>
      <c r="B931" s="227" t="str">
        <f t="shared" si="2"/>
        <v>Natural Dabu Hand Block Print Kurta-Red (XS)</v>
      </c>
      <c r="C931" s="32" t="s">
        <v>13245</v>
      </c>
      <c r="D931" s="32" t="s">
        <v>13246</v>
      </c>
      <c r="E931" s="229">
        <v>11.02</v>
      </c>
      <c r="F931" s="230" t="b">
        <v>0</v>
      </c>
      <c r="G931" s="229">
        <v>1.0</v>
      </c>
      <c r="H931" s="229">
        <v>1.0</v>
      </c>
      <c r="I931" s="32" t="s">
        <v>13247</v>
      </c>
      <c r="J931" s="32" t="s">
        <v>13248</v>
      </c>
      <c r="K931" s="229">
        <v>20.0</v>
      </c>
      <c r="L931" s="229">
        <v>1.0</v>
      </c>
      <c r="M931" s="32" t="s">
        <v>11686</v>
      </c>
      <c r="N931" s="229">
        <v>0.0</v>
      </c>
    </row>
    <row r="932">
      <c r="A932" s="227" t="str">
        <f t="shared" si="1"/>
        <v>CA0102200206</v>
      </c>
      <c r="B932" s="227" t="str">
        <f t="shared" si="2"/>
        <v>Natural Dabu Hand Block Print Kurta-Red (S)</v>
      </c>
      <c r="C932" s="32" t="s">
        <v>13249</v>
      </c>
      <c r="D932" s="32" t="s">
        <v>13250</v>
      </c>
      <c r="E932" s="229">
        <v>11.33</v>
      </c>
      <c r="F932" s="230" t="b">
        <v>0</v>
      </c>
      <c r="G932" s="229">
        <v>2.0</v>
      </c>
      <c r="H932" s="229">
        <v>2.0</v>
      </c>
      <c r="I932" s="32" t="s">
        <v>13251</v>
      </c>
      <c r="J932" s="32" t="s">
        <v>13248</v>
      </c>
      <c r="K932" s="229">
        <v>20.0</v>
      </c>
      <c r="L932" s="229">
        <v>2.0</v>
      </c>
      <c r="M932" s="32" t="s">
        <v>11585</v>
      </c>
      <c r="N932" s="229">
        <v>0.0</v>
      </c>
    </row>
    <row r="933">
      <c r="A933" s="227" t="str">
        <f t="shared" si="1"/>
        <v>CA0102200306</v>
      </c>
      <c r="B933" s="227" t="str">
        <f t="shared" si="2"/>
        <v>Natural Dabu Hand Block Print Kurta-Red (M)</v>
      </c>
      <c r="C933" s="32" t="s">
        <v>13252</v>
      </c>
      <c r="D933" s="32" t="s">
        <v>13253</v>
      </c>
      <c r="E933" s="229">
        <v>11.27</v>
      </c>
      <c r="F933" s="230" t="b">
        <v>0</v>
      </c>
      <c r="G933" s="229">
        <v>2.0</v>
      </c>
      <c r="H933" s="229">
        <v>2.0</v>
      </c>
      <c r="I933" s="32" t="s">
        <v>13254</v>
      </c>
      <c r="J933" s="32" t="s">
        <v>13248</v>
      </c>
      <c r="K933" s="229">
        <v>20.0</v>
      </c>
      <c r="L933" s="229">
        <v>2.0</v>
      </c>
      <c r="M933" s="32" t="s">
        <v>11388</v>
      </c>
      <c r="N933" s="229">
        <v>0.0</v>
      </c>
    </row>
    <row r="934">
      <c r="A934" s="227" t="str">
        <f t="shared" si="1"/>
        <v>CA0102300106</v>
      </c>
      <c r="B934" s="227" t="str">
        <f t="shared" si="2"/>
        <v>Natural Dabu Hand Block Print Kurta-Indigo (XS)</v>
      </c>
      <c r="C934" s="32" t="s">
        <v>13255</v>
      </c>
      <c r="D934" s="32" t="s">
        <v>13256</v>
      </c>
      <c r="E934" s="229">
        <v>11.03</v>
      </c>
      <c r="F934" s="230" t="b">
        <v>0</v>
      </c>
      <c r="G934" s="229">
        <v>11.0</v>
      </c>
      <c r="H934" s="229">
        <v>11.0</v>
      </c>
      <c r="I934" s="32" t="s">
        <v>13257</v>
      </c>
      <c r="J934" s="32" t="s">
        <v>13258</v>
      </c>
      <c r="K934" s="229">
        <v>20.0</v>
      </c>
      <c r="L934" s="229">
        <v>11.0</v>
      </c>
      <c r="M934" s="32" t="s">
        <v>11686</v>
      </c>
      <c r="N934" s="229">
        <v>0.0</v>
      </c>
    </row>
    <row r="935">
      <c r="A935" s="227" t="str">
        <f t="shared" si="1"/>
        <v>CA0102300206</v>
      </c>
      <c r="B935" s="227" t="str">
        <f t="shared" si="2"/>
        <v>Natural Dabu Hand Block Print Kurta-Indigo (S)</v>
      </c>
      <c r="C935" s="32" t="s">
        <v>13259</v>
      </c>
      <c r="D935" s="32" t="s">
        <v>13260</v>
      </c>
      <c r="E935" s="229">
        <v>11.13</v>
      </c>
      <c r="F935" s="230" t="b">
        <v>0</v>
      </c>
      <c r="G935" s="229">
        <v>1.0</v>
      </c>
      <c r="H935" s="229">
        <v>1.0</v>
      </c>
      <c r="I935" s="32" t="s">
        <v>13261</v>
      </c>
      <c r="J935" s="32" t="s">
        <v>13258</v>
      </c>
      <c r="K935" s="229">
        <v>20.0</v>
      </c>
      <c r="L935" s="229">
        <v>1.0</v>
      </c>
      <c r="M935" s="32" t="s">
        <v>11585</v>
      </c>
      <c r="N935" s="229">
        <v>0.0</v>
      </c>
    </row>
    <row r="936">
      <c r="A936" s="227" t="str">
        <f t="shared" si="1"/>
        <v>CA0102300306</v>
      </c>
      <c r="B936" s="227" t="str">
        <f t="shared" si="2"/>
        <v>Natural Dabu Hand Block Print Kurta-Indigo (M)</v>
      </c>
      <c r="C936" s="32" t="s">
        <v>13262</v>
      </c>
      <c r="D936" s="32" t="s">
        <v>13263</v>
      </c>
      <c r="E936" s="229">
        <v>11.05</v>
      </c>
      <c r="F936" s="230" t="b">
        <v>0</v>
      </c>
      <c r="G936" s="229">
        <v>0.0</v>
      </c>
      <c r="H936" s="229">
        <v>0.0</v>
      </c>
      <c r="I936" s="32" t="s">
        <v>13264</v>
      </c>
      <c r="J936" s="32" t="s">
        <v>13258</v>
      </c>
      <c r="K936" s="229">
        <v>20.0</v>
      </c>
      <c r="L936" s="229">
        <v>0.0</v>
      </c>
      <c r="M936" s="32" t="s">
        <v>11388</v>
      </c>
      <c r="N936" s="229">
        <v>0.0</v>
      </c>
    </row>
    <row r="937">
      <c r="A937" s="227" t="str">
        <f t="shared" si="1"/>
        <v>CA0102300406</v>
      </c>
      <c r="B937" s="227" t="str">
        <f t="shared" si="2"/>
        <v>Natural Dabu Hand Block Print Kurta-Indigo (L)</v>
      </c>
      <c r="C937" s="32" t="s">
        <v>13265</v>
      </c>
      <c r="D937" s="32" t="s">
        <v>13266</v>
      </c>
      <c r="E937" s="229">
        <v>11.36</v>
      </c>
      <c r="F937" s="230" t="b">
        <v>0</v>
      </c>
      <c r="G937" s="229">
        <v>1.0</v>
      </c>
      <c r="H937" s="229">
        <v>1.0</v>
      </c>
      <c r="I937" s="32" t="s">
        <v>13267</v>
      </c>
      <c r="J937" s="32" t="s">
        <v>13258</v>
      </c>
      <c r="K937" s="229">
        <v>20.0</v>
      </c>
      <c r="L937" s="229">
        <v>1.0</v>
      </c>
      <c r="M937" s="32" t="s">
        <v>11588</v>
      </c>
      <c r="N937" s="229">
        <v>0.0</v>
      </c>
    </row>
    <row r="938">
      <c r="A938" s="227" t="str">
        <f t="shared" si="1"/>
        <v>CA0102400106</v>
      </c>
      <c r="B938" s="227" t="str">
        <f t="shared" si="2"/>
        <v>Natural Hand Block Ajarak Print Kurta (XS)</v>
      </c>
      <c r="C938" s="32" t="s">
        <v>13268</v>
      </c>
      <c r="D938" s="32" t="s">
        <v>13269</v>
      </c>
      <c r="E938" s="229">
        <v>11.02</v>
      </c>
      <c r="F938" s="230" t="b">
        <v>0</v>
      </c>
      <c r="G938" s="229">
        <v>11.0</v>
      </c>
      <c r="H938" s="229">
        <v>11.0</v>
      </c>
      <c r="I938" s="32" t="s">
        <v>13270</v>
      </c>
      <c r="J938" s="32" t="s">
        <v>13271</v>
      </c>
      <c r="K938" s="229">
        <v>20.0</v>
      </c>
      <c r="L938" s="229">
        <v>11.0</v>
      </c>
      <c r="M938" s="32" t="s">
        <v>11686</v>
      </c>
      <c r="N938" s="229">
        <v>0.0</v>
      </c>
    </row>
    <row r="939">
      <c r="A939" s="227" t="str">
        <f t="shared" si="1"/>
        <v>CA0102400206</v>
      </c>
      <c r="B939" s="227" t="str">
        <f t="shared" si="2"/>
        <v>Natural Hand Block Ajarak Print Kurta (S)</v>
      </c>
      <c r="C939" s="32" t="s">
        <v>13272</v>
      </c>
      <c r="D939" s="32" t="s">
        <v>13273</v>
      </c>
      <c r="E939" s="229">
        <v>11.02</v>
      </c>
      <c r="F939" s="230" t="b">
        <v>0</v>
      </c>
      <c r="G939" s="229">
        <v>0.0</v>
      </c>
      <c r="H939" s="229">
        <v>0.0</v>
      </c>
      <c r="I939" s="32" t="s">
        <v>13274</v>
      </c>
      <c r="J939" s="32" t="s">
        <v>13271</v>
      </c>
      <c r="K939" s="229">
        <v>20.0</v>
      </c>
      <c r="L939" s="229">
        <v>0.0</v>
      </c>
      <c r="M939" s="32" t="s">
        <v>11585</v>
      </c>
      <c r="N939" s="229">
        <v>0.0</v>
      </c>
    </row>
    <row r="940">
      <c r="A940" s="227" t="str">
        <f t="shared" si="1"/>
        <v>CA0102400306</v>
      </c>
      <c r="B940" s="227" t="str">
        <f t="shared" si="2"/>
        <v>Natural Hand Block Ajarak Print Kurta (M)</v>
      </c>
      <c r="C940" s="32" t="s">
        <v>13275</v>
      </c>
      <c r="D940" s="32" t="s">
        <v>13276</v>
      </c>
      <c r="E940" s="229">
        <v>11.36</v>
      </c>
      <c r="F940" s="230" t="b">
        <v>0</v>
      </c>
      <c r="G940" s="229">
        <v>0.0</v>
      </c>
      <c r="H940" s="229">
        <v>0.0</v>
      </c>
      <c r="I940" s="32" t="s">
        <v>13277</v>
      </c>
      <c r="J940" s="32" t="s">
        <v>13271</v>
      </c>
      <c r="K940" s="229">
        <v>20.0</v>
      </c>
      <c r="L940" s="229">
        <v>0.0</v>
      </c>
      <c r="M940" s="32" t="s">
        <v>11388</v>
      </c>
      <c r="N940" s="229">
        <v>0.0</v>
      </c>
    </row>
    <row r="941">
      <c r="A941" s="227" t="str">
        <f t="shared" si="1"/>
        <v>CA0102500206</v>
      </c>
      <c r="B941" s="227" t="str">
        <f t="shared" si="2"/>
        <v>Dobby Kurta for Women-Yellow (S)</v>
      </c>
      <c r="C941" s="32" t="s">
        <v>13278</v>
      </c>
      <c r="D941" s="32" t="s">
        <v>13279</v>
      </c>
      <c r="E941" s="229">
        <v>12.54</v>
      </c>
      <c r="F941" s="230" t="b">
        <v>0</v>
      </c>
      <c r="G941" s="229">
        <v>0.0</v>
      </c>
      <c r="H941" s="229">
        <v>0.0</v>
      </c>
      <c r="I941" s="32" t="s">
        <v>13280</v>
      </c>
      <c r="J941" s="32" t="s">
        <v>13281</v>
      </c>
      <c r="K941" s="229">
        <v>20.0</v>
      </c>
      <c r="L941" s="229">
        <v>0.0</v>
      </c>
      <c r="M941" s="32" t="s">
        <v>11585</v>
      </c>
      <c r="N941" s="229">
        <v>20.0</v>
      </c>
    </row>
    <row r="942">
      <c r="A942" s="227" t="str">
        <f t="shared" si="1"/>
        <v>CA0102500306</v>
      </c>
      <c r="B942" s="227" t="str">
        <f t="shared" si="2"/>
        <v>Dobby Kurta for Women-Yellow (M)</v>
      </c>
      <c r="C942" s="32" t="s">
        <v>13282</v>
      </c>
      <c r="D942" s="32" t="s">
        <v>13283</v>
      </c>
      <c r="E942" s="229">
        <v>12.5</v>
      </c>
      <c r="F942" s="230" t="b">
        <v>0</v>
      </c>
      <c r="G942" s="229">
        <v>0.0</v>
      </c>
      <c r="H942" s="229">
        <v>0.0</v>
      </c>
      <c r="I942" s="32" t="s">
        <v>13284</v>
      </c>
      <c r="J942" s="32" t="s">
        <v>13281</v>
      </c>
      <c r="K942" s="229">
        <v>20.0</v>
      </c>
      <c r="L942" s="229">
        <v>0.0</v>
      </c>
      <c r="M942" s="32" t="s">
        <v>11388</v>
      </c>
      <c r="N942" s="229">
        <v>20.0</v>
      </c>
    </row>
    <row r="943">
      <c r="A943" s="227" t="str">
        <f t="shared" si="1"/>
        <v>CA0104400000</v>
      </c>
      <c r="B943" s="227" t="str">
        <f t="shared" si="2"/>
        <v>Womens-Kalamkari-Long-Skirt (Multi)</v>
      </c>
      <c r="C943" s="32" t="s">
        <v>13285</v>
      </c>
      <c r="D943" s="32" t="s">
        <v>8405</v>
      </c>
      <c r="E943" s="229">
        <v>15.03</v>
      </c>
      <c r="F943" s="230" t="b">
        <v>0</v>
      </c>
      <c r="G943" s="229">
        <v>1.0</v>
      </c>
      <c r="H943" s="229">
        <v>2.0</v>
      </c>
      <c r="I943" s="32" t="s">
        <v>8406</v>
      </c>
      <c r="J943" s="32" t="s">
        <v>13286</v>
      </c>
      <c r="K943" s="229">
        <v>15.0</v>
      </c>
      <c r="L943" s="229">
        <v>2.0</v>
      </c>
      <c r="M943" s="32" t="s">
        <v>13287</v>
      </c>
      <c r="N943" s="229">
        <v>-10.0</v>
      </c>
    </row>
    <row r="944">
      <c r="A944" s="227" t="str">
        <f t="shared" si="1"/>
        <v>CA0104400006</v>
      </c>
      <c r="B944" s="227" t="str">
        <f t="shared" si="2"/>
        <v>Womens-Kalamkari-Long-Skirt (RED)</v>
      </c>
      <c r="C944" s="32" t="s">
        <v>13288</v>
      </c>
      <c r="D944" s="32" t="s">
        <v>13289</v>
      </c>
      <c r="E944" s="229">
        <v>25.0</v>
      </c>
      <c r="F944" s="230" t="b">
        <v>0</v>
      </c>
      <c r="G944" s="229">
        <v>0.0</v>
      </c>
      <c r="H944" s="229">
        <v>0.0</v>
      </c>
      <c r="I944" s="32" t="s">
        <v>13290</v>
      </c>
      <c r="J944" s="32" t="s">
        <v>13286</v>
      </c>
      <c r="K944" s="229">
        <v>15.0</v>
      </c>
      <c r="L944" s="229">
        <v>0.0</v>
      </c>
      <c r="M944" s="32" t="s">
        <v>12768</v>
      </c>
      <c r="N944" s="229">
        <v>-10.0</v>
      </c>
    </row>
    <row r="945">
      <c r="A945" s="227" t="str">
        <f t="shared" si="1"/>
        <v>CA0104616900</v>
      </c>
      <c r="B945" s="227" t="str">
        <f t="shared" si="2"/>
        <v>Mulmul Plain Skirt Beige</v>
      </c>
      <c r="C945" s="32" t="s">
        <v>13291</v>
      </c>
      <c r="D945" s="32" t="s">
        <v>4187</v>
      </c>
      <c r="E945" s="229">
        <v>16.1</v>
      </c>
      <c r="F945" s="230" t="b">
        <v>0</v>
      </c>
      <c r="G945" s="229">
        <v>0.0</v>
      </c>
      <c r="H945" s="229">
        <v>0.0</v>
      </c>
      <c r="I945" s="32" t="s">
        <v>4187</v>
      </c>
      <c r="J945" s="32" t="s">
        <v>4186</v>
      </c>
      <c r="K945" s="229">
        <v>25.0</v>
      </c>
      <c r="L945" s="229">
        <v>0.0</v>
      </c>
      <c r="M945" s="231"/>
      <c r="N945" s="229">
        <v>25.0</v>
      </c>
    </row>
    <row r="946">
      <c r="A946" s="227" t="str">
        <f t="shared" si="1"/>
        <v>CA0104617000</v>
      </c>
      <c r="B946" s="227" t="str">
        <f t="shared" si="2"/>
        <v>Cotton Plain Skirt Black</v>
      </c>
      <c r="C946" s="32" t="s">
        <v>13292</v>
      </c>
      <c r="D946" s="32" t="s">
        <v>4071</v>
      </c>
      <c r="E946" s="229">
        <v>15.5</v>
      </c>
      <c r="F946" s="230" t="b">
        <v>0</v>
      </c>
      <c r="G946" s="229">
        <v>0.0</v>
      </c>
      <c r="H946" s="229">
        <v>0.0</v>
      </c>
      <c r="I946" s="32" t="s">
        <v>4072</v>
      </c>
      <c r="J946" s="32" t="s">
        <v>13293</v>
      </c>
      <c r="K946" s="229">
        <v>25.0</v>
      </c>
      <c r="L946" s="229">
        <v>0.0</v>
      </c>
      <c r="M946" s="231"/>
      <c r="N946" s="229">
        <v>25.0</v>
      </c>
    </row>
    <row r="947">
      <c r="A947" s="227" t="str">
        <f t="shared" si="1"/>
        <v>CA0104617100</v>
      </c>
      <c r="B947" s="227" t="str">
        <f t="shared" si="2"/>
        <v>Mulmul Plain Skirt Blue</v>
      </c>
      <c r="C947" s="32" t="s">
        <v>13294</v>
      </c>
      <c r="D947" s="32" t="s">
        <v>4191</v>
      </c>
      <c r="E947" s="229">
        <v>16.1</v>
      </c>
      <c r="F947" s="230" t="b">
        <v>0</v>
      </c>
      <c r="G947" s="229">
        <v>0.0</v>
      </c>
      <c r="H947" s="229">
        <v>0.0</v>
      </c>
      <c r="I947" s="32" t="s">
        <v>4191</v>
      </c>
      <c r="J947" s="32" t="s">
        <v>4190</v>
      </c>
      <c r="K947" s="229">
        <v>25.0</v>
      </c>
      <c r="L947" s="229">
        <v>0.0</v>
      </c>
      <c r="M947" s="231"/>
      <c r="N947" s="229">
        <v>25.0</v>
      </c>
    </row>
    <row r="948">
      <c r="A948" s="227" t="str">
        <f t="shared" si="1"/>
        <v>CA0104617200</v>
      </c>
      <c r="B948" s="227" t="str">
        <f t="shared" si="2"/>
        <v>Cotton Skirt, Rusty Red</v>
      </c>
      <c r="C948" s="32" t="s">
        <v>13295</v>
      </c>
      <c r="D948" s="32" t="s">
        <v>4067</v>
      </c>
      <c r="E948" s="229">
        <v>16.11</v>
      </c>
      <c r="F948" s="230" t="b">
        <v>0</v>
      </c>
      <c r="G948" s="229">
        <v>0.0</v>
      </c>
      <c r="H948" s="229">
        <v>0.0</v>
      </c>
      <c r="I948" s="32" t="s">
        <v>4068</v>
      </c>
      <c r="J948" s="32" t="s">
        <v>13296</v>
      </c>
      <c r="K948" s="229">
        <v>25.0</v>
      </c>
      <c r="L948" s="229">
        <v>0.0</v>
      </c>
      <c r="M948" s="231"/>
      <c r="N948" s="229">
        <v>25.0</v>
      </c>
    </row>
    <row r="949">
      <c r="A949" s="227" t="str">
        <f t="shared" si="1"/>
        <v>CA0106300300</v>
      </c>
      <c r="B949" s="227" t="str">
        <f t="shared" si="2"/>
        <v>Traditional Pajama - Women (S-M)</v>
      </c>
      <c r="C949" s="32" t="s">
        <v>13297</v>
      </c>
      <c r="D949" s="32" t="s">
        <v>13298</v>
      </c>
      <c r="E949" s="229">
        <v>13.0</v>
      </c>
      <c r="F949" s="230" t="b">
        <v>0</v>
      </c>
      <c r="G949" s="229">
        <v>0.0</v>
      </c>
      <c r="H949" s="229">
        <v>0.0</v>
      </c>
      <c r="I949" s="32" t="s">
        <v>13299</v>
      </c>
      <c r="J949" s="32" t="s">
        <v>12029</v>
      </c>
      <c r="K949" s="229">
        <v>28.0</v>
      </c>
      <c r="L949" s="229">
        <v>0.0</v>
      </c>
      <c r="M949" s="32" t="s">
        <v>13300</v>
      </c>
      <c r="N949" s="229">
        <v>28.0</v>
      </c>
    </row>
    <row r="950">
      <c r="A950" s="227" t="str">
        <f t="shared" si="1"/>
        <v>CA0106800200</v>
      </c>
      <c r="B950" s="227" t="str">
        <f t="shared" si="2"/>
        <v>Women Organic Cotton Relaxed Fit Pants - White (S)</v>
      </c>
      <c r="C950" s="32" t="s">
        <v>13301</v>
      </c>
      <c r="D950" s="32" t="s">
        <v>2962</v>
      </c>
      <c r="E950" s="229">
        <v>9.4</v>
      </c>
      <c r="F950" s="230" t="b">
        <v>0</v>
      </c>
      <c r="G950" s="229">
        <v>43.0</v>
      </c>
      <c r="H950" s="229">
        <v>45.0</v>
      </c>
      <c r="I950" s="32" t="s">
        <v>2963</v>
      </c>
      <c r="J950" s="32" t="s">
        <v>13302</v>
      </c>
      <c r="K950" s="229">
        <v>32.0</v>
      </c>
      <c r="L950" s="229">
        <v>45.0</v>
      </c>
      <c r="M950" s="32" t="s">
        <v>11585</v>
      </c>
      <c r="N950" s="229">
        <v>32.0</v>
      </c>
    </row>
    <row r="951">
      <c r="A951" s="227" t="str">
        <f t="shared" si="1"/>
        <v>CA0106800300</v>
      </c>
      <c r="B951" s="227" t="str">
        <f t="shared" si="2"/>
        <v>Women Organic Cotton Relaxed Fit Pants - White (M)</v>
      </c>
      <c r="C951" s="32" t="s">
        <v>13303</v>
      </c>
      <c r="D951" s="32" t="s">
        <v>2959</v>
      </c>
      <c r="E951" s="229">
        <v>7.26</v>
      </c>
      <c r="F951" s="230" t="b">
        <v>0</v>
      </c>
      <c r="G951" s="229">
        <v>40.0</v>
      </c>
      <c r="H951" s="229">
        <v>41.0</v>
      </c>
      <c r="I951" s="32" t="s">
        <v>2960</v>
      </c>
      <c r="J951" s="32" t="s">
        <v>13302</v>
      </c>
      <c r="K951" s="229">
        <v>32.0</v>
      </c>
      <c r="L951" s="229">
        <v>41.0</v>
      </c>
      <c r="M951" s="32" t="s">
        <v>11388</v>
      </c>
      <c r="N951" s="229">
        <v>32.0</v>
      </c>
    </row>
    <row r="952">
      <c r="A952" s="227" t="str">
        <f t="shared" si="1"/>
        <v>CA0106800400</v>
      </c>
      <c r="B952" s="227" t="str">
        <f t="shared" si="2"/>
        <v>Women Organic Cotton Relaxed Fit Pants - White (L)</v>
      </c>
      <c r="C952" s="32" t="s">
        <v>13304</v>
      </c>
      <c r="D952" s="32" t="s">
        <v>2956</v>
      </c>
      <c r="E952" s="229">
        <v>9.76</v>
      </c>
      <c r="F952" s="230" t="b">
        <v>0</v>
      </c>
      <c r="G952" s="229">
        <v>3.0</v>
      </c>
      <c r="H952" s="229">
        <v>3.0</v>
      </c>
      <c r="I952" s="32" t="s">
        <v>2957</v>
      </c>
      <c r="J952" s="32" t="s">
        <v>13302</v>
      </c>
      <c r="K952" s="229">
        <v>32.0</v>
      </c>
      <c r="L952" s="229">
        <v>3.0</v>
      </c>
      <c r="M952" s="32" t="s">
        <v>11588</v>
      </c>
      <c r="N952" s="229">
        <v>32.0</v>
      </c>
    </row>
    <row r="953">
      <c r="A953" s="227" t="str">
        <f t="shared" si="1"/>
        <v>CA0106800500</v>
      </c>
      <c r="B953" s="227" t="str">
        <f t="shared" si="2"/>
        <v>Women Organic Cotton Relaxed Fit Pants - White (XL)</v>
      </c>
      <c r="C953" s="32" t="s">
        <v>13305</v>
      </c>
      <c r="D953" s="32" t="s">
        <v>2965</v>
      </c>
      <c r="E953" s="229">
        <v>11.17</v>
      </c>
      <c r="F953" s="230" t="b">
        <v>0</v>
      </c>
      <c r="G953" s="229">
        <v>52.0</v>
      </c>
      <c r="H953" s="229">
        <v>52.0</v>
      </c>
      <c r="I953" s="32" t="s">
        <v>2966</v>
      </c>
      <c r="J953" s="32" t="s">
        <v>13302</v>
      </c>
      <c r="K953" s="229">
        <v>32.0</v>
      </c>
      <c r="L953" s="229">
        <v>52.0</v>
      </c>
      <c r="M953" s="32" t="s">
        <v>11390</v>
      </c>
      <c r="N953" s="229">
        <v>32.0</v>
      </c>
    </row>
    <row r="954">
      <c r="A954" s="227" t="str">
        <f t="shared" si="1"/>
        <v>CA0106800600</v>
      </c>
      <c r="B954" s="227" t="str">
        <f t="shared" si="2"/>
        <v>Women Organic Cotton Relaxed Fit Pants - White (XXL)</v>
      </c>
      <c r="C954" s="32" t="s">
        <v>13306</v>
      </c>
      <c r="D954" s="32" t="s">
        <v>13307</v>
      </c>
      <c r="E954" s="229">
        <v>8.39</v>
      </c>
      <c r="F954" s="230" t="b">
        <v>0</v>
      </c>
      <c r="G954" s="229">
        <v>53.0</v>
      </c>
      <c r="H954" s="229">
        <v>53.0</v>
      </c>
      <c r="I954" s="32" t="s">
        <v>13308</v>
      </c>
      <c r="J954" s="32" t="s">
        <v>13302</v>
      </c>
      <c r="K954" s="229">
        <v>32.0</v>
      </c>
      <c r="L954" s="229">
        <v>53.0</v>
      </c>
      <c r="M954" s="32" t="s">
        <v>11392</v>
      </c>
      <c r="N954" s="229">
        <v>32.0</v>
      </c>
    </row>
    <row r="955">
      <c r="A955" s="227" t="str">
        <f t="shared" si="1"/>
        <v>CA0107000300</v>
      </c>
      <c r="B955" s="227" t="str">
        <f t="shared" si="2"/>
        <v>Organic Ladies Draw String Pant Khaki</v>
      </c>
      <c r="C955" s="32" t="s">
        <v>13309</v>
      </c>
      <c r="D955" s="32" t="s">
        <v>2984</v>
      </c>
      <c r="E955" s="229">
        <v>11.56</v>
      </c>
      <c r="F955" s="230" t="b">
        <v>0</v>
      </c>
      <c r="G955" s="229">
        <v>20.0</v>
      </c>
      <c r="H955" s="229">
        <v>20.0</v>
      </c>
      <c r="I955" s="32" t="s">
        <v>2984</v>
      </c>
      <c r="J955" s="32" t="s">
        <v>2980</v>
      </c>
      <c r="K955" s="229">
        <v>22.0</v>
      </c>
      <c r="L955" s="229">
        <v>20.0</v>
      </c>
      <c r="M955" s="231"/>
      <c r="N955" s="229">
        <v>22.0</v>
      </c>
    </row>
    <row r="956">
      <c r="A956" s="227" t="str">
        <f t="shared" si="1"/>
        <v>CA0107100200</v>
      </c>
      <c r="B956" s="227" t="str">
        <f t="shared" si="2"/>
        <v>Womens Organic Cotton Woven Pant - Undyed (S)</v>
      </c>
      <c r="C956" s="32" t="s">
        <v>13310</v>
      </c>
      <c r="D956" s="32" t="s">
        <v>5802</v>
      </c>
      <c r="E956" s="229">
        <v>10.76</v>
      </c>
      <c r="F956" s="230" t="b">
        <v>0</v>
      </c>
      <c r="G956" s="229">
        <v>0.0</v>
      </c>
      <c r="H956" s="229">
        <v>0.0</v>
      </c>
      <c r="I956" s="32" t="s">
        <v>5803</v>
      </c>
      <c r="J956" s="32" t="s">
        <v>13311</v>
      </c>
      <c r="K956" s="229">
        <v>32.0</v>
      </c>
      <c r="L956" s="229">
        <v>0.0</v>
      </c>
      <c r="M956" s="32" t="s">
        <v>11585</v>
      </c>
      <c r="N956" s="229">
        <v>32.0</v>
      </c>
    </row>
    <row r="957">
      <c r="A957" s="227" t="str">
        <f t="shared" si="1"/>
        <v>CA0107100300</v>
      </c>
      <c r="B957" s="227" t="str">
        <f t="shared" si="2"/>
        <v>Womens Organic Cotton Woven Pant - Undyed (M)</v>
      </c>
      <c r="C957" s="32" t="s">
        <v>13312</v>
      </c>
      <c r="D957" s="32" t="s">
        <v>5460</v>
      </c>
      <c r="E957" s="229">
        <v>10.32</v>
      </c>
      <c r="F957" s="230" t="b">
        <v>0</v>
      </c>
      <c r="G957" s="229">
        <v>0.0</v>
      </c>
      <c r="H957" s="229">
        <v>0.0</v>
      </c>
      <c r="I957" s="32" t="s">
        <v>5461</v>
      </c>
      <c r="J957" s="32" t="s">
        <v>13311</v>
      </c>
      <c r="K957" s="229">
        <v>32.0</v>
      </c>
      <c r="L957" s="229">
        <v>0.0</v>
      </c>
      <c r="M957" s="32" t="s">
        <v>11388</v>
      </c>
      <c r="N957" s="229">
        <v>32.0</v>
      </c>
    </row>
    <row r="958">
      <c r="A958" s="227" t="str">
        <f t="shared" si="1"/>
        <v>CA0107100400</v>
      </c>
      <c r="B958" s="227" t="str">
        <f t="shared" si="2"/>
        <v>Womens Organic Cotton Woven Pant - Undyed (L)</v>
      </c>
      <c r="C958" s="32" t="s">
        <v>13313</v>
      </c>
      <c r="D958" s="32" t="s">
        <v>5452</v>
      </c>
      <c r="E958" s="229">
        <v>10.64</v>
      </c>
      <c r="F958" s="230" t="b">
        <v>0</v>
      </c>
      <c r="G958" s="229">
        <v>0.0</v>
      </c>
      <c r="H958" s="229">
        <v>0.0</v>
      </c>
      <c r="I958" s="32" t="s">
        <v>5453</v>
      </c>
      <c r="J958" s="32" t="s">
        <v>13311</v>
      </c>
      <c r="K958" s="229">
        <v>32.0</v>
      </c>
      <c r="L958" s="229">
        <v>0.0</v>
      </c>
      <c r="M958" s="32" t="s">
        <v>11588</v>
      </c>
      <c r="N958" s="229">
        <v>32.0</v>
      </c>
    </row>
    <row r="959">
      <c r="A959" s="227" t="str">
        <f t="shared" si="1"/>
        <v>CA0107100500</v>
      </c>
      <c r="B959" s="227" t="str">
        <f t="shared" si="2"/>
        <v>Womens Organic Cotton Woven Pant - Undyed (XL)</v>
      </c>
      <c r="C959" s="32" t="s">
        <v>13314</v>
      </c>
      <c r="D959" s="32" t="s">
        <v>1037</v>
      </c>
      <c r="E959" s="229">
        <v>10.65</v>
      </c>
      <c r="F959" s="230" t="b">
        <v>0</v>
      </c>
      <c r="G959" s="229">
        <v>22.0</v>
      </c>
      <c r="H959" s="229">
        <v>23.0</v>
      </c>
      <c r="I959" s="32" t="s">
        <v>5860</v>
      </c>
      <c r="J959" s="32" t="s">
        <v>13311</v>
      </c>
      <c r="K959" s="229">
        <v>32.0</v>
      </c>
      <c r="L959" s="229">
        <v>23.0</v>
      </c>
      <c r="M959" s="32" t="s">
        <v>11390</v>
      </c>
      <c r="N959" s="229">
        <v>32.0</v>
      </c>
    </row>
    <row r="960">
      <c r="A960" s="227" t="str">
        <f t="shared" si="1"/>
        <v>CA0108100200</v>
      </c>
      <c r="B960" s="227" t="str">
        <f t="shared" si="2"/>
        <v>Women Organic Cotton Relaxed Fit Pants - Beige (S)</v>
      </c>
      <c r="C960" s="32" t="s">
        <v>13315</v>
      </c>
      <c r="D960" s="32" t="s">
        <v>13316</v>
      </c>
      <c r="E960" s="229">
        <v>15.31</v>
      </c>
      <c r="F960" s="230" t="b">
        <v>0</v>
      </c>
      <c r="G960" s="229">
        <v>0.0</v>
      </c>
      <c r="H960" s="229">
        <v>0.0</v>
      </c>
      <c r="I960" s="32" t="s">
        <v>2976</v>
      </c>
      <c r="J960" s="32" t="s">
        <v>13317</v>
      </c>
      <c r="K960" s="229">
        <v>25.0</v>
      </c>
      <c r="L960" s="229">
        <v>0.0</v>
      </c>
      <c r="M960" s="32" t="s">
        <v>11585</v>
      </c>
      <c r="N960" s="229">
        <v>0.0</v>
      </c>
    </row>
    <row r="961">
      <c r="A961" s="227" t="str">
        <f t="shared" si="1"/>
        <v>CA0108100300</v>
      </c>
      <c r="B961" s="227" t="str">
        <f t="shared" si="2"/>
        <v>Women Organic Cotton Relaxed Fit Pants - Beige (M)</v>
      </c>
      <c r="C961" s="32" t="s">
        <v>13318</v>
      </c>
      <c r="D961" s="32" t="s">
        <v>13319</v>
      </c>
      <c r="E961" s="229">
        <v>15.29</v>
      </c>
      <c r="F961" s="230" t="b">
        <v>0</v>
      </c>
      <c r="G961" s="229">
        <v>0.0</v>
      </c>
      <c r="H961" s="229">
        <v>0.0</v>
      </c>
      <c r="I961" s="32" t="s">
        <v>2973</v>
      </c>
      <c r="J961" s="32" t="s">
        <v>13317</v>
      </c>
      <c r="K961" s="229">
        <v>25.0</v>
      </c>
      <c r="L961" s="229">
        <v>0.0</v>
      </c>
      <c r="M961" s="32" t="s">
        <v>11388</v>
      </c>
      <c r="N961" s="229">
        <v>0.0</v>
      </c>
    </row>
    <row r="962">
      <c r="A962" s="227" t="str">
        <f t="shared" si="1"/>
        <v>CA0108100400</v>
      </c>
      <c r="B962" s="227" t="str">
        <f t="shared" si="2"/>
        <v>Women Organic Cotton Relaxed Fit Pants - Beige (L)</v>
      </c>
      <c r="C962" s="32" t="s">
        <v>13320</v>
      </c>
      <c r="D962" s="32" t="s">
        <v>13321</v>
      </c>
      <c r="E962" s="229">
        <v>15.43</v>
      </c>
      <c r="F962" s="230" t="b">
        <v>0</v>
      </c>
      <c r="G962" s="229">
        <v>2.0</v>
      </c>
      <c r="H962" s="229">
        <v>2.0</v>
      </c>
      <c r="I962" s="32" t="s">
        <v>2970</v>
      </c>
      <c r="J962" s="32" t="s">
        <v>13317</v>
      </c>
      <c r="K962" s="229">
        <v>25.0</v>
      </c>
      <c r="L962" s="229">
        <v>2.0</v>
      </c>
      <c r="M962" s="32" t="s">
        <v>11588</v>
      </c>
      <c r="N962" s="229">
        <v>0.0</v>
      </c>
    </row>
    <row r="963">
      <c r="A963" s="227" t="str">
        <f t="shared" si="1"/>
        <v>CA0108100500</v>
      </c>
      <c r="B963" s="227" t="str">
        <f t="shared" si="2"/>
        <v>Women Organic Cotton Relaxed Fit Pants - Beige (XL)</v>
      </c>
      <c r="C963" s="32" t="s">
        <v>13322</v>
      </c>
      <c r="D963" s="32" t="s">
        <v>13323</v>
      </c>
      <c r="E963" s="229">
        <v>15.27</v>
      </c>
      <c r="F963" s="230" t="b">
        <v>0</v>
      </c>
      <c r="G963" s="229">
        <v>3.0</v>
      </c>
      <c r="H963" s="229">
        <v>3.0</v>
      </c>
      <c r="I963" s="32" t="s">
        <v>13324</v>
      </c>
      <c r="J963" s="32" t="s">
        <v>13317</v>
      </c>
      <c r="K963" s="229">
        <v>25.0</v>
      </c>
      <c r="L963" s="229">
        <v>3.0</v>
      </c>
      <c r="M963" s="32" t="s">
        <v>11390</v>
      </c>
      <c r="N963" s="229">
        <v>0.0</v>
      </c>
    </row>
    <row r="964">
      <c r="A964" s="227" t="str">
        <f t="shared" si="1"/>
        <v>CA0108100600</v>
      </c>
      <c r="B964" s="227" t="str">
        <f t="shared" si="2"/>
        <v>Women Organic Cotton Relaxed Fit Pants - Beige (XXL)</v>
      </c>
      <c r="C964" s="32" t="s">
        <v>13325</v>
      </c>
      <c r="D964" s="32" t="s">
        <v>13326</v>
      </c>
      <c r="E964" s="229">
        <v>10.69</v>
      </c>
      <c r="F964" s="230" t="b">
        <v>0</v>
      </c>
      <c r="G964" s="229">
        <v>0.0</v>
      </c>
      <c r="H964" s="229">
        <v>0.0</v>
      </c>
      <c r="I964" s="32" t="s">
        <v>13327</v>
      </c>
      <c r="J964" s="32" t="s">
        <v>13317</v>
      </c>
      <c r="K964" s="229">
        <v>25.0</v>
      </c>
      <c r="L964" s="229">
        <v>0.0</v>
      </c>
      <c r="M964" s="32" t="s">
        <v>11392</v>
      </c>
      <c r="N964" s="229">
        <v>0.0</v>
      </c>
    </row>
    <row r="965">
      <c r="A965" s="227" t="str">
        <f t="shared" si="1"/>
        <v>CA0108200200</v>
      </c>
      <c r="B965" s="227" t="str">
        <f t="shared" si="2"/>
        <v>Women Organic Cotton Relaxed Fit Pants - Khaki (S)</v>
      </c>
      <c r="C965" s="32" t="s">
        <v>13328</v>
      </c>
      <c r="D965" s="32" t="s">
        <v>13329</v>
      </c>
      <c r="E965" s="229">
        <v>15.44</v>
      </c>
      <c r="F965" s="230" t="b">
        <v>0</v>
      </c>
      <c r="G965" s="229">
        <v>0.0</v>
      </c>
      <c r="H965" s="229">
        <v>0.0</v>
      </c>
      <c r="I965" s="32" t="s">
        <v>2988</v>
      </c>
      <c r="J965" s="32" t="s">
        <v>13330</v>
      </c>
      <c r="K965" s="229">
        <v>32.0</v>
      </c>
      <c r="L965" s="229">
        <v>0.0</v>
      </c>
      <c r="M965" s="32" t="s">
        <v>11585</v>
      </c>
      <c r="N965" s="229">
        <v>0.0</v>
      </c>
    </row>
    <row r="966">
      <c r="A966" s="227" t="str">
        <f t="shared" si="1"/>
        <v>CA0108200300</v>
      </c>
      <c r="B966" s="227" t="str">
        <f t="shared" si="2"/>
        <v>Women Organic Cotton Relaxed Fit Pants - Khaki (M)</v>
      </c>
      <c r="C966" s="32" t="s">
        <v>13331</v>
      </c>
      <c r="D966" s="32" t="s">
        <v>13332</v>
      </c>
      <c r="E966" s="229">
        <v>14.86</v>
      </c>
      <c r="F966" s="230" t="b">
        <v>0</v>
      </c>
      <c r="G966" s="229">
        <v>0.0</v>
      </c>
      <c r="H966" s="229">
        <v>0.0</v>
      </c>
      <c r="I966" s="32" t="s">
        <v>2985</v>
      </c>
      <c r="J966" s="32" t="s">
        <v>13330</v>
      </c>
      <c r="K966" s="229">
        <v>32.0</v>
      </c>
      <c r="L966" s="229">
        <v>0.0</v>
      </c>
      <c r="M966" s="32" t="s">
        <v>11388</v>
      </c>
      <c r="N966" s="229">
        <v>0.0</v>
      </c>
    </row>
    <row r="967">
      <c r="A967" s="227" t="str">
        <f t="shared" si="1"/>
        <v>CA0108200400</v>
      </c>
      <c r="B967" s="227" t="str">
        <f t="shared" si="2"/>
        <v>Women Organic Cotton Relaxed Fit Pants - Khaki (L)</v>
      </c>
      <c r="C967" s="32" t="s">
        <v>13333</v>
      </c>
      <c r="D967" s="32" t="s">
        <v>13334</v>
      </c>
      <c r="E967" s="229">
        <v>15.19</v>
      </c>
      <c r="F967" s="230" t="b">
        <v>0</v>
      </c>
      <c r="G967" s="229">
        <v>7.0</v>
      </c>
      <c r="H967" s="229">
        <v>8.0</v>
      </c>
      <c r="I967" s="32" t="s">
        <v>2982</v>
      </c>
      <c r="J967" s="32" t="s">
        <v>13330</v>
      </c>
      <c r="K967" s="229">
        <v>32.0</v>
      </c>
      <c r="L967" s="229">
        <v>8.0</v>
      </c>
      <c r="M967" s="32" t="s">
        <v>11588</v>
      </c>
      <c r="N967" s="229">
        <v>0.0</v>
      </c>
    </row>
    <row r="968">
      <c r="A968" s="227" t="str">
        <f t="shared" si="1"/>
        <v>CA0108200500</v>
      </c>
      <c r="B968" s="227" t="str">
        <f t="shared" si="2"/>
        <v>Women Organic Cotton Relaxed Fit Pants - Khaki (XL)</v>
      </c>
      <c r="C968" s="32" t="s">
        <v>13335</v>
      </c>
      <c r="D968" s="32" t="s">
        <v>13336</v>
      </c>
      <c r="E968" s="229">
        <v>15.18</v>
      </c>
      <c r="F968" s="230" t="b">
        <v>0</v>
      </c>
      <c r="G968" s="229">
        <v>12.0</v>
      </c>
      <c r="H968" s="229">
        <v>13.0</v>
      </c>
      <c r="I968" s="32" t="s">
        <v>2991</v>
      </c>
      <c r="J968" s="32" t="s">
        <v>13330</v>
      </c>
      <c r="K968" s="229">
        <v>32.0</v>
      </c>
      <c r="L968" s="229">
        <v>13.0</v>
      </c>
      <c r="M968" s="32" t="s">
        <v>11390</v>
      </c>
      <c r="N968" s="229">
        <v>0.0</v>
      </c>
    </row>
    <row r="969">
      <c r="A969" s="227" t="str">
        <f t="shared" si="1"/>
        <v>CA0108200600</v>
      </c>
      <c r="B969" s="227" t="str">
        <f t="shared" si="2"/>
        <v>Women Organic Cotton Relaxed Fit Pants - Khaki (XXL)</v>
      </c>
      <c r="C969" s="32" t="s">
        <v>13337</v>
      </c>
      <c r="D969" s="32" t="s">
        <v>13338</v>
      </c>
      <c r="E969" s="229">
        <v>10.69</v>
      </c>
      <c r="F969" s="230" t="b">
        <v>0</v>
      </c>
      <c r="G969" s="229">
        <v>1.0</v>
      </c>
      <c r="H969" s="229">
        <v>1.0</v>
      </c>
      <c r="I969" s="32" t="s">
        <v>2994</v>
      </c>
      <c r="J969" s="32" t="s">
        <v>13330</v>
      </c>
      <c r="K969" s="229">
        <v>32.0</v>
      </c>
      <c r="L969" s="229">
        <v>1.0</v>
      </c>
      <c r="M969" s="32" t="s">
        <v>11392</v>
      </c>
      <c r="N969" s="229">
        <v>0.0</v>
      </c>
    </row>
    <row r="970">
      <c r="A970" s="227" t="str">
        <f t="shared" si="1"/>
        <v>CA0108900206</v>
      </c>
      <c r="B970" s="227" t="str">
        <f t="shared" si="2"/>
        <v>Women-Sweatpants-White (S)</v>
      </c>
      <c r="C970" s="32" t="s">
        <v>13339</v>
      </c>
      <c r="D970" s="32" t="s">
        <v>13340</v>
      </c>
      <c r="E970" s="229">
        <v>16.78</v>
      </c>
      <c r="F970" s="230" t="b">
        <v>0</v>
      </c>
      <c r="G970" s="229">
        <v>0.0</v>
      </c>
      <c r="H970" s="229">
        <v>0.0</v>
      </c>
      <c r="I970" s="32" t="s">
        <v>13341</v>
      </c>
      <c r="J970" s="32" t="s">
        <v>13342</v>
      </c>
      <c r="K970" s="229">
        <v>45.0</v>
      </c>
      <c r="L970" s="229">
        <v>0.0</v>
      </c>
      <c r="M970" s="32" t="s">
        <v>11585</v>
      </c>
      <c r="N970" s="229">
        <v>45.0</v>
      </c>
    </row>
    <row r="971">
      <c r="A971" s="227" t="str">
        <f t="shared" si="1"/>
        <v>CA0108900306</v>
      </c>
      <c r="B971" s="227" t="str">
        <f t="shared" si="2"/>
        <v>Women-Sweatpants-White (M)</v>
      </c>
      <c r="C971" s="32" t="s">
        <v>13343</v>
      </c>
      <c r="D971" s="32" t="s">
        <v>13344</v>
      </c>
      <c r="E971" s="229">
        <v>16.95</v>
      </c>
      <c r="F971" s="230" t="b">
        <v>0</v>
      </c>
      <c r="G971" s="229">
        <v>0.0</v>
      </c>
      <c r="H971" s="229">
        <v>0.0</v>
      </c>
      <c r="I971" s="32" t="s">
        <v>13345</v>
      </c>
      <c r="J971" s="32" t="s">
        <v>13342</v>
      </c>
      <c r="K971" s="229">
        <v>45.0</v>
      </c>
      <c r="L971" s="229">
        <v>0.0</v>
      </c>
      <c r="M971" s="32" t="s">
        <v>11388</v>
      </c>
      <c r="N971" s="229">
        <v>45.0</v>
      </c>
    </row>
    <row r="972">
      <c r="A972" s="227" t="str">
        <f t="shared" si="1"/>
        <v>CA0108900406</v>
      </c>
      <c r="B972" s="227" t="str">
        <f t="shared" si="2"/>
        <v>Women-Sweatpants-White (L)</v>
      </c>
      <c r="C972" s="32" t="s">
        <v>13346</v>
      </c>
      <c r="D972" s="32" t="s">
        <v>13347</v>
      </c>
      <c r="E972" s="233">
        <v>17.04</v>
      </c>
      <c r="F972" s="230" t="b">
        <v>0</v>
      </c>
      <c r="G972" s="229">
        <v>0.0</v>
      </c>
      <c r="H972" s="229">
        <v>0.0</v>
      </c>
      <c r="I972" s="32" t="s">
        <v>13348</v>
      </c>
      <c r="J972" s="32" t="s">
        <v>13342</v>
      </c>
      <c r="K972" s="229">
        <v>45.0</v>
      </c>
      <c r="L972" s="229">
        <v>0.0</v>
      </c>
      <c r="M972" s="32" t="s">
        <v>11588</v>
      </c>
      <c r="N972" s="229">
        <v>45.0</v>
      </c>
    </row>
    <row r="973">
      <c r="A973" s="227" t="str">
        <f t="shared" si="1"/>
        <v>CA0108900506</v>
      </c>
      <c r="B973" s="227" t="str">
        <f t="shared" si="2"/>
        <v>Women-Sweatpants-White (XL)</v>
      </c>
      <c r="C973" s="32" t="s">
        <v>13349</v>
      </c>
      <c r="D973" s="32" t="s">
        <v>13350</v>
      </c>
      <c r="E973" s="229">
        <v>16.11</v>
      </c>
      <c r="F973" s="230" t="b">
        <v>0</v>
      </c>
      <c r="G973" s="229">
        <v>1.0</v>
      </c>
      <c r="H973" s="229">
        <v>1.0</v>
      </c>
      <c r="I973" s="32" t="s">
        <v>13351</v>
      </c>
      <c r="J973" s="32" t="s">
        <v>13342</v>
      </c>
      <c r="K973" s="229">
        <v>45.0</v>
      </c>
      <c r="L973" s="229">
        <v>1.0</v>
      </c>
      <c r="M973" s="32" t="s">
        <v>11390</v>
      </c>
      <c r="N973" s="229">
        <v>45.0</v>
      </c>
    </row>
    <row r="974">
      <c r="A974" s="227" t="str">
        <f t="shared" si="1"/>
        <v>CA0108900606</v>
      </c>
      <c r="B974" s="227" t="str">
        <f t="shared" si="2"/>
        <v>Women-Sweatpants-White (XXL)</v>
      </c>
      <c r="C974" s="32" t="s">
        <v>13352</v>
      </c>
      <c r="D974" s="32" t="s">
        <v>13353</v>
      </c>
      <c r="E974" s="229">
        <v>17.12</v>
      </c>
      <c r="F974" s="230" t="b">
        <v>0</v>
      </c>
      <c r="G974" s="229">
        <v>3.0</v>
      </c>
      <c r="H974" s="229">
        <v>3.0</v>
      </c>
      <c r="I974" s="32" t="s">
        <v>13354</v>
      </c>
      <c r="J974" s="32" t="s">
        <v>13342</v>
      </c>
      <c r="K974" s="229">
        <v>45.0</v>
      </c>
      <c r="L974" s="229">
        <v>3.0</v>
      </c>
      <c r="M974" s="32" t="s">
        <v>11392</v>
      </c>
      <c r="N974" s="229">
        <v>45.0</v>
      </c>
    </row>
    <row r="975">
      <c r="A975" s="227" t="str">
        <f t="shared" si="1"/>
        <v>CA0109000306</v>
      </c>
      <c r="B975" s="227" t="str">
        <f t="shared" si="2"/>
        <v>Women-Sweatpants-Maroon (M)</v>
      </c>
      <c r="C975" s="32" t="s">
        <v>13355</v>
      </c>
      <c r="D975" s="32" t="s">
        <v>13356</v>
      </c>
      <c r="E975" s="229">
        <v>0.0</v>
      </c>
      <c r="F975" s="230" t="b">
        <v>0</v>
      </c>
      <c r="G975" s="229">
        <v>0.0</v>
      </c>
      <c r="H975" s="229">
        <v>0.0</v>
      </c>
      <c r="I975" s="32" t="s">
        <v>13357</v>
      </c>
      <c r="J975" s="32" t="s">
        <v>13358</v>
      </c>
      <c r="K975" s="229">
        <v>25.0</v>
      </c>
      <c r="L975" s="229">
        <v>0.0</v>
      </c>
      <c r="M975" s="32" t="s">
        <v>11388</v>
      </c>
      <c r="N975" s="229">
        <v>0.0</v>
      </c>
    </row>
    <row r="976">
      <c r="A976" s="227" t="str">
        <f t="shared" si="1"/>
        <v>CA0109000406</v>
      </c>
      <c r="B976" s="227" t="str">
        <f t="shared" si="2"/>
        <v>Women-Sweatpants-Maroon (L)</v>
      </c>
      <c r="C976" s="32" t="s">
        <v>13359</v>
      </c>
      <c r="D976" s="32" t="s">
        <v>13360</v>
      </c>
      <c r="E976" s="229">
        <v>15.81</v>
      </c>
      <c r="F976" s="230" t="b">
        <v>0</v>
      </c>
      <c r="G976" s="229">
        <v>0.0</v>
      </c>
      <c r="H976" s="229">
        <v>0.0</v>
      </c>
      <c r="I976" s="32" t="s">
        <v>13361</v>
      </c>
      <c r="J976" s="32" t="s">
        <v>13358</v>
      </c>
      <c r="K976" s="229">
        <v>30.0</v>
      </c>
      <c r="L976" s="229">
        <v>0.0</v>
      </c>
      <c r="M976" s="32" t="s">
        <v>11588</v>
      </c>
      <c r="N976" s="229">
        <v>0.0</v>
      </c>
    </row>
    <row r="977">
      <c r="A977" s="227" t="str">
        <f t="shared" si="1"/>
        <v>CA0109000506</v>
      </c>
      <c r="B977" s="227" t="str">
        <f t="shared" si="2"/>
        <v>Women-Sweatpants-Maroon (XL)</v>
      </c>
      <c r="C977" s="32" t="s">
        <v>13362</v>
      </c>
      <c r="D977" s="32" t="s">
        <v>13363</v>
      </c>
      <c r="E977" s="229">
        <v>15.63</v>
      </c>
      <c r="F977" s="230" t="b">
        <v>0</v>
      </c>
      <c r="G977" s="229">
        <v>3.0</v>
      </c>
      <c r="H977" s="229">
        <v>3.0</v>
      </c>
      <c r="I977" s="32" t="s">
        <v>13364</v>
      </c>
      <c r="J977" s="32" t="s">
        <v>13358</v>
      </c>
      <c r="K977" s="229">
        <v>30.0</v>
      </c>
      <c r="L977" s="229">
        <v>3.0</v>
      </c>
      <c r="M977" s="32" t="s">
        <v>11390</v>
      </c>
      <c r="N977" s="229">
        <v>0.0</v>
      </c>
    </row>
    <row r="978">
      <c r="A978" s="227" t="str">
        <f t="shared" si="1"/>
        <v>CA0109000606</v>
      </c>
      <c r="B978" s="227" t="str">
        <f t="shared" si="2"/>
        <v>Women-Sweatpants-Maroon (XXL)</v>
      </c>
      <c r="C978" s="32" t="s">
        <v>13365</v>
      </c>
      <c r="D978" s="32" t="s">
        <v>13366</v>
      </c>
      <c r="E978" s="229">
        <v>15.68</v>
      </c>
      <c r="F978" s="230" t="b">
        <v>0</v>
      </c>
      <c r="G978" s="229">
        <v>6.0</v>
      </c>
      <c r="H978" s="229">
        <v>6.0</v>
      </c>
      <c r="I978" s="32" t="s">
        <v>13367</v>
      </c>
      <c r="J978" s="32" t="s">
        <v>13358</v>
      </c>
      <c r="K978" s="229">
        <v>30.0</v>
      </c>
      <c r="L978" s="229">
        <v>6.0</v>
      </c>
      <c r="M978" s="32" t="s">
        <v>11392</v>
      </c>
      <c r="N978" s="229">
        <v>0.0</v>
      </c>
    </row>
    <row r="979">
      <c r="A979" s="227" t="str">
        <f t="shared" si="1"/>
        <v>CA0110800200</v>
      </c>
      <c r="B979" s="227" t="str">
        <f t="shared" si="2"/>
        <v>Womens-Kurta-Mangalagiri-Multicolor (S)</v>
      </c>
      <c r="C979" s="32" t="s">
        <v>13368</v>
      </c>
      <c r="D979" s="32" t="s">
        <v>2924</v>
      </c>
      <c r="E979" s="229">
        <v>5.56</v>
      </c>
      <c r="F979" s="230" t="b">
        <v>0</v>
      </c>
      <c r="G979" s="229">
        <v>37.0</v>
      </c>
      <c r="H979" s="229">
        <v>38.0</v>
      </c>
      <c r="I979" s="32" t="s">
        <v>2925</v>
      </c>
      <c r="J979" s="32" t="s">
        <v>13369</v>
      </c>
      <c r="K979" s="229">
        <v>10.0</v>
      </c>
      <c r="L979" s="229">
        <v>38.0</v>
      </c>
      <c r="M979" s="32" t="s">
        <v>11585</v>
      </c>
      <c r="N979" s="229">
        <v>0.0</v>
      </c>
    </row>
    <row r="980">
      <c r="A980" s="227" t="str">
        <f t="shared" si="1"/>
        <v>CA0110800300</v>
      </c>
      <c r="B980" s="227" t="str">
        <f t="shared" si="2"/>
        <v>Womens-Kurta-Mangalagiri-Multicolor (M)</v>
      </c>
      <c r="C980" s="32" t="s">
        <v>13370</v>
      </c>
      <c r="D980" s="32" t="s">
        <v>2921</v>
      </c>
      <c r="E980" s="229">
        <v>5.12</v>
      </c>
      <c r="F980" s="230" t="b">
        <v>0</v>
      </c>
      <c r="G980" s="229">
        <v>158.0</v>
      </c>
      <c r="H980" s="229">
        <v>159.0</v>
      </c>
      <c r="I980" s="32" t="s">
        <v>2922</v>
      </c>
      <c r="J980" s="32" t="s">
        <v>13369</v>
      </c>
      <c r="K980" s="229">
        <v>10.0</v>
      </c>
      <c r="L980" s="229">
        <v>159.0</v>
      </c>
      <c r="M980" s="32" t="s">
        <v>11388</v>
      </c>
      <c r="N980" s="229">
        <v>0.0</v>
      </c>
    </row>
    <row r="981">
      <c r="A981" s="227" t="str">
        <f t="shared" si="1"/>
        <v>CA0110800400</v>
      </c>
      <c r="B981" s="227" t="str">
        <f t="shared" si="2"/>
        <v>Womens-Kurta-Mangalagiri-Multicolor (L)</v>
      </c>
      <c r="C981" s="32" t="s">
        <v>13371</v>
      </c>
      <c r="D981" s="32" t="s">
        <v>2918</v>
      </c>
      <c r="E981" s="229">
        <v>5.66</v>
      </c>
      <c r="F981" s="230" t="b">
        <v>0</v>
      </c>
      <c r="G981" s="229">
        <v>87.0</v>
      </c>
      <c r="H981" s="229">
        <v>89.0</v>
      </c>
      <c r="I981" s="32" t="s">
        <v>2919</v>
      </c>
      <c r="J981" s="32" t="s">
        <v>13369</v>
      </c>
      <c r="K981" s="229">
        <v>10.0</v>
      </c>
      <c r="L981" s="229">
        <v>89.0</v>
      </c>
      <c r="M981" s="32" t="s">
        <v>11588</v>
      </c>
      <c r="N981" s="229">
        <v>0.0</v>
      </c>
    </row>
    <row r="982">
      <c r="A982" s="227" t="str">
        <f t="shared" si="1"/>
        <v>CA0111700200</v>
      </c>
      <c r="B982" s="227" t="str">
        <f t="shared" si="2"/>
        <v>Undyed Handwoven Shirt (S)</v>
      </c>
      <c r="C982" s="32" t="s">
        <v>13372</v>
      </c>
      <c r="D982" s="32" t="s">
        <v>13373</v>
      </c>
      <c r="E982" s="229">
        <v>18.01</v>
      </c>
      <c r="F982" s="230" t="b">
        <v>0</v>
      </c>
      <c r="G982" s="229">
        <v>0.0</v>
      </c>
      <c r="H982" s="229">
        <v>0.0</v>
      </c>
      <c r="I982" s="32" t="s">
        <v>13374</v>
      </c>
      <c r="J982" s="32" t="s">
        <v>13375</v>
      </c>
      <c r="K982" s="229">
        <v>20.0</v>
      </c>
      <c r="L982" s="229">
        <v>0.0</v>
      </c>
      <c r="M982" s="32" t="s">
        <v>11585</v>
      </c>
      <c r="N982" s="229">
        <v>0.0</v>
      </c>
    </row>
    <row r="983">
      <c r="A983" s="227" t="str">
        <f t="shared" si="1"/>
        <v>CA0111700300</v>
      </c>
      <c r="B983" s="227" t="str">
        <f t="shared" si="2"/>
        <v>Undyed Handwoven Shirt (M)</v>
      </c>
      <c r="C983" s="32" t="s">
        <v>13376</v>
      </c>
      <c r="D983" s="32" t="s">
        <v>13377</v>
      </c>
      <c r="E983" s="229">
        <v>18.61</v>
      </c>
      <c r="F983" s="230" t="b">
        <v>0</v>
      </c>
      <c r="G983" s="229">
        <v>0.0</v>
      </c>
      <c r="H983" s="229">
        <v>-1.0</v>
      </c>
      <c r="I983" s="32" t="s">
        <v>13378</v>
      </c>
      <c r="J983" s="32" t="s">
        <v>13375</v>
      </c>
      <c r="K983" s="229">
        <v>20.0</v>
      </c>
      <c r="L983" s="229">
        <v>0.0</v>
      </c>
      <c r="M983" s="32" t="s">
        <v>11388</v>
      </c>
      <c r="N983" s="229">
        <v>0.0</v>
      </c>
    </row>
    <row r="984">
      <c r="A984" s="227" t="str">
        <f t="shared" si="1"/>
        <v>CA0111700400</v>
      </c>
      <c r="B984" s="227" t="str">
        <f t="shared" si="2"/>
        <v>Undyed Handwoven Shirt (L)</v>
      </c>
      <c r="C984" s="32" t="s">
        <v>13379</v>
      </c>
      <c r="D984" s="32" t="s">
        <v>13380</v>
      </c>
      <c r="E984" s="229">
        <v>17.77</v>
      </c>
      <c r="F984" s="230" t="b">
        <v>0</v>
      </c>
      <c r="G984" s="229">
        <v>0.0</v>
      </c>
      <c r="H984" s="229">
        <v>0.0</v>
      </c>
      <c r="I984" s="32" t="s">
        <v>13381</v>
      </c>
      <c r="J984" s="32" t="s">
        <v>13375</v>
      </c>
      <c r="K984" s="229">
        <v>20.0</v>
      </c>
      <c r="L984" s="229">
        <v>0.0</v>
      </c>
      <c r="M984" s="32" t="s">
        <v>11588</v>
      </c>
      <c r="N984" s="229">
        <v>0.0</v>
      </c>
    </row>
    <row r="985">
      <c r="A985" s="227" t="str">
        <f t="shared" si="1"/>
        <v>CA0111700500</v>
      </c>
      <c r="B985" s="227" t="str">
        <f t="shared" si="2"/>
        <v>Undyed Handwoven Shirt (XL)</v>
      </c>
      <c r="C985" s="32" t="s">
        <v>13382</v>
      </c>
      <c r="D985" s="32" t="s">
        <v>13383</v>
      </c>
      <c r="E985" s="229">
        <v>17.77</v>
      </c>
      <c r="F985" s="230" t="b">
        <v>0</v>
      </c>
      <c r="G985" s="229">
        <v>0.0</v>
      </c>
      <c r="H985" s="229">
        <v>0.0</v>
      </c>
      <c r="I985" s="32" t="s">
        <v>13384</v>
      </c>
      <c r="J985" s="32" t="s">
        <v>13375</v>
      </c>
      <c r="K985" s="229">
        <v>20.0</v>
      </c>
      <c r="L985" s="229">
        <v>0.0</v>
      </c>
      <c r="M985" s="32" t="s">
        <v>11390</v>
      </c>
      <c r="N985" s="229">
        <v>0.0</v>
      </c>
    </row>
    <row r="986">
      <c r="A986" s="227" t="str">
        <f t="shared" si="1"/>
        <v>CA0114700200</v>
      </c>
      <c r="B986" s="227" t="str">
        <f t="shared" si="2"/>
        <v>Natural Dyed Tunic, Mustard (S)</v>
      </c>
      <c r="C986" s="32" t="s">
        <v>13385</v>
      </c>
      <c r="D986" s="32" t="s">
        <v>13386</v>
      </c>
      <c r="E986" s="229">
        <v>12.39</v>
      </c>
      <c r="F986" s="230" t="b">
        <v>0</v>
      </c>
      <c r="G986" s="229">
        <v>0.0</v>
      </c>
      <c r="H986" s="229">
        <v>0.0</v>
      </c>
      <c r="I986" s="32" t="s">
        <v>13387</v>
      </c>
      <c r="J986" s="32" t="s">
        <v>13388</v>
      </c>
      <c r="K986" s="229">
        <v>20.0</v>
      </c>
      <c r="L986" s="229">
        <v>0.0</v>
      </c>
      <c r="M986" s="32" t="s">
        <v>11585</v>
      </c>
      <c r="N986" s="229">
        <v>0.0</v>
      </c>
    </row>
    <row r="987">
      <c r="A987" s="227" t="str">
        <f t="shared" si="1"/>
        <v>CA0114700400</v>
      </c>
      <c r="B987" s="227" t="str">
        <f t="shared" si="2"/>
        <v>Natural Dyed Tunic, Mustard (L)</v>
      </c>
      <c r="C987" s="32" t="s">
        <v>13389</v>
      </c>
      <c r="D987" s="32" t="s">
        <v>13390</v>
      </c>
      <c r="E987" s="229">
        <v>12.39</v>
      </c>
      <c r="F987" s="230" t="b">
        <v>0</v>
      </c>
      <c r="G987" s="229">
        <v>0.0</v>
      </c>
      <c r="H987" s="229">
        <v>0.0</v>
      </c>
      <c r="I987" s="32" t="s">
        <v>13391</v>
      </c>
      <c r="J987" s="32" t="s">
        <v>13388</v>
      </c>
      <c r="K987" s="229">
        <v>20.0</v>
      </c>
      <c r="L987" s="229">
        <v>0.0</v>
      </c>
      <c r="M987" s="32" t="s">
        <v>11588</v>
      </c>
      <c r="N987" s="229">
        <v>0.0</v>
      </c>
    </row>
    <row r="988">
      <c r="A988" s="227" t="str">
        <f t="shared" si="1"/>
        <v>CA0118300000</v>
      </c>
      <c r="B988" s="227" t="str">
        <f t="shared" si="2"/>
        <v>Adiyogi rudraksha with silver chain</v>
      </c>
      <c r="C988" s="32" t="s">
        <v>13392</v>
      </c>
      <c r="D988" s="32" t="s">
        <v>384</v>
      </c>
      <c r="E988" s="229">
        <v>31.12</v>
      </c>
      <c r="F988" s="230" t="b">
        <v>0</v>
      </c>
      <c r="G988" s="229">
        <v>182.0</v>
      </c>
      <c r="H988" s="229">
        <v>185.0</v>
      </c>
      <c r="I988" s="32" t="s">
        <v>5028</v>
      </c>
      <c r="J988" s="32" t="s">
        <v>383</v>
      </c>
      <c r="K988" s="229">
        <v>112.0</v>
      </c>
      <c r="L988" s="229">
        <v>185.0</v>
      </c>
      <c r="M988" s="231"/>
      <c r="N988" s="229">
        <v>112.0</v>
      </c>
    </row>
    <row r="989">
      <c r="A989" s="227" t="str">
        <f t="shared" si="1"/>
        <v>CA0118693200</v>
      </c>
      <c r="B989" s="227" t="str">
        <f t="shared" si="2"/>
        <v>Devi Consecrated Silk Saree L5 style 5</v>
      </c>
      <c r="C989" s="32" t="s">
        <v>13393</v>
      </c>
      <c r="D989" s="32" t="s">
        <v>13394</v>
      </c>
      <c r="E989" s="229">
        <v>0.0</v>
      </c>
      <c r="F989" s="230" t="b">
        <v>0</v>
      </c>
      <c r="G989" s="229">
        <v>0.0</v>
      </c>
      <c r="H989" s="229">
        <v>0.0</v>
      </c>
      <c r="I989" s="32" t="s">
        <v>13394</v>
      </c>
      <c r="J989" s="32" t="s">
        <v>13395</v>
      </c>
      <c r="K989" s="229">
        <v>220.0</v>
      </c>
      <c r="L989" s="229">
        <v>0.0</v>
      </c>
      <c r="M989" s="231"/>
      <c r="N989" s="229">
        <v>220.0</v>
      </c>
    </row>
    <row r="990">
      <c r="A990" s="227" t="str">
        <f t="shared" si="1"/>
        <v>CA0118693700</v>
      </c>
      <c r="B990" s="227" t="str">
        <f t="shared" si="2"/>
        <v>Devi consecrated Silk Sarees L5 Style 10</v>
      </c>
      <c r="C990" s="32" t="s">
        <v>13396</v>
      </c>
      <c r="D990" s="32" t="s">
        <v>6790</v>
      </c>
      <c r="E990" s="229">
        <v>0.0</v>
      </c>
      <c r="F990" s="230" t="b">
        <v>0</v>
      </c>
      <c r="G990" s="229">
        <v>0.0</v>
      </c>
      <c r="H990" s="229">
        <v>0.0</v>
      </c>
      <c r="I990" s="32" t="s">
        <v>6790</v>
      </c>
      <c r="J990" s="32" t="s">
        <v>6791</v>
      </c>
      <c r="K990" s="229">
        <v>440.0</v>
      </c>
      <c r="L990" s="229">
        <v>0.0</v>
      </c>
      <c r="M990" s="231"/>
      <c r="N990" s="229">
        <v>440.0</v>
      </c>
    </row>
    <row r="991">
      <c r="A991" s="227" t="str">
        <f t="shared" si="1"/>
        <v>CA0118697000</v>
      </c>
      <c r="B991" s="227" t="str">
        <f t="shared" si="2"/>
        <v>Devi consecrated saree Red L4 Style 4</v>
      </c>
      <c r="C991" s="32" t="s">
        <v>13397</v>
      </c>
      <c r="D991" s="32" t="s">
        <v>13398</v>
      </c>
      <c r="E991" s="229">
        <v>105.02</v>
      </c>
      <c r="F991" s="230" t="b">
        <v>0</v>
      </c>
      <c r="G991" s="229">
        <v>0.0</v>
      </c>
      <c r="H991" s="229">
        <v>0.0</v>
      </c>
      <c r="I991" s="32" t="s">
        <v>13398</v>
      </c>
      <c r="J991" s="32" t="s">
        <v>13399</v>
      </c>
      <c r="K991" s="229">
        <v>0.0</v>
      </c>
      <c r="L991" s="229">
        <v>0.0</v>
      </c>
      <c r="M991" s="231"/>
      <c r="N991" s="229">
        <v>0.0</v>
      </c>
    </row>
    <row r="992">
      <c r="A992" s="227" t="str">
        <f t="shared" si="1"/>
        <v>CA0118697100</v>
      </c>
      <c r="B992" s="227" t="str">
        <f t="shared" si="2"/>
        <v>Devi consecrated saree Red L4 Style 9</v>
      </c>
      <c r="C992" s="32" t="s">
        <v>13400</v>
      </c>
      <c r="D992" s="32" t="s">
        <v>13401</v>
      </c>
      <c r="E992" s="229">
        <v>120.26</v>
      </c>
      <c r="F992" s="230" t="b">
        <v>0</v>
      </c>
      <c r="G992" s="229">
        <v>0.0</v>
      </c>
      <c r="H992" s="229">
        <v>0.0</v>
      </c>
      <c r="I992" s="32" t="s">
        <v>13401</v>
      </c>
      <c r="J992" s="32" t="s">
        <v>13402</v>
      </c>
      <c r="K992" s="229">
        <v>0.0</v>
      </c>
      <c r="L992" s="229">
        <v>0.0</v>
      </c>
      <c r="M992" s="231"/>
      <c r="N992" s="229">
        <v>0.0</v>
      </c>
    </row>
    <row r="993">
      <c r="A993" s="227" t="str">
        <f t="shared" si="1"/>
        <v>CA0118697200</v>
      </c>
      <c r="B993" s="227" t="str">
        <f t="shared" si="2"/>
        <v>Devi consecrated saree Red L5 Style 8</v>
      </c>
      <c r="C993" s="32" t="s">
        <v>13403</v>
      </c>
      <c r="D993" s="32" t="s">
        <v>13404</v>
      </c>
      <c r="E993" s="229">
        <v>257.44</v>
      </c>
      <c r="F993" s="230" t="b">
        <v>0</v>
      </c>
      <c r="G993" s="229">
        <v>0.0</v>
      </c>
      <c r="H993" s="229">
        <v>0.0</v>
      </c>
      <c r="I993" s="32" t="s">
        <v>13404</v>
      </c>
      <c r="J993" s="32" t="s">
        <v>13405</v>
      </c>
      <c r="K993" s="229">
        <v>0.0</v>
      </c>
      <c r="L993" s="229">
        <v>0.0</v>
      </c>
      <c r="M993" s="231"/>
      <c r="N993" s="229">
        <v>0.0</v>
      </c>
    </row>
    <row r="994">
      <c r="A994" s="227" t="str">
        <f t="shared" si="1"/>
        <v>CA0118697300</v>
      </c>
      <c r="B994" s="227" t="str">
        <f t="shared" si="2"/>
        <v>Devi consecrated saree Red L4 Style 10</v>
      </c>
      <c r="C994" s="32" t="s">
        <v>13406</v>
      </c>
      <c r="D994" s="32" t="s">
        <v>13407</v>
      </c>
      <c r="E994" s="229">
        <v>120.26</v>
      </c>
      <c r="F994" s="230" t="b">
        <v>0</v>
      </c>
      <c r="G994" s="229">
        <v>0.0</v>
      </c>
      <c r="H994" s="229">
        <v>0.0</v>
      </c>
      <c r="I994" s="32" t="s">
        <v>13407</v>
      </c>
      <c r="J994" s="32" t="s">
        <v>13408</v>
      </c>
      <c r="K994" s="229">
        <v>0.0</v>
      </c>
      <c r="L994" s="229">
        <v>0.0</v>
      </c>
      <c r="M994" s="231"/>
      <c r="N994" s="229">
        <v>0.0</v>
      </c>
    </row>
    <row r="995">
      <c r="A995" s="227" t="str">
        <f t="shared" si="1"/>
        <v>CA0118697400</v>
      </c>
      <c r="B995" s="227" t="str">
        <f t="shared" si="2"/>
        <v>Devi consecrated saree Red L2 Style 86</v>
      </c>
      <c r="C995" s="32" t="s">
        <v>13409</v>
      </c>
      <c r="D995" s="32" t="s">
        <v>13410</v>
      </c>
      <c r="E995" s="229">
        <v>42.27</v>
      </c>
      <c r="F995" s="230" t="b">
        <v>0</v>
      </c>
      <c r="G995" s="229">
        <v>0.0</v>
      </c>
      <c r="H995" s="229">
        <v>0.0</v>
      </c>
      <c r="I995" s="32" t="s">
        <v>13410</v>
      </c>
      <c r="J995" s="32" t="s">
        <v>13411</v>
      </c>
      <c r="K995" s="229">
        <v>0.0</v>
      </c>
      <c r="L995" s="229">
        <v>0.0</v>
      </c>
      <c r="M995" s="231"/>
      <c r="N995" s="229">
        <v>0.0</v>
      </c>
    </row>
    <row r="996">
      <c r="A996" s="227" t="str">
        <f t="shared" si="1"/>
        <v>CA0118697500</v>
      </c>
      <c r="B996" s="227" t="str">
        <f t="shared" si="2"/>
        <v>Devi consecrated saree Red L4 Style 5</v>
      </c>
      <c r="C996" s="32" t="s">
        <v>13412</v>
      </c>
      <c r="D996" s="32" t="s">
        <v>13413</v>
      </c>
      <c r="E996" s="229">
        <v>105.02</v>
      </c>
      <c r="F996" s="230" t="b">
        <v>0</v>
      </c>
      <c r="G996" s="229">
        <v>0.0</v>
      </c>
      <c r="H996" s="229">
        <v>0.0</v>
      </c>
      <c r="I996" s="32" t="s">
        <v>13413</v>
      </c>
      <c r="J996" s="32" t="s">
        <v>13414</v>
      </c>
      <c r="K996" s="229">
        <v>0.0</v>
      </c>
      <c r="L996" s="229">
        <v>0.0</v>
      </c>
      <c r="M996" s="231"/>
      <c r="N996" s="229">
        <v>0.0</v>
      </c>
    </row>
    <row r="997">
      <c r="A997" s="227" t="str">
        <f t="shared" si="1"/>
        <v>CA0118697600</v>
      </c>
      <c r="B997" s="227" t="str">
        <f t="shared" si="2"/>
        <v>Devi saree Red L2 style 112</v>
      </c>
      <c r="C997" s="32" t="s">
        <v>13415</v>
      </c>
      <c r="D997" s="32" t="s">
        <v>9360</v>
      </c>
      <c r="E997" s="229">
        <v>24.05</v>
      </c>
      <c r="F997" s="230" t="b">
        <v>0</v>
      </c>
      <c r="G997" s="229">
        <v>0.0</v>
      </c>
      <c r="H997" s="229">
        <v>0.0</v>
      </c>
      <c r="I997" s="32" t="s">
        <v>9360</v>
      </c>
      <c r="J997" s="32" t="s">
        <v>13416</v>
      </c>
      <c r="K997" s="229">
        <v>99.0</v>
      </c>
      <c r="L997" s="229">
        <v>0.0</v>
      </c>
      <c r="M997" s="231"/>
      <c r="N997" s="229">
        <v>99.0</v>
      </c>
    </row>
    <row r="998">
      <c r="A998" s="227" t="str">
        <f t="shared" si="1"/>
        <v>CA0118697700</v>
      </c>
      <c r="B998" s="227" t="str">
        <f t="shared" si="2"/>
        <v>Devi saree Red L2 style 113</v>
      </c>
      <c r="C998" s="32" t="s">
        <v>13417</v>
      </c>
      <c r="D998" s="32" t="s">
        <v>9362</v>
      </c>
      <c r="E998" s="229">
        <v>34.19</v>
      </c>
      <c r="F998" s="230" t="b">
        <v>0</v>
      </c>
      <c r="G998" s="229">
        <v>0.0</v>
      </c>
      <c r="H998" s="229">
        <v>0.0</v>
      </c>
      <c r="I998" s="32" t="s">
        <v>9362</v>
      </c>
      <c r="J998" s="32" t="s">
        <v>13418</v>
      </c>
      <c r="K998" s="229">
        <v>111.0</v>
      </c>
      <c r="L998" s="229">
        <v>0.0</v>
      </c>
      <c r="M998" s="231"/>
      <c r="N998" s="229">
        <v>111.0</v>
      </c>
    </row>
    <row r="999">
      <c r="A999" s="227" t="str">
        <f t="shared" si="1"/>
        <v>CA0118697800</v>
      </c>
      <c r="B999" s="227" t="str">
        <f t="shared" si="2"/>
        <v>Devi saree Red L2 style 114</v>
      </c>
      <c r="C999" s="32" t="s">
        <v>13419</v>
      </c>
      <c r="D999" s="32" t="s">
        <v>9364</v>
      </c>
      <c r="E999" s="229">
        <v>34.19</v>
      </c>
      <c r="F999" s="230" t="b">
        <v>0</v>
      </c>
      <c r="G999" s="229">
        <v>0.0</v>
      </c>
      <c r="H999" s="229">
        <v>0.0</v>
      </c>
      <c r="I999" s="32" t="s">
        <v>9364</v>
      </c>
      <c r="J999" s="32" t="s">
        <v>13420</v>
      </c>
      <c r="K999" s="229">
        <v>111.0</v>
      </c>
      <c r="L999" s="229">
        <v>0.0</v>
      </c>
      <c r="M999" s="231"/>
      <c r="N999" s="229">
        <v>111.0</v>
      </c>
    </row>
    <row r="1000">
      <c r="A1000" s="227" t="str">
        <f t="shared" si="1"/>
        <v>CA0118697900</v>
      </c>
      <c r="B1000" s="227" t="str">
        <f t="shared" si="2"/>
        <v>Devi saree Red L2 style 115</v>
      </c>
      <c r="C1000" s="32" t="s">
        <v>13421</v>
      </c>
      <c r="D1000" s="32" t="s">
        <v>9366</v>
      </c>
      <c r="E1000" s="229">
        <v>34.19</v>
      </c>
      <c r="F1000" s="230" t="b">
        <v>0</v>
      </c>
      <c r="G1000" s="229">
        <v>0.0</v>
      </c>
      <c r="H1000" s="229">
        <v>0.0</v>
      </c>
      <c r="I1000" s="32" t="s">
        <v>9366</v>
      </c>
      <c r="J1000" s="32" t="s">
        <v>13422</v>
      </c>
      <c r="K1000" s="229">
        <v>111.0</v>
      </c>
      <c r="L1000" s="229">
        <v>0.0</v>
      </c>
      <c r="M1000" s="231"/>
      <c r="N1000" s="229">
        <v>111.0</v>
      </c>
    </row>
    <row r="1001">
      <c r="A1001" s="227" t="str">
        <f t="shared" si="1"/>
        <v>CA0118698000</v>
      </c>
      <c r="B1001" s="227" t="str">
        <f t="shared" si="2"/>
        <v>Devi saree Red L2 style 116</v>
      </c>
      <c r="C1001" s="32" t="s">
        <v>13423</v>
      </c>
      <c r="D1001" s="32" t="s">
        <v>9368</v>
      </c>
      <c r="E1001" s="229">
        <v>34.19</v>
      </c>
      <c r="F1001" s="230" t="b">
        <v>0</v>
      </c>
      <c r="G1001" s="229">
        <v>0.0</v>
      </c>
      <c r="H1001" s="229">
        <v>0.0</v>
      </c>
      <c r="I1001" s="32" t="s">
        <v>9368</v>
      </c>
      <c r="J1001" s="32" t="s">
        <v>13424</v>
      </c>
      <c r="K1001" s="229">
        <v>111.0</v>
      </c>
      <c r="L1001" s="229">
        <v>0.0</v>
      </c>
      <c r="M1001" s="231"/>
      <c r="N1001" s="229">
        <v>111.0</v>
      </c>
    </row>
    <row r="1002">
      <c r="A1002" s="227" t="str">
        <f t="shared" si="1"/>
        <v>CA0118698100</v>
      </c>
      <c r="B1002" s="227" t="str">
        <f t="shared" si="2"/>
        <v>Devi saree Green L2 style 68</v>
      </c>
      <c r="C1002" s="32" t="s">
        <v>13425</v>
      </c>
      <c r="D1002" s="32" t="s">
        <v>9370</v>
      </c>
      <c r="E1002" s="229">
        <v>34.19</v>
      </c>
      <c r="F1002" s="230" t="b">
        <v>0</v>
      </c>
      <c r="G1002" s="229">
        <v>0.0</v>
      </c>
      <c r="H1002" s="229">
        <v>0.0</v>
      </c>
      <c r="I1002" s="32" t="s">
        <v>9370</v>
      </c>
      <c r="J1002" s="32" t="s">
        <v>13426</v>
      </c>
      <c r="K1002" s="229">
        <v>111.0</v>
      </c>
      <c r="L1002" s="229">
        <v>0.0</v>
      </c>
      <c r="M1002" s="231"/>
      <c r="N1002" s="229">
        <v>111.0</v>
      </c>
    </row>
    <row r="1003">
      <c r="A1003" s="227" t="str">
        <f t="shared" si="1"/>
        <v>CA0118698200</v>
      </c>
      <c r="B1003" s="227" t="str">
        <f t="shared" si="2"/>
        <v>Devi saree Green L2 style 69</v>
      </c>
      <c r="C1003" s="32" t="s">
        <v>13427</v>
      </c>
      <c r="D1003" s="32" t="s">
        <v>9372</v>
      </c>
      <c r="E1003" s="229">
        <v>34.19</v>
      </c>
      <c r="F1003" s="230" t="b">
        <v>0</v>
      </c>
      <c r="G1003" s="229">
        <v>0.0</v>
      </c>
      <c r="H1003" s="229">
        <v>0.0</v>
      </c>
      <c r="I1003" s="32" t="s">
        <v>9372</v>
      </c>
      <c r="J1003" s="32" t="s">
        <v>13428</v>
      </c>
      <c r="K1003" s="229">
        <v>111.0</v>
      </c>
      <c r="L1003" s="229">
        <v>0.0</v>
      </c>
      <c r="M1003" s="231"/>
      <c r="N1003" s="229">
        <v>111.0</v>
      </c>
    </row>
    <row r="1004">
      <c r="A1004" s="227" t="str">
        <f t="shared" si="1"/>
        <v>CA0118698300</v>
      </c>
      <c r="B1004" s="227" t="str">
        <f t="shared" si="2"/>
        <v>Devi saree Yellow L2 style 51</v>
      </c>
      <c r="C1004" s="32" t="s">
        <v>13429</v>
      </c>
      <c r="D1004" s="32" t="s">
        <v>9374</v>
      </c>
      <c r="E1004" s="229">
        <v>34.19</v>
      </c>
      <c r="F1004" s="230" t="b">
        <v>0</v>
      </c>
      <c r="G1004" s="229">
        <v>0.0</v>
      </c>
      <c r="H1004" s="229">
        <v>0.0</v>
      </c>
      <c r="I1004" s="32" t="s">
        <v>9374</v>
      </c>
      <c r="J1004" s="32" t="s">
        <v>13430</v>
      </c>
      <c r="K1004" s="229">
        <v>111.0</v>
      </c>
      <c r="L1004" s="229">
        <v>0.0</v>
      </c>
      <c r="M1004" s="231"/>
      <c r="N1004" s="229">
        <v>111.0</v>
      </c>
    </row>
    <row r="1005">
      <c r="A1005" s="227" t="str">
        <f t="shared" si="1"/>
        <v>CA0118699500</v>
      </c>
      <c r="B1005" s="227" t="str">
        <f t="shared" si="2"/>
        <v>Devi saree Red L4 Style 8</v>
      </c>
      <c r="C1005" s="32" t="s">
        <v>13431</v>
      </c>
      <c r="D1005" s="32" t="s">
        <v>13432</v>
      </c>
      <c r="E1005" s="229">
        <v>91.14</v>
      </c>
      <c r="F1005" s="230" t="b">
        <v>0</v>
      </c>
      <c r="G1005" s="229">
        <v>0.0</v>
      </c>
      <c r="H1005" s="229">
        <v>0.0</v>
      </c>
      <c r="I1005" s="32" t="s">
        <v>13432</v>
      </c>
      <c r="J1005" s="32" t="s">
        <v>13433</v>
      </c>
      <c r="K1005" s="229">
        <v>300.0</v>
      </c>
      <c r="L1005" s="229">
        <v>0.0</v>
      </c>
      <c r="M1005" s="231"/>
      <c r="N1005" s="229">
        <v>300.0</v>
      </c>
    </row>
    <row r="1006">
      <c r="A1006" s="227" t="str">
        <f t="shared" si="1"/>
        <v>CA0118699600</v>
      </c>
      <c r="B1006" s="227" t="str">
        <f t="shared" si="2"/>
        <v>Devi saree Red L1 Style 97</v>
      </c>
      <c r="C1006" s="32" t="s">
        <v>13434</v>
      </c>
      <c r="D1006" s="32" t="s">
        <v>13435</v>
      </c>
      <c r="E1006" s="229">
        <v>12.67</v>
      </c>
      <c r="F1006" s="230" t="b">
        <v>0</v>
      </c>
      <c r="G1006" s="229">
        <v>1.0</v>
      </c>
      <c r="H1006" s="229">
        <v>1.0</v>
      </c>
      <c r="I1006" s="32" t="s">
        <v>13435</v>
      </c>
      <c r="J1006" s="32" t="s">
        <v>13436</v>
      </c>
      <c r="K1006" s="229">
        <v>55.0</v>
      </c>
      <c r="L1006" s="229">
        <v>1.0</v>
      </c>
      <c r="M1006" s="231"/>
      <c r="N1006" s="229">
        <v>55.0</v>
      </c>
    </row>
    <row r="1007">
      <c r="A1007" s="227" t="str">
        <f t="shared" si="1"/>
        <v>CA0118699700</v>
      </c>
      <c r="B1007" s="227" t="str">
        <f t="shared" si="2"/>
        <v>Devi saree Red L1 Style 99</v>
      </c>
      <c r="C1007" s="32" t="s">
        <v>13437</v>
      </c>
      <c r="D1007" s="32" t="s">
        <v>13438</v>
      </c>
      <c r="E1007" s="229">
        <v>12.67</v>
      </c>
      <c r="F1007" s="230" t="b">
        <v>0</v>
      </c>
      <c r="G1007" s="229">
        <v>0.0</v>
      </c>
      <c r="H1007" s="229">
        <v>0.0</v>
      </c>
      <c r="I1007" s="32" t="s">
        <v>13438</v>
      </c>
      <c r="J1007" s="32" t="s">
        <v>13439</v>
      </c>
      <c r="K1007" s="229">
        <v>99.0</v>
      </c>
      <c r="L1007" s="229">
        <v>0.0</v>
      </c>
      <c r="M1007" s="231"/>
      <c r="N1007" s="229">
        <v>99.0</v>
      </c>
    </row>
    <row r="1008">
      <c r="A1008" s="227" t="str">
        <f t="shared" si="1"/>
        <v>CA0118699800</v>
      </c>
      <c r="B1008" s="227" t="str">
        <f t="shared" si="2"/>
        <v>Devi saree Red L1 Style 106</v>
      </c>
      <c r="C1008" s="32" t="s">
        <v>13440</v>
      </c>
      <c r="D1008" s="32" t="s">
        <v>13441</v>
      </c>
      <c r="E1008" s="229">
        <v>12.67</v>
      </c>
      <c r="F1008" s="230" t="b">
        <v>0</v>
      </c>
      <c r="G1008" s="229">
        <v>0.0</v>
      </c>
      <c r="H1008" s="229">
        <v>0.0</v>
      </c>
      <c r="I1008" s="32" t="s">
        <v>13441</v>
      </c>
      <c r="J1008" s="32" t="s">
        <v>13442</v>
      </c>
      <c r="K1008" s="229">
        <v>99.0</v>
      </c>
      <c r="L1008" s="229">
        <v>0.0</v>
      </c>
      <c r="M1008" s="231"/>
      <c r="N1008" s="229">
        <v>99.0</v>
      </c>
    </row>
    <row r="1009">
      <c r="A1009" s="227" t="str">
        <f t="shared" si="1"/>
        <v>CA0118699900</v>
      </c>
      <c r="B1009" s="227" t="str">
        <f t="shared" si="2"/>
        <v>Devi saree Red L1 Style 107</v>
      </c>
      <c r="C1009" s="32" t="s">
        <v>13443</v>
      </c>
      <c r="D1009" s="32" t="s">
        <v>13444</v>
      </c>
      <c r="E1009" s="229">
        <v>12.67</v>
      </c>
      <c r="F1009" s="230" t="b">
        <v>0</v>
      </c>
      <c r="G1009" s="229">
        <v>0.0</v>
      </c>
      <c r="H1009" s="229">
        <v>0.0</v>
      </c>
      <c r="I1009" s="32" t="s">
        <v>13444</v>
      </c>
      <c r="J1009" s="32" t="s">
        <v>13445</v>
      </c>
      <c r="K1009" s="229">
        <v>99.0</v>
      </c>
      <c r="L1009" s="229">
        <v>0.0</v>
      </c>
      <c r="M1009" s="231"/>
      <c r="N1009" s="229">
        <v>99.0</v>
      </c>
    </row>
    <row r="1010">
      <c r="A1010" s="227" t="str">
        <f t="shared" si="1"/>
        <v>CA0119800000</v>
      </c>
      <c r="B1010" s="227" t="str">
        <f t="shared" si="2"/>
        <v>Pure Silver (999) Adiyogi hammered cuff</v>
      </c>
      <c r="C1010" s="32" t="s">
        <v>13446</v>
      </c>
      <c r="D1010" s="32" t="s">
        <v>557</v>
      </c>
      <c r="E1010" s="233">
        <v>85.86</v>
      </c>
      <c r="F1010" s="230" t="b">
        <v>0</v>
      </c>
      <c r="G1010" s="229">
        <v>172.0</v>
      </c>
      <c r="H1010" s="229">
        <v>172.0</v>
      </c>
      <c r="I1010" s="235" t="s">
        <v>5030</v>
      </c>
      <c r="J1010" s="32" t="s">
        <v>556</v>
      </c>
      <c r="K1010" s="229">
        <v>199.0</v>
      </c>
      <c r="L1010" s="229">
        <v>172.0</v>
      </c>
      <c r="M1010" s="231"/>
      <c r="N1010" s="229">
        <v>199.0</v>
      </c>
    </row>
    <row r="1011">
      <c r="A1011" s="227" t="str">
        <f t="shared" si="1"/>
        <v>CA0120000000</v>
      </c>
      <c r="B1011" s="227" t="str">
        <f t="shared" si="2"/>
        <v>Pure Silver (999) Aum Namahshivaya silver cuff</v>
      </c>
      <c r="C1011" s="32" t="s">
        <v>13447</v>
      </c>
      <c r="D1011" s="32" t="s">
        <v>559</v>
      </c>
      <c r="E1011" s="229">
        <v>78.53</v>
      </c>
      <c r="F1011" s="230" t="b">
        <v>0</v>
      </c>
      <c r="G1011" s="229">
        <v>142.0</v>
      </c>
      <c r="H1011" s="229">
        <v>142.0</v>
      </c>
      <c r="I1011" s="32" t="s">
        <v>5034</v>
      </c>
      <c r="J1011" s="32" t="s">
        <v>558</v>
      </c>
      <c r="K1011" s="229">
        <v>177.0</v>
      </c>
      <c r="L1011" s="229">
        <v>142.0</v>
      </c>
      <c r="M1011" s="231"/>
      <c r="N1011" s="229">
        <v>177.0</v>
      </c>
    </row>
    <row r="1012">
      <c r="A1012" s="227" t="str">
        <f t="shared" si="1"/>
        <v>CA0120500000</v>
      </c>
      <c r="B1012" s="227" t="str">
        <f t="shared" si="2"/>
        <v>Aum Namah Shivaya - Hammered Copper cuff</v>
      </c>
      <c r="C1012" s="32" t="s">
        <v>13448</v>
      </c>
      <c r="D1012" s="32" t="s">
        <v>553</v>
      </c>
      <c r="E1012" s="229">
        <v>3.45</v>
      </c>
      <c r="F1012" s="230" t="b">
        <v>0</v>
      </c>
      <c r="G1012" s="229">
        <v>0.0</v>
      </c>
      <c r="H1012" s="229">
        <v>0.0</v>
      </c>
      <c r="I1012" s="32" t="s">
        <v>5043</v>
      </c>
      <c r="J1012" s="32" t="s">
        <v>552</v>
      </c>
      <c r="K1012" s="229">
        <v>20.0</v>
      </c>
      <c r="L1012" s="229">
        <v>0.0</v>
      </c>
      <c r="M1012" s="231"/>
      <c r="N1012" s="229">
        <v>20.0</v>
      </c>
    </row>
    <row r="1013">
      <c r="A1013" s="227" t="str">
        <f t="shared" si="1"/>
        <v>CA0120600000</v>
      </c>
      <c r="B1013" s="227" t="str">
        <f t="shared" si="2"/>
        <v>Sarpa - Copper Cuff</v>
      </c>
      <c r="C1013" s="32" t="s">
        <v>13449</v>
      </c>
      <c r="D1013" s="32" t="s">
        <v>5044</v>
      </c>
      <c r="E1013" s="229">
        <v>4.16</v>
      </c>
      <c r="F1013" s="230" t="b">
        <v>0</v>
      </c>
      <c r="G1013" s="229">
        <v>0.0</v>
      </c>
      <c r="H1013" s="229">
        <v>0.0</v>
      </c>
      <c r="I1013" s="32" t="s">
        <v>5046</v>
      </c>
      <c r="J1013" s="32" t="s">
        <v>13450</v>
      </c>
      <c r="K1013" s="229">
        <v>18.0</v>
      </c>
      <c r="L1013" s="229">
        <v>0.0</v>
      </c>
      <c r="M1013" s="231"/>
      <c r="N1013" s="229">
        <v>18.0</v>
      </c>
    </row>
    <row r="1014">
      <c r="A1014" s="227" t="str">
        <f t="shared" si="1"/>
        <v>CA0130716900</v>
      </c>
      <c r="B1014" s="227" t="str">
        <f t="shared" si="2"/>
        <v>Adiyogi Bucket Hat - Navy Blue</v>
      </c>
      <c r="C1014" s="32" t="s">
        <v>13451</v>
      </c>
      <c r="D1014" s="32" t="s">
        <v>9597</v>
      </c>
      <c r="E1014" s="229">
        <v>0.0</v>
      </c>
      <c r="F1014" s="230" t="b">
        <v>0</v>
      </c>
      <c r="G1014" s="229">
        <v>0.0</v>
      </c>
      <c r="H1014" s="229">
        <v>0.0</v>
      </c>
      <c r="I1014" s="32" t="s">
        <v>9597</v>
      </c>
      <c r="J1014" s="32" t="s">
        <v>9598</v>
      </c>
      <c r="K1014" s="229">
        <v>0.05</v>
      </c>
      <c r="L1014" s="229">
        <v>0.0</v>
      </c>
      <c r="M1014" s="231"/>
      <c r="N1014" s="229">
        <v>0.05</v>
      </c>
    </row>
    <row r="1015">
      <c r="A1015" s="227" t="str">
        <f t="shared" si="1"/>
        <v>CA0130717000</v>
      </c>
      <c r="B1015" s="227" t="str">
        <f t="shared" si="2"/>
        <v>Adiyogi Bucket Hat - Beige</v>
      </c>
      <c r="C1015" s="32" t="s">
        <v>13452</v>
      </c>
      <c r="D1015" s="32" t="s">
        <v>9599</v>
      </c>
      <c r="E1015" s="229">
        <v>0.0</v>
      </c>
      <c r="F1015" s="230" t="b">
        <v>0</v>
      </c>
      <c r="G1015" s="229">
        <v>0.0</v>
      </c>
      <c r="H1015" s="229">
        <v>0.0</v>
      </c>
      <c r="I1015" s="32" t="s">
        <v>9599</v>
      </c>
      <c r="J1015" s="32" t="s">
        <v>9600</v>
      </c>
      <c r="K1015" s="229">
        <v>0.05</v>
      </c>
      <c r="L1015" s="229">
        <v>0.0</v>
      </c>
      <c r="M1015" s="231"/>
      <c r="N1015" s="229">
        <v>0.05</v>
      </c>
    </row>
    <row r="1016">
      <c r="A1016" s="227" t="str">
        <f t="shared" si="1"/>
        <v>CA0130817000</v>
      </c>
      <c r="B1016" s="227" t="str">
        <f t="shared" si="2"/>
        <v>Adiyogi Sun Hat - Beige</v>
      </c>
      <c r="C1016" s="32" t="s">
        <v>13453</v>
      </c>
      <c r="D1016" s="32" t="s">
        <v>9603</v>
      </c>
      <c r="E1016" s="229">
        <v>0.0</v>
      </c>
      <c r="F1016" s="230" t="b">
        <v>0</v>
      </c>
      <c r="G1016" s="229">
        <v>0.0</v>
      </c>
      <c r="H1016" s="229">
        <v>0.0</v>
      </c>
      <c r="I1016" s="32" t="s">
        <v>9603</v>
      </c>
      <c r="J1016" s="32" t="s">
        <v>9604</v>
      </c>
      <c r="K1016" s="229">
        <v>0.05</v>
      </c>
      <c r="L1016" s="229">
        <v>0.0</v>
      </c>
      <c r="M1016" s="231"/>
      <c r="N1016" s="229">
        <v>0.05</v>
      </c>
    </row>
    <row r="1017">
      <c r="A1017" s="227" t="str">
        <f t="shared" si="1"/>
        <v>CA0130900200</v>
      </c>
      <c r="B1017" s="227" t="str">
        <f t="shared" si="2"/>
        <v>Adiyogi Hoodie - Navy Blue (S)</v>
      </c>
      <c r="C1017" s="32" t="s">
        <v>13454</v>
      </c>
      <c r="D1017" s="32" t="s">
        <v>991</v>
      </c>
      <c r="E1017" s="229">
        <v>0.0</v>
      </c>
      <c r="F1017" s="230" t="b">
        <v>0</v>
      </c>
      <c r="G1017" s="229">
        <v>0.0</v>
      </c>
      <c r="H1017" s="229">
        <v>0.0</v>
      </c>
      <c r="I1017" s="231"/>
      <c r="J1017" s="32" t="s">
        <v>5325</v>
      </c>
      <c r="K1017" s="229">
        <v>65.0</v>
      </c>
      <c r="L1017" s="229">
        <v>0.0</v>
      </c>
      <c r="M1017" s="32" t="s">
        <v>11585</v>
      </c>
      <c r="N1017" s="229">
        <v>65.0</v>
      </c>
    </row>
    <row r="1018">
      <c r="A1018" s="227" t="str">
        <f t="shared" si="1"/>
        <v>CA0130900200</v>
      </c>
      <c r="B1018" s="227" t="str">
        <f t="shared" si="2"/>
        <v>Adiyogi Hoodie - Navy Blue S (S)</v>
      </c>
      <c r="C1018" s="32" t="s">
        <v>13455</v>
      </c>
      <c r="D1018" s="32" t="s">
        <v>991</v>
      </c>
      <c r="E1018" s="229">
        <v>16.63</v>
      </c>
      <c r="F1018" s="230" t="b">
        <v>0</v>
      </c>
      <c r="G1018" s="229">
        <v>8.0</v>
      </c>
      <c r="H1018" s="229">
        <v>9.0</v>
      </c>
      <c r="I1018" s="32" t="s">
        <v>5326</v>
      </c>
      <c r="J1018" s="32" t="s">
        <v>992</v>
      </c>
      <c r="K1018" s="229">
        <v>49.0</v>
      </c>
      <c r="L1018" s="229">
        <v>9.0</v>
      </c>
      <c r="M1018" s="32" t="s">
        <v>11585</v>
      </c>
      <c r="N1018" s="229">
        <v>0.0</v>
      </c>
    </row>
    <row r="1019">
      <c r="A1019" s="227" t="str">
        <f t="shared" si="1"/>
        <v>CA0130900300</v>
      </c>
      <c r="B1019" s="227" t="str">
        <f t="shared" si="2"/>
        <v>Adiyogi Hoodie - Navy Blue (M)</v>
      </c>
      <c r="C1019" s="32" t="s">
        <v>13456</v>
      </c>
      <c r="D1019" s="32" t="s">
        <v>989</v>
      </c>
      <c r="E1019" s="229">
        <v>0.0</v>
      </c>
      <c r="F1019" s="230" t="b">
        <v>0</v>
      </c>
      <c r="G1019" s="229">
        <v>0.0</v>
      </c>
      <c r="H1019" s="229">
        <v>0.0</v>
      </c>
      <c r="I1019" s="231"/>
      <c r="J1019" s="32" t="s">
        <v>5325</v>
      </c>
      <c r="K1019" s="229">
        <v>65.0</v>
      </c>
      <c r="L1019" s="229">
        <v>0.0</v>
      </c>
      <c r="M1019" s="32" t="s">
        <v>11388</v>
      </c>
      <c r="N1019" s="229">
        <v>65.0</v>
      </c>
    </row>
    <row r="1020">
      <c r="A1020" s="227" t="str">
        <f t="shared" si="1"/>
        <v>CA0130900300</v>
      </c>
      <c r="B1020" s="227" t="str">
        <f t="shared" si="2"/>
        <v>Adiyogi Hoodie - Navy Blue S (M)</v>
      </c>
      <c r="C1020" s="32" t="s">
        <v>13457</v>
      </c>
      <c r="D1020" s="32" t="s">
        <v>989</v>
      </c>
      <c r="E1020" s="229">
        <v>16.63</v>
      </c>
      <c r="F1020" s="230" t="b">
        <v>0</v>
      </c>
      <c r="G1020" s="229">
        <v>24.0</v>
      </c>
      <c r="H1020" s="229">
        <v>24.0</v>
      </c>
      <c r="I1020" s="32" t="s">
        <v>5327</v>
      </c>
      <c r="J1020" s="32" t="s">
        <v>992</v>
      </c>
      <c r="K1020" s="229">
        <v>49.0</v>
      </c>
      <c r="L1020" s="229">
        <v>24.0</v>
      </c>
      <c r="M1020" s="32" t="s">
        <v>11388</v>
      </c>
      <c r="N1020" s="229">
        <v>0.0</v>
      </c>
    </row>
    <row r="1021">
      <c r="A1021" s="227" t="str">
        <f t="shared" si="1"/>
        <v>CA0130900400</v>
      </c>
      <c r="B1021" s="227" t="str">
        <f t="shared" si="2"/>
        <v>Adiyogi Hoodie - Navy Blue (L)</v>
      </c>
      <c r="C1021" s="32" t="s">
        <v>13458</v>
      </c>
      <c r="D1021" s="32" t="s">
        <v>987</v>
      </c>
      <c r="E1021" s="229">
        <v>0.0</v>
      </c>
      <c r="F1021" s="230" t="b">
        <v>0</v>
      </c>
      <c r="G1021" s="229">
        <v>0.0</v>
      </c>
      <c r="H1021" s="229">
        <v>0.0</v>
      </c>
      <c r="I1021" s="231"/>
      <c r="J1021" s="32" t="s">
        <v>5325</v>
      </c>
      <c r="K1021" s="229">
        <v>65.0</v>
      </c>
      <c r="L1021" s="229">
        <v>0.0</v>
      </c>
      <c r="M1021" s="32" t="s">
        <v>11588</v>
      </c>
      <c r="N1021" s="229">
        <v>65.0</v>
      </c>
    </row>
    <row r="1022">
      <c r="A1022" s="227" t="str">
        <f t="shared" si="1"/>
        <v>CA0130900400</v>
      </c>
      <c r="B1022" s="227" t="str">
        <f t="shared" si="2"/>
        <v>Adiyogi Hoodie - Navy Blue S (L)</v>
      </c>
      <c r="C1022" s="32" t="s">
        <v>13459</v>
      </c>
      <c r="D1022" s="32" t="s">
        <v>987</v>
      </c>
      <c r="E1022" s="229">
        <v>16.63</v>
      </c>
      <c r="F1022" s="230" t="b">
        <v>0</v>
      </c>
      <c r="G1022" s="229">
        <v>20.0</v>
      </c>
      <c r="H1022" s="229">
        <v>20.0</v>
      </c>
      <c r="I1022" s="32" t="s">
        <v>5328</v>
      </c>
      <c r="J1022" s="32" t="s">
        <v>992</v>
      </c>
      <c r="K1022" s="229">
        <v>49.0</v>
      </c>
      <c r="L1022" s="229">
        <v>20.0</v>
      </c>
      <c r="M1022" s="32" t="s">
        <v>11588</v>
      </c>
      <c r="N1022" s="229">
        <v>0.0</v>
      </c>
    </row>
    <row r="1023">
      <c r="A1023" s="227" t="str">
        <f t="shared" si="1"/>
        <v>CA0130900500</v>
      </c>
      <c r="B1023" s="227" t="str">
        <f t="shared" si="2"/>
        <v>Adiyogi Hoodie - Navy Blue (XL)</v>
      </c>
      <c r="C1023" s="32" t="s">
        <v>13460</v>
      </c>
      <c r="D1023" s="32" t="s">
        <v>985</v>
      </c>
      <c r="E1023" s="229">
        <v>0.0</v>
      </c>
      <c r="F1023" s="230" t="b">
        <v>0</v>
      </c>
      <c r="G1023" s="229">
        <v>0.0</v>
      </c>
      <c r="H1023" s="229">
        <v>0.0</v>
      </c>
      <c r="I1023" s="231"/>
      <c r="J1023" s="32" t="s">
        <v>5325</v>
      </c>
      <c r="K1023" s="229">
        <v>65.0</v>
      </c>
      <c r="L1023" s="229">
        <v>0.0</v>
      </c>
      <c r="M1023" s="32" t="s">
        <v>11390</v>
      </c>
      <c r="N1023" s="229">
        <v>65.0</v>
      </c>
    </row>
    <row r="1024">
      <c r="A1024" s="227" t="str">
        <f t="shared" si="1"/>
        <v>CA0130900500</v>
      </c>
      <c r="B1024" s="227" t="str">
        <f t="shared" si="2"/>
        <v>Adiyogi Hoodie - Navy Blue S (XL)</v>
      </c>
      <c r="C1024" s="32" t="s">
        <v>13461</v>
      </c>
      <c r="D1024" s="32" t="s">
        <v>985</v>
      </c>
      <c r="E1024" s="229">
        <v>16.63</v>
      </c>
      <c r="F1024" s="230" t="b">
        <v>0</v>
      </c>
      <c r="G1024" s="229">
        <v>36.0</v>
      </c>
      <c r="H1024" s="229">
        <v>36.0</v>
      </c>
      <c r="I1024" s="32" t="s">
        <v>5329</v>
      </c>
      <c r="J1024" s="32" t="s">
        <v>992</v>
      </c>
      <c r="K1024" s="229">
        <v>49.0</v>
      </c>
      <c r="L1024" s="229">
        <v>36.0</v>
      </c>
      <c r="M1024" s="32" t="s">
        <v>11390</v>
      </c>
      <c r="N1024" s="229">
        <v>0.0</v>
      </c>
    </row>
    <row r="1025">
      <c r="A1025" s="227" t="str">
        <f t="shared" si="1"/>
        <v>CA0130900600</v>
      </c>
      <c r="B1025" s="227" t="str">
        <f t="shared" si="2"/>
        <v>Adiyogi Hoodie - Navy Blue S (XXL)</v>
      </c>
      <c r="C1025" s="32" t="s">
        <v>13462</v>
      </c>
      <c r="D1025" s="32" t="s">
        <v>5330</v>
      </c>
      <c r="E1025" s="229">
        <v>16.63</v>
      </c>
      <c r="F1025" s="230" t="b">
        <v>0</v>
      </c>
      <c r="G1025" s="229">
        <v>14.0</v>
      </c>
      <c r="H1025" s="229">
        <v>15.0</v>
      </c>
      <c r="I1025" s="32" t="s">
        <v>5331</v>
      </c>
      <c r="J1025" s="32" t="s">
        <v>992</v>
      </c>
      <c r="K1025" s="229">
        <v>49.0</v>
      </c>
      <c r="L1025" s="229">
        <v>15.0</v>
      </c>
      <c r="M1025" s="32" t="s">
        <v>11392</v>
      </c>
      <c r="N1025" s="229">
        <v>0.0</v>
      </c>
    </row>
    <row r="1026">
      <c r="A1026" s="227" t="str">
        <f t="shared" si="1"/>
        <v>CA0131200000</v>
      </c>
      <c r="B1026" s="227" t="str">
        <f t="shared" si="2"/>
        <v>Devi Bags for Offering</v>
      </c>
      <c r="C1026" s="32" t="s">
        <v>7661</v>
      </c>
      <c r="D1026" s="32" t="s">
        <v>7660</v>
      </c>
      <c r="E1026" s="229">
        <v>0.58</v>
      </c>
      <c r="F1026" s="230" t="b">
        <v>0</v>
      </c>
      <c r="G1026" s="233">
        <v>6997.0</v>
      </c>
      <c r="H1026" s="229">
        <v>0.0</v>
      </c>
      <c r="I1026" s="32" t="s">
        <v>7660</v>
      </c>
      <c r="J1026" s="32" t="s">
        <v>13463</v>
      </c>
      <c r="K1026" s="229">
        <v>1.0</v>
      </c>
      <c r="L1026" s="233">
        <v>6997.0</v>
      </c>
      <c r="M1026" s="231"/>
      <c r="N1026" s="229">
        <v>1.0</v>
      </c>
    </row>
    <row r="1027">
      <c r="A1027" s="227" t="str">
        <f t="shared" si="1"/>
        <v>CA0131200000</v>
      </c>
      <c r="B1027" s="227" t="str">
        <f t="shared" si="2"/>
        <v>Devi Bags for offering</v>
      </c>
      <c r="C1027" s="32" t="s">
        <v>13464</v>
      </c>
      <c r="D1027" s="32" t="s">
        <v>7660</v>
      </c>
      <c r="E1027" s="229">
        <v>0.0</v>
      </c>
      <c r="F1027" s="230" t="b">
        <v>0</v>
      </c>
      <c r="G1027" s="229">
        <v>0.0</v>
      </c>
      <c r="H1027" s="229">
        <v>0.0</v>
      </c>
      <c r="I1027" s="32" t="s">
        <v>7660</v>
      </c>
      <c r="J1027" s="32" t="s">
        <v>13465</v>
      </c>
      <c r="K1027" s="229">
        <v>1.0</v>
      </c>
      <c r="L1027" s="229">
        <v>0.0</v>
      </c>
      <c r="M1027" s="231"/>
      <c r="N1027" s="229">
        <v>1.0</v>
      </c>
    </row>
    <row r="1028">
      <c r="A1028" s="227" t="str">
        <f t="shared" si="1"/>
        <v>CA0131300000</v>
      </c>
      <c r="B1028" s="227" t="str">
        <f t="shared" si="2"/>
        <v>Devi Bags</v>
      </c>
      <c r="C1028" s="32" t="s">
        <v>13466</v>
      </c>
      <c r="D1028" s="32" t="s">
        <v>7688</v>
      </c>
      <c r="E1028" s="229">
        <v>0.92</v>
      </c>
      <c r="F1028" s="230" t="b">
        <v>0</v>
      </c>
      <c r="G1028" s="233">
        <v>4464.0</v>
      </c>
      <c r="H1028" s="233">
        <v>4464.0</v>
      </c>
      <c r="I1028" s="32" t="s">
        <v>7688</v>
      </c>
      <c r="J1028" s="32" t="s">
        <v>13467</v>
      </c>
      <c r="K1028" s="229">
        <v>2.0</v>
      </c>
      <c r="L1028" s="233">
        <v>4464.0</v>
      </c>
      <c r="M1028" s="231"/>
      <c r="N1028" s="229">
        <v>2.0</v>
      </c>
    </row>
    <row r="1029">
      <c r="A1029" s="227" t="str">
        <f t="shared" si="1"/>
        <v>CA0132590000</v>
      </c>
      <c r="B1029" s="227" t="str">
        <f t="shared" si="2"/>
        <v>Devi saree Red L1 Style 109</v>
      </c>
      <c r="C1029" s="32" t="s">
        <v>13468</v>
      </c>
      <c r="D1029" s="32" t="s">
        <v>13469</v>
      </c>
      <c r="E1029" s="229">
        <v>12.67</v>
      </c>
      <c r="F1029" s="230" t="b">
        <v>0</v>
      </c>
      <c r="G1029" s="229">
        <v>0.0</v>
      </c>
      <c r="H1029" s="229">
        <v>0.0</v>
      </c>
      <c r="I1029" s="32" t="s">
        <v>13469</v>
      </c>
      <c r="J1029" s="32" t="s">
        <v>13470</v>
      </c>
      <c r="K1029" s="229">
        <v>99.0</v>
      </c>
      <c r="L1029" s="229">
        <v>0.0</v>
      </c>
      <c r="M1029" s="231"/>
      <c r="N1029" s="229">
        <v>99.0</v>
      </c>
    </row>
    <row r="1030">
      <c r="A1030" s="227" t="str">
        <f t="shared" si="1"/>
        <v>CA0132590100</v>
      </c>
      <c r="B1030" s="227" t="str">
        <f t="shared" si="2"/>
        <v>Devi saree Red L1 Style 111</v>
      </c>
      <c r="C1030" s="32" t="s">
        <v>13471</v>
      </c>
      <c r="D1030" s="32" t="s">
        <v>13472</v>
      </c>
      <c r="E1030" s="229">
        <v>12.67</v>
      </c>
      <c r="F1030" s="230" t="b">
        <v>0</v>
      </c>
      <c r="G1030" s="229">
        <v>0.0</v>
      </c>
      <c r="H1030" s="229">
        <v>0.0</v>
      </c>
      <c r="I1030" s="32" t="s">
        <v>13472</v>
      </c>
      <c r="J1030" s="32" t="s">
        <v>13473</v>
      </c>
      <c r="K1030" s="229">
        <v>99.0</v>
      </c>
      <c r="L1030" s="229">
        <v>0.0</v>
      </c>
      <c r="M1030" s="231"/>
      <c r="N1030" s="229">
        <v>99.0</v>
      </c>
    </row>
    <row r="1031">
      <c r="A1031" s="227" t="str">
        <f t="shared" si="1"/>
        <v>CA0132590200</v>
      </c>
      <c r="B1031" s="227" t="str">
        <f t="shared" si="2"/>
        <v>Devi saree Red L1 Style 113</v>
      </c>
      <c r="C1031" s="32" t="s">
        <v>13474</v>
      </c>
      <c r="D1031" s="32" t="s">
        <v>13475</v>
      </c>
      <c r="E1031" s="229">
        <v>12.67</v>
      </c>
      <c r="F1031" s="230" t="b">
        <v>0</v>
      </c>
      <c r="G1031" s="229">
        <v>1.0</v>
      </c>
      <c r="H1031" s="229">
        <v>1.0</v>
      </c>
      <c r="I1031" s="32" t="s">
        <v>13475</v>
      </c>
      <c r="J1031" s="32" t="s">
        <v>13476</v>
      </c>
      <c r="K1031" s="229">
        <v>55.0</v>
      </c>
      <c r="L1031" s="229">
        <v>1.0</v>
      </c>
      <c r="M1031" s="231"/>
      <c r="N1031" s="229">
        <v>55.0</v>
      </c>
    </row>
    <row r="1032">
      <c r="A1032" s="227" t="str">
        <f t="shared" si="1"/>
        <v>CA0132590300</v>
      </c>
      <c r="B1032" s="227" t="str">
        <f t="shared" si="2"/>
        <v>Devi saree Red L1 Style 114</v>
      </c>
      <c r="C1032" s="32" t="s">
        <v>13477</v>
      </c>
      <c r="D1032" s="32" t="s">
        <v>13478</v>
      </c>
      <c r="E1032" s="233">
        <v>12.67</v>
      </c>
      <c r="F1032" s="230" t="b">
        <v>0</v>
      </c>
      <c r="G1032" s="229">
        <v>0.0</v>
      </c>
      <c r="H1032" s="229">
        <v>0.0</v>
      </c>
      <c r="I1032" s="235" t="s">
        <v>13478</v>
      </c>
      <c r="J1032" s="32" t="s">
        <v>13479</v>
      </c>
      <c r="K1032" s="229">
        <v>99.0</v>
      </c>
      <c r="L1032" s="229">
        <v>0.0</v>
      </c>
      <c r="M1032" s="231"/>
      <c r="N1032" s="229">
        <v>99.0</v>
      </c>
    </row>
    <row r="1033">
      <c r="A1033" s="227" t="str">
        <f t="shared" si="1"/>
        <v>CA0132590400</v>
      </c>
      <c r="B1033" s="227" t="str">
        <f t="shared" si="2"/>
        <v>Devi saree Red L1 Style 115</v>
      </c>
      <c r="C1033" s="32" t="s">
        <v>13480</v>
      </c>
      <c r="D1033" s="32" t="s">
        <v>13481</v>
      </c>
      <c r="E1033" s="233">
        <v>12.67</v>
      </c>
      <c r="F1033" s="230" t="b">
        <v>0</v>
      </c>
      <c r="G1033" s="229">
        <v>0.0</v>
      </c>
      <c r="H1033" s="229">
        <v>0.0</v>
      </c>
      <c r="I1033" s="235" t="s">
        <v>13481</v>
      </c>
      <c r="J1033" s="32" t="s">
        <v>13482</v>
      </c>
      <c r="K1033" s="229">
        <v>99.0</v>
      </c>
      <c r="L1033" s="229">
        <v>0.0</v>
      </c>
      <c r="M1033" s="231"/>
      <c r="N1033" s="229">
        <v>99.0</v>
      </c>
    </row>
    <row r="1034">
      <c r="A1034" s="227" t="str">
        <f t="shared" si="1"/>
        <v>CA0132590500</v>
      </c>
      <c r="B1034" s="227" t="str">
        <f t="shared" si="2"/>
        <v>Devi saree Red L1 Style 118</v>
      </c>
      <c r="C1034" s="32" t="s">
        <v>13483</v>
      </c>
      <c r="D1034" s="32" t="s">
        <v>13484</v>
      </c>
      <c r="E1034" s="229">
        <v>12.67</v>
      </c>
      <c r="F1034" s="230" t="b">
        <v>0</v>
      </c>
      <c r="G1034" s="229">
        <v>0.0</v>
      </c>
      <c r="H1034" s="229">
        <v>0.0</v>
      </c>
      <c r="I1034" s="32" t="s">
        <v>13484</v>
      </c>
      <c r="J1034" s="32" t="s">
        <v>13485</v>
      </c>
      <c r="K1034" s="229">
        <v>99.0</v>
      </c>
      <c r="L1034" s="229">
        <v>0.0</v>
      </c>
      <c r="M1034" s="231"/>
      <c r="N1034" s="229">
        <v>99.0</v>
      </c>
    </row>
    <row r="1035">
      <c r="A1035" s="227" t="str">
        <f t="shared" si="1"/>
        <v>CA0132590600</v>
      </c>
      <c r="B1035" s="227" t="str">
        <f t="shared" si="2"/>
        <v>Devi saree Red L1 Style 120</v>
      </c>
      <c r="C1035" s="32" t="s">
        <v>13486</v>
      </c>
      <c r="D1035" s="32" t="s">
        <v>13487</v>
      </c>
      <c r="E1035" s="229">
        <v>12.67</v>
      </c>
      <c r="F1035" s="230" t="b">
        <v>0</v>
      </c>
      <c r="G1035" s="229">
        <v>0.0</v>
      </c>
      <c r="H1035" s="229">
        <v>0.0</v>
      </c>
      <c r="I1035" s="32" t="s">
        <v>13487</v>
      </c>
      <c r="J1035" s="32" t="s">
        <v>13488</v>
      </c>
      <c r="K1035" s="229">
        <v>99.0</v>
      </c>
      <c r="L1035" s="229">
        <v>0.0</v>
      </c>
      <c r="M1035" s="231"/>
      <c r="N1035" s="229">
        <v>99.0</v>
      </c>
    </row>
    <row r="1036">
      <c r="A1036" s="227" t="str">
        <f t="shared" si="1"/>
        <v>CA0132590700</v>
      </c>
      <c r="B1036" s="227" t="str">
        <f t="shared" si="2"/>
        <v>Devi saree Red L1 Style 122</v>
      </c>
      <c r="C1036" s="32" t="s">
        <v>13489</v>
      </c>
      <c r="D1036" s="32" t="s">
        <v>13490</v>
      </c>
      <c r="E1036" s="229">
        <v>17.72</v>
      </c>
      <c r="F1036" s="230" t="b">
        <v>0</v>
      </c>
      <c r="G1036" s="229">
        <v>0.0</v>
      </c>
      <c r="H1036" s="229">
        <v>0.0</v>
      </c>
      <c r="I1036" s="32" t="s">
        <v>13490</v>
      </c>
      <c r="J1036" s="32" t="s">
        <v>13491</v>
      </c>
      <c r="K1036" s="229">
        <v>99.0</v>
      </c>
      <c r="L1036" s="229">
        <v>0.0</v>
      </c>
      <c r="M1036" s="231"/>
      <c r="N1036" s="229">
        <v>99.0</v>
      </c>
    </row>
    <row r="1037">
      <c r="A1037" s="227" t="str">
        <f t="shared" si="1"/>
        <v>CA0132590800</v>
      </c>
      <c r="B1037" s="227" t="str">
        <f t="shared" si="2"/>
        <v>Devi saree Red L2 Style 87</v>
      </c>
      <c r="C1037" s="32" t="s">
        <v>13492</v>
      </c>
      <c r="D1037" s="32" t="s">
        <v>13493</v>
      </c>
      <c r="E1037" s="229">
        <v>21.53</v>
      </c>
      <c r="F1037" s="230" t="b">
        <v>0</v>
      </c>
      <c r="G1037" s="229">
        <v>0.0</v>
      </c>
      <c r="H1037" s="229">
        <v>0.0</v>
      </c>
      <c r="I1037" s="32" t="s">
        <v>13493</v>
      </c>
      <c r="J1037" s="32" t="s">
        <v>13494</v>
      </c>
      <c r="K1037" s="229">
        <v>99.0</v>
      </c>
      <c r="L1037" s="229">
        <v>0.0</v>
      </c>
      <c r="M1037" s="231"/>
      <c r="N1037" s="229">
        <v>99.0</v>
      </c>
    </row>
    <row r="1038">
      <c r="A1038" s="227" t="str">
        <f t="shared" si="1"/>
        <v>CA0132590900</v>
      </c>
      <c r="B1038" s="227" t="str">
        <f t="shared" si="2"/>
        <v>Devi saree Red L1 Style 123</v>
      </c>
      <c r="C1038" s="32" t="s">
        <v>13495</v>
      </c>
      <c r="D1038" s="32" t="s">
        <v>13496</v>
      </c>
      <c r="E1038" s="229">
        <v>12.67</v>
      </c>
      <c r="F1038" s="230" t="b">
        <v>0</v>
      </c>
      <c r="G1038" s="229">
        <v>1.0</v>
      </c>
      <c r="H1038" s="229">
        <v>1.0</v>
      </c>
      <c r="I1038" s="32" t="s">
        <v>13496</v>
      </c>
      <c r="J1038" s="32" t="s">
        <v>13497</v>
      </c>
      <c r="K1038" s="229">
        <v>99.0</v>
      </c>
      <c r="L1038" s="229">
        <v>1.0</v>
      </c>
      <c r="M1038" s="231"/>
      <c r="N1038" s="229">
        <v>99.0</v>
      </c>
    </row>
    <row r="1039">
      <c r="A1039" s="227" t="str">
        <f t="shared" si="1"/>
        <v>CA0132591000</v>
      </c>
      <c r="B1039" s="227" t="str">
        <f t="shared" si="2"/>
        <v>Devi saree Red L1 Style 128</v>
      </c>
      <c r="C1039" s="32" t="s">
        <v>13498</v>
      </c>
      <c r="D1039" s="32" t="s">
        <v>13499</v>
      </c>
      <c r="E1039" s="233">
        <v>17.72</v>
      </c>
      <c r="F1039" s="230" t="b">
        <v>0</v>
      </c>
      <c r="G1039" s="229">
        <v>0.0</v>
      </c>
      <c r="H1039" s="229">
        <v>0.0</v>
      </c>
      <c r="I1039" s="32" t="s">
        <v>13499</v>
      </c>
      <c r="J1039" s="32" t="s">
        <v>13500</v>
      </c>
      <c r="K1039" s="229">
        <v>99.0</v>
      </c>
      <c r="L1039" s="229">
        <v>0.0</v>
      </c>
      <c r="M1039" s="231"/>
      <c r="N1039" s="229">
        <v>99.0</v>
      </c>
    </row>
    <row r="1040">
      <c r="A1040" s="227" t="str">
        <f t="shared" si="1"/>
        <v>CA0132591100</v>
      </c>
      <c r="B1040" s="227" t="str">
        <f t="shared" si="2"/>
        <v>Devi saree Red L1 Style 129</v>
      </c>
      <c r="C1040" s="32" t="s">
        <v>13501</v>
      </c>
      <c r="D1040" s="32" t="s">
        <v>13502</v>
      </c>
      <c r="E1040" s="233">
        <v>17.72</v>
      </c>
      <c r="F1040" s="230" t="b">
        <v>0</v>
      </c>
      <c r="G1040" s="229">
        <v>0.0</v>
      </c>
      <c r="H1040" s="229">
        <v>0.0</v>
      </c>
      <c r="I1040" s="32" t="s">
        <v>13502</v>
      </c>
      <c r="J1040" s="32" t="s">
        <v>13503</v>
      </c>
      <c r="K1040" s="229">
        <v>99.0</v>
      </c>
      <c r="L1040" s="229">
        <v>0.0</v>
      </c>
      <c r="M1040" s="231"/>
      <c r="N1040" s="229">
        <v>99.0</v>
      </c>
    </row>
    <row r="1041">
      <c r="A1041" s="227" t="str">
        <f t="shared" si="1"/>
        <v>CA0132591200</v>
      </c>
      <c r="B1041" s="227" t="str">
        <f t="shared" si="2"/>
        <v>Devi saree Red L1 Style 130</v>
      </c>
      <c r="C1041" s="32" t="s">
        <v>13504</v>
      </c>
      <c r="D1041" s="32" t="s">
        <v>13505</v>
      </c>
      <c r="E1041" s="233">
        <v>17.72</v>
      </c>
      <c r="F1041" s="230" t="b">
        <v>0</v>
      </c>
      <c r="G1041" s="229">
        <v>0.0</v>
      </c>
      <c r="H1041" s="229">
        <v>0.0</v>
      </c>
      <c r="I1041" s="32" t="s">
        <v>13505</v>
      </c>
      <c r="J1041" s="32" t="s">
        <v>13506</v>
      </c>
      <c r="K1041" s="229">
        <v>99.0</v>
      </c>
      <c r="L1041" s="229">
        <v>0.0</v>
      </c>
      <c r="M1041" s="231"/>
      <c r="N1041" s="229">
        <v>99.0</v>
      </c>
    </row>
    <row r="1042">
      <c r="A1042" s="227" t="str">
        <f t="shared" si="1"/>
        <v>CA0132591300</v>
      </c>
      <c r="B1042" s="227" t="str">
        <f t="shared" si="2"/>
        <v>Devi saree Red L1 Style 133</v>
      </c>
      <c r="C1042" s="32" t="s">
        <v>13507</v>
      </c>
      <c r="D1042" s="32" t="s">
        <v>13508</v>
      </c>
      <c r="E1042" s="229">
        <v>17.72</v>
      </c>
      <c r="F1042" s="230" t="b">
        <v>0</v>
      </c>
      <c r="G1042" s="229">
        <v>0.0</v>
      </c>
      <c r="H1042" s="229">
        <v>0.0</v>
      </c>
      <c r="I1042" s="32" t="s">
        <v>13508</v>
      </c>
      <c r="J1042" s="32" t="s">
        <v>13509</v>
      </c>
      <c r="K1042" s="229">
        <v>99.0</v>
      </c>
      <c r="L1042" s="229">
        <v>0.0</v>
      </c>
      <c r="M1042" s="231"/>
      <c r="N1042" s="229">
        <v>99.0</v>
      </c>
    </row>
    <row r="1043">
      <c r="A1043" s="227" t="str">
        <f t="shared" si="1"/>
        <v>CA0132591400</v>
      </c>
      <c r="B1043" s="227" t="str">
        <f t="shared" si="2"/>
        <v>Devi saree Red L2 Style 91</v>
      </c>
      <c r="C1043" s="32" t="s">
        <v>13510</v>
      </c>
      <c r="D1043" s="32" t="s">
        <v>13511</v>
      </c>
      <c r="E1043" s="229">
        <v>30.39</v>
      </c>
      <c r="F1043" s="230" t="b">
        <v>0</v>
      </c>
      <c r="G1043" s="229">
        <v>0.0</v>
      </c>
      <c r="H1043" s="229">
        <v>0.0</v>
      </c>
      <c r="I1043" s="32" t="s">
        <v>13511</v>
      </c>
      <c r="J1043" s="32" t="s">
        <v>13512</v>
      </c>
      <c r="K1043" s="229">
        <v>111.0</v>
      </c>
      <c r="L1043" s="229">
        <v>0.0</v>
      </c>
      <c r="M1043" s="231"/>
      <c r="N1043" s="229">
        <v>111.0</v>
      </c>
    </row>
    <row r="1044">
      <c r="A1044" s="227" t="str">
        <f t="shared" si="1"/>
        <v>CA0132591500</v>
      </c>
      <c r="B1044" s="227" t="str">
        <f t="shared" si="2"/>
        <v>Devi saree Red L2 Style 92</v>
      </c>
      <c r="C1044" s="32" t="s">
        <v>13513</v>
      </c>
      <c r="D1044" s="32" t="s">
        <v>13514</v>
      </c>
      <c r="E1044" s="233">
        <v>30.39</v>
      </c>
      <c r="F1044" s="234" t="b">
        <v>0</v>
      </c>
      <c r="G1044" s="233">
        <v>0.0</v>
      </c>
      <c r="H1044" s="233">
        <v>0.0</v>
      </c>
      <c r="I1044" s="235" t="s">
        <v>13514</v>
      </c>
      <c r="J1044" s="32" t="s">
        <v>13515</v>
      </c>
      <c r="K1044" s="229">
        <v>111.0</v>
      </c>
      <c r="L1044" s="233">
        <v>0.0</v>
      </c>
      <c r="M1044" s="231"/>
      <c r="N1044" s="229">
        <v>111.0</v>
      </c>
    </row>
    <row r="1045">
      <c r="A1045" s="227" t="str">
        <f t="shared" si="1"/>
        <v>CA0132591600</v>
      </c>
      <c r="B1045" s="227" t="str">
        <f t="shared" si="2"/>
        <v>Devi saree Red L1 Style 137</v>
      </c>
      <c r="C1045" s="32" t="s">
        <v>13516</v>
      </c>
      <c r="D1045" s="32" t="s">
        <v>13517</v>
      </c>
      <c r="E1045" s="229">
        <v>17.72</v>
      </c>
      <c r="F1045" s="230" t="b">
        <v>0</v>
      </c>
      <c r="G1045" s="229">
        <v>0.0</v>
      </c>
      <c r="H1045" s="229">
        <v>0.0</v>
      </c>
      <c r="I1045" s="32" t="s">
        <v>13517</v>
      </c>
      <c r="J1045" s="32" t="s">
        <v>13518</v>
      </c>
      <c r="K1045" s="229">
        <v>99.0</v>
      </c>
      <c r="L1045" s="229">
        <v>0.0</v>
      </c>
      <c r="M1045" s="231"/>
      <c r="N1045" s="229">
        <v>99.0</v>
      </c>
    </row>
    <row r="1046">
      <c r="A1046" s="227" t="str">
        <f t="shared" si="1"/>
        <v>CA0132591700</v>
      </c>
      <c r="B1046" s="227" t="str">
        <f t="shared" si="2"/>
        <v>Devi saree Red L1 Style 141</v>
      </c>
      <c r="C1046" s="32" t="s">
        <v>13519</v>
      </c>
      <c r="D1046" s="32" t="s">
        <v>13520</v>
      </c>
      <c r="E1046" s="233">
        <v>17.72</v>
      </c>
      <c r="F1046" s="234" t="b">
        <v>0</v>
      </c>
      <c r="G1046" s="233">
        <v>0.0</v>
      </c>
      <c r="H1046" s="233">
        <v>0.0</v>
      </c>
      <c r="I1046" s="235" t="s">
        <v>13520</v>
      </c>
      <c r="J1046" s="32" t="s">
        <v>13521</v>
      </c>
      <c r="K1046" s="229">
        <v>99.0</v>
      </c>
      <c r="L1046" s="233">
        <v>0.0</v>
      </c>
      <c r="M1046" s="231"/>
      <c r="N1046" s="229">
        <v>99.0</v>
      </c>
    </row>
    <row r="1047">
      <c r="A1047" s="227" t="str">
        <f t="shared" si="1"/>
        <v>CA0132591800</v>
      </c>
      <c r="B1047" s="227" t="str">
        <f t="shared" si="2"/>
        <v>Devi saree Yellow L2 Style 46</v>
      </c>
      <c r="C1047" s="32" t="s">
        <v>13522</v>
      </c>
      <c r="D1047" s="32" t="s">
        <v>13523</v>
      </c>
      <c r="E1047" s="229">
        <v>24.05</v>
      </c>
      <c r="F1047" s="230" t="b">
        <v>0</v>
      </c>
      <c r="G1047" s="229">
        <v>0.0</v>
      </c>
      <c r="H1047" s="229">
        <v>0.0</v>
      </c>
      <c r="I1047" s="32" t="s">
        <v>13523</v>
      </c>
      <c r="J1047" s="32" t="s">
        <v>13524</v>
      </c>
      <c r="K1047" s="229">
        <v>99.0</v>
      </c>
      <c r="L1047" s="229">
        <v>0.0</v>
      </c>
      <c r="M1047" s="231"/>
      <c r="N1047" s="229">
        <v>99.0</v>
      </c>
    </row>
    <row r="1048">
      <c r="A1048" s="227" t="str">
        <f t="shared" si="1"/>
        <v>CA0132591900</v>
      </c>
      <c r="B1048" s="227" t="str">
        <f t="shared" si="2"/>
        <v>Devi saree Yellow L2 Style 47</v>
      </c>
      <c r="C1048" s="32" t="s">
        <v>13525</v>
      </c>
      <c r="D1048" s="32" t="s">
        <v>13526</v>
      </c>
      <c r="E1048" s="229">
        <v>24.05</v>
      </c>
      <c r="F1048" s="230" t="b">
        <v>0</v>
      </c>
      <c r="G1048" s="229">
        <v>0.0</v>
      </c>
      <c r="H1048" s="229">
        <v>0.0</v>
      </c>
      <c r="I1048" s="32" t="s">
        <v>13526</v>
      </c>
      <c r="J1048" s="32" t="s">
        <v>13527</v>
      </c>
      <c r="K1048" s="229">
        <v>99.0</v>
      </c>
      <c r="L1048" s="229">
        <v>0.0</v>
      </c>
      <c r="M1048" s="231"/>
      <c r="N1048" s="229">
        <v>99.0</v>
      </c>
    </row>
    <row r="1049">
      <c r="A1049" s="227" t="str">
        <f t="shared" si="1"/>
        <v>CA0132592000</v>
      </c>
      <c r="B1049" s="227" t="str">
        <f t="shared" si="2"/>
        <v>Devi saree Yellow L2 Style 48</v>
      </c>
      <c r="C1049" s="32" t="s">
        <v>13528</v>
      </c>
      <c r="D1049" s="32" t="s">
        <v>13529</v>
      </c>
      <c r="E1049" s="229">
        <v>24.05</v>
      </c>
      <c r="F1049" s="230" t="b">
        <v>0</v>
      </c>
      <c r="G1049" s="229">
        <v>0.0</v>
      </c>
      <c r="H1049" s="229">
        <v>0.0</v>
      </c>
      <c r="I1049" s="32" t="s">
        <v>13529</v>
      </c>
      <c r="J1049" s="32" t="s">
        <v>13530</v>
      </c>
      <c r="K1049" s="229">
        <v>99.0</v>
      </c>
      <c r="L1049" s="229">
        <v>0.0</v>
      </c>
      <c r="M1049" s="231"/>
      <c r="N1049" s="229">
        <v>99.0</v>
      </c>
    </row>
    <row r="1050">
      <c r="A1050" s="227" t="str">
        <f t="shared" si="1"/>
        <v>CA0132592100</v>
      </c>
      <c r="B1050" s="227" t="str">
        <f t="shared" si="2"/>
        <v>Devi Sarees A6793</v>
      </c>
      <c r="C1050" s="32" t="s">
        <v>13531</v>
      </c>
      <c r="D1050" s="32" t="s">
        <v>13532</v>
      </c>
      <c r="E1050" s="229">
        <v>20.26</v>
      </c>
      <c r="F1050" s="230" t="b">
        <v>0</v>
      </c>
      <c r="G1050" s="229">
        <v>0.0</v>
      </c>
      <c r="H1050" s="229">
        <v>0.0</v>
      </c>
      <c r="I1050" s="32" t="s">
        <v>13532</v>
      </c>
      <c r="J1050" s="32" t="s">
        <v>13533</v>
      </c>
      <c r="K1050" s="229">
        <v>99.0</v>
      </c>
      <c r="L1050" s="229">
        <v>0.0</v>
      </c>
      <c r="M1050" s="231"/>
      <c r="N1050" s="229">
        <v>99.0</v>
      </c>
    </row>
    <row r="1051">
      <c r="A1051" s="227" t="str">
        <f t="shared" si="1"/>
        <v>CA0132592200</v>
      </c>
      <c r="B1051" s="227" t="str">
        <f t="shared" si="2"/>
        <v>Devi Sarees C485</v>
      </c>
      <c r="C1051" s="32" t="s">
        <v>13534</v>
      </c>
      <c r="D1051" s="32" t="s">
        <v>13535</v>
      </c>
      <c r="E1051" s="229">
        <v>16.46</v>
      </c>
      <c r="F1051" s="230" t="b">
        <v>0</v>
      </c>
      <c r="G1051" s="229">
        <v>0.0</v>
      </c>
      <c r="H1051" s="229">
        <v>0.0</v>
      </c>
      <c r="I1051" s="32" t="s">
        <v>13535</v>
      </c>
      <c r="J1051" s="32" t="s">
        <v>13536</v>
      </c>
      <c r="K1051" s="229">
        <v>99.0</v>
      </c>
      <c r="L1051" s="229">
        <v>0.0</v>
      </c>
      <c r="M1051" s="231"/>
      <c r="N1051" s="229">
        <v>99.0</v>
      </c>
    </row>
    <row r="1052">
      <c r="A1052" s="227" t="str">
        <f t="shared" si="1"/>
        <v>CA0132592300</v>
      </c>
      <c r="B1052" s="227" t="str">
        <f t="shared" si="2"/>
        <v>Devi Sarees A4116</v>
      </c>
      <c r="C1052" s="32" t="s">
        <v>13537</v>
      </c>
      <c r="D1052" s="32" t="s">
        <v>13538</v>
      </c>
      <c r="E1052" s="229">
        <v>72.15</v>
      </c>
      <c r="F1052" s="230" t="b">
        <v>0</v>
      </c>
      <c r="G1052" s="229">
        <v>0.0</v>
      </c>
      <c r="H1052" s="229">
        <v>0.0</v>
      </c>
      <c r="I1052" s="32" t="s">
        <v>13538</v>
      </c>
      <c r="J1052" s="32" t="s">
        <v>13539</v>
      </c>
      <c r="K1052" s="229">
        <v>225.0</v>
      </c>
      <c r="L1052" s="229">
        <v>0.0</v>
      </c>
      <c r="M1052" s="231"/>
      <c r="N1052" s="229">
        <v>225.0</v>
      </c>
    </row>
    <row r="1053">
      <c r="A1053" s="227" t="str">
        <f t="shared" si="1"/>
        <v>CA0132592400</v>
      </c>
      <c r="B1053" s="227" t="str">
        <f t="shared" si="2"/>
        <v>Devi Sarees B7634</v>
      </c>
      <c r="C1053" s="32" t="s">
        <v>13540</v>
      </c>
      <c r="D1053" s="32" t="s">
        <v>13541</v>
      </c>
      <c r="E1053" s="229">
        <v>36.72</v>
      </c>
      <c r="F1053" s="230" t="b">
        <v>0</v>
      </c>
      <c r="G1053" s="229">
        <v>0.0</v>
      </c>
      <c r="H1053" s="229">
        <v>0.0</v>
      </c>
      <c r="I1053" s="32" t="s">
        <v>13541</v>
      </c>
      <c r="J1053" s="32" t="s">
        <v>13542</v>
      </c>
      <c r="K1053" s="229">
        <v>111.0</v>
      </c>
      <c r="L1053" s="229">
        <v>0.0</v>
      </c>
      <c r="M1053" s="231"/>
      <c r="N1053" s="229">
        <v>111.0</v>
      </c>
    </row>
    <row r="1054">
      <c r="A1054" s="227" t="str">
        <f t="shared" si="1"/>
        <v>CA0132592500</v>
      </c>
      <c r="B1054" s="227" t="str">
        <f t="shared" si="2"/>
        <v>Devi Sarees B7610</v>
      </c>
      <c r="C1054" s="32" t="s">
        <v>13543</v>
      </c>
      <c r="D1054" s="32" t="s">
        <v>13544</v>
      </c>
      <c r="E1054" s="229">
        <v>35.45</v>
      </c>
      <c r="F1054" s="230" t="b">
        <v>0</v>
      </c>
      <c r="G1054" s="229">
        <v>0.0</v>
      </c>
      <c r="H1054" s="229">
        <v>0.0</v>
      </c>
      <c r="I1054" s="32" t="s">
        <v>13544</v>
      </c>
      <c r="J1054" s="32" t="s">
        <v>13545</v>
      </c>
      <c r="K1054" s="229">
        <v>111.0</v>
      </c>
      <c r="L1054" s="229">
        <v>0.0</v>
      </c>
      <c r="M1054" s="231"/>
      <c r="N1054" s="229">
        <v>111.0</v>
      </c>
    </row>
    <row r="1055">
      <c r="A1055" s="227" t="str">
        <f t="shared" si="1"/>
        <v>CA0132592600</v>
      </c>
      <c r="B1055" s="227" t="str">
        <f t="shared" si="2"/>
        <v>Devi Sarees A1014</v>
      </c>
      <c r="C1055" s="32" t="s">
        <v>13546</v>
      </c>
      <c r="D1055" s="32" t="s">
        <v>13547</v>
      </c>
      <c r="E1055" s="229">
        <v>20.26</v>
      </c>
      <c r="F1055" s="230" t="b">
        <v>0</v>
      </c>
      <c r="G1055" s="229">
        <v>0.0</v>
      </c>
      <c r="H1055" s="229">
        <v>0.0</v>
      </c>
      <c r="I1055" s="32" t="s">
        <v>13547</v>
      </c>
      <c r="J1055" s="32" t="s">
        <v>13548</v>
      </c>
      <c r="K1055" s="229">
        <v>99.0</v>
      </c>
      <c r="L1055" s="229">
        <v>0.0</v>
      </c>
      <c r="M1055" s="231"/>
      <c r="N1055" s="229">
        <v>99.0</v>
      </c>
    </row>
    <row r="1056">
      <c r="A1056" s="227" t="str">
        <f t="shared" si="1"/>
        <v>CA0132592700</v>
      </c>
      <c r="B1056" s="227" t="str">
        <f t="shared" si="2"/>
        <v>Devi Sarees A1048</v>
      </c>
      <c r="C1056" s="32" t="s">
        <v>13549</v>
      </c>
      <c r="D1056" s="32" t="s">
        <v>13550</v>
      </c>
      <c r="E1056" s="229">
        <v>34.19</v>
      </c>
      <c r="F1056" s="230" t="b">
        <v>0</v>
      </c>
      <c r="G1056" s="229">
        <v>0.0</v>
      </c>
      <c r="H1056" s="229">
        <v>0.0</v>
      </c>
      <c r="I1056" s="32" t="s">
        <v>13550</v>
      </c>
      <c r="J1056" s="32" t="s">
        <v>13551</v>
      </c>
      <c r="K1056" s="229">
        <v>111.0</v>
      </c>
      <c r="L1056" s="229">
        <v>0.0</v>
      </c>
      <c r="M1056" s="231"/>
      <c r="N1056" s="229">
        <v>111.0</v>
      </c>
    </row>
    <row r="1057">
      <c r="A1057" s="227" t="str">
        <f t="shared" si="1"/>
        <v>CA0132592800</v>
      </c>
      <c r="B1057" s="227" t="str">
        <f t="shared" si="2"/>
        <v>Devi Saree A757</v>
      </c>
      <c r="C1057" s="32" t="s">
        <v>13552</v>
      </c>
      <c r="D1057" s="32" t="s">
        <v>13553</v>
      </c>
      <c r="E1057" s="229">
        <v>20.26</v>
      </c>
      <c r="F1057" s="230" t="b">
        <v>0</v>
      </c>
      <c r="G1057" s="229">
        <v>0.0</v>
      </c>
      <c r="H1057" s="229">
        <v>0.0</v>
      </c>
      <c r="I1057" s="32" t="s">
        <v>13553</v>
      </c>
      <c r="J1057" s="32" t="s">
        <v>13554</v>
      </c>
      <c r="K1057" s="229">
        <v>99.0</v>
      </c>
      <c r="L1057" s="229">
        <v>0.0</v>
      </c>
      <c r="M1057" s="231"/>
      <c r="N1057" s="229">
        <v>99.0</v>
      </c>
    </row>
    <row r="1058">
      <c r="A1058" s="227" t="str">
        <f t="shared" si="1"/>
        <v>CA0132592900</v>
      </c>
      <c r="B1058" s="227" t="str">
        <f t="shared" si="2"/>
        <v>Devi Saree A751</v>
      </c>
      <c r="C1058" s="32" t="s">
        <v>13555</v>
      </c>
      <c r="D1058" s="32" t="s">
        <v>13556</v>
      </c>
      <c r="E1058" s="229">
        <v>20.26</v>
      </c>
      <c r="F1058" s="230" t="b">
        <v>0</v>
      </c>
      <c r="G1058" s="229">
        <v>0.0</v>
      </c>
      <c r="H1058" s="229">
        <v>0.0</v>
      </c>
      <c r="I1058" s="32" t="s">
        <v>13556</v>
      </c>
      <c r="J1058" s="32" t="s">
        <v>13557</v>
      </c>
      <c r="K1058" s="229">
        <v>99.0</v>
      </c>
      <c r="L1058" s="229">
        <v>0.0</v>
      </c>
      <c r="M1058" s="231"/>
      <c r="N1058" s="229">
        <v>99.0</v>
      </c>
    </row>
    <row r="1059">
      <c r="A1059" s="227" t="str">
        <f t="shared" si="1"/>
        <v>CA0132593000</v>
      </c>
      <c r="B1059" s="227" t="str">
        <f t="shared" si="2"/>
        <v>Devi Saree A124</v>
      </c>
      <c r="C1059" s="32" t="s">
        <v>13558</v>
      </c>
      <c r="D1059" s="32" t="s">
        <v>13559</v>
      </c>
      <c r="E1059" s="229">
        <v>18.99</v>
      </c>
      <c r="F1059" s="230" t="b">
        <v>0</v>
      </c>
      <c r="G1059" s="229">
        <v>0.0</v>
      </c>
      <c r="H1059" s="229">
        <v>0.0</v>
      </c>
      <c r="I1059" s="32" t="s">
        <v>13559</v>
      </c>
      <c r="J1059" s="32" t="s">
        <v>13560</v>
      </c>
      <c r="K1059" s="229">
        <v>99.0</v>
      </c>
      <c r="L1059" s="229">
        <v>0.0</v>
      </c>
      <c r="M1059" s="231"/>
      <c r="N1059" s="229">
        <v>99.0</v>
      </c>
    </row>
    <row r="1060">
      <c r="A1060" s="227" t="str">
        <f t="shared" si="1"/>
        <v>CA0132593100</v>
      </c>
      <c r="B1060" s="227" t="str">
        <f t="shared" si="2"/>
        <v>Devi Saree A081</v>
      </c>
      <c r="C1060" s="32" t="s">
        <v>13561</v>
      </c>
      <c r="D1060" s="32" t="s">
        <v>13562</v>
      </c>
      <c r="E1060" s="229">
        <v>18.99</v>
      </c>
      <c r="F1060" s="230" t="b">
        <v>0</v>
      </c>
      <c r="G1060" s="229">
        <v>0.0</v>
      </c>
      <c r="H1060" s="229">
        <v>0.0</v>
      </c>
      <c r="I1060" s="32" t="s">
        <v>13562</v>
      </c>
      <c r="J1060" s="32" t="s">
        <v>13563</v>
      </c>
      <c r="K1060" s="229">
        <v>99.0</v>
      </c>
      <c r="L1060" s="229">
        <v>0.0</v>
      </c>
      <c r="M1060" s="231"/>
      <c r="N1060" s="229">
        <v>99.0</v>
      </c>
    </row>
    <row r="1061">
      <c r="A1061" s="227" t="str">
        <f t="shared" si="1"/>
        <v>CA0132593200</v>
      </c>
      <c r="B1061" s="227" t="str">
        <f t="shared" si="2"/>
        <v>Devi Saree A048</v>
      </c>
      <c r="C1061" s="32" t="s">
        <v>13564</v>
      </c>
      <c r="D1061" s="32" t="s">
        <v>13565</v>
      </c>
      <c r="E1061" s="229">
        <v>18.99</v>
      </c>
      <c r="F1061" s="230" t="b">
        <v>0</v>
      </c>
      <c r="G1061" s="229">
        <v>0.0</v>
      </c>
      <c r="H1061" s="229">
        <v>0.0</v>
      </c>
      <c r="I1061" s="32" t="s">
        <v>13565</v>
      </c>
      <c r="J1061" s="32" t="s">
        <v>13566</v>
      </c>
      <c r="K1061" s="229">
        <v>99.0</v>
      </c>
      <c r="L1061" s="229">
        <v>0.0</v>
      </c>
      <c r="M1061" s="231"/>
      <c r="N1061" s="229">
        <v>99.0</v>
      </c>
    </row>
    <row r="1062">
      <c r="A1062" s="227" t="str">
        <f t="shared" si="1"/>
        <v>CA0132593300</v>
      </c>
      <c r="B1062" s="227" t="str">
        <f t="shared" si="2"/>
        <v>Devi Saree A6031</v>
      </c>
      <c r="C1062" s="32" t="s">
        <v>13567</v>
      </c>
      <c r="D1062" s="32" t="s">
        <v>13568</v>
      </c>
      <c r="E1062" s="229">
        <v>12.67</v>
      </c>
      <c r="F1062" s="230" t="b">
        <v>0</v>
      </c>
      <c r="G1062" s="229">
        <v>0.0</v>
      </c>
      <c r="H1062" s="229">
        <v>0.0</v>
      </c>
      <c r="I1062" s="32" t="s">
        <v>13568</v>
      </c>
      <c r="J1062" s="32" t="s">
        <v>13569</v>
      </c>
      <c r="K1062" s="229">
        <v>99.0</v>
      </c>
      <c r="L1062" s="229">
        <v>0.0</v>
      </c>
      <c r="M1062" s="231"/>
      <c r="N1062" s="229">
        <v>99.0</v>
      </c>
    </row>
    <row r="1063">
      <c r="A1063" s="227" t="str">
        <f t="shared" si="1"/>
        <v>CA0132593400</v>
      </c>
      <c r="B1063" s="227" t="str">
        <f t="shared" si="2"/>
        <v>Devi Saree A2582</v>
      </c>
      <c r="C1063" s="32" t="s">
        <v>13570</v>
      </c>
      <c r="D1063" s="32" t="s">
        <v>13571</v>
      </c>
      <c r="E1063" s="229">
        <v>24.05</v>
      </c>
      <c r="F1063" s="230" t="b">
        <v>0</v>
      </c>
      <c r="G1063" s="229">
        <v>0.0</v>
      </c>
      <c r="H1063" s="229">
        <v>0.0</v>
      </c>
      <c r="I1063" s="32" t="s">
        <v>13571</v>
      </c>
      <c r="J1063" s="32" t="s">
        <v>13572</v>
      </c>
      <c r="K1063" s="229">
        <v>99.0</v>
      </c>
      <c r="L1063" s="229">
        <v>0.0</v>
      </c>
      <c r="M1063" s="231"/>
      <c r="N1063" s="229">
        <v>99.0</v>
      </c>
    </row>
    <row r="1064">
      <c r="A1064" s="227" t="str">
        <f t="shared" si="1"/>
        <v>CA0132593500</v>
      </c>
      <c r="B1064" s="227" t="str">
        <f t="shared" si="2"/>
        <v>Devi Saree A2561</v>
      </c>
      <c r="C1064" s="32" t="s">
        <v>13573</v>
      </c>
      <c r="D1064" s="32" t="s">
        <v>13574</v>
      </c>
      <c r="E1064" s="229">
        <v>24.05</v>
      </c>
      <c r="F1064" s="230" t="b">
        <v>0</v>
      </c>
      <c r="G1064" s="229">
        <v>0.0</v>
      </c>
      <c r="H1064" s="229">
        <v>0.0</v>
      </c>
      <c r="I1064" s="32" t="s">
        <v>13574</v>
      </c>
      <c r="J1064" s="32" t="s">
        <v>13575</v>
      </c>
      <c r="K1064" s="229">
        <v>99.0</v>
      </c>
      <c r="L1064" s="229">
        <v>0.0</v>
      </c>
      <c r="M1064" s="231"/>
      <c r="N1064" s="229">
        <v>99.0</v>
      </c>
    </row>
    <row r="1065">
      <c r="A1065" s="227" t="str">
        <f t="shared" si="1"/>
        <v>CA0132593600</v>
      </c>
      <c r="B1065" s="227" t="str">
        <f t="shared" si="2"/>
        <v>Devi Saree A2499</v>
      </c>
      <c r="C1065" s="32" t="s">
        <v>13576</v>
      </c>
      <c r="D1065" s="32" t="s">
        <v>13577</v>
      </c>
      <c r="E1065" s="229">
        <v>24.05</v>
      </c>
      <c r="F1065" s="230" t="b">
        <v>0</v>
      </c>
      <c r="G1065" s="229">
        <v>0.0</v>
      </c>
      <c r="H1065" s="229">
        <v>0.0</v>
      </c>
      <c r="I1065" s="32" t="s">
        <v>13577</v>
      </c>
      <c r="J1065" s="32" t="s">
        <v>13578</v>
      </c>
      <c r="K1065" s="229">
        <v>99.0</v>
      </c>
      <c r="L1065" s="229">
        <v>0.0</v>
      </c>
      <c r="M1065" s="231"/>
      <c r="N1065" s="229">
        <v>99.0</v>
      </c>
    </row>
    <row r="1066">
      <c r="A1066" s="227" t="str">
        <f t="shared" si="1"/>
        <v>CA0132593700</v>
      </c>
      <c r="B1066" s="227" t="str">
        <f t="shared" si="2"/>
        <v>Devi Saree A2544</v>
      </c>
      <c r="C1066" s="32" t="s">
        <v>13579</v>
      </c>
      <c r="D1066" s="32" t="s">
        <v>13580</v>
      </c>
      <c r="E1066" s="229">
        <v>24.05</v>
      </c>
      <c r="F1066" s="230" t="b">
        <v>0</v>
      </c>
      <c r="G1066" s="229">
        <v>0.0</v>
      </c>
      <c r="H1066" s="229">
        <v>0.0</v>
      </c>
      <c r="I1066" s="32" t="s">
        <v>13580</v>
      </c>
      <c r="J1066" s="32" t="s">
        <v>13581</v>
      </c>
      <c r="K1066" s="229">
        <v>99.0</v>
      </c>
      <c r="L1066" s="229">
        <v>0.0</v>
      </c>
      <c r="M1066" s="231"/>
      <c r="N1066" s="229">
        <v>99.0</v>
      </c>
    </row>
    <row r="1067">
      <c r="A1067" s="227" t="str">
        <f t="shared" si="1"/>
        <v>CA0132593800</v>
      </c>
      <c r="B1067" s="227" t="str">
        <f t="shared" si="2"/>
        <v>Devi saree Green L3 A4212</v>
      </c>
      <c r="C1067" s="32" t="s">
        <v>13582</v>
      </c>
      <c r="D1067" s="32" t="s">
        <v>13583</v>
      </c>
      <c r="E1067" s="229">
        <v>65.82</v>
      </c>
      <c r="F1067" s="230" t="b">
        <v>0</v>
      </c>
      <c r="G1067" s="229">
        <v>0.0</v>
      </c>
      <c r="H1067" s="229">
        <v>0.0</v>
      </c>
      <c r="I1067" s="32" t="s">
        <v>13583</v>
      </c>
      <c r="J1067" s="32" t="s">
        <v>13584</v>
      </c>
      <c r="K1067" s="229">
        <v>200.0</v>
      </c>
      <c r="L1067" s="229">
        <v>0.0</v>
      </c>
      <c r="M1067" s="232"/>
      <c r="N1067" s="229">
        <v>200.0</v>
      </c>
    </row>
    <row r="1068">
      <c r="A1068" s="227" t="str">
        <f t="shared" si="1"/>
        <v>CA0132593900</v>
      </c>
      <c r="B1068" s="227" t="str">
        <f t="shared" si="2"/>
        <v>Devi saree Green L3 A4182</v>
      </c>
      <c r="C1068" s="32" t="s">
        <v>13585</v>
      </c>
      <c r="D1068" s="32" t="s">
        <v>13586</v>
      </c>
      <c r="E1068" s="229">
        <v>65.82</v>
      </c>
      <c r="F1068" s="230" t="b">
        <v>0</v>
      </c>
      <c r="G1068" s="229">
        <v>0.0</v>
      </c>
      <c r="H1068" s="229">
        <v>0.0</v>
      </c>
      <c r="I1068" s="32" t="s">
        <v>13586</v>
      </c>
      <c r="J1068" s="32" t="s">
        <v>13587</v>
      </c>
      <c r="K1068" s="229">
        <v>200.0</v>
      </c>
      <c r="L1068" s="229">
        <v>0.0</v>
      </c>
      <c r="M1068" s="232"/>
      <c r="N1068" s="229">
        <v>200.0</v>
      </c>
    </row>
    <row r="1069">
      <c r="A1069" s="227" t="str">
        <f t="shared" si="1"/>
        <v>CA0132594000</v>
      </c>
      <c r="B1069" s="227" t="str">
        <f t="shared" si="2"/>
        <v>Devi saree Yellow L3 A4180</v>
      </c>
      <c r="C1069" s="32" t="s">
        <v>13588</v>
      </c>
      <c r="D1069" s="32" t="s">
        <v>13589</v>
      </c>
      <c r="E1069" s="229">
        <v>65.82</v>
      </c>
      <c r="F1069" s="230" t="b">
        <v>0</v>
      </c>
      <c r="G1069" s="229">
        <v>1.0</v>
      </c>
      <c r="H1069" s="229">
        <v>1.0</v>
      </c>
      <c r="I1069" s="32" t="s">
        <v>13589</v>
      </c>
      <c r="J1069" s="32" t="s">
        <v>13590</v>
      </c>
      <c r="K1069" s="229">
        <v>111.0</v>
      </c>
      <c r="L1069" s="229">
        <v>1.0</v>
      </c>
      <c r="M1069" s="232"/>
      <c r="N1069" s="229">
        <v>111.0</v>
      </c>
    </row>
    <row r="1070">
      <c r="A1070" s="227" t="str">
        <f t="shared" si="1"/>
        <v>CA0132594100</v>
      </c>
      <c r="B1070" s="227" t="str">
        <f t="shared" si="2"/>
        <v>Devi saree Red L4 A4151</v>
      </c>
      <c r="C1070" s="32" t="s">
        <v>13591</v>
      </c>
      <c r="D1070" s="32" t="s">
        <v>13592</v>
      </c>
      <c r="E1070" s="229">
        <v>77.21</v>
      </c>
      <c r="F1070" s="230" t="b">
        <v>0</v>
      </c>
      <c r="G1070" s="229">
        <v>0.0</v>
      </c>
      <c r="H1070" s="229">
        <v>0.0</v>
      </c>
      <c r="I1070" s="32" t="s">
        <v>13592</v>
      </c>
      <c r="J1070" s="32" t="s">
        <v>13593</v>
      </c>
      <c r="K1070" s="229">
        <v>225.0</v>
      </c>
      <c r="L1070" s="229">
        <v>0.0</v>
      </c>
      <c r="M1070" s="232"/>
      <c r="N1070" s="229">
        <v>225.0</v>
      </c>
    </row>
    <row r="1071">
      <c r="A1071" s="227" t="str">
        <f t="shared" si="1"/>
        <v>CA0132594200</v>
      </c>
      <c r="B1071" s="227" t="str">
        <f t="shared" si="2"/>
        <v>Devi saree Green L3 A4155</v>
      </c>
      <c r="C1071" s="32" t="s">
        <v>13594</v>
      </c>
      <c r="D1071" s="32" t="s">
        <v>13595</v>
      </c>
      <c r="E1071" s="229">
        <v>65.82</v>
      </c>
      <c r="F1071" s="230" t="b">
        <v>0</v>
      </c>
      <c r="G1071" s="229">
        <v>0.0</v>
      </c>
      <c r="H1071" s="229">
        <v>0.0</v>
      </c>
      <c r="I1071" s="32" t="s">
        <v>13595</v>
      </c>
      <c r="J1071" s="32" t="s">
        <v>13596</v>
      </c>
      <c r="K1071" s="229">
        <v>200.0</v>
      </c>
      <c r="L1071" s="229">
        <v>0.0</v>
      </c>
      <c r="M1071" s="231"/>
      <c r="N1071" s="229">
        <v>200.0</v>
      </c>
    </row>
    <row r="1072">
      <c r="A1072" s="227" t="str">
        <f t="shared" si="1"/>
        <v>CA0132594300</v>
      </c>
      <c r="B1072" s="227" t="str">
        <f t="shared" si="2"/>
        <v>Devi saree Green L3 A4122</v>
      </c>
      <c r="C1072" s="32" t="s">
        <v>13597</v>
      </c>
      <c r="D1072" s="32" t="s">
        <v>13598</v>
      </c>
      <c r="E1072" s="229">
        <v>72.15</v>
      </c>
      <c r="F1072" s="230" t="b">
        <v>0</v>
      </c>
      <c r="G1072" s="229">
        <v>0.0</v>
      </c>
      <c r="H1072" s="229">
        <v>0.0</v>
      </c>
      <c r="I1072" s="32" t="s">
        <v>13598</v>
      </c>
      <c r="J1072" s="32" t="s">
        <v>13599</v>
      </c>
      <c r="K1072" s="229">
        <v>225.0</v>
      </c>
      <c r="L1072" s="229">
        <v>0.0</v>
      </c>
      <c r="M1072" s="231"/>
      <c r="N1072" s="229">
        <v>225.0</v>
      </c>
    </row>
    <row r="1073">
      <c r="A1073" s="227" t="str">
        <f t="shared" si="1"/>
        <v>CA0132594400</v>
      </c>
      <c r="B1073" s="227" t="str">
        <f t="shared" si="2"/>
        <v>Devi saree Yellow L2 A2715</v>
      </c>
      <c r="C1073" s="32" t="s">
        <v>13600</v>
      </c>
      <c r="D1073" s="32" t="s">
        <v>13601</v>
      </c>
      <c r="E1073" s="229">
        <v>24.05</v>
      </c>
      <c r="F1073" s="230" t="b">
        <v>0</v>
      </c>
      <c r="G1073" s="229">
        <v>0.0</v>
      </c>
      <c r="H1073" s="229">
        <v>0.0</v>
      </c>
      <c r="I1073" s="32" t="s">
        <v>13601</v>
      </c>
      <c r="J1073" s="32" t="s">
        <v>13602</v>
      </c>
      <c r="K1073" s="229">
        <v>99.0</v>
      </c>
      <c r="L1073" s="229">
        <v>0.0</v>
      </c>
      <c r="M1073" s="231"/>
      <c r="N1073" s="229">
        <v>99.0</v>
      </c>
    </row>
    <row r="1074">
      <c r="A1074" s="227" t="str">
        <f t="shared" si="1"/>
        <v>CA0132594500</v>
      </c>
      <c r="B1074" s="227" t="str">
        <f t="shared" si="2"/>
        <v>Devi saree Red R1000</v>
      </c>
      <c r="C1074" s="32" t="s">
        <v>13603</v>
      </c>
      <c r="D1074" s="32" t="s">
        <v>13604</v>
      </c>
      <c r="E1074" s="229">
        <v>12.67</v>
      </c>
      <c r="F1074" s="230" t="b">
        <v>0</v>
      </c>
      <c r="G1074" s="229">
        <v>0.0</v>
      </c>
      <c r="H1074" s="229">
        <v>0.0</v>
      </c>
      <c r="I1074" s="32" t="s">
        <v>13604</v>
      </c>
      <c r="J1074" s="32" t="s">
        <v>13605</v>
      </c>
      <c r="K1074" s="229">
        <v>99.0</v>
      </c>
      <c r="L1074" s="229">
        <v>0.0</v>
      </c>
      <c r="M1074" s="231"/>
      <c r="N1074" s="229">
        <v>99.0</v>
      </c>
    </row>
    <row r="1075">
      <c r="A1075" s="227" t="str">
        <f t="shared" si="1"/>
        <v>CA0132594600</v>
      </c>
      <c r="B1075" s="227" t="str">
        <f t="shared" si="2"/>
        <v>Devi saree Red R1800</v>
      </c>
      <c r="C1075" s="32" t="s">
        <v>13606</v>
      </c>
      <c r="D1075" s="32" t="s">
        <v>13607</v>
      </c>
      <c r="E1075" s="229">
        <v>22.79</v>
      </c>
      <c r="F1075" s="230" t="b">
        <v>0</v>
      </c>
      <c r="G1075" s="229">
        <v>0.0</v>
      </c>
      <c r="H1075" s="229">
        <v>0.0</v>
      </c>
      <c r="I1075" s="32" t="s">
        <v>13607</v>
      </c>
      <c r="J1075" s="32" t="s">
        <v>13608</v>
      </c>
      <c r="K1075" s="229">
        <v>99.0</v>
      </c>
      <c r="L1075" s="229">
        <v>0.0</v>
      </c>
      <c r="M1075" s="231"/>
      <c r="N1075" s="229">
        <v>99.0</v>
      </c>
    </row>
    <row r="1076">
      <c r="A1076" s="227" t="str">
        <f t="shared" si="1"/>
        <v>CA0132594700</v>
      </c>
      <c r="B1076" s="227" t="str">
        <f t="shared" si="2"/>
        <v>Devi saree Red R1700</v>
      </c>
      <c r="C1076" s="32" t="s">
        <v>13609</v>
      </c>
      <c r="D1076" s="32" t="s">
        <v>13610</v>
      </c>
      <c r="E1076" s="229">
        <v>21.53</v>
      </c>
      <c r="F1076" s="230" t="b">
        <v>0</v>
      </c>
      <c r="G1076" s="229">
        <v>0.0</v>
      </c>
      <c r="H1076" s="229">
        <v>0.0</v>
      </c>
      <c r="I1076" s="32" t="s">
        <v>13610</v>
      </c>
      <c r="J1076" s="32" t="s">
        <v>13611</v>
      </c>
      <c r="K1076" s="229">
        <v>99.0</v>
      </c>
      <c r="L1076" s="229">
        <v>0.0</v>
      </c>
      <c r="M1076" s="231"/>
      <c r="N1076" s="229">
        <v>99.0</v>
      </c>
    </row>
    <row r="1077">
      <c r="A1077" s="227" t="str">
        <f t="shared" si="1"/>
        <v>CA0132594800</v>
      </c>
      <c r="B1077" s="227" t="str">
        <f t="shared" si="2"/>
        <v>Devi saree Red R1900</v>
      </c>
      <c r="C1077" s="32" t="s">
        <v>13612</v>
      </c>
      <c r="D1077" s="32" t="s">
        <v>13613</v>
      </c>
      <c r="E1077" s="229">
        <v>24.05</v>
      </c>
      <c r="F1077" s="230" t="b">
        <v>0</v>
      </c>
      <c r="G1077" s="229">
        <v>0.0</v>
      </c>
      <c r="H1077" s="229">
        <v>0.0</v>
      </c>
      <c r="I1077" s="32" t="s">
        <v>13613</v>
      </c>
      <c r="J1077" s="32" t="s">
        <v>13614</v>
      </c>
      <c r="K1077" s="229">
        <v>99.0</v>
      </c>
      <c r="L1077" s="229">
        <v>0.0</v>
      </c>
      <c r="M1077" s="232"/>
      <c r="N1077" s="229">
        <v>99.0</v>
      </c>
    </row>
    <row r="1078">
      <c r="A1078" s="227" t="str">
        <f t="shared" si="1"/>
        <v>CA0132594900</v>
      </c>
      <c r="B1078" s="227" t="str">
        <f t="shared" si="2"/>
        <v>Devi saree Red R1600</v>
      </c>
      <c r="C1078" s="32" t="s">
        <v>13615</v>
      </c>
      <c r="D1078" s="32" t="s">
        <v>13616</v>
      </c>
      <c r="E1078" s="229">
        <v>20.26</v>
      </c>
      <c r="F1078" s="230" t="b">
        <v>0</v>
      </c>
      <c r="G1078" s="229">
        <v>0.0</v>
      </c>
      <c r="H1078" s="229">
        <v>0.0</v>
      </c>
      <c r="I1078" s="32" t="s">
        <v>13616</v>
      </c>
      <c r="J1078" s="32" t="s">
        <v>13617</v>
      </c>
      <c r="K1078" s="229">
        <v>99.0</v>
      </c>
      <c r="L1078" s="229">
        <v>0.0</v>
      </c>
      <c r="M1078" s="231"/>
      <c r="N1078" s="229">
        <v>99.0</v>
      </c>
    </row>
    <row r="1079">
      <c r="A1079" s="227" t="str">
        <f t="shared" si="1"/>
        <v>CA0132595000</v>
      </c>
      <c r="B1079" s="227" t="str">
        <f t="shared" si="2"/>
        <v>Devi saree Red L1 C486</v>
      </c>
      <c r="C1079" s="32" t="s">
        <v>13618</v>
      </c>
      <c r="D1079" s="32" t="s">
        <v>13619</v>
      </c>
      <c r="E1079" s="229">
        <v>16.46</v>
      </c>
      <c r="F1079" s="230" t="b">
        <v>0</v>
      </c>
      <c r="G1079" s="229">
        <v>0.0</v>
      </c>
      <c r="H1079" s="229">
        <v>0.0</v>
      </c>
      <c r="I1079" s="32" t="s">
        <v>13619</v>
      </c>
      <c r="J1079" s="32" t="s">
        <v>13620</v>
      </c>
      <c r="K1079" s="229">
        <v>99.0</v>
      </c>
      <c r="L1079" s="229">
        <v>0.0</v>
      </c>
      <c r="M1079" s="231"/>
      <c r="N1079" s="229">
        <v>99.0</v>
      </c>
    </row>
    <row r="1080">
      <c r="A1080" s="227" t="str">
        <f t="shared" si="1"/>
        <v>CA0132595100</v>
      </c>
      <c r="B1080" s="227" t="str">
        <f t="shared" si="2"/>
        <v>Devi saree Red R3100</v>
      </c>
      <c r="C1080" s="32" t="s">
        <v>13621</v>
      </c>
      <c r="D1080" s="32" t="s">
        <v>13622</v>
      </c>
      <c r="E1080" s="229">
        <v>39.24</v>
      </c>
      <c r="F1080" s="230" t="b">
        <v>0</v>
      </c>
      <c r="G1080" s="229">
        <v>0.0</v>
      </c>
      <c r="H1080" s="229">
        <v>0.0</v>
      </c>
      <c r="I1080" s="32" t="s">
        <v>13622</v>
      </c>
      <c r="J1080" s="32" t="s">
        <v>13623</v>
      </c>
      <c r="K1080" s="229">
        <v>111.0</v>
      </c>
      <c r="L1080" s="229">
        <v>0.0</v>
      </c>
      <c r="M1080" s="231"/>
      <c r="N1080" s="229">
        <v>111.0</v>
      </c>
    </row>
    <row r="1081">
      <c r="A1081" s="227" t="str">
        <f t="shared" si="1"/>
        <v>CA0132595200</v>
      </c>
      <c r="B1081" s="227" t="str">
        <f t="shared" si="2"/>
        <v>Devi saree Red R5800</v>
      </c>
      <c r="C1081" s="32" t="s">
        <v>13624</v>
      </c>
      <c r="D1081" s="32" t="s">
        <v>13625</v>
      </c>
      <c r="E1081" s="229">
        <v>73.42</v>
      </c>
      <c r="F1081" s="230" t="b">
        <v>0</v>
      </c>
      <c r="G1081" s="229">
        <v>0.0</v>
      </c>
      <c r="H1081" s="229">
        <v>0.0</v>
      </c>
      <c r="I1081" s="32" t="s">
        <v>13625</v>
      </c>
      <c r="J1081" s="32" t="s">
        <v>13626</v>
      </c>
      <c r="K1081" s="229">
        <v>225.0</v>
      </c>
      <c r="L1081" s="229">
        <v>0.0</v>
      </c>
      <c r="M1081" s="231"/>
      <c r="N1081" s="229">
        <v>225.0</v>
      </c>
    </row>
    <row r="1082">
      <c r="A1082" s="227" t="str">
        <f t="shared" si="1"/>
        <v>CA0132595300</v>
      </c>
      <c r="B1082" s="227" t="str">
        <f t="shared" si="2"/>
        <v>Devi saree Red R6100</v>
      </c>
      <c r="C1082" s="32" t="s">
        <v>13627</v>
      </c>
      <c r="D1082" s="32" t="s">
        <v>13628</v>
      </c>
      <c r="E1082" s="229">
        <v>77.21</v>
      </c>
      <c r="F1082" s="230" t="b">
        <v>0</v>
      </c>
      <c r="G1082" s="229">
        <v>1.0</v>
      </c>
      <c r="H1082" s="229">
        <v>1.0</v>
      </c>
      <c r="I1082" s="32" t="s">
        <v>13628</v>
      </c>
      <c r="J1082" s="32" t="s">
        <v>13629</v>
      </c>
      <c r="K1082" s="229">
        <v>225.0</v>
      </c>
      <c r="L1082" s="229">
        <v>1.0</v>
      </c>
      <c r="M1082" s="231"/>
      <c r="N1082" s="229">
        <v>225.0</v>
      </c>
    </row>
    <row r="1083">
      <c r="A1083" s="227" t="str">
        <f t="shared" si="1"/>
        <v>CA0132595400</v>
      </c>
      <c r="B1083" s="227" t="str">
        <f t="shared" si="2"/>
        <v>Devi saree Yellow R1600</v>
      </c>
      <c r="C1083" s="32" t="s">
        <v>13630</v>
      </c>
      <c r="D1083" s="32" t="s">
        <v>13631</v>
      </c>
      <c r="E1083" s="229">
        <v>20.26</v>
      </c>
      <c r="F1083" s="230" t="b">
        <v>0</v>
      </c>
      <c r="G1083" s="229">
        <v>0.0</v>
      </c>
      <c r="H1083" s="229">
        <v>0.0</v>
      </c>
      <c r="I1083" s="32" t="s">
        <v>13631</v>
      </c>
      <c r="J1083" s="32" t="s">
        <v>13632</v>
      </c>
      <c r="K1083" s="229">
        <v>99.0</v>
      </c>
      <c r="L1083" s="229">
        <v>0.0</v>
      </c>
      <c r="M1083" s="231"/>
      <c r="N1083" s="229">
        <v>99.0</v>
      </c>
    </row>
    <row r="1084">
      <c r="A1084" s="227" t="str">
        <f t="shared" si="1"/>
        <v>CA0132595500</v>
      </c>
      <c r="B1084" s="227" t="str">
        <f t="shared" si="2"/>
        <v>Devi saree Green R11300</v>
      </c>
      <c r="C1084" s="32" t="s">
        <v>13633</v>
      </c>
      <c r="D1084" s="32" t="s">
        <v>13634</v>
      </c>
      <c r="E1084" s="229">
        <v>143.03</v>
      </c>
      <c r="F1084" s="230" t="b">
        <v>0</v>
      </c>
      <c r="G1084" s="229">
        <v>0.0</v>
      </c>
      <c r="H1084" s="229">
        <v>0.0</v>
      </c>
      <c r="I1084" s="32" t="s">
        <v>13634</v>
      </c>
      <c r="J1084" s="32" t="s">
        <v>13635</v>
      </c>
      <c r="K1084" s="229">
        <v>450.0</v>
      </c>
      <c r="L1084" s="229">
        <v>0.0</v>
      </c>
      <c r="M1084" s="231"/>
      <c r="N1084" s="229">
        <v>450.0</v>
      </c>
    </row>
    <row r="1085">
      <c r="A1085" s="227" t="str">
        <f t="shared" si="1"/>
        <v>CA0132595600</v>
      </c>
      <c r="B1085" s="227" t="str">
        <f t="shared" si="2"/>
        <v>Devi saree Red L1 A4714</v>
      </c>
      <c r="C1085" s="32" t="s">
        <v>13636</v>
      </c>
      <c r="D1085" s="32" t="s">
        <v>13637</v>
      </c>
      <c r="E1085" s="229">
        <v>12.67</v>
      </c>
      <c r="F1085" s="230" t="b">
        <v>0</v>
      </c>
      <c r="G1085" s="229">
        <v>0.0</v>
      </c>
      <c r="H1085" s="229">
        <v>0.0</v>
      </c>
      <c r="I1085" s="32" t="s">
        <v>13637</v>
      </c>
      <c r="J1085" s="32" t="s">
        <v>13638</v>
      </c>
      <c r="K1085" s="229">
        <v>99.0</v>
      </c>
      <c r="L1085" s="229">
        <v>0.0</v>
      </c>
      <c r="M1085" s="231"/>
      <c r="N1085" s="229">
        <v>99.0</v>
      </c>
    </row>
    <row r="1086">
      <c r="A1086" s="227" t="str">
        <f t="shared" si="1"/>
        <v>CA0132595700</v>
      </c>
      <c r="B1086" s="227" t="str">
        <f t="shared" si="2"/>
        <v>Devi saree Red L1 A4720</v>
      </c>
      <c r="C1086" s="32" t="s">
        <v>13639</v>
      </c>
      <c r="D1086" s="32" t="s">
        <v>13640</v>
      </c>
      <c r="E1086" s="229">
        <v>12.67</v>
      </c>
      <c r="F1086" s="230" t="b">
        <v>0</v>
      </c>
      <c r="G1086" s="229">
        <v>0.0</v>
      </c>
      <c r="H1086" s="229">
        <v>0.0</v>
      </c>
      <c r="I1086" s="32" t="s">
        <v>13640</v>
      </c>
      <c r="J1086" s="32" t="s">
        <v>13641</v>
      </c>
      <c r="K1086" s="229">
        <v>99.0</v>
      </c>
      <c r="L1086" s="229">
        <v>0.0</v>
      </c>
      <c r="M1086" s="231"/>
      <c r="N1086" s="229">
        <v>99.0</v>
      </c>
    </row>
    <row r="1087">
      <c r="A1087" s="227" t="str">
        <f t="shared" si="1"/>
        <v>CA0132595800</v>
      </c>
      <c r="B1087" s="227" t="str">
        <f t="shared" si="2"/>
        <v>Devi saree Red L2 A882</v>
      </c>
      <c r="C1087" s="32" t="s">
        <v>13642</v>
      </c>
      <c r="D1087" s="32" t="s">
        <v>13643</v>
      </c>
      <c r="E1087" s="229">
        <v>35.45</v>
      </c>
      <c r="F1087" s="230" t="b">
        <v>0</v>
      </c>
      <c r="G1087" s="229">
        <v>0.0</v>
      </c>
      <c r="H1087" s="229">
        <v>0.0</v>
      </c>
      <c r="I1087" s="32" t="s">
        <v>13643</v>
      </c>
      <c r="J1087" s="32" t="s">
        <v>13644</v>
      </c>
      <c r="K1087" s="229">
        <v>111.0</v>
      </c>
      <c r="L1087" s="229">
        <v>0.0</v>
      </c>
      <c r="M1087" s="231"/>
      <c r="N1087" s="229">
        <v>111.0</v>
      </c>
    </row>
    <row r="1088">
      <c r="A1088" s="227" t="str">
        <f t="shared" si="1"/>
        <v>CA0132595900</v>
      </c>
      <c r="B1088" s="227" t="str">
        <f t="shared" si="2"/>
        <v>Devi saree Red L3 D031</v>
      </c>
      <c r="C1088" s="32" t="s">
        <v>13645</v>
      </c>
      <c r="D1088" s="32" t="s">
        <v>13646</v>
      </c>
      <c r="E1088" s="229">
        <v>55.7</v>
      </c>
      <c r="F1088" s="230" t="b">
        <v>0</v>
      </c>
      <c r="G1088" s="229">
        <v>0.0</v>
      </c>
      <c r="H1088" s="229">
        <v>0.0</v>
      </c>
      <c r="I1088" s="32" t="s">
        <v>13646</v>
      </c>
      <c r="J1088" s="32" t="s">
        <v>13647</v>
      </c>
      <c r="K1088" s="229">
        <v>200.0</v>
      </c>
      <c r="L1088" s="229">
        <v>0.0</v>
      </c>
      <c r="M1088" s="231"/>
      <c r="N1088" s="229">
        <v>200.0</v>
      </c>
    </row>
    <row r="1089">
      <c r="A1089" s="227" t="str">
        <f t="shared" si="1"/>
        <v>CA0132596000</v>
      </c>
      <c r="B1089" s="227" t="str">
        <f t="shared" si="2"/>
        <v>Devi saree Red L5 D071</v>
      </c>
      <c r="C1089" s="32" t="s">
        <v>13648</v>
      </c>
      <c r="D1089" s="32" t="s">
        <v>13649</v>
      </c>
      <c r="E1089" s="229">
        <v>132.9</v>
      </c>
      <c r="F1089" s="230" t="b">
        <v>0</v>
      </c>
      <c r="G1089" s="229">
        <v>0.0</v>
      </c>
      <c r="H1089" s="229">
        <v>0.0</v>
      </c>
      <c r="I1089" s="32" t="s">
        <v>13649</v>
      </c>
      <c r="J1089" s="32" t="s">
        <v>13650</v>
      </c>
      <c r="K1089" s="229">
        <v>450.0</v>
      </c>
      <c r="L1089" s="229">
        <v>0.0</v>
      </c>
      <c r="M1089" s="231"/>
      <c r="N1089" s="229">
        <v>450.0</v>
      </c>
    </row>
    <row r="1090">
      <c r="A1090" s="227" t="str">
        <f t="shared" si="1"/>
        <v>CA0132596100</v>
      </c>
      <c r="B1090" s="227" t="str">
        <f t="shared" si="2"/>
        <v>Devi saree Green L5 A1192</v>
      </c>
      <c r="C1090" s="32" t="s">
        <v>13651</v>
      </c>
      <c r="D1090" s="32" t="s">
        <v>13652</v>
      </c>
      <c r="E1090" s="229">
        <v>158.22</v>
      </c>
      <c r="F1090" s="230" t="b">
        <v>0</v>
      </c>
      <c r="G1090" s="229">
        <v>0.0</v>
      </c>
      <c r="H1090" s="229">
        <v>0.0</v>
      </c>
      <c r="I1090" s="32" t="s">
        <v>13652</v>
      </c>
      <c r="J1090" s="32" t="s">
        <v>13653</v>
      </c>
      <c r="K1090" s="229">
        <v>450.0</v>
      </c>
      <c r="L1090" s="229">
        <v>0.0</v>
      </c>
      <c r="M1090" s="231"/>
      <c r="N1090" s="229">
        <v>450.0</v>
      </c>
    </row>
    <row r="1091">
      <c r="A1091" s="227" t="str">
        <f t="shared" si="1"/>
        <v>CA0132596200</v>
      </c>
      <c r="B1091" s="227" t="str">
        <f t="shared" si="2"/>
        <v>Devi saree Yellow L2 A3095</v>
      </c>
      <c r="C1091" s="32" t="s">
        <v>13654</v>
      </c>
      <c r="D1091" s="32" t="s">
        <v>13655</v>
      </c>
      <c r="E1091" s="229">
        <v>24.05</v>
      </c>
      <c r="F1091" s="230" t="b">
        <v>0</v>
      </c>
      <c r="G1091" s="229">
        <v>0.0</v>
      </c>
      <c r="H1091" s="229">
        <v>0.0</v>
      </c>
      <c r="I1091" s="32" t="s">
        <v>13655</v>
      </c>
      <c r="J1091" s="32" t="s">
        <v>13656</v>
      </c>
      <c r="K1091" s="229">
        <v>99.0</v>
      </c>
      <c r="L1091" s="229">
        <v>0.0</v>
      </c>
      <c r="M1091" s="231"/>
      <c r="N1091" s="229">
        <v>99.0</v>
      </c>
    </row>
    <row r="1092">
      <c r="A1092" s="227" t="str">
        <f t="shared" si="1"/>
        <v>CA0132596300</v>
      </c>
      <c r="B1092" s="227" t="str">
        <f t="shared" si="2"/>
        <v>Devi saree Yellow L3 A7200</v>
      </c>
      <c r="C1092" s="32" t="s">
        <v>13657</v>
      </c>
      <c r="D1092" s="32" t="s">
        <v>13658</v>
      </c>
      <c r="E1092" s="229">
        <v>56.96</v>
      </c>
      <c r="F1092" s="230" t="b">
        <v>0</v>
      </c>
      <c r="G1092" s="229">
        <v>0.0</v>
      </c>
      <c r="H1092" s="229">
        <v>0.0</v>
      </c>
      <c r="I1092" s="32" t="s">
        <v>13658</v>
      </c>
      <c r="J1092" s="32" t="s">
        <v>13659</v>
      </c>
      <c r="K1092" s="229">
        <v>200.0</v>
      </c>
      <c r="L1092" s="229">
        <v>0.0</v>
      </c>
      <c r="M1092" s="231"/>
      <c r="N1092" s="229">
        <v>200.0</v>
      </c>
    </row>
    <row r="1093">
      <c r="A1093" s="227" t="str">
        <f t="shared" si="1"/>
        <v>CA0132596400</v>
      </c>
      <c r="B1093" s="227" t="str">
        <f t="shared" si="2"/>
        <v>Devi saree Yellow L4 A7104</v>
      </c>
      <c r="C1093" s="32" t="s">
        <v>13660</v>
      </c>
      <c r="D1093" s="32" t="s">
        <v>13661</v>
      </c>
      <c r="E1093" s="229">
        <v>110.13</v>
      </c>
      <c r="F1093" s="230" t="b">
        <v>0</v>
      </c>
      <c r="G1093" s="229">
        <v>0.0</v>
      </c>
      <c r="H1093" s="229">
        <v>0.0</v>
      </c>
      <c r="I1093" s="32" t="s">
        <v>13661</v>
      </c>
      <c r="J1093" s="32" t="s">
        <v>13662</v>
      </c>
      <c r="K1093" s="229">
        <v>300.0</v>
      </c>
      <c r="L1093" s="229">
        <v>0.0</v>
      </c>
      <c r="M1093" s="231"/>
      <c r="N1093" s="229">
        <v>300.0</v>
      </c>
    </row>
    <row r="1094">
      <c r="A1094" s="227" t="str">
        <f t="shared" si="1"/>
        <v>CA0132596500</v>
      </c>
      <c r="B1094" s="227" t="str">
        <f t="shared" si="2"/>
        <v>Devi saree Yellow L4 A7105</v>
      </c>
      <c r="C1094" s="32" t="s">
        <v>13663</v>
      </c>
      <c r="D1094" s="32" t="s">
        <v>13664</v>
      </c>
      <c r="E1094" s="229">
        <v>110.13</v>
      </c>
      <c r="F1094" s="230" t="b">
        <v>0</v>
      </c>
      <c r="G1094" s="229">
        <v>0.0</v>
      </c>
      <c r="H1094" s="229">
        <v>0.0</v>
      </c>
      <c r="I1094" s="32" t="s">
        <v>13664</v>
      </c>
      <c r="J1094" s="32" t="s">
        <v>13665</v>
      </c>
      <c r="K1094" s="229">
        <v>300.0</v>
      </c>
      <c r="L1094" s="229">
        <v>0.0</v>
      </c>
      <c r="M1094" s="231"/>
      <c r="N1094" s="229">
        <v>300.0</v>
      </c>
    </row>
    <row r="1095">
      <c r="A1095" s="227" t="str">
        <f t="shared" si="1"/>
        <v>CA0132596600</v>
      </c>
      <c r="B1095" s="227" t="str">
        <f t="shared" si="2"/>
        <v>Devi saree Green L5 Style 12</v>
      </c>
      <c r="C1095" s="32" t="s">
        <v>13666</v>
      </c>
      <c r="D1095" s="32" t="s">
        <v>13667</v>
      </c>
      <c r="E1095" s="229">
        <v>162.02</v>
      </c>
      <c r="F1095" s="230" t="b">
        <v>0</v>
      </c>
      <c r="G1095" s="229">
        <v>0.0</v>
      </c>
      <c r="H1095" s="229">
        <v>0.0</v>
      </c>
      <c r="I1095" s="32" t="s">
        <v>13667</v>
      </c>
      <c r="J1095" s="32" t="s">
        <v>13668</v>
      </c>
      <c r="K1095" s="229">
        <v>450.0</v>
      </c>
      <c r="L1095" s="229">
        <v>0.0</v>
      </c>
      <c r="M1095" s="231"/>
      <c r="N1095" s="229">
        <v>450.0</v>
      </c>
    </row>
    <row r="1096">
      <c r="A1096" s="227" t="str">
        <f t="shared" si="1"/>
        <v>CA0132596700</v>
      </c>
      <c r="B1096" s="227" t="str">
        <f t="shared" si="2"/>
        <v>Devi saree Green L2 A4075</v>
      </c>
      <c r="C1096" s="32" t="s">
        <v>13669</v>
      </c>
      <c r="D1096" s="32" t="s">
        <v>13670</v>
      </c>
      <c r="E1096" s="229">
        <v>39.24</v>
      </c>
      <c r="F1096" s="230" t="b">
        <v>0</v>
      </c>
      <c r="G1096" s="229">
        <v>0.0</v>
      </c>
      <c r="H1096" s="229">
        <v>0.0</v>
      </c>
      <c r="I1096" s="32" t="s">
        <v>13670</v>
      </c>
      <c r="J1096" s="32" t="s">
        <v>13671</v>
      </c>
      <c r="K1096" s="229">
        <v>111.0</v>
      </c>
      <c r="L1096" s="229">
        <v>0.0</v>
      </c>
      <c r="M1096" s="231"/>
      <c r="N1096" s="229">
        <v>111.0</v>
      </c>
    </row>
    <row r="1097">
      <c r="A1097" s="227" t="str">
        <f t="shared" si="1"/>
        <v>CA0132596800</v>
      </c>
      <c r="B1097" s="227" t="str">
        <f t="shared" si="2"/>
        <v>Devi saree Red R15800</v>
      </c>
      <c r="C1097" s="32" t="s">
        <v>13672</v>
      </c>
      <c r="D1097" s="32" t="s">
        <v>13673</v>
      </c>
      <c r="E1097" s="229">
        <v>199.99</v>
      </c>
      <c r="F1097" s="230" t="b">
        <v>0</v>
      </c>
      <c r="G1097" s="229">
        <v>0.0</v>
      </c>
      <c r="H1097" s="229">
        <v>0.0</v>
      </c>
      <c r="I1097" s="32" t="s">
        <v>13673</v>
      </c>
      <c r="J1097" s="32" t="s">
        <v>13674</v>
      </c>
      <c r="K1097" s="229">
        <v>660.0</v>
      </c>
      <c r="L1097" s="229">
        <v>0.0</v>
      </c>
      <c r="M1097" s="231"/>
      <c r="N1097" s="229">
        <v>660.0</v>
      </c>
    </row>
    <row r="1098">
      <c r="A1098" s="227" t="str">
        <f t="shared" si="1"/>
        <v>CA0132596900</v>
      </c>
      <c r="B1098" s="227" t="str">
        <f t="shared" si="2"/>
        <v>Devi saree Green R17500</v>
      </c>
      <c r="C1098" s="32" t="s">
        <v>13675</v>
      </c>
      <c r="D1098" s="32" t="s">
        <v>13676</v>
      </c>
      <c r="E1098" s="229">
        <v>221.5</v>
      </c>
      <c r="F1098" s="230" t="b">
        <v>0</v>
      </c>
      <c r="G1098" s="229">
        <v>0.0</v>
      </c>
      <c r="H1098" s="229">
        <v>0.0</v>
      </c>
      <c r="I1098" s="32" t="s">
        <v>13676</v>
      </c>
      <c r="J1098" s="32" t="s">
        <v>13677</v>
      </c>
      <c r="K1098" s="229">
        <v>660.0</v>
      </c>
      <c r="L1098" s="229">
        <v>0.0</v>
      </c>
      <c r="M1098" s="231"/>
      <c r="N1098" s="229">
        <v>660.0</v>
      </c>
    </row>
    <row r="1099">
      <c r="A1099" s="227" t="str">
        <f t="shared" si="1"/>
        <v>CA0132597000</v>
      </c>
      <c r="B1099" s="227" t="str">
        <f t="shared" si="2"/>
        <v>Devi saree Red R2700</v>
      </c>
      <c r="C1099" s="32" t="s">
        <v>13678</v>
      </c>
      <c r="D1099" s="32" t="s">
        <v>13679</v>
      </c>
      <c r="E1099" s="229">
        <v>34.19</v>
      </c>
      <c r="F1099" s="230" t="b">
        <v>0</v>
      </c>
      <c r="G1099" s="229">
        <v>0.0</v>
      </c>
      <c r="H1099" s="229">
        <v>0.0</v>
      </c>
      <c r="I1099" s="32" t="s">
        <v>13679</v>
      </c>
      <c r="J1099" s="32" t="s">
        <v>13680</v>
      </c>
      <c r="K1099" s="229">
        <v>111.0</v>
      </c>
      <c r="L1099" s="229">
        <v>0.0</v>
      </c>
      <c r="M1099" s="231"/>
      <c r="N1099" s="229">
        <v>111.0</v>
      </c>
    </row>
    <row r="1100">
      <c r="A1100" s="227" t="str">
        <f t="shared" si="1"/>
        <v>CA0132597100</v>
      </c>
      <c r="B1100" s="227" t="str">
        <f t="shared" si="2"/>
        <v>Devi saree Red R7700</v>
      </c>
      <c r="C1100" s="32" t="s">
        <v>13681</v>
      </c>
      <c r="D1100" s="32" t="s">
        <v>13682</v>
      </c>
      <c r="E1100" s="229">
        <v>97.47</v>
      </c>
      <c r="F1100" s="230" t="b">
        <v>0</v>
      </c>
      <c r="G1100" s="229">
        <v>0.0</v>
      </c>
      <c r="H1100" s="229">
        <v>0.0</v>
      </c>
      <c r="I1100" s="32" t="s">
        <v>13682</v>
      </c>
      <c r="J1100" s="32" t="s">
        <v>13683</v>
      </c>
      <c r="K1100" s="229">
        <v>300.0</v>
      </c>
      <c r="L1100" s="229">
        <v>0.0</v>
      </c>
      <c r="M1100" s="231"/>
      <c r="N1100" s="229">
        <v>300.0</v>
      </c>
    </row>
    <row r="1101">
      <c r="A1101" s="227" t="str">
        <f t="shared" si="1"/>
        <v>CA0132597200</v>
      </c>
      <c r="B1101" s="227" t="str">
        <f t="shared" si="2"/>
        <v>Devi saree Red L1 Style 3</v>
      </c>
      <c r="C1101" s="32" t="s">
        <v>13684</v>
      </c>
      <c r="D1101" s="32" t="s">
        <v>13685</v>
      </c>
      <c r="E1101" s="229">
        <v>12.67</v>
      </c>
      <c r="F1101" s="230" t="b">
        <v>0</v>
      </c>
      <c r="G1101" s="229">
        <v>0.0</v>
      </c>
      <c r="H1101" s="229">
        <v>0.0</v>
      </c>
      <c r="I1101" s="32" t="s">
        <v>13685</v>
      </c>
      <c r="J1101" s="32" t="s">
        <v>13686</v>
      </c>
      <c r="K1101" s="229">
        <v>99.0</v>
      </c>
      <c r="L1101" s="229">
        <v>0.0</v>
      </c>
      <c r="M1101" s="231"/>
      <c r="N1101" s="229">
        <v>99.0</v>
      </c>
    </row>
    <row r="1102">
      <c r="A1102" s="227" t="str">
        <f t="shared" si="1"/>
        <v>CA0132597300</v>
      </c>
      <c r="B1102" s="227" t="str">
        <f t="shared" si="2"/>
        <v>Devi saree Red L2 Style 4</v>
      </c>
      <c r="C1102" s="32" t="s">
        <v>13687</v>
      </c>
      <c r="D1102" s="32" t="s">
        <v>13688</v>
      </c>
      <c r="E1102" s="229">
        <v>22.79</v>
      </c>
      <c r="F1102" s="230" t="b">
        <v>0</v>
      </c>
      <c r="G1102" s="229">
        <v>0.0</v>
      </c>
      <c r="H1102" s="229">
        <v>0.0</v>
      </c>
      <c r="I1102" s="32" t="s">
        <v>13688</v>
      </c>
      <c r="J1102" s="32" t="s">
        <v>13689</v>
      </c>
      <c r="K1102" s="229">
        <v>99.0</v>
      </c>
      <c r="L1102" s="229">
        <v>0.0</v>
      </c>
      <c r="M1102" s="231"/>
      <c r="N1102" s="229">
        <v>99.0</v>
      </c>
    </row>
    <row r="1103">
      <c r="A1103" s="227" t="str">
        <f t="shared" si="1"/>
        <v>CA0132597400</v>
      </c>
      <c r="B1103" s="227" t="str">
        <f t="shared" si="2"/>
        <v>Devi saree Red L1 Style 16</v>
      </c>
      <c r="C1103" s="32" t="s">
        <v>13690</v>
      </c>
      <c r="D1103" s="32" t="s">
        <v>13691</v>
      </c>
      <c r="E1103" s="229">
        <v>12.67</v>
      </c>
      <c r="F1103" s="230" t="b">
        <v>0</v>
      </c>
      <c r="G1103" s="229">
        <v>0.0</v>
      </c>
      <c r="H1103" s="229">
        <v>0.0</v>
      </c>
      <c r="I1103" s="32" t="s">
        <v>13691</v>
      </c>
      <c r="J1103" s="32" t="s">
        <v>13692</v>
      </c>
      <c r="K1103" s="229">
        <v>99.0</v>
      </c>
      <c r="L1103" s="229">
        <v>0.0</v>
      </c>
      <c r="M1103" s="231"/>
      <c r="N1103" s="229">
        <v>99.0</v>
      </c>
    </row>
    <row r="1104">
      <c r="A1104" s="227" t="str">
        <f t="shared" si="1"/>
        <v>CA0132597500</v>
      </c>
      <c r="B1104" s="227" t="str">
        <f t="shared" si="2"/>
        <v>Devi saree Red L1 Style 18</v>
      </c>
      <c r="C1104" s="32" t="s">
        <v>13693</v>
      </c>
      <c r="D1104" s="32" t="s">
        <v>13694</v>
      </c>
      <c r="E1104" s="229">
        <v>12.67</v>
      </c>
      <c r="F1104" s="230" t="b">
        <v>0</v>
      </c>
      <c r="G1104" s="229">
        <v>0.0</v>
      </c>
      <c r="H1104" s="229">
        <v>0.0</v>
      </c>
      <c r="I1104" s="32" t="s">
        <v>13694</v>
      </c>
      <c r="J1104" s="32" t="s">
        <v>13695</v>
      </c>
      <c r="K1104" s="229">
        <v>99.0</v>
      </c>
      <c r="L1104" s="229">
        <v>0.0</v>
      </c>
      <c r="M1104" s="231"/>
      <c r="N1104" s="229">
        <v>99.0</v>
      </c>
    </row>
    <row r="1105">
      <c r="A1105" s="227" t="str">
        <f t="shared" si="1"/>
        <v>CA0132597600</v>
      </c>
      <c r="B1105" s="227" t="str">
        <f t="shared" si="2"/>
        <v>Devi saree Red L1 Style 19</v>
      </c>
      <c r="C1105" s="32" t="s">
        <v>13696</v>
      </c>
      <c r="D1105" s="32" t="s">
        <v>13697</v>
      </c>
      <c r="E1105" s="229">
        <v>12.67</v>
      </c>
      <c r="F1105" s="230" t="b">
        <v>0</v>
      </c>
      <c r="G1105" s="229">
        <v>0.0</v>
      </c>
      <c r="H1105" s="229">
        <v>0.0</v>
      </c>
      <c r="I1105" s="32" t="s">
        <v>13697</v>
      </c>
      <c r="J1105" s="32" t="s">
        <v>13698</v>
      </c>
      <c r="K1105" s="229">
        <v>99.0</v>
      </c>
      <c r="L1105" s="229">
        <v>0.0</v>
      </c>
      <c r="M1105" s="231"/>
      <c r="N1105" s="229">
        <v>99.0</v>
      </c>
    </row>
    <row r="1106">
      <c r="A1106" s="227" t="str">
        <f t="shared" si="1"/>
        <v>CA0132597700</v>
      </c>
      <c r="B1106" s="227" t="str">
        <f t="shared" si="2"/>
        <v>Devi saree Red L1 Style 20</v>
      </c>
      <c r="C1106" s="32" t="s">
        <v>13699</v>
      </c>
      <c r="D1106" s="32" t="s">
        <v>13700</v>
      </c>
      <c r="E1106" s="229">
        <v>12.67</v>
      </c>
      <c r="F1106" s="230" t="b">
        <v>0</v>
      </c>
      <c r="G1106" s="229">
        <v>0.0</v>
      </c>
      <c r="H1106" s="229">
        <v>0.0</v>
      </c>
      <c r="I1106" s="32" t="s">
        <v>13700</v>
      </c>
      <c r="J1106" s="32" t="s">
        <v>13701</v>
      </c>
      <c r="K1106" s="229">
        <v>99.0</v>
      </c>
      <c r="L1106" s="229">
        <v>0.0</v>
      </c>
      <c r="M1106" s="231"/>
      <c r="N1106" s="229">
        <v>99.0</v>
      </c>
    </row>
    <row r="1107">
      <c r="A1107" s="227" t="str">
        <f t="shared" si="1"/>
        <v>CA0132597800</v>
      </c>
      <c r="B1107" s="227" t="str">
        <f t="shared" si="2"/>
        <v>Devi saree Red L1 Style 21</v>
      </c>
      <c r="C1107" s="32" t="s">
        <v>13702</v>
      </c>
      <c r="D1107" s="32" t="s">
        <v>13703</v>
      </c>
      <c r="E1107" s="229">
        <v>12.67</v>
      </c>
      <c r="F1107" s="230" t="b">
        <v>0</v>
      </c>
      <c r="G1107" s="229">
        <v>1.0</v>
      </c>
      <c r="H1107" s="229">
        <v>1.0</v>
      </c>
      <c r="I1107" s="32" t="s">
        <v>13703</v>
      </c>
      <c r="J1107" s="32" t="s">
        <v>13704</v>
      </c>
      <c r="K1107" s="229">
        <v>55.0</v>
      </c>
      <c r="L1107" s="229">
        <v>1.0</v>
      </c>
      <c r="M1107" s="231"/>
      <c r="N1107" s="229">
        <v>55.0</v>
      </c>
    </row>
    <row r="1108">
      <c r="A1108" s="227" t="str">
        <f t="shared" si="1"/>
        <v>CA0132597900</v>
      </c>
      <c r="B1108" s="227" t="str">
        <f t="shared" si="2"/>
        <v>Devi saree Red L1 Style 22</v>
      </c>
      <c r="C1108" s="32" t="s">
        <v>13705</v>
      </c>
      <c r="D1108" s="32" t="s">
        <v>13706</v>
      </c>
      <c r="E1108" s="229">
        <v>12.67</v>
      </c>
      <c r="F1108" s="230" t="b">
        <v>0</v>
      </c>
      <c r="G1108" s="229">
        <v>0.0</v>
      </c>
      <c r="H1108" s="229">
        <v>0.0</v>
      </c>
      <c r="I1108" s="32" t="s">
        <v>13706</v>
      </c>
      <c r="J1108" s="32" t="s">
        <v>13707</v>
      </c>
      <c r="K1108" s="229">
        <v>99.0</v>
      </c>
      <c r="L1108" s="229">
        <v>0.0</v>
      </c>
      <c r="M1108" s="231"/>
      <c r="N1108" s="229">
        <v>99.0</v>
      </c>
    </row>
    <row r="1109">
      <c r="A1109" s="227" t="str">
        <f t="shared" si="1"/>
        <v>CA0132598000</v>
      </c>
      <c r="B1109" s="227" t="str">
        <f t="shared" si="2"/>
        <v>Devi saree Red L1 Style 23</v>
      </c>
      <c r="C1109" s="32" t="s">
        <v>13708</v>
      </c>
      <c r="D1109" s="32" t="s">
        <v>13709</v>
      </c>
      <c r="E1109" s="229">
        <v>12.67</v>
      </c>
      <c r="F1109" s="230" t="b">
        <v>0</v>
      </c>
      <c r="G1109" s="229">
        <v>0.0</v>
      </c>
      <c r="H1109" s="229">
        <v>0.0</v>
      </c>
      <c r="I1109" s="32" t="s">
        <v>13709</v>
      </c>
      <c r="J1109" s="32" t="s">
        <v>13710</v>
      </c>
      <c r="K1109" s="229">
        <v>99.0</v>
      </c>
      <c r="L1109" s="229">
        <v>0.0</v>
      </c>
      <c r="M1109" s="231"/>
      <c r="N1109" s="229">
        <v>99.0</v>
      </c>
    </row>
    <row r="1110">
      <c r="A1110" s="227" t="str">
        <f t="shared" si="1"/>
        <v>CA0132598100</v>
      </c>
      <c r="B1110" s="227" t="str">
        <f t="shared" si="2"/>
        <v>Devi saree Red L1 Style 28</v>
      </c>
      <c r="C1110" s="32" t="s">
        <v>13711</v>
      </c>
      <c r="D1110" s="32" t="s">
        <v>13712</v>
      </c>
      <c r="E1110" s="229">
        <v>12.67</v>
      </c>
      <c r="F1110" s="230" t="b">
        <v>0</v>
      </c>
      <c r="G1110" s="229">
        <v>0.0</v>
      </c>
      <c r="H1110" s="229">
        <v>0.0</v>
      </c>
      <c r="I1110" s="32" t="s">
        <v>13712</v>
      </c>
      <c r="J1110" s="32" t="s">
        <v>13713</v>
      </c>
      <c r="K1110" s="229">
        <v>99.0</v>
      </c>
      <c r="L1110" s="229">
        <v>0.0</v>
      </c>
      <c r="M1110" s="232"/>
      <c r="N1110" s="229">
        <v>99.0</v>
      </c>
    </row>
    <row r="1111">
      <c r="A1111" s="227" t="str">
        <f t="shared" si="1"/>
        <v>CA0132598200</v>
      </c>
      <c r="B1111" s="227" t="str">
        <f t="shared" si="2"/>
        <v>Devi saree Red L1 Style 33</v>
      </c>
      <c r="C1111" s="32" t="s">
        <v>13714</v>
      </c>
      <c r="D1111" s="32" t="s">
        <v>13715</v>
      </c>
      <c r="E1111" s="229">
        <v>12.67</v>
      </c>
      <c r="F1111" s="230" t="b">
        <v>0</v>
      </c>
      <c r="G1111" s="229">
        <v>0.0</v>
      </c>
      <c r="H1111" s="229">
        <v>0.0</v>
      </c>
      <c r="I1111" s="32" t="s">
        <v>13715</v>
      </c>
      <c r="J1111" s="32" t="s">
        <v>13716</v>
      </c>
      <c r="K1111" s="229">
        <v>99.0</v>
      </c>
      <c r="L1111" s="229">
        <v>0.0</v>
      </c>
      <c r="M1111" s="232"/>
      <c r="N1111" s="229">
        <v>99.0</v>
      </c>
    </row>
    <row r="1112">
      <c r="A1112" s="227" t="str">
        <f t="shared" si="1"/>
        <v>CA0132598300</v>
      </c>
      <c r="B1112" s="227" t="str">
        <f t="shared" si="2"/>
        <v>Devi saree Red L2 Style 7</v>
      </c>
      <c r="C1112" s="32" t="s">
        <v>13717</v>
      </c>
      <c r="D1112" s="32" t="s">
        <v>13718</v>
      </c>
      <c r="E1112" s="229">
        <v>22.79</v>
      </c>
      <c r="F1112" s="230" t="b">
        <v>0</v>
      </c>
      <c r="G1112" s="229">
        <v>1.0</v>
      </c>
      <c r="H1112" s="229">
        <v>1.0</v>
      </c>
      <c r="I1112" s="32" t="s">
        <v>13718</v>
      </c>
      <c r="J1112" s="32" t="s">
        <v>13719</v>
      </c>
      <c r="K1112" s="229">
        <v>99.0</v>
      </c>
      <c r="L1112" s="229">
        <v>1.0</v>
      </c>
      <c r="M1112" s="232"/>
      <c r="N1112" s="229">
        <v>99.0</v>
      </c>
    </row>
    <row r="1113">
      <c r="A1113" s="227" t="str">
        <f t="shared" si="1"/>
        <v>CA0132598400</v>
      </c>
      <c r="B1113" s="227" t="str">
        <f t="shared" si="2"/>
        <v>Devi saree Red L2 Style 9</v>
      </c>
      <c r="C1113" s="32" t="s">
        <v>13720</v>
      </c>
      <c r="D1113" s="32" t="s">
        <v>13721</v>
      </c>
      <c r="E1113" s="229">
        <v>22.79</v>
      </c>
      <c r="F1113" s="230" t="b">
        <v>0</v>
      </c>
      <c r="G1113" s="229">
        <v>1.0</v>
      </c>
      <c r="H1113" s="229">
        <v>1.0</v>
      </c>
      <c r="I1113" s="32" t="s">
        <v>13721</v>
      </c>
      <c r="J1113" s="32" t="s">
        <v>13722</v>
      </c>
      <c r="K1113" s="229">
        <v>99.0</v>
      </c>
      <c r="L1113" s="229">
        <v>1.0</v>
      </c>
      <c r="M1113" s="232"/>
      <c r="N1113" s="229">
        <v>99.0</v>
      </c>
    </row>
    <row r="1114">
      <c r="A1114" s="227" t="str">
        <f t="shared" si="1"/>
        <v>CA0132598500</v>
      </c>
      <c r="B1114" s="227" t="str">
        <f t="shared" si="2"/>
        <v>Devi saree Red L2 Style 17</v>
      </c>
      <c r="C1114" s="32" t="s">
        <v>13723</v>
      </c>
      <c r="D1114" s="32" t="s">
        <v>13724</v>
      </c>
      <c r="E1114" s="229">
        <v>22.79</v>
      </c>
      <c r="F1114" s="230" t="b">
        <v>0</v>
      </c>
      <c r="G1114" s="229">
        <v>0.0</v>
      </c>
      <c r="H1114" s="229">
        <v>0.0</v>
      </c>
      <c r="I1114" s="32" t="s">
        <v>13724</v>
      </c>
      <c r="J1114" s="32" t="s">
        <v>13725</v>
      </c>
      <c r="K1114" s="229">
        <v>99.0</v>
      </c>
      <c r="L1114" s="229">
        <v>0.0</v>
      </c>
      <c r="M1114" s="232"/>
      <c r="N1114" s="229">
        <v>99.0</v>
      </c>
    </row>
    <row r="1115">
      <c r="A1115" s="227" t="str">
        <f t="shared" si="1"/>
        <v>CA0132598600</v>
      </c>
      <c r="B1115" s="227" t="str">
        <f t="shared" si="2"/>
        <v>Devi saree Red L2 Style 18</v>
      </c>
      <c r="C1115" s="32" t="s">
        <v>13726</v>
      </c>
      <c r="D1115" s="32" t="s">
        <v>13727</v>
      </c>
      <c r="E1115" s="229">
        <v>22.79</v>
      </c>
      <c r="F1115" s="230" t="b">
        <v>0</v>
      </c>
      <c r="G1115" s="229">
        <v>0.0</v>
      </c>
      <c r="H1115" s="229">
        <v>0.0</v>
      </c>
      <c r="I1115" s="32" t="s">
        <v>13727</v>
      </c>
      <c r="J1115" s="32" t="s">
        <v>13728</v>
      </c>
      <c r="K1115" s="229">
        <v>99.0</v>
      </c>
      <c r="L1115" s="229">
        <v>0.0</v>
      </c>
      <c r="M1115" s="232"/>
      <c r="N1115" s="229">
        <v>99.0</v>
      </c>
    </row>
    <row r="1116">
      <c r="A1116" s="227" t="str">
        <f t="shared" si="1"/>
        <v>CA0132598700</v>
      </c>
      <c r="B1116" s="227" t="str">
        <f t="shared" si="2"/>
        <v>Devi saree Red L2 Style 22</v>
      </c>
      <c r="C1116" s="32" t="s">
        <v>13729</v>
      </c>
      <c r="D1116" s="32" t="s">
        <v>13730</v>
      </c>
      <c r="E1116" s="229">
        <v>22.79</v>
      </c>
      <c r="F1116" s="230" t="b">
        <v>0</v>
      </c>
      <c r="G1116" s="229">
        <v>0.0</v>
      </c>
      <c r="H1116" s="229">
        <v>0.0</v>
      </c>
      <c r="I1116" s="32" t="s">
        <v>13730</v>
      </c>
      <c r="J1116" s="32" t="s">
        <v>13731</v>
      </c>
      <c r="K1116" s="229">
        <v>99.0</v>
      </c>
      <c r="L1116" s="229">
        <v>0.0</v>
      </c>
      <c r="M1116" s="232"/>
      <c r="N1116" s="229">
        <v>99.0</v>
      </c>
    </row>
    <row r="1117">
      <c r="A1117" s="227" t="str">
        <f t="shared" si="1"/>
        <v>CA0132598800</v>
      </c>
      <c r="B1117" s="227" t="str">
        <f t="shared" si="2"/>
        <v>Devi saree Green R5500</v>
      </c>
      <c r="C1117" s="32" t="s">
        <v>13732</v>
      </c>
      <c r="D1117" s="32" t="s">
        <v>13733</v>
      </c>
      <c r="E1117" s="229">
        <v>69.62</v>
      </c>
      <c r="F1117" s="230" t="b">
        <v>0</v>
      </c>
      <c r="G1117" s="229">
        <v>0.0</v>
      </c>
      <c r="H1117" s="229">
        <v>0.0</v>
      </c>
      <c r="I1117" s="32" t="s">
        <v>13733</v>
      </c>
      <c r="J1117" s="32" t="s">
        <v>13734</v>
      </c>
      <c r="K1117" s="229">
        <v>200.0</v>
      </c>
      <c r="L1117" s="229">
        <v>0.0</v>
      </c>
      <c r="M1117" s="232"/>
      <c r="N1117" s="229">
        <v>200.0</v>
      </c>
    </row>
    <row r="1118">
      <c r="A1118" s="227" t="str">
        <f t="shared" si="1"/>
        <v>CA0132598900</v>
      </c>
      <c r="B1118" s="227" t="str">
        <f t="shared" si="2"/>
        <v>Devi saree Red L1 Style 42</v>
      </c>
      <c r="C1118" s="32" t="s">
        <v>13735</v>
      </c>
      <c r="D1118" s="32" t="s">
        <v>13736</v>
      </c>
      <c r="E1118" s="229">
        <v>12.67</v>
      </c>
      <c r="F1118" s="230" t="b">
        <v>0</v>
      </c>
      <c r="G1118" s="229">
        <v>0.0</v>
      </c>
      <c r="H1118" s="229">
        <v>0.0</v>
      </c>
      <c r="I1118" s="32" t="s">
        <v>13736</v>
      </c>
      <c r="J1118" s="32" t="s">
        <v>13737</v>
      </c>
      <c r="K1118" s="229">
        <v>99.0</v>
      </c>
      <c r="L1118" s="229">
        <v>0.0</v>
      </c>
      <c r="M1118" s="232"/>
      <c r="N1118" s="229">
        <v>99.0</v>
      </c>
    </row>
    <row r="1119">
      <c r="A1119" s="227" t="str">
        <f t="shared" si="1"/>
        <v>CA0132599000</v>
      </c>
      <c r="B1119" s="227" t="str">
        <f t="shared" si="2"/>
        <v>Devi saree Red L1 Style 43</v>
      </c>
      <c r="C1119" s="32" t="s">
        <v>13738</v>
      </c>
      <c r="D1119" s="32" t="s">
        <v>13739</v>
      </c>
      <c r="E1119" s="229">
        <v>12.67</v>
      </c>
      <c r="F1119" s="230" t="b">
        <v>0</v>
      </c>
      <c r="G1119" s="229">
        <v>0.0</v>
      </c>
      <c r="H1119" s="229">
        <v>0.0</v>
      </c>
      <c r="I1119" s="32" t="s">
        <v>13739</v>
      </c>
      <c r="J1119" s="32" t="s">
        <v>13740</v>
      </c>
      <c r="K1119" s="229">
        <v>99.0</v>
      </c>
      <c r="L1119" s="229">
        <v>0.0</v>
      </c>
      <c r="M1119" s="232"/>
      <c r="N1119" s="229">
        <v>99.0</v>
      </c>
    </row>
    <row r="1120">
      <c r="A1120" s="227" t="str">
        <f t="shared" si="1"/>
        <v>CA0132599100</v>
      </c>
      <c r="B1120" s="227" t="str">
        <f t="shared" si="2"/>
        <v>Devi saree Red L1 Style 45</v>
      </c>
      <c r="C1120" s="32" t="s">
        <v>13741</v>
      </c>
      <c r="D1120" s="32" t="s">
        <v>13742</v>
      </c>
      <c r="E1120" s="229">
        <v>12.67</v>
      </c>
      <c r="F1120" s="230" t="b">
        <v>0</v>
      </c>
      <c r="G1120" s="229">
        <v>1.0</v>
      </c>
      <c r="H1120" s="229">
        <v>1.0</v>
      </c>
      <c r="I1120" s="32" t="s">
        <v>13742</v>
      </c>
      <c r="J1120" s="32" t="s">
        <v>13743</v>
      </c>
      <c r="K1120" s="229">
        <v>55.0</v>
      </c>
      <c r="L1120" s="229">
        <v>1.0</v>
      </c>
      <c r="M1120" s="232"/>
      <c r="N1120" s="229">
        <v>55.0</v>
      </c>
    </row>
    <row r="1121">
      <c r="A1121" s="227" t="str">
        <f t="shared" si="1"/>
        <v>CA0132599200</v>
      </c>
      <c r="B1121" s="227" t="str">
        <f t="shared" si="2"/>
        <v>Devi saree Red L1 Style 49</v>
      </c>
      <c r="C1121" s="32" t="s">
        <v>13744</v>
      </c>
      <c r="D1121" s="32" t="s">
        <v>13745</v>
      </c>
      <c r="E1121" s="229">
        <v>12.67</v>
      </c>
      <c r="F1121" s="230" t="b">
        <v>0</v>
      </c>
      <c r="G1121" s="229">
        <v>0.0</v>
      </c>
      <c r="H1121" s="229">
        <v>0.0</v>
      </c>
      <c r="I1121" s="32" t="s">
        <v>13745</v>
      </c>
      <c r="J1121" s="32" t="s">
        <v>13746</v>
      </c>
      <c r="K1121" s="229">
        <v>99.0</v>
      </c>
      <c r="L1121" s="229">
        <v>0.0</v>
      </c>
      <c r="M1121" s="232"/>
      <c r="N1121" s="229">
        <v>99.0</v>
      </c>
    </row>
    <row r="1122">
      <c r="A1122" s="227" t="str">
        <f t="shared" si="1"/>
        <v>CA0132599300</v>
      </c>
      <c r="B1122" s="227" t="str">
        <f t="shared" si="2"/>
        <v>Devi saree Red L1 Style 50</v>
      </c>
      <c r="C1122" s="32" t="s">
        <v>13747</v>
      </c>
      <c r="D1122" s="32" t="s">
        <v>13748</v>
      </c>
      <c r="E1122" s="229">
        <v>12.67</v>
      </c>
      <c r="F1122" s="230" t="b">
        <v>0</v>
      </c>
      <c r="G1122" s="229">
        <v>1.0</v>
      </c>
      <c r="H1122" s="229">
        <v>1.0</v>
      </c>
      <c r="I1122" s="32" t="s">
        <v>13748</v>
      </c>
      <c r="J1122" s="32" t="s">
        <v>13749</v>
      </c>
      <c r="K1122" s="229">
        <v>99.0</v>
      </c>
      <c r="L1122" s="229">
        <v>1.0</v>
      </c>
      <c r="M1122" s="232"/>
      <c r="N1122" s="229">
        <v>99.0</v>
      </c>
    </row>
    <row r="1123">
      <c r="A1123" s="227" t="str">
        <f t="shared" si="1"/>
        <v>CA0132599400</v>
      </c>
      <c r="B1123" s="227" t="str">
        <f t="shared" si="2"/>
        <v>Devi saree Red L1 Style 56</v>
      </c>
      <c r="C1123" s="32" t="s">
        <v>13750</v>
      </c>
      <c r="D1123" s="32" t="s">
        <v>13751</v>
      </c>
      <c r="E1123" s="229">
        <v>12.67</v>
      </c>
      <c r="F1123" s="230" t="b">
        <v>0</v>
      </c>
      <c r="G1123" s="229">
        <v>0.0</v>
      </c>
      <c r="H1123" s="229">
        <v>0.0</v>
      </c>
      <c r="I1123" s="32" t="s">
        <v>13751</v>
      </c>
      <c r="J1123" s="32" t="s">
        <v>13752</v>
      </c>
      <c r="K1123" s="229">
        <v>99.0</v>
      </c>
      <c r="L1123" s="229">
        <v>0.0</v>
      </c>
      <c r="M1123" s="232"/>
      <c r="N1123" s="229">
        <v>99.0</v>
      </c>
    </row>
    <row r="1124">
      <c r="A1124" s="227" t="str">
        <f t="shared" si="1"/>
        <v>CA0132599500</v>
      </c>
      <c r="B1124" s="227" t="str">
        <f t="shared" si="2"/>
        <v>Devi saree Red L1 Style 57</v>
      </c>
      <c r="C1124" s="32" t="s">
        <v>13753</v>
      </c>
      <c r="D1124" s="32" t="s">
        <v>13754</v>
      </c>
      <c r="E1124" s="229">
        <v>12.67</v>
      </c>
      <c r="F1124" s="230" t="b">
        <v>0</v>
      </c>
      <c r="G1124" s="229">
        <v>0.0</v>
      </c>
      <c r="H1124" s="229">
        <v>0.0</v>
      </c>
      <c r="I1124" s="32" t="s">
        <v>13754</v>
      </c>
      <c r="J1124" s="32" t="s">
        <v>13755</v>
      </c>
      <c r="K1124" s="229">
        <v>99.0</v>
      </c>
      <c r="L1124" s="229">
        <v>0.0</v>
      </c>
      <c r="M1124" s="232"/>
      <c r="N1124" s="229">
        <v>99.0</v>
      </c>
    </row>
    <row r="1125">
      <c r="A1125" s="227" t="str">
        <f t="shared" si="1"/>
        <v>CA0132599600</v>
      </c>
      <c r="B1125" s="227" t="str">
        <f t="shared" si="2"/>
        <v>Devi saree Red L1 Style 59</v>
      </c>
      <c r="C1125" s="32" t="s">
        <v>13756</v>
      </c>
      <c r="D1125" s="32" t="s">
        <v>13757</v>
      </c>
      <c r="E1125" s="229">
        <v>12.67</v>
      </c>
      <c r="F1125" s="230" t="b">
        <v>0</v>
      </c>
      <c r="G1125" s="229">
        <v>0.0</v>
      </c>
      <c r="H1125" s="229">
        <v>0.0</v>
      </c>
      <c r="I1125" s="32" t="s">
        <v>13757</v>
      </c>
      <c r="J1125" s="32" t="s">
        <v>13758</v>
      </c>
      <c r="K1125" s="229">
        <v>99.0</v>
      </c>
      <c r="L1125" s="229">
        <v>0.0</v>
      </c>
      <c r="M1125" s="232"/>
      <c r="N1125" s="229">
        <v>99.0</v>
      </c>
    </row>
    <row r="1126">
      <c r="A1126" s="227" t="str">
        <f t="shared" si="1"/>
        <v>CA0132599700</v>
      </c>
      <c r="B1126" s="227" t="str">
        <f t="shared" si="2"/>
        <v>Devi saree Red L1 Style 61</v>
      </c>
      <c r="C1126" s="32" t="s">
        <v>13759</v>
      </c>
      <c r="D1126" s="32" t="s">
        <v>13760</v>
      </c>
      <c r="E1126" s="229">
        <v>12.67</v>
      </c>
      <c r="F1126" s="230" t="b">
        <v>0</v>
      </c>
      <c r="G1126" s="229">
        <v>0.0</v>
      </c>
      <c r="H1126" s="229">
        <v>0.0</v>
      </c>
      <c r="I1126" s="32" t="s">
        <v>13760</v>
      </c>
      <c r="J1126" s="32" t="s">
        <v>13761</v>
      </c>
      <c r="K1126" s="229">
        <v>99.0</v>
      </c>
      <c r="L1126" s="229">
        <v>0.0</v>
      </c>
      <c r="M1126" s="232"/>
      <c r="N1126" s="229">
        <v>99.0</v>
      </c>
    </row>
    <row r="1127">
      <c r="A1127" s="227" t="str">
        <f t="shared" si="1"/>
        <v>CA0132599800</v>
      </c>
      <c r="B1127" s="227" t="str">
        <f t="shared" si="2"/>
        <v>Devi saree Red L1 Style 66</v>
      </c>
      <c r="C1127" s="32" t="s">
        <v>13762</v>
      </c>
      <c r="D1127" s="32" t="s">
        <v>13763</v>
      </c>
      <c r="E1127" s="229">
        <v>12.67</v>
      </c>
      <c r="F1127" s="230" t="b">
        <v>0</v>
      </c>
      <c r="G1127" s="229">
        <v>0.0</v>
      </c>
      <c r="H1127" s="229">
        <v>0.0</v>
      </c>
      <c r="I1127" s="32" t="s">
        <v>13763</v>
      </c>
      <c r="J1127" s="32" t="s">
        <v>13764</v>
      </c>
      <c r="K1127" s="229">
        <v>99.0</v>
      </c>
      <c r="L1127" s="229">
        <v>0.0</v>
      </c>
      <c r="M1127" s="232"/>
      <c r="N1127" s="229">
        <v>99.0</v>
      </c>
    </row>
    <row r="1128">
      <c r="A1128" s="227" t="str">
        <f t="shared" si="1"/>
        <v>CA0132599900</v>
      </c>
      <c r="B1128" s="227" t="str">
        <f t="shared" si="2"/>
        <v>Devi saree Red L1 Style 68</v>
      </c>
      <c r="C1128" s="32" t="s">
        <v>13765</v>
      </c>
      <c r="D1128" s="32" t="s">
        <v>13766</v>
      </c>
      <c r="E1128" s="229">
        <v>12.67</v>
      </c>
      <c r="F1128" s="230" t="b">
        <v>0</v>
      </c>
      <c r="G1128" s="229">
        <v>0.0</v>
      </c>
      <c r="H1128" s="229">
        <v>0.0</v>
      </c>
      <c r="I1128" s="32" t="s">
        <v>13766</v>
      </c>
      <c r="J1128" s="32" t="s">
        <v>13767</v>
      </c>
      <c r="K1128" s="229">
        <v>99.0</v>
      </c>
      <c r="L1128" s="229">
        <v>0.0</v>
      </c>
      <c r="M1128" s="232"/>
      <c r="N1128" s="229">
        <v>99.0</v>
      </c>
    </row>
    <row r="1129">
      <c r="A1129" s="227" t="str">
        <f t="shared" si="1"/>
        <v>CA0132690000</v>
      </c>
      <c r="B1129" s="227" t="str">
        <f t="shared" si="2"/>
        <v>Devi saree Red L2 Style 24</v>
      </c>
      <c r="C1129" s="32" t="s">
        <v>13768</v>
      </c>
      <c r="D1129" s="32" t="s">
        <v>13769</v>
      </c>
      <c r="E1129" s="229">
        <v>22.79</v>
      </c>
      <c r="F1129" s="230" t="b">
        <v>0</v>
      </c>
      <c r="G1129" s="229">
        <v>0.0</v>
      </c>
      <c r="H1129" s="229">
        <v>0.0</v>
      </c>
      <c r="I1129" s="32" t="s">
        <v>13769</v>
      </c>
      <c r="J1129" s="32" t="s">
        <v>13770</v>
      </c>
      <c r="K1129" s="229">
        <v>99.0</v>
      </c>
      <c r="L1129" s="229">
        <v>0.0</v>
      </c>
      <c r="M1129" s="232"/>
      <c r="N1129" s="229">
        <v>99.0</v>
      </c>
    </row>
    <row r="1130">
      <c r="A1130" s="227" t="str">
        <f t="shared" si="1"/>
        <v>CA0132690100</v>
      </c>
      <c r="B1130" s="227" t="str">
        <f t="shared" si="2"/>
        <v>Devi saree Yellow L2 Style 7</v>
      </c>
      <c r="C1130" s="32" t="s">
        <v>13771</v>
      </c>
      <c r="D1130" s="32" t="s">
        <v>13772</v>
      </c>
      <c r="E1130" s="229">
        <v>22.79</v>
      </c>
      <c r="F1130" s="230" t="b">
        <v>0</v>
      </c>
      <c r="G1130" s="229">
        <v>0.0</v>
      </c>
      <c r="H1130" s="229">
        <v>0.0</v>
      </c>
      <c r="I1130" s="32" t="s">
        <v>13772</v>
      </c>
      <c r="J1130" s="32" t="s">
        <v>13773</v>
      </c>
      <c r="K1130" s="229">
        <v>99.0</v>
      </c>
      <c r="L1130" s="229">
        <v>0.0</v>
      </c>
      <c r="M1130" s="232"/>
      <c r="N1130" s="229">
        <v>99.0</v>
      </c>
    </row>
    <row r="1131">
      <c r="A1131" s="227" t="str">
        <f t="shared" si="1"/>
        <v>CA0132690200</v>
      </c>
      <c r="B1131" s="227" t="str">
        <f t="shared" si="2"/>
        <v>Devi saree Red L2 Style 31</v>
      </c>
      <c r="C1131" s="32" t="s">
        <v>13774</v>
      </c>
      <c r="D1131" s="32" t="s">
        <v>13775</v>
      </c>
      <c r="E1131" s="229">
        <v>22.79</v>
      </c>
      <c r="F1131" s="230" t="b">
        <v>0</v>
      </c>
      <c r="G1131" s="229">
        <v>0.0</v>
      </c>
      <c r="H1131" s="229">
        <v>0.0</v>
      </c>
      <c r="I1131" s="32" t="s">
        <v>13775</v>
      </c>
      <c r="J1131" s="32" t="s">
        <v>13776</v>
      </c>
      <c r="K1131" s="229">
        <v>99.0</v>
      </c>
      <c r="L1131" s="229">
        <v>0.0</v>
      </c>
      <c r="M1131" s="232"/>
      <c r="N1131" s="229">
        <v>99.0</v>
      </c>
    </row>
    <row r="1132">
      <c r="A1132" s="227" t="str">
        <f t="shared" si="1"/>
        <v>CA0132690300</v>
      </c>
      <c r="B1132" s="227" t="str">
        <f t="shared" si="2"/>
        <v>Devi saree Red L2 Style 35</v>
      </c>
      <c r="C1132" s="32" t="s">
        <v>13777</v>
      </c>
      <c r="D1132" s="32" t="s">
        <v>13778</v>
      </c>
      <c r="E1132" s="229">
        <v>24.05</v>
      </c>
      <c r="F1132" s="230" t="b">
        <v>0</v>
      </c>
      <c r="G1132" s="229">
        <v>0.0</v>
      </c>
      <c r="H1132" s="229">
        <v>0.0</v>
      </c>
      <c r="I1132" s="32" t="s">
        <v>13778</v>
      </c>
      <c r="J1132" s="32" t="s">
        <v>13779</v>
      </c>
      <c r="K1132" s="229">
        <v>99.0</v>
      </c>
      <c r="L1132" s="229">
        <v>0.0</v>
      </c>
      <c r="M1132" s="232"/>
      <c r="N1132" s="229">
        <v>99.0</v>
      </c>
    </row>
    <row r="1133">
      <c r="A1133" s="227" t="str">
        <f t="shared" si="1"/>
        <v>CA0132690400</v>
      </c>
      <c r="B1133" s="227" t="str">
        <f t="shared" si="2"/>
        <v>Devi saree Red L2 Style 38</v>
      </c>
      <c r="C1133" s="32" t="s">
        <v>13780</v>
      </c>
      <c r="D1133" s="32" t="s">
        <v>13781</v>
      </c>
      <c r="E1133" s="229">
        <v>22.79</v>
      </c>
      <c r="F1133" s="230" t="b">
        <v>0</v>
      </c>
      <c r="G1133" s="229">
        <v>0.0</v>
      </c>
      <c r="H1133" s="229">
        <v>0.0</v>
      </c>
      <c r="I1133" s="32" t="s">
        <v>13781</v>
      </c>
      <c r="J1133" s="32" t="s">
        <v>13782</v>
      </c>
      <c r="K1133" s="229">
        <v>99.0</v>
      </c>
      <c r="L1133" s="229">
        <v>0.0</v>
      </c>
      <c r="M1133" s="232"/>
      <c r="N1133" s="229">
        <v>99.0</v>
      </c>
    </row>
    <row r="1134">
      <c r="A1134" s="227" t="str">
        <f t="shared" si="1"/>
        <v>CA0132690500</v>
      </c>
      <c r="B1134" s="227" t="str">
        <f t="shared" si="2"/>
        <v>Devi saree Yellow L2 Style 17</v>
      </c>
      <c r="C1134" s="32" t="s">
        <v>13783</v>
      </c>
      <c r="D1134" s="32" t="s">
        <v>13784</v>
      </c>
      <c r="E1134" s="229">
        <v>24.05</v>
      </c>
      <c r="F1134" s="230" t="b">
        <v>0</v>
      </c>
      <c r="G1134" s="229">
        <v>0.0</v>
      </c>
      <c r="H1134" s="229">
        <v>0.0</v>
      </c>
      <c r="I1134" s="32" t="s">
        <v>13784</v>
      </c>
      <c r="J1134" s="32" t="s">
        <v>13785</v>
      </c>
      <c r="K1134" s="229">
        <v>99.0</v>
      </c>
      <c r="L1134" s="229">
        <v>0.0</v>
      </c>
      <c r="M1134" s="232"/>
      <c r="N1134" s="229">
        <v>99.0</v>
      </c>
    </row>
    <row r="1135">
      <c r="A1135" s="227" t="str">
        <f t="shared" si="1"/>
        <v>CA0132690600</v>
      </c>
      <c r="B1135" s="227" t="str">
        <f t="shared" si="2"/>
        <v>Devi saree Red L2 Style 42</v>
      </c>
      <c r="C1135" s="32" t="s">
        <v>13786</v>
      </c>
      <c r="D1135" s="32" t="s">
        <v>13787</v>
      </c>
      <c r="E1135" s="229">
        <v>24.05</v>
      </c>
      <c r="F1135" s="230" t="b">
        <v>0</v>
      </c>
      <c r="G1135" s="229">
        <v>0.0</v>
      </c>
      <c r="H1135" s="229">
        <v>0.0</v>
      </c>
      <c r="I1135" s="32" t="s">
        <v>13787</v>
      </c>
      <c r="J1135" s="32" t="s">
        <v>13788</v>
      </c>
      <c r="K1135" s="229">
        <v>99.0</v>
      </c>
      <c r="L1135" s="229">
        <v>0.0</v>
      </c>
      <c r="M1135" s="232"/>
      <c r="N1135" s="229">
        <v>99.0</v>
      </c>
    </row>
    <row r="1136">
      <c r="A1136" s="227" t="str">
        <f t="shared" si="1"/>
        <v>CA0132690700</v>
      </c>
      <c r="B1136" s="227" t="str">
        <f t="shared" si="2"/>
        <v>Devi saree Red L2 Style 47</v>
      </c>
      <c r="C1136" s="32" t="s">
        <v>13789</v>
      </c>
      <c r="D1136" s="32" t="s">
        <v>13790</v>
      </c>
      <c r="E1136" s="229">
        <v>24.05</v>
      </c>
      <c r="F1136" s="230" t="b">
        <v>0</v>
      </c>
      <c r="G1136" s="229">
        <v>0.0</v>
      </c>
      <c r="H1136" s="229">
        <v>0.0</v>
      </c>
      <c r="I1136" s="32" t="s">
        <v>13790</v>
      </c>
      <c r="J1136" s="32" t="s">
        <v>13791</v>
      </c>
      <c r="K1136" s="229">
        <v>99.0</v>
      </c>
      <c r="L1136" s="229">
        <v>0.0</v>
      </c>
      <c r="M1136" s="232"/>
      <c r="N1136" s="229">
        <v>99.0</v>
      </c>
    </row>
    <row r="1137">
      <c r="A1137" s="227" t="str">
        <f t="shared" si="1"/>
        <v>CA0132690800</v>
      </c>
      <c r="B1137" s="227" t="str">
        <f t="shared" si="2"/>
        <v>Devi saree Yellow L2 Style 23</v>
      </c>
      <c r="C1137" s="32" t="s">
        <v>13792</v>
      </c>
      <c r="D1137" s="32" t="s">
        <v>13793</v>
      </c>
      <c r="E1137" s="229">
        <v>24.05</v>
      </c>
      <c r="F1137" s="230" t="b">
        <v>0</v>
      </c>
      <c r="G1137" s="229">
        <v>0.0</v>
      </c>
      <c r="H1137" s="229">
        <v>0.0</v>
      </c>
      <c r="I1137" s="32" t="s">
        <v>13793</v>
      </c>
      <c r="J1137" s="32" t="s">
        <v>13794</v>
      </c>
      <c r="K1137" s="229">
        <v>99.0</v>
      </c>
      <c r="L1137" s="229">
        <v>0.0</v>
      </c>
      <c r="M1137" s="232"/>
      <c r="N1137" s="229">
        <v>99.0</v>
      </c>
    </row>
    <row r="1138">
      <c r="A1138" s="227" t="str">
        <f t="shared" si="1"/>
        <v>CA0132690900</v>
      </c>
      <c r="B1138" s="227" t="str">
        <f t="shared" si="2"/>
        <v>Devi saree Green L2 Style 15</v>
      </c>
      <c r="C1138" s="32" t="s">
        <v>13795</v>
      </c>
      <c r="D1138" s="32" t="s">
        <v>13796</v>
      </c>
      <c r="E1138" s="229">
        <v>39.24</v>
      </c>
      <c r="F1138" s="230" t="b">
        <v>0</v>
      </c>
      <c r="G1138" s="229">
        <v>0.0</v>
      </c>
      <c r="H1138" s="229">
        <v>0.0</v>
      </c>
      <c r="I1138" s="32" t="s">
        <v>13796</v>
      </c>
      <c r="J1138" s="32" t="s">
        <v>13797</v>
      </c>
      <c r="K1138" s="229">
        <v>111.0</v>
      </c>
      <c r="L1138" s="229">
        <v>0.0</v>
      </c>
      <c r="M1138" s="232"/>
      <c r="N1138" s="229">
        <v>111.0</v>
      </c>
    </row>
    <row r="1139">
      <c r="A1139" s="227" t="str">
        <f t="shared" si="1"/>
        <v>CA0132691000</v>
      </c>
      <c r="B1139" s="227" t="str">
        <f t="shared" si="2"/>
        <v>Devi saree Red L2 Style 52</v>
      </c>
      <c r="C1139" s="32" t="s">
        <v>13798</v>
      </c>
      <c r="D1139" s="32" t="s">
        <v>13799</v>
      </c>
      <c r="E1139" s="229">
        <v>22.79</v>
      </c>
      <c r="F1139" s="230" t="b">
        <v>0</v>
      </c>
      <c r="G1139" s="229">
        <v>0.0</v>
      </c>
      <c r="H1139" s="229">
        <v>0.0</v>
      </c>
      <c r="I1139" s="32" t="s">
        <v>13799</v>
      </c>
      <c r="J1139" s="32" t="s">
        <v>13800</v>
      </c>
      <c r="K1139" s="229">
        <v>99.0</v>
      </c>
      <c r="L1139" s="229">
        <v>0.0</v>
      </c>
      <c r="M1139" s="231"/>
      <c r="N1139" s="229">
        <v>99.0</v>
      </c>
    </row>
    <row r="1140">
      <c r="A1140" s="227" t="str">
        <f t="shared" si="1"/>
        <v>CA0132691100</v>
      </c>
      <c r="B1140" s="227" t="str">
        <f t="shared" si="2"/>
        <v>Devi saree Red L2 Style 53</v>
      </c>
      <c r="C1140" s="32" t="s">
        <v>13801</v>
      </c>
      <c r="D1140" s="32" t="s">
        <v>13802</v>
      </c>
      <c r="E1140" s="229">
        <v>22.79</v>
      </c>
      <c r="F1140" s="230" t="b">
        <v>0</v>
      </c>
      <c r="G1140" s="229">
        <v>0.0</v>
      </c>
      <c r="H1140" s="229">
        <v>0.0</v>
      </c>
      <c r="I1140" s="32" t="s">
        <v>13802</v>
      </c>
      <c r="J1140" s="32" t="s">
        <v>13803</v>
      </c>
      <c r="K1140" s="229">
        <v>99.0</v>
      </c>
      <c r="L1140" s="229">
        <v>0.0</v>
      </c>
      <c r="M1140" s="231"/>
      <c r="N1140" s="229">
        <v>99.0</v>
      </c>
    </row>
    <row r="1141">
      <c r="A1141" s="227" t="str">
        <f t="shared" si="1"/>
        <v>CA0132691200</v>
      </c>
      <c r="B1141" s="227" t="str">
        <f t="shared" si="2"/>
        <v>Devi saree Red L2 Style 54</v>
      </c>
      <c r="C1141" s="32" t="s">
        <v>13804</v>
      </c>
      <c r="D1141" s="32" t="s">
        <v>13805</v>
      </c>
      <c r="E1141" s="229">
        <v>22.79</v>
      </c>
      <c r="F1141" s="230" t="b">
        <v>0</v>
      </c>
      <c r="G1141" s="229">
        <v>0.0</v>
      </c>
      <c r="H1141" s="229">
        <v>0.0</v>
      </c>
      <c r="I1141" s="32" t="s">
        <v>13805</v>
      </c>
      <c r="J1141" s="32" t="s">
        <v>13806</v>
      </c>
      <c r="K1141" s="229">
        <v>99.0</v>
      </c>
      <c r="L1141" s="229">
        <v>0.0</v>
      </c>
      <c r="M1141" s="231"/>
      <c r="N1141" s="229">
        <v>99.0</v>
      </c>
    </row>
    <row r="1142">
      <c r="A1142" s="227" t="str">
        <f t="shared" si="1"/>
        <v>CA0132691300</v>
      </c>
      <c r="B1142" s="227" t="str">
        <f t="shared" si="2"/>
        <v>Devi saree Red L2 Style 57</v>
      </c>
      <c r="C1142" s="32" t="s">
        <v>13807</v>
      </c>
      <c r="D1142" s="32" t="s">
        <v>13808</v>
      </c>
      <c r="E1142" s="229">
        <v>22.79</v>
      </c>
      <c r="F1142" s="230" t="b">
        <v>0</v>
      </c>
      <c r="G1142" s="229">
        <v>0.0</v>
      </c>
      <c r="H1142" s="229">
        <v>0.0</v>
      </c>
      <c r="I1142" s="32" t="s">
        <v>13808</v>
      </c>
      <c r="J1142" s="32" t="s">
        <v>13809</v>
      </c>
      <c r="K1142" s="229">
        <v>99.0</v>
      </c>
      <c r="L1142" s="229">
        <v>0.0</v>
      </c>
      <c r="M1142" s="231"/>
      <c r="N1142" s="229">
        <v>99.0</v>
      </c>
    </row>
    <row r="1143">
      <c r="A1143" s="227" t="str">
        <f t="shared" si="1"/>
        <v>CA0132691400</v>
      </c>
      <c r="B1143" s="227" t="str">
        <f t="shared" si="2"/>
        <v>Devi saree Red L2 Style 59</v>
      </c>
      <c r="C1143" s="32" t="s">
        <v>13810</v>
      </c>
      <c r="D1143" s="32" t="s">
        <v>13811</v>
      </c>
      <c r="E1143" s="229">
        <v>22.79</v>
      </c>
      <c r="F1143" s="230" t="b">
        <v>0</v>
      </c>
      <c r="G1143" s="229">
        <v>0.0</v>
      </c>
      <c r="H1143" s="229">
        <v>0.0</v>
      </c>
      <c r="I1143" s="32" t="s">
        <v>13811</v>
      </c>
      <c r="J1143" s="32" t="s">
        <v>13812</v>
      </c>
      <c r="K1143" s="229">
        <v>99.0</v>
      </c>
      <c r="L1143" s="229">
        <v>0.0</v>
      </c>
      <c r="M1143" s="231"/>
      <c r="N1143" s="229">
        <v>99.0</v>
      </c>
    </row>
    <row r="1144">
      <c r="A1144" s="227" t="str">
        <f t="shared" si="1"/>
        <v>CA0132691500</v>
      </c>
      <c r="B1144" s="227" t="str">
        <f t="shared" si="2"/>
        <v>Devi saree Red L2 Style 60</v>
      </c>
      <c r="C1144" s="32" t="s">
        <v>13813</v>
      </c>
      <c r="D1144" s="32" t="s">
        <v>13814</v>
      </c>
      <c r="E1144" s="229">
        <v>22.79</v>
      </c>
      <c r="F1144" s="230" t="b">
        <v>0</v>
      </c>
      <c r="G1144" s="229">
        <v>0.0</v>
      </c>
      <c r="H1144" s="229">
        <v>0.0</v>
      </c>
      <c r="I1144" s="32" t="s">
        <v>13814</v>
      </c>
      <c r="J1144" s="32" t="s">
        <v>13815</v>
      </c>
      <c r="K1144" s="229">
        <v>99.0</v>
      </c>
      <c r="L1144" s="233">
        <v>0.0</v>
      </c>
      <c r="M1144" s="232"/>
      <c r="N1144" s="229">
        <v>99.0</v>
      </c>
    </row>
    <row r="1145">
      <c r="A1145" s="227" t="str">
        <f t="shared" si="1"/>
        <v>CA0132691600</v>
      </c>
      <c r="B1145" s="227" t="str">
        <f t="shared" si="2"/>
        <v>Devi saree Red L2 Style 61</v>
      </c>
      <c r="C1145" s="32" t="s">
        <v>13816</v>
      </c>
      <c r="D1145" s="32" t="s">
        <v>13817</v>
      </c>
      <c r="E1145" s="229">
        <v>22.79</v>
      </c>
      <c r="F1145" s="230" t="b">
        <v>0</v>
      </c>
      <c r="G1145" s="229">
        <v>0.0</v>
      </c>
      <c r="H1145" s="229">
        <v>0.0</v>
      </c>
      <c r="I1145" s="32" t="s">
        <v>13817</v>
      </c>
      <c r="J1145" s="32" t="s">
        <v>13818</v>
      </c>
      <c r="K1145" s="229">
        <v>99.0</v>
      </c>
      <c r="L1145" s="229">
        <v>0.0</v>
      </c>
      <c r="M1145" s="232"/>
      <c r="N1145" s="229">
        <v>99.0</v>
      </c>
    </row>
    <row r="1146">
      <c r="A1146" s="227" t="str">
        <f t="shared" si="1"/>
        <v>CA0132691700</v>
      </c>
      <c r="B1146" s="227" t="str">
        <f t="shared" si="2"/>
        <v>Devi saree Red L2 Style 62</v>
      </c>
      <c r="C1146" s="32" t="s">
        <v>13819</v>
      </c>
      <c r="D1146" s="32" t="s">
        <v>13820</v>
      </c>
      <c r="E1146" s="229">
        <v>22.79</v>
      </c>
      <c r="F1146" s="230" t="b">
        <v>0</v>
      </c>
      <c r="G1146" s="229">
        <v>0.0</v>
      </c>
      <c r="H1146" s="233">
        <v>0.0</v>
      </c>
      <c r="I1146" s="32" t="s">
        <v>13820</v>
      </c>
      <c r="J1146" s="32" t="s">
        <v>13821</v>
      </c>
      <c r="K1146" s="229">
        <v>99.0</v>
      </c>
      <c r="L1146" s="233">
        <v>0.0</v>
      </c>
      <c r="M1146" s="232"/>
      <c r="N1146" s="229">
        <v>99.0</v>
      </c>
    </row>
    <row r="1147">
      <c r="A1147" s="227" t="str">
        <f t="shared" si="1"/>
        <v>CA0132691800</v>
      </c>
      <c r="B1147" s="227" t="str">
        <f t="shared" si="2"/>
        <v>Devi saree Red L2 Style 63</v>
      </c>
      <c r="C1147" s="32" t="s">
        <v>13822</v>
      </c>
      <c r="D1147" s="32" t="s">
        <v>13823</v>
      </c>
      <c r="E1147" s="229">
        <v>22.79</v>
      </c>
      <c r="F1147" s="230" t="b">
        <v>0</v>
      </c>
      <c r="G1147" s="229">
        <v>0.0</v>
      </c>
      <c r="H1147" s="229">
        <v>0.0</v>
      </c>
      <c r="I1147" s="32" t="s">
        <v>13823</v>
      </c>
      <c r="J1147" s="32" t="s">
        <v>13824</v>
      </c>
      <c r="K1147" s="229">
        <v>99.0</v>
      </c>
      <c r="L1147" s="229">
        <v>0.0</v>
      </c>
      <c r="M1147" s="232"/>
      <c r="N1147" s="229">
        <v>99.0</v>
      </c>
    </row>
    <row r="1148">
      <c r="A1148" s="227" t="str">
        <f t="shared" si="1"/>
        <v>CA0132691900</v>
      </c>
      <c r="B1148" s="227" t="str">
        <f t="shared" si="2"/>
        <v>Devi saree Red L2 Style 64</v>
      </c>
      <c r="C1148" s="32" t="s">
        <v>13825</v>
      </c>
      <c r="D1148" s="32" t="s">
        <v>13826</v>
      </c>
      <c r="E1148" s="229">
        <v>22.79</v>
      </c>
      <c r="F1148" s="230" t="b">
        <v>0</v>
      </c>
      <c r="G1148" s="229">
        <v>0.0</v>
      </c>
      <c r="H1148" s="229">
        <v>0.0</v>
      </c>
      <c r="I1148" s="32" t="s">
        <v>13826</v>
      </c>
      <c r="J1148" s="32" t="s">
        <v>13827</v>
      </c>
      <c r="K1148" s="229">
        <v>99.0</v>
      </c>
      <c r="L1148" s="229">
        <v>0.0</v>
      </c>
      <c r="M1148" s="232"/>
      <c r="N1148" s="229">
        <v>99.0</v>
      </c>
    </row>
    <row r="1149">
      <c r="A1149" s="227" t="str">
        <f t="shared" si="1"/>
        <v>CA0132692000</v>
      </c>
      <c r="B1149" s="227" t="str">
        <f t="shared" si="2"/>
        <v>Devi saree Red L2 Style 69</v>
      </c>
      <c r="C1149" s="32" t="s">
        <v>13828</v>
      </c>
      <c r="D1149" s="32" t="s">
        <v>13829</v>
      </c>
      <c r="E1149" s="229">
        <v>39.24</v>
      </c>
      <c r="F1149" s="230" t="b">
        <v>0</v>
      </c>
      <c r="G1149" s="229">
        <v>0.0</v>
      </c>
      <c r="H1149" s="229">
        <v>0.0</v>
      </c>
      <c r="I1149" s="32" t="s">
        <v>13829</v>
      </c>
      <c r="J1149" s="32" t="s">
        <v>13830</v>
      </c>
      <c r="K1149" s="229">
        <v>111.0</v>
      </c>
      <c r="L1149" s="229">
        <v>0.0</v>
      </c>
      <c r="M1149" s="232"/>
      <c r="N1149" s="229">
        <v>111.0</v>
      </c>
    </row>
    <row r="1150">
      <c r="A1150" s="227" t="str">
        <f t="shared" si="1"/>
        <v>CA0132692100</v>
      </c>
      <c r="B1150" s="227" t="str">
        <f t="shared" si="2"/>
        <v>Devi saree Green L4 Style 6</v>
      </c>
      <c r="C1150" s="32" t="s">
        <v>13831</v>
      </c>
      <c r="D1150" s="32" t="s">
        <v>13832</v>
      </c>
      <c r="E1150" s="229">
        <v>77.21</v>
      </c>
      <c r="F1150" s="230" t="b">
        <v>0</v>
      </c>
      <c r="G1150" s="229">
        <v>0.0</v>
      </c>
      <c r="H1150" s="229">
        <v>0.0</v>
      </c>
      <c r="I1150" s="32" t="s">
        <v>13832</v>
      </c>
      <c r="J1150" s="32" t="s">
        <v>13833</v>
      </c>
      <c r="K1150" s="229">
        <v>225.0</v>
      </c>
      <c r="L1150" s="229">
        <v>0.0</v>
      </c>
      <c r="M1150" s="232"/>
      <c r="N1150" s="229">
        <v>225.0</v>
      </c>
    </row>
    <row r="1151">
      <c r="A1151" s="227" t="str">
        <f t="shared" si="1"/>
        <v>CA0132692200</v>
      </c>
      <c r="B1151" s="227" t="str">
        <f t="shared" si="2"/>
        <v>Devi saree Red L2 Style 75</v>
      </c>
      <c r="C1151" s="32" t="s">
        <v>13834</v>
      </c>
      <c r="D1151" s="32" t="s">
        <v>13835</v>
      </c>
      <c r="E1151" s="229">
        <v>24.05</v>
      </c>
      <c r="F1151" s="230" t="b">
        <v>0</v>
      </c>
      <c r="G1151" s="229">
        <v>0.0</v>
      </c>
      <c r="H1151" s="229">
        <v>0.0</v>
      </c>
      <c r="I1151" s="32" t="s">
        <v>13835</v>
      </c>
      <c r="J1151" s="32" t="s">
        <v>13836</v>
      </c>
      <c r="K1151" s="229">
        <v>99.0</v>
      </c>
      <c r="L1151" s="229">
        <v>0.0</v>
      </c>
      <c r="M1151" s="232"/>
      <c r="N1151" s="229">
        <v>99.0</v>
      </c>
    </row>
    <row r="1152">
      <c r="A1152" s="227" t="str">
        <f t="shared" si="1"/>
        <v>CA0132692300</v>
      </c>
      <c r="B1152" s="227" t="str">
        <f t="shared" si="2"/>
        <v>Devi saree Yellow L2 Style 34</v>
      </c>
      <c r="C1152" s="32" t="s">
        <v>13837</v>
      </c>
      <c r="D1152" s="32" t="s">
        <v>13838</v>
      </c>
      <c r="E1152" s="229">
        <v>22.79</v>
      </c>
      <c r="F1152" s="230" t="b">
        <v>0</v>
      </c>
      <c r="G1152" s="229">
        <v>0.0</v>
      </c>
      <c r="H1152" s="229">
        <v>0.0</v>
      </c>
      <c r="I1152" s="32" t="s">
        <v>13838</v>
      </c>
      <c r="J1152" s="32" t="s">
        <v>13839</v>
      </c>
      <c r="K1152" s="229">
        <v>99.0</v>
      </c>
      <c r="L1152" s="229">
        <v>0.0</v>
      </c>
      <c r="M1152" s="232"/>
      <c r="N1152" s="229">
        <v>99.0</v>
      </c>
    </row>
    <row r="1153">
      <c r="A1153" s="227" t="str">
        <f t="shared" si="1"/>
        <v>CA0132692400</v>
      </c>
      <c r="B1153" s="227" t="str">
        <f t="shared" si="2"/>
        <v>Devi saree Two Tone L1 Style 5</v>
      </c>
      <c r="C1153" s="32" t="s">
        <v>13840</v>
      </c>
      <c r="D1153" s="32" t="s">
        <v>13841</v>
      </c>
      <c r="E1153" s="229">
        <v>12.67</v>
      </c>
      <c r="F1153" s="230" t="b">
        <v>0</v>
      </c>
      <c r="G1153" s="229">
        <v>0.0</v>
      </c>
      <c r="H1153" s="229">
        <v>0.0</v>
      </c>
      <c r="I1153" s="32" t="s">
        <v>13841</v>
      </c>
      <c r="J1153" s="32" t="s">
        <v>13842</v>
      </c>
      <c r="K1153" s="229">
        <v>99.0</v>
      </c>
      <c r="L1153" s="229">
        <v>0.0</v>
      </c>
      <c r="M1153" s="232"/>
      <c r="N1153" s="229">
        <v>99.0</v>
      </c>
    </row>
    <row r="1154">
      <c r="A1154" s="227" t="str">
        <f t="shared" si="1"/>
        <v>CA0132692500</v>
      </c>
      <c r="B1154" s="227" t="str">
        <f t="shared" si="2"/>
        <v>Devi saree Red L1 Style 73</v>
      </c>
      <c r="C1154" s="32" t="s">
        <v>13843</v>
      </c>
      <c r="D1154" s="32" t="s">
        <v>13844</v>
      </c>
      <c r="E1154" s="229">
        <v>12.67</v>
      </c>
      <c r="F1154" s="230" t="b">
        <v>0</v>
      </c>
      <c r="G1154" s="229">
        <v>0.0</v>
      </c>
      <c r="H1154" s="229">
        <v>0.0</v>
      </c>
      <c r="I1154" s="32" t="s">
        <v>13844</v>
      </c>
      <c r="J1154" s="32" t="s">
        <v>13845</v>
      </c>
      <c r="K1154" s="229">
        <v>99.0</v>
      </c>
      <c r="L1154" s="229">
        <v>0.0</v>
      </c>
      <c r="M1154" s="232"/>
      <c r="N1154" s="229">
        <v>99.0</v>
      </c>
    </row>
    <row r="1155">
      <c r="A1155" s="227" t="str">
        <f t="shared" si="1"/>
        <v>CA0132692600</v>
      </c>
      <c r="B1155" s="227" t="str">
        <f t="shared" si="2"/>
        <v>Devi saree Yellow L1 Style 9</v>
      </c>
      <c r="C1155" s="32" t="s">
        <v>13846</v>
      </c>
      <c r="D1155" s="32" t="s">
        <v>13847</v>
      </c>
      <c r="E1155" s="229">
        <v>12.67</v>
      </c>
      <c r="F1155" s="230" t="b">
        <v>0</v>
      </c>
      <c r="G1155" s="229">
        <v>0.0</v>
      </c>
      <c r="H1155" s="229">
        <v>0.0</v>
      </c>
      <c r="I1155" s="32" t="s">
        <v>13847</v>
      </c>
      <c r="J1155" s="32" t="s">
        <v>13848</v>
      </c>
      <c r="K1155" s="229">
        <v>99.0</v>
      </c>
      <c r="L1155" s="229">
        <v>0.0</v>
      </c>
      <c r="M1155" s="232"/>
      <c r="N1155" s="229">
        <v>99.0</v>
      </c>
    </row>
    <row r="1156">
      <c r="A1156" s="227" t="str">
        <f t="shared" si="1"/>
        <v>CA0132692700</v>
      </c>
      <c r="B1156" s="227" t="str">
        <f t="shared" si="2"/>
        <v>Devi saree Red L1 Style 76</v>
      </c>
      <c r="C1156" s="32" t="s">
        <v>13849</v>
      </c>
      <c r="D1156" s="32" t="s">
        <v>13850</v>
      </c>
      <c r="E1156" s="229">
        <v>12.67</v>
      </c>
      <c r="F1156" s="230" t="b">
        <v>0</v>
      </c>
      <c r="G1156" s="229">
        <v>0.0</v>
      </c>
      <c r="H1156" s="229">
        <v>0.0</v>
      </c>
      <c r="I1156" s="32" t="s">
        <v>13850</v>
      </c>
      <c r="J1156" s="32" t="s">
        <v>13851</v>
      </c>
      <c r="K1156" s="229">
        <v>99.0</v>
      </c>
      <c r="L1156" s="229">
        <v>0.0</v>
      </c>
      <c r="M1156" s="232"/>
      <c r="N1156" s="229">
        <v>99.0</v>
      </c>
    </row>
    <row r="1157">
      <c r="A1157" s="227" t="str">
        <f t="shared" si="1"/>
        <v>CA0132692800</v>
      </c>
      <c r="B1157" s="227" t="str">
        <f t="shared" si="2"/>
        <v>Devi saree Yellow L1 Style 12</v>
      </c>
      <c r="C1157" s="32" t="s">
        <v>13852</v>
      </c>
      <c r="D1157" s="32" t="s">
        <v>13853</v>
      </c>
      <c r="E1157" s="229">
        <v>12.67</v>
      </c>
      <c r="F1157" s="230" t="b">
        <v>0</v>
      </c>
      <c r="G1157" s="229">
        <v>0.0</v>
      </c>
      <c r="H1157" s="229">
        <v>0.0</v>
      </c>
      <c r="I1157" s="32" t="s">
        <v>13853</v>
      </c>
      <c r="J1157" s="32" t="s">
        <v>13854</v>
      </c>
      <c r="K1157" s="229">
        <v>99.0</v>
      </c>
      <c r="L1157" s="229">
        <v>0.0</v>
      </c>
      <c r="M1157" s="232"/>
      <c r="N1157" s="229">
        <v>99.0</v>
      </c>
    </row>
    <row r="1158">
      <c r="A1158" s="227" t="str">
        <f t="shared" si="1"/>
        <v>CA0132692900</v>
      </c>
      <c r="B1158" s="227" t="str">
        <f t="shared" si="2"/>
        <v>Devi saree Two Tone L1 Style 17</v>
      </c>
      <c r="C1158" s="32" t="s">
        <v>13855</v>
      </c>
      <c r="D1158" s="32" t="s">
        <v>13856</v>
      </c>
      <c r="E1158" s="229">
        <v>12.67</v>
      </c>
      <c r="F1158" s="230" t="b">
        <v>0</v>
      </c>
      <c r="G1158" s="229">
        <v>0.0</v>
      </c>
      <c r="H1158" s="229">
        <v>0.0</v>
      </c>
      <c r="I1158" s="32" t="s">
        <v>13856</v>
      </c>
      <c r="J1158" s="32" t="s">
        <v>13857</v>
      </c>
      <c r="K1158" s="229">
        <v>99.0</v>
      </c>
      <c r="L1158" s="229">
        <v>0.0</v>
      </c>
      <c r="M1158" s="232"/>
      <c r="N1158" s="229">
        <v>99.0</v>
      </c>
    </row>
    <row r="1159">
      <c r="A1159" s="227" t="str">
        <f t="shared" si="1"/>
        <v>CA0132693000</v>
      </c>
      <c r="B1159" s="227" t="str">
        <f t="shared" si="2"/>
        <v>Devi saree Green L1 Style 15</v>
      </c>
      <c r="C1159" s="32" t="s">
        <v>13858</v>
      </c>
      <c r="D1159" s="32" t="s">
        <v>13859</v>
      </c>
      <c r="E1159" s="229">
        <v>12.67</v>
      </c>
      <c r="F1159" s="230" t="b">
        <v>0</v>
      </c>
      <c r="G1159" s="229">
        <v>0.0</v>
      </c>
      <c r="H1159" s="229">
        <v>0.0</v>
      </c>
      <c r="I1159" s="32" t="s">
        <v>13859</v>
      </c>
      <c r="J1159" s="32" t="s">
        <v>13860</v>
      </c>
      <c r="K1159" s="229">
        <v>99.0</v>
      </c>
      <c r="L1159" s="229">
        <v>0.0</v>
      </c>
      <c r="M1159" s="232"/>
      <c r="N1159" s="229">
        <v>99.0</v>
      </c>
    </row>
    <row r="1160">
      <c r="A1160" s="227" t="str">
        <f t="shared" si="1"/>
        <v>CA0132693100</v>
      </c>
      <c r="B1160" s="227" t="str">
        <f t="shared" si="2"/>
        <v>Devi saree Two Tone L1 Style 22</v>
      </c>
      <c r="C1160" s="32" t="s">
        <v>13861</v>
      </c>
      <c r="D1160" s="32" t="s">
        <v>13862</v>
      </c>
      <c r="E1160" s="229">
        <v>12.67</v>
      </c>
      <c r="F1160" s="230" t="b">
        <v>0</v>
      </c>
      <c r="G1160" s="229">
        <v>0.0</v>
      </c>
      <c r="H1160" s="229">
        <v>0.0</v>
      </c>
      <c r="I1160" s="32" t="s">
        <v>13862</v>
      </c>
      <c r="J1160" s="32" t="s">
        <v>13863</v>
      </c>
      <c r="K1160" s="229">
        <v>99.0</v>
      </c>
      <c r="L1160" s="229">
        <v>0.0</v>
      </c>
      <c r="M1160" s="232"/>
      <c r="N1160" s="229">
        <v>99.0</v>
      </c>
    </row>
    <row r="1161">
      <c r="A1161" s="227" t="str">
        <f t="shared" si="1"/>
        <v>CA0132693200</v>
      </c>
      <c r="B1161" s="227" t="str">
        <f t="shared" si="2"/>
        <v>Devi saree Red L1 Style 82</v>
      </c>
      <c r="C1161" s="32" t="s">
        <v>13864</v>
      </c>
      <c r="D1161" s="32" t="s">
        <v>13865</v>
      </c>
      <c r="E1161" s="229">
        <v>12.67</v>
      </c>
      <c r="F1161" s="230" t="b">
        <v>0</v>
      </c>
      <c r="G1161" s="229">
        <v>0.0</v>
      </c>
      <c r="H1161" s="229">
        <v>0.0</v>
      </c>
      <c r="I1161" s="32" t="s">
        <v>13865</v>
      </c>
      <c r="J1161" s="32" t="s">
        <v>13866</v>
      </c>
      <c r="K1161" s="229">
        <v>99.0</v>
      </c>
      <c r="L1161" s="229">
        <v>0.0</v>
      </c>
      <c r="M1161" s="232"/>
      <c r="N1161" s="229">
        <v>99.0</v>
      </c>
    </row>
    <row r="1162">
      <c r="A1162" s="227" t="str">
        <f t="shared" si="1"/>
        <v>CA0132693300</v>
      </c>
      <c r="B1162" s="227" t="str">
        <f t="shared" si="2"/>
        <v>Devi saree Red L1 Style 86</v>
      </c>
      <c r="C1162" s="32" t="s">
        <v>13867</v>
      </c>
      <c r="D1162" s="32" t="s">
        <v>13868</v>
      </c>
      <c r="E1162" s="229">
        <v>12.67</v>
      </c>
      <c r="F1162" s="230" t="b">
        <v>0</v>
      </c>
      <c r="G1162" s="229">
        <v>0.0</v>
      </c>
      <c r="H1162" s="229">
        <v>0.0</v>
      </c>
      <c r="I1162" s="32" t="s">
        <v>13868</v>
      </c>
      <c r="J1162" s="32" t="s">
        <v>13869</v>
      </c>
      <c r="K1162" s="229">
        <v>99.0</v>
      </c>
      <c r="L1162" s="229">
        <v>0.0</v>
      </c>
      <c r="M1162" s="232"/>
      <c r="N1162" s="229">
        <v>99.0</v>
      </c>
    </row>
    <row r="1163">
      <c r="A1163" s="227" t="str">
        <f t="shared" si="1"/>
        <v>CA0132693400</v>
      </c>
      <c r="B1163" s="227" t="str">
        <f t="shared" si="2"/>
        <v>Devi saree Red L1 Style 87</v>
      </c>
      <c r="C1163" s="32" t="s">
        <v>13870</v>
      </c>
      <c r="D1163" s="32" t="s">
        <v>13871</v>
      </c>
      <c r="E1163" s="229">
        <v>12.67</v>
      </c>
      <c r="F1163" s="230" t="b">
        <v>0</v>
      </c>
      <c r="G1163" s="229">
        <v>0.0</v>
      </c>
      <c r="H1163" s="229">
        <v>0.0</v>
      </c>
      <c r="I1163" s="32" t="s">
        <v>13871</v>
      </c>
      <c r="J1163" s="32" t="s">
        <v>13872</v>
      </c>
      <c r="K1163" s="229">
        <v>99.0</v>
      </c>
      <c r="L1163" s="229">
        <v>0.0</v>
      </c>
      <c r="M1163" s="232"/>
      <c r="N1163" s="229">
        <v>99.0</v>
      </c>
    </row>
    <row r="1164">
      <c r="A1164" s="227" t="str">
        <f t="shared" si="1"/>
        <v>CA0132693500</v>
      </c>
      <c r="B1164" s="227" t="str">
        <f t="shared" si="2"/>
        <v>Devi saree Red L1 Style 88</v>
      </c>
      <c r="C1164" s="32" t="s">
        <v>13873</v>
      </c>
      <c r="D1164" s="32" t="s">
        <v>13874</v>
      </c>
      <c r="E1164" s="229">
        <v>12.67</v>
      </c>
      <c r="F1164" s="230" t="b">
        <v>0</v>
      </c>
      <c r="G1164" s="229">
        <v>0.0</v>
      </c>
      <c r="H1164" s="229">
        <v>0.0</v>
      </c>
      <c r="I1164" s="32" t="s">
        <v>13874</v>
      </c>
      <c r="J1164" s="32" t="s">
        <v>13875</v>
      </c>
      <c r="K1164" s="229">
        <v>99.0</v>
      </c>
      <c r="L1164" s="229">
        <v>0.0</v>
      </c>
      <c r="M1164" s="232"/>
      <c r="N1164" s="229">
        <v>99.0</v>
      </c>
    </row>
    <row r="1165">
      <c r="A1165" s="227" t="str">
        <f t="shared" si="1"/>
        <v>CA0132693600</v>
      </c>
      <c r="B1165" s="227" t="str">
        <f t="shared" si="2"/>
        <v>Devi saree Red L1 Style 89</v>
      </c>
      <c r="C1165" s="32" t="s">
        <v>13876</v>
      </c>
      <c r="D1165" s="32" t="s">
        <v>13877</v>
      </c>
      <c r="E1165" s="229">
        <v>12.67</v>
      </c>
      <c r="F1165" s="230" t="b">
        <v>0</v>
      </c>
      <c r="G1165" s="229">
        <v>0.0</v>
      </c>
      <c r="H1165" s="229">
        <v>0.0</v>
      </c>
      <c r="I1165" s="32" t="s">
        <v>13877</v>
      </c>
      <c r="J1165" s="32" t="s">
        <v>13878</v>
      </c>
      <c r="K1165" s="229">
        <v>99.0</v>
      </c>
      <c r="L1165" s="229">
        <v>0.0</v>
      </c>
      <c r="M1165" s="232"/>
      <c r="N1165" s="229">
        <v>99.0</v>
      </c>
    </row>
    <row r="1166">
      <c r="A1166" s="227" t="str">
        <f t="shared" si="1"/>
        <v>CA0132693700</v>
      </c>
      <c r="B1166" s="227" t="str">
        <f t="shared" si="2"/>
        <v>Devi saree Red L1 Style 90</v>
      </c>
      <c r="C1166" s="32" t="s">
        <v>13879</v>
      </c>
      <c r="D1166" s="32" t="s">
        <v>13880</v>
      </c>
      <c r="E1166" s="229">
        <v>12.67</v>
      </c>
      <c r="F1166" s="230" t="b">
        <v>0</v>
      </c>
      <c r="G1166" s="229">
        <v>0.0</v>
      </c>
      <c r="H1166" s="229">
        <v>0.0</v>
      </c>
      <c r="I1166" s="32" t="s">
        <v>13880</v>
      </c>
      <c r="J1166" s="32" t="s">
        <v>13881</v>
      </c>
      <c r="K1166" s="229">
        <v>99.0</v>
      </c>
      <c r="L1166" s="229">
        <v>0.0</v>
      </c>
      <c r="M1166" s="232"/>
      <c r="N1166" s="229">
        <v>99.0</v>
      </c>
    </row>
    <row r="1167">
      <c r="A1167" s="227" t="str">
        <f t="shared" si="1"/>
        <v>CA0132693800</v>
      </c>
      <c r="B1167" s="227" t="str">
        <f t="shared" si="2"/>
        <v>Devi saree silkina style 1</v>
      </c>
      <c r="C1167" s="32" t="s">
        <v>13882</v>
      </c>
      <c r="D1167" s="32" t="s">
        <v>13883</v>
      </c>
      <c r="E1167" s="229">
        <v>77.21</v>
      </c>
      <c r="F1167" s="230" t="b">
        <v>0</v>
      </c>
      <c r="G1167" s="229">
        <v>0.0</v>
      </c>
      <c r="H1167" s="229">
        <v>0.0</v>
      </c>
      <c r="I1167" s="32" t="s">
        <v>13883</v>
      </c>
      <c r="J1167" s="32" t="s">
        <v>13884</v>
      </c>
      <c r="K1167" s="229">
        <v>220.0</v>
      </c>
      <c r="L1167" s="229">
        <v>0.0</v>
      </c>
      <c r="M1167" s="232"/>
      <c r="N1167" s="229">
        <v>220.0</v>
      </c>
    </row>
    <row r="1168">
      <c r="A1168" s="227" t="str">
        <f t="shared" si="1"/>
        <v>CA0132693900</v>
      </c>
      <c r="B1168" s="227" t="str">
        <f t="shared" si="2"/>
        <v>Devi saree Yellow L5 Style 13</v>
      </c>
      <c r="C1168" s="32" t="s">
        <v>13885</v>
      </c>
      <c r="D1168" s="32" t="s">
        <v>13886</v>
      </c>
      <c r="E1168" s="229">
        <v>151.89</v>
      </c>
      <c r="F1168" s="230" t="b">
        <v>0</v>
      </c>
      <c r="G1168" s="229">
        <v>0.0</v>
      </c>
      <c r="H1168" s="229">
        <v>0.0</v>
      </c>
      <c r="I1168" s="32" t="s">
        <v>13886</v>
      </c>
      <c r="J1168" s="32" t="s">
        <v>13887</v>
      </c>
      <c r="K1168" s="229">
        <v>450.0</v>
      </c>
      <c r="L1168" s="229">
        <v>0.0</v>
      </c>
      <c r="M1168" s="232"/>
      <c r="N1168" s="229">
        <v>450.0</v>
      </c>
    </row>
    <row r="1169">
      <c r="A1169" s="227" t="str">
        <f t="shared" si="1"/>
        <v>CA0132694800</v>
      </c>
      <c r="B1169" s="227" t="str">
        <f t="shared" si="2"/>
        <v>Devi consecrated saree Red R1900</v>
      </c>
      <c r="C1169" s="32" t="s">
        <v>13888</v>
      </c>
      <c r="D1169" s="32" t="s">
        <v>13889</v>
      </c>
      <c r="E1169" s="229">
        <v>27.1</v>
      </c>
      <c r="F1169" s="230" t="b">
        <v>0</v>
      </c>
      <c r="G1169" s="229">
        <v>0.0</v>
      </c>
      <c r="H1169" s="229">
        <v>0.0</v>
      </c>
      <c r="I1169" s="32" t="s">
        <v>13889</v>
      </c>
      <c r="J1169" s="32" t="s">
        <v>13890</v>
      </c>
      <c r="K1169" s="229">
        <v>99.0</v>
      </c>
      <c r="L1169" s="229">
        <v>0.0</v>
      </c>
      <c r="M1169" s="232"/>
      <c r="N1169" s="229">
        <v>99.0</v>
      </c>
    </row>
    <row r="1170">
      <c r="A1170" s="227" t="str">
        <f t="shared" si="1"/>
        <v>CA0132694900</v>
      </c>
      <c r="B1170" s="227" t="str">
        <f t="shared" si="2"/>
        <v>Devi consecrated saree Red R1700</v>
      </c>
      <c r="C1170" s="32" t="s">
        <v>13891</v>
      </c>
      <c r="D1170" s="32" t="s">
        <v>13892</v>
      </c>
      <c r="E1170" s="229">
        <v>24.21</v>
      </c>
      <c r="F1170" s="230" t="b">
        <v>0</v>
      </c>
      <c r="G1170" s="229">
        <v>0.0</v>
      </c>
      <c r="H1170" s="229">
        <v>0.0</v>
      </c>
      <c r="I1170" s="32" t="s">
        <v>13892</v>
      </c>
      <c r="J1170" s="32" t="s">
        <v>13893</v>
      </c>
      <c r="K1170" s="229">
        <v>99.0</v>
      </c>
      <c r="L1170" s="229">
        <v>0.0</v>
      </c>
      <c r="M1170" s="232"/>
      <c r="N1170" s="229">
        <v>99.0</v>
      </c>
    </row>
    <row r="1171">
      <c r="A1171" s="227" t="str">
        <f t="shared" si="1"/>
        <v>CA0132695000</v>
      </c>
      <c r="B1171" s="227" t="str">
        <f t="shared" si="2"/>
        <v>Devi consecrated saree Green L2 style 30</v>
      </c>
      <c r="C1171" s="32" t="s">
        <v>13894</v>
      </c>
      <c r="D1171" s="32" t="s">
        <v>13895</v>
      </c>
      <c r="E1171" s="229">
        <v>24.24</v>
      </c>
      <c r="F1171" s="230" t="b">
        <v>0</v>
      </c>
      <c r="G1171" s="229">
        <v>0.0</v>
      </c>
      <c r="H1171" s="229">
        <v>0.0</v>
      </c>
      <c r="I1171" s="32" t="s">
        <v>13895</v>
      </c>
      <c r="J1171" s="32" t="s">
        <v>13896</v>
      </c>
      <c r="K1171" s="229">
        <v>99.0</v>
      </c>
      <c r="L1171" s="229">
        <v>0.0</v>
      </c>
      <c r="M1171" s="232"/>
      <c r="N1171" s="229">
        <v>99.0</v>
      </c>
    </row>
    <row r="1172">
      <c r="A1172" s="227" t="str">
        <f t="shared" si="1"/>
        <v>CA0132695100</v>
      </c>
      <c r="B1172" s="227" t="str">
        <f t="shared" si="2"/>
        <v>Devi consecrated saree Yellow L2 Style 48</v>
      </c>
      <c r="C1172" s="32" t="s">
        <v>13897</v>
      </c>
      <c r="D1172" s="32" t="s">
        <v>13898</v>
      </c>
      <c r="E1172" s="229">
        <v>27.1</v>
      </c>
      <c r="F1172" s="230" t="b">
        <v>0</v>
      </c>
      <c r="G1172" s="229">
        <v>0.0</v>
      </c>
      <c r="H1172" s="229">
        <v>0.0</v>
      </c>
      <c r="I1172" s="32" t="s">
        <v>13898</v>
      </c>
      <c r="J1172" s="32" t="s">
        <v>13899</v>
      </c>
      <c r="K1172" s="229">
        <v>99.0</v>
      </c>
      <c r="L1172" s="229">
        <v>0.0</v>
      </c>
      <c r="M1172" s="232"/>
      <c r="N1172" s="229">
        <v>99.0</v>
      </c>
    </row>
    <row r="1173">
      <c r="A1173" s="227" t="str">
        <f t="shared" si="1"/>
        <v>CA0132695200</v>
      </c>
      <c r="B1173" s="227" t="str">
        <f t="shared" si="2"/>
        <v>Devi consecrated saree Yellow L2 Style 47</v>
      </c>
      <c r="C1173" s="32" t="s">
        <v>13900</v>
      </c>
      <c r="D1173" s="32" t="s">
        <v>13901</v>
      </c>
      <c r="E1173" s="229">
        <v>27.1</v>
      </c>
      <c r="F1173" s="230" t="b">
        <v>0</v>
      </c>
      <c r="G1173" s="229">
        <v>0.0</v>
      </c>
      <c r="H1173" s="229">
        <v>0.0</v>
      </c>
      <c r="I1173" s="32" t="s">
        <v>13901</v>
      </c>
      <c r="J1173" s="32" t="s">
        <v>13902</v>
      </c>
      <c r="K1173" s="229">
        <v>99.0</v>
      </c>
      <c r="L1173" s="229">
        <v>0.0</v>
      </c>
      <c r="M1173" s="232"/>
      <c r="N1173" s="229">
        <v>99.0</v>
      </c>
    </row>
    <row r="1174">
      <c r="A1174" s="227" t="str">
        <f t="shared" si="1"/>
        <v>CA0132695300</v>
      </c>
      <c r="B1174" s="227" t="str">
        <f t="shared" si="2"/>
        <v>Devi consecrated saree Yellow L2 Style 46</v>
      </c>
      <c r="C1174" s="32" t="s">
        <v>13903</v>
      </c>
      <c r="D1174" s="32" t="s">
        <v>13904</v>
      </c>
      <c r="E1174" s="229">
        <v>27.1</v>
      </c>
      <c r="F1174" s="230" t="b">
        <v>0</v>
      </c>
      <c r="G1174" s="229">
        <v>0.0</v>
      </c>
      <c r="H1174" s="229">
        <v>0.0</v>
      </c>
      <c r="I1174" s="32" t="s">
        <v>13904</v>
      </c>
      <c r="J1174" s="32" t="s">
        <v>13905</v>
      </c>
      <c r="K1174" s="229">
        <v>99.0</v>
      </c>
      <c r="L1174" s="229">
        <v>0.0</v>
      </c>
      <c r="M1174" s="232"/>
      <c r="N1174" s="229">
        <v>99.0</v>
      </c>
    </row>
    <row r="1175">
      <c r="A1175" s="227" t="str">
        <f t="shared" si="1"/>
        <v>CA0132695400</v>
      </c>
      <c r="B1175" s="227" t="str">
        <f t="shared" si="2"/>
        <v>Devi consecrated saree Yellow L1 Style 21</v>
      </c>
      <c r="C1175" s="32" t="s">
        <v>13906</v>
      </c>
      <c r="D1175" s="32" t="s">
        <v>13907</v>
      </c>
      <c r="E1175" s="229">
        <v>25.67</v>
      </c>
      <c r="F1175" s="230" t="b">
        <v>0</v>
      </c>
      <c r="G1175" s="229">
        <v>0.0</v>
      </c>
      <c r="H1175" s="229">
        <v>0.0</v>
      </c>
      <c r="I1175" s="32" t="s">
        <v>13907</v>
      </c>
      <c r="J1175" s="32" t="s">
        <v>13908</v>
      </c>
      <c r="K1175" s="229">
        <v>99.0</v>
      </c>
      <c r="L1175" s="229">
        <v>0.0</v>
      </c>
      <c r="M1175" s="232"/>
      <c r="N1175" s="229">
        <v>99.0</v>
      </c>
    </row>
    <row r="1176">
      <c r="A1176" s="227" t="str">
        <f t="shared" si="1"/>
        <v>CA0132695500</v>
      </c>
      <c r="B1176" s="227" t="str">
        <f t="shared" si="2"/>
        <v>Devi consecrated saree Yellow L2 Style 36</v>
      </c>
      <c r="C1176" s="32" t="s">
        <v>13909</v>
      </c>
      <c r="D1176" s="32" t="s">
        <v>13910</v>
      </c>
      <c r="E1176" s="229">
        <v>25.67</v>
      </c>
      <c r="F1176" s="230" t="b">
        <v>0</v>
      </c>
      <c r="G1176" s="229">
        <v>0.0</v>
      </c>
      <c r="H1176" s="229">
        <v>0.0</v>
      </c>
      <c r="I1176" s="32" t="s">
        <v>13910</v>
      </c>
      <c r="J1176" s="32" t="s">
        <v>13911</v>
      </c>
      <c r="K1176" s="229">
        <v>99.0</v>
      </c>
      <c r="L1176" s="229">
        <v>0.0</v>
      </c>
      <c r="M1176" s="232"/>
      <c r="N1176" s="229">
        <v>99.0</v>
      </c>
    </row>
    <row r="1177">
      <c r="A1177" s="227" t="str">
        <f t="shared" si="1"/>
        <v>CA0132695600</v>
      </c>
      <c r="B1177" s="227" t="str">
        <f t="shared" si="2"/>
        <v>Devi consecrated saree Yellow L2 Style 40</v>
      </c>
      <c r="C1177" s="32" t="s">
        <v>13912</v>
      </c>
      <c r="D1177" s="32" t="s">
        <v>13913</v>
      </c>
      <c r="E1177" s="229">
        <v>22.78</v>
      </c>
      <c r="F1177" s="230" t="b">
        <v>0</v>
      </c>
      <c r="G1177" s="229">
        <v>0.0</v>
      </c>
      <c r="H1177" s="229">
        <v>0.0</v>
      </c>
      <c r="I1177" s="32" t="s">
        <v>13913</v>
      </c>
      <c r="J1177" s="32" t="s">
        <v>13914</v>
      </c>
      <c r="K1177" s="229">
        <v>99.0</v>
      </c>
      <c r="L1177" s="229">
        <v>0.0</v>
      </c>
      <c r="M1177" s="232"/>
      <c r="N1177" s="229">
        <v>99.0</v>
      </c>
    </row>
    <row r="1178">
      <c r="A1178" s="227" t="str">
        <f t="shared" si="1"/>
        <v>CA0132695700</v>
      </c>
      <c r="B1178" s="227" t="str">
        <f t="shared" si="2"/>
        <v>Devi consecrated saree Yellow L2 Style 33</v>
      </c>
      <c r="C1178" s="32" t="s">
        <v>13915</v>
      </c>
      <c r="D1178" s="32" t="s">
        <v>13916</v>
      </c>
      <c r="E1178" s="229">
        <v>25.66</v>
      </c>
      <c r="F1178" s="230" t="b">
        <v>0</v>
      </c>
      <c r="G1178" s="229">
        <v>0.0</v>
      </c>
      <c r="H1178" s="229">
        <v>0.0</v>
      </c>
      <c r="I1178" s="32" t="s">
        <v>13916</v>
      </c>
      <c r="J1178" s="32" t="s">
        <v>13917</v>
      </c>
      <c r="K1178" s="229">
        <v>99.0</v>
      </c>
      <c r="L1178" s="229">
        <v>0.0</v>
      </c>
      <c r="M1178" s="232"/>
      <c r="N1178" s="229">
        <v>99.0</v>
      </c>
    </row>
    <row r="1179">
      <c r="A1179" s="227" t="str">
        <f t="shared" si="1"/>
        <v>CA0132695800</v>
      </c>
      <c r="B1179" s="227" t="str">
        <f t="shared" si="2"/>
        <v>Devi consecrated saree Yellow L1 Style 12</v>
      </c>
      <c r="C1179" s="32" t="s">
        <v>13918</v>
      </c>
      <c r="D1179" s="32" t="s">
        <v>13919</v>
      </c>
      <c r="E1179" s="229">
        <v>14.25</v>
      </c>
      <c r="F1179" s="230" t="b">
        <v>0</v>
      </c>
      <c r="G1179" s="229">
        <v>0.0</v>
      </c>
      <c r="H1179" s="229">
        <v>0.0</v>
      </c>
      <c r="I1179" s="32" t="s">
        <v>13919</v>
      </c>
      <c r="J1179" s="32" t="s">
        <v>13920</v>
      </c>
      <c r="K1179" s="229">
        <v>99.0</v>
      </c>
      <c r="L1179" s="229">
        <v>0.0</v>
      </c>
      <c r="M1179" s="232"/>
      <c r="N1179" s="229">
        <v>99.0</v>
      </c>
    </row>
    <row r="1180">
      <c r="A1180" s="227" t="str">
        <f t="shared" si="1"/>
        <v>CA0132695900</v>
      </c>
      <c r="B1180" s="227" t="str">
        <f t="shared" si="2"/>
        <v>Devi consecrated saree Yellow R1600</v>
      </c>
      <c r="C1180" s="32" t="s">
        <v>13921</v>
      </c>
      <c r="D1180" s="32" t="s">
        <v>13922</v>
      </c>
      <c r="E1180" s="229">
        <v>20.26</v>
      </c>
      <c r="F1180" s="230" t="b">
        <v>0</v>
      </c>
      <c r="G1180" s="229">
        <v>0.0</v>
      </c>
      <c r="H1180" s="229">
        <v>0.0</v>
      </c>
      <c r="I1180" s="32" t="s">
        <v>13922</v>
      </c>
      <c r="J1180" s="32" t="s">
        <v>13923</v>
      </c>
      <c r="K1180" s="229">
        <v>99.0</v>
      </c>
      <c r="L1180" s="229">
        <v>0.0</v>
      </c>
      <c r="M1180" s="232"/>
      <c r="N1180" s="229">
        <v>99.0</v>
      </c>
    </row>
    <row r="1181">
      <c r="A1181" s="227" t="str">
        <f t="shared" si="1"/>
        <v>CA0132696000</v>
      </c>
      <c r="B1181" s="227" t="str">
        <f t="shared" si="2"/>
        <v>Devi consecrated saree Two Tone L1 Style 26</v>
      </c>
      <c r="C1181" s="32" t="s">
        <v>13924</v>
      </c>
      <c r="D1181" s="32" t="s">
        <v>13925</v>
      </c>
      <c r="E1181" s="229">
        <v>13.9</v>
      </c>
      <c r="F1181" s="230" t="b">
        <v>0</v>
      </c>
      <c r="G1181" s="229">
        <v>0.0</v>
      </c>
      <c r="H1181" s="229">
        <v>0.0</v>
      </c>
      <c r="I1181" s="32" t="s">
        <v>13925</v>
      </c>
      <c r="J1181" s="32" t="s">
        <v>13926</v>
      </c>
      <c r="K1181" s="229">
        <v>99.0</v>
      </c>
      <c r="L1181" s="229">
        <v>0.0</v>
      </c>
      <c r="M1181" s="232"/>
      <c r="N1181" s="229">
        <v>99.0</v>
      </c>
    </row>
    <row r="1182">
      <c r="A1182" s="227" t="str">
        <f t="shared" si="1"/>
        <v>CA0132697200</v>
      </c>
      <c r="B1182" s="227" t="str">
        <f t="shared" si="2"/>
        <v>Devi Consecrated Silk Saree Assorted 1</v>
      </c>
      <c r="C1182" s="32" t="s">
        <v>13927</v>
      </c>
      <c r="D1182" s="32" t="s">
        <v>6792</v>
      </c>
      <c r="E1182" s="229">
        <v>0.0</v>
      </c>
      <c r="F1182" s="230" t="b">
        <v>0</v>
      </c>
      <c r="G1182" s="229">
        <v>0.0</v>
      </c>
      <c r="H1182" s="229">
        <v>0.0</v>
      </c>
      <c r="I1182" s="32" t="s">
        <v>6792</v>
      </c>
      <c r="J1182" s="32" t="s">
        <v>6793</v>
      </c>
      <c r="K1182" s="229">
        <v>220.0</v>
      </c>
      <c r="L1182" s="229">
        <v>0.0</v>
      </c>
      <c r="M1182" s="232"/>
      <c r="N1182" s="229">
        <v>220.0</v>
      </c>
    </row>
    <row r="1183">
      <c r="A1183" s="227" t="str">
        <f t="shared" si="1"/>
        <v>CA0134700206</v>
      </c>
      <c r="B1183" s="227" t="str">
        <f t="shared" si="2"/>
        <v>Unisex-Zip-Front-Hoodie-White-S (S)</v>
      </c>
      <c r="C1183" s="32" t="s">
        <v>13928</v>
      </c>
      <c r="D1183" s="32" t="s">
        <v>916</v>
      </c>
      <c r="E1183" s="229">
        <v>21.47</v>
      </c>
      <c r="F1183" s="230" t="b">
        <v>0</v>
      </c>
      <c r="G1183" s="229">
        <v>0.0</v>
      </c>
      <c r="H1183" s="229">
        <v>0.0</v>
      </c>
      <c r="I1183" s="32" t="s">
        <v>13929</v>
      </c>
      <c r="J1183" s="32" t="s">
        <v>13930</v>
      </c>
      <c r="K1183" s="229">
        <v>55.0</v>
      </c>
      <c r="L1183" s="229">
        <v>0.0</v>
      </c>
      <c r="M1183" s="32" t="s">
        <v>11585</v>
      </c>
      <c r="N1183" s="229">
        <v>55.0</v>
      </c>
    </row>
    <row r="1184">
      <c r="A1184" s="227" t="str">
        <f t="shared" si="1"/>
        <v>CA0134700306</v>
      </c>
      <c r="B1184" s="227" t="str">
        <f t="shared" si="2"/>
        <v>Unisex-Zip-Front-Hoodie-White-S (M)</v>
      </c>
      <c r="C1184" s="32" t="s">
        <v>13931</v>
      </c>
      <c r="D1184" s="32" t="s">
        <v>13932</v>
      </c>
      <c r="E1184" s="229">
        <v>21.47</v>
      </c>
      <c r="F1184" s="230" t="b">
        <v>0</v>
      </c>
      <c r="G1184" s="229">
        <v>0.0</v>
      </c>
      <c r="H1184" s="229">
        <v>0.0</v>
      </c>
      <c r="I1184" s="32" t="s">
        <v>13933</v>
      </c>
      <c r="J1184" s="32" t="s">
        <v>13930</v>
      </c>
      <c r="K1184" s="229">
        <v>55.0</v>
      </c>
      <c r="L1184" s="229">
        <v>0.0</v>
      </c>
      <c r="M1184" s="32" t="s">
        <v>11388</v>
      </c>
      <c r="N1184" s="229">
        <v>55.0</v>
      </c>
    </row>
    <row r="1185">
      <c r="A1185" s="227" t="str">
        <f t="shared" si="1"/>
        <v>CA0134700406</v>
      </c>
      <c r="B1185" s="227" t="str">
        <f t="shared" si="2"/>
        <v>Unisex-Zip-Front-Hoodie-White-S (L)</v>
      </c>
      <c r="C1185" s="32" t="s">
        <v>13934</v>
      </c>
      <c r="D1185" s="32" t="s">
        <v>13935</v>
      </c>
      <c r="E1185" s="229">
        <v>21.46</v>
      </c>
      <c r="F1185" s="230" t="b">
        <v>0</v>
      </c>
      <c r="G1185" s="229">
        <v>0.0</v>
      </c>
      <c r="H1185" s="229">
        <v>0.0</v>
      </c>
      <c r="I1185" s="32" t="s">
        <v>13936</v>
      </c>
      <c r="J1185" s="32" t="s">
        <v>13930</v>
      </c>
      <c r="K1185" s="229">
        <v>55.0</v>
      </c>
      <c r="L1185" s="229">
        <v>0.0</v>
      </c>
      <c r="M1185" s="32" t="s">
        <v>11588</v>
      </c>
      <c r="N1185" s="229">
        <v>55.0</v>
      </c>
    </row>
    <row r="1186">
      <c r="A1186" s="227" t="str">
        <f t="shared" si="1"/>
        <v>CA0134700506</v>
      </c>
      <c r="B1186" s="227" t="str">
        <f t="shared" si="2"/>
        <v>Unisex-Zip-Front-Hoodie-White-S (XL)</v>
      </c>
      <c r="C1186" s="32" t="s">
        <v>13937</v>
      </c>
      <c r="D1186" s="32" t="s">
        <v>914</v>
      </c>
      <c r="E1186" s="229">
        <v>21.47</v>
      </c>
      <c r="F1186" s="230" t="b">
        <v>0</v>
      </c>
      <c r="G1186" s="229">
        <v>1.0</v>
      </c>
      <c r="H1186" s="229">
        <v>1.0</v>
      </c>
      <c r="I1186" s="32" t="s">
        <v>13938</v>
      </c>
      <c r="J1186" s="32" t="s">
        <v>13930</v>
      </c>
      <c r="K1186" s="229">
        <v>55.0</v>
      </c>
      <c r="L1186" s="229">
        <v>1.0</v>
      </c>
      <c r="M1186" s="32" t="s">
        <v>11390</v>
      </c>
      <c r="N1186" s="229">
        <v>55.0</v>
      </c>
    </row>
    <row r="1187">
      <c r="A1187" s="227" t="str">
        <f t="shared" si="1"/>
        <v>CA0134700606</v>
      </c>
      <c r="B1187" s="227" t="str">
        <f t="shared" si="2"/>
        <v>Unisex-Zip-Front-Hoodie-White-S (XXL)</v>
      </c>
      <c r="C1187" s="32" t="s">
        <v>13939</v>
      </c>
      <c r="D1187" s="32" t="s">
        <v>912</v>
      </c>
      <c r="E1187" s="229">
        <v>21.36</v>
      </c>
      <c r="F1187" s="230" t="b">
        <v>0</v>
      </c>
      <c r="G1187" s="229">
        <v>0.0</v>
      </c>
      <c r="H1187" s="229">
        <v>0.0</v>
      </c>
      <c r="I1187" s="32" t="s">
        <v>13940</v>
      </c>
      <c r="J1187" s="32" t="s">
        <v>13930</v>
      </c>
      <c r="K1187" s="229">
        <v>55.0</v>
      </c>
      <c r="L1187" s="229">
        <v>0.0</v>
      </c>
      <c r="M1187" s="32" t="s">
        <v>11392</v>
      </c>
      <c r="N1187" s="229">
        <v>55.0</v>
      </c>
    </row>
    <row r="1188">
      <c r="A1188" s="227" t="str">
        <f t="shared" si="1"/>
        <v>CA0134800206</v>
      </c>
      <c r="B1188" s="227" t="str">
        <f t="shared" si="2"/>
        <v>Unisex-Zip-Front-Hoodie-Orange-S (S)</v>
      </c>
      <c r="C1188" s="32" t="s">
        <v>13941</v>
      </c>
      <c r="D1188" s="32" t="s">
        <v>13942</v>
      </c>
      <c r="E1188" s="229">
        <v>21.47</v>
      </c>
      <c r="F1188" s="230" t="b">
        <v>0</v>
      </c>
      <c r="G1188" s="229">
        <v>6.0</v>
      </c>
      <c r="H1188" s="229">
        <v>6.0</v>
      </c>
      <c r="I1188" s="32" t="s">
        <v>13943</v>
      </c>
      <c r="J1188" s="32" t="s">
        <v>13944</v>
      </c>
      <c r="K1188" s="229">
        <v>55.0</v>
      </c>
      <c r="L1188" s="229">
        <v>6.0</v>
      </c>
      <c r="M1188" s="32" t="s">
        <v>11585</v>
      </c>
      <c r="N1188" s="229">
        <v>55.0</v>
      </c>
    </row>
    <row r="1189">
      <c r="A1189" s="227" t="str">
        <f t="shared" si="1"/>
        <v>CA0134800306</v>
      </c>
      <c r="B1189" s="227" t="str">
        <f t="shared" si="2"/>
        <v>Unisex-Zip-Front-Hoodie-Orange-S (M)</v>
      </c>
      <c r="C1189" s="32" t="s">
        <v>13945</v>
      </c>
      <c r="D1189" s="32" t="s">
        <v>13946</v>
      </c>
      <c r="E1189" s="229">
        <v>21.47</v>
      </c>
      <c r="F1189" s="230" t="b">
        <v>0</v>
      </c>
      <c r="G1189" s="229">
        <v>0.0</v>
      </c>
      <c r="H1189" s="229">
        <v>0.0</v>
      </c>
      <c r="I1189" s="32" t="s">
        <v>13947</v>
      </c>
      <c r="J1189" s="32" t="s">
        <v>13944</v>
      </c>
      <c r="K1189" s="229">
        <v>55.0</v>
      </c>
      <c r="L1189" s="229">
        <v>0.0</v>
      </c>
      <c r="M1189" s="32" t="s">
        <v>11388</v>
      </c>
      <c r="N1189" s="229">
        <v>55.0</v>
      </c>
    </row>
    <row r="1190">
      <c r="A1190" s="227" t="str">
        <f t="shared" si="1"/>
        <v>CA0134800406</v>
      </c>
      <c r="B1190" s="227" t="str">
        <f t="shared" si="2"/>
        <v>Unisex-Zip-Front-Hoodie-Orange-S (L)</v>
      </c>
      <c r="C1190" s="32" t="s">
        <v>13948</v>
      </c>
      <c r="D1190" s="32" t="s">
        <v>13949</v>
      </c>
      <c r="E1190" s="229">
        <v>21.47</v>
      </c>
      <c r="F1190" s="230" t="b">
        <v>0</v>
      </c>
      <c r="G1190" s="229">
        <v>1.0</v>
      </c>
      <c r="H1190" s="229">
        <v>1.0</v>
      </c>
      <c r="I1190" s="32" t="s">
        <v>13950</v>
      </c>
      <c r="J1190" s="32" t="s">
        <v>13944</v>
      </c>
      <c r="K1190" s="229">
        <v>55.0</v>
      </c>
      <c r="L1190" s="229">
        <v>1.0</v>
      </c>
      <c r="M1190" s="32" t="s">
        <v>11588</v>
      </c>
      <c r="N1190" s="229">
        <v>55.0</v>
      </c>
    </row>
    <row r="1191">
      <c r="A1191" s="227" t="str">
        <f t="shared" si="1"/>
        <v>CA0134800506</v>
      </c>
      <c r="B1191" s="227" t="str">
        <f t="shared" si="2"/>
        <v>Unisex-Zip-Front-Hoodie-Orange-S (XL)</v>
      </c>
      <c r="C1191" s="32" t="s">
        <v>13951</v>
      </c>
      <c r="D1191" s="32" t="s">
        <v>13952</v>
      </c>
      <c r="E1191" s="229">
        <v>21.47</v>
      </c>
      <c r="F1191" s="230" t="b">
        <v>0</v>
      </c>
      <c r="G1191" s="229">
        <v>0.0</v>
      </c>
      <c r="H1191" s="229">
        <v>0.0</v>
      </c>
      <c r="I1191" s="32" t="s">
        <v>13953</v>
      </c>
      <c r="J1191" s="32" t="s">
        <v>13944</v>
      </c>
      <c r="K1191" s="229">
        <v>55.0</v>
      </c>
      <c r="L1191" s="229">
        <v>0.0</v>
      </c>
      <c r="M1191" s="32" t="s">
        <v>11390</v>
      </c>
      <c r="N1191" s="229">
        <v>55.0</v>
      </c>
    </row>
    <row r="1192">
      <c r="A1192" s="227" t="str">
        <f t="shared" si="1"/>
        <v>CA0134800606</v>
      </c>
      <c r="B1192" s="227" t="str">
        <f t="shared" si="2"/>
        <v>Unisex-Zip-Front-Hoodie-Orange-S (XXL)</v>
      </c>
      <c r="C1192" s="32" t="s">
        <v>13954</v>
      </c>
      <c r="D1192" s="32" t="s">
        <v>13955</v>
      </c>
      <c r="E1192" s="229">
        <v>21.47</v>
      </c>
      <c r="F1192" s="230" t="b">
        <v>0</v>
      </c>
      <c r="G1192" s="229">
        <v>0.0</v>
      </c>
      <c r="H1192" s="229">
        <v>0.0</v>
      </c>
      <c r="I1192" s="32" t="s">
        <v>13956</v>
      </c>
      <c r="J1192" s="32" t="s">
        <v>13944</v>
      </c>
      <c r="K1192" s="229">
        <v>55.0</v>
      </c>
      <c r="L1192" s="229">
        <v>0.0</v>
      </c>
      <c r="M1192" s="32" t="s">
        <v>11392</v>
      </c>
      <c r="N1192" s="229">
        <v>55.0</v>
      </c>
    </row>
    <row r="1193">
      <c r="A1193" s="227" t="str">
        <f t="shared" si="1"/>
        <v>CA0138299400</v>
      </c>
      <c r="B1193" s="227" t="str">
        <f t="shared" si="2"/>
        <v>Devi consecrated silk saree Red style 6</v>
      </c>
      <c r="C1193" s="32" t="s">
        <v>13957</v>
      </c>
      <c r="D1193" s="32" t="s">
        <v>13958</v>
      </c>
      <c r="E1193" s="229">
        <v>0.0</v>
      </c>
      <c r="F1193" s="230" t="b">
        <v>0</v>
      </c>
      <c r="G1193" s="229">
        <v>0.0</v>
      </c>
      <c r="H1193" s="229">
        <v>0.0</v>
      </c>
      <c r="I1193" s="32" t="s">
        <v>13958</v>
      </c>
      <c r="J1193" s="32" t="s">
        <v>13959</v>
      </c>
      <c r="K1193" s="229">
        <v>440.0</v>
      </c>
      <c r="L1193" s="229">
        <v>0.0</v>
      </c>
      <c r="M1193" s="232"/>
      <c r="N1193" s="229">
        <v>440.0</v>
      </c>
    </row>
    <row r="1194">
      <c r="A1194" s="227" t="str">
        <f t="shared" si="1"/>
        <v>CA0151900005</v>
      </c>
      <c r="B1194" s="227" t="str">
        <f t="shared" si="2"/>
        <v>Padam and lotus textured brass pendant with Chain</v>
      </c>
      <c r="C1194" s="32" t="s">
        <v>13960</v>
      </c>
      <c r="D1194" s="32" t="s">
        <v>959</v>
      </c>
      <c r="E1194" s="229">
        <v>21.16</v>
      </c>
      <c r="F1194" s="230" t="b">
        <v>0</v>
      </c>
      <c r="G1194" s="229">
        <v>101.0</v>
      </c>
      <c r="H1194" s="229">
        <v>104.0</v>
      </c>
      <c r="I1194" s="32" t="s">
        <v>6869</v>
      </c>
      <c r="J1194" s="32" t="s">
        <v>6868</v>
      </c>
      <c r="K1194" s="229">
        <v>49.0</v>
      </c>
      <c r="L1194" s="229">
        <v>104.0</v>
      </c>
      <c r="M1194" s="232"/>
      <c r="N1194" s="229">
        <v>49.0</v>
      </c>
    </row>
    <row r="1195">
      <c r="A1195" s="227" t="str">
        <f t="shared" si="1"/>
        <v>CA0152000005</v>
      </c>
      <c r="B1195" s="227" t="str">
        <f t="shared" si="2"/>
        <v>Padam and sarpa textured brass pendant with chain</v>
      </c>
      <c r="C1195" s="32" t="s">
        <v>13961</v>
      </c>
      <c r="D1195" s="32" t="s">
        <v>957</v>
      </c>
      <c r="E1195" s="229">
        <v>21.16</v>
      </c>
      <c r="F1195" s="230" t="b">
        <v>0</v>
      </c>
      <c r="G1195" s="229">
        <v>131.0</v>
      </c>
      <c r="H1195" s="229">
        <v>131.0</v>
      </c>
      <c r="I1195" s="32" t="s">
        <v>6871</v>
      </c>
      <c r="J1195" s="32" t="s">
        <v>13962</v>
      </c>
      <c r="K1195" s="229">
        <v>49.0</v>
      </c>
      <c r="L1195" s="229">
        <v>131.0</v>
      </c>
      <c r="M1195" s="232"/>
      <c r="N1195" s="229">
        <v>49.0</v>
      </c>
    </row>
    <row r="1196">
      <c r="A1196" s="227" t="str">
        <f t="shared" si="1"/>
        <v>CA0154193300</v>
      </c>
      <c r="B1196" s="227" t="str">
        <f t="shared" si="2"/>
        <v>Devi consecrated Silk Cotton Saree style 10</v>
      </c>
      <c r="C1196" s="32" t="s">
        <v>13963</v>
      </c>
      <c r="D1196" s="32" t="s">
        <v>13964</v>
      </c>
      <c r="E1196" s="229">
        <v>0.0</v>
      </c>
      <c r="F1196" s="230" t="b">
        <v>0</v>
      </c>
      <c r="G1196" s="229">
        <v>0.0</v>
      </c>
      <c r="H1196" s="229">
        <v>0.0</v>
      </c>
      <c r="I1196" s="32" t="s">
        <v>13964</v>
      </c>
      <c r="J1196" s="32" t="s">
        <v>13965</v>
      </c>
      <c r="K1196" s="229">
        <v>220.0</v>
      </c>
      <c r="L1196" s="229">
        <v>0.0</v>
      </c>
      <c r="M1196" s="232"/>
      <c r="N1196" s="229">
        <v>220.0</v>
      </c>
    </row>
    <row r="1197">
      <c r="A1197" s="227" t="str">
        <f t="shared" si="1"/>
        <v>CA0154194000</v>
      </c>
      <c r="B1197" s="227" t="str">
        <f t="shared" si="2"/>
        <v>Devi consecrated Silk Cotton Saree style 17</v>
      </c>
      <c r="C1197" s="32" t="s">
        <v>13966</v>
      </c>
      <c r="D1197" s="32" t="s">
        <v>13967</v>
      </c>
      <c r="E1197" s="229">
        <v>0.0</v>
      </c>
      <c r="F1197" s="230" t="b">
        <v>0</v>
      </c>
      <c r="G1197" s="229">
        <v>0.0</v>
      </c>
      <c r="H1197" s="229">
        <v>0.0</v>
      </c>
      <c r="I1197" s="32" t="s">
        <v>13967</v>
      </c>
      <c r="J1197" s="32" t="s">
        <v>13968</v>
      </c>
      <c r="K1197" s="229">
        <v>55.0</v>
      </c>
      <c r="L1197" s="229">
        <v>0.0</v>
      </c>
      <c r="M1197" s="232"/>
      <c r="N1197" s="229">
        <v>55.0</v>
      </c>
    </row>
    <row r="1198">
      <c r="A1198" s="227" t="str">
        <f t="shared" si="1"/>
        <v>CA0154194800</v>
      </c>
      <c r="B1198" s="227" t="str">
        <f t="shared" si="2"/>
        <v>Devi consecrated Silk Cotton Saree style 25</v>
      </c>
      <c r="C1198" s="32" t="s">
        <v>13969</v>
      </c>
      <c r="D1198" s="32" t="s">
        <v>13970</v>
      </c>
      <c r="E1198" s="229">
        <v>0.0</v>
      </c>
      <c r="F1198" s="230" t="b">
        <v>0</v>
      </c>
      <c r="G1198" s="229">
        <v>0.0</v>
      </c>
      <c r="H1198" s="229">
        <v>0.0</v>
      </c>
      <c r="I1198" s="32" t="s">
        <v>13970</v>
      </c>
      <c r="J1198" s="32" t="s">
        <v>13971</v>
      </c>
      <c r="K1198" s="229">
        <v>111.0</v>
      </c>
      <c r="L1198" s="229">
        <v>0.0</v>
      </c>
      <c r="M1198" s="232"/>
      <c r="N1198" s="229">
        <v>111.0</v>
      </c>
    </row>
    <row r="1199">
      <c r="A1199" s="227" t="str">
        <f t="shared" si="1"/>
        <v>CA0154198500</v>
      </c>
      <c r="B1199" s="227" t="str">
        <f t="shared" si="2"/>
        <v>Devi consecrated cotton saree style 4</v>
      </c>
      <c r="C1199" s="32" t="s">
        <v>13972</v>
      </c>
      <c r="D1199" s="32" t="s">
        <v>13973</v>
      </c>
      <c r="E1199" s="229">
        <v>0.0</v>
      </c>
      <c r="F1199" s="230" t="b">
        <v>0</v>
      </c>
      <c r="G1199" s="229">
        <v>0.0</v>
      </c>
      <c r="H1199" s="229">
        <v>0.0</v>
      </c>
      <c r="I1199" s="32" t="s">
        <v>13973</v>
      </c>
      <c r="J1199" s="32" t="s">
        <v>13974</v>
      </c>
      <c r="K1199" s="229">
        <v>99.0</v>
      </c>
      <c r="L1199" s="229">
        <v>0.0</v>
      </c>
      <c r="M1199" s="232"/>
      <c r="N1199" s="229">
        <v>99.0</v>
      </c>
    </row>
    <row r="1200">
      <c r="A1200" s="227" t="str">
        <f t="shared" si="1"/>
        <v>CA0154200006</v>
      </c>
      <c r="B1200" s="227" t="str">
        <f t="shared" si="2"/>
        <v>DuverCover-White</v>
      </c>
      <c r="C1200" s="32" t="s">
        <v>13975</v>
      </c>
      <c r="D1200" s="32" t="s">
        <v>13976</v>
      </c>
      <c r="E1200" s="229">
        <v>19.34</v>
      </c>
      <c r="F1200" s="230" t="b">
        <v>0</v>
      </c>
      <c r="G1200" s="229">
        <v>0.0</v>
      </c>
      <c r="H1200" s="229">
        <v>0.0</v>
      </c>
      <c r="I1200" s="32" t="s">
        <v>13977</v>
      </c>
      <c r="J1200" s="32" t="s">
        <v>13978</v>
      </c>
      <c r="K1200" s="229">
        <v>25.0</v>
      </c>
      <c r="L1200" s="229">
        <v>0.0</v>
      </c>
      <c r="M1200" s="232"/>
      <c r="N1200" s="229">
        <v>25.0</v>
      </c>
    </row>
    <row r="1201">
      <c r="A1201" s="227" t="str">
        <f t="shared" si="1"/>
        <v>CA0154800300</v>
      </c>
      <c r="B1201" s="227" t="str">
        <f t="shared" si="2"/>
        <v>Adiyogi Bucket Hat - Navy Blue M</v>
      </c>
      <c r="C1201" s="32" t="s">
        <v>13979</v>
      </c>
      <c r="D1201" s="32" t="s">
        <v>236</v>
      </c>
      <c r="E1201" s="229">
        <v>4.76</v>
      </c>
      <c r="F1201" s="230" t="b">
        <v>0</v>
      </c>
      <c r="G1201" s="229">
        <v>21.0</v>
      </c>
      <c r="H1201" s="229">
        <v>21.0</v>
      </c>
      <c r="I1201" s="32" t="s">
        <v>6897</v>
      </c>
      <c r="J1201" s="32" t="s">
        <v>235</v>
      </c>
      <c r="K1201" s="229">
        <v>10.0</v>
      </c>
      <c r="L1201" s="229">
        <v>21.0</v>
      </c>
      <c r="M1201" s="231"/>
      <c r="N1201" s="229">
        <v>10.0</v>
      </c>
    </row>
    <row r="1202">
      <c r="A1202" s="227" t="str">
        <f t="shared" si="1"/>
        <v>CA0154900300</v>
      </c>
      <c r="B1202" s="227" t="str">
        <f t="shared" si="2"/>
        <v>Adiyogi Bucket Hat - Beige M</v>
      </c>
      <c r="C1202" s="32" t="s">
        <v>13980</v>
      </c>
      <c r="D1202" s="32" t="s">
        <v>234</v>
      </c>
      <c r="E1202" s="229">
        <v>4.76</v>
      </c>
      <c r="F1202" s="230" t="b">
        <v>0</v>
      </c>
      <c r="G1202" s="229">
        <v>42.0</v>
      </c>
      <c r="H1202" s="229">
        <v>43.0</v>
      </c>
      <c r="I1202" s="32" t="s">
        <v>6899</v>
      </c>
      <c r="J1202" s="32" t="s">
        <v>233</v>
      </c>
      <c r="K1202" s="229">
        <v>10.0</v>
      </c>
      <c r="L1202" s="229">
        <v>43.0</v>
      </c>
      <c r="M1202" s="231"/>
      <c r="N1202" s="229">
        <v>10.0</v>
      </c>
    </row>
    <row r="1203">
      <c r="A1203" s="227" t="str">
        <f t="shared" si="1"/>
        <v>CA0155100300</v>
      </c>
      <c r="B1203" s="227" t="str">
        <f t="shared" si="2"/>
        <v>Adiyogi Sun Hat - Beige M</v>
      </c>
      <c r="C1203" s="32" t="s">
        <v>13981</v>
      </c>
      <c r="D1203" s="32" t="s">
        <v>231</v>
      </c>
      <c r="E1203" s="229">
        <v>4.76</v>
      </c>
      <c r="F1203" s="230" t="b">
        <v>0</v>
      </c>
      <c r="G1203" s="229">
        <v>55.0</v>
      </c>
      <c r="H1203" s="229">
        <v>58.0</v>
      </c>
      <c r="I1203" s="32" t="s">
        <v>6894</v>
      </c>
      <c r="J1203" s="32" t="s">
        <v>230</v>
      </c>
      <c r="K1203" s="229">
        <v>10.0</v>
      </c>
      <c r="L1203" s="229">
        <v>58.0</v>
      </c>
      <c r="M1203" s="231"/>
      <c r="N1203" s="229">
        <v>10.0</v>
      </c>
    </row>
    <row r="1204">
      <c r="A1204" s="227" t="str">
        <f t="shared" si="1"/>
        <v>CA0159200200</v>
      </c>
      <c r="B1204" s="227" t="str">
        <f t="shared" si="2"/>
        <v>Cotton Linen Kurta SS Black (S)</v>
      </c>
      <c r="C1204" s="32" t="s">
        <v>13982</v>
      </c>
      <c r="D1204" s="32" t="s">
        <v>9849</v>
      </c>
      <c r="E1204" s="229">
        <v>0.0</v>
      </c>
      <c r="F1204" s="230" t="b">
        <v>0</v>
      </c>
      <c r="G1204" s="229">
        <v>20.0</v>
      </c>
      <c r="H1204" s="229">
        <v>20.0</v>
      </c>
      <c r="I1204" s="32" t="s">
        <v>9849</v>
      </c>
      <c r="J1204" s="32" t="s">
        <v>13983</v>
      </c>
      <c r="K1204" s="229">
        <v>26.0</v>
      </c>
      <c r="L1204" s="229">
        <v>20.0</v>
      </c>
      <c r="M1204" s="32" t="s">
        <v>11585</v>
      </c>
      <c r="N1204" s="229">
        <v>26.0</v>
      </c>
    </row>
    <row r="1205">
      <c r="A1205" s="227" t="str">
        <f t="shared" si="1"/>
        <v>CA0159200300</v>
      </c>
      <c r="B1205" s="227" t="str">
        <f t="shared" si="2"/>
        <v>Cotton Linen Kurta SS Black (M)</v>
      </c>
      <c r="C1205" s="32" t="s">
        <v>13984</v>
      </c>
      <c r="D1205" s="32" t="s">
        <v>6876</v>
      </c>
      <c r="E1205" s="229">
        <v>0.0</v>
      </c>
      <c r="F1205" s="230" t="b">
        <v>0</v>
      </c>
      <c r="G1205" s="229">
        <v>30.0</v>
      </c>
      <c r="H1205" s="229">
        <v>30.0</v>
      </c>
      <c r="I1205" s="32" t="s">
        <v>6876</v>
      </c>
      <c r="J1205" s="32" t="s">
        <v>13983</v>
      </c>
      <c r="K1205" s="229">
        <v>26.0</v>
      </c>
      <c r="L1205" s="229">
        <v>30.0</v>
      </c>
      <c r="M1205" s="32" t="s">
        <v>11388</v>
      </c>
      <c r="N1205" s="229">
        <v>26.0</v>
      </c>
    </row>
    <row r="1206">
      <c r="A1206" s="227" t="str">
        <f t="shared" si="1"/>
        <v>CA0159200400</v>
      </c>
      <c r="B1206" s="227" t="str">
        <f t="shared" si="2"/>
        <v>Cotton Linen Kurta SS Black (L)</v>
      </c>
      <c r="C1206" s="32" t="s">
        <v>13985</v>
      </c>
      <c r="D1206" s="32" t="s">
        <v>6874</v>
      </c>
      <c r="E1206" s="229">
        <v>0.0</v>
      </c>
      <c r="F1206" s="230" t="b">
        <v>0</v>
      </c>
      <c r="G1206" s="229">
        <v>30.0</v>
      </c>
      <c r="H1206" s="229">
        <v>30.0</v>
      </c>
      <c r="I1206" s="32" t="s">
        <v>6874</v>
      </c>
      <c r="J1206" s="32" t="s">
        <v>13983</v>
      </c>
      <c r="K1206" s="229">
        <v>26.0</v>
      </c>
      <c r="L1206" s="229">
        <v>30.0</v>
      </c>
      <c r="M1206" s="32" t="s">
        <v>11588</v>
      </c>
      <c r="N1206" s="229">
        <v>26.0</v>
      </c>
    </row>
    <row r="1207">
      <c r="A1207" s="227" t="str">
        <f t="shared" si="1"/>
        <v>CA0159400200</v>
      </c>
      <c r="B1207" s="227" t="str">
        <f t="shared" si="2"/>
        <v>Cotton Linen Kurta LS Beige (S)</v>
      </c>
      <c r="C1207" s="32" t="s">
        <v>13986</v>
      </c>
      <c r="D1207" s="32" t="s">
        <v>7014</v>
      </c>
      <c r="E1207" s="229">
        <v>0.0</v>
      </c>
      <c r="F1207" s="230" t="b">
        <v>0</v>
      </c>
      <c r="G1207" s="229">
        <v>15.0</v>
      </c>
      <c r="H1207" s="229">
        <v>15.0</v>
      </c>
      <c r="I1207" s="32" t="s">
        <v>7014</v>
      </c>
      <c r="J1207" s="32" t="s">
        <v>13987</v>
      </c>
      <c r="K1207" s="229">
        <v>29.0</v>
      </c>
      <c r="L1207" s="229">
        <v>15.0</v>
      </c>
      <c r="M1207" s="32" t="s">
        <v>11585</v>
      </c>
      <c r="N1207" s="229">
        <v>29.0</v>
      </c>
    </row>
    <row r="1208">
      <c r="A1208" s="227" t="str">
        <f t="shared" si="1"/>
        <v>CA0159400300</v>
      </c>
      <c r="B1208" s="227" t="str">
        <f t="shared" si="2"/>
        <v>Cotton Linen Kurta LS Beige (M)</v>
      </c>
      <c r="C1208" s="32" t="s">
        <v>13988</v>
      </c>
      <c r="D1208" s="32" t="s">
        <v>7012</v>
      </c>
      <c r="E1208" s="229">
        <v>0.0</v>
      </c>
      <c r="F1208" s="230" t="b">
        <v>0</v>
      </c>
      <c r="G1208" s="229">
        <v>20.0</v>
      </c>
      <c r="H1208" s="229">
        <v>20.0</v>
      </c>
      <c r="I1208" s="32" t="s">
        <v>7012</v>
      </c>
      <c r="J1208" s="32" t="s">
        <v>13987</v>
      </c>
      <c r="K1208" s="229">
        <v>29.0</v>
      </c>
      <c r="L1208" s="229">
        <v>20.0</v>
      </c>
      <c r="M1208" s="32" t="s">
        <v>11388</v>
      </c>
      <c r="N1208" s="229">
        <v>29.0</v>
      </c>
    </row>
    <row r="1209">
      <c r="A1209" s="227" t="str">
        <f t="shared" si="1"/>
        <v>CA0159400500</v>
      </c>
      <c r="B1209" s="227" t="str">
        <f t="shared" si="2"/>
        <v>Cotton Linen Kurta LS Beige (XL)</v>
      </c>
      <c r="C1209" s="32" t="s">
        <v>13989</v>
      </c>
      <c r="D1209" s="32" t="s">
        <v>7016</v>
      </c>
      <c r="E1209" s="229">
        <v>0.0</v>
      </c>
      <c r="F1209" s="230" t="b">
        <v>0</v>
      </c>
      <c r="G1209" s="229">
        <v>15.0</v>
      </c>
      <c r="H1209" s="229">
        <v>15.0</v>
      </c>
      <c r="I1209" s="32" t="s">
        <v>7016</v>
      </c>
      <c r="J1209" s="32" t="s">
        <v>13987</v>
      </c>
      <c r="K1209" s="229">
        <v>29.0</v>
      </c>
      <c r="L1209" s="229">
        <v>15.0</v>
      </c>
      <c r="M1209" s="32" t="s">
        <v>11390</v>
      </c>
      <c r="N1209" s="229">
        <v>29.0</v>
      </c>
    </row>
    <row r="1210">
      <c r="A1210" s="227" t="str">
        <f t="shared" si="1"/>
        <v>CA0171397300</v>
      </c>
      <c r="B1210" s="227" t="str">
        <f t="shared" si="2"/>
        <v>Devi Consecrated Saree R 2500</v>
      </c>
      <c r="C1210" s="32" t="s">
        <v>13990</v>
      </c>
      <c r="D1210" s="32" t="s">
        <v>13991</v>
      </c>
      <c r="E1210" s="229">
        <v>0.0</v>
      </c>
      <c r="F1210" s="230" t="b">
        <v>0</v>
      </c>
      <c r="G1210" s="229">
        <v>0.0</v>
      </c>
      <c r="H1210" s="229">
        <v>0.0</v>
      </c>
      <c r="I1210" s="32" t="s">
        <v>13991</v>
      </c>
      <c r="J1210" s="32" t="s">
        <v>13992</v>
      </c>
      <c r="K1210" s="229">
        <v>55.0</v>
      </c>
      <c r="L1210" s="229">
        <v>0.0</v>
      </c>
      <c r="M1210" s="231"/>
      <c r="N1210" s="229">
        <v>55.0</v>
      </c>
    </row>
    <row r="1211">
      <c r="A1211" s="227" t="str">
        <f t="shared" si="1"/>
        <v>CA0174800106</v>
      </c>
      <c r="B1211" s="227" t="str">
        <f t="shared" si="2"/>
        <v>Unisex-T Shirt-Sepia-Brown-Synthetic (XS)</v>
      </c>
      <c r="C1211" s="32" t="s">
        <v>13993</v>
      </c>
      <c r="D1211" s="32" t="s">
        <v>13994</v>
      </c>
      <c r="E1211" s="229">
        <v>0.0</v>
      </c>
      <c r="F1211" s="230" t="b">
        <v>0</v>
      </c>
      <c r="G1211" s="229">
        <v>0.0</v>
      </c>
      <c r="H1211" s="229">
        <v>0.0</v>
      </c>
      <c r="I1211" s="32" t="s">
        <v>13994</v>
      </c>
      <c r="J1211" s="32" t="s">
        <v>13995</v>
      </c>
      <c r="K1211" s="229">
        <v>10.0</v>
      </c>
      <c r="L1211" s="229">
        <v>0.0</v>
      </c>
      <c r="M1211" s="32" t="s">
        <v>11686</v>
      </c>
      <c r="N1211" s="229">
        <v>10.0</v>
      </c>
    </row>
    <row r="1212">
      <c r="A1212" s="227" t="str">
        <f t="shared" si="1"/>
        <v>CA0174800206</v>
      </c>
      <c r="B1212" s="227" t="str">
        <f t="shared" si="2"/>
        <v>Unisex-T Shirt-Sepia-Brown-Synthetic (S)</v>
      </c>
      <c r="C1212" s="32" t="s">
        <v>13996</v>
      </c>
      <c r="D1212" s="32" t="s">
        <v>13997</v>
      </c>
      <c r="E1212" s="233">
        <v>0.0</v>
      </c>
      <c r="F1212" s="230" t="b">
        <v>0</v>
      </c>
      <c r="G1212" s="229">
        <v>0.0</v>
      </c>
      <c r="H1212" s="229">
        <v>0.0</v>
      </c>
      <c r="I1212" s="235" t="s">
        <v>13997</v>
      </c>
      <c r="J1212" s="32" t="s">
        <v>13995</v>
      </c>
      <c r="K1212" s="229">
        <v>10.0</v>
      </c>
      <c r="L1212" s="229">
        <v>0.0</v>
      </c>
      <c r="M1212" s="32" t="s">
        <v>11585</v>
      </c>
      <c r="N1212" s="229">
        <v>10.0</v>
      </c>
    </row>
    <row r="1213">
      <c r="A1213" s="227" t="str">
        <f t="shared" si="1"/>
        <v>CA0174800306</v>
      </c>
      <c r="B1213" s="227" t="str">
        <f t="shared" si="2"/>
        <v>Unisex-T Shirt-Sepia-Brown-Synthetic (M)</v>
      </c>
      <c r="C1213" s="32" t="s">
        <v>13998</v>
      </c>
      <c r="D1213" s="32" t="s">
        <v>13999</v>
      </c>
      <c r="E1213" s="233">
        <v>0.0</v>
      </c>
      <c r="F1213" s="230" t="b">
        <v>0</v>
      </c>
      <c r="G1213" s="229">
        <v>0.0</v>
      </c>
      <c r="H1213" s="229">
        <v>0.0</v>
      </c>
      <c r="I1213" s="235" t="s">
        <v>13999</v>
      </c>
      <c r="J1213" s="32" t="s">
        <v>13995</v>
      </c>
      <c r="K1213" s="229">
        <v>10.0</v>
      </c>
      <c r="L1213" s="229">
        <v>0.0</v>
      </c>
      <c r="M1213" s="32" t="s">
        <v>11388</v>
      </c>
      <c r="N1213" s="229">
        <v>10.0</v>
      </c>
    </row>
    <row r="1214">
      <c r="A1214" s="227" t="str">
        <f t="shared" si="1"/>
        <v>CA0174800406</v>
      </c>
      <c r="B1214" s="227" t="str">
        <f t="shared" si="2"/>
        <v>Unisex-T Shirt-Sepia-Brown-Synthetic (L)</v>
      </c>
      <c r="C1214" s="32" t="s">
        <v>14000</v>
      </c>
      <c r="D1214" s="32" t="s">
        <v>14001</v>
      </c>
      <c r="E1214" s="229">
        <v>0.0</v>
      </c>
      <c r="F1214" s="230" t="b">
        <v>0</v>
      </c>
      <c r="G1214" s="229">
        <v>0.0</v>
      </c>
      <c r="H1214" s="229">
        <v>0.0</v>
      </c>
      <c r="I1214" s="32" t="s">
        <v>14001</v>
      </c>
      <c r="J1214" s="32" t="s">
        <v>13995</v>
      </c>
      <c r="K1214" s="229">
        <v>10.0</v>
      </c>
      <c r="L1214" s="229">
        <v>0.0</v>
      </c>
      <c r="M1214" s="32" t="s">
        <v>11588</v>
      </c>
      <c r="N1214" s="229">
        <v>10.0</v>
      </c>
    </row>
    <row r="1215">
      <c r="A1215" s="227" t="str">
        <f t="shared" si="1"/>
        <v>CA0174800506</v>
      </c>
      <c r="B1215" s="227" t="str">
        <f t="shared" si="2"/>
        <v>Unisex-T Shirt-Sepia-Brown-Synthetic (XL)</v>
      </c>
      <c r="C1215" s="32" t="s">
        <v>14002</v>
      </c>
      <c r="D1215" s="32" t="s">
        <v>14003</v>
      </c>
      <c r="E1215" s="229">
        <v>0.0</v>
      </c>
      <c r="F1215" s="230" t="b">
        <v>0</v>
      </c>
      <c r="G1215" s="229">
        <v>0.0</v>
      </c>
      <c r="H1215" s="229">
        <v>0.0</v>
      </c>
      <c r="I1215" s="32" t="s">
        <v>14003</v>
      </c>
      <c r="J1215" s="32" t="s">
        <v>13995</v>
      </c>
      <c r="K1215" s="229">
        <v>10.0</v>
      </c>
      <c r="L1215" s="229">
        <v>0.0</v>
      </c>
      <c r="M1215" s="32" t="s">
        <v>11390</v>
      </c>
      <c r="N1215" s="229">
        <v>10.0</v>
      </c>
    </row>
    <row r="1216">
      <c r="A1216" s="227" t="str">
        <f t="shared" si="1"/>
        <v>CA0189000200</v>
      </c>
      <c r="B1216" s="227" t="str">
        <f t="shared" si="2"/>
        <v>Adiyogi with Copper Elements T Shirt - Ecru (S)</v>
      </c>
      <c r="C1216" s="32" t="s">
        <v>14004</v>
      </c>
      <c r="D1216" s="32" t="s">
        <v>1510</v>
      </c>
      <c r="E1216" s="229">
        <v>7.39</v>
      </c>
      <c r="F1216" s="230" t="b">
        <v>0</v>
      </c>
      <c r="G1216" s="229">
        <v>30.0</v>
      </c>
      <c r="H1216" s="229">
        <v>31.0</v>
      </c>
      <c r="I1216" s="32" t="s">
        <v>1511</v>
      </c>
      <c r="J1216" s="32" t="s">
        <v>1509</v>
      </c>
      <c r="K1216" s="229">
        <v>20.0</v>
      </c>
      <c r="L1216" s="229">
        <v>31.0</v>
      </c>
      <c r="M1216" s="32" t="s">
        <v>11585</v>
      </c>
      <c r="N1216" s="229">
        <v>20.0</v>
      </c>
    </row>
    <row r="1217">
      <c r="A1217" s="227" t="str">
        <f t="shared" si="1"/>
        <v>CA0189000300</v>
      </c>
      <c r="B1217" s="227" t="str">
        <f t="shared" si="2"/>
        <v>Adiyogi with Copper Elements T Shirt - Ecru (M)</v>
      </c>
      <c r="C1217" s="32" t="s">
        <v>14005</v>
      </c>
      <c r="D1217" s="32" t="s">
        <v>1513</v>
      </c>
      <c r="E1217" s="229">
        <v>7.39</v>
      </c>
      <c r="F1217" s="230" t="b">
        <v>0</v>
      </c>
      <c r="G1217" s="229">
        <v>30.0</v>
      </c>
      <c r="H1217" s="229">
        <v>33.0</v>
      </c>
      <c r="I1217" s="32" t="s">
        <v>1514</v>
      </c>
      <c r="J1217" s="32" t="s">
        <v>1509</v>
      </c>
      <c r="K1217" s="229">
        <v>20.0</v>
      </c>
      <c r="L1217" s="229">
        <v>33.0</v>
      </c>
      <c r="M1217" s="32" t="s">
        <v>11388</v>
      </c>
      <c r="N1217" s="229">
        <v>20.0</v>
      </c>
    </row>
    <row r="1218">
      <c r="A1218" s="227" t="str">
        <f t="shared" si="1"/>
        <v>CA0189000400</v>
      </c>
      <c r="B1218" s="227" t="str">
        <f t="shared" si="2"/>
        <v>Adiyogi with Copper Elements T Shirt - Ecru (L)</v>
      </c>
      <c r="C1218" s="32" t="s">
        <v>14006</v>
      </c>
      <c r="D1218" s="32" t="s">
        <v>1516</v>
      </c>
      <c r="E1218" s="229">
        <v>7.39</v>
      </c>
      <c r="F1218" s="230" t="b">
        <v>0</v>
      </c>
      <c r="G1218" s="229">
        <v>43.0</v>
      </c>
      <c r="H1218" s="229">
        <v>45.0</v>
      </c>
      <c r="I1218" s="32" t="s">
        <v>1517</v>
      </c>
      <c r="J1218" s="32" t="s">
        <v>1509</v>
      </c>
      <c r="K1218" s="229">
        <v>20.0</v>
      </c>
      <c r="L1218" s="229">
        <v>45.0</v>
      </c>
      <c r="M1218" s="32" t="s">
        <v>11588</v>
      </c>
      <c r="N1218" s="229">
        <v>20.0</v>
      </c>
    </row>
    <row r="1219">
      <c r="A1219" s="227" t="str">
        <f t="shared" si="1"/>
        <v>CA0189000500</v>
      </c>
      <c r="B1219" s="227" t="str">
        <f t="shared" si="2"/>
        <v>Adiyogi with Copper Elements T Shirt - Ecru (XL)</v>
      </c>
      <c r="C1219" s="32" t="s">
        <v>14007</v>
      </c>
      <c r="D1219" s="32" t="s">
        <v>1519</v>
      </c>
      <c r="E1219" s="229">
        <v>7.39</v>
      </c>
      <c r="F1219" s="230" t="b">
        <v>0</v>
      </c>
      <c r="G1219" s="229">
        <v>43.0</v>
      </c>
      <c r="H1219" s="229">
        <v>43.0</v>
      </c>
      <c r="I1219" s="32" t="s">
        <v>1520</v>
      </c>
      <c r="J1219" s="32" t="s">
        <v>1509</v>
      </c>
      <c r="K1219" s="229">
        <v>20.0</v>
      </c>
      <c r="L1219" s="229">
        <v>43.0</v>
      </c>
      <c r="M1219" s="32" t="s">
        <v>11390</v>
      </c>
      <c r="N1219" s="229">
        <v>20.0</v>
      </c>
    </row>
    <row r="1220">
      <c r="A1220" s="227" t="str">
        <f t="shared" si="1"/>
        <v>CA0189100200</v>
      </c>
      <c r="B1220" s="227" t="str">
        <f t="shared" si="2"/>
        <v>Adiyogi T Shirt with Copper Elements - Black (White) (S)</v>
      </c>
      <c r="C1220" s="32" t="s">
        <v>14008</v>
      </c>
      <c r="D1220" s="32" t="s">
        <v>1523</v>
      </c>
      <c r="E1220" s="229">
        <v>7.39</v>
      </c>
      <c r="F1220" s="230" t="b">
        <v>0</v>
      </c>
      <c r="G1220" s="229">
        <v>8.0</v>
      </c>
      <c r="H1220" s="229">
        <v>8.0</v>
      </c>
      <c r="I1220" s="32" t="s">
        <v>1524</v>
      </c>
      <c r="J1220" s="32" t="s">
        <v>1522</v>
      </c>
      <c r="K1220" s="229">
        <v>20.0</v>
      </c>
      <c r="L1220" s="229">
        <v>8.0</v>
      </c>
      <c r="M1220" s="32" t="s">
        <v>11585</v>
      </c>
      <c r="N1220" s="229">
        <v>20.0</v>
      </c>
    </row>
    <row r="1221">
      <c r="A1221" s="227" t="str">
        <f t="shared" si="1"/>
        <v>CA0189100300</v>
      </c>
      <c r="B1221" s="227" t="str">
        <f t="shared" si="2"/>
        <v>Adiyogi T Shirt with Copper Elements - Black (White) (M)</v>
      </c>
      <c r="C1221" s="32" t="s">
        <v>14009</v>
      </c>
      <c r="D1221" s="32" t="s">
        <v>1526</v>
      </c>
      <c r="E1221" s="229">
        <v>7.39</v>
      </c>
      <c r="F1221" s="230" t="b">
        <v>0</v>
      </c>
      <c r="G1221" s="229">
        <v>27.0</v>
      </c>
      <c r="H1221" s="229">
        <v>28.0</v>
      </c>
      <c r="I1221" s="32" t="s">
        <v>1527</v>
      </c>
      <c r="J1221" s="32" t="s">
        <v>1522</v>
      </c>
      <c r="K1221" s="229">
        <v>20.0</v>
      </c>
      <c r="L1221" s="229">
        <v>28.0</v>
      </c>
      <c r="M1221" s="32" t="s">
        <v>11388</v>
      </c>
      <c r="N1221" s="229">
        <v>20.0</v>
      </c>
    </row>
    <row r="1222">
      <c r="A1222" s="227" t="str">
        <f t="shared" si="1"/>
        <v>CA0189100400</v>
      </c>
      <c r="B1222" s="227" t="str">
        <f t="shared" si="2"/>
        <v>Adiyogi T Shirt with Copper Elements - Black (White) (L)</v>
      </c>
      <c r="C1222" s="32" t="s">
        <v>14010</v>
      </c>
      <c r="D1222" s="32" t="s">
        <v>1529</v>
      </c>
      <c r="E1222" s="229">
        <v>7.39</v>
      </c>
      <c r="F1222" s="230" t="b">
        <v>0</v>
      </c>
      <c r="G1222" s="229">
        <v>26.0</v>
      </c>
      <c r="H1222" s="229">
        <v>26.0</v>
      </c>
      <c r="I1222" s="32" t="s">
        <v>1530</v>
      </c>
      <c r="J1222" s="32" t="s">
        <v>1522</v>
      </c>
      <c r="K1222" s="229">
        <v>20.0</v>
      </c>
      <c r="L1222" s="229">
        <v>26.0</v>
      </c>
      <c r="M1222" s="32" t="s">
        <v>11588</v>
      </c>
      <c r="N1222" s="229">
        <v>20.0</v>
      </c>
    </row>
    <row r="1223">
      <c r="A1223" s="227" t="str">
        <f t="shared" si="1"/>
        <v>CA0189100500</v>
      </c>
      <c r="B1223" s="227" t="str">
        <f t="shared" si="2"/>
        <v>Adiyogi T Shirt with Copper Elements - Black (White) (XL)</v>
      </c>
      <c r="C1223" s="32" t="s">
        <v>14011</v>
      </c>
      <c r="D1223" s="32" t="s">
        <v>1532</v>
      </c>
      <c r="E1223" s="229">
        <v>7.39</v>
      </c>
      <c r="F1223" s="230" t="b">
        <v>0</v>
      </c>
      <c r="G1223" s="229">
        <v>14.0</v>
      </c>
      <c r="H1223" s="229">
        <v>14.0</v>
      </c>
      <c r="I1223" s="32" t="s">
        <v>1533</v>
      </c>
      <c r="J1223" s="32" t="s">
        <v>1522</v>
      </c>
      <c r="K1223" s="229">
        <v>20.0</v>
      </c>
      <c r="L1223" s="229">
        <v>14.0</v>
      </c>
      <c r="M1223" s="32" t="s">
        <v>11390</v>
      </c>
      <c r="N1223" s="229">
        <v>20.0</v>
      </c>
    </row>
    <row r="1224">
      <c r="A1224" s="227" t="str">
        <f t="shared" si="1"/>
        <v>CA0189200200</v>
      </c>
      <c r="B1224" s="227" t="str">
        <f t="shared" si="2"/>
        <v>Adiyogi T Shirt with Copper Elements - Black (Blue) (S)</v>
      </c>
      <c r="C1224" s="32" t="s">
        <v>14012</v>
      </c>
      <c r="D1224" s="32" t="s">
        <v>1118</v>
      </c>
      <c r="E1224" s="229">
        <v>7.39</v>
      </c>
      <c r="F1224" s="230" t="b">
        <v>0</v>
      </c>
      <c r="G1224" s="229">
        <v>22.0</v>
      </c>
      <c r="H1224" s="229">
        <v>22.0</v>
      </c>
      <c r="I1224" s="32" t="s">
        <v>1536</v>
      </c>
      <c r="J1224" s="32" t="s">
        <v>1535</v>
      </c>
      <c r="K1224" s="229">
        <v>20.0</v>
      </c>
      <c r="L1224" s="229">
        <v>22.0</v>
      </c>
      <c r="M1224" s="32" t="s">
        <v>11585</v>
      </c>
      <c r="N1224" s="229">
        <v>20.0</v>
      </c>
    </row>
    <row r="1225">
      <c r="A1225" s="227" t="str">
        <f t="shared" si="1"/>
        <v>CA0189200300</v>
      </c>
      <c r="B1225" s="227" t="str">
        <f t="shared" si="2"/>
        <v>Adiyogi T Shirt with Copper Elements - Black (Blue) (M)</v>
      </c>
      <c r="C1225" s="32" t="s">
        <v>14013</v>
      </c>
      <c r="D1225" s="32" t="s">
        <v>1116</v>
      </c>
      <c r="E1225" s="229">
        <v>7.39</v>
      </c>
      <c r="F1225" s="230" t="b">
        <v>0</v>
      </c>
      <c r="G1225" s="229">
        <v>18.0</v>
      </c>
      <c r="H1225" s="229">
        <v>18.0</v>
      </c>
      <c r="I1225" s="32" t="s">
        <v>1538</v>
      </c>
      <c r="J1225" s="32" t="s">
        <v>1535</v>
      </c>
      <c r="K1225" s="229">
        <v>20.0</v>
      </c>
      <c r="L1225" s="229">
        <v>18.0</v>
      </c>
      <c r="M1225" s="32" t="s">
        <v>11388</v>
      </c>
      <c r="N1225" s="229">
        <v>20.0</v>
      </c>
    </row>
    <row r="1226">
      <c r="A1226" s="227" t="str">
        <f t="shared" si="1"/>
        <v>CA0189200400</v>
      </c>
      <c r="B1226" s="227" t="str">
        <f t="shared" si="2"/>
        <v>Adiyogi T Shirt with Copper Elements - Black (Blue) (L)</v>
      </c>
      <c r="C1226" s="32" t="s">
        <v>14014</v>
      </c>
      <c r="D1226" s="32" t="s">
        <v>1114</v>
      </c>
      <c r="E1226" s="229">
        <v>7.39</v>
      </c>
      <c r="F1226" s="230" t="b">
        <v>0</v>
      </c>
      <c r="G1226" s="229">
        <v>14.0</v>
      </c>
      <c r="H1226" s="229">
        <v>15.0</v>
      </c>
      <c r="I1226" s="32" t="s">
        <v>1540</v>
      </c>
      <c r="J1226" s="32" t="s">
        <v>1535</v>
      </c>
      <c r="K1226" s="229">
        <v>20.0</v>
      </c>
      <c r="L1226" s="229">
        <v>15.0</v>
      </c>
      <c r="M1226" s="32" t="s">
        <v>11588</v>
      </c>
      <c r="N1226" s="229">
        <v>20.0</v>
      </c>
    </row>
    <row r="1227">
      <c r="A1227" s="227" t="str">
        <f t="shared" si="1"/>
        <v>CA0189200500</v>
      </c>
      <c r="B1227" s="227" t="str">
        <f t="shared" si="2"/>
        <v>Adiyogi T Shirt with Copper Elements - Black (Blue) (XL)</v>
      </c>
      <c r="C1227" s="32" t="s">
        <v>14015</v>
      </c>
      <c r="D1227" s="32" t="s">
        <v>1542</v>
      </c>
      <c r="E1227" s="229">
        <v>7.39</v>
      </c>
      <c r="F1227" s="230" t="b">
        <v>0</v>
      </c>
      <c r="G1227" s="229">
        <v>21.0</v>
      </c>
      <c r="H1227" s="229">
        <v>22.0</v>
      </c>
      <c r="I1227" s="32" t="s">
        <v>1543</v>
      </c>
      <c r="J1227" s="32" t="s">
        <v>1535</v>
      </c>
      <c r="K1227" s="229">
        <v>20.0</v>
      </c>
      <c r="L1227" s="229">
        <v>22.0</v>
      </c>
      <c r="M1227" s="32" t="s">
        <v>11390</v>
      </c>
      <c r="N1227" s="229">
        <v>20.0</v>
      </c>
    </row>
    <row r="1228">
      <c r="A1228" s="227" t="str">
        <f t="shared" si="1"/>
        <v>CA0189300200</v>
      </c>
      <c r="B1228" s="227" t="str">
        <f t="shared" si="2"/>
        <v>Adiyogi in Charcoal Brush Texture Washed Cotton T Shirt - Ecru (S)</v>
      </c>
      <c r="C1228" s="32" t="s">
        <v>14016</v>
      </c>
      <c r="D1228" s="32" t="s">
        <v>7154</v>
      </c>
      <c r="E1228" s="229">
        <v>6.93</v>
      </c>
      <c r="F1228" s="230" t="b">
        <v>0</v>
      </c>
      <c r="G1228" s="229">
        <v>14.0</v>
      </c>
      <c r="H1228" s="229">
        <v>14.0</v>
      </c>
      <c r="I1228" s="32" t="s">
        <v>7156</v>
      </c>
      <c r="J1228" s="32" t="s">
        <v>14017</v>
      </c>
      <c r="K1228" s="229">
        <v>20.0</v>
      </c>
      <c r="L1228" s="229">
        <v>14.0</v>
      </c>
      <c r="M1228" s="32" t="s">
        <v>11585</v>
      </c>
      <c r="N1228" s="229">
        <v>20.0</v>
      </c>
    </row>
    <row r="1229">
      <c r="A1229" s="227" t="str">
        <f t="shared" si="1"/>
        <v>CA0189300300</v>
      </c>
      <c r="B1229" s="227" t="str">
        <f t="shared" si="2"/>
        <v>Adiyogi in Charcoal Brush Texture Washed Cotton T Shirt - Ecru (M)</v>
      </c>
      <c r="C1229" s="32" t="s">
        <v>14018</v>
      </c>
      <c r="D1229" s="32" t="s">
        <v>7157</v>
      </c>
      <c r="E1229" s="229">
        <v>6.93</v>
      </c>
      <c r="F1229" s="230" t="b">
        <v>0</v>
      </c>
      <c r="G1229" s="229">
        <v>22.0</v>
      </c>
      <c r="H1229" s="229">
        <v>22.0</v>
      </c>
      <c r="I1229" s="32" t="s">
        <v>7159</v>
      </c>
      <c r="J1229" s="32" t="s">
        <v>14017</v>
      </c>
      <c r="K1229" s="229">
        <v>20.0</v>
      </c>
      <c r="L1229" s="229">
        <v>22.0</v>
      </c>
      <c r="M1229" s="32" t="s">
        <v>11388</v>
      </c>
      <c r="N1229" s="229">
        <v>20.0</v>
      </c>
    </row>
    <row r="1230">
      <c r="A1230" s="227" t="str">
        <f t="shared" si="1"/>
        <v>CA0189300400</v>
      </c>
      <c r="B1230" s="227" t="str">
        <f t="shared" si="2"/>
        <v>Adiyogi in Charcoal Brush Texture Washed Cotton T Shirt - Ecru (L)</v>
      </c>
      <c r="C1230" s="32" t="s">
        <v>14019</v>
      </c>
      <c r="D1230" s="32" t="s">
        <v>7160</v>
      </c>
      <c r="E1230" s="229">
        <v>6.93</v>
      </c>
      <c r="F1230" s="230" t="b">
        <v>0</v>
      </c>
      <c r="G1230" s="229">
        <v>39.0</v>
      </c>
      <c r="H1230" s="229">
        <v>39.0</v>
      </c>
      <c r="I1230" s="32" t="s">
        <v>7162</v>
      </c>
      <c r="J1230" s="32" t="s">
        <v>14017</v>
      </c>
      <c r="K1230" s="229">
        <v>20.0</v>
      </c>
      <c r="L1230" s="229">
        <v>39.0</v>
      </c>
      <c r="M1230" s="32" t="s">
        <v>11588</v>
      </c>
      <c r="N1230" s="229">
        <v>20.0</v>
      </c>
    </row>
    <row r="1231">
      <c r="A1231" s="227" t="str">
        <f t="shared" si="1"/>
        <v>CA0189300500</v>
      </c>
      <c r="B1231" s="227" t="str">
        <f t="shared" si="2"/>
        <v>Adiyogi in Charcoal Brush Texture Washed Cotton T Shirt - Ecru (XL)</v>
      </c>
      <c r="C1231" s="32" t="s">
        <v>14020</v>
      </c>
      <c r="D1231" s="32" t="s">
        <v>7163</v>
      </c>
      <c r="E1231" s="229">
        <v>6.93</v>
      </c>
      <c r="F1231" s="230" t="b">
        <v>0</v>
      </c>
      <c r="G1231" s="229">
        <v>41.0</v>
      </c>
      <c r="H1231" s="229">
        <v>41.0</v>
      </c>
      <c r="I1231" s="32" t="s">
        <v>7165</v>
      </c>
      <c r="J1231" s="32" t="s">
        <v>14017</v>
      </c>
      <c r="K1231" s="229">
        <v>20.0</v>
      </c>
      <c r="L1231" s="229">
        <v>41.0</v>
      </c>
      <c r="M1231" s="32" t="s">
        <v>11390</v>
      </c>
      <c r="N1231" s="229">
        <v>20.0</v>
      </c>
    </row>
    <row r="1232">
      <c r="A1232" s="227" t="str">
        <f t="shared" si="1"/>
        <v>CA0189400200</v>
      </c>
      <c r="B1232" s="227" t="str">
        <f t="shared" si="2"/>
        <v>Adiyogi in Charcoal Brush Texture Washed Cotton T Shirt - Dk Grey (XL) (S)</v>
      </c>
      <c r="C1232" s="32" t="s">
        <v>14021</v>
      </c>
      <c r="D1232" s="32" t="s">
        <v>1143</v>
      </c>
      <c r="E1232" s="229">
        <v>6.93</v>
      </c>
      <c r="F1232" s="230" t="b">
        <v>0</v>
      </c>
      <c r="G1232" s="229">
        <v>21.0</v>
      </c>
      <c r="H1232" s="229">
        <v>21.0</v>
      </c>
      <c r="I1232" s="32" t="s">
        <v>7169</v>
      </c>
      <c r="J1232" s="32" t="s">
        <v>14022</v>
      </c>
      <c r="K1232" s="229">
        <v>20.0</v>
      </c>
      <c r="L1232" s="229">
        <v>21.0</v>
      </c>
      <c r="M1232" s="32" t="s">
        <v>11585</v>
      </c>
      <c r="N1232" s="229">
        <v>20.0</v>
      </c>
    </row>
    <row r="1233">
      <c r="A1233" s="227" t="str">
        <f t="shared" si="1"/>
        <v>CA0189400300</v>
      </c>
      <c r="B1233" s="227" t="str">
        <f t="shared" si="2"/>
        <v>Adiyogi in Charcoal Brush Texture Washed Cotton T Shirt - Dk Grey (XL) (M)</v>
      </c>
      <c r="C1233" s="32" t="s">
        <v>14023</v>
      </c>
      <c r="D1233" s="32" t="s">
        <v>1141</v>
      </c>
      <c r="E1233" s="229">
        <v>6.93</v>
      </c>
      <c r="F1233" s="230" t="b">
        <v>0</v>
      </c>
      <c r="G1233" s="229">
        <v>17.0</v>
      </c>
      <c r="H1233" s="229">
        <v>18.0</v>
      </c>
      <c r="I1233" s="32" t="s">
        <v>7171</v>
      </c>
      <c r="J1233" s="32" t="s">
        <v>14022</v>
      </c>
      <c r="K1233" s="229">
        <v>20.0</v>
      </c>
      <c r="L1233" s="229">
        <v>18.0</v>
      </c>
      <c r="M1233" s="32" t="s">
        <v>11388</v>
      </c>
      <c r="N1233" s="229">
        <v>20.0</v>
      </c>
    </row>
    <row r="1234">
      <c r="A1234" s="227" t="str">
        <f t="shared" si="1"/>
        <v>CA0189400400</v>
      </c>
      <c r="B1234" s="227" t="str">
        <f t="shared" si="2"/>
        <v>Adiyogi in Charcoal Brush Texture Washed Cotton T Shirt - Dk Grey (XL) (L)</v>
      </c>
      <c r="C1234" s="32" t="s">
        <v>14024</v>
      </c>
      <c r="D1234" s="32" t="s">
        <v>7172</v>
      </c>
      <c r="E1234" s="229">
        <v>6.93</v>
      </c>
      <c r="F1234" s="230" t="b">
        <v>0</v>
      </c>
      <c r="G1234" s="229">
        <v>32.0</v>
      </c>
      <c r="H1234" s="229">
        <v>32.0</v>
      </c>
      <c r="I1234" s="32" t="s">
        <v>7174</v>
      </c>
      <c r="J1234" s="32" t="s">
        <v>14022</v>
      </c>
      <c r="K1234" s="229">
        <v>20.0</v>
      </c>
      <c r="L1234" s="229">
        <v>32.0</v>
      </c>
      <c r="M1234" s="32" t="s">
        <v>11588</v>
      </c>
      <c r="N1234" s="229">
        <v>20.0</v>
      </c>
    </row>
    <row r="1235">
      <c r="A1235" s="227" t="str">
        <f t="shared" si="1"/>
        <v>CA0189400500</v>
      </c>
      <c r="B1235" s="227" t="str">
        <f t="shared" si="2"/>
        <v>Adiyogi in Charcoal Brush Texture Washed Cotton T Shirt - Dk Grey (XL) (XL)</v>
      </c>
      <c r="C1235" s="32" t="s">
        <v>14025</v>
      </c>
      <c r="D1235" s="32" t="s">
        <v>7175</v>
      </c>
      <c r="E1235" s="229">
        <v>6.93</v>
      </c>
      <c r="F1235" s="230" t="b">
        <v>0</v>
      </c>
      <c r="G1235" s="229">
        <v>19.0</v>
      </c>
      <c r="H1235" s="229">
        <v>19.0</v>
      </c>
      <c r="I1235" s="32" t="s">
        <v>7177</v>
      </c>
      <c r="J1235" s="32" t="s">
        <v>14022</v>
      </c>
      <c r="K1235" s="229">
        <v>20.0</v>
      </c>
      <c r="L1235" s="229">
        <v>19.0</v>
      </c>
      <c r="M1235" s="32" t="s">
        <v>11390</v>
      </c>
      <c r="N1235" s="229">
        <v>20.0</v>
      </c>
    </row>
    <row r="1236">
      <c r="A1236" s="227" t="str">
        <f t="shared" si="1"/>
        <v>CA0189900200</v>
      </c>
      <c r="B1236" s="227" t="str">
        <f t="shared" si="2"/>
        <v>Infinite - Washed Cotton Chest Print T Shirt (Indigo) (S)</v>
      </c>
      <c r="C1236" s="32" t="s">
        <v>14026</v>
      </c>
      <c r="D1236" s="32" t="s">
        <v>1546</v>
      </c>
      <c r="E1236" s="229">
        <v>6.47</v>
      </c>
      <c r="F1236" s="230" t="b">
        <v>0</v>
      </c>
      <c r="G1236" s="229">
        <v>11.0</v>
      </c>
      <c r="H1236" s="229">
        <v>12.0</v>
      </c>
      <c r="I1236" s="32" t="s">
        <v>1547</v>
      </c>
      <c r="J1236" s="32" t="s">
        <v>1545</v>
      </c>
      <c r="K1236" s="229">
        <v>20.0</v>
      </c>
      <c r="L1236" s="229">
        <v>12.0</v>
      </c>
      <c r="M1236" s="32" t="s">
        <v>11585</v>
      </c>
      <c r="N1236" s="229">
        <v>20.0</v>
      </c>
    </row>
    <row r="1237">
      <c r="A1237" s="227" t="str">
        <f t="shared" si="1"/>
        <v>CA0189900300</v>
      </c>
      <c r="B1237" s="227" t="str">
        <f t="shared" si="2"/>
        <v>Infinite - Washed Cotton Chest Print T Shirt (Indigo) (M)</v>
      </c>
      <c r="C1237" s="32" t="s">
        <v>14027</v>
      </c>
      <c r="D1237" s="32" t="s">
        <v>1549</v>
      </c>
      <c r="E1237" s="229">
        <v>6.47</v>
      </c>
      <c r="F1237" s="230" t="b">
        <v>0</v>
      </c>
      <c r="G1237" s="229">
        <v>29.0</v>
      </c>
      <c r="H1237" s="229">
        <v>29.0</v>
      </c>
      <c r="I1237" s="32" t="s">
        <v>1550</v>
      </c>
      <c r="J1237" s="32" t="s">
        <v>1545</v>
      </c>
      <c r="K1237" s="229">
        <v>20.0</v>
      </c>
      <c r="L1237" s="229">
        <v>29.0</v>
      </c>
      <c r="M1237" s="32" t="s">
        <v>11388</v>
      </c>
      <c r="N1237" s="229">
        <v>20.0</v>
      </c>
    </row>
    <row r="1238">
      <c r="A1238" s="227" t="str">
        <f t="shared" si="1"/>
        <v>CA0189900400</v>
      </c>
      <c r="B1238" s="227" t="str">
        <f t="shared" si="2"/>
        <v>Infinite - Washed Cotton Chest Print T Shirt (Indigo) (L)</v>
      </c>
      <c r="C1238" s="32" t="s">
        <v>14028</v>
      </c>
      <c r="D1238" s="32" t="s">
        <v>1552</v>
      </c>
      <c r="E1238" s="229">
        <v>6.47</v>
      </c>
      <c r="F1238" s="230" t="b">
        <v>0</v>
      </c>
      <c r="G1238" s="229">
        <v>20.0</v>
      </c>
      <c r="H1238" s="229">
        <v>23.0</v>
      </c>
      <c r="I1238" s="32" t="s">
        <v>1553</v>
      </c>
      <c r="J1238" s="32" t="s">
        <v>1545</v>
      </c>
      <c r="K1238" s="229">
        <v>20.0</v>
      </c>
      <c r="L1238" s="229">
        <v>23.0</v>
      </c>
      <c r="M1238" s="32" t="s">
        <v>11588</v>
      </c>
      <c r="N1238" s="229">
        <v>20.0</v>
      </c>
    </row>
    <row r="1239">
      <c r="A1239" s="227" t="str">
        <f t="shared" si="1"/>
        <v>CA0189900500</v>
      </c>
      <c r="B1239" s="227" t="str">
        <f t="shared" si="2"/>
        <v>Infinite - Washed Cotton Chest Print T Shirt (Indigo) (XL)</v>
      </c>
      <c r="C1239" s="32" t="s">
        <v>14029</v>
      </c>
      <c r="D1239" s="32" t="s">
        <v>1555</v>
      </c>
      <c r="E1239" s="229">
        <v>6.47</v>
      </c>
      <c r="F1239" s="230" t="b">
        <v>0</v>
      </c>
      <c r="G1239" s="229">
        <v>11.0</v>
      </c>
      <c r="H1239" s="229">
        <v>12.0</v>
      </c>
      <c r="I1239" s="32" t="s">
        <v>1556</v>
      </c>
      <c r="J1239" s="32" t="s">
        <v>1545</v>
      </c>
      <c r="K1239" s="229">
        <v>20.0</v>
      </c>
      <c r="L1239" s="229">
        <v>12.0</v>
      </c>
      <c r="M1239" s="32" t="s">
        <v>11390</v>
      </c>
      <c r="N1239" s="229">
        <v>20.0</v>
      </c>
    </row>
    <row r="1240">
      <c r="A1240" s="227" t="str">
        <f t="shared" si="1"/>
        <v>CA0190000200</v>
      </c>
      <c r="B1240" s="227" t="str">
        <f t="shared" si="2"/>
        <v>Infinite - Washed Cotton Chest Print T Shirt (Beige) (S)</v>
      </c>
      <c r="C1240" s="32" t="s">
        <v>14030</v>
      </c>
      <c r="D1240" s="32" t="s">
        <v>1559</v>
      </c>
      <c r="E1240" s="229">
        <v>6.47</v>
      </c>
      <c r="F1240" s="230" t="b">
        <v>0</v>
      </c>
      <c r="G1240" s="229">
        <v>0.0</v>
      </c>
      <c r="H1240" s="229">
        <v>1.0</v>
      </c>
      <c r="I1240" s="32" t="s">
        <v>1560</v>
      </c>
      <c r="J1240" s="32" t="s">
        <v>1558</v>
      </c>
      <c r="K1240" s="229">
        <v>20.0</v>
      </c>
      <c r="L1240" s="229">
        <v>1.0</v>
      </c>
      <c r="M1240" s="32" t="s">
        <v>11585</v>
      </c>
      <c r="N1240" s="229">
        <v>20.0</v>
      </c>
    </row>
    <row r="1241">
      <c r="A1241" s="227" t="str">
        <f t="shared" si="1"/>
        <v>CA0190000300</v>
      </c>
      <c r="B1241" s="227" t="str">
        <f t="shared" si="2"/>
        <v>Infinite - Washed Cotton Chest Print T Shirt (Beige) (M)</v>
      </c>
      <c r="C1241" s="32" t="s">
        <v>14031</v>
      </c>
      <c r="D1241" s="32" t="s">
        <v>1562</v>
      </c>
      <c r="E1241" s="229">
        <v>6.47</v>
      </c>
      <c r="F1241" s="230" t="b">
        <v>0</v>
      </c>
      <c r="G1241" s="229">
        <v>1.0</v>
      </c>
      <c r="H1241" s="229">
        <v>5.0</v>
      </c>
      <c r="I1241" s="32" t="s">
        <v>1563</v>
      </c>
      <c r="J1241" s="32" t="s">
        <v>1558</v>
      </c>
      <c r="K1241" s="229">
        <v>20.0</v>
      </c>
      <c r="L1241" s="229">
        <v>5.0</v>
      </c>
      <c r="M1241" s="32" t="s">
        <v>11388</v>
      </c>
      <c r="N1241" s="229">
        <v>20.0</v>
      </c>
    </row>
    <row r="1242">
      <c r="A1242" s="227" t="str">
        <f t="shared" si="1"/>
        <v>CA0190000400</v>
      </c>
      <c r="B1242" s="227" t="str">
        <f t="shared" si="2"/>
        <v>Infinite - Washed Cotton Chest Print T Shirt (Beige) (L)</v>
      </c>
      <c r="C1242" s="32" t="s">
        <v>14032</v>
      </c>
      <c r="D1242" s="32" t="s">
        <v>1565</v>
      </c>
      <c r="E1242" s="229">
        <v>6.47</v>
      </c>
      <c r="F1242" s="230" t="b">
        <v>0</v>
      </c>
      <c r="G1242" s="229">
        <v>6.0</v>
      </c>
      <c r="H1242" s="229">
        <v>9.0</v>
      </c>
      <c r="I1242" s="32" t="s">
        <v>1566</v>
      </c>
      <c r="J1242" s="32" t="s">
        <v>1558</v>
      </c>
      <c r="K1242" s="229">
        <v>20.0</v>
      </c>
      <c r="L1242" s="229">
        <v>9.0</v>
      </c>
      <c r="M1242" s="32" t="s">
        <v>11588</v>
      </c>
      <c r="N1242" s="229">
        <v>20.0</v>
      </c>
    </row>
    <row r="1243">
      <c r="A1243" s="227" t="str">
        <f t="shared" si="1"/>
        <v>CA0190000500</v>
      </c>
      <c r="B1243" s="227" t="str">
        <f t="shared" si="2"/>
        <v>Infinite - Washed Cotton Chest Print T Shirt (Beige) (XL)</v>
      </c>
      <c r="C1243" s="32" t="s">
        <v>14033</v>
      </c>
      <c r="D1243" s="32" t="s">
        <v>1568</v>
      </c>
      <c r="E1243" s="229">
        <v>6.47</v>
      </c>
      <c r="F1243" s="230" t="b">
        <v>0</v>
      </c>
      <c r="G1243" s="229">
        <v>23.0</v>
      </c>
      <c r="H1243" s="229">
        <v>24.0</v>
      </c>
      <c r="I1243" s="32" t="s">
        <v>1569</v>
      </c>
      <c r="J1243" s="32" t="s">
        <v>1558</v>
      </c>
      <c r="K1243" s="229">
        <v>20.0</v>
      </c>
      <c r="L1243" s="229">
        <v>24.0</v>
      </c>
      <c r="M1243" s="32" t="s">
        <v>11390</v>
      </c>
      <c r="N1243" s="229">
        <v>20.0</v>
      </c>
    </row>
    <row r="1244">
      <c r="A1244" s="227" t="str">
        <f t="shared" si="1"/>
        <v>CA0190496300</v>
      </c>
      <c r="B1244" s="227" t="str">
        <f t="shared" si="2"/>
        <v>Devi Consecrated Saree R 6500</v>
      </c>
      <c r="C1244" s="32" t="s">
        <v>14034</v>
      </c>
      <c r="D1244" s="32" t="s">
        <v>14035</v>
      </c>
      <c r="E1244" s="229">
        <v>0.0</v>
      </c>
      <c r="F1244" s="230" t="b">
        <v>0</v>
      </c>
      <c r="G1244" s="229">
        <v>2.0</v>
      </c>
      <c r="H1244" s="229">
        <v>2.0</v>
      </c>
      <c r="I1244" s="32" t="s">
        <v>14035</v>
      </c>
      <c r="J1244" s="32" t="s">
        <v>14036</v>
      </c>
      <c r="K1244" s="229">
        <v>111.0</v>
      </c>
      <c r="L1244" s="229">
        <v>2.0</v>
      </c>
      <c r="M1244" s="231"/>
      <c r="N1244" s="229">
        <v>111.0</v>
      </c>
    </row>
    <row r="1245">
      <c r="A1245" s="227" t="str">
        <f t="shared" si="1"/>
        <v>CA0190496400</v>
      </c>
      <c r="B1245" s="227" t="str">
        <f t="shared" si="2"/>
        <v>Devi Consecrated Silk Saree Assorted 53</v>
      </c>
      <c r="C1245" s="32" t="s">
        <v>7250</v>
      </c>
      <c r="D1245" s="32" t="s">
        <v>7249</v>
      </c>
      <c r="E1245" s="229">
        <v>0.0</v>
      </c>
      <c r="F1245" s="230" t="b">
        <v>0</v>
      </c>
      <c r="G1245" s="229">
        <v>0.0</v>
      </c>
      <c r="H1245" s="229">
        <v>0.0</v>
      </c>
      <c r="I1245" s="32" t="s">
        <v>7249</v>
      </c>
      <c r="J1245" s="32" t="s">
        <v>14037</v>
      </c>
      <c r="K1245" s="229">
        <v>440.0</v>
      </c>
      <c r="L1245" s="229">
        <v>0.0</v>
      </c>
      <c r="M1245" s="231"/>
      <c r="N1245" s="229">
        <v>440.0</v>
      </c>
    </row>
    <row r="1246">
      <c r="A1246" s="227" t="str">
        <f t="shared" si="1"/>
        <v>CA0190496500</v>
      </c>
      <c r="B1246" s="227" t="str">
        <f t="shared" si="2"/>
        <v>Devi Consecrated Silk Saree Assorted 54</v>
      </c>
      <c r="C1246" s="32" t="s">
        <v>7262</v>
      </c>
      <c r="D1246" s="32" t="s">
        <v>7261</v>
      </c>
      <c r="E1246" s="229">
        <v>0.0</v>
      </c>
      <c r="F1246" s="230" t="b">
        <v>0</v>
      </c>
      <c r="G1246" s="229">
        <v>0.0</v>
      </c>
      <c r="H1246" s="229">
        <v>0.0</v>
      </c>
      <c r="I1246" s="32" t="s">
        <v>7261</v>
      </c>
      <c r="J1246" s="32" t="s">
        <v>14038</v>
      </c>
      <c r="K1246" s="229">
        <v>440.0</v>
      </c>
      <c r="L1246" s="229">
        <v>0.0</v>
      </c>
      <c r="M1246" s="231"/>
      <c r="N1246" s="229">
        <v>440.0</v>
      </c>
    </row>
    <row r="1247">
      <c r="A1247" s="227" t="str">
        <f t="shared" si="1"/>
        <v>CA0190496600</v>
      </c>
      <c r="B1247" s="227" t="str">
        <f t="shared" si="2"/>
        <v>Devi Consecrated Silk Saree Assorted 55</v>
      </c>
      <c r="C1247" s="32" t="s">
        <v>7252</v>
      </c>
      <c r="D1247" s="32" t="s">
        <v>7251</v>
      </c>
      <c r="E1247" s="229">
        <v>0.0</v>
      </c>
      <c r="F1247" s="230" t="b">
        <v>0</v>
      </c>
      <c r="G1247" s="229">
        <v>0.0</v>
      </c>
      <c r="H1247" s="229">
        <v>0.0</v>
      </c>
      <c r="I1247" s="32" t="s">
        <v>7251</v>
      </c>
      <c r="J1247" s="32" t="s">
        <v>14039</v>
      </c>
      <c r="K1247" s="229">
        <v>440.0</v>
      </c>
      <c r="L1247" s="229">
        <v>0.0</v>
      </c>
      <c r="M1247" s="231"/>
      <c r="N1247" s="229">
        <v>440.0</v>
      </c>
    </row>
    <row r="1248">
      <c r="A1248" s="227" t="str">
        <f t="shared" si="1"/>
        <v>CA0190496700</v>
      </c>
      <c r="B1248" s="227" t="str">
        <f t="shared" si="2"/>
        <v>Devi Consecrated Silk Saree Assorted 56</v>
      </c>
      <c r="C1248" s="32" t="s">
        <v>7254</v>
      </c>
      <c r="D1248" s="32" t="s">
        <v>7253</v>
      </c>
      <c r="E1248" s="229">
        <v>0.0</v>
      </c>
      <c r="F1248" s="230" t="b">
        <v>0</v>
      </c>
      <c r="G1248" s="229">
        <v>0.0</v>
      </c>
      <c r="H1248" s="229">
        <v>0.0</v>
      </c>
      <c r="I1248" s="32" t="s">
        <v>7253</v>
      </c>
      <c r="J1248" s="32" t="s">
        <v>14040</v>
      </c>
      <c r="K1248" s="229">
        <v>440.0</v>
      </c>
      <c r="L1248" s="229">
        <v>0.0</v>
      </c>
      <c r="M1248" s="231"/>
      <c r="N1248" s="229">
        <v>440.0</v>
      </c>
    </row>
    <row r="1249">
      <c r="A1249" s="227" t="str">
        <f t="shared" si="1"/>
        <v>CA0190496800</v>
      </c>
      <c r="B1249" s="227" t="str">
        <f t="shared" si="2"/>
        <v>Devi Consecrated Silk Saree Assorted 57</v>
      </c>
      <c r="C1249" s="32" t="s">
        <v>7256</v>
      </c>
      <c r="D1249" s="32" t="s">
        <v>7255</v>
      </c>
      <c r="E1249" s="229">
        <v>0.0</v>
      </c>
      <c r="F1249" s="230" t="b">
        <v>0</v>
      </c>
      <c r="G1249" s="229">
        <v>0.0</v>
      </c>
      <c r="H1249" s="229">
        <v>0.0</v>
      </c>
      <c r="I1249" s="32" t="s">
        <v>7255</v>
      </c>
      <c r="J1249" s="32" t="s">
        <v>14041</v>
      </c>
      <c r="K1249" s="229">
        <v>440.0</v>
      </c>
      <c r="L1249" s="229">
        <v>0.0</v>
      </c>
      <c r="M1249" s="231"/>
      <c r="N1249" s="229">
        <v>440.0</v>
      </c>
    </row>
    <row r="1250">
      <c r="A1250" s="227" t="str">
        <f t="shared" si="1"/>
        <v>CA0190496900</v>
      </c>
      <c r="B1250" s="227" t="str">
        <f t="shared" si="2"/>
        <v>Devi Consecrated Silk Saree Assorted 58</v>
      </c>
      <c r="C1250" s="32" t="s">
        <v>7258</v>
      </c>
      <c r="D1250" s="32" t="s">
        <v>7257</v>
      </c>
      <c r="E1250" s="229">
        <v>0.0</v>
      </c>
      <c r="F1250" s="230" t="b">
        <v>0</v>
      </c>
      <c r="G1250" s="229">
        <v>0.0</v>
      </c>
      <c r="H1250" s="229">
        <v>0.0</v>
      </c>
      <c r="I1250" s="32" t="s">
        <v>7257</v>
      </c>
      <c r="J1250" s="32" t="s">
        <v>14042</v>
      </c>
      <c r="K1250" s="229">
        <v>440.0</v>
      </c>
      <c r="L1250" s="229">
        <v>0.0</v>
      </c>
      <c r="M1250" s="231"/>
      <c r="N1250" s="229">
        <v>440.0</v>
      </c>
    </row>
    <row r="1251">
      <c r="A1251" s="227" t="str">
        <f t="shared" si="1"/>
        <v>CA0190497000</v>
      </c>
      <c r="B1251" s="227" t="str">
        <f t="shared" si="2"/>
        <v>Devi Consecrated Silk Saree Assorted 59</v>
      </c>
      <c r="C1251" s="32" t="s">
        <v>7260</v>
      </c>
      <c r="D1251" s="32" t="s">
        <v>7259</v>
      </c>
      <c r="E1251" s="229">
        <v>0.0</v>
      </c>
      <c r="F1251" s="230" t="b">
        <v>0</v>
      </c>
      <c r="G1251" s="229">
        <v>0.0</v>
      </c>
      <c r="H1251" s="229">
        <v>0.0</v>
      </c>
      <c r="I1251" s="32" t="s">
        <v>7259</v>
      </c>
      <c r="J1251" s="32" t="s">
        <v>14043</v>
      </c>
      <c r="K1251" s="229">
        <v>220.0</v>
      </c>
      <c r="L1251" s="229">
        <v>0.0</v>
      </c>
      <c r="M1251" s="231"/>
      <c r="N1251" s="229">
        <v>220.0</v>
      </c>
    </row>
    <row r="1252">
      <c r="A1252" s="227" t="str">
        <f t="shared" si="1"/>
        <v>CA0191600009</v>
      </c>
      <c r="B1252" s="227" t="str">
        <f t="shared" si="2"/>
        <v>Antique hammered silver cuff</v>
      </c>
      <c r="C1252" s="32" t="s">
        <v>14044</v>
      </c>
      <c r="D1252" s="32" t="s">
        <v>561</v>
      </c>
      <c r="E1252" s="229">
        <v>49.43</v>
      </c>
      <c r="F1252" s="230" t="b">
        <v>0</v>
      </c>
      <c r="G1252" s="229">
        <v>46.0</v>
      </c>
      <c r="H1252" s="229">
        <v>46.0</v>
      </c>
      <c r="I1252" s="32" t="s">
        <v>7224</v>
      </c>
      <c r="J1252" s="32" t="s">
        <v>560</v>
      </c>
      <c r="K1252" s="229">
        <v>150.0</v>
      </c>
      <c r="L1252" s="229">
        <v>46.0</v>
      </c>
      <c r="M1252" s="231"/>
      <c r="N1252" s="229">
        <v>150.0</v>
      </c>
    </row>
    <row r="1253">
      <c r="A1253" s="227" t="str">
        <f t="shared" si="1"/>
        <v>CA0191900009</v>
      </c>
      <c r="B1253" s="227" t="str">
        <f t="shared" si="2"/>
        <v>Silver Sarpa earring</v>
      </c>
      <c r="C1253" s="32" t="s">
        <v>14045</v>
      </c>
      <c r="D1253" s="32" t="s">
        <v>555</v>
      </c>
      <c r="E1253" s="229">
        <v>18.02</v>
      </c>
      <c r="F1253" s="230" t="b">
        <v>0</v>
      </c>
      <c r="G1253" s="229">
        <v>31.0</v>
      </c>
      <c r="H1253" s="229">
        <v>32.0</v>
      </c>
      <c r="I1253" s="32" t="s">
        <v>7233</v>
      </c>
      <c r="J1253" s="32" t="s">
        <v>554</v>
      </c>
      <c r="K1253" s="229">
        <v>50.0</v>
      </c>
      <c r="L1253" s="229">
        <v>32.0</v>
      </c>
      <c r="M1253" s="231"/>
      <c r="N1253" s="229">
        <v>50.0</v>
      </c>
    </row>
    <row r="1254">
      <c r="A1254" s="227" t="str">
        <f t="shared" si="1"/>
        <v>CA0195000200</v>
      </c>
      <c r="B1254" s="227" t="str">
        <f t="shared" si="2"/>
        <v>Miracle of Mind Tshirt (S)</v>
      </c>
      <c r="C1254" s="32" t="s">
        <v>14046</v>
      </c>
      <c r="D1254" s="32" t="s">
        <v>1239</v>
      </c>
      <c r="E1254" s="229">
        <v>3.23</v>
      </c>
      <c r="F1254" s="230" t="b">
        <v>0</v>
      </c>
      <c r="G1254" s="229">
        <v>232.0</v>
      </c>
      <c r="H1254" s="229">
        <v>234.0</v>
      </c>
      <c r="I1254" s="32" t="s">
        <v>1572</v>
      </c>
      <c r="J1254" s="32" t="s">
        <v>1571</v>
      </c>
      <c r="K1254" s="229">
        <v>15.0</v>
      </c>
      <c r="L1254" s="229">
        <v>234.0</v>
      </c>
      <c r="M1254" s="32" t="s">
        <v>11585</v>
      </c>
      <c r="N1254" s="229">
        <v>0.0</v>
      </c>
    </row>
    <row r="1255">
      <c r="A1255" s="227" t="str">
        <f t="shared" si="1"/>
        <v>CA0195000300</v>
      </c>
      <c r="B1255" s="227" t="str">
        <f t="shared" si="2"/>
        <v>Miracle of Mind Tshirt (M)</v>
      </c>
      <c r="C1255" s="32" t="s">
        <v>14047</v>
      </c>
      <c r="D1255" s="32" t="s">
        <v>1237</v>
      </c>
      <c r="E1255" s="229">
        <v>3.23</v>
      </c>
      <c r="F1255" s="230" t="b">
        <v>0</v>
      </c>
      <c r="G1255" s="229">
        <v>233.0</v>
      </c>
      <c r="H1255" s="229">
        <v>234.0</v>
      </c>
      <c r="I1255" s="32" t="s">
        <v>1574</v>
      </c>
      <c r="J1255" s="32" t="s">
        <v>1571</v>
      </c>
      <c r="K1255" s="229">
        <v>15.0</v>
      </c>
      <c r="L1255" s="229">
        <v>234.0</v>
      </c>
      <c r="M1255" s="32" t="s">
        <v>11388</v>
      </c>
      <c r="N1255" s="229">
        <v>0.0</v>
      </c>
    </row>
    <row r="1256">
      <c r="A1256" s="227" t="str">
        <f t="shared" si="1"/>
        <v>CA0195000400</v>
      </c>
      <c r="B1256" s="227" t="str">
        <f t="shared" si="2"/>
        <v>Miracle of Mind Tshirt (L)</v>
      </c>
      <c r="C1256" s="32" t="s">
        <v>14048</v>
      </c>
      <c r="D1256" s="32" t="s">
        <v>1235</v>
      </c>
      <c r="E1256" s="229">
        <v>3.23</v>
      </c>
      <c r="F1256" s="230" t="b">
        <v>0</v>
      </c>
      <c r="G1256" s="229">
        <v>223.0</v>
      </c>
      <c r="H1256" s="229">
        <v>225.0</v>
      </c>
      <c r="I1256" s="32" t="s">
        <v>1576</v>
      </c>
      <c r="J1256" s="32" t="s">
        <v>1571</v>
      </c>
      <c r="K1256" s="229">
        <v>15.0</v>
      </c>
      <c r="L1256" s="229">
        <v>225.0</v>
      </c>
      <c r="M1256" s="32" t="s">
        <v>11588</v>
      </c>
      <c r="N1256" s="229">
        <v>0.0</v>
      </c>
    </row>
    <row r="1257">
      <c r="A1257" s="227" t="str">
        <f t="shared" si="1"/>
        <v>CA0195000500</v>
      </c>
      <c r="B1257" s="227" t="str">
        <f t="shared" si="2"/>
        <v>Miracle of Mind Tshirt (XL)</v>
      </c>
      <c r="C1257" s="32" t="s">
        <v>14049</v>
      </c>
      <c r="D1257" s="32" t="s">
        <v>1233</v>
      </c>
      <c r="E1257" s="229">
        <v>3.23</v>
      </c>
      <c r="F1257" s="230" t="b">
        <v>0</v>
      </c>
      <c r="G1257" s="229">
        <v>159.0</v>
      </c>
      <c r="H1257" s="229">
        <v>160.0</v>
      </c>
      <c r="I1257" s="32" t="s">
        <v>1578</v>
      </c>
      <c r="J1257" s="32" t="s">
        <v>1571</v>
      </c>
      <c r="K1257" s="229">
        <v>15.0</v>
      </c>
      <c r="L1257" s="229">
        <v>160.0</v>
      </c>
      <c r="M1257" s="32" t="s">
        <v>11390</v>
      </c>
      <c r="N1257" s="229">
        <v>0.0</v>
      </c>
    </row>
    <row r="1258">
      <c r="A1258" s="227" t="str">
        <f t="shared" si="1"/>
        <v>CA0195000600</v>
      </c>
      <c r="B1258" s="227" t="str">
        <f t="shared" si="2"/>
        <v>Miracle of Mind Tshirt (XXL)</v>
      </c>
      <c r="C1258" s="32" t="s">
        <v>14050</v>
      </c>
      <c r="D1258" s="32" t="s">
        <v>7127</v>
      </c>
      <c r="E1258" s="229">
        <v>0.0</v>
      </c>
      <c r="F1258" s="230" t="b">
        <v>0</v>
      </c>
      <c r="G1258" s="229">
        <v>0.0</v>
      </c>
      <c r="H1258" s="229">
        <v>0.0</v>
      </c>
      <c r="I1258" s="32" t="s">
        <v>7129</v>
      </c>
      <c r="J1258" s="32" t="s">
        <v>1571</v>
      </c>
      <c r="K1258" s="229">
        <v>15.0</v>
      </c>
      <c r="L1258" s="229">
        <v>0.0</v>
      </c>
      <c r="M1258" s="32" t="s">
        <v>11392</v>
      </c>
      <c r="N1258" s="229">
        <v>0.0</v>
      </c>
    </row>
    <row r="1259">
      <c r="A1259" s="227" t="str">
        <f t="shared" si="1"/>
        <v>CA0201800100</v>
      </c>
      <c r="B1259" s="227" t="str">
        <f t="shared" si="2"/>
        <v>MBK (MODERN BASIC KURTA) // LS //WHITE - NWC (XS)</v>
      </c>
      <c r="C1259" s="32" t="s">
        <v>14051</v>
      </c>
      <c r="D1259" s="32" t="s">
        <v>1658</v>
      </c>
      <c r="E1259" s="229">
        <v>10.73</v>
      </c>
      <c r="F1259" s="230" t="b">
        <v>0</v>
      </c>
      <c r="G1259" s="229">
        <v>43.0</v>
      </c>
      <c r="H1259" s="229">
        <v>43.0</v>
      </c>
      <c r="I1259" s="32" t="s">
        <v>7272</v>
      </c>
      <c r="J1259" s="32" t="s">
        <v>14052</v>
      </c>
      <c r="K1259" s="229">
        <v>26.0</v>
      </c>
      <c r="L1259" s="229">
        <v>43.0</v>
      </c>
      <c r="M1259" s="32" t="s">
        <v>11686</v>
      </c>
      <c r="N1259" s="229">
        <v>0.0</v>
      </c>
    </row>
    <row r="1260">
      <c r="A1260" s="227" t="str">
        <f t="shared" si="1"/>
        <v>CA0201800200</v>
      </c>
      <c r="B1260" s="227" t="str">
        <f t="shared" si="2"/>
        <v>MBK (MODERN BASIC KURTA) // LS //WHITE - NWC (S)</v>
      </c>
      <c r="C1260" s="32" t="s">
        <v>14053</v>
      </c>
      <c r="D1260" s="32" t="s">
        <v>1662</v>
      </c>
      <c r="E1260" s="229">
        <v>10.52</v>
      </c>
      <c r="F1260" s="230" t="b">
        <v>0</v>
      </c>
      <c r="G1260" s="229">
        <v>53.0</v>
      </c>
      <c r="H1260" s="229">
        <v>53.0</v>
      </c>
      <c r="I1260" s="32" t="s">
        <v>7274</v>
      </c>
      <c r="J1260" s="32" t="s">
        <v>14052</v>
      </c>
      <c r="K1260" s="229">
        <v>26.0</v>
      </c>
      <c r="L1260" s="229">
        <v>53.0</v>
      </c>
      <c r="M1260" s="32" t="s">
        <v>11585</v>
      </c>
      <c r="N1260" s="229">
        <v>0.0</v>
      </c>
    </row>
    <row r="1261">
      <c r="A1261" s="227" t="str">
        <f t="shared" si="1"/>
        <v>CA0201800300</v>
      </c>
      <c r="B1261" s="227" t="str">
        <f t="shared" si="2"/>
        <v>MBK (MODERN BASIC KURTA) // LS //WHITE - NWC (M)</v>
      </c>
      <c r="C1261" s="32" t="s">
        <v>14054</v>
      </c>
      <c r="D1261" s="32" t="s">
        <v>1665</v>
      </c>
      <c r="E1261" s="229">
        <v>10.55</v>
      </c>
      <c r="F1261" s="230" t="b">
        <v>0</v>
      </c>
      <c r="G1261" s="229">
        <v>74.0</v>
      </c>
      <c r="H1261" s="229">
        <v>74.0</v>
      </c>
      <c r="I1261" s="32" t="s">
        <v>7276</v>
      </c>
      <c r="J1261" s="32" t="s">
        <v>14052</v>
      </c>
      <c r="K1261" s="229">
        <v>26.0</v>
      </c>
      <c r="L1261" s="229">
        <v>74.0</v>
      </c>
      <c r="M1261" s="32" t="s">
        <v>11388</v>
      </c>
      <c r="N1261" s="229">
        <v>0.0</v>
      </c>
    </row>
    <row r="1262">
      <c r="A1262" s="227" t="str">
        <f t="shared" si="1"/>
        <v>CA0201800400</v>
      </c>
      <c r="B1262" s="227" t="str">
        <f t="shared" si="2"/>
        <v>MBK (MODERN BASIC KURTA) // LS //WHITE - NWC (L)</v>
      </c>
      <c r="C1262" s="32" t="s">
        <v>14055</v>
      </c>
      <c r="D1262" s="32" t="s">
        <v>1668</v>
      </c>
      <c r="E1262" s="229">
        <v>10.55</v>
      </c>
      <c r="F1262" s="230" t="b">
        <v>0</v>
      </c>
      <c r="G1262" s="229">
        <v>79.0</v>
      </c>
      <c r="H1262" s="229">
        <v>79.0</v>
      </c>
      <c r="I1262" s="32" t="s">
        <v>7278</v>
      </c>
      <c r="J1262" s="32" t="s">
        <v>14052</v>
      </c>
      <c r="K1262" s="229">
        <v>26.0</v>
      </c>
      <c r="L1262" s="229">
        <v>79.0</v>
      </c>
      <c r="M1262" s="32" t="s">
        <v>11588</v>
      </c>
      <c r="N1262" s="229">
        <v>0.0</v>
      </c>
    </row>
    <row r="1263">
      <c r="A1263" s="227" t="str">
        <f t="shared" si="1"/>
        <v>CA0201800500</v>
      </c>
      <c r="B1263" s="227" t="str">
        <f t="shared" si="2"/>
        <v>MBK (MODERN BASIC KURTA) // LS //WHITE - NWC (XL)</v>
      </c>
      <c r="C1263" s="32" t="s">
        <v>14056</v>
      </c>
      <c r="D1263" s="32" t="s">
        <v>1671</v>
      </c>
      <c r="E1263" s="229">
        <v>10.6</v>
      </c>
      <c r="F1263" s="230" t="b">
        <v>0</v>
      </c>
      <c r="G1263" s="229">
        <v>19.0</v>
      </c>
      <c r="H1263" s="229">
        <v>21.0</v>
      </c>
      <c r="I1263" s="32" t="s">
        <v>7280</v>
      </c>
      <c r="J1263" s="32" t="s">
        <v>14052</v>
      </c>
      <c r="K1263" s="229">
        <v>26.0</v>
      </c>
      <c r="L1263" s="229">
        <v>21.0</v>
      </c>
      <c r="M1263" s="32" t="s">
        <v>11390</v>
      </c>
      <c r="N1263" s="229">
        <v>0.0</v>
      </c>
    </row>
    <row r="1264">
      <c r="A1264" s="227" t="str">
        <f t="shared" si="1"/>
        <v>CA0201900100</v>
      </c>
      <c r="B1264" s="227" t="str">
        <f t="shared" si="2"/>
        <v>MBK (MODERN BASIC KURTA) // LS // TAUPE - NWC (XS)</v>
      </c>
      <c r="C1264" s="32" t="s">
        <v>14057</v>
      </c>
      <c r="D1264" s="32" t="s">
        <v>7281</v>
      </c>
      <c r="E1264" s="229">
        <v>12.47</v>
      </c>
      <c r="F1264" s="230" t="b">
        <v>0</v>
      </c>
      <c r="G1264" s="229">
        <v>10.0</v>
      </c>
      <c r="H1264" s="229">
        <v>11.0</v>
      </c>
      <c r="I1264" s="32" t="s">
        <v>7283</v>
      </c>
      <c r="J1264" s="32" t="s">
        <v>14058</v>
      </c>
      <c r="K1264" s="229">
        <v>26.0</v>
      </c>
      <c r="L1264" s="229">
        <v>11.0</v>
      </c>
      <c r="M1264" s="32" t="s">
        <v>11686</v>
      </c>
      <c r="N1264" s="229">
        <v>0.0</v>
      </c>
    </row>
    <row r="1265">
      <c r="A1265" s="227" t="str">
        <f t="shared" si="1"/>
        <v>CA0201900200</v>
      </c>
      <c r="B1265" s="227" t="str">
        <f t="shared" si="2"/>
        <v>MBK (MODERN BASIC KURTA) // LS // TAUPE - NWC (S)</v>
      </c>
      <c r="C1265" s="32" t="s">
        <v>14059</v>
      </c>
      <c r="D1265" s="32" t="s">
        <v>7284</v>
      </c>
      <c r="E1265" s="229">
        <v>12.47</v>
      </c>
      <c r="F1265" s="230" t="b">
        <v>0</v>
      </c>
      <c r="G1265" s="229">
        <v>15.0</v>
      </c>
      <c r="H1265" s="229">
        <v>15.0</v>
      </c>
      <c r="I1265" s="32" t="s">
        <v>7286</v>
      </c>
      <c r="J1265" s="32" t="s">
        <v>14058</v>
      </c>
      <c r="K1265" s="229">
        <v>26.0</v>
      </c>
      <c r="L1265" s="229">
        <v>15.0</v>
      </c>
      <c r="M1265" s="32" t="s">
        <v>11585</v>
      </c>
      <c r="N1265" s="229">
        <v>0.0</v>
      </c>
    </row>
    <row r="1266">
      <c r="A1266" s="227" t="str">
        <f t="shared" si="1"/>
        <v>CA0201900300</v>
      </c>
      <c r="B1266" s="227" t="str">
        <f t="shared" si="2"/>
        <v>MBK (MODERN BASIC KURTA) // LS // TAUPE - NWC (M)</v>
      </c>
      <c r="C1266" s="32" t="s">
        <v>14060</v>
      </c>
      <c r="D1266" s="32" t="s">
        <v>7287</v>
      </c>
      <c r="E1266" s="229">
        <v>12.47</v>
      </c>
      <c r="F1266" s="230" t="b">
        <v>0</v>
      </c>
      <c r="G1266" s="229">
        <v>6.0</v>
      </c>
      <c r="H1266" s="229">
        <v>6.0</v>
      </c>
      <c r="I1266" s="32" t="s">
        <v>7289</v>
      </c>
      <c r="J1266" s="32" t="s">
        <v>14058</v>
      </c>
      <c r="K1266" s="229">
        <v>26.0</v>
      </c>
      <c r="L1266" s="229">
        <v>6.0</v>
      </c>
      <c r="M1266" s="32" t="s">
        <v>11388</v>
      </c>
      <c r="N1266" s="229">
        <v>0.0</v>
      </c>
    </row>
    <row r="1267">
      <c r="A1267" s="227" t="str">
        <f t="shared" si="1"/>
        <v>CA0201900400</v>
      </c>
      <c r="B1267" s="227" t="str">
        <f t="shared" si="2"/>
        <v>MBK (MODERN BASIC KURTA) // LS // TAUPE - NWC (L)</v>
      </c>
      <c r="C1267" s="32" t="s">
        <v>14061</v>
      </c>
      <c r="D1267" s="32" t="s">
        <v>7290</v>
      </c>
      <c r="E1267" s="229">
        <v>12.47</v>
      </c>
      <c r="F1267" s="230" t="b">
        <v>0</v>
      </c>
      <c r="G1267" s="229">
        <v>7.0</v>
      </c>
      <c r="H1267" s="229">
        <v>7.0</v>
      </c>
      <c r="I1267" s="32" t="s">
        <v>7292</v>
      </c>
      <c r="J1267" s="32" t="s">
        <v>14058</v>
      </c>
      <c r="K1267" s="229">
        <v>26.0</v>
      </c>
      <c r="L1267" s="229">
        <v>7.0</v>
      </c>
      <c r="M1267" s="32" t="s">
        <v>11588</v>
      </c>
      <c r="N1267" s="229">
        <v>0.0</v>
      </c>
    </row>
    <row r="1268">
      <c r="A1268" s="227" t="str">
        <f t="shared" si="1"/>
        <v>CA0201900500</v>
      </c>
      <c r="B1268" s="227" t="str">
        <f t="shared" si="2"/>
        <v>MBK (MODERN BASIC KURTA) // LS // TAUPE - NWC (XL)</v>
      </c>
      <c r="C1268" s="32" t="s">
        <v>14062</v>
      </c>
      <c r="D1268" s="32" t="s">
        <v>7293</v>
      </c>
      <c r="E1268" s="229">
        <v>12.47</v>
      </c>
      <c r="F1268" s="230" t="b">
        <v>0</v>
      </c>
      <c r="G1268" s="229">
        <v>0.0</v>
      </c>
      <c r="H1268" s="229">
        <v>0.0</v>
      </c>
      <c r="I1268" s="32" t="s">
        <v>7295</v>
      </c>
      <c r="J1268" s="32" t="s">
        <v>14058</v>
      </c>
      <c r="K1268" s="229">
        <v>26.0</v>
      </c>
      <c r="L1268" s="229">
        <v>0.0</v>
      </c>
      <c r="M1268" s="32" t="s">
        <v>11390</v>
      </c>
      <c r="N1268" s="229">
        <v>0.0</v>
      </c>
    </row>
    <row r="1269">
      <c r="A1269" s="227" t="str">
        <f t="shared" si="1"/>
        <v>CA0202000100</v>
      </c>
      <c r="B1269" s="227" t="str">
        <f t="shared" si="2"/>
        <v>TRADITIONAL KURTA // ¾ SLV // WHITE - NWC (XS)</v>
      </c>
      <c r="C1269" s="32" t="s">
        <v>14063</v>
      </c>
      <c r="D1269" s="32" t="s">
        <v>1686</v>
      </c>
      <c r="E1269" s="229">
        <v>10.35</v>
      </c>
      <c r="F1269" s="230" t="b">
        <v>0</v>
      </c>
      <c r="G1269" s="229">
        <v>53.0</v>
      </c>
      <c r="H1269" s="229">
        <v>53.0</v>
      </c>
      <c r="I1269" s="32" t="s">
        <v>7297</v>
      </c>
      <c r="J1269" s="32" t="s">
        <v>14064</v>
      </c>
      <c r="K1269" s="229">
        <v>26.0</v>
      </c>
      <c r="L1269" s="229">
        <v>53.0</v>
      </c>
      <c r="M1269" s="32" t="s">
        <v>11686</v>
      </c>
      <c r="N1269" s="229">
        <v>0.0</v>
      </c>
    </row>
    <row r="1270">
      <c r="A1270" s="227" t="str">
        <f t="shared" si="1"/>
        <v>CA0202000200</v>
      </c>
      <c r="B1270" s="227" t="str">
        <f t="shared" si="2"/>
        <v>TRADITIONAL KURTA // ¾ SLV // WHITE - NWC (S)</v>
      </c>
      <c r="C1270" s="32" t="s">
        <v>14065</v>
      </c>
      <c r="D1270" s="32" t="s">
        <v>1689</v>
      </c>
      <c r="E1270" s="233">
        <v>10.3</v>
      </c>
      <c r="F1270" s="230" t="b">
        <v>0</v>
      </c>
      <c r="G1270" s="229">
        <v>145.0</v>
      </c>
      <c r="H1270" s="229">
        <v>145.0</v>
      </c>
      <c r="I1270" s="235" t="s">
        <v>7299</v>
      </c>
      <c r="J1270" s="32" t="s">
        <v>14064</v>
      </c>
      <c r="K1270" s="229">
        <v>26.0</v>
      </c>
      <c r="L1270" s="229">
        <v>145.0</v>
      </c>
      <c r="M1270" s="32" t="s">
        <v>11585</v>
      </c>
      <c r="N1270" s="229">
        <v>0.0</v>
      </c>
    </row>
    <row r="1271">
      <c r="A1271" s="227" t="str">
        <f t="shared" si="1"/>
        <v>CA0202000300</v>
      </c>
      <c r="B1271" s="227" t="str">
        <f t="shared" si="2"/>
        <v>TRADITIONAL KURTA // ¾ SLV // WHITE - NWC (M)</v>
      </c>
      <c r="C1271" s="32" t="s">
        <v>14066</v>
      </c>
      <c r="D1271" s="32" t="s">
        <v>1692</v>
      </c>
      <c r="E1271" s="229">
        <v>10.27</v>
      </c>
      <c r="F1271" s="230" t="b">
        <v>0</v>
      </c>
      <c r="G1271" s="229">
        <v>134.0</v>
      </c>
      <c r="H1271" s="229">
        <v>135.0</v>
      </c>
      <c r="I1271" s="32" t="s">
        <v>7301</v>
      </c>
      <c r="J1271" s="32" t="s">
        <v>14064</v>
      </c>
      <c r="K1271" s="229">
        <v>26.0</v>
      </c>
      <c r="L1271" s="229">
        <v>135.0</v>
      </c>
      <c r="M1271" s="32" t="s">
        <v>11388</v>
      </c>
      <c r="N1271" s="229">
        <v>0.0</v>
      </c>
    </row>
    <row r="1272">
      <c r="A1272" s="227" t="str">
        <f t="shared" si="1"/>
        <v>CA0202000400</v>
      </c>
      <c r="B1272" s="227" t="str">
        <f t="shared" si="2"/>
        <v>TRADITIONAL KURTA // ¾ SLV // WHITE - NWC (L)</v>
      </c>
      <c r="C1272" s="32" t="s">
        <v>14067</v>
      </c>
      <c r="D1272" s="32" t="s">
        <v>1695</v>
      </c>
      <c r="E1272" s="233">
        <v>10.3</v>
      </c>
      <c r="F1272" s="230" t="b">
        <v>0</v>
      </c>
      <c r="G1272" s="229">
        <v>90.0</v>
      </c>
      <c r="H1272" s="229">
        <v>91.0</v>
      </c>
      <c r="I1272" s="32" t="s">
        <v>7303</v>
      </c>
      <c r="J1272" s="32" t="s">
        <v>14064</v>
      </c>
      <c r="K1272" s="229">
        <v>26.0</v>
      </c>
      <c r="L1272" s="229">
        <v>91.0</v>
      </c>
      <c r="M1272" s="32" t="s">
        <v>11588</v>
      </c>
      <c r="N1272" s="229">
        <v>0.0</v>
      </c>
    </row>
    <row r="1273">
      <c r="A1273" s="227" t="str">
        <f t="shared" si="1"/>
        <v>CA0202000500</v>
      </c>
      <c r="B1273" s="227" t="str">
        <f t="shared" si="2"/>
        <v>TRADITIONAL KURTA // ¾ SLV // WHITE - NWC (XL)</v>
      </c>
      <c r="C1273" s="32" t="s">
        <v>14068</v>
      </c>
      <c r="D1273" s="32" t="s">
        <v>1698</v>
      </c>
      <c r="E1273" s="233">
        <v>10.34</v>
      </c>
      <c r="F1273" s="230" t="b">
        <v>0</v>
      </c>
      <c r="G1273" s="229">
        <v>41.0</v>
      </c>
      <c r="H1273" s="229">
        <v>41.0</v>
      </c>
      <c r="I1273" s="32" t="s">
        <v>7305</v>
      </c>
      <c r="J1273" s="32" t="s">
        <v>14064</v>
      </c>
      <c r="K1273" s="229">
        <v>26.0</v>
      </c>
      <c r="L1273" s="229">
        <v>41.0</v>
      </c>
      <c r="M1273" s="32" t="s">
        <v>11390</v>
      </c>
      <c r="N1273" s="229">
        <v>0.0</v>
      </c>
    </row>
    <row r="1274">
      <c r="A1274" s="227" t="str">
        <f t="shared" si="1"/>
        <v>CA0202100100</v>
      </c>
      <c r="B1274" s="227" t="str">
        <f t="shared" si="2"/>
        <v>TRADITIONAL KURTA // ¾ SLV // RED - NWC (XS)</v>
      </c>
      <c r="C1274" s="32" t="s">
        <v>14069</v>
      </c>
      <c r="D1274" s="32" t="s">
        <v>1702</v>
      </c>
      <c r="E1274" s="233">
        <v>11.48</v>
      </c>
      <c r="F1274" s="230" t="b">
        <v>0</v>
      </c>
      <c r="G1274" s="229">
        <v>53.0</v>
      </c>
      <c r="H1274" s="229">
        <v>53.0</v>
      </c>
      <c r="I1274" s="32" t="s">
        <v>7307</v>
      </c>
      <c r="J1274" s="32" t="s">
        <v>14070</v>
      </c>
      <c r="K1274" s="229">
        <v>26.0</v>
      </c>
      <c r="L1274" s="229">
        <v>53.0</v>
      </c>
      <c r="M1274" s="32" t="s">
        <v>11686</v>
      </c>
      <c r="N1274" s="229">
        <v>0.0</v>
      </c>
    </row>
    <row r="1275">
      <c r="A1275" s="227" t="str">
        <f t="shared" si="1"/>
        <v>CA0202100200</v>
      </c>
      <c r="B1275" s="227" t="str">
        <f t="shared" si="2"/>
        <v>TRADITIONAL KURTA // ¾ SLV // RED - NWC (S)</v>
      </c>
      <c r="C1275" s="32" t="s">
        <v>14071</v>
      </c>
      <c r="D1275" s="32" t="s">
        <v>1705</v>
      </c>
      <c r="E1275" s="229">
        <v>11.42</v>
      </c>
      <c r="F1275" s="230" t="b">
        <v>0</v>
      </c>
      <c r="G1275" s="229">
        <v>144.0</v>
      </c>
      <c r="H1275" s="229">
        <v>145.0</v>
      </c>
      <c r="I1275" s="32" t="s">
        <v>7309</v>
      </c>
      <c r="J1275" s="32" t="s">
        <v>14070</v>
      </c>
      <c r="K1275" s="229">
        <v>26.0</v>
      </c>
      <c r="L1275" s="229">
        <v>145.0</v>
      </c>
      <c r="M1275" s="32" t="s">
        <v>11585</v>
      </c>
      <c r="N1275" s="229">
        <v>0.0</v>
      </c>
    </row>
    <row r="1276">
      <c r="A1276" s="227" t="str">
        <f t="shared" si="1"/>
        <v>CA0202100300</v>
      </c>
      <c r="B1276" s="227" t="str">
        <f t="shared" si="2"/>
        <v>TRADITIONAL KURTA // ¾ SLV // RED - NWC (M)</v>
      </c>
      <c r="C1276" s="32" t="s">
        <v>14072</v>
      </c>
      <c r="D1276" s="32" t="s">
        <v>1708</v>
      </c>
      <c r="E1276" s="229">
        <v>11.44</v>
      </c>
      <c r="F1276" s="230" t="b">
        <v>0</v>
      </c>
      <c r="G1276" s="229">
        <v>141.0</v>
      </c>
      <c r="H1276" s="229">
        <v>141.0</v>
      </c>
      <c r="I1276" s="32" t="s">
        <v>7311</v>
      </c>
      <c r="J1276" s="32" t="s">
        <v>14070</v>
      </c>
      <c r="K1276" s="229">
        <v>26.0</v>
      </c>
      <c r="L1276" s="229">
        <v>141.0</v>
      </c>
      <c r="M1276" s="32" t="s">
        <v>11388</v>
      </c>
      <c r="N1276" s="229">
        <v>0.0</v>
      </c>
    </row>
    <row r="1277">
      <c r="A1277" s="227" t="str">
        <f t="shared" si="1"/>
        <v>CA0202100400</v>
      </c>
      <c r="B1277" s="227" t="str">
        <f t="shared" si="2"/>
        <v>TRADITIONAL KURTA // ¾ SLV // RED - NWC (L)</v>
      </c>
      <c r="C1277" s="32" t="s">
        <v>14073</v>
      </c>
      <c r="D1277" s="32" t="s">
        <v>1711</v>
      </c>
      <c r="E1277" s="229">
        <v>11.45</v>
      </c>
      <c r="F1277" s="230" t="b">
        <v>0</v>
      </c>
      <c r="G1277" s="229">
        <v>98.0</v>
      </c>
      <c r="H1277" s="229">
        <v>99.0</v>
      </c>
      <c r="I1277" s="32" t="s">
        <v>7313</v>
      </c>
      <c r="J1277" s="32" t="s">
        <v>14070</v>
      </c>
      <c r="K1277" s="229">
        <v>26.0</v>
      </c>
      <c r="L1277" s="229">
        <v>99.0</v>
      </c>
      <c r="M1277" s="32" t="s">
        <v>11588</v>
      </c>
      <c r="N1277" s="229">
        <v>0.0</v>
      </c>
    </row>
    <row r="1278">
      <c r="A1278" s="227" t="str">
        <f t="shared" si="1"/>
        <v>CA0202100500</v>
      </c>
      <c r="B1278" s="227" t="str">
        <f t="shared" si="2"/>
        <v>TRADITIONAL KURTA // ¾ SLV // RED - NWC (XL)</v>
      </c>
      <c r="C1278" s="32" t="s">
        <v>14074</v>
      </c>
      <c r="D1278" s="32" t="s">
        <v>1714</v>
      </c>
      <c r="E1278" s="229">
        <v>11.45</v>
      </c>
      <c r="F1278" s="230" t="b">
        <v>0</v>
      </c>
      <c r="G1278" s="229">
        <v>48.0</v>
      </c>
      <c r="H1278" s="229">
        <v>48.0</v>
      </c>
      <c r="I1278" s="32" t="s">
        <v>7315</v>
      </c>
      <c r="J1278" s="32" t="s">
        <v>14070</v>
      </c>
      <c r="K1278" s="229">
        <v>26.0</v>
      </c>
      <c r="L1278" s="229">
        <v>48.0</v>
      </c>
      <c r="M1278" s="32" t="s">
        <v>11390</v>
      </c>
      <c r="N1278" s="229">
        <v>0.0</v>
      </c>
    </row>
    <row r="1279">
      <c r="A1279" s="227" t="str">
        <f t="shared" si="1"/>
        <v>CA0202200100</v>
      </c>
      <c r="B1279" s="227" t="str">
        <f t="shared" si="2"/>
        <v>LS RELAXED HENLEY // RUST - NWC (XS)</v>
      </c>
      <c r="C1279" s="32" t="s">
        <v>14075</v>
      </c>
      <c r="D1279" s="32" t="s">
        <v>1788</v>
      </c>
      <c r="E1279" s="229">
        <v>12.3</v>
      </c>
      <c r="F1279" s="230" t="b">
        <v>0</v>
      </c>
      <c r="G1279" s="229">
        <v>23.0</v>
      </c>
      <c r="H1279" s="229">
        <v>23.0</v>
      </c>
      <c r="I1279" s="32" t="s">
        <v>7317</v>
      </c>
      <c r="J1279" s="32" t="s">
        <v>14076</v>
      </c>
      <c r="K1279" s="229">
        <v>30.0</v>
      </c>
      <c r="L1279" s="229">
        <v>23.0</v>
      </c>
      <c r="M1279" s="32" t="s">
        <v>11686</v>
      </c>
      <c r="N1279" s="229">
        <v>2.0</v>
      </c>
    </row>
    <row r="1280">
      <c r="A1280" s="227" t="str">
        <f t="shared" si="1"/>
        <v>CA0202200200</v>
      </c>
      <c r="B1280" s="227" t="str">
        <f t="shared" si="2"/>
        <v>LS RELAXED HENLEY // RUST - NWC (S)</v>
      </c>
      <c r="C1280" s="32" t="s">
        <v>14077</v>
      </c>
      <c r="D1280" s="32" t="s">
        <v>1791</v>
      </c>
      <c r="E1280" s="229">
        <v>12.22</v>
      </c>
      <c r="F1280" s="230" t="b">
        <v>0</v>
      </c>
      <c r="G1280" s="229">
        <v>33.0</v>
      </c>
      <c r="H1280" s="229">
        <v>34.0</v>
      </c>
      <c r="I1280" s="32" t="s">
        <v>7319</v>
      </c>
      <c r="J1280" s="32" t="s">
        <v>14076</v>
      </c>
      <c r="K1280" s="229">
        <v>30.0</v>
      </c>
      <c r="L1280" s="229">
        <v>34.0</v>
      </c>
      <c r="M1280" s="32" t="s">
        <v>11585</v>
      </c>
      <c r="N1280" s="229">
        <v>2.0</v>
      </c>
    </row>
    <row r="1281">
      <c r="A1281" s="227" t="str">
        <f t="shared" si="1"/>
        <v>CA0202200300</v>
      </c>
      <c r="B1281" s="227" t="str">
        <f t="shared" si="2"/>
        <v>LS RELAXED HENLEY // RUST - NWC (M)</v>
      </c>
      <c r="C1281" s="32" t="s">
        <v>14078</v>
      </c>
      <c r="D1281" s="32" t="s">
        <v>1794</v>
      </c>
      <c r="E1281" s="229">
        <v>12.22</v>
      </c>
      <c r="F1281" s="230" t="b">
        <v>0</v>
      </c>
      <c r="G1281" s="229">
        <v>82.0</v>
      </c>
      <c r="H1281" s="229">
        <v>83.0</v>
      </c>
      <c r="I1281" s="32" t="s">
        <v>7321</v>
      </c>
      <c r="J1281" s="32" t="s">
        <v>14076</v>
      </c>
      <c r="K1281" s="229">
        <v>30.0</v>
      </c>
      <c r="L1281" s="229">
        <v>83.0</v>
      </c>
      <c r="M1281" s="32" t="s">
        <v>11388</v>
      </c>
      <c r="N1281" s="229">
        <v>2.0</v>
      </c>
    </row>
    <row r="1282">
      <c r="A1282" s="227" t="str">
        <f t="shared" si="1"/>
        <v>CA0202200400</v>
      </c>
      <c r="B1282" s="227" t="str">
        <f t="shared" si="2"/>
        <v>LS RELAXED HENLEY // RUST - NWC (L)</v>
      </c>
      <c r="C1282" s="32" t="s">
        <v>14079</v>
      </c>
      <c r="D1282" s="32" t="s">
        <v>1797</v>
      </c>
      <c r="E1282" s="229">
        <v>12.01</v>
      </c>
      <c r="F1282" s="230" t="b">
        <v>0</v>
      </c>
      <c r="G1282" s="229">
        <v>24.0</v>
      </c>
      <c r="H1282" s="229">
        <v>26.0</v>
      </c>
      <c r="I1282" s="32" t="s">
        <v>7323</v>
      </c>
      <c r="J1282" s="32" t="s">
        <v>14076</v>
      </c>
      <c r="K1282" s="229">
        <v>30.0</v>
      </c>
      <c r="L1282" s="229">
        <v>26.0</v>
      </c>
      <c r="M1282" s="32" t="s">
        <v>11588</v>
      </c>
      <c r="N1282" s="229">
        <v>2.0</v>
      </c>
    </row>
    <row r="1283">
      <c r="A1283" s="227" t="str">
        <f t="shared" si="1"/>
        <v>CA0202200500</v>
      </c>
      <c r="B1283" s="227" t="str">
        <f t="shared" si="2"/>
        <v>LS RELAXED HENLEY // RUST - NWC (XL)</v>
      </c>
      <c r="C1283" s="32" t="s">
        <v>14080</v>
      </c>
      <c r="D1283" s="32" t="s">
        <v>1800</v>
      </c>
      <c r="E1283" s="229">
        <v>12.2</v>
      </c>
      <c r="F1283" s="230" t="b">
        <v>0</v>
      </c>
      <c r="G1283" s="229">
        <v>28.0</v>
      </c>
      <c r="H1283" s="229">
        <v>28.0</v>
      </c>
      <c r="I1283" s="32" t="s">
        <v>7325</v>
      </c>
      <c r="J1283" s="32" t="s">
        <v>14076</v>
      </c>
      <c r="K1283" s="229">
        <v>30.0</v>
      </c>
      <c r="L1283" s="229">
        <v>28.0</v>
      </c>
      <c r="M1283" s="32" t="s">
        <v>11390</v>
      </c>
      <c r="N1283" s="229">
        <v>2.0</v>
      </c>
    </row>
    <row r="1284">
      <c r="A1284" s="227" t="str">
        <f t="shared" si="1"/>
        <v>CA0202300100</v>
      </c>
      <c r="B1284" s="227" t="str">
        <f t="shared" si="2"/>
        <v>LS RELAXED HENLEY // TWILIGHT - NWC (XS)</v>
      </c>
      <c r="C1284" s="32" t="s">
        <v>14081</v>
      </c>
      <c r="D1284" s="32" t="s">
        <v>7326</v>
      </c>
      <c r="E1284" s="229">
        <v>12.84</v>
      </c>
      <c r="F1284" s="230" t="b">
        <v>0</v>
      </c>
      <c r="G1284" s="229">
        <v>-1.0</v>
      </c>
      <c r="H1284" s="229">
        <v>-1.0</v>
      </c>
      <c r="I1284" s="32" t="s">
        <v>7328</v>
      </c>
      <c r="J1284" s="32" t="s">
        <v>14082</v>
      </c>
      <c r="K1284" s="229">
        <v>30.0</v>
      </c>
      <c r="L1284" s="229">
        <v>0.0</v>
      </c>
      <c r="M1284" s="32" t="s">
        <v>11686</v>
      </c>
      <c r="N1284" s="229">
        <v>2.0</v>
      </c>
    </row>
    <row r="1285">
      <c r="A1285" s="227" t="str">
        <f t="shared" si="1"/>
        <v>CA0202300200</v>
      </c>
      <c r="B1285" s="227" t="str">
        <f t="shared" si="2"/>
        <v>LS RELAXED HENLEY // TWILIGHT - NWC (S)</v>
      </c>
      <c r="C1285" s="32" t="s">
        <v>14083</v>
      </c>
      <c r="D1285" s="32" t="s">
        <v>7329</v>
      </c>
      <c r="E1285" s="229">
        <v>12.84</v>
      </c>
      <c r="F1285" s="230" t="b">
        <v>0</v>
      </c>
      <c r="G1285" s="229">
        <v>0.0</v>
      </c>
      <c r="H1285" s="229">
        <v>0.0</v>
      </c>
      <c r="I1285" s="32" t="s">
        <v>7331</v>
      </c>
      <c r="J1285" s="32" t="s">
        <v>14082</v>
      </c>
      <c r="K1285" s="229">
        <v>30.0</v>
      </c>
      <c r="L1285" s="229">
        <v>0.0</v>
      </c>
      <c r="M1285" s="32" t="s">
        <v>11585</v>
      </c>
      <c r="N1285" s="229">
        <v>2.0</v>
      </c>
    </row>
    <row r="1286">
      <c r="A1286" s="227" t="str">
        <f t="shared" si="1"/>
        <v>CA0202300300</v>
      </c>
      <c r="B1286" s="227" t="str">
        <f t="shared" si="2"/>
        <v>LS RELAXED HENLEY // TWILIGHT - NWC (M)</v>
      </c>
      <c r="C1286" s="32" t="s">
        <v>14084</v>
      </c>
      <c r="D1286" s="32" t="s">
        <v>7332</v>
      </c>
      <c r="E1286" s="229">
        <v>12.84</v>
      </c>
      <c r="F1286" s="230" t="b">
        <v>0</v>
      </c>
      <c r="G1286" s="229">
        <v>0.0</v>
      </c>
      <c r="H1286" s="229">
        <v>0.0</v>
      </c>
      <c r="I1286" s="32" t="s">
        <v>7334</v>
      </c>
      <c r="J1286" s="32" t="s">
        <v>14082</v>
      </c>
      <c r="K1286" s="229">
        <v>30.0</v>
      </c>
      <c r="L1286" s="229">
        <v>0.0</v>
      </c>
      <c r="M1286" s="32" t="s">
        <v>11388</v>
      </c>
      <c r="N1286" s="229">
        <v>2.0</v>
      </c>
    </row>
    <row r="1287">
      <c r="A1287" s="227" t="str">
        <f t="shared" si="1"/>
        <v>CA0202300400</v>
      </c>
      <c r="B1287" s="227" t="str">
        <f t="shared" si="2"/>
        <v>LS RELAXED HENLEY // TWILIGHT - NWC (L)</v>
      </c>
      <c r="C1287" s="32" t="s">
        <v>14085</v>
      </c>
      <c r="D1287" s="32" t="s">
        <v>7335</v>
      </c>
      <c r="E1287" s="229">
        <v>12.84</v>
      </c>
      <c r="F1287" s="230" t="b">
        <v>0</v>
      </c>
      <c r="G1287" s="229">
        <v>0.0</v>
      </c>
      <c r="H1287" s="229">
        <v>0.0</v>
      </c>
      <c r="I1287" s="32" t="s">
        <v>7337</v>
      </c>
      <c r="J1287" s="32" t="s">
        <v>14082</v>
      </c>
      <c r="K1287" s="229">
        <v>30.0</v>
      </c>
      <c r="L1287" s="229">
        <v>0.0</v>
      </c>
      <c r="M1287" s="32" t="s">
        <v>11588</v>
      </c>
      <c r="N1287" s="229">
        <v>2.0</v>
      </c>
    </row>
    <row r="1288">
      <c r="A1288" s="227" t="str">
        <f t="shared" si="1"/>
        <v>CA0202300500</v>
      </c>
      <c r="B1288" s="227" t="str">
        <f t="shared" si="2"/>
        <v>LS RELAXED HENLEY // TWILIGHT - NWC (XL)</v>
      </c>
      <c r="C1288" s="32" t="s">
        <v>14086</v>
      </c>
      <c r="D1288" s="32" t="s">
        <v>7338</v>
      </c>
      <c r="E1288" s="229">
        <v>12.84</v>
      </c>
      <c r="F1288" s="230" t="b">
        <v>0</v>
      </c>
      <c r="G1288" s="229">
        <v>0.0</v>
      </c>
      <c r="H1288" s="229">
        <v>0.0</v>
      </c>
      <c r="I1288" s="32" t="s">
        <v>7340</v>
      </c>
      <c r="J1288" s="32" t="s">
        <v>14082</v>
      </c>
      <c r="K1288" s="229">
        <v>30.0</v>
      </c>
      <c r="L1288" s="229">
        <v>0.0</v>
      </c>
      <c r="M1288" s="32" t="s">
        <v>11390</v>
      </c>
      <c r="N1288" s="229">
        <v>2.0</v>
      </c>
    </row>
    <row r="1289">
      <c r="A1289" s="227" t="str">
        <f t="shared" si="1"/>
        <v>CA0202400100</v>
      </c>
      <c r="B1289" s="227" t="str">
        <f t="shared" si="2"/>
        <v>LS RELAXED HENLEY // DK SAND - NWC (XS)</v>
      </c>
      <c r="C1289" s="32" t="s">
        <v>14087</v>
      </c>
      <c r="D1289" s="32" t="s">
        <v>7341</v>
      </c>
      <c r="E1289" s="229">
        <v>12.84</v>
      </c>
      <c r="F1289" s="230" t="b">
        <v>0</v>
      </c>
      <c r="G1289" s="229">
        <v>4.0</v>
      </c>
      <c r="H1289" s="229">
        <v>4.0</v>
      </c>
      <c r="I1289" s="32" t="s">
        <v>7343</v>
      </c>
      <c r="J1289" s="32" t="s">
        <v>14088</v>
      </c>
      <c r="K1289" s="229">
        <v>30.0</v>
      </c>
      <c r="L1289" s="229">
        <v>4.0</v>
      </c>
      <c r="M1289" s="32" t="s">
        <v>11686</v>
      </c>
      <c r="N1289" s="229">
        <v>2.0</v>
      </c>
    </row>
    <row r="1290">
      <c r="A1290" s="227" t="str">
        <f t="shared" si="1"/>
        <v>CA0202400200</v>
      </c>
      <c r="B1290" s="227" t="str">
        <f t="shared" si="2"/>
        <v>LS RELAXED HENLEY // DK SAND - NWC (S)</v>
      </c>
      <c r="C1290" s="32" t="s">
        <v>14089</v>
      </c>
      <c r="D1290" s="32" t="s">
        <v>7344</v>
      </c>
      <c r="E1290" s="229">
        <v>12.84</v>
      </c>
      <c r="F1290" s="230" t="b">
        <v>0</v>
      </c>
      <c r="G1290" s="229">
        <v>0.0</v>
      </c>
      <c r="H1290" s="229">
        <v>0.0</v>
      </c>
      <c r="I1290" s="32" t="s">
        <v>7346</v>
      </c>
      <c r="J1290" s="32" t="s">
        <v>14088</v>
      </c>
      <c r="K1290" s="229">
        <v>30.0</v>
      </c>
      <c r="L1290" s="229">
        <v>0.0</v>
      </c>
      <c r="M1290" s="32" t="s">
        <v>11585</v>
      </c>
      <c r="N1290" s="229">
        <v>2.0</v>
      </c>
    </row>
    <row r="1291">
      <c r="A1291" s="227" t="str">
        <f t="shared" si="1"/>
        <v>CA0202400300</v>
      </c>
      <c r="B1291" s="227" t="str">
        <f t="shared" si="2"/>
        <v>LS RELAXED HENLEY // DK SAND - NWC (M)</v>
      </c>
      <c r="C1291" s="32" t="s">
        <v>14090</v>
      </c>
      <c r="D1291" s="32" t="s">
        <v>7347</v>
      </c>
      <c r="E1291" s="229">
        <v>12.84</v>
      </c>
      <c r="F1291" s="230" t="b">
        <v>0</v>
      </c>
      <c r="G1291" s="229">
        <v>0.0</v>
      </c>
      <c r="H1291" s="229">
        <v>0.0</v>
      </c>
      <c r="I1291" s="32" t="s">
        <v>7349</v>
      </c>
      <c r="J1291" s="32" t="s">
        <v>14088</v>
      </c>
      <c r="K1291" s="229">
        <v>30.0</v>
      </c>
      <c r="L1291" s="229">
        <v>0.0</v>
      </c>
      <c r="M1291" s="32" t="s">
        <v>11388</v>
      </c>
      <c r="N1291" s="229">
        <v>2.0</v>
      </c>
    </row>
    <row r="1292">
      <c r="A1292" s="227" t="str">
        <f t="shared" si="1"/>
        <v>CA0202400400</v>
      </c>
      <c r="B1292" s="227" t="str">
        <f t="shared" si="2"/>
        <v>LS RELAXED HENLEY // DK SAND - NWC (L)</v>
      </c>
      <c r="C1292" s="32" t="s">
        <v>14091</v>
      </c>
      <c r="D1292" s="32" t="s">
        <v>7350</v>
      </c>
      <c r="E1292" s="229">
        <v>12.84</v>
      </c>
      <c r="F1292" s="230" t="b">
        <v>0</v>
      </c>
      <c r="G1292" s="229">
        <v>0.0</v>
      </c>
      <c r="H1292" s="229">
        <v>0.0</v>
      </c>
      <c r="I1292" s="32" t="s">
        <v>7352</v>
      </c>
      <c r="J1292" s="32" t="s">
        <v>14088</v>
      </c>
      <c r="K1292" s="229">
        <v>30.0</v>
      </c>
      <c r="L1292" s="229">
        <v>0.0</v>
      </c>
      <c r="M1292" s="32" t="s">
        <v>11588</v>
      </c>
      <c r="N1292" s="229">
        <v>2.0</v>
      </c>
    </row>
    <row r="1293">
      <c r="A1293" s="227" t="str">
        <f t="shared" si="1"/>
        <v>CA0202400500</v>
      </c>
      <c r="B1293" s="227" t="str">
        <f t="shared" si="2"/>
        <v>LS RELAXED HENLEY // DK SAND - NWC (XL)</v>
      </c>
      <c r="C1293" s="32" t="s">
        <v>14092</v>
      </c>
      <c r="D1293" s="32" t="s">
        <v>7353</v>
      </c>
      <c r="E1293" s="229">
        <v>12.84</v>
      </c>
      <c r="F1293" s="230" t="b">
        <v>0</v>
      </c>
      <c r="G1293" s="229">
        <v>0.0</v>
      </c>
      <c r="H1293" s="229">
        <v>0.0</v>
      </c>
      <c r="I1293" s="32" t="s">
        <v>7355</v>
      </c>
      <c r="J1293" s="32" t="s">
        <v>14088</v>
      </c>
      <c r="K1293" s="229">
        <v>30.0</v>
      </c>
      <c r="L1293" s="229">
        <v>0.0</v>
      </c>
      <c r="M1293" s="32" t="s">
        <v>11390</v>
      </c>
      <c r="N1293" s="229">
        <v>2.0</v>
      </c>
    </row>
    <row r="1294">
      <c r="A1294" s="227" t="str">
        <f t="shared" si="1"/>
        <v>CA0202500100</v>
      </c>
      <c r="B1294" s="227" t="str">
        <f t="shared" si="2"/>
        <v>LS RELAXED HENLEY // DK OLIVE - NWC (XS)</v>
      </c>
      <c r="C1294" s="32" t="s">
        <v>14093</v>
      </c>
      <c r="D1294" s="32" t="s">
        <v>7356</v>
      </c>
      <c r="E1294" s="229">
        <v>12.84</v>
      </c>
      <c r="F1294" s="230" t="b">
        <v>0</v>
      </c>
      <c r="G1294" s="229">
        <v>10.0</v>
      </c>
      <c r="H1294" s="229">
        <v>10.0</v>
      </c>
      <c r="I1294" s="32" t="s">
        <v>7358</v>
      </c>
      <c r="J1294" s="32" t="s">
        <v>14094</v>
      </c>
      <c r="K1294" s="229">
        <v>30.0</v>
      </c>
      <c r="L1294" s="229">
        <v>10.0</v>
      </c>
      <c r="M1294" s="32" t="s">
        <v>11686</v>
      </c>
      <c r="N1294" s="229">
        <v>2.0</v>
      </c>
    </row>
    <row r="1295">
      <c r="A1295" s="227" t="str">
        <f t="shared" si="1"/>
        <v>CA0202500200</v>
      </c>
      <c r="B1295" s="227" t="str">
        <f t="shared" si="2"/>
        <v>LS RELAXED HENLEY // DK OLIVE - NWC (S)</v>
      </c>
      <c r="C1295" s="32" t="s">
        <v>14095</v>
      </c>
      <c r="D1295" s="32" t="s">
        <v>7359</v>
      </c>
      <c r="E1295" s="229">
        <v>12.84</v>
      </c>
      <c r="F1295" s="230" t="b">
        <v>0</v>
      </c>
      <c r="G1295" s="229">
        <v>0.0</v>
      </c>
      <c r="H1295" s="229">
        <v>0.0</v>
      </c>
      <c r="I1295" s="32" t="s">
        <v>7361</v>
      </c>
      <c r="J1295" s="32" t="s">
        <v>14094</v>
      </c>
      <c r="K1295" s="229">
        <v>30.0</v>
      </c>
      <c r="L1295" s="229">
        <v>0.0</v>
      </c>
      <c r="M1295" s="32" t="s">
        <v>11585</v>
      </c>
      <c r="N1295" s="229">
        <v>2.0</v>
      </c>
    </row>
    <row r="1296">
      <c r="A1296" s="227" t="str">
        <f t="shared" si="1"/>
        <v>CA0202500300</v>
      </c>
      <c r="B1296" s="227" t="str">
        <f t="shared" si="2"/>
        <v>LS RELAXED HENLEY // DK OLIVE - NWC (M)</v>
      </c>
      <c r="C1296" s="32" t="s">
        <v>14096</v>
      </c>
      <c r="D1296" s="32" t="s">
        <v>7362</v>
      </c>
      <c r="E1296" s="229">
        <v>12.84</v>
      </c>
      <c r="F1296" s="230" t="b">
        <v>0</v>
      </c>
      <c r="G1296" s="229">
        <v>0.0</v>
      </c>
      <c r="H1296" s="229">
        <v>0.0</v>
      </c>
      <c r="I1296" s="32" t="s">
        <v>7364</v>
      </c>
      <c r="J1296" s="32" t="s">
        <v>14094</v>
      </c>
      <c r="K1296" s="229">
        <v>30.0</v>
      </c>
      <c r="L1296" s="229">
        <v>0.0</v>
      </c>
      <c r="M1296" s="32" t="s">
        <v>11388</v>
      </c>
      <c r="N1296" s="229">
        <v>2.0</v>
      </c>
    </row>
    <row r="1297">
      <c r="A1297" s="227" t="str">
        <f t="shared" si="1"/>
        <v>CA0202500400</v>
      </c>
      <c r="B1297" s="227" t="str">
        <f t="shared" si="2"/>
        <v>LS RELAXED HENLEY // DK OLIVE - NWC (L)</v>
      </c>
      <c r="C1297" s="32" t="s">
        <v>14097</v>
      </c>
      <c r="D1297" s="32" t="s">
        <v>7365</v>
      </c>
      <c r="E1297" s="229">
        <v>12.84</v>
      </c>
      <c r="F1297" s="230" t="b">
        <v>0</v>
      </c>
      <c r="G1297" s="229">
        <v>0.0</v>
      </c>
      <c r="H1297" s="229">
        <v>0.0</v>
      </c>
      <c r="I1297" s="32" t="s">
        <v>7367</v>
      </c>
      <c r="J1297" s="32" t="s">
        <v>14094</v>
      </c>
      <c r="K1297" s="229">
        <v>30.0</v>
      </c>
      <c r="L1297" s="229">
        <v>0.0</v>
      </c>
      <c r="M1297" s="32" t="s">
        <v>11588</v>
      </c>
      <c r="N1297" s="229">
        <v>2.0</v>
      </c>
    </row>
    <row r="1298">
      <c r="A1298" s="227" t="str">
        <f t="shared" si="1"/>
        <v>CA0202500500</v>
      </c>
      <c r="B1298" s="227" t="str">
        <f t="shared" si="2"/>
        <v>LS RELAXED HENLEY // DK OLIVE - NWC (XL)</v>
      </c>
      <c r="C1298" s="32" t="s">
        <v>14098</v>
      </c>
      <c r="D1298" s="32" t="s">
        <v>7368</v>
      </c>
      <c r="E1298" s="229">
        <v>12.84</v>
      </c>
      <c r="F1298" s="230" t="b">
        <v>0</v>
      </c>
      <c r="G1298" s="229">
        <v>0.0</v>
      </c>
      <c r="H1298" s="229">
        <v>0.0</v>
      </c>
      <c r="I1298" s="32" t="s">
        <v>7370</v>
      </c>
      <c r="J1298" s="32" t="s">
        <v>14094</v>
      </c>
      <c r="K1298" s="229">
        <v>30.0</v>
      </c>
      <c r="L1298" s="229">
        <v>0.0</v>
      </c>
      <c r="M1298" s="32" t="s">
        <v>11390</v>
      </c>
      <c r="N1298" s="229">
        <v>2.0</v>
      </c>
    </row>
    <row r="1299">
      <c r="A1299" s="227" t="str">
        <f t="shared" si="1"/>
        <v>CA0202600100</v>
      </c>
      <c r="B1299" s="227" t="str">
        <f t="shared" si="2"/>
        <v>LS PEASANT // RUST - NWC (XS)</v>
      </c>
      <c r="C1299" s="32" t="s">
        <v>14099</v>
      </c>
      <c r="D1299" s="32" t="s">
        <v>7372</v>
      </c>
      <c r="E1299" s="229">
        <v>15.71</v>
      </c>
      <c r="F1299" s="230" t="b">
        <v>0</v>
      </c>
      <c r="G1299" s="229">
        <v>10.0</v>
      </c>
      <c r="H1299" s="229">
        <v>10.0</v>
      </c>
      <c r="I1299" s="32" t="s">
        <v>7374</v>
      </c>
      <c r="J1299" s="32" t="s">
        <v>14100</v>
      </c>
      <c r="K1299" s="229">
        <v>34.0</v>
      </c>
      <c r="L1299" s="229">
        <v>10.0</v>
      </c>
      <c r="M1299" s="32" t="s">
        <v>11686</v>
      </c>
      <c r="N1299" s="229">
        <v>-4.0</v>
      </c>
    </row>
    <row r="1300">
      <c r="A1300" s="227" t="str">
        <f t="shared" si="1"/>
        <v>CA0202600200</v>
      </c>
      <c r="B1300" s="227" t="str">
        <f t="shared" si="2"/>
        <v>LS PEASANT // RUST - NWC (S)</v>
      </c>
      <c r="C1300" s="32" t="s">
        <v>14101</v>
      </c>
      <c r="D1300" s="32" t="s">
        <v>7375</v>
      </c>
      <c r="E1300" s="229">
        <v>15.71</v>
      </c>
      <c r="F1300" s="230" t="b">
        <v>0</v>
      </c>
      <c r="G1300" s="229">
        <v>14.0</v>
      </c>
      <c r="H1300" s="229">
        <v>14.0</v>
      </c>
      <c r="I1300" s="32" t="s">
        <v>7377</v>
      </c>
      <c r="J1300" s="32" t="s">
        <v>14100</v>
      </c>
      <c r="K1300" s="229">
        <v>34.0</v>
      </c>
      <c r="L1300" s="229">
        <v>14.0</v>
      </c>
      <c r="M1300" s="32" t="s">
        <v>11585</v>
      </c>
      <c r="N1300" s="229">
        <v>-4.0</v>
      </c>
    </row>
    <row r="1301">
      <c r="A1301" s="227" t="str">
        <f t="shared" si="1"/>
        <v>CA0202600300</v>
      </c>
      <c r="B1301" s="227" t="str">
        <f t="shared" si="2"/>
        <v>LS PEASANT // RUST - NWC (M)</v>
      </c>
      <c r="C1301" s="32" t="s">
        <v>14102</v>
      </c>
      <c r="D1301" s="32" t="s">
        <v>7378</v>
      </c>
      <c r="E1301" s="229">
        <v>15.71</v>
      </c>
      <c r="F1301" s="230" t="b">
        <v>0</v>
      </c>
      <c r="G1301" s="229">
        <v>15.0</v>
      </c>
      <c r="H1301" s="229">
        <v>15.0</v>
      </c>
      <c r="I1301" s="32" t="s">
        <v>7380</v>
      </c>
      <c r="J1301" s="32" t="s">
        <v>14100</v>
      </c>
      <c r="K1301" s="229">
        <v>34.0</v>
      </c>
      <c r="L1301" s="229">
        <v>15.0</v>
      </c>
      <c r="M1301" s="32" t="s">
        <v>11388</v>
      </c>
      <c r="N1301" s="229">
        <v>-4.0</v>
      </c>
    </row>
    <row r="1302">
      <c r="A1302" s="227" t="str">
        <f t="shared" si="1"/>
        <v>CA0202600400</v>
      </c>
      <c r="B1302" s="227" t="str">
        <f t="shared" si="2"/>
        <v>LS PEASANT // RUST - NWC (L)</v>
      </c>
      <c r="C1302" s="32" t="s">
        <v>14103</v>
      </c>
      <c r="D1302" s="32" t="s">
        <v>7381</v>
      </c>
      <c r="E1302" s="229">
        <v>15.71</v>
      </c>
      <c r="F1302" s="230" t="b">
        <v>0</v>
      </c>
      <c r="G1302" s="229">
        <v>12.0</v>
      </c>
      <c r="H1302" s="229">
        <v>12.0</v>
      </c>
      <c r="I1302" s="32" t="s">
        <v>7383</v>
      </c>
      <c r="J1302" s="32" t="s">
        <v>14100</v>
      </c>
      <c r="K1302" s="229">
        <v>34.0</v>
      </c>
      <c r="L1302" s="229">
        <v>12.0</v>
      </c>
      <c r="M1302" s="32" t="s">
        <v>11588</v>
      </c>
      <c r="N1302" s="229">
        <v>-4.0</v>
      </c>
    </row>
    <row r="1303">
      <c r="A1303" s="227" t="str">
        <f t="shared" si="1"/>
        <v>CA0202600500</v>
      </c>
      <c r="B1303" s="227" t="str">
        <f t="shared" si="2"/>
        <v>LS PEASANT // RUST - NWC (XL)</v>
      </c>
      <c r="C1303" s="32" t="s">
        <v>14104</v>
      </c>
      <c r="D1303" s="32" t="s">
        <v>7384</v>
      </c>
      <c r="E1303" s="229">
        <v>15.71</v>
      </c>
      <c r="F1303" s="230" t="b">
        <v>0</v>
      </c>
      <c r="G1303" s="229">
        <v>3.0</v>
      </c>
      <c r="H1303" s="229">
        <v>3.0</v>
      </c>
      <c r="I1303" s="32" t="s">
        <v>7386</v>
      </c>
      <c r="J1303" s="32" t="s">
        <v>14100</v>
      </c>
      <c r="K1303" s="229">
        <v>34.0</v>
      </c>
      <c r="L1303" s="229">
        <v>3.0</v>
      </c>
      <c r="M1303" s="32" t="s">
        <v>11390</v>
      </c>
      <c r="N1303" s="229">
        <v>-4.0</v>
      </c>
    </row>
    <row r="1304">
      <c r="A1304" s="227" t="str">
        <f t="shared" si="1"/>
        <v>CA0202700100</v>
      </c>
      <c r="B1304" s="227" t="str">
        <f t="shared" si="2"/>
        <v>LS PEASANT // OCHRE - NWC (XS)</v>
      </c>
      <c r="C1304" s="32" t="s">
        <v>14105</v>
      </c>
      <c r="D1304" s="32" t="s">
        <v>1014</v>
      </c>
      <c r="E1304" s="229">
        <v>15.71</v>
      </c>
      <c r="F1304" s="230" t="b">
        <v>0</v>
      </c>
      <c r="G1304" s="229">
        <v>4.0</v>
      </c>
      <c r="H1304" s="229">
        <v>6.0</v>
      </c>
      <c r="I1304" s="32" t="s">
        <v>7388</v>
      </c>
      <c r="J1304" s="32" t="s">
        <v>14106</v>
      </c>
      <c r="K1304" s="229">
        <v>34.0</v>
      </c>
      <c r="L1304" s="229">
        <v>6.0</v>
      </c>
      <c r="M1304" s="32" t="s">
        <v>11686</v>
      </c>
      <c r="N1304" s="229">
        <v>-4.0</v>
      </c>
    </row>
    <row r="1305">
      <c r="A1305" s="227" t="str">
        <f t="shared" si="1"/>
        <v>CA0202700200</v>
      </c>
      <c r="B1305" s="227" t="str">
        <f t="shared" si="2"/>
        <v>LS PEASANT // OCHRE - NWC (S)</v>
      </c>
      <c r="C1305" s="32" t="s">
        <v>14107</v>
      </c>
      <c r="D1305" s="32" t="s">
        <v>1012</v>
      </c>
      <c r="E1305" s="229">
        <v>15.71</v>
      </c>
      <c r="F1305" s="230" t="b">
        <v>0</v>
      </c>
      <c r="G1305" s="229">
        <v>6.0</v>
      </c>
      <c r="H1305" s="229">
        <v>6.0</v>
      </c>
      <c r="I1305" s="32" t="s">
        <v>7390</v>
      </c>
      <c r="J1305" s="32" t="s">
        <v>14106</v>
      </c>
      <c r="K1305" s="229">
        <v>34.0</v>
      </c>
      <c r="L1305" s="229">
        <v>6.0</v>
      </c>
      <c r="M1305" s="32" t="s">
        <v>11585</v>
      </c>
      <c r="N1305" s="229">
        <v>-4.0</v>
      </c>
    </row>
    <row r="1306">
      <c r="A1306" s="227" t="str">
        <f t="shared" si="1"/>
        <v>CA0202700300</v>
      </c>
      <c r="B1306" s="227" t="str">
        <f t="shared" si="2"/>
        <v>LS PEASANT // OCHRE - NWC (M)</v>
      </c>
      <c r="C1306" s="32" t="s">
        <v>14108</v>
      </c>
      <c r="D1306" s="32" t="s">
        <v>1010</v>
      </c>
      <c r="E1306" s="229">
        <v>15.71</v>
      </c>
      <c r="F1306" s="230" t="b">
        <v>0</v>
      </c>
      <c r="G1306" s="229">
        <v>15.0</v>
      </c>
      <c r="H1306" s="229">
        <v>16.0</v>
      </c>
      <c r="I1306" s="32" t="s">
        <v>7392</v>
      </c>
      <c r="J1306" s="32" t="s">
        <v>14106</v>
      </c>
      <c r="K1306" s="229">
        <v>34.0</v>
      </c>
      <c r="L1306" s="229">
        <v>16.0</v>
      </c>
      <c r="M1306" s="32" t="s">
        <v>11388</v>
      </c>
      <c r="N1306" s="229">
        <v>-4.0</v>
      </c>
    </row>
    <row r="1307">
      <c r="A1307" s="227" t="str">
        <f t="shared" si="1"/>
        <v>CA0202700400</v>
      </c>
      <c r="B1307" s="227" t="str">
        <f t="shared" si="2"/>
        <v>LS PEASANT // OCHRE - NWC (L)</v>
      </c>
      <c r="C1307" s="32" t="s">
        <v>14109</v>
      </c>
      <c r="D1307" s="32" t="s">
        <v>1008</v>
      </c>
      <c r="E1307" s="229">
        <v>15.71</v>
      </c>
      <c r="F1307" s="230" t="b">
        <v>0</v>
      </c>
      <c r="G1307" s="229">
        <v>9.0</v>
      </c>
      <c r="H1307" s="229">
        <v>9.0</v>
      </c>
      <c r="I1307" s="32" t="s">
        <v>7394</v>
      </c>
      <c r="J1307" s="32" t="s">
        <v>14106</v>
      </c>
      <c r="K1307" s="229">
        <v>34.0</v>
      </c>
      <c r="L1307" s="229">
        <v>9.0</v>
      </c>
      <c r="M1307" s="32" t="s">
        <v>11588</v>
      </c>
      <c r="N1307" s="229">
        <v>-4.0</v>
      </c>
    </row>
    <row r="1308">
      <c r="A1308" s="227" t="str">
        <f t="shared" si="1"/>
        <v>CA0202700500</v>
      </c>
      <c r="B1308" s="227" t="str">
        <f t="shared" si="2"/>
        <v>LS PEASANT // OCHRE - NWC (XL)</v>
      </c>
      <c r="C1308" s="32" t="s">
        <v>14110</v>
      </c>
      <c r="D1308" s="32" t="s">
        <v>1006</v>
      </c>
      <c r="E1308" s="229">
        <v>15.71</v>
      </c>
      <c r="F1308" s="230" t="b">
        <v>0</v>
      </c>
      <c r="G1308" s="229">
        <v>5.0</v>
      </c>
      <c r="H1308" s="229">
        <v>5.0</v>
      </c>
      <c r="I1308" s="32" t="s">
        <v>7396</v>
      </c>
      <c r="J1308" s="32" t="s">
        <v>14106</v>
      </c>
      <c r="K1308" s="229">
        <v>34.0</v>
      </c>
      <c r="L1308" s="229">
        <v>5.0</v>
      </c>
      <c r="M1308" s="32" t="s">
        <v>11390</v>
      </c>
      <c r="N1308" s="229">
        <v>-4.0</v>
      </c>
    </row>
    <row r="1309">
      <c r="A1309" s="227" t="str">
        <f t="shared" si="1"/>
        <v>CA0202800100</v>
      </c>
      <c r="B1309" s="227" t="str">
        <f t="shared" si="2"/>
        <v>LS PEASANT // SURYA - NWC (XS)</v>
      </c>
      <c r="C1309" s="32" t="s">
        <v>14111</v>
      </c>
      <c r="D1309" s="32" t="s">
        <v>1004</v>
      </c>
      <c r="E1309" s="229">
        <v>15.71</v>
      </c>
      <c r="F1309" s="230" t="b">
        <v>0</v>
      </c>
      <c r="G1309" s="229">
        <v>12.0</v>
      </c>
      <c r="H1309" s="229">
        <v>12.0</v>
      </c>
      <c r="I1309" s="32" t="s">
        <v>7398</v>
      </c>
      <c r="J1309" s="32" t="s">
        <v>14112</v>
      </c>
      <c r="K1309" s="229">
        <v>34.0</v>
      </c>
      <c r="L1309" s="229">
        <v>12.0</v>
      </c>
      <c r="M1309" s="32" t="s">
        <v>11686</v>
      </c>
      <c r="N1309" s="229">
        <v>-4.0</v>
      </c>
    </row>
    <row r="1310">
      <c r="A1310" s="227" t="str">
        <f t="shared" si="1"/>
        <v>CA0202800200</v>
      </c>
      <c r="B1310" s="227" t="str">
        <f t="shared" si="2"/>
        <v>LS PEASANT // SURYA - NWC (S)</v>
      </c>
      <c r="C1310" s="32" t="s">
        <v>14113</v>
      </c>
      <c r="D1310" s="32" t="s">
        <v>1002</v>
      </c>
      <c r="E1310" s="229">
        <v>15.71</v>
      </c>
      <c r="F1310" s="230" t="b">
        <v>0</v>
      </c>
      <c r="G1310" s="229">
        <v>11.0</v>
      </c>
      <c r="H1310" s="229">
        <v>11.0</v>
      </c>
      <c r="I1310" s="32" t="s">
        <v>7400</v>
      </c>
      <c r="J1310" s="32" t="s">
        <v>14112</v>
      </c>
      <c r="K1310" s="229">
        <v>34.0</v>
      </c>
      <c r="L1310" s="229">
        <v>11.0</v>
      </c>
      <c r="M1310" s="32" t="s">
        <v>11585</v>
      </c>
      <c r="N1310" s="229">
        <v>-4.0</v>
      </c>
    </row>
    <row r="1311">
      <c r="A1311" s="227" t="str">
        <f t="shared" si="1"/>
        <v>CA0202800300</v>
      </c>
      <c r="B1311" s="227" t="str">
        <f t="shared" si="2"/>
        <v>LS PEASANT // SURYA - NWC (M)</v>
      </c>
      <c r="C1311" s="32" t="s">
        <v>14114</v>
      </c>
      <c r="D1311" s="32" t="s">
        <v>1000</v>
      </c>
      <c r="E1311" s="229">
        <v>15.71</v>
      </c>
      <c r="F1311" s="230" t="b">
        <v>0</v>
      </c>
      <c r="G1311" s="229">
        <v>12.0</v>
      </c>
      <c r="H1311" s="229">
        <v>12.0</v>
      </c>
      <c r="I1311" s="32" t="s">
        <v>7402</v>
      </c>
      <c r="J1311" s="32" t="s">
        <v>14112</v>
      </c>
      <c r="K1311" s="229">
        <v>34.0</v>
      </c>
      <c r="L1311" s="229">
        <v>12.0</v>
      </c>
      <c r="M1311" s="32" t="s">
        <v>11388</v>
      </c>
      <c r="N1311" s="229">
        <v>-4.0</v>
      </c>
    </row>
    <row r="1312">
      <c r="A1312" s="227" t="str">
        <f t="shared" si="1"/>
        <v>CA0202800400</v>
      </c>
      <c r="B1312" s="227" t="str">
        <f t="shared" si="2"/>
        <v>LS PEASANT // SURYA - NWC (L)</v>
      </c>
      <c r="C1312" s="32" t="s">
        <v>14115</v>
      </c>
      <c r="D1312" s="32" t="s">
        <v>998</v>
      </c>
      <c r="E1312" s="229">
        <v>15.71</v>
      </c>
      <c r="F1312" s="230" t="b">
        <v>0</v>
      </c>
      <c r="G1312" s="229">
        <v>2.0</v>
      </c>
      <c r="H1312" s="229">
        <v>2.0</v>
      </c>
      <c r="I1312" s="32" t="s">
        <v>7404</v>
      </c>
      <c r="J1312" s="32" t="s">
        <v>14112</v>
      </c>
      <c r="K1312" s="229">
        <v>34.0</v>
      </c>
      <c r="L1312" s="229">
        <v>2.0</v>
      </c>
      <c r="M1312" s="32" t="s">
        <v>11588</v>
      </c>
      <c r="N1312" s="229">
        <v>-4.0</v>
      </c>
    </row>
    <row r="1313">
      <c r="A1313" s="227" t="str">
        <f t="shared" si="1"/>
        <v>CA0202800500</v>
      </c>
      <c r="B1313" s="227" t="str">
        <f t="shared" si="2"/>
        <v>LS PEASANT // SURYA - NWC (XL)</v>
      </c>
      <c r="C1313" s="32" t="s">
        <v>14116</v>
      </c>
      <c r="D1313" s="32" t="s">
        <v>996</v>
      </c>
      <c r="E1313" s="229">
        <v>15.71</v>
      </c>
      <c r="F1313" s="230" t="b">
        <v>0</v>
      </c>
      <c r="G1313" s="229">
        <v>2.0</v>
      </c>
      <c r="H1313" s="229">
        <v>2.0</v>
      </c>
      <c r="I1313" s="32" t="s">
        <v>7406</v>
      </c>
      <c r="J1313" s="32" t="s">
        <v>14112</v>
      </c>
      <c r="K1313" s="229">
        <v>34.0</v>
      </c>
      <c r="L1313" s="229">
        <v>2.0</v>
      </c>
      <c r="M1313" s="32" t="s">
        <v>11390</v>
      </c>
      <c r="N1313" s="229">
        <v>-4.0</v>
      </c>
    </row>
    <row r="1314">
      <c r="A1314" s="227" t="str">
        <f t="shared" si="1"/>
        <v>CA0202900100</v>
      </c>
      <c r="B1314" s="227" t="str">
        <f t="shared" si="2"/>
        <v>LS PEASANT // LOTUS - NWC (XS)</v>
      </c>
      <c r="C1314" s="32" t="s">
        <v>14117</v>
      </c>
      <c r="D1314" s="32" t="s">
        <v>7407</v>
      </c>
      <c r="E1314" s="229">
        <v>15.71</v>
      </c>
      <c r="F1314" s="230" t="b">
        <v>0</v>
      </c>
      <c r="G1314" s="229">
        <v>3.0</v>
      </c>
      <c r="H1314" s="229">
        <v>5.0</v>
      </c>
      <c r="I1314" s="32" t="s">
        <v>14118</v>
      </c>
      <c r="J1314" s="32" t="s">
        <v>14119</v>
      </c>
      <c r="K1314" s="229">
        <v>34.0</v>
      </c>
      <c r="L1314" s="229">
        <v>5.0</v>
      </c>
      <c r="M1314" s="32" t="s">
        <v>11686</v>
      </c>
      <c r="N1314" s="229">
        <v>0.0</v>
      </c>
    </row>
    <row r="1315">
      <c r="A1315" s="227" t="str">
        <f t="shared" si="1"/>
        <v>CA0202900200</v>
      </c>
      <c r="B1315" s="227" t="str">
        <f t="shared" si="2"/>
        <v>LS PEASANT // LOTUS - NWC (S)</v>
      </c>
      <c r="C1315" s="32" t="s">
        <v>14120</v>
      </c>
      <c r="D1315" s="32" t="s">
        <v>7410</v>
      </c>
      <c r="E1315" s="229">
        <v>15.71</v>
      </c>
      <c r="F1315" s="230" t="b">
        <v>0</v>
      </c>
      <c r="G1315" s="229">
        <v>7.0</v>
      </c>
      <c r="H1315" s="229">
        <v>7.0</v>
      </c>
      <c r="I1315" s="32" t="s">
        <v>14121</v>
      </c>
      <c r="J1315" s="32" t="s">
        <v>14119</v>
      </c>
      <c r="K1315" s="229">
        <v>34.0</v>
      </c>
      <c r="L1315" s="229">
        <v>7.0</v>
      </c>
      <c r="M1315" s="32" t="s">
        <v>11585</v>
      </c>
      <c r="N1315" s="229">
        <v>0.0</v>
      </c>
    </row>
    <row r="1316">
      <c r="A1316" s="227" t="str">
        <f t="shared" si="1"/>
        <v>CA0202900300</v>
      </c>
      <c r="B1316" s="227" t="str">
        <f t="shared" si="2"/>
        <v>LS PEASANT // LOTUS - NWC (M)</v>
      </c>
      <c r="C1316" s="32" t="s">
        <v>14122</v>
      </c>
      <c r="D1316" s="32" t="s">
        <v>7413</v>
      </c>
      <c r="E1316" s="229">
        <v>15.71</v>
      </c>
      <c r="F1316" s="230" t="b">
        <v>0</v>
      </c>
      <c r="G1316" s="229">
        <v>16.0</v>
      </c>
      <c r="H1316" s="229">
        <v>16.0</v>
      </c>
      <c r="I1316" s="32" t="s">
        <v>14123</v>
      </c>
      <c r="J1316" s="32" t="s">
        <v>14119</v>
      </c>
      <c r="K1316" s="229">
        <v>34.0</v>
      </c>
      <c r="L1316" s="229">
        <v>16.0</v>
      </c>
      <c r="M1316" s="32" t="s">
        <v>11388</v>
      </c>
      <c r="N1316" s="229">
        <v>0.0</v>
      </c>
    </row>
    <row r="1317">
      <c r="A1317" s="227" t="str">
        <f t="shared" si="1"/>
        <v>CA0202900400</v>
      </c>
      <c r="B1317" s="227" t="str">
        <f t="shared" si="2"/>
        <v>LS PEASANT // LOTUS - NWC (L)</v>
      </c>
      <c r="C1317" s="32" t="s">
        <v>14124</v>
      </c>
      <c r="D1317" s="32" t="s">
        <v>7416</v>
      </c>
      <c r="E1317" s="229">
        <v>15.71</v>
      </c>
      <c r="F1317" s="230" t="b">
        <v>0</v>
      </c>
      <c r="G1317" s="229">
        <v>11.0</v>
      </c>
      <c r="H1317" s="229">
        <v>11.0</v>
      </c>
      <c r="I1317" s="32" t="s">
        <v>14125</v>
      </c>
      <c r="J1317" s="32" t="s">
        <v>14119</v>
      </c>
      <c r="K1317" s="229">
        <v>34.0</v>
      </c>
      <c r="L1317" s="229">
        <v>11.0</v>
      </c>
      <c r="M1317" s="32" t="s">
        <v>11588</v>
      </c>
      <c r="N1317" s="229">
        <v>0.0</v>
      </c>
    </row>
    <row r="1318">
      <c r="A1318" s="227" t="str">
        <f t="shared" si="1"/>
        <v>CA0202900500</v>
      </c>
      <c r="B1318" s="227" t="str">
        <f t="shared" si="2"/>
        <v>LS PEASANT // LOTUS - NWC (XL)</v>
      </c>
      <c r="C1318" s="32" t="s">
        <v>14126</v>
      </c>
      <c r="D1318" s="32" t="s">
        <v>7419</v>
      </c>
      <c r="E1318" s="229">
        <v>15.71</v>
      </c>
      <c r="F1318" s="230" t="b">
        <v>0</v>
      </c>
      <c r="G1318" s="229">
        <v>3.0</v>
      </c>
      <c r="H1318" s="229">
        <v>4.0</v>
      </c>
      <c r="I1318" s="32" t="s">
        <v>14127</v>
      </c>
      <c r="J1318" s="32" t="s">
        <v>14119</v>
      </c>
      <c r="K1318" s="229">
        <v>34.0</v>
      </c>
      <c r="L1318" s="229">
        <v>4.0</v>
      </c>
      <c r="M1318" s="32" t="s">
        <v>11390</v>
      </c>
      <c r="N1318" s="229">
        <v>0.0</v>
      </c>
    </row>
    <row r="1319">
      <c r="A1319" s="227" t="str">
        <f t="shared" si="1"/>
        <v>CA0203000100</v>
      </c>
      <c r="B1319" s="227" t="str">
        <f t="shared" si="2"/>
        <v>SS TUNIC // WHITE - NWC (XS)</v>
      </c>
      <c r="C1319" s="32" t="s">
        <v>14128</v>
      </c>
      <c r="D1319" s="32" t="s">
        <v>1718</v>
      </c>
      <c r="E1319" s="229">
        <v>9.29</v>
      </c>
      <c r="F1319" s="230" t="b">
        <v>0</v>
      </c>
      <c r="G1319" s="229">
        <v>24.0</v>
      </c>
      <c r="H1319" s="229">
        <v>34.0</v>
      </c>
      <c r="I1319" s="32" t="s">
        <v>7423</v>
      </c>
      <c r="J1319" s="32" t="s">
        <v>14129</v>
      </c>
      <c r="K1319" s="229">
        <v>26.0</v>
      </c>
      <c r="L1319" s="229">
        <v>34.0</v>
      </c>
      <c r="M1319" s="32" t="s">
        <v>11686</v>
      </c>
      <c r="N1319" s="229">
        <v>0.0</v>
      </c>
    </row>
    <row r="1320">
      <c r="A1320" s="227" t="str">
        <f t="shared" si="1"/>
        <v>CA0203000200</v>
      </c>
      <c r="B1320" s="227" t="str">
        <f t="shared" si="2"/>
        <v>SS TUNIC // WHITE - NWC (S)</v>
      </c>
      <c r="C1320" s="32" t="s">
        <v>14130</v>
      </c>
      <c r="D1320" s="32" t="s">
        <v>1721</v>
      </c>
      <c r="E1320" s="229">
        <v>9.22</v>
      </c>
      <c r="F1320" s="230" t="b">
        <v>0</v>
      </c>
      <c r="G1320" s="229">
        <v>52.0</v>
      </c>
      <c r="H1320" s="229">
        <v>52.0</v>
      </c>
      <c r="I1320" s="32" t="s">
        <v>7425</v>
      </c>
      <c r="J1320" s="32" t="s">
        <v>14129</v>
      </c>
      <c r="K1320" s="229">
        <v>26.0</v>
      </c>
      <c r="L1320" s="229">
        <v>52.0</v>
      </c>
      <c r="M1320" s="32" t="s">
        <v>11585</v>
      </c>
      <c r="N1320" s="229">
        <v>0.0</v>
      </c>
    </row>
    <row r="1321">
      <c r="A1321" s="227" t="str">
        <f t="shared" si="1"/>
        <v>CA0203000300</v>
      </c>
      <c r="B1321" s="227" t="str">
        <f t="shared" si="2"/>
        <v>SS TUNIC // WHITE - NWC (M)</v>
      </c>
      <c r="C1321" s="32" t="s">
        <v>14131</v>
      </c>
      <c r="D1321" s="32" t="s">
        <v>1724</v>
      </c>
      <c r="E1321" s="229">
        <v>9.24</v>
      </c>
      <c r="F1321" s="230" t="b">
        <v>0</v>
      </c>
      <c r="G1321" s="229">
        <v>81.0</v>
      </c>
      <c r="H1321" s="229">
        <v>81.0</v>
      </c>
      <c r="I1321" s="32" t="s">
        <v>7427</v>
      </c>
      <c r="J1321" s="32" t="s">
        <v>14129</v>
      </c>
      <c r="K1321" s="229">
        <v>26.0</v>
      </c>
      <c r="L1321" s="229">
        <v>81.0</v>
      </c>
      <c r="M1321" s="32" t="s">
        <v>11388</v>
      </c>
      <c r="N1321" s="229">
        <v>0.0</v>
      </c>
    </row>
    <row r="1322">
      <c r="A1322" s="227" t="str">
        <f t="shared" si="1"/>
        <v>CA0203000400</v>
      </c>
      <c r="B1322" s="227" t="str">
        <f t="shared" si="2"/>
        <v>SS TUNIC // WHITE - NWC (L)</v>
      </c>
      <c r="C1322" s="32" t="s">
        <v>14132</v>
      </c>
      <c r="D1322" s="32" t="s">
        <v>1727</v>
      </c>
      <c r="E1322" s="229">
        <v>9.24</v>
      </c>
      <c r="F1322" s="230" t="b">
        <v>0</v>
      </c>
      <c r="G1322" s="229">
        <v>82.0</v>
      </c>
      <c r="H1322" s="229">
        <v>83.0</v>
      </c>
      <c r="I1322" s="32" t="s">
        <v>7429</v>
      </c>
      <c r="J1322" s="32" t="s">
        <v>14129</v>
      </c>
      <c r="K1322" s="229">
        <v>26.0</v>
      </c>
      <c r="L1322" s="229">
        <v>83.0</v>
      </c>
      <c r="M1322" s="32" t="s">
        <v>11588</v>
      </c>
      <c r="N1322" s="229">
        <v>0.0</v>
      </c>
    </row>
    <row r="1323">
      <c r="A1323" s="227" t="str">
        <f t="shared" si="1"/>
        <v>CA0203000500</v>
      </c>
      <c r="B1323" s="227" t="str">
        <f t="shared" si="2"/>
        <v>SS TUNIC // WHITE - NWC (XL)</v>
      </c>
      <c r="C1323" s="32" t="s">
        <v>14133</v>
      </c>
      <c r="D1323" s="32" t="s">
        <v>1730</v>
      </c>
      <c r="E1323" s="229">
        <v>9.25</v>
      </c>
      <c r="F1323" s="230" t="b">
        <v>0</v>
      </c>
      <c r="G1323" s="229">
        <v>20.0</v>
      </c>
      <c r="H1323" s="229">
        <v>20.0</v>
      </c>
      <c r="I1323" s="32" t="s">
        <v>7431</v>
      </c>
      <c r="J1323" s="32" t="s">
        <v>14129</v>
      </c>
      <c r="K1323" s="229">
        <v>26.0</v>
      </c>
      <c r="L1323" s="229">
        <v>20.0</v>
      </c>
      <c r="M1323" s="32" t="s">
        <v>11390</v>
      </c>
      <c r="N1323" s="229">
        <v>0.0</v>
      </c>
    </row>
    <row r="1324">
      <c r="A1324" s="227" t="str">
        <f t="shared" si="1"/>
        <v>CA0203100100</v>
      </c>
      <c r="B1324" s="227" t="str">
        <f t="shared" si="2"/>
        <v>SS TUNIC // TAUPE - NWC (XS)</v>
      </c>
      <c r="C1324" s="32" t="s">
        <v>14134</v>
      </c>
      <c r="D1324" s="32" t="s">
        <v>7432</v>
      </c>
      <c r="E1324" s="229">
        <v>11.09</v>
      </c>
      <c r="F1324" s="230" t="b">
        <v>0</v>
      </c>
      <c r="G1324" s="229">
        <v>29.0</v>
      </c>
      <c r="H1324" s="229">
        <v>29.0</v>
      </c>
      <c r="I1324" s="32" t="s">
        <v>7434</v>
      </c>
      <c r="J1324" s="32" t="s">
        <v>14135</v>
      </c>
      <c r="K1324" s="229">
        <v>26.0</v>
      </c>
      <c r="L1324" s="229">
        <v>29.0</v>
      </c>
      <c r="M1324" s="32" t="s">
        <v>11686</v>
      </c>
      <c r="N1324" s="229">
        <v>0.0</v>
      </c>
    </row>
    <row r="1325">
      <c r="A1325" s="227" t="str">
        <f t="shared" si="1"/>
        <v>CA0203100200</v>
      </c>
      <c r="B1325" s="227" t="str">
        <f t="shared" si="2"/>
        <v>SS TUNIC // TAUPE - NWC (S)</v>
      </c>
      <c r="C1325" s="32" t="s">
        <v>14136</v>
      </c>
      <c r="D1325" s="32" t="s">
        <v>7435</v>
      </c>
      <c r="E1325" s="229">
        <v>11.09</v>
      </c>
      <c r="F1325" s="230" t="b">
        <v>0</v>
      </c>
      <c r="G1325" s="229">
        <v>8.0</v>
      </c>
      <c r="H1325" s="229">
        <v>9.0</v>
      </c>
      <c r="I1325" s="32" t="s">
        <v>7437</v>
      </c>
      <c r="J1325" s="32" t="s">
        <v>14135</v>
      </c>
      <c r="K1325" s="229">
        <v>26.0</v>
      </c>
      <c r="L1325" s="229">
        <v>9.0</v>
      </c>
      <c r="M1325" s="32" t="s">
        <v>11585</v>
      </c>
      <c r="N1325" s="229">
        <v>0.0</v>
      </c>
    </row>
    <row r="1326">
      <c r="A1326" s="227" t="str">
        <f t="shared" si="1"/>
        <v>CA0203100300</v>
      </c>
      <c r="B1326" s="227" t="str">
        <f t="shared" si="2"/>
        <v>SS TUNIC // TAUPE - NWC (M)</v>
      </c>
      <c r="C1326" s="32" t="s">
        <v>14137</v>
      </c>
      <c r="D1326" s="32" t="s">
        <v>7438</v>
      </c>
      <c r="E1326" s="229">
        <v>11.09</v>
      </c>
      <c r="F1326" s="230" t="b">
        <v>0</v>
      </c>
      <c r="G1326" s="229">
        <v>17.0</v>
      </c>
      <c r="H1326" s="229">
        <v>17.0</v>
      </c>
      <c r="I1326" s="32" t="s">
        <v>7440</v>
      </c>
      <c r="J1326" s="32" t="s">
        <v>14135</v>
      </c>
      <c r="K1326" s="229">
        <v>26.0</v>
      </c>
      <c r="L1326" s="229">
        <v>17.0</v>
      </c>
      <c r="M1326" s="32" t="s">
        <v>11388</v>
      </c>
      <c r="N1326" s="229">
        <v>0.0</v>
      </c>
    </row>
    <row r="1327">
      <c r="A1327" s="227" t="str">
        <f t="shared" si="1"/>
        <v>CA0203100400</v>
      </c>
      <c r="B1327" s="227" t="str">
        <f t="shared" si="2"/>
        <v>SS TUNIC // TAUPE - NWC (L)</v>
      </c>
      <c r="C1327" s="32" t="s">
        <v>14138</v>
      </c>
      <c r="D1327" s="32" t="s">
        <v>7441</v>
      </c>
      <c r="E1327" s="229">
        <v>11.09</v>
      </c>
      <c r="F1327" s="230" t="b">
        <v>0</v>
      </c>
      <c r="G1327" s="229">
        <v>0.0</v>
      </c>
      <c r="H1327" s="229">
        <v>0.0</v>
      </c>
      <c r="I1327" s="32" t="s">
        <v>7443</v>
      </c>
      <c r="J1327" s="32" t="s">
        <v>14135</v>
      </c>
      <c r="K1327" s="229">
        <v>26.0</v>
      </c>
      <c r="L1327" s="229">
        <v>0.0</v>
      </c>
      <c r="M1327" s="32" t="s">
        <v>11588</v>
      </c>
      <c r="N1327" s="229">
        <v>0.0</v>
      </c>
    </row>
    <row r="1328">
      <c r="A1328" s="227" t="str">
        <f t="shared" si="1"/>
        <v>CA0203100500</v>
      </c>
      <c r="B1328" s="227" t="str">
        <f t="shared" si="2"/>
        <v>SS TUNIC // TAUPE - NWC (XL)</v>
      </c>
      <c r="C1328" s="32" t="s">
        <v>14139</v>
      </c>
      <c r="D1328" s="32" t="s">
        <v>7444</v>
      </c>
      <c r="E1328" s="229">
        <v>11.09</v>
      </c>
      <c r="F1328" s="230" t="b">
        <v>0</v>
      </c>
      <c r="G1328" s="229">
        <v>0.0</v>
      </c>
      <c r="H1328" s="229">
        <v>0.0</v>
      </c>
      <c r="I1328" s="32" t="s">
        <v>7446</v>
      </c>
      <c r="J1328" s="32" t="s">
        <v>14135</v>
      </c>
      <c r="K1328" s="229">
        <v>26.0</v>
      </c>
      <c r="L1328" s="229">
        <v>0.0</v>
      </c>
      <c r="M1328" s="32" t="s">
        <v>11390</v>
      </c>
      <c r="N1328" s="229">
        <v>0.0</v>
      </c>
    </row>
    <row r="1329">
      <c r="A1329" s="227" t="str">
        <f t="shared" si="1"/>
        <v>CA0203200100</v>
      </c>
      <c r="B1329" s="227" t="str">
        <f t="shared" si="2"/>
        <v>SS TUNIC // RED - NWC (XS)</v>
      </c>
      <c r="C1329" s="32" t="s">
        <v>14140</v>
      </c>
      <c r="D1329" s="32" t="s">
        <v>1734</v>
      </c>
      <c r="E1329" s="229">
        <v>10.77</v>
      </c>
      <c r="F1329" s="230" t="b">
        <v>0</v>
      </c>
      <c r="G1329" s="229">
        <v>59.0</v>
      </c>
      <c r="H1329" s="229">
        <v>59.0</v>
      </c>
      <c r="I1329" s="32" t="s">
        <v>7448</v>
      </c>
      <c r="J1329" s="32" t="s">
        <v>14141</v>
      </c>
      <c r="K1329" s="229">
        <v>26.0</v>
      </c>
      <c r="L1329" s="229">
        <v>59.0</v>
      </c>
      <c r="M1329" s="32" t="s">
        <v>11686</v>
      </c>
      <c r="N1329" s="229">
        <v>0.0</v>
      </c>
    </row>
    <row r="1330">
      <c r="A1330" s="227" t="str">
        <f t="shared" si="1"/>
        <v>CA0203200200</v>
      </c>
      <c r="B1330" s="227" t="str">
        <f t="shared" si="2"/>
        <v>SS TUNIC // RED - NWC (S)</v>
      </c>
      <c r="C1330" s="32" t="s">
        <v>14142</v>
      </c>
      <c r="D1330" s="32" t="s">
        <v>1737</v>
      </c>
      <c r="E1330" s="229">
        <v>10.61</v>
      </c>
      <c r="F1330" s="230" t="b">
        <v>0</v>
      </c>
      <c r="G1330" s="229">
        <v>61.0</v>
      </c>
      <c r="H1330" s="229">
        <v>61.0</v>
      </c>
      <c r="I1330" s="32" t="s">
        <v>7450</v>
      </c>
      <c r="J1330" s="32" t="s">
        <v>14141</v>
      </c>
      <c r="K1330" s="229">
        <v>26.0</v>
      </c>
      <c r="L1330" s="229">
        <v>61.0</v>
      </c>
      <c r="M1330" s="32" t="s">
        <v>11585</v>
      </c>
      <c r="N1330" s="229">
        <v>0.0</v>
      </c>
    </row>
    <row r="1331">
      <c r="A1331" s="227" t="str">
        <f t="shared" si="1"/>
        <v>CA0203200300</v>
      </c>
      <c r="B1331" s="227" t="str">
        <f t="shared" si="2"/>
        <v>SS TUNIC // RED - NWC (M)</v>
      </c>
      <c r="C1331" s="32" t="s">
        <v>14143</v>
      </c>
      <c r="D1331" s="32" t="s">
        <v>1740</v>
      </c>
      <c r="E1331" s="229">
        <v>10.57</v>
      </c>
      <c r="F1331" s="230" t="b">
        <v>0</v>
      </c>
      <c r="G1331" s="229">
        <v>76.0</v>
      </c>
      <c r="H1331" s="229">
        <v>76.0</v>
      </c>
      <c r="I1331" s="32" t="s">
        <v>7452</v>
      </c>
      <c r="J1331" s="32" t="s">
        <v>14141</v>
      </c>
      <c r="K1331" s="229">
        <v>26.0</v>
      </c>
      <c r="L1331" s="229">
        <v>76.0</v>
      </c>
      <c r="M1331" s="32" t="s">
        <v>11388</v>
      </c>
      <c r="N1331" s="229">
        <v>0.0</v>
      </c>
    </row>
    <row r="1332">
      <c r="A1332" s="227" t="str">
        <f t="shared" si="1"/>
        <v>CA0203200400</v>
      </c>
      <c r="B1332" s="227" t="str">
        <f t="shared" si="2"/>
        <v>SS TUNIC // RED - NWC (L)</v>
      </c>
      <c r="C1332" s="32" t="s">
        <v>14144</v>
      </c>
      <c r="D1332" s="32" t="s">
        <v>1743</v>
      </c>
      <c r="E1332" s="229">
        <v>10.53</v>
      </c>
      <c r="F1332" s="230" t="b">
        <v>0</v>
      </c>
      <c r="G1332" s="229">
        <v>78.0</v>
      </c>
      <c r="H1332" s="229">
        <v>79.0</v>
      </c>
      <c r="I1332" s="32" t="s">
        <v>7454</v>
      </c>
      <c r="J1332" s="32" t="s">
        <v>14141</v>
      </c>
      <c r="K1332" s="229">
        <v>26.0</v>
      </c>
      <c r="L1332" s="229">
        <v>79.0</v>
      </c>
      <c r="M1332" s="32" t="s">
        <v>11588</v>
      </c>
      <c r="N1332" s="229">
        <v>0.0</v>
      </c>
    </row>
    <row r="1333">
      <c r="A1333" s="227" t="str">
        <f t="shared" si="1"/>
        <v>CA0203200500</v>
      </c>
      <c r="B1333" s="227" t="str">
        <f t="shared" si="2"/>
        <v>SS TUNIC // RED - NWC (XL)</v>
      </c>
      <c r="C1333" s="32" t="s">
        <v>14145</v>
      </c>
      <c r="D1333" s="32" t="s">
        <v>1746</v>
      </c>
      <c r="E1333" s="229">
        <v>10.54</v>
      </c>
      <c r="F1333" s="230" t="b">
        <v>0</v>
      </c>
      <c r="G1333" s="229">
        <v>23.0</v>
      </c>
      <c r="H1333" s="229">
        <v>23.0</v>
      </c>
      <c r="I1333" s="32" t="s">
        <v>7456</v>
      </c>
      <c r="J1333" s="32" t="s">
        <v>14141</v>
      </c>
      <c r="K1333" s="229">
        <v>26.0</v>
      </c>
      <c r="L1333" s="229">
        <v>23.0</v>
      </c>
      <c r="M1333" s="32" t="s">
        <v>11390</v>
      </c>
      <c r="N1333" s="229">
        <v>0.0</v>
      </c>
    </row>
    <row r="1334">
      <c r="A1334" s="227" t="str">
        <f t="shared" si="1"/>
        <v>CA0203300100</v>
      </c>
      <c r="B1334" s="227" t="str">
        <f t="shared" si="2"/>
        <v>SS TUNIC // SURYA - NWC (XS)</v>
      </c>
      <c r="C1334" s="32" t="s">
        <v>14146</v>
      </c>
      <c r="D1334" s="32" t="s">
        <v>7457</v>
      </c>
      <c r="E1334" s="229">
        <v>11.09</v>
      </c>
      <c r="F1334" s="230" t="b">
        <v>0</v>
      </c>
      <c r="G1334" s="229">
        <v>11.0</v>
      </c>
      <c r="H1334" s="229">
        <v>11.0</v>
      </c>
      <c r="I1334" s="32" t="s">
        <v>7459</v>
      </c>
      <c r="J1334" s="32" t="s">
        <v>14147</v>
      </c>
      <c r="K1334" s="229">
        <v>26.0</v>
      </c>
      <c r="L1334" s="229">
        <v>11.0</v>
      </c>
      <c r="M1334" s="32" t="s">
        <v>11686</v>
      </c>
      <c r="N1334" s="229">
        <v>0.0</v>
      </c>
    </row>
    <row r="1335">
      <c r="A1335" s="227" t="str">
        <f t="shared" si="1"/>
        <v>CA0203300200</v>
      </c>
      <c r="B1335" s="227" t="str">
        <f t="shared" si="2"/>
        <v>SS TUNIC // SURYA - NWC (S)</v>
      </c>
      <c r="C1335" s="32" t="s">
        <v>14148</v>
      </c>
      <c r="D1335" s="32" t="s">
        <v>7460</v>
      </c>
      <c r="E1335" s="229">
        <v>11.09</v>
      </c>
      <c r="F1335" s="230" t="b">
        <v>0</v>
      </c>
      <c r="G1335" s="229">
        <v>20.0</v>
      </c>
      <c r="H1335" s="229">
        <v>20.0</v>
      </c>
      <c r="I1335" s="32" t="s">
        <v>7462</v>
      </c>
      <c r="J1335" s="32" t="s">
        <v>14147</v>
      </c>
      <c r="K1335" s="229">
        <v>26.0</v>
      </c>
      <c r="L1335" s="229">
        <v>20.0</v>
      </c>
      <c r="M1335" s="32" t="s">
        <v>11585</v>
      </c>
      <c r="N1335" s="229">
        <v>0.0</v>
      </c>
    </row>
    <row r="1336">
      <c r="A1336" s="227" t="str">
        <f t="shared" si="1"/>
        <v>CA0203300300</v>
      </c>
      <c r="B1336" s="227" t="str">
        <f t="shared" si="2"/>
        <v>SS TUNIC // SURYA - NWC (M)</v>
      </c>
      <c r="C1336" s="32" t="s">
        <v>14149</v>
      </c>
      <c r="D1336" s="32" t="s">
        <v>7463</v>
      </c>
      <c r="E1336" s="229">
        <v>11.09</v>
      </c>
      <c r="F1336" s="230" t="b">
        <v>0</v>
      </c>
      <c r="G1336" s="229">
        <v>13.0</v>
      </c>
      <c r="H1336" s="229">
        <v>13.0</v>
      </c>
      <c r="I1336" s="32" t="s">
        <v>7465</v>
      </c>
      <c r="J1336" s="32" t="s">
        <v>14147</v>
      </c>
      <c r="K1336" s="229">
        <v>26.0</v>
      </c>
      <c r="L1336" s="229">
        <v>13.0</v>
      </c>
      <c r="M1336" s="32" t="s">
        <v>11388</v>
      </c>
      <c r="N1336" s="229">
        <v>0.0</v>
      </c>
    </row>
    <row r="1337">
      <c r="A1337" s="227" t="str">
        <f t="shared" si="1"/>
        <v>CA0203300400</v>
      </c>
      <c r="B1337" s="227" t="str">
        <f t="shared" si="2"/>
        <v>SS TUNIC // SURYA - NWC (L)</v>
      </c>
      <c r="C1337" s="32" t="s">
        <v>14150</v>
      </c>
      <c r="D1337" s="32" t="s">
        <v>7466</v>
      </c>
      <c r="E1337" s="229">
        <v>11.09</v>
      </c>
      <c r="F1337" s="230" t="b">
        <v>0</v>
      </c>
      <c r="G1337" s="229">
        <v>1.0</v>
      </c>
      <c r="H1337" s="229">
        <v>1.0</v>
      </c>
      <c r="I1337" s="32" t="s">
        <v>7468</v>
      </c>
      <c r="J1337" s="32" t="s">
        <v>14147</v>
      </c>
      <c r="K1337" s="229">
        <v>26.0</v>
      </c>
      <c r="L1337" s="229">
        <v>1.0</v>
      </c>
      <c r="M1337" s="32" t="s">
        <v>11588</v>
      </c>
      <c r="N1337" s="229">
        <v>0.0</v>
      </c>
    </row>
    <row r="1338">
      <c r="A1338" s="227" t="str">
        <f t="shared" si="1"/>
        <v>CA0203300500</v>
      </c>
      <c r="B1338" s="227" t="str">
        <f t="shared" si="2"/>
        <v>SS TUNIC // SURYA - NWC (XL)</v>
      </c>
      <c r="C1338" s="32" t="s">
        <v>14151</v>
      </c>
      <c r="D1338" s="32" t="s">
        <v>7469</v>
      </c>
      <c r="E1338" s="229">
        <v>11.09</v>
      </c>
      <c r="F1338" s="230" t="b">
        <v>0</v>
      </c>
      <c r="G1338" s="229">
        <v>4.0</v>
      </c>
      <c r="H1338" s="229">
        <v>4.0</v>
      </c>
      <c r="I1338" s="32" t="s">
        <v>7471</v>
      </c>
      <c r="J1338" s="32" t="s">
        <v>14147</v>
      </c>
      <c r="K1338" s="229">
        <v>26.0</v>
      </c>
      <c r="L1338" s="229">
        <v>4.0</v>
      </c>
      <c r="M1338" s="32" t="s">
        <v>11390</v>
      </c>
      <c r="N1338" s="229">
        <v>0.0</v>
      </c>
    </row>
    <row r="1339">
      <c r="A1339" s="227" t="str">
        <f t="shared" si="1"/>
        <v>CA0203400100</v>
      </c>
      <c r="B1339" s="227" t="str">
        <f t="shared" si="2"/>
        <v>SS TUNIC // LAVENDER - NWC (XS)</v>
      </c>
      <c r="C1339" s="32" t="s">
        <v>14152</v>
      </c>
      <c r="D1339" s="32" t="s">
        <v>1750</v>
      </c>
      <c r="E1339" s="229">
        <v>10.39</v>
      </c>
      <c r="F1339" s="230" t="b">
        <v>0</v>
      </c>
      <c r="G1339" s="229">
        <v>10.0</v>
      </c>
      <c r="H1339" s="229">
        <v>10.0</v>
      </c>
      <c r="I1339" s="32" t="s">
        <v>7473</v>
      </c>
      <c r="J1339" s="32" t="s">
        <v>14153</v>
      </c>
      <c r="K1339" s="229">
        <v>26.0</v>
      </c>
      <c r="L1339" s="229">
        <v>10.0</v>
      </c>
      <c r="M1339" s="32" t="s">
        <v>11686</v>
      </c>
      <c r="N1339" s="229">
        <v>0.0</v>
      </c>
    </row>
    <row r="1340">
      <c r="A1340" s="227" t="str">
        <f t="shared" si="1"/>
        <v>CA0203400200</v>
      </c>
      <c r="B1340" s="227" t="str">
        <f t="shared" si="2"/>
        <v>SS TUNIC // LAVENDER - NWC (S)</v>
      </c>
      <c r="C1340" s="32" t="s">
        <v>14154</v>
      </c>
      <c r="D1340" s="32" t="s">
        <v>1753</v>
      </c>
      <c r="E1340" s="229">
        <v>10.72</v>
      </c>
      <c r="F1340" s="230" t="b">
        <v>0</v>
      </c>
      <c r="G1340" s="229">
        <v>54.0</v>
      </c>
      <c r="H1340" s="229">
        <v>54.0</v>
      </c>
      <c r="I1340" s="32" t="s">
        <v>7475</v>
      </c>
      <c r="J1340" s="32" t="s">
        <v>14153</v>
      </c>
      <c r="K1340" s="229">
        <v>26.0</v>
      </c>
      <c r="L1340" s="229">
        <v>54.0</v>
      </c>
      <c r="M1340" s="32" t="s">
        <v>11585</v>
      </c>
      <c r="N1340" s="229">
        <v>0.0</v>
      </c>
    </row>
    <row r="1341">
      <c r="A1341" s="227" t="str">
        <f t="shared" si="1"/>
        <v>CA0203400300</v>
      </c>
      <c r="B1341" s="227" t="str">
        <f t="shared" si="2"/>
        <v>SS TUNIC // LAVENDER - NWC (M)</v>
      </c>
      <c r="C1341" s="32" t="s">
        <v>14155</v>
      </c>
      <c r="D1341" s="32" t="s">
        <v>1756</v>
      </c>
      <c r="E1341" s="229">
        <v>10.74</v>
      </c>
      <c r="F1341" s="230" t="b">
        <v>0</v>
      </c>
      <c r="G1341" s="229">
        <v>85.0</v>
      </c>
      <c r="H1341" s="229">
        <v>85.0</v>
      </c>
      <c r="I1341" s="32" t="s">
        <v>7477</v>
      </c>
      <c r="J1341" s="32" t="s">
        <v>14153</v>
      </c>
      <c r="K1341" s="229">
        <v>26.0</v>
      </c>
      <c r="L1341" s="229">
        <v>85.0</v>
      </c>
      <c r="M1341" s="32" t="s">
        <v>11388</v>
      </c>
      <c r="N1341" s="229">
        <v>0.0</v>
      </c>
    </row>
    <row r="1342">
      <c r="A1342" s="227" t="str">
        <f t="shared" si="1"/>
        <v>CA0203400400</v>
      </c>
      <c r="B1342" s="227" t="str">
        <f t="shared" si="2"/>
        <v>SS TUNIC // LAVENDER - NWC (L)</v>
      </c>
      <c r="C1342" s="32" t="s">
        <v>14156</v>
      </c>
      <c r="D1342" s="32" t="s">
        <v>1759</v>
      </c>
      <c r="E1342" s="229">
        <v>10.58</v>
      </c>
      <c r="F1342" s="230" t="b">
        <v>0</v>
      </c>
      <c r="G1342" s="229">
        <v>47.0</v>
      </c>
      <c r="H1342" s="229">
        <v>47.0</v>
      </c>
      <c r="I1342" s="32" t="s">
        <v>7479</v>
      </c>
      <c r="J1342" s="32" t="s">
        <v>14153</v>
      </c>
      <c r="K1342" s="229">
        <v>26.0</v>
      </c>
      <c r="L1342" s="229">
        <v>47.0</v>
      </c>
      <c r="M1342" s="32" t="s">
        <v>11588</v>
      </c>
      <c r="N1342" s="229">
        <v>0.0</v>
      </c>
    </row>
    <row r="1343">
      <c r="A1343" s="227" t="str">
        <f t="shared" si="1"/>
        <v>CA0203400500</v>
      </c>
      <c r="B1343" s="227" t="str">
        <f t="shared" si="2"/>
        <v>SS TUNIC // LAVENDER - NWC (XL)</v>
      </c>
      <c r="C1343" s="32" t="s">
        <v>14157</v>
      </c>
      <c r="D1343" s="32" t="s">
        <v>1762</v>
      </c>
      <c r="E1343" s="229">
        <v>10.72</v>
      </c>
      <c r="F1343" s="230" t="b">
        <v>0</v>
      </c>
      <c r="G1343" s="229">
        <v>24.0</v>
      </c>
      <c r="H1343" s="229">
        <v>24.0</v>
      </c>
      <c r="I1343" s="32" t="s">
        <v>7481</v>
      </c>
      <c r="J1343" s="32" t="s">
        <v>14153</v>
      </c>
      <c r="K1343" s="229">
        <v>26.0</v>
      </c>
      <c r="L1343" s="229">
        <v>24.0</v>
      </c>
      <c r="M1343" s="32" t="s">
        <v>11390</v>
      </c>
      <c r="N1343" s="229">
        <v>0.0</v>
      </c>
    </row>
    <row r="1344">
      <c r="A1344" s="227" t="str">
        <f t="shared" si="1"/>
        <v>CA0203500100</v>
      </c>
      <c r="B1344" s="227" t="str">
        <f t="shared" si="2"/>
        <v>SS TUNIC // OCHRE - NWC (XS)</v>
      </c>
      <c r="C1344" s="32" t="s">
        <v>14158</v>
      </c>
      <c r="D1344" s="32" t="s">
        <v>7482</v>
      </c>
      <c r="E1344" s="229">
        <v>11.09</v>
      </c>
      <c r="F1344" s="230" t="b">
        <v>0</v>
      </c>
      <c r="G1344" s="229">
        <v>19.0</v>
      </c>
      <c r="H1344" s="229">
        <v>19.0</v>
      </c>
      <c r="I1344" s="32" t="s">
        <v>7484</v>
      </c>
      <c r="J1344" s="32" t="s">
        <v>14159</v>
      </c>
      <c r="K1344" s="229">
        <v>26.0</v>
      </c>
      <c r="L1344" s="229">
        <v>19.0</v>
      </c>
      <c r="M1344" s="32" t="s">
        <v>11686</v>
      </c>
      <c r="N1344" s="229">
        <v>0.0</v>
      </c>
    </row>
    <row r="1345">
      <c r="A1345" s="227" t="str">
        <f t="shared" si="1"/>
        <v>CA0203500200</v>
      </c>
      <c r="B1345" s="227" t="str">
        <f t="shared" si="2"/>
        <v>SS TUNIC // OCHRE - NWC (S)</v>
      </c>
      <c r="C1345" s="32" t="s">
        <v>14160</v>
      </c>
      <c r="D1345" s="32" t="s">
        <v>7485</v>
      </c>
      <c r="E1345" s="229">
        <v>11.09</v>
      </c>
      <c r="F1345" s="230" t="b">
        <v>0</v>
      </c>
      <c r="G1345" s="229">
        <v>16.0</v>
      </c>
      <c r="H1345" s="229">
        <v>16.0</v>
      </c>
      <c r="I1345" s="32" t="s">
        <v>7487</v>
      </c>
      <c r="J1345" s="32" t="s">
        <v>14159</v>
      </c>
      <c r="K1345" s="229">
        <v>26.0</v>
      </c>
      <c r="L1345" s="229">
        <v>16.0</v>
      </c>
      <c r="M1345" s="32" t="s">
        <v>11585</v>
      </c>
      <c r="N1345" s="229">
        <v>0.0</v>
      </c>
    </row>
    <row r="1346">
      <c r="A1346" s="227" t="str">
        <f t="shared" si="1"/>
        <v>CA0203500300</v>
      </c>
      <c r="B1346" s="227" t="str">
        <f t="shared" si="2"/>
        <v>SS TUNIC // OCHRE - NWC (M)</v>
      </c>
      <c r="C1346" s="32" t="s">
        <v>14161</v>
      </c>
      <c r="D1346" s="32" t="s">
        <v>7488</v>
      </c>
      <c r="E1346" s="229">
        <v>11.09</v>
      </c>
      <c r="F1346" s="230" t="b">
        <v>0</v>
      </c>
      <c r="G1346" s="229">
        <v>9.0</v>
      </c>
      <c r="H1346" s="229">
        <v>10.0</v>
      </c>
      <c r="I1346" s="32" t="s">
        <v>7490</v>
      </c>
      <c r="J1346" s="32" t="s">
        <v>14159</v>
      </c>
      <c r="K1346" s="229">
        <v>26.0</v>
      </c>
      <c r="L1346" s="229">
        <v>10.0</v>
      </c>
      <c r="M1346" s="32" t="s">
        <v>11388</v>
      </c>
      <c r="N1346" s="229">
        <v>0.0</v>
      </c>
    </row>
    <row r="1347">
      <c r="A1347" s="227" t="str">
        <f t="shared" si="1"/>
        <v>CA0203500400</v>
      </c>
      <c r="B1347" s="227" t="str">
        <f t="shared" si="2"/>
        <v>SS TUNIC // OCHRE - NWC (L)</v>
      </c>
      <c r="C1347" s="32" t="s">
        <v>14162</v>
      </c>
      <c r="D1347" s="32" t="s">
        <v>7491</v>
      </c>
      <c r="E1347" s="229">
        <v>11.09</v>
      </c>
      <c r="F1347" s="230" t="b">
        <v>0</v>
      </c>
      <c r="G1347" s="229">
        <v>10.0</v>
      </c>
      <c r="H1347" s="229">
        <v>11.0</v>
      </c>
      <c r="I1347" s="32" t="s">
        <v>7493</v>
      </c>
      <c r="J1347" s="32" t="s">
        <v>14159</v>
      </c>
      <c r="K1347" s="229">
        <v>26.0</v>
      </c>
      <c r="L1347" s="229">
        <v>11.0</v>
      </c>
      <c r="M1347" s="32" t="s">
        <v>11588</v>
      </c>
      <c r="N1347" s="229">
        <v>0.0</v>
      </c>
    </row>
    <row r="1348">
      <c r="A1348" s="227" t="str">
        <f t="shared" si="1"/>
        <v>CA0203500500</v>
      </c>
      <c r="B1348" s="227" t="str">
        <f t="shared" si="2"/>
        <v>SS TUNIC // OCHRE - NWC (XL)</v>
      </c>
      <c r="C1348" s="32" t="s">
        <v>14163</v>
      </c>
      <c r="D1348" s="32" t="s">
        <v>7494</v>
      </c>
      <c r="E1348" s="229">
        <v>11.09</v>
      </c>
      <c r="F1348" s="230" t="b">
        <v>0</v>
      </c>
      <c r="G1348" s="229">
        <v>1.0</v>
      </c>
      <c r="H1348" s="229">
        <v>2.0</v>
      </c>
      <c r="I1348" s="32" t="s">
        <v>7496</v>
      </c>
      <c r="J1348" s="32" t="s">
        <v>14159</v>
      </c>
      <c r="K1348" s="229">
        <v>26.0</v>
      </c>
      <c r="L1348" s="229">
        <v>1.0</v>
      </c>
      <c r="M1348" s="32" t="s">
        <v>11390</v>
      </c>
      <c r="N1348" s="229">
        <v>0.0</v>
      </c>
    </row>
    <row r="1349">
      <c r="A1349" s="227" t="str">
        <f t="shared" si="1"/>
        <v>CA0203600100</v>
      </c>
      <c r="B1349" s="227" t="str">
        <f t="shared" si="2"/>
        <v>Woven Tunic - Cotton Linen - Indigo - NWC (XS)</v>
      </c>
      <c r="C1349" s="32" t="s">
        <v>14164</v>
      </c>
      <c r="D1349" s="32" t="s">
        <v>7497</v>
      </c>
      <c r="E1349" s="229">
        <v>0.0</v>
      </c>
      <c r="F1349" s="230" t="b">
        <v>0</v>
      </c>
      <c r="G1349" s="229">
        <v>31.0</v>
      </c>
      <c r="H1349" s="229">
        <v>31.0</v>
      </c>
      <c r="I1349" s="32" t="s">
        <v>7499</v>
      </c>
      <c r="J1349" s="32" t="s">
        <v>14165</v>
      </c>
      <c r="K1349" s="229">
        <v>26.0</v>
      </c>
      <c r="L1349" s="229">
        <v>31.0</v>
      </c>
      <c r="M1349" s="32" t="s">
        <v>11686</v>
      </c>
      <c r="N1349" s="229">
        <v>0.0</v>
      </c>
    </row>
    <row r="1350">
      <c r="A1350" s="227" t="str">
        <f t="shared" si="1"/>
        <v>CA0203600200</v>
      </c>
      <c r="B1350" s="227" t="str">
        <f t="shared" si="2"/>
        <v>Woven Tunic - Cotton Linen - Indigo - NWC (S)</v>
      </c>
      <c r="C1350" s="32" t="s">
        <v>14166</v>
      </c>
      <c r="D1350" s="32" t="s">
        <v>7500</v>
      </c>
      <c r="E1350" s="229">
        <v>0.0</v>
      </c>
      <c r="F1350" s="230" t="b">
        <v>0</v>
      </c>
      <c r="G1350" s="229">
        <v>30.0</v>
      </c>
      <c r="H1350" s="229">
        <v>31.0</v>
      </c>
      <c r="I1350" s="32" t="s">
        <v>7502</v>
      </c>
      <c r="J1350" s="32" t="s">
        <v>14165</v>
      </c>
      <c r="K1350" s="229">
        <v>26.0</v>
      </c>
      <c r="L1350" s="229">
        <v>31.0</v>
      </c>
      <c r="M1350" s="32" t="s">
        <v>11585</v>
      </c>
      <c r="N1350" s="229">
        <v>0.0</v>
      </c>
    </row>
    <row r="1351">
      <c r="A1351" s="227" t="str">
        <f t="shared" si="1"/>
        <v>CA0203600300</v>
      </c>
      <c r="B1351" s="227" t="str">
        <f t="shared" si="2"/>
        <v>Woven Tunic - Cotton Linen - Indigo - NWC (M)</v>
      </c>
      <c r="C1351" s="32" t="s">
        <v>14167</v>
      </c>
      <c r="D1351" s="32" t="s">
        <v>7503</v>
      </c>
      <c r="E1351" s="229">
        <v>0.0</v>
      </c>
      <c r="F1351" s="230" t="b">
        <v>0</v>
      </c>
      <c r="G1351" s="229">
        <v>31.0</v>
      </c>
      <c r="H1351" s="229">
        <v>31.0</v>
      </c>
      <c r="I1351" s="32" t="s">
        <v>7505</v>
      </c>
      <c r="J1351" s="32" t="s">
        <v>14165</v>
      </c>
      <c r="K1351" s="229">
        <v>26.0</v>
      </c>
      <c r="L1351" s="229">
        <v>31.0</v>
      </c>
      <c r="M1351" s="32" t="s">
        <v>11388</v>
      </c>
      <c r="N1351" s="229">
        <v>0.0</v>
      </c>
    </row>
    <row r="1352">
      <c r="A1352" s="227" t="str">
        <f t="shared" si="1"/>
        <v>CA0203600400</v>
      </c>
      <c r="B1352" s="227" t="str">
        <f t="shared" si="2"/>
        <v>Woven Tunic - Cotton Linen - Indigo - NWC (L)</v>
      </c>
      <c r="C1352" s="32" t="s">
        <v>14168</v>
      </c>
      <c r="D1352" s="32" t="s">
        <v>7506</v>
      </c>
      <c r="E1352" s="229">
        <v>0.0</v>
      </c>
      <c r="F1352" s="230" t="b">
        <v>0</v>
      </c>
      <c r="G1352" s="229">
        <v>15.0</v>
      </c>
      <c r="H1352" s="229">
        <v>17.0</v>
      </c>
      <c r="I1352" s="32" t="s">
        <v>7508</v>
      </c>
      <c r="J1352" s="32" t="s">
        <v>14165</v>
      </c>
      <c r="K1352" s="229">
        <v>26.0</v>
      </c>
      <c r="L1352" s="229">
        <v>17.0</v>
      </c>
      <c r="M1352" s="32" t="s">
        <v>11588</v>
      </c>
      <c r="N1352" s="229">
        <v>0.0</v>
      </c>
    </row>
    <row r="1353">
      <c r="A1353" s="227" t="str">
        <f t="shared" si="1"/>
        <v>CA0203600500</v>
      </c>
      <c r="B1353" s="227" t="str">
        <f t="shared" si="2"/>
        <v>Woven Tunic - Cotton Linen - Indigo - NWC (XL)</v>
      </c>
      <c r="C1353" s="32" t="s">
        <v>14169</v>
      </c>
      <c r="D1353" s="32" t="s">
        <v>7509</v>
      </c>
      <c r="E1353" s="229">
        <v>0.0</v>
      </c>
      <c r="F1353" s="230" t="b">
        <v>0</v>
      </c>
      <c r="G1353" s="229">
        <v>12.0</v>
      </c>
      <c r="H1353" s="229">
        <v>12.0</v>
      </c>
      <c r="I1353" s="32" t="s">
        <v>7511</v>
      </c>
      <c r="J1353" s="32" t="s">
        <v>14165</v>
      </c>
      <c r="K1353" s="229">
        <v>26.0</v>
      </c>
      <c r="L1353" s="229">
        <v>12.0</v>
      </c>
      <c r="M1353" s="32" t="s">
        <v>11390</v>
      </c>
      <c r="N1353" s="229">
        <v>0.0</v>
      </c>
    </row>
    <row r="1354">
      <c r="A1354" s="227" t="str">
        <f t="shared" si="1"/>
        <v>CA0203700100</v>
      </c>
      <c r="B1354" s="227" t="str">
        <f t="shared" si="2"/>
        <v>LS RELAXED VNECK // RUST - NWC (XS)</v>
      </c>
      <c r="C1354" s="32" t="s">
        <v>14170</v>
      </c>
      <c r="D1354" s="32" t="s">
        <v>981</v>
      </c>
      <c r="E1354" s="229">
        <v>17.09</v>
      </c>
      <c r="F1354" s="230" t="b">
        <v>0</v>
      </c>
      <c r="G1354" s="229">
        <v>4.0</v>
      </c>
      <c r="H1354" s="229">
        <v>5.0</v>
      </c>
      <c r="I1354" s="32" t="s">
        <v>7514</v>
      </c>
      <c r="J1354" s="32" t="s">
        <v>14171</v>
      </c>
      <c r="K1354" s="229">
        <v>34.0</v>
      </c>
      <c r="L1354" s="229">
        <v>5.0</v>
      </c>
      <c r="M1354" s="32" t="s">
        <v>11686</v>
      </c>
      <c r="N1354" s="229">
        <v>-8.0</v>
      </c>
    </row>
    <row r="1355">
      <c r="A1355" s="227" t="str">
        <f t="shared" si="1"/>
        <v>CA0203700200</v>
      </c>
      <c r="B1355" s="227" t="str">
        <f t="shared" si="2"/>
        <v>LS RELAXED VNECK // RUST - NWC (S)</v>
      </c>
      <c r="C1355" s="32" t="s">
        <v>14172</v>
      </c>
      <c r="D1355" s="32" t="s">
        <v>979</v>
      </c>
      <c r="E1355" s="229">
        <v>17.09</v>
      </c>
      <c r="F1355" s="230" t="b">
        <v>0</v>
      </c>
      <c r="G1355" s="229">
        <v>9.0</v>
      </c>
      <c r="H1355" s="229">
        <v>9.0</v>
      </c>
      <c r="I1355" s="32" t="s">
        <v>7516</v>
      </c>
      <c r="J1355" s="32" t="s">
        <v>14171</v>
      </c>
      <c r="K1355" s="229">
        <v>34.0</v>
      </c>
      <c r="L1355" s="229">
        <v>9.0</v>
      </c>
      <c r="M1355" s="32" t="s">
        <v>11585</v>
      </c>
      <c r="N1355" s="229">
        <v>-8.0</v>
      </c>
    </row>
    <row r="1356">
      <c r="A1356" s="227" t="str">
        <f t="shared" si="1"/>
        <v>CA0203700300</v>
      </c>
      <c r="B1356" s="227" t="str">
        <f t="shared" si="2"/>
        <v>LS RELAXED VNECK // RUST - NWC (M)</v>
      </c>
      <c r="C1356" s="32" t="s">
        <v>14173</v>
      </c>
      <c r="D1356" s="32" t="s">
        <v>977</v>
      </c>
      <c r="E1356" s="229">
        <v>17.09</v>
      </c>
      <c r="F1356" s="230" t="b">
        <v>0</v>
      </c>
      <c r="G1356" s="229">
        <v>7.0</v>
      </c>
      <c r="H1356" s="229">
        <v>8.0</v>
      </c>
      <c r="I1356" s="32" t="s">
        <v>7518</v>
      </c>
      <c r="J1356" s="32" t="s">
        <v>14171</v>
      </c>
      <c r="K1356" s="229">
        <v>34.0</v>
      </c>
      <c r="L1356" s="229">
        <v>8.0</v>
      </c>
      <c r="M1356" s="32" t="s">
        <v>11388</v>
      </c>
      <c r="N1356" s="229">
        <v>-8.0</v>
      </c>
    </row>
    <row r="1357">
      <c r="A1357" s="227" t="str">
        <f t="shared" si="1"/>
        <v>CA0203700400</v>
      </c>
      <c r="B1357" s="227" t="str">
        <f t="shared" si="2"/>
        <v>LS RELAXED VNECK // RUST - NWC (L)</v>
      </c>
      <c r="C1357" s="32" t="s">
        <v>14174</v>
      </c>
      <c r="D1357" s="32" t="s">
        <v>975</v>
      </c>
      <c r="E1357" s="229">
        <v>17.09</v>
      </c>
      <c r="F1357" s="230" t="b">
        <v>0</v>
      </c>
      <c r="G1357" s="229">
        <v>7.0</v>
      </c>
      <c r="H1357" s="229">
        <v>7.0</v>
      </c>
      <c r="I1357" s="32" t="s">
        <v>7520</v>
      </c>
      <c r="J1357" s="32" t="s">
        <v>14171</v>
      </c>
      <c r="K1357" s="229">
        <v>34.0</v>
      </c>
      <c r="L1357" s="229">
        <v>7.0</v>
      </c>
      <c r="M1357" s="32" t="s">
        <v>11588</v>
      </c>
      <c r="N1357" s="229">
        <v>-8.0</v>
      </c>
    </row>
    <row r="1358">
      <c r="A1358" s="227" t="str">
        <f t="shared" si="1"/>
        <v>CA0203700500</v>
      </c>
      <c r="B1358" s="227" t="str">
        <f t="shared" si="2"/>
        <v>LS RELAXED VNECK // RUST - NWC (XL)</v>
      </c>
      <c r="C1358" s="32" t="s">
        <v>14175</v>
      </c>
      <c r="D1358" s="32" t="s">
        <v>7521</v>
      </c>
      <c r="E1358" s="229">
        <v>17.09</v>
      </c>
      <c r="F1358" s="230" t="b">
        <v>0</v>
      </c>
      <c r="G1358" s="229">
        <v>5.0</v>
      </c>
      <c r="H1358" s="229">
        <v>5.0</v>
      </c>
      <c r="I1358" s="32" t="s">
        <v>7523</v>
      </c>
      <c r="J1358" s="32" t="s">
        <v>14171</v>
      </c>
      <c r="K1358" s="229">
        <v>34.0</v>
      </c>
      <c r="L1358" s="229">
        <v>5.0</v>
      </c>
      <c r="M1358" s="32" t="s">
        <v>11390</v>
      </c>
      <c r="N1358" s="229">
        <v>-8.0</v>
      </c>
    </row>
    <row r="1359">
      <c r="A1359" s="227" t="str">
        <f t="shared" si="1"/>
        <v>CA0203800100</v>
      </c>
      <c r="B1359" s="227" t="str">
        <f t="shared" si="2"/>
        <v>LS RELAXED VNECK // PETAL - NWC (XS)</v>
      </c>
      <c r="C1359" s="32" t="s">
        <v>14176</v>
      </c>
      <c r="D1359" s="32" t="s">
        <v>1892</v>
      </c>
      <c r="E1359" s="229">
        <v>16.59</v>
      </c>
      <c r="F1359" s="230" t="b">
        <v>0</v>
      </c>
      <c r="G1359" s="229">
        <v>26.0</v>
      </c>
      <c r="H1359" s="229">
        <v>26.0</v>
      </c>
      <c r="I1359" s="32" t="s">
        <v>7525</v>
      </c>
      <c r="J1359" s="32" t="s">
        <v>14177</v>
      </c>
      <c r="K1359" s="229">
        <v>34.0</v>
      </c>
      <c r="L1359" s="229">
        <v>26.0</v>
      </c>
      <c r="M1359" s="32" t="s">
        <v>11686</v>
      </c>
      <c r="N1359" s="229">
        <v>-8.0</v>
      </c>
    </row>
    <row r="1360">
      <c r="A1360" s="227" t="str">
        <f t="shared" si="1"/>
        <v>CA0203800200</v>
      </c>
      <c r="B1360" s="227" t="str">
        <f t="shared" si="2"/>
        <v>LS RELAXED VNECK // PETAL - NWC (S)</v>
      </c>
      <c r="C1360" s="32" t="s">
        <v>14178</v>
      </c>
      <c r="D1360" s="32" t="s">
        <v>1895</v>
      </c>
      <c r="E1360" s="229">
        <v>16.08</v>
      </c>
      <c r="F1360" s="230" t="b">
        <v>0</v>
      </c>
      <c r="G1360" s="229">
        <v>33.0</v>
      </c>
      <c r="H1360" s="229">
        <v>33.0</v>
      </c>
      <c r="I1360" s="32" t="s">
        <v>7527</v>
      </c>
      <c r="J1360" s="32" t="s">
        <v>14177</v>
      </c>
      <c r="K1360" s="229">
        <v>34.0</v>
      </c>
      <c r="L1360" s="229">
        <v>33.0</v>
      </c>
      <c r="M1360" s="32" t="s">
        <v>11585</v>
      </c>
      <c r="N1360" s="229">
        <v>-8.0</v>
      </c>
    </row>
    <row r="1361">
      <c r="A1361" s="227" t="str">
        <f t="shared" si="1"/>
        <v>CA0203800300</v>
      </c>
      <c r="B1361" s="227" t="str">
        <f t="shared" si="2"/>
        <v>LS RELAXED VNECK // PETAL - NWC (M)</v>
      </c>
      <c r="C1361" s="32" t="s">
        <v>14179</v>
      </c>
      <c r="D1361" s="32" t="s">
        <v>1898</v>
      </c>
      <c r="E1361" s="229">
        <v>16.08</v>
      </c>
      <c r="F1361" s="230" t="b">
        <v>0</v>
      </c>
      <c r="G1361" s="229">
        <v>41.0</v>
      </c>
      <c r="H1361" s="229">
        <v>41.0</v>
      </c>
      <c r="I1361" s="32" t="s">
        <v>7529</v>
      </c>
      <c r="J1361" s="32" t="s">
        <v>14177</v>
      </c>
      <c r="K1361" s="229">
        <v>34.0</v>
      </c>
      <c r="L1361" s="229">
        <v>41.0</v>
      </c>
      <c r="M1361" s="32" t="s">
        <v>11388</v>
      </c>
      <c r="N1361" s="229">
        <v>-8.0</v>
      </c>
    </row>
    <row r="1362">
      <c r="A1362" s="227" t="str">
        <f t="shared" si="1"/>
        <v>CA0203800400</v>
      </c>
      <c r="B1362" s="227" t="str">
        <f t="shared" si="2"/>
        <v>LS RELAXED VNECK // PETAL - NWC (L)</v>
      </c>
      <c r="C1362" s="32" t="s">
        <v>14180</v>
      </c>
      <c r="D1362" s="32" t="s">
        <v>1901</v>
      </c>
      <c r="E1362" s="229">
        <v>16.25</v>
      </c>
      <c r="F1362" s="230" t="b">
        <v>0</v>
      </c>
      <c r="G1362" s="229">
        <v>39.0</v>
      </c>
      <c r="H1362" s="229">
        <v>39.0</v>
      </c>
      <c r="I1362" s="32" t="s">
        <v>7531</v>
      </c>
      <c r="J1362" s="32" t="s">
        <v>14177</v>
      </c>
      <c r="K1362" s="229">
        <v>34.0</v>
      </c>
      <c r="L1362" s="229">
        <v>39.0</v>
      </c>
      <c r="M1362" s="32" t="s">
        <v>11588</v>
      </c>
      <c r="N1362" s="229">
        <v>-8.0</v>
      </c>
    </row>
    <row r="1363">
      <c r="A1363" s="227" t="str">
        <f t="shared" si="1"/>
        <v>CA0203800500</v>
      </c>
      <c r="B1363" s="227" t="str">
        <f t="shared" si="2"/>
        <v>LS RELAXED VNECK // PETAL - NWC (XL)</v>
      </c>
      <c r="C1363" s="32" t="s">
        <v>14181</v>
      </c>
      <c r="D1363" s="32" t="s">
        <v>1904</v>
      </c>
      <c r="E1363" s="229">
        <v>16.46</v>
      </c>
      <c r="F1363" s="230" t="b">
        <v>0</v>
      </c>
      <c r="G1363" s="229">
        <v>24.0</v>
      </c>
      <c r="H1363" s="229">
        <v>24.0</v>
      </c>
      <c r="I1363" s="32" t="s">
        <v>7533</v>
      </c>
      <c r="J1363" s="32" t="s">
        <v>14177</v>
      </c>
      <c r="K1363" s="229">
        <v>34.0</v>
      </c>
      <c r="L1363" s="229">
        <v>24.0</v>
      </c>
      <c r="M1363" s="32" t="s">
        <v>11390</v>
      </c>
      <c r="N1363" s="229">
        <v>-8.0</v>
      </c>
    </row>
    <row r="1364">
      <c r="A1364" s="227" t="str">
        <f t="shared" si="1"/>
        <v>CA0203900100</v>
      </c>
      <c r="B1364" s="227" t="str">
        <f t="shared" si="2"/>
        <v>LS RELAXED VNECK // SPICE - NWC (XS)</v>
      </c>
      <c r="C1364" s="32" t="s">
        <v>14182</v>
      </c>
      <c r="D1364" s="32" t="s">
        <v>7534</v>
      </c>
      <c r="E1364" s="229">
        <v>17.09</v>
      </c>
      <c r="F1364" s="230" t="b">
        <v>0</v>
      </c>
      <c r="G1364" s="229">
        <v>15.0</v>
      </c>
      <c r="H1364" s="229">
        <v>15.0</v>
      </c>
      <c r="I1364" s="32" t="s">
        <v>7536</v>
      </c>
      <c r="J1364" s="32" t="s">
        <v>14183</v>
      </c>
      <c r="K1364" s="229">
        <v>34.0</v>
      </c>
      <c r="L1364" s="229">
        <v>15.0</v>
      </c>
      <c r="M1364" s="32" t="s">
        <v>11686</v>
      </c>
      <c r="N1364" s="229">
        <v>-8.0</v>
      </c>
    </row>
    <row r="1365">
      <c r="A1365" s="227" t="str">
        <f t="shared" si="1"/>
        <v>CA0203900200</v>
      </c>
      <c r="B1365" s="227" t="str">
        <f t="shared" si="2"/>
        <v>LS RELAXED VNECK // SPICE - NWC (S)</v>
      </c>
      <c r="C1365" s="32" t="s">
        <v>14184</v>
      </c>
      <c r="D1365" s="32" t="s">
        <v>7537</v>
      </c>
      <c r="E1365" s="229">
        <v>17.09</v>
      </c>
      <c r="F1365" s="230" t="b">
        <v>0</v>
      </c>
      <c r="G1365" s="229">
        <v>5.0</v>
      </c>
      <c r="H1365" s="229">
        <v>5.0</v>
      </c>
      <c r="I1365" s="32" t="s">
        <v>7539</v>
      </c>
      <c r="J1365" s="32" t="s">
        <v>14183</v>
      </c>
      <c r="K1365" s="229">
        <v>34.0</v>
      </c>
      <c r="L1365" s="229">
        <v>5.0</v>
      </c>
      <c r="M1365" s="32" t="s">
        <v>11585</v>
      </c>
      <c r="N1365" s="229">
        <v>-8.0</v>
      </c>
    </row>
    <row r="1366">
      <c r="A1366" s="227" t="str">
        <f t="shared" si="1"/>
        <v>CA0203900300</v>
      </c>
      <c r="B1366" s="227" t="str">
        <f t="shared" si="2"/>
        <v>LS RELAXED VNECK // SPICE - NWC (M)</v>
      </c>
      <c r="C1366" s="32" t="s">
        <v>14185</v>
      </c>
      <c r="D1366" s="32" t="s">
        <v>7540</v>
      </c>
      <c r="E1366" s="229">
        <v>17.09</v>
      </c>
      <c r="F1366" s="230" t="b">
        <v>0</v>
      </c>
      <c r="G1366" s="229">
        <v>12.0</v>
      </c>
      <c r="H1366" s="229">
        <v>12.0</v>
      </c>
      <c r="I1366" s="32" t="s">
        <v>7542</v>
      </c>
      <c r="J1366" s="32" t="s">
        <v>14183</v>
      </c>
      <c r="K1366" s="229">
        <v>34.0</v>
      </c>
      <c r="L1366" s="229">
        <v>12.0</v>
      </c>
      <c r="M1366" s="32" t="s">
        <v>11388</v>
      </c>
      <c r="N1366" s="229">
        <v>-8.0</v>
      </c>
    </row>
    <row r="1367">
      <c r="A1367" s="227" t="str">
        <f t="shared" si="1"/>
        <v>CA0203900400</v>
      </c>
      <c r="B1367" s="227" t="str">
        <f t="shared" si="2"/>
        <v>LS RELAXED VNECK // SPICE - NWC (L)</v>
      </c>
      <c r="C1367" s="32" t="s">
        <v>14186</v>
      </c>
      <c r="D1367" s="32" t="s">
        <v>7543</v>
      </c>
      <c r="E1367" s="229">
        <v>17.09</v>
      </c>
      <c r="F1367" s="230" t="b">
        <v>0</v>
      </c>
      <c r="G1367" s="229">
        <v>8.0</v>
      </c>
      <c r="H1367" s="229">
        <v>8.0</v>
      </c>
      <c r="I1367" s="32" t="s">
        <v>7545</v>
      </c>
      <c r="J1367" s="32" t="s">
        <v>14183</v>
      </c>
      <c r="K1367" s="229">
        <v>34.0</v>
      </c>
      <c r="L1367" s="229">
        <v>8.0</v>
      </c>
      <c r="M1367" s="32" t="s">
        <v>11588</v>
      </c>
      <c r="N1367" s="229">
        <v>-8.0</v>
      </c>
    </row>
    <row r="1368">
      <c r="A1368" s="227" t="str">
        <f t="shared" si="1"/>
        <v>CA0203900500</v>
      </c>
      <c r="B1368" s="227" t="str">
        <f t="shared" si="2"/>
        <v>LS RELAXED VNECK // SPICE - NWC (XL)</v>
      </c>
      <c r="C1368" s="32" t="s">
        <v>14187</v>
      </c>
      <c r="D1368" s="32" t="s">
        <v>7546</v>
      </c>
      <c r="E1368" s="229">
        <v>17.09</v>
      </c>
      <c r="F1368" s="230" t="b">
        <v>0</v>
      </c>
      <c r="G1368" s="229">
        <v>0.0</v>
      </c>
      <c r="H1368" s="229">
        <v>0.0</v>
      </c>
      <c r="I1368" s="32" t="s">
        <v>7548</v>
      </c>
      <c r="J1368" s="32" t="s">
        <v>14183</v>
      </c>
      <c r="K1368" s="229">
        <v>34.0</v>
      </c>
      <c r="L1368" s="229">
        <v>0.0</v>
      </c>
      <c r="M1368" s="32" t="s">
        <v>11390</v>
      </c>
      <c r="N1368" s="229">
        <v>-8.0</v>
      </c>
    </row>
    <row r="1369">
      <c r="A1369" s="227" t="str">
        <f t="shared" si="1"/>
        <v>CA0204000100</v>
      </c>
      <c r="B1369" s="227" t="str">
        <f t="shared" si="2"/>
        <v>Relaxed V Neck Top - Cotton Linen - Indigo - NWC (XS)</v>
      </c>
      <c r="C1369" s="32" t="s">
        <v>14188</v>
      </c>
      <c r="D1369" s="32" t="s">
        <v>2149</v>
      </c>
      <c r="E1369" s="229">
        <v>16.08</v>
      </c>
      <c r="F1369" s="230" t="b">
        <v>0</v>
      </c>
      <c r="G1369" s="229">
        <v>21.0</v>
      </c>
      <c r="H1369" s="229">
        <v>21.0</v>
      </c>
      <c r="I1369" s="32" t="s">
        <v>7550</v>
      </c>
      <c r="J1369" s="32" t="s">
        <v>14189</v>
      </c>
      <c r="K1369" s="229">
        <v>34.0</v>
      </c>
      <c r="L1369" s="229">
        <v>21.0</v>
      </c>
      <c r="M1369" s="32" t="s">
        <v>11686</v>
      </c>
      <c r="N1369" s="229">
        <v>-8.0</v>
      </c>
    </row>
    <row r="1370">
      <c r="A1370" s="227" t="str">
        <f t="shared" si="1"/>
        <v>CA0204000200</v>
      </c>
      <c r="B1370" s="227" t="str">
        <f t="shared" si="2"/>
        <v>Relaxed V Neck Top - Cotton Linen - Indigo - NWC (S)</v>
      </c>
      <c r="C1370" s="32" t="s">
        <v>14190</v>
      </c>
      <c r="D1370" s="32" t="s">
        <v>2153</v>
      </c>
      <c r="E1370" s="229">
        <v>16.08</v>
      </c>
      <c r="F1370" s="230" t="b">
        <v>0</v>
      </c>
      <c r="G1370" s="229">
        <v>32.0</v>
      </c>
      <c r="H1370" s="229">
        <v>32.0</v>
      </c>
      <c r="I1370" s="32" t="s">
        <v>7552</v>
      </c>
      <c r="J1370" s="32" t="s">
        <v>14189</v>
      </c>
      <c r="K1370" s="229">
        <v>34.0</v>
      </c>
      <c r="L1370" s="229">
        <v>32.0</v>
      </c>
      <c r="M1370" s="32" t="s">
        <v>11585</v>
      </c>
      <c r="N1370" s="229">
        <v>-8.0</v>
      </c>
    </row>
    <row r="1371">
      <c r="A1371" s="227" t="str">
        <f t="shared" si="1"/>
        <v>CA0204000300</v>
      </c>
      <c r="B1371" s="227" t="str">
        <f t="shared" si="2"/>
        <v>Relaxed V Neck Top - Cotton Linen - Indigo - NWC (M)</v>
      </c>
      <c r="C1371" s="32" t="s">
        <v>14191</v>
      </c>
      <c r="D1371" s="32" t="s">
        <v>2157</v>
      </c>
      <c r="E1371" s="229">
        <v>16.08</v>
      </c>
      <c r="F1371" s="230" t="b">
        <v>0</v>
      </c>
      <c r="G1371" s="229">
        <v>42.0</v>
      </c>
      <c r="H1371" s="229">
        <v>42.0</v>
      </c>
      <c r="I1371" s="32" t="s">
        <v>7554</v>
      </c>
      <c r="J1371" s="32" t="s">
        <v>14189</v>
      </c>
      <c r="K1371" s="229">
        <v>34.0</v>
      </c>
      <c r="L1371" s="229">
        <v>42.0</v>
      </c>
      <c r="M1371" s="32" t="s">
        <v>11388</v>
      </c>
      <c r="N1371" s="229">
        <v>-8.0</v>
      </c>
    </row>
    <row r="1372">
      <c r="A1372" s="227" t="str">
        <f t="shared" si="1"/>
        <v>CA0204000400</v>
      </c>
      <c r="B1372" s="227" t="str">
        <f t="shared" si="2"/>
        <v>Relaxed V Neck Top - Cotton Linen - Indigo - NWC (L)</v>
      </c>
      <c r="C1372" s="32" t="s">
        <v>14192</v>
      </c>
      <c r="D1372" s="32" t="s">
        <v>2160</v>
      </c>
      <c r="E1372" s="229">
        <v>16.08</v>
      </c>
      <c r="F1372" s="230" t="b">
        <v>0</v>
      </c>
      <c r="G1372" s="229">
        <v>36.0</v>
      </c>
      <c r="H1372" s="229">
        <v>37.0</v>
      </c>
      <c r="I1372" s="32" t="s">
        <v>7556</v>
      </c>
      <c r="J1372" s="32" t="s">
        <v>14189</v>
      </c>
      <c r="K1372" s="229">
        <v>34.0</v>
      </c>
      <c r="L1372" s="229">
        <v>37.0</v>
      </c>
      <c r="M1372" s="32" t="s">
        <v>11588</v>
      </c>
      <c r="N1372" s="229">
        <v>-8.0</v>
      </c>
    </row>
    <row r="1373">
      <c r="A1373" s="227" t="str">
        <f t="shared" si="1"/>
        <v>CA0204000500</v>
      </c>
      <c r="B1373" s="227" t="str">
        <f t="shared" si="2"/>
        <v>Relaxed V Neck Top - Cotton Linen - Indigo - NWC (XL)</v>
      </c>
      <c r="C1373" s="32" t="s">
        <v>14193</v>
      </c>
      <c r="D1373" s="32" t="s">
        <v>2165</v>
      </c>
      <c r="E1373" s="229">
        <v>16.08</v>
      </c>
      <c r="F1373" s="230" t="b">
        <v>0</v>
      </c>
      <c r="G1373" s="229">
        <v>11.0</v>
      </c>
      <c r="H1373" s="229">
        <v>11.0</v>
      </c>
      <c r="I1373" s="32" t="s">
        <v>7558</v>
      </c>
      <c r="J1373" s="32" t="s">
        <v>14189</v>
      </c>
      <c r="K1373" s="229">
        <v>34.0</v>
      </c>
      <c r="L1373" s="229">
        <v>11.0</v>
      </c>
      <c r="M1373" s="32" t="s">
        <v>11390</v>
      </c>
      <c r="N1373" s="229">
        <v>-8.0</v>
      </c>
    </row>
    <row r="1374">
      <c r="A1374" s="227" t="str">
        <f t="shared" si="1"/>
        <v>CA0209400000</v>
      </c>
      <c r="B1374" s="227" t="str">
        <f t="shared" si="2"/>
        <v>Earring Set for Purnami Pooja</v>
      </c>
      <c r="C1374" s="32" t="s">
        <v>14194</v>
      </c>
      <c r="D1374" s="32" t="s">
        <v>7987</v>
      </c>
      <c r="E1374" s="229">
        <v>0.0</v>
      </c>
      <c r="F1374" s="230" t="b">
        <v>0</v>
      </c>
      <c r="G1374" s="229">
        <v>0.0</v>
      </c>
      <c r="H1374" s="229">
        <v>0.0</v>
      </c>
      <c r="I1374" s="231"/>
      <c r="J1374" s="32" t="s">
        <v>14195</v>
      </c>
      <c r="K1374" s="229">
        <v>7.0</v>
      </c>
      <c r="L1374" s="229">
        <v>0.0</v>
      </c>
      <c r="M1374" s="231"/>
      <c r="N1374" s="229">
        <v>7.0</v>
      </c>
    </row>
    <row r="1375">
      <c r="A1375" s="227" t="str">
        <f t="shared" si="1"/>
        <v>CA0222400006</v>
      </c>
      <c r="B1375" s="227" t="str">
        <f t="shared" si="2"/>
        <v>Canvas Bag</v>
      </c>
      <c r="C1375" s="32" t="s">
        <v>14196</v>
      </c>
      <c r="D1375" s="32" t="s">
        <v>14197</v>
      </c>
      <c r="E1375" s="229">
        <v>0.0</v>
      </c>
      <c r="F1375" s="230" t="b">
        <v>0</v>
      </c>
      <c r="G1375" s="229">
        <v>351.0</v>
      </c>
      <c r="H1375" s="229">
        <v>358.0</v>
      </c>
      <c r="I1375" s="32" t="s">
        <v>14198</v>
      </c>
      <c r="J1375" s="32" t="s">
        <v>14199</v>
      </c>
      <c r="K1375" s="229">
        <v>5.0</v>
      </c>
      <c r="L1375" s="229">
        <v>358.0</v>
      </c>
      <c r="M1375" s="231"/>
      <c r="N1375" s="229">
        <v>5.0</v>
      </c>
    </row>
    <row r="1376">
      <c r="A1376" s="227" t="str">
        <f t="shared" si="1"/>
        <v>CA0222999600</v>
      </c>
      <c r="B1376" s="227" t="str">
        <f t="shared" si="2"/>
        <v>Devi Consecrated Chanderi saree Assorted 35</v>
      </c>
      <c r="C1376" s="32" t="s">
        <v>14200</v>
      </c>
      <c r="D1376" s="32" t="s">
        <v>14201</v>
      </c>
      <c r="E1376" s="229">
        <v>0.0</v>
      </c>
      <c r="F1376" s="230" t="b">
        <v>0</v>
      </c>
      <c r="G1376" s="229">
        <v>0.0</v>
      </c>
      <c r="H1376" s="229">
        <v>0.0</v>
      </c>
      <c r="I1376" s="32" t="s">
        <v>14201</v>
      </c>
      <c r="J1376" s="32" t="s">
        <v>14202</v>
      </c>
      <c r="K1376" s="229">
        <v>99.0</v>
      </c>
      <c r="L1376" s="229">
        <v>0.0</v>
      </c>
      <c r="M1376" s="231"/>
      <c r="N1376" s="229">
        <v>99.0</v>
      </c>
    </row>
    <row r="1377">
      <c r="A1377" s="227" t="str">
        <f t="shared" si="1"/>
        <v>CA0223094300</v>
      </c>
      <c r="B1377" s="227" t="str">
        <f t="shared" si="2"/>
        <v>Devi Consecrated Silk Saree Assorted 131</v>
      </c>
      <c r="C1377" s="32" t="s">
        <v>14203</v>
      </c>
      <c r="D1377" s="32" t="s">
        <v>14204</v>
      </c>
      <c r="E1377" s="229">
        <v>0.0</v>
      </c>
      <c r="F1377" s="230" t="b">
        <v>0</v>
      </c>
      <c r="G1377" s="229">
        <v>0.0</v>
      </c>
      <c r="H1377" s="229">
        <v>0.0</v>
      </c>
      <c r="I1377" s="32" t="s">
        <v>14204</v>
      </c>
      <c r="J1377" s="32" t="s">
        <v>14205</v>
      </c>
      <c r="K1377" s="229">
        <v>440.0</v>
      </c>
      <c r="L1377" s="229">
        <v>0.0</v>
      </c>
      <c r="M1377" s="231"/>
      <c r="N1377" s="229">
        <v>440.0</v>
      </c>
    </row>
    <row r="1378">
      <c r="A1378" s="227" t="str">
        <f t="shared" si="1"/>
        <v>CA0223094400</v>
      </c>
      <c r="B1378" s="227" t="str">
        <f t="shared" si="2"/>
        <v>Devi Consecrated Silk Saree Assorted 132</v>
      </c>
      <c r="C1378" s="32" t="s">
        <v>14206</v>
      </c>
      <c r="D1378" s="32" t="s">
        <v>14207</v>
      </c>
      <c r="E1378" s="229">
        <v>0.0</v>
      </c>
      <c r="F1378" s="230" t="b">
        <v>0</v>
      </c>
      <c r="G1378" s="229">
        <v>0.0</v>
      </c>
      <c r="H1378" s="229">
        <v>0.0</v>
      </c>
      <c r="I1378" s="32" t="s">
        <v>14207</v>
      </c>
      <c r="J1378" s="32" t="s">
        <v>14208</v>
      </c>
      <c r="K1378" s="229">
        <v>440.0</v>
      </c>
      <c r="L1378" s="229">
        <v>0.0</v>
      </c>
      <c r="M1378" s="231"/>
      <c r="N1378" s="229">
        <v>440.0</v>
      </c>
    </row>
    <row r="1379">
      <c r="A1379" s="227" t="str">
        <f t="shared" si="1"/>
        <v>CA0223094500</v>
      </c>
      <c r="B1379" s="227" t="str">
        <f t="shared" si="2"/>
        <v>Devi Consecrated Silk Saree Assorted 133</v>
      </c>
      <c r="C1379" s="32" t="s">
        <v>14209</v>
      </c>
      <c r="D1379" s="32" t="s">
        <v>14210</v>
      </c>
      <c r="E1379" s="229">
        <v>0.0</v>
      </c>
      <c r="F1379" s="230" t="b">
        <v>0</v>
      </c>
      <c r="G1379" s="229">
        <v>0.0</v>
      </c>
      <c r="H1379" s="229">
        <v>0.0</v>
      </c>
      <c r="I1379" s="32" t="s">
        <v>14210</v>
      </c>
      <c r="J1379" s="32" t="s">
        <v>14211</v>
      </c>
      <c r="K1379" s="229">
        <v>220.0</v>
      </c>
      <c r="L1379" s="229">
        <v>0.0</v>
      </c>
      <c r="M1379" s="231"/>
      <c r="N1379" s="229">
        <v>220.0</v>
      </c>
    </row>
    <row r="1380">
      <c r="A1380" s="227" t="str">
        <f t="shared" si="1"/>
        <v>CA0223094600</v>
      </c>
      <c r="B1380" s="227" t="str">
        <f t="shared" si="2"/>
        <v>Devi Consecrated Silk Saree Assorted 134</v>
      </c>
      <c r="C1380" s="32" t="s">
        <v>14212</v>
      </c>
      <c r="D1380" s="32" t="s">
        <v>14213</v>
      </c>
      <c r="E1380" s="229">
        <v>0.0</v>
      </c>
      <c r="F1380" s="230" t="b">
        <v>0</v>
      </c>
      <c r="G1380" s="229">
        <v>0.0</v>
      </c>
      <c r="H1380" s="229">
        <v>0.0</v>
      </c>
      <c r="I1380" s="32" t="s">
        <v>14213</v>
      </c>
      <c r="J1380" s="32" t="s">
        <v>14214</v>
      </c>
      <c r="K1380" s="229">
        <v>440.0</v>
      </c>
      <c r="L1380" s="229">
        <v>0.0</v>
      </c>
      <c r="M1380" s="231"/>
      <c r="N1380" s="229">
        <v>440.0</v>
      </c>
    </row>
    <row r="1381">
      <c r="A1381" s="227" t="str">
        <f t="shared" si="1"/>
        <v>CA0223094700</v>
      </c>
      <c r="B1381" s="227" t="str">
        <f t="shared" si="2"/>
        <v>Devi Consecrated Silk Saree Assorted 135</v>
      </c>
      <c r="C1381" s="32" t="s">
        <v>14215</v>
      </c>
      <c r="D1381" s="32" t="s">
        <v>14216</v>
      </c>
      <c r="E1381" s="229">
        <v>0.0</v>
      </c>
      <c r="F1381" s="230" t="b">
        <v>0</v>
      </c>
      <c r="G1381" s="229">
        <v>0.0</v>
      </c>
      <c r="H1381" s="229">
        <v>0.0</v>
      </c>
      <c r="I1381" s="32" t="s">
        <v>14216</v>
      </c>
      <c r="J1381" s="32" t="s">
        <v>14217</v>
      </c>
      <c r="K1381" s="229">
        <v>440.0</v>
      </c>
      <c r="L1381" s="229">
        <v>0.0</v>
      </c>
      <c r="M1381" s="231"/>
      <c r="N1381" s="229">
        <v>440.0</v>
      </c>
    </row>
    <row r="1382">
      <c r="A1382" s="227" t="str">
        <f t="shared" si="1"/>
        <v>CA0223094800</v>
      </c>
      <c r="B1382" s="227" t="str">
        <f t="shared" si="2"/>
        <v>Devi Consecrated Silk Saree Assorted 136</v>
      </c>
      <c r="C1382" s="32" t="s">
        <v>14218</v>
      </c>
      <c r="D1382" s="32" t="s">
        <v>14219</v>
      </c>
      <c r="E1382" s="229">
        <v>0.0</v>
      </c>
      <c r="F1382" s="230" t="b">
        <v>0</v>
      </c>
      <c r="G1382" s="229">
        <v>0.0</v>
      </c>
      <c r="H1382" s="229">
        <v>0.0</v>
      </c>
      <c r="I1382" s="32" t="s">
        <v>14219</v>
      </c>
      <c r="J1382" s="32" t="s">
        <v>14220</v>
      </c>
      <c r="K1382" s="229">
        <v>220.0</v>
      </c>
      <c r="L1382" s="229">
        <v>0.0</v>
      </c>
      <c r="M1382" s="231"/>
      <c r="N1382" s="229">
        <v>220.0</v>
      </c>
    </row>
    <row r="1383">
      <c r="A1383" s="227" t="str">
        <f t="shared" si="1"/>
        <v>CA0223094900</v>
      </c>
      <c r="B1383" s="227" t="str">
        <f t="shared" si="2"/>
        <v>Devi Consecrated Silk Saree Assorted 137</v>
      </c>
      <c r="C1383" s="32" t="s">
        <v>14221</v>
      </c>
      <c r="D1383" s="32" t="s">
        <v>14222</v>
      </c>
      <c r="E1383" s="229">
        <v>0.0</v>
      </c>
      <c r="F1383" s="230" t="b">
        <v>0</v>
      </c>
      <c r="G1383" s="229">
        <v>0.0</v>
      </c>
      <c r="H1383" s="229">
        <v>0.0</v>
      </c>
      <c r="I1383" s="32" t="s">
        <v>14222</v>
      </c>
      <c r="J1383" s="32" t="s">
        <v>14223</v>
      </c>
      <c r="K1383" s="229">
        <v>440.0</v>
      </c>
      <c r="L1383" s="229">
        <v>0.0</v>
      </c>
      <c r="M1383" s="231"/>
      <c r="N1383" s="229">
        <v>440.0</v>
      </c>
    </row>
    <row r="1384">
      <c r="A1384" s="227" t="str">
        <f t="shared" si="1"/>
        <v>CA0223095000</v>
      </c>
      <c r="B1384" s="227" t="str">
        <f t="shared" si="2"/>
        <v>Devi Consecrated Silk Saree Assorted 138</v>
      </c>
      <c r="C1384" s="32" t="s">
        <v>14224</v>
      </c>
      <c r="D1384" s="32" t="s">
        <v>14225</v>
      </c>
      <c r="E1384" s="229">
        <v>0.0</v>
      </c>
      <c r="F1384" s="230" t="b">
        <v>0</v>
      </c>
      <c r="G1384" s="229">
        <v>0.0</v>
      </c>
      <c r="H1384" s="229">
        <v>0.0</v>
      </c>
      <c r="I1384" s="32" t="s">
        <v>14225</v>
      </c>
      <c r="J1384" s="32" t="s">
        <v>14226</v>
      </c>
      <c r="K1384" s="229">
        <v>440.0</v>
      </c>
      <c r="L1384" s="229">
        <v>0.0</v>
      </c>
      <c r="M1384" s="231"/>
      <c r="N1384" s="229">
        <v>440.0</v>
      </c>
    </row>
    <row r="1385">
      <c r="A1385" s="227" t="str">
        <f t="shared" si="1"/>
        <v>CA0223095100</v>
      </c>
      <c r="B1385" s="227" t="str">
        <f t="shared" si="2"/>
        <v>Devi Consecrated Silk Saree Assorted 139</v>
      </c>
      <c r="C1385" s="32" t="s">
        <v>14227</v>
      </c>
      <c r="D1385" s="32" t="s">
        <v>14228</v>
      </c>
      <c r="E1385" s="229">
        <v>0.0</v>
      </c>
      <c r="F1385" s="230" t="b">
        <v>0</v>
      </c>
      <c r="G1385" s="229">
        <v>0.0</v>
      </c>
      <c r="H1385" s="229">
        <v>0.0</v>
      </c>
      <c r="I1385" s="32" t="s">
        <v>14228</v>
      </c>
      <c r="J1385" s="32" t="s">
        <v>14229</v>
      </c>
      <c r="K1385" s="229">
        <v>440.0</v>
      </c>
      <c r="L1385" s="229">
        <v>0.0</v>
      </c>
      <c r="M1385" s="231"/>
      <c r="N1385" s="229">
        <v>440.0</v>
      </c>
    </row>
    <row r="1386">
      <c r="A1386" s="227" t="str">
        <f t="shared" si="1"/>
        <v>CA0223095200</v>
      </c>
      <c r="B1386" s="227" t="str">
        <f t="shared" si="2"/>
        <v>Devi Consecrated Silk Saree Assorted 140</v>
      </c>
      <c r="C1386" s="32" t="s">
        <v>14230</v>
      </c>
      <c r="D1386" s="32" t="s">
        <v>14231</v>
      </c>
      <c r="E1386" s="229">
        <v>0.0</v>
      </c>
      <c r="F1386" s="230" t="b">
        <v>0</v>
      </c>
      <c r="G1386" s="229">
        <v>0.0</v>
      </c>
      <c r="H1386" s="229">
        <v>0.0</v>
      </c>
      <c r="I1386" s="32" t="s">
        <v>14231</v>
      </c>
      <c r="J1386" s="32" t="s">
        <v>14232</v>
      </c>
      <c r="K1386" s="229">
        <v>440.0</v>
      </c>
      <c r="L1386" s="229">
        <v>0.0</v>
      </c>
      <c r="M1386" s="231"/>
      <c r="N1386" s="229">
        <v>440.0</v>
      </c>
    </row>
    <row r="1387">
      <c r="A1387" s="227" t="str">
        <f t="shared" si="1"/>
        <v>CA0223095300</v>
      </c>
      <c r="B1387" s="227" t="str">
        <f t="shared" si="2"/>
        <v>Devi Consecrated Silk Saree Assorted 141</v>
      </c>
      <c r="C1387" s="32" t="s">
        <v>14233</v>
      </c>
      <c r="D1387" s="32" t="s">
        <v>14234</v>
      </c>
      <c r="E1387" s="229">
        <v>0.0</v>
      </c>
      <c r="F1387" s="230" t="b">
        <v>0</v>
      </c>
      <c r="G1387" s="229">
        <v>0.0</v>
      </c>
      <c r="H1387" s="229">
        <v>0.0</v>
      </c>
      <c r="I1387" s="32" t="s">
        <v>14234</v>
      </c>
      <c r="J1387" s="32" t="s">
        <v>14235</v>
      </c>
      <c r="K1387" s="229">
        <v>220.0</v>
      </c>
      <c r="L1387" s="229">
        <v>0.0</v>
      </c>
      <c r="M1387" s="231"/>
      <c r="N1387" s="229">
        <v>220.0</v>
      </c>
    </row>
    <row r="1388">
      <c r="A1388" s="227" t="str">
        <f t="shared" si="1"/>
        <v>CA0223095400</v>
      </c>
      <c r="B1388" s="227" t="str">
        <f t="shared" si="2"/>
        <v>Devi Consecrated Silk Saree Assorted 142</v>
      </c>
      <c r="C1388" s="32" t="s">
        <v>14236</v>
      </c>
      <c r="D1388" s="32" t="s">
        <v>14237</v>
      </c>
      <c r="E1388" s="229">
        <v>0.0</v>
      </c>
      <c r="F1388" s="230" t="b">
        <v>0</v>
      </c>
      <c r="G1388" s="229">
        <v>0.0</v>
      </c>
      <c r="H1388" s="229">
        <v>0.0</v>
      </c>
      <c r="I1388" s="32" t="s">
        <v>14237</v>
      </c>
      <c r="J1388" s="32" t="s">
        <v>14238</v>
      </c>
      <c r="K1388" s="229">
        <v>440.0</v>
      </c>
      <c r="L1388" s="229">
        <v>0.0</v>
      </c>
      <c r="M1388" s="231"/>
      <c r="N1388" s="229">
        <v>440.0</v>
      </c>
    </row>
    <row r="1389">
      <c r="A1389" s="227" t="str">
        <f t="shared" si="1"/>
        <v>CA0223095500</v>
      </c>
      <c r="B1389" s="227" t="str">
        <f t="shared" si="2"/>
        <v>Devi Consecrated Silk Saree Assorted 143</v>
      </c>
      <c r="C1389" s="32" t="s">
        <v>14239</v>
      </c>
      <c r="D1389" s="32" t="s">
        <v>14240</v>
      </c>
      <c r="E1389" s="229">
        <v>0.0</v>
      </c>
      <c r="F1389" s="230" t="b">
        <v>0</v>
      </c>
      <c r="G1389" s="229">
        <v>0.0</v>
      </c>
      <c r="H1389" s="229">
        <v>0.0</v>
      </c>
      <c r="I1389" s="32" t="s">
        <v>14240</v>
      </c>
      <c r="J1389" s="32" t="s">
        <v>14241</v>
      </c>
      <c r="K1389" s="229">
        <v>440.0</v>
      </c>
      <c r="L1389" s="229">
        <v>0.0</v>
      </c>
      <c r="M1389" s="231"/>
      <c r="N1389" s="229">
        <v>440.0</v>
      </c>
    </row>
    <row r="1390">
      <c r="A1390" s="227" t="str">
        <f t="shared" si="1"/>
        <v>CA0223095600</v>
      </c>
      <c r="B1390" s="227" t="str">
        <f t="shared" si="2"/>
        <v>Devi Consecrated Silk Saree Assorted 144</v>
      </c>
      <c r="C1390" s="32" t="s">
        <v>14242</v>
      </c>
      <c r="D1390" s="32" t="s">
        <v>14243</v>
      </c>
      <c r="E1390" s="229">
        <v>0.0</v>
      </c>
      <c r="F1390" s="230" t="b">
        <v>0</v>
      </c>
      <c r="G1390" s="229">
        <v>0.0</v>
      </c>
      <c r="H1390" s="229">
        <v>0.0</v>
      </c>
      <c r="I1390" s="32" t="s">
        <v>14243</v>
      </c>
      <c r="J1390" s="32" t="s">
        <v>14244</v>
      </c>
      <c r="K1390" s="229">
        <v>220.0</v>
      </c>
      <c r="L1390" s="229">
        <v>0.0</v>
      </c>
      <c r="M1390" s="231"/>
      <c r="N1390" s="229">
        <v>220.0</v>
      </c>
    </row>
    <row r="1391">
      <c r="A1391" s="227" t="str">
        <f t="shared" si="1"/>
        <v>CA0223095700</v>
      </c>
      <c r="B1391" s="227" t="str">
        <f t="shared" si="2"/>
        <v>Devi Consecrated Silk Saree Assorted 145</v>
      </c>
      <c r="C1391" s="32" t="s">
        <v>14245</v>
      </c>
      <c r="D1391" s="32" t="s">
        <v>14246</v>
      </c>
      <c r="E1391" s="229">
        <v>0.0</v>
      </c>
      <c r="F1391" s="230" t="b">
        <v>0</v>
      </c>
      <c r="G1391" s="229">
        <v>0.0</v>
      </c>
      <c r="H1391" s="229">
        <v>0.0</v>
      </c>
      <c r="I1391" s="32" t="s">
        <v>14246</v>
      </c>
      <c r="J1391" s="32" t="s">
        <v>14247</v>
      </c>
      <c r="K1391" s="229">
        <v>440.0</v>
      </c>
      <c r="L1391" s="229">
        <v>0.0</v>
      </c>
      <c r="M1391" s="231"/>
      <c r="N1391" s="229">
        <v>440.0</v>
      </c>
    </row>
    <row r="1392">
      <c r="A1392" s="227" t="str">
        <f t="shared" si="1"/>
        <v>CA0223095800</v>
      </c>
      <c r="B1392" s="227" t="str">
        <f t="shared" si="2"/>
        <v>Devi Consecrated Silk Saree Assorted 146</v>
      </c>
      <c r="C1392" s="32" t="s">
        <v>14248</v>
      </c>
      <c r="D1392" s="32" t="s">
        <v>14249</v>
      </c>
      <c r="E1392" s="229">
        <v>0.0</v>
      </c>
      <c r="F1392" s="230" t="b">
        <v>0</v>
      </c>
      <c r="G1392" s="229">
        <v>0.0</v>
      </c>
      <c r="H1392" s="229">
        <v>0.0</v>
      </c>
      <c r="I1392" s="32" t="s">
        <v>14249</v>
      </c>
      <c r="J1392" s="32" t="s">
        <v>14250</v>
      </c>
      <c r="K1392" s="229">
        <v>220.0</v>
      </c>
      <c r="L1392" s="229">
        <v>0.0</v>
      </c>
      <c r="M1392" s="231"/>
      <c r="N1392" s="229">
        <v>220.0</v>
      </c>
    </row>
    <row r="1393">
      <c r="A1393" s="227" t="str">
        <f t="shared" si="1"/>
        <v>CA0223095900</v>
      </c>
      <c r="B1393" s="227" t="str">
        <f t="shared" si="2"/>
        <v>Devi Consecrated Silk Saree Assorted 147</v>
      </c>
      <c r="C1393" s="32" t="s">
        <v>14251</v>
      </c>
      <c r="D1393" s="32" t="s">
        <v>14252</v>
      </c>
      <c r="E1393" s="229">
        <v>0.0</v>
      </c>
      <c r="F1393" s="230" t="b">
        <v>0</v>
      </c>
      <c r="G1393" s="229">
        <v>0.0</v>
      </c>
      <c r="H1393" s="229">
        <v>0.0</v>
      </c>
      <c r="I1393" s="32" t="s">
        <v>14252</v>
      </c>
      <c r="J1393" s="32" t="s">
        <v>14253</v>
      </c>
      <c r="K1393" s="229">
        <v>440.0</v>
      </c>
      <c r="L1393" s="229">
        <v>0.0</v>
      </c>
      <c r="M1393" s="231"/>
      <c r="N1393" s="229">
        <v>440.0</v>
      </c>
    </row>
    <row r="1394">
      <c r="A1394" s="227" t="str">
        <f t="shared" si="1"/>
        <v>CA0223096000</v>
      </c>
      <c r="B1394" s="227" t="str">
        <f t="shared" si="2"/>
        <v>Devi Consecrated Silk Saree Assorted 148</v>
      </c>
      <c r="C1394" s="32" t="s">
        <v>14254</v>
      </c>
      <c r="D1394" s="32" t="s">
        <v>14255</v>
      </c>
      <c r="E1394" s="229">
        <v>0.0</v>
      </c>
      <c r="F1394" s="230" t="b">
        <v>0</v>
      </c>
      <c r="G1394" s="229">
        <v>0.0</v>
      </c>
      <c r="H1394" s="229">
        <v>0.0</v>
      </c>
      <c r="I1394" s="32" t="s">
        <v>14255</v>
      </c>
      <c r="J1394" s="32" t="s">
        <v>14256</v>
      </c>
      <c r="K1394" s="229">
        <v>220.0</v>
      </c>
      <c r="L1394" s="229">
        <v>0.0</v>
      </c>
      <c r="M1394" s="231"/>
      <c r="N1394" s="229">
        <v>220.0</v>
      </c>
    </row>
    <row r="1395">
      <c r="A1395" s="227" t="str">
        <f t="shared" si="1"/>
        <v>CA0223096100</v>
      </c>
      <c r="B1395" s="227" t="str">
        <f t="shared" si="2"/>
        <v>Devi Consecrated Silk Saree Assorted 149</v>
      </c>
      <c r="C1395" s="32" t="s">
        <v>14257</v>
      </c>
      <c r="D1395" s="32" t="s">
        <v>14258</v>
      </c>
      <c r="E1395" s="229">
        <v>0.0</v>
      </c>
      <c r="F1395" s="230" t="b">
        <v>0</v>
      </c>
      <c r="G1395" s="229">
        <v>0.0</v>
      </c>
      <c r="H1395" s="229">
        <v>0.0</v>
      </c>
      <c r="I1395" s="32" t="s">
        <v>14258</v>
      </c>
      <c r="J1395" s="32" t="s">
        <v>14259</v>
      </c>
      <c r="K1395" s="229">
        <v>440.0</v>
      </c>
      <c r="L1395" s="229">
        <v>0.0</v>
      </c>
      <c r="M1395" s="231"/>
      <c r="N1395" s="229">
        <v>440.0</v>
      </c>
    </row>
    <row r="1396">
      <c r="A1396" s="227" t="str">
        <f t="shared" si="1"/>
        <v>CA0223096200</v>
      </c>
      <c r="B1396" s="227" t="str">
        <f t="shared" si="2"/>
        <v>Devi Consecrated Silk Saree Assorted 150</v>
      </c>
      <c r="C1396" s="32" t="s">
        <v>14260</v>
      </c>
      <c r="D1396" s="32" t="s">
        <v>14261</v>
      </c>
      <c r="E1396" s="229">
        <v>0.0</v>
      </c>
      <c r="F1396" s="230" t="b">
        <v>0</v>
      </c>
      <c r="G1396" s="229">
        <v>0.0</v>
      </c>
      <c r="H1396" s="229">
        <v>0.0</v>
      </c>
      <c r="I1396" s="32" t="s">
        <v>14261</v>
      </c>
      <c r="J1396" s="32" t="s">
        <v>14262</v>
      </c>
      <c r="K1396" s="229">
        <v>440.0</v>
      </c>
      <c r="L1396" s="229">
        <v>0.0</v>
      </c>
      <c r="M1396" s="231"/>
      <c r="N1396" s="229">
        <v>440.0</v>
      </c>
    </row>
    <row r="1397">
      <c r="A1397" s="227" t="str">
        <f t="shared" si="1"/>
        <v>CA0223096300</v>
      </c>
      <c r="B1397" s="227" t="str">
        <f t="shared" si="2"/>
        <v>Devi Consecrated Silk Saree Assorted 151</v>
      </c>
      <c r="C1397" s="32" t="s">
        <v>14263</v>
      </c>
      <c r="D1397" s="32" t="s">
        <v>14264</v>
      </c>
      <c r="E1397" s="229">
        <v>0.0</v>
      </c>
      <c r="F1397" s="230" t="b">
        <v>0</v>
      </c>
      <c r="G1397" s="229">
        <v>0.0</v>
      </c>
      <c r="H1397" s="229">
        <v>0.0</v>
      </c>
      <c r="I1397" s="32" t="s">
        <v>14264</v>
      </c>
      <c r="J1397" s="32" t="s">
        <v>14265</v>
      </c>
      <c r="K1397" s="229">
        <v>440.0</v>
      </c>
      <c r="L1397" s="229">
        <v>0.0</v>
      </c>
      <c r="M1397" s="231"/>
      <c r="N1397" s="229">
        <v>440.0</v>
      </c>
    </row>
    <row r="1398">
      <c r="A1398" s="227" t="str">
        <f t="shared" si="1"/>
        <v>CA0223096400</v>
      </c>
      <c r="B1398" s="227" t="str">
        <f t="shared" si="2"/>
        <v>Devi Consecrated Silk Saree Assorted 152</v>
      </c>
      <c r="C1398" s="32" t="s">
        <v>14266</v>
      </c>
      <c r="D1398" s="32" t="s">
        <v>14267</v>
      </c>
      <c r="E1398" s="229">
        <v>0.0</v>
      </c>
      <c r="F1398" s="230" t="b">
        <v>0</v>
      </c>
      <c r="G1398" s="229">
        <v>0.0</v>
      </c>
      <c r="H1398" s="229">
        <v>0.0</v>
      </c>
      <c r="I1398" s="32" t="s">
        <v>14267</v>
      </c>
      <c r="J1398" s="32" t="s">
        <v>14268</v>
      </c>
      <c r="K1398" s="229">
        <v>220.0</v>
      </c>
      <c r="L1398" s="229">
        <v>0.0</v>
      </c>
      <c r="M1398" s="231"/>
      <c r="N1398" s="229">
        <v>220.0</v>
      </c>
    </row>
    <row r="1399">
      <c r="A1399" s="227" t="str">
        <f t="shared" si="1"/>
        <v>CA0223096500</v>
      </c>
      <c r="B1399" s="227" t="str">
        <f t="shared" si="2"/>
        <v>Devi Consecrated Silk Saree Assorted 153</v>
      </c>
      <c r="C1399" s="32" t="s">
        <v>14269</v>
      </c>
      <c r="D1399" s="32" t="s">
        <v>14270</v>
      </c>
      <c r="E1399" s="229">
        <v>0.0</v>
      </c>
      <c r="F1399" s="230" t="b">
        <v>0</v>
      </c>
      <c r="G1399" s="229">
        <v>0.0</v>
      </c>
      <c r="H1399" s="229">
        <v>0.0</v>
      </c>
      <c r="I1399" s="32" t="s">
        <v>14270</v>
      </c>
      <c r="J1399" s="32" t="s">
        <v>14271</v>
      </c>
      <c r="K1399" s="229">
        <v>440.0</v>
      </c>
      <c r="L1399" s="229">
        <v>0.0</v>
      </c>
      <c r="M1399" s="231"/>
      <c r="N1399" s="229">
        <v>440.0</v>
      </c>
    </row>
    <row r="1400">
      <c r="A1400" s="227" t="str">
        <f t="shared" si="1"/>
        <v>CA0223096600</v>
      </c>
      <c r="B1400" s="227" t="str">
        <f t="shared" si="2"/>
        <v>Devi Consecrated Silk Saree Assorted 154</v>
      </c>
      <c r="C1400" s="32" t="s">
        <v>14272</v>
      </c>
      <c r="D1400" s="32" t="s">
        <v>14273</v>
      </c>
      <c r="E1400" s="229">
        <v>0.0</v>
      </c>
      <c r="F1400" s="230" t="b">
        <v>0</v>
      </c>
      <c r="G1400" s="229">
        <v>0.0</v>
      </c>
      <c r="H1400" s="229">
        <v>0.0</v>
      </c>
      <c r="I1400" s="32" t="s">
        <v>14273</v>
      </c>
      <c r="J1400" s="32" t="s">
        <v>14274</v>
      </c>
      <c r="K1400" s="229">
        <v>440.0</v>
      </c>
      <c r="L1400" s="229">
        <v>0.0</v>
      </c>
      <c r="M1400" s="231"/>
      <c r="N1400" s="229">
        <v>440.0</v>
      </c>
    </row>
    <row r="1401">
      <c r="A1401" s="227" t="str">
        <f t="shared" si="1"/>
        <v>CA0223096700</v>
      </c>
      <c r="B1401" s="227" t="str">
        <f t="shared" si="2"/>
        <v>Devi Consecrated Silk Saree Assorted 155</v>
      </c>
      <c r="C1401" s="32" t="s">
        <v>14275</v>
      </c>
      <c r="D1401" s="32" t="s">
        <v>14276</v>
      </c>
      <c r="E1401" s="229">
        <v>0.0</v>
      </c>
      <c r="F1401" s="230" t="b">
        <v>0</v>
      </c>
      <c r="G1401" s="229">
        <v>0.0</v>
      </c>
      <c r="H1401" s="229">
        <v>0.0</v>
      </c>
      <c r="I1401" s="32" t="s">
        <v>14276</v>
      </c>
      <c r="J1401" s="32" t="s">
        <v>14277</v>
      </c>
      <c r="K1401" s="229">
        <v>440.0</v>
      </c>
      <c r="L1401" s="229">
        <v>0.0</v>
      </c>
      <c r="M1401" s="231"/>
      <c r="N1401" s="229">
        <v>440.0</v>
      </c>
    </row>
    <row r="1402">
      <c r="A1402" s="227" t="str">
        <f t="shared" si="1"/>
        <v>CA0223096800</v>
      </c>
      <c r="B1402" s="227" t="str">
        <f t="shared" si="2"/>
        <v>Devi Consecrated Silk Saree Assorted 156</v>
      </c>
      <c r="C1402" s="32" t="s">
        <v>14278</v>
      </c>
      <c r="D1402" s="32" t="s">
        <v>14279</v>
      </c>
      <c r="E1402" s="229">
        <v>0.0</v>
      </c>
      <c r="F1402" s="230" t="b">
        <v>0</v>
      </c>
      <c r="G1402" s="229">
        <v>0.0</v>
      </c>
      <c r="H1402" s="229">
        <v>0.0</v>
      </c>
      <c r="I1402" s="32" t="s">
        <v>14279</v>
      </c>
      <c r="J1402" s="32" t="s">
        <v>14280</v>
      </c>
      <c r="K1402" s="229">
        <v>220.0</v>
      </c>
      <c r="L1402" s="229">
        <v>0.0</v>
      </c>
      <c r="M1402" s="231"/>
      <c r="N1402" s="229">
        <v>220.0</v>
      </c>
    </row>
    <row r="1403">
      <c r="A1403" s="227" t="str">
        <f t="shared" si="1"/>
        <v>CA0223096900</v>
      </c>
      <c r="B1403" s="227" t="str">
        <f t="shared" si="2"/>
        <v>Devi Consecrated Silk Saree Assorted 157</v>
      </c>
      <c r="C1403" s="32" t="s">
        <v>14281</v>
      </c>
      <c r="D1403" s="32" t="s">
        <v>14282</v>
      </c>
      <c r="E1403" s="229">
        <v>0.0</v>
      </c>
      <c r="F1403" s="230" t="b">
        <v>0</v>
      </c>
      <c r="G1403" s="229">
        <v>0.0</v>
      </c>
      <c r="H1403" s="229">
        <v>0.0</v>
      </c>
      <c r="I1403" s="32" t="s">
        <v>14282</v>
      </c>
      <c r="J1403" s="32" t="s">
        <v>14283</v>
      </c>
      <c r="K1403" s="229">
        <v>220.0</v>
      </c>
      <c r="L1403" s="229">
        <v>0.0</v>
      </c>
      <c r="M1403" s="231"/>
      <c r="N1403" s="229">
        <v>220.0</v>
      </c>
    </row>
    <row r="1404">
      <c r="A1404" s="227" t="str">
        <f t="shared" si="1"/>
        <v>CA0223097000</v>
      </c>
      <c r="B1404" s="227" t="str">
        <f t="shared" si="2"/>
        <v>Devi Consecrated Silk Saree Assorted 158</v>
      </c>
      <c r="C1404" s="32" t="s">
        <v>14284</v>
      </c>
      <c r="D1404" s="32" t="s">
        <v>14285</v>
      </c>
      <c r="E1404" s="229">
        <v>0.0</v>
      </c>
      <c r="F1404" s="230" t="b">
        <v>0</v>
      </c>
      <c r="G1404" s="229">
        <v>0.0</v>
      </c>
      <c r="H1404" s="229">
        <v>0.0</v>
      </c>
      <c r="I1404" s="32" t="s">
        <v>14285</v>
      </c>
      <c r="J1404" s="32" t="s">
        <v>14286</v>
      </c>
      <c r="K1404" s="229">
        <v>440.0</v>
      </c>
      <c r="L1404" s="229">
        <v>0.0</v>
      </c>
      <c r="M1404" s="231"/>
      <c r="N1404" s="229">
        <v>440.0</v>
      </c>
    </row>
    <row r="1405">
      <c r="A1405" s="227" t="str">
        <f t="shared" si="1"/>
        <v>CA0223097100</v>
      </c>
      <c r="B1405" s="227" t="str">
        <f t="shared" si="2"/>
        <v>Devi Consecrated Silk Saree Assorted 159</v>
      </c>
      <c r="C1405" s="32" t="s">
        <v>14287</v>
      </c>
      <c r="D1405" s="32" t="s">
        <v>14288</v>
      </c>
      <c r="E1405" s="229">
        <v>0.0</v>
      </c>
      <c r="F1405" s="230" t="b">
        <v>0</v>
      </c>
      <c r="G1405" s="229">
        <v>0.0</v>
      </c>
      <c r="H1405" s="229">
        <v>0.0</v>
      </c>
      <c r="I1405" s="32" t="s">
        <v>14288</v>
      </c>
      <c r="J1405" s="32" t="s">
        <v>14289</v>
      </c>
      <c r="K1405" s="229">
        <v>220.0</v>
      </c>
      <c r="L1405" s="229">
        <v>0.0</v>
      </c>
      <c r="M1405" s="231"/>
      <c r="N1405" s="229">
        <v>220.0</v>
      </c>
    </row>
    <row r="1406">
      <c r="A1406" s="227" t="str">
        <f t="shared" si="1"/>
        <v>CA0223097200</v>
      </c>
      <c r="B1406" s="227" t="str">
        <f t="shared" si="2"/>
        <v>Devi Consecrated Silk Saree Assorted 160</v>
      </c>
      <c r="C1406" s="32" t="s">
        <v>14290</v>
      </c>
      <c r="D1406" s="32" t="s">
        <v>14291</v>
      </c>
      <c r="E1406" s="229">
        <v>0.0</v>
      </c>
      <c r="F1406" s="230" t="b">
        <v>0</v>
      </c>
      <c r="G1406" s="229">
        <v>0.0</v>
      </c>
      <c r="H1406" s="229">
        <v>0.0</v>
      </c>
      <c r="I1406" s="32" t="s">
        <v>14291</v>
      </c>
      <c r="J1406" s="32" t="s">
        <v>14292</v>
      </c>
      <c r="K1406" s="229">
        <v>220.0</v>
      </c>
      <c r="L1406" s="229">
        <v>0.0</v>
      </c>
      <c r="M1406" s="231"/>
      <c r="N1406" s="229">
        <v>220.0</v>
      </c>
    </row>
    <row r="1407">
      <c r="A1407" s="227" t="str">
        <f t="shared" si="1"/>
        <v>CA0223097300</v>
      </c>
      <c r="B1407" s="227" t="str">
        <f t="shared" si="2"/>
        <v>Devi Consecrated Silk Saree Assorted 161</v>
      </c>
      <c r="C1407" s="32" t="s">
        <v>14293</v>
      </c>
      <c r="D1407" s="32" t="s">
        <v>14294</v>
      </c>
      <c r="E1407" s="229">
        <v>0.0</v>
      </c>
      <c r="F1407" s="230" t="b">
        <v>0</v>
      </c>
      <c r="G1407" s="229">
        <v>0.0</v>
      </c>
      <c r="H1407" s="229">
        <v>0.0</v>
      </c>
      <c r="I1407" s="32" t="s">
        <v>14294</v>
      </c>
      <c r="J1407" s="32" t="s">
        <v>14295</v>
      </c>
      <c r="K1407" s="229">
        <v>440.0</v>
      </c>
      <c r="L1407" s="229">
        <v>0.0</v>
      </c>
      <c r="M1407" s="231"/>
      <c r="N1407" s="229">
        <v>440.0</v>
      </c>
    </row>
    <row r="1408">
      <c r="A1408" s="227" t="str">
        <f t="shared" si="1"/>
        <v>CA0223097400</v>
      </c>
      <c r="B1408" s="227" t="str">
        <f t="shared" si="2"/>
        <v>Devi Consecrated Silk Saree Assorted 162</v>
      </c>
      <c r="C1408" s="32" t="s">
        <v>14296</v>
      </c>
      <c r="D1408" s="32" t="s">
        <v>14297</v>
      </c>
      <c r="E1408" s="229">
        <v>0.0</v>
      </c>
      <c r="F1408" s="230" t="b">
        <v>0</v>
      </c>
      <c r="G1408" s="229">
        <v>0.0</v>
      </c>
      <c r="H1408" s="229">
        <v>0.0</v>
      </c>
      <c r="I1408" s="32" t="s">
        <v>14297</v>
      </c>
      <c r="J1408" s="32" t="s">
        <v>14298</v>
      </c>
      <c r="K1408" s="229">
        <v>220.0</v>
      </c>
      <c r="L1408" s="229">
        <v>0.0</v>
      </c>
      <c r="M1408" s="231"/>
      <c r="N1408" s="229">
        <v>220.0</v>
      </c>
    </row>
    <row r="1409">
      <c r="A1409" s="227" t="str">
        <f t="shared" si="1"/>
        <v>CA0223097500</v>
      </c>
      <c r="B1409" s="227" t="str">
        <f t="shared" si="2"/>
        <v>Devi Consecrated Silk Saree Assorted 163</v>
      </c>
      <c r="C1409" s="32" t="s">
        <v>14299</v>
      </c>
      <c r="D1409" s="32" t="s">
        <v>14300</v>
      </c>
      <c r="E1409" s="229">
        <v>0.0</v>
      </c>
      <c r="F1409" s="230" t="b">
        <v>0</v>
      </c>
      <c r="G1409" s="229">
        <v>0.0</v>
      </c>
      <c r="H1409" s="229">
        <v>0.0</v>
      </c>
      <c r="I1409" s="32" t="s">
        <v>14300</v>
      </c>
      <c r="J1409" s="32" t="s">
        <v>14301</v>
      </c>
      <c r="K1409" s="229">
        <v>440.0</v>
      </c>
      <c r="L1409" s="229">
        <v>0.0</v>
      </c>
      <c r="M1409" s="231"/>
      <c r="N1409" s="229">
        <v>440.0</v>
      </c>
    </row>
    <row r="1410">
      <c r="A1410" s="227" t="str">
        <f t="shared" si="1"/>
        <v>CA0223097600</v>
      </c>
      <c r="B1410" s="227" t="str">
        <f t="shared" si="2"/>
        <v>Devi Consecrated Silk Saree Assorted 164</v>
      </c>
      <c r="C1410" s="32" t="s">
        <v>14302</v>
      </c>
      <c r="D1410" s="32" t="s">
        <v>14303</v>
      </c>
      <c r="E1410" s="229">
        <v>0.0</v>
      </c>
      <c r="F1410" s="230" t="b">
        <v>0</v>
      </c>
      <c r="G1410" s="229">
        <v>0.0</v>
      </c>
      <c r="H1410" s="229">
        <v>0.0</v>
      </c>
      <c r="I1410" s="32" t="s">
        <v>14303</v>
      </c>
      <c r="J1410" s="32" t="s">
        <v>14304</v>
      </c>
      <c r="K1410" s="229">
        <v>440.0</v>
      </c>
      <c r="L1410" s="229">
        <v>0.0</v>
      </c>
      <c r="M1410" s="231"/>
      <c r="N1410" s="229">
        <v>440.0</v>
      </c>
    </row>
    <row r="1411">
      <c r="A1411" s="227" t="str">
        <f t="shared" si="1"/>
        <v>CA0223097700</v>
      </c>
      <c r="B1411" s="227" t="str">
        <f t="shared" si="2"/>
        <v>Devi Consecrated Silk Saree Assorted 165</v>
      </c>
      <c r="C1411" s="32" t="s">
        <v>14305</v>
      </c>
      <c r="D1411" s="32" t="s">
        <v>14306</v>
      </c>
      <c r="E1411" s="229">
        <v>0.0</v>
      </c>
      <c r="F1411" s="230" t="b">
        <v>0</v>
      </c>
      <c r="G1411" s="229">
        <v>0.0</v>
      </c>
      <c r="H1411" s="229">
        <v>0.0</v>
      </c>
      <c r="I1411" s="32" t="s">
        <v>14306</v>
      </c>
      <c r="J1411" s="32" t="s">
        <v>14307</v>
      </c>
      <c r="K1411" s="229">
        <v>440.0</v>
      </c>
      <c r="L1411" s="229">
        <v>0.0</v>
      </c>
      <c r="M1411" s="231"/>
      <c r="N1411" s="229">
        <v>440.0</v>
      </c>
    </row>
    <row r="1412">
      <c r="A1412" s="227" t="str">
        <f t="shared" si="1"/>
        <v>CA0223097800</v>
      </c>
      <c r="B1412" s="227" t="str">
        <f t="shared" si="2"/>
        <v>Devi Consecrated Silk Saree Assorted 166</v>
      </c>
      <c r="C1412" s="32" t="s">
        <v>14308</v>
      </c>
      <c r="D1412" s="32" t="s">
        <v>14309</v>
      </c>
      <c r="E1412" s="229">
        <v>0.0</v>
      </c>
      <c r="F1412" s="230" t="b">
        <v>0</v>
      </c>
      <c r="G1412" s="229">
        <v>0.0</v>
      </c>
      <c r="H1412" s="229">
        <v>0.0</v>
      </c>
      <c r="I1412" s="32" t="s">
        <v>14309</v>
      </c>
      <c r="J1412" s="32" t="s">
        <v>14310</v>
      </c>
      <c r="K1412" s="229">
        <v>440.0</v>
      </c>
      <c r="L1412" s="229">
        <v>0.0</v>
      </c>
      <c r="M1412" s="231"/>
      <c r="N1412" s="229">
        <v>440.0</v>
      </c>
    </row>
    <row r="1413">
      <c r="A1413" s="227" t="str">
        <f t="shared" si="1"/>
        <v>CA0223097900</v>
      </c>
      <c r="B1413" s="227" t="str">
        <f t="shared" si="2"/>
        <v>Devi Consecrated Silk Saree Assorted 167</v>
      </c>
      <c r="C1413" s="32" t="s">
        <v>14311</v>
      </c>
      <c r="D1413" s="32" t="s">
        <v>14312</v>
      </c>
      <c r="E1413" s="229">
        <v>0.0</v>
      </c>
      <c r="F1413" s="230" t="b">
        <v>0</v>
      </c>
      <c r="G1413" s="229">
        <v>0.0</v>
      </c>
      <c r="H1413" s="229">
        <v>0.0</v>
      </c>
      <c r="I1413" s="32" t="s">
        <v>14312</v>
      </c>
      <c r="J1413" s="32" t="s">
        <v>14313</v>
      </c>
      <c r="K1413" s="229">
        <v>220.0</v>
      </c>
      <c r="L1413" s="229">
        <v>0.0</v>
      </c>
      <c r="M1413" s="231"/>
      <c r="N1413" s="229">
        <v>220.0</v>
      </c>
    </row>
    <row r="1414">
      <c r="A1414" s="227" t="str">
        <f t="shared" si="1"/>
        <v>CA0223098000</v>
      </c>
      <c r="B1414" s="227" t="str">
        <f t="shared" si="2"/>
        <v>Devi Consecrated Silk Saree Assorted 168</v>
      </c>
      <c r="C1414" s="32" t="s">
        <v>14314</v>
      </c>
      <c r="D1414" s="32" t="s">
        <v>14315</v>
      </c>
      <c r="E1414" s="229">
        <v>0.0</v>
      </c>
      <c r="F1414" s="230" t="b">
        <v>0</v>
      </c>
      <c r="G1414" s="229">
        <v>0.0</v>
      </c>
      <c r="H1414" s="229">
        <v>0.0</v>
      </c>
      <c r="I1414" s="32" t="s">
        <v>14315</v>
      </c>
      <c r="J1414" s="32" t="s">
        <v>14316</v>
      </c>
      <c r="K1414" s="229">
        <v>440.0</v>
      </c>
      <c r="L1414" s="229">
        <v>0.0</v>
      </c>
      <c r="M1414" s="231"/>
      <c r="N1414" s="229">
        <v>440.0</v>
      </c>
    </row>
    <row r="1415">
      <c r="A1415" s="227" t="str">
        <f t="shared" si="1"/>
        <v>CA0223098100</v>
      </c>
      <c r="B1415" s="227" t="str">
        <f t="shared" si="2"/>
        <v>Devi Consecrated Silk Saree Assorted 169</v>
      </c>
      <c r="C1415" s="32" t="s">
        <v>14317</v>
      </c>
      <c r="D1415" s="32" t="s">
        <v>14318</v>
      </c>
      <c r="E1415" s="229">
        <v>0.0</v>
      </c>
      <c r="F1415" s="230" t="b">
        <v>0</v>
      </c>
      <c r="G1415" s="229">
        <v>0.0</v>
      </c>
      <c r="H1415" s="229">
        <v>0.0</v>
      </c>
      <c r="I1415" s="32" t="s">
        <v>14318</v>
      </c>
      <c r="J1415" s="32" t="s">
        <v>14319</v>
      </c>
      <c r="K1415" s="229">
        <v>440.0</v>
      </c>
      <c r="L1415" s="229">
        <v>0.0</v>
      </c>
      <c r="M1415" s="231"/>
      <c r="N1415" s="229">
        <v>440.0</v>
      </c>
    </row>
    <row r="1416">
      <c r="A1416" s="227" t="str">
        <f t="shared" si="1"/>
        <v>CA0223098200</v>
      </c>
      <c r="B1416" s="227" t="str">
        <f t="shared" si="2"/>
        <v>Devi Consecrated Silk Saree Assorted 170</v>
      </c>
      <c r="C1416" s="32" t="s">
        <v>14320</v>
      </c>
      <c r="D1416" s="32" t="s">
        <v>14321</v>
      </c>
      <c r="E1416" s="229">
        <v>0.0</v>
      </c>
      <c r="F1416" s="230" t="b">
        <v>0</v>
      </c>
      <c r="G1416" s="229">
        <v>0.0</v>
      </c>
      <c r="H1416" s="229">
        <v>0.0</v>
      </c>
      <c r="I1416" s="32" t="s">
        <v>14321</v>
      </c>
      <c r="J1416" s="32" t="s">
        <v>14322</v>
      </c>
      <c r="K1416" s="229">
        <v>440.0</v>
      </c>
      <c r="L1416" s="229">
        <v>0.0</v>
      </c>
      <c r="M1416" s="231"/>
      <c r="N1416" s="229">
        <v>440.0</v>
      </c>
    </row>
    <row r="1417">
      <c r="A1417" s="227" t="str">
        <f t="shared" si="1"/>
        <v>CA0223098300</v>
      </c>
      <c r="B1417" s="227" t="str">
        <f t="shared" si="2"/>
        <v>Devi Consecrated Silk Saree Assorted 171</v>
      </c>
      <c r="C1417" s="32" t="s">
        <v>14323</v>
      </c>
      <c r="D1417" s="32" t="s">
        <v>14324</v>
      </c>
      <c r="E1417" s="229">
        <v>0.0</v>
      </c>
      <c r="F1417" s="230" t="b">
        <v>0</v>
      </c>
      <c r="G1417" s="229">
        <v>0.0</v>
      </c>
      <c r="H1417" s="229">
        <v>0.0</v>
      </c>
      <c r="I1417" s="32" t="s">
        <v>14324</v>
      </c>
      <c r="J1417" s="32" t="s">
        <v>14325</v>
      </c>
      <c r="K1417" s="229">
        <v>440.0</v>
      </c>
      <c r="L1417" s="229">
        <v>0.0</v>
      </c>
      <c r="M1417" s="231"/>
      <c r="N1417" s="229">
        <v>440.0</v>
      </c>
    </row>
    <row r="1418">
      <c r="A1418" s="227" t="str">
        <f t="shared" si="1"/>
        <v>CA0223098400</v>
      </c>
      <c r="B1418" s="227" t="str">
        <f t="shared" si="2"/>
        <v>Devi Consecrated Silk Saree Assorted 172</v>
      </c>
      <c r="C1418" s="32" t="s">
        <v>14326</v>
      </c>
      <c r="D1418" s="32" t="s">
        <v>14327</v>
      </c>
      <c r="E1418" s="229">
        <v>0.0</v>
      </c>
      <c r="F1418" s="230" t="b">
        <v>0</v>
      </c>
      <c r="G1418" s="229">
        <v>0.0</v>
      </c>
      <c r="H1418" s="229">
        <v>0.0</v>
      </c>
      <c r="I1418" s="32" t="s">
        <v>14327</v>
      </c>
      <c r="J1418" s="32" t="s">
        <v>14328</v>
      </c>
      <c r="K1418" s="229">
        <v>440.0</v>
      </c>
      <c r="L1418" s="229">
        <v>0.0</v>
      </c>
      <c r="M1418" s="231"/>
      <c r="N1418" s="229">
        <v>440.0</v>
      </c>
    </row>
    <row r="1419">
      <c r="A1419" s="227" t="str">
        <f t="shared" si="1"/>
        <v>CA0223098500</v>
      </c>
      <c r="B1419" s="227" t="str">
        <f t="shared" si="2"/>
        <v>Devi Consecrated Silk Saree Assorted 173</v>
      </c>
      <c r="C1419" s="32" t="s">
        <v>14329</v>
      </c>
      <c r="D1419" s="32" t="s">
        <v>14330</v>
      </c>
      <c r="E1419" s="229">
        <v>0.0</v>
      </c>
      <c r="F1419" s="230" t="b">
        <v>0</v>
      </c>
      <c r="G1419" s="229">
        <v>0.0</v>
      </c>
      <c r="H1419" s="229">
        <v>0.0</v>
      </c>
      <c r="I1419" s="32" t="s">
        <v>14330</v>
      </c>
      <c r="J1419" s="32" t="s">
        <v>14331</v>
      </c>
      <c r="K1419" s="229">
        <v>440.0</v>
      </c>
      <c r="L1419" s="229">
        <v>0.0</v>
      </c>
      <c r="M1419" s="231"/>
      <c r="N1419" s="229">
        <v>440.0</v>
      </c>
    </row>
    <row r="1420">
      <c r="A1420" s="227" t="str">
        <f t="shared" si="1"/>
        <v>CA0223098600</v>
      </c>
      <c r="B1420" s="227" t="str">
        <f t="shared" si="2"/>
        <v>Devi Consecrated Silk Saree Assorted 174</v>
      </c>
      <c r="C1420" s="32" t="s">
        <v>14332</v>
      </c>
      <c r="D1420" s="32" t="s">
        <v>14333</v>
      </c>
      <c r="E1420" s="229">
        <v>0.0</v>
      </c>
      <c r="F1420" s="230" t="b">
        <v>0</v>
      </c>
      <c r="G1420" s="229">
        <v>0.0</v>
      </c>
      <c r="H1420" s="229">
        <v>0.0</v>
      </c>
      <c r="I1420" s="32" t="s">
        <v>14333</v>
      </c>
      <c r="J1420" s="32" t="s">
        <v>14334</v>
      </c>
      <c r="K1420" s="229">
        <v>440.0</v>
      </c>
      <c r="L1420" s="229">
        <v>0.0</v>
      </c>
      <c r="M1420" s="231"/>
      <c r="N1420" s="229">
        <v>440.0</v>
      </c>
    </row>
    <row r="1421">
      <c r="A1421" s="227" t="str">
        <f t="shared" si="1"/>
        <v>CA0223098700</v>
      </c>
      <c r="B1421" s="227" t="str">
        <f t="shared" si="2"/>
        <v>Devi Consecrated Silk Saree Assorted 175</v>
      </c>
      <c r="C1421" s="32" t="s">
        <v>14335</v>
      </c>
      <c r="D1421" s="32" t="s">
        <v>14336</v>
      </c>
      <c r="E1421" s="229">
        <v>0.0</v>
      </c>
      <c r="F1421" s="230" t="b">
        <v>0</v>
      </c>
      <c r="G1421" s="229">
        <v>0.0</v>
      </c>
      <c r="H1421" s="229">
        <v>0.0</v>
      </c>
      <c r="I1421" s="32" t="s">
        <v>14336</v>
      </c>
      <c r="J1421" s="32" t="s">
        <v>14337</v>
      </c>
      <c r="K1421" s="229">
        <v>440.0</v>
      </c>
      <c r="L1421" s="229">
        <v>0.0</v>
      </c>
      <c r="M1421" s="231"/>
      <c r="N1421" s="229">
        <v>440.0</v>
      </c>
    </row>
    <row r="1422">
      <c r="A1422" s="227" t="str">
        <f t="shared" si="1"/>
        <v>CA0223098800</v>
      </c>
      <c r="B1422" s="227" t="str">
        <f t="shared" si="2"/>
        <v>Devi Consecrated Silk Saree Assorted 176</v>
      </c>
      <c r="C1422" s="32" t="s">
        <v>14338</v>
      </c>
      <c r="D1422" s="32" t="s">
        <v>14339</v>
      </c>
      <c r="E1422" s="229">
        <v>0.0</v>
      </c>
      <c r="F1422" s="230" t="b">
        <v>0</v>
      </c>
      <c r="G1422" s="229">
        <v>0.0</v>
      </c>
      <c r="H1422" s="229">
        <v>0.0</v>
      </c>
      <c r="I1422" s="32" t="s">
        <v>14339</v>
      </c>
      <c r="J1422" s="32" t="s">
        <v>14340</v>
      </c>
      <c r="K1422" s="229">
        <v>220.0</v>
      </c>
      <c r="L1422" s="229">
        <v>0.0</v>
      </c>
      <c r="M1422" s="231"/>
      <c r="N1422" s="229">
        <v>220.0</v>
      </c>
    </row>
    <row r="1423">
      <c r="A1423" s="227" t="str">
        <f t="shared" si="1"/>
        <v>CA0223098900</v>
      </c>
      <c r="B1423" s="227" t="str">
        <f t="shared" si="2"/>
        <v>Devi Consecrated Silk Saree Assorted 177</v>
      </c>
      <c r="C1423" s="32" t="s">
        <v>14341</v>
      </c>
      <c r="D1423" s="32" t="s">
        <v>14342</v>
      </c>
      <c r="E1423" s="229">
        <v>0.0</v>
      </c>
      <c r="F1423" s="230" t="b">
        <v>0</v>
      </c>
      <c r="G1423" s="229">
        <v>0.0</v>
      </c>
      <c r="H1423" s="229">
        <v>0.0</v>
      </c>
      <c r="I1423" s="32" t="s">
        <v>14342</v>
      </c>
      <c r="J1423" s="32" t="s">
        <v>14343</v>
      </c>
      <c r="K1423" s="229">
        <v>111.0</v>
      </c>
      <c r="L1423" s="229">
        <v>0.0</v>
      </c>
      <c r="M1423" s="231"/>
      <c r="N1423" s="229">
        <v>111.0</v>
      </c>
    </row>
    <row r="1424">
      <c r="A1424" s="227" t="str">
        <f t="shared" si="1"/>
        <v>CA0223099000</v>
      </c>
      <c r="B1424" s="227" t="str">
        <f t="shared" si="2"/>
        <v>Devi Consecrated Silk Saree Assorted 178</v>
      </c>
      <c r="C1424" s="32" t="s">
        <v>14344</v>
      </c>
      <c r="D1424" s="32" t="s">
        <v>14345</v>
      </c>
      <c r="E1424" s="229">
        <v>0.0</v>
      </c>
      <c r="F1424" s="230" t="b">
        <v>0</v>
      </c>
      <c r="G1424" s="229">
        <v>0.0</v>
      </c>
      <c r="H1424" s="229">
        <v>0.0</v>
      </c>
      <c r="I1424" s="32" t="s">
        <v>14345</v>
      </c>
      <c r="J1424" s="32" t="s">
        <v>14346</v>
      </c>
      <c r="K1424" s="229">
        <v>440.0</v>
      </c>
      <c r="L1424" s="229">
        <v>0.0</v>
      </c>
      <c r="M1424" s="231"/>
      <c r="N1424" s="229">
        <v>440.0</v>
      </c>
    </row>
    <row r="1425">
      <c r="A1425" s="227" t="str">
        <f t="shared" si="1"/>
        <v>CA0223099100</v>
      </c>
      <c r="B1425" s="227" t="str">
        <f t="shared" si="2"/>
        <v>Devi Consecrated Silk Saree Assorted 179</v>
      </c>
      <c r="C1425" s="32" t="s">
        <v>14347</v>
      </c>
      <c r="D1425" s="32" t="s">
        <v>14348</v>
      </c>
      <c r="E1425" s="229">
        <v>0.0</v>
      </c>
      <c r="F1425" s="230" t="b">
        <v>0</v>
      </c>
      <c r="G1425" s="229">
        <v>0.0</v>
      </c>
      <c r="H1425" s="229">
        <v>0.0</v>
      </c>
      <c r="I1425" s="32" t="s">
        <v>14348</v>
      </c>
      <c r="J1425" s="32" t="s">
        <v>14349</v>
      </c>
      <c r="K1425" s="229">
        <v>111.0</v>
      </c>
      <c r="L1425" s="229">
        <v>0.0</v>
      </c>
      <c r="M1425" s="231"/>
      <c r="N1425" s="229">
        <v>111.0</v>
      </c>
    </row>
    <row r="1426">
      <c r="A1426" s="227" t="str">
        <f t="shared" si="1"/>
        <v>CA0223099200</v>
      </c>
      <c r="B1426" s="227" t="str">
        <f t="shared" si="2"/>
        <v>Devi Consecrated Silk Saree Assorted 180</v>
      </c>
      <c r="C1426" s="32" t="s">
        <v>14350</v>
      </c>
      <c r="D1426" s="32" t="s">
        <v>14351</v>
      </c>
      <c r="E1426" s="229">
        <v>0.0</v>
      </c>
      <c r="F1426" s="230" t="b">
        <v>0</v>
      </c>
      <c r="G1426" s="229">
        <v>1.0</v>
      </c>
      <c r="H1426" s="229">
        <v>1.0</v>
      </c>
      <c r="I1426" s="32" t="s">
        <v>14351</v>
      </c>
      <c r="J1426" s="32" t="s">
        <v>14352</v>
      </c>
      <c r="K1426" s="229">
        <v>111.0</v>
      </c>
      <c r="L1426" s="229">
        <v>1.0</v>
      </c>
      <c r="M1426" s="231"/>
      <c r="N1426" s="229">
        <v>111.0</v>
      </c>
    </row>
    <row r="1427">
      <c r="A1427" s="227" t="str">
        <f t="shared" si="1"/>
        <v>CA0223099300</v>
      </c>
      <c r="B1427" s="227" t="str">
        <f t="shared" si="2"/>
        <v>Devi Consecrated Silk Saree Assorted 181</v>
      </c>
      <c r="C1427" s="32" t="s">
        <v>14353</v>
      </c>
      <c r="D1427" s="32" t="s">
        <v>14354</v>
      </c>
      <c r="E1427" s="229">
        <v>0.0</v>
      </c>
      <c r="F1427" s="230" t="b">
        <v>0</v>
      </c>
      <c r="G1427" s="229">
        <v>1.0</v>
      </c>
      <c r="H1427" s="229">
        <v>1.0</v>
      </c>
      <c r="I1427" s="32" t="s">
        <v>14354</v>
      </c>
      <c r="J1427" s="32" t="s">
        <v>14355</v>
      </c>
      <c r="K1427" s="229">
        <v>440.0</v>
      </c>
      <c r="L1427" s="229">
        <v>1.0</v>
      </c>
      <c r="M1427" s="231"/>
      <c r="N1427" s="229">
        <v>440.0</v>
      </c>
    </row>
    <row r="1428">
      <c r="A1428" s="227" t="str">
        <f t="shared" si="1"/>
        <v>CA0223099400</v>
      </c>
      <c r="B1428" s="227" t="str">
        <f t="shared" si="2"/>
        <v>Devi Consecrated Silk Saree Assorted 182</v>
      </c>
      <c r="C1428" s="32" t="s">
        <v>14356</v>
      </c>
      <c r="D1428" s="32" t="s">
        <v>14357</v>
      </c>
      <c r="E1428" s="229">
        <v>0.0</v>
      </c>
      <c r="F1428" s="230" t="b">
        <v>0</v>
      </c>
      <c r="G1428" s="229">
        <v>0.0</v>
      </c>
      <c r="H1428" s="229">
        <v>0.0</v>
      </c>
      <c r="I1428" s="32" t="s">
        <v>14357</v>
      </c>
      <c r="J1428" s="32" t="s">
        <v>14358</v>
      </c>
      <c r="K1428" s="229">
        <v>111.0</v>
      </c>
      <c r="L1428" s="229">
        <v>0.0</v>
      </c>
      <c r="M1428" s="231"/>
      <c r="N1428" s="229">
        <v>111.0</v>
      </c>
    </row>
    <row r="1429">
      <c r="A1429" s="227" t="str">
        <f t="shared" si="1"/>
        <v>CA0223099500</v>
      </c>
      <c r="B1429" s="227" t="str">
        <f t="shared" si="2"/>
        <v>Devi Consecrated Silk Saree Assorted 183</v>
      </c>
      <c r="C1429" s="32" t="s">
        <v>14359</v>
      </c>
      <c r="D1429" s="32" t="s">
        <v>14360</v>
      </c>
      <c r="E1429" s="229">
        <v>0.0</v>
      </c>
      <c r="F1429" s="230" t="b">
        <v>0</v>
      </c>
      <c r="G1429" s="229">
        <v>0.0</v>
      </c>
      <c r="H1429" s="229">
        <v>0.0</v>
      </c>
      <c r="I1429" s="32" t="s">
        <v>14360</v>
      </c>
      <c r="J1429" s="32" t="s">
        <v>14361</v>
      </c>
      <c r="K1429" s="229">
        <v>440.0</v>
      </c>
      <c r="L1429" s="229">
        <v>0.0</v>
      </c>
      <c r="M1429" s="231"/>
      <c r="N1429" s="229">
        <v>440.0</v>
      </c>
    </row>
    <row r="1430">
      <c r="A1430" s="227" t="str">
        <f t="shared" si="1"/>
        <v>CA0223099600</v>
      </c>
      <c r="B1430" s="227" t="str">
        <f t="shared" si="2"/>
        <v>Devi Consecrated Silk Saree Assorted 184</v>
      </c>
      <c r="C1430" s="32" t="s">
        <v>14362</v>
      </c>
      <c r="D1430" s="32" t="s">
        <v>14363</v>
      </c>
      <c r="E1430" s="229">
        <v>0.0</v>
      </c>
      <c r="F1430" s="230" t="b">
        <v>0</v>
      </c>
      <c r="G1430" s="229">
        <v>0.0</v>
      </c>
      <c r="H1430" s="229">
        <v>0.0</v>
      </c>
      <c r="I1430" s="32" t="s">
        <v>14363</v>
      </c>
      <c r="J1430" s="32" t="s">
        <v>14364</v>
      </c>
      <c r="K1430" s="229">
        <v>165.0</v>
      </c>
      <c r="L1430" s="229">
        <v>0.0</v>
      </c>
      <c r="M1430" s="231"/>
      <c r="N1430" s="229">
        <v>165.0</v>
      </c>
    </row>
    <row r="1431">
      <c r="A1431" s="227" t="str">
        <f t="shared" si="1"/>
        <v>CA0223099700</v>
      </c>
      <c r="B1431" s="227" t="str">
        <f t="shared" si="2"/>
        <v>Devi Consecrated Silk Saree Assorted 185</v>
      </c>
      <c r="C1431" s="32" t="s">
        <v>14365</v>
      </c>
      <c r="D1431" s="32" t="s">
        <v>14366</v>
      </c>
      <c r="E1431" s="229">
        <v>0.0</v>
      </c>
      <c r="F1431" s="230" t="b">
        <v>0</v>
      </c>
      <c r="G1431" s="229">
        <v>1.0</v>
      </c>
      <c r="H1431" s="229">
        <v>1.0</v>
      </c>
      <c r="I1431" s="32" t="s">
        <v>14366</v>
      </c>
      <c r="J1431" s="32" t="s">
        <v>14367</v>
      </c>
      <c r="K1431" s="229">
        <v>111.0</v>
      </c>
      <c r="L1431" s="229">
        <v>1.0</v>
      </c>
      <c r="M1431" s="231"/>
      <c r="N1431" s="229">
        <v>111.0</v>
      </c>
    </row>
    <row r="1432">
      <c r="A1432" s="227" t="str">
        <f t="shared" si="1"/>
        <v>CA0223099800</v>
      </c>
      <c r="B1432" s="227" t="str">
        <f t="shared" si="2"/>
        <v>Devi Consecrated Silk Saree Assorted 186</v>
      </c>
      <c r="C1432" s="32" t="s">
        <v>14368</v>
      </c>
      <c r="D1432" s="32" t="s">
        <v>14369</v>
      </c>
      <c r="E1432" s="229">
        <v>0.0</v>
      </c>
      <c r="F1432" s="230" t="b">
        <v>0</v>
      </c>
      <c r="G1432" s="229">
        <v>0.0</v>
      </c>
      <c r="H1432" s="229">
        <v>0.0</v>
      </c>
      <c r="I1432" s="32" t="s">
        <v>14369</v>
      </c>
      <c r="J1432" s="32" t="s">
        <v>14370</v>
      </c>
      <c r="K1432" s="229">
        <v>440.0</v>
      </c>
      <c r="L1432" s="229">
        <v>0.0</v>
      </c>
      <c r="M1432" s="231"/>
      <c r="N1432" s="229">
        <v>440.0</v>
      </c>
    </row>
    <row r="1433">
      <c r="A1433" s="227" t="str">
        <f t="shared" si="1"/>
        <v>CA0223099900</v>
      </c>
      <c r="B1433" s="227" t="str">
        <f t="shared" si="2"/>
        <v>Devi Consecrated Silk Saree Assorted 187</v>
      </c>
      <c r="C1433" s="32" t="s">
        <v>14371</v>
      </c>
      <c r="D1433" s="32" t="s">
        <v>14372</v>
      </c>
      <c r="E1433" s="229">
        <v>0.0</v>
      </c>
      <c r="F1433" s="230" t="b">
        <v>0</v>
      </c>
      <c r="G1433" s="229">
        <v>0.0</v>
      </c>
      <c r="H1433" s="229">
        <v>0.0</v>
      </c>
      <c r="I1433" s="32" t="s">
        <v>14372</v>
      </c>
      <c r="J1433" s="32" t="s">
        <v>14373</v>
      </c>
      <c r="K1433" s="229">
        <v>220.0</v>
      </c>
      <c r="L1433" s="229">
        <v>0.0</v>
      </c>
      <c r="M1433" s="231"/>
      <c r="N1433" s="229">
        <v>220.0</v>
      </c>
    </row>
    <row r="1434">
      <c r="A1434" s="227" t="str">
        <f t="shared" si="1"/>
        <v>CA0223190000</v>
      </c>
      <c r="B1434" s="227" t="str">
        <f t="shared" si="2"/>
        <v>Devi Consecrated Silk Saree Assorted 188</v>
      </c>
      <c r="C1434" s="32" t="s">
        <v>14374</v>
      </c>
      <c r="D1434" s="32" t="s">
        <v>14375</v>
      </c>
      <c r="E1434" s="229">
        <v>0.0</v>
      </c>
      <c r="F1434" s="230" t="b">
        <v>0</v>
      </c>
      <c r="G1434" s="229">
        <v>0.0</v>
      </c>
      <c r="H1434" s="229">
        <v>0.0</v>
      </c>
      <c r="I1434" s="32" t="s">
        <v>14375</v>
      </c>
      <c r="J1434" s="32" t="s">
        <v>14376</v>
      </c>
      <c r="K1434" s="229">
        <v>220.0</v>
      </c>
      <c r="L1434" s="229">
        <v>0.0</v>
      </c>
      <c r="M1434" s="231"/>
      <c r="N1434" s="229">
        <v>220.0</v>
      </c>
    </row>
    <row r="1435">
      <c r="A1435" s="227" t="str">
        <f t="shared" si="1"/>
        <v>CA0223190100</v>
      </c>
      <c r="B1435" s="227" t="str">
        <f t="shared" si="2"/>
        <v>Devi Consecrated Silk Saree Assorted 189</v>
      </c>
      <c r="C1435" s="32" t="s">
        <v>14377</v>
      </c>
      <c r="D1435" s="32" t="s">
        <v>14378</v>
      </c>
      <c r="E1435" s="229">
        <v>0.0</v>
      </c>
      <c r="F1435" s="230" t="b">
        <v>0</v>
      </c>
      <c r="G1435" s="229">
        <v>0.0</v>
      </c>
      <c r="H1435" s="229">
        <v>0.0</v>
      </c>
      <c r="I1435" s="32" t="s">
        <v>14378</v>
      </c>
      <c r="J1435" s="32" t="s">
        <v>14379</v>
      </c>
      <c r="K1435" s="229">
        <v>111.0</v>
      </c>
      <c r="L1435" s="229">
        <v>0.0</v>
      </c>
      <c r="M1435" s="231"/>
      <c r="N1435" s="229">
        <v>111.0</v>
      </c>
    </row>
    <row r="1436">
      <c r="A1436" s="227" t="str">
        <f t="shared" si="1"/>
        <v>CA0223190200</v>
      </c>
      <c r="B1436" s="227" t="str">
        <f t="shared" si="2"/>
        <v>Devi Consecrated Silk Saree Assorted 190</v>
      </c>
      <c r="C1436" s="32" t="s">
        <v>14380</v>
      </c>
      <c r="D1436" s="32" t="s">
        <v>14381</v>
      </c>
      <c r="E1436" s="229">
        <v>0.0</v>
      </c>
      <c r="F1436" s="230" t="b">
        <v>0</v>
      </c>
      <c r="G1436" s="229">
        <v>1.0</v>
      </c>
      <c r="H1436" s="229">
        <v>1.0</v>
      </c>
      <c r="I1436" s="32" t="s">
        <v>14381</v>
      </c>
      <c r="J1436" s="32" t="s">
        <v>14382</v>
      </c>
      <c r="K1436" s="229">
        <v>111.0</v>
      </c>
      <c r="L1436" s="229">
        <v>1.0</v>
      </c>
      <c r="M1436" s="231"/>
      <c r="N1436" s="229">
        <v>111.0</v>
      </c>
    </row>
    <row r="1437">
      <c r="A1437" s="227" t="str">
        <f t="shared" si="1"/>
        <v>CA0223190300</v>
      </c>
      <c r="B1437" s="227" t="str">
        <f t="shared" si="2"/>
        <v>Devi consecrated cotton saree style 8</v>
      </c>
      <c r="C1437" s="32" t="s">
        <v>14383</v>
      </c>
      <c r="D1437" s="32" t="s">
        <v>14384</v>
      </c>
      <c r="E1437" s="229">
        <v>0.0</v>
      </c>
      <c r="F1437" s="230" t="b">
        <v>0</v>
      </c>
      <c r="G1437" s="229">
        <v>0.0</v>
      </c>
      <c r="H1437" s="229">
        <v>0.0</v>
      </c>
      <c r="I1437" s="32" t="s">
        <v>14384</v>
      </c>
      <c r="J1437" s="32" t="s">
        <v>14385</v>
      </c>
      <c r="K1437" s="229">
        <v>55.0</v>
      </c>
      <c r="L1437" s="229">
        <v>0.0</v>
      </c>
      <c r="M1437" s="231"/>
      <c r="N1437" s="229">
        <v>55.0</v>
      </c>
    </row>
    <row r="1438">
      <c r="A1438" s="227" t="str">
        <f t="shared" si="1"/>
        <v>CA0223190400</v>
      </c>
      <c r="B1438" s="227" t="str">
        <f t="shared" si="2"/>
        <v>Devi consecrated cotton saree style 9</v>
      </c>
      <c r="C1438" s="32" t="s">
        <v>14386</v>
      </c>
      <c r="D1438" s="32" t="s">
        <v>14387</v>
      </c>
      <c r="E1438" s="229">
        <v>0.0</v>
      </c>
      <c r="F1438" s="230" t="b">
        <v>0</v>
      </c>
      <c r="G1438" s="229">
        <v>0.0</v>
      </c>
      <c r="H1438" s="229">
        <v>0.0</v>
      </c>
      <c r="I1438" s="32" t="s">
        <v>14387</v>
      </c>
      <c r="J1438" s="32" t="s">
        <v>14388</v>
      </c>
      <c r="K1438" s="229">
        <v>55.0</v>
      </c>
      <c r="L1438" s="229">
        <v>0.0</v>
      </c>
      <c r="M1438" s="231"/>
      <c r="N1438" s="229">
        <v>55.0</v>
      </c>
    </row>
    <row r="1439">
      <c r="A1439" s="227" t="str">
        <f t="shared" si="1"/>
        <v>CA0223190500</v>
      </c>
      <c r="B1439" s="227" t="str">
        <f t="shared" si="2"/>
        <v>Devi consecrated cotton saree style 10</v>
      </c>
      <c r="C1439" s="32" t="s">
        <v>14389</v>
      </c>
      <c r="D1439" s="32" t="s">
        <v>14390</v>
      </c>
      <c r="E1439" s="229">
        <v>0.0</v>
      </c>
      <c r="F1439" s="230" t="b">
        <v>0</v>
      </c>
      <c r="G1439" s="229">
        <v>0.0</v>
      </c>
      <c r="H1439" s="229">
        <v>0.0</v>
      </c>
      <c r="I1439" s="32" t="s">
        <v>14390</v>
      </c>
      <c r="J1439" s="32" t="s">
        <v>14391</v>
      </c>
      <c r="K1439" s="229">
        <v>99.0</v>
      </c>
      <c r="L1439" s="229">
        <v>0.0</v>
      </c>
      <c r="M1439" s="231"/>
      <c r="N1439" s="229">
        <v>99.0</v>
      </c>
    </row>
    <row r="1440">
      <c r="A1440" s="227" t="str">
        <f t="shared" si="1"/>
        <v>CA0223190600</v>
      </c>
      <c r="B1440" s="227" t="str">
        <f t="shared" si="2"/>
        <v>Devi consecrated cotton saree style 11</v>
      </c>
      <c r="C1440" s="32" t="s">
        <v>14392</v>
      </c>
      <c r="D1440" s="32" t="s">
        <v>14393</v>
      </c>
      <c r="E1440" s="229">
        <v>0.0</v>
      </c>
      <c r="F1440" s="230" t="b">
        <v>0</v>
      </c>
      <c r="G1440" s="229">
        <v>0.0</v>
      </c>
      <c r="H1440" s="229">
        <v>0.0</v>
      </c>
      <c r="I1440" s="32" t="s">
        <v>14393</v>
      </c>
      <c r="J1440" s="32" t="s">
        <v>14394</v>
      </c>
      <c r="K1440" s="229">
        <v>55.0</v>
      </c>
      <c r="L1440" s="229">
        <v>0.0</v>
      </c>
      <c r="M1440" s="231"/>
      <c r="N1440" s="229">
        <v>55.0</v>
      </c>
    </row>
    <row r="1441">
      <c r="A1441" s="227" t="str">
        <f t="shared" si="1"/>
        <v>CA0223190700</v>
      </c>
      <c r="B1441" s="227" t="str">
        <f t="shared" si="2"/>
        <v>Devi consecrated cotton saree style 12</v>
      </c>
      <c r="C1441" s="32" t="s">
        <v>14395</v>
      </c>
      <c r="D1441" s="32" t="s">
        <v>14396</v>
      </c>
      <c r="E1441" s="229">
        <v>0.0</v>
      </c>
      <c r="F1441" s="230" t="b">
        <v>0</v>
      </c>
      <c r="G1441" s="229">
        <v>1.0</v>
      </c>
      <c r="H1441" s="229">
        <v>1.0</v>
      </c>
      <c r="I1441" s="32" t="s">
        <v>14396</v>
      </c>
      <c r="J1441" s="32" t="s">
        <v>14397</v>
      </c>
      <c r="K1441" s="229">
        <v>55.0</v>
      </c>
      <c r="L1441" s="229">
        <v>1.0</v>
      </c>
      <c r="M1441" s="231"/>
      <c r="N1441" s="229">
        <v>55.0</v>
      </c>
    </row>
    <row r="1442">
      <c r="A1442" s="227" t="str">
        <f t="shared" si="1"/>
        <v>CA0223190800</v>
      </c>
      <c r="B1442" s="227" t="str">
        <f t="shared" si="2"/>
        <v>Devi consecrated cotton saree style 13</v>
      </c>
      <c r="C1442" s="32" t="s">
        <v>14398</v>
      </c>
      <c r="D1442" s="32" t="s">
        <v>14399</v>
      </c>
      <c r="E1442" s="229">
        <v>0.0</v>
      </c>
      <c r="F1442" s="230" t="b">
        <v>0</v>
      </c>
      <c r="G1442" s="229">
        <v>0.0</v>
      </c>
      <c r="H1442" s="229">
        <v>0.0</v>
      </c>
      <c r="I1442" s="32" t="s">
        <v>14399</v>
      </c>
      <c r="J1442" s="32" t="s">
        <v>14400</v>
      </c>
      <c r="K1442" s="229">
        <v>55.0</v>
      </c>
      <c r="L1442" s="229">
        <v>0.0</v>
      </c>
      <c r="M1442" s="231"/>
      <c r="N1442" s="229">
        <v>55.0</v>
      </c>
    </row>
    <row r="1443">
      <c r="A1443" s="227" t="str">
        <f t="shared" si="1"/>
        <v>CA0223190900</v>
      </c>
      <c r="B1443" s="227" t="str">
        <f t="shared" si="2"/>
        <v>Devi consecrated cotton saree style 14</v>
      </c>
      <c r="C1443" s="32" t="s">
        <v>14401</v>
      </c>
      <c r="D1443" s="32" t="s">
        <v>14402</v>
      </c>
      <c r="E1443" s="229">
        <v>0.0</v>
      </c>
      <c r="F1443" s="230" t="b">
        <v>0</v>
      </c>
      <c r="G1443" s="229">
        <v>0.0</v>
      </c>
      <c r="H1443" s="229">
        <v>0.0</v>
      </c>
      <c r="I1443" s="32" t="s">
        <v>14402</v>
      </c>
      <c r="J1443" s="32" t="s">
        <v>14403</v>
      </c>
      <c r="K1443" s="229">
        <v>55.0</v>
      </c>
      <c r="L1443" s="229">
        <v>0.0</v>
      </c>
      <c r="M1443" s="231"/>
      <c r="N1443" s="229">
        <v>55.0</v>
      </c>
    </row>
    <row r="1444">
      <c r="A1444" s="227" t="str">
        <f t="shared" si="1"/>
        <v>CA0223191000</v>
      </c>
      <c r="B1444" s="227" t="str">
        <f t="shared" si="2"/>
        <v>Devi consecrated cotton saree style 15</v>
      </c>
      <c r="C1444" s="32" t="s">
        <v>14404</v>
      </c>
      <c r="D1444" s="32" t="s">
        <v>14405</v>
      </c>
      <c r="E1444" s="229">
        <v>0.0</v>
      </c>
      <c r="F1444" s="230" t="b">
        <v>0</v>
      </c>
      <c r="G1444" s="229">
        <v>0.0</v>
      </c>
      <c r="H1444" s="229">
        <v>0.0</v>
      </c>
      <c r="I1444" s="32" t="s">
        <v>14405</v>
      </c>
      <c r="J1444" s="32" t="s">
        <v>14406</v>
      </c>
      <c r="K1444" s="229">
        <v>99.0</v>
      </c>
      <c r="L1444" s="229">
        <v>0.0</v>
      </c>
      <c r="M1444" s="231"/>
      <c r="N1444" s="229">
        <v>99.0</v>
      </c>
    </row>
    <row r="1445">
      <c r="A1445" s="227" t="str">
        <f t="shared" si="1"/>
        <v>CA0223191100</v>
      </c>
      <c r="B1445" s="227" t="str">
        <f t="shared" si="2"/>
        <v>Devi consecrated cotton saree style 16</v>
      </c>
      <c r="C1445" s="32" t="s">
        <v>14407</v>
      </c>
      <c r="D1445" s="32" t="s">
        <v>14408</v>
      </c>
      <c r="E1445" s="229">
        <v>0.0</v>
      </c>
      <c r="F1445" s="230" t="b">
        <v>0</v>
      </c>
      <c r="G1445" s="229">
        <v>0.0</v>
      </c>
      <c r="H1445" s="229">
        <v>0.0</v>
      </c>
      <c r="I1445" s="32" t="s">
        <v>14408</v>
      </c>
      <c r="J1445" s="32" t="s">
        <v>14409</v>
      </c>
      <c r="K1445" s="229">
        <v>99.0</v>
      </c>
      <c r="L1445" s="229">
        <v>0.0</v>
      </c>
      <c r="M1445" s="231"/>
      <c r="N1445" s="229">
        <v>99.0</v>
      </c>
    </row>
    <row r="1446">
      <c r="A1446" s="227" t="str">
        <f t="shared" si="1"/>
        <v>CA0223191200</v>
      </c>
      <c r="B1446" s="227" t="str">
        <f t="shared" si="2"/>
        <v>Devi consecrated cotton saree style 17</v>
      </c>
      <c r="C1446" s="32" t="s">
        <v>14410</v>
      </c>
      <c r="D1446" s="32" t="s">
        <v>14411</v>
      </c>
      <c r="E1446" s="229">
        <v>0.0</v>
      </c>
      <c r="F1446" s="230" t="b">
        <v>0</v>
      </c>
      <c r="G1446" s="229">
        <v>0.0</v>
      </c>
      <c r="H1446" s="229">
        <v>0.0</v>
      </c>
      <c r="I1446" s="32" t="s">
        <v>14411</v>
      </c>
      <c r="J1446" s="32" t="s">
        <v>14412</v>
      </c>
      <c r="K1446" s="229">
        <v>55.0</v>
      </c>
      <c r="L1446" s="229">
        <v>0.0</v>
      </c>
      <c r="M1446" s="231"/>
      <c r="N1446" s="229">
        <v>55.0</v>
      </c>
    </row>
    <row r="1447">
      <c r="A1447" s="227" t="str">
        <f t="shared" si="1"/>
        <v>CA0223191300</v>
      </c>
      <c r="B1447" s="227" t="str">
        <f t="shared" si="2"/>
        <v>Devi consecrated cotton saree style 18</v>
      </c>
      <c r="C1447" s="32" t="s">
        <v>14413</v>
      </c>
      <c r="D1447" s="32" t="s">
        <v>14414</v>
      </c>
      <c r="E1447" s="229">
        <v>0.0</v>
      </c>
      <c r="F1447" s="230" t="b">
        <v>0</v>
      </c>
      <c r="G1447" s="229">
        <v>0.0</v>
      </c>
      <c r="H1447" s="229">
        <v>0.0</v>
      </c>
      <c r="I1447" s="32" t="s">
        <v>14414</v>
      </c>
      <c r="J1447" s="32" t="s">
        <v>14415</v>
      </c>
      <c r="K1447" s="229">
        <v>55.0</v>
      </c>
      <c r="L1447" s="229">
        <v>0.0</v>
      </c>
      <c r="M1447" s="231"/>
      <c r="N1447" s="229">
        <v>55.0</v>
      </c>
    </row>
    <row r="1448">
      <c r="A1448" s="227" t="str">
        <f t="shared" si="1"/>
        <v>CA0223191400</v>
      </c>
      <c r="B1448" s="227" t="str">
        <f t="shared" si="2"/>
        <v>Devi consecrated cotton saree style 19</v>
      </c>
      <c r="C1448" s="32" t="s">
        <v>14416</v>
      </c>
      <c r="D1448" s="32" t="s">
        <v>14417</v>
      </c>
      <c r="E1448" s="229">
        <v>0.0</v>
      </c>
      <c r="F1448" s="230" t="b">
        <v>0</v>
      </c>
      <c r="G1448" s="229">
        <v>0.0</v>
      </c>
      <c r="H1448" s="229">
        <v>0.0</v>
      </c>
      <c r="I1448" s="32" t="s">
        <v>14417</v>
      </c>
      <c r="J1448" s="32" t="s">
        <v>14418</v>
      </c>
      <c r="K1448" s="229">
        <v>99.0</v>
      </c>
      <c r="L1448" s="229">
        <v>0.0</v>
      </c>
      <c r="M1448" s="231"/>
      <c r="N1448" s="229">
        <v>99.0</v>
      </c>
    </row>
    <row r="1449">
      <c r="A1449" s="227" t="str">
        <f t="shared" si="1"/>
        <v>CA0223191500</v>
      </c>
      <c r="B1449" s="227" t="str">
        <f t="shared" si="2"/>
        <v>Devi consecrated cotton saree style 20</v>
      </c>
      <c r="C1449" s="32" t="s">
        <v>14419</v>
      </c>
      <c r="D1449" s="32" t="s">
        <v>14420</v>
      </c>
      <c r="E1449" s="229">
        <v>0.0</v>
      </c>
      <c r="F1449" s="230" t="b">
        <v>0</v>
      </c>
      <c r="G1449" s="229">
        <v>0.0</v>
      </c>
      <c r="H1449" s="229">
        <v>0.0</v>
      </c>
      <c r="I1449" s="32" t="s">
        <v>14420</v>
      </c>
      <c r="J1449" s="32" t="s">
        <v>14421</v>
      </c>
      <c r="K1449" s="229">
        <v>55.0</v>
      </c>
      <c r="L1449" s="229">
        <v>0.0</v>
      </c>
      <c r="M1449" s="231"/>
      <c r="N1449" s="229">
        <v>55.0</v>
      </c>
    </row>
    <row r="1450">
      <c r="A1450" s="227" t="str">
        <f t="shared" si="1"/>
        <v>CA0223191600</v>
      </c>
      <c r="B1450" s="227" t="str">
        <f t="shared" si="2"/>
        <v>Devi consecrated cotton saree style 21</v>
      </c>
      <c r="C1450" s="32" t="s">
        <v>14422</v>
      </c>
      <c r="D1450" s="32" t="s">
        <v>14423</v>
      </c>
      <c r="E1450" s="229">
        <v>0.0</v>
      </c>
      <c r="F1450" s="230" t="b">
        <v>0</v>
      </c>
      <c r="G1450" s="229">
        <v>0.0</v>
      </c>
      <c r="H1450" s="229">
        <v>0.0</v>
      </c>
      <c r="I1450" s="32" t="s">
        <v>14423</v>
      </c>
      <c r="J1450" s="32" t="s">
        <v>14424</v>
      </c>
      <c r="K1450" s="229">
        <v>99.0</v>
      </c>
      <c r="L1450" s="229">
        <v>0.0</v>
      </c>
      <c r="M1450" s="231"/>
      <c r="N1450" s="229">
        <v>99.0</v>
      </c>
    </row>
    <row r="1451">
      <c r="A1451" s="227" t="str">
        <f t="shared" si="1"/>
        <v>CA0223191700</v>
      </c>
      <c r="B1451" s="227" t="str">
        <f t="shared" si="2"/>
        <v>Devi consecrated cotton saree style 22</v>
      </c>
      <c r="C1451" s="32" t="s">
        <v>14425</v>
      </c>
      <c r="D1451" s="32" t="s">
        <v>14426</v>
      </c>
      <c r="E1451" s="229">
        <v>0.0</v>
      </c>
      <c r="F1451" s="230" t="b">
        <v>0</v>
      </c>
      <c r="G1451" s="229">
        <v>0.0</v>
      </c>
      <c r="H1451" s="229">
        <v>0.0</v>
      </c>
      <c r="I1451" s="32" t="s">
        <v>14426</v>
      </c>
      <c r="J1451" s="32" t="s">
        <v>14427</v>
      </c>
      <c r="K1451" s="229">
        <v>55.0</v>
      </c>
      <c r="L1451" s="229">
        <v>0.0</v>
      </c>
      <c r="M1451" s="231"/>
      <c r="N1451" s="229">
        <v>55.0</v>
      </c>
    </row>
    <row r="1452">
      <c r="A1452" s="227" t="str">
        <f t="shared" si="1"/>
        <v>CA0223191800</v>
      </c>
      <c r="B1452" s="227" t="str">
        <f t="shared" si="2"/>
        <v>Devi consecrated cotton saree style 23</v>
      </c>
      <c r="C1452" s="32" t="s">
        <v>14428</v>
      </c>
      <c r="D1452" s="32" t="s">
        <v>14429</v>
      </c>
      <c r="E1452" s="229">
        <v>0.0</v>
      </c>
      <c r="F1452" s="230" t="b">
        <v>0</v>
      </c>
      <c r="G1452" s="229">
        <v>0.0</v>
      </c>
      <c r="H1452" s="229">
        <v>0.0</v>
      </c>
      <c r="I1452" s="32" t="s">
        <v>14429</v>
      </c>
      <c r="J1452" s="32" t="s">
        <v>14430</v>
      </c>
      <c r="K1452" s="229">
        <v>99.0</v>
      </c>
      <c r="L1452" s="229">
        <v>0.0</v>
      </c>
      <c r="M1452" s="231"/>
      <c r="N1452" s="229">
        <v>99.0</v>
      </c>
    </row>
    <row r="1453">
      <c r="A1453" s="227" t="str">
        <f t="shared" si="1"/>
        <v>CA0223191900</v>
      </c>
      <c r="B1453" s="227" t="str">
        <f t="shared" si="2"/>
        <v>Devi consecrated cotton saree style 24</v>
      </c>
      <c r="C1453" s="32" t="s">
        <v>14431</v>
      </c>
      <c r="D1453" s="32" t="s">
        <v>14432</v>
      </c>
      <c r="E1453" s="229">
        <v>0.0</v>
      </c>
      <c r="F1453" s="230" t="b">
        <v>0</v>
      </c>
      <c r="G1453" s="229">
        <v>0.0</v>
      </c>
      <c r="H1453" s="229">
        <v>0.0</v>
      </c>
      <c r="I1453" s="32" t="s">
        <v>14432</v>
      </c>
      <c r="J1453" s="32" t="s">
        <v>14433</v>
      </c>
      <c r="K1453" s="229">
        <v>99.0</v>
      </c>
      <c r="L1453" s="229">
        <v>0.0</v>
      </c>
      <c r="M1453" s="231"/>
      <c r="N1453" s="229">
        <v>99.0</v>
      </c>
    </row>
    <row r="1454">
      <c r="A1454" s="227" t="str">
        <f t="shared" si="1"/>
        <v>CA0223192000</v>
      </c>
      <c r="B1454" s="227" t="str">
        <f t="shared" si="2"/>
        <v>Devi consecrated cotton saree style 25</v>
      </c>
      <c r="C1454" s="32" t="s">
        <v>14434</v>
      </c>
      <c r="D1454" s="32" t="s">
        <v>14435</v>
      </c>
      <c r="E1454" s="229">
        <v>0.0</v>
      </c>
      <c r="F1454" s="230" t="b">
        <v>0</v>
      </c>
      <c r="G1454" s="229">
        <v>0.0</v>
      </c>
      <c r="H1454" s="229">
        <v>0.0</v>
      </c>
      <c r="I1454" s="32" t="s">
        <v>14435</v>
      </c>
      <c r="J1454" s="32" t="s">
        <v>14436</v>
      </c>
      <c r="K1454" s="229">
        <v>55.0</v>
      </c>
      <c r="L1454" s="229">
        <v>0.0</v>
      </c>
      <c r="M1454" s="231"/>
      <c r="N1454" s="229">
        <v>55.0</v>
      </c>
    </row>
    <row r="1455">
      <c r="A1455" s="227" t="str">
        <f t="shared" si="1"/>
        <v>CA0223192100</v>
      </c>
      <c r="B1455" s="227" t="str">
        <f t="shared" si="2"/>
        <v>Devi consecrated cotton saree style 26</v>
      </c>
      <c r="C1455" s="32" t="s">
        <v>14437</v>
      </c>
      <c r="D1455" s="32" t="s">
        <v>14438</v>
      </c>
      <c r="E1455" s="229">
        <v>0.0</v>
      </c>
      <c r="F1455" s="230" t="b">
        <v>0</v>
      </c>
      <c r="G1455" s="229">
        <v>0.0</v>
      </c>
      <c r="H1455" s="229">
        <v>0.0</v>
      </c>
      <c r="I1455" s="32" t="s">
        <v>14438</v>
      </c>
      <c r="J1455" s="32" t="s">
        <v>14439</v>
      </c>
      <c r="K1455" s="229">
        <v>99.0</v>
      </c>
      <c r="L1455" s="229">
        <v>0.0</v>
      </c>
      <c r="M1455" s="231"/>
      <c r="N1455" s="229">
        <v>99.0</v>
      </c>
    </row>
    <row r="1456">
      <c r="A1456" s="227" t="str">
        <f t="shared" si="1"/>
        <v>CA0223192200</v>
      </c>
      <c r="B1456" s="227" t="str">
        <f t="shared" si="2"/>
        <v>Devi consecrated cotton saree style 27</v>
      </c>
      <c r="C1456" s="32" t="s">
        <v>14440</v>
      </c>
      <c r="D1456" s="32" t="s">
        <v>14441</v>
      </c>
      <c r="E1456" s="229">
        <v>0.0</v>
      </c>
      <c r="F1456" s="230" t="b">
        <v>0</v>
      </c>
      <c r="G1456" s="229">
        <v>0.0</v>
      </c>
      <c r="H1456" s="229">
        <v>0.0</v>
      </c>
      <c r="I1456" s="32" t="s">
        <v>14441</v>
      </c>
      <c r="J1456" s="32" t="s">
        <v>14442</v>
      </c>
      <c r="K1456" s="229">
        <v>99.0</v>
      </c>
      <c r="L1456" s="229">
        <v>0.0</v>
      </c>
      <c r="M1456" s="231"/>
      <c r="N1456" s="229">
        <v>99.0</v>
      </c>
    </row>
    <row r="1457">
      <c r="A1457" s="227" t="str">
        <f t="shared" si="1"/>
        <v>CA0223192300</v>
      </c>
      <c r="B1457" s="227" t="str">
        <f t="shared" si="2"/>
        <v>Devi consecrated cotton saree style 28</v>
      </c>
      <c r="C1457" s="32" t="s">
        <v>14443</v>
      </c>
      <c r="D1457" s="32" t="s">
        <v>14444</v>
      </c>
      <c r="E1457" s="229">
        <v>0.0</v>
      </c>
      <c r="F1457" s="230" t="b">
        <v>0</v>
      </c>
      <c r="G1457" s="229">
        <v>0.0</v>
      </c>
      <c r="H1457" s="229">
        <v>0.0</v>
      </c>
      <c r="I1457" s="32" t="s">
        <v>14444</v>
      </c>
      <c r="J1457" s="32" t="s">
        <v>14445</v>
      </c>
      <c r="K1457" s="229">
        <v>99.0</v>
      </c>
      <c r="L1457" s="229">
        <v>0.0</v>
      </c>
      <c r="M1457" s="231"/>
      <c r="N1457" s="229">
        <v>99.0</v>
      </c>
    </row>
    <row r="1458">
      <c r="A1458" s="227" t="str">
        <f t="shared" si="1"/>
        <v>CA0223192400</v>
      </c>
      <c r="B1458" s="227" t="str">
        <f t="shared" si="2"/>
        <v>Devi consecrated cotton saree style 29</v>
      </c>
      <c r="C1458" s="32" t="s">
        <v>14446</v>
      </c>
      <c r="D1458" s="32" t="s">
        <v>14447</v>
      </c>
      <c r="E1458" s="229">
        <v>0.0</v>
      </c>
      <c r="F1458" s="230" t="b">
        <v>0</v>
      </c>
      <c r="G1458" s="229">
        <v>0.0</v>
      </c>
      <c r="H1458" s="229">
        <v>0.0</v>
      </c>
      <c r="I1458" s="32" t="s">
        <v>14447</v>
      </c>
      <c r="J1458" s="32" t="s">
        <v>14448</v>
      </c>
      <c r="K1458" s="229">
        <v>55.0</v>
      </c>
      <c r="L1458" s="229">
        <v>0.0</v>
      </c>
      <c r="M1458" s="231"/>
      <c r="N1458" s="229">
        <v>55.0</v>
      </c>
    </row>
    <row r="1459">
      <c r="A1459" s="227" t="str">
        <f t="shared" si="1"/>
        <v>CA0223192500</v>
      </c>
      <c r="B1459" s="227" t="str">
        <f t="shared" si="2"/>
        <v>Devi consecrated cotton saree style 30</v>
      </c>
      <c r="C1459" s="32" t="s">
        <v>14449</v>
      </c>
      <c r="D1459" s="32" t="s">
        <v>14450</v>
      </c>
      <c r="E1459" s="229">
        <v>0.0</v>
      </c>
      <c r="F1459" s="230" t="b">
        <v>0</v>
      </c>
      <c r="G1459" s="229">
        <v>0.0</v>
      </c>
      <c r="H1459" s="229">
        <v>0.0</v>
      </c>
      <c r="I1459" s="32" t="s">
        <v>14450</v>
      </c>
      <c r="J1459" s="32" t="s">
        <v>14451</v>
      </c>
      <c r="K1459" s="229">
        <v>55.0</v>
      </c>
      <c r="L1459" s="229">
        <v>0.0</v>
      </c>
      <c r="M1459" s="231"/>
      <c r="N1459" s="229">
        <v>55.0</v>
      </c>
    </row>
    <row r="1460">
      <c r="A1460" s="227" t="str">
        <f t="shared" si="1"/>
        <v>CA0223192600</v>
      </c>
      <c r="B1460" s="227" t="str">
        <f t="shared" si="2"/>
        <v>Devi consecrated cotton saree style 31</v>
      </c>
      <c r="C1460" s="32" t="s">
        <v>14452</v>
      </c>
      <c r="D1460" s="32" t="s">
        <v>14453</v>
      </c>
      <c r="E1460" s="229">
        <v>0.0</v>
      </c>
      <c r="F1460" s="230" t="b">
        <v>0</v>
      </c>
      <c r="G1460" s="229">
        <v>0.0</v>
      </c>
      <c r="H1460" s="229">
        <v>0.0</v>
      </c>
      <c r="I1460" s="32" t="s">
        <v>14453</v>
      </c>
      <c r="J1460" s="32" t="s">
        <v>14454</v>
      </c>
      <c r="K1460" s="229">
        <v>99.0</v>
      </c>
      <c r="L1460" s="229">
        <v>0.0</v>
      </c>
      <c r="M1460" s="231"/>
      <c r="N1460" s="229">
        <v>99.0</v>
      </c>
    </row>
    <row r="1461">
      <c r="A1461" s="227" t="str">
        <f t="shared" si="1"/>
        <v>CA0223192700</v>
      </c>
      <c r="B1461" s="227" t="str">
        <f t="shared" si="2"/>
        <v>Devi consecrated cotton saree style 32</v>
      </c>
      <c r="C1461" s="32" t="s">
        <v>14455</v>
      </c>
      <c r="D1461" s="32" t="s">
        <v>14456</v>
      </c>
      <c r="E1461" s="229">
        <v>0.0</v>
      </c>
      <c r="F1461" s="230" t="b">
        <v>0</v>
      </c>
      <c r="G1461" s="229">
        <v>0.0</v>
      </c>
      <c r="H1461" s="229">
        <v>0.0</v>
      </c>
      <c r="I1461" s="32" t="s">
        <v>14456</v>
      </c>
      <c r="J1461" s="32" t="s">
        <v>14457</v>
      </c>
      <c r="K1461" s="229">
        <v>55.0</v>
      </c>
      <c r="L1461" s="229">
        <v>0.0</v>
      </c>
      <c r="M1461" s="231"/>
      <c r="N1461" s="229">
        <v>55.0</v>
      </c>
    </row>
    <row r="1462">
      <c r="A1462" s="227" t="str">
        <f t="shared" si="1"/>
        <v>CA0223192800</v>
      </c>
      <c r="B1462" s="227" t="str">
        <f t="shared" si="2"/>
        <v>Devi consecrated cotton saree style 33</v>
      </c>
      <c r="C1462" s="32" t="s">
        <v>14458</v>
      </c>
      <c r="D1462" s="32" t="s">
        <v>14459</v>
      </c>
      <c r="E1462" s="229">
        <v>0.0</v>
      </c>
      <c r="F1462" s="230" t="b">
        <v>0</v>
      </c>
      <c r="G1462" s="229">
        <v>0.0</v>
      </c>
      <c r="H1462" s="229">
        <v>0.0</v>
      </c>
      <c r="I1462" s="32" t="s">
        <v>14459</v>
      </c>
      <c r="J1462" s="32" t="s">
        <v>14460</v>
      </c>
      <c r="K1462" s="229">
        <v>99.0</v>
      </c>
      <c r="L1462" s="229">
        <v>0.0</v>
      </c>
      <c r="M1462" s="231"/>
      <c r="N1462" s="229">
        <v>99.0</v>
      </c>
    </row>
    <row r="1463">
      <c r="A1463" s="227" t="str">
        <f t="shared" si="1"/>
        <v>CA0223192900</v>
      </c>
      <c r="B1463" s="227" t="str">
        <f t="shared" si="2"/>
        <v>Devi consecrated cotton saree style 34</v>
      </c>
      <c r="C1463" s="32" t="s">
        <v>14461</v>
      </c>
      <c r="D1463" s="32" t="s">
        <v>14462</v>
      </c>
      <c r="E1463" s="229">
        <v>0.0</v>
      </c>
      <c r="F1463" s="230" t="b">
        <v>0</v>
      </c>
      <c r="G1463" s="229">
        <v>0.0</v>
      </c>
      <c r="H1463" s="229">
        <v>0.0</v>
      </c>
      <c r="I1463" s="32" t="s">
        <v>14462</v>
      </c>
      <c r="J1463" s="32" t="s">
        <v>14463</v>
      </c>
      <c r="K1463" s="229">
        <v>99.0</v>
      </c>
      <c r="L1463" s="229">
        <v>0.0</v>
      </c>
      <c r="M1463" s="231"/>
      <c r="N1463" s="229">
        <v>99.0</v>
      </c>
    </row>
    <row r="1464">
      <c r="A1464" s="227" t="str">
        <f t="shared" si="1"/>
        <v>CA0223193000</v>
      </c>
      <c r="B1464" s="227" t="str">
        <f t="shared" si="2"/>
        <v>Devi consecrated cotton saree style 35</v>
      </c>
      <c r="C1464" s="32" t="s">
        <v>14464</v>
      </c>
      <c r="D1464" s="32" t="s">
        <v>14465</v>
      </c>
      <c r="E1464" s="229">
        <v>0.0</v>
      </c>
      <c r="F1464" s="230" t="b">
        <v>0</v>
      </c>
      <c r="G1464" s="229">
        <v>0.0</v>
      </c>
      <c r="H1464" s="229">
        <v>0.0</v>
      </c>
      <c r="I1464" s="32" t="s">
        <v>14465</v>
      </c>
      <c r="J1464" s="32" t="s">
        <v>14466</v>
      </c>
      <c r="K1464" s="229">
        <v>99.0</v>
      </c>
      <c r="L1464" s="229">
        <v>0.0</v>
      </c>
      <c r="M1464" s="231"/>
      <c r="N1464" s="229">
        <v>99.0</v>
      </c>
    </row>
    <row r="1465">
      <c r="A1465" s="227" t="str">
        <f t="shared" si="1"/>
        <v>CA0223193100</v>
      </c>
      <c r="B1465" s="227" t="str">
        <f t="shared" si="2"/>
        <v>Devi consecrated cotton saree style 36</v>
      </c>
      <c r="C1465" s="32" t="s">
        <v>14467</v>
      </c>
      <c r="D1465" s="32" t="s">
        <v>14468</v>
      </c>
      <c r="E1465" s="229">
        <v>0.0</v>
      </c>
      <c r="F1465" s="230" t="b">
        <v>0</v>
      </c>
      <c r="G1465" s="229">
        <v>0.0</v>
      </c>
      <c r="H1465" s="229">
        <v>0.0</v>
      </c>
      <c r="I1465" s="32" t="s">
        <v>14468</v>
      </c>
      <c r="J1465" s="32" t="s">
        <v>14469</v>
      </c>
      <c r="K1465" s="229">
        <v>99.0</v>
      </c>
      <c r="L1465" s="229">
        <v>0.0</v>
      </c>
      <c r="M1465" s="231"/>
      <c r="N1465" s="229">
        <v>99.0</v>
      </c>
    </row>
    <row r="1466">
      <c r="A1466" s="227" t="str">
        <f t="shared" si="1"/>
        <v>CA0223193200</v>
      </c>
      <c r="B1466" s="227" t="str">
        <f t="shared" si="2"/>
        <v>Devi consecrated cotton saree style 37</v>
      </c>
      <c r="C1466" s="32" t="s">
        <v>14470</v>
      </c>
      <c r="D1466" s="32" t="s">
        <v>14471</v>
      </c>
      <c r="E1466" s="229">
        <v>0.0</v>
      </c>
      <c r="F1466" s="230" t="b">
        <v>0</v>
      </c>
      <c r="G1466" s="229">
        <v>0.0</v>
      </c>
      <c r="H1466" s="229">
        <v>0.0</v>
      </c>
      <c r="I1466" s="32" t="s">
        <v>14471</v>
      </c>
      <c r="J1466" s="32" t="s">
        <v>14472</v>
      </c>
      <c r="K1466" s="229">
        <v>55.0</v>
      </c>
      <c r="L1466" s="229">
        <v>0.0</v>
      </c>
      <c r="M1466" s="231"/>
      <c r="N1466" s="229">
        <v>55.0</v>
      </c>
    </row>
    <row r="1467">
      <c r="A1467" s="227" t="str">
        <f t="shared" si="1"/>
        <v>CA0223193300</v>
      </c>
      <c r="B1467" s="227" t="str">
        <f t="shared" si="2"/>
        <v>Devi consecrated cotton saree style 38</v>
      </c>
      <c r="C1467" s="32" t="s">
        <v>14473</v>
      </c>
      <c r="D1467" s="32" t="s">
        <v>14474</v>
      </c>
      <c r="E1467" s="229">
        <v>0.0</v>
      </c>
      <c r="F1467" s="230" t="b">
        <v>0</v>
      </c>
      <c r="G1467" s="229">
        <v>0.0</v>
      </c>
      <c r="H1467" s="229">
        <v>0.0</v>
      </c>
      <c r="I1467" s="32" t="s">
        <v>14474</v>
      </c>
      <c r="J1467" s="32" t="s">
        <v>14475</v>
      </c>
      <c r="K1467" s="229">
        <v>99.0</v>
      </c>
      <c r="L1467" s="229">
        <v>0.0</v>
      </c>
      <c r="M1467" s="231"/>
      <c r="N1467" s="229">
        <v>99.0</v>
      </c>
    </row>
    <row r="1468">
      <c r="A1468" s="227" t="str">
        <f t="shared" si="1"/>
        <v>CA0223193400</v>
      </c>
      <c r="B1468" s="227" t="str">
        <f t="shared" si="2"/>
        <v>Devi consecrated cotton saree style 39</v>
      </c>
      <c r="C1468" s="32" t="s">
        <v>14476</v>
      </c>
      <c r="D1468" s="32" t="s">
        <v>14477</v>
      </c>
      <c r="E1468" s="229">
        <v>0.0</v>
      </c>
      <c r="F1468" s="230" t="b">
        <v>0</v>
      </c>
      <c r="G1468" s="229">
        <v>0.0</v>
      </c>
      <c r="H1468" s="229">
        <v>0.0</v>
      </c>
      <c r="I1468" s="32" t="s">
        <v>14477</v>
      </c>
      <c r="J1468" s="32" t="s">
        <v>14478</v>
      </c>
      <c r="K1468" s="229">
        <v>99.0</v>
      </c>
      <c r="L1468" s="229">
        <v>0.0</v>
      </c>
      <c r="M1468" s="231"/>
      <c r="N1468" s="229">
        <v>99.0</v>
      </c>
    </row>
    <row r="1469">
      <c r="A1469" s="227" t="str">
        <f t="shared" si="1"/>
        <v>CA0223193500</v>
      </c>
      <c r="B1469" s="227" t="str">
        <f t="shared" si="2"/>
        <v>Devi consecrated cotton saree style 40</v>
      </c>
      <c r="C1469" s="32" t="s">
        <v>14479</v>
      </c>
      <c r="D1469" s="32" t="s">
        <v>14480</v>
      </c>
      <c r="E1469" s="229">
        <v>0.0</v>
      </c>
      <c r="F1469" s="230" t="b">
        <v>0</v>
      </c>
      <c r="G1469" s="229">
        <v>0.0</v>
      </c>
      <c r="H1469" s="229">
        <v>0.0</v>
      </c>
      <c r="I1469" s="32" t="s">
        <v>14480</v>
      </c>
      <c r="J1469" s="32" t="s">
        <v>14481</v>
      </c>
      <c r="K1469" s="229">
        <v>99.0</v>
      </c>
      <c r="L1469" s="229">
        <v>0.0</v>
      </c>
      <c r="M1469" s="231"/>
      <c r="N1469" s="229">
        <v>99.0</v>
      </c>
    </row>
    <row r="1470">
      <c r="A1470" s="227" t="str">
        <f t="shared" si="1"/>
        <v>CA0223193600</v>
      </c>
      <c r="B1470" s="227" t="str">
        <f t="shared" si="2"/>
        <v>Devi consecrated cotton saree style 41</v>
      </c>
      <c r="C1470" s="32" t="s">
        <v>14482</v>
      </c>
      <c r="D1470" s="32" t="s">
        <v>14483</v>
      </c>
      <c r="E1470" s="229">
        <v>0.0</v>
      </c>
      <c r="F1470" s="230" t="b">
        <v>0</v>
      </c>
      <c r="G1470" s="229">
        <v>0.0</v>
      </c>
      <c r="H1470" s="229">
        <v>0.0</v>
      </c>
      <c r="I1470" s="32" t="s">
        <v>14483</v>
      </c>
      <c r="J1470" s="32" t="s">
        <v>14484</v>
      </c>
      <c r="K1470" s="229">
        <v>99.0</v>
      </c>
      <c r="L1470" s="229">
        <v>0.0</v>
      </c>
      <c r="M1470" s="231"/>
      <c r="N1470" s="229">
        <v>99.0</v>
      </c>
    </row>
    <row r="1471">
      <c r="A1471" s="227" t="str">
        <f t="shared" si="1"/>
        <v>CA0223193700</v>
      </c>
      <c r="B1471" s="227" t="str">
        <f t="shared" si="2"/>
        <v>Devi consecrated cotton saree style 42</v>
      </c>
      <c r="C1471" s="32" t="s">
        <v>14485</v>
      </c>
      <c r="D1471" s="32" t="s">
        <v>14486</v>
      </c>
      <c r="E1471" s="229">
        <v>0.0</v>
      </c>
      <c r="F1471" s="230" t="b">
        <v>0</v>
      </c>
      <c r="G1471" s="229">
        <v>0.0</v>
      </c>
      <c r="H1471" s="229">
        <v>0.0</v>
      </c>
      <c r="I1471" s="32" t="s">
        <v>14486</v>
      </c>
      <c r="J1471" s="32" t="s">
        <v>14487</v>
      </c>
      <c r="K1471" s="229">
        <v>55.0</v>
      </c>
      <c r="L1471" s="229">
        <v>0.0</v>
      </c>
      <c r="M1471" s="231"/>
      <c r="N1471" s="229">
        <v>55.0</v>
      </c>
    </row>
    <row r="1472">
      <c r="A1472" s="227" t="str">
        <f t="shared" si="1"/>
        <v>CA0223193800</v>
      </c>
      <c r="B1472" s="227" t="str">
        <f t="shared" si="2"/>
        <v>Devi consecrated cotton saree style 43</v>
      </c>
      <c r="C1472" s="32" t="s">
        <v>14488</v>
      </c>
      <c r="D1472" s="32" t="s">
        <v>14489</v>
      </c>
      <c r="E1472" s="229">
        <v>0.0</v>
      </c>
      <c r="F1472" s="230" t="b">
        <v>0</v>
      </c>
      <c r="G1472" s="229">
        <v>0.0</v>
      </c>
      <c r="H1472" s="229">
        <v>0.0</v>
      </c>
      <c r="I1472" s="32" t="s">
        <v>14489</v>
      </c>
      <c r="J1472" s="32" t="s">
        <v>14490</v>
      </c>
      <c r="K1472" s="229">
        <v>99.0</v>
      </c>
      <c r="L1472" s="229">
        <v>0.0</v>
      </c>
      <c r="M1472" s="231"/>
      <c r="N1472" s="229">
        <v>99.0</v>
      </c>
    </row>
    <row r="1473">
      <c r="A1473" s="227" t="str">
        <f t="shared" si="1"/>
        <v>CA0223193900</v>
      </c>
      <c r="B1473" s="227" t="str">
        <f t="shared" si="2"/>
        <v>Devi consecrated cotton saree style 44</v>
      </c>
      <c r="C1473" s="32" t="s">
        <v>14491</v>
      </c>
      <c r="D1473" s="32" t="s">
        <v>14492</v>
      </c>
      <c r="E1473" s="229">
        <v>0.0</v>
      </c>
      <c r="F1473" s="230" t="b">
        <v>0</v>
      </c>
      <c r="G1473" s="229">
        <v>0.0</v>
      </c>
      <c r="H1473" s="229">
        <v>0.0</v>
      </c>
      <c r="I1473" s="32" t="s">
        <v>14492</v>
      </c>
      <c r="J1473" s="32" t="s">
        <v>14493</v>
      </c>
      <c r="K1473" s="229">
        <v>99.0</v>
      </c>
      <c r="L1473" s="229">
        <v>0.0</v>
      </c>
      <c r="M1473" s="231"/>
      <c r="N1473" s="229">
        <v>99.0</v>
      </c>
    </row>
    <row r="1474">
      <c r="A1474" s="227" t="str">
        <f t="shared" si="1"/>
        <v>CA0223194000</v>
      </c>
      <c r="B1474" s="227" t="str">
        <f t="shared" si="2"/>
        <v>Devi consecrated cotton saree style 45</v>
      </c>
      <c r="C1474" s="32" t="s">
        <v>14494</v>
      </c>
      <c r="D1474" s="32" t="s">
        <v>14495</v>
      </c>
      <c r="E1474" s="229">
        <v>0.0</v>
      </c>
      <c r="F1474" s="230" t="b">
        <v>0</v>
      </c>
      <c r="G1474" s="229">
        <v>0.0</v>
      </c>
      <c r="H1474" s="229">
        <v>0.0</v>
      </c>
      <c r="I1474" s="32" t="s">
        <v>14495</v>
      </c>
      <c r="J1474" s="32" t="s">
        <v>14496</v>
      </c>
      <c r="K1474" s="229">
        <v>99.0</v>
      </c>
      <c r="L1474" s="229">
        <v>0.0</v>
      </c>
      <c r="M1474" s="231"/>
      <c r="N1474" s="229">
        <v>99.0</v>
      </c>
    </row>
    <row r="1475">
      <c r="A1475" s="227" t="str">
        <f t="shared" si="1"/>
        <v>CA0223194100</v>
      </c>
      <c r="B1475" s="227" t="str">
        <f t="shared" si="2"/>
        <v>Devi consecrated cotton saree style 46</v>
      </c>
      <c r="C1475" s="32" t="s">
        <v>14497</v>
      </c>
      <c r="D1475" s="32" t="s">
        <v>14498</v>
      </c>
      <c r="E1475" s="229">
        <v>0.0</v>
      </c>
      <c r="F1475" s="230" t="b">
        <v>0</v>
      </c>
      <c r="G1475" s="229">
        <v>0.0</v>
      </c>
      <c r="H1475" s="229">
        <v>0.0</v>
      </c>
      <c r="I1475" s="32" t="s">
        <v>14498</v>
      </c>
      <c r="J1475" s="32" t="s">
        <v>14499</v>
      </c>
      <c r="K1475" s="229">
        <v>55.0</v>
      </c>
      <c r="L1475" s="229">
        <v>0.0</v>
      </c>
      <c r="M1475" s="231"/>
      <c r="N1475" s="229">
        <v>55.0</v>
      </c>
    </row>
    <row r="1476">
      <c r="A1476" s="227" t="str">
        <f t="shared" si="1"/>
        <v>CA0223194200</v>
      </c>
      <c r="B1476" s="227" t="str">
        <f t="shared" si="2"/>
        <v>Devi consecrated cotton saree style 47</v>
      </c>
      <c r="C1476" s="32" t="s">
        <v>14500</v>
      </c>
      <c r="D1476" s="32" t="s">
        <v>14501</v>
      </c>
      <c r="E1476" s="229">
        <v>0.0</v>
      </c>
      <c r="F1476" s="230" t="b">
        <v>0</v>
      </c>
      <c r="G1476" s="229">
        <v>0.0</v>
      </c>
      <c r="H1476" s="229">
        <v>0.0</v>
      </c>
      <c r="I1476" s="32" t="s">
        <v>14501</v>
      </c>
      <c r="J1476" s="32" t="s">
        <v>14502</v>
      </c>
      <c r="K1476" s="229">
        <v>55.0</v>
      </c>
      <c r="L1476" s="229">
        <v>0.0</v>
      </c>
      <c r="M1476" s="231"/>
      <c r="N1476" s="229">
        <v>55.0</v>
      </c>
    </row>
    <row r="1477">
      <c r="A1477" s="227" t="str">
        <f t="shared" si="1"/>
        <v>CA0223194300</v>
      </c>
      <c r="B1477" s="227" t="str">
        <f t="shared" si="2"/>
        <v>Devi consecrated cotton saree style 48</v>
      </c>
      <c r="C1477" s="32" t="s">
        <v>14503</v>
      </c>
      <c r="D1477" s="32" t="s">
        <v>14504</v>
      </c>
      <c r="E1477" s="229">
        <v>0.0</v>
      </c>
      <c r="F1477" s="230" t="b">
        <v>0</v>
      </c>
      <c r="G1477" s="229">
        <v>0.0</v>
      </c>
      <c r="H1477" s="229">
        <v>0.0</v>
      </c>
      <c r="I1477" s="32" t="s">
        <v>14504</v>
      </c>
      <c r="J1477" s="32" t="s">
        <v>14505</v>
      </c>
      <c r="K1477" s="229">
        <v>55.0</v>
      </c>
      <c r="L1477" s="229">
        <v>0.0</v>
      </c>
      <c r="M1477" s="231"/>
      <c r="N1477" s="229">
        <v>55.0</v>
      </c>
    </row>
    <row r="1478">
      <c r="A1478" s="227" t="str">
        <f t="shared" si="1"/>
        <v>CA0223194400</v>
      </c>
      <c r="B1478" s="227" t="str">
        <f t="shared" si="2"/>
        <v>Devi consecrated cotton saree style 49</v>
      </c>
      <c r="C1478" s="32" t="s">
        <v>14506</v>
      </c>
      <c r="D1478" s="32" t="s">
        <v>14507</v>
      </c>
      <c r="E1478" s="229">
        <v>0.0</v>
      </c>
      <c r="F1478" s="230" t="b">
        <v>0</v>
      </c>
      <c r="G1478" s="229">
        <v>0.0</v>
      </c>
      <c r="H1478" s="229">
        <v>0.0</v>
      </c>
      <c r="I1478" s="32" t="s">
        <v>14507</v>
      </c>
      <c r="J1478" s="32" t="s">
        <v>14508</v>
      </c>
      <c r="K1478" s="229">
        <v>99.0</v>
      </c>
      <c r="L1478" s="229">
        <v>0.0</v>
      </c>
      <c r="M1478" s="231"/>
      <c r="N1478" s="229">
        <v>99.0</v>
      </c>
    </row>
    <row r="1479">
      <c r="A1479" s="227" t="str">
        <f t="shared" si="1"/>
        <v>CA0223194500</v>
      </c>
      <c r="B1479" s="227" t="str">
        <f t="shared" si="2"/>
        <v>Devi consecrated cotton saree style 50</v>
      </c>
      <c r="C1479" s="32" t="s">
        <v>14509</v>
      </c>
      <c r="D1479" s="32" t="s">
        <v>14510</v>
      </c>
      <c r="E1479" s="229">
        <v>0.0</v>
      </c>
      <c r="F1479" s="230" t="b">
        <v>0</v>
      </c>
      <c r="G1479" s="229">
        <v>0.0</v>
      </c>
      <c r="H1479" s="229">
        <v>0.0</v>
      </c>
      <c r="I1479" s="32" t="s">
        <v>14510</v>
      </c>
      <c r="J1479" s="32" t="s">
        <v>14511</v>
      </c>
      <c r="K1479" s="229">
        <v>99.0</v>
      </c>
      <c r="L1479" s="229">
        <v>0.0</v>
      </c>
      <c r="M1479" s="231"/>
      <c r="N1479" s="229">
        <v>99.0</v>
      </c>
    </row>
    <row r="1480">
      <c r="A1480" s="227" t="str">
        <f t="shared" si="1"/>
        <v>CA0223194600</v>
      </c>
      <c r="B1480" s="227" t="str">
        <f t="shared" si="2"/>
        <v>Devi consecrated cotton saree style 51</v>
      </c>
      <c r="C1480" s="32" t="s">
        <v>14512</v>
      </c>
      <c r="D1480" s="32" t="s">
        <v>14513</v>
      </c>
      <c r="E1480" s="229">
        <v>0.0</v>
      </c>
      <c r="F1480" s="230" t="b">
        <v>0</v>
      </c>
      <c r="G1480" s="229">
        <v>0.0</v>
      </c>
      <c r="H1480" s="229">
        <v>0.0</v>
      </c>
      <c r="I1480" s="32" t="s">
        <v>14513</v>
      </c>
      <c r="J1480" s="32" t="s">
        <v>14514</v>
      </c>
      <c r="K1480" s="229">
        <v>55.0</v>
      </c>
      <c r="L1480" s="229">
        <v>0.0</v>
      </c>
      <c r="M1480" s="231"/>
      <c r="N1480" s="229">
        <v>55.0</v>
      </c>
    </row>
    <row r="1481">
      <c r="A1481" s="227" t="str">
        <f t="shared" si="1"/>
        <v>CA0223194700</v>
      </c>
      <c r="B1481" s="227" t="str">
        <f t="shared" si="2"/>
        <v>Devi consecrated cotton saree style 52</v>
      </c>
      <c r="C1481" s="32" t="s">
        <v>14515</v>
      </c>
      <c r="D1481" s="32" t="s">
        <v>14516</v>
      </c>
      <c r="E1481" s="229">
        <v>0.0</v>
      </c>
      <c r="F1481" s="230" t="b">
        <v>0</v>
      </c>
      <c r="G1481" s="229">
        <v>0.0</v>
      </c>
      <c r="H1481" s="229">
        <v>0.0</v>
      </c>
      <c r="I1481" s="32" t="s">
        <v>14516</v>
      </c>
      <c r="J1481" s="32" t="s">
        <v>14517</v>
      </c>
      <c r="K1481" s="229">
        <v>99.0</v>
      </c>
      <c r="L1481" s="229">
        <v>0.0</v>
      </c>
      <c r="M1481" s="231"/>
      <c r="N1481" s="229">
        <v>99.0</v>
      </c>
    </row>
    <row r="1482">
      <c r="A1482" s="227" t="str">
        <f t="shared" si="1"/>
        <v>CA0223194800</v>
      </c>
      <c r="B1482" s="227" t="str">
        <f t="shared" si="2"/>
        <v>Devi consecrated cotton saree style 53</v>
      </c>
      <c r="C1482" s="32" t="s">
        <v>14518</v>
      </c>
      <c r="D1482" s="32" t="s">
        <v>14519</v>
      </c>
      <c r="E1482" s="229">
        <v>0.0</v>
      </c>
      <c r="F1482" s="230" t="b">
        <v>0</v>
      </c>
      <c r="G1482" s="229">
        <v>0.0</v>
      </c>
      <c r="H1482" s="229">
        <v>0.0</v>
      </c>
      <c r="I1482" s="32" t="s">
        <v>14519</v>
      </c>
      <c r="J1482" s="32" t="s">
        <v>14520</v>
      </c>
      <c r="K1482" s="229">
        <v>99.0</v>
      </c>
      <c r="L1482" s="229">
        <v>0.0</v>
      </c>
      <c r="M1482" s="231"/>
      <c r="N1482" s="229">
        <v>99.0</v>
      </c>
    </row>
    <row r="1483">
      <c r="A1483" s="227" t="str">
        <f t="shared" si="1"/>
        <v>CA0223194900</v>
      </c>
      <c r="B1483" s="227" t="str">
        <f t="shared" si="2"/>
        <v>Devi consecrated cotton saree style 54</v>
      </c>
      <c r="C1483" s="32" t="s">
        <v>14521</v>
      </c>
      <c r="D1483" s="32" t="s">
        <v>14522</v>
      </c>
      <c r="E1483" s="229">
        <v>0.0</v>
      </c>
      <c r="F1483" s="230" t="b">
        <v>0</v>
      </c>
      <c r="G1483" s="229">
        <v>0.0</v>
      </c>
      <c r="H1483" s="229">
        <v>0.0</v>
      </c>
      <c r="I1483" s="32" t="s">
        <v>14522</v>
      </c>
      <c r="J1483" s="32" t="s">
        <v>14523</v>
      </c>
      <c r="K1483" s="229">
        <v>99.0</v>
      </c>
      <c r="L1483" s="229">
        <v>0.0</v>
      </c>
      <c r="M1483" s="231"/>
      <c r="N1483" s="229">
        <v>99.0</v>
      </c>
    </row>
    <row r="1484">
      <c r="A1484" s="227" t="str">
        <f t="shared" si="1"/>
        <v>CA0223195000</v>
      </c>
      <c r="B1484" s="227" t="str">
        <f t="shared" si="2"/>
        <v>Devi consecrated cotton saree style 55</v>
      </c>
      <c r="C1484" s="32" t="s">
        <v>14524</v>
      </c>
      <c r="D1484" s="32" t="s">
        <v>14525</v>
      </c>
      <c r="E1484" s="229">
        <v>0.0</v>
      </c>
      <c r="F1484" s="230" t="b">
        <v>0</v>
      </c>
      <c r="G1484" s="229">
        <v>0.0</v>
      </c>
      <c r="H1484" s="229">
        <v>0.0</v>
      </c>
      <c r="I1484" s="32" t="s">
        <v>14525</v>
      </c>
      <c r="J1484" s="32" t="s">
        <v>14526</v>
      </c>
      <c r="K1484" s="229">
        <v>99.0</v>
      </c>
      <c r="L1484" s="229">
        <v>0.0</v>
      </c>
      <c r="M1484" s="231"/>
      <c r="N1484" s="229">
        <v>99.0</v>
      </c>
    </row>
    <row r="1485">
      <c r="A1485" s="227" t="str">
        <f t="shared" si="1"/>
        <v>CA0223195100</v>
      </c>
      <c r="B1485" s="227" t="str">
        <f t="shared" si="2"/>
        <v>Devi consecrated cotton saree style 56</v>
      </c>
      <c r="C1485" s="32" t="s">
        <v>14527</v>
      </c>
      <c r="D1485" s="32" t="s">
        <v>14528</v>
      </c>
      <c r="E1485" s="229">
        <v>0.0</v>
      </c>
      <c r="F1485" s="230" t="b">
        <v>0</v>
      </c>
      <c r="G1485" s="229">
        <v>0.0</v>
      </c>
      <c r="H1485" s="229">
        <v>0.0</v>
      </c>
      <c r="I1485" s="32" t="s">
        <v>14528</v>
      </c>
      <c r="J1485" s="32" t="s">
        <v>14529</v>
      </c>
      <c r="K1485" s="229">
        <v>99.0</v>
      </c>
      <c r="L1485" s="229">
        <v>0.0</v>
      </c>
      <c r="M1485" s="231"/>
      <c r="N1485" s="229">
        <v>99.0</v>
      </c>
    </row>
    <row r="1486">
      <c r="A1486" s="227" t="str">
        <f t="shared" si="1"/>
        <v>CA0223195200</v>
      </c>
      <c r="B1486" s="227" t="str">
        <f t="shared" si="2"/>
        <v>Devi consecrated cotton saree style 57</v>
      </c>
      <c r="C1486" s="32" t="s">
        <v>14530</v>
      </c>
      <c r="D1486" s="32" t="s">
        <v>14531</v>
      </c>
      <c r="E1486" s="229">
        <v>0.0</v>
      </c>
      <c r="F1486" s="230" t="b">
        <v>0</v>
      </c>
      <c r="G1486" s="229">
        <v>0.0</v>
      </c>
      <c r="H1486" s="229">
        <v>0.0</v>
      </c>
      <c r="I1486" s="32" t="s">
        <v>14531</v>
      </c>
      <c r="J1486" s="32" t="s">
        <v>14532</v>
      </c>
      <c r="K1486" s="229">
        <v>99.0</v>
      </c>
      <c r="L1486" s="229">
        <v>0.0</v>
      </c>
      <c r="M1486" s="231"/>
      <c r="N1486" s="229">
        <v>99.0</v>
      </c>
    </row>
    <row r="1487">
      <c r="A1487" s="227" t="str">
        <f t="shared" si="1"/>
        <v>CA0223195300</v>
      </c>
      <c r="B1487" s="227" t="str">
        <f t="shared" si="2"/>
        <v>Devi consecrated cotton saree style 58</v>
      </c>
      <c r="C1487" s="32" t="s">
        <v>14533</v>
      </c>
      <c r="D1487" s="32" t="s">
        <v>14534</v>
      </c>
      <c r="E1487" s="229">
        <v>0.0</v>
      </c>
      <c r="F1487" s="230" t="b">
        <v>0</v>
      </c>
      <c r="G1487" s="229">
        <v>0.0</v>
      </c>
      <c r="H1487" s="229">
        <v>0.0</v>
      </c>
      <c r="I1487" s="32" t="s">
        <v>14534</v>
      </c>
      <c r="J1487" s="32" t="s">
        <v>14535</v>
      </c>
      <c r="K1487" s="229">
        <v>55.0</v>
      </c>
      <c r="L1487" s="229">
        <v>0.0</v>
      </c>
      <c r="M1487" s="231"/>
      <c r="N1487" s="229">
        <v>55.0</v>
      </c>
    </row>
    <row r="1488">
      <c r="A1488" s="227" t="str">
        <f t="shared" si="1"/>
        <v>CA0223195400</v>
      </c>
      <c r="B1488" s="227" t="str">
        <f t="shared" si="2"/>
        <v>Devi consecrated cotton saree style 59</v>
      </c>
      <c r="C1488" s="32" t="s">
        <v>14536</v>
      </c>
      <c r="D1488" s="32" t="s">
        <v>14537</v>
      </c>
      <c r="E1488" s="229">
        <v>0.0</v>
      </c>
      <c r="F1488" s="230" t="b">
        <v>0</v>
      </c>
      <c r="G1488" s="229">
        <v>0.0</v>
      </c>
      <c r="H1488" s="229">
        <v>0.0</v>
      </c>
      <c r="I1488" s="32" t="s">
        <v>14537</v>
      </c>
      <c r="J1488" s="32" t="s">
        <v>14538</v>
      </c>
      <c r="K1488" s="229">
        <v>99.0</v>
      </c>
      <c r="L1488" s="229">
        <v>0.0</v>
      </c>
      <c r="M1488" s="231"/>
      <c r="N1488" s="229">
        <v>99.0</v>
      </c>
    </row>
    <row r="1489">
      <c r="A1489" s="227" t="str">
        <f t="shared" si="1"/>
        <v>CA0223195500</v>
      </c>
      <c r="B1489" s="227" t="str">
        <f t="shared" si="2"/>
        <v>Devi consecrated cotton saree style 60</v>
      </c>
      <c r="C1489" s="32" t="s">
        <v>14539</v>
      </c>
      <c r="D1489" s="32" t="s">
        <v>14540</v>
      </c>
      <c r="E1489" s="229">
        <v>0.0</v>
      </c>
      <c r="F1489" s="230" t="b">
        <v>0</v>
      </c>
      <c r="G1489" s="229">
        <v>0.0</v>
      </c>
      <c r="H1489" s="229">
        <v>0.0</v>
      </c>
      <c r="I1489" s="32" t="s">
        <v>14540</v>
      </c>
      <c r="J1489" s="32" t="s">
        <v>14541</v>
      </c>
      <c r="K1489" s="229">
        <v>55.0</v>
      </c>
      <c r="L1489" s="229">
        <v>0.0</v>
      </c>
      <c r="M1489" s="231"/>
      <c r="N1489" s="229">
        <v>55.0</v>
      </c>
    </row>
    <row r="1490">
      <c r="A1490" s="227" t="str">
        <f t="shared" si="1"/>
        <v>CA0223195600</v>
      </c>
      <c r="B1490" s="227" t="str">
        <f t="shared" si="2"/>
        <v>Devi consecrated cotton saree style 61</v>
      </c>
      <c r="C1490" s="32" t="s">
        <v>14542</v>
      </c>
      <c r="D1490" s="32" t="s">
        <v>14543</v>
      </c>
      <c r="E1490" s="229">
        <v>0.0</v>
      </c>
      <c r="F1490" s="230" t="b">
        <v>0</v>
      </c>
      <c r="G1490" s="229">
        <v>0.0</v>
      </c>
      <c r="H1490" s="229">
        <v>0.0</v>
      </c>
      <c r="I1490" s="32" t="s">
        <v>14543</v>
      </c>
      <c r="J1490" s="32" t="s">
        <v>14544</v>
      </c>
      <c r="K1490" s="229">
        <v>55.0</v>
      </c>
      <c r="L1490" s="229">
        <v>0.0</v>
      </c>
      <c r="M1490" s="231"/>
      <c r="N1490" s="229">
        <v>55.0</v>
      </c>
    </row>
    <row r="1491">
      <c r="A1491" s="227" t="str">
        <f t="shared" si="1"/>
        <v>CA0223195700</v>
      </c>
      <c r="B1491" s="227" t="str">
        <f t="shared" si="2"/>
        <v>Devi consecrated cotton saree style 62</v>
      </c>
      <c r="C1491" s="32" t="s">
        <v>14545</v>
      </c>
      <c r="D1491" s="32" t="s">
        <v>14546</v>
      </c>
      <c r="E1491" s="229">
        <v>0.0</v>
      </c>
      <c r="F1491" s="230" t="b">
        <v>0</v>
      </c>
      <c r="G1491" s="229">
        <v>0.0</v>
      </c>
      <c r="H1491" s="229">
        <v>0.0</v>
      </c>
      <c r="I1491" s="32" t="s">
        <v>14546</v>
      </c>
      <c r="J1491" s="32" t="s">
        <v>14547</v>
      </c>
      <c r="K1491" s="229">
        <v>55.0</v>
      </c>
      <c r="L1491" s="229">
        <v>0.0</v>
      </c>
      <c r="M1491" s="231"/>
      <c r="N1491" s="229">
        <v>55.0</v>
      </c>
    </row>
    <row r="1492">
      <c r="A1492" s="227" t="str">
        <f t="shared" si="1"/>
        <v>CA0223195800</v>
      </c>
      <c r="B1492" s="227" t="str">
        <f t="shared" si="2"/>
        <v>Devi consecrated cotton saree style 63</v>
      </c>
      <c r="C1492" s="32" t="s">
        <v>14548</v>
      </c>
      <c r="D1492" s="32" t="s">
        <v>14549</v>
      </c>
      <c r="E1492" s="229">
        <v>0.0</v>
      </c>
      <c r="F1492" s="230" t="b">
        <v>0</v>
      </c>
      <c r="G1492" s="229">
        <v>0.0</v>
      </c>
      <c r="H1492" s="229">
        <v>0.0</v>
      </c>
      <c r="I1492" s="32" t="s">
        <v>14549</v>
      </c>
      <c r="J1492" s="32" t="s">
        <v>14550</v>
      </c>
      <c r="K1492" s="229">
        <v>55.0</v>
      </c>
      <c r="L1492" s="229">
        <v>0.0</v>
      </c>
      <c r="M1492" s="232"/>
      <c r="N1492" s="229">
        <v>55.0</v>
      </c>
    </row>
    <row r="1493">
      <c r="A1493" s="227" t="str">
        <f t="shared" si="1"/>
        <v>CA0223195900</v>
      </c>
      <c r="B1493" s="227" t="str">
        <f t="shared" si="2"/>
        <v>Devi consecrated cotton saree style 64</v>
      </c>
      <c r="C1493" s="32" t="s">
        <v>14551</v>
      </c>
      <c r="D1493" s="32" t="s">
        <v>14552</v>
      </c>
      <c r="E1493" s="229">
        <v>0.0</v>
      </c>
      <c r="F1493" s="230" t="b">
        <v>0</v>
      </c>
      <c r="G1493" s="229">
        <v>0.0</v>
      </c>
      <c r="H1493" s="229">
        <v>0.0</v>
      </c>
      <c r="I1493" s="32" t="s">
        <v>14552</v>
      </c>
      <c r="J1493" s="32" t="s">
        <v>14553</v>
      </c>
      <c r="K1493" s="229">
        <v>99.0</v>
      </c>
      <c r="L1493" s="229">
        <v>0.0</v>
      </c>
      <c r="M1493" s="232"/>
      <c r="N1493" s="229">
        <v>99.0</v>
      </c>
    </row>
    <row r="1494">
      <c r="A1494" s="227" t="str">
        <f t="shared" si="1"/>
        <v>CA0223196000</v>
      </c>
      <c r="B1494" s="227" t="str">
        <f t="shared" si="2"/>
        <v>Devi Consecrated Saree R 1600</v>
      </c>
      <c r="C1494" s="32" t="s">
        <v>14554</v>
      </c>
      <c r="D1494" s="32" t="s">
        <v>14555</v>
      </c>
      <c r="E1494" s="229">
        <v>0.0</v>
      </c>
      <c r="F1494" s="230" t="b">
        <v>0</v>
      </c>
      <c r="G1494" s="229">
        <v>0.0</v>
      </c>
      <c r="H1494" s="229">
        <v>0.0</v>
      </c>
      <c r="I1494" s="32" t="s">
        <v>14555</v>
      </c>
      <c r="J1494" s="32" t="s">
        <v>14556</v>
      </c>
      <c r="K1494" s="229">
        <v>99.0</v>
      </c>
      <c r="L1494" s="229">
        <v>0.0</v>
      </c>
      <c r="M1494" s="232"/>
      <c r="N1494" s="229">
        <v>99.0</v>
      </c>
    </row>
    <row r="1495">
      <c r="A1495" s="227" t="str">
        <f t="shared" si="1"/>
        <v>CA0223196100</v>
      </c>
      <c r="B1495" s="227" t="str">
        <f t="shared" si="2"/>
        <v>Devi Consecrated Saree R 2100</v>
      </c>
      <c r="C1495" s="32" t="s">
        <v>14557</v>
      </c>
      <c r="D1495" s="32" t="s">
        <v>14558</v>
      </c>
      <c r="E1495" s="229">
        <v>0.0</v>
      </c>
      <c r="F1495" s="230" t="b">
        <v>0</v>
      </c>
      <c r="G1495" s="229">
        <v>0.0</v>
      </c>
      <c r="H1495" s="229">
        <v>0.0</v>
      </c>
      <c r="I1495" s="32" t="s">
        <v>14558</v>
      </c>
      <c r="J1495" s="32" t="s">
        <v>14559</v>
      </c>
      <c r="K1495" s="229">
        <v>55.0</v>
      </c>
      <c r="L1495" s="229">
        <v>0.0</v>
      </c>
      <c r="M1495" s="232"/>
      <c r="N1495" s="229">
        <v>55.0</v>
      </c>
    </row>
    <row r="1496">
      <c r="A1496" s="227" t="str">
        <f t="shared" si="1"/>
        <v>CA0223196200</v>
      </c>
      <c r="B1496" s="227" t="str">
        <f t="shared" si="2"/>
        <v>Devi Consecrated Saree R 2300</v>
      </c>
      <c r="C1496" s="32" t="s">
        <v>14560</v>
      </c>
      <c r="D1496" s="32" t="s">
        <v>14561</v>
      </c>
      <c r="E1496" s="229">
        <v>0.0</v>
      </c>
      <c r="F1496" s="230" t="b">
        <v>0</v>
      </c>
      <c r="G1496" s="229">
        <v>0.0</v>
      </c>
      <c r="H1496" s="229">
        <v>0.0</v>
      </c>
      <c r="I1496" s="32" t="s">
        <v>14561</v>
      </c>
      <c r="J1496" s="32" t="s">
        <v>14562</v>
      </c>
      <c r="K1496" s="229">
        <v>55.0</v>
      </c>
      <c r="L1496" s="229">
        <v>0.0</v>
      </c>
      <c r="M1496" s="232"/>
      <c r="N1496" s="229">
        <v>55.0</v>
      </c>
    </row>
    <row r="1497">
      <c r="A1497" s="227" t="str">
        <f t="shared" si="1"/>
        <v>CA0223196300</v>
      </c>
      <c r="B1497" s="227" t="str">
        <f t="shared" si="2"/>
        <v>Devi Consecrated Saree R 2800</v>
      </c>
      <c r="C1497" s="32" t="s">
        <v>14563</v>
      </c>
      <c r="D1497" s="32" t="s">
        <v>14564</v>
      </c>
      <c r="E1497" s="229">
        <v>0.0</v>
      </c>
      <c r="F1497" s="230" t="b">
        <v>0</v>
      </c>
      <c r="G1497" s="229">
        <v>0.0</v>
      </c>
      <c r="H1497" s="229">
        <v>0.0</v>
      </c>
      <c r="I1497" s="32" t="s">
        <v>14564</v>
      </c>
      <c r="J1497" s="32" t="s">
        <v>14565</v>
      </c>
      <c r="K1497" s="229">
        <v>99.0</v>
      </c>
      <c r="L1497" s="229">
        <v>0.0</v>
      </c>
      <c r="M1497" s="232"/>
      <c r="N1497" s="229">
        <v>99.0</v>
      </c>
    </row>
    <row r="1498">
      <c r="A1498" s="227" t="str">
        <f t="shared" si="1"/>
        <v>CA0223196400</v>
      </c>
      <c r="B1498" s="227" t="str">
        <f t="shared" si="2"/>
        <v>Devi Consecrated Saree R 2900</v>
      </c>
      <c r="C1498" s="32" t="s">
        <v>14566</v>
      </c>
      <c r="D1498" s="32" t="s">
        <v>14567</v>
      </c>
      <c r="E1498" s="229">
        <v>0.0</v>
      </c>
      <c r="F1498" s="230" t="b">
        <v>0</v>
      </c>
      <c r="G1498" s="229">
        <v>0.0</v>
      </c>
      <c r="H1498" s="229">
        <v>0.0</v>
      </c>
      <c r="I1498" s="32" t="s">
        <v>14567</v>
      </c>
      <c r="J1498" s="32" t="s">
        <v>14568</v>
      </c>
      <c r="K1498" s="229">
        <v>55.0</v>
      </c>
      <c r="L1498" s="229">
        <v>0.0</v>
      </c>
      <c r="M1498" s="232"/>
      <c r="N1498" s="229">
        <v>55.0</v>
      </c>
    </row>
    <row r="1499">
      <c r="A1499" s="227" t="str">
        <f t="shared" si="1"/>
        <v>CA0223196500</v>
      </c>
      <c r="B1499" s="227" t="str">
        <f t="shared" si="2"/>
        <v>Devi Consecrated Saree R 3100</v>
      </c>
      <c r="C1499" s="32" t="s">
        <v>14569</v>
      </c>
      <c r="D1499" s="32" t="s">
        <v>14570</v>
      </c>
      <c r="E1499" s="229">
        <v>0.0</v>
      </c>
      <c r="F1499" s="230" t="b">
        <v>0</v>
      </c>
      <c r="G1499" s="229">
        <v>0.0</v>
      </c>
      <c r="H1499" s="229">
        <v>0.0</v>
      </c>
      <c r="I1499" s="32" t="s">
        <v>14570</v>
      </c>
      <c r="J1499" s="32" t="s">
        <v>14571</v>
      </c>
      <c r="K1499" s="229">
        <v>55.0</v>
      </c>
      <c r="L1499" s="229">
        <v>0.0</v>
      </c>
      <c r="M1499" s="232"/>
      <c r="N1499" s="229">
        <v>55.0</v>
      </c>
    </row>
    <row r="1500">
      <c r="A1500" s="227" t="str">
        <f t="shared" si="1"/>
        <v>CA0223196600</v>
      </c>
      <c r="B1500" s="227" t="str">
        <f t="shared" si="2"/>
        <v>Devi Consecrated Saree R 1900</v>
      </c>
      <c r="C1500" s="32" t="s">
        <v>14572</v>
      </c>
      <c r="D1500" s="32" t="s">
        <v>14573</v>
      </c>
      <c r="E1500" s="229">
        <v>0.0</v>
      </c>
      <c r="F1500" s="230" t="b">
        <v>0</v>
      </c>
      <c r="G1500" s="229">
        <v>0.0</v>
      </c>
      <c r="H1500" s="229">
        <v>0.0</v>
      </c>
      <c r="I1500" s="32" t="s">
        <v>14573</v>
      </c>
      <c r="J1500" s="32" t="s">
        <v>14574</v>
      </c>
      <c r="K1500" s="229">
        <v>55.0</v>
      </c>
      <c r="L1500" s="229">
        <v>0.0</v>
      </c>
      <c r="M1500" s="232"/>
      <c r="N1500" s="229">
        <v>55.0</v>
      </c>
    </row>
    <row r="1501">
      <c r="A1501" s="227" t="str">
        <f t="shared" si="1"/>
        <v>CA0223196700</v>
      </c>
      <c r="B1501" s="227" t="str">
        <f t="shared" si="2"/>
        <v>Devi Consecrated Saree R 1700</v>
      </c>
      <c r="C1501" s="32" t="s">
        <v>14575</v>
      </c>
      <c r="D1501" s="32" t="s">
        <v>14576</v>
      </c>
      <c r="E1501" s="229">
        <v>0.0</v>
      </c>
      <c r="F1501" s="230" t="b">
        <v>0</v>
      </c>
      <c r="G1501" s="229">
        <v>0.0</v>
      </c>
      <c r="H1501" s="229">
        <v>0.0</v>
      </c>
      <c r="I1501" s="32" t="s">
        <v>14576</v>
      </c>
      <c r="J1501" s="32" t="s">
        <v>14577</v>
      </c>
      <c r="K1501" s="229">
        <v>55.0</v>
      </c>
      <c r="L1501" s="229">
        <v>0.0</v>
      </c>
      <c r="M1501" s="232"/>
      <c r="N1501" s="229">
        <v>55.0</v>
      </c>
    </row>
    <row r="1502">
      <c r="A1502" s="227" t="str">
        <f t="shared" si="1"/>
        <v>CA0223196800</v>
      </c>
      <c r="B1502" s="227" t="str">
        <f t="shared" si="2"/>
        <v>Devi Consecrated Saree B 2709</v>
      </c>
      <c r="C1502" s="32" t="s">
        <v>14578</v>
      </c>
      <c r="D1502" s="32" t="s">
        <v>14579</v>
      </c>
      <c r="E1502" s="229">
        <v>0.0</v>
      </c>
      <c r="F1502" s="230" t="b">
        <v>0</v>
      </c>
      <c r="G1502" s="229">
        <v>0.0</v>
      </c>
      <c r="H1502" s="229">
        <v>0.0</v>
      </c>
      <c r="I1502" s="32" t="s">
        <v>14579</v>
      </c>
      <c r="J1502" s="32" t="s">
        <v>14580</v>
      </c>
      <c r="K1502" s="229">
        <v>99.0</v>
      </c>
      <c r="L1502" s="229">
        <v>0.0</v>
      </c>
      <c r="M1502" s="232"/>
      <c r="N1502" s="229">
        <v>99.0</v>
      </c>
    </row>
    <row r="1503">
      <c r="A1503" s="227" t="str">
        <f t="shared" si="1"/>
        <v>CA0223196900</v>
      </c>
      <c r="B1503" s="227" t="str">
        <f t="shared" si="2"/>
        <v>Devi Consecrated Saree B 2895</v>
      </c>
      <c r="C1503" s="32" t="s">
        <v>14581</v>
      </c>
      <c r="D1503" s="32" t="s">
        <v>14582</v>
      </c>
      <c r="E1503" s="229">
        <v>0.0</v>
      </c>
      <c r="F1503" s="230" t="b">
        <v>0</v>
      </c>
      <c r="G1503" s="229">
        <v>0.0</v>
      </c>
      <c r="H1503" s="229">
        <v>0.0</v>
      </c>
      <c r="I1503" s="32" t="s">
        <v>14582</v>
      </c>
      <c r="J1503" s="32" t="s">
        <v>14583</v>
      </c>
      <c r="K1503" s="229">
        <v>55.0</v>
      </c>
      <c r="L1503" s="229">
        <v>0.0</v>
      </c>
      <c r="M1503" s="232"/>
      <c r="N1503" s="229">
        <v>55.0</v>
      </c>
    </row>
    <row r="1504">
      <c r="A1504" s="227" t="str">
        <f t="shared" si="1"/>
        <v>CA0223197000</v>
      </c>
      <c r="B1504" s="227" t="str">
        <f t="shared" si="2"/>
        <v>Devi Consecrated Saree B7425</v>
      </c>
      <c r="C1504" s="32" t="s">
        <v>14584</v>
      </c>
      <c r="D1504" s="32" t="s">
        <v>14585</v>
      </c>
      <c r="E1504" s="229">
        <v>0.0</v>
      </c>
      <c r="F1504" s="230" t="b">
        <v>0</v>
      </c>
      <c r="G1504" s="229">
        <v>0.0</v>
      </c>
      <c r="H1504" s="229">
        <v>0.0</v>
      </c>
      <c r="I1504" s="32" t="s">
        <v>14585</v>
      </c>
      <c r="J1504" s="32" t="s">
        <v>14586</v>
      </c>
      <c r="K1504" s="229">
        <v>55.0</v>
      </c>
      <c r="L1504" s="229">
        <v>0.0</v>
      </c>
      <c r="M1504" s="232"/>
      <c r="N1504" s="229">
        <v>55.0</v>
      </c>
    </row>
    <row r="1505">
      <c r="A1505" s="227" t="str">
        <f t="shared" si="1"/>
        <v>CA0223197100</v>
      </c>
      <c r="B1505" s="227" t="str">
        <f t="shared" si="2"/>
        <v>Devi Consecrated Saree N5649</v>
      </c>
      <c r="C1505" s="32" t="s">
        <v>14587</v>
      </c>
      <c r="D1505" s="32" t="s">
        <v>14588</v>
      </c>
      <c r="E1505" s="229">
        <v>0.0</v>
      </c>
      <c r="F1505" s="230" t="b">
        <v>0</v>
      </c>
      <c r="G1505" s="229">
        <v>0.0</v>
      </c>
      <c r="H1505" s="229">
        <v>0.0</v>
      </c>
      <c r="I1505" s="32" t="s">
        <v>14588</v>
      </c>
      <c r="J1505" s="32" t="s">
        <v>14589</v>
      </c>
      <c r="K1505" s="229">
        <v>55.0</v>
      </c>
      <c r="L1505" s="229">
        <v>0.0</v>
      </c>
      <c r="M1505" s="232"/>
      <c r="N1505" s="229">
        <v>55.0</v>
      </c>
    </row>
    <row r="1506">
      <c r="A1506" s="227" t="str">
        <f t="shared" si="1"/>
        <v>CA0223197200</v>
      </c>
      <c r="B1506" s="227" t="str">
        <f t="shared" si="2"/>
        <v>Devi Consecrated Sarees A6884</v>
      </c>
      <c r="C1506" s="32" t="s">
        <v>14590</v>
      </c>
      <c r="D1506" s="32" t="s">
        <v>14591</v>
      </c>
      <c r="E1506" s="229">
        <v>0.0</v>
      </c>
      <c r="F1506" s="230" t="b">
        <v>0</v>
      </c>
      <c r="G1506" s="229">
        <v>0.0</v>
      </c>
      <c r="H1506" s="229">
        <v>0.0</v>
      </c>
      <c r="I1506" s="32" t="s">
        <v>14591</v>
      </c>
      <c r="J1506" s="32" t="s">
        <v>14592</v>
      </c>
      <c r="K1506" s="229">
        <v>55.0</v>
      </c>
      <c r="L1506" s="229">
        <v>0.0</v>
      </c>
      <c r="M1506" s="232"/>
      <c r="N1506" s="229">
        <v>55.0</v>
      </c>
    </row>
    <row r="1507">
      <c r="A1507" s="227" t="str">
        <f t="shared" si="1"/>
        <v>CA0223197300</v>
      </c>
      <c r="B1507" s="227" t="str">
        <f t="shared" si="2"/>
        <v>Devi Consecrated Sarees A1034</v>
      </c>
      <c r="C1507" s="32" t="s">
        <v>14593</v>
      </c>
      <c r="D1507" s="32" t="s">
        <v>14594</v>
      </c>
      <c r="E1507" s="229">
        <v>0.0</v>
      </c>
      <c r="F1507" s="230" t="b">
        <v>0</v>
      </c>
      <c r="G1507" s="229">
        <v>0.0</v>
      </c>
      <c r="H1507" s="229">
        <v>0.0</v>
      </c>
      <c r="I1507" s="32" t="s">
        <v>14594</v>
      </c>
      <c r="J1507" s="32" t="s">
        <v>14595</v>
      </c>
      <c r="K1507" s="229">
        <v>99.0</v>
      </c>
      <c r="L1507" s="229">
        <v>0.0</v>
      </c>
      <c r="M1507" s="232"/>
      <c r="N1507" s="229">
        <v>99.0</v>
      </c>
    </row>
    <row r="1508">
      <c r="A1508" s="227" t="str">
        <f t="shared" si="1"/>
        <v>CA0223197400</v>
      </c>
      <c r="B1508" s="227" t="str">
        <f t="shared" si="2"/>
        <v>Devi Consecrated Sarees A1042</v>
      </c>
      <c r="C1508" s="32" t="s">
        <v>14596</v>
      </c>
      <c r="D1508" s="32" t="s">
        <v>14597</v>
      </c>
      <c r="E1508" s="229">
        <v>0.0</v>
      </c>
      <c r="F1508" s="230" t="b">
        <v>0</v>
      </c>
      <c r="G1508" s="229">
        <v>0.0</v>
      </c>
      <c r="H1508" s="229">
        <v>0.0</v>
      </c>
      <c r="I1508" s="32" t="s">
        <v>14597</v>
      </c>
      <c r="J1508" s="32" t="s">
        <v>14598</v>
      </c>
      <c r="K1508" s="229">
        <v>55.0</v>
      </c>
      <c r="L1508" s="229">
        <v>0.0</v>
      </c>
      <c r="M1508" s="232"/>
      <c r="N1508" s="229">
        <v>55.0</v>
      </c>
    </row>
    <row r="1509">
      <c r="A1509" s="227" t="str">
        <f t="shared" si="1"/>
        <v>CA0223197500</v>
      </c>
      <c r="B1509" s="227" t="str">
        <f t="shared" si="2"/>
        <v>Devi Consecrated Sarees A6430</v>
      </c>
      <c r="C1509" s="32" t="s">
        <v>14599</v>
      </c>
      <c r="D1509" s="32" t="s">
        <v>14600</v>
      </c>
      <c r="E1509" s="229">
        <v>0.0</v>
      </c>
      <c r="F1509" s="230" t="b">
        <v>0</v>
      </c>
      <c r="G1509" s="229">
        <v>0.0</v>
      </c>
      <c r="H1509" s="229">
        <v>0.0</v>
      </c>
      <c r="I1509" s="32" t="s">
        <v>14600</v>
      </c>
      <c r="J1509" s="32" t="s">
        <v>14601</v>
      </c>
      <c r="K1509" s="229">
        <v>55.0</v>
      </c>
      <c r="L1509" s="229">
        <v>0.0</v>
      </c>
      <c r="M1509" s="232"/>
      <c r="N1509" s="229">
        <v>55.0</v>
      </c>
    </row>
    <row r="1510">
      <c r="A1510" s="227" t="str">
        <f t="shared" si="1"/>
        <v>CA0223197600</v>
      </c>
      <c r="B1510" s="227" t="str">
        <f t="shared" si="2"/>
        <v>Devi Consecrated Sarees B7610</v>
      </c>
      <c r="C1510" s="32" t="s">
        <v>14602</v>
      </c>
      <c r="D1510" s="32" t="s">
        <v>14603</v>
      </c>
      <c r="E1510" s="229">
        <v>0.0</v>
      </c>
      <c r="F1510" s="230" t="b">
        <v>0</v>
      </c>
      <c r="G1510" s="229">
        <v>1.0</v>
      </c>
      <c r="H1510" s="229">
        <v>1.0</v>
      </c>
      <c r="I1510" s="32" t="s">
        <v>14603</v>
      </c>
      <c r="J1510" s="32" t="s">
        <v>14604</v>
      </c>
      <c r="K1510" s="229">
        <v>99.0</v>
      </c>
      <c r="L1510" s="229">
        <v>1.0</v>
      </c>
      <c r="M1510" s="232"/>
      <c r="N1510" s="229">
        <v>99.0</v>
      </c>
    </row>
    <row r="1511">
      <c r="A1511" s="227" t="str">
        <f t="shared" si="1"/>
        <v>CA0223197700</v>
      </c>
      <c r="B1511" s="227" t="str">
        <f t="shared" si="2"/>
        <v>Devi Consecrated Sarees B7652</v>
      </c>
      <c r="C1511" s="32" t="s">
        <v>14605</v>
      </c>
      <c r="D1511" s="32" t="s">
        <v>14606</v>
      </c>
      <c r="E1511" s="229">
        <v>0.0</v>
      </c>
      <c r="F1511" s="230" t="b">
        <v>0</v>
      </c>
      <c r="G1511" s="229">
        <v>0.0</v>
      </c>
      <c r="H1511" s="229">
        <v>0.0</v>
      </c>
      <c r="I1511" s="32" t="s">
        <v>14606</v>
      </c>
      <c r="J1511" s="32" t="s">
        <v>14607</v>
      </c>
      <c r="K1511" s="229">
        <v>99.0</v>
      </c>
      <c r="L1511" s="229">
        <v>0.0</v>
      </c>
      <c r="M1511" s="232"/>
      <c r="N1511" s="229">
        <v>99.0</v>
      </c>
    </row>
    <row r="1512">
      <c r="A1512" s="227" t="str">
        <f t="shared" si="1"/>
        <v>CA0223197800</v>
      </c>
      <c r="B1512" s="227" t="str">
        <f t="shared" si="2"/>
        <v>Devi Consecrated Sarees A903</v>
      </c>
      <c r="C1512" s="32" t="s">
        <v>14608</v>
      </c>
      <c r="D1512" s="32" t="s">
        <v>14609</v>
      </c>
      <c r="E1512" s="229">
        <v>0.0</v>
      </c>
      <c r="F1512" s="230" t="b">
        <v>0</v>
      </c>
      <c r="G1512" s="229">
        <v>2.0</v>
      </c>
      <c r="H1512" s="229">
        <v>2.0</v>
      </c>
      <c r="I1512" s="32" t="s">
        <v>14609</v>
      </c>
      <c r="J1512" s="32" t="s">
        <v>14610</v>
      </c>
      <c r="K1512" s="229">
        <v>99.0</v>
      </c>
      <c r="L1512" s="229">
        <v>2.0</v>
      </c>
      <c r="M1512" s="232"/>
      <c r="N1512" s="229">
        <v>99.0</v>
      </c>
    </row>
    <row r="1513">
      <c r="A1513" s="227" t="str">
        <f t="shared" si="1"/>
        <v>CA0223197900</v>
      </c>
      <c r="B1513" s="227" t="str">
        <f t="shared" si="2"/>
        <v>Devi Consecrated Saree A2587</v>
      </c>
      <c r="C1513" s="32" t="s">
        <v>14611</v>
      </c>
      <c r="D1513" s="32" t="s">
        <v>14612</v>
      </c>
      <c r="E1513" s="229">
        <v>0.0</v>
      </c>
      <c r="F1513" s="230" t="b">
        <v>0</v>
      </c>
      <c r="G1513" s="229">
        <v>0.0</v>
      </c>
      <c r="H1513" s="229">
        <v>0.0</v>
      </c>
      <c r="I1513" s="32" t="s">
        <v>14612</v>
      </c>
      <c r="J1513" s="32" t="s">
        <v>14613</v>
      </c>
      <c r="K1513" s="229">
        <v>55.0</v>
      </c>
      <c r="L1513" s="229">
        <v>0.0</v>
      </c>
      <c r="M1513" s="232"/>
      <c r="N1513" s="229">
        <v>55.0</v>
      </c>
    </row>
    <row r="1514">
      <c r="A1514" s="227" t="str">
        <f t="shared" si="1"/>
        <v>CA0223198000</v>
      </c>
      <c r="B1514" s="227" t="str">
        <f t="shared" si="2"/>
        <v>Devi Consecrated Saree A2538</v>
      </c>
      <c r="C1514" s="32" t="s">
        <v>14614</v>
      </c>
      <c r="D1514" s="32" t="s">
        <v>14615</v>
      </c>
      <c r="E1514" s="229">
        <v>0.0</v>
      </c>
      <c r="F1514" s="230" t="b">
        <v>0</v>
      </c>
      <c r="G1514" s="229">
        <v>0.0</v>
      </c>
      <c r="H1514" s="229">
        <v>0.0</v>
      </c>
      <c r="I1514" s="32" t="s">
        <v>14615</v>
      </c>
      <c r="J1514" s="32" t="s">
        <v>14616</v>
      </c>
      <c r="K1514" s="229">
        <v>55.0</v>
      </c>
      <c r="L1514" s="229">
        <v>0.0</v>
      </c>
      <c r="M1514" s="232"/>
      <c r="N1514" s="229">
        <v>55.0</v>
      </c>
    </row>
    <row r="1515">
      <c r="A1515" s="227" t="str">
        <f t="shared" si="1"/>
        <v>CA0223198100</v>
      </c>
      <c r="B1515" s="227" t="str">
        <f t="shared" si="2"/>
        <v>Devi consecrated saree Red R6400</v>
      </c>
      <c r="C1515" s="32" t="s">
        <v>14617</v>
      </c>
      <c r="D1515" s="32" t="s">
        <v>14618</v>
      </c>
      <c r="E1515" s="229">
        <v>0.0</v>
      </c>
      <c r="F1515" s="230" t="b">
        <v>0</v>
      </c>
      <c r="G1515" s="229">
        <v>0.0</v>
      </c>
      <c r="H1515" s="229">
        <v>0.0</v>
      </c>
      <c r="I1515" s="32" t="s">
        <v>14618</v>
      </c>
      <c r="J1515" s="32" t="s">
        <v>14619</v>
      </c>
      <c r="K1515" s="229">
        <v>99.0</v>
      </c>
      <c r="L1515" s="229">
        <v>0.0</v>
      </c>
      <c r="M1515" s="232"/>
      <c r="N1515" s="229">
        <v>99.0</v>
      </c>
    </row>
    <row r="1516">
      <c r="A1516" s="227" t="str">
        <f t="shared" si="1"/>
        <v>CA0223198200</v>
      </c>
      <c r="B1516" s="227" t="str">
        <f t="shared" si="2"/>
        <v>Devi consecrated saree Yellow R6100</v>
      </c>
      <c r="C1516" s="32" t="s">
        <v>14620</v>
      </c>
      <c r="D1516" s="32" t="s">
        <v>14621</v>
      </c>
      <c r="E1516" s="229">
        <v>0.0</v>
      </c>
      <c r="F1516" s="230" t="b">
        <v>0</v>
      </c>
      <c r="G1516" s="229">
        <v>0.0</v>
      </c>
      <c r="H1516" s="229">
        <v>0.0</v>
      </c>
      <c r="I1516" s="32" t="s">
        <v>14621</v>
      </c>
      <c r="J1516" s="32" t="s">
        <v>14622</v>
      </c>
      <c r="K1516" s="229">
        <v>99.0</v>
      </c>
      <c r="L1516" s="229">
        <v>0.0</v>
      </c>
      <c r="M1516" s="232"/>
      <c r="N1516" s="229">
        <v>99.0</v>
      </c>
    </row>
    <row r="1517">
      <c r="A1517" s="227" t="str">
        <f t="shared" si="1"/>
        <v>CA0234300000</v>
      </c>
      <c r="B1517" s="227" t="str">
        <f t="shared" si="2"/>
        <v>Cotton saree Bag</v>
      </c>
      <c r="C1517" s="32" t="s">
        <v>14623</v>
      </c>
      <c r="D1517" s="32" t="s">
        <v>544</v>
      </c>
      <c r="E1517" s="229">
        <v>0.51</v>
      </c>
      <c r="F1517" s="230" t="b">
        <v>0</v>
      </c>
      <c r="G1517" s="229">
        <v>981.0</v>
      </c>
      <c r="H1517" s="229">
        <v>990.0</v>
      </c>
      <c r="I1517" s="32" t="s">
        <v>544</v>
      </c>
      <c r="J1517" s="32" t="s">
        <v>543</v>
      </c>
      <c r="K1517" s="229">
        <v>1.0</v>
      </c>
      <c r="L1517" s="229">
        <v>990.0</v>
      </c>
      <c r="M1517" s="232"/>
      <c r="N1517" s="229">
        <v>1.0</v>
      </c>
    </row>
    <row r="1518">
      <c r="A1518" s="227" t="str">
        <f t="shared" si="1"/>
        <v>CA0239600300</v>
      </c>
      <c r="B1518" s="227" t="str">
        <f t="shared" si="2"/>
        <v>Cotton MOM Printed Bag M</v>
      </c>
      <c r="C1518" s="32" t="s">
        <v>14624</v>
      </c>
      <c r="D1518" s="32" t="s">
        <v>537</v>
      </c>
      <c r="E1518" s="229">
        <v>0.39</v>
      </c>
      <c r="F1518" s="230" t="b">
        <v>0</v>
      </c>
      <c r="G1518" s="233">
        <v>11048.0</v>
      </c>
      <c r="H1518" s="233">
        <v>11125.0</v>
      </c>
      <c r="I1518" s="32" t="s">
        <v>537</v>
      </c>
      <c r="J1518" s="32" t="s">
        <v>536</v>
      </c>
      <c r="K1518" s="229">
        <v>0.46</v>
      </c>
      <c r="L1518" s="233">
        <v>11125.0</v>
      </c>
      <c r="M1518" s="232"/>
      <c r="N1518" s="229">
        <v>0.46</v>
      </c>
    </row>
    <row r="1519">
      <c r="A1519" s="227" t="str">
        <f t="shared" si="1"/>
        <v>CA0239600500</v>
      </c>
      <c r="B1519" s="227" t="str">
        <f t="shared" si="2"/>
        <v>Cotton MOM Printed Bag XL</v>
      </c>
      <c r="C1519" s="32" t="s">
        <v>14625</v>
      </c>
      <c r="D1519" s="32" t="s">
        <v>540</v>
      </c>
      <c r="E1519" s="229">
        <v>0.46</v>
      </c>
      <c r="F1519" s="230" t="b">
        <v>0</v>
      </c>
      <c r="G1519" s="233">
        <v>4473.0</v>
      </c>
      <c r="H1519" s="233">
        <v>4524.0</v>
      </c>
      <c r="I1519" s="32" t="s">
        <v>540</v>
      </c>
      <c r="J1519" s="32" t="s">
        <v>539</v>
      </c>
      <c r="K1519" s="229">
        <v>0.69</v>
      </c>
      <c r="L1519" s="233">
        <v>4524.0</v>
      </c>
      <c r="M1519" s="232"/>
      <c r="N1519" s="229">
        <v>0.69</v>
      </c>
    </row>
    <row r="1520">
      <c r="A1520" s="227" t="str">
        <f t="shared" si="1"/>
        <v>CA0239600600</v>
      </c>
      <c r="B1520" s="227" t="str">
        <f t="shared" si="2"/>
        <v>Cotton MOM Printed Bag XXL</v>
      </c>
      <c r="C1520" s="32" t="s">
        <v>14626</v>
      </c>
      <c r="D1520" s="32" t="s">
        <v>542</v>
      </c>
      <c r="E1520" s="229">
        <v>0.57</v>
      </c>
      <c r="F1520" s="230" t="b">
        <v>0</v>
      </c>
      <c r="G1520" s="233">
        <v>2606.0</v>
      </c>
      <c r="H1520" s="233">
        <v>2645.0</v>
      </c>
      <c r="I1520" s="32" t="s">
        <v>542</v>
      </c>
      <c r="J1520" s="32" t="s">
        <v>541</v>
      </c>
      <c r="K1520" s="229">
        <v>0.91</v>
      </c>
      <c r="L1520" s="233">
        <v>2645.0</v>
      </c>
      <c r="M1520" s="232"/>
      <c r="N1520" s="229">
        <v>0.91</v>
      </c>
    </row>
    <row r="1521">
      <c r="A1521" s="227" t="str">
        <f t="shared" si="1"/>
        <v>CA0248900100</v>
      </c>
      <c r="B1521" s="227" t="str">
        <f t="shared" si="2"/>
        <v>Modern Basic Kurta - Cotton Linen Red XS</v>
      </c>
      <c r="C1521" s="32" t="s">
        <v>7993</v>
      </c>
      <c r="D1521" s="32" t="s">
        <v>2170</v>
      </c>
      <c r="E1521" s="229">
        <v>14.78</v>
      </c>
      <c r="F1521" s="230" t="b">
        <v>0</v>
      </c>
      <c r="G1521" s="229">
        <v>6.0</v>
      </c>
      <c r="H1521" s="229">
        <v>6.0</v>
      </c>
      <c r="I1521" s="32" t="s">
        <v>14627</v>
      </c>
      <c r="J1521" s="32" t="s">
        <v>14628</v>
      </c>
      <c r="K1521" s="229">
        <v>26.0</v>
      </c>
      <c r="L1521" s="229">
        <v>6.0</v>
      </c>
      <c r="M1521" s="232"/>
      <c r="N1521" s="229">
        <v>26.0</v>
      </c>
    </row>
    <row r="1522">
      <c r="A1522" s="227" t="str">
        <f t="shared" si="1"/>
        <v>CA0248900200</v>
      </c>
      <c r="B1522" s="227" t="str">
        <f t="shared" si="2"/>
        <v>Modern Basic Kurta - Cotton Linen Red S</v>
      </c>
      <c r="C1522" s="32" t="s">
        <v>7991</v>
      </c>
      <c r="D1522" s="32" t="s">
        <v>2174</v>
      </c>
      <c r="E1522" s="229">
        <v>14.78</v>
      </c>
      <c r="F1522" s="230" t="b">
        <v>0</v>
      </c>
      <c r="G1522" s="229">
        <v>10.0</v>
      </c>
      <c r="H1522" s="229">
        <v>10.0</v>
      </c>
      <c r="I1522" s="32" t="s">
        <v>14629</v>
      </c>
      <c r="J1522" s="32" t="s">
        <v>14630</v>
      </c>
      <c r="K1522" s="229">
        <v>26.0</v>
      </c>
      <c r="L1522" s="229">
        <v>10.0</v>
      </c>
      <c r="M1522" s="232"/>
      <c r="N1522" s="229">
        <v>26.0</v>
      </c>
    </row>
    <row r="1523">
      <c r="A1523" s="227" t="str">
        <f t="shared" si="1"/>
        <v>CA0248900300</v>
      </c>
      <c r="B1523" s="227" t="str">
        <f t="shared" si="2"/>
        <v>Modern Basic Kurta - Cotton Linen Red M</v>
      </c>
      <c r="C1523" s="32" t="s">
        <v>7990</v>
      </c>
      <c r="D1523" s="32" t="s">
        <v>2177</v>
      </c>
      <c r="E1523" s="229">
        <v>14.78</v>
      </c>
      <c r="F1523" s="230" t="b">
        <v>0</v>
      </c>
      <c r="G1523" s="229">
        <v>4.0</v>
      </c>
      <c r="H1523" s="229">
        <v>4.0</v>
      </c>
      <c r="I1523" s="32" t="s">
        <v>14631</v>
      </c>
      <c r="J1523" s="32" t="s">
        <v>14632</v>
      </c>
      <c r="K1523" s="229">
        <v>26.0</v>
      </c>
      <c r="L1523" s="229">
        <v>4.0</v>
      </c>
      <c r="M1523" s="232"/>
      <c r="N1523" s="229">
        <v>26.0</v>
      </c>
    </row>
    <row r="1524">
      <c r="A1524" s="227" t="str">
        <f t="shared" si="1"/>
        <v>CA0248900400</v>
      </c>
      <c r="B1524" s="227" t="str">
        <f t="shared" si="2"/>
        <v>Modern Basic Kurta - Cotton Linen Red L</v>
      </c>
      <c r="C1524" s="32" t="s">
        <v>7989</v>
      </c>
      <c r="D1524" s="32" t="s">
        <v>2179</v>
      </c>
      <c r="E1524" s="229">
        <v>14.78</v>
      </c>
      <c r="F1524" s="230" t="b">
        <v>0</v>
      </c>
      <c r="G1524" s="229">
        <v>1.0</v>
      </c>
      <c r="H1524" s="229">
        <v>1.0</v>
      </c>
      <c r="I1524" s="32" t="s">
        <v>14633</v>
      </c>
      <c r="J1524" s="32" t="s">
        <v>14634</v>
      </c>
      <c r="K1524" s="229">
        <v>26.0</v>
      </c>
      <c r="L1524" s="229">
        <v>1.0</v>
      </c>
      <c r="M1524" s="232"/>
      <c r="N1524" s="229">
        <v>26.0</v>
      </c>
    </row>
    <row r="1525">
      <c r="A1525" s="227" t="str">
        <f t="shared" si="1"/>
        <v>CA0248900500</v>
      </c>
      <c r="B1525" s="227" t="str">
        <f t="shared" si="2"/>
        <v>Modern Basic Kurta - Cotton Linen Red XL</v>
      </c>
      <c r="C1525" s="32" t="s">
        <v>7992</v>
      </c>
      <c r="D1525" s="32" t="s">
        <v>2182</v>
      </c>
      <c r="E1525" s="229">
        <v>14.78</v>
      </c>
      <c r="F1525" s="230" t="b">
        <v>0</v>
      </c>
      <c r="G1525" s="229">
        <v>0.0</v>
      </c>
      <c r="H1525" s="229">
        <v>0.0</v>
      </c>
      <c r="I1525" s="32" t="s">
        <v>14635</v>
      </c>
      <c r="J1525" s="32" t="s">
        <v>14636</v>
      </c>
      <c r="K1525" s="229">
        <v>26.0</v>
      </c>
      <c r="L1525" s="229">
        <v>0.0</v>
      </c>
      <c r="M1525" s="232"/>
      <c r="N1525" s="229">
        <v>26.0</v>
      </c>
    </row>
    <row r="1526">
      <c r="A1526" s="227" t="str">
        <f t="shared" si="1"/>
        <v>CA0249000100</v>
      </c>
      <c r="B1526" s="227" t="str">
        <f t="shared" si="2"/>
        <v>Woven Tshirt - Cotton Linen - Lotus XS</v>
      </c>
      <c r="C1526" s="32" t="s">
        <v>7998</v>
      </c>
      <c r="D1526" s="32" t="s">
        <v>2185</v>
      </c>
      <c r="E1526" s="229">
        <v>10.16</v>
      </c>
      <c r="F1526" s="230" t="b">
        <v>0</v>
      </c>
      <c r="G1526" s="229">
        <v>4.0</v>
      </c>
      <c r="H1526" s="229">
        <v>4.0</v>
      </c>
      <c r="I1526" s="32" t="s">
        <v>2185</v>
      </c>
      <c r="J1526" s="32" t="s">
        <v>14637</v>
      </c>
      <c r="K1526" s="229">
        <v>26.0</v>
      </c>
      <c r="L1526" s="229">
        <v>4.0</v>
      </c>
      <c r="M1526" s="232"/>
      <c r="N1526" s="229">
        <v>26.0</v>
      </c>
    </row>
    <row r="1527">
      <c r="A1527" s="227" t="str">
        <f t="shared" si="1"/>
        <v>CA0249000200</v>
      </c>
      <c r="B1527" s="227" t="str">
        <f t="shared" si="2"/>
        <v>Woven Tshirt - Cotton Linen - Lotus S</v>
      </c>
      <c r="C1527" s="32" t="s">
        <v>7996</v>
      </c>
      <c r="D1527" s="32" t="s">
        <v>2188</v>
      </c>
      <c r="E1527" s="229">
        <v>10.16</v>
      </c>
      <c r="F1527" s="230" t="b">
        <v>0</v>
      </c>
      <c r="G1527" s="229">
        <v>7.0</v>
      </c>
      <c r="H1527" s="229">
        <v>8.0</v>
      </c>
      <c r="I1527" s="32" t="s">
        <v>2188</v>
      </c>
      <c r="J1527" s="32" t="s">
        <v>14638</v>
      </c>
      <c r="K1527" s="229">
        <v>26.0</v>
      </c>
      <c r="L1527" s="229">
        <v>8.0</v>
      </c>
      <c r="M1527" s="232"/>
      <c r="N1527" s="229">
        <v>26.0</v>
      </c>
    </row>
    <row r="1528">
      <c r="A1528" s="227" t="str">
        <f t="shared" si="1"/>
        <v>CA0249000300</v>
      </c>
      <c r="B1528" s="227" t="str">
        <f t="shared" si="2"/>
        <v>Woven Tshirt - Cotton Linen - Lotus M</v>
      </c>
      <c r="C1528" s="32" t="s">
        <v>7995</v>
      </c>
      <c r="D1528" s="32" t="s">
        <v>2190</v>
      </c>
      <c r="E1528" s="229">
        <v>10.16</v>
      </c>
      <c r="F1528" s="230" t="b">
        <v>0</v>
      </c>
      <c r="G1528" s="229">
        <v>9.0</v>
      </c>
      <c r="H1528" s="229">
        <v>9.0</v>
      </c>
      <c r="I1528" s="32" t="s">
        <v>2190</v>
      </c>
      <c r="J1528" s="32" t="s">
        <v>14639</v>
      </c>
      <c r="K1528" s="229">
        <v>26.0</v>
      </c>
      <c r="L1528" s="229">
        <v>9.0</v>
      </c>
      <c r="M1528" s="232"/>
      <c r="N1528" s="229">
        <v>26.0</v>
      </c>
    </row>
    <row r="1529">
      <c r="A1529" s="227" t="str">
        <f t="shared" si="1"/>
        <v>CA0249000400</v>
      </c>
      <c r="B1529" s="227" t="str">
        <f t="shared" si="2"/>
        <v>Woven Tshirt - Cotton Linen - Lotus L</v>
      </c>
      <c r="C1529" s="32" t="s">
        <v>7994</v>
      </c>
      <c r="D1529" s="32" t="s">
        <v>2192</v>
      </c>
      <c r="E1529" s="229">
        <v>10.16</v>
      </c>
      <c r="F1529" s="230" t="b">
        <v>0</v>
      </c>
      <c r="G1529" s="229">
        <v>6.0</v>
      </c>
      <c r="H1529" s="229">
        <v>7.0</v>
      </c>
      <c r="I1529" s="32" t="s">
        <v>2192</v>
      </c>
      <c r="J1529" s="32" t="s">
        <v>14640</v>
      </c>
      <c r="K1529" s="229">
        <v>26.0</v>
      </c>
      <c r="L1529" s="229">
        <v>7.0</v>
      </c>
      <c r="M1529" s="232"/>
      <c r="N1529" s="229">
        <v>26.0</v>
      </c>
    </row>
    <row r="1530">
      <c r="A1530" s="227" t="str">
        <f t="shared" si="1"/>
        <v>CA0249000500</v>
      </c>
      <c r="B1530" s="227" t="str">
        <f t="shared" si="2"/>
        <v>Woven Tshirt - Cotton Linen - Lotus XL</v>
      </c>
      <c r="C1530" s="32" t="s">
        <v>7997</v>
      </c>
      <c r="D1530" s="32" t="s">
        <v>2194</v>
      </c>
      <c r="E1530" s="229">
        <v>10.16</v>
      </c>
      <c r="F1530" s="230" t="b">
        <v>0</v>
      </c>
      <c r="G1530" s="229">
        <v>0.0</v>
      </c>
      <c r="H1530" s="229">
        <v>1.0</v>
      </c>
      <c r="I1530" s="32" t="s">
        <v>2194</v>
      </c>
      <c r="J1530" s="32" t="s">
        <v>14641</v>
      </c>
      <c r="K1530" s="229">
        <v>26.0</v>
      </c>
      <c r="L1530" s="229">
        <v>1.0</v>
      </c>
      <c r="M1530" s="232"/>
      <c r="N1530" s="229">
        <v>26.0</v>
      </c>
    </row>
    <row r="1531">
      <c r="A1531" s="227" t="str">
        <f t="shared" si="1"/>
        <v>CA0249100100</v>
      </c>
      <c r="B1531" s="227" t="str">
        <f t="shared" si="2"/>
        <v>Woven Tshirt - Cotton Linen - Print XS</v>
      </c>
      <c r="C1531" s="32" t="s">
        <v>8008</v>
      </c>
      <c r="D1531" s="32" t="s">
        <v>8007</v>
      </c>
      <c r="E1531" s="229">
        <v>0.0</v>
      </c>
      <c r="F1531" s="230" t="b">
        <v>0</v>
      </c>
      <c r="G1531" s="229">
        <v>0.0</v>
      </c>
      <c r="H1531" s="229">
        <v>0.0</v>
      </c>
      <c r="I1531" s="32" t="s">
        <v>8007</v>
      </c>
      <c r="J1531" s="32" t="s">
        <v>14642</v>
      </c>
      <c r="K1531" s="229">
        <v>26.0</v>
      </c>
      <c r="L1531" s="229">
        <v>0.0</v>
      </c>
      <c r="M1531" s="232"/>
      <c r="N1531" s="229">
        <v>26.0</v>
      </c>
    </row>
    <row r="1532">
      <c r="A1532" s="227" t="str">
        <f t="shared" si="1"/>
        <v>CA0249100200</v>
      </c>
      <c r="B1532" s="227" t="str">
        <f t="shared" si="2"/>
        <v>Woven Tshirt - Cotton Linen - Print S</v>
      </c>
      <c r="C1532" s="32" t="s">
        <v>8004</v>
      </c>
      <c r="D1532" s="32" t="s">
        <v>8003</v>
      </c>
      <c r="E1532" s="229">
        <v>0.0</v>
      </c>
      <c r="F1532" s="230" t="b">
        <v>0</v>
      </c>
      <c r="G1532" s="229">
        <v>0.0</v>
      </c>
      <c r="H1532" s="229">
        <v>0.0</v>
      </c>
      <c r="I1532" s="32" t="s">
        <v>8003</v>
      </c>
      <c r="J1532" s="32" t="s">
        <v>14643</v>
      </c>
      <c r="K1532" s="229">
        <v>26.0</v>
      </c>
      <c r="L1532" s="229">
        <v>0.0</v>
      </c>
      <c r="M1532" s="232"/>
      <c r="N1532" s="229">
        <v>26.0</v>
      </c>
    </row>
    <row r="1533">
      <c r="A1533" s="227" t="str">
        <f t="shared" si="1"/>
        <v>CA0249100300</v>
      </c>
      <c r="B1533" s="227" t="str">
        <f t="shared" si="2"/>
        <v>Woven Tshirt - Cotton Linen - Print M</v>
      </c>
      <c r="C1533" s="32" t="s">
        <v>8002</v>
      </c>
      <c r="D1533" s="32" t="s">
        <v>8001</v>
      </c>
      <c r="E1533" s="229">
        <v>0.0</v>
      </c>
      <c r="F1533" s="230" t="b">
        <v>0</v>
      </c>
      <c r="G1533" s="229">
        <v>0.0</v>
      </c>
      <c r="H1533" s="229">
        <v>0.0</v>
      </c>
      <c r="I1533" s="32" t="s">
        <v>8001</v>
      </c>
      <c r="J1533" s="32" t="s">
        <v>14644</v>
      </c>
      <c r="K1533" s="229">
        <v>26.0</v>
      </c>
      <c r="L1533" s="229">
        <v>0.0</v>
      </c>
      <c r="M1533" s="232"/>
      <c r="N1533" s="229">
        <v>26.0</v>
      </c>
    </row>
    <row r="1534">
      <c r="A1534" s="227" t="str">
        <f t="shared" si="1"/>
        <v>CA0249100400</v>
      </c>
      <c r="B1534" s="227" t="str">
        <f t="shared" si="2"/>
        <v>Woven Tshirt - Cotton Linen - Print L</v>
      </c>
      <c r="C1534" s="32" t="s">
        <v>8000</v>
      </c>
      <c r="D1534" s="32" t="s">
        <v>7999</v>
      </c>
      <c r="E1534" s="229">
        <v>0.0</v>
      </c>
      <c r="F1534" s="230" t="b">
        <v>0</v>
      </c>
      <c r="G1534" s="229">
        <v>0.0</v>
      </c>
      <c r="H1534" s="229">
        <v>0.0</v>
      </c>
      <c r="I1534" s="32" t="s">
        <v>7999</v>
      </c>
      <c r="J1534" s="32" t="s">
        <v>14645</v>
      </c>
      <c r="K1534" s="229">
        <v>26.0</v>
      </c>
      <c r="L1534" s="229">
        <v>0.0</v>
      </c>
      <c r="M1534" s="232"/>
      <c r="N1534" s="229">
        <v>26.0</v>
      </c>
    </row>
    <row r="1535">
      <c r="A1535" s="227" t="str">
        <f t="shared" si="1"/>
        <v>CA0249100500</v>
      </c>
      <c r="B1535" s="227" t="str">
        <f t="shared" si="2"/>
        <v>Woven Tshirt - Cotton Linen - Print XL</v>
      </c>
      <c r="C1535" s="32" t="s">
        <v>8006</v>
      </c>
      <c r="D1535" s="32" t="s">
        <v>8005</v>
      </c>
      <c r="E1535" s="229">
        <v>0.0</v>
      </c>
      <c r="F1535" s="230" t="b">
        <v>0</v>
      </c>
      <c r="G1535" s="233">
        <v>0.0</v>
      </c>
      <c r="H1535" s="233">
        <v>0.0</v>
      </c>
      <c r="I1535" s="32" t="s">
        <v>8005</v>
      </c>
      <c r="J1535" s="32" t="s">
        <v>14646</v>
      </c>
      <c r="K1535" s="229">
        <v>26.0</v>
      </c>
      <c r="L1535" s="233">
        <v>0.0</v>
      </c>
      <c r="M1535" s="232"/>
      <c r="N1535" s="229">
        <v>26.0</v>
      </c>
    </row>
    <row r="1536">
      <c r="A1536" s="227" t="str">
        <f t="shared" si="1"/>
        <v>CA0249200100</v>
      </c>
      <c r="B1536" s="227" t="str">
        <f t="shared" si="2"/>
        <v>Relaxed Henley - Cotton Gauze - White XS</v>
      </c>
      <c r="C1536" s="32" t="s">
        <v>8013</v>
      </c>
      <c r="D1536" s="32" t="s">
        <v>2197</v>
      </c>
      <c r="E1536" s="229">
        <v>11.09</v>
      </c>
      <c r="F1536" s="230" t="b">
        <v>0</v>
      </c>
      <c r="G1536" s="233">
        <v>1.0</v>
      </c>
      <c r="H1536" s="233">
        <v>1.0</v>
      </c>
      <c r="I1536" s="32" t="s">
        <v>14647</v>
      </c>
      <c r="J1536" s="32" t="s">
        <v>14648</v>
      </c>
      <c r="K1536" s="229">
        <v>30.0</v>
      </c>
      <c r="L1536" s="233">
        <v>1.0</v>
      </c>
      <c r="M1536" s="232"/>
      <c r="N1536" s="229">
        <v>30.0</v>
      </c>
    </row>
    <row r="1537">
      <c r="A1537" s="227" t="str">
        <f t="shared" si="1"/>
        <v>CA0249200200</v>
      </c>
      <c r="B1537" s="227" t="str">
        <f t="shared" si="2"/>
        <v>Relaxed Henley - Cotton Gauze - White S</v>
      </c>
      <c r="C1537" s="32" t="s">
        <v>8011</v>
      </c>
      <c r="D1537" s="32" t="s">
        <v>2200</v>
      </c>
      <c r="E1537" s="229">
        <v>11.09</v>
      </c>
      <c r="F1537" s="230" t="b">
        <v>0</v>
      </c>
      <c r="G1537" s="233">
        <v>13.0</v>
      </c>
      <c r="H1537" s="233">
        <v>13.0</v>
      </c>
      <c r="I1537" s="32" t="s">
        <v>14649</v>
      </c>
      <c r="J1537" s="32" t="s">
        <v>14650</v>
      </c>
      <c r="K1537" s="229">
        <v>30.0</v>
      </c>
      <c r="L1537" s="233">
        <v>13.0</v>
      </c>
      <c r="M1537" s="232"/>
      <c r="N1537" s="229">
        <v>30.0</v>
      </c>
    </row>
    <row r="1538">
      <c r="A1538" s="227" t="str">
        <f t="shared" si="1"/>
        <v>CA0249200300</v>
      </c>
      <c r="B1538" s="227" t="str">
        <f t="shared" si="2"/>
        <v>Relaxed Henley - Cotton Gauze - White M</v>
      </c>
      <c r="C1538" s="32" t="s">
        <v>8010</v>
      </c>
      <c r="D1538" s="32" t="s">
        <v>2205</v>
      </c>
      <c r="E1538" s="229">
        <v>11.09</v>
      </c>
      <c r="F1538" s="230" t="b">
        <v>0</v>
      </c>
      <c r="G1538" s="233">
        <v>20.0</v>
      </c>
      <c r="H1538" s="233">
        <v>20.0</v>
      </c>
      <c r="I1538" s="32" t="s">
        <v>14651</v>
      </c>
      <c r="J1538" s="32" t="s">
        <v>14652</v>
      </c>
      <c r="K1538" s="229">
        <v>30.0</v>
      </c>
      <c r="L1538" s="233">
        <v>20.0</v>
      </c>
      <c r="M1538" s="232"/>
      <c r="N1538" s="229">
        <v>30.0</v>
      </c>
    </row>
    <row r="1539">
      <c r="A1539" s="227" t="str">
        <f t="shared" si="1"/>
        <v>CA0249200400</v>
      </c>
      <c r="B1539" s="227" t="str">
        <f t="shared" si="2"/>
        <v>Relaxed Henley - Cotton Gauze - White L</v>
      </c>
      <c r="C1539" s="32" t="s">
        <v>8009</v>
      </c>
      <c r="D1539" s="32" t="s">
        <v>2209</v>
      </c>
      <c r="E1539" s="229">
        <v>11.09</v>
      </c>
      <c r="F1539" s="230" t="b">
        <v>0</v>
      </c>
      <c r="G1539" s="229">
        <v>11.0</v>
      </c>
      <c r="H1539" s="229">
        <v>11.0</v>
      </c>
      <c r="I1539" s="32" t="s">
        <v>14653</v>
      </c>
      <c r="J1539" s="32" t="s">
        <v>14654</v>
      </c>
      <c r="K1539" s="229">
        <v>30.0</v>
      </c>
      <c r="L1539" s="229">
        <v>11.0</v>
      </c>
      <c r="M1539" s="232"/>
      <c r="N1539" s="229">
        <v>30.0</v>
      </c>
    </row>
    <row r="1540">
      <c r="A1540" s="227" t="str">
        <f t="shared" si="1"/>
        <v>CA0249200500</v>
      </c>
      <c r="B1540" s="227" t="str">
        <f t="shared" si="2"/>
        <v>Relaxed Henley - Cotton Gauze - White XL</v>
      </c>
      <c r="C1540" s="32" t="s">
        <v>8012</v>
      </c>
      <c r="D1540" s="32" t="s">
        <v>2212</v>
      </c>
      <c r="E1540" s="229">
        <v>11.09</v>
      </c>
      <c r="F1540" s="230" t="b">
        <v>0</v>
      </c>
      <c r="G1540" s="229">
        <v>1.0</v>
      </c>
      <c r="H1540" s="229">
        <v>1.0</v>
      </c>
      <c r="I1540" s="32" t="s">
        <v>14655</v>
      </c>
      <c r="J1540" s="32" t="s">
        <v>14656</v>
      </c>
      <c r="K1540" s="229">
        <v>30.0</v>
      </c>
      <c r="L1540" s="229">
        <v>1.0</v>
      </c>
      <c r="M1540" s="232"/>
      <c r="N1540" s="229">
        <v>30.0</v>
      </c>
    </row>
    <row r="1541">
      <c r="A1541" s="227" t="str">
        <f t="shared" si="1"/>
        <v>CA0249300100</v>
      </c>
      <c r="B1541" s="227" t="str">
        <f t="shared" si="2"/>
        <v>Relaxed Henley - Cotton Gauze - Deep Teal XS -NWC</v>
      </c>
      <c r="C1541" s="32" t="s">
        <v>14657</v>
      </c>
      <c r="D1541" s="32" t="s">
        <v>2214</v>
      </c>
      <c r="E1541" s="229">
        <v>12.01</v>
      </c>
      <c r="F1541" s="230" t="b">
        <v>0</v>
      </c>
      <c r="G1541" s="229">
        <v>0.0</v>
      </c>
      <c r="H1541" s="229">
        <v>0.0</v>
      </c>
      <c r="I1541" s="32" t="s">
        <v>14658</v>
      </c>
      <c r="J1541" s="32" t="s">
        <v>14659</v>
      </c>
      <c r="K1541" s="229">
        <v>30.0</v>
      </c>
      <c r="L1541" s="229">
        <v>0.0</v>
      </c>
      <c r="M1541" s="232"/>
      <c r="N1541" s="229">
        <v>30.0</v>
      </c>
    </row>
    <row r="1542">
      <c r="A1542" s="227" t="str">
        <f t="shared" si="1"/>
        <v>CA0249300200</v>
      </c>
      <c r="B1542" s="227" t="str">
        <f t="shared" si="2"/>
        <v>Relaxed Henley - Cotton Gauze - Deep Teal S</v>
      </c>
      <c r="C1542" s="32" t="s">
        <v>8017</v>
      </c>
      <c r="D1542" s="32" t="s">
        <v>2216</v>
      </c>
      <c r="E1542" s="229">
        <v>12.01</v>
      </c>
      <c r="F1542" s="230" t="b">
        <v>0</v>
      </c>
      <c r="G1542" s="229">
        <v>1.0</v>
      </c>
      <c r="H1542" s="229">
        <v>3.0</v>
      </c>
      <c r="I1542" s="32" t="s">
        <v>14660</v>
      </c>
      <c r="J1542" s="32" t="s">
        <v>14661</v>
      </c>
      <c r="K1542" s="229">
        <v>30.0</v>
      </c>
      <c r="L1542" s="229">
        <v>3.0</v>
      </c>
      <c r="M1542" s="232"/>
      <c r="N1542" s="229">
        <v>30.0</v>
      </c>
    </row>
    <row r="1543">
      <c r="A1543" s="227" t="str">
        <f t="shared" si="1"/>
        <v>CA0249300300</v>
      </c>
      <c r="B1543" s="227" t="str">
        <f t="shared" si="2"/>
        <v>Relaxed Henley - Cotton Gauze - Deep Teal M</v>
      </c>
      <c r="C1543" s="32" t="s">
        <v>8016</v>
      </c>
      <c r="D1543" s="32" t="s">
        <v>2220</v>
      </c>
      <c r="E1543" s="229">
        <v>12.01</v>
      </c>
      <c r="F1543" s="230" t="b">
        <v>0</v>
      </c>
      <c r="G1543" s="229">
        <v>20.0</v>
      </c>
      <c r="H1543" s="229">
        <v>20.0</v>
      </c>
      <c r="I1543" s="32" t="s">
        <v>14662</v>
      </c>
      <c r="J1543" s="32" t="s">
        <v>14663</v>
      </c>
      <c r="K1543" s="229">
        <v>30.0</v>
      </c>
      <c r="L1543" s="229">
        <v>20.0</v>
      </c>
      <c r="M1543" s="232"/>
      <c r="N1543" s="229">
        <v>30.0</v>
      </c>
    </row>
    <row r="1544">
      <c r="A1544" s="227" t="str">
        <f t="shared" si="1"/>
        <v>CA0249300400</v>
      </c>
      <c r="B1544" s="227" t="str">
        <f t="shared" si="2"/>
        <v>Relaxed Henley - Cotton Gauze - Deep Teal L</v>
      </c>
      <c r="C1544" s="32" t="s">
        <v>8015</v>
      </c>
      <c r="D1544" s="32" t="s">
        <v>8014</v>
      </c>
      <c r="E1544" s="229">
        <v>12.01</v>
      </c>
      <c r="F1544" s="230" t="b">
        <v>0</v>
      </c>
      <c r="G1544" s="229">
        <v>2.0</v>
      </c>
      <c r="H1544" s="229">
        <v>5.0</v>
      </c>
      <c r="I1544" s="32" t="s">
        <v>14664</v>
      </c>
      <c r="J1544" s="32" t="s">
        <v>14665</v>
      </c>
      <c r="K1544" s="229">
        <v>30.0</v>
      </c>
      <c r="L1544" s="229">
        <v>5.0</v>
      </c>
      <c r="M1544" s="232"/>
      <c r="N1544" s="229">
        <v>30.0</v>
      </c>
    </row>
    <row r="1545">
      <c r="A1545" s="227" t="str">
        <f t="shared" si="1"/>
        <v>CA0249300500</v>
      </c>
      <c r="B1545" s="227" t="str">
        <f t="shared" si="2"/>
        <v>Relaxed Henley - Cotton Gauze - Deep Teal XL</v>
      </c>
      <c r="C1545" s="32" t="s">
        <v>8018</v>
      </c>
      <c r="D1545" s="32" t="s">
        <v>2222</v>
      </c>
      <c r="E1545" s="229">
        <v>12.01</v>
      </c>
      <c r="F1545" s="230" t="b">
        <v>0</v>
      </c>
      <c r="G1545" s="229">
        <v>0.0</v>
      </c>
      <c r="H1545" s="229">
        <v>0.0</v>
      </c>
      <c r="I1545" s="32" t="s">
        <v>14666</v>
      </c>
      <c r="J1545" s="32" t="s">
        <v>14667</v>
      </c>
      <c r="K1545" s="229">
        <v>30.0</v>
      </c>
      <c r="L1545" s="229">
        <v>0.0</v>
      </c>
      <c r="M1545" s="232"/>
      <c r="N1545" s="229">
        <v>30.0</v>
      </c>
    </row>
    <row r="1546">
      <c r="A1546" s="227" t="str">
        <f t="shared" si="1"/>
        <v>CA0265499506</v>
      </c>
      <c r="B1546" s="227" t="str">
        <f t="shared" si="2"/>
        <v>Devi Saree- Yellow and Red 01</v>
      </c>
      <c r="C1546" s="32" t="s">
        <v>14668</v>
      </c>
      <c r="D1546" s="32" t="s">
        <v>14669</v>
      </c>
      <c r="E1546" s="229">
        <v>0.0</v>
      </c>
      <c r="F1546" s="230" t="b">
        <v>0</v>
      </c>
      <c r="G1546" s="229">
        <v>0.0</v>
      </c>
      <c r="H1546" s="229">
        <v>0.0</v>
      </c>
      <c r="I1546" s="32" t="s">
        <v>14669</v>
      </c>
      <c r="J1546" s="32" t="s">
        <v>14670</v>
      </c>
      <c r="K1546" s="229">
        <v>220.0</v>
      </c>
      <c r="L1546" s="229">
        <v>0.0</v>
      </c>
      <c r="M1546" s="232"/>
      <c r="N1546" s="229">
        <v>220.0</v>
      </c>
    </row>
    <row r="1547">
      <c r="A1547" s="227" t="str">
        <f t="shared" si="1"/>
        <v>CA0265499606</v>
      </c>
      <c r="B1547" s="227" t="str">
        <f t="shared" si="2"/>
        <v>Devi Saree- Green and Red 01</v>
      </c>
      <c r="C1547" s="32" t="s">
        <v>14671</v>
      </c>
      <c r="D1547" s="32" t="s">
        <v>14672</v>
      </c>
      <c r="E1547" s="229">
        <v>0.0</v>
      </c>
      <c r="F1547" s="230" t="b">
        <v>0</v>
      </c>
      <c r="G1547" s="229">
        <v>0.0</v>
      </c>
      <c r="H1547" s="229">
        <v>0.0</v>
      </c>
      <c r="I1547" s="32" t="s">
        <v>14672</v>
      </c>
      <c r="J1547" s="32" t="s">
        <v>14673</v>
      </c>
      <c r="K1547" s="229">
        <v>220.0</v>
      </c>
      <c r="L1547" s="229">
        <v>0.0</v>
      </c>
      <c r="M1547" s="232"/>
      <c r="N1547" s="229">
        <v>220.0</v>
      </c>
    </row>
    <row r="1548">
      <c r="A1548" s="227" t="str">
        <f t="shared" si="1"/>
        <v>CA0265499706</v>
      </c>
      <c r="B1548" s="227" t="str">
        <f t="shared" si="2"/>
        <v>Devi Saree-Light blue and Maroon</v>
      </c>
      <c r="C1548" s="32" t="s">
        <v>14674</v>
      </c>
      <c r="D1548" s="32" t="s">
        <v>14675</v>
      </c>
      <c r="E1548" s="229">
        <v>0.0</v>
      </c>
      <c r="F1548" s="230" t="b">
        <v>0</v>
      </c>
      <c r="G1548" s="229">
        <v>1.0</v>
      </c>
      <c r="H1548" s="229">
        <v>1.0</v>
      </c>
      <c r="I1548" s="32" t="s">
        <v>14675</v>
      </c>
      <c r="J1548" s="32" t="s">
        <v>14676</v>
      </c>
      <c r="K1548" s="229">
        <v>250.0</v>
      </c>
      <c r="L1548" s="229">
        <v>1.0</v>
      </c>
      <c r="M1548" s="232"/>
      <c r="N1548" s="229">
        <v>250.0</v>
      </c>
    </row>
    <row r="1549">
      <c r="A1549" s="227" t="str">
        <f t="shared" si="1"/>
        <v>CA0273890206</v>
      </c>
      <c r="B1549" s="227" t="str">
        <f t="shared" si="2"/>
        <v>Devi Saree-Peacock Green</v>
      </c>
      <c r="C1549" s="32" t="s">
        <v>14677</v>
      </c>
      <c r="D1549" s="32" t="s">
        <v>14678</v>
      </c>
      <c r="E1549" s="229">
        <v>0.0</v>
      </c>
      <c r="F1549" s="230" t="b">
        <v>0</v>
      </c>
      <c r="G1549" s="229">
        <v>1.0</v>
      </c>
      <c r="H1549" s="229">
        <v>1.0</v>
      </c>
      <c r="I1549" s="32" t="s">
        <v>14678</v>
      </c>
      <c r="J1549" s="32" t="s">
        <v>14679</v>
      </c>
      <c r="K1549" s="229">
        <v>220.0</v>
      </c>
      <c r="L1549" s="229">
        <v>1.0</v>
      </c>
      <c r="M1549" s="232"/>
      <c r="N1549" s="229">
        <v>220.0</v>
      </c>
    </row>
    <row r="1550">
      <c r="A1550" s="227" t="str">
        <f t="shared" si="1"/>
        <v>CA0273890406</v>
      </c>
      <c r="B1550" s="227" t="str">
        <f t="shared" si="2"/>
        <v>Devi Saree- Teal</v>
      </c>
      <c r="C1550" s="32" t="s">
        <v>14680</v>
      </c>
      <c r="D1550" s="32" t="s">
        <v>14681</v>
      </c>
      <c r="E1550" s="229">
        <v>0.0</v>
      </c>
      <c r="F1550" s="230" t="b">
        <v>0</v>
      </c>
      <c r="G1550" s="229">
        <v>0.0</v>
      </c>
      <c r="H1550" s="229">
        <v>0.0</v>
      </c>
      <c r="I1550" s="32" t="s">
        <v>14681</v>
      </c>
      <c r="J1550" s="32" t="s">
        <v>14682</v>
      </c>
      <c r="K1550" s="229">
        <v>110.0</v>
      </c>
      <c r="L1550" s="229">
        <v>0.0</v>
      </c>
      <c r="M1550" s="232"/>
      <c r="N1550" s="229">
        <v>110.0</v>
      </c>
    </row>
    <row r="1551">
      <c r="A1551" s="227" t="str">
        <f t="shared" si="1"/>
        <v>CA0273890506</v>
      </c>
      <c r="B1551" s="227" t="str">
        <f t="shared" si="2"/>
        <v>Devi Saree-Green and Red 02</v>
      </c>
      <c r="C1551" s="32" t="s">
        <v>14683</v>
      </c>
      <c r="D1551" s="32" t="s">
        <v>14684</v>
      </c>
      <c r="E1551" s="229">
        <v>0.0</v>
      </c>
      <c r="F1551" s="230" t="b">
        <v>0</v>
      </c>
      <c r="G1551" s="229">
        <v>0.0</v>
      </c>
      <c r="H1551" s="229">
        <v>0.0</v>
      </c>
      <c r="I1551" s="32" t="s">
        <v>14684</v>
      </c>
      <c r="J1551" s="32" t="s">
        <v>14685</v>
      </c>
      <c r="K1551" s="229">
        <v>220.0</v>
      </c>
      <c r="L1551" s="229">
        <v>0.0</v>
      </c>
      <c r="M1551" s="232"/>
      <c r="N1551" s="229">
        <v>220.0</v>
      </c>
    </row>
    <row r="1552">
      <c r="A1552" s="227" t="str">
        <f t="shared" si="1"/>
        <v>CA0273891006</v>
      </c>
      <c r="B1552" s="227" t="str">
        <f t="shared" si="2"/>
        <v>Devi Saree- Green</v>
      </c>
      <c r="C1552" s="32" t="s">
        <v>14686</v>
      </c>
      <c r="D1552" s="32" t="s">
        <v>14687</v>
      </c>
      <c r="E1552" s="229">
        <v>0.0</v>
      </c>
      <c r="F1552" s="230" t="b">
        <v>0</v>
      </c>
      <c r="G1552" s="229">
        <v>0.0</v>
      </c>
      <c r="H1552" s="229">
        <v>0.0</v>
      </c>
      <c r="I1552" s="32" t="s">
        <v>14687</v>
      </c>
      <c r="J1552" s="32" t="s">
        <v>14688</v>
      </c>
      <c r="K1552" s="229">
        <v>275.0</v>
      </c>
      <c r="L1552" s="229">
        <v>0.0</v>
      </c>
      <c r="M1552" s="232"/>
      <c r="N1552" s="229">
        <v>275.0</v>
      </c>
    </row>
    <row r="1553">
      <c r="A1553" s="227" t="str">
        <f t="shared" si="1"/>
        <v>CM105-M</v>
      </c>
      <c r="B1553" s="227" t="str">
        <f t="shared" si="2"/>
        <v>Mens-Hemp-Kurta-Beige-SS (M)</v>
      </c>
      <c r="C1553" s="32" t="s">
        <v>14689</v>
      </c>
      <c r="D1553" s="32" t="s">
        <v>14690</v>
      </c>
      <c r="E1553" s="229">
        <v>11.44</v>
      </c>
      <c r="F1553" s="230" t="b">
        <v>0</v>
      </c>
      <c r="G1553" s="229">
        <v>3.0</v>
      </c>
      <c r="H1553" s="229">
        <v>3.0</v>
      </c>
      <c r="I1553" s="32" t="s">
        <v>14690</v>
      </c>
      <c r="J1553" s="32" t="s">
        <v>11797</v>
      </c>
      <c r="K1553" s="229">
        <v>12.0</v>
      </c>
      <c r="L1553" s="229">
        <v>3.0</v>
      </c>
      <c r="M1553" s="32" t="s">
        <v>11388</v>
      </c>
      <c r="N1553" s="229">
        <v>12.0</v>
      </c>
    </row>
    <row r="1554">
      <c r="A1554" s="227" t="str">
        <f t="shared" si="1"/>
        <v>CM116-L</v>
      </c>
      <c r="B1554" s="227" t="str">
        <f t="shared" si="2"/>
        <v>Mens-Mangalgiri-Kurta-Striped-SS (L)</v>
      </c>
      <c r="C1554" s="32" t="s">
        <v>14691</v>
      </c>
      <c r="D1554" s="32" t="s">
        <v>14692</v>
      </c>
      <c r="E1554" s="229">
        <v>0.0</v>
      </c>
      <c r="F1554" s="230" t="b">
        <v>0</v>
      </c>
      <c r="G1554" s="229">
        <v>0.0</v>
      </c>
      <c r="H1554" s="229">
        <v>0.0</v>
      </c>
      <c r="I1554" s="32" t="s">
        <v>14692</v>
      </c>
      <c r="J1554" s="32" t="s">
        <v>14693</v>
      </c>
      <c r="K1554" s="229">
        <v>28.0</v>
      </c>
      <c r="L1554" s="229">
        <v>0.0</v>
      </c>
      <c r="M1554" s="32" t="s">
        <v>11588</v>
      </c>
      <c r="N1554" s="229">
        <v>0.0</v>
      </c>
    </row>
    <row r="1555">
      <c r="A1555" s="227" t="str">
        <f t="shared" si="1"/>
        <v>CM116-XL</v>
      </c>
      <c r="B1555" s="227" t="str">
        <f t="shared" si="2"/>
        <v>Mens-Mangalgiri-Kurta-Striped-SS (XL)</v>
      </c>
      <c r="C1555" s="32" t="s">
        <v>14694</v>
      </c>
      <c r="D1555" s="32" t="s">
        <v>14695</v>
      </c>
      <c r="E1555" s="229">
        <v>10.0</v>
      </c>
      <c r="F1555" s="230" t="b">
        <v>0</v>
      </c>
      <c r="G1555" s="229">
        <v>0.0</v>
      </c>
      <c r="H1555" s="229">
        <v>0.0</v>
      </c>
      <c r="I1555" s="32" t="s">
        <v>14695</v>
      </c>
      <c r="J1555" s="32" t="s">
        <v>14693</v>
      </c>
      <c r="K1555" s="229">
        <v>18.0</v>
      </c>
      <c r="L1555" s="229">
        <v>0.0</v>
      </c>
      <c r="M1555" s="32" t="s">
        <v>11390</v>
      </c>
      <c r="N1555" s="229">
        <v>0.0</v>
      </c>
    </row>
    <row r="1556">
      <c r="A1556" s="227" t="str">
        <f t="shared" si="1"/>
        <v>CM117-M</v>
      </c>
      <c r="B1556" s="227" t="str">
        <f t="shared" si="2"/>
        <v>Mens-Org-Invitation-T Shirt-Grey-SS (M)</v>
      </c>
      <c r="C1556" s="32" t="s">
        <v>14696</v>
      </c>
      <c r="D1556" s="32" t="s">
        <v>14697</v>
      </c>
      <c r="E1556" s="229">
        <v>7.5</v>
      </c>
      <c r="F1556" s="230" t="b">
        <v>0</v>
      </c>
      <c r="G1556" s="229">
        <v>0.0</v>
      </c>
      <c r="H1556" s="229">
        <v>0.0</v>
      </c>
      <c r="I1556" s="32" t="s">
        <v>14697</v>
      </c>
      <c r="J1556" s="32" t="s">
        <v>14698</v>
      </c>
      <c r="K1556" s="229">
        <v>15.0</v>
      </c>
      <c r="L1556" s="229">
        <v>0.0</v>
      </c>
      <c r="M1556" s="32" t="s">
        <v>11388</v>
      </c>
      <c r="N1556" s="229">
        <v>15.0</v>
      </c>
    </row>
    <row r="1557">
      <c r="A1557" s="227" t="str">
        <f t="shared" si="1"/>
        <v>CM117-S</v>
      </c>
      <c r="B1557" s="227" t="str">
        <f t="shared" si="2"/>
        <v>Mens-Org-Invitation-T Shirt-Grey-SS (S)</v>
      </c>
      <c r="C1557" s="32" t="s">
        <v>14699</v>
      </c>
      <c r="D1557" s="32" t="s">
        <v>14700</v>
      </c>
      <c r="E1557" s="229">
        <v>7.5</v>
      </c>
      <c r="F1557" s="230" t="b">
        <v>0</v>
      </c>
      <c r="G1557" s="229">
        <v>0.0</v>
      </c>
      <c r="H1557" s="229">
        <v>0.0</v>
      </c>
      <c r="I1557" s="32" t="s">
        <v>14700</v>
      </c>
      <c r="J1557" s="32" t="s">
        <v>14698</v>
      </c>
      <c r="K1557" s="229">
        <v>15.0</v>
      </c>
      <c r="L1557" s="229">
        <v>0.0</v>
      </c>
      <c r="M1557" s="32" t="s">
        <v>11585</v>
      </c>
      <c r="N1557" s="229">
        <v>15.0</v>
      </c>
    </row>
    <row r="1558">
      <c r="A1558" s="227" t="str">
        <f t="shared" si="1"/>
        <v>CM118-L</v>
      </c>
      <c r="B1558" s="227" t="str">
        <f t="shared" si="2"/>
        <v>Mens-Org-AUM-T Shirt-Grey-SS</v>
      </c>
      <c r="C1558" s="32" t="s">
        <v>14701</v>
      </c>
      <c r="D1558" s="32" t="s">
        <v>14702</v>
      </c>
      <c r="E1558" s="229">
        <v>7.5</v>
      </c>
      <c r="F1558" s="230" t="b">
        <v>0</v>
      </c>
      <c r="G1558" s="229">
        <v>0.0</v>
      </c>
      <c r="H1558" s="229">
        <v>0.0</v>
      </c>
      <c r="I1558" s="32" t="s">
        <v>14702</v>
      </c>
      <c r="J1558" s="32" t="s">
        <v>14703</v>
      </c>
      <c r="K1558" s="229">
        <v>15.0</v>
      </c>
      <c r="L1558" s="229">
        <v>0.0</v>
      </c>
      <c r="M1558" s="232"/>
      <c r="N1558" s="229">
        <v>15.0</v>
      </c>
    </row>
    <row r="1559">
      <c r="A1559" s="227" t="str">
        <f t="shared" si="1"/>
        <v>CM119-L</v>
      </c>
      <c r="B1559" s="227" t="str">
        <f t="shared" si="2"/>
        <v>Mens-Org-AUM-T Shirt-Navy-SS (L)</v>
      </c>
      <c r="C1559" s="32" t="s">
        <v>14704</v>
      </c>
      <c r="D1559" s="32" t="s">
        <v>14705</v>
      </c>
      <c r="E1559" s="229">
        <v>7.5</v>
      </c>
      <c r="F1559" s="230" t="b">
        <v>0</v>
      </c>
      <c r="G1559" s="229">
        <v>0.0</v>
      </c>
      <c r="H1559" s="229">
        <v>0.0</v>
      </c>
      <c r="I1559" s="32" t="s">
        <v>14705</v>
      </c>
      <c r="J1559" s="32" t="s">
        <v>14706</v>
      </c>
      <c r="K1559" s="229">
        <v>15.0</v>
      </c>
      <c r="L1559" s="229">
        <v>0.0</v>
      </c>
      <c r="M1559" s="32" t="s">
        <v>11588</v>
      </c>
      <c r="N1559" s="229">
        <v>15.0</v>
      </c>
    </row>
    <row r="1560">
      <c r="A1560" s="227" t="str">
        <f t="shared" si="1"/>
        <v>CM119-M</v>
      </c>
      <c r="B1560" s="227" t="str">
        <f t="shared" si="2"/>
        <v>Mens-Org-AUM-T Shirt-Navy-SS (M)</v>
      </c>
      <c r="C1560" s="32" t="s">
        <v>14707</v>
      </c>
      <c r="D1560" s="32" t="s">
        <v>14708</v>
      </c>
      <c r="E1560" s="229">
        <v>7.5</v>
      </c>
      <c r="F1560" s="230" t="b">
        <v>0</v>
      </c>
      <c r="G1560" s="229">
        <v>0.0</v>
      </c>
      <c r="H1560" s="229">
        <v>0.0</v>
      </c>
      <c r="I1560" s="32" t="s">
        <v>14708</v>
      </c>
      <c r="J1560" s="32" t="s">
        <v>14706</v>
      </c>
      <c r="K1560" s="229">
        <v>15.0</v>
      </c>
      <c r="L1560" s="229">
        <v>0.0</v>
      </c>
      <c r="M1560" s="32" t="s">
        <v>11388</v>
      </c>
      <c r="N1560" s="229">
        <v>15.0</v>
      </c>
    </row>
    <row r="1561">
      <c r="A1561" s="227" t="str">
        <f t="shared" si="1"/>
        <v>CM119-S</v>
      </c>
      <c r="B1561" s="227" t="str">
        <f t="shared" si="2"/>
        <v>Mens-Org-AUM-T Shirt-Navy-SS (S)</v>
      </c>
      <c r="C1561" s="32" t="s">
        <v>14709</v>
      </c>
      <c r="D1561" s="32" t="s">
        <v>14710</v>
      </c>
      <c r="E1561" s="229">
        <v>7.5</v>
      </c>
      <c r="F1561" s="230" t="b">
        <v>0</v>
      </c>
      <c r="G1561" s="229">
        <v>0.0</v>
      </c>
      <c r="H1561" s="229">
        <v>0.0</v>
      </c>
      <c r="I1561" s="32" t="s">
        <v>14710</v>
      </c>
      <c r="J1561" s="32" t="s">
        <v>14706</v>
      </c>
      <c r="K1561" s="229">
        <v>15.0</v>
      </c>
      <c r="L1561" s="229">
        <v>0.0</v>
      </c>
      <c r="M1561" s="32" t="s">
        <v>11585</v>
      </c>
      <c r="N1561" s="229">
        <v>15.0</v>
      </c>
    </row>
    <row r="1562">
      <c r="A1562" s="227" t="str">
        <f t="shared" si="1"/>
        <v>CM128-M</v>
      </c>
      <c r="B1562" s="227" t="str">
        <f t="shared" si="2"/>
        <v>Mens Washed Cotton AUM Kurta - Beige - M</v>
      </c>
      <c r="C1562" s="32" t="s">
        <v>14711</v>
      </c>
      <c r="D1562" s="32" t="s">
        <v>14712</v>
      </c>
      <c r="E1562" s="229">
        <v>0.0</v>
      </c>
      <c r="F1562" s="230" t="b">
        <v>0</v>
      </c>
      <c r="G1562" s="229">
        <v>0.0</v>
      </c>
      <c r="H1562" s="229">
        <v>0.0</v>
      </c>
      <c r="I1562" s="32" t="s">
        <v>14712</v>
      </c>
      <c r="J1562" s="32" t="s">
        <v>14713</v>
      </c>
      <c r="K1562" s="229">
        <v>18.0</v>
      </c>
      <c r="L1562" s="229">
        <v>0.0</v>
      </c>
      <c r="M1562" s="232"/>
      <c r="N1562" s="229">
        <v>18.0</v>
      </c>
    </row>
    <row r="1563">
      <c r="A1563" s="227" t="str">
        <f t="shared" si="1"/>
        <v>CM138-L</v>
      </c>
      <c r="B1563" s="227" t="str">
        <f t="shared" si="2"/>
        <v>Mens-Padam-Kurta-Organic-Cotton (L)</v>
      </c>
      <c r="C1563" s="32" t="s">
        <v>14714</v>
      </c>
      <c r="D1563" s="32" t="s">
        <v>14715</v>
      </c>
      <c r="E1563" s="229">
        <v>19.52</v>
      </c>
      <c r="F1563" s="230" t="b">
        <v>0</v>
      </c>
      <c r="G1563" s="229">
        <v>0.0</v>
      </c>
      <c r="H1563" s="229">
        <v>0.0</v>
      </c>
      <c r="I1563" s="32" t="s">
        <v>14715</v>
      </c>
      <c r="J1563" s="32" t="s">
        <v>14716</v>
      </c>
      <c r="K1563" s="229">
        <v>30.0</v>
      </c>
      <c r="L1563" s="229">
        <v>0.0</v>
      </c>
      <c r="M1563" s="32" t="s">
        <v>11588</v>
      </c>
      <c r="N1563" s="229">
        <v>30.0</v>
      </c>
    </row>
    <row r="1564">
      <c r="A1564" s="227" t="str">
        <f t="shared" si="1"/>
        <v>CM138-M</v>
      </c>
      <c r="B1564" s="227" t="str">
        <f t="shared" si="2"/>
        <v>Mens-Padam-Kurta-Organic-Cotton (M)</v>
      </c>
      <c r="C1564" s="32" t="s">
        <v>14717</v>
      </c>
      <c r="D1564" s="32" t="s">
        <v>14718</v>
      </c>
      <c r="E1564" s="229">
        <v>19.52</v>
      </c>
      <c r="F1564" s="230" t="b">
        <v>0</v>
      </c>
      <c r="G1564" s="229">
        <v>0.0</v>
      </c>
      <c r="H1564" s="229">
        <v>0.0</v>
      </c>
      <c r="I1564" s="32" t="s">
        <v>14718</v>
      </c>
      <c r="J1564" s="32" t="s">
        <v>14716</v>
      </c>
      <c r="K1564" s="229">
        <v>30.0</v>
      </c>
      <c r="L1564" s="229">
        <v>0.0</v>
      </c>
      <c r="M1564" s="32" t="s">
        <v>11388</v>
      </c>
      <c r="N1564" s="229">
        <v>30.0</v>
      </c>
    </row>
    <row r="1565">
      <c r="A1565" s="227" t="str">
        <f t="shared" si="1"/>
        <v>CM148-XXL</v>
      </c>
      <c r="B1565" s="227" t="str">
        <f t="shared" si="2"/>
        <v>Mens Printed Kurta-LS- Undyed (XXL)</v>
      </c>
      <c r="C1565" s="32" t="s">
        <v>14719</v>
      </c>
      <c r="D1565" s="32" t="s">
        <v>14720</v>
      </c>
      <c r="E1565" s="229">
        <v>11.92</v>
      </c>
      <c r="F1565" s="230" t="b">
        <v>0</v>
      </c>
      <c r="G1565" s="229">
        <v>0.0</v>
      </c>
      <c r="H1565" s="229">
        <v>0.0</v>
      </c>
      <c r="I1565" s="32" t="s">
        <v>14720</v>
      </c>
      <c r="J1565" s="32" t="s">
        <v>11781</v>
      </c>
      <c r="K1565" s="229">
        <v>20.0</v>
      </c>
      <c r="L1565" s="229">
        <v>0.0</v>
      </c>
      <c r="M1565" s="32" t="s">
        <v>11392</v>
      </c>
      <c r="N1565" s="229">
        <v>0.0</v>
      </c>
    </row>
    <row r="1566">
      <c r="A1566" s="227" t="str">
        <f t="shared" si="1"/>
        <v>CM157-XL</v>
      </c>
      <c r="B1566" s="227" t="str">
        <f t="shared" si="2"/>
        <v>Mens Slub Hand Spun LS Kurta, Beige (XL)</v>
      </c>
      <c r="C1566" s="32" t="s">
        <v>14721</v>
      </c>
      <c r="D1566" s="32" t="s">
        <v>14722</v>
      </c>
      <c r="E1566" s="229">
        <v>19.44</v>
      </c>
      <c r="F1566" s="230" t="b">
        <v>0</v>
      </c>
      <c r="G1566" s="229">
        <v>0.0</v>
      </c>
      <c r="H1566" s="229">
        <v>0.0</v>
      </c>
      <c r="I1566" s="32" t="s">
        <v>14722</v>
      </c>
      <c r="J1566" s="32" t="s">
        <v>11669</v>
      </c>
      <c r="K1566" s="229">
        <v>45.0</v>
      </c>
      <c r="L1566" s="229">
        <v>0.0</v>
      </c>
      <c r="M1566" s="32" t="s">
        <v>11390</v>
      </c>
      <c r="N1566" s="229">
        <v>0.0</v>
      </c>
    </row>
    <row r="1567">
      <c r="A1567" s="227" t="str">
        <f t="shared" si="1"/>
        <v>CM161-S</v>
      </c>
      <c r="B1567" s="227" t="str">
        <f t="shared" si="2"/>
        <v>Crinkled Plaid Kurta for Men (S)</v>
      </c>
      <c r="C1567" s="32" t="s">
        <v>14723</v>
      </c>
      <c r="D1567" s="32" t="s">
        <v>14724</v>
      </c>
      <c r="E1567" s="229">
        <v>12.5</v>
      </c>
      <c r="F1567" s="230" t="b">
        <v>0</v>
      </c>
      <c r="G1567" s="229">
        <v>0.0</v>
      </c>
      <c r="H1567" s="229">
        <v>0.0</v>
      </c>
      <c r="I1567" s="32" t="s">
        <v>14724</v>
      </c>
      <c r="J1567" s="32" t="s">
        <v>11895</v>
      </c>
      <c r="K1567" s="229">
        <v>39.0</v>
      </c>
      <c r="L1567" s="229">
        <v>0.0</v>
      </c>
      <c r="M1567" s="32" t="s">
        <v>11585</v>
      </c>
      <c r="N1567" s="229">
        <v>39.0</v>
      </c>
    </row>
    <row r="1568">
      <c r="A1568" s="227" t="str">
        <f t="shared" si="1"/>
        <v>CM161-XL</v>
      </c>
      <c r="B1568" s="227" t="str">
        <f t="shared" si="2"/>
        <v>Crinkled Plaid Kurta for Men (XL)</v>
      </c>
      <c r="C1568" s="32" t="s">
        <v>14725</v>
      </c>
      <c r="D1568" s="32" t="s">
        <v>14726</v>
      </c>
      <c r="E1568" s="229">
        <v>20.0</v>
      </c>
      <c r="F1568" s="230" t="b">
        <v>0</v>
      </c>
      <c r="G1568" s="229">
        <v>0.0</v>
      </c>
      <c r="H1568" s="229">
        <v>0.0</v>
      </c>
      <c r="I1568" s="32" t="s">
        <v>14726</v>
      </c>
      <c r="J1568" s="32" t="s">
        <v>11895</v>
      </c>
      <c r="K1568" s="229">
        <v>39.0</v>
      </c>
      <c r="L1568" s="229">
        <v>0.0</v>
      </c>
      <c r="M1568" s="32" t="s">
        <v>11390</v>
      </c>
      <c r="N1568" s="229">
        <v>39.0</v>
      </c>
    </row>
    <row r="1569">
      <c r="A1569" s="227" t="str">
        <f t="shared" si="1"/>
        <v>CM162-S</v>
      </c>
      <c r="B1569" s="227" t="str">
        <f t="shared" si="2"/>
        <v>White Cotton Dobby Kurta for Men (S)</v>
      </c>
      <c r="C1569" s="32" t="s">
        <v>14727</v>
      </c>
      <c r="D1569" s="32" t="s">
        <v>14728</v>
      </c>
      <c r="E1569" s="229">
        <v>12.5</v>
      </c>
      <c r="F1569" s="230" t="b">
        <v>0</v>
      </c>
      <c r="G1569" s="229">
        <v>0.0</v>
      </c>
      <c r="H1569" s="229">
        <v>0.0</v>
      </c>
      <c r="I1569" s="32" t="s">
        <v>14728</v>
      </c>
      <c r="J1569" s="32" t="s">
        <v>11902</v>
      </c>
      <c r="K1569" s="229">
        <v>29.0</v>
      </c>
      <c r="L1569" s="229">
        <v>0.0</v>
      </c>
      <c r="M1569" s="32" t="s">
        <v>11585</v>
      </c>
      <c r="N1569" s="229">
        <v>29.0</v>
      </c>
    </row>
    <row r="1570">
      <c r="A1570" s="227" t="str">
        <f t="shared" si="1"/>
        <v>CM162-XL</v>
      </c>
      <c r="B1570" s="227" t="str">
        <f t="shared" si="2"/>
        <v>White Cotton Dobby Kurta for Men (XL)</v>
      </c>
      <c r="C1570" s="32" t="s">
        <v>14729</v>
      </c>
      <c r="D1570" s="32" t="s">
        <v>14730</v>
      </c>
      <c r="E1570" s="229">
        <v>15.0</v>
      </c>
      <c r="F1570" s="230" t="b">
        <v>0</v>
      </c>
      <c r="G1570" s="229">
        <v>0.0</v>
      </c>
      <c r="H1570" s="229">
        <v>0.0</v>
      </c>
      <c r="I1570" s="32" t="s">
        <v>14730</v>
      </c>
      <c r="J1570" s="32" t="s">
        <v>11902</v>
      </c>
      <c r="K1570" s="229">
        <v>29.0</v>
      </c>
      <c r="L1570" s="229">
        <v>0.0</v>
      </c>
      <c r="M1570" s="32" t="s">
        <v>11390</v>
      </c>
      <c r="N1570" s="229">
        <v>29.0</v>
      </c>
    </row>
    <row r="1571">
      <c r="A1571" s="227" t="str">
        <f t="shared" si="1"/>
        <v>CM162-XXL</v>
      </c>
      <c r="B1571" s="227" t="str">
        <f t="shared" si="2"/>
        <v>White Cotton Dobby Kurta for Men (XXL)</v>
      </c>
      <c r="C1571" s="32" t="s">
        <v>14731</v>
      </c>
      <c r="D1571" s="32" t="s">
        <v>14732</v>
      </c>
      <c r="E1571" s="229">
        <v>15.04</v>
      </c>
      <c r="F1571" s="230" t="b">
        <v>0</v>
      </c>
      <c r="G1571" s="229">
        <v>0.0</v>
      </c>
      <c r="H1571" s="229">
        <v>0.0</v>
      </c>
      <c r="I1571" s="32" t="s">
        <v>14732</v>
      </c>
      <c r="J1571" s="32" t="s">
        <v>11902</v>
      </c>
      <c r="K1571" s="229">
        <v>29.0</v>
      </c>
      <c r="L1571" s="229">
        <v>0.0</v>
      </c>
      <c r="M1571" s="32" t="s">
        <v>11392</v>
      </c>
      <c r="N1571" s="229">
        <v>29.0</v>
      </c>
    </row>
    <row r="1572">
      <c r="A1572" s="227" t="str">
        <f t="shared" si="1"/>
        <v>CM202-XL</v>
      </c>
      <c r="B1572" s="227" t="str">
        <f t="shared" si="2"/>
        <v>IL CAN 2</v>
      </c>
      <c r="C1572" s="32" t="s">
        <v>14733</v>
      </c>
      <c r="D1572" s="32" t="s">
        <v>14734</v>
      </c>
      <c r="E1572" s="229">
        <v>0.0</v>
      </c>
      <c r="F1572" s="230" t="b">
        <v>0</v>
      </c>
      <c r="G1572" s="229">
        <v>0.0</v>
      </c>
      <c r="H1572" s="229">
        <v>0.0</v>
      </c>
      <c r="I1572" s="32" t="s">
        <v>14734</v>
      </c>
      <c r="J1572" s="32" t="s">
        <v>14735</v>
      </c>
      <c r="K1572" s="229">
        <v>28.0</v>
      </c>
      <c r="L1572" s="229">
        <v>0.0</v>
      </c>
      <c r="M1572" s="231"/>
      <c r="N1572" s="229">
        <v>28.0</v>
      </c>
    </row>
    <row r="1573">
      <c r="A1573" s="227" t="str">
        <f t="shared" si="1"/>
        <v>CM204-XL</v>
      </c>
      <c r="B1573" s="227" t="str">
        <f t="shared" si="2"/>
        <v>IL CAN 3</v>
      </c>
      <c r="C1573" s="32" t="s">
        <v>14736</v>
      </c>
      <c r="D1573" s="32" t="s">
        <v>14737</v>
      </c>
      <c r="E1573" s="229">
        <v>0.0</v>
      </c>
      <c r="F1573" s="230" t="b">
        <v>0</v>
      </c>
      <c r="G1573" s="229">
        <v>37.0</v>
      </c>
      <c r="H1573" s="229">
        <v>37.0</v>
      </c>
      <c r="I1573" s="32" t="s">
        <v>14737</v>
      </c>
      <c r="J1573" s="32" t="s">
        <v>14738</v>
      </c>
      <c r="K1573" s="229">
        <v>28.0</v>
      </c>
      <c r="L1573" s="229">
        <v>37.0</v>
      </c>
      <c r="M1573" s="232"/>
      <c r="N1573" s="229">
        <v>28.0</v>
      </c>
    </row>
    <row r="1574">
      <c r="A1574" s="227" t="str">
        <f t="shared" si="1"/>
        <v>CM212-L</v>
      </c>
      <c r="B1574" s="227" t="str">
        <f t="shared" si="2"/>
        <v>Mens-Khadi-Kurta-Natural-SS (L)</v>
      </c>
      <c r="C1574" s="32" t="s">
        <v>14739</v>
      </c>
      <c r="D1574" s="32" t="s">
        <v>14740</v>
      </c>
      <c r="E1574" s="229">
        <v>7.11</v>
      </c>
      <c r="F1574" s="230" t="b">
        <v>0</v>
      </c>
      <c r="G1574" s="229">
        <v>0.0</v>
      </c>
      <c r="H1574" s="229">
        <v>0.0</v>
      </c>
      <c r="I1574" s="32" t="s">
        <v>14740</v>
      </c>
      <c r="J1574" s="32" t="s">
        <v>11638</v>
      </c>
      <c r="K1574" s="229">
        <v>26.0</v>
      </c>
      <c r="L1574" s="229">
        <v>0.0</v>
      </c>
      <c r="M1574" s="32" t="s">
        <v>11588</v>
      </c>
      <c r="N1574" s="229">
        <v>26.0</v>
      </c>
    </row>
    <row r="1575">
      <c r="A1575" s="227" t="str">
        <f t="shared" si="1"/>
        <v>CM212-M</v>
      </c>
      <c r="B1575" s="227" t="str">
        <f t="shared" si="2"/>
        <v>Mens-Khadi-Kurta-Natural-SS (M)</v>
      </c>
      <c r="C1575" s="32" t="s">
        <v>14741</v>
      </c>
      <c r="D1575" s="32" t="s">
        <v>14742</v>
      </c>
      <c r="E1575" s="229">
        <v>7.11</v>
      </c>
      <c r="F1575" s="230" t="b">
        <v>0</v>
      </c>
      <c r="G1575" s="229">
        <v>0.0</v>
      </c>
      <c r="H1575" s="229">
        <v>0.0</v>
      </c>
      <c r="I1575" s="32" t="s">
        <v>14742</v>
      </c>
      <c r="J1575" s="32" t="s">
        <v>11638</v>
      </c>
      <c r="K1575" s="229">
        <v>26.0</v>
      </c>
      <c r="L1575" s="229">
        <v>0.0</v>
      </c>
      <c r="M1575" s="32" t="s">
        <v>11388</v>
      </c>
      <c r="N1575" s="229">
        <v>26.0</v>
      </c>
    </row>
    <row r="1576">
      <c r="A1576" s="227" t="str">
        <f t="shared" si="1"/>
        <v>CM217-L</v>
      </c>
      <c r="B1576" s="227" t="str">
        <f t="shared" si="2"/>
        <v>IL CAN CM217 (L)</v>
      </c>
      <c r="C1576" s="32" t="s">
        <v>14743</v>
      </c>
      <c r="D1576" s="32" t="s">
        <v>14744</v>
      </c>
      <c r="E1576" s="229">
        <v>0.0</v>
      </c>
      <c r="F1576" s="230" t="b">
        <v>0</v>
      </c>
      <c r="G1576" s="229">
        <v>0.0</v>
      </c>
      <c r="H1576" s="229">
        <v>0.0</v>
      </c>
      <c r="I1576" s="32" t="s">
        <v>14744</v>
      </c>
      <c r="J1576" s="32" t="s">
        <v>14745</v>
      </c>
      <c r="K1576" s="229">
        <v>28.0</v>
      </c>
      <c r="L1576" s="229">
        <v>0.0</v>
      </c>
      <c r="M1576" s="32" t="s">
        <v>11588</v>
      </c>
      <c r="N1576" s="229">
        <v>0.0</v>
      </c>
    </row>
    <row r="1577">
      <c r="A1577" s="227" t="str">
        <f t="shared" si="1"/>
        <v>CM217-M</v>
      </c>
      <c r="B1577" s="227" t="str">
        <f t="shared" si="2"/>
        <v>IL CAN CM217 (M)</v>
      </c>
      <c r="C1577" s="32" t="s">
        <v>14746</v>
      </c>
      <c r="D1577" s="32" t="s">
        <v>14747</v>
      </c>
      <c r="E1577" s="229">
        <v>0.0</v>
      </c>
      <c r="F1577" s="230" t="b">
        <v>0</v>
      </c>
      <c r="G1577" s="229">
        <v>21.0</v>
      </c>
      <c r="H1577" s="229">
        <v>21.0</v>
      </c>
      <c r="I1577" s="32" t="s">
        <v>14747</v>
      </c>
      <c r="J1577" s="32" t="s">
        <v>14745</v>
      </c>
      <c r="K1577" s="229">
        <v>28.0</v>
      </c>
      <c r="L1577" s="229">
        <v>21.0</v>
      </c>
      <c r="M1577" s="32" t="s">
        <v>11388</v>
      </c>
      <c r="N1577" s="229">
        <v>0.0</v>
      </c>
    </row>
    <row r="1578">
      <c r="A1578" s="227" t="str">
        <f t="shared" si="1"/>
        <v>CM217-S</v>
      </c>
      <c r="B1578" s="227" t="str">
        <f t="shared" si="2"/>
        <v>IL CAN CM217 (S)</v>
      </c>
      <c r="C1578" s="32" t="s">
        <v>14748</v>
      </c>
      <c r="D1578" s="32" t="s">
        <v>14749</v>
      </c>
      <c r="E1578" s="229">
        <v>0.0</v>
      </c>
      <c r="F1578" s="230" t="b">
        <v>0</v>
      </c>
      <c r="G1578" s="229">
        <v>4.0</v>
      </c>
      <c r="H1578" s="229">
        <v>4.0</v>
      </c>
      <c r="I1578" s="32" t="s">
        <v>14749</v>
      </c>
      <c r="J1578" s="32" t="s">
        <v>14745</v>
      </c>
      <c r="K1578" s="229">
        <v>28.0</v>
      </c>
      <c r="L1578" s="229">
        <v>4.0</v>
      </c>
      <c r="M1578" s="32" t="s">
        <v>11585</v>
      </c>
      <c r="N1578" s="229">
        <v>0.0</v>
      </c>
    </row>
    <row r="1579">
      <c r="A1579" s="227" t="str">
        <f t="shared" si="1"/>
        <v>CM217-XL</v>
      </c>
      <c r="B1579" s="227" t="str">
        <f t="shared" si="2"/>
        <v>IL CAN CM217 (XL)</v>
      </c>
      <c r="C1579" s="32" t="s">
        <v>14750</v>
      </c>
      <c r="D1579" s="32" t="s">
        <v>14751</v>
      </c>
      <c r="E1579" s="229">
        <v>0.0</v>
      </c>
      <c r="F1579" s="230" t="b">
        <v>0</v>
      </c>
      <c r="G1579" s="229">
        <v>0.0</v>
      </c>
      <c r="H1579" s="229">
        <v>0.0</v>
      </c>
      <c r="I1579" s="32" t="s">
        <v>14751</v>
      </c>
      <c r="J1579" s="32" t="s">
        <v>14745</v>
      </c>
      <c r="K1579" s="229">
        <v>28.0</v>
      </c>
      <c r="L1579" s="229">
        <v>0.0</v>
      </c>
      <c r="M1579" s="32" t="s">
        <v>11390</v>
      </c>
      <c r="N1579" s="229">
        <v>0.0</v>
      </c>
    </row>
    <row r="1580">
      <c r="A1580" s="227" t="str">
        <f t="shared" si="1"/>
        <v>CM226-M</v>
      </c>
      <c r="B1580" s="227" t="str">
        <f t="shared" si="2"/>
        <v>Mens-Printed-Dhoti-Pant-SAP</v>
      </c>
      <c r="C1580" s="32" t="s">
        <v>14752</v>
      </c>
      <c r="D1580" s="32" t="s">
        <v>14753</v>
      </c>
      <c r="E1580" s="229">
        <v>17.0</v>
      </c>
      <c r="F1580" s="230" t="b">
        <v>0</v>
      </c>
      <c r="G1580" s="229">
        <v>0.0</v>
      </c>
      <c r="H1580" s="229">
        <v>0.0</v>
      </c>
      <c r="I1580" s="32" t="s">
        <v>14753</v>
      </c>
      <c r="J1580" s="32" t="s">
        <v>14754</v>
      </c>
      <c r="K1580" s="229">
        <v>32.0</v>
      </c>
      <c r="L1580" s="229">
        <v>0.0</v>
      </c>
      <c r="M1580" s="231"/>
      <c r="N1580" s="229">
        <v>32.0</v>
      </c>
    </row>
    <row r="1581">
      <c r="A1581" s="227" t="str">
        <f t="shared" si="1"/>
        <v>CM227-M</v>
      </c>
      <c r="B1581" s="227" t="str">
        <f t="shared" si="2"/>
        <v>Mens-Printed-Dhoti-Pant-ECRU (M)</v>
      </c>
      <c r="C1581" s="32" t="s">
        <v>14755</v>
      </c>
      <c r="D1581" s="32" t="s">
        <v>14756</v>
      </c>
      <c r="E1581" s="229">
        <v>17.0</v>
      </c>
      <c r="F1581" s="230" t="b">
        <v>0</v>
      </c>
      <c r="G1581" s="229">
        <v>0.0</v>
      </c>
      <c r="H1581" s="229">
        <v>0.0</v>
      </c>
      <c r="I1581" s="32" t="s">
        <v>14756</v>
      </c>
      <c r="J1581" s="32" t="s">
        <v>14757</v>
      </c>
      <c r="K1581" s="229">
        <v>32.0</v>
      </c>
      <c r="L1581" s="229">
        <v>0.0</v>
      </c>
      <c r="M1581" s="32" t="s">
        <v>11388</v>
      </c>
      <c r="N1581" s="229">
        <v>0.0</v>
      </c>
    </row>
    <row r="1582">
      <c r="A1582" s="227" t="str">
        <f t="shared" si="1"/>
        <v>CM227-S</v>
      </c>
      <c r="B1582" s="227" t="str">
        <f t="shared" si="2"/>
        <v>Mens-Printed-Dhoti-Pant-ECRU (S)</v>
      </c>
      <c r="C1582" s="32" t="s">
        <v>14758</v>
      </c>
      <c r="D1582" s="32" t="s">
        <v>14759</v>
      </c>
      <c r="E1582" s="229">
        <v>17.0</v>
      </c>
      <c r="F1582" s="230" t="b">
        <v>0</v>
      </c>
      <c r="G1582" s="229">
        <v>0.0</v>
      </c>
      <c r="H1582" s="229">
        <v>0.0</v>
      </c>
      <c r="I1582" s="32" t="s">
        <v>14759</v>
      </c>
      <c r="J1582" s="32" t="s">
        <v>14757</v>
      </c>
      <c r="K1582" s="229">
        <v>32.0</v>
      </c>
      <c r="L1582" s="229">
        <v>0.0</v>
      </c>
      <c r="M1582" s="32" t="s">
        <v>11585</v>
      </c>
      <c r="N1582" s="229">
        <v>0.0</v>
      </c>
    </row>
    <row r="1583">
      <c r="A1583" s="227" t="str">
        <f t="shared" si="1"/>
        <v>CM505-XL</v>
      </c>
      <c r="B1583" s="227" t="str">
        <f t="shared" si="2"/>
        <v>IL CAN 8</v>
      </c>
      <c r="C1583" s="32" t="s">
        <v>14760</v>
      </c>
      <c r="D1583" s="32" t="s">
        <v>14761</v>
      </c>
      <c r="E1583" s="229">
        <v>0.0</v>
      </c>
      <c r="F1583" s="230" t="b">
        <v>0</v>
      </c>
      <c r="G1583" s="229">
        <v>0.0</v>
      </c>
      <c r="H1583" s="229">
        <v>0.0</v>
      </c>
      <c r="I1583" s="32" t="s">
        <v>14761</v>
      </c>
      <c r="J1583" s="32" t="s">
        <v>14762</v>
      </c>
      <c r="K1583" s="229">
        <v>28.0</v>
      </c>
      <c r="L1583" s="229">
        <v>0.0</v>
      </c>
      <c r="M1583" s="232"/>
      <c r="N1583" s="229">
        <v>28.0</v>
      </c>
    </row>
    <row r="1584">
      <c r="A1584" s="227" t="str">
        <f t="shared" si="1"/>
        <v>CO0000300000</v>
      </c>
      <c r="B1584" s="227" t="str">
        <f t="shared" si="2"/>
        <v>Lotus and Lights pack (brass lotus lamp, 2 diyas with base)</v>
      </c>
      <c r="C1584" s="32" t="s">
        <v>14763</v>
      </c>
      <c r="D1584" s="32" t="s">
        <v>8781</v>
      </c>
      <c r="E1584" s="229">
        <v>16.46</v>
      </c>
      <c r="F1584" s="230" t="b">
        <v>0</v>
      </c>
      <c r="G1584" s="229">
        <v>0.0</v>
      </c>
      <c r="H1584" s="229">
        <v>0.0</v>
      </c>
      <c r="I1584" s="32" t="s">
        <v>8782</v>
      </c>
      <c r="J1584" s="32" t="s">
        <v>14764</v>
      </c>
      <c r="K1584" s="229">
        <v>39.0</v>
      </c>
      <c r="L1584" s="229">
        <v>0.0</v>
      </c>
      <c r="M1584" s="232"/>
      <c r="N1584" s="229">
        <v>39.0</v>
      </c>
    </row>
    <row r="1585">
      <c r="A1585" s="227" t="str">
        <f t="shared" si="1"/>
        <v>CO0000400000</v>
      </c>
      <c r="B1585" s="227" t="str">
        <f t="shared" si="2"/>
        <v>Radiant Diya set (Set of 4)</v>
      </c>
      <c r="C1585" s="32" t="s">
        <v>14765</v>
      </c>
      <c r="D1585" s="32" t="s">
        <v>8785</v>
      </c>
      <c r="E1585" s="229">
        <v>9.35</v>
      </c>
      <c r="F1585" s="230" t="b">
        <v>0</v>
      </c>
      <c r="G1585" s="229">
        <v>0.0</v>
      </c>
      <c r="H1585" s="229">
        <v>0.0</v>
      </c>
      <c r="I1585" s="32" t="s">
        <v>8786</v>
      </c>
      <c r="J1585" s="32" t="s">
        <v>14766</v>
      </c>
      <c r="K1585" s="229">
        <v>24.0</v>
      </c>
      <c r="L1585" s="229">
        <v>0.0</v>
      </c>
      <c r="M1585" s="231"/>
      <c r="N1585" s="229">
        <v>24.0</v>
      </c>
    </row>
    <row r="1586">
      <c r="A1586" s="227" t="str">
        <f t="shared" si="1"/>
        <v>CO0000500000</v>
      </c>
      <c r="B1586" s="227" t="str">
        <f t="shared" si="2"/>
        <v>Radiant Diya set-1 (Set of 4)</v>
      </c>
      <c r="C1586" s="32" t="s">
        <v>14767</v>
      </c>
      <c r="D1586" s="32" t="s">
        <v>14768</v>
      </c>
      <c r="E1586" s="229">
        <v>14.51</v>
      </c>
      <c r="F1586" s="230" t="b">
        <v>0</v>
      </c>
      <c r="G1586" s="229">
        <v>0.0</v>
      </c>
      <c r="H1586" s="229">
        <v>0.0</v>
      </c>
      <c r="I1586" s="32" t="s">
        <v>14769</v>
      </c>
      <c r="J1586" s="32" t="s">
        <v>14770</v>
      </c>
      <c r="K1586" s="229">
        <v>48.0</v>
      </c>
      <c r="L1586" s="229">
        <v>0.0</v>
      </c>
      <c r="M1586" s="231"/>
      <c r="N1586" s="229">
        <v>48.0</v>
      </c>
    </row>
    <row r="1587">
      <c r="A1587" s="227" t="str">
        <f t="shared" si="1"/>
        <v>CO0000600000</v>
      </c>
      <c r="B1587" s="227" t="str">
        <f t="shared" si="2"/>
        <v>Fragrances of Isha Set 1</v>
      </c>
      <c r="C1587" s="32" t="s">
        <v>14771</v>
      </c>
      <c r="D1587" s="32" t="s">
        <v>8773</v>
      </c>
      <c r="E1587" s="229">
        <v>7.94</v>
      </c>
      <c r="F1587" s="230" t="b">
        <v>0</v>
      </c>
      <c r="G1587" s="229">
        <v>0.0</v>
      </c>
      <c r="H1587" s="229">
        <v>0.0</v>
      </c>
      <c r="I1587" s="32" t="s">
        <v>8774</v>
      </c>
      <c r="J1587" s="32" t="s">
        <v>14772</v>
      </c>
      <c r="K1587" s="229">
        <v>39.0</v>
      </c>
      <c r="L1587" s="229">
        <v>0.0</v>
      </c>
      <c r="M1587" s="231"/>
      <c r="N1587" s="229">
        <v>39.0</v>
      </c>
    </row>
    <row r="1588">
      <c r="A1588" s="227" t="str">
        <f t="shared" si="1"/>
        <v>CO0000700000</v>
      </c>
      <c r="B1588" s="227" t="str">
        <f t="shared" si="2"/>
        <v>Fragrances of Isha Set 2</v>
      </c>
      <c r="C1588" s="32" t="s">
        <v>14773</v>
      </c>
      <c r="D1588" s="32" t="s">
        <v>8777</v>
      </c>
      <c r="E1588" s="229">
        <v>10.71</v>
      </c>
      <c r="F1588" s="230" t="b">
        <v>0</v>
      </c>
      <c r="G1588" s="229">
        <v>0.0</v>
      </c>
      <c r="H1588" s="229">
        <v>0.0</v>
      </c>
      <c r="I1588" s="32" t="s">
        <v>8778</v>
      </c>
      <c r="J1588" s="32" t="s">
        <v>14774</v>
      </c>
      <c r="K1588" s="229">
        <v>45.0</v>
      </c>
      <c r="L1588" s="229">
        <v>0.0</v>
      </c>
      <c r="M1588" s="231"/>
      <c r="N1588" s="229">
        <v>45.0</v>
      </c>
    </row>
    <row r="1589">
      <c r="A1589" s="227" t="str">
        <f t="shared" si="1"/>
        <v>CO0000900000</v>
      </c>
      <c r="B1589" s="227" t="str">
        <f t="shared" si="2"/>
        <v>Adiyogi Rudraksha gift set</v>
      </c>
      <c r="C1589" s="32" t="s">
        <v>14775</v>
      </c>
      <c r="D1589" s="32" t="s">
        <v>14776</v>
      </c>
      <c r="E1589" s="229">
        <v>11.54</v>
      </c>
      <c r="F1589" s="230" t="b">
        <v>0</v>
      </c>
      <c r="G1589" s="229">
        <v>0.0</v>
      </c>
      <c r="H1589" s="229">
        <v>0.0</v>
      </c>
      <c r="I1589" s="32" t="s">
        <v>14777</v>
      </c>
      <c r="J1589" s="32" t="s">
        <v>14778</v>
      </c>
      <c r="K1589" s="229">
        <v>99.0</v>
      </c>
      <c r="L1589" s="229">
        <v>0.0</v>
      </c>
      <c r="M1589" s="231"/>
      <c r="N1589" s="229">
        <v>99.0</v>
      </c>
    </row>
    <row r="1590">
      <c r="A1590" s="227" t="str">
        <f t="shared" si="1"/>
        <v>CO0001000000</v>
      </c>
      <c r="B1590" s="227" t="str">
        <f t="shared" si="2"/>
        <v>Dhyanalinga Yantra + Linga Jyoti</v>
      </c>
      <c r="C1590" s="32" t="s">
        <v>14779</v>
      </c>
      <c r="D1590" s="32" t="s">
        <v>14780</v>
      </c>
      <c r="E1590" s="229">
        <v>214.29</v>
      </c>
      <c r="F1590" s="230" t="b">
        <v>0</v>
      </c>
      <c r="G1590" s="229">
        <v>0.0</v>
      </c>
      <c r="H1590" s="229">
        <v>0.0</v>
      </c>
      <c r="I1590" s="32" t="s">
        <v>14781</v>
      </c>
      <c r="J1590" s="32" t="s">
        <v>14782</v>
      </c>
      <c r="K1590" s="229">
        <v>444.0</v>
      </c>
      <c r="L1590" s="229">
        <v>0.0</v>
      </c>
      <c r="M1590" s="231"/>
      <c r="N1590" s="229">
        <v>444.0</v>
      </c>
    </row>
    <row r="1591">
      <c r="A1591" s="227" t="str">
        <f t="shared" si="1"/>
        <v>CO0001100000</v>
      </c>
      <c r="B1591" s="227" t="str">
        <f t="shared" si="2"/>
        <v>Copper Jug + Jeevarasam</v>
      </c>
      <c r="C1591" s="32" t="s">
        <v>14783</v>
      </c>
      <c r="D1591" s="32" t="s">
        <v>14784</v>
      </c>
      <c r="E1591" s="229">
        <v>67.53</v>
      </c>
      <c r="F1591" s="230" t="b">
        <v>0</v>
      </c>
      <c r="G1591" s="229">
        <v>0.0</v>
      </c>
      <c r="H1591" s="229">
        <v>0.0</v>
      </c>
      <c r="I1591" s="32" t="s">
        <v>14785</v>
      </c>
      <c r="J1591" s="32" t="s">
        <v>14786</v>
      </c>
      <c r="K1591" s="229">
        <v>148.0</v>
      </c>
      <c r="L1591" s="229">
        <v>0.0</v>
      </c>
      <c r="M1591" s="232"/>
      <c r="N1591" s="229">
        <v>148.0</v>
      </c>
    </row>
    <row r="1592">
      <c r="A1592" s="227" t="str">
        <f t="shared" si="1"/>
        <v>CO0007600000</v>
      </c>
      <c r="B1592" s="227" t="str">
        <f t="shared" si="2"/>
        <v>Flowers of Isha Incense Gift Set</v>
      </c>
      <c r="C1592" s="32" t="s">
        <v>14787</v>
      </c>
      <c r="D1592" s="32" t="s">
        <v>481</v>
      </c>
      <c r="E1592" s="229">
        <v>7.85</v>
      </c>
      <c r="F1592" s="230" t="b">
        <v>0</v>
      </c>
      <c r="G1592" s="229">
        <v>0.0</v>
      </c>
      <c r="H1592" s="229">
        <v>0.0</v>
      </c>
      <c r="I1592" s="32" t="s">
        <v>6986</v>
      </c>
      <c r="J1592" s="32" t="s">
        <v>480</v>
      </c>
      <c r="K1592" s="229">
        <v>25.0</v>
      </c>
      <c r="L1592" s="229">
        <v>0.0</v>
      </c>
      <c r="M1592" s="231"/>
      <c r="N1592" s="229">
        <v>25.0</v>
      </c>
    </row>
    <row r="1593">
      <c r="A1593" s="227" t="str">
        <f t="shared" si="1"/>
        <v>CO0007700000</v>
      </c>
      <c r="B1593" s="227" t="str">
        <f t="shared" si="2"/>
        <v>Devi Samarpanam Incense Gift Set</v>
      </c>
      <c r="C1593" s="32" t="s">
        <v>14788</v>
      </c>
      <c r="D1593" s="32" t="s">
        <v>483</v>
      </c>
      <c r="E1593" s="229">
        <v>7.85</v>
      </c>
      <c r="F1593" s="230" t="b">
        <v>0</v>
      </c>
      <c r="G1593" s="229">
        <v>0.0</v>
      </c>
      <c r="H1593" s="229">
        <v>0.0</v>
      </c>
      <c r="I1593" s="32" t="s">
        <v>6907</v>
      </c>
      <c r="J1593" s="32" t="s">
        <v>482</v>
      </c>
      <c r="K1593" s="229">
        <v>25.0</v>
      </c>
      <c r="L1593" s="229">
        <v>0.0</v>
      </c>
      <c r="M1593" s="231"/>
      <c r="N1593" s="229">
        <v>25.0</v>
      </c>
    </row>
    <row r="1594">
      <c r="A1594" s="227" t="str">
        <f t="shared" si="1"/>
        <v>CO0007900000</v>
      </c>
      <c r="B1594" s="227" t="str">
        <f t="shared" si="2"/>
        <v>Sugnadhim gift set</v>
      </c>
      <c r="C1594" s="32" t="s">
        <v>14789</v>
      </c>
      <c r="D1594" s="32" t="s">
        <v>517</v>
      </c>
      <c r="E1594" s="229">
        <v>0.0</v>
      </c>
      <c r="F1594" s="230" t="b">
        <v>0</v>
      </c>
      <c r="G1594" s="229">
        <v>0.0</v>
      </c>
      <c r="H1594" s="229">
        <v>0.0</v>
      </c>
      <c r="I1594" s="32" t="s">
        <v>517</v>
      </c>
      <c r="J1594" s="32" t="s">
        <v>516</v>
      </c>
      <c r="K1594" s="229">
        <v>55.0</v>
      </c>
      <c r="L1594" s="229">
        <v>0.0</v>
      </c>
      <c r="M1594" s="232"/>
      <c r="N1594" s="229">
        <v>55.0</v>
      </c>
    </row>
    <row r="1595">
      <c r="A1595" s="227" t="str">
        <f t="shared" si="1"/>
        <v>CO0008100002</v>
      </c>
      <c r="B1595" s="227" t="str">
        <f t="shared" si="2"/>
        <v>Adiyogi Arpanam Incense Gift Set</v>
      </c>
      <c r="C1595" s="32" t="s">
        <v>14790</v>
      </c>
      <c r="D1595" s="32" t="s">
        <v>521</v>
      </c>
      <c r="E1595" s="229">
        <v>7.55</v>
      </c>
      <c r="F1595" s="230" t="b">
        <v>0</v>
      </c>
      <c r="G1595" s="229">
        <v>10.0</v>
      </c>
      <c r="H1595" s="229">
        <v>12.0</v>
      </c>
      <c r="I1595" s="32" t="s">
        <v>7130</v>
      </c>
      <c r="J1595" s="32" t="s">
        <v>520</v>
      </c>
      <c r="K1595" s="229">
        <v>25.0</v>
      </c>
      <c r="L1595" s="229">
        <v>12.0</v>
      </c>
      <c r="M1595" s="232"/>
      <c r="N1595" s="229">
        <v>25.0</v>
      </c>
    </row>
    <row r="1596">
      <c r="A1596" s="227" t="str">
        <f t="shared" si="1"/>
        <v>CO0008200002</v>
      </c>
      <c r="B1596" s="227" t="str">
        <f t="shared" si="2"/>
        <v>Adiyogi Arpanam Incense - Set of 3</v>
      </c>
      <c r="C1596" s="32" t="s">
        <v>14791</v>
      </c>
      <c r="D1596" s="32" t="s">
        <v>7131</v>
      </c>
      <c r="E1596" s="229">
        <v>0.0</v>
      </c>
      <c r="F1596" s="230" t="b">
        <v>0</v>
      </c>
      <c r="G1596" s="229">
        <v>0.0</v>
      </c>
      <c r="H1596" s="229">
        <v>0.0</v>
      </c>
      <c r="I1596" s="32" t="s">
        <v>7133</v>
      </c>
      <c r="J1596" s="32" t="s">
        <v>7132</v>
      </c>
      <c r="K1596" s="229">
        <v>0.0</v>
      </c>
      <c r="L1596" s="229">
        <v>0.0</v>
      </c>
      <c r="M1596" s="232"/>
      <c r="N1596" s="229">
        <v>0.0</v>
      </c>
    </row>
    <row r="1597">
      <c r="A1597" s="227" t="str">
        <f t="shared" si="1"/>
        <v>CS-GoldCotSilk</v>
      </c>
      <c r="B1597" s="227" t="str">
        <f t="shared" si="2"/>
        <v>Consecrated Gold Cotton Silk Saree US</v>
      </c>
      <c r="C1597" s="32" t="s">
        <v>14792</v>
      </c>
      <c r="D1597" s="32" t="s">
        <v>14793</v>
      </c>
      <c r="E1597" s="229">
        <v>0.0</v>
      </c>
      <c r="F1597" s="230" t="b">
        <v>0</v>
      </c>
      <c r="G1597" s="229">
        <v>0.0</v>
      </c>
      <c r="H1597" s="229">
        <v>0.0</v>
      </c>
      <c r="I1597" s="32" t="s">
        <v>14793</v>
      </c>
      <c r="J1597" s="32" t="s">
        <v>14794</v>
      </c>
      <c r="K1597" s="229">
        <v>99.0</v>
      </c>
      <c r="L1597" s="229">
        <v>0.0</v>
      </c>
      <c r="M1597" s="232"/>
      <c r="N1597" s="229">
        <v>99.0</v>
      </c>
    </row>
    <row r="1598">
      <c r="A1598" s="227" t="str">
        <f t="shared" si="1"/>
        <v>CS-GoldCotton</v>
      </c>
      <c r="B1598" s="227" t="str">
        <f t="shared" si="2"/>
        <v>Consecrated Gold Cotton Saree US</v>
      </c>
      <c r="C1598" s="32" t="s">
        <v>14795</v>
      </c>
      <c r="D1598" s="32" t="s">
        <v>14796</v>
      </c>
      <c r="E1598" s="229">
        <v>0.0</v>
      </c>
      <c r="F1598" s="230" t="b">
        <v>0</v>
      </c>
      <c r="G1598" s="229">
        <v>0.0</v>
      </c>
      <c r="H1598" s="229">
        <v>0.0</v>
      </c>
      <c r="I1598" s="32" t="s">
        <v>14796</v>
      </c>
      <c r="J1598" s="32" t="s">
        <v>14797</v>
      </c>
      <c r="K1598" s="229">
        <v>99.0</v>
      </c>
      <c r="L1598" s="229">
        <v>0.0</v>
      </c>
      <c r="M1598" s="232"/>
      <c r="N1598" s="229">
        <v>99.0</v>
      </c>
    </row>
    <row r="1599">
      <c r="A1599" s="227" t="str">
        <f t="shared" si="1"/>
        <v>CS-GoldSilk</v>
      </c>
      <c r="B1599" s="227" t="str">
        <f t="shared" si="2"/>
        <v>Consecrated Gold Silk Saree US</v>
      </c>
      <c r="C1599" s="32" t="s">
        <v>14798</v>
      </c>
      <c r="D1599" s="32" t="s">
        <v>14799</v>
      </c>
      <c r="E1599" s="229">
        <v>0.0</v>
      </c>
      <c r="F1599" s="230" t="b">
        <v>0</v>
      </c>
      <c r="G1599" s="229">
        <v>0.0</v>
      </c>
      <c r="H1599" s="229">
        <v>0.0</v>
      </c>
      <c r="I1599" s="32" t="s">
        <v>14799</v>
      </c>
      <c r="J1599" s="32" t="s">
        <v>14800</v>
      </c>
      <c r="K1599" s="229">
        <v>99.0</v>
      </c>
      <c r="L1599" s="229">
        <v>0.0</v>
      </c>
      <c r="M1599" s="232"/>
      <c r="N1599" s="229">
        <v>99.0</v>
      </c>
    </row>
    <row r="1600">
      <c r="A1600" s="227" t="str">
        <f t="shared" si="1"/>
        <v>CS-GreenCotSilk</v>
      </c>
      <c r="B1600" s="227" t="str">
        <f t="shared" si="2"/>
        <v>Consecrated Green Cotton Silk Saree US</v>
      </c>
      <c r="C1600" s="32" t="s">
        <v>14801</v>
      </c>
      <c r="D1600" s="32" t="s">
        <v>14802</v>
      </c>
      <c r="E1600" s="229">
        <v>0.0</v>
      </c>
      <c r="F1600" s="230" t="b">
        <v>0</v>
      </c>
      <c r="G1600" s="229">
        <v>0.0</v>
      </c>
      <c r="H1600" s="229">
        <v>0.0</v>
      </c>
      <c r="I1600" s="32" t="s">
        <v>14802</v>
      </c>
      <c r="J1600" s="32" t="s">
        <v>14803</v>
      </c>
      <c r="K1600" s="229">
        <v>111.0</v>
      </c>
      <c r="L1600" s="229">
        <v>0.0</v>
      </c>
      <c r="M1600" s="232"/>
      <c r="N1600" s="229">
        <v>111.0</v>
      </c>
    </row>
    <row r="1601">
      <c r="A1601" s="227" t="str">
        <f t="shared" si="1"/>
        <v>CS-GreenCotton</v>
      </c>
      <c r="B1601" s="227" t="str">
        <f t="shared" si="2"/>
        <v>Consecrated Green Cotton Saree US</v>
      </c>
      <c r="C1601" s="32" t="s">
        <v>14804</v>
      </c>
      <c r="D1601" s="32" t="s">
        <v>14805</v>
      </c>
      <c r="E1601" s="229">
        <v>0.0</v>
      </c>
      <c r="F1601" s="230" t="b">
        <v>0</v>
      </c>
      <c r="G1601" s="229">
        <v>0.0</v>
      </c>
      <c r="H1601" s="229">
        <v>0.0</v>
      </c>
      <c r="I1601" s="32" t="s">
        <v>14805</v>
      </c>
      <c r="J1601" s="32" t="s">
        <v>14806</v>
      </c>
      <c r="K1601" s="229">
        <v>55.0</v>
      </c>
      <c r="L1601" s="229">
        <v>0.0</v>
      </c>
      <c r="M1601" s="232"/>
      <c r="N1601" s="229">
        <v>55.0</v>
      </c>
    </row>
    <row r="1602">
      <c r="A1602" s="227" t="str">
        <f t="shared" si="1"/>
        <v>CS-GreenSilk</v>
      </c>
      <c r="B1602" s="227" t="str">
        <f t="shared" si="2"/>
        <v>Consecrated Green Silk Saree US</v>
      </c>
      <c r="C1602" s="32" t="s">
        <v>14807</v>
      </c>
      <c r="D1602" s="32" t="s">
        <v>14808</v>
      </c>
      <c r="E1602" s="229">
        <v>0.0</v>
      </c>
      <c r="F1602" s="230" t="b">
        <v>0</v>
      </c>
      <c r="G1602" s="229">
        <v>0.0</v>
      </c>
      <c r="H1602" s="229">
        <v>0.0</v>
      </c>
      <c r="I1602" s="32" t="s">
        <v>14808</v>
      </c>
      <c r="J1602" s="32" t="s">
        <v>14809</v>
      </c>
      <c r="K1602" s="229">
        <v>220.0</v>
      </c>
      <c r="L1602" s="229">
        <v>0.0</v>
      </c>
      <c r="M1602" s="232"/>
      <c r="N1602" s="229">
        <v>220.0</v>
      </c>
    </row>
    <row r="1603">
      <c r="A1603" s="227" t="str">
        <f t="shared" si="1"/>
        <v>CS-MultiCotSilk</v>
      </c>
      <c r="B1603" s="227" t="str">
        <f t="shared" si="2"/>
        <v>Consecrated Multi Cotton Silk Saree US</v>
      </c>
      <c r="C1603" s="32" t="s">
        <v>14810</v>
      </c>
      <c r="D1603" s="32" t="s">
        <v>14811</v>
      </c>
      <c r="E1603" s="229">
        <v>0.0</v>
      </c>
      <c r="F1603" s="230" t="b">
        <v>0</v>
      </c>
      <c r="G1603" s="229">
        <v>0.0</v>
      </c>
      <c r="H1603" s="229">
        <v>0.0</v>
      </c>
      <c r="I1603" s="32" t="s">
        <v>14811</v>
      </c>
      <c r="J1603" s="32" t="s">
        <v>14812</v>
      </c>
      <c r="K1603" s="229">
        <v>111.0</v>
      </c>
      <c r="L1603" s="229">
        <v>0.0</v>
      </c>
      <c r="M1603" s="232"/>
      <c r="N1603" s="229">
        <v>111.0</v>
      </c>
    </row>
    <row r="1604">
      <c r="A1604" s="227" t="str">
        <f t="shared" si="1"/>
        <v>CS-MultiCotton</v>
      </c>
      <c r="B1604" s="227" t="str">
        <f t="shared" si="2"/>
        <v>Consecrated Multi Cotton Saree US</v>
      </c>
      <c r="C1604" s="32" t="s">
        <v>14813</v>
      </c>
      <c r="D1604" s="32" t="s">
        <v>14814</v>
      </c>
      <c r="E1604" s="229">
        <v>0.0</v>
      </c>
      <c r="F1604" s="230" t="b">
        <v>0</v>
      </c>
      <c r="G1604" s="229">
        <v>0.0</v>
      </c>
      <c r="H1604" s="229">
        <v>0.0</v>
      </c>
      <c r="I1604" s="32" t="s">
        <v>14814</v>
      </c>
      <c r="J1604" s="32" t="s">
        <v>14815</v>
      </c>
      <c r="K1604" s="229">
        <v>55.0</v>
      </c>
      <c r="L1604" s="229">
        <v>0.0</v>
      </c>
      <c r="M1604" s="232"/>
      <c r="N1604" s="229">
        <v>55.0</v>
      </c>
    </row>
    <row r="1605">
      <c r="A1605" s="227" t="str">
        <f t="shared" si="1"/>
        <v>CS-MultiSilk</v>
      </c>
      <c r="B1605" s="227" t="str">
        <f t="shared" si="2"/>
        <v>Consecrated Multi Silk Saree US</v>
      </c>
      <c r="C1605" s="32" t="s">
        <v>14816</v>
      </c>
      <c r="D1605" s="32" t="s">
        <v>14817</v>
      </c>
      <c r="E1605" s="229">
        <v>0.0</v>
      </c>
      <c r="F1605" s="230" t="b">
        <v>0</v>
      </c>
      <c r="G1605" s="229">
        <v>0.0</v>
      </c>
      <c r="H1605" s="229">
        <v>0.0</v>
      </c>
      <c r="I1605" s="32" t="s">
        <v>14817</v>
      </c>
      <c r="J1605" s="32" t="s">
        <v>14818</v>
      </c>
      <c r="K1605" s="229">
        <v>220.0</v>
      </c>
      <c r="L1605" s="229">
        <v>0.0</v>
      </c>
      <c r="M1605" s="232"/>
      <c r="N1605" s="229">
        <v>220.0</v>
      </c>
    </row>
    <row r="1606">
      <c r="A1606" s="227" t="str">
        <f t="shared" si="1"/>
        <v>CS-PGRSilk</v>
      </c>
      <c r="B1606" s="227" t="str">
        <f t="shared" si="2"/>
        <v>Consecrated Pink, Gold &amp; Red Silk Saree</v>
      </c>
      <c r="C1606" s="32" t="s">
        <v>14819</v>
      </c>
      <c r="D1606" s="32" t="s">
        <v>14820</v>
      </c>
      <c r="E1606" s="229">
        <v>0.0</v>
      </c>
      <c r="F1606" s="230" t="b">
        <v>0</v>
      </c>
      <c r="G1606" s="229">
        <v>0.0</v>
      </c>
      <c r="H1606" s="229">
        <v>0.0</v>
      </c>
      <c r="I1606" s="32" t="s">
        <v>14820</v>
      </c>
      <c r="J1606" s="32" t="s">
        <v>14821</v>
      </c>
      <c r="K1606" s="229">
        <v>777.0</v>
      </c>
      <c r="L1606" s="229">
        <v>0.0</v>
      </c>
      <c r="M1606" s="232"/>
      <c r="N1606" s="229">
        <v>777.0</v>
      </c>
    </row>
    <row r="1607">
      <c r="A1607" s="227" t="str">
        <f t="shared" si="1"/>
        <v>CS-RGCSilk</v>
      </c>
      <c r="B1607" s="227" t="str">
        <f t="shared" si="2"/>
        <v>Consecrated Red, Gold &amp; Copper Silk Saree</v>
      </c>
      <c r="C1607" s="32" t="s">
        <v>14822</v>
      </c>
      <c r="D1607" s="32" t="s">
        <v>14823</v>
      </c>
      <c r="E1607" s="229">
        <v>0.0</v>
      </c>
      <c r="F1607" s="230" t="b">
        <v>0</v>
      </c>
      <c r="G1607" s="229">
        <v>1.0</v>
      </c>
      <c r="H1607" s="229">
        <v>1.0</v>
      </c>
      <c r="I1607" s="32" t="s">
        <v>14823</v>
      </c>
      <c r="J1607" s="32" t="s">
        <v>14824</v>
      </c>
      <c r="K1607" s="229">
        <v>999.0</v>
      </c>
      <c r="L1607" s="229">
        <v>1.0</v>
      </c>
      <c r="M1607" s="232"/>
      <c r="N1607" s="229">
        <v>999.0</v>
      </c>
    </row>
    <row r="1608">
      <c r="A1608" s="227" t="str">
        <f t="shared" si="1"/>
        <v>CS-RSSilk</v>
      </c>
      <c r="B1608" s="227" t="str">
        <f t="shared" si="2"/>
        <v>Consecrated Red &amp; Silver Silk Saree</v>
      </c>
      <c r="C1608" s="32" t="s">
        <v>14825</v>
      </c>
      <c r="D1608" s="32" t="s">
        <v>14826</v>
      </c>
      <c r="E1608" s="229">
        <v>0.0</v>
      </c>
      <c r="F1608" s="230" t="b">
        <v>0</v>
      </c>
      <c r="G1608" s="229">
        <v>0.0</v>
      </c>
      <c r="H1608" s="229">
        <v>0.0</v>
      </c>
      <c r="I1608" s="32" t="s">
        <v>14826</v>
      </c>
      <c r="J1608" s="32" t="s">
        <v>14827</v>
      </c>
      <c r="K1608" s="229">
        <v>444.0</v>
      </c>
      <c r="L1608" s="229">
        <v>0.0</v>
      </c>
      <c r="M1608" s="232"/>
      <c r="N1608" s="229">
        <v>444.0</v>
      </c>
    </row>
    <row r="1609">
      <c r="A1609" s="227" t="str">
        <f t="shared" si="1"/>
        <v>CS-RedCotSilk</v>
      </c>
      <c r="B1609" s="227" t="str">
        <f t="shared" si="2"/>
        <v>Consecrated Red Cotton Silk Saree US</v>
      </c>
      <c r="C1609" s="32" t="s">
        <v>14828</v>
      </c>
      <c r="D1609" s="32" t="s">
        <v>14829</v>
      </c>
      <c r="E1609" s="229">
        <v>0.0</v>
      </c>
      <c r="F1609" s="230" t="b">
        <v>0</v>
      </c>
      <c r="G1609" s="229">
        <v>0.0</v>
      </c>
      <c r="H1609" s="229">
        <v>0.0</v>
      </c>
      <c r="I1609" s="32" t="s">
        <v>14829</v>
      </c>
      <c r="J1609" s="32" t="s">
        <v>14830</v>
      </c>
      <c r="K1609" s="229">
        <v>111.0</v>
      </c>
      <c r="L1609" s="229">
        <v>0.0</v>
      </c>
      <c r="M1609" s="232"/>
      <c r="N1609" s="229">
        <v>111.0</v>
      </c>
    </row>
    <row r="1610">
      <c r="A1610" s="227" t="str">
        <f t="shared" si="1"/>
        <v>CS-RedCotton</v>
      </c>
      <c r="B1610" s="227" t="str">
        <f t="shared" si="2"/>
        <v>Consecrated Red Cotton Saree US</v>
      </c>
      <c r="C1610" s="32" t="s">
        <v>14831</v>
      </c>
      <c r="D1610" s="32" t="s">
        <v>14832</v>
      </c>
      <c r="E1610" s="229">
        <v>0.0</v>
      </c>
      <c r="F1610" s="230" t="b">
        <v>0</v>
      </c>
      <c r="G1610" s="229">
        <v>0.0</v>
      </c>
      <c r="H1610" s="229">
        <v>0.0</v>
      </c>
      <c r="I1610" s="32" t="s">
        <v>14832</v>
      </c>
      <c r="J1610" s="32" t="s">
        <v>14833</v>
      </c>
      <c r="K1610" s="229">
        <v>55.0</v>
      </c>
      <c r="L1610" s="229">
        <v>0.0</v>
      </c>
      <c r="M1610" s="232"/>
      <c r="N1610" s="229">
        <v>55.0</v>
      </c>
    </row>
    <row r="1611">
      <c r="A1611" s="227" t="str">
        <f t="shared" si="1"/>
        <v>CS-RedSilk</v>
      </c>
      <c r="B1611" s="227" t="str">
        <f t="shared" si="2"/>
        <v>Consecrated Red Silk Saree US</v>
      </c>
      <c r="C1611" s="32" t="s">
        <v>14834</v>
      </c>
      <c r="D1611" s="32" t="s">
        <v>14835</v>
      </c>
      <c r="E1611" s="229">
        <v>0.0</v>
      </c>
      <c r="F1611" s="230" t="b">
        <v>0</v>
      </c>
      <c r="G1611" s="229">
        <v>-1.0</v>
      </c>
      <c r="H1611" s="229">
        <v>-1.0</v>
      </c>
      <c r="I1611" s="32" t="s">
        <v>14835</v>
      </c>
      <c r="J1611" s="32" t="s">
        <v>14836</v>
      </c>
      <c r="K1611" s="229">
        <v>220.0</v>
      </c>
      <c r="L1611" s="229">
        <v>0.0</v>
      </c>
      <c r="M1611" s="232"/>
      <c r="N1611" s="229">
        <v>220.0</v>
      </c>
    </row>
    <row r="1612">
      <c r="A1612" s="227" t="str">
        <f t="shared" si="1"/>
        <v>CS-YRGSilk</v>
      </c>
      <c r="B1612" s="227" t="str">
        <f t="shared" si="2"/>
        <v>Consecrated Yellow, Red &amp; Gold Silk Saree</v>
      </c>
      <c r="C1612" s="32" t="s">
        <v>14837</v>
      </c>
      <c r="D1612" s="32" t="s">
        <v>14838</v>
      </c>
      <c r="E1612" s="229">
        <v>0.0</v>
      </c>
      <c r="F1612" s="230" t="b">
        <v>0</v>
      </c>
      <c r="G1612" s="229">
        <v>0.0</v>
      </c>
      <c r="H1612" s="229">
        <v>0.0</v>
      </c>
      <c r="I1612" s="32" t="s">
        <v>14838</v>
      </c>
      <c r="J1612" s="32" t="s">
        <v>14839</v>
      </c>
      <c r="K1612" s="229">
        <v>333.0</v>
      </c>
      <c r="L1612" s="229">
        <v>0.0</v>
      </c>
      <c r="M1612" s="232"/>
      <c r="N1612" s="229">
        <v>333.0</v>
      </c>
    </row>
    <row r="1613">
      <c r="A1613" s="227" t="str">
        <f t="shared" si="1"/>
        <v>CS-YellowCotSilk</v>
      </c>
      <c r="B1613" s="227" t="str">
        <f t="shared" si="2"/>
        <v>Consecrated Yellow Cotton Silk Saree US</v>
      </c>
      <c r="C1613" s="32" t="s">
        <v>14840</v>
      </c>
      <c r="D1613" s="32" t="s">
        <v>14841</v>
      </c>
      <c r="E1613" s="229">
        <v>0.0</v>
      </c>
      <c r="F1613" s="230" t="b">
        <v>0</v>
      </c>
      <c r="G1613" s="229">
        <v>0.0</v>
      </c>
      <c r="H1613" s="229">
        <v>0.0</v>
      </c>
      <c r="I1613" s="32" t="s">
        <v>14841</v>
      </c>
      <c r="J1613" s="32" t="s">
        <v>14842</v>
      </c>
      <c r="K1613" s="229">
        <v>111.0</v>
      </c>
      <c r="L1613" s="229">
        <v>0.0</v>
      </c>
      <c r="M1613" s="232"/>
      <c r="N1613" s="229">
        <v>111.0</v>
      </c>
    </row>
    <row r="1614">
      <c r="A1614" s="227" t="str">
        <f t="shared" si="1"/>
        <v>CS-YellowCotton</v>
      </c>
      <c r="B1614" s="227" t="str">
        <f t="shared" si="2"/>
        <v>Consecrated Yellow Cotton Saree US</v>
      </c>
      <c r="C1614" s="32" t="s">
        <v>14843</v>
      </c>
      <c r="D1614" s="32" t="s">
        <v>14844</v>
      </c>
      <c r="E1614" s="229">
        <v>0.0</v>
      </c>
      <c r="F1614" s="230" t="b">
        <v>0</v>
      </c>
      <c r="G1614" s="229">
        <v>0.0</v>
      </c>
      <c r="H1614" s="229">
        <v>0.0</v>
      </c>
      <c r="I1614" s="32" t="s">
        <v>14844</v>
      </c>
      <c r="J1614" s="32" t="s">
        <v>14845</v>
      </c>
      <c r="K1614" s="229">
        <v>55.0</v>
      </c>
      <c r="L1614" s="229">
        <v>0.0</v>
      </c>
      <c r="M1614" s="232"/>
      <c r="N1614" s="229">
        <v>55.0</v>
      </c>
    </row>
    <row r="1615">
      <c r="A1615" s="227" t="str">
        <f t="shared" si="1"/>
        <v>CS-YellowSilk</v>
      </c>
      <c r="B1615" s="227" t="str">
        <f t="shared" si="2"/>
        <v>Consecrated Yellow Silk Saree US</v>
      </c>
      <c r="C1615" s="32" t="s">
        <v>14846</v>
      </c>
      <c r="D1615" s="32" t="s">
        <v>14847</v>
      </c>
      <c r="E1615" s="229">
        <v>0.0</v>
      </c>
      <c r="F1615" s="230" t="b">
        <v>0</v>
      </c>
      <c r="G1615" s="229">
        <v>0.0</v>
      </c>
      <c r="H1615" s="229">
        <v>0.0</v>
      </c>
      <c r="I1615" s="32" t="s">
        <v>14847</v>
      </c>
      <c r="J1615" s="32" t="s">
        <v>14848</v>
      </c>
      <c r="K1615" s="229">
        <v>220.0</v>
      </c>
      <c r="L1615" s="229">
        <v>0.0</v>
      </c>
      <c r="M1615" s="232"/>
      <c r="N1615" s="229">
        <v>220.0</v>
      </c>
    </row>
    <row r="1616">
      <c r="A1616" s="227" t="str">
        <f t="shared" si="1"/>
        <v>CU006-L</v>
      </c>
      <c r="B1616" s="227" t="str">
        <f t="shared" si="2"/>
        <v>Unisex Black Cotton Saptarishi Printed T Shirt (L)</v>
      </c>
      <c r="C1616" s="32" t="s">
        <v>14849</v>
      </c>
      <c r="D1616" s="32" t="s">
        <v>14850</v>
      </c>
      <c r="E1616" s="229">
        <v>11.96</v>
      </c>
      <c r="F1616" s="230" t="b">
        <v>0</v>
      </c>
      <c r="G1616" s="229">
        <v>5.0</v>
      </c>
      <c r="H1616" s="229">
        <v>5.0</v>
      </c>
      <c r="I1616" s="32" t="s">
        <v>14850</v>
      </c>
      <c r="J1616" s="32" t="s">
        <v>12337</v>
      </c>
      <c r="K1616" s="229">
        <v>10.0</v>
      </c>
      <c r="L1616" s="229">
        <v>5.0</v>
      </c>
      <c r="M1616" s="32" t="s">
        <v>11588</v>
      </c>
      <c r="N1616" s="229">
        <v>0.0</v>
      </c>
    </row>
    <row r="1617">
      <c r="A1617" s="227" t="str">
        <f t="shared" si="1"/>
        <v>CU006-S</v>
      </c>
      <c r="B1617" s="227" t="str">
        <f t="shared" si="2"/>
        <v>Unisex Black Cotton Saptarishi Printed T Shirt (S)</v>
      </c>
      <c r="C1617" s="32" t="s">
        <v>14851</v>
      </c>
      <c r="D1617" s="32" t="s">
        <v>14852</v>
      </c>
      <c r="E1617" s="229">
        <v>11.24</v>
      </c>
      <c r="F1617" s="230" t="b">
        <v>0</v>
      </c>
      <c r="G1617" s="229">
        <v>0.0</v>
      </c>
      <c r="H1617" s="229">
        <v>0.0</v>
      </c>
      <c r="I1617" s="32" t="s">
        <v>14852</v>
      </c>
      <c r="J1617" s="32" t="s">
        <v>12337</v>
      </c>
      <c r="K1617" s="229">
        <v>12.0</v>
      </c>
      <c r="L1617" s="229">
        <v>0.0</v>
      </c>
      <c r="M1617" s="32" t="s">
        <v>11585</v>
      </c>
      <c r="N1617" s="229">
        <v>0.0</v>
      </c>
    </row>
    <row r="1618">
      <c r="A1618" s="227" t="str">
        <f t="shared" si="1"/>
        <v>CU006-XL</v>
      </c>
      <c r="B1618" s="227" t="str">
        <f t="shared" si="2"/>
        <v>Unisex Black Cotton Saptarishi Printed T Shirt (XL)</v>
      </c>
      <c r="C1618" s="32" t="s">
        <v>14853</v>
      </c>
      <c r="D1618" s="32" t="s">
        <v>14854</v>
      </c>
      <c r="E1618" s="229">
        <v>11.6</v>
      </c>
      <c r="F1618" s="230" t="b">
        <v>0</v>
      </c>
      <c r="G1618" s="229">
        <v>1.0</v>
      </c>
      <c r="H1618" s="229">
        <v>1.0</v>
      </c>
      <c r="I1618" s="32" t="s">
        <v>14854</v>
      </c>
      <c r="J1618" s="32" t="s">
        <v>12337</v>
      </c>
      <c r="K1618" s="229">
        <v>12.0</v>
      </c>
      <c r="L1618" s="229">
        <v>1.0</v>
      </c>
      <c r="M1618" s="32" t="s">
        <v>11390</v>
      </c>
      <c r="N1618" s="229">
        <v>0.0</v>
      </c>
    </row>
    <row r="1619">
      <c r="A1619" s="227" t="str">
        <f t="shared" si="1"/>
        <v>CU012-S</v>
      </c>
      <c r="B1619" s="227" t="str">
        <f t="shared" si="2"/>
        <v>Unisex-T Shirt-Orange-SS</v>
      </c>
      <c r="C1619" s="32" t="s">
        <v>14855</v>
      </c>
      <c r="D1619" s="32" t="s">
        <v>14856</v>
      </c>
      <c r="E1619" s="229">
        <v>7.5</v>
      </c>
      <c r="F1619" s="230" t="b">
        <v>0</v>
      </c>
      <c r="G1619" s="229">
        <v>0.0</v>
      </c>
      <c r="H1619" s="229">
        <v>0.0</v>
      </c>
      <c r="I1619" s="32" t="s">
        <v>14856</v>
      </c>
      <c r="J1619" s="32" t="s">
        <v>14857</v>
      </c>
      <c r="K1619" s="229">
        <v>15.0</v>
      </c>
      <c r="L1619" s="229">
        <v>0.0</v>
      </c>
      <c r="M1619" s="232"/>
      <c r="N1619" s="229">
        <v>15.0</v>
      </c>
    </row>
    <row r="1620">
      <c r="A1620" s="227" t="str">
        <f t="shared" si="1"/>
        <v>CU017-L</v>
      </c>
      <c r="B1620" s="227" t="str">
        <f t="shared" si="2"/>
        <v>Unisex-Try-Yoga-T Shirt-Black-SS (L)</v>
      </c>
      <c r="C1620" s="32" t="s">
        <v>14858</v>
      </c>
      <c r="D1620" s="32" t="s">
        <v>14859</v>
      </c>
      <c r="E1620" s="229">
        <v>7.52</v>
      </c>
      <c r="F1620" s="230" t="b">
        <v>0</v>
      </c>
      <c r="G1620" s="229">
        <v>0.0</v>
      </c>
      <c r="H1620" s="229">
        <v>0.0</v>
      </c>
      <c r="I1620" s="32" t="s">
        <v>14859</v>
      </c>
      <c r="J1620" s="32" t="s">
        <v>14860</v>
      </c>
      <c r="K1620" s="229">
        <v>10.0</v>
      </c>
      <c r="L1620" s="229">
        <v>0.0</v>
      </c>
      <c r="M1620" s="32" t="s">
        <v>11588</v>
      </c>
      <c r="N1620" s="229">
        <v>0.0</v>
      </c>
    </row>
    <row r="1621">
      <c r="A1621" s="227" t="str">
        <f t="shared" si="1"/>
        <v>CU017-S</v>
      </c>
      <c r="B1621" s="227" t="str">
        <f t="shared" si="2"/>
        <v>Unisex-Try-Yoga-T Shirt-Black-SS (S)</v>
      </c>
      <c r="C1621" s="32" t="s">
        <v>14861</v>
      </c>
      <c r="D1621" s="32" t="s">
        <v>14862</v>
      </c>
      <c r="E1621" s="229">
        <v>7.5</v>
      </c>
      <c r="F1621" s="230" t="b">
        <v>0</v>
      </c>
      <c r="G1621" s="229">
        <v>0.0</v>
      </c>
      <c r="H1621" s="229">
        <v>0.0</v>
      </c>
      <c r="I1621" s="32" t="s">
        <v>14862</v>
      </c>
      <c r="J1621" s="32" t="s">
        <v>14860</v>
      </c>
      <c r="K1621" s="229">
        <v>10.0</v>
      </c>
      <c r="L1621" s="229">
        <v>0.0</v>
      </c>
      <c r="M1621" s="32" t="s">
        <v>11585</v>
      </c>
      <c r="N1621" s="229">
        <v>0.0</v>
      </c>
    </row>
    <row r="1622">
      <c r="A1622" s="227" t="str">
        <f t="shared" si="1"/>
        <v>CU018-M</v>
      </c>
      <c r="B1622" s="227" t="str">
        <f t="shared" si="2"/>
        <v>Unisex-Try-Yoga-T Shirt-White-SS (M)</v>
      </c>
      <c r="C1622" s="32" t="s">
        <v>14863</v>
      </c>
      <c r="D1622" s="32" t="s">
        <v>14864</v>
      </c>
      <c r="E1622" s="229">
        <v>0.0</v>
      </c>
      <c r="F1622" s="230" t="b">
        <v>0</v>
      </c>
      <c r="G1622" s="229">
        <v>0.0</v>
      </c>
      <c r="H1622" s="229">
        <v>0.0</v>
      </c>
      <c r="I1622" s="32" t="s">
        <v>14864</v>
      </c>
      <c r="J1622" s="32" t="s">
        <v>14865</v>
      </c>
      <c r="K1622" s="229">
        <v>9.0</v>
      </c>
      <c r="L1622" s="229">
        <v>0.0</v>
      </c>
      <c r="M1622" s="32" t="s">
        <v>11388</v>
      </c>
      <c r="N1622" s="229">
        <v>0.0</v>
      </c>
    </row>
    <row r="1623">
      <c r="A1623" s="227" t="str">
        <f t="shared" si="1"/>
        <v>CU018-XL</v>
      </c>
      <c r="B1623" s="227" t="str">
        <f t="shared" si="2"/>
        <v>Unisex-Try-Yoga-T Shirt-White-SS (XL)</v>
      </c>
      <c r="C1623" s="32" t="s">
        <v>14866</v>
      </c>
      <c r="D1623" s="32" t="s">
        <v>14867</v>
      </c>
      <c r="E1623" s="229">
        <v>7.5</v>
      </c>
      <c r="F1623" s="230" t="b">
        <v>0</v>
      </c>
      <c r="G1623" s="229">
        <v>0.0</v>
      </c>
      <c r="H1623" s="229">
        <v>0.0</v>
      </c>
      <c r="I1623" s="32" t="s">
        <v>14867</v>
      </c>
      <c r="J1623" s="32" t="s">
        <v>14865</v>
      </c>
      <c r="K1623" s="229">
        <v>9.0</v>
      </c>
      <c r="L1623" s="229">
        <v>0.0</v>
      </c>
      <c r="M1623" s="32" t="s">
        <v>11390</v>
      </c>
      <c r="N1623" s="229">
        <v>0.0</v>
      </c>
    </row>
    <row r="1624">
      <c r="A1624" s="227" t="str">
        <f t="shared" si="1"/>
        <v>CU025-L</v>
      </c>
      <c r="B1624" s="227" t="str">
        <f t="shared" si="2"/>
        <v>That Which is Not - Unisex T Shirt (L)</v>
      </c>
      <c r="C1624" s="32" t="s">
        <v>14868</v>
      </c>
      <c r="D1624" s="32" t="s">
        <v>4397</v>
      </c>
      <c r="E1624" s="229">
        <v>7.5</v>
      </c>
      <c r="F1624" s="230" t="b">
        <v>0</v>
      </c>
      <c r="G1624" s="229">
        <v>0.0</v>
      </c>
      <c r="H1624" s="229">
        <v>0.0</v>
      </c>
      <c r="I1624" s="32" t="s">
        <v>4397</v>
      </c>
      <c r="J1624" s="32" t="s">
        <v>14869</v>
      </c>
      <c r="K1624" s="229">
        <v>15.0</v>
      </c>
      <c r="L1624" s="229">
        <v>0.0</v>
      </c>
      <c r="M1624" s="32" t="s">
        <v>11588</v>
      </c>
      <c r="N1624" s="229">
        <v>0.0</v>
      </c>
    </row>
    <row r="1625">
      <c r="A1625" s="227" t="str">
        <f t="shared" si="1"/>
        <v>CU025-M</v>
      </c>
      <c r="B1625" s="227" t="str">
        <f t="shared" si="2"/>
        <v>That Which is Not - Unisex T Shirt (M)</v>
      </c>
      <c r="C1625" s="32" t="s">
        <v>14870</v>
      </c>
      <c r="D1625" s="32" t="s">
        <v>14871</v>
      </c>
      <c r="E1625" s="229">
        <v>8.36</v>
      </c>
      <c r="F1625" s="230" t="b">
        <v>0</v>
      </c>
      <c r="G1625" s="229">
        <v>0.0</v>
      </c>
      <c r="H1625" s="229">
        <v>0.0</v>
      </c>
      <c r="I1625" s="32" t="s">
        <v>14871</v>
      </c>
      <c r="J1625" s="32" t="s">
        <v>14869</v>
      </c>
      <c r="K1625" s="229">
        <v>15.0</v>
      </c>
      <c r="L1625" s="229">
        <v>0.0</v>
      </c>
      <c r="M1625" s="32" t="s">
        <v>11388</v>
      </c>
      <c r="N1625" s="229">
        <v>0.0</v>
      </c>
    </row>
    <row r="1626">
      <c r="A1626" s="227" t="str">
        <f t="shared" si="1"/>
        <v>CU025-S</v>
      </c>
      <c r="B1626" s="227" t="str">
        <f t="shared" si="2"/>
        <v>That Which is Not - Unisex T Shirt (S)</v>
      </c>
      <c r="C1626" s="32" t="s">
        <v>14872</v>
      </c>
      <c r="D1626" s="32" t="s">
        <v>14873</v>
      </c>
      <c r="E1626" s="229">
        <v>7.63</v>
      </c>
      <c r="F1626" s="230" t="b">
        <v>0</v>
      </c>
      <c r="G1626" s="229">
        <v>0.0</v>
      </c>
      <c r="H1626" s="229">
        <v>0.0</v>
      </c>
      <c r="I1626" s="32" t="s">
        <v>14873</v>
      </c>
      <c r="J1626" s="32" t="s">
        <v>14869</v>
      </c>
      <c r="K1626" s="229">
        <v>10.0</v>
      </c>
      <c r="L1626" s="229">
        <v>0.0</v>
      </c>
      <c r="M1626" s="32" t="s">
        <v>11585</v>
      </c>
      <c r="N1626" s="229">
        <v>0.0</v>
      </c>
    </row>
    <row r="1627">
      <c r="A1627" s="227" t="str">
        <f t="shared" si="1"/>
        <v>CU025-XL</v>
      </c>
      <c r="B1627" s="227" t="str">
        <f t="shared" si="2"/>
        <v>That Which is Not - Unisex T Shirt (XL)</v>
      </c>
      <c r="C1627" s="32" t="s">
        <v>14874</v>
      </c>
      <c r="D1627" s="32" t="s">
        <v>14875</v>
      </c>
      <c r="E1627" s="229">
        <v>7.5</v>
      </c>
      <c r="F1627" s="230" t="b">
        <v>0</v>
      </c>
      <c r="G1627" s="229">
        <v>0.0</v>
      </c>
      <c r="H1627" s="229">
        <v>0.0</v>
      </c>
      <c r="I1627" s="32" t="s">
        <v>14875</v>
      </c>
      <c r="J1627" s="32" t="s">
        <v>14869</v>
      </c>
      <c r="K1627" s="229">
        <v>15.0</v>
      </c>
      <c r="L1627" s="229">
        <v>0.0</v>
      </c>
      <c r="M1627" s="32" t="s">
        <v>11390</v>
      </c>
      <c r="N1627" s="229">
        <v>0.0</v>
      </c>
    </row>
    <row r="1628">
      <c r="A1628" s="227" t="str">
        <f t="shared" si="1"/>
        <v>CU032-XL</v>
      </c>
      <c r="B1628" s="227" t="str">
        <f t="shared" si="2"/>
        <v>Unisex-T Shirt-No-Yoga-No-Peace-Navy</v>
      </c>
      <c r="C1628" s="32" t="s">
        <v>14876</v>
      </c>
      <c r="D1628" s="32" t="s">
        <v>14877</v>
      </c>
      <c r="E1628" s="229">
        <v>6.86</v>
      </c>
      <c r="F1628" s="230" t="b">
        <v>0</v>
      </c>
      <c r="G1628" s="229">
        <v>0.0</v>
      </c>
      <c r="H1628" s="229">
        <v>0.0</v>
      </c>
      <c r="I1628" s="32" t="s">
        <v>14877</v>
      </c>
      <c r="J1628" s="32" t="s">
        <v>14878</v>
      </c>
      <c r="K1628" s="229">
        <v>15.0</v>
      </c>
      <c r="L1628" s="229">
        <v>0.0</v>
      </c>
      <c r="M1628" s="231"/>
      <c r="N1628" s="229">
        <v>15.0</v>
      </c>
    </row>
    <row r="1629">
      <c r="A1629" s="227" t="str">
        <f t="shared" si="1"/>
        <v>CU033-S</v>
      </c>
      <c r="B1629" s="227" t="str">
        <f t="shared" si="2"/>
        <v>Nirvana - Unisex T Shirt - Pink</v>
      </c>
      <c r="C1629" s="32" t="s">
        <v>14879</v>
      </c>
      <c r="D1629" s="32" t="s">
        <v>14880</v>
      </c>
      <c r="E1629" s="229">
        <v>8.95</v>
      </c>
      <c r="F1629" s="230" t="b">
        <v>0</v>
      </c>
      <c r="G1629" s="229">
        <v>0.0</v>
      </c>
      <c r="H1629" s="229">
        <v>0.0</v>
      </c>
      <c r="I1629" s="32" t="s">
        <v>14880</v>
      </c>
      <c r="J1629" s="32" t="s">
        <v>14881</v>
      </c>
      <c r="K1629" s="229">
        <v>15.0</v>
      </c>
      <c r="L1629" s="229">
        <v>0.0</v>
      </c>
      <c r="M1629" s="231"/>
      <c r="N1629" s="229">
        <v>15.0</v>
      </c>
    </row>
    <row r="1630">
      <c r="A1630" s="227" t="str">
        <f t="shared" si="1"/>
        <v>CU034-L</v>
      </c>
      <c r="B1630" s="227" t="str">
        <f t="shared" si="2"/>
        <v>Unisex Shiva Shiva T Shirt (L)</v>
      </c>
      <c r="C1630" s="32" t="s">
        <v>14882</v>
      </c>
      <c r="D1630" s="32" t="s">
        <v>14883</v>
      </c>
      <c r="E1630" s="229">
        <v>7.76</v>
      </c>
      <c r="F1630" s="230" t="b">
        <v>0</v>
      </c>
      <c r="G1630" s="229">
        <v>1.0</v>
      </c>
      <c r="H1630" s="229">
        <v>1.0</v>
      </c>
      <c r="I1630" s="32" t="s">
        <v>14883</v>
      </c>
      <c r="J1630" s="32" t="s">
        <v>12421</v>
      </c>
      <c r="K1630" s="229">
        <v>10.0</v>
      </c>
      <c r="L1630" s="229">
        <v>1.0</v>
      </c>
      <c r="M1630" s="32" t="s">
        <v>11588</v>
      </c>
      <c r="N1630" s="229">
        <v>0.0</v>
      </c>
    </row>
    <row r="1631">
      <c r="A1631" s="227" t="str">
        <f t="shared" si="1"/>
        <v>CU034-M</v>
      </c>
      <c r="B1631" s="227" t="str">
        <f t="shared" si="2"/>
        <v>Unisex Shiva Shiva T Shirt (M)</v>
      </c>
      <c r="C1631" s="32" t="s">
        <v>14884</v>
      </c>
      <c r="D1631" s="32" t="s">
        <v>14885</v>
      </c>
      <c r="E1631" s="229">
        <v>7.63</v>
      </c>
      <c r="F1631" s="230" t="b">
        <v>0</v>
      </c>
      <c r="G1631" s="229">
        <v>0.0</v>
      </c>
      <c r="H1631" s="229">
        <v>0.0</v>
      </c>
      <c r="I1631" s="32" t="s">
        <v>14885</v>
      </c>
      <c r="J1631" s="32" t="s">
        <v>12421</v>
      </c>
      <c r="K1631" s="229">
        <v>15.0</v>
      </c>
      <c r="L1631" s="229">
        <v>0.0</v>
      </c>
      <c r="M1631" s="32" t="s">
        <v>11388</v>
      </c>
      <c r="N1631" s="229">
        <v>0.0</v>
      </c>
    </row>
    <row r="1632">
      <c r="A1632" s="227" t="str">
        <f t="shared" si="1"/>
        <v>CU034-XL</v>
      </c>
      <c r="B1632" s="227" t="str">
        <f t="shared" si="2"/>
        <v>Unisex Shiva Shiva T Shirt (XL)</v>
      </c>
      <c r="C1632" s="32" t="s">
        <v>14886</v>
      </c>
      <c r="D1632" s="32" t="s">
        <v>14887</v>
      </c>
      <c r="E1632" s="229">
        <v>7.63</v>
      </c>
      <c r="F1632" s="230" t="b">
        <v>0</v>
      </c>
      <c r="G1632" s="229">
        <v>0.0</v>
      </c>
      <c r="H1632" s="229">
        <v>0.0</v>
      </c>
      <c r="I1632" s="32" t="s">
        <v>14887</v>
      </c>
      <c r="J1632" s="32" t="s">
        <v>12421</v>
      </c>
      <c r="K1632" s="229">
        <v>10.0</v>
      </c>
      <c r="L1632" s="229">
        <v>0.0</v>
      </c>
      <c r="M1632" s="32" t="s">
        <v>11390</v>
      </c>
      <c r="N1632" s="229">
        <v>0.0</v>
      </c>
    </row>
    <row r="1633">
      <c r="A1633" s="227" t="str">
        <f t="shared" si="1"/>
        <v>CU036-L</v>
      </c>
      <c r="B1633" s="227" t="str">
        <f t="shared" si="2"/>
        <v>IE - Unisex T Shirt - Grey (L)</v>
      </c>
      <c r="C1633" s="32" t="s">
        <v>14888</v>
      </c>
      <c r="D1633" s="32" t="s">
        <v>14889</v>
      </c>
      <c r="E1633" s="229">
        <v>3.12</v>
      </c>
      <c r="F1633" s="230" t="b">
        <v>0</v>
      </c>
      <c r="G1633" s="229">
        <v>0.0</v>
      </c>
      <c r="H1633" s="229">
        <v>0.0</v>
      </c>
      <c r="I1633" s="32" t="s">
        <v>14889</v>
      </c>
      <c r="J1633" s="32" t="s">
        <v>12613</v>
      </c>
      <c r="K1633" s="229">
        <v>5.0</v>
      </c>
      <c r="L1633" s="229">
        <v>0.0</v>
      </c>
      <c r="M1633" s="32" t="s">
        <v>11588</v>
      </c>
      <c r="N1633" s="229">
        <v>10.0</v>
      </c>
    </row>
    <row r="1634">
      <c r="A1634" s="227" t="str">
        <f t="shared" si="1"/>
        <v>CU036-XXL</v>
      </c>
      <c r="B1634" s="227" t="str">
        <f t="shared" si="2"/>
        <v>IE - Unisex T Shirt - Grey (XXL)</v>
      </c>
      <c r="C1634" s="32" t="s">
        <v>14890</v>
      </c>
      <c r="D1634" s="32" t="s">
        <v>14891</v>
      </c>
      <c r="E1634" s="229">
        <v>3.12</v>
      </c>
      <c r="F1634" s="230" t="b">
        <v>0</v>
      </c>
      <c r="G1634" s="229">
        <v>0.0</v>
      </c>
      <c r="H1634" s="229">
        <v>0.0</v>
      </c>
      <c r="I1634" s="32" t="s">
        <v>14891</v>
      </c>
      <c r="J1634" s="32" t="s">
        <v>12613</v>
      </c>
      <c r="K1634" s="229">
        <v>5.0</v>
      </c>
      <c r="L1634" s="229">
        <v>0.0</v>
      </c>
      <c r="M1634" s="32" t="s">
        <v>11392</v>
      </c>
      <c r="N1634" s="229">
        <v>10.0</v>
      </c>
    </row>
    <row r="1635">
      <c r="A1635" s="227" t="str">
        <f t="shared" si="1"/>
        <v>CU036-XXXL</v>
      </c>
      <c r="B1635" s="227" t="str">
        <f t="shared" si="2"/>
        <v>IE - Unisex T Shirt - Grey (XXXL)</v>
      </c>
      <c r="C1635" s="32" t="s">
        <v>14892</v>
      </c>
      <c r="D1635" s="32" t="s">
        <v>14893</v>
      </c>
      <c r="E1635" s="229">
        <v>4.0</v>
      </c>
      <c r="F1635" s="230" t="b">
        <v>0</v>
      </c>
      <c r="G1635" s="229">
        <v>0.0</v>
      </c>
      <c r="H1635" s="233">
        <v>0.0</v>
      </c>
      <c r="I1635" s="32" t="s">
        <v>14893</v>
      </c>
      <c r="J1635" s="32" t="s">
        <v>12613</v>
      </c>
      <c r="K1635" s="229">
        <v>10.0</v>
      </c>
      <c r="L1635" s="233">
        <v>0.0</v>
      </c>
      <c r="M1635" s="32" t="s">
        <v>12609</v>
      </c>
      <c r="N1635" s="229">
        <v>10.0</v>
      </c>
    </row>
    <row r="1636">
      <c r="A1636" s="227" t="str">
        <f t="shared" si="1"/>
        <v>CU037-XXL</v>
      </c>
      <c r="B1636" s="227" t="str">
        <f t="shared" si="2"/>
        <v>IE - Unisex T Shirt - Cardinal (XXL)</v>
      </c>
      <c r="C1636" s="32" t="s">
        <v>14894</v>
      </c>
      <c r="D1636" s="32" t="s">
        <v>14895</v>
      </c>
      <c r="E1636" s="229">
        <v>3.12</v>
      </c>
      <c r="F1636" s="230" t="b">
        <v>0</v>
      </c>
      <c r="G1636" s="229">
        <v>13.0</v>
      </c>
      <c r="H1636" s="233">
        <v>13.0</v>
      </c>
      <c r="I1636" s="32" t="s">
        <v>14895</v>
      </c>
      <c r="J1636" s="32" t="s">
        <v>12626</v>
      </c>
      <c r="K1636" s="229">
        <v>5.0</v>
      </c>
      <c r="L1636" s="233">
        <v>13.0</v>
      </c>
      <c r="M1636" s="32" t="s">
        <v>11392</v>
      </c>
      <c r="N1636" s="229">
        <v>5.0</v>
      </c>
    </row>
    <row r="1637">
      <c r="A1637" s="227" t="str">
        <f t="shared" si="1"/>
        <v>CU040-L</v>
      </c>
      <c r="B1637" s="227" t="str">
        <f t="shared" si="2"/>
        <v>Adiyogi Unisex T Shirt, Graphic Print (L)</v>
      </c>
      <c r="C1637" s="32" t="s">
        <v>14896</v>
      </c>
      <c r="D1637" s="32" t="s">
        <v>14897</v>
      </c>
      <c r="E1637" s="229">
        <v>0.0</v>
      </c>
      <c r="F1637" s="230" t="b">
        <v>0</v>
      </c>
      <c r="G1637" s="229">
        <v>9.0</v>
      </c>
      <c r="H1637" s="229">
        <v>9.0</v>
      </c>
      <c r="I1637" s="32" t="s">
        <v>14897</v>
      </c>
      <c r="J1637" s="32" t="s">
        <v>12330</v>
      </c>
      <c r="K1637" s="229">
        <v>10.0</v>
      </c>
      <c r="L1637" s="229">
        <v>9.0</v>
      </c>
      <c r="M1637" s="32" t="s">
        <v>11588</v>
      </c>
      <c r="N1637" s="229">
        <v>0.0</v>
      </c>
    </row>
    <row r="1638">
      <c r="A1638" s="227" t="str">
        <f t="shared" si="1"/>
        <v>CU052-L</v>
      </c>
      <c r="B1638" s="227" t="str">
        <f t="shared" si="2"/>
        <v>Unisex T Shirt - Namaskaram - Charcoal (L)</v>
      </c>
      <c r="C1638" s="32" t="s">
        <v>14898</v>
      </c>
      <c r="D1638" s="32" t="s">
        <v>14899</v>
      </c>
      <c r="E1638" s="229">
        <v>5.78</v>
      </c>
      <c r="F1638" s="230" t="b">
        <v>0</v>
      </c>
      <c r="G1638" s="229">
        <v>18.0</v>
      </c>
      <c r="H1638" s="233">
        <v>18.0</v>
      </c>
      <c r="I1638" s="32" t="s">
        <v>14899</v>
      </c>
      <c r="J1638" s="32" t="s">
        <v>12652</v>
      </c>
      <c r="K1638" s="229">
        <v>10.0</v>
      </c>
      <c r="L1638" s="233">
        <v>18.0</v>
      </c>
      <c r="M1638" s="32" t="s">
        <v>11588</v>
      </c>
      <c r="N1638" s="229">
        <v>0.0</v>
      </c>
    </row>
    <row r="1639">
      <c r="A1639" s="227" t="str">
        <f t="shared" si="1"/>
        <v>CU052-M</v>
      </c>
      <c r="B1639" s="227" t="str">
        <f t="shared" si="2"/>
        <v>Unisex T Shirt - Namaskaram - Charcoal (M)</v>
      </c>
      <c r="C1639" s="32" t="s">
        <v>14900</v>
      </c>
      <c r="D1639" s="32" t="s">
        <v>14901</v>
      </c>
      <c r="E1639" s="229">
        <v>5.6</v>
      </c>
      <c r="F1639" s="230" t="b">
        <v>0</v>
      </c>
      <c r="G1639" s="229">
        <v>0.0</v>
      </c>
      <c r="H1639" s="229">
        <v>0.0</v>
      </c>
      <c r="I1639" s="32" t="s">
        <v>14901</v>
      </c>
      <c r="J1639" s="32" t="s">
        <v>12652</v>
      </c>
      <c r="K1639" s="229">
        <v>10.0</v>
      </c>
      <c r="L1639" s="229">
        <v>0.0</v>
      </c>
      <c r="M1639" s="32" t="s">
        <v>11388</v>
      </c>
      <c r="N1639" s="229">
        <v>0.0</v>
      </c>
    </row>
    <row r="1640">
      <c r="A1640" s="227" t="str">
        <f t="shared" si="1"/>
        <v>CU052-XL</v>
      </c>
      <c r="B1640" s="227" t="str">
        <f t="shared" si="2"/>
        <v>Unisex T Shirt - Namaskaram - Charcoal (XL)</v>
      </c>
      <c r="C1640" s="32" t="s">
        <v>14902</v>
      </c>
      <c r="D1640" s="32" t="s">
        <v>14903</v>
      </c>
      <c r="E1640" s="229">
        <v>5.78</v>
      </c>
      <c r="F1640" s="230" t="b">
        <v>0</v>
      </c>
      <c r="G1640" s="229">
        <v>2.0</v>
      </c>
      <c r="H1640" s="229">
        <v>2.0</v>
      </c>
      <c r="I1640" s="32" t="s">
        <v>14903</v>
      </c>
      <c r="J1640" s="32" t="s">
        <v>12652</v>
      </c>
      <c r="K1640" s="229">
        <v>10.0</v>
      </c>
      <c r="L1640" s="229">
        <v>2.0</v>
      </c>
      <c r="M1640" s="32" t="s">
        <v>11390</v>
      </c>
      <c r="N1640" s="229">
        <v>0.0</v>
      </c>
    </row>
    <row r="1641">
      <c r="A1641" s="227" t="str">
        <f t="shared" si="1"/>
        <v>CU053-L</v>
      </c>
      <c r="B1641" s="227" t="str">
        <f t="shared" si="2"/>
        <v>Unisex T Shirt - Namaskaram - Navy (L)</v>
      </c>
      <c r="C1641" s="32" t="s">
        <v>14904</v>
      </c>
      <c r="D1641" s="32" t="s">
        <v>14905</v>
      </c>
      <c r="E1641" s="229">
        <v>5.6</v>
      </c>
      <c r="F1641" s="230" t="b">
        <v>0</v>
      </c>
      <c r="G1641" s="229">
        <v>0.0</v>
      </c>
      <c r="H1641" s="229">
        <v>0.0</v>
      </c>
      <c r="I1641" s="32" t="s">
        <v>14905</v>
      </c>
      <c r="J1641" s="32" t="s">
        <v>12656</v>
      </c>
      <c r="K1641" s="229">
        <v>12.0</v>
      </c>
      <c r="L1641" s="229">
        <v>0.0</v>
      </c>
      <c r="M1641" s="32" t="s">
        <v>11588</v>
      </c>
      <c r="N1641" s="229">
        <v>0.0</v>
      </c>
    </row>
    <row r="1642">
      <c r="A1642" s="227" t="str">
        <f t="shared" si="1"/>
        <v>CU053-XL</v>
      </c>
      <c r="B1642" s="227" t="str">
        <f t="shared" si="2"/>
        <v>Unisex T Shirt - Namaskaram - Navy (XL)</v>
      </c>
      <c r="C1642" s="32" t="s">
        <v>14906</v>
      </c>
      <c r="D1642" s="32" t="s">
        <v>14907</v>
      </c>
      <c r="E1642" s="229">
        <v>5.16</v>
      </c>
      <c r="F1642" s="230" t="b">
        <v>0</v>
      </c>
      <c r="G1642" s="229">
        <v>4.0</v>
      </c>
      <c r="H1642" s="229">
        <v>4.0</v>
      </c>
      <c r="I1642" s="32" t="s">
        <v>14907</v>
      </c>
      <c r="J1642" s="32" t="s">
        <v>12656</v>
      </c>
      <c r="K1642" s="229">
        <v>12.0</v>
      </c>
      <c r="L1642" s="229">
        <v>4.0</v>
      </c>
      <c r="M1642" s="32" t="s">
        <v>11390</v>
      </c>
      <c r="N1642" s="229">
        <v>0.0</v>
      </c>
    </row>
    <row r="1643">
      <c r="A1643" s="227" t="str">
        <f t="shared" si="1"/>
        <v>CU056-L</v>
      </c>
      <c r="B1643" s="227" t="str">
        <f t="shared" si="2"/>
        <v>Unisex T Shirt - Sepia - Brown (L)</v>
      </c>
      <c r="C1643" s="32" t="s">
        <v>14908</v>
      </c>
      <c r="D1643" s="32" t="s">
        <v>14909</v>
      </c>
      <c r="E1643" s="229">
        <v>10.8</v>
      </c>
      <c r="F1643" s="230" t="b">
        <v>0</v>
      </c>
      <c r="G1643" s="229">
        <v>0.0</v>
      </c>
      <c r="H1643" s="229">
        <v>0.0</v>
      </c>
      <c r="I1643" s="32" t="s">
        <v>14909</v>
      </c>
      <c r="J1643" s="32" t="s">
        <v>12695</v>
      </c>
      <c r="K1643" s="229">
        <v>10.0</v>
      </c>
      <c r="L1643" s="229">
        <v>0.0</v>
      </c>
      <c r="M1643" s="32" t="s">
        <v>11588</v>
      </c>
      <c r="N1643" s="229">
        <v>0.0</v>
      </c>
    </row>
    <row r="1644">
      <c r="A1644" s="227" t="str">
        <f t="shared" si="1"/>
        <v>CU056-M</v>
      </c>
      <c r="B1644" s="227" t="str">
        <f t="shared" si="2"/>
        <v>Unisex T Shirt - Sepia - Brown (M)</v>
      </c>
      <c r="C1644" s="32" t="s">
        <v>14910</v>
      </c>
      <c r="D1644" s="32" t="s">
        <v>14911</v>
      </c>
      <c r="E1644" s="229">
        <v>10.8</v>
      </c>
      <c r="F1644" s="230" t="b">
        <v>0</v>
      </c>
      <c r="G1644" s="229">
        <v>0.0</v>
      </c>
      <c r="H1644" s="229">
        <v>0.0</v>
      </c>
      <c r="I1644" s="32" t="s">
        <v>14911</v>
      </c>
      <c r="J1644" s="32" t="s">
        <v>12695</v>
      </c>
      <c r="K1644" s="229">
        <v>10.0</v>
      </c>
      <c r="L1644" s="229">
        <v>0.0</v>
      </c>
      <c r="M1644" s="32" t="s">
        <v>11388</v>
      </c>
      <c r="N1644" s="229">
        <v>0.0</v>
      </c>
    </row>
    <row r="1645">
      <c r="A1645" s="227" t="str">
        <f t="shared" si="1"/>
        <v>CU056-XS</v>
      </c>
      <c r="B1645" s="227" t="str">
        <f t="shared" si="2"/>
        <v>Unisex T Shirt - Sepia - Brown (XS)</v>
      </c>
      <c r="C1645" s="32" t="s">
        <v>14912</v>
      </c>
      <c r="D1645" s="32" t="s">
        <v>14913</v>
      </c>
      <c r="E1645" s="229">
        <v>10.8</v>
      </c>
      <c r="F1645" s="230" t="b">
        <v>0</v>
      </c>
      <c r="G1645" s="229">
        <v>0.0</v>
      </c>
      <c r="H1645" s="229">
        <v>0.0</v>
      </c>
      <c r="I1645" s="32" t="s">
        <v>14913</v>
      </c>
      <c r="J1645" s="32" t="s">
        <v>12695</v>
      </c>
      <c r="K1645" s="229">
        <v>10.0</v>
      </c>
      <c r="L1645" s="229">
        <v>0.0</v>
      </c>
      <c r="M1645" s="32" t="s">
        <v>11686</v>
      </c>
      <c r="N1645" s="229">
        <v>0.0</v>
      </c>
    </row>
    <row r="1646">
      <c r="A1646" s="227" t="str">
        <f t="shared" si="1"/>
        <v>CU057-S</v>
      </c>
      <c r="B1646" s="227" t="str">
        <f t="shared" si="2"/>
        <v>Unisex T Shirt - AdiYogi - Blue (S)</v>
      </c>
      <c r="C1646" s="32" t="s">
        <v>14914</v>
      </c>
      <c r="D1646" s="32" t="s">
        <v>14915</v>
      </c>
      <c r="E1646" s="229">
        <v>6.68</v>
      </c>
      <c r="F1646" s="230" t="b">
        <v>0</v>
      </c>
      <c r="G1646" s="229">
        <v>1.0</v>
      </c>
      <c r="H1646" s="229">
        <v>1.0</v>
      </c>
      <c r="I1646" s="32" t="s">
        <v>14915</v>
      </c>
      <c r="J1646" s="32" t="s">
        <v>14916</v>
      </c>
      <c r="K1646" s="229">
        <v>10.0</v>
      </c>
      <c r="L1646" s="229">
        <v>1.0</v>
      </c>
      <c r="M1646" s="32" t="s">
        <v>11585</v>
      </c>
      <c r="N1646" s="229">
        <v>10.0</v>
      </c>
    </row>
    <row r="1647">
      <c r="A1647" s="227" t="str">
        <f t="shared" si="1"/>
        <v>CU057-XXL</v>
      </c>
      <c r="B1647" s="227" t="str">
        <f t="shared" si="2"/>
        <v>Unisex T Shirt - AdiYogi - Blue (XXL)</v>
      </c>
      <c r="C1647" s="32" t="s">
        <v>14917</v>
      </c>
      <c r="D1647" s="32" t="s">
        <v>14918</v>
      </c>
      <c r="E1647" s="229">
        <v>7.0</v>
      </c>
      <c r="F1647" s="230" t="b">
        <v>0</v>
      </c>
      <c r="G1647" s="229">
        <v>0.0</v>
      </c>
      <c r="H1647" s="229">
        <v>0.0</v>
      </c>
      <c r="I1647" s="32" t="s">
        <v>14918</v>
      </c>
      <c r="J1647" s="32" t="s">
        <v>14916</v>
      </c>
      <c r="K1647" s="229">
        <v>10.0</v>
      </c>
      <c r="L1647" s="229">
        <v>0.0</v>
      </c>
      <c r="M1647" s="32" t="s">
        <v>11392</v>
      </c>
      <c r="N1647" s="229">
        <v>10.0</v>
      </c>
    </row>
    <row r="1648">
      <c r="A1648" s="227" t="str">
        <f t="shared" si="1"/>
        <v>CU058-L</v>
      </c>
      <c r="B1648" s="227" t="str">
        <f t="shared" si="2"/>
        <v>Unisex T Shirt - Love - Red (L)</v>
      </c>
      <c r="C1648" s="32" t="s">
        <v>14919</v>
      </c>
      <c r="D1648" s="32" t="s">
        <v>14920</v>
      </c>
      <c r="E1648" s="229">
        <v>4.63</v>
      </c>
      <c r="F1648" s="230" t="b">
        <v>0</v>
      </c>
      <c r="G1648" s="229">
        <v>3.0</v>
      </c>
      <c r="H1648" s="229">
        <v>3.0</v>
      </c>
      <c r="I1648" s="32" t="s">
        <v>14920</v>
      </c>
      <c r="J1648" s="32" t="s">
        <v>14921</v>
      </c>
      <c r="K1648" s="229">
        <v>10.0</v>
      </c>
      <c r="L1648" s="229">
        <v>3.0</v>
      </c>
      <c r="M1648" s="32" t="s">
        <v>11588</v>
      </c>
      <c r="N1648" s="229">
        <v>0.0</v>
      </c>
    </row>
    <row r="1649">
      <c r="A1649" s="227" t="str">
        <f t="shared" si="1"/>
        <v>CU058-M</v>
      </c>
      <c r="B1649" s="227" t="str">
        <f t="shared" si="2"/>
        <v>Unisex T Shirt - Love - Red (M)</v>
      </c>
      <c r="C1649" s="32" t="s">
        <v>14922</v>
      </c>
      <c r="D1649" s="32" t="s">
        <v>14923</v>
      </c>
      <c r="E1649" s="229">
        <v>4.63</v>
      </c>
      <c r="F1649" s="230" t="b">
        <v>0</v>
      </c>
      <c r="G1649" s="229">
        <v>26.0</v>
      </c>
      <c r="H1649" s="229">
        <v>27.0</v>
      </c>
      <c r="I1649" s="32" t="s">
        <v>14923</v>
      </c>
      <c r="J1649" s="32" t="s">
        <v>14921</v>
      </c>
      <c r="K1649" s="229">
        <v>10.0</v>
      </c>
      <c r="L1649" s="229">
        <v>27.0</v>
      </c>
      <c r="M1649" s="32" t="s">
        <v>11388</v>
      </c>
      <c r="N1649" s="229">
        <v>0.0</v>
      </c>
    </row>
    <row r="1650">
      <c r="A1650" s="227" t="str">
        <f t="shared" si="1"/>
        <v>CU058-S</v>
      </c>
      <c r="B1650" s="227" t="str">
        <f t="shared" si="2"/>
        <v>Unisex T Shirt - Love - Red (S)</v>
      </c>
      <c r="C1650" s="32" t="s">
        <v>14924</v>
      </c>
      <c r="D1650" s="32" t="s">
        <v>14925</v>
      </c>
      <c r="E1650" s="229">
        <v>4.63</v>
      </c>
      <c r="F1650" s="230" t="b">
        <v>0</v>
      </c>
      <c r="G1650" s="229">
        <v>0.0</v>
      </c>
      <c r="H1650" s="229">
        <v>0.0</v>
      </c>
      <c r="I1650" s="32" t="s">
        <v>14925</v>
      </c>
      <c r="J1650" s="32" t="s">
        <v>14921</v>
      </c>
      <c r="K1650" s="229">
        <v>10.0</v>
      </c>
      <c r="L1650" s="229">
        <v>0.0</v>
      </c>
      <c r="M1650" s="32" t="s">
        <v>11585</v>
      </c>
      <c r="N1650" s="229">
        <v>0.0</v>
      </c>
    </row>
    <row r="1651">
      <c r="A1651" s="227" t="str">
        <f t="shared" si="1"/>
        <v>CU058-XL</v>
      </c>
      <c r="B1651" s="227" t="str">
        <f t="shared" si="2"/>
        <v>Unisex T Shirt - Love - Red (XL)</v>
      </c>
      <c r="C1651" s="32" t="s">
        <v>14926</v>
      </c>
      <c r="D1651" s="32" t="s">
        <v>14927</v>
      </c>
      <c r="E1651" s="229">
        <v>0.0</v>
      </c>
      <c r="F1651" s="230" t="b">
        <v>0</v>
      </c>
      <c r="G1651" s="229">
        <v>0.0</v>
      </c>
      <c r="H1651" s="229">
        <v>0.0</v>
      </c>
      <c r="I1651" s="32" t="s">
        <v>14927</v>
      </c>
      <c r="J1651" s="32" t="s">
        <v>14921</v>
      </c>
      <c r="K1651" s="229">
        <v>10.0</v>
      </c>
      <c r="L1651" s="229">
        <v>0.0</v>
      </c>
      <c r="M1651" s="32" t="s">
        <v>11390</v>
      </c>
      <c r="N1651" s="229">
        <v>0.0</v>
      </c>
    </row>
    <row r="1652">
      <c r="A1652" s="227" t="str">
        <f t="shared" si="1"/>
        <v>CU058-XXL</v>
      </c>
      <c r="B1652" s="227" t="str">
        <f t="shared" si="2"/>
        <v>Unisex T Shirt - Love - Red (XXL)</v>
      </c>
      <c r="C1652" s="32" t="s">
        <v>14928</v>
      </c>
      <c r="D1652" s="32" t="s">
        <v>14929</v>
      </c>
      <c r="E1652" s="229">
        <v>0.0</v>
      </c>
      <c r="F1652" s="230" t="b">
        <v>0</v>
      </c>
      <c r="G1652" s="229">
        <v>0.0</v>
      </c>
      <c r="H1652" s="229">
        <v>0.0</v>
      </c>
      <c r="I1652" s="32" t="s">
        <v>14929</v>
      </c>
      <c r="J1652" s="32" t="s">
        <v>14921</v>
      </c>
      <c r="K1652" s="229">
        <v>10.0</v>
      </c>
      <c r="L1652" s="229">
        <v>0.0</v>
      </c>
      <c r="M1652" s="32" t="s">
        <v>11392</v>
      </c>
      <c r="N1652" s="229">
        <v>0.0</v>
      </c>
    </row>
    <row r="1653">
      <c r="A1653" s="227" t="str">
        <f t="shared" si="1"/>
        <v>CU059-L</v>
      </c>
      <c r="B1653" s="227" t="str">
        <f t="shared" si="2"/>
        <v>Unisex T Shirt - Love - Royal Blue (L)</v>
      </c>
      <c r="C1653" s="32" t="s">
        <v>14930</v>
      </c>
      <c r="D1653" s="32" t="s">
        <v>14931</v>
      </c>
      <c r="E1653" s="229">
        <v>4.61</v>
      </c>
      <c r="F1653" s="230" t="b">
        <v>0</v>
      </c>
      <c r="G1653" s="229">
        <v>0.0</v>
      </c>
      <c r="H1653" s="229">
        <v>1.0</v>
      </c>
      <c r="I1653" s="32" t="s">
        <v>14931</v>
      </c>
      <c r="J1653" s="32" t="s">
        <v>14932</v>
      </c>
      <c r="K1653" s="229">
        <v>10.0</v>
      </c>
      <c r="L1653" s="229">
        <v>1.0</v>
      </c>
      <c r="M1653" s="32" t="s">
        <v>11588</v>
      </c>
      <c r="N1653" s="229">
        <v>0.0</v>
      </c>
    </row>
    <row r="1654">
      <c r="A1654" s="227" t="str">
        <f t="shared" si="1"/>
        <v>CU059-M</v>
      </c>
      <c r="B1654" s="227" t="str">
        <f t="shared" si="2"/>
        <v>Unisex T Shirt - Love - Royal Blue (M)</v>
      </c>
      <c r="C1654" s="32" t="s">
        <v>14933</v>
      </c>
      <c r="D1654" s="32" t="s">
        <v>14934</v>
      </c>
      <c r="E1654" s="229">
        <v>4.61</v>
      </c>
      <c r="F1654" s="230" t="b">
        <v>0</v>
      </c>
      <c r="G1654" s="229">
        <v>0.0</v>
      </c>
      <c r="H1654" s="229">
        <v>1.0</v>
      </c>
      <c r="I1654" s="32" t="s">
        <v>14934</v>
      </c>
      <c r="J1654" s="32" t="s">
        <v>14932</v>
      </c>
      <c r="K1654" s="229">
        <v>10.0</v>
      </c>
      <c r="L1654" s="229">
        <v>1.0</v>
      </c>
      <c r="M1654" s="32" t="s">
        <v>11388</v>
      </c>
      <c r="N1654" s="229">
        <v>0.0</v>
      </c>
    </row>
    <row r="1655">
      <c r="A1655" s="227" t="str">
        <f t="shared" si="1"/>
        <v>CU059-S</v>
      </c>
      <c r="B1655" s="227" t="str">
        <f t="shared" si="2"/>
        <v>Unisex T Shirt - Love - Royal Blue (S)</v>
      </c>
      <c r="C1655" s="32" t="s">
        <v>14935</v>
      </c>
      <c r="D1655" s="32" t="s">
        <v>14936</v>
      </c>
      <c r="E1655" s="229">
        <v>0.0</v>
      </c>
      <c r="F1655" s="230" t="b">
        <v>0</v>
      </c>
      <c r="G1655" s="229">
        <v>14.0</v>
      </c>
      <c r="H1655" s="229">
        <v>14.0</v>
      </c>
      <c r="I1655" s="32" t="s">
        <v>14936</v>
      </c>
      <c r="J1655" s="32" t="s">
        <v>14932</v>
      </c>
      <c r="K1655" s="229">
        <v>10.0</v>
      </c>
      <c r="L1655" s="229">
        <v>14.0</v>
      </c>
      <c r="M1655" s="32" t="s">
        <v>11585</v>
      </c>
      <c r="N1655" s="229">
        <v>0.0</v>
      </c>
    </row>
    <row r="1656">
      <c r="A1656" s="227" t="str">
        <f t="shared" si="1"/>
        <v>CU059-XL</v>
      </c>
      <c r="B1656" s="227" t="str">
        <f t="shared" si="2"/>
        <v>Unisex T Shirt - Love - Royal Blue (XL)</v>
      </c>
      <c r="C1656" s="32" t="s">
        <v>14937</v>
      </c>
      <c r="D1656" s="32" t="s">
        <v>14938</v>
      </c>
      <c r="E1656" s="229">
        <v>4.65</v>
      </c>
      <c r="F1656" s="230" t="b">
        <v>0</v>
      </c>
      <c r="G1656" s="229">
        <v>0.0</v>
      </c>
      <c r="H1656" s="229">
        <v>0.0</v>
      </c>
      <c r="I1656" s="32" t="s">
        <v>14938</v>
      </c>
      <c r="J1656" s="32" t="s">
        <v>14932</v>
      </c>
      <c r="K1656" s="229">
        <v>10.0</v>
      </c>
      <c r="L1656" s="229">
        <v>0.0</v>
      </c>
      <c r="M1656" s="32" t="s">
        <v>11390</v>
      </c>
      <c r="N1656" s="229">
        <v>0.0</v>
      </c>
    </row>
    <row r="1657">
      <c r="A1657" s="227" t="str">
        <f t="shared" si="1"/>
        <v>CU059-XXL</v>
      </c>
      <c r="B1657" s="227" t="str">
        <f t="shared" si="2"/>
        <v>Unisex T Shirt - Love - Royal Blue (XXL)</v>
      </c>
      <c r="C1657" s="32" t="s">
        <v>14939</v>
      </c>
      <c r="D1657" s="32" t="s">
        <v>14940</v>
      </c>
      <c r="E1657" s="229">
        <v>0.0</v>
      </c>
      <c r="F1657" s="230" t="b">
        <v>0</v>
      </c>
      <c r="G1657" s="229">
        <v>0.0</v>
      </c>
      <c r="H1657" s="229">
        <v>0.0</v>
      </c>
      <c r="I1657" s="32" t="s">
        <v>14940</v>
      </c>
      <c r="J1657" s="32" t="s">
        <v>14932</v>
      </c>
      <c r="K1657" s="229">
        <v>10.0</v>
      </c>
      <c r="L1657" s="229">
        <v>0.0</v>
      </c>
      <c r="M1657" s="32" t="s">
        <v>11392</v>
      </c>
      <c r="N1657" s="229">
        <v>0.0</v>
      </c>
    </row>
    <row r="1658">
      <c r="A1658" s="227" t="str">
        <f t="shared" si="1"/>
        <v>CU060-L</v>
      </c>
      <c r="B1658" s="227" t="str">
        <f t="shared" si="2"/>
        <v>Unisex T Shirt - Love - Heather Red (L)</v>
      </c>
      <c r="C1658" s="32" t="s">
        <v>14941</v>
      </c>
      <c r="D1658" s="32" t="s">
        <v>14942</v>
      </c>
      <c r="E1658" s="229">
        <v>6.48</v>
      </c>
      <c r="F1658" s="230" t="b">
        <v>0</v>
      </c>
      <c r="G1658" s="229">
        <v>0.0</v>
      </c>
      <c r="H1658" s="229">
        <v>0.0</v>
      </c>
      <c r="I1658" s="32" t="s">
        <v>14942</v>
      </c>
      <c r="J1658" s="32" t="s">
        <v>14943</v>
      </c>
      <c r="K1658" s="229">
        <v>5.0</v>
      </c>
      <c r="L1658" s="229">
        <v>0.0</v>
      </c>
      <c r="M1658" s="32" t="s">
        <v>11588</v>
      </c>
      <c r="N1658" s="229">
        <v>5.0</v>
      </c>
    </row>
    <row r="1659">
      <c r="A1659" s="227" t="str">
        <f t="shared" si="1"/>
        <v>CU060-M</v>
      </c>
      <c r="B1659" s="227" t="str">
        <f t="shared" si="2"/>
        <v>Unisex T Shirt - Love - Heather Red (M)</v>
      </c>
      <c r="C1659" s="32" t="s">
        <v>14944</v>
      </c>
      <c r="D1659" s="32" t="s">
        <v>14945</v>
      </c>
      <c r="E1659" s="229">
        <v>6.48</v>
      </c>
      <c r="F1659" s="230" t="b">
        <v>0</v>
      </c>
      <c r="G1659" s="229">
        <v>0.0</v>
      </c>
      <c r="H1659" s="229">
        <v>0.0</v>
      </c>
      <c r="I1659" s="32" t="s">
        <v>14945</v>
      </c>
      <c r="J1659" s="32" t="s">
        <v>14943</v>
      </c>
      <c r="K1659" s="229">
        <v>5.0</v>
      </c>
      <c r="L1659" s="229">
        <v>0.0</v>
      </c>
      <c r="M1659" s="32" t="s">
        <v>11388</v>
      </c>
      <c r="N1659" s="229">
        <v>5.0</v>
      </c>
    </row>
    <row r="1660">
      <c r="A1660" s="227" t="str">
        <f t="shared" si="1"/>
        <v>CU060-S</v>
      </c>
      <c r="B1660" s="227" t="str">
        <f t="shared" si="2"/>
        <v>Unisex T Shirt - Love - Heather Red (S)</v>
      </c>
      <c r="C1660" s="32" t="s">
        <v>14946</v>
      </c>
      <c r="D1660" s="32" t="s">
        <v>14947</v>
      </c>
      <c r="E1660" s="229">
        <v>6.48</v>
      </c>
      <c r="F1660" s="230" t="b">
        <v>0</v>
      </c>
      <c r="G1660" s="229">
        <v>0.0</v>
      </c>
      <c r="H1660" s="229">
        <v>0.0</v>
      </c>
      <c r="I1660" s="32" t="s">
        <v>14947</v>
      </c>
      <c r="J1660" s="32" t="s">
        <v>14943</v>
      </c>
      <c r="K1660" s="229">
        <v>5.0</v>
      </c>
      <c r="L1660" s="229">
        <v>0.0</v>
      </c>
      <c r="M1660" s="32" t="s">
        <v>11585</v>
      </c>
      <c r="N1660" s="229">
        <v>5.0</v>
      </c>
    </row>
    <row r="1661">
      <c r="A1661" s="227" t="str">
        <f t="shared" si="1"/>
        <v>CU060-XL</v>
      </c>
      <c r="B1661" s="227" t="str">
        <f t="shared" si="2"/>
        <v>Unisex T Shirt - Love - Heather Red (XL)</v>
      </c>
      <c r="C1661" s="32" t="s">
        <v>14948</v>
      </c>
      <c r="D1661" s="32" t="s">
        <v>14949</v>
      </c>
      <c r="E1661" s="229">
        <v>6.48</v>
      </c>
      <c r="F1661" s="230" t="b">
        <v>0</v>
      </c>
      <c r="G1661" s="229">
        <v>0.0</v>
      </c>
      <c r="H1661" s="229">
        <v>0.0</v>
      </c>
      <c r="I1661" s="32" t="s">
        <v>14949</v>
      </c>
      <c r="J1661" s="32" t="s">
        <v>14943</v>
      </c>
      <c r="K1661" s="229">
        <v>5.0</v>
      </c>
      <c r="L1661" s="229">
        <v>0.0</v>
      </c>
      <c r="M1661" s="32" t="s">
        <v>11390</v>
      </c>
      <c r="N1661" s="229">
        <v>5.0</v>
      </c>
    </row>
    <row r="1662">
      <c r="A1662" s="227" t="str">
        <f t="shared" si="1"/>
        <v>CU060-XS</v>
      </c>
      <c r="B1662" s="227" t="str">
        <f t="shared" si="2"/>
        <v>Unisex T Shirt - Love - Heather Red (XS)</v>
      </c>
      <c r="C1662" s="32" t="s">
        <v>14950</v>
      </c>
      <c r="D1662" s="32" t="s">
        <v>14951</v>
      </c>
      <c r="E1662" s="229">
        <v>6.48</v>
      </c>
      <c r="F1662" s="230" t="b">
        <v>0</v>
      </c>
      <c r="G1662" s="229">
        <v>0.0</v>
      </c>
      <c r="H1662" s="229">
        <v>0.0</v>
      </c>
      <c r="I1662" s="32" t="s">
        <v>14951</v>
      </c>
      <c r="J1662" s="32" t="s">
        <v>14943</v>
      </c>
      <c r="K1662" s="229">
        <v>5.0</v>
      </c>
      <c r="L1662" s="229">
        <v>0.0</v>
      </c>
      <c r="M1662" s="32" t="s">
        <v>11686</v>
      </c>
      <c r="N1662" s="229">
        <v>5.0</v>
      </c>
    </row>
    <row r="1663">
      <c r="A1663" s="227" t="str">
        <f t="shared" si="1"/>
        <v>CU061-L</v>
      </c>
      <c r="B1663" s="227" t="str">
        <f t="shared" si="2"/>
        <v>Unisex T Shirt - Love - Heather Blue (L)</v>
      </c>
      <c r="C1663" s="32" t="s">
        <v>14952</v>
      </c>
      <c r="D1663" s="32" t="s">
        <v>14953</v>
      </c>
      <c r="E1663" s="229">
        <v>6.65</v>
      </c>
      <c r="F1663" s="230" t="b">
        <v>0</v>
      </c>
      <c r="G1663" s="229">
        <v>0.0</v>
      </c>
      <c r="H1663" s="229">
        <v>0.0</v>
      </c>
      <c r="I1663" s="32" t="s">
        <v>14953</v>
      </c>
      <c r="J1663" s="32" t="s">
        <v>12699</v>
      </c>
      <c r="K1663" s="229">
        <v>5.0</v>
      </c>
      <c r="L1663" s="229">
        <v>0.0</v>
      </c>
      <c r="M1663" s="32" t="s">
        <v>11588</v>
      </c>
      <c r="N1663" s="229">
        <v>0.0</v>
      </c>
    </row>
    <row r="1664">
      <c r="A1664" s="227" t="str">
        <f t="shared" si="1"/>
        <v>CU061-S</v>
      </c>
      <c r="B1664" s="227" t="str">
        <f t="shared" si="2"/>
        <v>Unisex T Shirt - Love - Heather Blue (S)</v>
      </c>
      <c r="C1664" s="32" t="s">
        <v>14954</v>
      </c>
      <c r="D1664" s="32" t="s">
        <v>14955</v>
      </c>
      <c r="E1664" s="229">
        <v>6.86</v>
      </c>
      <c r="F1664" s="230" t="b">
        <v>0</v>
      </c>
      <c r="G1664" s="229">
        <v>0.0</v>
      </c>
      <c r="H1664" s="229">
        <v>0.0</v>
      </c>
      <c r="I1664" s="32" t="s">
        <v>14955</v>
      </c>
      <c r="J1664" s="32" t="s">
        <v>12699</v>
      </c>
      <c r="K1664" s="229">
        <v>5.0</v>
      </c>
      <c r="L1664" s="229">
        <v>0.0</v>
      </c>
      <c r="M1664" s="32" t="s">
        <v>11585</v>
      </c>
      <c r="N1664" s="229">
        <v>0.0</v>
      </c>
    </row>
    <row r="1665">
      <c r="A1665" s="227" t="str">
        <f t="shared" si="1"/>
        <v>CU062-XXL</v>
      </c>
      <c r="B1665" s="227" t="str">
        <f t="shared" si="2"/>
        <v>Unisex T Shirt - AdiYogi - Silver (XXL)</v>
      </c>
      <c r="C1665" s="32" t="s">
        <v>14956</v>
      </c>
      <c r="D1665" s="32" t="s">
        <v>14957</v>
      </c>
      <c r="E1665" s="229">
        <v>6.48</v>
      </c>
      <c r="F1665" s="230" t="b">
        <v>0</v>
      </c>
      <c r="G1665" s="229">
        <v>0.0</v>
      </c>
      <c r="H1665" s="229">
        <v>0.0</v>
      </c>
      <c r="I1665" s="32" t="s">
        <v>14957</v>
      </c>
      <c r="J1665" s="32" t="s">
        <v>12703</v>
      </c>
      <c r="K1665" s="229">
        <v>10.0</v>
      </c>
      <c r="L1665" s="229">
        <v>0.0</v>
      </c>
      <c r="M1665" s="32" t="s">
        <v>11392</v>
      </c>
      <c r="N1665" s="229">
        <v>0.0</v>
      </c>
    </row>
    <row r="1666">
      <c r="A1666" s="227" t="str">
        <f t="shared" si="1"/>
        <v>CU063-L</v>
      </c>
      <c r="B1666" s="227" t="str">
        <f t="shared" si="2"/>
        <v>Unisex Kids T Shirt - Turquoise (L)</v>
      </c>
      <c r="C1666" s="32" t="s">
        <v>14958</v>
      </c>
      <c r="D1666" s="32" t="s">
        <v>14959</v>
      </c>
      <c r="E1666" s="229">
        <v>0.0</v>
      </c>
      <c r="F1666" s="230" t="b">
        <v>0</v>
      </c>
      <c r="G1666" s="229">
        <v>7.0</v>
      </c>
      <c r="H1666" s="229">
        <v>7.0</v>
      </c>
      <c r="I1666" s="32" t="s">
        <v>14959</v>
      </c>
      <c r="J1666" s="32" t="s">
        <v>14960</v>
      </c>
      <c r="K1666" s="229">
        <v>5.0</v>
      </c>
      <c r="L1666" s="229">
        <v>7.0</v>
      </c>
      <c r="M1666" s="32" t="s">
        <v>11588</v>
      </c>
      <c r="N1666" s="229">
        <v>0.0</v>
      </c>
    </row>
    <row r="1667">
      <c r="A1667" s="227" t="str">
        <f t="shared" si="1"/>
        <v>CU063-M</v>
      </c>
      <c r="B1667" s="227" t="str">
        <f t="shared" si="2"/>
        <v>Unisex Kids T Shirt - Turquoise (M)</v>
      </c>
      <c r="C1667" s="32" t="s">
        <v>14961</v>
      </c>
      <c r="D1667" s="32" t="s">
        <v>14962</v>
      </c>
      <c r="E1667" s="229">
        <v>0.0</v>
      </c>
      <c r="F1667" s="230" t="b">
        <v>0</v>
      </c>
      <c r="G1667" s="229">
        <v>1.0</v>
      </c>
      <c r="H1667" s="229">
        <v>1.0</v>
      </c>
      <c r="I1667" s="32" t="s">
        <v>14962</v>
      </c>
      <c r="J1667" s="32" t="s">
        <v>14960</v>
      </c>
      <c r="K1667" s="229">
        <v>5.0</v>
      </c>
      <c r="L1667" s="229">
        <v>1.0</v>
      </c>
      <c r="M1667" s="32" t="s">
        <v>11388</v>
      </c>
      <c r="N1667" s="229">
        <v>0.0</v>
      </c>
    </row>
    <row r="1668">
      <c r="A1668" s="227" t="str">
        <f t="shared" si="1"/>
        <v>CU063-XL</v>
      </c>
      <c r="B1668" s="227" t="str">
        <f t="shared" si="2"/>
        <v>Unisex Kids T Shirt - Turquoise (XL)</v>
      </c>
      <c r="C1668" s="32" t="s">
        <v>14963</v>
      </c>
      <c r="D1668" s="32" t="s">
        <v>14964</v>
      </c>
      <c r="E1668" s="229">
        <v>6.6</v>
      </c>
      <c r="F1668" s="230" t="b">
        <v>0</v>
      </c>
      <c r="G1668" s="229">
        <v>1.0</v>
      </c>
      <c r="H1668" s="229">
        <v>1.0</v>
      </c>
      <c r="I1668" s="32" t="s">
        <v>14964</v>
      </c>
      <c r="J1668" s="32" t="s">
        <v>14960</v>
      </c>
      <c r="K1668" s="229">
        <v>10.0</v>
      </c>
      <c r="L1668" s="229">
        <v>1.0</v>
      </c>
      <c r="M1668" s="32" t="s">
        <v>11390</v>
      </c>
      <c r="N1668" s="229">
        <v>0.0</v>
      </c>
    </row>
    <row r="1669">
      <c r="A1669" s="227" t="str">
        <f t="shared" si="1"/>
        <v>CU064-L</v>
      </c>
      <c r="B1669" s="227" t="str">
        <f t="shared" si="2"/>
        <v>Unisex Kids T Shirt - Orange (L)</v>
      </c>
      <c r="C1669" s="32" t="s">
        <v>14965</v>
      </c>
      <c r="D1669" s="32" t="s">
        <v>14966</v>
      </c>
      <c r="E1669" s="229">
        <v>0.0</v>
      </c>
      <c r="F1669" s="230" t="b">
        <v>0</v>
      </c>
      <c r="G1669" s="229">
        <v>1.0</v>
      </c>
      <c r="H1669" s="229">
        <v>1.0</v>
      </c>
      <c r="I1669" s="32" t="s">
        <v>14966</v>
      </c>
      <c r="J1669" s="32" t="s">
        <v>14967</v>
      </c>
      <c r="K1669" s="229">
        <v>10.0</v>
      </c>
      <c r="L1669" s="229">
        <v>1.0</v>
      </c>
      <c r="M1669" s="32" t="s">
        <v>11588</v>
      </c>
      <c r="N1669" s="229">
        <v>0.0</v>
      </c>
    </row>
    <row r="1670">
      <c r="A1670" s="227" t="str">
        <f t="shared" si="1"/>
        <v>CU064-M</v>
      </c>
      <c r="B1670" s="227" t="str">
        <f t="shared" si="2"/>
        <v>Unisex Kids T Shirt - Orange (M)</v>
      </c>
      <c r="C1670" s="32" t="s">
        <v>14968</v>
      </c>
      <c r="D1670" s="32" t="s">
        <v>14969</v>
      </c>
      <c r="E1670" s="229">
        <v>6.6</v>
      </c>
      <c r="F1670" s="230" t="b">
        <v>0</v>
      </c>
      <c r="G1670" s="229">
        <v>3.0</v>
      </c>
      <c r="H1670" s="229">
        <v>3.0</v>
      </c>
      <c r="I1670" s="32" t="s">
        <v>14969</v>
      </c>
      <c r="J1670" s="32" t="s">
        <v>14967</v>
      </c>
      <c r="K1670" s="229">
        <v>8.0</v>
      </c>
      <c r="L1670" s="229">
        <v>3.0</v>
      </c>
      <c r="M1670" s="32" t="s">
        <v>11388</v>
      </c>
      <c r="N1670" s="229">
        <v>0.0</v>
      </c>
    </row>
    <row r="1671">
      <c r="A1671" s="227" t="str">
        <f t="shared" si="1"/>
        <v>CU064-S</v>
      </c>
      <c r="B1671" s="227" t="str">
        <f t="shared" si="2"/>
        <v>Unisex Kids T Shirt - Orange (S)</v>
      </c>
      <c r="C1671" s="32" t="s">
        <v>14970</v>
      </c>
      <c r="D1671" s="32" t="s">
        <v>14971</v>
      </c>
      <c r="E1671" s="229">
        <v>7.22</v>
      </c>
      <c r="F1671" s="230" t="b">
        <v>0</v>
      </c>
      <c r="G1671" s="229">
        <v>3.0</v>
      </c>
      <c r="H1671" s="229">
        <v>3.0</v>
      </c>
      <c r="I1671" s="32" t="s">
        <v>14971</v>
      </c>
      <c r="J1671" s="32" t="s">
        <v>14967</v>
      </c>
      <c r="K1671" s="229">
        <v>10.0</v>
      </c>
      <c r="L1671" s="229">
        <v>3.0</v>
      </c>
      <c r="M1671" s="32" t="s">
        <v>11585</v>
      </c>
      <c r="N1671" s="229">
        <v>0.0</v>
      </c>
    </row>
    <row r="1672">
      <c r="A1672" s="227" t="str">
        <f t="shared" si="1"/>
        <v>CU064-XL</v>
      </c>
      <c r="B1672" s="227" t="str">
        <f t="shared" si="2"/>
        <v>Unisex Kids T Shirt - Orange (XL)</v>
      </c>
      <c r="C1672" s="32" t="s">
        <v>14972</v>
      </c>
      <c r="D1672" s="32" t="s">
        <v>14973</v>
      </c>
      <c r="E1672" s="229">
        <v>6.6</v>
      </c>
      <c r="F1672" s="230" t="b">
        <v>0</v>
      </c>
      <c r="G1672" s="229">
        <v>8.0</v>
      </c>
      <c r="H1672" s="229">
        <v>8.0</v>
      </c>
      <c r="I1672" s="32" t="s">
        <v>14973</v>
      </c>
      <c r="J1672" s="32" t="s">
        <v>14967</v>
      </c>
      <c r="K1672" s="229">
        <v>8.0</v>
      </c>
      <c r="L1672" s="229">
        <v>8.0</v>
      </c>
      <c r="M1672" s="32" t="s">
        <v>11390</v>
      </c>
      <c r="N1672" s="229">
        <v>0.0</v>
      </c>
    </row>
    <row r="1673">
      <c r="A1673" s="227" t="str">
        <f t="shared" si="1"/>
        <v>CU064-XS</v>
      </c>
      <c r="B1673" s="227" t="str">
        <f t="shared" si="2"/>
        <v>Unisex Kids T Shirt - Orange (XS)</v>
      </c>
      <c r="C1673" s="32" t="s">
        <v>14974</v>
      </c>
      <c r="D1673" s="32" t="s">
        <v>14975</v>
      </c>
      <c r="E1673" s="229">
        <v>6.61</v>
      </c>
      <c r="F1673" s="230" t="b">
        <v>0</v>
      </c>
      <c r="G1673" s="229">
        <v>2.0</v>
      </c>
      <c r="H1673" s="229">
        <v>2.0</v>
      </c>
      <c r="I1673" s="32" t="s">
        <v>14975</v>
      </c>
      <c r="J1673" s="32" t="s">
        <v>14967</v>
      </c>
      <c r="K1673" s="229">
        <v>8.0</v>
      </c>
      <c r="L1673" s="229">
        <v>2.0</v>
      </c>
      <c r="M1673" s="32" t="s">
        <v>11686</v>
      </c>
      <c r="N1673" s="229">
        <v>0.0</v>
      </c>
    </row>
    <row r="1674">
      <c r="A1674" s="227" t="str">
        <f t="shared" si="1"/>
        <v>CU065-L</v>
      </c>
      <c r="B1674" s="227" t="str">
        <f t="shared" si="2"/>
        <v>Unisex T Shirt - Abode - Black (L)</v>
      </c>
      <c r="C1674" s="32" t="s">
        <v>14976</v>
      </c>
      <c r="D1674" s="32" t="s">
        <v>14977</v>
      </c>
      <c r="E1674" s="229">
        <v>6.61</v>
      </c>
      <c r="F1674" s="230" t="b">
        <v>0</v>
      </c>
      <c r="G1674" s="229">
        <v>0.0</v>
      </c>
      <c r="H1674" s="229">
        <v>0.0</v>
      </c>
      <c r="I1674" s="32" t="s">
        <v>14977</v>
      </c>
      <c r="J1674" s="32" t="s">
        <v>12707</v>
      </c>
      <c r="K1674" s="229">
        <v>10.0</v>
      </c>
      <c r="L1674" s="229">
        <v>0.0</v>
      </c>
      <c r="M1674" s="32" t="s">
        <v>11588</v>
      </c>
      <c r="N1674" s="229">
        <v>0.0</v>
      </c>
    </row>
    <row r="1675">
      <c r="A1675" s="227" t="str">
        <f t="shared" si="1"/>
        <v>CU065-XL</v>
      </c>
      <c r="B1675" s="227" t="str">
        <f t="shared" si="2"/>
        <v>Unisex T Shirt - Abode - Black (XL)</v>
      </c>
      <c r="C1675" s="32" t="s">
        <v>14978</v>
      </c>
      <c r="D1675" s="32" t="s">
        <v>14979</v>
      </c>
      <c r="E1675" s="229">
        <v>6.61</v>
      </c>
      <c r="F1675" s="230" t="b">
        <v>0</v>
      </c>
      <c r="G1675" s="229">
        <v>0.0</v>
      </c>
      <c r="H1675" s="229">
        <v>0.0</v>
      </c>
      <c r="I1675" s="32" t="s">
        <v>14979</v>
      </c>
      <c r="J1675" s="32" t="s">
        <v>12707</v>
      </c>
      <c r="K1675" s="229">
        <v>10.0</v>
      </c>
      <c r="L1675" s="229">
        <v>0.0</v>
      </c>
      <c r="M1675" s="32" t="s">
        <v>11390</v>
      </c>
      <c r="N1675" s="229">
        <v>0.0</v>
      </c>
    </row>
    <row r="1676">
      <c r="A1676" s="227" t="str">
        <f t="shared" si="1"/>
        <v>CU066-L</v>
      </c>
      <c r="B1676" s="227" t="str">
        <f t="shared" si="2"/>
        <v>Unisex T Shirt - Abode - Grey (L)</v>
      </c>
      <c r="C1676" s="32" t="s">
        <v>14980</v>
      </c>
      <c r="D1676" s="32" t="s">
        <v>14981</v>
      </c>
      <c r="E1676" s="229">
        <v>6.41</v>
      </c>
      <c r="F1676" s="230" t="b">
        <v>0</v>
      </c>
      <c r="G1676" s="229">
        <v>0.0</v>
      </c>
      <c r="H1676" s="229">
        <v>0.0</v>
      </c>
      <c r="I1676" s="32" t="s">
        <v>14981</v>
      </c>
      <c r="J1676" s="32" t="s">
        <v>14982</v>
      </c>
      <c r="K1676" s="229">
        <v>12.0</v>
      </c>
      <c r="L1676" s="229">
        <v>0.0</v>
      </c>
      <c r="M1676" s="32" t="s">
        <v>11588</v>
      </c>
      <c r="N1676" s="229">
        <v>0.0</v>
      </c>
    </row>
    <row r="1677">
      <c r="A1677" s="227" t="str">
        <f t="shared" si="1"/>
        <v>CU066-M</v>
      </c>
      <c r="B1677" s="227" t="str">
        <f t="shared" si="2"/>
        <v>Unisex T Shirt - Abode - Grey (M)</v>
      </c>
      <c r="C1677" s="32" t="s">
        <v>14983</v>
      </c>
      <c r="D1677" s="32" t="s">
        <v>14984</v>
      </c>
      <c r="E1677" s="229">
        <v>6.62</v>
      </c>
      <c r="F1677" s="230" t="b">
        <v>0</v>
      </c>
      <c r="G1677" s="229">
        <v>0.0</v>
      </c>
      <c r="H1677" s="229">
        <v>0.0</v>
      </c>
      <c r="I1677" s="32" t="s">
        <v>14984</v>
      </c>
      <c r="J1677" s="32" t="s">
        <v>14982</v>
      </c>
      <c r="K1677" s="229">
        <v>12.0</v>
      </c>
      <c r="L1677" s="229">
        <v>0.0</v>
      </c>
      <c r="M1677" s="32" t="s">
        <v>11388</v>
      </c>
      <c r="N1677" s="229">
        <v>0.0</v>
      </c>
    </row>
    <row r="1678">
      <c r="A1678" s="227" t="str">
        <f t="shared" si="1"/>
        <v>CU066-S</v>
      </c>
      <c r="B1678" s="227" t="str">
        <f t="shared" si="2"/>
        <v>Unisex T Shirt - Abode - Grey (S)</v>
      </c>
      <c r="C1678" s="32" t="s">
        <v>14985</v>
      </c>
      <c r="D1678" s="32" t="s">
        <v>14986</v>
      </c>
      <c r="E1678" s="229">
        <v>6.61</v>
      </c>
      <c r="F1678" s="230" t="b">
        <v>0</v>
      </c>
      <c r="G1678" s="229">
        <v>7.0</v>
      </c>
      <c r="H1678" s="229">
        <v>7.0</v>
      </c>
      <c r="I1678" s="32" t="s">
        <v>14986</v>
      </c>
      <c r="J1678" s="32" t="s">
        <v>14982</v>
      </c>
      <c r="K1678" s="229">
        <v>10.0</v>
      </c>
      <c r="L1678" s="229">
        <v>7.0</v>
      </c>
      <c r="M1678" s="32" t="s">
        <v>11585</v>
      </c>
      <c r="N1678" s="229">
        <v>0.0</v>
      </c>
    </row>
    <row r="1679">
      <c r="A1679" s="227" t="str">
        <f t="shared" si="1"/>
        <v>CU066-XL</v>
      </c>
      <c r="B1679" s="227" t="str">
        <f t="shared" si="2"/>
        <v>Unisex T Shirt - Abode - Grey (XL)</v>
      </c>
      <c r="C1679" s="32" t="s">
        <v>14987</v>
      </c>
      <c r="D1679" s="32" t="s">
        <v>14988</v>
      </c>
      <c r="E1679" s="229">
        <v>6.41</v>
      </c>
      <c r="F1679" s="230" t="b">
        <v>0</v>
      </c>
      <c r="G1679" s="229">
        <v>0.0</v>
      </c>
      <c r="H1679" s="229">
        <v>0.0</v>
      </c>
      <c r="I1679" s="32" t="s">
        <v>14988</v>
      </c>
      <c r="J1679" s="32" t="s">
        <v>14982</v>
      </c>
      <c r="K1679" s="229">
        <v>12.0</v>
      </c>
      <c r="L1679" s="229">
        <v>0.0</v>
      </c>
      <c r="M1679" s="32" t="s">
        <v>11390</v>
      </c>
      <c r="N1679" s="229">
        <v>0.0</v>
      </c>
    </row>
    <row r="1680">
      <c r="A1680" s="227" t="str">
        <f t="shared" si="1"/>
        <v>CU071-M</v>
      </c>
      <c r="B1680" s="227" t="str">
        <f t="shared" si="2"/>
        <v>Unisex-III-T Shirt-HBronze-SS (M)</v>
      </c>
      <c r="C1680" s="32" t="s">
        <v>14989</v>
      </c>
      <c r="D1680" s="32" t="s">
        <v>14990</v>
      </c>
      <c r="E1680" s="229">
        <v>5.29</v>
      </c>
      <c r="F1680" s="230" t="b">
        <v>0</v>
      </c>
      <c r="G1680" s="229">
        <v>0.0</v>
      </c>
      <c r="H1680" s="229">
        <v>0.0</v>
      </c>
      <c r="I1680" s="32" t="s">
        <v>14990</v>
      </c>
      <c r="J1680" s="32" t="s">
        <v>12724</v>
      </c>
      <c r="K1680" s="229">
        <v>5.0</v>
      </c>
      <c r="L1680" s="229">
        <v>0.0</v>
      </c>
      <c r="M1680" s="32" t="s">
        <v>11388</v>
      </c>
      <c r="N1680" s="229">
        <v>0.0</v>
      </c>
    </row>
    <row r="1681">
      <c r="A1681" s="227" t="str">
        <f t="shared" si="1"/>
        <v>CU071-XL</v>
      </c>
      <c r="B1681" s="227" t="str">
        <f t="shared" si="2"/>
        <v>Unisex-III-T Shirt-HBronze-SS (XL)</v>
      </c>
      <c r="C1681" s="32" t="s">
        <v>14991</v>
      </c>
      <c r="D1681" s="32" t="s">
        <v>14992</v>
      </c>
      <c r="E1681" s="229">
        <v>6.55</v>
      </c>
      <c r="F1681" s="230" t="b">
        <v>0</v>
      </c>
      <c r="G1681" s="229">
        <v>2.0</v>
      </c>
      <c r="H1681" s="229">
        <v>2.0</v>
      </c>
      <c r="I1681" s="32" t="s">
        <v>14992</v>
      </c>
      <c r="J1681" s="32" t="s">
        <v>12724</v>
      </c>
      <c r="K1681" s="229">
        <v>5.0</v>
      </c>
      <c r="L1681" s="229">
        <v>2.0</v>
      </c>
      <c r="M1681" s="32" t="s">
        <v>11390</v>
      </c>
      <c r="N1681" s="229">
        <v>0.0</v>
      </c>
    </row>
    <row r="1682">
      <c r="A1682" s="227" t="str">
        <f t="shared" si="1"/>
        <v>CU072-M</v>
      </c>
      <c r="B1682" s="227" t="str">
        <f t="shared" si="2"/>
        <v>Unisex III T Shirt - Forest Green (M)</v>
      </c>
      <c r="C1682" s="32" t="s">
        <v>14993</v>
      </c>
      <c r="D1682" s="32" t="s">
        <v>14994</v>
      </c>
      <c r="E1682" s="229">
        <v>5.29</v>
      </c>
      <c r="F1682" s="230" t="b">
        <v>0</v>
      </c>
      <c r="G1682" s="229">
        <v>0.0</v>
      </c>
      <c r="H1682" s="229">
        <v>0.0</v>
      </c>
      <c r="I1682" s="32" t="s">
        <v>14994</v>
      </c>
      <c r="J1682" s="32" t="s">
        <v>12731</v>
      </c>
      <c r="K1682" s="229">
        <v>5.0</v>
      </c>
      <c r="L1682" s="229">
        <v>0.0</v>
      </c>
      <c r="M1682" s="32" t="s">
        <v>11388</v>
      </c>
      <c r="N1682" s="229">
        <v>0.0</v>
      </c>
    </row>
    <row r="1683">
      <c r="A1683" s="227" t="str">
        <f t="shared" si="1"/>
        <v>CU072-XL</v>
      </c>
      <c r="B1683" s="227" t="str">
        <f t="shared" si="2"/>
        <v>Unisex III T Shirt - Forest Green (XL)</v>
      </c>
      <c r="C1683" s="32" t="s">
        <v>14995</v>
      </c>
      <c r="D1683" s="32" t="s">
        <v>14996</v>
      </c>
      <c r="E1683" s="229">
        <v>6.55</v>
      </c>
      <c r="F1683" s="230" t="b">
        <v>0</v>
      </c>
      <c r="G1683" s="229">
        <v>4.0</v>
      </c>
      <c r="H1683" s="229">
        <v>4.0</v>
      </c>
      <c r="I1683" s="32" t="s">
        <v>14996</v>
      </c>
      <c r="J1683" s="32" t="s">
        <v>12731</v>
      </c>
      <c r="K1683" s="229">
        <v>10.0</v>
      </c>
      <c r="L1683" s="229">
        <v>4.0</v>
      </c>
      <c r="M1683" s="32" t="s">
        <v>11390</v>
      </c>
      <c r="N1683" s="229">
        <v>0.0</v>
      </c>
    </row>
    <row r="1684">
      <c r="A1684" s="227" t="str">
        <f t="shared" si="1"/>
        <v>CU074-M</v>
      </c>
      <c r="B1684" s="227" t="str">
        <f t="shared" si="2"/>
        <v>AdiYogi T Shirt - White (M)</v>
      </c>
      <c r="C1684" s="32" t="s">
        <v>14997</v>
      </c>
      <c r="D1684" s="32" t="s">
        <v>4510</v>
      </c>
      <c r="E1684" s="229">
        <v>5.06</v>
      </c>
      <c r="F1684" s="230" t="b">
        <v>0</v>
      </c>
      <c r="G1684" s="229">
        <v>15.0</v>
      </c>
      <c r="H1684" s="229">
        <v>15.0</v>
      </c>
      <c r="I1684" s="32" t="s">
        <v>4510</v>
      </c>
      <c r="J1684" s="32" t="s">
        <v>12506</v>
      </c>
      <c r="K1684" s="229">
        <v>10.0</v>
      </c>
      <c r="L1684" s="229">
        <v>15.0</v>
      </c>
      <c r="M1684" s="32" t="s">
        <v>11388</v>
      </c>
      <c r="N1684" s="229">
        <v>-5.0</v>
      </c>
    </row>
    <row r="1685">
      <c r="A1685" s="227" t="str">
        <f t="shared" si="1"/>
        <v>CU078-XL</v>
      </c>
      <c r="B1685" s="227" t="str">
        <f t="shared" si="2"/>
        <v>Sadhguru @Birthing Tree, TN: September 14, 2020 (XL)</v>
      </c>
      <c r="C1685" s="32" t="s">
        <v>14998</v>
      </c>
      <c r="D1685" s="32" t="s">
        <v>14999</v>
      </c>
      <c r="E1685" s="229">
        <v>10.53</v>
      </c>
      <c r="F1685" s="230" t="b">
        <v>0</v>
      </c>
      <c r="G1685" s="229">
        <v>4.0</v>
      </c>
      <c r="H1685" s="229">
        <v>4.0</v>
      </c>
      <c r="I1685" s="32" t="s">
        <v>14999</v>
      </c>
      <c r="J1685" s="32" t="s">
        <v>12522</v>
      </c>
      <c r="K1685" s="229">
        <v>15.0</v>
      </c>
      <c r="L1685" s="229">
        <v>4.0</v>
      </c>
      <c r="M1685" s="32" t="s">
        <v>11390</v>
      </c>
      <c r="N1685" s="229">
        <v>0.0</v>
      </c>
    </row>
    <row r="1686">
      <c r="A1686" s="227" t="str">
        <f t="shared" si="1"/>
        <v>CU078-XXL</v>
      </c>
      <c r="B1686" s="227" t="str">
        <f t="shared" si="2"/>
        <v>Sadhguru @Birthing Tree, TN: September 14, 2020 (XXL)</v>
      </c>
      <c r="C1686" s="32" t="s">
        <v>15000</v>
      </c>
      <c r="D1686" s="32" t="s">
        <v>15001</v>
      </c>
      <c r="E1686" s="229">
        <v>0.0</v>
      </c>
      <c r="F1686" s="230" t="b">
        <v>0</v>
      </c>
      <c r="G1686" s="229">
        <v>0.0</v>
      </c>
      <c r="H1686" s="229">
        <v>0.0</v>
      </c>
      <c r="I1686" s="32" t="s">
        <v>15001</v>
      </c>
      <c r="J1686" s="32" t="s">
        <v>12522</v>
      </c>
      <c r="K1686" s="229">
        <v>28.0</v>
      </c>
      <c r="L1686" s="229">
        <v>0.0</v>
      </c>
      <c r="M1686" s="32" t="s">
        <v>11392</v>
      </c>
      <c r="N1686" s="229">
        <v>0.0</v>
      </c>
    </row>
    <row r="1687">
      <c r="A1687" s="227" t="str">
        <f t="shared" si="1"/>
        <v>CU079-L</v>
      </c>
      <c r="B1687" s="227" t="str">
        <f t="shared" si="2"/>
        <v>Ride with Sadhguru (L)</v>
      </c>
      <c r="C1687" s="32" t="s">
        <v>15002</v>
      </c>
      <c r="D1687" s="32" t="s">
        <v>15003</v>
      </c>
      <c r="E1687" s="229">
        <v>10.53</v>
      </c>
      <c r="F1687" s="230" t="b">
        <v>0</v>
      </c>
      <c r="G1687" s="229">
        <v>0.0</v>
      </c>
      <c r="H1687" s="229">
        <v>0.0</v>
      </c>
      <c r="I1687" s="32" t="s">
        <v>15003</v>
      </c>
      <c r="J1687" s="32" t="s">
        <v>15004</v>
      </c>
      <c r="K1687" s="229">
        <v>10.0</v>
      </c>
      <c r="L1687" s="229">
        <v>0.0</v>
      </c>
      <c r="M1687" s="32" t="s">
        <v>11588</v>
      </c>
      <c r="N1687" s="229">
        <v>0.0</v>
      </c>
    </row>
    <row r="1688">
      <c r="A1688" s="227" t="str">
        <f t="shared" si="1"/>
        <v>CU079-S</v>
      </c>
      <c r="B1688" s="227" t="str">
        <f t="shared" si="2"/>
        <v>Ride with Sadhguru (S)</v>
      </c>
      <c r="C1688" s="32" t="s">
        <v>15005</v>
      </c>
      <c r="D1688" s="32" t="s">
        <v>15006</v>
      </c>
      <c r="E1688" s="229">
        <v>10.86</v>
      </c>
      <c r="F1688" s="230" t="b">
        <v>0</v>
      </c>
      <c r="G1688" s="229">
        <v>2.0</v>
      </c>
      <c r="H1688" s="229">
        <v>2.0</v>
      </c>
      <c r="I1688" s="32" t="s">
        <v>15006</v>
      </c>
      <c r="J1688" s="32" t="s">
        <v>15004</v>
      </c>
      <c r="K1688" s="229">
        <v>10.0</v>
      </c>
      <c r="L1688" s="229">
        <v>2.0</v>
      </c>
      <c r="M1688" s="32" t="s">
        <v>11585</v>
      </c>
      <c r="N1688" s="229">
        <v>0.0</v>
      </c>
    </row>
    <row r="1689">
      <c r="A1689" s="227" t="str">
        <f t="shared" si="1"/>
        <v>CU079-XL</v>
      </c>
      <c r="B1689" s="227" t="str">
        <f t="shared" si="2"/>
        <v>Ride with Sadhguru (XL)</v>
      </c>
      <c r="C1689" s="32" t="s">
        <v>15007</v>
      </c>
      <c r="D1689" s="32" t="s">
        <v>15008</v>
      </c>
      <c r="E1689" s="229">
        <v>10.86</v>
      </c>
      <c r="F1689" s="230" t="b">
        <v>0</v>
      </c>
      <c r="G1689" s="229">
        <v>1.0</v>
      </c>
      <c r="H1689" s="229">
        <v>1.0</v>
      </c>
      <c r="I1689" s="32" t="s">
        <v>15008</v>
      </c>
      <c r="J1689" s="32" t="s">
        <v>15004</v>
      </c>
      <c r="K1689" s="229">
        <v>20.0</v>
      </c>
      <c r="L1689" s="229">
        <v>1.0</v>
      </c>
      <c r="M1689" s="32" t="s">
        <v>11390</v>
      </c>
      <c r="N1689" s="229">
        <v>0.0</v>
      </c>
    </row>
    <row r="1690">
      <c r="A1690" s="227" t="str">
        <f t="shared" si="1"/>
        <v>CU080-L</v>
      </c>
      <c r="B1690" s="227" t="str">
        <f t="shared" si="2"/>
        <v>Sadhguru @ Mississippi River, MO: September 22, 2020 (L)</v>
      </c>
      <c r="C1690" s="32" t="s">
        <v>15009</v>
      </c>
      <c r="D1690" s="32" t="s">
        <v>15010</v>
      </c>
      <c r="E1690" s="229">
        <v>10.53</v>
      </c>
      <c r="F1690" s="230" t="b">
        <v>0</v>
      </c>
      <c r="G1690" s="229">
        <v>0.0</v>
      </c>
      <c r="H1690" s="229">
        <v>0.0</v>
      </c>
      <c r="I1690" s="32" t="s">
        <v>15010</v>
      </c>
      <c r="J1690" s="32" t="s">
        <v>12540</v>
      </c>
      <c r="K1690" s="229">
        <v>12.0</v>
      </c>
      <c r="L1690" s="229">
        <v>0.0</v>
      </c>
      <c r="M1690" s="32" t="s">
        <v>11588</v>
      </c>
      <c r="N1690" s="229">
        <v>0.0</v>
      </c>
    </row>
    <row r="1691">
      <c r="A1691" s="227" t="str">
        <f t="shared" si="1"/>
        <v>CU084-XXL</v>
      </c>
      <c r="B1691" s="227" t="str">
        <f t="shared" si="2"/>
        <v>Sadhguru @Zion National Park, UT: October 9, 2020 (XXL)</v>
      </c>
      <c r="C1691" s="32" t="s">
        <v>15011</v>
      </c>
      <c r="D1691" s="32" t="s">
        <v>15012</v>
      </c>
      <c r="E1691" s="229">
        <v>16.99</v>
      </c>
      <c r="F1691" s="230" t="b">
        <v>0</v>
      </c>
      <c r="G1691" s="229">
        <v>0.0</v>
      </c>
      <c r="H1691" s="229">
        <v>0.0</v>
      </c>
      <c r="I1691" s="32" t="s">
        <v>15012</v>
      </c>
      <c r="J1691" s="32" t="s">
        <v>12567</v>
      </c>
      <c r="K1691" s="229">
        <v>15.0</v>
      </c>
      <c r="L1691" s="229">
        <v>0.0</v>
      </c>
      <c r="M1691" s="32" t="s">
        <v>11392</v>
      </c>
      <c r="N1691" s="229">
        <v>0.0</v>
      </c>
    </row>
    <row r="1692">
      <c r="A1692" s="227" t="str">
        <f t="shared" si="1"/>
        <v>CU085-L</v>
      </c>
      <c r="B1692" s="227" t="str">
        <f t="shared" si="2"/>
        <v>Sadhguru @Utah : October 9, 2020 (L)</v>
      </c>
      <c r="C1692" s="32" t="s">
        <v>15013</v>
      </c>
      <c r="D1692" s="32" t="s">
        <v>15014</v>
      </c>
      <c r="E1692" s="229">
        <v>10.85</v>
      </c>
      <c r="F1692" s="230" t="b">
        <v>0</v>
      </c>
      <c r="G1692" s="229">
        <v>0.0</v>
      </c>
      <c r="H1692" s="229">
        <v>0.0</v>
      </c>
      <c r="I1692" s="32" t="s">
        <v>15014</v>
      </c>
      <c r="J1692" s="32" t="s">
        <v>12563</v>
      </c>
      <c r="K1692" s="229">
        <v>12.0</v>
      </c>
      <c r="L1692" s="229">
        <v>0.0</v>
      </c>
      <c r="M1692" s="32" t="s">
        <v>11588</v>
      </c>
      <c r="N1692" s="229">
        <v>0.0</v>
      </c>
    </row>
    <row r="1693">
      <c r="A1693" s="227" t="str">
        <f t="shared" si="1"/>
        <v>CU085-M</v>
      </c>
      <c r="B1693" s="227" t="str">
        <f t="shared" si="2"/>
        <v>Sadhguru @Utah : October 9, 2020 (M)</v>
      </c>
      <c r="C1693" s="32" t="s">
        <v>15015</v>
      </c>
      <c r="D1693" s="32" t="s">
        <v>15016</v>
      </c>
      <c r="E1693" s="229">
        <v>10.53</v>
      </c>
      <c r="F1693" s="230" t="b">
        <v>0</v>
      </c>
      <c r="G1693" s="229">
        <v>0.0</v>
      </c>
      <c r="H1693" s="229">
        <v>0.0</v>
      </c>
      <c r="I1693" s="32" t="s">
        <v>15016</v>
      </c>
      <c r="J1693" s="32" t="s">
        <v>12563</v>
      </c>
      <c r="K1693" s="229">
        <v>10.0</v>
      </c>
      <c r="L1693" s="229">
        <v>0.0</v>
      </c>
      <c r="M1693" s="32" t="s">
        <v>11388</v>
      </c>
      <c r="N1693" s="229">
        <v>0.0</v>
      </c>
    </row>
    <row r="1694">
      <c r="A1694" s="227" t="str">
        <f t="shared" si="1"/>
        <v>CU085-S</v>
      </c>
      <c r="B1694" s="227" t="str">
        <f t="shared" si="2"/>
        <v>Sadhguru @Utah : October 9, 2020 (S)</v>
      </c>
      <c r="C1694" s="32" t="s">
        <v>15017</v>
      </c>
      <c r="D1694" s="32" t="s">
        <v>15018</v>
      </c>
      <c r="E1694" s="229">
        <v>10.85</v>
      </c>
      <c r="F1694" s="230" t="b">
        <v>0</v>
      </c>
      <c r="G1694" s="229">
        <v>0.0</v>
      </c>
      <c r="H1694" s="229">
        <v>0.0</v>
      </c>
      <c r="I1694" s="32" t="s">
        <v>15018</v>
      </c>
      <c r="J1694" s="32" t="s">
        <v>12563</v>
      </c>
      <c r="K1694" s="229">
        <v>10.0</v>
      </c>
      <c r="L1694" s="229">
        <v>0.0</v>
      </c>
      <c r="M1694" s="32" t="s">
        <v>11585</v>
      </c>
      <c r="N1694" s="229">
        <v>0.0</v>
      </c>
    </row>
    <row r="1695">
      <c r="A1695" s="227" t="str">
        <f t="shared" si="1"/>
        <v>CU086-M</v>
      </c>
      <c r="B1695" s="227" t="str">
        <f t="shared" si="2"/>
        <v>Unisex Karma T Shirt (M)</v>
      </c>
      <c r="C1695" s="32" t="s">
        <v>15019</v>
      </c>
      <c r="D1695" s="32" t="s">
        <v>15020</v>
      </c>
      <c r="E1695" s="229">
        <v>7.35</v>
      </c>
      <c r="F1695" s="230" t="b">
        <v>0</v>
      </c>
      <c r="G1695" s="229">
        <v>0.0</v>
      </c>
      <c r="H1695" s="229">
        <v>0.0</v>
      </c>
      <c r="I1695" s="32" t="s">
        <v>15020</v>
      </c>
      <c r="J1695" s="32" t="s">
        <v>12748</v>
      </c>
      <c r="K1695" s="229">
        <v>10.0</v>
      </c>
      <c r="L1695" s="229">
        <v>0.0</v>
      </c>
      <c r="M1695" s="32" t="s">
        <v>11388</v>
      </c>
      <c r="N1695" s="229">
        <v>-5.0</v>
      </c>
    </row>
    <row r="1696">
      <c r="A1696" s="227" t="str">
        <f t="shared" si="1"/>
        <v>CU086-S</v>
      </c>
      <c r="B1696" s="227" t="str">
        <f t="shared" si="2"/>
        <v>Unisex Karma T Shirt (S)</v>
      </c>
      <c r="C1696" s="32" t="s">
        <v>15021</v>
      </c>
      <c r="D1696" s="32" t="s">
        <v>15022</v>
      </c>
      <c r="E1696" s="229">
        <v>7.35</v>
      </c>
      <c r="F1696" s="230" t="b">
        <v>0</v>
      </c>
      <c r="G1696" s="229">
        <v>0.0</v>
      </c>
      <c r="H1696" s="229">
        <v>0.0</v>
      </c>
      <c r="I1696" s="32" t="s">
        <v>15022</v>
      </c>
      <c r="J1696" s="32" t="s">
        <v>12748</v>
      </c>
      <c r="K1696" s="229">
        <v>10.0</v>
      </c>
      <c r="L1696" s="229">
        <v>0.0</v>
      </c>
      <c r="M1696" s="32" t="s">
        <v>11585</v>
      </c>
      <c r="N1696" s="229">
        <v>-5.0</v>
      </c>
    </row>
    <row r="1697">
      <c r="A1697" s="227" t="str">
        <f t="shared" si="1"/>
        <v>CU086-XL</v>
      </c>
      <c r="B1697" s="227" t="str">
        <f t="shared" si="2"/>
        <v>Unisex Karma T Shirt (XL)</v>
      </c>
      <c r="C1697" s="32" t="s">
        <v>15023</v>
      </c>
      <c r="D1697" s="32" t="s">
        <v>15024</v>
      </c>
      <c r="E1697" s="229">
        <v>7.58</v>
      </c>
      <c r="F1697" s="230" t="b">
        <v>0</v>
      </c>
      <c r="G1697" s="229">
        <v>1.0</v>
      </c>
      <c r="H1697" s="229">
        <v>1.0</v>
      </c>
      <c r="I1697" s="32" t="s">
        <v>15024</v>
      </c>
      <c r="J1697" s="32" t="s">
        <v>12748</v>
      </c>
      <c r="K1697" s="229">
        <v>10.0</v>
      </c>
      <c r="L1697" s="229">
        <v>1.0</v>
      </c>
      <c r="M1697" s="32" t="s">
        <v>11390</v>
      </c>
      <c r="N1697" s="229">
        <v>-5.0</v>
      </c>
    </row>
    <row r="1698">
      <c r="A1698" s="227" t="str">
        <f t="shared" si="1"/>
        <v>CU087-L</v>
      </c>
      <c r="B1698" s="227" t="str">
        <f t="shared" si="2"/>
        <v>Natural Dyed Pancha Bhuta Flock Print (L)</v>
      </c>
      <c r="C1698" s="32" t="s">
        <v>15025</v>
      </c>
      <c r="D1698" s="32" t="s">
        <v>15026</v>
      </c>
      <c r="E1698" s="229">
        <v>9.43</v>
      </c>
      <c r="F1698" s="230" t="b">
        <v>0</v>
      </c>
      <c r="G1698" s="229">
        <v>0.0</v>
      </c>
      <c r="H1698" s="229">
        <v>0.0</v>
      </c>
      <c r="I1698" s="32" t="s">
        <v>15026</v>
      </c>
      <c r="J1698" s="32" t="s">
        <v>12501</v>
      </c>
      <c r="K1698" s="229">
        <v>10.0</v>
      </c>
      <c r="L1698" s="229">
        <v>0.0</v>
      </c>
      <c r="M1698" s="32" t="s">
        <v>11588</v>
      </c>
      <c r="N1698" s="229">
        <v>0.0</v>
      </c>
    </row>
    <row r="1699">
      <c r="A1699" s="227" t="str">
        <f t="shared" si="1"/>
        <v>CU087-M</v>
      </c>
      <c r="B1699" s="227" t="str">
        <f t="shared" si="2"/>
        <v>Natural Dyed Pancha Bhuta Flock Print (M)</v>
      </c>
      <c r="C1699" s="32" t="s">
        <v>15027</v>
      </c>
      <c r="D1699" s="32" t="s">
        <v>15028</v>
      </c>
      <c r="E1699" s="229">
        <v>9.22</v>
      </c>
      <c r="F1699" s="230" t="b">
        <v>0</v>
      </c>
      <c r="G1699" s="229">
        <v>0.0</v>
      </c>
      <c r="H1699" s="229">
        <v>0.0</v>
      </c>
      <c r="I1699" s="32" t="s">
        <v>15028</v>
      </c>
      <c r="J1699" s="32" t="s">
        <v>12501</v>
      </c>
      <c r="K1699" s="229">
        <v>10.0</v>
      </c>
      <c r="L1699" s="229">
        <v>0.0</v>
      </c>
      <c r="M1699" s="32" t="s">
        <v>11388</v>
      </c>
      <c r="N1699" s="229">
        <v>0.0</v>
      </c>
    </row>
    <row r="1700">
      <c r="A1700" s="227" t="str">
        <f t="shared" si="1"/>
        <v>CU087-XS</v>
      </c>
      <c r="B1700" s="227" t="str">
        <f t="shared" si="2"/>
        <v>Natural Dyed Pancha Bhuta Flock Print (XS)</v>
      </c>
      <c r="C1700" s="32" t="s">
        <v>15029</v>
      </c>
      <c r="D1700" s="32" t="s">
        <v>15030</v>
      </c>
      <c r="E1700" s="229">
        <v>9.48</v>
      </c>
      <c r="F1700" s="230" t="b">
        <v>0</v>
      </c>
      <c r="G1700" s="229">
        <v>4.0</v>
      </c>
      <c r="H1700" s="229">
        <v>4.0</v>
      </c>
      <c r="I1700" s="32" t="s">
        <v>15030</v>
      </c>
      <c r="J1700" s="32" t="s">
        <v>12501</v>
      </c>
      <c r="K1700" s="229">
        <v>15.0</v>
      </c>
      <c r="L1700" s="229">
        <v>4.0</v>
      </c>
      <c r="M1700" s="32" t="s">
        <v>11686</v>
      </c>
      <c r="N1700" s="229">
        <v>0.0</v>
      </c>
    </row>
    <row r="1701">
      <c r="A1701" s="227" t="str">
        <f t="shared" si="1"/>
        <v>CU087-XXL</v>
      </c>
      <c r="B1701" s="227" t="str">
        <f t="shared" si="2"/>
        <v>Natural Dyed Pancha Bhuta Flock Print (XXL)</v>
      </c>
      <c r="C1701" s="32" t="s">
        <v>15031</v>
      </c>
      <c r="D1701" s="32" t="s">
        <v>15032</v>
      </c>
      <c r="E1701" s="229">
        <v>9.48</v>
      </c>
      <c r="F1701" s="230" t="b">
        <v>0</v>
      </c>
      <c r="G1701" s="229">
        <v>3.0</v>
      </c>
      <c r="H1701" s="229">
        <v>3.0</v>
      </c>
      <c r="I1701" s="32" t="s">
        <v>15032</v>
      </c>
      <c r="J1701" s="32" t="s">
        <v>12501</v>
      </c>
      <c r="K1701" s="229">
        <v>15.0</v>
      </c>
      <c r="L1701" s="229">
        <v>3.0</v>
      </c>
      <c r="M1701" s="32" t="s">
        <v>11392</v>
      </c>
      <c r="N1701" s="229">
        <v>0.0</v>
      </c>
    </row>
    <row r="1702">
      <c r="A1702" s="227" t="str">
        <f t="shared" si="1"/>
        <v>CU088-L</v>
      </c>
      <c r="B1702" s="227" t="str">
        <f t="shared" si="2"/>
        <v>Unisex Anand Copper Print Cotton T Shirt, Mud (L)</v>
      </c>
      <c r="C1702" s="32" t="s">
        <v>15033</v>
      </c>
      <c r="D1702" s="32" t="s">
        <v>15034</v>
      </c>
      <c r="E1702" s="229">
        <v>8.86</v>
      </c>
      <c r="F1702" s="230" t="b">
        <v>0</v>
      </c>
      <c r="G1702" s="229">
        <v>0.0</v>
      </c>
      <c r="H1702" s="229">
        <v>0.0</v>
      </c>
      <c r="I1702" s="32" t="s">
        <v>15034</v>
      </c>
      <c r="J1702" s="32" t="s">
        <v>12372</v>
      </c>
      <c r="K1702" s="229">
        <v>10.0</v>
      </c>
      <c r="L1702" s="229">
        <v>0.0</v>
      </c>
      <c r="M1702" s="32" t="s">
        <v>11588</v>
      </c>
      <c r="N1702" s="229">
        <v>0.0</v>
      </c>
    </row>
    <row r="1703">
      <c r="A1703" s="227" t="str">
        <f t="shared" si="1"/>
        <v>CU088-S</v>
      </c>
      <c r="B1703" s="227" t="str">
        <f t="shared" si="2"/>
        <v>Unisex Anand Copper Print Cotton T Shirt, Mud (S)</v>
      </c>
      <c r="C1703" s="32" t="s">
        <v>15035</v>
      </c>
      <c r="D1703" s="32" t="s">
        <v>15036</v>
      </c>
      <c r="E1703" s="229">
        <v>8.86</v>
      </c>
      <c r="F1703" s="230" t="b">
        <v>0</v>
      </c>
      <c r="G1703" s="229">
        <v>3.0</v>
      </c>
      <c r="H1703" s="229">
        <v>3.0</v>
      </c>
      <c r="I1703" s="32" t="s">
        <v>15036</v>
      </c>
      <c r="J1703" s="32" t="s">
        <v>12372</v>
      </c>
      <c r="K1703" s="229">
        <v>18.0</v>
      </c>
      <c r="L1703" s="229">
        <v>3.0</v>
      </c>
      <c r="M1703" s="32" t="s">
        <v>11585</v>
      </c>
      <c r="N1703" s="229">
        <v>0.0</v>
      </c>
    </row>
    <row r="1704">
      <c r="A1704" s="227" t="str">
        <f t="shared" si="1"/>
        <v>CU088-XS</v>
      </c>
      <c r="B1704" s="227" t="str">
        <f t="shared" si="2"/>
        <v>Unisex Anand Copper Print Cotton T Shirt, Mud (XS)</v>
      </c>
      <c r="C1704" s="32" t="s">
        <v>15037</v>
      </c>
      <c r="D1704" s="32" t="s">
        <v>15038</v>
      </c>
      <c r="E1704" s="229">
        <v>7.74</v>
      </c>
      <c r="F1704" s="230" t="b">
        <v>0</v>
      </c>
      <c r="G1704" s="229">
        <v>4.0</v>
      </c>
      <c r="H1704" s="229">
        <v>4.0</v>
      </c>
      <c r="I1704" s="32" t="s">
        <v>15038</v>
      </c>
      <c r="J1704" s="32" t="s">
        <v>12372</v>
      </c>
      <c r="K1704" s="229">
        <v>18.0</v>
      </c>
      <c r="L1704" s="229">
        <v>4.0</v>
      </c>
      <c r="M1704" s="32" t="s">
        <v>11686</v>
      </c>
      <c r="N1704" s="229">
        <v>0.0</v>
      </c>
    </row>
    <row r="1705">
      <c r="A1705" s="227" t="str">
        <f t="shared" si="1"/>
        <v>CU088-XXL</v>
      </c>
      <c r="B1705" s="227" t="str">
        <f t="shared" si="2"/>
        <v>Unisex Anand Copper Print Cotton T Shirt, Mud (XXL)</v>
      </c>
      <c r="C1705" s="32" t="s">
        <v>15039</v>
      </c>
      <c r="D1705" s="32" t="s">
        <v>15040</v>
      </c>
      <c r="E1705" s="229">
        <v>8.6</v>
      </c>
      <c r="F1705" s="230" t="b">
        <v>0</v>
      </c>
      <c r="G1705" s="229">
        <v>2.0</v>
      </c>
      <c r="H1705" s="229">
        <v>2.0</v>
      </c>
      <c r="I1705" s="32" t="s">
        <v>15040</v>
      </c>
      <c r="J1705" s="32" t="s">
        <v>12372</v>
      </c>
      <c r="K1705" s="229">
        <v>18.0</v>
      </c>
      <c r="L1705" s="229">
        <v>2.0</v>
      </c>
      <c r="M1705" s="32" t="s">
        <v>11392</v>
      </c>
      <c r="N1705" s="229">
        <v>0.0</v>
      </c>
    </row>
    <row r="1706">
      <c r="A1706" s="227" t="str">
        <f t="shared" si="1"/>
        <v>CU089-M</v>
      </c>
      <c r="B1706" s="227" t="str">
        <f t="shared" si="2"/>
        <v>Unisex Moksha Copper Print Cotton T Shirt, Indigo (M)</v>
      </c>
      <c r="C1706" s="32" t="s">
        <v>15041</v>
      </c>
      <c r="D1706" s="32" t="s">
        <v>15042</v>
      </c>
      <c r="E1706" s="229">
        <v>8.02</v>
      </c>
      <c r="F1706" s="230" t="b">
        <v>0</v>
      </c>
      <c r="G1706" s="229">
        <v>0.0</v>
      </c>
      <c r="H1706" s="229">
        <v>0.0</v>
      </c>
      <c r="I1706" s="32" t="s">
        <v>15042</v>
      </c>
      <c r="J1706" s="32" t="s">
        <v>12379</v>
      </c>
      <c r="K1706" s="229">
        <v>10.0</v>
      </c>
      <c r="L1706" s="229">
        <v>0.0</v>
      </c>
      <c r="M1706" s="32" t="s">
        <v>11388</v>
      </c>
      <c r="N1706" s="229">
        <v>0.0</v>
      </c>
    </row>
    <row r="1707">
      <c r="A1707" s="227" t="str">
        <f t="shared" si="1"/>
        <v>CU089-XL</v>
      </c>
      <c r="B1707" s="227" t="str">
        <f t="shared" si="2"/>
        <v>Unisex Moksha Copper Print Cotton T Shirt, Indigo (XL)</v>
      </c>
      <c r="C1707" s="32" t="s">
        <v>15043</v>
      </c>
      <c r="D1707" s="32" t="s">
        <v>15044</v>
      </c>
      <c r="E1707" s="229">
        <v>8.25</v>
      </c>
      <c r="F1707" s="230" t="b">
        <v>0</v>
      </c>
      <c r="G1707" s="229">
        <v>3.0</v>
      </c>
      <c r="H1707" s="229">
        <v>3.0</v>
      </c>
      <c r="I1707" s="32" t="s">
        <v>15044</v>
      </c>
      <c r="J1707" s="32" t="s">
        <v>12379</v>
      </c>
      <c r="K1707" s="229">
        <v>18.0</v>
      </c>
      <c r="L1707" s="229">
        <v>3.0</v>
      </c>
      <c r="M1707" s="32" t="s">
        <v>11390</v>
      </c>
      <c r="N1707" s="229">
        <v>0.0</v>
      </c>
    </row>
    <row r="1708">
      <c r="A1708" s="227" t="str">
        <f t="shared" si="1"/>
        <v>CU089-XS</v>
      </c>
      <c r="B1708" s="227" t="str">
        <f t="shared" si="2"/>
        <v>Unisex Moksha Copper Print Cotton T Shirt, Indigo (XS)</v>
      </c>
      <c r="C1708" s="32" t="s">
        <v>15045</v>
      </c>
      <c r="D1708" s="32" t="s">
        <v>15046</v>
      </c>
      <c r="E1708" s="229">
        <v>8.25</v>
      </c>
      <c r="F1708" s="230" t="b">
        <v>0</v>
      </c>
      <c r="G1708" s="229">
        <v>2.0</v>
      </c>
      <c r="H1708" s="229">
        <v>2.0</v>
      </c>
      <c r="I1708" s="32" t="s">
        <v>15046</v>
      </c>
      <c r="J1708" s="32" t="s">
        <v>12379</v>
      </c>
      <c r="K1708" s="229">
        <v>18.0</v>
      </c>
      <c r="L1708" s="229">
        <v>2.0</v>
      </c>
      <c r="M1708" s="32" t="s">
        <v>11686</v>
      </c>
      <c r="N1708" s="229">
        <v>0.0</v>
      </c>
    </row>
    <row r="1709">
      <c r="A1709" s="227" t="str">
        <f t="shared" si="1"/>
        <v>CU089-XXL</v>
      </c>
      <c r="B1709" s="227" t="str">
        <f t="shared" si="2"/>
        <v>Unisex Moksha Copper Print Cotton T Shirt, Indigo (XXL)</v>
      </c>
      <c r="C1709" s="32" t="s">
        <v>15047</v>
      </c>
      <c r="D1709" s="32" t="s">
        <v>15048</v>
      </c>
      <c r="E1709" s="229">
        <v>8.25</v>
      </c>
      <c r="F1709" s="230" t="b">
        <v>0</v>
      </c>
      <c r="G1709" s="229">
        <v>2.0</v>
      </c>
      <c r="H1709" s="229">
        <v>2.0</v>
      </c>
      <c r="I1709" s="32" t="s">
        <v>15048</v>
      </c>
      <c r="J1709" s="32" t="s">
        <v>12379</v>
      </c>
      <c r="K1709" s="229">
        <v>18.0</v>
      </c>
      <c r="L1709" s="229">
        <v>2.0</v>
      </c>
      <c r="M1709" s="32" t="s">
        <v>11392</v>
      </c>
      <c r="N1709" s="229">
        <v>0.0</v>
      </c>
    </row>
    <row r="1710">
      <c r="A1710" s="227" t="str">
        <f t="shared" si="1"/>
        <v>CU091-S</v>
      </c>
      <c r="B1710" s="227" t="str">
        <f t="shared" si="2"/>
        <v>Unisex Sakshi Copper Print Cotton T Shirt, Ecru (S)</v>
      </c>
      <c r="C1710" s="32" t="s">
        <v>15049</v>
      </c>
      <c r="D1710" s="32" t="s">
        <v>15050</v>
      </c>
      <c r="E1710" s="229">
        <v>8.25</v>
      </c>
      <c r="F1710" s="230" t="b">
        <v>0</v>
      </c>
      <c r="G1710" s="229">
        <v>2.0</v>
      </c>
      <c r="H1710" s="229">
        <v>2.0</v>
      </c>
      <c r="I1710" s="32" t="s">
        <v>15050</v>
      </c>
      <c r="J1710" s="32" t="s">
        <v>12384</v>
      </c>
      <c r="K1710" s="229">
        <v>10.0</v>
      </c>
      <c r="L1710" s="229">
        <v>2.0</v>
      </c>
      <c r="M1710" s="32" t="s">
        <v>11585</v>
      </c>
      <c r="N1710" s="229">
        <v>0.0</v>
      </c>
    </row>
    <row r="1711">
      <c r="A1711" s="227" t="str">
        <f t="shared" si="1"/>
        <v>CU091-XL</v>
      </c>
      <c r="B1711" s="227" t="str">
        <f t="shared" si="2"/>
        <v>Unisex Sakshi Copper Print Cotton T Shirt, Ecru (XL)</v>
      </c>
      <c r="C1711" s="32" t="s">
        <v>15051</v>
      </c>
      <c r="D1711" s="32" t="s">
        <v>15052</v>
      </c>
      <c r="E1711" s="229">
        <v>8.25</v>
      </c>
      <c r="F1711" s="230" t="b">
        <v>0</v>
      </c>
      <c r="G1711" s="229">
        <v>1.0</v>
      </c>
      <c r="H1711" s="229">
        <v>1.0</v>
      </c>
      <c r="I1711" s="32" t="s">
        <v>15052</v>
      </c>
      <c r="J1711" s="32" t="s">
        <v>12384</v>
      </c>
      <c r="K1711" s="229">
        <v>10.0</v>
      </c>
      <c r="L1711" s="229">
        <v>1.0</v>
      </c>
      <c r="M1711" s="32" t="s">
        <v>11390</v>
      </c>
      <c r="N1711" s="229">
        <v>0.0</v>
      </c>
    </row>
    <row r="1712">
      <c r="A1712" s="227" t="str">
        <f t="shared" si="1"/>
        <v>CU091-XS</v>
      </c>
      <c r="B1712" s="227" t="str">
        <f t="shared" si="2"/>
        <v>Unisex Sakshi Copper Print Cotton T Shirt, Ecru (XS)</v>
      </c>
      <c r="C1712" s="32" t="s">
        <v>15053</v>
      </c>
      <c r="D1712" s="32" t="s">
        <v>15054</v>
      </c>
      <c r="E1712" s="229">
        <v>8.25</v>
      </c>
      <c r="F1712" s="230" t="b">
        <v>0</v>
      </c>
      <c r="G1712" s="229">
        <v>1.0</v>
      </c>
      <c r="H1712" s="229">
        <v>1.0</v>
      </c>
      <c r="I1712" s="32" t="s">
        <v>15054</v>
      </c>
      <c r="J1712" s="32" t="s">
        <v>12384</v>
      </c>
      <c r="K1712" s="229">
        <v>10.0</v>
      </c>
      <c r="L1712" s="229">
        <v>1.0</v>
      </c>
      <c r="M1712" s="32" t="s">
        <v>11686</v>
      </c>
      <c r="N1712" s="229">
        <v>0.0</v>
      </c>
    </row>
    <row r="1713">
      <c r="A1713" s="227" t="str">
        <f t="shared" si="1"/>
        <v>CU091-XXL</v>
      </c>
      <c r="B1713" s="227" t="str">
        <f t="shared" si="2"/>
        <v>Unisex Sakshi Copper Print Cotton T Shirt, Ecru (XXL)</v>
      </c>
      <c r="C1713" s="32" t="s">
        <v>15055</v>
      </c>
      <c r="D1713" s="32" t="s">
        <v>15056</v>
      </c>
      <c r="E1713" s="229">
        <v>8.25</v>
      </c>
      <c r="F1713" s="230" t="b">
        <v>0</v>
      </c>
      <c r="G1713" s="229">
        <v>2.0</v>
      </c>
      <c r="H1713" s="229">
        <v>2.0</v>
      </c>
      <c r="I1713" s="32" t="s">
        <v>15056</v>
      </c>
      <c r="J1713" s="32" t="s">
        <v>12384</v>
      </c>
      <c r="K1713" s="229">
        <v>12.0</v>
      </c>
      <c r="L1713" s="229">
        <v>2.0</v>
      </c>
      <c r="M1713" s="32" t="s">
        <v>11392</v>
      </c>
      <c r="N1713" s="229">
        <v>0.0</v>
      </c>
    </row>
    <row r="1714">
      <c r="A1714" s="227" t="str">
        <f t="shared" si="1"/>
        <v>CU092-XS</v>
      </c>
      <c r="B1714" s="227" t="str">
        <f t="shared" si="2"/>
        <v>Unisex Organic Natural Dyed Change T Shirt, Undyed (XS)</v>
      </c>
      <c r="C1714" s="32" t="s">
        <v>15057</v>
      </c>
      <c r="D1714" s="32" t="s">
        <v>15058</v>
      </c>
      <c r="E1714" s="229">
        <v>13.13</v>
      </c>
      <c r="F1714" s="230" t="b">
        <v>0</v>
      </c>
      <c r="G1714" s="229">
        <v>0.0</v>
      </c>
      <c r="H1714" s="229">
        <v>0.0</v>
      </c>
      <c r="I1714" s="32" t="s">
        <v>15058</v>
      </c>
      <c r="J1714" s="32" t="s">
        <v>12455</v>
      </c>
      <c r="K1714" s="229">
        <v>20.0</v>
      </c>
      <c r="L1714" s="229">
        <v>0.0</v>
      </c>
      <c r="M1714" s="32" t="s">
        <v>11686</v>
      </c>
      <c r="N1714" s="229">
        <v>0.0</v>
      </c>
    </row>
    <row r="1715">
      <c r="A1715" s="227" t="str">
        <f t="shared" si="1"/>
        <v>CU092-XXL</v>
      </c>
      <c r="B1715" s="227" t="str">
        <f t="shared" si="2"/>
        <v>Unisex Organic Natural Dyed Change T Shirt, Undyed (XXL)</v>
      </c>
      <c r="C1715" s="32" t="s">
        <v>15059</v>
      </c>
      <c r="D1715" s="32" t="s">
        <v>15060</v>
      </c>
      <c r="E1715" s="229">
        <v>13.13</v>
      </c>
      <c r="F1715" s="230" t="b">
        <v>0</v>
      </c>
      <c r="G1715" s="229">
        <v>0.0</v>
      </c>
      <c r="H1715" s="229">
        <v>0.0</v>
      </c>
      <c r="I1715" s="32" t="s">
        <v>15060</v>
      </c>
      <c r="J1715" s="32" t="s">
        <v>12455</v>
      </c>
      <c r="K1715" s="229">
        <v>20.0</v>
      </c>
      <c r="L1715" s="229">
        <v>0.0</v>
      </c>
      <c r="M1715" s="32" t="s">
        <v>11392</v>
      </c>
      <c r="N1715" s="229">
        <v>0.0</v>
      </c>
    </row>
    <row r="1716">
      <c r="A1716" s="227" t="str">
        <f t="shared" si="1"/>
        <v>CU093-XXL</v>
      </c>
      <c r="B1716" s="227" t="str">
        <f t="shared" si="2"/>
        <v>Unisex Organic Natural Dyed Play T Shirt,Royal Blue (XXL)</v>
      </c>
      <c r="C1716" s="32" t="s">
        <v>15061</v>
      </c>
      <c r="D1716" s="32" t="s">
        <v>15062</v>
      </c>
      <c r="E1716" s="229">
        <v>12.75</v>
      </c>
      <c r="F1716" s="230" t="b">
        <v>0</v>
      </c>
      <c r="G1716" s="229">
        <v>0.0</v>
      </c>
      <c r="H1716" s="229">
        <v>0.0</v>
      </c>
      <c r="I1716" s="32" t="s">
        <v>15062</v>
      </c>
      <c r="J1716" s="32" t="s">
        <v>12468</v>
      </c>
      <c r="K1716" s="229">
        <v>22.0</v>
      </c>
      <c r="L1716" s="229">
        <v>0.0</v>
      </c>
      <c r="M1716" s="32" t="s">
        <v>11392</v>
      </c>
      <c r="N1716" s="229">
        <v>0.0</v>
      </c>
    </row>
    <row r="1717">
      <c r="A1717" s="227" t="str">
        <f t="shared" si="1"/>
        <v>CU094-XXL</v>
      </c>
      <c r="B1717" s="227" t="str">
        <f t="shared" si="2"/>
        <v>Unisex Organic Natural Dyed Situations T Shirt, Orange (XXL)</v>
      </c>
      <c r="C1717" s="32" t="s">
        <v>15063</v>
      </c>
      <c r="D1717" s="32" t="s">
        <v>15064</v>
      </c>
      <c r="E1717" s="229">
        <v>13.15</v>
      </c>
      <c r="F1717" s="230" t="b">
        <v>0</v>
      </c>
      <c r="G1717" s="229">
        <v>0.0</v>
      </c>
      <c r="H1717" s="229">
        <v>0.0</v>
      </c>
      <c r="I1717" s="32" t="s">
        <v>15064</v>
      </c>
      <c r="J1717" s="32" t="s">
        <v>12439</v>
      </c>
      <c r="K1717" s="229">
        <v>10.0</v>
      </c>
      <c r="L1717" s="229">
        <v>0.0</v>
      </c>
      <c r="M1717" s="32" t="s">
        <v>11392</v>
      </c>
      <c r="N1717" s="229">
        <v>-5.0</v>
      </c>
    </row>
    <row r="1718">
      <c r="A1718" s="227" t="str">
        <f t="shared" si="1"/>
        <v>CU096-XXL</v>
      </c>
      <c r="B1718" s="227" t="str">
        <f t="shared" si="2"/>
        <v>Save Soil T Shirt unisex (XXL)</v>
      </c>
      <c r="C1718" s="32" t="s">
        <v>15065</v>
      </c>
      <c r="D1718" s="32" t="s">
        <v>15066</v>
      </c>
      <c r="E1718" s="229">
        <v>8.8</v>
      </c>
      <c r="F1718" s="230" t="b">
        <v>0</v>
      </c>
      <c r="G1718" s="229">
        <v>0.0</v>
      </c>
      <c r="H1718" s="229">
        <v>0.0</v>
      </c>
      <c r="I1718" s="32" t="s">
        <v>15066</v>
      </c>
      <c r="J1718" s="32" t="s">
        <v>2328</v>
      </c>
      <c r="K1718" s="229">
        <v>15.0</v>
      </c>
      <c r="L1718" s="229">
        <v>0.0</v>
      </c>
      <c r="M1718" s="32" t="s">
        <v>11392</v>
      </c>
      <c r="N1718" s="229">
        <v>15.0</v>
      </c>
    </row>
    <row r="1719">
      <c r="A1719" s="227" t="str">
        <f t="shared" si="1"/>
        <v>CU097-M</v>
      </c>
      <c r="B1719" s="227" t="str">
        <f t="shared" si="2"/>
        <v>Unisex Save Soil T Shirt - Spanish</v>
      </c>
      <c r="C1719" s="32" t="s">
        <v>15067</v>
      </c>
      <c r="D1719" s="32" t="s">
        <v>15068</v>
      </c>
      <c r="E1719" s="229">
        <v>8.8</v>
      </c>
      <c r="F1719" s="230" t="b">
        <v>0</v>
      </c>
      <c r="G1719" s="229">
        <v>0.0</v>
      </c>
      <c r="H1719" s="229">
        <v>0.0</v>
      </c>
      <c r="I1719" s="32" t="s">
        <v>15068</v>
      </c>
      <c r="J1719" s="32" t="s">
        <v>15069</v>
      </c>
      <c r="K1719" s="229">
        <v>12.0</v>
      </c>
      <c r="L1719" s="229">
        <v>0.0</v>
      </c>
      <c r="M1719" s="231"/>
      <c r="N1719" s="229">
        <v>12.0</v>
      </c>
    </row>
    <row r="1720">
      <c r="A1720" s="227" t="str">
        <f t="shared" si="1"/>
        <v>CU100-L</v>
      </c>
      <c r="B1720" s="227" t="str">
        <f t="shared" si="2"/>
        <v>Unisex Save Soil SS Organic Cotton-Undyed (L)</v>
      </c>
      <c r="C1720" s="32" t="s">
        <v>15070</v>
      </c>
      <c r="D1720" s="32" t="s">
        <v>4652</v>
      </c>
      <c r="E1720" s="229">
        <v>9.2</v>
      </c>
      <c r="F1720" s="230" t="b">
        <v>0</v>
      </c>
      <c r="G1720" s="229">
        <v>0.0</v>
      </c>
      <c r="H1720" s="229">
        <v>0.0</v>
      </c>
      <c r="I1720" s="32" t="s">
        <v>4652</v>
      </c>
      <c r="J1720" s="32" t="s">
        <v>15071</v>
      </c>
      <c r="K1720" s="229">
        <v>18.0</v>
      </c>
      <c r="L1720" s="229">
        <v>0.0</v>
      </c>
      <c r="M1720" s="32" t="s">
        <v>11588</v>
      </c>
      <c r="N1720" s="229">
        <v>18.0</v>
      </c>
    </row>
    <row r="1721">
      <c r="A1721" s="227" t="str">
        <f t="shared" si="1"/>
        <v>CU100-M</v>
      </c>
      <c r="B1721" s="227" t="str">
        <f t="shared" si="2"/>
        <v>Unisex Save Soil SS Organic Cotton-Undyed (M)</v>
      </c>
      <c r="C1721" s="32" t="s">
        <v>15072</v>
      </c>
      <c r="D1721" s="32" t="s">
        <v>4655</v>
      </c>
      <c r="E1721" s="229">
        <v>9.2</v>
      </c>
      <c r="F1721" s="230" t="b">
        <v>0</v>
      </c>
      <c r="G1721" s="229">
        <v>0.0</v>
      </c>
      <c r="H1721" s="229">
        <v>0.0</v>
      </c>
      <c r="I1721" s="32" t="s">
        <v>4655</v>
      </c>
      <c r="J1721" s="32" t="s">
        <v>15071</v>
      </c>
      <c r="K1721" s="229">
        <v>18.0</v>
      </c>
      <c r="L1721" s="229">
        <v>0.0</v>
      </c>
      <c r="M1721" s="32" t="s">
        <v>11388</v>
      </c>
      <c r="N1721" s="229">
        <v>18.0</v>
      </c>
    </row>
    <row r="1722">
      <c r="A1722" s="227" t="str">
        <f t="shared" si="1"/>
        <v>CU100-XL</v>
      </c>
      <c r="B1722" s="227" t="str">
        <f t="shared" si="2"/>
        <v>Unisex Save Soil SS Organic Cotton-Undyed (XL)</v>
      </c>
      <c r="C1722" s="32" t="s">
        <v>15073</v>
      </c>
      <c r="D1722" s="32" t="s">
        <v>4661</v>
      </c>
      <c r="E1722" s="229">
        <v>9.2</v>
      </c>
      <c r="F1722" s="230" t="b">
        <v>0</v>
      </c>
      <c r="G1722" s="229">
        <v>0.0</v>
      </c>
      <c r="H1722" s="229">
        <v>0.0</v>
      </c>
      <c r="I1722" s="32" t="s">
        <v>4661</v>
      </c>
      <c r="J1722" s="32" t="s">
        <v>15071</v>
      </c>
      <c r="K1722" s="229">
        <v>18.0</v>
      </c>
      <c r="L1722" s="229">
        <v>0.0</v>
      </c>
      <c r="M1722" s="32" t="s">
        <v>11390</v>
      </c>
      <c r="N1722" s="229">
        <v>18.0</v>
      </c>
    </row>
    <row r="1723">
      <c r="A1723" s="227" t="str">
        <f t="shared" si="1"/>
        <v>CU101-L</v>
      </c>
      <c r="B1723" s="227" t="str">
        <f t="shared" si="2"/>
        <v>Unisex Save Soil SS Organic Cotton-OliveGreen (L)</v>
      </c>
      <c r="C1723" s="32" t="s">
        <v>15074</v>
      </c>
      <c r="D1723" s="32" t="s">
        <v>4687</v>
      </c>
      <c r="E1723" s="229">
        <v>9.48</v>
      </c>
      <c r="F1723" s="230" t="b">
        <v>0</v>
      </c>
      <c r="G1723" s="229">
        <v>0.0</v>
      </c>
      <c r="H1723" s="229">
        <v>0.0</v>
      </c>
      <c r="I1723" s="32" t="s">
        <v>4687</v>
      </c>
      <c r="J1723" s="32" t="s">
        <v>12299</v>
      </c>
      <c r="K1723" s="229">
        <v>15.0</v>
      </c>
      <c r="L1723" s="229">
        <v>0.0</v>
      </c>
      <c r="M1723" s="32" t="s">
        <v>11588</v>
      </c>
      <c r="N1723" s="229">
        <v>0.0</v>
      </c>
    </row>
    <row r="1724">
      <c r="A1724" s="227" t="str">
        <f t="shared" si="1"/>
        <v>CU101-XL</v>
      </c>
      <c r="B1724" s="227" t="str">
        <f t="shared" si="2"/>
        <v>Unisex Save Soil SS Organic Cotton-OliveGreen (XL)</v>
      </c>
      <c r="C1724" s="32" t="s">
        <v>15075</v>
      </c>
      <c r="D1724" s="32" t="s">
        <v>4696</v>
      </c>
      <c r="E1724" s="229">
        <v>9.2</v>
      </c>
      <c r="F1724" s="230" t="b">
        <v>0</v>
      </c>
      <c r="G1724" s="229">
        <v>0.0</v>
      </c>
      <c r="H1724" s="229">
        <v>0.0</v>
      </c>
      <c r="I1724" s="32" t="s">
        <v>4696</v>
      </c>
      <c r="J1724" s="32" t="s">
        <v>12299</v>
      </c>
      <c r="K1724" s="229">
        <v>15.0</v>
      </c>
      <c r="L1724" s="229">
        <v>0.0</v>
      </c>
      <c r="M1724" s="32" t="s">
        <v>11390</v>
      </c>
      <c r="N1724" s="229">
        <v>0.0</v>
      </c>
    </row>
    <row r="1725">
      <c r="A1725" s="227" t="str">
        <f t="shared" si="1"/>
        <v>CU103-L</v>
      </c>
      <c r="B1725" s="227" t="str">
        <f t="shared" si="2"/>
        <v>Unisex Save Soil SS Organic Cotton-DarkGrey (L)</v>
      </c>
      <c r="C1725" s="32" t="s">
        <v>15076</v>
      </c>
      <c r="D1725" s="32" t="s">
        <v>4665</v>
      </c>
      <c r="E1725" s="229">
        <v>9.22</v>
      </c>
      <c r="F1725" s="230" t="b">
        <v>0</v>
      </c>
      <c r="G1725" s="229">
        <v>0.0</v>
      </c>
      <c r="H1725" s="229">
        <v>0.0</v>
      </c>
      <c r="I1725" s="32" t="s">
        <v>4665</v>
      </c>
      <c r="J1725" s="32" t="s">
        <v>12296</v>
      </c>
      <c r="K1725" s="229">
        <v>10.0</v>
      </c>
      <c r="L1725" s="229">
        <v>0.0</v>
      </c>
      <c r="M1725" s="32" t="s">
        <v>11588</v>
      </c>
      <c r="N1725" s="229">
        <v>0.0</v>
      </c>
    </row>
    <row r="1726">
      <c r="A1726" s="227" t="str">
        <f t="shared" si="1"/>
        <v>CU103-XL</v>
      </c>
      <c r="B1726" s="227" t="str">
        <f t="shared" si="2"/>
        <v>Unisex Save Soil SS Organic Cotton-DarkGrey (XL)</v>
      </c>
      <c r="C1726" s="32" t="s">
        <v>15077</v>
      </c>
      <c r="D1726" s="32" t="s">
        <v>4674</v>
      </c>
      <c r="E1726" s="229">
        <v>9.2</v>
      </c>
      <c r="F1726" s="230" t="b">
        <v>0</v>
      </c>
      <c r="G1726" s="229">
        <v>0.0</v>
      </c>
      <c r="H1726" s="229">
        <v>0.0</v>
      </c>
      <c r="I1726" s="32" t="s">
        <v>4674</v>
      </c>
      <c r="J1726" s="32" t="s">
        <v>12296</v>
      </c>
      <c r="K1726" s="229">
        <v>10.0</v>
      </c>
      <c r="L1726" s="229">
        <v>0.0</v>
      </c>
      <c r="M1726" s="32" t="s">
        <v>11390</v>
      </c>
      <c r="N1726" s="229">
        <v>0.0</v>
      </c>
    </row>
    <row r="1727">
      <c r="A1727" s="227" t="str">
        <f t="shared" si="1"/>
        <v>CU301</v>
      </c>
      <c r="B1727" s="227" t="str">
        <f t="shared" si="2"/>
        <v>RFR-Shawl</v>
      </c>
      <c r="C1727" s="32" t="s">
        <v>15078</v>
      </c>
      <c r="D1727" s="32" t="s">
        <v>15079</v>
      </c>
      <c r="E1727" s="229">
        <v>14.81</v>
      </c>
      <c r="F1727" s="230" t="b">
        <v>0</v>
      </c>
      <c r="G1727" s="229">
        <v>0.0</v>
      </c>
      <c r="H1727" s="229">
        <v>0.0</v>
      </c>
      <c r="I1727" s="32" t="s">
        <v>15079</v>
      </c>
      <c r="J1727" s="32" t="s">
        <v>15080</v>
      </c>
      <c r="K1727" s="229">
        <v>45.0</v>
      </c>
      <c r="L1727" s="229">
        <v>0.0</v>
      </c>
      <c r="M1727" s="231"/>
      <c r="N1727" s="229">
        <v>45.0</v>
      </c>
    </row>
    <row r="1728">
      <c r="A1728" s="227" t="str">
        <f t="shared" si="1"/>
        <v>CU306</v>
      </c>
      <c r="B1728" s="227" t="str">
        <f t="shared" si="2"/>
        <v>Sadhguru Calligraphy Stole-Undyed</v>
      </c>
      <c r="C1728" s="32" t="s">
        <v>15081</v>
      </c>
      <c r="D1728" s="32" t="s">
        <v>15082</v>
      </c>
      <c r="E1728" s="229">
        <v>4.02</v>
      </c>
      <c r="F1728" s="230" t="b">
        <v>0</v>
      </c>
      <c r="G1728" s="229">
        <v>1.0</v>
      </c>
      <c r="H1728" s="229">
        <v>1.0</v>
      </c>
      <c r="I1728" s="32" t="s">
        <v>15082</v>
      </c>
      <c r="J1728" s="32" t="s">
        <v>15083</v>
      </c>
      <c r="K1728" s="229">
        <v>15.0</v>
      </c>
      <c r="L1728" s="229">
        <v>1.0</v>
      </c>
      <c r="M1728" s="231"/>
      <c r="N1728" s="229">
        <v>15.0</v>
      </c>
    </row>
    <row r="1729">
      <c r="A1729" s="227" t="str">
        <f t="shared" si="1"/>
        <v>CU307</v>
      </c>
      <c r="B1729" s="227" t="str">
        <f t="shared" si="2"/>
        <v>Sadhguru Calligraphy Stole-Blue</v>
      </c>
      <c r="C1729" s="32" t="s">
        <v>15084</v>
      </c>
      <c r="D1729" s="32" t="s">
        <v>15085</v>
      </c>
      <c r="E1729" s="229">
        <v>4.13</v>
      </c>
      <c r="F1729" s="230" t="b">
        <v>0</v>
      </c>
      <c r="G1729" s="229">
        <v>0.0</v>
      </c>
      <c r="H1729" s="229">
        <v>0.0</v>
      </c>
      <c r="I1729" s="32" t="s">
        <v>15085</v>
      </c>
      <c r="J1729" s="32" t="s">
        <v>15086</v>
      </c>
      <c r="K1729" s="229">
        <v>15.0</v>
      </c>
      <c r="L1729" s="229">
        <v>0.0</v>
      </c>
      <c r="M1729" s="231"/>
      <c r="N1729" s="229">
        <v>15.0</v>
      </c>
    </row>
    <row r="1730">
      <c r="A1730" s="227" t="str">
        <f t="shared" si="1"/>
        <v>CU308</v>
      </c>
      <c r="B1730" s="227" t="str">
        <f t="shared" si="2"/>
        <v>Modal Linen Scarf</v>
      </c>
      <c r="C1730" s="32" t="s">
        <v>15087</v>
      </c>
      <c r="D1730" s="32" t="s">
        <v>15088</v>
      </c>
      <c r="E1730" s="229">
        <v>7.78</v>
      </c>
      <c r="F1730" s="230" t="b">
        <v>0</v>
      </c>
      <c r="G1730" s="229">
        <v>0.0</v>
      </c>
      <c r="H1730" s="229">
        <v>0.0</v>
      </c>
      <c r="I1730" s="32" t="s">
        <v>15088</v>
      </c>
      <c r="J1730" s="32" t="s">
        <v>15089</v>
      </c>
      <c r="K1730" s="229">
        <v>24.0</v>
      </c>
      <c r="L1730" s="229">
        <v>0.0</v>
      </c>
      <c r="M1730" s="231"/>
      <c r="N1730" s="229">
        <v>24.0</v>
      </c>
    </row>
    <row r="1731">
      <c r="A1731" s="227" t="str">
        <f t="shared" si="1"/>
        <v>CU309</v>
      </c>
      <c r="B1731" s="227" t="str">
        <f t="shared" si="2"/>
        <v>Modal Linen Scarf</v>
      </c>
      <c r="C1731" s="32" t="s">
        <v>15090</v>
      </c>
      <c r="D1731" s="32" t="s">
        <v>15091</v>
      </c>
      <c r="E1731" s="229">
        <v>7.78</v>
      </c>
      <c r="F1731" s="230" t="b">
        <v>0</v>
      </c>
      <c r="G1731" s="229">
        <v>0.0</v>
      </c>
      <c r="H1731" s="229">
        <v>0.0</v>
      </c>
      <c r="I1731" s="32" t="s">
        <v>15091</v>
      </c>
      <c r="J1731" s="32" t="s">
        <v>15089</v>
      </c>
      <c r="K1731" s="229">
        <v>24.0</v>
      </c>
      <c r="L1731" s="229">
        <v>0.0</v>
      </c>
      <c r="M1731" s="231"/>
      <c r="N1731" s="229">
        <v>24.0</v>
      </c>
    </row>
    <row r="1732">
      <c r="A1732" s="227" t="str">
        <f t="shared" si="1"/>
        <v>CU310</v>
      </c>
      <c r="B1732" s="227" t="str">
        <f t="shared" si="2"/>
        <v>Modal Linen Scarf</v>
      </c>
      <c r="C1732" s="32" t="s">
        <v>15092</v>
      </c>
      <c r="D1732" s="32" t="s">
        <v>15093</v>
      </c>
      <c r="E1732" s="229">
        <v>7.78</v>
      </c>
      <c r="F1732" s="230" t="b">
        <v>0</v>
      </c>
      <c r="G1732" s="229">
        <v>0.0</v>
      </c>
      <c r="H1732" s="229">
        <v>0.0</v>
      </c>
      <c r="I1732" s="32" t="s">
        <v>15093</v>
      </c>
      <c r="J1732" s="32" t="s">
        <v>15089</v>
      </c>
      <c r="K1732" s="229">
        <v>24.0</v>
      </c>
      <c r="L1732" s="229">
        <v>0.0</v>
      </c>
      <c r="M1732" s="231"/>
      <c r="N1732" s="229">
        <v>24.0</v>
      </c>
    </row>
    <row r="1733">
      <c r="A1733" s="227" t="str">
        <f t="shared" si="1"/>
        <v>CU312</v>
      </c>
      <c r="B1733" s="227" t="str">
        <f t="shared" si="2"/>
        <v>Modal Linen Scarf</v>
      </c>
      <c r="C1733" s="32" t="s">
        <v>15094</v>
      </c>
      <c r="D1733" s="32" t="s">
        <v>15095</v>
      </c>
      <c r="E1733" s="229">
        <v>7.78</v>
      </c>
      <c r="F1733" s="230" t="b">
        <v>0</v>
      </c>
      <c r="G1733" s="229">
        <v>0.0</v>
      </c>
      <c r="H1733" s="229">
        <v>0.0</v>
      </c>
      <c r="I1733" s="32" t="s">
        <v>15095</v>
      </c>
      <c r="J1733" s="32" t="s">
        <v>15089</v>
      </c>
      <c r="K1733" s="229">
        <v>24.0</v>
      </c>
      <c r="L1733" s="229">
        <v>0.0</v>
      </c>
      <c r="M1733" s="231"/>
      <c r="N1733" s="229">
        <v>24.0</v>
      </c>
    </row>
    <row r="1734">
      <c r="A1734" s="227" t="str">
        <f t="shared" si="1"/>
        <v>CU313</v>
      </c>
      <c r="B1734" s="227" t="str">
        <f t="shared" si="2"/>
        <v>Modal Linen Scarf</v>
      </c>
      <c r="C1734" s="32" t="s">
        <v>15096</v>
      </c>
      <c r="D1734" s="32" t="s">
        <v>15097</v>
      </c>
      <c r="E1734" s="229">
        <v>7.78</v>
      </c>
      <c r="F1734" s="230" t="b">
        <v>0</v>
      </c>
      <c r="G1734" s="229">
        <v>0.0</v>
      </c>
      <c r="H1734" s="229">
        <v>0.0</v>
      </c>
      <c r="I1734" s="32" t="s">
        <v>15097</v>
      </c>
      <c r="J1734" s="32" t="s">
        <v>15089</v>
      </c>
      <c r="K1734" s="229">
        <v>24.0</v>
      </c>
      <c r="L1734" s="229">
        <v>0.0</v>
      </c>
      <c r="M1734" s="231"/>
      <c r="N1734" s="229">
        <v>24.0</v>
      </c>
    </row>
    <row r="1735">
      <c r="A1735" s="227" t="str">
        <f t="shared" si="1"/>
        <v>CU315</v>
      </c>
      <c r="B1735" s="227" t="str">
        <f t="shared" si="2"/>
        <v>Modal Linen Scarf</v>
      </c>
      <c r="C1735" s="32" t="s">
        <v>15098</v>
      </c>
      <c r="D1735" s="32" t="s">
        <v>15099</v>
      </c>
      <c r="E1735" s="229">
        <v>7.78</v>
      </c>
      <c r="F1735" s="230" t="b">
        <v>0</v>
      </c>
      <c r="G1735" s="229">
        <v>0.0</v>
      </c>
      <c r="H1735" s="229">
        <v>0.0</v>
      </c>
      <c r="I1735" s="32" t="s">
        <v>15099</v>
      </c>
      <c r="J1735" s="32" t="s">
        <v>15089</v>
      </c>
      <c r="K1735" s="229">
        <v>24.0</v>
      </c>
      <c r="L1735" s="229">
        <v>0.0</v>
      </c>
      <c r="M1735" s="231"/>
      <c r="N1735" s="229">
        <v>24.0</v>
      </c>
    </row>
    <row r="1736">
      <c r="A1736" s="227" t="str">
        <f t="shared" si="1"/>
        <v>CU328</v>
      </c>
      <c r="B1736" s="227" t="str">
        <f t="shared" si="2"/>
        <v>Handloom Silk Cotton Block Printed Shawl Style 1</v>
      </c>
      <c r="C1736" s="32" t="s">
        <v>15100</v>
      </c>
      <c r="D1736" s="32" t="s">
        <v>4250</v>
      </c>
      <c r="E1736" s="229">
        <v>13.54</v>
      </c>
      <c r="F1736" s="230" t="b">
        <v>0</v>
      </c>
      <c r="G1736" s="229">
        <v>3.0</v>
      </c>
      <c r="H1736" s="229">
        <v>3.0</v>
      </c>
      <c r="I1736" s="32" t="s">
        <v>4250</v>
      </c>
      <c r="J1736" s="32" t="s">
        <v>15101</v>
      </c>
      <c r="K1736" s="229">
        <v>0.0</v>
      </c>
      <c r="L1736" s="229">
        <v>3.0</v>
      </c>
      <c r="M1736" s="231"/>
      <c r="N1736" s="229">
        <v>0.0</v>
      </c>
    </row>
    <row r="1737">
      <c r="A1737" s="227" t="str">
        <f t="shared" si="1"/>
        <v>CU329</v>
      </c>
      <c r="B1737" s="227" t="str">
        <f t="shared" si="2"/>
        <v>Handloom Silk Cotton Block Printed Shawl Style 2</v>
      </c>
      <c r="C1737" s="32" t="s">
        <v>15102</v>
      </c>
      <c r="D1737" s="32" t="s">
        <v>4253</v>
      </c>
      <c r="E1737" s="229">
        <v>15.62</v>
      </c>
      <c r="F1737" s="230" t="b">
        <v>0</v>
      </c>
      <c r="G1737" s="229">
        <v>18.0</v>
      </c>
      <c r="H1737" s="229">
        <v>18.0</v>
      </c>
      <c r="I1737" s="32" t="s">
        <v>4253</v>
      </c>
      <c r="J1737" s="32" t="s">
        <v>15103</v>
      </c>
      <c r="K1737" s="229">
        <v>0.0</v>
      </c>
      <c r="L1737" s="229">
        <v>18.0</v>
      </c>
      <c r="M1737" s="231"/>
      <c r="N1737" s="229">
        <v>0.0</v>
      </c>
    </row>
    <row r="1738">
      <c r="A1738" s="227" t="str">
        <f t="shared" si="1"/>
        <v>CU330</v>
      </c>
      <c r="B1738" s="227" t="str">
        <f t="shared" si="2"/>
        <v>Handloom Silk Shawl - Style 3</v>
      </c>
      <c r="C1738" s="32" t="s">
        <v>15104</v>
      </c>
      <c r="D1738" s="32" t="s">
        <v>4256</v>
      </c>
      <c r="E1738" s="229">
        <v>13.62</v>
      </c>
      <c r="F1738" s="230" t="b">
        <v>0</v>
      </c>
      <c r="G1738" s="229">
        <v>12.0</v>
      </c>
      <c r="H1738" s="229">
        <v>12.0</v>
      </c>
      <c r="I1738" s="32" t="s">
        <v>4256</v>
      </c>
      <c r="J1738" s="32" t="s">
        <v>15105</v>
      </c>
      <c r="K1738" s="229">
        <v>0.0</v>
      </c>
      <c r="L1738" s="229">
        <v>12.0</v>
      </c>
      <c r="M1738" s="231"/>
      <c r="N1738" s="229">
        <v>0.0</v>
      </c>
    </row>
    <row r="1739">
      <c r="A1739" s="227" t="str">
        <f t="shared" si="1"/>
        <v>CU336-L</v>
      </c>
      <c r="B1739" s="227" t="str">
        <f t="shared" si="2"/>
        <v>Unisex-Karma-Zip-Front-Hoodie-S (L)</v>
      </c>
      <c r="C1739" s="32" t="s">
        <v>15106</v>
      </c>
      <c r="D1739" s="32" t="s">
        <v>15107</v>
      </c>
      <c r="E1739" s="229">
        <v>19.3</v>
      </c>
      <c r="F1739" s="230" t="b">
        <v>0</v>
      </c>
      <c r="G1739" s="229">
        <v>0.0</v>
      </c>
      <c r="H1739" s="229">
        <v>0.0</v>
      </c>
      <c r="I1739" s="32" t="s">
        <v>15107</v>
      </c>
      <c r="J1739" s="32" t="s">
        <v>12140</v>
      </c>
      <c r="K1739" s="229">
        <v>55.0</v>
      </c>
      <c r="L1739" s="229">
        <v>0.0</v>
      </c>
      <c r="M1739" s="32" t="s">
        <v>11588</v>
      </c>
      <c r="N1739" s="229">
        <v>55.0</v>
      </c>
    </row>
    <row r="1740">
      <c r="A1740" s="227" t="str">
        <f t="shared" si="1"/>
        <v>CU336-S</v>
      </c>
      <c r="B1740" s="227" t="str">
        <f t="shared" si="2"/>
        <v>Unisex-Karma-Zip-Front-Hoodie-S (S)</v>
      </c>
      <c r="C1740" s="32" t="s">
        <v>15108</v>
      </c>
      <c r="D1740" s="32" t="s">
        <v>15109</v>
      </c>
      <c r="E1740" s="229">
        <v>19.3</v>
      </c>
      <c r="F1740" s="230" t="b">
        <v>0</v>
      </c>
      <c r="G1740" s="229">
        <v>0.0</v>
      </c>
      <c r="H1740" s="229">
        <v>0.0</v>
      </c>
      <c r="I1740" s="32" t="s">
        <v>15109</v>
      </c>
      <c r="J1740" s="32" t="s">
        <v>12140</v>
      </c>
      <c r="K1740" s="229">
        <v>55.0</v>
      </c>
      <c r="L1740" s="229">
        <v>0.0</v>
      </c>
      <c r="M1740" s="32" t="s">
        <v>11585</v>
      </c>
      <c r="N1740" s="229">
        <v>55.0</v>
      </c>
    </row>
    <row r="1741">
      <c r="A1741" s="227" t="str">
        <f t="shared" si="1"/>
        <v>CU336-XL</v>
      </c>
      <c r="B1741" s="227" t="str">
        <f t="shared" si="2"/>
        <v>Unisex-Karma-Zip-Front-Hoodie-S (XL)</v>
      </c>
      <c r="C1741" s="32" t="s">
        <v>15110</v>
      </c>
      <c r="D1741" s="32" t="s">
        <v>15111</v>
      </c>
      <c r="E1741" s="229">
        <v>19.3</v>
      </c>
      <c r="F1741" s="230" t="b">
        <v>0</v>
      </c>
      <c r="G1741" s="229">
        <v>0.0</v>
      </c>
      <c r="H1741" s="229">
        <v>0.0</v>
      </c>
      <c r="I1741" s="32" t="s">
        <v>15111</v>
      </c>
      <c r="J1741" s="32" t="s">
        <v>12140</v>
      </c>
      <c r="K1741" s="229">
        <v>55.0</v>
      </c>
      <c r="L1741" s="229">
        <v>0.0</v>
      </c>
      <c r="M1741" s="32" t="s">
        <v>11390</v>
      </c>
      <c r="N1741" s="229">
        <v>55.0</v>
      </c>
    </row>
    <row r="1742">
      <c r="A1742" s="227" t="str">
        <f t="shared" si="1"/>
        <v>CU337-L</v>
      </c>
      <c r="B1742" s="227" t="str">
        <f t="shared" si="2"/>
        <v>Unisex-Karma-Pullover-Hoodie-S (L)</v>
      </c>
      <c r="C1742" s="32" t="s">
        <v>15112</v>
      </c>
      <c r="D1742" s="32" t="s">
        <v>15113</v>
      </c>
      <c r="E1742" s="229">
        <v>20.55</v>
      </c>
      <c r="F1742" s="230" t="b">
        <v>0</v>
      </c>
      <c r="G1742" s="229">
        <v>0.0</v>
      </c>
      <c r="H1742" s="229">
        <v>0.0</v>
      </c>
      <c r="I1742" s="32" t="s">
        <v>15113</v>
      </c>
      <c r="J1742" s="32" t="s">
        <v>12144</v>
      </c>
      <c r="K1742" s="229">
        <v>55.0</v>
      </c>
      <c r="L1742" s="229">
        <v>0.0</v>
      </c>
      <c r="M1742" s="32" t="s">
        <v>11588</v>
      </c>
      <c r="N1742" s="229">
        <v>55.0</v>
      </c>
    </row>
    <row r="1743">
      <c r="A1743" s="227" t="str">
        <f t="shared" si="1"/>
        <v>CU337-M</v>
      </c>
      <c r="B1743" s="227" t="str">
        <f t="shared" si="2"/>
        <v>Unisex-Karma-Pullover-Hoodie-S (M)</v>
      </c>
      <c r="C1743" s="32" t="s">
        <v>15114</v>
      </c>
      <c r="D1743" s="32" t="s">
        <v>15115</v>
      </c>
      <c r="E1743" s="229">
        <v>20.55</v>
      </c>
      <c r="F1743" s="230" t="b">
        <v>0</v>
      </c>
      <c r="G1743" s="229">
        <v>0.0</v>
      </c>
      <c r="H1743" s="229">
        <v>0.0</v>
      </c>
      <c r="I1743" s="32" t="s">
        <v>15115</v>
      </c>
      <c r="J1743" s="32" t="s">
        <v>12144</v>
      </c>
      <c r="K1743" s="229">
        <v>55.0</v>
      </c>
      <c r="L1743" s="229">
        <v>0.0</v>
      </c>
      <c r="M1743" s="32" t="s">
        <v>11388</v>
      </c>
      <c r="N1743" s="229">
        <v>55.0</v>
      </c>
    </row>
    <row r="1744">
      <c r="A1744" s="227" t="str">
        <f t="shared" si="1"/>
        <v>CU337-S</v>
      </c>
      <c r="B1744" s="227" t="str">
        <f t="shared" si="2"/>
        <v>Unisex-Karma-Pullover-Hoodie-S (S)</v>
      </c>
      <c r="C1744" s="32" t="s">
        <v>15116</v>
      </c>
      <c r="D1744" s="32" t="s">
        <v>15117</v>
      </c>
      <c r="E1744" s="229">
        <v>20.55</v>
      </c>
      <c r="F1744" s="230" t="b">
        <v>0</v>
      </c>
      <c r="G1744" s="229">
        <v>0.0</v>
      </c>
      <c r="H1744" s="229">
        <v>0.0</v>
      </c>
      <c r="I1744" s="32" t="s">
        <v>15117</v>
      </c>
      <c r="J1744" s="32" t="s">
        <v>12144</v>
      </c>
      <c r="K1744" s="229">
        <v>55.0</v>
      </c>
      <c r="L1744" s="229">
        <v>0.0</v>
      </c>
      <c r="M1744" s="32" t="s">
        <v>11585</v>
      </c>
      <c r="N1744" s="229">
        <v>55.0</v>
      </c>
    </row>
    <row r="1745">
      <c r="A1745" s="227" t="str">
        <f t="shared" si="1"/>
        <v>CU345</v>
      </c>
      <c r="B1745" s="227" t="str">
        <f t="shared" si="2"/>
        <v>Handloom Silk Cotton Block Printed Shawl Style 8</v>
      </c>
      <c r="C1745" s="32" t="s">
        <v>15118</v>
      </c>
      <c r="D1745" s="32" t="s">
        <v>4271</v>
      </c>
      <c r="E1745" s="229">
        <v>13.62</v>
      </c>
      <c r="F1745" s="230" t="b">
        <v>0</v>
      </c>
      <c r="G1745" s="229">
        <v>10.0</v>
      </c>
      <c r="H1745" s="229">
        <v>10.0</v>
      </c>
      <c r="I1745" s="32" t="s">
        <v>4271</v>
      </c>
      <c r="J1745" s="32" t="s">
        <v>15119</v>
      </c>
      <c r="K1745" s="229">
        <v>38.0</v>
      </c>
      <c r="L1745" s="229">
        <v>10.0</v>
      </c>
      <c r="M1745" s="231"/>
      <c r="N1745" s="229">
        <v>38.0</v>
      </c>
    </row>
    <row r="1746">
      <c r="A1746" s="227" t="str">
        <f t="shared" si="1"/>
        <v>CU347</v>
      </c>
      <c r="B1746" s="227" t="str">
        <f t="shared" si="2"/>
        <v>Handloom Silk Cotton Block Printed Shawl Style 10</v>
      </c>
      <c r="C1746" s="32" t="s">
        <v>15120</v>
      </c>
      <c r="D1746" s="32" t="s">
        <v>4277</v>
      </c>
      <c r="E1746" s="229">
        <v>15.62</v>
      </c>
      <c r="F1746" s="230" t="b">
        <v>0</v>
      </c>
      <c r="G1746" s="229">
        <v>11.0</v>
      </c>
      <c r="H1746" s="229">
        <v>11.0</v>
      </c>
      <c r="I1746" s="32" t="s">
        <v>4277</v>
      </c>
      <c r="J1746" s="32" t="s">
        <v>15121</v>
      </c>
      <c r="K1746" s="229">
        <v>38.0</v>
      </c>
      <c r="L1746" s="229">
        <v>11.0</v>
      </c>
      <c r="M1746" s="231"/>
      <c r="N1746" s="229">
        <v>38.0</v>
      </c>
    </row>
    <row r="1747">
      <c r="A1747" s="227" t="str">
        <f t="shared" si="1"/>
        <v>CU358-WHT</v>
      </c>
      <c r="B1747" s="227" t="str">
        <f t="shared" si="2"/>
        <v>100% Wool Embroidered Shawl (WHT)</v>
      </c>
      <c r="C1747" s="32" t="s">
        <v>15122</v>
      </c>
      <c r="D1747" s="32" t="s">
        <v>15123</v>
      </c>
      <c r="E1747" s="229">
        <v>16.13</v>
      </c>
      <c r="F1747" s="230" t="b">
        <v>0</v>
      </c>
      <c r="G1747" s="229">
        <v>0.0</v>
      </c>
      <c r="H1747" s="229">
        <v>0.0</v>
      </c>
      <c r="I1747" s="32" t="s">
        <v>15123</v>
      </c>
      <c r="J1747" s="32" t="s">
        <v>12755</v>
      </c>
      <c r="K1747" s="229">
        <v>35.0</v>
      </c>
      <c r="L1747" s="229">
        <v>0.0</v>
      </c>
      <c r="M1747" s="32" t="s">
        <v>12780</v>
      </c>
      <c r="N1747" s="229">
        <v>35.0</v>
      </c>
    </row>
    <row r="1748">
      <c r="A1748" s="227" t="str">
        <f t="shared" si="1"/>
        <v>CU361-BLK2</v>
      </c>
      <c r="B1748" s="227" t="str">
        <f t="shared" si="2"/>
        <v>100% Silk Stole (BLK2)</v>
      </c>
      <c r="C1748" s="32" t="s">
        <v>15124</v>
      </c>
      <c r="D1748" s="32" t="s">
        <v>15125</v>
      </c>
      <c r="E1748" s="229">
        <v>0.0</v>
      </c>
      <c r="F1748" s="230" t="b">
        <v>0</v>
      </c>
      <c r="G1748" s="229">
        <v>0.0</v>
      </c>
      <c r="H1748" s="229">
        <v>0.0</v>
      </c>
      <c r="I1748" s="32" t="s">
        <v>15125</v>
      </c>
      <c r="J1748" s="32" t="s">
        <v>12833</v>
      </c>
      <c r="K1748" s="229">
        <v>20.0</v>
      </c>
      <c r="L1748" s="229">
        <v>0.0</v>
      </c>
      <c r="M1748" s="32" t="s">
        <v>15126</v>
      </c>
      <c r="N1748" s="229">
        <v>20.0</v>
      </c>
    </row>
    <row r="1749">
      <c r="A1749" s="227" t="str">
        <f t="shared" si="1"/>
        <v>CU361-BLK3</v>
      </c>
      <c r="B1749" s="227" t="str">
        <f t="shared" si="2"/>
        <v>100% Silk Stole (BLK3)</v>
      </c>
      <c r="C1749" s="32" t="s">
        <v>15127</v>
      </c>
      <c r="D1749" s="32" t="s">
        <v>15128</v>
      </c>
      <c r="E1749" s="229">
        <v>0.0</v>
      </c>
      <c r="F1749" s="230" t="b">
        <v>0</v>
      </c>
      <c r="G1749" s="229">
        <v>0.0</v>
      </c>
      <c r="H1749" s="229">
        <v>0.0</v>
      </c>
      <c r="I1749" s="32" t="s">
        <v>15128</v>
      </c>
      <c r="J1749" s="32" t="s">
        <v>12833</v>
      </c>
      <c r="K1749" s="229">
        <v>20.0</v>
      </c>
      <c r="L1749" s="229">
        <v>0.0</v>
      </c>
      <c r="M1749" s="32" t="s">
        <v>15129</v>
      </c>
      <c r="N1749" s="229">
        <v>20.0</v>
      </c>
    </row>
    <row r="1750">
      <c r="A1750" s="227" t="str">
        <f t="shared" si="1"/>
        <v>CU361-BLU2</v>
      </c>
      <c r="B1750" s="227" t="str">
        <f t="shared" si="2"/>
        <v>100% Silk Stole (BLU2)</v>
      </c>
      <c r="C1750" s="32" t="s">
        <v>15130</v>
      </c>
      <c r="D1750" s="32" t="s">
        <v>15131</v>
      </c>
      <c r="E1750" s="229">
        <v>0.0</v>
      </c>
      <c r="F1750" s="230" t="b">
        <v>0</v>
      </c>
      <c r="G1750" s="229">
        <v>0.0</v>
      </c>
      <c r="H1750" s="229">
        <v>0.0</v>
      </c>
      <c r="I1750" s="32" t="s">
        <v>15131</v>
      </c>
      <c r="J1750" s="32" t="s">
        <v>12833</v>
      </c>
      <c r="K1750" s="229">
        <v>20.0</v>
      </c>
      <c r="L1750" s="229">
        <v>0.0</v>
      </c>
      <c r="M1750" s="32" t="s">
        <v>15132</v>
      </c>
      <c r="N1750" s="229">
        <v>20.0</v>
      </c>
    </row>
    <row r="1751">
      <c r="A1751" s="227" t="str">
        <f t="shared" si="1"/>
        <v>CU361-BLU3</v>
      </c>
      <c r="B1751" s="227" t="str">
        <f t="shared" si="2"/>
        <v>100% Silk Stole (BLU3)</v>
      </c>
      <c r="C1751" s="32" t="s">
        <v>15133</v>
      </c>
      <c r="D1751" s="32" t="s">
        <v>15134</v>
      </c>
      <c r="E1751" s="229">
        <v>0.0</v>
      </c>
      <c r="F1751" s="230" t="b">
        <v>0</v>
      </c>
      <c r="G1751" s="229">
        <v>0.0</v>
      </c>
      <c r="H1751" s="229">
        <v>0.0</v>
      </c>
      <c r="I1751" s="32" t="s">
        <v>15134</v>
      </c>
      <c r="J1751" s="32" t="s">
        <v>12833</v>
      </c>
      <c r="K1751" s="229">
        <v>20.0</v>
      </c>
      <c r="L1751" s="229">
        <v>0.0</v>
      </c>
      <c r="M1751" s="32" t="s">
        <v>15135</v>
      </c>
      <c r="N1751" s="229">
        <v>20.0</v>
      </c>
    </row>
    <row r="1752">
      <c r="A1752" s="227" t="str">
        <f t="shared" si="1"/>
        <v>CU361-BLU4</v>
      </c>
      <c r="B1752" s="227" t="str">
        <f t="shared" si="2"/>
        <v>100% Silk Stole (BLU4)</v>
      </c>
      <c r="C1752" s="32" t="s">
        <v>15136</v>
      </c>
      <c r="D1752" s="32" t="s">
        <v>15137</v>
      </c>
      <c r="E1752" s="229">
        <v>0.0</v>
      </c>
      <c r="F1752" s="230" t="b">
        <v>0</v>
      </c>
      <c r="G1752" s="229">
        <v>0.0</v>
      </c>
      <c r="H1752" s="229">
        <v>0.0</v>
      </c>
      <c r="I1752" s="32" t="s">
        <v>15137</v>
      </c>
      <c r="J1752" s="32" t="s">
        <v>12833</v>
      </c>
      <c r="K1752" s="229">
        <v>20.0</v>
      </c>
      <c r="L1752" s="229">
        <v>0.0</v>
      </c>
      <c r="M1752" s="32" t="s">
        <v>15138</v>
      </c>
      <c r="N1752" s="229">
        <v>20.0</v>
      </c>
    </row>
    <row r="1753">
      <c r="A1753" s="227" t="str">
        <f t="shared" si="1"/>
        <v>CU361-RED2</v>
      </c>
      <c r="B1753" s="227" t="str">
        <f t="shared" si="2"/>
        <v>100% Silk Stole (RED2)</v>
      </c>
      <c r="C1753" s="32" t="s">
        <v>15139</v>
      </c>
      <c r="D1753" s="32" t="s">
        <v>15140</v>
      </c>
      <c r="E1753" s="229">
        <v>0.0</v>
      </c>
      <c r="F1753" s="230" t="b">
        <v>0</v>
      </c>
      <c r="G1753" s="229">
        <v>0.0</v>
      </c>
      <c r="H1753" s="229">
        <v>0.0</v>
      </c>
      <c r="I1753" s="32" t="s">
        <v>15140</v>
      </c>
      <c r="J1753" s="32" t="s">
        <v>12833</v>
      </c>
      <c r="K1753" s="229">
        <v>20.0</v>
      </c>
      <c r="L1753" s="229">
        <v>0.0</v>
      </c>
      <c r="M1753" s="32" t="s">
        <v>15141</v>
      </c>
      <c r="N1753" s="229">
        <v>20.0</v>
      </c>
    </row>
    <row r="1754">
      <c r="A1754" s="227" t="str">
        <f t="shared" si="1"/>
        <v>CU361-RED3</v>
      </c>
      <c r="B1754" s="227" t="str">
        <f t="shared" si="2"/>
        <v>100% Silk Stole (RED3)</v>
      </c>
      <c r="C1754" s="32" t="s">
        <v>15142</v>
      </c>
      <c r="D1754" s="32" t="s">
        <v>15143</v>
      </c>
      <c r="E1754" s="229">
        <v>0.0</v>
      </c>
      <c r="F1754" s="230" t="b">
        <v>0</v>
      </c>
      <c r="G1754" s="229">
        <v>0.0</v>
      </c>
      <c r="H1754" s="229">
        <v>0.0</v>
      </c>
      <c r="I1754" s="32" t="s">
        <v>15143</v>
      </c>
      <c r="J1754" s="32" t="s">
        <v>12833</v>
      </c>
      <c r="K1754" s="229">
        <v>20.0</v>
      </c>
      <c r="L1754" s="229">
        <v>0.0</v>
      </c>
      <c r="M1754" s="32" t="s">
        <v>15144</v>
      </c>
      <c r="N1754" s="229">
        <v>20.0</v>
      </c>
    </row>
    <row r="1755">
      <c r="A1755" s="227" t="str">
        <f t="shared" si="1"/>
        <v>CU361-TAL2</v>
      </c>
      <c r="B1755" s="227" t="str">
        <f t="shared" si="2"/>
        <v>100% Silk Stole (TAL2)</v>
      </c>
      <c r="C1755" s="32" t="s">
        <v>15145</v>
      </c>
      <c r="D1755" s="32" t="s">
        <v>15146</v>
      </c>
      <c r="E1755" s="229">
        <v>0.0</v>
      </c>
      <c r="F1755" s="230" t="b">
        <v>0</v>
      </c>
      <c r="G1755" s="229">
        <v>0.0</v>
      </c>
      <c r="H1755" s="229">
        <v>0.0</v>
      </c>
      <c r="I1755" s="32" t="s">
        <v>15146</v>
      </c>
      <c r="J1755" s="32" t="s">
        <v>12833</v>
      </c>
      <c r="K1755" s="229">
        <v>20.0</v>
      </c>
      <c r="L1755" s="229">
        <v>0.0</v>
      </c>
      <c r="M1755" s="32" t="s">
        <v>15147</v>
      </c>
      <c r="N1755" s="229">
        <v>20.0</v>
      </c>
    </row>
    <row r="1756">
      <c r="A1756" s="227" t="str">
        <f t="shared" si="1"/>
        <v>CU361-TAN2</v>
      </c>
      <c r="B1756" s="227" t="str">
        <f t="shared" si="2"/>
        <v>100% Silk Stole (TAN2)</v>
      </c>
      <c r="C1756" s="32" t="s">
        <v>15148</v>
      </c>
      <c r="D1756" s="32" t="s">
        <v>15149</v>
      </c>
      <c r="E1756" s="229">
        <v>0.0</v>
      </c>
      <c r="F1756" s="230" t="b">
        <v>0</v>
      </c>
      <c r="G1756" s="229">
        <v>0.0</v>
      </c>
      <c r="H1756" s="229">
        <v>0.0</v>
      </c>
      <c r="I1756" s="32" t="s">
        <v>15149</v>
      </c>
      <c r="J1756" s="32" t="s">
        <v>12833</v>
      </c>
      <c r="K1756" s="229">
        <v>20.0</v>
      </c>
      <c r="L1756" s="229">
        <v>0.0</v>
      </c>
      <c r="M1756" s="32" t="s">
        <v>15150</v>
      </c>
      <c r="N1756" s="229">
        <v>20.0</v>
      </c>
    </row>
    <row r="1757">
      <c r="A1757" s="227" t="str">
        <f t="shared" si="1"/>
        <v>CU361-TAN3</v>
      </c>
      <c r="B1757" s="227" t="str">
        <f t="shared" si="2"/>
        <v>100% Silk Stole (TAN3)</v>
      </c>
      <c r="C1757" s="32" t="s">
        <v>15151</v>
      </c>
      <c r="D1757" s="32" t="s">
        <v>15152</v>
      </c>
      <c r="E1757" s="229">
        <v>0.0</v>
      </c>
      <c r="F1757" s="230" t="b">
        <v>0</v>
      </c>
      <c r="G1757" s="229">
        <v>0.0</v>
      </c>
      <c r="H1757" s="229">
        <v>0.0</v>
      </c>
      <c r="I1757" s="32" t="s">
        <v>15152</v>
      </c>
      <c r="J1757" s="32" t="s">
        <v>12833</v>
      </c>
      <c r="K1757" s="229">
        <v>20.0</v>
      </c>
      <c r="L1757" s="229">
        <v>0.0</v>
      </c>
      <c r="M1757" s="32" t="s">
        <v>15153</v>
      </c>
      <c r="N1757" s="229">
        <v>20.0</v>
      </c>
    </row>
    <row r="1758">
      <c r="A1758" s="227" t="str">
        <f t="shared" si="1"/>
        <v>CU401</v>
      </c>
      <c r="B1758" s="227" t="str">
        <f t="shared" si="2"/>
        <v>Organic Cotton Unisex T Shirt SS (S-M)</v>
      </c>
      <c r="C1758" s="32" t="s">
        <v>15154</v>
      </c>
      <c r="D1758" s="32" t="s">
        <v>15155</v>
      </c>
      <c r="E1758" s="229">
        <v>7.5</v>
      </c>
      <c r="F1758" s="230" t="b">
        <v>0</v>
      </c>
      <c r="G1758" s="229">
        <v>0.0</v>
      </c>
      <c r="H1758" s="229">
        <v>0.0</v>
      </c>
      <c r="I1758" s="32" t="s">
        <v>15155</v>
      </c>
      <c r="J1758" s="32" t="s">
        <v>12041</v>
      </c>
      <c r="K1758" s="229">
        <v>15.0</v>
      </c>
      <c r="L1758" s="229">
        <v>0.0</v>
      </c>
      <c r="M1758" s="32" t="s">
        <v>13300</v>
      </c>
      <c r="N1758" s="229">
        <v>15.0</v>
      </c>
    </row>
    <row r="1759">
      <c r="A1759" s="227" t="str">
        <f t="shared" si="1"/>
        <v>CU402</v>
      </c>
      <c r="B1759" s="227" t="str">
        <f t="shared" si="2"/>
        <v>Organic Cotton Unisex T Shirt SS (M-M)</v>
      </c>
      <c r="C1759" s="32" t="s">
        <v>15156</v>
      </c>
      <c r="D1759" s="32" t="s">
        <v>15157</v>
      </c>
      <c r="E1759" s="229">
        <v>7.5</v>
      </c>
      <c r="F1759" s="230" t="b">
        <v>0</v>
      </c>
      <c r="G1759" s="229">
        <v>0.0</v>
      </c>
      <c r="H1759" s="229">
        <v>0.0</v>
      </c>
      <c r="I1759" s="32" t="s">
        <v>15157</v>
      </c>
      <c r="J1759" s="32" t="s">
        <v>12041</v>
      </c>
      <c r="K1759" s="229">
        <v>15.0</v>
      </c>
      <c r="L1759" s="229">
        <v>0.0</v>
      </c>
      <c r="M1759" s="32" t="s">
        <v>15158</v>
      </c>
      <c r="N1759" s="229">
        <v>15.0</v>
      </c>
    </row>
    <row r="1760">
      <c r="A1760" s="227" t="str">
        <f t="shared" si="1"/>
        <v>CU404</v>
      </c>
      <c r="B1760" s="227" t="str">
        <f t="shared" si="2"/>
        <v>Organic Cotton Unisex T Shirt SS (L-M)</v>
      </c>
      <c r="C1760" s="32" t="s">
        <v>15159</v>
      </c>
      <c r="D1760" s="32" t="s">
        <v>15160</v>
      </c>
      <c r="E1760" s="229">
        <v>7.5</v>
      </c>
      <c r="F1760" s="230" t="b">
        <v>0</v>
      </c>
      <c r="G1760" s="229">
        <v>36.0</v>
      </c>
      <c r="H1760" s="229">
        <v>36.0</v>
      </c>
      <c r="I1760" s="32" t="s">
        <v>15160</v>
      </c>
      <c r="J1760" s="32" t="s">
        <v>12041</v>
      </c>
      <c r="K1760" s="229">
        <v>15.0</v>
      </c>
      <c r="L1760" s="229">
        <v>36.0</v>
      </c>
      <c r="M1760" s="32" t="s">
        <v>15161</v>
      </c>
      <c r="N1760" s="229">
        <v>15.0</v>
      </c>
    </row>
    <row r="1761">
      <c r="A1761" s="227" t="str">
        <f t="shared" si="1"/>
        <v>CU405</v>
      </c>
      <c r="B1761" s="227" t="str">
        <f t="shared" si="2"/>
        <v>Organic Cotton Unisex T Shirt LS, Orange (S-M)</v>
      </c>
      <c r="C1761" s="32" t="s">
        <v>15162</v>
      </c>
      <c r="D1761" s="32" t="s">
        <v>15163</v>
      </c>
      <c r="E1761" s="229">
        <v>8.0</v>
      </c>
      <c r="F1761" s="230" t="b">
        <v>0</v>
      </c>
      <c r="G1761" s="229">
        <v>1.0</v>
      </c>
      <c r="H1761" s="229">
        <v>1.0</v>
      </c>
      <c r="I1761" s="32" t="s">
        <v>15163</v>
      </c>
      <c r="J1761" s="32" t="s">
        <v>12035</v>
      </c>
      <c r="K1761" s="229">
        <v>18.0</v>
      </c>
      <c r="L1761" s="229">
        <v>1.0</v>
      </c>
      <c r="M1761" s="32" t="s">
        <v>13300</v>
      </c>
      <c r="N1761" s="229">
        <v>18.0</v>
      </c>
    </row>
    <row r="1762">
      <c r="A1762" s="227" t="str">
        <f t="shared" si="1"/>
        <v>CU406</v>
      </c>
      <c r="B1762" s="227" t="str">
        <f t="shared" si="2"/>
        <v>Organic Cotton Unisex T Shirt LS, Orange (M-M)</v>
      </c>
      <c r="C1762" s="32" t="s">
        <v>15164</v>
      </c>
      <c r="D1762" s="32" t="s">
        <v>15165</v>
      </c>
      <c r="E1762" s="229">
        <v>8.0</v>
      </c>
      <c r="F1762" s="230" t="b">
        <v>0</v>
      </c>
      <c r="G1762" s="229">
        <v>0.0</v>
      </c>
      <c r="H1762" s="229">
        <v>0.0</v>
      </c>
      <c r="I1762" s="32" t="s">
        <v>15165</v>
      </c>
      <c r="J1762" s="32" t="s">
        <v>12035</v>
      </c>
      <c r="K1762" s="229">
        <v>18.0</v>
      </c>
      <c r="L1762" s="229">
        <v>0.0</v>
      </c>
      <c r="M1762" s="32" t="s">
        <v>15158</v>
      </c>
      <c r="N1762" s="229">
        <v>18.0</v>
      </c>
    </row>
    <row r="1763">
      <c r="A1763" s="227" t="str">
        <f t="shared" si="1"/>
        <v>CU406-L</v>
      </c>
      <c r="B1763" s="227" t="str">
        <f t="shared" si="2"/>
        <v>IL CAN 13</v>
      </c>
      <c r="C1763" s="32" t="s">
        <v>15166</v>
      </c>
      <c r="D1763" s="32" t="s">
        <v>15167</v>
      </c>
      <c r="E1763" s="229">
        <v>0.0</v>
      </c>
      <c r="F1763" s="230" t="b">
        <v>0</v>
      </c>
      <c r="G1763" s="229">
        <v>0.0</v>
      </c>
      <c r="H1763" s="229">
        <v>0.0</v>
      </c>
      <c r="I1763" s="32" t="s">
        <v>15167</v>
      </c>
      <c r="J1763" s="32" t="s">
        <v>15168</v>
      </c>
      <c r="K1763" s="229">
        <v>28.0</v>
      </c>
      <c r="L1763" s="229">
        <v>0.0</v>
      </c>
      <c r="M1763" s="231"/>
      <c r="N1763" s="229">
        <v>28.0</v>
      </c>
    </row>
    <row r="1764">
      <c r="A1764" s="227" t="str">
        <f t="shared" si="1"/>
        <v>CU408</v>
      </c>
      <c r="B1764" s="227" t="str">
        <f t="shared" si="2"/>
        <v>Organic Cotton Unisex T Shirt LS, Orange (XL-M)</v>
      </c>
      <c r="C1764" s="32" t="s">
        <v>15169</v>
      </c>
      <c r="D1764" s="32" t="s">
        <v>15170</v>
      </c>
      <c r="E1764" s="229">
        <v>8.0</v>
      </c>
      <c r="F1764" s="230" t="b">
        <v>0</v>
      </c>
      <c r="G1764" s="229">
        <v>49.0</v>
      </c>
      <c r="H1764" s="229">
        <v>49.0</v>
      </c>
      <c r="I1764" s="32" t="s">
        <v>15170</v>
      </c>
      <c r="J1764" s="32" t="s">
        <v>12035</v>
      </c>
      <c r="K1764" s="229">
        <v>18.0</v>
      </c>
      <c r="L1764" s="229">
        <v>49.0</v>
      </c>
      <c r="M1764" s="32" t="s">
        <v>15171</v>
      </c>
      <c r="N1764" s="229">
        <v>18.0</v>
      </c>
    </row>
    <row r="1765">
      <c r="A1765" s="227" t="str">
        <f t="shared" si="1"/>
        <v>CU502-M</v>
      </c>
      <c r="B1765" s="227" t="str">
        <f t="shared" si="2"/>
        <v>Unisex Track Pant Organic Cotton - Navy (M)</v>
      </c>
      <c r="C1765" s="32" t="s">
        <v>15172</v>
      </c>
      <c r="D1765" s="32" t="s">
        <v>15173</v>
      </c>
      <c r="E1765" s="229">
        <v>8.81</v>
      </c>
      <c r="F1765" s="230" t="b">
        <v>0</v>
      </c>
      <c r="G1765" s="229">
        <v>2.0</v>
      </c>
      <c r="H1765" s="229">
        <v>2.0</v>
      </c>
      <c r="I1765" s="32" t="s">
        <v>15173</v>
      </c>
      <c r="J1765" s="32" t="s">
        <v>12276</v>
      </c>
      <c r="K1765" s="229">
        <v>12.0</v>
      </c>
      <c r="L1765" s="229">
        <v>2.0</v>
      </c>
      <c r="M1765" s="32" t="s">
        <v>11388</v>
      </c>
      <c r="N1765" s="229">
        <v>12.0</v>
      </c>
    </row>
    <row r="1766">
      <c r="A1766" s="227" t="str">
        <f t="shared" si="1"/>
        <v>CU504-S</v>
      </c>
      <c r="B1766" s="227" t="str">
        <f t="shared" si="2"/>
        <v>Unisex-Woven-Track-Pants-Navy</v>
      </c>
      <c r="C1766" s="32" t="s">
        <v>15174</v>
      </c>
      <c r="D1766" s="32" t="s">
        <v>15175</v>
      </c>
      <c r="E1766" s="229">
        <v>15.0</v>
      </c>
      <c r="F1766" s="230" t="b">
        <v>0</v>
      </c>
      <c r="G1766" s="229">
        <v>0.0</v>
      </c>
      <c r="H1766" s="229">
        <v>0.0</v>
      </c>
      <c r="I1766" s="32" t="s">
        <v>15175</v>
      </c>
      <c r="J1766" s="32" t="s">
        <v>15176</v>
      </c>
      <c r="K1766" s="229">
        <v>25.0</v>
      </c>
      <c r="L1766" s="229">
        <v>0.0</v>
      </c>
      <c r="M1766" s="231"/>
      <c r="N1766" s="229">
        <v>25.0</v>
      </c>
    </row>
    <row r="1767">
      <c r="A1767" s="227" t="str">
        <f t="shared" si="1"/>
        <v>CU603-11Y</v>
      </c>
      <c r="B1767" s="227" t="str">
        <f t="shared" si="2"/>
        <v>Organic Unisex T Shirt Invitation Pink (11Y)</v>
      </c>
      <c r="C1767" s="32" t="s">
        <v>15177</v>
      </c>
      <c r="D1767" s="32" t="s">
        <v>8281</v>
      </c>
      <c r="E1767" s="229">
        <v>3.89</v>
      </c>
      <c r="F1767" s="230" t="b">
        <v>0</v>
      </c>
      <c r="G1767" s="229">
        <v>5.0</v>
      </c>
      <c r="H1767" s="229">
        <v>5.0</v>
      </c>
      <c r="I1767" s="32" t="s">
        <v>8281</v>
      </c>
      <c r="J1767" s="32" t="s">
        <v>4364</v>
      </c>
      <c r="K1767" s="229">
        <v>12.0</v>
      </c>
      <c r="L1767" s="229">
        <v>5.0</v>
      </c>
      <c r="M1767" s="32" t="s">
        <v>11632</v>
      </c>
      <c r="N1767" s="229">
        <v>12.0</v>
      </c>
    </row>
    <row r="1768">
      <c r="A1768" s="227" t="str">
        <f t="shared" si="1"/>
        <v>CU603-3Y</v>
      </c>
      <c r="B1768" s="227" t="str">
        <f t="shared" si="2"/>
        <v>Organic Unisex T Shirt Invitation Pink (3Y)</v>
      </c>
      <c r="C1768" s="32" t="s">
        <v>15178</v>
      </c>
      <c r="D1768" s="32" t="s">
        <v>8284</v>
      </c>
      <c r="E1768" s="229">
        <v>3.04</v>
      </c>
      <c r="F1768" s="230" t="b">
        <v>0</v>
      </c>
      <c r="G1768" s="229">
        <v>0.0</v>
      </c>
      <c r="H1768" s="229">
        <v>0.0</v>
      </c>
      <c r="I1768" s="32" t="s">
        <v>8284</v>
      </c>
      <c r="J1768" s="32" t="s">
        <v>4364</v>
      </c>
      <c r="K1768" s="229">
        <v>12.0</v>
      </c>
      <c r="L1768" s="229">
        <v>0.0</v>
      </c>
      <c r="M1768" s="32" t="s">
        <v>11624</v>
      </c>
      <c r="N1768" s="229">
        <v>12.0</v>
      </c>
    </row>
    <row r="1769">
      <c r="A1769" s="227" t="str">
        <f t="shared" si="1"/>
        <v>CU603-5Y</v>
      </c>
      <c r="B1769" s="227" t="str">
        <f t="shared" si="2"/>
        <v>Organic Unisex T Shirt Invitation Pink (5Y)</v>
      </c>
      <c r="C1769" s="32" t="s">
        <v>15179</v>
      </c>
      <c r="D1769" s="32" t="s">
        <v>8287</v>
      </c>
      <c r="E1769" s="229">
        <v>3.41</v>
      </c>
      <c r="F1769" s="230" t="b">
        <v>0</v>
      </c>
      <c r="G1769" s="229">
        <v>0.0</v>
      </c>
      <c r="H1769" s="229">
        <v>0.0</v>
      </c>
      <c r="I1769" s="32" t="s">
        <v>8287</v>
      </c>
      <c r="J1769" s="32" t="s">
        <v>4364</v>
      </c>
      <c r="K1769" s="229">
        <v>12.0</v>
      </c>
      <c r="L1769" s="229">
        <v>0.0</v>
      </c>
      <c r="M1769" s="32" t="s">
        <v>11626</v>
      </c>
      <c r="N1769" s="229">
        <v>12.0</v>
      </c>
    </row>
    <row r="1770">
      <c r="A1770" s="227" t="str">
        <f t="shared" si="1"/>
        <v>CU603-7Y</v>
      </c>
      <c r="B1770" s="227" t="str">
        <f t="shared" si="2"/>
        <v>Organic Unisex T Shirt Invitation Pink (7Y)</v>
      </c>
      <c r="C1770" s="32" t="s">
        <v>15180</v>
      </c>
      <c r="D1770" s="32" t="s">
        <v>8290</v>
      </c>
      <c r="E1770" s="229">
        <v>3.53</v>
      </c>
      <c r="F1770" s="230" t="b">
        <v>0</v>
      </c>
      <c r="G1770" s="229">
        <v>4.0</v>
      </c>
      <c r="H1770" s="229">
        <v>4.0</v>
      </c>
      <c r="I1770" s="32" t="s">
        <v>8290</v>
      </c>
      <c r="J1770" s="32" t="s">
        <v>4364</v>
      </c>
      <c r="K1770" s="229">
        <v>12.0</v>
      </c>
      <c r="L1770" s="229">
        <v>4.0</v>
      </c>
      <c r="M1770" s="32" t="s">
        <v>11628</v>
      </c>
      <c r="N1770" s="229">
        <v>12.0</v>
      </c>
    </row>
    <row r="1771">
      <c r="A1771" s="227" t="str">
        <f t="shared" si="1"/>
        <v>CU603-9Y</v>
      </c>
      <c r="B1771" s="227" t="str">
        <f t="shared" si="2"/>
        <v>Organic Unisex T Shirt Invitation Pink (9Y)</v>
      </c>
      <c r="C1771" s="32" t="s">
        <v>15181</v>
      </c>
      <c r="D1771" s="32" t="s">
        <v>8293</v>
      </c>
      <c r="E1771" s="229">
        <v>3.89</v>
      </c>
      <c r="F1771" s="230" t="b">
        <v>0</v>
      </c>
      <c r="G1771" s="229">
        <v>5.0</v>
      </c>
      <c r="H1771" s="229">
        <v>5.0</v>
      </c>
      <c r="I1771" s="32" t="s">
        <v>8293</v>
      </c>
      <c r="J1771" s="32" t="s">
        <v>4364</v>
      </c>
      <c r="K1771" s="229">
        <v>12.0</v>
      </c>
      <c r="L1771" s="229">
        <v>5.0</v>
      </c>
      <c r="M1771" s="32" t="s">
        <v>11630</v>
      </c>
      <c r="N1771" s="229">
        <v>12.0</v>
      </c>
    </row>
    <row r="1772">
      <c r="A1772" s="227" t="str">
        <f t="shared" si="1"/>
        <v>CU604-11Y</v>
      </c>
      <c r="B1772" s="227" t="str">
        <f t="shared" si="2"/>
        <v>Melange Unisex T Shirt Hatha Yoga Ecru (11Y)</v>
      </c>
      <c r="C1772" s="32" t="s">
        <v>15182</v>
      </c>
      <c r="D1772" s="32" t="s">
        <v>8297</v>
      </c>
      <c r="E1772" s="229">
        <v>4.44</v>
      </c>
      <c r="F1772" s="230" t="b">
        <v>0</v>
      </c>
      <c r="G1772" s="229">
        <v>5.0</v>
      </c>
      <c r="H1772" s="229">
        <v>5.0</v>
      </c>
      <c r="I1772" s="32" t="s">
        <v>8297</v>
      </c>
      <c r="J1772" s="32" t="s">
        <v>8256</v>
      </c>
      <c r="K1772" s="229">
        <v>12.0</v>
      </c>
      <c r="L1772" s="229">
        <v>5.0</v>
      </c>
      <c r="M1772" s="32" t="s">
        <v>11632</v>
      </c>
      <c r="N1772" s="229">
        <v>12.0</v>
      </c>
    </row>
    <row r="1773">
      <c r="A1773" s="227" t="str">
        <f t="shared" si="1"/>
        <v>CU604-3Y</v>
      </c>
      <c r="B1773" s="227" t="str">
        <f t="shared" si="2"/>
        <v>Melange Unisex T Shirt Hatha Yoga Ecru (3Y)</v>
      </c>
      <c r="C1773" s="32" t="s">
        <v>15183</v>
      </c>
      <c r="D1773" s="32" t="s">
        <v>8300</v>
      </c>
      <c r="E1773" s="229">
        <v>3.5</v>
      </c>
      <c r="F1773" s="230" t="b">
        <v>0</v>
      </c>
      <c r="G1773" s="229">
        <v>1.0</v>
      </c>
      <c r="H1773" s="229">
        <v>1.0</v>
      </c>
      <c r="I1773" s="32" t="s">
        <v>8300</v>
      </c>
      <c r="J1773" s="32" t="s">
        <v>8256</v>
      </c>
      <c r="K1773" s="229">
        <v>12.0</v>
      </c>
      <c r="L1773" s="229">
        <v>1.0</v>
      </c>
      <c r="M1773" s="32" t="s">
        <v>11624</v>
      </c>
      <c r="N1773" s="229">
        <v>12.0</v>
      </c>
    </row>
    <row r="1774">
      <c r="A1774" s="227" t="str">
        <f t="shared" si="1"/>
        <v>CU604-5Y</v>
      </c>
      <c r="B1774" s="227" t="str">
        <f t="shared" si="2"/>
        <v>Melange Unisex T Shirt Hatha Yoga Ecru (5Y)</v>
      </c>
      <c r="C1774" s="32" t="s">
        <v>15184</v>
      </c>
      <c r="D1774" s="32" t="s">
        <v>8303</v>
      </c>
      <c r="E1774" s="229">
        <v>3.5</v>
      </c>
      <c r="F1774" s="230" t="b">
        <v>0</v>
      </c>
      <c r="G1774" s="229">
        <v>1.0</v>
      </c>
      <c r="H1774" s="229">
        <v>1.0</v>
      </c>
      <c r="I1774" s="32" t="s">
        <v>8303</v>
      </c>
      <c r="J1774" s="32" t="s">
        <v>8256</v>
      </c>
      <c r="K1774" s="229">
        <v>12.0</v>
      </c>
      <c r="L1774" s="229">
        <v>1.0</v>
      </c>
      <c r="M1774" s="32" t="s">
        <v>11626</v>
      </c>
      <c r="N1774" s="229">
        <v>12.0</v>
      </c>
    </row>
    <row r="1775">
      <c r="A1775" s="227" t="str">
        <f t="shared" si="1"/>
        <v>CU604-7Y</v>
      </c>
      <c r="B1775" s="227" t="str">
        <f t="shared" si="2"/>
        <v>Melange Unisex T Shirt Hatha Yoga Ecru (7Y)</v>
      </c>
      <c r="C1775" s="32" t="s">
        <v>15185</v>
      </c>
      <c r="D1775" s="32" t="s">
        <v>8306</v>
      </c>
      <c r="E1775" s="229">
        <v>3.48</v>
      </c>
      <c r="F1775" s="230" t="b">
        <v>0</v>
      </c>
      <c r="G1775" s="229">
        <v>5.0</v>
      </c>
      <c r="H1775" s="229">
        <v>5.0</v>
      </c>
      <c r="I1775" s="32" t="s">
        <v>8306</v>
      </c>
      <c r="J1775" s="32" t="s">
        <v>8256</v>
      </c>
      <c r="K1775" s="229">
        <v>12.0</v>
      </c>
      <c r="L1775" s="229">
        <v>5.0</v>
      </c>
      <c r="M1775" s="32" t="s">
        <v>11628</v>
      </c>
      <c r="N1775" s="229">
        <v>12.0</v>
      </c>
    </row>
    <row r="1776">
      <c r="A1776" s="227" t="str">
        <f t="shared" si="1"/>
        <v>CU604-9Y</v>
      </c>
      <c r="B1776" s="227" t="str">
        <f t="shared" si="2"/>
        <v>Melange Unisex T Shirt Hatha Yoga Ecru (9Y)</v>
      </c>
      <c r="C1776" s="32" t="s">
        <v>15186</v>
      </c>
      <c r="D1776" s="32" t="s">
        <v>8309</v>
      </c>
      <c r="E1776" s="229">
        <v>4.44</v>
      </c>
      <c r="F1776" s="230" t="b">
        <v>0</v>
      </c>
      <c r="G1776" s="229">
        <v>8.0</v>
      </c>
      <c r="H1776" s="229">
        <v>8.0</v>
      </c>
      <c r="I1776" s="32" t="s">
        <v>8309</v>
      </c>
      <c r="J1776" s="32" t="s">
        <v>8256</v>
      </c>
      <c r="K1776" s="229">
        <v>12.0</v>
      </c>
      <c r="L1776" s="229">
        <v>8.0</v>
      </c>
      <c r="M1776" s="32" t="s">
        <v>11630</v>
      </c>
      <c r="N1776" s="229">
        <v>12.0</v>
      </c>
    </row>
    <row r="1777">
      <c r="A1777" s="227" t="str">
        <f t="shared" si="1"/>
        <v>CU606-11Y</v>
      </c>
      <c r="B1777" s="227" t="str">
        <f t="shared" si="2"/>
        <v>Melange T Shirt Moon Ecru with Gold (11Y)</v>
      </c>
      <c r="C1777" s="32" t="s">
        <v>15187</v>
      </c>
      <c r="D1777" s="32" t="s">
        <v>8329</v>
      </c>
      <c r="E1777" s="229">
        <v>4.44</v>
      </c>
      <c r="F1777" s="230" t="b">
        <v>0</v>
      </c>
      <c r="G1777" s="229">
        <v>5.0</v>
      </c>
      <c r="H1777" s="229">
        <v>5.0</v>
      </c>
      <c r="I1777" s="32" t="s">
        <v>8329</v>
      </c>
      <c r="J1777" s="32" t="s">
        <v>8243</v>
      </c>
      <c r="K1777" s="229">
        <v>12.0</v>
      </c>
      <c r="L1777" s="229">
        <v>5.0</v>
      </c>
      <c r="M1777" s="32" t="s">
        <v>11632</v>
      </c>
      <c r="N1777" s="229">
        <v>12.0</v>
      </c>
    </row>
    <row r="1778">
      <c r="A1778" s="227" t="str">
        <f t="shared" si="1"/>
        <v>CU606-3Y</v>
      </c>
      <c r="B1778" s="227" t="str">
        <f t="shared" si="2"/>
        <v>Melange T Shirt Moon Ecru with Gold (3Y)</v>
      </c>
      <c r="C1778" s="32" t="s">
        <v>15188</v>
      </c>
      <c r="D1778" s="32" t="s">
        <v>8332</v>
      </c>
      <c r="E1778" s="229">
        <v>3.38</v>
      </c>
      <c r="F1778" s="230" t="b">
        <v>0</v>
      </c>
      <c r="G1778" s="229">
        <v>0.0</v>
      </c>
      <c r="H1778" s="229">
        <v>0.0</v>
      </c>
      <c r="I1778" s="32" t="s">
        <v>8332</v>
      </c>
      <c r="J1778" s="32" t="s">
        <v>8243</v>
      </c>
      <c r="K1778" s="229">
        <v>12.0</v>
      </c>
      <c r="L1778" s="229">
        <v>0.0</v>
      </c>
      <c r="M1778" s="32" t="s">
        <v>11624</v>
      </c>
      <c r="N1778" s="229">
        <v>12.0</v>
      </c>
    </row>
    <row r="1779">
      <c r="A1779" s="227" t="str">
        <f t="shared" si="1"/>
        <v>CU606-5Y</v>
      </c>
      <c r="B1779" s="227" t="str">
        <f t="shared" si="2"/>
        <v>Melange T Shirt Moon Ecru with Gold (5Y)</v>
      </c>
      <c r="C1779" s="32" t="s">
        <v>15189</v>
      </c>
      <c r="D1779" s="32" t="s">
        <v>8335</v>
      </c>
      <c r="E1779" s="229">
        <v>3.96</v>
      </c>
      <c r="F1779" s="230" t="b">
        <v>0</v>
      </c>
      <c r="G1779" s="229">
        <v>1.0</v>
      </c>
      <c r="H1779" s="229">
        <v>1.0</v>
      </c>
      <c r="I1779" s="32" t="s">
        <v>8335</v>
      </c>
      <c r="J1779" s="32" t="s">
        <v>8243</v>
      </c>
      <c r="K1779" s="229">
        <v>12.0</v>
      </c>
      <c r="L1779" s="229">
        <v>1.0</v>
      </c>
      <c r="M1779" s="32" t="s">
        <v>11626</v>
      </c>
      <c r="N1779" s="229">
        <v>12.0</v>
      </c>
    </row>
    <row r="1780">
      <c r="A1780" s="227" t="str">
        <f t="shared" si="1"/>
        <v>CU606-7Y</v>
      </c>
      <c r="B1780" s="227" t="str">
        <f t="shared" si="2"/>
        <v>Melange T Shirt Moon Ecru with Gold (7Y)</v>
      </c>
      <c r="C1780" s="32" t="s">
        <v>15190</v>
      </c>
      <c r="D1780" s="32" t="s">
        <v>8338</v>
      </c>
      <c r="E1780" s="229">
        <v>3.94</v>
      </c>
      <c r="F1780" s="230" t="b">
        <v>0</v>
      </c>
      <c r="G1780" s="229">
        <v>4.0</v>
      </c>
      <c r="H1780" s="229">
        <v>4.0</v>
      </c>
      <c r="I1780" s="32" t="s">
        <v>8338</v>
      </c>
      <c r="J1780" s="32" t="s">
        <v>8243</v>
      </c>
      <c r="K1780" s="229">
        <v>12.0</v>
      </c>
      <c r="L1780" s="229">
        <v>4.0</v>
      </c>
      <c r="M1780" s="32" t="s">
        <v>11628</v>
      </c>
      <c r="N1780" s="229">
        <v>12.0</v>
      </c>
    </row>
    <row r="1781">
      <c r="A1781" s="227" t="str">
        <f t="shared" si="1"/>
        <v>CU606-9Y</v>
      </c>
      <c r="B1781" s="227" t="str">
        <f t="shared" si="2"/>
        <v>Melange T Shirt Moon Ecru with Gold (9Y)</v>
      </c>
      <c r="C1781" s="32" t="s">
        <v>15191</v>
      </c>
      <c r="D1781" s="32" t="s">
        <v>8341</v>
      </c>
      <c r="E1781" s="229">
        <v>4.44</v>
      </c>
      <c r="F1781" s="230" t="b">
        <v>0</v>
      </c>
      <c r="G1781" s="229">
        <v>4.0</v>
      </c>
      <c r="H1781" s="229">
        <v>4.0</v>
      </c>
      <c r="I1781" s="32" t="s">
        <v>8341</v>
      </c>
      <c r="J1781" s="32" t="s">
        <v>8243</v>
      </c>
      <c r="K1781" s="229">
        <v>12.0</v>
      </c>
      <c r="L1781" s="229">
        <v>4.0</v>
      </c>
      <c r="M1781" s="32" t="s">
        <v>11630</v>
      </c>
      <c r="N1781" s="229">
        <v>12.0</v>
      </c>
    </row>
    <row r="1782">
      <c r="A1782" s="227" t="str">
        <f t="shared" si="1"/>
        <v>CU607-11Y</v>
      </c>
      <c r="B1782" s="227" t="str">
        <f t="shared" si="2"/>
        <v>Melange T Shirt Moon Rose with Copper (11Y)</v>
      </c>
      <c r="C1782" s="32" t="s">
        <v>15192</v>
      </c>
      <c r="D1782" s="32" t="s">
        <v>8345</v>
      </c>
      <c r="E1782" s="229">
        <v>4.16</v>
      </c>
      <c r="F1782" s="230" t="b">
        <v>0</v>
      </c>
      <c r="G1782" s="229">
        <v>0.0</v>
      </c>
      <c r="H1782" s="229">
        <v>0.0</v>
      </c>
      <c r="I1782" s="32" t="s">
        <v>8345</v>
      </c>
      <c r="J1782" s="32" t="s">
        <v>15193</v>
      </c>
      <c r="K1782" s="229">
        <v>8.0</v>
      </c>
      <c r="L1782" s="229">
        <v>0.0</v>
      </c>
      <c r="M1782" s="32" t="s">
        <v>11632</v>
      </c>
      <c r="N1782" s="229">
        <v>8.0</v>
      </c>
    </row>
    <row r="1783">
      <c r="A1783" s="227" t="str">
        <f t="shared" si="1"/>
        <v>CU607-3Y</v>
      </c>
      <c r="B1783" s="227" t="str">
        <f t="shared" si="2"/>
        <v>Melange T Shirt Moon Rose with Copper (3Y)</v>
      </c>
      <c r="C1783" s="32" t="s">
        <v>15194</v>
      </c>
      <c r="D1783" s="32" t="s">
        <v>8348</v>
      </c>
      <c r="E1783" s="229">
        <v>3.28</v>
      </c>
      <c r="F1783" s="230" t="b">
        <v>0</v>
      </c>
      <c r="G1783" s="229">
        <v>1.0</v>
      </c>
      <c r="H1783" s="229">
        <v>1.0</v>
      </c>
      <c r="I1783" s="32" t="s">
        <v>8348</v>
      </c>
      <c r="J1783" s="32" t="s">
        <v>15193</v>
      </c>
      <c r="K1783" s="229">
        <v>8.0</v>
      </c>
      <c r="L1783" s="229">
        <v>1.0</v>
      </c>
      <c r="M1783" s="32" t="s">
        <v>11624</v>
      </c>
      <c r="N1783" s="229">
        <v>8.0</v>
      </c>
    </row>
    <row r="1784">
      <c r="A1784" s="227" t="str">
        <f t="shared" si="1"/>
        <v>CU607-5Y</v>
      </c>
      <c r="B1784" s="227" t="str">
        <f t="shared" si="2"/>
        <v>Melange T Shirt Moon Rose with Copper (5Y)</v>
      </c>
      <c r="C1784" s="32" t="s">
        <v>15195</v>
      </c>
      <c r="D1784" s="32" t="s">
        <v>8351</v>
      </c>
      <c r="E1784" s="229">
        <v>3.73</v>
      </c>
      <c r="F1784" s="230" t="b">
        <v>0</v>
      </c>
      <c r="G1784" s="229">
        <v>0.0</v>
      </c>
      <c r="H1784" s="229">
        <v>0.0</v>
      </c>
      <c r="I1784" s="32" t="s">
        <v>8351</v>
      </c>
      <c r="J1784" s="32" t="s">
        <v>15193</v>
      </c>
      <c r="K1784" s="229">
        <v>8.0</v>
      </c>
      <c r="L1784" s="229">
        <v>0.0</v>
      </c>
      <c r="M1784" s="32" t="s">
        <v>11626</v>
      </c>
      <c r="N1784" s="229">
        <v>8.0</v>
      </c>
    </row>
    <row r="1785">
      <c r="A1785" s="227" t="str">
        <f t="shared" si="1"/>
        <v>CU607-7Y</v>
      </c>
      <c r="B1785" s="227" t="str">
        <f t="shared" si="2"/>
        <v>Melange T Shirt Moon Rose with Copper (7Y)</v>
      </c>
      <c r="C1785" s="32" t="s">
        <v>15196</v>
      </c>
      <c r="D1785" s="32" t="s">
        <v>8354</v>
      </c>
      <c r="E1785" s="229">
        <v>3.72</v>
      </c>
      <c r="F1785" s="230" t="b">
        <v>0</v>
      </c>
      <c r="G1785" s="229">
        <v>0.0</v>
      </c>
      <c r="H1785" s="229">
        <v>0.0</v>
      </c>
      <c r="I1785" s="32" t="s">
        <v>8354</v>
      </c>
      <c r="J1785" s="32" t="s">
        <v>15193</v>
      </c>
      <c r="K1785" s="229">
        <v>8.0</v>
      </c>
      <c r="L1785" s="229">
        <v>0.0</v>
      </c>
      <c r="M1785" s="32" t="s">
        <v>11628</v>
      </c>
      <c r="N1785" s="229">
        <v>8.0</v>
      </c>
    </row>
    <row r="1786">
      <c r="A1786" s="227" t="str">
        <f t="shared" si="1"/>
        <v>CU607-9Y</v>
      </c>
      <c r="B1786" s="227" t="str">
        <f t="shared" si="2"/>
        <v>Melange T Shirt Moon Rose with Copper (9Y)</v>
      </c>
      <c r="C1786" s="32" t="s">
        <v>15197</v>
      </c>
      <c r="D1786" s="32" t="s">
        <v>8357</v>
      </c>
      <c r="E1786" s="229">
        <v>4.16</v>
      </c>
      <c r="F1786" s="230" t="b">
        <v>0</v>
      </c>
      <c r="G1786" s="229">
        <v>0.0</v>
      </c>
      <c r="H1786" s="229">
        <v>0.0</v>
      </c>
      <c r="I1786" s="32" t="s">
        <v>8357</v>
      </c>
      <c r="J1786" s="32" t="s">
        <v>15193</v>
      </c>
      <c r="K1786" s="229">
        <v>8.0</v>
      </c>
      <c r="L1786" s="229">
        <v>0.0</v>
      </c>
      <c r="M1786" s="32" t="s">
        <v>11630</v>
      </c>
      <c r="N1786" s="229">
        <v>8.0</v>
      </c>
    </row>
    <row r="1787">
      <c r="A1787" s="227" t="str">
        <f t="shared" si="1"/>
        <v>CU608-11Y</v>
      </c>
      <c r="B1787" s="227" t="str">
        <f t="shared" si="2"/>
        <v>Organic T Shirt Nandi (11Y)</v>
      </c>
      <c r="C1787" s="32" t="s">
        <v>15198</v>
      </c>
      <c r="D1787" s="32" t="s">
        <v>8361</v>
      </c>
      <c r="E1787" s="229">
        <v>4.35</v>
      </c>
      <c r="F1787" s="230" t="b">
        <v>0</v>
      </c>
      <c r="G1787" s="229">
        <v>2.0</v>
      </c>
      <c r="H1787" s="229">
        <v>2.0</v>
      </c>
      <c r="I1787" s="32" t="s">
        <v>8361</v>
      </c>
      <c r="J1787" s="32" t="s">
        <v>15199</v>
      </c>
      <c r="K1787" s="229">
        <v>12.0</v>
      </c>
      <c r="L1787" s="229">
        <v>2.0</v>
      </c>
      <c r="M1787" s="32" t="s">
        <v>11632</v>
      </c>
      <c r="N1787" s="229">
        <v>12.0</v>
      </c>
    </row>
    <row r="1788">
      <c r="A1788" s="227" t="str">
        <f t="shared" si="1"/>
        <v>CU608-3Y</v>
      </c>
      <c r="B1788" s="227" t="str">
        <f t="shared" si="2"/>
        <v>Organic T Shirt Nandi (3Y)</v>
      </c>
      <c r="C1788" s="32" t="s">
        <v>15200</v>
      </c>
      <c r="D1788" s="32" t="s">
        <v>8364</v>
      </c>
      <c r="E1788" s="229">
        <v>3.41</v>
      </c>
      <c r="F1788" s="230" t="b">
        <v>0</v>
      </c>
      <c r="G1788" s="229">
        <v>0.0</v>
      </c>
      <c r="H1788" s="229">
        <v>0.0</v>
      </c>
      <c r="I1788" s="32" t="s">
        <v>8364</v>
      </c>
      <c r="J1788" s="32" t="s">
        <v>15199</v>
      </c>
      <c r="K1788" s="229">
        <v>12.0</v>
      </c>
      <c r="L1788" s="229">
        <v>0.0</v>
      </c>
      <c r="M1788" s="32" t="s">
        <v>11624</v>
      </c>
      <c r="N1788" s="229">
        <v>12.0</v>
      </c>
    </row>
    <row r="1789">
      <c r="A1789" s="227" t="str">
        <f t="shared" si="1"/>
        <v>CU608-5Y</v>
      </c>
      <c r="B1789" s="227" t="str">
        <f t="shared" si="2"/>
        <v>Organic T Shirt Nandi (5Y)</v>
      </c>
      <c r="C1789" s="32" t="s">
        <v>15201</v>
      </c>
      <c r="D1789" s="32" t="s">
        <v>8367</v>
      </c>
      <c r="E1789" s="229">
        <v>3.88</v>
      </c>
      <c r="F1789" s="230" t="b">
        <v>0</v>
      </c>
      <c r="G1789" s="229">
        <v>0.0</v>
      </c>
      <c r="H1789" s="229">
        <v>0.0</v>
      </c>
      <c r="I1789" s="32" t="s">
        <v>8367</v>
      </c>
      <c r="J1789" s="32" t="s">
        <v>15199</v>
      </c>
      <c r="K1789" s="229">
        <v>12.0</v>
      </c>
      <c r="L1789" s="229">
        <v>0.0</v>
      </c>
      <c r="M1789" s="32" t="s">
        <v>11626</v>
      </c>
      <c r="N1789" s="229">
        <v>12.0</v>
      </c>
    </row>
    <row r="1790">
      <c r="A1790" s="227" t="str">
        <f t="shared" si="1"/>
        <v>CU608-7Y</v>
      </c>
      <c r="B1790" s="227" t="str">
        <f t="shared" si="2"/>
        <v>Organic T Shirt Nandi (7Y)</v>
      </c>
      <c r="C1790" s="32" t="s">
        <v>15202</v>
      </c>
      <c r="D1790" s="32" t="s">
        <v>8370</v>
      </c>
      <c r="E1790" s="229">
        <v>3.99</v>
      </c>
      <c r="F1790" s="230" t="b">
        <v>0</v>
      </c>
      <c r="G1790" s="229">
        <v>3.0</v>
      </c>
      <c r="H1790" s="229">
        <v>3.0</v>
      </c>
      <c r="I1790" s="32" t="s">
        <v>8370</v>
      </c>
      <c r="J1790" s="32" t="s">
        <v>15199</v>
      </c>
      <c r="K1790" s="229">
        <v>12.0</v>
      </c>
      <c r="L1790" s="229">
        <v>3.0</v>
      </c>
      <c r="M1790" s="32" t="s">
        <v>11628</v>
      </c>
      <c r="N1790" s="229">
        <v>12.0</v>
      </c>
    </row>
    <row r="1791">
      <c r="A1791" s="227" t="str">
        <f t="shared" si="1"/>
        <v>CU608-9Y</v>
      </c>
      <c r="B1791" s="227" t="str">
        <f t="shared" si="2"/>
        <v>Organic T Shirt Nandi (9Y)</v>
      </c>
      <c r="C1791" s="32" t="s">
        <v>15203</v>
      </c>
      <c r="D1791" s="32" t="s">
        <v>8373</v>
      </c>
      <c r="E1791" s="229">
        <v>4.5</v>
      </c>
      <c r="F1791" s="230" t="b">
        <v>0</v>
      </c>
      <c r="G1791" s="229">
        <v>1.0</v>
      </c>
      <c r="H1791" s="229">
        <v>1.0</v>
      </c>
      <c r="I1791" s="32" t="s">
        <v>8373</v>
      </c>
      <c r="J1791" s="32" t="s">
        <v>15199</v>
      </c>
      <c r="K1791" s="229">
        <v>12.0</v>
      </c>
      <c r="L1791" s="229">
        <v>1.0</v>
      </c>
      <c r="M1791" s="32" t="s">
        <v>11630</v>
      </c>
      <c r="N1791" s="229">
        <v>12.0</v>
      </c>
    </row>
    <row r="1792">
      <c r="A1792" s="227" t="str">
        <f t="shared" si="1"/>
        <v>CU609-11Y</v>
      </c>
      <c r="B1792" s="227" t="str">
        <f t="shared" si="2"/>
        <v>Melange T Shirt Aum Dark Grey (11Y)</v>
      </c>
      <c r="C1792" s="32" t="s">
        <v>15204</v>
      </c>
      <c r="D1792" s="32" t="s">
        <v>8377</v>
      </c>
      <c r="E1792" s="229">
        <v>4.38</v>
      </c>
      <c r="F1792" s="230" t="b">
        <v>0</v>
      </c>
      <c r="G1792" s="229">
        <v>1.0</v>
      </c>
      <c r="H1792" s="229">
        <v>1.0</v>
      </c>
      <c r="I1792" s="32" t="s">
        <v>8377</v>
      </c>
      <c r="J1792" s="32" t="s">
        <v>4292</v>
      </c>
      <c r="K1792" s="229">
        <v>12.0</v>
      </c>
      <c r="L1792" s="229">
        <v>1.0</v>
      </c>
      <c r="M1792" s="32" t="s">
        <v>11632</v>
      </c>
      <c r="N1792" s="229">
        <v>12.0</v>
      </c>
    </row>
    <row r="1793">
      <c r="A1793" s="227" t="str">
        <f t="shared" si="1"/>
        <v>CU609-3Y</v>
      </c>
      <c r="B1793" s="227" t="str">
        <f t="shared" si="2"/>
        <v>Melange T Shirt Aum Dark Grey (3Y)</v>
      </c>
      <c r="C1793" s="32" t="s">
        <v>15205</v>
      </c>
      <c r="D1793" s="32" t="s">
        <v>8380</v>
      </c>
      <c r="E1793" s="229">
        <v>3.83</v>
      </c>
      <c r="F1793" s="230" t="b">
        <v>0</v>
      </c>
      <c r="G1793" s="229">
        <v>0.0</v>
      </c>
      <c r="H1793" s="229">
        <v>0.0</v>
      </c>
      <c r="I1793" s="32" t="s">
        <v>8380</v>
      </c>
      <c r="J1793" s="32" t="s">
        <v>4292</v>
      </c>
      <c r="K1793" s="229">
        <v>12.0</v>
      </c>
      <c r="L1793" s="229">
        <v>0.0</v>
      </c>
      <c r="M1793" s="32" t="s">
        <v>11624</v>
      </c>
      <c r="N1793" s="229">
        <v>12.0</v>
      </c>
    </row>
    <row r="1794">
      <c r="A1794" s="227" t="str">
        <f t="shared" si="1"/>
        <v>CU609-5Y</v>
      </c>
      <c r="B1794" s="227" t="str">
        <f t="shared" si="2"/>
        <v>Melange T Shirt Aum Dark Grey (5Y)</v>
      </c>
      <c r="C1794" s="32" t="s">
        <v>15206</v>
      </c>
      <c r="D1794" s="32" t="s">
        <v>8383</v>
      </c>
      <c r="E1794" s="229">
        <v>3.96</v>
      </c>
      <c r="F1794" s="230" t="b">
        <v>0</v>
      </c>
      <c r="G1794" s="229">
        <v>1.0</v>
      </c>
      <c r="H1794" s="229">
        <v>1.0</v>
      </c>
      <c r="I1794" s="32" t="s">
        <v>8383</v>
      </c>
      <c r="J1794" s="32" t="s">
        <v>4292</v>
      </c>
      <c r="K1794" s="229">
        <v>12.0</v>
      </c>
      <c r="L1794" s="229">
        <v>1.0</v>
      </c>
      <c r="M1794" s="32" t="s">
        <v>11626</v>
      </c>
      <c r="N1794" s="229">
        <v>12.0</v>
      </c>
    </row>
    <row r="1795">
      <c r="A1795" s="227" t="str">
        <f t="shared" si="1"/>
        <v>CU610-1Y</v>
      </c>
      <c r="B1795" s="227" t="str">
        <f t="shared" si="2"/>
        <v>Kids-Save-Soil-T Shirts (1Y)</v>
      </c>
      <c r="C1795" s="32" t="s">
        <v>15207</v>
      </c>
      <c r="D1795" s="32" t="s">
        <v>15208</v>
      </c>
      <c r="E1795" s="229">
        <v>6.8</v>
      </c>
      <c r="F1795" s="230" t="b">
        <v>0</v>
      </c>
      <c r="G1795" s="229">
        <v>0.0</v>
      </c>
      <c r="H1795" s="229">
        <v>0.0</v>
      </c>
      <c r="I1795" s="32" t="s">
        <v>15208</v>
      </c>
      <c r="J1795" s="32" t="s">
        <v>15209</v>
      </c>
      <c r="K1795" s="229">
        <v>10.0</v>
      </c>
      <c r="L1795" s="229">
        <v>0.0</v>
      </c>
      <c r="M1795" s="32" t="s">
        <v>15210</v>
      </c>
      <c r="N1795" s="229">
        <v>10.0</v>
      </c>
    </row>
    <row r="1796">
      <c r="A1796" s="227" t="str">
        <f t="shared" si="1"/>
        <v>CU610-5Y</v>
      </c>
      <c r="B1796" s="227" t="str">
        <f t="shared" si="2"/>
        <v>Kids-Save-Soil-T Shirts (5Y)</v>
      </c>
      <c r="C1796" s="32" t="s">
        <v>15211</v>
      </c>
      <c r="D1796" s="32" t="s">
        <v>15212</v>
      </c>
      <c r="E1796" s="229">
        <v>6.8</v>
      </c>
      <c r="F1796" s="230" t="b">
        <v>0</v>
      </c>
      <c r="G1796" s="229">
        <v>0.0</v>
      </c>
      <c r="H1796" s="229">
        <v>0.0</v>
      </c>
      <c r="I1796" s="32" t="s">
        <v>15212</v>
      </c>
      <c r="J1796" s="32" t="s">
        <v>15209</v>
      </c>
      <c r="K1796" s="229">
        <v>10.0</v>
      </c>
      <c r="L1796" s="229">
        <v>0.0</v>
      </c>
      <c r="M1796" s="32" t="s">
        <v>11626</v>
      </c>
      <c r="N1796" s="229">
        <v>10.0</v>
      </c>
    </row>
    <row r="1797">
      <c r="A1797" s="227" t="str">
        <f t="shared" si="1"/>
        <v>CU610-9Y</v>
      </c>
      <c r="B1797" s="227" t="str">
        <f t="shared" si="2"/>
        <v>Kids-Save-Soil-T Shirts (9Y)</v>
      </c>
      <c r="C1797" s="32" t="s">
        <v>15213</v>
      </c>
      <c r="D1797" s="32" t="s">
        <v>15214</v>
      </c>
      <c r="E1797" s="229">
        <v>6.8</v>
      </c>
      <c r="F1797" s="230" t="b">
        <v>0</v>
      </c>
      <c r="G1797" s="229">
        <v>0.0</v>
      </c>
      <c r="H1797" s="229">
        <v>0.0</v>
      </c>
      <c r="I1797" s="32" t="s">
        <v>15214</v>
      </c>
      <c r="J1797" s="32" t="s">
        <v>15209</v>
      </c>
      <c r="K1797" s="229">
        <v>10.0</v>
      </c>
      <c r="L1797" s="229">
        <v>0.0</v>
      </c>
      <c r="M1797" s="32" t="s">
        <v>11630</v>
      </c>
      <c r="N1797" s="229">
        <v>10.0</v>
      </c>
    </row>
    <row r="1798">
      <c r="A1798" s="227" t="str">
        <f t="shared" si="1"/>
        <v>CU705</v>
      </c>
      <c r="B1798" s="227" t="str">
        <f t="shared" si="2"/>
        <v>White-CheloniaBeanie</v>
      </c>
      <c r="C1798" s="32" t="s">
        <v>15215</v>
      </c>
      <c r="D1798" s="32" t="s">
        <v>15216</v>
      </c>
      <c r="E1798" s="229">
        <v>9.21</v>
      </c>
      <c r="F1798" s="230" t="b">
        <v>0</v>
      </c>
      <c r="G1798" s="229">
        <v>0.0</v>
      </c>
      <c r="H1798" s="229">
        <v>0.0</v>
      </c>
      <c r="I1798" s="32" t="s">
        <v>15216</v>
      </c>
      <c r="J1798" s="32" t="s">
        <v>15217</v>
      </c>
      <c r="K1798" s="229">
        <v>25.0</v>
      </c>
      <c r="L1798" s="229">
        <v>0.0</v>
      </c>
      <c r="M1798" s="231"/>
      <c r="N1798" s="229">
        <v>25.0</v>
      </c>
    </row>
    <row r="1799">
      <c r="A1799" s="227" t="str">
        <f t="shared" si="1"/>
        <v>CU715</v>
      </c>
      <c r="B1799" s="227" t="str">
        <f t="shared" si="2"/>
        <v>Chelonia-BangBand-Black</v>
      </c>
      <c r="C1799" s="32" t="s">
        <v>15218</v>
      </c>
      <c r="D1799" s="32" t="s">
        <v>15219</v>
      </c>
      <c r="E1799" s="229">
        <v>8.56</v>
      </c>
      <c r="F1799" s="230" t="b">
        <v>0</v>
      </c>
      <c r="G1799" s="229">
        <v>0.0</v>
      </c>
      <c r="H1799" s="229">
        <v>0.0</v>
      </c>
      <c r="I1799" s="32" t="s">
        <v>15219</v>
      </c>
      <c r="J1799" s="32" t="s">
        <v>15220</v>
      </c>
      <c r="K1799" s="229">
        <v>13.0</v>
      </c>
      <c r="L1799" s="229">
        <v>0.0</v>
      </c>
      <c r="M1799" s="231"/>
      <c r="N1799" s="229">
        <v>13.0</v>
      </c>
    </row>
    <row r="1800">
      <c r="A1800" s="227" t="str">
        <f t="shared" si="1"/>
        <v>CU717</v>
      </c>
      <c r="B1800" s="227" t="str">
        <f t="shared" si="2"/>
        <v>White-Chelonia-BangBand</v>
      </c>
      <c r="C1800" s="32" t="s">
        <v>15221</v>
      </c>
      <c r="D1800" s="32" t="s">
        <v>15222</v>
      </c>
      <c r="E1800" s="229">
        <v>8.56</v>
      </c>
      <c r="F1800" s="230" t="b">
        <v>0</v>
      </c>
      <c r="G1800" s="229">
        <v>0.0</v>
      </c>
      <c r="H1800" s="229">
        <v>0.0</v>
      </c>
      <c r="I1800" s="32" t="s">
        <v>15222</v>
      </c>
      <c r="J1800" s="32" t="s">
        <v>15223</v>
      </c>
      <c r="K1800" s="229">
        <v>13.0</v>
      </c>
      <c r="L1800" s="229">
        <v>0.0</v>
      </c>
      <c r="M1800" s="231"/>
      <c r="N1800" s="229">
        <v>13.0</v>
      </c>
    </row>
    <row r="1801">
      <c r="A1801" s="227" t="str">
        <f t="shared" si="1"/>
        <v>CU722</v>
      </c>
      <c r="B1801" s="227" t="str">
        <f t="shared" si="2"/>
        <v>CheloniaBeanie-Lichen-Lt</v>
      </c>
      <c r="C1801" s="32" t="s">
        <v>15224</v>
      </c>
      <c r="D1801" s="32" t="s">
        <v>15225</v>
      </c>
      <c r="E1801" s="229">
        <v>7.22</v>
      </c>
      <c r="F1801" s="230" t="b">
        <v>0</v>
      </c>
      <c r="G1801" s="229">
        <v>0.0</v>
      </c>
      <c r="H1801" s="229">
        <v>0.0</v>
      </c>
      <c r="I1801" s="32" t="s">
        <v>15225</v>
      </c>
      <c r="J1801" s="32" t="s">
        <v>15226</v>
      </c>
      <c r="K1801" s="229">
        <v>15.0</v>
      </c>
      <c r="L1801" s="229">
        <v>0.0</v>
      </c>
      <c r="M1801" s="231"/>
      <c r="N1801" s="229">
        <v>15.0</v>
      </c>
    </row>
    <row r="1802">
      <c r="A1802" s="227" t="str">
        <f t="shared" si="1"/>
        <v>CU723</v>
      </c>
      <c r="B1802" s="227" t="str">
        <f t="shared" si="2"/>
        <v>CheloniaBeanie-Heartfelt</v>
      </c>
      <c r="C1802" s="32" t="s">
        <v>15227</v>
      </c>
      <c r="D1802" s="32" t="s">
        <v>15228</v>
      </c>
      <c r="E1802" s="229">
        <v>7.22</v>
      </c>
      <c r="F1802" s="230" t="b">
        <v>0</v>
      </c>
      <c r="G1802" s="229">
        <v>5.0</v>
      </c>
      <c r="H1802" s="229">
        <v>5.0</v>
      </c>
      <c r="I1802" s="32" t="s">
        <v>15228</v>
      </c>
      <c r="J1802" s="32" t="s">
        <v>15229</v>
      </c>
      <c r="K1802" s="229">
        <v>25.0</v>
      </c>
      <c r="L1802" s="229">
        <v>5.0</v>
      </c>
      <c r="M1802" s="231"/>
      <c r="N1802" s="229">
        <v>25.0</v>
      </c>
    </row>
    <row r="1803">
      <c r="A1803" s="227" t="str">
        <f t="shared" si="1"/>
        <v>CU724</v>
      </c>
      <c r="B1803" s="227" t="str">
        <f t="shared" si="2"/>
        <v>Sifter-Black</v>
      </c>
      <c r="C1803" s="32" t="s">
        <v>15230</v>
      </c>
      <c r="D1803" s="32" t="s">
        <v>15231</v>
      </c>
      <c r="E1803" s="229">
        <v>16.14</v>
      </c>
      <c r="F1803" s="230" t="b">
        <v>0</v>
      </c>
      <c r="G1803" s="229">
        <v>0.0</v>
      </c>
      <c r="H1803" s="229">
        <v>0.0</v>
      </c>
      <c r="I1803" s="32" t="s">
        <v>15231</v>
      </c>
      <c r="J1803" s="32" t="s">
        <v>15232</v>
      </c>
      <c r="K1803" s="229">
        <v>29.0</v>
      </c>
      <c r="L1803" s="229">
        <v>0.0</v>
      </c>
      <c r="M1803" s="231"/>
      <c r="N1803" s="229">
        <v>29.0</v>
      </c>
    </row>
    <row r="1804">
      <c r="A1804" s="227" t="str">
        <f t="shared" si="1"/>
        <v>CU726</v>
      </c>
      <c r="B1804" s="227" t="str">
        <f t="shared" si="2"/>
        <v>Collins-Grey</v>
      </c>
      <c r="C1804" s="32" t="s">
        <v>15233</v>
      </c>
      <c r="D1804" s="32" t="s">
        <v>15234</v>
      </c>
      <c r="E1804" s="229">
        <v>15.47</v>
      </c>
      <c r="F1804" s="230" t="b">
        <v>0</v>
      </c>
      <c r="G1804" s="229">
        <v>0.0</v>
      </c>
      <c r="H1804" s="229">
        <v>0.0</v>
      </c>
      <c r="I1804" s="32" t="s">
        <v>15234</v>
      </c>
      <c r="J1804" s="32" t="s">
        <v>15235</v>
      </c>
      <c r="K1804" s="229">
        <v>32.0</v>
      </c>
      <c r="L1804" s="229">
        <v>0.0</v>
      </c>
      <c r="M1804" s="231"/>
      <c r="N1804" s="229">
        <v>32.0</v>
      </c>
    </row>
    <row r="1805">
      <c r="A1805" s="227" t="str">
        <f t="shared" si="1"/>
        <v>CU738</v>
      </c>
      <c r="B1805" s="227" t="str">
        <f t="shared" si="2"/>
        <v>Chelonia-BangBand-Spark</v>
      </c>
      <c r="C1805" s="32" t="s">
        <v>15236</v>
      </c>
      <c r="D1805" s="32" t="s">
        <v>15237</v>
      </c>
      <c r="E1805" s="229">
        <v>7.22</v>
      </c>
      <c r="F1805" s="230" t="b">
        <v>0</v>
      </c>
      <c r="G1805" s="229">
        <v>4.0</v>
      </c>
      <c r="H1805" s="229">
        <v>4.0</v>
      </c>
      <c r="I1805" s="32" t="s">
        <v>15237</v>
      </c>
      <c r="J1805" s="32" t="s">
        <v>15238</v>
      </c>
      <c r="K1805" s="229">
        <v>13.0</v>
      </c>
      <c r="L1805" s="229">
        <v>4.0</v>
      </c>
      <c r="M1805" s="231"/>
      <c r="N1805" s="229">
        <v>13.0</v>
      </c>
    </row>
    <row r="1806">
      <c r="A1806" s="227" t="str">
        <f t="shared" si="1"/>
        <v>CU739</v>
      </c>
      <c r="B1806" s="227" t="str">
        <f t="shared" si="2"/>
        <v>Chelonia-BangBand-Red</v>
      </c>
      <c r="C1806" s="32" t="s">
        <v>15239</v>
      </c>
      <c r="D1806" s="32" t="s">
        <v>15240</v>
      </c>
      <c r="E1806" s="229">
        <v>8.56</v>
      </c>
      <c r="F1806" s="230" t="b">
        <v>0</v>
      </c>
      <c r="G1806" s="229">
        <v>0.0</v>
      </c>
      <c r="H1806" s="229">
        <v>0.0</v>
      </c>
      <c r="I1806" s="32" t="s">
        <v>15240</v>
      </c>
      <c r="J1806" s="32" t="s">
        <v>15241</v>
      </c>
      <c r="K1806" s="229">
        <v>13.0</v>
      </c>
      <c r="L1806" s="229">
        <v>0.0</v>
      </c>
      <c r="M1806" s="231"/>
      <c r="N1806" s="229">
        <v>13.0</v>
      </c>
    </row>
    <row r="1807">
      <c r="A1807" s="227" t="str">
        <f t="shared" si="1"/>
        <v>CU788</v>
      </c>
      <c r="B1807" s="227" t="str">
        <f t="shared" si="2"/>
        <v>Cashmere Paisley Stole</v>
      </c>
      <c r="C1807" s="32" t="s">
        <v>15242</v>
      </c>
      <c r="D1807" s="32" t="s">
        <v>15243</v>
      </c>
      <c r="E1807" s="229">
        <v>97.88</v>
      </c>
      <c r="F1807" s="230" t="b">
        <v>0</v>
      </c>
      <c r="G1807" s="229">
        <v>0.0</v>
      </c>
      <c r="H1807" s="229">
        <v>0.0</v>
      </c>
      <c r="I1807" s="32" t="s">
        <v>15243</v>
      </c>
      <c r="J1807" s="32" t="s">
        <v>15244</v>
      </c>
      <c r="K1807" s="229">
        <v>100.0</v>
      </c>
      <c r="L1807" s="229">
        <v>0.0</v>
      </c>
      <c r="M1807" s="231"/>
      <c r="N1807" s="229">
        <v>100.0</v>
      </c>
    </row>
    <row r="1808">
      <c r="A1808" s="227" t="str">
        <f t="shared" si="1"/>
        <v>CU789</v>
      </c>
      <c r="B1808" s="227" t="str">
        <f t="shared" si="2"/>
        <v>Cashmere Plain Stole, Natural</v>
      </c>
      <c r="C1808" s="32" t="s">
        <v>15245</v>
      </c>
      <c r="D1808" s="32" t="s">
        <v>15246</v>
      </c>
      <c r="E1808" s="229">
        <v>97.88</v>
      </c>
      <c r="F1808" s="230" t="b">
        <v>0</v>
      </c>
      <c r="G1808" s="229">
        <v>0.0</v>
      </c>
      <c r="H1808" s="229">
        <v>0.0</v>
      </c>
      <c r="I1808" s="32" t="s">
        <v>15246</v>
      </c>
      <c r="J1808" s="32" t="s">
        <v>15247</v>
      </c>
      <c r="K1808" s="229">
        <v>100.0</v>
      </c>
      <c r="L1808" s="229">
        <v>0.0</v>
      </c>
      <c r="M1808" s="231"/>
      <c r="N1808" s="229">
        <v>100.0</v>
      </c>
    </row>
    <row r="1809">
      <c r="A1809" s="227" t="str">
        <f t="shared" si="1"/>
        <v>CU791</v>
      </c>
      <c r="B1809" s="227" t="str">
        <f t="shared" si="2"/>
        <v>Cashmere Ear Warmer, Off-White</v>
      </c>
      <c r="C1809" s="32" t="s">
        <v>15248</v>
      </c>
      <c r="D1809" s="32" t="s">
        <v>15249</v>
      </c>
      <c r="E1809" s="229">
        <v>36.07</v>
      </c>
      <c r="F1809" s="230" t="b">
        <v>0</v>
      </c>
      <c r="G1809" s="229">
        <v>0.0</v>
      </c>
      <c r="H1809" s="229">
        <v>0.0</v>
      </c>
      <c r="I1809" s="32" t="s">
        <v>15249</v>
      </c>
      <c r="J1809" s="32" t="s">
        <v>15250</v>
      </c>
      <c r="K1809" s="229">
        <v>55.0</v>
      </c>
      <c r="L1809" s="229">
        <v>0.0</v>
      </c>
      <c r="M1809" s="231"/>
      <c r="N1809" s="229">
        <v>55.0</v>
      </c>
    </row>
    <row r="1810">
      <c r="A1810" s="227" t="str">
        <f t="shared" si="1"/>
        <v>CU792</v>
      </c>
      <c r="B1810" s="227" t="str">
        <f t="shared" si="2"/>
        <v>Cashmere Mittens</v>
      </c>
      <c r="C1810" s="32" t="s">
        <v>15251</v>
      </c>
      <c r="D1810" s="32" t="s">
        <v>15252</v>
      </c>
      <c r="E1810" s="229">
        <v>30.0</v>
      </c>
      <c r="F1810" s="230" t="b">
        <v>0</v>
      </c>
      <c r="G1810" s="229">
        <v>1.0</v>
      </c>
      <c r="H1810" s="229">
        <v>1.0</v>
      </c>
      <c r="I1810" s="32" t="s">
        <v>15252</v>
      </c>
      <c r="J1810" s="32" t="s">
        <v>15253</v>
      </c>
      <c r="K1810" s="229">
        <v>59.0</v>
      </c>
      <c r="L1810" s="229">
        <v>1.0</v>
      </c>
      <c r="M1810" s="231"/>
      <c r="N1810" s="229">
        <v>59.0</v>
      </c>
    </row>
    <row r="1811">
      <c r="A1811" s="227" t="str">
        <f t="shared" si="1"/>
        <v>CU793</v>
      </c>
      <c r="B1811" s="227" t="str">
        <f t="shared" si="2"/>
        <v>Undyed Wool Cap</v>
      </c>
      <c r="C1811" s="32" t="s">
        <v>15254</v>
      </c>
      <c r="D1811" s="32" t="s">
        <v>15255</v>
      </c>
      <c r="E1811" s="229">
        <v>18.55</v>
      </c>
      <c r="F1811" s="230" t="b">
        <v>0</v>
      </c>
      <c r="G1811" s="229">
        <v>0.0</v>
      </c>
      <c r="H1811" s="229">
        <v>0.0</v>
      </c>
      <c r="I1811" s="32" t="s">
        <v>15255</v>
      </c>
      <c r="J1811" s="32" t="s">
        <v>15256</v>
      </c>
      <c r="K1811" s="229">
        <v>35.0</v>
      </c>
      <c r="L1811" s="229">
        <v>0.0</v>
      </c>
      <c r="M1811" s="231"/>
      <c r="N1811" s="229">
        <v>35.0</v>
      </c>
    </row>
    <row r="1812">
      <c r="A1812" s="227" t="str">
        <f t="shared" si="1"/>
        <v>CU795</v>
      </c>
      <c r="B1812" s="227" t="str">
        <f t="shared" si="2"/>
        <v>Cashmere Muffler, Beige</v>
      </c>
      <c r="C1812" s="32" t="s">
        <v>15257</v>
      </c>
      <c r="D1812" s="32" t="s">
        <v>15258</v>
      </c>
      <c r="E1812" s="229">
        <v>77.28</v>
      </c>
      <c r="F1812" s="230" t="b">
        <v>0</v>
      </c>
      <c r="G1812" s="229">
        <v>1.0</v>
      </c>
      <c r="H1812" s="229">
        <v>1.0</v>
      </c>
      <c r="I1812" s="32" t="s">
        <v>15258</v>
      </c>
      <c r="J1812" s="32" t="s">
        <v>15259</v>
      </c>
      <c r="K1812" s="229">
        <v>80.0</v>
      </c>
      <c r="L1812" s="229">
        <v>1.0</v>
      </c>
      <c r="M1812" s="231"/>
      <c r="N1812" s="229">
        <v>80.0</v>
      </c>
    </row>
    <row r="1813">
      <c r="A1813" s="227" t="str">
        <f t="shared" si="1"/>
        <v>CU796</v>
      </c>
      <c r="B1813" s="227" t="str">
        <f t="shared" si="2"/>
        <v>Cashmere Muffler, Off White</v>
      </c>
      <c r="C1813" s="32" t="s">
        <v>15260</v>
      </c>
      <c r="D1813" s="32" t="s">
        <v>15261</v>
      </c>
      <c r="E1813" s="229">
        <v>75.0</v>
      </c>
      <c r="F1813" s="230" t="b">
        <v>0</v>
      </c>
      <c r="G1813" s="229">
        <v>0.0</v>
      </c>
      <c r="H1813" s="229">
        <v>0.0</v>
      </c>
      <c r="I1813" s="32" t="s">
        <v>15261</v>
      </c>
      <c r="J1813" s="32" t="s">
        <v>15262</v>
      </c>
      <c r="K1813" s="229">
        <v>125.0</v>
      </c>
      <c r="L1813" s="229">
        <v>0.0</v>
      </c>
      <c r="M1813" s="231"/>
      <c r="N1813" s="229">
        <v>125.0</v>
      </c>
    </row>
    <row r="1814">
      <c r="A1814" s="227" t="str">
        <f t="shared" si="1"/>
        <v>CU800</v>
      </c>
      <c r="B1814" s="227" t="str">
        <f t="shared" si="2"/>
        <v>Cashmere Stole, Beige Plaid</v>
      </c>
      <c r="C1814" s="32" t="s">
        <v>15263</v>
      </c>
      <c r="D1814" s="32" t="s">
        <v>15264</v>
      </c>
      <c r="E1814" s="229">
        <v>92.72</v>
      </c>
      <c r="F1814" s="230" t="b">
        <v>0</v>
      </c>
      <c r="G1814" s="229">
        <v>1.0</v>
      </c>
      <c r="H1814" s="229">
        <v>1.0</v>
      </c>
      <c r="I1814" s="32" t="s">
        <v>15264</v>
      </c>
      <c r="J1814" s="32" t="s">
        <v>15265</v>
      </c>
      <c r="K1814" s="229">
        <v>100.0</v>
      </c>
      <c r="L1814" s="229">
        <v>1.0</v>
      </c>
      <c r="M1814" s="231"/>
      <c r="N1814" s="229">
        <v>100.0</v>
      </c>
    </row>
    <row r="1815">
      <c r="A1815" s="227" t="str">
        <f t="shared" si="1"/>
        <v>CU801</v>
      </c>
      <c r="B1815" s="227" t="str">
        <f t="shared" si="2"/>
        <v>Cashmere Ear Warmer</v>
      </c>
      <c r="C1815" s="32" t="s">
        <v>15266</v>
      </c>
      <c r="D1815" s="32" t="s">
        <v>15267</v>
      </c>
      <c r="E1815" s="229">
        <v>30.91</v>
      </c>
      <c r="F1815" s="230" t="b">
        <v>0</v>
      </c>
      <c r="G1815" s="229">
        <v>0.0</v>
      </c>
      <c r="H1815" s="229">
        <v>0.0</v>
      </c>
      <c r="I1815" s="32" t="s">
        <v>15267</v>
      </c>
      <c r="J1815" s="32" t="s">
        <v>15268</v>
      </c>
      <c r="K1815" s="229">
        <v>55.0</v>
      </c>
      <c r="L1815" s="229">
        <v>0.0</v>
      </c>
      <c r="M1815" s="231"/>
      <c r="N1815" s="229">
        <v>55.0</v>
      </c>
    </row>
    <row r="1816">
      <c r="A1816" s="227" t="str">
        <f t="shared" si="1"/>
        <v>CU807</v>
      </c>
      <c r="B1816" s="227" t="str">
        <f t="shared" si="2"/>
        <v>Ombre dyed wool silk stole</v>
      </c>
      <c r="C1816" s="32" t="s">
        <v>15269</v>
      </c>
      <c r="D1816" s="32" t="s">
        <v>15270</v>
      </c>
      <c r="E1816" s="229">
        <v>19.21</v>
      </c>
      <c r="F1816" s="230" t="b">
        <v>0</v>
      </c>
      <c r="G1816" s="229">
        <v>0.0</v>
      </c>
      <c r="H1816" s="229">
        <v>0.0</v>
      </c>
      <c r="I1816" s="32" t="s">
        <v>15270</v>
      </c>
      <c r="J1816" s="32" t="s">
        <v>15271</v>
      </c>
      <c r="K1816" s="229">
        <v>55.0</v>
      </c>
      <c r="L1816" s="229">
        <v>0.0</v>
      </c>
      <c r="M1816" s="231"/>
      <c r="N1816" s="229">
        <v>55.0</v>
      </c>
    </row>
    <row r="1817">
      <c r="A1817" s="227" t="str">
        <f t="shared" si="1"/>
        <v>CU808</v>
      </c>
      <c r="B1817" s="227" t="str">
        <f t="shared" si="2"/>
        <v>Dyed linen stole</v>
      </c>
      <c r="C1817" s="32" t="s">
        <v>15272</v>
      </c>
      <c r="D1817" s="32" t="s">
        <v>15273</v>
      </c>
      <c r="E1817" s="229">
        <v>14.33</v>
      </c>
      <c r="F1817" s="230" t="b">
        <v>0</v>
      </c>
      <c r="G1817" s="229">
        <v>0.0</v>
      </c>
      <c r="H1817" s="229">
        <v>0.0</v>
      </c>
      <c r="I1817" s="32" t="s">
        <v>15273</v>
      </c>
      <c r="J1817" s="32" t="s">
        <v>15274</v>
      </c>
      <c r="K1817" s="229">
        <v>38.0</v>
      </c>
      <c r="L1817" s="229">
        <v>0.0</v>
      </c>
      <c r="M1817" s="231"/>
      <c r="N1817" s="229">
        <v>38.0</v>
      </c>
    </row>
    <row r="1818">
      <c r="A1818" s="227" t="str">
        <f t="shared" si="1"/>
        <v>CU809</v>
      </c>
      <c r="B1818" s="227" t="str">
        <f t="shared" si="2"/>
        <v>Dyed wool silk stole with contrast stripe border</v>
      </c>
      <c r="C1818" s="32" t="s">
        <v>15275</v>
      </c>
      <c r="D1818" s="32" t="s">
        <v>15276</v>
      </c>
      <c r="E1818" s="229">
        <v>20.79</v>
      </c>
      <c r="F1818" s="230" t="b">
        <v>0</v>
      </c>
      <c r="G1818" s="229">
        <v>0.0</v>
      </c>
      <c r="H1818" s="229">
        <v>0.0</v>
      </c>
      <c r="I1818" s="32" t="s">
        <v>15276</v>
      </c>
      <c r="J1818" s="32" t="s">
        <v>15277</v>
      </c>
      <c r="K1818" s="229">
        <v>55.0</v>
      </c>
      <c r="L1818" s="229">
        <v>0.0</v>
      </c>
      <c r="M1818" s="231"/>
      <c r="N1818" s="229">
        <v>55.0</v>
      </c>
    </row>
    <row r="1819">
      <c r="A1819" s="227" t="str">
        <f t="shared" si="1"/>
        <v>CU810</v>
      </c>
      <c r="B1819" s="227" t="str">
        <f t="shared" si="2"/>
        <v>Super fine wool-silk blend dobby stole</v>
      </c>
      <c r="C1819" s="32" t="s">
        <v>15278</v>
      </c>
      <c r="D1819" s="32" t="s">
        <v>15279</v>
      </c>
      <c r="E1819" s="229">
        <v>28.93</v>
      </c>
      <c r="F1819" s="230" t="b">
        <v>0</v>
      </c>
      <c r="G1819" s="229">
        <v>0.0</v>
      </c>
      <c r="H1819" s="229">
        <v>0.0</v>
      </c>
      <c r="I1819" s="32" t="s">
        <v>15279</v>
      </c>
      <c r="J1819" s="32" t="s">
        <v>15280</v>
      </c>
      <c r="K1819" s="229">
        <v>66.0</v>
      </c>
      <c r="L1819" s="229">
        <v>0.0</v>
      </c>
      <c r="M1819" s="231"/>
      <c r="N1819" s="229">
        <v>66.0</v>
      </c>
    </row>
    <row r="1820">
      <c r="A1820" s="227" t="str">
        <f t="shared" si="1"/>
        <v>CU811</v>
      </c>
      <c r="B1820" s="227" t="str">
        <f t="shared" si="2"/>
        <v>Cashmere-wool dyed stole</v>
      </c>
      <c r="C1820" s="32" t="s">
        <v>15281</v>
      </c>
      <c r="D1820" s="32" t="s">
        <v>15282</v>
      </c>
      <c r="E1820" s="229">
        <v>27.44</v>
      </c>
      <c r="F1820" s="230" t="b">
        <v>0</v>
      </c>
      <c r="G1820" s="229">
        <v>0.0</v>
      </c>
      <c r="H1820" s="229">
        <v>0.0</v>
      </c>
      <c r="I1820" s="32" t="s">
        <v>15282</v>
      </c>
      <c r="J1820" s="32" t="s">
        <v>15283</v>
      </c>
      <c r="K1820" s="229">
        <v>66.0</v>
      </c>
      <c r="L1820" s="229">
        <v>0.0</v>
      </c>
      <c r="M1820" s="231"/>
      <c r="N1820" s="229">
        <v>66.0</v>
      </c>
    </row>
    <row r="1821">
      <c r="A1821" s="227" t="str">
        <f t="shared" si="1"/>
        <v>CU812</v>
      </c>
      <c r="B1821" s="227" t="str">
        <f t="shared" si="2"/>
        <v>100% wool crinkle stole</v>
      </c>
      <c r="C1821" s="32" t="s">
        <v>15284</v>
      </c>
      <c r="D1821" s="32" t="s">
        <v>15285</v>
      </c>
      <c r="E1821" s="229">
        <v>23.39</v>
      </c>
      <c r="F1821" s="230" t="b">
        <v>0</v>
      </c>
      <c r="G1821" s="229">
        <v>0.0</v>
      </c>
      <c r="H1821" s="229">
        <v>0.0</v>
      </c>
      <c r="I1821" s="32" t="s">
        <v>15285</v>
      </c>
      <c r="J1821" s="32" t="s">
        <v>15286</v>
      </c>
      <c r="K1821" s="229">
        <v>66.0</v>
      </c>
      <c r="L1821" s="229">
        <v>0.0</v>
      </c>
      <c r="M1821" s="231"/>
      <c r="N1821" s="229">
        <v>66.0</v>
      </c>
    </row>
    <row r="1822">
      <c r="A1822" s="227" t="str">
        <f t="shared" si="1"/>
        <v>CU816</v>
      </c>
      <c r="B1822" s="227" t="str">
        <f t="shared" si="2"/>
        <v>Block printed Tussar silk stole - Twilight Grey</v>
      </c>
      <c r="C1822" s="32" t="s">
        <v>15287</v>
      </c>
      <c r="D1822" s="32" t="s">
        <v>15288</v>
      </c>
      <c r="E1822" s="229">
        <v>41.46</v>
      </c>
      <c r="F1822" s="230" t="b">
        <v>0</v>
      </c>
      <c r="G1822" s="229">
        <v>0.0</v>
      </c>
      <c r="H1822" s="229">
        <v>0.0</v>
      </c>
      <c r="I1822" s="32" t="s">
        <v>15288</v>
      </c>
      <c r="J1822" s="32" t="s">
        <v>15289</v>
      </c>
      <c r="K1822" s="229">
        <v>88.0</v>
      </c>
      <c r="L1822" s="229">
        <v>0.0</v>
      </c>
      <c r="M1822" s="231"/>
      <c r="N1822" s="229">
        <v>88.0</v>
      </c>
    </row>
    <row r="1823">
      <c r="A1823" s="227" t="str">
        <f t="shared" si="1"/>
        <v>CU817</v>
      </c>
      <c r="B1823" s="227" t="str">
        <f t="shared" si="2"/>
        <v>Block printed Tussar silk stole - Intensity</v>
      </c>
      <c r="C1823" s="32" t="s">
        <v>15290</v>
      </c>
      <c r="D1823" s="32" t="s">
        <v>15291</v>
      </c>
      <c r="E1823" s="229">
        <v>41.46</v>
      </c>
      <c r="F1823" s="230" t="b">
        <v>0</v>
      </c>
      <c r="G1823" s="229">
        <v>0.0</v>
      </c>
      <c r="H1823" s="229">
        <v>0.0</v>
      </c>
      <c r="I1823" s="32" t="s">
        <v>15291</v>
      </c>
      <c r="J1823" s="32" t="s">
        <v>15292</v>
      </c>
      <c r="K1823" s="229">
        <v>88.0</v>
      </c>
      <c r="L1823" s="229">
        <v>0.0</v>
      </c>
      <c r="M1823" s="231"/>
      <c r="N1823" s="229">
        <v>88.0</v>
      </c>
    </row>
    <row r="1824">
      <c r="A1824" s="227" t="str">
        <f t="shared" si="1"/>
        <v>CU818</v>
      </c>
      <c r="B1824" s="227" t="str">
        <f t="shared" si="2"/>
        <v>Block printed Tussar silk stole - sky &amp; earth</v>
      </c>
      <c r="C1824" s="32" t="s">
        <v>15293</v>
      </c>
      <c r="D1824" s="32" t="s">
        <v>15294</v>
      </c>
      <c r="E1824" s="229">
        <v>41.46</v>
      </c>
      <c r="F1824" s="230" t="b">
        <v>0</v>
      </c>
      <c r="G1824" s="229">
        <v>0.0</v>
      </c>
      <c r="H1824" s="229">
        <v>0.0</v>
      </c>
      <c r="I1824" s="32" t="s">
        <v>15294</v>
      </c>
      <c r="J1824" s="32" t="s">
        <v>15295</v>
      </c>
      <c r="K1824" s="229">
        <v>88.0</v>
      </c>
      <c r="L1824" s="229">
        <v>0.0</v>
      </c>
      <c r="M1824" s="231"/>
      <c r="N1824" s="229">
        <v>88.0</v>
      </c>
    </row>
    <row r="1825">
      <c r="A1825" s="227" t="str">
        <f t="shared" si="1"/>
        <v>CU819</v>
      </c>
      <c r="B1825" s="227" t="str">
        <f t="shared" si="2"/>
        <v>Block printed Tussar silk stole - celebration</v>
      </c>
      <c r="C1825" s="32" t="s">
        <v>15296</v>
      </c>
      <c r="D1825" s="32" t="s">
        <v>15297</v>
      </c>
      <c r="E1825" s="229">
        <v>41.46</v>
      </c>
      <c r="F1825" s="230" t="b">
        <v>0</v>
      </c>
      <c r="G1825" s="229">
        <v>0.0</v>
      </c>
      <c r="H1825" s="229">
        <v>0.0</v>
      </c>
      <c r="I1825" s="32" t="s">
        <v>15297</v>
      </c>
      <c r="J1825" s="32" t="s">
        <v>15298</v>
      </c>
      <c r="K1825" s="229">
        <v>88.0</v>
      </c>
      <c r="L1825" s="229">
        <v>0.0</v>
      </c>
      <c r="M1825" s="231"/>
      <c r="N1825" s="229">
        <v>88.0</v>
      </c>
    </row>
    <row r="1826">
      <c r="A1826" s="227" t="str">
        <f t="shared" si="1"/>
        <v>CU820</v>
      </c>
      <c r="B1826" s="227" t="str">
        <f t="shared" si="2"/>
        <v>Handwoven Eri Silk stole naturally dyed</v>
      </c>
      <c r="C1826" s="32" t="s">
        <v>15299</v>
      </c>
      <c r="D1826" s="32" t="s">
        <v>15300</v>
      </c>
      <c r="E1826" s="229">
        <v>38.11</v>
      </c>
      <c r="F1826" s="230" t="b">
        <v>0</v>
      </c>
      <c r="G1826" s="229">
        <v>0.0</v>
      </c>
      <c r="H1826" s="229">
        <v>0.0</v>
      </c>
      <c r="I1826" s="32" t="s">
        <v>15300</v>
      </c>
      <c r="J1826" s="32" t="s">
        <v>15301</v>
      </c>
      <c r="K1826" s="229">
        <v>66.0</v>
      </c>
      <c r="L1826" s="229">
        <v>0.0</v>
      </c>
      <c r="M1826" s="231"/>
      <c r="N1826" s="229">
        <v>66.0</v>
      </c>
    </row>
    <row r="1827">
      <c r="A1827" s="227" t="str">
        <f t="shared" si="1"/>
        <v>CW103</v>
      </c>
      <c r="B1827" s="227" t="str">
        <f t="shared" si="2"/>
        <v>Traditional Kurta - Women (M-M)</v>
      </c>
      <c r="C1827" s="32" t="s">
        <v>15302</v>
      </c>
      <c r="D1827" s="32" t="s">
        <v>15303</v>
      </c>
      <c r="E1827" s="229">
        <v>15.0</v>
      </c>
      <c r="F1827" s="230" t="b">
        <v>0</v>
      </c>
      <c r="G1827" s="229">
        <v>0.0</v>
      </c>
      <c r="H1827" s="229">
        <v>0.0</v>
      </c>
      <c r="I1827" s="32" t="s">
        <v>15303</v>
      </c>
      <c r="J1827" s="32" t="s">
        <v>12023</v>
      </c>
      <c r="K1827" s="229">
        <v>28.0</v>
      </c>
      <c r="L1827" s="229">
        <v>0.0</v>
      </c>
      <c r="M1827" s="32" t="s">
        <v>15158</v>
      </c>
      <c r="N1827" s="229">
        <v>28.0</v>
      </c>
    </row>
    <row r="1828">
      <c r="A1828" s="227" t="str">
        <f t="shared" si="1"/>
        <v>CW104-XL</v>
      </c>
      <c r="B1828" s="227" t="str">
        <f t="shared" si="2"/>
        <v>IL CAN 15</v>
      </c>
      <c r="C1828" s="32" t="s">
        <v>15304</v>
      </c>
      <c r="D1828" s="32" t="s">
        <v>15305</v>
      </c>
      <c r="E1828" s="229">
        <v>0.0</v>
      </c>
      <c r="F1828" s="230" t="b">
        <v>0</v>
      </c>
      <c r="G1828" s="229">
        <v>1.0</v>
      </c>
      <c r="H1828" s="229">
        <v>1.0</v>
      </c>
      <c r="I1828" s="32" t="s">
        <v>15305</v>
      </c>
      <c r="J1828" s="32" t="s">
        <v>15306</v>
      </c>
      <c r="K1828" s="229">
        <v>28.0</v>
      </c>
      <c r="L1828" s="229">
        <v>1.0</v>
      </c>
      <c r="M1828" s="231"/>
      <c r="N1828" s="229">
        <v>28.0</v>
      </c>
    </row>
    <row r="1829">
      <c r="A1829" s="227" t="str">
        <f t="shared" si="1"/>
        <v>CW107-M</v>
      </c>
      <c r="B1829" s="227" t="str">
        <f t="shared" si="2"/>
        <v>Womens Hemp Kurta in Beige - Long Sleeve (M)</v>
      </c>
      <c r="C1829" s="32" t="s">
        <v>15307</v>
      </c>
      <c r="D1829" s="32" t="s">
        <v>15308</v>
      </c>
      <c r="E1829" s="229">
        <v>11.25</v>
      </c>
      <c r="F1829" s="230" t="b">
        <v>0</v>
      </c>
      <c r="G1829" s="229">
        <v>0.0</v>
      </c>
      <c r="H1829" s="229">
        <v>0.0</v>
      </c>
      <c r="I1829" s="32" t="s">
        <v>15308</v>
      </c>
      <c r="J1829" s="32" t="s">
        <v>13073</v>
      </c>
      <c r="K1829" s="229">
        <v>29.0</v>
      </c>
      <c r="L1829" s="229">
        <v>0.0</v>
      </c>
      <c r="M1829" s="32" t="s">
        <v>11388</v>
      </c>
      <c r="N1829" s="229">
        <v>0.0</v>
      </c>
    </row>
    <row r="1830">
      <c r="A1830" s="227" t="str">
        <f t="shared" si="1"/>
        <v>CW107-S</v>
      </c>
      <c r="B1830" s="227" t="str">
        <f t="shared" si="2"/>
        <v>Womens Hemp Kurta in Beige - Long Sleeve (S)</v>
      </c>
      <c r="C1830" s="32" t="s">
        <v>15309</v>
      </c>
      <c r="D1830" s="32" t="s">
        <v>15310</v>
      </c>
      <c r="E1830" s="229">
        <v>0.0</v>
      </c>
      <c r="F1830" s="230" t="b">
        <v>0</v>
      </c>
      <c r="G1830" s="229">
        <v>4.0</v>
      </c>
      <c r="H1830" s="229">
        <v>4.0</v>
      </c>
      <c r="I1830" s="32" t="s">
        <v>15310</v>
      </c>
      <c r="J1830" s="32" t="s">
        <v>13073</v>
      </c>
      <c r="K1830" s="229">
        <v>36.0</v>
      </c>
      <c r="L1830" s="229">
        <v>4.0</v>
      </c>
      <c r="M1830" s="32" t="s">
        <v>11585</v>
      </c>
      <c r="N1830" s="229">
        <v>0.0</v>
      </c>
    </row>
    <row r="1831">
      <c r="A1831" s="227" t="str">
        <f t="shared" si="1"/>
        <v>CW11-XL</v>
      </c>
      <c r="B1831" s="227" t="str">
        <f t="shared" si="2"/>
        <v>IL CAN 16</v>
      </c>
      <c r="C1831" s="32" t="s">
        <v>15311</v>
      </c>
      <c r="D1831" s="32" t="s">
        <v>15312</v>
      </c>
      <c r="E1831" s="229">
        <v>0.0</v>
      </c>
      <c r="F1831" s="230" t="b">
        <v>0</v>
      </c>
      <c r="G1831" s="229">
        <v>0.0</v>
      </c>
      <c r="H1831" s="229">
        <v>0.0</v>
      </c>
      <c r="I1831" s="32" t="s">
        <v>15312</v>
      </c>
      <c r="J1831" s="32" t="s">
        <v>15313</v>
      </c>
      <c r="K1831" s="229">
        <v>28.0</v>
      </c>
      <c r="L1831" s="229">
        <v>0.0</v>
      </c>
      <c r="M1831" s="231"/>
      <c r="N1831" s="229">
        <v>28.0</v>
      </c>
    </row>
    <row r="1832">
      <c r="A1832" s="227" t="str">
        <f t="shared" si="1"/>
        <v>CW111-L</v>
      </c>
      <c r="B1832" s="227" t="str">
        <f t="shared" si="2"/>
        <v>Womens AUM Kurta - Beige (L)</v>
      </c>
      <c r="C1832" s="32" t="s">
        <v>15314</v>
      </c>
      <c r="D1832" s="32" t="s">
        <v>15315</v>
      </c>
      <c r="E1832" s="229">
        <v>9.93</v>
      </c>
      <c r="F1832" s="230" t="b">
        <v>0</v>
      </c>
      <c r="G1832" s="229">
        <v>0.0</v>
      </c>
      <c r="H1832" s="229">
        <v>0.0</v>
      </c>
      <c r="I1832" s="32" t="s">
        <v>15315</v>
      </c>
      <c r="J1832" s="32" t="s">
        <v>13225</v>
      </c>
      <c r="K1832" s="229">
        <v>26.0</v>
      </c>
      <c r="L1832" s="229">
        <v>0.0</v>
      </c>
      <c r="M1832" s="32" t="s">
        <v>11588</v>
      </c>
      <c r="N1832" s="229">
        <v>0.0</v>
      </c>
    </row>
    <row r="1833">
      <c r="A1833" s="227" t="str">
        <f t="shared" si="1"/>
        <v>CW111-M</v>
      </c>
      <c r="B1833" s="227" t="str">
        <f t="shared" si="2"/>
        <v>Womens AUM Kurta - Beige (M)</v>
      </c>
      <c r="C1833" s="32" t="s">
        <v>15316</v>
      </c>
      <c r="D1833" s="32" t="s">
        <v>15317</v>
      </c>
      <c r="E1833" s="229">
        <v>15.0</v>
      </c>
      <c r="F1833" s="230" t="b">
        <v>0</v>
      </c>
      <c r="G1833" s="229">
        <v>0.0</v>
      </c>
      <c r="H1833" s="229">
        <v>0.0</v>
      </c>
      <c r="I1833" s="32" t="s">
        <v>15317</v>
      </c>
      <c r="J1833" s="32" t="s">
        <v>13225</v>
      </c>
      <c r="K1833" s="229">
        <v>26.0</v>
      </c>
      <c r="L1833" s="229">
        <v>0.0</v>
      </c>
      <c r="M1833" s="32" t="s">
        <v>11388</v>
      </c>
      <c r="N1833" s="229">
        <v>0.0</v>
      </c>
    </row>
    <row r="1834">
      <c r="A1834" s="227" t="str">
        <f t="shared" si="1"/>
        <v>CW149-S</v>
      </c>
      <c r="B1834" s="227" t="str">
        <f t="shared" si="2"/>
        <v>Womens Organic Cotton Padam T Shirt</v>
      </c>
      <c r="C1834" s="32" t="s">
        <v>15318</v>
      </c>
      <c r="D1834" s="32" t="s">
        <v>15319</v>
      </c>
      <c r="E1834" s="229">
        <v>15.0</v>
      </c>
      <c r="F1834" s="230" t="b">
        <v>0</v>
      </c>
      <c r="G1834" s="229">
        <v>0.0</v>
      </c>
      <c r="H1834" s="229">
        <v>0.0</v>
      </c>
      <c r="I1834" s="32" t="s">
        <v>15319</v>
      </c>
      <c r="J1834" s="32" t="s">
        <v>15320</v>
      </c>
      <c r="K1834" s="229">
        <v>17.0</v>
      </c>
      <c r="L1834" s="229">
        <v>0.0</v>
      </c>
      <c r="M1834" s="231"/>
      <c r="N1834" s="229">
        <v>17.0</v>
      </c>
    </row>
    <row r="1835">
      <c r="A1835" s="227" t="str">
        <f t="shared" si="1"/>
        <v>CW155-XXL</v>
      </c>
      <c r="B1835" s="227" t="str">
        <f t="shared" si="2"/>
        <v>Natural Block Print Kurta-Red (XXL)</v>
      </c>
      <c r="C1835" s="32" t="s">
        <v>15321</v>
      </c>
      <c r="D1835" s="32" t="s">
        <v>15322</v>
      </c>
      <c r="E1835" s="229">
        <v>1.0</v>
      </c>
      <c r="F1835" s="230" t="b">
        <v>0</v>
      </c>
      <c r="G1835" s="229">
        <v>1.0</v>
      </c>
      <c r="H1835" s="229">
        <v>1.0</v>
      </c>
      <c r="I1835" s="32" t="s">
        <v>15322</v>
      </c>
      <c r="J1835" s="32" t="s">
        <v>13232</v>
      </c>
      <c r="K1835" s="229">
        <v>20.0</v>
      </c>
      <c r="L1835" s="229">
        <v>1.0</v>
      </c>
      <c r="M1835" s="32" t="s">
        <v>11392</v>
      </c>
      <c r="N1835" s="229">
        <v>0.0</v>
      </c>
    </row>
    <row r="1836">
      <c r="A1836" s="227" t="str">
        <f t="shared" si="1"/>
        <v>CW156-L</v>
      </c>
      <c r="B1836" s="227" t="str">
        <f t="shared" si="2"/>
        <v>Women White Dobby Kurta (L)</v>
      </c>
      <c r="C1836" s="32" t="s">
        <v>15323</v>
      </c>
      <c r="D1836" s="32" t="s">
        <v>15324</v>
      </c>
      <c r="E1836" s="229">
        <v>12.9</v>
      </c>
      <c r="F1836" s="230" t="b">
        <v>0</v>
      </c>
      <c r="G1836" s="229">
        <v>0.0</v>
      </c>
      <c r="H1836" s="229">
        <v>0.0</v>
      </c>
      <c r="I1836" s="32" t="s">
        <v>15324</v>
      </c>
      <c r="J1836" s="32" t="s">
        <v>15325</v>
      </c>
      <c r="K1836" s="229">
        <v>20.0</v>
      </c>
      <c r="L1836" s="229">
        <v>0.0</v>
      </c>
      <c r="M1836" s="32" t="s">
        <v>11588</v>
      </c>
      <c r="N1836" s="229">
        <v>20.0</v>
      </c>
    </row>
    <row r="1837">
      <c r="A1837" s="227" t="str">
        <f t="shared" si="1"/>
        <v>CW156-M</v>
      </c>
      <c r="B1837" s="227" t="str">
        <f t="shared" si="2"/>
        <v>Women White Dobby Kurta (M)</v>
      </c>
      <c r="C1837" s="32" t="s">
        <v>15326</v>
      </c>
      <c r="D1837" s="32" t="s">
        <v>15327</v>
      </c>
      <c r="E1837" s="229">
        <v>12.5</v>
      </c>
      <c r="F1837" s="230" t="b">
        <v>0</v>
      </c>
      <c r="G1837" s="229">
        <v>0.0</v>
      </c>
      <c r="H1837" s="229">
        <v>0.0</v>
      </c>
      <c r="I1837" s="32" t="s">
        <v>15327</v>
      </c>
      <c r="J1837" s="32" t="s">
        <v>15325</v>
      </c>
      <c r="K1837" s="229">
        <v>20.0</v>
      </c>
      <c r="L1837" s="229">
        <v>0.0</v>
      </c>
      <c r="M1837" s="32" t="s">
        <v>11388</v>
      </c>
      <c r="N1837" s="229">
        <v>20.0</v>
      </c>
    </row>
    <row r="1838">
      <c r="A1838" s="227" t="str">
        <f t="shared" si="1"/>
        <v>CW156-S</v>
      </c>
      <c r="B1838" s="227" t="str">
        <f t="shared" si="2"/>
        <v>Women White Dobby Kurta (S)</v>
      </c>
      <c r="C1838" s="32" t="s">
        <v>15328</v>
      </c>
      <c r="D1838" s="32" t="s">
        <v>15329</v>
      </c>
      <c r="E1838" s="229">
        <v>12.5</v>
      </c>
      <c r="F1838" s="230" t="b">
        <v>0</v>
      </c>
      <c r="G1838" s="229">
        <v>0.0</v>
      </c>
      <c r="H1838" s="229">
        <v>0.0</v>
      </c>
      <c r="I1838" s="32" t="s">
        <v>15329</v>
      </c>
      <c r="J1838" s="32" t="s">
        <v>15325</v>
      </c>
      <c r="K1838" s="229">
        <v>20.0</v>
      </c>
      <c r="L1838" s="229">
        <v>0.0</v>
      </c>
      <c r="M1838" s="32" t="s">
        <v>11585</v>
      </c>
      <c r="N1838" s="229">
        <v>20.0</v>
      </c>
    </row>
    <row r="1839">
      <c r="A1839" s="227" t="str">
        <f t="shared" si="1"/>
        <v>CW157-L</v>
      </c>
      <c r="B1839" s="227" t="str">
        <f t="shared" si="2"/>
        <v>Natural Dabu Hand Block Print Kurta-Red (L)</v>
      </c>
      <c r="C1839" s="32" t="s">
        <v>15330</v>
      </c>
      <c r="D1839" s="32" t="s">
        <v>15331</v>
      </c>
      <c r="E1839" s="229">
        <v>11.36</v>
      </c>
      <c r="F1839" s="230" t="b">
        <v>0</v>
      </c>
      <c r="G1839" s="229">
        <v>2.0</v>
      </c>
      <c r="H1839" s="229">
        <v>2.0</v>
      </c>
      <c r="I1839" s="32" t="s">
        <v>15331</v>
      </c>
      <c r="J1839" s="32" t="s">
        <v>13248</v>
      </c>
      <c r="K1839" s="229">
        <v>20.0</v>
      </c>
      <c r="L1839" s="229">
        <v>2.0</v>
      </c>
      <c r="M1839" s="32" t="s">
        <v>11588</v>
      </c>
      <c r="N1839" s="229">
        <v>0.0</v>
      </c>
    </row>
    <row r="1840">
      <c r="A1840" s="227" t="str">
        <f t="shared" si="1"/>
        <v>CW157-XL</v>
      </c>
      <c r="B1840" s="227" t="str">
        <f t="shared" si="2"/>
        <v>Natural Dabu Hand Block Print Kurta-Red (XL)</v>
      </c>
      <c r="C1840" s="32" t="s">
        <v>15332</v>
      </c>
      <c r="D1840" s="32" t="s">
        <v>15333</v>
      </c>
      <c r="E1840" s="229">
        <v>11.33</v>
      </c>
      <c r="F1840" s="230" t="b">
        <v>0</v>
      </c>
      <c r="G1840" s="229">
        <v>3.0</v>
      </c>
      <c r="H1840" s="229">
        <v>3.0</v>
      </c>
      <c r="I1840" s="32" t="s">
        <v>15333</v>
      </c>
      <c r="J1840" s="32" t="s">
        <v>13248</v>
      </c>
      <c r="K1840" s="229">
        <v>20.0</v>
      </c>
      <c r="L1840" s="229">
        <v>3.0</v>
      </c>
      <c r="M1840" s="32" t="s">
        <v>11390</v>
      </c>
      <c r="N1840" s="229">
        <v>0.0</v>
      </c>
    </row>
    <row r="1841">
      <c r="A1841" s="227" t="str">
        <f t="shared" si="1"/>
        <v>CW157-XXL</v>
      </c>
      <c r="B1841" s="227" t="str">
        <f t="shared" si="2"/>
        <v>Natural Dabu Hand Block Print Kurta-Red (XXL)</v>
      </c>
      <c r="C1841" s="32" t="s">
        <v>15334</v>
      </c>
      <c r="D1841" s="32" t="s">
        <v>15335</v>
      </c>
      <c r="E1841" s="229">
        <v>11.0</v>
      </c>
      <c r="F1841" s="230" t="b">
        <v>0</v>
      </c>
      <c r="G1841" s="229">
        <v>0.0</v>
      </c>
      <c r="H1841" s="229">
        <v>0.0</v>
      </c>
      <c r="I1841" s="32" t="s">
        <v>15335</v>
      </c>
      <c r="J1841" s="32" t="s">
        <v>13248</v>
      </c>
      <c r="K1841" s="229">
        <v>20.0</v>
      </c>
      <c r="L1841" s="229">
        <v>0.0</v>
      </c>
      <c r="M1841" s="32" t="s">
        <v>11392</v>
      </c>
      <c r="N1841" s="229">
        <v>0.0</v>
      </c>
    </row>
    <row r="1842">
      <c r="A1842" s="227" t="str">
        <f t="shared" si="1"/>
        <v>CW158-XL</v>
      </c>
      <c r="B1842" s="227" t="str">
        <f t="shared" si="2"/>
        <v>Natural Dabu Hand Block Print Kurta-Indigo (XL)</v>
      </c>
      <c r="C1842" s="32" t="s">
        <v>15336</v>
      </c>
      <c r="D1842" s="32" t="s">
        <v>15337</v>
      </c>
      <c r="E1842" s="229">
        <v>11.33</v>
      </c>
      <c r="F1842" s="230" t="b">
        <v>0</v>
      </c>
      <c r="G1842" s="229">
        <v>3.0</v>
      </c>
      <c r="H1842" s="229">
        <v>3.0</v>
      </c>
      <c r="I1842" s="32" t="s">
        <v>15337</v>
      </c>
      <c r="J1842" s="32" t="s">
        <v>13258</v>
      </c>
      <c r="K1842" s="229">
        <v>20.0</v>
      </c>
      <c r="L1842" s="229">
        <v>3.0</v>
      </c>
      <c r="M1842" s="32" t="s">
        <v>11390</v>
      </c>
      <c r="N1842" s="229">
        <v>0.0</v>
      </c>
    </row>
    <row r="1843">
      <c r="A1843" s="227" t="str">
        <f t="shared" si="1"/>
        <v>CW159-L</v>
      </c>
      <c r="B1843" s="227" t="str">
        <f t="shared" si="2"/>
        <v>Natural Hand Block Ajarak Print Kurta (L)</v>
      </c>
      <c r="C1843" s="32" t="s">
        <v>15338</v>
      </c>
      <c r="D1843" s="32" t="s">
        <v>15339</v>
      </c>
      <c r="E1843" s="229">
        <v>11.0</v>
      </c>
      <c r="F1843" s="230" t="b">
        <v>0</v>
      </c>
      <c r="G1843" s="229">
        <v>0.0</v>
      </c>
      <c r="H1843" s="229">
        <v>0.0</v>
      </c>
      <c r="I1843" s="32" t="s">
        <v>15339</v>
      </c>
      <c r="J1843" s="32" t="s">
        <v>13271</v>
      </c>
      <c r="K1843" s="229">
        <v>20.0</v>
      </c>
      <c r="L1843" s="229">
        <v>0.0</v>
      </c>
      <c r="M1843" s="32" t="s">
        <v>11588</v>
      </c>
      <c r="N1843" s="229">
        <v>0.0</v>
      </c>
    </row>
    <row r="1844">
      <c r="A1844" s="227" t="str">
        <f t="shared" si="1"/>
        <v>CW166-L</v>
      </c>
      <c r="B1844" s="227" t="str">
        <f t="shared" si="2"/>
        <v>Handspun Handwoven Kurta (L)</v>
      </c>
      <c r="C1844" s="32" t="s">
        <v>15340</v>
      </c>
      <c r="D1844" s="32" t="s">
        <v>15341</v>
      </c>
      <c r="E1844" s="229">
        <v>19.44</v>
      </c>
      <c r="F1844" s="230" t="b">
        <v>0</v>
      </c>
      <c r="G1844" s="229">
        <v>0.0</v>
      </c>
      <c r="H1844" s="229">
        <v>0.0</v>
      </c>
      <c r="I1844" s="32" t="s">
        <v>15341</v>
      </c>
      <c r="J1844" s="32" t="s">
        <v>15342</v>
      </c>
      <c r="K1844" s="229">
        <v>20.0</v>
      </c>
      <c r="L1844" s="229">
        <v>0.0</v>
      </c>
      <c r="M1844" s="32" t="s">
        <v>11588</v>
      </c>
      <c r="N1844" s="229">
        <v>20.0</v>
      </c>
    </row>
    <row r="1845">
      <c r="A1845" s="227" t="str">
        <f t="shared" si="1"/>
        <v>CW166-M</v>
      </c>
      <c r="B1845" s="227" t="str">
        <f t="shared" si="2"/>
        <v>Handspun Handwoven Kurta (M)</v>
      </c>
      <c r="C1845" s="32" t="s">
        <v>15343</v>
      </c>
      <c r="D1845" s="32" t="s">
        <v>15344</v>
      </c>
      <c r="E1845" s="229">
        <v>19.44</v>
      </c>
      <c r="F1845" s="230" t="b">
        <v>0</v>
      </c>
      <c r="G1845" s="229">
        <v>0.0</v>
      </c>
      <c r="H1845" s="229">
        <v>0.0</v>
      </c>
      <c r="I1845" s="32" t="s">
        <v>15344</v>
      </c>
      <c r="J1845" s="32" t="s">
        <v>15342</v>
      </c>
      <c r="K1845" s="229">
        <v>20.0</v>
      </c>
      <c r="L1845" s="229">
        <v>0.0</v>
      </c>
      <c r="M1845" s="32" t="s">
        <v>11388</v>
      </c>
      <c r="N1845" s="229">
        <v>20.0</v>
      </c>
    </row>
    <row r="1846">
      <c r="A1846" s="227" t="str">
        <f t="shared" si="1"/>
        <v>CW166-S</v>
      </c>
      <c r="B1846" s="227" t="str">
        <f t="shared" si="2"/>
        <v>Handspun Handwoven Kurta (S)</v>
      </c>
      <c r="C1846" s="32" t="s">
        <v>15345</v>
      </c>
      <c r="D1846" s="32" t="s">
        <v>15346</v>
      </c>
      <c r="E1846" s="229">
        <v>19.44</v>
      </c>
      <c r="F1846" s="230" t="b">
        <v>0</v>
      </c>
      <c r="G1846" s="229">
        <v>0.0</v>
      </c>
      <c r="H1846" s="229">
        <v>0.0</v>
      </c>
      <c r="I1846" s="32" t="s">
        <v>15346</v>
      </c>
      <c r="J1846" s="32" t="s">
        <v>15342</v>
      </c>
      <c r="K1846" s="229">
        <v>20.0</v>
      </c>
      <c r="L1846" s="229">
        <v>0.0</v>
      </c>
      <c r="M1846" s="32" t="s">
        <v>11585</v>
      </c>
      <c r="N1846" s="229">
        <v>20.0</v>
      </c>
    </row>
    <row r="1847">
      <c r="A1847" s="227" t="str">
        <f t="shared" si="1"/>
        <v>CW167-L</v>
      </c>
      <c r="B1847" s="227" t="str">
        <f t="shared" si="2"/>
        <v>Dobby Kurta for Women-Yellow (L)</v>
      </c>
      <c r="C1847" s="32" t="s">
        <v>15347</v>
      </c>
      <c r="D1847" s="32" t="s">
        <v>15348</v>
      </c>
      <c r="E1847" s="229">
        <v>12.5</v>
      </c>
      <c r="F1847" s="230" t="b">
        <v>0</v>
      </c>
      <c r="G1847" s="229">
        <v>0.0</v>
      </c>
      <c r="H1847" s="229">
        <v>0.0</v>
      </c>
      <c r="I1847" s="32" t="s">
        <v>15348</v>
      </c>
      <c r="J1847" s="32" t="s">
        <v>13281</v>
      </c>
      <c r="K1847" s="229">
        <v>20.0</v>
      </c>
      <c r="L1847" s="229">
        <v>0.0</v>
      </c>
      <c r="M1847" s="32" t="s">
        <v>11588</v>
      </c>
      <c r="N1847" s="229">
        <v>20.0</v>
      </c>
    </row>
    <row r="1848">
      <c r="A1848" s="227" t="str">
        <f t="shared" si="1"/>
        <v>CW167-XL</v>
      </c>
      <c r="B1848" s="227" t="str">
        <f t="shared" si="2"/>
        <v>Dobby Kurta for Women-Yellow (XL)</v>
      </c>
      <c r="C1848" s="32" t="s">
        <v>15349</v>
      </c>
      <c r="D1848" s="32" t="s">
        <v>15350</v>
      </c>
      <c r="E1848" s="229">
        <v>17.0</v>
      </c>
      <c r="F1848" s="230" t="b">
        <v>0</v>
      </c>
      <c r="G1848" s="229">
        <v>0.0</v>
      </c>
      <c r="H1848" s="229">
        <v>0.0</v>
      </c>
      <c r="I1848" s="32" t="s">
        <v>15350</v>
      </c>
      <c r="J1848" s="32" t="s">
        <v>13281</v>
      </c>
      <c r="K1848" s="229">
        <v>20.0</v>
      </c>
      <c r="L1848" s="229">
        <v>0.0</v>
      </c>
      <c r="M1848" s="32" t="s">
        <v>11390</v>
      </c>
      <c r="N1848" s="229">
        <v>20.0</v>
      </c>
    </row>
    <row r="1849">
      <c r="A1849" s="227" t="str">
        <f t="shared" si="1"/>
        <v>CW167-XS</v>
      </c>
      <c r="B1849" s="227" t="str">
        <f t="shared" si="2"/>
        <v>Dobby Kurta for Women-Yellow (XS)</v>
      </c>
      <c r="C1849" s="32" t="s">
        <v>15351</v>
      </c>
      <c r="D1849" s="32" t="s">
        <v>15352</v>
      </c>
      <c r="E1849" s="229">
        <v>17.0</v>
      </c>
      <c r="F1849" s="230" t="b">
        <v>0</v>
      </c>
      <c r="G1849" s="229">
        <v>0.0</v>
      </c>
      <c r="H1849" s="229">
        <v>0.0</v>
      </c>
      <c r="I1849" s="32" t="s">
        <v>15352</v>
      </c>
      <c r="J1849" s="32" t="s">
        <v>13281</v>
      </c>
      <c r="K1849" s="229">
        <v>20.0</v>
      </c>
      <c r="L1849" s="229">
        <v>0.0</v>
      </c>
      <c r="M1849" s="32" t="s">
        <v>11686</v>
      </c>
      <c r="N1849" s="229">
        <v>20.0</v>
      </c>
    </row>
    <row r="1850">
      <c r="A1850" s="227" t="str">
        <f t="shared" si="1"/>
        <v>CW167-XXL</v>
      </c>
      <c r="B1850" s="227" t="str">
        <f t="shared" si="2"/>
        <v>Dobby Kurta for Women-Yellow (XXL)</v>
      </c>
      <c r="C1850" s="32" t="s">
        <v>15353</v>
      </c>
      <c r="D1850" s="32" t="s">
        <v>15354</v>
      </c>
      <c r="E1850" s="229">
        <v>17.0</v>
      </c>
      <c r="F1850" s="230" t="b">
        <v>0</v>
      </c>
      <c r="G1850" s="229">
        <v>0.0</v>
      </c>
      <c r="H1850" s="229">
        <v>0.0</v>
      </c>
      <c r="I1850" s="32" t="s">
        <v>15354</v>
      </c>
      <c r="J1850" s="32" t="s">
        <v>13281</v>
      </c>
      <c r="K1850" s="229">
        <v>20.0</v>
      </c>
      <c r="L1850" s="229">
        <v>0.0</v>
      </c>
      <c r="M1850" s="32" t="s">
        <v>11392</v>
      </c>
      <c r="N1850" s="229">
        <v>20.0</v>
      </c>
    </row>
    <row r="1851">
      <c r="A1851" s="227" t="str">
        <f t="shared" si="1"/>
        <v>CW168-L</v>
      </c>
      <c r="B1851" s="227" t="str">
        <f t="shared" si="2"/>
        <v>Crinkled Shirt for Women-Yellow (L)</v>
      </c>
      <c r="C1851" s="32" t="s">
        <v>15355</v>
      </c>
      <c r="D1851" s="32" t="s">
        <v>15356</v>
      </c>
      <c r="E1851" s="229">
        <v>13.0</v>
      </c>
      <c r="F1851" s="230" t="b">
        <v>0</v>
      </c>
      <c r="G1851" s="229">
        <v>0.0</v>
      </c>
      <c r="H1851" s="229">
        <v>0.0</v>
      </c>
      <c r="I1851" s="32" t="s">
        <v>15356</v>
      </c>
      <c r="J1851" s="32" t="s">
        <v>15357</v>
      </c>
      <c r="K1851" s="229">
        <v>20.0</v>
      </c>
      <c r="L1851" s="229">
        <v>0.0</v>
      </c>
      <c r="M1851" s="32" t="s">
        <v>11588</v>
      </c>
      <c r="N1851" s="229">
        <v>20.0</v>
      </c>
    </row>
    <row r="1852">
      <c r="A1852" s="227" t="str">
        <f t="shared" si="1"/>
        <v>CW168-M</v>
      </c>
      <c r="B1852" s="227" t="str">
        <f t="shared" si="2"/>
        <v>Crinkled Shirt for Women-Yellow (M)</v>
      </c>
      <c r="C1852" s="32" t="s">
        <v>15358</v>
      </c>
      <c r="D1852" s="32" t="s">
        <v>15359</v>
      </c>
      <c r="E1852" s="229">
        <v>12.5</v>
      </c>
      <c r="F1852" s="230" t="b">
        <v>0</v>
      </c>
      <c r="G1852" s="229">
        <v>0.0</v>
      </c>
      <c r="H1852" s="229">
        <v>0.0</v>
      </c>
      <c r="I1852" s="32" t="s">
        <v>15359</v>
      </c>
      <c r="J1852" s="32" t="s">
        <v>15357</v>
      </c>
      <c r="K1852" s="229">
        <v>20.0</v>
      </c>
      <c r="L1852" s="229">
        <v>0.0</v>
      </c>
      <c r="M1852" s="32" t="s">
        <v>11388</v>
      </c>
      <c r="N1852" s="229">
        <v>20.0</v>
      </c>
    </row>
    <row r="1853">
      <c r="A1853" s="227" t="str">
        <f t="shared" si="1"/>
        <v>CW168-S</v>
      </c>
      <c r="B1853" s="227" t="str">
        <f t="shared" si="2"/>
        <v>Crinkled Shirt for Women-Yellow (S)</v>
      </c>
      <c r="C1853" s="32" t="s">
        <v>15360</v>
      </c>
      <c r="D1853" s="32" t="s">
        <v>15361</v>
      </c>
      <c r="E1853" s="229">
        <v>13.0</v>
      </c>
      <c r="F1853" s="230" t="b">
        <v>0</v>
      </c>
      <c r="G1853" s="229">
        <v>0.0</v>
      </c>
      <c r="H1853" s="229">
        <v>0.0</v>
      </c>
      <c r="I1853" s="32" t="s">
        <v>15361</v>
      </c>
      <c r="J1853" s="32" t="s">
        <v>15357</v>
      </c>
      <c r="K1853" s="229">
        <v>20.0</v>
      </c>
      <c r="L1853" s="229">
        <v>0.0</v>
      </c>
      <c r="M1853" s="32" t="s">
        <v>11585</v>
      </c>
      <c r="N1853" s="229">
        <v>20.0</v>
      </c>
    </row>
    <row r="1854">
      <c r="A1854" s="227" t="str">
        <f t="shared" si="1"/>
        <v>CW168-XL</v>
      </c>
      <c r="B1854" s="227" t="str">
        <f t="shared" si="2"/>
        <v>Crinkled Shirt for Women-Yellow (XL)</v>
      </c>
      <c r="C1854" s="32" t="s">
        <v>15362</v>
      </c>
      <c r="D1854" s="32" t="s">
        <v>15363</v>
      </c>
      <c r="E1854" s="229">
        <v>13.0</v>
      </c>
      <c r="F1854" s="230" t="b">
        <v>0</v>
      </c>
      <c r="G1854" s="229">
        <v>0.0</v>
      </c>
      <c r="H1854" s="229">
        <v>0.0</v>
      </c>
      <c r="I1854" s="32" t="s">
        <v>15363</v>
      </c>
      <c r="J1854" s="32" t="s">
        <v>15357</v>
      </c>
      <c r="K1854" s="229">
        <v>20.0</v>
      </c>
      <c r="L1854" s="229">
        <v>0.0</v>
      </c>
      <c r="M1854" s="32" t="s">
        <v>11390</v>
      </c>
      <c r="N1854" s="229">
        <v>20.0</v>
      </c>
    </row>
    <row r="1855">
      <c r="A1855" s="227" t="str">
        <f t="shared" si="1"/>
        <v>CW168-XS</v>
      </c>
      <c r="B1855" s="227" t="str">
        <f t="shared" si="2"/>
        <v>Crinkled Shirt for Women-Yellow (XS)</v>
      </c>
      <c r="C1855" s="32" t="s">
        <v>15364</v>
      </c>
      <c r="D1855" s="32" t="s">
        <v>15365</v>
      </c>
      <c r="E1855" s="229">
        <v>13.0</v>
      </c>
      <c r="F1855" s="230" t="b">
        <v>0</v>
      </c>
      <c r="G1855" s="229">
        <v>0.0</v>
      </c>
      <c r="H1855" s="229">
        <v>0.0</v>
      </c>
      <c r="I1855" s="32" t="s">
        <v>15365</v>
      </c>
      <c r="J1855" s="32" t="s">
        <v>15357</v>
      </c>
      <c r="K1855" s="229">
        <v>20.0</v>
      </c>
      <c r="L1855" s="229">
        <v>0.0</v>
      </c>
      <c r="M1855" s="32" t="s">
        <v>11686</v>
      </c>
      <c r="N1855" s="229">
        <v>20.0</v>
      </c>
    </row>
    <row r="1856">
      <c r="A1856" s="227" t="str">
        <f t="shared" si="1"/>
        <v>CW168-XXL</v>
      </c>
      <c r="B1856" s="227" t="str">
        <f t="shared" si="2"/>
        <v>Crinkled Shirt for Women-Yellow (XXL)</v>
      </c>
      <c r="C1856" s="32" t="s">
        <v>15366</v>
      </c>
      <c r="D1856" s="32" t="s">
        <v>15367</v>
      </c>
      <c r="E1856" s="229">
        <v>13.0</v>
      </c>
      <c r="F1856" s="230" t="b">
        <v>0</v>
      </c>
      <c r="G1856" s="229">
        <v>0.0</v>
      </c>
      <c r="H1856" s="229">
        <v>0.0</v>
      </c>
      <c r="I1856" s="32" t="s">
        <v>15367</v>
      </c>
      <c r="J1856" s="32" t="s">
        <v>15357</v>
      </c>
      <c r="K1856" s="229">
        <v>20.0</v>
      </c>
      <c r="L1856" s="229">
        <v>0.0</v>
      </c>
      <c r="M1856" s="32" t="s">
        <v>11392</v>
      </c>
      <c r="N1856" s="229">
        <v>20.0</v>
      </c>
    </row>
    <row r="1857">
      <c r="A1857" s="227" t="str">
        <f t="shared" si="1"/>
        <v>CW169-L</v>
      </c>
      <c r="B1857" s="227" t="str">
        <f t="shared" si="2"/>
        <v>Stripe Kurta for Women-White (L)</v>
      </c>
      <c r="C1857" s="32" t="s">
        <v>15368</v>
      </c>
      <c r="D1857" s="32" t="s">
        <v>15369</v>
      </c>
      <c r="E1857" s="229">
        <v>12.5</v>
      </c>
      <c r="F1857" s="230" t="b">
        <v>0</v>
      </c>
      <c r="G1857" s="229">
        <v>0.0</v>
      </c>
      <c r="H1857" s="229">
        <v>0.0</v>
      </c>
      <c r="I1857" s="32" t="s">
        <v>15369</v>
      </c>
      <c r="J1857" s="32" t="s">
        <v>15370</v>
      </c>
      <c r="K1857" s="229">
        <v>20.0</v>
      </c>
      <c r="L1857" s="229">
        <v>0.0</v>
      </c>
      <c r="M1857" s="32" t="s">
        <v>11588</v>
      </c>
      <c r="N1857" s="229">
        <v>20.0</v>
      </c>
    </row>
    <row r="1858">
      <c r="A1858" s="227" t="str">
        <f t="shared" si="1"/>
        <v>CW169-M</v>
      </c>
      <c r="B1858" s="227" t="str">
        <f t="shared" si="2"/>
        <v>Stripe Kurta for Women-White (M)</v>
      </c>
      <c r="C1858" s="32" t="s">
        <v>15371</v>
      </c>
      <c r="D1858" s="32" t="s">
        <v>15372</v>
      </c>
      <c r="E1858" s="229">
        <v>12.9</v>
      </c>
      <c r="F1858" s="230" t="b">
        <v>0</v>
      </c>
      <c r="G1858" s="229">
        <v>0.0</v>
      </c>
      <c r="H1858" s="229">
        <v>0.0</v>
      </c>
      <c r="I1858" s="32" t="s">
        <v>15372</v>
      </c>
      <c r="J1858" s="32" t="s">
        <v>15370</v>
      </c>
      <c r="K1858" s="229">
        <v>20.0</v>
      </c>
      <c r="L1858" s="229">
        <v>0.0</v>
      </c>
      <c r="M1858" s="32" t="s">
        <v>11388</v>
      </c>
      <c r="N1858" s="229">
        <v>20.0</v>
      </c>
    </row>
    <row r="1859">
      <c r="A1859" s="227" t="str">
        <f t="shared" si="1"/>
        <v>CW169-S</v>
      </c>
      <c r="B1859" s="227" t="str">
        <f t="shared" si="2"/>
        <v>Stripe Kurta for Women-White (S)</v>
      </c>
      <c r="C1859" s="32" t="s">
        <v>15373</v>
      </c>
      <c r="D1859" s="32" t="s">
        <v>15374</v>
      </c>
      <c r="E1859" s="229">
        <v>12.9</v>
      </c>
      <c r="F1859" s="230" t="b">
        <v>0</v>
      </c>
      <c r="G1859" s="229">
        <v>0.0</v>
      </c>
      <c r="H1859" s="229">
        <v>0.0</v>
      </c>
      <c r="I1859" s="32" t="s">
        <v>15374</v>
      </c>
      <c r="J1859" s="32" t="s">
        <v>15370</v>
      </c>
      <c r="K1859" s="229">
        <v>20.0</v>
      </c>
      <c r="L1859" s="229">
        <v>0.0</v>
      </c>
      <c r="M1859" s="32" t="s">
        <v>11585</v>
      </c>
      <c r="N1859" s="229">
        <v>20.0</v>
      </c>
    </row>
    <row r="1860">
      <c r="A1860" s="227" t="str">
        <f t="shared" si="1"/>
        <v>CW169-XL</v>
      </c>
      <c r="B1860" s="227" t="str">
        <f t="shared" si="2"/>
        <v>Stripe Kurta for Women-White (XL)</v>
      </c>
      <c r="C1860" s="32" t="s">
        <v>15375</v>
      </c>
      <c r="D1860" s="32" t="s">
        <v>15376</v>
      </c>
      <c r="E1860" s="229">
        <v>13.0</v>
      </c>
      <c r="F1860" s="230" t="b">
        <v>0</v>
      </c>
      <c r="G1860" s="229">
        <v>0.0</v>
      </c>
      <c r="H1860" s="229">
        <v>0.0</v>
      </c>
      <c r="I1860" s="32" t="s">
        <v>15376</v>
      </c>
      <c r="J1860" s="32" t="s">
        <v>15370</v>
      </c>
      <c r="K1860" s="229">
        <v>20.0</v>
      </c>
      <c r="L1860" s="229">
        <v>0.0</v>
      </c>
      <c r="M1860" s="32" t="s">
        <v>11390</v>
      </c>
      <c r="N1860" s="229">
        <v>20.0</v>
      </c>
    </row>
    <row r="1861">
      <c r="A1861" s="227" t="str">
        <f t="shared" si="1"/>
        <v>CW169-XS</v>
      </c>
      <c r="B1861" s="227" t="str">
        <f t="shared" si="2"/>
        <v>Stripe Kurta for Women-White (XS)</v>
      </c>
      <c r="C1861" s="32" t="s">
        <v>15377</v>
      </c>
      <c r="D1861" s="32" t="s">
        <v>15378</v>
      </c>
      <c r="E1861" s="229">
        <v>13.0</v>
      </c>
      <c r="F1861" s="230" t="b">
        <v>0</v>
      </c>
      <c r="G1861" s="229">
        <v>0.0</v>
      </c>
      <c r="H1861" s="229">
        <v>0.0</v>
      </c>
      <c r="I1861" s="32" t="s">
        <v>15378</v>
      </c>
      <c r="J1861" s="32" t="s">
        <v>15370</v>
      </c>
      <c r="K1861" s="229">
        <v>20.0</v>
      </c>
      <c r="L1861" s="229">
        <v>0.0</v>
      </c>
      <c r="M1861" s="32" t="s">
        <v>11686</v>
      </c>
      <c r="N1861" s="229">
        <v>20.0</v>
      </c>
    </row>
    <row r="1862">
      <c r="A1862" s="227" t="str">
        <f t="shared" si="1"/>
        <v>CW169-XXL</v>
      </c>
      <c r="B1862" s="227" t="str">
        <f t="shared" si="2"/>
        <v>Stripe Kurta for Women-White (XXL)</v>
      </c>
      <c r="C1862" s="32" t="s">
        <v>15379</v>
      </c>
      <c r="D1862" s="32" t="s">
        <v>15380</v>
      </c>
      <c r="E1862" s="229">
        <v>13.0</v>
      </c>
      <c r="F1862" s="230" t="b">
        <v>0</v>
      </c>
      <c r="G1862" s="229">
        <v>0.0</v>
      </c>
      <c r="H1862" s="229">
        <v>0.0</v>
      </c>
      <c r="I1862" s="32" t="s">
        <v>15380</v>
      </c>
      <c r="J1862" s="32" t="s">
        <v>15370</v>
      </c>
      <c r="K1862" s="229">
        <v>20.0</v>
      </c>
      <c r="L1862" s="229">
        <v>0.0</v>
      </c>
      <c r="M1862" s="32" t="s">
        <v>11392</v>
      </c>
      <c r="N1862" s="229">
        <v>20.0</v>
      </c>
    </row>
    <row r="1863">
      <c r="A1863" s="227" t="str">
        <f t="shared" si="1"/>
        <v>CW173-XL</v>
      </c>
      <c r="B1863" s="227" t="str">
        <f t="shared" si="2"/>
        <v>Short Kurta Night Garden (XL)</v>
      </c>
      <c r="C1863" s="32" t="s">
        <v>15381</v>
      </c>
      <c r="D1863" s="32" t="s">
        <v>15382</v>
      </c>
      <c r="E1863" s="229">
        <v>13.66</v>
      </c>
      <c r="F1863" s="230" t="b">
        <v>0</v>
      </c>
      <c r="G1863" s="229">
        <v>1.0</v>
      </c>
      <c r="H1863" s="229">
        <v>1.0</v>
      </c>
      <c r="I1863" s="32" t="s">
        <v>15382</v>
      </c>
      <c r="J1863" s="32" t="s">
        <v>13212</v>
      </c>
      <c r="K1863" s="229">
        <v>20.0</v>
      </c>
      <c r="L1863" s="229">
        <v>1.0</v>
      </c>
      <c r="M1863" s="32" t="s">
        <v>11390</v>
      </c>
      <c r="N1863" s="229">
        <v>0.0</v>
      </c>
    </row>
    <row r="1864">
      <c r="A1864" s="227" t="str">
        <f t="shared" si="1"/>
        <v>CW175-XL</v>
      </c>
      <c r="B1864" s="227" t="str">
        <f t="shared" si="2"/>
        <v>Short Kurta Indigo Blooms (XL)</v>
      </c>
      <c r="C1864" s="32" t="s">
        <v>15383</v>
      </c>
      <c r="D1864" s="32" t="s">
        <v>15384</v>
      </c>
      <c r="E1864" s="229">
        <v>14.62</v>
      </c>
      <c r="F1864" s="230" t="b">
        <v>0</v>
      </c>
      <c r="G1864" s="229">
        <v>0.0</v>
      </c>
      <c r="H1864" s="229">
        <v>0.0</v>
      </c>
      <c r="I1864" s="32" t="s">
        <v>15384</v>
      </c>
      <c r="J1864" s="32" t="s">
        <v>13154</v>
      </c>
      <c r="K1864" s="229">
        <v>20.0</v>
      </c>
      <c r="L1864" s="229">
        <v>0.0</v>
      </c>
      <c r="M1864" s="32" t="s">
        <v>11390</v>
      </c>
      <c r="N1864" s="229">
        <v>0.0</v>
      </c>
    </row>
    <row r="1865">
      <c r="A1865" s="227" t="str">
        <f t="shared" si="1"/>
        <v>CW177-S</v>
      </c>
      <c r="B1865" s="227" t="str">
        <f t="shared" si="2"/>
        <v>Short Kurta Green Paisley (S)</v>
      </c>
      <c r="C1865" s="32" t="s">
        <v>15385</v>
      </c>
      <c r="D1865" s="32" t="s">
        <v>15386</v>
      </c>
      <c r="E1865" s="229">
        <v>14.69</v>
      </c>
      <c r="F1865" s="230" t="b">
        <v>0</v>
      </c>
      <c r="G1865" s="229">
        <v>22.0</v>
      </c>
      <c r="H1865" s="229">
        <v>22.0</v>
      </c>
      <c r="I1865" s="32" t="s">
        <v>15386</v>
      </c>
      <c r="J1865" s="32" t="s">
        <v>13167</v>
      </c>
      <c r="K1865" s="229">
        <v>18.0</v>
      </c>
      <c r="L1865" s="229">
        <v>22.0</v>
      </c>
      <c r="M1865" s="32" t="s">
        <v>11585</v>
      </c>
      <c r="N1865" s="229">
        <v>-2.0</v>
      </c>
    </row>
    <row r="1866">
      <c r="A1866" s="227" t="str">
        <f t="shared" si="1"/>
        <v>CW204-XL</v>
      </c>
      <c r="B1866" s="227" t="str">
        <f t="shared" si="2"/>
        <v>Traditional Pajama - Women - XL</v>
      </c>
      <c r="C1866" s="32" t="s">
        <v>15387</v>
      </c>
      <c r="D1866" s="32" t="s">
        <v>15388</v>
      </c>
      <c r="E1866" s="229">
        <v>13.0</v>
      </c>
      <c r="F1866" s="230" t="b">
        <v>0</v>
      </c>
      <c r="G1866" s="229">
        <v>16.0</v>
      </c>
      <c r="H1866" s="229">
        <v>16.0</v>
      </c>
      <c r="I1866" s="32" t="s">
        <v>15388</v>
      </c>
      <c r="J1866" s="32" t="s">
        <v>15389</v>
      </c>
      <c r="K1866" s="229">
        <v>25.0</v>
      </c>
      <c r="L1866" s="229">
        <v>16.0</v>
      </c>
      <c r="M1866" s="231"/>
      <c r="N1866" s="229">
        <v>25.0</v>
      </c>
    </row>
    <row r="1867">
      <c r="A1867" s="227" t="str">
        <f t="shared" si="1"/>
        <v>CW210-M</v>
      </c>
      <c r="B1867" s="227" t="str">
        <f t="shared" si="2"/>
        <v>Womens-Embroidery-Pant-White</v>
      </c>
      <c r="C1867" s="32" t="s">
        <v>15390</v>
      </c>
      <c r="D1867" s="32" t="s">
        <v>15391</v>
      </c>
      <c r="E1867" s="229">
        <v>13.0</v>
      </c>
      <c r="F1867" s="230" t="b">
        <v>0</v>
      </c>
      <c r="G1867" s="229">
        <v>0.0</v>
      </c>
      <c r="H1867" s="229">
        <v>0.0</v>
      </c>
      <c r="I1867" s="32" t="s">
        <v>15391</v>
      </c>
      <c r="J1867" s="32" t="s">
        <v>15392</v>
      </c>
      <c r="K1867" s="229">
        <v>32.0</v>
      </c>
      <c r="L1867" s="229">
        <v>0.0</v>
      </c>
      <c r="M1867" s="231"/>
      <c r="N1867" s="229">
        <v>32.0</v>
      </c>
    </row>
    <row r="1868">
      <c r="A1868" s="227" t="str">
        <f t="shared" si="1"/>
        <v>CW214-L</v>
      </c>
      <c r="B1868" s="227" t="str">
        <f t="shared" si="2"/>
        <v>Womens-Skirt-Top-Mangalgiri-Multicolor (L)</v>
      </c>
      <c r="C1868" s="32" t="s">
        <v>15393</v>
      </c>
      <c r="D1868" s="32" t="s">
        <v>15394</v>
      </c>
      <c r="E1868" s="229">
        <v>19.58</v>
      </c>
      <c r="F1868" s="230" t="b">
        <v>0</v>
      </c>
      <c r="G1868" s="229">
        <v>14.0</v>
      </c>
      <c r="H1868" s="229">
        <v>14.0</v>
      </c>
      <c r="I1868" s="32" t="s">
        <v>15394</v>
      </c>
      <c r="J1868" s="32" t="s">
        <v>15395</v>
      </c>
      <c r="K1868" s="229">
        <v>12.0</v>
      </c>
      <c r="L1868" s="229">
        <v>14.0</v>
      </c>
      <c r="M1868" s="32" t="s">
        <v>11588</v>
      </c>
      <c r="N1868" s="229">
        <v>12.0</v>
      </c>
    </row>
    <row r="1869">
      <c r="A1869" s="227" t="str">
        <f t="shared" si="1"/>
        <v>CW214-M</v>
      </c>
      <c r="B1869" s="227" t="str">
        <f t="shared" si="2"/>
        <v>Womens-Skirt-Top-Mangalgiri-Multicolor (M)</v>
      </c>
      <c r="C1869" s="32" t="s">
        <v>15396</v>
      </c>
      <c r="D1869" s="32" t="s">
        <v>15397</v>
      </c>
      <c r="E1869" s="229">
        <v>19.58</v>
      </c>
      <c r="F1869" s="230" t="b">
        <v>0</v>
      </c>
      <c r="G1869" s="229">
        <v>20.0</v>
      </c>
      <c r="H1869" s="229">
        <v>21.0</v>
      </c>
      <c r="I1869" s="32" t="s">
        <v>15397</v>
      </c>
      <c r="J1869" s="32" t="s">
        <v>15395</v>
      </c>
      <c r="K1869" s="229">
        <v>12.0</v>
      </c>
      <c r="L1869" s="229">
        <v>21.0</v>
      </c>
      <c r="M1869" s="32" t="s">
        <v>11388</v>
      </c>
      <c r="N1869" s="229">
        <v>12.0</v>
      </c>
    </row>
    <row r="1870">
      <c r="A1870" s="227" t="str">
        <f t="shared" si="1"/>
        <v>CW214-S</v>
      </c>
      <c r="B1870" s="227" t="str">
        <f t="shared" si="2"/>
        <v>Womens-Skirt-Top-Mangalgiri-Multicolor (S)</v>
      </c>
      <c r="C1870" s="32" t="s">
        <v>15398</v>
      </c>
      <c r="D1870" s="32" t="s">
        <v>15399</v>
      </c>
      <c r="E1870" s="229">
        <v>19.58</v>
      </c>
      <c r="F1870" s="230" t="b">
        <v>0</v>
      </c>
      <c r="G1870" s="229">
        <v>19.0</v>
      </c>
      <c r="H1870" s="229">
        <v>20.0</v>
      </c>
      <c r="I1870" s="32" t="s">
        <v>15399</v>
      </c>
      <c r="J1870" s="32" t="s">
        <v>15395</v>
      </c>
      <c r="K1870" s="229">
        <v>12.0</v>
      </c>
      <c r="L1870" s="229">
        <v>20.0</v>
      </c>
      <c r="M1870" s="32" t="s">
        <v>11585</v>
      </c>
      <c r="N1870" s="229">
        <v>12.0</v>
      </c>
    </row>
    <row r="1871">
      <c r="A1871" s="227" t="str">
        <f t="shared" si="1"/>
        <v>CW219-C</v>
      </c>
      <c r="B1871" s="227" t="str">
        <f t="shared" si="2"/>
        <v>Womens-Kalamkari-Long-Skirt (Cream)</v>
      </c>
      <c r="C1871" s="32" t="s">
        <v>15400</v>
      </c>
      <c r="D1871" s="32" t="s">
        <v>15401</v>
      </c>
      <c r="E1871" s="229">
        <v>25.0</v>
      </c>
      <c r="F1871" s="230" t="b">
        <v>0</v>
      </c>
      <c r="G1871" s="229">
        <v>0.0</v>
      </c>
      <c r="H1871" s="229">
        <v>0.0</v>
      </c>
      <c r="I1871" s="32" t="s">
        <v>15401</v>
      </c>
      <c r="J1871" s="32" t="s">
        <v>13286</v>
      </c>
      <c r="K1871" s="229">
        <v>15.0</v>
      </c>
      <c r="L1871" s="229">
        <v>0.0</v>
      </c>
      <c r="M1871" s="32" t="s">
        <v>15402</v>
      </c>
      <c r="N1871" s="229">
        <v>-10.0</v>
      </c>
    </row>
    <row r="1872">
      <c r="A1872" s="227" t="str">
        <f t="shared" si="1"/>
        <v>CW234-S</v>
      </c>
      <c r="B1872" s="227" t="str">
        <f t="shared" si="2"/>
        <v>Womens Khari Skirt Long_Turquoise-S</v>
      </c>
      <c r="C1872" s="32" t="s">
        <v>15403</v>
      </c>
      <c r="D1872" s="32" t="s">
        <v>15404</v>
      </c>
      <c r="E1872" s="229">
        <v>0.0</v>
      </c>
      <c r="F1872" s="230" t="b">
        <v>0</v>
      </c>
      <c r="G1872" s="229">
        <v>0.0</v>
      </c>
      <c r="H1872" s="229">
        <v>0.0</v>
      </c>
      <c r="I1872" s="32" t="s">
        <v>15404</v>
      </c>
      <c r="J1872" s="32" t="s">
        <v>15405</v>
      </c>
      <c r="K1872" s="229">
        <v>25.0</v>
      </c>
      <c r="L1872" s="229">
        <v>0.0</v>
      </c>
      <c r="M1872" s="231"/>
      <c r="N1872" s="229">
        <v>25.0</v>
      </c>
    </row>
    <row r="1873">
      <c r="A1873" s="227" t="str">
        <f t="shared" si="1"/>
        <v>CW335</v>
      </c>
      <c r="B1873" s="227" t="str">
        <f t="shared" si="2"/>
        <v>White-Cotton/Flax-Shawl</v>
      </c>
      <c r="C1873" s="32" t="s">
        <v>15406</v>
      </c>
      <c r="D1873" s="32" t="s">
        <v>15407</v>
      </c>
      <c r="E1873" s="229">
        <v>13.12</v>
      </c>
      <c r="F1873" s="230" t="b">
        <v>0</v>
      </c>
      <c r="G1873" s="229">
        <v>0.0</v>
      </c>
      <c r="H1873" s="229">
        <v>0.0</v>
      </c>
      <c r="I1873" s="32" t="s">
        <v>15407</v>
      </c>
      <c r="J1873" s="32" t="s">
        <v>15408</v>
      </c>
      <c r="K1873" s="229">
        <v>28.0</v>
      </c>
      <c r="L1873" s="229">
        <v>0.0</v>
      </c>
      <c r="M1873" s="231"/>
      <c r="N1873" s="229">
        <v>28.0</v>
      </c>
    </row>
    <row r="1874">
      <c r="A1874" s="227" t="str">
        <f t="shared" si="1"/>
        <v>CW336</v>
      </c>
      <c r="B1874" s="227" t="str">
        <f t="shared" si="2"/>
        <v>OffWhite-Cotton/Flax-Shawl</v>
      </c>
      <c r="C1874" s="32" t="s">
        <v>15409</v>
      </c>
      <c r="D1874" s="32" t="s">
        <v>15410</v>
      </c>
      <c r="E1874" s="229">
        <v>13.06</v>
      </c>
      <c r="F1874" s="230" t="b">
        <v>0</v>
      </c>
      <c r="G1874" s="229">
        <v>0.0</v>
      </c>
      <c r="H1874" s="229">
        <v>0.0</v>
      </c>
      <c r="I1874" s="32" t="s">
        <v>15410</v>
      </c>
      <c r="J1874" s="32" t="s">
        <v>15411</v>
      </c>
      <c r="K1874" s="229">
        <v>28.0</v>
      </c>
      <c r="L1874" s="229">
        <v>0.0</v>
      </c>
      <c r="M1874" s="231"/>
      <c r="N1874" s="229">
        <v>28.0</v>
      </c>
    </row>
    <row r="1875">
      <c r="A1875" s="227" t="str">
        <f t="shared" si="1"/>
        <v>CX600-14-15</v>
      </c>
      <c r="B1875" s="227" t="str">
        <f t="shared" si="2"/>
        <v>Copper Snake Ring (14)</v>
      </c>
      <c r="C1875" s="32" t="s">
        <v>15412</v>
      </c>
      <c r="D1875" s="32" t="s">
        <v>1393</v>
      </c>
      <c r="E1875" s="229">
        <v>0.32</v>
      </c>
      <c r="F1875" s="230" t="b">
        <v>0</v>
      </c>
      <c r="G1875" s="229">
        <v>0.0</v>
      </c>
      <c r="H1875" s="229">
        <v>0.0</v>
      </c>
      <c r="I1875" s="32" t="s">
        <v>1393</v>
      </c>
      <c r="J1875" s="32" t="s">
        <v>15413</v>
      </c>
      <c r="K1875" s="229">
        <v>25.0</v>
      </c>
      <c r="L1875" s="229">
        <v>0.0</v>
      </c>
      <c r="M1875" s="32" t="s">
        <v>15414</v>
      </c>
      <c r="N1875" s="229">
        <v>0.0</v>
      </c>
    </row>
    <row r="1876">
      <c r="A1876" s="227" t="str">
        <f t="shared" si="1"/>
        <v>CX600-XXL</v>
      </c>
      <c r="B1876" s="227" t="str">
        <f t="shared" si="2"/>
        <v>Copper Snake Ring (XXL)</v>
      </c>
      <c r="C1876" s="32" t="s">
        <v>15415</v>
      </c>
      <c r="D1876" s="32" t="s">
        <v>15416</v>
      </c>
      <c r="E1876" s="229">
        <v>0.0</v>
      </c>
      <c r="F1876" s="230" t="b">
        <v>0</v>
      </c>
      <c r="G1876" s="229">
        <v>0.0</v>
      </c>
      <c r="H1876" s="229">
        <v>0.0</v>
      </c>
      <c r="I1876" s="32" t="s">
        <v>15416</v>
      </c>
      <c r="J1876" s="32" t="s">
        <v>15413</v>
      </c>
      <c r="K1876" s="229">
        <v>25.0</v>
      </c>
      <c r="L1876" s="229">
        <v>0.0</v>
      </c>
      <c r="M1876" s="32" t="s">
        <v>11392</v>
      </c>
      <c r="N1876" s="229">
        <v>0.0</v>
      </c>
    </row>
    <row r="1877">
      <c r="A1877" s="227" t="str">
        <f t="shared" si="1"/>
        <v>CX601-14-15</v>
      </c>
      <c r="B1877" s="227" t="str">
        <f t="shared" si="2"/>
        <v>Silver Snake Ring (14)</v>
      </c>
      <c r="C1877" s="32" t="s">
        <v>15417</v>
      </c>
      <c r="D1877" s="32" t="s">
        <v>15418</v>
      </c>
      <c r="E1877" s="229">
        <v>0.0</v>
      </c>
      <c r="F1877" s="230" t="b">
        <v>0</v>
      </c>
      <c r="G1877" s="229">
        <v>5.0</v>
      </c>
      <c r="H1877" s="229">
        <v>5.0</v>
      </c>
      <c r="I1877" s="32" t="s">
        <v>15418</v>
      </c>
      <c r="J1877" s="32" t="s">
        <v>15419</v>
      </c>
      <c r="K1877" s="229">
        <v>65.0</v>
      </c>
      <c r="L1877" s="229">
        <v>5.0</v>
      </c>
      <c r="M1877" s="32" t="s">
        <v>15414</v>
      </c>
      <c r="N1877" s="229">
        <v>65.0</v>
      </c>
    </row>
    <row r="1878">
      <c r="A1878" s="227" t="str">
        <f t="shared" si="1"/>
        <v>CX707-XS</v>
      </c>
      <c r="B1878" s="227" t="str">
        <f t="shared" si="2"/>
        <v>Kumkum (XS)</v>
      </c>
      <c r="C1878" s="32" t="s">
        <v>15420</v>
      </c>
      <c r="D1878" s="32" t="s">
        <v>15421</v>
      </c>
      <c r="E1878" s="229">
        <v>0.0</v>
      </c>
      <c r="F1878" s="230" t="b">
        <v>0</v>
      </c>
      <c r="G1878" s="229">
        <v>63.0</v>
      </c>
      <c r="H1878" s="229">
        <v>63.0</v>
      </c>
      <c r="I1878" s="32" t="s">
        <v>15421</v>
      </c>
      <c r="J1878" s="32" t="s">
        <v>260</v>
      </c>
      <c r="K1878" s="229">
        <v>1.0</v>
      </c>
      <c r="L1878" s="229">
        <v>63.0</v>
      </c>
      <c r="M1878" s="32" t="s">
        <v>11686</v>
      </c>
      <c r="N1878" s="229">
        <v>0.0</v>
      </c>
    </row>
    <row r="1879">
      <c r="A1879" s="227" t="str">
        <f t="shared" si="1"/>
        <v>CX712-XS</v>
      </c>
      <c r="B1879" s="227" t="str">
        <f t="shared" si="2"/>
        <v>Turmeric (XS)</v>
      </c>
      <c r="C1879" s="32" t="s">
        <v>15422</v>
      </c>
      <c r="D1879" s="32" t="s">
        <v>15423</v>
      </c>
      <c r="E1879" s="229">
        <v>0.0</v>
      </c>
      <c r="F1879" s="230" t="b">
        <v>0</v>
      </c>
      <c r="G1879" s="229">
        <v>29.0</v>
      </c>
      <c r="H1879" s="229">
        <v>29.0</v>
      </c>
      <c r="I1879" s="32" t="s">
        <v>15423</v>
      </c>
      <c r="J1879" s="32" t="s">
        <v>265</v>
      </c>
      <c r="K1879" s="229">
        <v>1.0</v>
      </c>
      <c r="L1879" s="229">
        <v>29.0</v>
      </c>
      <c r="M1879" s="32" t="s">
        <v>11686</v>
      </c>
      <c r="N1879" s="229">
        <v>0.0</v>
      </c>
    </row>
    <row r="1880">
      <c r="A1880" s="227" t="str">
        <f t="shared" si="1"/>
        <v>CX714</v>
      </c>
      <c r="B1880" s="227" t="str">
        <f t="shared" si="2"/>
        <v>DeviUSA-Kumkum-Chandanam</v>
      </c>
      <c r="C1880" s="32" t="s">
        <v>15424</v>
      </c>
      <c r="D1880" s="32" t="s">
        <v>15425</v>
      </c>
      <c r="E1880" s="229">
        <v>0.25</v>
      </c>
      <c r="F1880" s="230" t="b">
        <v>0</v>
      </c>
      <c r="G1880" s="229">
        <v>7.0</v>
      </c>
      <c r="H1880" s="229">
        <v>7.0</v>
      </c>
      <c r="I1880" s="32" t="s">
        <v>15425</v>
      </c>
      <c r="J1880" s="32" t="s">
        <v>15426</v>
      </c>
      <c r="K1880" s="229">
        <v>3.64</v>
      </c>
      <c r="L1880" s="229">
        <v>7.0</v>
      </c>
      <c r="M1880" s="231"/>
      <c r="N1880" s="229">
        <v>3.64</v>
      </c>
    </row>
    <row r="1881">
      <c r="A1881" s="227" t="str">
        <f t="shared" si="1"/>
        <v>CX716-MALA</v>
      </c>
      <c r="B1881" s="227" t="str">
        <f t="shared" si="2"/>
        <v>Gents-Shivanga-Mala</v>
      </c>
      <c r="C1881" s="32" t="s">
        <v>15427</v>
      </c>
      <c r="D1881" s="32" t="s">
        <v>15428</v>
      </c>
      <c r="E1881" s="229">
        <v>2.0</v>
      </c>
      <c r="F1881" s="230" t="b">
        <v>0</v>
      </c>
      <c r="G1881" s="229">
        <v>1.0</v>
      </c>
      <c r="H1881" s="229">
        <v>1.0</v>
      </c>
      <c r="I1881" s="32" t="s">
        <v>15428</v>
      </c>
      <c r="J1881" s="32" t="s">
        <v>15429</v>
      </c>
      <c r="K1881" s="229">
        <v>5.0</v>
      </c>
      <c r="L1881" s="229">
        <v>1.0</v>
      </c>
      <c r="M1881" s="231"/>
      <c r="N1881" s="229">
        <v>5.0</v>
      </c>
    </row>
    <row r="1882">
      <c r="A1882" s="227" t="str">
        <f t="shared" si="1"/>
        <v>CX721</v>
      </c>
      <c r="B1882" s="227" t="str">
        <f t="shared" si="2"/>
        <v>Guru-Pooja-Deepam</v>
      </c>
      <c r="C1882" s="32" t="s">
        <v>15430</v>
      </c>
      <c r="D1882" s="32" t="s">
        <v>15431</v>
      </c>
      <c r="E1882" s="229">
        <v>1.0</v>
      </c>
      <c r="F1882" s="230" t="b">
        <v>0</v>
      </c>
      <c r="G1882" s="229">
        <v>0.0</v>
      </c>
      <c r="H1882" s="229">
        <v>0.0</v>
      </c>
      <c r="I1882" s="32" t="s">
        <v>15431</v>
      </c>
      <c r="J1882" s="32" t="s">
        <v>15432</v>
      </c>
      <c r="K1882" s="229">
        <v>6.0</v>
      </c>
      <c r="L1882" s="229">
        <v>0.0</v>
      </c>
      <c r="M1882" s="231"/>
      <c r="N1882" s="229">
        <v>6.0</v>
      </c>
    </row>
    <row r="1883">
      <c r="A1883" s="227" t="str">
        <f t="shared" si="1"/>
        <v>CX813-04</v>
      </c>
      <c r="B1883" s="227" t="str">
        <f t="shared" si="2"/>
        <v>Saree</v>
      </c>
      <c r="C1883" s="32" t="s">
        <v>15433</v>
      </c>
      <c r="D1883" s="32" t="s">
        <v>15434</v>
      </c>
      <c r="E1883" s="229">
        <v>40.0</v>
      </c>
      <c r="F1883" s="230" t="b">
        <v>0</v>
      </c>
      <c r="G1883" s="229">
        <v>0.0</v>
      </c>
      <c r="H1883" s="229">
        <v>0.0</v>
      </c>
      <c r="I1883" s="32" t="s">
        <v>15434</v>
      </c>
      <c r="J1883" s="32" t="s">
        <v>15435</v>
      </c>
      <c r="K1883" s="229">
        <v>444.0</v>
      </c>
      <c r="L1883" s="229">
        <v>0.0</v>
      </c>
      <c r="M1883" s="231"/>
      <c r="N1883" s="229">
        <v>444.0</v>
      </c>
    </row>
    <row r="1884">
      <c r="A1884" s="227" t="str">
        <f t="shared" si="1"/>
        <v>CX813-07</v>
      </c>
      <c r="B1884" s="227" t="str">
        <f t="shared" si="2"/>
        <v>Devi-Saree</v>
      </c>
      <c r="C1884" s="32" t="s">
        <v>15436</v>
      </c>
      <c r="D1884" s="32" t="s">
        <v>15437</v>
      </c>
      <c r="E1884" s="229">
        <v>75.0</v>
      </c>
      <c r="F1884" s="230" t="b">
        <v>0</v>
      </c>
      <c r="G1884" s="229">
        <v>0.0</v>
      </c>
      <c r="H1884" s="229">
        <v>0.0</v>
      </c>
      <c r="I1884" s="32" t="s">
        <v>15437</v>
      </c>
      <c r="J1884" s="32" t="s">
        <v>15438</v>
      </c>
      <c r="K1884" s="229">
        <v>777.0</v>
      </c>
      <c r="L1884" s="229">
        <v>0.0</v>
      </c>
      <c r="M1884" s="231"/>
      <c r="N1884" s="229">
        <v>777.0</v>
      </c>
    </row>
    <row r="1885">
      <c r="A1885" s="227" t="str">
        <f t="shared" si="1"/>
        <v>CX813-09</v>
      </c>
      <c r="B1885" s="227" t="str">
        <f t="shared" si="2"/>
        <v>Devi-Saree</v>
      </c>
      <c r="C1885" s="32" t="s">
        <v>15439</v>
      </c>
      <c r="D1885" s="32" t="s">
        <v>15440</v>
      </c>
      <c r="E1885" s="229">
        <v>125.0</v>
      </c>
      <c r="F1885" s="230" t="b">
        <v>0</v>
      </c>
      <c r="G1885" s="229">
        <v>0.0</v>
      </c>
      <c r="H1885" s="229">
        <v>0.0</v>
      </c>
      <c r="I1885" s="32" t="s">
        <v>15440</v>
      </c>
      <c r="J1885" s="32" t="s">
        <v>15438</v>
      </c>
      <c r="K1885" s="229">
        <v>999.0</v>
      </c>
      <c r="L1885" s="229">
        <v>0.0</v>
      </c>
      <c r="M1885" s="231"/>
      <c r="N1885" s="229">
        <v>999.0</v>
      </c>
    </row>
    <row r="1886">
      <c r="A1886" s="227" t="str">
        <f t="shared" si="1"/>
        <v>CX813-1024</v>
      </c>
      <c r="B1886" s="227" t="str">
        <f t="shared" si="2"/>
        <v>Red-Devi-Saree</v>
      </c>
      <c r="C1886" s="32" t="s">
        <v>15441</v>
      </c>
      <c r="D1886" s="32" t="s">
        <v>15442</v>
      </c>
      <c r="E1886" s="229">
        <v>19.24</v>
      </c>
      <c r="F1886" s="230" t="b">
        <v>0</v>
      </c>
      <c r="G1886" s="229">
        <v>0.0</v>
      </c>
      <c r="H1886" s="229">
        <v>0.0</v>
      </c>
      <c r="I1886" s="32" t="s">
        <v>15442</v>
      </c>
      <c r="J1886" s="32" t="s">
        <v>12951</v>
      </c>
      <c r="K1886" s="229">
        <v>222.0</v>
      </c>
      <c r="L1886" s="229">
        <v>0.0</v>
      </c>
      <c r="M1886" s="231"/>
      <c r="N1886" s="229">
        <v>222.0</v>
      </c>
    </row>
    <row r="1887">
      <c r="A1887" s="227" t="str">
        <f t="shared" si="1"/>
        <v>CX813-1031</v>
      </c>
      <c r="B1887" s="227" t="str">
        <f t="shared" si="2"/>
        <v>Yellow-Devi-Saree</v>
      </c>
      <c r="C1887" s="32" t="s">
        <v>15443</v>
      </c>
      <c r="D1887" s="32" t="s">
        <v>15444</v>
      </c>
      <c r="E1887" s="229">
        <v>18.67</v>
      </c>
      <c r="F1887" s="230" t="b">
        <v>0</v>
      </c>
      <c r="G1887" s="229">
        <v>0.0</v>
      </c>
      <c r="H1887" s="229">
        <v>0.0</v>
      </c>
      <c r="I1887" s="32" t="s">
        <v>15444</v>
      </c>
      <c r="J1887" s="32" t="s">
        <v>15445</v>
      </c>
      <c r="K1887" s="229">
        <v>222.0</v>
      </c>
      <c r="L1887" s="229">
        <v>0.0</v>
      </c>
      <c r="M1887" s="231"/>
      <c r="N1887" s="229">
        <v>222.0</v>
      </c>
    </row>
    <row r="1888">
      <c r="A1888" s="227" t="str">
        <f t="shared" si="1"/>
        <v>CX813-1037</v>
      </c>
      <c r="B1888" s="227" t="str">
        <f t="shared" si="2"/>
        <v>Green-Devi-Saree</v>
      </c>
      <c r="C1888" s="32" t="s">
        <v>15446</v>
      </c>
      <c r="D1888" s="32" t="s">
        <v>15447</v>
      </c>
      <c r="E1888" s="229">
        <v>19.24</v>
      </c>
      <c r="F1888" s="230" t="b">
        <v>0</v>
      </c>
      <c r="G1888" s="229">
        <v>1.0</v>
      </c>
      <c r="H1888" s="229">
        <v>1.0</v>
      </c>
      <c r="I1888" s="32" t="s">
        <v>15447</v>
      </c>
      <c r="J1888" s="32" t="s">
        <v>12930</v>
      </c>
      <c r="K1888" s="229">
        <v>111.0</v>
      </c>
      <c r="L1888" s="229">
        <v>1.0</v>
      </c>
      <c r="M1888" s="231"/>
      <c r="N1888" s="229">
        <v>111.0</v>
      </c>
    </row>
    <row r="1889">
      <c r="A1889" s="227" t="str">
        <f t="shared" si="1"/>
        <v>CX813-1046</v>
      </c>
      <c r="B1889" s="227" t="str">
        <f t="shared" si="2"/>
        <v>Dark-Red-Saree</v>
      </c>
      <c r="C1889" s="32" t="s">
        <v>15448</v>
      </c>
      <c r="D1889" s="32" t="s">
        <v>15449</v>
      </c>
      <c r="E1889" s="229">
        <v>18.67</v>
      </c>
      <c r="F1889" s="230" t="b">
        <v>0</v>
      </c>
      <c r="G1889" s="229">
        <v>0.0</v>
      </c>
      <c r="H1889" s="229">
        <v>0.0</v>
      </c>
      <c r="I1889" s="32" t="s">
        <v>15449</v>
      </c>
      <c r="J1889" s="32" t="s">
        <v>15450</v>
      </c>
      <c r="K1889" s="229">
        <v>99.0</v>
      </c>
      <c r="L1889" s="229">
        <v>0.0</v>
      </c>
      <c r="M1889" s="231"/>
      <c r="N1889" s="229">
        <v>99.0</v>
      </c>
    </row>
    <row r="1890">
      <c r="A1890" s="227" t="str">
        <f t="shared" si="1"/>
        <v>CX813-1249</v>
      </c>
      <c r="B1890" s="227" t="str">
        <f t="shared" si="2"/>
        <v>Orange-Devi-Saree</v>
      </c>
      <c r="C1890" s="32" t="s">
        <v>15451</v>
      </c>
      <c r="D1890" s="32" t="s">
        <v>15452</v>
      </c>
      <c r="E1890" s="229">
        <v>13.75</v>
      </c>
      <c r="F1890" s="230" t="b">
        <v>0</v>
      </c>
      <c r="G1890" s="229">
        <v>0.0</v>
      </c>
      <c r="H1890" s="229">
        <v>0.0</v>
      </c>
      <c r="I1890" s="32" t="s">
        <v>15452</v>
      </c>
      <c r="J1890" s="32" t="s">
        <v>12944</v>
      </c>
      <c r="K1890" s="229">
        <v>222.0</v>
      </c>
      <c r="L1890" s="229">
        <v>0.0</v>
      </c>
      <c r="M1890" s="231"/>
      <c r="N1890" s="229">
        <v>222.0</v>
      </c>
    </row>
    <row r="1891">
      <c r="A1891" s="227" t="str">
        <f t="shared" si="1"/>
        <v>CX813-525</v>
      </c>
      <c r="B1891" s="227" t="str">
        <f t="shared" si="2"/>
        <v>Devi Saree</v>
      </c>
      <c r="C1891" s="32" t="s">
        <v>15453</v>
      </c>
      <c r="D1891" s="32" t="s">
        <v>15454</v>
      </c>
      <c r="E1891" s="229">
        <v>36.07</v>
      </c>
      <c r="F1891" s="230" t="b">
        <v>0</v>
      </c>
      <c r="G1891" s="229">
        <v>0.0</v>
      </c>
      <c r="H1891" s="229">
        <v>0.0</v>
      </c>
      <c r="I1891" s="32" t="s">
        <v>15454</v>
      </c>
      <c r="J1891" s="32" t="s">
        <v>15455</v>
      </c>
      <c r="K1891" s="229">
        <v>99.0</v>
      </c>
      <c r="L1891" s="229">
        <v>0.0</v>
      </c>
      <c r="M1891" s="231"/>
      <c r="N1891" s="229">
        <v>99.0</v>
      </c>
    </row>
    <row r="1892">
      <c r="A1892" s="227" t="str">
        <f t="shared" si="1"/>
        <v>CX813-527</v>
      </c>
      <c r="B1892" s="227" t="str">
        <f t="shared" si="2"/>
        <v>Devi Saree</v>
      </c>
      <c r="C1892" s="32" t="s">
        <v>15456</v>
      </c>
      <c r="D1892" s="32" t="s">
        <v>15457</v>
      </c>
      <c r="E1892" s="229">
        <v>13.7</v>
      </c>
      <c r="F1892" s="230" t="b">
        <v>0</v>
      </c>
      <c r="G1892" s="229">
        <v>0.0</v>
      </c>
      <c r="H1892" s="229">
        <v>0.0</v>
      </c>
      <c r="I1892" s="32" t="s">
        <v>15457</v>
      </c>
      <c r="J1892" s="32" t="s">
        <v>15455</v>
      </c>
      <c r="K1892" s="229">
        <v>222.0</v>
      </c>
      <c r="L1892" s="229">
        <v>0.0</v>
      </c>
      <c r="M1892" s="231"/>
      <c r="N1892" s="229">
        <v>222.0</v>
      </c>
    </row>
    <row r="1893">
      <c r="A1893" s="227" t="str">
        <f t="shared" si="1"/>
        <v>CX813-532</v>
      </c>
      <c r="B1893" s="227" t="str">
        <f t="shared" si="2"/>
        <v>Devi Saree</v>
      </c>
      <c r="C1893" s="32" t="s">
        <v>15458</v>
      </c>
      <c r="D1893" s="32" t="s">
        <v>15459</v>
      </c>
      <c r="E1893" s="229">
        <v>14.13</v>
      </c>
      <c r="F1893" s="230" t="b">
        <v>0</v>
      </c>
      <c r="G1893" s="229">
        <v>0.0</v>
      </c>
      <c r="H1893" s="229">
        <v>0.0</v>
      </c>
      <c r="I1893" s="32" t="s">
        <v>15459</v>
      </c>
      <c r="J1893" s="32" t="s">
        <v>15455</v>
      </c>
      <c r="K1893" s="229">
        <v>55.0</v>
      </c>
      <c r="L1893" s="229">
        <v>0.0</v>
      </c>
      <c r="M1893" s="231"/>
      <c r="N1893" s="229">
        <v>55.0</v>
      </c>
    </row>
    <row r="1894">
      <c r="A1894" s="227" t="str">
        <f t="shared" si="1"/>
        <v>CX813-542</v>
      </c>
      <c r="B1894" s="227" t="str">
        <f t="shared" si="2"/>
        <v>Devi Saree</v>
      </c>
      <c r="C1894" s="32" t="s">
        <v>15460</v>
      </c>
      <c r="D1894" s="32" t="s">
        <v>15461</v>
      </c>
      <c r="E1894" s="229">
        <v>13.7</v>
      </c>
      <c r="F1894" s="230" t="b">
        <v>0</v>
      </c>
      <c r="G1894" s="229">
        <v>0.0</v>
      </c>
      <c r="H1894" s="229">
        <v>0.0</v>
      </c>
      <c r="I1894" s="32" t="s">
        <v>15461</v>
      </c>
      <c r="J1894" s="32" t="s">
        <v>15455</v>
      </c>
      <c r="K1894" s="229">
        <v>222.0</v>
      </c>
      <c r="L1894" s="229">
        <v>0.0</v>
      </c>
      <c r="M1894" s="231"/>
      <c r="N1894" s="229">
        <v>222.0</v>
      </c>
    </row>
    <row r="1895">
      <c r="A1895" s="227" t="str">
        <f t="shared" si="1"/>
        <v>CX813-543</v>
      </c>
      <c r="B1895" s="227" t="str">
        <f t="shared" si="2"/>
        <v>Devi Saree</v>
      </c>
      <c r="C1895" s="32" t="s">
        <v>15462</v>
      </c>
      <c r="D1895" s="32" t="s">
        <v>15463</v>
      </c>
      <c r="E1895" s="229">
        <v>14.13</v>
      </c>
      <c r="F1895" s="230" t="b">
        <v>0</v>
      </c>
      <c r="G1895" s="229">
        <v>1.0</v>
      </c>
      <c r="H1895" s="229">
        <v>1.0</v>
      </c>
      <c r="I1895" s="32" t="s">
        <v>15463</v>
      </c>
      <c r="J1895" s="32" t="s">
        <v>15455</v>
      </c>
      <c r="K1895" s="229">
        <v>111.0</v>
      </c>
      <c r="L1895" s="229">
        <v>1.0</v>
      </c>
      <c r="M1895" s="231"/>
      <c r="N1895" s="229">
        <v>111.0</v>
      </c>
    </row>
    <row r="1896">
      <c r="A1896" s="227" t="str">
        <f t="shared" si="1"/>
        <v>CX813-6805</v>
      </c>
      <c r="B1896" s="227" t="str">
        <f t="shared" si="2"/>
        <v>Saree</v>
      </c>
      <c r="C1896" s="32" t="s">
        <v>15464</v>
      </c>
      <c r="D1896" s="32" t="s">
        <v>15465</v>
      </c>
      <c r="E1896" s="229">
        <v>35.0</v>
      </c>
      <c r="F1896" s="230" t="b">
        <v>0</v>
      </c>
      <c r="G1896" s="229">
        <v>0.0</v>
      </c>
      <c r="H1896" s="229">
        <v>0.0</v>
      </c>
      <c r="I1896" s="32" t="s">
        <v>15465</v>
      </c>
      <c r="J1896" s="32" t="s">
        <v>15435</v>
      </c>
      <c r="K1896" s="229">
        <v>99.0</v>
      </c>
      <c r="L1896" s="229">
        <v>0.0</v>
      </c>
      <c r="M1896" s="231"/>
      <c r="N1896" s="229">
        <v>99.0</v>
      </c>
    </row>
    <row r="1897">
      <c r="A1897" s="227" t="str">
        <f t="shared" si="1"/>
        <v>CX813-813</v>
      </c>
      <c r="B1897" s="227" t="str">
        <f t="shared" si="2"/>
        <v>Red-Devi-Saree</v>
      </c>
      <c r="C1897" s="32" t="s">
        <v>15466</v>
      </c>
      <c r="D1897" s="32" t="s">
        <v>15467</v>
      </c>
      <c r="E1897" s="229">
        <v>13.33</v>
      </c>
      <c r="F1897" s="230" t="b">
        <v>0</v>
      </c>
      <c r="G1897" s="229">
        <v>0.0</v>
      </c>
      <c r="H1897" s="229">
        <v>0.0</v>
      </c>
      <c r="I1897" s="32" t="s">
        <v>15467</v>
      </c>
      <c r="J1897" s="32" t="s">
        <v>12951</v>
      </c>
      <c r="K1897" s="229">
        <v>222.0</v>
      </c>
      <c r="L1897" s="229">
        <v>0.0</v>
      </c>
      <c r="M1897" s="231"/>
      <c r="N1897" s="229">
        <v>222.0</v>
      </c>
    </row>
    <row r="1898">
      <c r="A1898" s="227" t="str">
        <f t="shared" si="1"/>
        <v>CX813-830</v>
      </c>
      <c r="B1898" s="227" t="str">
        <f t="shared" si="2"/>
        <v>Red-Devi-Saree</v>
      </c>
      <c r="C1898" s="32" t="s">
        <v>15468</v>
      </c>
      <c r="D1898" s="32" t="s">
        <v>15469</v>
      </c>
      <c r="E1898" s="229">
        <v>20.61</v>
      </c>
      <c r="F1898" s="230" t="b">
        <v>0</v>
      </c>
      <c r="G1898" s="229">
        <v>0.0</v>
      </c>
      <c r="H1898" s="229">
        <v>0.0</v>
      </c>
      <c r="I1898" s="32" t="s">
        <v>15469</v>
      </c>
      <c r="J1898" s="32" t="s">
        <v>12951</v>
      </c>
      <c r="K1898" s="229">
        <v>222.0</v>
      </c>
      <c r="L1898" s="229">
        <v>0.0</v>
      </c>
      <c r="M1898" s="231"/>
      <c r="N1898" s="229">
        <v>222.0</v>
      </c>
    </row>
    <row r="1899">
      <c r="A1899" s="227" t="str">
        <f t="shared" si="1"/>
        <v>CX813-839</v>
      </c>
      <c r="B1899" s="227" t="str">
        <f t="shared" si="2"/>
        <v>Light-Red-Saree</v>
      </c>
      <c r="C1899" s="32" t="s">
        <v>15470</v>
      </c>
      <c r="D1899" s="32" t="s">
        <v>15471</v>
      </c>
      <c r="E1899" s="229">
        <v>20.0</v>
      </c>
      <c r="F1899" s="230" t="b">
        <v>0</v>
      </c>
      <c r="G1899" s="229">
        <v>0.0</v>
      </c>
      <c r="H1899" s="229">
        <v>0.0</v>
      </c>
      <c r="I1899" s="32" t="s">
        <v>15471</v>
      </c>
      <c r="J1899" s="32" t="s">
        <v>15472</v>
      </c>
      <c r="K1899" s="229">
        <v>222.0</v>
      </c>
      <c r="L1899" s="229">
        <v>0.0</v>
      </c>
      <c r="M1899" s="231"/>
      <c r="N1899" s="229">
        <v>222.0</v>
      </c>
    </row>
    <row r="1900">
      <c r="A1900" s="227" t="str">
        <f t="shared" si="1"/>
        <v>CX813-869</v>
      </c>
      <c r="B1900" s="227" t="str">
        <f t="shared" si="2"/>
        <v>Green-Devi-Saree</v>
      </c>
      <c r="C1900" s="32" t="s">
        <v>15473</v>
      </c>
      <c r="D1900" s="32" t="s">
        <v>15474</v>
      </c>
      <c r="E1900" s="229">
        <v>20.61</v>
      </c>
      <c r="F1900" s="230" t="b">
        <v>0</v>
      </c>
      <c r="G1900" s="229">
        <v>1.0</v>
      </c>
      <c r="H1900" s="229">
        <v>1.0</v>
      </c>
      <c r="I1900" s="32" t="s">
        <v>15474</v>
      </c>
      <c r="J1900" s="32" t="s">
        <v>12930</v>
      </c>
      <c r="K1900" s="229">
        <v>222.0</v>
      </c>
      <c r="L1900" s="229">
        <v>1.0</v>
      </c>
      <c r="M1900" s="231"/>
      <c r="N1900" s="229">
        <v>222.0</v>
      </c>
    </row>
    <row r="1901">
      <c r="A1901" s="227" t="str">
        <f t="shared" si="1"/>
        <v>CX813-896</v>
      </c>
      <c r="B1901" s="227" t="str">
        <f t="shared" si="2"/>
        <v>Red-Devi-Saree</v>
      </c>
      <c r="C1901" s="32" t="s">
        <v>15475</v>
      </c>
      <c r="D1901" s="32" t="s">
        <v>15476</v>
      </c>
      <c r="E1901" s="229">
        <v>20.61</v>
      </c>
      <c r="F1901" s="230" t="b">
        <v>0</v>
      </c>
      <c r="G1901" s="229">
        <v>0.0</v>
      </c>
      <c r="H1901" s="229">
        <v>0.0</v>
      </c>
      <c r="I1901" s="32" t="s">
        <v>15476</v>
      </c>
      <c r="J1901" s="32" t="s">
        <v>12951</v>
      </c>
      <c r="K1901" s="229">
        <v>222.0</v>
      </c>
      <c r="L1901" s="229">
        <v>0.0</v>
      </c>
      <c r="M1901" s="231"/>
      <c r="N1901" s="229">
        <v>222.0</v>
      </c>
    </row>
    <row r="1902">
      <c r="A1902" s="227" t="str">
        <f t="shared" si="1"/>
        <v>CX813-915</v>
      </c>
      <c r="B1902" s="227" t="str">
        <f t="shared" si="2"/>
        <v>Mustard-Devi-Saree</v>
      </c>
      <c r="C1902" s="32" t="s">
        <v>15477</v>
      </c>
      <c r="D1902" s="32" t="s">
        <v>15478</v>
      </c>
      <c r="E1902" s="229">
        <v>20.61</v>
      </c>
      <c r="F1902" s="230" t="b">
        <v>0</v>
      </c>
      <c r="G1902" s="229">
        <v>0.0</v>
      </c>
      <c r="H1902" s="229">
        <v>0.0</v>
      </c>
      <c r="I1902" s="32" t="s">
        <v>15478</v>
      </c>
      <c r="J1902" s="32" t="s">
        <v>15479</v>
      </c>
      <c r="K1902" s="229">
        <v>111.0</v>
      </c>
      <c r="L1902" s="229">
        <v>0.0</v>
      </c>
      <c r="M1902" s="231"/>
      <c r="N1902" s="229">
        <v>111.0</v>
      </c>
    </row>
    <row r="1903">
      <c r="A1903" s="227" t="str">
        <f t="shared" si="1"/>
        <v>CX813-952</v>
      </c>
      <c r="B1903" s="227" t="str">
        <f t="shared" si="2"/>
        <v>Orange-Devi-Saree</v>
      </c>
      <c r="C1903" s="32" t="s">
        <v>15480</v>
      </c>
      <c r="D1903" s="32" t="s">
        <v>15481</v>
      </c>
      <c r="E1903" s="229">
        <v>20.0</v>
      </c>
      <c r="F1903" s="230" t="b">
        <v>0</v>
      </c>
      <c r="G1903" s="229">
        <v>0.0</v>
      </c>
      <c r="H1903" s="229">
        <v>0.0</v>
      </c>
      <c r="I1903" s="32" t="s">
        <v>15481</v>
      </c>
      <c r="J1903" s="32" t="s">
        <v>12944</v>
      </c>
      <c r="K1903" s="229">
        <v>222.0</v>
      </c>
      <c r="L1903" s="229">
        <v>0.0</v>
      </c>
      <c r="M1903" s="231"/>
      <c r="N1903" s="229">
        <v>222.0</v>
      </c>
    </row>
    <row r="1904">
      <c r="A1904" s="227" t="str">
        <f t="shared" si="1"/>
        <v>CX813-A975</v>
      </c>
      <c r="B1904" s="227" t="str">
        <f t="shared" si="2"/>
        <v>Devi-Consecrated-Saree</v>
      </c>
      <c r="C1904" s="32" t="s">
        <v>15482</v>
      </c>
      <c r="D1904" s="32" t="s">
        <v>15483</v>
      </c>
      <c r="E1904" s="229">
        <v>13.33</v>
      </c>
      <c r="F1904" s="230" t="b">
        <v>0</v>
      </c>
      <c r="G1904" s="229">
        <v>0.0</v>
      </c>
      <c r="H1904" s="229">
        <v>0.0</v>
      </c>
      <c r="I1904" s="32" t="s">
        <v>15483</v>
      </c>
      <c r="J1904" s="32" t="s">
        <v>15484</v>
      </c>
      <c r="K1904" s="229">
        <v>99.0</v>
      </c>
      <c r="L1904" s="229">
        <v>0.0</v>
      </c>
      <c r="M1904" s="231"/>
      <c r="N1904" s="229">
        <v>99.0</v>
      </c>
    </row>
    <row r="1905">
      <c r="A1905" s="227" t="str">
        <f t="shared" si="1"/>
        <v>CX813-N636</v>
      </c>
      <c r="B1905" s="227" t="str">
        <f t="shared" si="2"/>
        <v>Devi Consecrated Red Saree</v>
      </c>
      <c r="C1905" s="32" t="s">
        <v>15485</v>
      </c>
      <c r="D1905" s="32" t="s">
        <v>15486</v>
      </c>
      <c r="E1905" s="229">
        <v>21.54</v>
      </c>
      <c r="F1905" s="230" t="b">
        <v>0</v>
      </c>
      <c r="G1905" s="229">
        <v>0.0</v>
      </c>
      <c r="H1905" s="229">
        <v>0.0</v>
      </c>
      <c r="I1905" s="32" t="s">
        <v>15486</v>
      </c>
      <c r="J1905" s="32" t="s">
        <v>12969</v>
      </c>
      <c r="K1905" s="229">
        <v>99.0</v>
      </c>
      <c r="L1905" s="229">
        <v>0.0</v>
      </c>
      <c r="M1905" s="231"/>
      <c r="N1905" s="229">
        <v>99.0</v>
      </c>
    </row>
    <row r="1906">
      <c r="A1906" s="227" t="str">
        <f t="shared" si="1"/>
        <v>CX814-T</v>
      </c>
      <c r="B1906" s="227" t="str">
        <f t="shared" si="2"/>
        <v>Adiyogi Shawl Cotton</v>
      </c>
      <c r="C1906" s="32" t="s">
        <v>15487</v>
      </c>
      <c r="D1906" s="32" t="s">
        <v>15488</v>
      </c>
      <c r="E1906" s="229">
        <v>0.0</v>
      </c>
      <c r="F1906" s="230" t="b">
        <v>0</v>
      </c>
      <c r="G1906" s="229">
        <v>17.0</v>
      </c>
      <c r="H1906" s="229">
        <v>17.0</v>
      </c>
      <c r="I1906" s="32" t="s">
        <v>15488</v>
      </c>
      <c r="J1906" s="32" t="s">
        <v>262</v>
      </c>
      <c r="K1906" s="229">
        <v>9.0</v>
      </c>
      <c r="L1906" s="229">
        <v>17.0</v>
      </c>
      <c r="M1906" s="231"/>
      <c r="N1906" s="229">
        <v>9.0</v>
      </c>
    </row>
    <row r="1907">
      <c r="A1907" s="227" t="str">
        <f t="shared" si="1"/>
        <v>CX906</v>
      </c>
      <c r="B1907" s="227" t="str">
        <f t="shared" si="2"/>
        <v>Sadhguru Sannidhi Vastram</v>
      </c>
      <c r="C1907" s="32" t="s">
        <v>15489</v>
      </c>
      <c r="D1907" s="32" t="s">
        <v>15490</v>
      </c>
      <c r="E1907" s="229">
        <v>5.0</v>
      </c>
      <c r="F1907" s="230" t="b">
        <v>0</v>
      </c>
      <c r="G1907" s="229">
        <v>0.0</v>
      </c>
      <c r="H1907" s="229">
        <v>0.0</v>
      </c>
      <c r="I1907" s="32" t="s">
        <v>15490</v>
      </c>
      <c r="J1907" s="32" t="s">
        <v>15491</v>
      </c>
      <c r="K1907" s="229">
        <v>10.0</v>
      </c>
      <c r="L1907" s="229">
        <v>0.0</v>
      </c>
      <c r="M1907" s="231"/>
      <c r="N1907" s="229">
        <v>10.0</v>
      </c>
    </row>
    <row r="1908">
      <c r="A1908" s="227" t="str">
        <f t="shared" si="1"/>
        <v>CX909</v>
      </c>
      <c r="B1908" s="227" t="str">
        <f t="shared" si="2"/>
        <v>Adi yogi-printed-Shawl-Cotton</v>
      </c>
      <c r="C1908" s="32" t="s">
        <v>15492</v>
      </c>
      <c r="D1908" s="32" t="s">
        <v>4228</v>
      </c>
      <c r="E1908" s="229">
        <v>34.06</v>
      </c>
      <c r="F1908" s="230" t="b">
        <v>0</v>
      </c>
      <c r="G1908" s="229">
        <v>1.0</v>
      </c>
      <c r="H1908" s="229">
        <v>1.0</v>
      </c>
      <c r="I1908" s="32" t="s">
        <v>4228</v>
      </c>
      <c r="J1908" s="32" t="s">
        <v>15493</v>
      </c>
      <c r="K1908" s="229">
        <v>45.0</v>
      </c>
      <c r="L1908" s="229">
        <v>1.0</v>
      </c>
      <c r="M1908" s="231"/>
      <c r="N1908" s="229">
        <v>45.0</v>
      </c>
    </row>
    <row r="1909">
      <c r="A1909" s="227" t="str">
        <f t="shared" si="1"/>
        <v>CX910</v>
      </c>
      <c r="B1909" s="227" t="str">
        <f t="shared" si="2"/>
        <v>Adi yogi-printed-Shawl-Silk</v>
      </c>
      <c r="C1909" s="32" t="s">
        <v>15494</v>
      </c>
      <c r="D1909" s="32" t="s">
        <v>15495</v>
      </c>
      <c r="E1909" s="229">
        <v>65.0</v>
      </c>
      <c r="F1909" s="230" t="b">
        <v>0</v>
      </c>
      <c r="G1909" s="229">
        <v>1.0</v>
      </c>
      <c r="H1909" s="229">
        <v>1.0</v>
      </c>
      <c r="I1909" s="32" t="s">
        <v>15495</v>
      </c>
      <c r="J1909" s="32" t="s">
        <v>15496</v>
      </c>
      <c r="K1909" s="229">
        <v>95.0</v>
      </c>
      <c r="L1909" s="229">
        <v>1.0</v>
      </c>
      <c r="M1909" s="231"/>
      <c r="N1909" s="229">
        <v>95.0</v>
      </c>
    </row>
    <row r="1910">
      <c r="A1910" s="227" t="str">
        <f t="shared" si="1"/>
        <v>CX911</v>
      </c>
      <c r="B1910" s="227" t="str">
        <f t="shared" si="2"/>
        <v>Adiyogi-Shawl-Cotton</v>
      </c>
      <c r="C1910" s="32" t="s">
        <v>15497</v>
      </c>
      <c r="D1910" s="32" t="s">
        <v>15498</v>
      </c>
      <c r="E1910" s="229">
        <v>6.0</v>
      </c>
      <c r="F1910" s="230" t="b">
        <v>0</v>
      </c>
      <c r="G1910" s="229">
        <v>0.0</v>
      </c>
      <c r="H1910" s="229">
        <v>0.0</v>
      </c>
      <c r="I1910" s="32" t="s">
        <v>15498</v>
      </c>
      <c r="J1910" s="32" t="s">
        <v>15499</v>
      </c>
      <c r="K1910" s="229">
        <v>15.0</v>
      </c>
      <c r="L1910" s="229">
        <v>0.0</v>
      </c>
      <c r="M1910" s="231"/>
      <c r="N1910" s="229">
        <v>15.0</v>
      </c>
    </row>
    <row r="1911">
      <c r="A1911" s="227" t="str">
        <f t="shared" si="1"/>
        <v>DV0000004403</v>
      </c>
      <c r="B1911" s="227" t="str">
        <f t="shared" si="2"/>
        <v>Devi Deepam</v>
      </c>
      <c r="C1911" s="32" t="s">
        <v>15500</v>
      </c>
      <c r="D1911" s="32" t="s">
        <v>15501</v>
      </c>
      <c r="E1911" s="229">
        <v>0.0</v>
      </c>
      <c r="F1911" s="230" t="b">
        <v>0</v>
      </c>
      <c r="G1911" s="229">
        <v>0.0</v>
      </c>
      <c r="H1911" s="229">
        <v>0.0</v>
      </c>
      <c r="I1911" s="231"/>
      <c r="J1911" s="32" t="s">
        <v>15502</v>
      </c>
      <c r="K1911" s="229">
        <v>1.0</v>
      </c>
      <c r="L1911" s="229">
        <v>0.0</v>
      </c>
      <c r="M1911" s="231"/>
      <c r="N1911" s="229">
        <v>1.0</v>
      </c>
    </row>
    <row r="1912">
      <c r="A1912" s="227" t="str">
        <f t="shared" si="1"/>
        <v>DV101</v>
      </c>
      <c r="B1912" s="227" t="str">
        <f t="shared" si="2"/>
        <v>Circus of the Intellect</v>
      </c>
      <c r="C1912" s="32" t="s">
        <v>15503</v>
      </c>
      <c r="D1912" s="32" t="s">
        <v>15504</v>
      </c>
      <c r="E1912" s="229">
        <v>0.0</v>
      </c>
      <c r="F1912" s="230" t="b">
        <v>0</v>
      </c>
      <c r="G1912" s="229">
        <v>5.0</v>
      </c>
      <c r="H1912" s="229">
        <v>5.0</v>
      </c>
      <c r="I1912" s="32" t="s">
        <v>15504</v>
      </c>
      <c r="J1912" s="32" t="s">
        <v>15505</v>
      </c>
      <c r="K1912" s="229">
        <v>3.0</v>
      </c>
      <c r="L1912" s="229">
        <v>5.0</v>
      </c>
      <c r="M1912" s="231"/>
      <c r="N1912" s="229">
        <v>3.0</v>
      </c>
    </row>
    <row r="1913">
      <c r="A1913" s="227" t="str">
        <f t="shared" si="1"/>
        <v>DV102</v>
      </c>
      <c r="B1913" s="227" t="str">
        <f t="shared" si="2"/>
        <v>From Creation To Creator</v>
      </c>
      <c r="C1913" s="32" t="s">
        <v>15506</v>
      </c>
      <c r="D1913" s="32" t="s">
        <v>15507</v>
      </c>
      <c r="E1913" s="229">
        <v>0.0</v>
      </c>
      <c r="F1913" s="230" t="b">
        <v>0</v>
      </c>
      <c r="G1913" s="229">
        <v>0.0</v>
      </c>
      <c r="H1913" s="229">
        <v>0.0</v>
      </c>
      <c r="I1913" s="32" t="s">
        <v>15507</v>
      </c>
      <c r="J1913" s="32" t="s">
        <v>15508</v>
      </c>
      <c r="K1913" s="229">
        <v>3.0</v>
      </c>
      <c r="L1913" s="229">
        <v>0.0</v>
      </c>
      <c r="M1913" s="231"/>
      <c r="N1913" s="229">
        <v>3.0</v>
      </c>
    </row>
    <row r="1914">
      <c r="A1914" s="227" t="str">
        <f t="shared" si="1"/>
        <v>DV103</v>
      </c>
      <c r="B1914" s="227" t="str">
        <f t="shared" si="2"/>
        <v>A Dimension Beyond the Physical</v>
      </c>
      <c r="C1914" s="32" t="s">
        <v>15509</v>
      </c>
      <c r="D1914" s="32" t="s">
        <v>15510</v>
      </c>
      <c r="E1914" s="229">
        <v>0.0</v>
      </c>
      <c r="F1914" s="230" t="b">
        <v>0</v>
      </c>
      <c r="G1914" s="229">
        <v>2.0</v>
      </c>
      <c r="H1914" s="229">
        <v>2.0</v>
      </c>
      <c r="I1914" s="32" t="s">
        <v>15510</v>
      </c>
      <c r="J1914" s="32" t="s">
        <v>15511</v>
      </c>
      <c r="K1914" s="229">
        <v>3.0</v>
      </c>
      <c r="L1914" s="229">
        <v>2.0</v>
      </c>
      <c r="M1914" s="231"/>
      <c r="N1914" s="229">
        <v>3.0</v>
      </c>
    </row>
    <row r="1915">
      <c r="A1915" s="227" t="str">
        <f t="shared" si="1"/>
        <v>DV104</v>
      </c>
      <c r="B1915" s="227" t="str">
        <f t="shared" si="2"/>
        <v>Enlightenment, Life The Way It Is</v>
      </c>
      <c r="C1915" s="32" t="s">
        <v>15512</v>
      </c>
      <c r="D1915" s="32" t="s">
        <v>15513</v>
      </c>
      <c r="E1915" s="229">
        <v>0.0</v>
      </c>
      <c r="F1915" s="230" t="b">
        <v>0</v>
      </c>
      <c r="G1915" s="229">
        <v>7.0</v>
      </c>
      <c r="H1915" s="229">
        <v>7.0</v>
      </c>
      <c r="I1915" s="32" t="s">
        <v>15513</v>
      </c>
      <c r="J1915" s="32" t="s">
        <v>15514</v>
      </c>
      <c r="K1915" s="229">
        <v>3.0</v>
      </c>
      <c r="L1915" s="229">
        <v>7.0</v>
      </c>
      <c r="M1915" s="232"/>
      <c r="N1915" s="229">
        <v>3.0</v>
      </c>
    </row>
    <row r="1916">
      <c r="A1916" s="227" t="str">
        <f t="shared" si="1"/>
        <v>DV105</v>
      </c>
      <c r="B1916" s="227" t="str">
        <f t="shared" si="2"/>
        <v>Inspire Your Child, Inspire The World</v>
      </c>
      <c r="C1916" s="32" t="s">
        <v>15515</v>
      </c>
      <c r="D1916" s="32" t="s">
        <v>15516</v>
      </c>
      <c r="E1916" s="229">
        <v>0.0</v>
      </c>
      <c r="F1916" s="230" t="b">
        <v>0</v>
      </c>
      <c r="G1916" s="229">
        <v>0.0</v>
      </c>
      <c r="H1916" s="229">
        <v>0.0</v>
      </c>
      <c r="I1916" s="32" t="s">
        <v>15516</v>
      </c>
      <c r="J1916" s="32" t="s">
        <v>15517</v>
      </c>
      <c r="K1916" s="229">
        <v>3.0</v>
      </c>
      <c r="L1916" s="229">
        <v>0.0</v>
      </c>
      <c r="M1916" s="232"/>
      <c r="N1916" s="229">
        <v>3.0</v>
      </c>
    </row>
    <row r="1917">
      <c r="A1917" s="227" t="str">
        <f t="shared" si="1"/>
        <v>DV106</v>
      </c>
      <c r="B1917" s="227" t="str">
        <f t="shared" si="2"/>
        <v>Is Spirituality a Science?</v>
      </c>
      <c r="C1917" s="32" t="s">
        <v>15518</v>
      </c>
      <c r="D1917" s="32" t="s">
        <v>15519</v>
      </c>
      <c r="E1917" s="229">
        <v>0.0</v>
      </c>
      <c r="F1917" s="230" t="b">
        <v>0</v>
      </c>
      <c r="G1917" s="229">
        <v>2.0</v>
      </c>
      <c r="H1917" s="229">
        <v>2.0</v>
      </c>
      <c r="I1917" s="32" t="s">
        <v>15519</v>
      </c>
      <c r="J1917" s="32" t="s">
        <v>15520</v>
      </c>
      <c r="K1917" s="229">
        <v>3.0</v>
      </c>
      <c r="L1917" s="229">
        <v>2.0</v>
      </c>
      <c r="M1917" s="232"/>
      <c r="N1917" s="229">
        <v>3.0</v>
      </c>
    </row>
    <row r="1918">
      <c r="A1918" s="227" t="str">
        <f t="shared" si="1"/>
        <v>DV109</v>
      </c>
      <c r="B1918" s="227" t="str">
        <f t="shared" si="2"/>
        <v>Living Life to the Fullest</v>
      </c>
      <c r="C1918" s="32" t="s">
        <v>15521</v>
      </c>
      <c r="D1918" s="32" t="s">
        <v>15522</v>
      </c>
      <c r="E1918" s="229">
        <v>0.0</v>
      </c>
      <c r="F1918" s="230" t="b">
        <v>0</v>
      </c>
      <c r="G1918" s="229">
        <v>1.0</v>
      </c>
      <c r="H1918" s="229">
        <v>1.0</v>
      </c>
      <c r="I1918" s="32" t="s">
        <v>15522</v>
      </c>
      <c r="J1918" s="32" t="s">
        <v>15523</v>
      </c>
      <c r="K1918" s="229">
        <v>3.0</v>
      </c>
      <c r="L1918" s="229">
        <v>1.0</v>
      </c>
      <c r="M1918" s="232"/>
      <c r="N1918" s="229">
        <v>3.0</v>
      </c>
    </row>
    <row r="1919">
      <c r="A1919" s="227" t="str">
        <f t="shared" si="1"/>
        <v>DV110</v>
      </c>
      <c r="B1919" s="227" t="str">
        <f t="shared" si="2"/>
        <v>Ordinary to EXTRAordinary</v>
      </c>
      <c r="C1919" s="32" t="s">
        <v>15524</v>
      </c>
      <c r="D1919" s="32" t="s">
        <v>15525</v>
      </c>
      <c r="E1919" s="229">
        <v>0.0</v>
      </c>
      <c r="F1919" s="230" t="b">
        <v>0</v>
      </c>
      <c r="G1919" s="229">
        <v>4.0</v>
      </c>
      <c r="H1919" s="229">
        <v>4.0</v>
      </c>
      <c r="I1919" s="32" t="s">
        <v>15525</v>
      </c>
      <c r="J1919" s="32" t="s">
        <v>15526</v>
      </c>
      <c r="K1919" s="229">
        <v>3.0</v>
      </c>
      <c r="L1919" s="229">
        <v>4.0</v>
      </c>
      <c r="M1919" s="232"/>
      <c r="N1919" s="229">
        <v>3.0</v>
      </c>
    </row>
    <row r="1920">
      <c r="A1920" s="227" t="str">
        <f t="shared" si="1"/>
        <v>DV111</v>
      </c>
      <c r="B1920" s="227" t="str">
        <f t="shared" si="2"/>
        <v>The Pain Of Ignorance</v>
      </c>
      <c r="C1920" s="32" t="s">
        <v>15527</v>
      </c>
      <c r="D1920" s="32" t="s">
        <v>15528</v>
      </c>
      <c r="E1920" s="229">
        <v>0.0</v>
      </c>
      <c r="F1920" s="230" t="b">
        <v>0</v>
      </c>
      <c r="G1920" s="229">
        <v>4.0</v>
      </c>
      <c r="H1920" s="229">
        <v>4.0</v>
      </c>
      <c r="I1920" s="32" t="s">
        <v>15528</v>
      </c>
      <c r="J1920" s="32" t="s">
        <v>15529</v>
      </c>
      <c r="K1920" s="229">
        <v>3.0</v>
      </c>
      <c r="L1920" s="229">
        <v>4.0</v>
      </c>
      <c r="M1920" s="232"/>
      <c r="N1920" s="229">
        <v>3.0</v>
      </c>
    </row>
    <row r="1921">
      <c r="A1921" s="227" t="str">
        <f t="shared" si="1"/>
        <v>DV113</v>
      </c>
      <c r="B1921" s="227" t="str">
        <f t="shared" si="2"/>
        <v>Women in Spirituality</v>
      </c>
      <c r="C1921" s="32" t="s">
        <v>15530</v>
      </c>
      <c r="D1921" s="32" t="s">
        <v>15531</v>
      </c>
      <c r="E1921" s="229">
        <v>0.0</v>
      </c>
      <c r="F1921" s="230" t="b">
        <v>0</v>
      </c>
      <c r="G1921" s="229">
        <v>1.0</v>
      </c>
      <c r="H1921" s="229">
        <v>1.0</v>
      </c>
      <c r="I1921" s="32" t="s">
        <v>15531</v>
      </c>
      <c r="J1921" s="32" t="s">
        <v>15532</v>
      </c>
      <c r="K1921" s="229">
        <v>3.0</v>
      </c>
      <c r="L1921" s="229">
        <v>1.0</v>
      </c>
      <c r="M1921" s="232"/>
      <c r="N1921" s="229">
        <v>3.0</v>
      </c>
    </row>
    <row r="1922">
      <c r="A1922" s="227" t="str">
        <f t="shared" si="1"/>
        <v>DV115</v>
      </c>
      <c r="B1922" s="227" t="str">
        <f t="shared" si="2"/>
        <v>The Drunken Act</v>
      </c>
      <c r="C1922" s="32" t="s">
        <v>15533</v>
      </c>
      <c r="D1922" s="32" t="s">
        <v>15534</v>
      </c>
      <c r="E1922" s="229">
        <v>0.0</v>
      </c>
      <c r="F1922" s="230" t="b">
        <v>0</v>
      </c>
      <c r="G1922" s="229">
        <v>4.0</v>
      </c>
      <c r="H1922" s="229">
        <v>4.0</v>
      </c>
      <c r="I1922" s="32" t="s">
        <v>15534</v>
      </c>
      <c r="J1922" s="32" t="s">
        <v>15535</v>
      </c>
      <c r="K1922" s="229">
        <v>3.0</v>
      </c>
      <c r="L1922" s="229">
        <v>4.0</v>
      </c>
      <c r="M1922" s="232"/>
      <c r="N1922" s="229">
        <v>3.0</v>
      </c>
    </row>
    <row r="1923">
      <c r="A1923" s="227" t="str">
        <f t="shared" si="1"/>
        <v>DV116</v>
      </c>
      <c r="B1923" s="227" t="str">
        <f t="shared" si="2"/>
        <v>Sacred Seed</v>
      </c>
      <c r="C1923" s="32" t="s">
        <v>15536</v>
      </c>
      <c r="D1923" s="32" t="s">
        <v>15537</v>
      </c>
      <c r="E1923" s="229">
        <v>0.0</v>
      </c>
      <c r="F1923" s="230" t="b">
        <v>0</v>
      </c>
      <c r="G1923" s="229">
        <v>4.0</v>
      </c>
      <c r="H1923" s="229">
        <v>4.0</v>
      </c>
      <c r="I1923" s="32" t="s">
        <v>15537</v>
      </c>
      <c r="J1923" s="32" t="s">
        <v>15538</v>
      </c>
      <c r="K1923" s="229">
        <v>3.0</v>
      </c>
      <c r="L1923" s="229">
        <v>4.0</v>
      </c>
      <c r="M1923" s="232"/>
      <c r="N1923" s="229">
        <v>3.0</v>
      </c>
    </row>
    <row r="1924">
      <c r="A1924" s="227" t="str">
        <f t="shared" si="1"/>
        <v>DV117</v>
      </c>
      <c r="B1924" s="227" t="str">
        <f t="shared" si="2"/>
        <v>Saying Yes to Life</v>
      </c>
      <c r="C1924" s="32" t="s">
        <v>15539</v>
      </c>
      <c r="D1924" s="32" t="s">
        <v>15540</v>
      </c>
      <c r="E1924" s="229">
        <v>0.0</v>
      </c>
      <c r="F1924" s="230" t="b">
        <v>0</v>
      </c>
      <c r="G1924" s="229">
        <v>4.0</v>
      </c>
      <c r="H1924" s="229">
        <v>4.0</v>
      </c>
      <c r="I1924" s="32" t="s">
        <v>15540</v>
      </c>
      <c r="J1924" s="32" t="s">
        <v>15541</v>
      </c>
      <c r="K1924" s="229">
        <v>3.0</v>
      </c>
      <c r="L1924" s="229">
        <v>4.0</v>
      </c>
      <c r="M1924" s="232"/>
      <c r="N1924" s="229">
        <v>3.0</v>
      </c>
    </row>
    <row r="1925">
      <c r="A1925" s="227" t="str">
        <f t="shared" si="1"/>
        <v>DV120</v>
      </c>
      <c r="B1925" s="227" t="str">
        <f t="shared" si="2"/>
        <v>English Mystic Wisdom</v>
      </c>
      <c r="C1925" s="32" t="s">
        <v>15542</v>
      </c>
      <c r="D1925" s="32" t="s">
        <v>15543</v>
      </c>
      <c r="E1925" s="229">
        <v>0.0</v>
      </c>
      <c r="F1925" s="230" t="b">
        <v>0</v>
      </c>
      <c r="G1925" s="229">
        <v>11.0</v>
      </c>
      <c r="H1925" s="229">
        <v>11.0</v>
      </c>
      <c r="I1925" s="32" t="s">
        <v>15543</v>
      </c>
      <c r="J1925" s="32" t="s">
        <v>15544</v>
      </c>
      <c r="K1925" s="229">
        <v>3.0</v>
      </c>
      <c r="L1925" s="229">
        <v>11.0</v>
      </c>
      <c r="M1925" s="232"/>
      <c r="N1925" s="229">
        <v>3.0</v>
      </c>
    </row>
    <row r="1926">
      <c r="A1926" s="227" t="str">
        <f t="shared" si="1"/>
        <v>DV133</v>
      </c>
      <c r="B1926" s="227" t="str">
        <f t="shared" si="2"/>
        <v>English The Miracle of Life</v>
      </c>
      <c r="C1926" s="32" t="s">
        <v>15545</v>
      </c>
      <c r="D1926" s="32" t="s">
        <v>15546</v>
      </c>
      <c r="E1926" s="229">
        <v>0.0</v>
      </c>
      <c r="F1926" s="230" t="b">
        <v>0</v>
      </c>
      <c r="G1926" s="229">
        <v>0.0</v>
      </c>
      <c r="H1926" s="229">
        <v>0.0</v>
      </c>
      <c r="I1926" s="32" t="s">
        <v>15546</v>
      </c>
      <c r="J1926" s="32" t="s">
        <v>15547</v>
      </c>
      <c r="K1926" s="229">
        <v>3.0</v>
      </c>
      <c r="L1926" s="229">
        <v>0.0</v>
      </c>
      <c r="M1926" s="232"/>
      <c r="N1926" s="229">
        <v>3.0</v>
      </c>
    </row>
    <row r="1927">
      <c r="A1927" s="227" t="str">
        <f t="shared" si="1"/>
        <v>DV137</v>
      </c>
      <c r="B1927" s="227" t="str">
        <f t="shared" si="2"/>
        <v>Vaibhav Shiva</v>
      </c>
      <c r="C1927" s="32" t="s">
        <v>15548</v>
      </c>
      <c r="D1927" s="32" t="s">
        <v>15549</v>
      </c>
      <c r="E1927" s="229">
        <v>0.0</v>
      </c>
      <c r="F1927" s="230" t="b">
        <v>0</v>
      </c>
      <c r="G1927" s="229">
        <v>1.0</v>
      </c>
      <c r="H1927" s="229">
        <v>1.0</v>
      </c>
      <c r="I1927" s="32" t="s">
        <v>15549</v>
      </c>
      <c r="J1927" s="32" t="s">
        <v>15550</v>
      </c>
      <c r="K1927" s="229">
        <v>3.0</v>
      </c>
      <c r="L1927" s="229">
        <v>1.0</v>
      </c>
      <c r="M1927" s="232"/>
      <c r="N1927" s="229">
        <v>3.0</v>
      </c>
    </row>
    <row r="1928">
      <c r="A1928" s="227" t="str">
        <f t="shared" si="1"/>
        <v>DV138</v>
      </c>
      <c r="B1928" s="227" t="str">
        <f t="shared" si="2"/>
        <v>Hell Or Heaven, It's Your Choice</v>
      </c>
      <c r="C1928" s="32" t="s">
        <v>15551</v>
      </c>
      <c r="D1928" s="32" t="s">
        <v>15552</v>
      </c>
      <c r="E1928" s="229">
        <v>0.0</v>
      </c>
      <c r="F1928" s="230" t="b">
        <v>0</v>
      </c>
      <c r="G1928" s="229">
        <v>4.0</v>
      </c>
      <c r="H1928" s="229">
        <v>4.0</v>
      </c>
      <c r="I1928" s="32" t="s">
        <v>15552</v>
      </c>
      <c r="J1928" s="32" t="s">
        <v>15553</v>
      </c>
      <c r="K1928" s="229">
        <v>3.0</v>
      </c>
      <c r="L1928" s="229">
        <v>4.0</v>
      </c>
      <c r="M1928" s="232"/>
      <c r="N1928" s="229">
        <v>3.0</v>
      </c>
    </row>
    <row r="1929">
      <c r="A1929" s="227" t="str">
        <f t="shared" si="1"/>
        <v>DV139</v>
      </c>
      <c r="B1929" s="227" t="str">
        <f t="shared" si="2"/>
        <v>Ananda Alai</v>
      </c>
      <c r="C1929" s="32" t="s">
        <v>15554</v>
      </c>
      <c r="D1929" s="32" t="s">
        <v>15555</v>
      </c>
      <c r="E1929" s="229">
        <v>0.0</v>
      </c>
      <c r="F1929" s="230" t="b">
        <v>0</v>
      </c>
      <c r="G1929" s="229">
        <v>1.0</v>
      </c>
      <c r="H1929" s="229">
        <v>1.0</v>
      </c>
      <c r="I1929" s="32" t="s">
        <v>15555</v>
      </c>
      <c r="J1929" s="32" t="s">
        <v>15556</v>
      </c>
      <c r="K1929" s="229">
        <v>3.0</v>
      </c>
      <c r="L1929" s="229">
        <v>1.0</v>
      </c>
      <c r="M1929" s="232"/>
      <c r="N1929" s="229">
        <v>3.0</v>
      </c>
    </row>
    <row r="1930">
      <c r="A1930" s="227" t="str">
        <f t="shared" si="1"/>
        <v>DV141</v>
      </c>
      <c r="B1930" s="227" t="str">
        <f t="shared" si="2"/>
        <v>Business Of Business</v>
      </c>
      <c r="C1930" s="32" t="s">
        <v>15557</v>
      </c>
      <c r="D1930" s="32" t="s">
        <v>15558</v>
      </c>
      <c r="E1930" s="229">
        <v>0.0</v>
      </c>
      <c r="F1930" s="230" t="b">
        <v>0</v>
      </c>
      <c r="G1930" s="229">
        <v>6.0</v>
      </c>
      <c r="H1930" s="229">
        <v>6.0</v>
      </c>
      <c r="I1930" s="32" t="s">
        <v>15558</v>
      </c>
      <c r="J1930" s="32" t="s">
        <v>15559</v>
      </c>
      <c r="K1930" s="229">
        <v>3.0</v>
      </c>
      <c r="L1930" s="229">
        <v>6.0</v>
      </c>
      <c r="M1930" s="232"/>
      <c r="N1930" s="229">
        <v>3.0</v>
      </c>
    </row>
    <row r="1931">
      <c r="A1931" s="227" t="str">
        <f t="shared" si="1"/>
        <v>DV143</v>
      </c>
      <c r="B1931" s="227" t="str">
        <f t="shared" si="2"/>
        <v>Ektara</v>
      </c>
      <c r="C1931" s="32" t="s">
        <v>15560</v>
      </c>
      <c r="D1931" s="32" t="s">
        <v>15561</v>
      </c>
      <c r="E1931" s="229">
        <v>0.0</v>
      </c>
      <c r="F1931" s="230" t="b">
        <v>0</v>
      </c>
      <c r="G1931" s="229">
        <v>3.0</v>
      </c>
      <c r="H1931" s="229">
        <v>3.0</v>
      </c>
      <c r="I1931" s="32" t="s">
        <v>15561</v>
      </c>
      <c r="J1931" s="32" t="s">
        <v>15562</v>
      </c>
      <c r="K1931" s="229">
        <v>3.0</v>
      </c>
      <c r="L1931" s="229">
        <v>3.0</v>
      </c>
      <c r="M1931" s="232"/>
      <c r="N1931" s="229">
        <v>3.0</v>
      </c>
    </row>
    <row r="1932">
      <c r="A1932" s="227" t="str">
        <f t="shared" si="1"/>
        <v>DV144</v>
      </c>
      <c r="B1932" s="227" t="str">
        <f t="shared" si="2"/>
        <v>Moving India</v>
      </c>
      <c r="C1932" s="32" t="s">
        <v>15563</v>
      </c>
      <c r="D1932" s="32" t="s">
        <v>15564</v>
      </c>
      <c r="E1932" s="229">
        <v>0.0</v>
      </c>
      <c r="F1932" s="230" t="b">
        <v>0</v>
      </c>
      <c r="G1932" s="229">
        <v>7.0</v>
      </c>
      <c r="H1932" s="229">
        <v>7.0</v>
      </c>
      <c r="I1932" s="32" t="s">
        <v>15564</v>
      </c>
      <c r="J1932" s="32" t="s">
        <v>15565</v>
      </c>
      <c r="K1932" s="229">
        <v>3.0</v>
      </c>
      <c r="L1932" s="229">
        <v>7.0</v>
      </c>
      <c r="M1932" s="232"/>
      <c r="N1932" s="229">
        <v>3.0</v>
      </c>
    </row>
    <row r="1933">
      <c r="A1933" s="227" t="str">
        <f t="shared" si="1"/>
        <v>DV146</v>
      </c>
      <c r="B1933" s="227" t="str">
        <f t="shared" si="2"/>
        <v>Guru: The Inner Awakening</v>
      </c>
      <c r="C1933" s="32" t="s">
        <v>15566</v>
      </c>
      <c r="D1933" s="32" t="s">
        <v>15567</v>
      </c>
      <c r="E1933" s="229">
        <v>0.0</v>
      </c>
      <c r="F1933" s="230" t="b">
        <v>0</v>
      </c>
      <c r="G1933" s="229">
        <v>1.0</v>
      </c>
      <c r="H1933" s="229">
        <v>1.0</v>
      </c>
      <c r="I1933" s="32" t="s">
        <v>15567</v>
      </c>
      <c r="J1933" s="32" t="s">
        <v>15568</v>
      </c>
      <c r="K1933" s="229">
        <v>3.0</v>
      </c>
      <c r="L1933" s="229">
        <v>1.0</v>
      </c>
      <c r="M1933" s="232"/>
      <c r="N1933" s="229">
        <v>3.0</v>
      </c>
    </row>
    <row r="1934">
      <c r="A1934" s="227" t="str">
        <f t="shared" si="1"/>
        <v>DV148</v>
      </c>
      <c r="B1934" s="227" t="str">
        <f t="shared" si="2"/>
        <v>Leadership Beyond the Leader</v>
      </c>
      <c r="C1934" s="32" t="s">
        <v>15569</v>
      </c>
      <c r="D1934" s="32" t="s">
        <v>15570</v>
      </c>
      <c r="E1934" s="229">
        <v>0.0</v>
      </c>
      <c r="F1934" s="230" t="b">
        <v>0</v>
      </c>
      <c r="G1934" s="229">
        <v>3.0</v>
      </c>
      <c r="H1934" s="229">
        <v>3.0</v>
      </c>
      <c r="I1934" s="32" t="s">
        <v>15570</v>
      </c>
      <c r="J1934" s="32" t="s">
        <v>15571</v>
      </c>
      <c r="K1934" s="229">
        <v>3.0</v>
      </c>
      <c r="L1934" s="229">
        <v>3.0</v>
      </c>
      <c r="M1934" s="232"/>
      <c r="N1934" s="229">
        <v>3.0</v>
      </c>
    </row>
    <row r="1935">
      <c r="A1935" s="227" t="str">
        <f t="shared" si="1"/>
        <v>DV150</v>
      </c>
      <c r="B1935" s="227" t="str">
        <f t="shared" si="2"/>
        <v>English Introduction to Yoga</v>
      </c>
      <c r="C1935" s="32" t="s">
        <v>15572</v>
      </c>
      <c r="D1935" s="32" t="s">
        <v>15573</v>
      </c>
      <c r="E1935" s="229">
        <v>0.81</v>
      </c>
      <c r="F1935" s="230" t="b">
        <v>0</v>
      </c>
      <c r="G1935" s="229">
        <v>126.0</v>
      </c>
      <c r="H1935" s="229">
        <v>126.0</v>
      </c>
      <c r="I1935" s="32" t="s">
        <v>15573</v>
      </c>
      <c r="J1935" s="32" t="s">
        <v>15574</v>
      </c>
      <c r="K1935" s="229">
        <v>2.0</v>
      </c>
      <c r="L1935" s="229">
        <v>126.0</v>
      </c>
      <c r="M1935" s="232"/>
      <c r="N1935" s="229">
        <v>2.0</v>
      </c>
    </row>
    <row r="1936">
      <c r="A1936" s="227" t="str">
        <f t="shared" si="1"/>
        <v>DV150-T</v>
      </c>
      <c r="B1936" s="227" t="str">
        <f t="shared" si="2"/>
        <v>Introduction-to-Yoga</v>
      </c>
      <c r="C1936" s="32" t="s">
        <v>15575</v>
      </c>
      <c r="D1936" s="32" t="s">
        <v>15576</v>
      </c>
      <c r="E1936" s="229">
        <v>0.0</v>
      </c>
      <c r="F1936" s="230" t="b">
        <v>0</v>
      </c>
      <c r="G1936" s="229">
        <v>0.0</v>
      </c>
      <c r="H1936" s="229">
        <v>0.0</v>
      </c>
      <c r="I1936" s="32" t="s">
        <v>15576</v>
      </c>
      <c r="J1936" s="32" t="s">
        <v>15577</v>
      </c>
      <c r="K1936" s="229">
        <v>4.0</v>
      </c>
      <c r="L1936" s="229">
        <v>0.0</v>
      </c>
      <c r="M1936" s="232"/>
      <c r="N1936" s="229">
        <v>4.0</v>
      </c>
    </row>
    <row r="1937">
      <c r="A1937" s="227" t="str">
        <f t="shared" si="1"/>
        <v>DV151</v>
      </c>
      <c r="B1937" s="227" t="str">
        <f t="shared" si="2"/>
        <v>Mechanics of Health</v>
      </c>
      <c r="C1937" s="32" t="s">
        <v>15578</v>
      </c>
      <c r="D1937" s="32" t="s">
        <v>15579</v>
      </c>
      <c r="E1937" s="229">
        <v>0.0</v>
      </c>
      <c r="F1937" s="230" t="b">
        <v>0</v>
      </c>
      <c r="G1937" s="229">
        <v>1.0</v>
      </c>
      <c r="H1937" s="229">
        <v>1.0</v>
      </c>
      <c r="I1937" s="32" t="s">
        <v>15579</v>
      </c>
      <c r="J1937" s="32" t="s">
        <v>15580</v>
      </c>
      <c r="K1937" s="229">
        <v>3.0</v>
      </c>
      <c r="L1937" s="229">
        <v>1.0</v>
      </c>
      <c r="M1937" s="232"/>
      <c r="N1937" s="229">
        <v>3.0</v>
      </c>
    </row>
    <row r="1938">
      <c r="A1938" s="227" t="str">
        <f t="shared" si="1"/>
        <v>DV152</v>
      </c>
      <c r="B1938" s="227" t="str">
        <f t="shared" si="2"/>
        <v>Of Love and Life</v>
      </c>
      <c r="C1938" s="32" t="s">
        <v>15581</v>
      </c>
      <c r="D1938" s="32" t="s">
        <v>15582</v>
      </c>
      <c r="E1938" s="229">
        <v>0.0</v>
      </c>
      <c r="F1938" s="230" t="b">
        <v>0</v>
      </c>
      <c r="G1938" s="229">
        <v>6.0</v>
      </c>
      <c r="H1938" s="229">
        <v>6.0</v>
      </c>
      <c r="I1938" s="32" t="s">
        <v>15582</v>
      </c>
      <c r="J1938" s="32" t="s">
        <v>15583</v>
      </c>
      <c r="K1938" s="229">
        <v>3.0</v>
      </c>
      <c r="L1938" s="229">
        <v>6.0</v>
      </c>
      <c r="M1938" s="232"/>
      <c r="N1938" s="229">
        <v>3.0</v>
      </c>
    </row>
    <row r="1939">
      <c r="A1939" s="227" t="str">
        <f t="shared" si="1"/>
        <v>DV153</v>
      </c>
      <c r="B1939" s="227" t="str">
        <f t="shared" si="2"/>
        <v>Acting to Awakening</v>
      </c>
      <c r="C1939" s="32" t="s">
        <v>15584</v>
      </c>
      <c r="D1939" s="32" t="s">
        <v>15585</v>
      </c>
      <c r="E1939" s="229">
        <v>0.0</v>
      </c>
      <c r="F1939" s="230" t="b">
        <v>0</v>
      </c>
      <c r="G1939" s="229">
        <v>10.0</v>
      </c>
      <c r="H1939" s="229">
        <v>10.0</v>
      </c>
      <c r="I1939" s="32" t="s">
        <v>15585</v>
      </c>
      <c r="J1939" s="32" t="s">
        <v>15586</v>
      </c>
      <c r="K1939" s="229">
        <v>3.0</v>
      </c>
      <c r="L1939" s="229">
        <v>10.0</v>
      </c>
      <c r="M1939" s="231"/>
      <c r="N1939" s="229">
        <v>3.0</v>
      </c>
    </row>
    <row r="1940">
      <c r="A1940" s="227" t="str">
        <f t="shared" si="1"/>
        <v>DV602</v>
      </c>
      <c r="B1940" s="227" t="str">
        <f t="shared" si="2"/>
        <v>IL CAN 23</v>
      </c>
      <c r="C1940" s="32" t="s">
        <v>15587</v>
      </c>
      <c r="D1940" s="32" t="s">
        <v>15588</v>
      </c>
      <c r="E1940" s="229">
        <v>0.0</v>
      </c>
      <c r="F1940" s="230" t="b">
        <v>0</v>
      </c>
      <c r="G1940" s="229">
        <v>1.0</v>
      </c>
      <c r="H1940" s="229">
        <v>1.0</v>
      </c>
      <c r="I1940" s="32" t="s">
        <v>15588</v>
      </c>
      <c r="J1940" s="32" t="s">
        <v>15589</v>
      </c>
      <c r="K1940" s="229">
        <v>4.0</v>
      </c>
      <c r="L1940" s="229">
        <v>1.0</v>
      </c>
      <c r="M1940" s="232"/>
      <c r="N1940" s="229">
        <v>4.0</v>
      </c>
    </row>
    <row r="1941">
      <c r="A1941" s="227" t="str">
        <f t="shared" si="1"/>
        <v>DV603</v>
      </c>
      <c r="B1941" s="227" t="str">
        <f t="shared" si="2"/>
        <v>DVD-GiftSet-3</v>
      </c>
      <c r="C1941" s="32" t="s">
        <v>15590</v>
      </c>
      <c r="D1941" s="32" t="s">
        <v>15591</v>
      </c>
      <c r="E1941" s="229">
        <v>0.0</v>
      </c>
      <c r="F1941" s="230" t="b">
        <v>0</v>
      </c>
      <c r="G1941" s="229">
        <v>1.0</v>
      </c>
      <c r="H1941" s="229">
        <v>1.0</v>
      </c>
      <c r="I1941" s="32" t="s">
        <v>15591</v>
      </c>
      <c r="J1941" s="32" t="s">
        <v>15592</v>
      </c>
      <c r="K1941" s="229">
        <v>9.0</v>
      </c>
      <c r="L1941" s="229">
        <v>1.0</v>
      </c>
      <c r="M1941" s="231"/>
      <c r="N1941" s="229">
        <v>9.0</v>
      </c>
    </row>
    <row r="1942">
      <c r="A1942" s="227" t="str">
        <f t="shared" si="1"/>
        <v>EX 139</v>
      </c>
      <c r="B1942" s="227" t="str">
        <f t="shared" si="2"/>
        <v>Sadhguru-Desktop-Calendar</v>
      </c>
      <c r="C1942" s="32" t="s">
        <v>15593</v>
      </c>
      <c r="D1942" s="32" t="s">
        <v>15594</v>
      </c>
      <c r="E1942" s="229">
        <v>4.65</v>
      </c>
      <c r="F1942" s="230" t="b">
        <v>0</v>
      </c>
      <c r="G1942" s="229">
        <v>168.0</v>
      </c>
      <c r="H1942" s="229">
        <v>168.0</v>
      </c>
      <c r="I1942" s="32" t="s">
        <v>15595</v>
      </c>
      <c r="J1942" s="32" t="s">
        <v>15596</v>
      </c>
      <c r="K1942" s="229">
        <v>6.0</v>
      </c>
      <c r="L1942" s="229">
        <v>168.0</v>
      </c>
      <c r="M1942" s="231"/>
      <c r="N1942" s="229">
        <v>6.0</v>
      </c>
    </row>
    <row r="1943">
      <c r="A1943" s="227" t="str">
        <f t="shared" si="1"/>
        <v>EX106</v>
      </c>
      <c r="B1943" s="227" t="str">
        <f t="shared" si="2"/>
        <v>100% Cotton Bath Towel</v>
      </c>
      <c r="C1943" s="32" t="s">
        <v>15597</v>
      </c>
      <c r="D1943" s="32" t="s">
        <v>15598</v>
      </c>
      <c r="E1943" s="229">
        <v>4.0</v>
      </c>
      <c r="F1943" s="230" t="b">
        <v>0</v>
      </c>
      <c r="G1943" s="229">
        <v>0.0</v>
      </c>
      <c r="H1943" s="229">
        <v>0.0</v>
      </c>
      <c r="I1943" s="32" t="s">
        <v>15598</v>
      </c>
      <c r="J1943" s="32" t="s">
        <v>15599</v>
      </c>
      <c r="K1943" s="229">
        <v>7.0</v>
      </c>
      <c r="L1943" s="229">
        <v>0.0</v>
      </c>
      <c r="M1943" s="232"/>
      <c r="N1943" s="229">
        <v>7.0</v>
      </c>
    </row>
    <row r="1944">
      <c r="A1944" s="227" t="str">
        <f t="shared" si="1"/>
        <v>EX106-L</v>
      </c>
      <c r="B1944" s="227" t="str">
        <f t="shared" si="2"/>
        <v>Bath-Towel-Large</v>
      </c>
      <c r="C1944" s="32" t="s">
        <v>15600</v>
      </c>
      <c r="D1944" s="32" t="s">
        <v>15601</v>
      </c>
      <c r="E1944" s="229">
        <v>1.94</v>
      </c>
      <c r="F1944" s="230" t="b">
        <v>0</v>
      </c>
      <c r="G1944" s="229">
        <v>0.0</v>
      </c>
      <c r="H1944" s="229">
        <v>0.0</v>
      </c>
      <c r="I1944" s="32" t="s">
        <v>15601</v>
      </c>
      <c r="J1944" s="32" t="s">
        <v>15602</v>
      </c>
      <c r="K1944" s="229">
        <v>7.0</v>
      </c>
      <c r="L1944" s="229">
        <v>0.0</v>
      </c>
      <c r="M1944" s="231"/>
      <c r="N1944" s="229">
        <v>7.0</v>
      </c>
    </row>
    <row r="1945">
      <c r="A1945" s="227" t="str">
        <f t="shared" si="1"/>
        <v>EX106-S</v>
      </c>
      <c r="B1945" s="227" t="str">
        <f t="shared" si="2"/>
        <v>Bath-Towel-Small</v>
      </c>
      <c r="C1945" s="32" t="s">
        <v>15603</v>
      </c>
      <c r="D1945" s="32" t="s">
        <v>15604</v>
      </c>
      <c r="E1945" s="229">
        <v>0.61</v>
      </c>
      <c r="F1945" s="230" t="b">
        <v>0</v>
      </c>
      <c r="G1945" s="229">
        <v>0.0</v>
      </c>
      <c r="H1945" s="229">
        <v>0.0</v>
      </c>
      <c r="I1945" s="32" t="s">
        <v>15604</v>
      </c>
      <c r="J1945" s="32" t="s">
        <v>15605</v>
      </c>
      <c r="K1945" s="229">
        <v>4.0</v>
      </c>
      <c r="L1945" s="229">
        <v>0.0</v>
      </c>
      <c r="M1945" s="231"/>
      <c r="N1945" s="229">
        <v>4.0</v>
      </c>
    </row>
    <row r="1946">
      <c r="A1946" s="227" t="str">
        <f t="shared" si="1"/>
        <v>EX122</v>
      </c>
      <c r="B1946" s="227" t="str">
        <f t="shared" si="2"/>
        <v>Car-Scented-Bag</v>
      </c>
      <c r="C1946" s="32" t="s">
        <v>15606</v>
      </c>
      <c r="D1946" s="32" t="s">
        <v>15607</v>
      </c>
      <c r="E1946" s="229">
        <v>1.0</v>
      </c>
      <c r="F1946" s="230" t="b">
        <v>0</v>
      </c>
      <c r="G1946" s="229">
        <v>0.0</v>
      </c>
      <c r="H1946" s="229">
        <v>0.0</v>
      </c>
      <c r="I1946" s="32" t="s">
        <v>15607</v>
      </c>
      <c r="J1946" s="32" t="s">
        <v>15608</v>
      </c>
      <c r="K1946" s="229">
        <v>3.0</v>
      </c>
      <c r="L1946" s="229">
        <v>0.0</v>
      </c>
      <c r="M1946" s="231"/>
      <c r="N1946" s="229">
        <v>3.0</v>
      </c>
    </row>
    <row r="1947">
      <c r="A1947" s="227" t="str">
        <f t="shared" si="1"/>
        <v>EX123</v>
      </c>
      <c r="B1947" s="227" t="str">
        <f t="shared" si="2"/>
        <v>Scented-Sachets-Big</v>
      </c>
      <c r="C1947" s="32" t="s">
        <v>15609</v>
      </c>
      <c r="D1947" s="32" t="s">
        <v>15610</v>
      </c>
      <c r="E1947" s="229">
        <v>2.1</v>
      </c>
      <c r="F1947" s="230" t="b">
        <v>0</v>
      </c>
      <c r="G1947" s="229">
        <v>0.0</v>
      </c>
      <c r="H1947" s="229">
        <v>0.0</v>
      </c>
      <c r="I1947" s="32" t="s">
        <v>15610</v>
      </c>
      <c r="J1947" s="32" t="s">
        <v>15611</v>
      </c>
      <c r="K1947" s="229">
        <v>4.0</v>
      </c>
      <c r="L1947" s="229">
        <v>0.0</v>
      </c>
      <c r="M1947" s="231"/>
      <c r="N1947" s="229">
        <v>4.0</v>
      </c>
    </row>
    <row r="1948">
      <c r="A1948" s="227" t="str">
        <f t="shared" si="1"/>
        <v>EX124</v>
      </c>
      <c r="B1948" s="227" t="str">
        <f t="shared" si="2"/>
        <v>Scented-Sachets-Small</v>
      </c>
      <c r="C1948" s="32" t="s">
        <v>15612</v>
      </c>
      <c r="D1948" s="32" t="s">
        <v>15613</v>
      </c>
      <c r="E1948" s="229">
        <v>1.05</v>
      </c>
      <c r="F1948" s="230" t="b">
        <v>0</v>
      </c>
      <c r="G1948" s="229">
        <v>0.0</v>
      </c>
      <c r="H1948" s="229">
        <v>0.0</v>
      </c>
      <c r="I1948" s="32" t="s">
        <v>15613</v>
      </c>
      <c r="J1948" s="32" t="s">
        <v>15614</v>
      </c>
      <c r="K1948" s="229">
        <v>3.0</v>
      </c>
      <c r="L1948" s="229">
        <v>0.0</v>
      </c>
      <c r="M1948" s="231"/>
      <c r="N1948" s="229">
        <v>3.0</v>
      </c>
    </row>
    <row r="1949">
      <c r="A1949" s="227" t="str">
        <f t="shared" si="1"/>
        <v>EX126</v>
      </c>
      <c r="B1949" s="227" t="str">
        <f t="shared" si="2"/>
        <v>Organic-Eye-Pillow</v>
      </c>
      <c r="C1949" s="32" t="s">
        <v>15615</v>
      </c>
      <c r="D1949" s="32" t="s">
        <v>15616</v>
      </c>
      <c r="E1949" s="229">
        <v>4.11</v>
      </c>
      <c r="F1949" s="230" t="b">
        <v>0</v>
      </c>
      <c r="G1949" s="229">
        <v>74.0</v>
      </c>
      <c r="H1949" s="229">
        <v>76.0</v>
      </c>
      <c r="I1949" s="32" t="s">
        <v>15616</v>
      </c>
      <c r="J1949" s="32" t="s">
        <v>15617</v>
      </c>
      <c r="K1949" s="229">
        <v>5.0</v>
      </c>
      <c r="L1949" s="229">
        <v>76.0</v>
      </c>
      <c r="M1949" s="231"/>
      <c r="N1949" s="229">
        <v>5.0</v>
      </c>
    </row>
    <row r="1950">
      <c r="A1950" s="227" t="str">
        <f t="shared" si="1"/>
        <v>EX129</v>
      </c>
      <c r="B1950" s="227" t="str">
        <f t="shared" si="2"/>
        <v>Organic-Eye-Pillow</v>
      </c>
      <c r="C1950" s="32" t="s">
        <v>15618</v>
      </c>
      <c r="D1950" s="32" t="s">
        <v>15619</v>
      </c>
      <c r="E1950" s="229">
        <v>2.16</v>
      </c>
      <c r="F1950" s="230" t="b">
        <v>0</v>
      </c>
      <c r="G1950" s="229">
        <v>0.0</v>
      </c>
      <c r="H1950" s="229">
        <v>0.0</v>
      </c>
      <c r="I1950" s="32" t="s">
        <v>15619</v>
      </c>
      <c r="J1950" s="32" t="s">
        <v>15617</v>
      </c>
      <c r="K1950" s="229">
        <v>7.0</v>
      </c>
      <c r="L1950" s="229">
        <v>0.0</v>
      </c>
      <c r="M1950" s="231"/>
      <c r="N1950" s="229">
        <v>7.0</v>
      </c>
    </row>
    <row r="1951">
      <c r="A1951" s="227" t="str">
        <f t="shared" si="1"/>
        <v>EX132-23</v>
      </c>
      <c r="B1951" s="227" t="str">
        <f t="shared" si="2"/>
        <v>Sadhguru Dairy</v>
      </c>
      <c r="C1951" s="32" t="s">
        <v>15620</v>
      </c>
      <c r="D1951" s="32" t="s">
        <v>15621</v>
      </c>
      <c r="E1951" s="229">
        <v>3.16</v>
      </c>
      <c r="F1951" s="230" t="b">
        <v>0</v>
      </c>
      <c r="G1951" s="229">
        <v>0.0</v>
      </c>
      <c r="H1951" s="229">
        <v>0.0</v>
      </c>
      <c r="I1951" s="32" t="s">
        <v>15621</v>
      </c>
      <c r="J1951" s="32" t="s">
        <v>15622</v>
      </c>
      <c r="K1951" s="229">
        <v>9.5</v>
      </c>
      <c r="L1951" s="229">
        <v>0.0</v>
      </c>
      <c r="M1951" s="231"/>
      <c r="N1951" s="229">
        <v>9.5</v>
      </c>
    </row>
    <row r="1952">
      <c r="A1952" s="227" t="str">
        <f t="shared" si="1"/>
        <v>EX133</v>
      </c>
      <c r="B1952" s="227" t="str">
        <f t="shared" si="2"/>
        <v>Brush</v>
      </c>
      <c r="C1952" s="32" t="s">
        <v>15623</v>
      </c>
      <c r="D1952" s="32" t="s">
        <v>15624</v>
      </c>
      <c r="E1952" s="229">
        <v>3.29</v>
      </c>
      <c r="F1952" s="230" t="b">
        <v>0</v>
      </c>
      <c r="G1952" s="229">
        <v>0.0</v>
      </c>
      <c r="H1952" s="229">
        <v>0.0</v>
      </c>
      <c r="I1952" s="32" t="s">
        <v>15624</v>
      </c>
      <c r="J1952" s="32" t="s">
        <v>15625</v>
      </c>
      <c r="K1952" s="229">
        <v>6.0</v>
      </c>
      <c r="L1952" s="229">
        <v>0.0</v>
      </c>
      <c r="M1952" s="231"/>
      <c r="N1952" s="229">
        <v>6.0</v>
      </c>
    </row>
    <row r="1953">
      <c r="A1953" s="227" t="str">
        <f t="shared" si="1"/>
        <v>EX139-22</v>
      </c>
      <c r="B1953" s="227" t="str">
        <f t="shared" si="2"/>
        <v>Sadhguru-Desktop-Calendar-2022</v>
      </c>
      <c r="C1953" s="32" t="s">
        <v>15626</v>
      </c>
      <c r="D1953" s="32" t="s">
        <v>15627</v>
      </c>
      <c r="E1953" s="229">
        <v>3.12</v>
      </c>
      <c r="F1953" s="230" t="b">
        <v>0</v>
      </c>
      <c r="G1953" s="229">
        <v>0.0</v>
      </c>
      <c r="H1953" s="229">
        <v>0.0</v>
      </c>
      <c r="I1953" s="32" t="s">
        <v>15627</v>
      </c>
      <c r="J1953" s="32" t="s">
        <v>15628</v>
      </c>
      <c r="K1953" s="229">
        <v>8.0</v>
      </c>
      <c r="L1953" s="229">
        <v>0.0</v>
      </c>
      <c r="M1953" s="231"/>
      <c r="N1953" s="229">
        <v>8.0</v>
      </c>
    </row>
    <row r="1954">
      <c r="A1954" s="227" t="str">
        <f t="shared" si="1"/>
        <v>EX146</v>
      </c>
      <c r="B1954" s="227" t="str">
        <f t="shared" si="2"/>
        <v>PillowCase-White</v>
      </c>
      <c r="C1954" s="32" t="s">
        <v>15629</v>
      </c>
      <c r="D1954" s="32" t="s">
        <v>15630</v>
      </c>
      <c r="E1954" s="229">
        <v>3.42</v>
      </c>
      <c r="F1954" s="230" t="b">
        <v>0</v>
      </c>
      <c r="G1954" s="229">
        <v>1.0</v>
      </c>
      <c r="H1954" s="229">
        <v>1.0</v>
      </c>
      <c r="I1954" s="32" t="s">
        <v>15630</v>
      </c>
      <c r="J1954" s="32" t="s">
        <v>15631</v>
      </c>
      <c r="K1954" s="229">
        <v>2.5</v>
      </c>
      <c r="L1954" s="229">
        <v>1.0</v>
      </c>
      <c r="M1954" s="231"/>
      <c r="N1954" s="229">
        <v>2.5</v>
      </c>
    </row>
    <row r="1955">
      <c r="A1955" s="227" t="str">
        <f t="shared" si="1"/>
        <v>EX155</v>
      </c>
      <c r="B1955" s="227" t="str">
        <f t="shared" si="2"/>
        <v>Nandi-NoteBook</v>
      </c>
      <c r="C1955" s="32" t="s">
        <v>15632</v>
      </c>
      <c r="D1955" s="32" t="s">
        <v>15633</v>
      </c>
      <c r="E1955" s="229">
        <v>3.0</v>
      </c>
      <c r="F1955" s="230" t="b">
        <v>0</v>
      </c>
      <c r="G1955" s="229">
        <v>0.0</v>
      </c>
      <c r="H1955" s="229">
        <v>0.0</v>
      </c>
      <c r="I1955" s="32" t="s">
        <v>15633</v>
      </c>
      <c r="J1955" s="32" t="s">
        <v>15634</v>
      </c>
      <c r="K1955" s="229">
        <v>5.0</v>
      </c>
      <c r="L1955" s="229">
        <v>0.0</v>
      </c>
      <c r="M1955" s="231"/>
      <c r="N1955" s="229">
        <v>5.0</v>
      </c>
    </row>
    <row r="1956">
      <c r="A1956" s="227" t="str">
        <f t="shared" si="1"/>
        <v>EX158</v>
      </c>
      <c r="B1956" s="227" t="str">
        <f t="shared" si="2"/>
        <v>Padam-NoteBook</v>
      </c>
      <c r="C1956" s="32" t="s">
        <v>15635</v>
      </c>
      <c r="D1956" s="32" t="s">
        <v>15636</v>
      </c>
      <c r="E1956" s="229">
        <v>5.41</v>
      </c>
      <c r="F1956" s="230" t="b">
        <v>0</v>
      </c>
      <c r="G1956" s="229">
        <v>1.0</v>
      </c>
      <c r="H1956" s="229">
        <v>1.0</v>
      </c>
      <c r="I1956" s="32" t="s">
        <v>15636</v>
      </c>
      <c r="J1956" s="32" t="s">
        <v>15637</v>
      </c>
      <c r="K1956" s="229">
        <v>5.0</v>
      </c>
      <c r="L1956" s="229">
        <v>1.0</v>
      </c>
      <c r="M1956" s="231"/>
      <c r="N1956" s="229">
        <v>5.0</v>
      </c>
    </row>
    <row r="1957">
      <c r="A1957" s="227" t="str">
        <f t="shared" si="1"/>
        <v>EX159</v>
      </c>
      <c r="B1957" s="227" t="str">
        <f t="shared" si="2"/>
        <v>Padam-Key-Chain</v>
      </c>
      <c r="C1957" s="32" t="s">
        <v>15638</v>
      </c>
      <c r="D1957" s="32" t="s">
        <v>15639</v>
      </c>
      <c r="E1957" s="229">
        <v>0.94</v>
      </c>
      <c r="F1957" s="230" t="b">
        <v>0</v>
      </c>
      <c r="G1957" s="229">
        <v>0.0</v>
      </c>
      <c r="H1957" s="229">
        <v>0.0</v>
      </c>
      <c r="I1957" s="32" t="s">
        <v>15639</v>
      </c>
      <c r="J1957" s="32" t="s">
        <v>15640</v>
      </c>
      <c r="K1957" s="229">
        <v>3.0</v>
      </c>
      <c r="L1957" s="229">
        <v>0.0</v>
      </c>
      <c r="M1957" s="231"/>
      <c r="N1957" s="229">
        <v>3.0</v>
      </c>
    </row>
    <row r="1958">
      <c r="A1958" s="227" t="str">
        <f t="shared" si="1"/>
        <v>EX177-B</v>
      </c>
      <c r="B1958" s="227" t="str">
        <f t="shared" si="2"/>
        <v>Yogeshwaraya Organic Cotton Face Mask, Black</v>
      </c>
      <c r="C1958" s="32" t="s">
        <v>15641</v>
      </c>
      <c r="D1958" s="32" t="s">
        <v>15642</v>
      </c>
      <c r="E1958" s="229">
        <v>2.0</v>
      </c>
      <c r="F1958" s="230" t="b">
        <v>0</v>
      </c>
      <c r="G1958" s="229">
        <v>0.0</v>
      </c>
      <c r="H1958" s="229">
        <v>0.0</v>
      </c>
      <c r="I1958" s="32" t="s">
        <v>15642</v>
      </c>
      <c r="J1958" s="32" t="s">
        <v>15643</v>
      </c>
      <c r="K1958" s="229">
        <v>3.0</v>
      </c>
      <c r="L1958" s="229">
        <v>0.0</v>
      </c>
      <c r="M1958" s="231"/>
      <c r="N1958" s="229">
        <v>3.0</v>
      </c>
    </row>
    <row r="1959">
      <c r="A1959" s="227" t="str">
        <f t="shared" si="1"/>
        <v>EX177-O</v>
      </c>
      <c r="B1959" s="227" t="str">
        <f t="shared" si="2"/>
        <v>Yogeshwaraya Organic Cotton Face Mask, Orange</v>
      </c>
      <c r="C1959" s="32" t="s">
        <v>15644</v>
      </c>
      <c r="D1959" s="32" t="s">
        <v>15645</v>
      </c>
      <c r="E1959" s="229">
        <v>1.0</v>
      </c>
      <c r="F1959" s="230" t="b">
        <v>0</v>
      </c>
      <c r="G1959" s="229">
        <v>0.0</v>
      </c>
      <c r="H1959" s="229">
        <v>0.0</v>
      </c>
      <c r="I1959" s="32" t="s">
        <v>15645</v>
      </c>
      <c r="J1959" s="32" t="s">
        <v>15646</v>
      </c>
      <c r="K1959" s="229">
        <v>3.0</v>
      </c>
      <c r="L1959" s="229">
        <v>0.0</v>
      </c>
      <c r="M1959" s="231"/>
      <c r="N1959" s="229">
        <v>3.0</v>
      </c>
    </row>
    <row r="1960">
      <c r="A1960" s="227" t="str">
        <f t="shared" si="1"/>
        <v>EX181</v>
      </c>
      <c r="B1960" s="227" t="str">
        <f t="shared" si="2"/>
        <v>Mask-Black-Adiyogi-SL-Big</v>
      </c>
      <c r="C1960" s="32" t="s">
        <v>15647</v>
      </c>
      <c r="D1960" s="32" t="s">
        <v>15648</v>
      </c>
      <c r="E1960" s="229">
        <v>2.0</v>
      </c>
      <c r="F1960" s="230" t="b">
        <v>0</v>
      </c>
      <c r="G1960" s="229">
        <v>0.0</v>
      </c>
      <c r="H1960" s="229">
        <v>0.0</v>
      </c>
      <c r="I1960" s="32" t="s">
        <v>15648</v>
      </c>
      <c r="J1960" s="32" t="s">
        <v>15649</v>
      </c>
      <c r="K1960" s="229">
        <v>3.0</v>
      </c>
      <c r="L1960" s="229">
        <v>0.0</v>
      </c>
      <c r="M1960" s="231"/>
      <c r="N1960" s="229">
        <v>3.0</v>
      </c>
    </row>
    <row r="1961">
      <c r="A1961" s="227" t="str">
        <f t="shared" si="1"/>
        <v>EX182</v>
      </c>
      <c r="B1961" s="227" t="str">
        <f t="shared" si="2"/>
        <v>Mask-Black-Adiyogi-SL-Small</v>
      </c>
      <c r="C1961" s="32" t="s">
        <v>15650</v>
      </c>
      <c r="D1961" s="32" t="s">
        <v>15651</v>
      </c>
      <c r="E1961" s="229">
        <v>1.0</v>
      </c>
      <c r="F1961" s="230" t="b">
        <v>0</v>
      </c>
      <c r="G1961" s="229">
        <v>0.0</v>
      </c>
      <c r="H1961" s="229">
        <v>0.0</v>
      </c>
      <c r="I1961" s="32" t="s">
        <v>15651</v>
      </c>
      <c r="J1961" s="32" t="s">
        <v>15652</v>
      </c>
      <c r="K1961" s="229">
        <v>3.0</v>
      </c>
      <c r="L1961" s="229">
        <v>0.0</v>
      </c>
      <c r="M1961" s="231"/>
      <c r="N1961" s="229">
        <v>3.0</v>
      </c>
    </row>
    <row r="1962">
      <c r="A1962" s="227" t="str">
        <f t="shared" si="1"/>
        <v>EX190-JAS</v>
      </c>
      <c r="B1962" s="227" t="str">
        <f t="shared" si="2"/>
        <v>Car Scented Sachets - Small</v>
      </c>
      <c r="C1962" s="32" t="s">
        <v>15653</v>
      </c>
      <c r="D1962" s="32" t="s">
        <v>15654</v>
      </c>
      <c r="E1962" s="229">
        <v>1.13</v>
      </c>
      <c r="F1962" s="230" t="b">
        <v>0</v>
      </c>
      <c r="G1962" s="229">
        <v>0.0</v>
      </c>
      <c r="H1962" s="229">
        <v>0.0</v>
      </c>
      <c r="I1962" s="32" t="s">
        <v>15654</v>
      </c>
      <c r="J1962" s="32" t="s">
        <v>15655</v>
      </c>
      <c r="K1962" s="229">
        <v>3.5</v>
      </c>
      <c r="L1962" s="229">
        <v>0.0</v>
      </c>
      <c r="M1962" s="231"/>
      <c r="N1962" s="229">
        <v>3.5</v>
      </c>
    </row>
    <row r="1963">
      <c r="A1963" s="227" t="str">
        <f t="shared" si="1"/>
        <v>EX190-KAS</v>
      </c>
      <c r="B1963" s="227" t="str">
        <f t="shared" si="2"/>
        <v>Car Scented Sachets - Small</v>
      </c>
      <c r="C1963" s="32" t="s">
        <v>15656</v>
      </c>
      <c r="D1963" s="32" t="s">
        <v>15657</v>
      </c>
      <c r="E1963" s="229">
        <v>1.03</v>
      </c>
      <c r="F1963" s="230" t="b">
        <v>0</v>
      </c>
      <c r="G1963" s="229">
        <v>0.0</v>
      </c>
      <c r="H1963" s="229">
        <v>0.0</v>
      </c>
      <c r="I1963" s="32" t="s">
        <v>15657</v>
      </c>
      <c r="J1963" s="32" t="s">
        <v>15655</v>
      </c>
      <c r="K1963" s="229">
        <v>3.5</v>
      </c>
      <c r="L1963" s="229">
        <v>0.0</v>
      </c>
      <c r="M1963" s="231"/>
      <c r="N1963" s="229">
        <v>3.5</v>
      </c>
    </row>
    <row r="1964">
      <c r="A1964" s="227" t="str">
        <f t="shared" si="1"/>
        <v>EX190-SAN</v>
      </c>
      <c r="B1964" s="227" t="str">
        <f t="shared" si="2"/>
        <v>Car Scented Sachets - Small</v>
      </c>
      <c r="C1964" s="32" t="s">
        <v>15658</v>
      </c>
      <c r="D1964" s="32" t="s">
        <v>15659</v>
      </c>
      <c r="E1964" s="229">
        <v>1.03</v>
      </c>
      <c r="F1964" s="230" t="b">
        <v>0</v>
      </c>
      <c r="G1964" s="229">
        <v>0.0</v>
      </c>
      <c r="H1964" s="229">
        <v>0.0</v>
      </c>
      <c r="I1964" s="32" t="s">
        <v>15659</v>
      </c>
      <c r="J1964" s="32" t="s">
        <v>15655</v>
      </c>
      <c r="K1964" s="229">
        <v>3.5</v>
      </c>
      <c r="L1964" s="229">
        <v>0.0</v>
      </c>
      <c r="M1964" s="231"/>
      <c r="N1964" s="229">
        <v>3.5</v>
      </c>
    </row>
    <row r="1965">
      <c r="A1965" s="227" t="str">
        <f t="shared" si="1"/>
        <v>EX191-JAS</v>
      </c>
      <c r="B1965" s="227" t="str">
        <f t="shared" si="2"/>
        <v>Car Scented Sachets - Big</v>
      </c>
      <c r="C1965" s="32" t="s">
        <v>15660</v>
      </c>
      <c r="D1965" s="32" t="s">
        <v>15661</v>
      </c>
      <c r="E1965" s="229">
        <v>1.85</v>
      </c>
      <c r="F1965" s="230" t="b">
        <v>0</v>
      </c>
      <c r="G1965" s="229">
        <v>0.0</v>
      </c>
      <c r="H1965" s="229">
        <v>0.0</v>
      </c>
      <c r="I1965" s="32" t="s">
        <v>15661</v>
      </c>
      <c r="J1965" s="32" t="s">
        <v>15662</v>
      </c>
      <c r="K1965" s="229">
        <v>5.0</v>
      </c>
      <c r="L1965" s="229">
        <v>0.0</v>
      </c>
      <c r="M1965" s="231"/>
      <c r="N1965" s="229">
        <v>5.0</v>
      </c>
    </row>
    <row r="1966">
      <c r="A1966" s="227" t="str">
        <f t="shared" si="1"/>
        <v>EX191-KAS</v>
      </c>
      <c r="B1966" s="227" t="str">
        <f t="shared" si="2"/>
        <v>Car Scented Sachets - Big</v>
      </c>
      <c r="C1966" s="32" t="s">
        <v>15663</v>
      </c>
      <c r="D1966" s="32" t="s">
        <v>15664</v>
      </c>
      <c r="E1966" s="229">
        <v>1.85</v>
      </c>
      <c r="F1966" s="230" t="b">
        <v>0</v>
      </c>
      <c r="G1966" s="229">
        <v>0.0</v>
      </c>
      <c r="H1966" s="229">
        <v>0.0</v>
      </c>
      <c r="I1966" s="32" t="s">
        <v>15664</v>
      </c>
      <c r="J1966" s="32" t="s">
        <v>15662</v>
      </c>
      <c r="K1966" s="229">
        <v>5.0</v>
      </c>
      <c r="L1966" s="229">
        <v>0.0</v>
      </c>
      <c r="M1966" s="231"/>
      <c r="N1966" s="229">
        <v>5.0</v>
      </c>
    </row>
    <row r="1967">
      <c r="A1967" s="227" t="str">
        <f t="shared" si="1"/>
        <v>EX191-LAV</v>
      </c>
      <c r="B1967" s="227" t="str">
        <f t="shared" si="2"/>
        <v>Car Scented Sachets - Big</v>
      </c>
      <c r="C1967" s="32" t="s">
        <v>15665</v>
      </c>
      <c r="D1967" s="32" t="s">
        <v>15666</v>
      </c>
      <c r="E1967" s="229">
        <v>1.85</v>
      </c>
      <c r="F1967" s="230" t="b">
        <v>0</v>
      </c>
      <c r="G1967" s="229">
        <v>0.0</v>
      </c>
      <c r="H1967" s="229">
        <v>0.0</v>
      </c>
      <c r="I1967" s="32" t="s">
        <v>15666</v>
      </c>
      <c r="J1967" s="32" t="s">
        <v>15662</v>
      </c>
      <c r="K1967" s="229">
        <v>5.0</v>
      </c>
      <c r="L1967" s="229">
        <v>0.0</v>
      </c>
      <c r="M1967" s="231"/>
      <c r="N1967" s="229">
        <v>5.0</v>
      </c>
    </row>
    <row r="1968">
      <c r="A1968" s="227" t="str">
        <f t="shared" si="1"/>
        <v>EX191-ROSE</v>
      </c>
      <c r="B1968" s="227" t="str">
        <f t="shared" si="2"/>
        <v>Car Scented Sachets - Big</v>
      </c>
      <c r="C1968" s="32" t="s">
        <v>15667</v>
      </c>
      <c r="D1968" s="32" t="s">
        <v>15668</v>
      </c>
      <c r="E1968" s="229">
        <v>2.03</v>
      </c>
      <c r="F1968" s="230" t="b">
        <v>0</v>
      </c>
      <c r="G1968" s="229">
        <v>0.0</v>
      </c>
      <c r="H1968" s="229">
        <v>0.0</v>
      </c>
      <c r="I1968" s="32" t="s">
        <v>15668</v>
      </c>
      <c r="J1968" s="32" t="s">
        <v>15662</v>
      </c>
      <c r="K1968" s="229">
        <v>5.0</v>
      </c>
      <c r="L1968" s="229">
        <v>0.0</v>
      </c>
      <c r="M1968" s="231"/>
      <c r="N1968" s="229">
        <v>5.0</v>
      </c>
    </row>
    <row r="1969">
      <c r="A1969" s="227" t="str">
        <f t="shared" si="1"/>
        <v>EX191-SAN</v>
      </c>
      <c r="B1969" s="227" t="str">
        <f t="shared" si="2"/>
        <v>Car Scented Sachets - Big</v>
      </c>
      <c r="C1969" s="32" t="s">
        <v>15669</v>
      </c>
      <c r="D1969" s="32" t="s">
        <v>15670</v>
      </c>
      <c r="E1969" s="229">
        <v>1.85</v>
      </c>
      <c r="F1969" s="230" t="b">
        <v>0</v>
      </c>
      <c r="G1969" s="229">
        <v>0.0</v>
      </c>
      <c r="H1969" s="229">
        <v>0.0</v>
      </c>
      <c r="I1969" s="32" t="s">
        <v>15670</v>
      </c>
      <c r="J1969" s="32" t="s">
        <v>15662</v>
      </c>
      <c r="K1969" s="229">
        <v>5.0</v>
      </c>
      <c r="L1969" s="229">
        <v>0.0</v>
      </c>
      <c r="M1969" s="231"/>
      <c r="N1969" s="229">
        <v>5.0</v>
      </c>
    </row>
    <row r="1970">
      <c r="A1970" s="227" t="str">
        <f t="shared" si="1"/>
        <v>EX191-SHEN</v>
      </c>
      <c r="B1970" s="227" t="str">
        <f t="shared" si="2"/>
        <v>Car Scented Sachets - Big</v>
      </c>
      <c r="C1970" s="32" t="s">
        <v>15671</v>
      </c>
      <c r="D1970" s="32" t="s">
        <v>15672</v>
      </c>
      <c r="E1970" s="229">
        <v>2.03</v>
      </c>
      <c r="F1970" s="230" t="b">
        <v>0</v>
      </c>
      <c r="G1970" s="229">
        <v>0.0</v>
      </c>
      <c r="H1970" s="229">
        <v>0.0</v>
      </c>
      <c r="I1970" s="32" t="s">
        <v>15672</v>
      </c>
      <c r="J1970" s="32" t="s">
        <v>15662</v>
      </c>
      <c r="K1970" s="229">
        <v>5.0</v>
      </c>
      <c r="L1970" s="229">
        <v>0.0</v>
      </c>
      <c r="M1970" s="231"/>
      <c r="N1970" s="229">
        <v>5.0</v>
      </c>
    </row>
    <row r="1971">
      <c r="A1971" s="227" t="str">
        <f t="shared" si="1"/>
        <v>EX192</v>
      </c>
      <c r="B1971" s="227" t="str">
        <f t="shared" si="2"/>
        <v>Indian Experience Eye Pillow</v>
      </c>
      <c r="C1971" s="32" t="s">
        <v>15673</v>
      </c>
      <c r="D1971" s="32" t="s">
        <v>15674</v>
      </c>
      <c r="E1971" s="229">
        <v>2.62</v>
      </c>
      <c r="F1971" s="230" t="b">
        <v>0</v>
      </c>
      <c r="G1971" s="229">
        <v>0.0</v>
      </c>
      <c r="H1971" s="229">
        <v>0.0</v>
      </c>
      <c r="I1971" s="32" t="s">
        <v>15674</v>
      </c>
      <c r="J1971" s="32" t="s">
        <v>15675</v>
      </c>
      <c r="K1971" s="229">
        <v>7.0</v>
      </c>
      <c r="L1971" s="229">
        <v>0.0</v>
      </c>
      <c r="M1971" s="231"/>
      <c r="N1971" s="229">
        <v>7.0</v>
      </c>
    </row>
    <row r="1972">
      <c r="A1972" s="227" t="str">
        <f t="shared" si="1"/>
        <v>EX195</v>
      </c>
      <c r="B1972" s="227" t="str">
        <f t="shared" si="2"/>
        <v>Pancha Bhoota Eye Pillow</v>
      </c>
      <c r="C1972" s="32" t="s">
        <v>15676</v>
      </c>
      <c r="D1972" s="32" t="s">
        <v>15677</v>
      </c>
      <c r="E1972" s="229">
        <v>2.83</v>
      </c>
      <c r="F1972" s="230" t="b">
        <v>0</v>
      </c>
      <c r="G1972" s="229">
        <v>0.0</v>
      </c>
      <c r="H1972" s="229">
        <v>0.0</v>
      </c>
      <c r="I1972" s="32" t="s">
        <v>15677</v>
      </c>
      <c r="J1972" s="32" t="s">
        <v>15678</v>
      </c>
      <c r="K1972" s="229">
        <v>7.0</v>
      </c>
      <c r="L1972" s="229">
        <v>0.0</v>
      </c>
      <c r="M1972" s="231"/>
      <c r="N1972" s="229">
        <v>7.0</v>
      </c>
    </row>
    <row r="1973">
      <c r="A1973" s="227" t="str">
        <f t="shared" si="1"/>
        <v>EX201</v>
      </c>
      <c r="B1973" s="227" t="str">
        <f t="shared" si="2"/>
        <v>EX201:Save Soil Pen &amp; Pencil</v>
      </c>
      <c r="C1973" s="32" t="s">
        <v>15679</v>
      </c>
      <c r="D1973" s="32" t="s">
        <v>15680</v>
      </c>
      <c r="E1973" s="229">
        <v>1.01</v>
      </c>
      <c r="F1973" s="230" t="b">
        <v>0</v>
      </c>
      <c r="G1973" s="229">
        <v>0.0</v>
      </c>
      <c r="H1973" s="229">
        <v>0.0</v>
      </c>
      <c r="I1973" s="32" t="s">
        <v>15680</v>
      </c>
      <c r="J1973" s="32" t="s">
        <v>15681</v>
      </c>
      <c r="K1973" s="229">
        <v>4.0</v>
      </c>
      <c r="L1973" s="229">
        <v>0.0</v>
      </c>
      <c r="M1973" s="231"/>
      <c r="N1973" s="229">
        <v>4.0</v>
      </c>
    </row>
    <row r="1974">
      <c r="A1974" s="227" t="str">
        <f t="shared" si="1"/>
        <v>EX208</v>
      </c>
      <c r="B1974" s="227" t="str">
        <f t="shared" si="2"/>
        <v>Save Soil Blossom Kit, Gypsophila</v>
      </c>
      <c r="C1974" s="32" t="s">
        <v>15682</v>
      </c>
      <c r="D1974" s="32" t="s">
        <v>15683</v>
      </c>
      <c r="E1974" s="229">
        <v>0.0</v>
      </c>
      <c r="F1974" s="230" t="b">
        <v>0</v>
      </c>
      <c r="G1974" s="229">
        <v>0.0</v>
      </c>
      <c r="H1974" s="229">
        <v>0.0</v>
      </c>
      <c r="I1974" s="32" t="s">
        <v>15683</v>
      </c>
      <c r="J1974" s="32" t="s">
        <v>15684</v>
      </c>
      <c r="K1974" s="229">
        <v>5.0</v>
      </c>
      <c r="L1974" s="229">
        <v>0.0</v>
      </c>
      <c r="M1974" s="231"/>
      <c r="N1974" s="229">
        <v>5.0</v>
      </c>
    </row>
    <row r="1975">
      <c r="A1975" s="227" t="str">
        <f t="shared" si="1"/>
        <v>EX209</v>
      </c>
      <c r="B1975" s="227" t="str">
        <f t="shared" si="2"/>
        <v>Save Soil Blossom Kit, Chrysanthemum</v>
      </c>
      <c r="C1975" s="32" t="s">
        <v>15685</v>
      </c>
      <c r="D1975" s="32" t="s">
        <v>15686</v>
      </c>
      <c r="E1975" s="229">
        <v>0.0</v>
      </c>
      <c r="F1975" s="230" t="b">
        <v>0</v>
      </c>
      <c r="G1975" s="229">
        <v>0.0</v>
      </c>
      <c r="H1975" s="229">
        <v>0.0</v>
      </c>
      <c r="I1975" s="32" t="s">
        <v>15686</v>
      </c>
      <c r="J1975" s="32" t="s">
        <v>15687</v>
      </c>
      <c r="K1975" s="229">
        <v>5.0</v>
      </c>
      <c r="L1975" s="229">
        <v>0.0</v>
      </c>
      <c r="M1975" s="231"/>
      <c r="N1975" s="229">
        <v>5.0</v>
      </c>
    </row>
    <row r="1976">
      <c r="A1976" s="227" t="str">
        <f t="shared" si="1"/>
        <v>EX210</v>
      </c>
      <c r="B1976" s="227" t="str">
        <f t="shared" si="2"/>
        <v>Save Soil Blossom Kit, Helianthus</v>
      </c>
      <c r="C1976" s="32" t="s">
        <v>15688</v>
      </c>
      <c r="D1976" s="32" t="s">
        <v>15689</v>
      </c>
      <c r="E1976" s="229">
        <v>0.0</v>
      </c>
      <c r="F1976" s="230" t="b">
        <v>0</v>
      </c>
      <c r="G1976" s="229">
        <v>0.0</v>
      </c>
      <c r="H1976" s="229">
        <v>0.0</v>
      </c>
      <c r="I1976" s="32" t="s">
        <v>15689</v>
      </c>
      <c r="J1976" s="32" t="s">
        <v>15690</v>
      </c>
      <c r="K1976" s="229">
        <v>5.0</v>
      </c>
      <c r="L1976" s="229">
        <v>0.0</v>
      </c>
      <c r="M1976" s="231"/>
      <c r="N1976" s="229">
        <v>5.0</v>
      </c>
    </row>
    <row r="1977">
      <c r="A1977" s="227" t="str">
        <f t="shared" si="1"/>
        <v>EX211</v>
      </c>
      <c r="B1977" s="227" t="str">
        <f t="shared" si="2"/>
        <v>Save Soil Blossom Kit, Zinnia Sunshine Mix</v>
      </c>
      <c r="C1977" s="32" t="s">
        <v>15691</v>
      </c>
      <c r="D1977" s="32" t="s">
        <v>15692</v>
      </c>
      <c r="E1977" s="229">
        <v>0.0</v>
      </c>
      <c r="F1977" s="230" t="b">
        <v>0</v>
      </c>
      <c r="G1977" s="229">
        <v>0.0</v>
      </c>
      <c r="H1977" s="229">
        <v>0.0</v>
      </c>
      <c r="I1977" s="32" t="s">
        <v>15692</v>
      </c>
      <c r="J1977" s="32" t="s">
        <v>15693</v>
      </c>
      <c r="K1977" s="229">
        <v>5.0</v>
      </c>
      <c r="L1977" s="229">
        <v>0.0</v>
      </c>
      <c r="M1977" s="231"/>
      <c r="N1977" s="229">
        <v>5.0</v>
      </c>
    </row>
    <row r="1978">
      <c r="A1978" s="227" t="str">
        <f t="shared" si="1"/>
        <v>EX212</v>
      </c>
      <c r="B1978" s="227" t="str">
        <f t="shared" si="2"/>
        <v>Save Soil Blossom Kit Marigold</v>
      </c>
      <c r="C1978" s="32" t="s">
        <v>15694</v>
      </c>
      <c r="D1978" s="32" t="s">
        <v>15695</v>
      </c>
      <c r="E1978" s="229">
        <v>0.0</v>
      </c>
      <c r="F1978" s="230" t="b">
        <v>0</v>
      </c>
      <c r="G1978" s="229">
        <v>0.0</v>
      </c>
      <c r="H1978" s="229">
        <v>0.0</v>
      </c>
      <c r="I1978" s="32" t="s">
        <v>15695</v>
      </c>
      <c r="J1978" s="32" t="s">
        <v>15696</v>
      </c>
      <c r="K1978" s="229">
        <v>5.0</v>
      </c>
      <c r="L1978" s="229">
        <v>0.0</v>
      </c>
      <c r="M1978" s="231"/>
      <c r="N1978" s="229">
        <v>5.0</v>
      </c>
    </row>
    <row r="1979">
      <c r="A1979" s="227" t="str">
        <f t="shared" si="1"/>
        <v>EX213</v>
      </c>
      <c r="B1979" s="227" t="str">
        <f t="shared" si="2"/>
        <v>Save Soil Blossom Kit, Zinnia Profusion Red</v>
      </c>
      <c r="C1979" s="32" t="s">
        <v>15697</v>
      </c>
      <c r="D1979" s="32" t="s">
        <v>15698</v>
      </c>
      <c r="E1979" s="229">
        <v>0.0</v>
      </c>
      <c r="F1979" s="230" t="b">
        <v>0</v>
      </c>
      <c r="G1979" s="229">
        <v>0.0</v>
      </c>
      <c r="H1979" s="229">
        <v>0.0</v>
      </c>
      <c r="I1979" s="32" t="s">
        <v>15698</v>
      </c>
      <c r="J1979" s="32" t="s">
        <v>15699</v>
      </c>
      <c r="K1979" s="229">
        <v>5.0</v>
      </c>
      <c r="L1979" s="229">
        <v>0.0</v>
      </c>
      <c r="M1979" s="231"/>
      <c r="N1979" s="229">
        <v>5.0</v>
      </c>
    </row>
    <row r="1980">
      <c r="A1980" s="227" t="str">
        <f t="shared" si="1"/>
        <v>EX214</v>
      </c>
      <c r="B1980" s="227" t="str">
        <f t="shared" si="2"/>
        <v>Save Soil Veggie Kit, Carrots Sprint</v>
      </c>
      <c r="C1980" s="32" t="s">
        <v>15700</v>
      </c>
      <c r="D1980" s="32" t="s">
        <v>15701</v>
      </c>
      <c r="E1980" s="229">
        <v>0.0</v>
      </c>
      <c r="F1980" s="230" t="b">
        <v>0</v>
      </c>
      <c r="G1980" s="229">
        <v>0.0</v>
      </c>
      <c r="H1980" s="229">
        <v>0.0</v>
      </c>
      <c r="I1980" s="32" t="s">
        <v>15701</v>
      </c>
      <c r="J1980" s="32" t="s">
        <v>15702</v>
      </c>
      <c r="K1980" s="229">
        <v>5.0</v>
      </c>
      <c r="L1980" s="229">
        <v>0.0</v>
      </c>
      <c r="M1980" s="231"/>
      <c r="N1980" s="229">
        <v>5.0</v>
      </c>
    </row>
    <row r="1981">
      <c r="A1981" s="227" t="str">
        <f t="shared" si="1"/>
        <v>EX215</v>
      </c>
      <c r="B1981" s="227" t="str">
        <f t="shared" si="2"/>
        <v>Save Soil Blossom Kit, Summer Squash</v>
      </c>
      <c r="C1981" s="32" t="s">
        <v>15703</v>
      </c>
      <c r="D1981" s="32" t="s">
        <v>15704</v>
      </c>
      <c r="E1981" s="229">
        <v>0.0</v>
      </c>
      <c r="F1981" s="230" t="b">
        <v>0</v>
      </c>
      <c r="G1981" s="229">
        <v>0.0</v>
      </c>
      <c r="H1981" s="229">
        <v>0.0</v>
      </c>
      <c r="I1981" s="32" t="s">
        <v>15704</v>
      </c>
      <c r="J1981" s="32" t="s">
        <v>15705</v>
      </c>
      <c r="K1981" s="229">
        <v>5.0</v>
      </c>
      <c r="L1981" s="229">
        <v>0.0</v>
      </c>
      <c r="M1981" s="231"/>
      <c r="N1981" s="229">
        <v>5.0</v>
      </c>
    </row>
    <row r="1982">
      <c r="A1982" s="227" t="str">
        <f t="shared" si="1"/>
        <v>EX216</v>
      </c>
      <c r="B1982" s="227" t="str">
        <f t="shared" si="2"/>
        <v>Save Soil Blossom Kit, Kale</v>
      </c>
      <c r="C1982" s="32" t="s">
        <v>15706</v>
      </c>
      <c r="D1982" s="32" t="s">
        <v>15707</v>
      </c>
      <c r="E1982" s="229">
        <v>0.0</v>
      </c>
      <c r="F1982" s="230" t="b">
        <v>0</v>
      </c>
      <c r="G1982" s="229">
        <v>0.0</v>
      </c>
      <c r="H1982" s="229">
        <v>0.0</v>
      </c>
      <c r="I1982" s="32" t="s">
        <v>15707</v>
      </c>
      <c r="J1982" s="32" t="s">
        <v>15708</v>
      </c>
      <c r="K1982" s="229">
        <v>5.0</v>
      </c>
      <c r="L1982" s="229">
        <v>0.0</v>
      </c>
      <c r="M1982" s="231"/>
      <c r="N1982" s="229">
        <v>5.0</v>
      </c>
    </row>
    <row r="1983">
      <c r="A1983" s="227" t="str">
        <f t="shared" si="1"/>
        <v>EX217</v>
      </c>
      <c r="B1983" s="227" t="str">
        <f t="shared" si="2"/>
        <v>Save Soil Blossom Kit, Lettuce Leny Organic</v>
      </c>
      <c r="C1983" s="32" t="s">
        <v>15709</v>
      </c>
      <c r="D1983" s="32" t="s">
        <v>15710</v>
      </c>
      <c r="E1983" s="229">
        <v>0.0</v>
      </c>
      <c r="F1983" s="230" t="b">
        <v>0</v>
      </c>
      <c r="G1983" s="229">
        <v>1.0</v>
      </c>
      <c r="H1983" s="229">
        <v>1.0</v>
      </c>
      <c r="I1983" s="32" t="s">
        <v>15710</v>
      </c>
      <c r="J1983" s="32" t="s">
        <v>15711</v>
      </c>
      <c r="K1983" s="229">
        <v>5.0</v>
      </c>
      <c r="L1983" s="229">
        <v>1.0</v>
      </c>
      <c r="M1983" s="231"/>
      <c r="N1983" s="229">
        <v>5.0</v>
      </c>
    </row>
    <row r="1984">
      <c r="A1984" s="227" t="str">
        <f t="shared" si="1"/>
        <v>EX218</v>
      </c>
      <c r="B1984" s="227" t="str">
        <f t="shared" si="2"/>
        <v>Umbrella</v>
      </c>
      <c r="C1984" s="32" t="s">
        <v>15712</v>
      </c>
      <c r="D1984" s="32" t="s">
        <v>15713</v>
      </c>
      <c r="E1984" s="229">
        <v>12.79</v>
      </c>
      <c r="F1984" s="230" t="b">
        <v>0</v>
      </c>
      <c r="G1984" s="229">
        <v>1.0</v>
      </c>
      <c r="H1984" s="229">
        <v>1.0</v>
      </c>
      <c r="I1984" s="32" t="s">
        <v>15713</v>
      </c>
      <c r="J1984" s="32" t="s">
        <v>15714</v>
      </c>
      <c r="K1984" s="229">
        <v>20.0</v>
      </c>
      <c r="L1984" s="229">
        <v>1.0</v>
      </c>
      <c r="M1984" s="232"/>
      <c r="N1984" s="229">
        <v>20.0</v>
      </c>
    </row>
    <row r="1985">
      <c r="A1985" s="227" t="str">
        <f t="shared" si="1"/>
        <v>EX246</v>
      </c>
      <c r="B1985" s="227" t="str">
        <f t="shared" si="2"/>
        <v>Eco imprinted Notebook Style 4</v>
      </c>
      <c r="C1985" s="32" t="s">
        <v>15715</v>
      </c>
      <c r="D1985" s="32" t="s">
        <v>15716</v>
      </c>
      <c r="E1985" s="229">
        <v>3.76</v>
      </c>
      <c r="F1985" s="230" t="b">
        <v>0</v>
      </c>
      <c r="G1985" s="229">
        <v>0.0</v>
      </c>
      <c r="H1985" s="229">
        <v>0.0</v>
      </c>
      <c r="I1985" s="32" t="s">
        <v>15716</v>
      </c>
      <c r="J1985" s="32" t="s">
        <v>15717</v>
      </c>
      <c r="K1985" s="229">
        <v>5.0</v>
      </c>
      <c r="L1985" s="229">
        <v>0.0</v>
      </c>
      <c r="M1985" s="231"/>
      <c r="N1985" s="229">
        <v>5.0</v>
      </c>
    </row>
    <row r="1986">
      <c r="A1986" s="227" t="str">
        <f t="shared" si="1"/>
        <v>EX249</v>
      </c>
      <c r="B1986" s="227" t="str">
        <f t="shared" si="2"/>
        <v>Icons of Isha Notebook</v>
      </c>
      <c r="C1986" s="32" t="s">
        <v>15718</v>
      </c>
      <c r="D1986" s="32" t="s">
        <v>15719</v>
      </c>
      <c r="E1986" s="229">
        <v>1.72</v>
      </c>
      <c r="F1986" s="230" t="b">
        <v>0</v>
      </c>
      <c r="G1986" s="229">
        <v>0.0</v>
      </c>
      <c r="H1986" s="229">
        <v>0.0</v>
      </c>
      <c r="I1986" s="32" t="s">
        <v>15719</v>
      </c>
      <c r="J1986" s="32" t="s">
        <v>15720</v>
      </c>
      <c r="K1986" s="229">
        <v>5.0</v>
      </c>
      <c r="L1986" s="229">
        <v>0.0</v>
      </c>
      <c r="M1986" s="231"/>
      <c r="N1986" s="229">
        <v>5.0</v>
      </c>
    </row>
    <row r="1987">
      <c r="A1987" s="227" t="str">
        <f t="shared" si="1"/>
        <v>FD307-12</v>
      </c>
      <c r="B1987" s="227" t="str">
        <f t="shared" si="2"/>
        <v>IL CAN 24</v>
      </c>
      <c r="C1987" s="32" t="s">
        <v>15721</v>
      </c>
      <c r="D1987" s="32" t="s">
        <v>15722</v>
      </c>
      <c r="E1987" s="229">
        <v>0.0</v>
      </c>
      <c r="F1987" s="230" t="b">
        <v>0</v>
      </c>
      <c r="G1987" s="229">
        <v>0.0</v>
      </c>
      <c r="H1987" s="229">
        <v>0.0</v>
      </c>
      <c r="I1987" s="32" t="s">
        <v>15722</v>
      </c>
      <c r="J1987" s="32" t="s">
        <v>15723</v>
      </c>
      <c r="K1987" s="229">
        <v>10.0</v>
      </c>
      <c r="L1987" s="229">
        <v>0.0</v>
      </c>
      <c r="M1987" s="231"/>
      <c r="N1987" s="229">
        <v>10.0</v>
      </c>
    </row>
    <row r="1988">
      <c r="A1988" s="227" t="str">
        <f t="shared" si="1"/>
        <v>GA1001</v>
      </c>
      <c r="B1988" s="227" t="str">
        <f t="shared" si="2"/>
        <v>Apple [Akshaya]</v>
      </c>
      <c r="C1988" s="32" t="s">
        <v>15724</v>
      </c>
      <c r="D1988" s="32" t="s">
        <v>15725</v>
      </c>
      <c r="E1988" s="229">
        <v>0.0</v>
      </c>
      <c r="F1988" s="230" t="b">
        <v>0</v>
      </c>
      <c r="G1988" s="229">
        <v>0.0</v>
      </c>
      <c r="H1988" s="229">
        <v>0.0</v>
      </c>
      <c r="I1988" s="231"/>
      <c r="J1988" s="32" t="s">
        <v>15726</v>
      </c>
      <c r="K1988" s="229">
        <v>0.0</v>
      </c>
      <c r="L1988" s="229">
        <v>0.0</v>
      </c>
      <c r="M1988" s="231"/>
      <c r="N1988" s="229">
        <v>0.0</v>
      </c>
    </row>
    <row r="1989">
      <c r="A1989" s="227" t="str">
        <f t="shared" si="1"/>
        <v>GA1002</v>
      </c>
      <c r="B1989" s="227" t="str">
        <f t="shared" si="2"/>
        <v>AshGourd [Akshaya]</v>
      </c>
      <c r="C1989" s="32" t="s">
        <v>15727</v>
      </c>
      <c r="D1989" s="32" t="s">
        <v>15728</v>
      </c>
      <c r="E1989" s="229">
        <v>0.0</v>
      </c>
      <c r="F1989" s="230" t="b">
        <v>0</v>
      </c>
      <c r="G1989" s="229">
        <v>0.0</v>
      </c>
      <c r="H1989" s="229">
        <v>0.0</v>
      </c>
      <c r="I1989" s="231"/>
      <c r="J1989" s="32" t="s">
        <v>15729</v>
      </c>
      <c r="K1989" s="229">
        <v>0.0</v>
      </c>
      <c r="L1989" s="229">
        <v>0.0</v>
      </c>
      <c r="M1989" s="231"/>
      <c r="N1989" s="229">
        <v>0.0</v>
      </c>
    </row>
    <row r="1990">
      <c r="A1990" s="227" t="str">
        <f t="shared" si="1"/>
        <v>GA1003</v>
      </c>
      <c r="B1990" s="227" t="str">
        <f t="shared" si="2"/>
        <v>Banana Burro(Plantains) [Akshaya]</v>
      </c>
      <c r="C1990" s="32" t="s">
        <v>15730</v>
      </c>
      <c r="D1990" s="32" t="s">
        <v>15731</v>
      </c>
      <c r="E1990" s="229">
        <v>0.0</v>
      </c>
      <c r="F1990" s="230" t="b">
        <v>0</v>
      </c>
      <c r="G1990" s="229">
        <v>0.0</v>
      </c>
      <c r="H1990" s="229">
        <v>0.0</v>
      </c>
      <c r="I1990" s="231"/>
      <c r="J1990" s="32" t="s">
        <v>15732</v>
      </c>
      <c r="K1990" s="229">
        <v>0.0</v>
      </c>
      <c r="L1990" s="229">
        <v>0.0</v>
      </c>
      <c r="M1990" s="231"/>
      <c r="N1990" s="229">
        <v>0.0</v>
      </c>
    </row>
    <row r="1991">
      <c r="A1991" s="227" t="str">
        <f t="shared" si="1"/>
        <v>GA1004</v>
      </c>
      <c r="B1991" s="227" t="str">
        <f t="shared" si="2"/>
        <v>Banana [Akshaya]</v>
      </c>
      <c r="C1991" s="32" t="s">
        <v>15733</v>
      </c>
      <c r="D1991" s="32" t="s">
        <v>15734</v>
      </c>
      <c r="E1991" s="229">
        <v>0.0</v>
      </c>
      <c r="F1991" s="230" t="b">
        <v>0</v>
      </c>
      <c r="G1991" s="229">
        <v>0.0</v>
      </c>
      <c r="H1991" s="229">
        <v>0.0</v>
      </c>
      <c r="I1991" s="231"/>
      <c r="J1991" s="32" t="s">
        <v>15735</v>
      </c>
      <c r="K1991" s="229">
        <v>0.0</v>
      </c>
      <c r="L1991" s="229">
        <v>0.0</v>
      </c>
      <c r="M1991" s="231"/>
      <c r="N1991" s="229">
        <v>0.0</v>
      </c>
    </row>
    <row r="1992">
      <c r="A1992" s="227" t="str">
        <f t="shared" si="1"/>
        <v>GA1005</v>
      </c>
      <c r="B1992" s="227" t="str">
        <f t="shared" si="2"/>
        <v>Beetroot [Akshaya]</v>
      </c>
      <c r="C1992" s="32" t="s">
        <v>15736</v>
      </c>
      <c r="D1992" s="32" t="s">
        <v>15737</v>
      </c>
      <c r="E1992" s="229">
        <v>0.0</v>
      </c>
      <c r="F1992" s="230" t="b">
        <v>0</v>
      </c>
      <c r="G1992" s="229">
        <v>0.0</v>
      </c>
      <c r="H1992" s="229">
        <v>0.0</v>
      </c>
      <c r="I1992" s="231"/>
      <c r="J1992" s="32" t="s">
        <v>15738</v>
      </c>
      <c r="K1992" s="229">
        <v>0.0</v>
      </c>
      <c r="L1992" s="229">
        <v>0.0</v>
      </c>
      <c r="M1992" s="231"/>
      <c r="N1992" s="229">
        <v>0.0</v>
      </c>
    </row>
    <row r="1993">
      <c r="A1993" s="227" t="str">
        <f t="shared" si="1"/>
        <v>GA1006</v>
      </c>
      <c r="B1993" s="227" t="str">
        <f t="shared" si="2"/>
        <v>Bell Peppers [Akshaya]</v>
      </c>
      <c r="C1993" s="32" t="s">
        <v>15739</v>
      </c>
      <c r="D1993" s="32" t="s">
        <v>15740</v>
      </c>
      <c r="E1993" s="229">
        <v>0.0</v>
      </c>
      <c r="F1993" s="230" t="b">
        <v>0</v>
      </c>
      <c r="G1993" s="229">
        <v>0.0</v>
      </c>
      <c r="H1993" s="229">
        <v>0.0</v>
      </c>
      <c r="I1993" s="231"/>
      <c r="J1993" s="32" t="s">
        <v>15741</v>
      </c>
      <c r="K1993" s="229">
        <v>0.0</v>
      </c>
      <c r="L1993" s="229">
        <v>0.0</v>
      </c>
      <c r="M1993" s="231"/>
      <c r="N1993" s="229">
        <v>0.0</v>
      </c>
    </row>
    <row r="1994">
      <c r="A1994" s="227" t="str">
        <f t="shared" si="1"/>
        <v>GA1007</v>
      </c>
      <c r="B1994" s="227" t="str">
        <f t="shared" si="2"/>
        <v>Besan [Akshaya]</v>
      </c>
      <c r="C1994" s="32" t="s">
        <v>15742</v>
      </c>
      <c r="D1994" s="32" t="s">
        <v>15743</v>
      </c>
      <c r="E1994" s="229">
        <v>0.0</v>
      </c>
      <c r="F1994" s="230" t="b">
        <v>0</v>
      </c>
      <c r="G1994" s="229">
        <v>0.0</v>
      </c>
      <c r="H1994" s="229">
        <v>0.0</v>
      </c>
      <c r="I1994" s="231"/>
      <c r="J1994" s="32" t="s">
        <v>15744</v>
      </c>
      <c r="K1994" s="229">
        <v>0.0</v>
      </c>
      <c r="L1994" s="229">
        <v>0.0</v>
      </c>
      <c r="M1994" s="231"/>
      <c r="N1994" s="229">
        <v>0.0</v>
      </c>
    </row>
    <row r="1995">
      <c r="A1995" s="227" t="str">
        <f t="shared" si="1"/>
        <v>GA1008</v>
      </c>
      <c r="B1995" s="227" t="str">
        <f t="shared" si="2"/>
        <v>Bittergourd [Akshaya]</v>
      </c>
      <c r="C1995" s="32" t="s">
        <v>15745</v>
      </c>
      <c r="D1995" s="32" t="s">
        <v>15746</v>
      </c>
      <c r="E1995" s="229">
        <v>0.0</v>
      </c>
      <c r="F1995" s="230" t="b">
        <v>0</v>
      </c>
      <c r="G1995" s="229">
        <v>0.0</v>
      </c>
      <c r="H1995" s="229">
        <v>0.0</v>
      </c>
      <c r="I1995" s="231"/>
      <c r="J1995" s="32" t="s">
        <v>15747</v>
      </c>
      <c r="K1995" s="229">
        <v>0.0</v>
      </c>
      <c r="L1995" s="229">
        <v>0.0</v>
      </c>
      <c r="M1995" s="231"/>
      <c r="N1995" s="229">
        <v>0.0</v>
      </c>
    </row>
    <row r="1996">
      <c r="A1996" s="227" t="str">
        <f t="shared" si="1"/>
        <v>GA1009</v>
      </c>
      <c r="B1996" s="227" t="str">
        <f t="shared" si="2"/>
        <v>Black Eye Peas [Akshaya]</v>
      </c>
      <c r="C1996" s="32" t="s">
        <v>15748</v>
      </c>
      <c r="D1996" s="32" t="s">
        <v>15749</v>
      </c>
      <c r="E1996" s="229">
        <v>0.0</v>
      </c>
      <c r="F1996" s="230" t="b">
        <v>0</v>
      </c>
      <c r="G1996" s="229">
        <v>0.0</v>
      </c>
      <c r="H1996" s="229">
        <v>0.0</v>
      </c>
      <c r="I1996" s="231"/>
      <c r="J1996" s="32" t="s">
        <v>15750</v>
      </c>
      <c r="K1996" s="229">
        <v>0.0</v>
      </c>
      <c r="L1996" s="229">
        <v>0.0</v>
      </c>
      <c r="M1996" s="231"/>
      <c r="N1996" s="229">
        <v>0.0</v>
      </c>
    </row>
    <row r="1997">
      <c r="A1997" s="227" t="str">
        <f t="shared" si="1"/>
        <v>GA1010</v>
      </c>
      <c r="B1997" s="227" t="str">
        <f t="shared" si="2"/>
        <v>Bottle Gourd [Akshaya]</v>
      </c>
      <c r="C1997" s="32" t="s">
        <v>15751</v>
      </c>
      <c r="D1997" s="32" t="s">
        <v>15752</v>
      </c>
      <c r="E1997" s="229">
        <v>0.0</v>
      </c>
      <c r="F1997" s="230" t="b">
        <v>0</v>
      </c>
      <c r="G1997" s="229">
        <v>0.0</v>
      </c>
      <c r="H1997" s="229">
        <v>0.0</v>
      </c>
      <c r="I1997" s="231"/>
      <c r="J1997" s="32" t="s">
        <v>15753</v>
      </c>
      <c r="K1997" s="229">
        <v>0.0</v>
      </c>
      <c r="L1997" s="229">
        <v>0.0</v>
      </c>
      <c r="M1997" s="232"/>
      <c r="N1997" s="229">
        <v>0.0</v>
      </c>
    </row>
    <row r="1998">
      <c r="A1998" s="227" t="str">
        <f t="shared" si="1"/>
        <v>GA1011</v>
      </c>
      <c r="B1998" s="227" t="str">
        <f t="shared" si="2"/>
        <v>Brown Rice [Akshaya]</v>
      </c>
      <c r="C1998" s="32" t="s">
        <v>15754</v>
      </c>
      <c r="D1998" s="32" t="s">
        <v>15755</v>
      </c>
      <c r="E1998" s="229">
        <v>0.0</v>
      </c>
      <c r="F1998" s="230" t="b">
        <v>0</v>
      </c>
      <c r="G1998" s="229">
        <v>0.0</v>
      </c>
      <c r="H1998" s="229">
        <v>0.0</v>
      </c>
      <c r="I1998" s="231"/>
      <c r="J1998" s="32" t="s">
        <v>15756</v>
      </c>
      <c r="K1998" s="229">
        <v>0.0</v>
      </c>
      <c r="L1998" s="229">
        <v>0.0</v>
      </c>
      <c r="M1998" s="232"/>
      <c r="N1998" s="229">
        <v>0.0</v>
      </c>
    </row>
    <row r="1999">
      <c r="A1999" s="227" t="str">
        <f t="shared" si="1"/>
        <v>GA1012</v>
      </c>
      <c r="B1999" s="227" t="str">
        <f t="shared" si="2"/>
        <v>Cabbage [Akshaya]</v>
      </c>
      <c r="C1999" s="32" t="s">
        <v>15757</v>
      </c>
      <c r="D1999" s="32" t="s">
        <v>15758</v>
      </c>
      <c r="E1999" s="229">
        <v>0.0</v>
      </c>
      <c r="F1999" s="230" t="b">
        <v>0</v>
      </c>
      <c r="G1999" s="229">
        <v>0.0</v>
      </c>
      <c r="H1999" s="229">
        <v>0.0</v>
      </c>
      <c r="I1999" s="231"/>
      <c r="J1999" s="32" t="s">
        <v>15759</v>
      </c>
      <c r="K1999" s="229">
        <v>0.0</v>
      </c>
      <c r="L1999" s="229">
        <v>0.0</v>
      </c>
      <c r="M1999" s="232"/>
      <c r="N1999" s="229">
        <v>0.0</v>
      </c>
    </row>
    <row r="2000">
      <c r="A2000" s="227" t="str">
        <f t="shared" si="1"/>
        <v>GA1013</v>
      </c>
      <c r="B2000" s="227" t="str">
        <f t="shared" si="2"/>
        <v>Carrots [Akshaya]</v>
      </c>
      <c r="C2000" s="32" t="s">
        <v>15760</v>
      </c>
      <c r="D2000" s="32" t="s">
        <v>15761</v>
      </c>
      <c r="E2000" s="229">
        <v>0.0</v>
      </c>
      <c r="F2000" s="230" t="b">
        <v>0</v>
      </c>
      <c r="G2000" s="229">
        <v>0.0</v>
      </c>
      <c r="H2000" s="229">
        <v>0.0</v>
      </c>
      <c r="I2000" s="231"/>
      <c r="J2000" s="32" t="s">
        <v>15762</v>
      </c>
      <c r="K2000" s="229">
        <v>0.0</v>
      </c>
      <c r="L2000" s="229">
        <v>0.0</v>
      </c>
      <c r="M2000" s="232"/>
      <c r="N2000" s="229">
        <v>0.0</v>
      </c>
    </row>
    <row r="2001">
      <c r="A2001" s="227" t="str">
        <f t="shared" si="1"/>
        <v>GA1014</v>
      </c>
      <c r="B2001" s="227" t="str">
        <f t="shared" si="2"/>
        <v>Chana Dhal [Akshaya]</v>
      </c>
      <c r="C2001" s="32" t="s">
        <v>15763</v>
      </c>
      <c r="D2001" s="32" t="s">
        <v>15764</v>
      </c>
      <c r="E2001" s="229">
        <v>0.0</v>
      </c>
      <c r="F2001" s="230" t="b">
        <v>0</v>
      </c>
      <c r="G2001" s="229">
        <v>0.0</v>
      </c>
      <c r="H2001" s="229">
        <v>0.0</v>
      </c>
      <c r="I2001" s="231"/>
      <c r="J2001" s="32" t="s">
        <v>15765</v>
      </c>
      <c r="K2001" s="229">
        <v>3.49</v>
      </c>
      <c r="L2001" s="229">
        <v>0.0</v>
      </c>
      <c r="M2001" s="232"/>
      <c r="N2001" s="229">
        <v>3.49</v>
      </c>
    </row>
    <row r="2002">
      <c r="A2002" s="227" t="str">
        <f t="shared" si="1"/>
        <v>GA1015</v>
      </c>
      <c r="B2002" s="227" t="str">
        <f t="shared" si="2"/>
        <v>Chayotte Squash [Akshaya]</v>
      </c>
      <c r="C2002" s="32" t="s">
        <v>15766</v>
      </c>
      <c r="D2002" s="32" t="s">
        <v>15767</v>
      </c>
      <c r="E2002" s="229">
        <v>0.0</v>
      </c>
      <c r="F2002" s="230" t="b">
        <v>0</v>
      </c>
      <c r="G2002" s="229">
        <v>0.0</v>
      </c>
      <c r="H2002" s="229">
        <v>0.0</v>
      </c>
      <c r="I2002" s="231"/>
      <c r="J2002" s="32" t="s">
        <v>15768</v>
      </c>
      <c r="K2002" s="229">
        <v>0.0</v>
      </c>
      <c r="L2002" s="229">
        <v>0.0</v>
      </c>
      <c r="M2002" s="232"/>
      <c r="N2002" s="229">
        <v>0.0</v>
      </c>
    </row>
    <row r="2003">
      <c r="A2003" s="227" t="str">
        <f t="shared" si="1"/>
        <v>GA1016</v>
      </c>
      <c r="B2003" s="227" t="str">
        <f t="shared" si="2"/>
        <v>Cilantro [Akshaya]</v>
      </c>
      <c r="C2003" s="32" t="s">
        <v>15769</v>
      </c>
      <c r="D2003" s="32" t="s">
        <v>15770</v>
      </c>
      <c r="E2003" s="229">
        <v>0.0</v>
      </c>
      <c r="F2003" s="230" t="b">
        <v>0</v>
      </c>
      <c r="G2003" s="229">
        <v>0.0</v>
      </c>
      <c r="H2003" s="229">
        <v>0.0</v>
      </c>
      <c r="I2003" s="231"/>
      <c r="J2003" s="32" t="s">
        <v>15771</v>
      </c>
      <c r="K2003" s="229">
        <v>0.0</v>
      </c>
      <c r="L2003" s="229">
        <v>0.0</v>
      </c>
      <c r="M2003" s="232"/>
      <c r="N2003" s="229">
        <v>0.0</v>
      </c>
    </row>
    <row r="2004">
      <c r="A2004" s="227" t="str">
        <f t="shared" si="1"/>
        <v>GA1017</v>
      </c>
      <c r="B2004" s="227" t="str">
        <f t="shared" si="2"/>
        <v>Coconut Milk [Akshaya]</v>
      </c>
      <c r="C2004" s="32" t="s">
        <v>15772</v>
      </c>
      <c r="D2004" s="32" t="s">
        <v>15773</v>
      </c>
      <c r="E2004" s="229">
        <v>0.0</v>
      </c>
      <c r="F2004" s="230" t="b">
        <v>0</v>
      </c>
      <c r="G2004" s="229">
        <v>0.0</v>
      </c>
      <c r="H2004" s="229">
        <v>0.0</v>
      </c>
      <c r="I2004" s="231"/>
      <c r="J2004" s="32" t="s">
        <v>15774</v>
      </c>
      <c r="K2004" s="229">
        <v>0.0</v>
      </c>
      <c r="L2004" s="229">
        <v>0.0</v>
      </c>
      <c r="M2004" s="232"/>
      <c r="N2004" s="229">
        <v>0.0</v>
      </c>
    </row>
    <row r="2005">
      <c r="A2005" s="227" t="str">
        <f t="shared" si="1"/>
        <v>GA1018</v>
      </c>
      <c r="B2005" s="227" t="str">
        <f t="shared" si="2"/>
        <v>Coriander Seeds [Akshaya]</v>
      </c>
      <c r="C2005" s="32" t="s">
        <v>15775</v>
      </c>
      <c r="D2005" s="32" t="s">
        <v>15776</v>
      </c>
      <c r="E2005" s="229">
        <v>0.0</v>
      </c>
      <c r="F2005" s="230" t="b">
        <v>0</v>
      </c>
      <c r="G2005" s="229">
        <v>0.0</v>
      </c>
      <c r="H2005" s="229">
        <v>0.0</v>
      </c>
      <c r="I2005" s="231"/>
      <c r="J2005" s="32" t="s">
        <v>15777</v>
      </c>
      <c r="K2005" s="229">
        <v>0.0</v>
      </c>
      <c r="L2005" s="229">
        <v>0.0</v>
      </c>
      <c r="M2005" s="232"/>
      <c r="N2005" s="229">
        <v>0.0</v>
      </c>
    </row>
    <row r="2006">
      <c r="A2006" s="227" t="str">
        <f t="shared" si="1"/>
        <v>GA1019</v>
      </c>
      <c r="B2006" s="227" t="str">
        <f t="shared" si="2"/>
        <v>Cumin Seeds [Akshaya]</v>
      </c>
      <c r="C2006" s="32" t="s">
        <v>15778</v>
      </c>
      <c r="D2006" s="32" t="s">
        <v>15779</v>
      </c>
      <c r="E2006" s="229">
        <v>0.0</v>
      </c>
      <c r="F2006" s="230" t="b">
        <v>0</v>
      </c>
      <c r="G2006" s="229">
        <v>0.0</v>
      </c>
      <c r="H2006" s="229">
        <v>0.0</v>
      </c>
      <c r="I2006" s="231"/>
      <c r="J2006" s="32" t="s">
        <v>15780</v>
      </c>
      <c r="K2006" s="229">
        <v>0.0</v>
      </c>
      <c r="L2006" s="229">
        <v>0.0</v>
      </c>
      <c r="M2006" s="232"/>
      <c r="N2006" s="229">
        <v>0.0</v>
      </c>
    </row>
    <row r="2007">
      <c r="A2007" s="227" t="str">
        <f t="shared" si="1"/>
        <v>GA1020</v>
      </c>
      <c r="B2007" s="227" t="str">
        <f t="shared" si="2"/>
        <v>Curry leaf [Akshaya]</v>
      </c>
      <c r="C2007" s="32" t="s">
        <v>15781</v>
      </c>
      <c r="D2007" s="32" t="s">
        <v>15782</v>
      </c>
      <c r="E2007" s="229">
        <v>0.0</v>
      </c>
      <c r="F2007" s="230" t="b">
        <v>0</v>
      </c>
      <c r="G2007" s="229">
        <v>0.0</v>
      </c>
      <c r="H2007" s="229">
        <v>0.0</v>
      </c>
      <c r="I2007" s="231"/>
      <c r="J2007" s="32" t="s">
        <v>15783</v>
      </c>
      <c r="K2007" s="229">
        <v>0.0</v>
      </c>
      <c r="L2007" s="229">
        <v>0.0</v>
      </c>
      <c r="M2007" s="232"/>
      <c r="N2007" s="229">
        <v>0.0</v>
      </c>
    </row>
    <row r="2008">
      <c r="A2008" s="227" t="str">
        <f t="shared" si="1"/>
        <v>GA1021</v>
      </c>
      <c r="B2008" s="227" t="str">
        <f t="shared" si="2"/>
        <v>Fenugreek Seeds [Akshaya]</v>
      </c>
      <c r="C2008" s="32" t="s">
        <v>15784</v>
      </c>
      <c r="D2008" s="32" t="s">
        <v>15785</v>
      </c>
      <c r="E2008" s="229">
        <v>0.0</v>
      </c>
      <c r="F2008" s="230" t="b">
        <v>0</v>
      </c>
      <c r="G2008" s="229">
        <v>0.0</v>
      </c>
      <c r="H2008" s="229">
        <v>0.0</v>
      </c>
      <c r="I2008" s="231"/>
      <c r="J2008" s="32" t="s">
        <v>15786</v>
      </c>
      <c r="K2008" s="229">
        <v>0.0</v>
      </c>
      <c r="L2008" s="229">
        <v>0.0</v>
      </c>
      <c r="M2008" s="232"/>
      <c r="N2008" s="229">
        <v>0.0</v>
      </c>
    </row>
    <row r="2009">
      <c r="A2009" s="227" t="str">
        <f t="shared" si="1"/>
        <v>GA1022</v>
      </c>
      <c r="B2009" s="227" t="str">
        <f t="shared" si="2"/>
        <v>Garam Masala [Akshaya]</v>
      </c>
      <c r="C2009" s="32" t="s">
        <v>15787</v>
      </c>
      <c r="D2009" s="32" t="s">
        <v>15788</v>
      </c>
      <c r="E2009" s="229">
        <v>0.0</v>
      </c>
      <c r="F2009" s="230" t="b">
        <v>0</v>
      </c>
      <c r="G2009" s="229">
        <v>0.0</v>
      </c>
      <c r="H2009" s="229">
        <v>0.0</v>
      </c>
      <c r="I2009" s="231"/>
      <c r="J2009" s="32" t="s">
        <v>15789</v>
      </c>
      <c r="K2009" s="229">
        <v>0.0</v>
      </c>
      <c r="L2009" s="229">
        <v>0.0</v>
      </c>
      <c r="M2009" s="232"/>
      <c r="N2009" s="229">
        <v>0.0</v>
      </c>
    </row>
    <row r="2010">
      <c r="A2010" s="227" t="str">
        <f t="shared" si="1"/>
        <v>GA1023</v>
      </c>
      <c r="B2010" s="227" t="str">
        <f t="shared" si="2"/>
        <v>Ginger [Akshaya]</v>
      </c>
      <c r="C2010" s="32" t="s">
        <v>15790</v>
      </c>
      <c r="D2010" s="32" t="s">
        <v>15791</v>
      </c>
      <c r="E2010" s="229">
        <v>0.0</v>
      </c>
      <c r="F2010" s="230" t="b">
        <v>0</v>
      </c>
      <c r="G2010" s="229">
        <v>0.0</v>
      </c>
      <c r="H2010" s="229">
        <v>0.0</v>
      </c>
      <c r="I2010" s="231"/>
      <c r="J2010" s="32" t="s">
        <v>15792</v>
      </c>
      <c r="K2010" s="229">
        <v>0.0</v>
      </c>
      <c r="L2010" s="229">
        <v>0.0</v>
      </c>
      <c r="M2010" s="232"/>
      <c r="N2010" s="229">
        <v>0.0</v>
      </c>
    </row>
    <row r="2011">
      <c r="A2011" s="227" t="str">
        <f t="shared" si="1"/>
        <v>GA1024</v>
      </c>
      <c r="B2011" s="227" t="str">
        <f t="shared" si="2"/>
        <v>Green Beans [Akshaya]</v>
      </c>
      <c r="C2011" s="32" t="s">
        <v>15793</v>
      </c>
      <c r="D2011" s="32" t="s">
        <v>15794</v>
      </c>
      <c r="E2011" s="229">
        <v>0.0</v>
      </c>
      <c r="F2011" s="230" t="b">
        <v>0</v>
      </c>
      <c r="G2011" s="229">
        <v>0.0</v>
      </c>
      <c r="H2011" s="229">
        <v>0.0</v>
      </c>
      <c r="I2011" s="231"/>
      <c r="J2011" s="32" t="s">
        <v>15795</v>
      </c>
      <c r="K2011" s="229">
        <v>0.0</v>
      </c>
      <c r="L2011" s="229">
        <v>0.0</v>
      </c>
      <c r="M2011" s="232"/>
      <c r="N2011" s="229">
        <v>0.0</v>
      </c>
    </row>
    <row r="2012">
      <c r="A2012" s="227" t="str">
        <f t="shared" si="1"/>
        <v>GA1025</v>
      </c>
      <c r="B2012" s="227" t="str">
        <f t="shared" si="2"/>
        <v>Green Gram Dhal [Akshaya]</v>
      </c>
      <c r="C2012" s="32" t="s">
        <v>15796</v>
      </c>
      <c r="D2012" s="32" t="s">
        <v>15797</v>
      </c>
      <c r="E2012" s="229">
        <v>0.0</v>
      </c>
      <c r="F2012" s="230" t="b">
        <v>0</v>
      </c>
      <c r="G2012" s="229">
        <v>0.0</v>
      </c>
      <c r="H2012" s="229">
        <v>0.0</v>
      </c>
      <c r="I2012" s="231"/>
      <c r="J2012" s="32" t="s">
        <v>15798</v>
      </c>
      <c r="K2012" s="229">
        <v>0.0</v>
      </c>
      <c r="L2012" s="229">
        <v>0.0</v>
      </c>
      <c r="M2012" s="232"/>
      <c r="N2012" s="229">
        <v>0.0</v>
      </c>
    </row>
    <row r="2013">
      <c r="A2013" s="227" t="str">
        <f t="shared" si="1"/>
        <v>GA1026</v>
      </c>
      <c r="B2013" s="227" t="str">
        <f t="shared" si="2"/>
        <v>Green Split Moong Dhal [Akshaya]</v>
      </c>
      <c r="C2013" s="32" t="s">
        <v>15799</v>
      </c>
      <c r="D2013" s="32" t="s">
        <v>15800</v>
      </c>
      <c r="E2013" s="229">
        <v>0.0</v>
      </c>
      <c r="F2013" s="230" t="b">
        <v>0</v>
      </c>
      <c r="G2013" s="229">
        <v>0.0</v>
      </c>
      <c r="H2013" s="229">
        <v>0.0</v>
      </c>
      <c r="I2013" s="231"/>
      <c r="J2013" s="32" t="s">
        <v>15801</v>
      </c>
      <c r="K2013" s="229">
        <v>0.0</v>
      </c>
      <c r="L2013" s="229">
        <v>0.0</v>
      </c>
      <c r="M2013" s="232"/>
      <c r="N2013" s="229">
        <v>0.0</v>
      </c>
    </row>
    <row r="2014">
      <c r="A2014" s="227" t="str">
        <f t="shared" si="1"/>
        <v>GA1027</v>
      </c>
      <c r="B2014" s="227" t="str">
        <f t="shared" si="2"/>
        <v>Green Vatana [Akshaya]</v>
      </c>
      <c r="C2014" s="32" t="s">
        <v>15802</v>
      </c>
      <c r="D2014" s="32" t="s">
        <v>15803</v>
      </c>
      <c r="E2014" s="229">
        <v>0.0</v>
      </c>
      <c r="F2014" s="230" t="b">
        <v>0</v>
      </c>
      <c r="G2014" s="229">
        <v>0.0</v>
      </c>
      <c r="H2014" s="229">
        <v>0.0</v>
      </c>
      <c r="I2014" s="231"/>
      <c r="J2014" s="32" t="s">
        <v>15804</v>
      </c>
      <c r="K2014" s="229">
        <v>0.0</v>
      </c>
      <c r="L2014" s="229">
        <v>0.0</v>
      </c>
      <c r="M2014" s="232"/>
      <c r="N2014" s="229">
        <v>0.0</v>
      </c>
    </row>
    <row r="2015">
      <c r="A2015" s="227" t="str">
        <f t="shared" si="1"/>
        <v>GA1028</v>
      </c>
      <c r="B2015" s="227" t="str">
        <f t="shared" si="2"/>
        <v>Idli Rice [Akshaya]</v>
      </c>
      <c r="C2015" s="32" t="s">
        <v>15805</v>
      </c>
      <c r="D2015" s="32" t="s">
        <v>15806</v>
      </c>
      <c r="E2015" s="229">
        <v>0.0</v>
      </c>
      <c r="F2015" s="230" t="b">
        <v>0</v>
      </c>
      <c r="G2015" s="229">
        <v>0.0</v>
      </c>
      <c r="H2015" s="229">
        <v>0.0</v>
      </c>
      <c r="I2015" s="231"/>
      <c r="J2015" s="32" t="s">
        <v>15807</v>
      </c>
      <c r="K2015" s="229">
        <v>0.0</v>
      </c>
      <c r="L2015" s="229">
        <v>0.0</v>
      </c>
      <c r="M2015" s="232"/>
      <c r="N2015" s="229">
        <v>0.0</v>
      </c>
    </row>
    <row r="2016">
      <c r="A2016" s="227" t="str">
        <f t="shared" si="1"/>
        <v>GA1029</v>
      </c>
      <c r="B2016" s="227" t="str">
        <f t="shared" si="2"/>
        <v>Indian Okra [Akshaya]</v>
      </c>
      <c r="C2016" s="32" t="s">
        <v>15808</v>
      </c>
      <c r="D2016" s="32" t="s">
        <v>15809</v>
      </c>
      <c r="E2016" s="229">
        <v>0.0</v>
      </c>
      <c r="F2016" s="230" t="b">
        <v>0</v>
      </c>
      <c r="G2016" s="229">
        <v>0.0</v>
      </c>
      <c r="H2016" s="229">
        <v>0.0</v>
      </c>
      <c r="I2016" s="231"/>
      <c r="J2016" s="32" t="s">
        <v>15810</v>
      </c>
      <c r="K2016" s="229">
        <v>0.0</v>
      </c>
      <c r="L2016" s="229">
        <v>0.0</v>
      </c>
      <c r="M2016" s="232"/>
      <c r="N2016" s="229">
        <v>0.0</v>
      </c>
    </row>
    <row r="2017">
      <c r="A2017" s="227" t="str">
        <f t="shared" si="1"/>
        <v>GA1030</v>
      </c>
      <c r="B2017" s="227" t="str">
        <f t="shared" si="2"/>
        <v>Kabuli Channa [Akshaya]</v>
      </c>
      <c r="C2017" s="32" t="s">
        <v>15811</v>
      </c>
      <c r="D2017" s="32" t="s">
        <v>15812</v>
      </c>
      <c r="E2017" s="229">
        <v>0.0</v>
      </c>
      <c r="F2017" s="230" t="b">
        <v>0</v>
      </c>
      <c r="G2017" s="229">
        <v>0.0</v>
      </c>
      <c r="H2017" s="229">
        <v>0.0</v>
      </c>
      <c r="I2017" s="231"/>
      <c r="J2017" s="32" t="s">
        <v>15813</v>
      </c>
      <c r="K2017" s="229">
        <v>0.0</v>
      </c>
      <c r="L2017" s="229">
        <v>0.0</v>
      </c>
      <c r="M2017" s="232"/>
      <c r="N2017" s="229">
        <v>0.0</v>
      </c>
    </row>
    <row r="2018">
      <c r="A2018" s="227" t="str">
        <f t="shared" si="1"/>
        <v>GA1031</v>
      </c>
      <c r="B2018" s="227" t="str">
        <f t="shared" si="2"/>
        <v>Kala Channa [Akshaya]</v>
      </c>
      <c r="C2018" s="32" t="s">
        <v>15814</v>
      </c>
      <c r="D2018" s="32" t="s">
        <v>15815</v>
      </c>
      <c r="E2018" s="229">
        <v>0.0</v>
      </c>
      <c r="F2018" s="230" t="b">
        <v>0</v>
      </c>
      <c r="G2018" s="229">
        <v>0.0</v>
      </c>
      <c r="H2018" s="229">
        <v>0.0</v>
      </c>
      <c r="I2018" s="231"/>
      <c r="J2018" s="32" t="s">
        <v>15816</v>
      </c>
      <c r="K2018" s="229">
        <v>0.0</v>
      </c>
      <c r="L2018" s="229">
        <v>0.0</v>
      </c>
      <c r="M2018" s="232"/>
      <c r="N2018" s="229">
        <v>0.0</v>
      </c>
    </row>
    <row r="2019">
      <c r="A2019" s="227" t="str">
        <f t="shared" si="1"/>
        <v>GA1032</v>
      </c>
      <c r="B2019" s="227" t="str">
        <f t="shared" si="2"/>
        <v>Kiwi [Akshaya]</v>
      </c>
      <c r="C2019" s="32" t="s">
        <v>15817</v>
      </c>
      <c r="D2019" s="32" t="s">
        <v>15818</v>
      </c>
      <c r="E2019" s="229">
        <v>0.0</v>
      </c>
      <c r="F2019" s="230" t="b">
        <v>0</v>
      </c>
      <c r="G2019" s="229">
        <v>0.0</v>
      </c>
      <c r="H2019" s="229">
        <v>0.0</v>
      </c>
      <c r="I2019" s="231"/>
      <c r="J2019" s="32" t="s">
        <v>15819</v>
      </c>
      <c r="K2019" s="229">
        <v>0.0</v>
      </c>
      <c r="L2019" s="229">
        <v>0.0</v>
      </c>
      <c r="M2019" s="232"/>
      <c r="N2019" s="229">
        <v>0.0</v>
      </c>
    </row>
    <row r="2020">
      <c r="A2020" s="227" t="str">
        <f t="shared" si="1"/>
        <v>GA1033</v>
      </c>
      <c r="B2020" s="227" t="str">
        <f t="shared" si="2"/>
        <v>Lemon [Akshaya]</v>
      </c>
      <c r="C2020" s="32" t="s">
        <v>15820</v>
      </c>
      <c r="D2020" s="32" t="s">
        <v>15821</v>
      </c>
      <c r="E2020" s="229">
        <v>0.0</v>
      </c>
      <c r="F2020" s="230" t="b">
        <v>0</v>
      </c>
      <c r="G2020" s="229">
        <v>0.0</v>
      </c>
      <c r="H2020" s="229">
        <v>0.0</v>
      </c>
      <c r="I2020" s="231"/>
      <c r="J2020" s="32" t="s">
        <v>15822</v>
      </c>
      <c r="K2020" s="229">
        <v>0.4</v>
      </c>
      <c r="L2020" s="229">
        <v>0.0</v>
      </c>
      <c r="M2020" s="232"/>
      <c r="N2020" s="229">
        <v>0.4</v>
      </c>
    </row>
    <row r="2021">
      <c r="A2021" s="227" t="str">
        <f t="shared" si="1"/>
        <v>GA1034</v>
      </c>
      <c r="B2021" s="227" t="str">
        <f t="shared" si="2"/>
        <v>Long Grain White Rice [Akshaya]</v>
      </c>
      <c r="C2021" s="32" t="s">
        <v>15823</v>
      </c>
      <c r="D2021" s="32" t="s">
        <v>15824</v>
      </c>
      <c r="E2021" s="229">
        <v>0.0</v>
      </c>
      <c r="F2021" s="230" t="b">
        <v>0</v>
      </c>
      <c r="G2021" s="229">
        <v>0.0</v>
      </c>
      <c r="H2021" s="229">
        <v>0.0</v>
      </c>
      <c r="I2021" s="231"/>
      <c r="J2021" s="32" t="s">
        <v>15825</v>
      </c>
      <c r="K2021" s="229">
        <v>0.0</v>
      </c>
      <c r="L2021" s="229">
        <v>0.0</v>
      </c>
      <c r="M2021" s="232"/>
      <c r="N2021" s="229">
        <v>0.0</v>
      </c>
    </row>
    <row r="2022">
      <c r="A2022" s="227" t="str">
        <f t="shared" si="1"/>
        <v>GA1035</v>
      </c>
      <c r="B2022" s="227" t="str">
        <f t="shared" si="2"/>
        <v>Masoor Dhal [Akshaya]</v>
      </c>
      <c r="C2022" s="32" t="s">
        <v>15826</v>
      </c>
      <c r="D2022" s="32" t="s">
        <v>15827</v>
      </c>
      <c r="E2022" s="229">
        <v>0.0</v>
      </c>
      <c r="F2022" s="230" t="b">
        <v>0</v>
      </c>
      <c r="G2022" s="229">
        <v>0.0</v>
      </c>
      <c r="H2022" s="229">
        <v>0.0</v>
      </c>
      <c r="I2022" s="231"/>
      <c r="J2022" s="32" t="s">
        <v>15828</v>
      </c>
      <c r="K2022" s="229">
        <v>0.0</v>
      </c>
      <c r="L2022" s="229">
        <v>0.0</v>
      </c>
      <c r="M2022" s="232"/>
      <c r="N2022" s="229">
        <v>0.0</v>
      </c>
    </row>
    <row r="2023">
      <c r="A2023" s="227" t="str">
        <f t="shared" si="1"/>
        <v>GA1036</v>
      </c>
      <c r="B2023" s="227" t="str">
        <f t="shared" si="2"/>
        <v>Mehti Leaf [Akshaya]</v>
      </c>
      <c r="C2023" s="32" t="s">
        <v>15829</v>
      </c>
      <c r="D2023" s="32" t="s">
        <v>15830</v>
      </c>
      <c r="E2023" s="229">
        <v>0.0</v>
      </c>
      <c r="F2023" s="230" t="b">
        <v>0</v>
      </c>
      <c r="G2023" s="229">
        <v>0.0</v>
      </c>
      <c r="H2023" s="229">
        <v>0.0</v>
      </c>
      <c r="I2023" s="231"/>
      <c r="J2023" s="32" t="s">
        <v>15831</v>
      </c>
      <c r="K2023" s="229">
        <v>0.0</v>
      </c>
      <c r="L2023" s="229">
        <v>0.0</v>
      </c>
      <c r="M2023" s="232"/>
      <c r="N2023" s="229">
        <v>0.0</v>
      </c>
    </row>
    <row r="2024">
      <c r="A2024" s="227" t="str">
        <f t="shared" si="1"/>
        <v>GA1037</v>
      </c>
      <c r="B2024" s="227" t="str">
        <f t="shared" si="2"/>
        <v>Moong Dhal [Akshaya]</v>
      </c>
      <c r="C2024" s="32" t="s">
        <v>15832</v>
      </c>
      <c r="D2024" s="32" t="s">
        <v>15833</v>
      </c>
      <c r="E2024" s="229">
        <v>0.0</v>
      </c>
      <c r="F2024" s="230" t="b">
        <v>0</v>
      </c>
      <c r="G2024" s="229">
        <v>0.0</v>
      </c>
      <c r="H2024" s="229">
        <v>0.0</v>
      </c>
      <c r="I2024" s="231"/>
      <c r="J2024" s="32" t="s">
        <v>15834</v>
      </c>
      <c r="K2024" s="229">
        <v>0.0</v>
      </c>
      <c r="L2024" s="229">
        <v>0.0</v>
      </c>
      <c r="M2024" s="232"/>
      <c r="N2024" s="229">
        <v>0.0</v>
      </c>
    </row>
    <row r="2025">
      <c r="A2025" s="227" t="str">
        <f t="shared" si="1"/>
        <v>GA1038</v>
      </c>
      <c r="B2025" s="227" t="str">
        <f t="shared" si="2"/>
        <v>Mustard seeds [Akshaya]</v>
      </c>
      <c r="C2025" s="32" t="s">
        <v>15835</v>
      </c>
      <c r="D2025" s="32" t="s">
        <v>15836</v>
      </c>
      <c r="E2025" s="229">
        <v>0.0</v>
      </c>
      <c r="F2025" s="230" t="b">
        <v>0</v>
      </c>
      <c r="G2025" s="229">
        <v>0.0</v>
      </c>
      <c r="H2025" s="229">
        <v>0.0</v>
      </c>
      <c r="I2025" s="231"/>
      <c r="J2025" s="32" t="s">
        <v>15837</v>
      </c>
      <c r="K2025" s="229">
        <v>0.0</v>
      </c>
      <c r="L2025" s="229">
        <v>0.0</v>
      </c>
      <c r="M2025" s="232"/>
      <c r="N2025" s="229">
        <v>0.0</v>
      </c>
    </row>
    <row r="2026">
      <c r="A2026" s="227" t="str">
        <f t="shared" si="1"/>
        <v>GA1039</v>
      </c>
      <c r="B2026" s="227" t="str">
        <f t="shared" si="2"/>
        <v>Orange [Akshaya]</v>
      </c>
      <c r="C2026" s="32" t="s">
        <v>15838</v>
      </c>
      <c r="D2026" s="32" t="s">
        <v>15839</v>
      </c>
      <c r="E2026" s="229">
        <v>0.0</v>
      </c>
      <c r="F2026" s="230" t="b">
        <v>0</v>
      </c>
      <c r="G2026" s="229">
        <v>0.0</v>
      </c>
      <c r="H2026" s="229">
        <v>0.0</v>
      </c>
      <c r="I2026" s="231"/>
      <c r="J2026" s="32" t="s">
        <v>15840</v>
      </c>
      <c r="K2026" s="229">
        <v>0.0</v>
      </c>
      <c r="L2026" s="229">
        <v>0.0</v>
      </c>
      <c r="M2026" s="232"/>
      <c r="N2026" s="229">
        <v>0.0</v>
      </c>
    </row>
    <row r="2027">
      <c r="A2027" s="227" t="str">
        <f t="shared" si="1"/>
        <v>GA1040</v>
      </c>
      <c r="B2027" s="227" t="str">
        <f t="shared" si="2"/>
        <v>Peanuts [Akshaya]</v>
      </c>
      <c r="C2027" s="32" t="s">
        <v>15841</v>
      </c>
      <c r="D2027" s="32" t="s">
        <v>15842</v>
      </c>
      <c r="E2027" s="229">
        <v>0.0</v>
      </c>
      <c r="F2027" s="230" t="b">
        <v>0</v>
      </c>
      <c r="G2027" s="229">
        <v>0.0</v>
      </c>
      <c r="H2027" s="229">
        <v>0.0</v>
      </c>
      <c r="I2027" s="231"/>
      <c r="J2027" s="32" t="s">
        <v>15843</v>
      </c>
      <c r="K2027" s="229">
        <v>0.0</v>
      </c>
      <c r="L2027" s="229">
        <v>0.0</v>
      </c>
      <c r="M2027" s="232"/>
      <c r="N2027" s="229">
        <v>0.0</v>
      </c>
    </row>
    <row r="2028">
      <c r="A2028" s="227" t="str">
        <f t="shared" si="1"/>
        <v>GA1041</v>
      </c>
      <c r="B2028" s="227" t="str">
        <f t="shared" si="2"/>
        <v>Pear [Akshaya]</v>
      </c>
      <c r="C2028" s="32" t="s">
        <v>15844</v>
      </c>
      <c r="D2028" s="32" t="s">
        <v>15845</v>
      </c>
      <c r="E2028" s="229">
        <v>0.0</v>
      </c>
      <c r="F2028" s="230" t="b">
        <v>0</v>
      </c>
      <c r="G2028" s="229">
        <v>0.0</v>
      </c>
      <c r="H2028" s="229">
        <v>0.0</v>
      </c>
      <c r="I2028" s="231"/>
      <c r="J2028" s="32" t="s">
        <v>15846</v>
      </c>
      <c r="K2028" s="229">
        <v>0.0</v>
      </c>
      <c r="L2028" s="229">
        <v>0.0</v>
      </c>
      <c r="M2028" s="232"/>
      <c r="N2028" s="229">
        <v>0.0</v>
      </c>
    </row>
    <row r="2029">
      <c r="A2029" s="227" t="str">
        <f t="shared" si="1"/>
        <v>GA1042</v>
      </c>
      <c r="B2029" s="227" t="str">
        <f t="shared" si="2"/>
        <v>Potato [Akshaya]</v>
      </c>
      <c r="C2029" s="32" t="s">
        <v>15847</v>
      </c>
      <c r="D2029" s="32" t="s">
        <v>15848</v>
      </c>
      <c r="E2029" s="229">
        <v>0.0</v>
      </c>
      <c r="F2029" s="230" t="b">
        <v>0</v>
      </c>
      <c r="G2029" s="229">
        <v>0.0</v>
      </c>
      <c r="H2029" s="229">
        <v>0.0</v>
      </c>
      <c r="I2029" s="231"/>
      <c r="J2029" s="32" t="s">
        <v>15849</v>
      </c>
      <c r="K2029" s="229">
        <v>0.0</v>
      </c>
      <c r="L2029" s="229">
        <v>0.0</v>
      </c>
      <c r="M2029" s="232"/>
      <c r="N2029" s="229">
        <v>0.0</v>
      </c>
    </row>
    <row r="2030">
      <c r="A2030" s="227" t="str">
        <f t="shared" si="1"/>
        <v>GA1043</v>
      </c>
      <c r="B2030" s="227" t="str">
        <f t="shared" si="2"/>
        <v>Pumpkin [Akshaya]</v>
      </c>
      <c r="C2030" s="32" t="s">
        <v>15850</v>
      </c>
      <c r="D2030" s="32" t="s">
        <v>15851</v>
      </c>
      <c r="E2030" s="229">
        <v>0.0</v>
      </c>
      <c r="F2030" s="230" t="b">
        <v>0</v>
      </c>
      <c r="G2030" s="229">
        <v>0.0</v>
      </c>
      <c r="H2030" s="229">
        <v>0.0</v>
      </c>
      <c r="I2030" s="231"/>
      <c r="J2030" s="32" t="s">
        <v>15852</v>
      </c>
      <c r="K2030" s="229">
        <v>0.0</v>
      </c>
      <c r="L2030" s="229">
        <v>0.0</v>
      </c>
      <c r="M2030" s="232"/>
      <c r="N2030" s="229">
        <v>0.0</v>
      </c>
    </row>
    <row r="2031">
      <c r="A2031" s="227" t="str">
        <f t="shared" si="1"/>
        <v>GA1044</v>
      </c>
      <c r="B2031" s="227" t="str">
        <f t="shared" si="2"/>
        <v>Radish [Akshaya]</v>
      </c>
      <c r="C2031" s="32" t="s">
        <v>15853</v>
      </c>
      <c r="D2031" s="32" t="s">
        <v>15854</v>
      </c>
      <c r="E2031" s="229">
        <v>0.0</v>
      </c>
      <c r="F2031" s="230" t="b">
        <v>0</v>
      </c>
      <c r="G2031" s="229">
        <v>0.0</v>
      </c>
      <c r="H2031" s="229">
        <v>0.0</v>
      </c>
      <c r="I2031" s="231"/>
      <c r="J2031" s="32" t="s">
        <v>15855</v>
      </c>
      <c r="K2031" s="229">
        <v>0.0</v>
      </c>
      <c r="L2031" s="229">
        <v>0.0</v>
      </c>
      <c r="M2031" s="232"/>
      <c r="N2031" s="229">
        <v>0.0</v>
      </c>
    </row>
    <row r="2032">
      <c r="A2032" s="227" t="str">
        <f t="shared" si="1"/>
        <v>GA1045</v>
      </c>
      <c r="B2032" s="227" t="str">
        <f t="shared" si="2"/>
        <v>Rajma Bean [Akshaya]</v>
      </c>
      <c r="C2032" s="32" t="s">
        <v>15856</v>
      </c>
      <c r="D2032" s="32" t="s">
        <v>15857</v>
      </c>
      <c r="E2032" s="229">
        <v>0.0</v>
      </c>
      <c r="F2032" s="230" t="b">
        <v>0</v>
      </c>
      <c r="G2032" s="229">
        <v>0.0</v>
      </c>
      <c r="H2032" s="229">
        <v>0.0</v>
      </c>
      <c r="I2032" s="231"/>
      <c r="J2032" s="32" t="s">
        <v>15858</v>
      </c>
      <c r="K2032" s="229">
        <v>0.0</v>
      </c>
      <c r="L2032" s="229">
        <v>0.0</v>
      </c>
      <c r="M2032" s="232"/>
      <c r="N2032" s="229">
        <v>0.0</v>
      </c>
    </row>
    <row r="2033">
      <c r="A2033" s="227" t="str">
        <f t="shared" si="1"/>
        <v>GA1046</v>
      </c>
      <c r="B2033" s="227" t="str">
        <f t="shared" si="2"/>
        <v>Red Chilli (Whole) [Akshaya]</v>
      </c>
      <c r="C2033" s="32" t="s">
        <v>15859</v>
      </c>
      <c r="D2033" s="32" t="s">
        <v>15860</v>
      </c>
      <c r="E2033" s="229">
        <v>0.0</v>
      </c>
      <c r="F2033" s="230" t="b">
        <v>0</v>
      </c>
      <c r="G2033" s="229">
        <v>0.0</v>
      </c>
      <c r="H2033" s="229">
        <v>0.0</v>
      </c>
      <c r="I2033" s="231"/>
      <c r="J2033" s="32" t="s">
        <v>15861</v>
      </c>
      <c r="K2033" s="229">
        <v>0.0</v>
      </c>
      <c r="L2033" s="229">
        <v>0.0</v>
      </c>
      <c r="M2033" s="232"/>
      <c r="N2033" s="229">
        <v>0.0</v>
      </c>
    </row>
    <row r="2034">
      <c r="A2034" s="227" t="str">
        <f t="shared" si="1"/>
        <v>GA1047</v>
      </c>
      <c r="B2034" s="227" t="str">
        <f t="shared" si="2"/>
        <v>Red Chilli Powder [Akshaya]</v>
      </c>
      <c r="C2034" s="32" t="s">
        <v>15862</v>
      </c>
      <c r="D2034" s="32" t="s">
        <v>15863</v>
      </c>
      <c r="E2034" s="229">
        <v>0.0</v>
      </c>
      <c r="F2034" s="230" t="b">
        <v>0</v>
      </c>
      <c r="G2034" s="229">
        <v>0.0</v>
      </c>
      <c r="H2034" s="229">
        <v>0.0</v>
      </c>
      <c r="I2034" s="231"/>
      <c r="J2034" s="32" t="s">
        <v>15864</v>
      </c>
      <c r="K2034" s="229">
        <v>0.0</v>
      </c>
      <c r="L2034" s="229">
        <v>0.0</v>
      </c>
      <c r="M2034" s="232"/>
      <c r="N2034" s="229">
        <v>0.0</v>
      </c>
    </row>
    <row r="2035">
      <c r="A2035" s="227" t="str">
        <f t="shared" si="1"/>
        <v>GA1048</v>
      </c>
      <c r="B2035" s="227" t="str">
        <f t="shared" si="2"/>
        <v>Red Chori [Akshaya]</v>
      </c>
      <c r="C2035" s="32" t="s">
        <v>15865</v>
      </c>
      <c r="D2035" s="32" t="s">
        <v>15866</v>
      </c>
      <c r="E2035" s="229">
        <v>0.0</v>
      </c>
      <c r="F2035" s="230" t="b">
        <v>0</v>
      </c>
      <c r="G2035" s="229">
        <v>0.0</v>
      </c>
      <c r="H2035" s="229">
        <v>0.0</v>
      </c>
      <c r="I2035" s="231"/>
      <c r="J2035" s="32" t="s">
        <v>15867</v>
      </c>
      <c r="K2035" s="229">
        <v>0.0</v>
      </c>
      <c r="L2035" s="229">
        <v>0.0</v>
      </c>
      <c r="M2035" s="232"/>
      <c r="N2035" s="229">
        <v>0.0</v>
      </c>
    </row>
    <row r="2036">
      <c r="A2036" s="227" t="str">
        <f t="shared" si="1"/>
        <v>GA1049</v>
      </c>
      <c r="B2036" s="227" t="str">
        <f t="shared" si="2"/>
        <v>Sooji [Akshaya]</v>
      </c>
      <c r="C2036" s="32" t="s">
        <v>15868</v>
      </c>
      <c r="D2036" s="32" t="s">
        <v>15869</v>
      </c>
      <c r="E2036" s="229">
        <v>0.0</v>
      </c>
      <c r="F2036" s="230" t="b">
        <v>0</v>
      </c>
      <c r="G2036" s="229">
        <v>0.0</v>
      </c>
      <c r="H2036" s="229">
        <v>0.0</v>
      </c>
      <c r="I2036" s="231"/>
      <c r="J2036" s="32" t="s">
        <v>15870</v>
      </c>
      <c r="K2036" s="229">
        <v>0.0</v>
      </c>
      <c r="L2036" s="229">
        <v>0.0</v>
      </c>
      <c r="M2036" s="232"/>
      <c r="N2036" s="229">
        <v>0.0</v>
      </c>
    </row>
    <row r="2037">
      <c r="A2037" s="227" t="str">
        <f t="shared" si="1"/>
        <v>GA1050</v>
      </c>
      <c r="B2037" s="227" t="str">
        <f t="shared" si="2"/>
        <v>Sweet Potato [Akshaya]</v>
      </c>
      <c r="C2037" s="32" t="s">
        <v>15871</v>
      </c>
      <c r="D2037" s="32" t="s">
        <v>15872</v>
      </c>
      <c r="E2037" s="229">
        <v>0.0</v>
      </c>
      <c r="F2037" s="230" t="b">
        <v>0</v>
      </c>
      <c r="G2037" s="229">
        <v>0.0</v>
      </c>
      <c r="H2037" s="229">
        <v>0.0</v>
      </c>
      <c r="I2037" s="231"/>
      <c r="J2037" s="32" t="s">
        <v>15873</v>
      </c>
      <c r="K2037" s="229">
        <v>0.0</v>
      </c>
      <c r="L2037" s="229">
        <v>0.0</v>
      </c>
      <c r="M2037" s="232"/>
      <c r="N2037" s="229">
        <v>0.0</v>
      </c>
    </row>
    <row r="2038">
      <c r="A2038" s="227" t="str">
        <f t="shared" si="1"/>
        <v>GA1051</v>
      </c>
      <c r="B2038" s="227" t="str">
        <f t="shared" si="2"/>
        <v>Tamarind [Akshaya]</v>
      </c>
      <c r="C2038" s="32" t="s">
        <v>15874</v>
      </c>
      <c r="D2038" s="32" t="s">
        <v>15875</v>
      </c>
      <c r="E2038" s="229">
        <v>0.0</v>
      </c>
      <c r="F2038" s="230" t="b">
        <v>0</v>
      </c>
      <c r="G2038" s="229">
        <v>0.0</v>
      </c>
      <c r="H2038" s="229">
        <v>0.0</v>
      </c>
      <c r="I2038" s="231"/>
      <c r="J2038" s="32" t="s">
        <v>15876</v>
      </c>
      <c r="K2038" s="229">
        <v>0.0</v>
      </c>
      <c r="L2038" s="229">
        <v>0.0</v>
      </c>
      <c r="M2038" s="232"/>
      <c r="N2038" s="229">
        <v>0.0</v>
      </c>
    </row>
    <row r="2039">
      <c r="A2039" s="227" t="str">
        <f t="shared" si="1"/>
        <v>GA1052</v>
      </c>
      <c r="B2039" s="227" t="str">
        <f t="shared" si="2"/>
        <v>Taro Root (Arbi) [Akshaya]</v>
      </c>
      <c r="C2039" s="32" t="s">
        <v>15877</v>
      </c>
      <c r="D2039" s="32" t="s">
        <v>15878</v>
      </c>
      <c r="E2039" s="229">
        <v>0.0</v>
      </c>
      <c r="F2039" s="230" t="b">
        <v>0</v>
      </c>
      <c r="G2039" s="229">
        <v>0.0</v>
      </c>
      <c r="H2039" s="229">
        <v>0.0</v>
      </c>
      <c r="I2039" s="231"/>
      <c r="J2039" s="32" t="s">
        <v>15879</v>
      </c>
      <c r="K2039" s="229">
        <v>0.0</v>
      </c>
      <c r="L2039" s="229">
        <v>0.0</v>
      </c>
      <c r="M2039" s="232"/>
      <c r="N2039" s="229">
        <v>0.0</v>
      </c>
    </row>
    <row r="2040">
      <c r="A2040" s="227" t="str">
        <f t="shared" si="1"/>
        <v>GA1053</v>
      </c>
      <c r="B2040" s="227" t="str">
        <f t="shared" si="2"/>
        <v>Tindora [Akshaya]</v>
      </c>
      <c r="C2040" s="32" t="s">
        <v>15880</v>
      </c>
      <c r="D2040" s="32" t="s">
        <v>15881</v>
      </c>
      <c r="E2040" s="229">
        <v>0.0</v>
      </c>
      <c r="F2040" s="230" t="b">
        <v>0</v>
      </c>
      <c r="G2040" s="229">
        <v>0.0</v>
      </c>
      <c r="H2040" s="229">
        <v>0.0</v>
      </c>
      <c r="I2040" s="231"/>
      <c r="J2040" s="32" t="s">
        <v>15882</v>
      </c>
      <c r="K2040" s="229">
        <v>0.0</v>
      </c>
      <c r="L2040" s="229">
        <v>0.0</v>
      </c>
      <c r="M2040" s="232"/>
      <c r="N2040" s="229">
        <v>0.0</v>
      </c>
    </row>
    <row r="2041">
      <c r="A2041" s="227" t="str">
        <f t="shared" si="1"/>
        <v>GA1054</v>
      </c>
      <c r="B2041" s="227" t="str">
        <f t="shared" si="2"/>
        <v>Tomatoes [Akshaya]</v>
      </c>
      <c r="C2041" s="32" t="s">
        <v>15883</v>
      </c>
      <c r="D2041" s="32" t="s">
        <v>15884</v>
      </c>
      <c r="E2041" s="229">
        <v>0.0</v>
      </c>
      <c r="F2041" s="230" t="b">
        <v>0</v>
      </c>
      <c r="G2041" s="229">
        <v>0.0</v>
      </c>
      <c r="H2041" s="229">
        <v>0.0</v>
      </c>
      <c r="I2041" s="231"/>
      <c r="J2041" s="32" t="s">
        <v>15885</v>
      </c>
      <c r="K2041" s="229">
        <v>0.0</v>
      </c>
      <c r="L2041" s="229">
        <v>0.0</v>
      </c>
      <c r="M2041" s="232"/>
      <c r="N2041" s="229">
        <v>0.0</v>
      </c>
    </row>
    <row r="2042">
      <c r="A2042" s="227" t="str">
        <f t="shared" si="1"/>
        <v>GA1055</v>
      </c>
      <c r="B2042" s="227" t="str">
        <f t="shared" si="2"/>
        <v>Toor Dhal [Akshaya]</v>
      </c>
      <c r="C2042" s="32" t="s">
        <v>15886</v>
      </c>
      <c r="D2042" s="235" t="s">
        <v>15887</v>
      </c>
      <c r="E2042" s="233">
        <v>0.0</v>
      </c>
      <c r="F2042" s="234" t="b">
        <v>0</v>
      </c>
      <c r="G2042" s="229">
        <v>0.0</v>
      </c>
      <c r="H2042" s="233">
        <v>0.0</v>
      </c>
      <c r="I2042" s="231"/>
      <c r="J2042" s="32" t="s">
        <v>15888</v>
      </c>
      <c r="K2042" s="229">
        <v>0.0</v>
      </c>
      <c r="L2042" s="229">
        <v>0.0</v>
      </c>
      <c r="M2042" s="232"/>
      <c r="N2042" s="229">
        <v>0.0</v>
      </c>
    </row>
    <row r="2043">
      <c r="A2043" s="227" t="str">
        <f t="shared" si="1"/>
        <v>GA1056</v>
      </c>
      <c r="B2043" s="227" t="str">
        <f t="shared" si="2"/>
        <v>Urad Dhal Whole [Akshaya]</v>
      </c>
      <c r="C2043" s="32" t="s">
        <v>15889</v>
      </c>
      <c r="D2043" s="235" t="s">
        <v>15890</v>
      </c>
      <c r="E2043" s="229">
        <v>0.0</v>
      </c>
      <c r="F2043" s="234" t="b">
        <v>0</v>
      </c>
      <c r="G2043" s="229">
        <v>0.0</v>
      </c>
      <c r="H2043" s="233">
        <v>0.0</v>
      </c>
      <c r="I2043" s="231"/>
      <c r="J2043" s="32" t="s">
        <v>15891</v>
      </c>
      <c r="K2043" s="229">
        <v>0.0</v>
      </c>
      <c r="L2043" s="229">
        <v>0.0</v>
      </c>
      <c r="M2043" s="232"/>
      <c r="N2043" s="229">
        <v>0.0</v>
      </c>
    </row>
    <row r="2044">
      <c r="A2044" s="227" t="str">
        <f t="shared" si="1"/>
        <v>GA1057</v>
      </c>
      <c r="B2044" s="227" t="str">
        <f t="shared" si="2"/>
        <v>Whole Masoor [Akshaya]</v>
      </c>
      <c r="C2044" s="32" t="s">
        <v>15892</v>
      </c>
      <c r="D2044" s="32" t="s">
        <v>15893</v>
      </c>
      <c r="E2044" s="229">
        <v>0.0</v>
      </c>
      <c r="F2044" s="230" t="b">
        <v>0</v>
      </c>
      <c r="G2044" s="229">
        <v>0.0</v>
      </c>
      <c r="H2044" s="229">
        <v>0.0</v>
      </c>
      <c r="I2044" s="231"/>
      <c r="J2044" s="32" t="s">
        <v>15894</v>
      </c>
      <c r="K2044" s="229">
        <v>0.0</v>
      </c>
      <c r="L2044" s="229">
        <v>0.0</v>
      </c>
      <c r="M2044" s="232"/>
      <c r="N2044" s="229">
        <v>0.0</v>
      </c>
    </row>
    <row r="2045">
      <c r="A2045" s="227" t="str">
        <f t="shared" si="1"/>
        <v>GA1069</v>
      </c>
      <c r="B2045" s="227" t="str">
        <f t="shared" si="2"/>
        <v>Cauliflower [Akshaya]</v>
      </c>
      <c r="C2045" s="32" t="s">
        <v>15895</v>
      </c>
      <c r="D2045" s="235" t="s">
        <v>15896</v>
      </c>
      <c r="E2045" s="233">
        <v>0.0</v>
      </c>
      <c r="F2045" s="234" t="b">
        <v>0</v>
      </c>
      <c r="G2045" s="229">
        <v>0.0</v>
      </c>
      <c r="H2045" s="233">
        <v>0.0</v>
      </c>
      <c r="I2045" s="231"/>
      <c r="J2045" s="32" t="s">
        <v>15897</v>
      </c>
      <c r="K2045" s="229">
        <v>2.99</v>
      </c>
      <c r="L2045" s="229">
        <v>0.0</v>
      </c>
      <c r="M2045" s="232"/>
      <c r="N2045" s="229">
        <v>2.99</v>
      </c>
    </row>
    <row r="2046">
      <c r="A2046" s="227" t="str">
        <f t="shared" si="1"/>
        <v>GFIN01</v>
      </c>
      <c r="B2046" s="227" t="str">
        <f t="shared" si="2"/>
        <v>Flowers of Isha</v>
      </c>
      <c r="C2046" s="32" t="s">
        <v>15898</v>
      </c>
      <c r="D2046" s="235" t="s">
        <v>15899</v>
      </c>
      <c r="E2046" s="233">
        <v>6.14</v>
      </c>
      <c r="F2046" s="234" t="b">
        <v>0</v>
      </c>
      <c r="G2046" s="229">
        <v>0.0</v>
      </c>
      <c r="H2046" s="233">
        <v>0.0</v>
      </c>
      <c r="I2046" s="32" t="s">
        <v>15899</v>
      </c>
      <c r="J2046" s="32" t="s">
        <v>15900</v>
      </c>
      <c r="K2046" s="229">
        <v>25.0</v>
      </c>
      <c r="L2046" s="229">
        <v>0.0</v>
      </c>
      <c r="M2046" s="232"/>
      <c r="N2046" s="229">
        <v>25.0</v>
      </c>
    </row>
    <row r="2047">
      <c r="A2047" s="227" t="str">
        <f t="shared" si="1"/>
        <v>GFIN04</v>
      </c>
      <c r="B2047" s="227" t="str">
        <f t="shared" si="2"/>
        <v>Sambrani &amp; Dasangam</v>
      </c>
      <c r="C2047" s="32" t="s">
        <v>15901</v>
      </c>
      <c r="D2047" s="235" t="s">
        <v>15902</v>
      </c>
      <c r="E2047" s="229">
        <v>7.58</v>
      </c>
      <c r="F2047" s="234" t="b">
        <v>0</v>
      </c>
      <c r="G2047" s="229">
        <v>0.0</v>
      </c>
      <c r="H2047" s="233">
        <v>0.0</v>
      </c>
      <c r="I2047" s="32" t="s">
        <v>15902</v>
      </c>
      <c r="J2047" s="32" t="s">
        <v>15903</v>
      </c>
      <c r="K2047" s="229">
        <v>24.0</v>
      </c>
      <c r="L2047" s="229">
        <v>0.0</v>
      </c>
      <c r="M2047" s="232"/>
      <c r="N2047" s="229">
        <v>24.0</v>
      </c>
    </row>
    <row r="2048">
      <c r="A2048" s="227" t="str">
        <f t="shared" si="1"/>
        <v>GFIN06</v>
      </c>
      <c r="B2048" s="227" t="str">
        <f t="shared" si="2"/>
        <v>Adiyogi Arpanam Set</v>
      </c>
      <c r="C2048" s="32" t="s">
        <v>15904</v>
      </c>
      <c r="D2048" s="32" t="s">
        <v>15905</v>
      </c>
      <c r="E2048" s="233">
        <v>14.68</v>
      </c>
      <c r="F2048" s="234" t="b">
        <v>0</v>
      </c>
      <c r="G2048" s="229">
        <v>0.0</v>
      </c>
      <c r="H2048" s="229">
        <v>0.0</v>
      </c>
      <c r="I2048" s="32" t="s">
        <v>15905</v>
      </c>
      <c r="J2048" s="32" t="s">
        <v>15906</v>
      </c>
      <c r="K2048" s="229">
        <v>79.0</v>
      </c>
      <c r="L2048" s="229">
        <v>0.0</v>
      </c>
      <c r="M2048" s="232"/>
      <c r="N2048" s="229">
        <v>79.0</v>
      </c>
    </row>
    <row r="2049">
      <c r="A2049" s="227" t="str">
        <f t="shared" si="1"/>
        <v>GFIN09</v>
      </c>
      <c r="B2049" s="227" t="str">
        <f t="shared" si="2"/>
        <v>Copper water gift set (bottle + 2 tumblers)</v>
      </c>
      <c r="C2049" s="32" t="s">
        <v>15907</v>
      </c>
      <c r="D2049" s="32" t="s">
        <v>15908</v>
      </c>
      <c r="E2049" s="229">
        <v>21.39</v>
      </c>
      <c r="F2049" s="234" t="b">
        <v>0</v>
      </c>
      <c r="G2049" s="229">
        <v>0.0</v>
      </c>
      <c r="H2049" s="229">
        <v>0.0</v>
      </c>
      <c r="I2049" s="32" t="s">
        <v>15908</v>
      </c>
      <c r="J2049" s="32" t="s">
        <v>15909</v>
      </c>
      <c r="K2049" s="229">
        <v>53.0</v>
      </c>
      <c r="L2049" s="229">
        <v>0.0</v>
      </c>
      <c r="M2049" s="232"/>
      <c r="N2049" s="229">
        <v>53.0</v>
      </c>
    </row>
    <row r="2050">
      <c r="A2050" s="227" t="str">
        <f t="shared" si="1"/>
        <v>GFIN11</v>
      </c>
      <c r="B2050" s="227" t="str">
        <f t="shared" si="2"/>
        <v>LB Silver pendant, Chain, Devi Angavastram</v>
      </c>
      <c r="C2050" s="32" t="s">
        <v>15910</v>
      </c>
      <c r="D2050" s="32" t="s">
        <v>15911</v>
      </c>
      <c r="E2050" s="229">
        <v>80.52</v>
      </c>
      <c r="F2050" s="234" t="b">
        <v>0</v>
      </c>
      <c r="G2050" s="229">
        <v>0.0</v>
      </c>
      <c r="H2050" s="229">
        <v>0.0</v>
      </c>
      <c r="I2050" s="32" t="s">
        <v>15911</v>
      </c>
      <c r="J2050" s="32" t="s">
        <v>15912</v>
      </c>
      <c r="K2050" s="229">
        <v>199.0</v>
      </c>
      <c r="L2050" s="229">
        <v>0.0</v>
      </c>
      <c r="M2050" s="232"/>
      <c r="N2050" s="229">
        <v>199.0</v>
      </c>
    </row>
    <row r="2051">
      <c r="A2051" s="227" t="str">
        <f t="shared" si="1"/>
        <v>GS1040</v>
      </c>
      <c r="B2051" s="227" t="str">
        <f t="shared" si="2"/>
        <v>Kiwi</v>
      </c>
      <c r="C2051" s="32" t="s">
        <v>15913</v>
      </c>
      <c r="D2051" s="32" t="s">
        <v>15914</v>
      </c>
      <c r="E2051" s="229">
        <v>0.0</v>
      </c>
      <c r="F2051" s="230" t="b">
        <v>0</v>
      </c>
      <c r="G2051" s="229">
        <v>0.0</v>
      </c>
      <c r="H2051" s="229">
        <v>0.0</v>
      </c>
      <c r="I2051" s="231"/>
      <c r="J2051" s="32" t="s">
        <v>15915</v>
      </c>
      <c r="K2051" s="229">
        <v>3.19</v>
      </c>
      <c r="L2051" s="229">
        <v>0.0</v>
      </c>
      <c r="M2051" s="232"/>
      <c r="N2051" s="229">
        <v>3.19</v>
      </c>
    </row>
    <row r="2052">
      <c r="A2052" s="227" t="str">
        <f t="shared" si="1"/>
        <v>GS1051</v>
      </c>
      <c r="B2052" s="227" t="str">
        <f t="shared" si="2"/>
        <v>Pear</v>
      </c>
      <c r="C2052" s="32" t="s">
        <v>15916</v>
      </c>
      <c r="D2052" s="32" t="s">
        <v>15917</v>
      </c>
      <c r="E2052" s="229">
        <v>0.0</v>
      </c>
      <c r="F2052" s="230" t="b">
        <v>0</v>
      </c>
      <c r="G2052" s="229">
        <v>0.0</v>
      </c>
      <c r="H2052" s="229">
        <v>0.0</v>
      </c>
      <c r="I2052" s="231"/>
      <c r="J2052" s="32" t="s">
        <v>15918</v>
      </c>
      <c r="K2052" s="229">
        <v>2.29</v>
      </c>
      <c r="L2052" s="229">
        <v>0.0</v>
      </c>
      <c r="M2052" s="232"/>
      <c r="N2052" s="229">
        <v>2.29</v>
      </c>
    </row>
    <row r="2053">
      <c r="A2053" s="227" t="str">
        <f t="shared" si="1"/>
        <v>Generic CD</v>
      </c>
      <c r="B2053" s="227" t="str">
        <f t="shared" si="2"/>
        <v>Generic CD</v>
      </c>
      <c r="C2053" s="32" t="s">
        <v>15919</v>
      </c>
      <c r="D2053" s="32" t="s">
        <v>15920</v>
      </c>
      <c r="E2053" s="229">
        <v>0.0</v>
      </c>
      <c r="F2053" s="230" t="b">
        <v>0</v>
      </c>
      <c r="G2053" s="229">
        <v>0.0</v>
      </c>
      <c r="H2053" s="229">
        <v>0.0</v>
      </c>
      <c r="I2053" s="32" t="s">
        <v>15920</v>
      </c>
      <c r="J2053" s="32" t="s">
        <v>15920</v>
      </c>
      <c r="K2053" s="229">
        <v>2.0</v>
      </c>
      <c r="L2053" s="229">
        <v>0.0</v>
      </c>
      <c r="M2053" s="232"/>
      <c r="N2053" s="229">
        <v>2.0</v>
      </c>
    </row>
    <row r="2054">
      <c r="A2054" s="227" t="str">
        <f t="shared" si="1"/>
        <v>HI0000106302</v>
      </c>
      <c r="B2054" s="227" t="str">
        <f t="shared" si="2"/>
        <v>Turmeric Powder 100g</v>
      </c>
      <c r="C2054" s="32" t="s">
        <v>15921</v>
      </c>
      <c r="D2054" s="32" t="s">
        <v>602</v>
      </c>
      <c r="E2054" s="233">
        <v>0.8</v>
      </c>
      <c r="F2054" s="234" t="b">
        <v>0</v>
      </c>
      <c r="G2054" s="233">
        <v>1793.0</v>
      </c>
      <c r="H2054" s="233">
        <v>1806.0</v>
      </c>
      <c r="I2054" s="32" t="s">
        <v>4854</v>
      </c>
      <c r="J2054" s="32" t="s">
        <v>601</v>
      </c>
      <c r="K2054" s="229">
        <v>6.5</v>
      </c>
      <c r="L2054" s="233">
        <v>1808.0</v>
      </c>
      <c r="M2054" s="232"/>
      <c r="N2054" s="229">
        <v>6.5</v>
      </c>
    </row>
    <row r="2055">
      <c r="A2055" s="227" t="str">
        <f t="shared" si="1"/>
        <v>HI0000107102</v>
      </c>
      <c r="B2055" s="227" t="str">
        <f t="shared" si="2"/>
        <v>Turmeric Powder - 11 lb</v>
      </c>
      <c r="C2055" s="32" t="s">
        <v>15922</v>
      </c>
      <c r="D2055" s="32" t="s">
        <v>7242</v>
      </c>
      <c r="E2055" s="229">
        <v>0.0</v>
      </c>
      <c r="F2055" s="230" t="b">
        <v>0</v>
      </c>
      <c r="G2055" s="229">
        <v>110.0</v>
      </c>
      <c r="H2055" s="229">
        <v>110.0</v>
      </c>
      <c r="I2055" s="32" t="s">
        <v>7244</v>
      </c>
      <c r="J2055" s="32" t="s">
        <v>15923</v>
      </c>
      <c r="K2055" s="229">
        <v>200.0</v>
      </c>
      <c r="L2055" s="229">
        <v>110.0</v>
      </c>
      <c r="M2055" s="232"/>
      <c r="N2055" s="229">
        <v>200.0</v>
      </c>
    </row>
    <row r="2056">
      <c r="A2056" s="227" t="str">
        <f t="shared" si="1"/>
        <v>HI0000506302</v>
      </c>
      <c r="B2056" s="227" t="str">
        <f t="shared" si="2"/>
        <v>Nilavembu Powder 100g</v>
      </c>
      <c r="C2056" s="32" t="s">
        <v>15924</v>
      </c>
      <c r="D2056" s="32" t="s">
        <v>604</v>
      </c>
      <c r="E2056" s="229">
        <v>1.96</v>
      </c>
      <c r="F2056" s="230" t="b">
        <v>0</v>
      </c>
      <c r="G2056" s="233">
        <v>1135.0</v>
      </c>
      <c r="H2056" s="233">
        <v>1142.0</v>
      </c>
      <c r="I2056" s="32" t="s">
        <v>5248</v>
      </c>
      <c r="J2056" s="32" t="s">
        <v>603</v>
      </c>
      <c r="K2056" s="229">
        <v>11.0</v>
      </c>
      <c r="L2056" s="233">
        <v>1143.0</v>
      </c>
      <c r="M2056" s="232"/>
      <c r="N2056" s="229">
        <v>11.0</v>
      </c>
    </row>
    <row r="2057">
      <c r="A2057" s="227" t="str">
        <f t="shared" si="1"/>
        <v>HI0000906302</v>
      </c>
      <c r="B2057" s="227" t="str">
        <f t="shared" si="2"/>
        <v>Neem Powder 100g</v>
      </c>
      <c r="C2057" s="32" t="s">
        <v>15925</v>
      </c>
      <c r="D2057" s="32" t="s">
        <v>593</v>
      </c>
      <c r="E2057" s="229">
        <v>4.24</v>
      </c>
      <c r="F2057" s="230" t="b">
        <v>0</v>
      </c>
      <c r="G2057" s="233">
        <v>2512.0</v>
      </c>
      <c r="H2057" s="233">
        <v>2533.0</v>
      </c>
      <c r="I2057" s="32" t="s">
        <v>4970</v>
      </c>
      <c r="J2057" s="32" t="s">
        <v>15926</v>
      </c>
      <c r="K2057" s="229">
        <v>6.5</v>
      </c>
      <c r="L2057" s="233">
        <v>2538.0</v>
      </c>
      <c r="M2057" s="232"/>
      <c r="N2057" s="229">
        <v>6.5</v>
      </c>
    </row>
    <row r="2058">
      <c r="A2058" s="227" t="str">
        <f t="shared" si="1"/>
        <v>HI0001704306</v>
      </c>
      <c r="B2058" s="227" t="str">
        <f t="shared" si="2"/>
        <v>No Pain Oil Sanjeevini</v>
      </c>
      <c r="C2058" s="32" t="s">
        <v>15927</v>
      </c>
      <c r="D2058" s="32" t="s">
        <v>583</v>
      </c>
      <c r="E2058" s="233">
        <v>4.79</v>
      </c>
      <c r="F2058" s="234" t="b">
        <v>0</v>
      </c>
      <c r="G2058" s="233">
        <v>2303.0</v>
      </c>
      <c r="H2058" s="233">
        <v>2324.0</v>
      </c>
      <c r="I2058" s="32" t="s">
        <v>1435</v>
      </c>
      <c r="J2058" s="32" t="s">
        <v>15928</v>
      </c>
      <c r="K2058" s="229">
        <v>10.99</v>
      </c>
      <c r="L2058" s="233">
        <v>2328.0</v>
      </c>
      <c r="M2058" s="232"/>
      <c r="N2058" s="229">
        <v>10.99</v>
      </c>
    </row>
    <row r="2059">
      <c r="A2059" s="227" t="str">
        <f t="shared" si="1"/>
        <v>HI0001804006</v>
      </c>
      <c r="B2059" s="227" t="str">
        <f t="shared" si="2"/>
        <v>Castor-Oil (6 L)</v>
      </c>
      <c r="C2059" s="32" t="s">
        <v>15929</v>
      </c>
      <c r="D2059" s="32" t="s">
        <v>15930</v>
      </c>
      <c r="E2059" s="229">
        <v>0.1</v>
      </c>
      <c r="F2059" s="234" t="b">
        <v>0</v>
      </c>
      <c r="G2059" s="229">
        <v>0.0</v>
      </c>
      <c r="H2059" s="229">
        <v>0.0</v>
      </c>
      <c r="I2059" s="32" t="s">
        <v>15931</v>
      </c>
      <c r="J2059" s="32" t="s">
        <v>15932</v>
      </c>
      <c r="K2059" s="229">
        <v>60.0</v>
      </c>
      <c r="L2059" s="229">
        <v>0.0</v>
      </c>
      <c r="M2059" s="32" t="s">
        <v>15933</v>
      </c>
      <c r="N2059" s="229">
        <v>7.99</v>
      </c>
    </row>
    <row r="2060">
      <c r="A2060" s="227" t="str">
        <f t="shared" si="1"/>
        <v>HI0001804506</v>
      </c>
      <c r="B2060" s="227" t="str">
        <f t="shared" si="2"/>
        <v>Castor Oil 4oz</v>
      </c>
      <c r="C2060" s="32" t="s">
        <v>15934</v>
      </c>
      <c r="D2060" s="32" t="s">
        <v>712</v>
      </c>
      <c r="E2060" s="233">
        <v>0.39</v>
      </c>
      <c r="F2060" s="234" t="b">
        <v>0</v>
      </c>
      <c r="G2060" s="229">
        <v>0.0</v>
      </c>
      <c r="H2060" s="229">
        <v>0.0</v>
      </c>
      <c r="I2060" s="32" t="s">
        <v>15935</v>
      </c>
      <c r="J2060" s="32" t="s">
        <v>711</v>
      </c>
      <c r="K2060" s="229">
        <v>7.99</v>
      </c>
      <c r="L2060" s="229">
        <v>0.0</v>
      </c>
      <c r="M2060" s="232"/>
      <c r="N2060" s="229">
        <v>7.99</v>
      </c>
    </row>
    <row r="2061">
      <c r="A2061" s="227" t="str">
        <f t="shared" si="1"/>
        <v>HI0001804606</v>
      </c>
      <c r="B2061" s="227" t="str">
        <f t="shared" si="2"/>
        <v>Castor Oil 8oz</v>
      </c>
      <c r="C2061" s="32" t="s">
        <v>15936</v>
      </c>
      <c r="D2061" s="32" t="s">
        <v>715</v>
      </c>
      <c r="E2061" s="229">
        <v>0.76</v>
      </c>
      <c r="F2061" s="234" t="b">
        <v>0</v>
      </c>
      <c r="G2061" s="229">
        <v>0.0</v>
      </c>
      <c r="H2061" s="229">
        <v>-2.0</v>
      </c>
      <c r="I2061" s="32" t="s">
        <v>15937</v>
      </c>
      <c r="J2061" s="32" t="s">
        <v>714</v>
      </c>
      <c r="K2061" s="229">
        <v>12.99</v>
      </c>
      <c r="L2061" s="229">
        <v>0.0</v>
      </c>
      <c r="M2061" s="232"/>
      <c r="N2061" s="229">
        <v>12.99</v>
      </c>
    </row>
    <row r="2062">
      <c r="A2062" s="227" t="str">
        <f t="shared" si="1"/>
        <v>HI0002705602</v>
      </c>
      <c r="B2062" s="227" t="str">
        <f t="shared" si="2"/>
        <v>Isha-Balm</v>
      </c>
      <c r="C2062" s="32" t="s">
        <v>15938</v>
      </c>
      <c r="D2062" s="32" t="s">
        <v>1319</v>
      </c>
      <c r="E2062" s="233">
        <v>1.16</v>
      </c>
      <c r="F2062" s="234" t="b">
        <v>0</v>
      </c>
      <c r="G2062" s="229">
        <v>345.0</v>
      </c>
      <c r="H2062" s="229">
        <v>370.0</v>
      </c>
      <c r="I2062" s="32" t="s">
        <v>4933</v>
      </c>
      <c r="J2062" s="32" t="s">
        <v>2336</v>
      </c>
      <c r="K2062" s="229">
        <v>9.0</v>
      </c>
      <c r="L2062" s="229">
        <v>370.0</v>
      </c>
      <c r="M2062" s="232"/>
      <c r="N2062" s="229">
        <v>9.0</v>
      </c>
    </row>
    <row r="2063">
      <c r="A2063" s="227" t="str">
        <f t="shared" si="1"/>
        <v>HI0004700006</v>
      </c>
      <c r="B2063" s="227" t="str">
        <f t="shared" si="2"/>
        <v>Tums</v>
      </c>
      <c r="C2063" s="32" t="s">
        <v>15939</v>
      </c>
      <c r="D2063" s="32" t="s">
        <v>15940</v>
      </c>
      <c r="E2063" s="229">
        <v>0.0</v>
      </c>
      <c r="F2063" s="234" t="b">
        <v>0</v>
      </c>
      <c r="G2063" s="229">
        <v>0.0</v>
      </c>
      <c r="H2063" s="229">
        <v>0.0</v>
      </c>
      <c r="I2063" s="32" t="s">
        <v>15941</v>
      </c>
      <c r="J2063" s="32" t="s">
        <v>15942</v>
      </c>
      <c r="K2063" s="229">
        <v>1.82</v>
      </c>
      <c r="L2063" s="229">
        <v>0.0</v>
      </c>
      <c r="M2063" s="232"/>
      <c r="N2063" s="229">
        <v>1.82</v>
      </c>
    </row>
    <row r="2064">
      <c r="A2064" s="227" t="str">
        <f t="shared" si="1"/>
        <v>HI0004800006</v>
      </c>
      <c r="B2064" s="227" t="str">
        <f t="shared" si="2"/>
        <v>Kleenex</v>
      </c>
      <c r="C2064" s="32" t="s">
        <v>15943</v>
      </c>
      <c r="D2064" s="32" t="s">
        <v>15944</v>
      </c>
      <c r="E2064" s="233">
        <v>0.0</v>
      </c>
      <c r="F2064" s="234" t="b">
        <v>0</v>
      </c>
      <c r="G2064" s="229">
        <v>0.0</v>
      </c>
      <c r="H2064" s="229">
        <v>0.0</v>
      </c>
      <c r="I2064" s="32" t="s">
        <v>15945</v>
      </c>
      <c r="J2064" s="32" t="s">
        <v>15946</v>
      </c>
      <c r="K2064" s="229">
        <v>0.91</v>
      </c>
      <c r="L2064" s="229">
        <v>0.0</v>
      </c>
      <c r="M2064" s="232"/>
      <c r="N2064" s="229">
        <v>0.91</v>
      </c>
    </row>
    <row r="2065">
      <c r="A2065" s="227" t="str">
        <f t="shared" si="1"/>
        <v>HI0004900006</v>
      </c>
      <c r="B2065" s="227" t="str">
        <f t="shared" si="2"/>
        <v>N95-Mask</v>
      </c>
      <c r="C2065" s="32" t="s">
        <v>15947</v>
      </c>
      <c r="D2065" s="32" t="s">
        <v>15948</v>
      </c>
      <c r="E2065" s="229">
        <v>0.0</v>
      </c>
      <c r="F2065" s="234" t="b">
        <v>0</v>
      </c>
      <c r="G2065" s="229">
        <v>0.0</v>
      </c>
      <c r="H2065" s="229">
        <v>0.0</v>
      </c>
      <c r="I2065" s="32" t="s">
        <v>15949</v>
      </c>
      <c r="J2065" s="32" t="s">
        <v>15950</v>
      </c>
      <c r="K2065" s="229">
        <v>1.82</v>
      </c>
      <c r="L2065" s="229">
        <v>0.0</v>
      </c>
      <c r="M2065" s="232"/>
      <c r="N2065" s="229">
        <v>1.82</v>
      </c>
    </row>
    <row r="2066">
      <c r="A2066" s="227" t="str">
        <f t="shared" si="1"/>
        <v>HI0005000006</v>
      </c>
      <c r="B2066" s="227" t="str">
        <f t="shared" si="2"/>
        <v>Neem Capsules</v>
      </c>
      <c r="C2066" s="32" t="s">
        <v>15951</v>
      </c>
      <c r="D2066" s="32" t="s">
        <v>585</v>
      </c>
      <c r="E2066" s="233">
        <v>6.34</v>
      </c>
      <c r="F2066" s="234" t="b">
        <v>0</v>
      </c>
      <c r="G2066" s="233">
        <v>9518.0</v>
      </c>
      <c r="H2066" s="233">
        <v>9551.0</v>
      </c>
      <c r="I2066" s="235" t="s">
        <v>1436</v>
      </c>
      <c r="J2066" s="32" t="s">
        <v>15952</v>
      </c>
      <c r="K2066" s="229">
        <v>15.99</v>
      </c>
      <c r="L2066" s="233">
        <v>9776.0</v>
      </c>
      <c r="M2066" s="232"/>
      <c r="N2066" s="229">
        <v>15.99</v>
      </c>
    </row>
    <row r="2067">
      <c r="A2067" s="227" t="str">
        <f t="shared" si="1"/>
        <v>HI0005100006</v>
      </c>
      <c r="B2067" s="227" t="str">
        <f t="shared" si="2"/>
        <v>Turmeric Capsules</v>
      </c>
      <c r="C2067" s="32" t="s">
        <v>15953</v>
      </c>
      <c r="D2067" s="32" t="s">
        <v>581</v>
      </c>
      <c r="E2067" s="229">
        <v>5.65</v>
      </c>
      <c r="F2067" s="230" t="b">
        <v>0</v>
      </c>
      <c r="G2067" s="233">
        <v>7893.0</v>
      </c>
      <c r="H2067" s="233">
        <v>7910.0</v>
      </c>
      <c r="I2067" s="32" t="s">
        <v>1434</v>
      </c>
      <c r="J2067" s="32" t="s">
        <v>15954</v>
      </c>
      <c r="K2067" s="229">
        <v>15.99</v>
      </c>
      <c r="L2067" s="233">
        <v>7921.0</v>
      </c>
      <c r="M2067" s="232"/>
      <c r="N2067" s="229">
        <v>15.99</v>
      </c>
    </row>
    <row r="2068">
      <c r="A2068" s="227" t="str">
        <f t="shared" si="1"/>
        <v>HI0005300006</v>
      </c>
      <c r="B2068" s="227" t="str">
        <f t="shared" si="2"/>
        <v>Trikatu Capsules</v>
      </c>
      <c r="C2068" s="32" t="s">
        <v>15955</v>
      </c>
      <c r="D2068" s="32" t="s">
        <v>579</v>
      </c>
      <c r="E2068" s="229">
        <v>6.85</v>
      </c>
      <c r="F2068" s="230" t="b">
        <v>0</v>
      </c>
      <c r="G2068" s="233">
        <v>3479.0</v>
      </c>
      <c r="H2068" s="233">
        <v>3491.0</v>
      </c>
      <c r="I2068" s="32" t="s">
        <v>1433</v>
      </c>
      <c r="J2068" s="32" t="s">
        <v>15956</v>
      </c>
      <c r="K2068" s="229">
        <v>21.99</v>
      </c>
      <c r="L2068" s="233">
        <v>3492.0</v>
      </c>
      <c r="M2068" s="232"/>
      <c r="N2068" s="229">
        <v>21.99</v>
      </c>
    </row>
    <row r="2069">
      <c r="A2069" s="227" t="str">
        <f t="shared" si="1"/>
        <v>HI0005400006</v>
      </c>
      <c r="B2069" s="227" t="str">
        <f t="shared" si="2"/>
        <v>Ashwagandha Capsules</v>
      </c>
      <c r="C2069" s="32" t="s">
        <v>15957</v>
      </c>
      <c r="D2069" s="32" t="s">
        <v>587</v>
      </c>
      <c r="E2069" s="229">
        <v>6.14</v>
      </c>
      <c r="F2069" s="230" t="b">
        <v>0</v>
      </c>
      <c r="G2069" s="233">
        <v>4899.0</v>
      </c>
      <c r="H2069" s="233">
        <v>4905.0</v>
      </c>
      <c r="I2069" s="235" t="s">
        <v>1437</v>
      </c>
      <c r="J2069" s="32" t="s">
        <v>15958</v>
      </c>
      <c r="K2069" s="229">
        <v>15.99</v>
      </c>
      <c r="L2069" s="233">
        <v>4908.0</v>
      </c>
      <c r="M2069" s="232"/>
      <c r="N2069" s="229">
        <v>15.99</v>
      </c>
    </row>
    <row r="2070">
      <c r="A2070" s="227" t="str">
        <f t="shared" si="1"/>
        <v>HI0005504006</v>
      </c>
      <c r="B2070" s="227" t="str">
        <f t="shared" si="2"/>
        <v>Neem-Oil (6 L)</v>
      </c>
      <c r="C2070" s="32" t="s">
        <v>15959</v>
      </c>
      <c r="D2070" s="32" t="s">
        <v>15960</v>
      </c>
      <c r="E2070" s="233">
        <v>0.15</v>
      </c>
      <c r="F2070" s="234" t="b">
        <v>0</v>
      </c>
      <c r="G2070" s="233">
        <v>16344.2</v>
      </c>
      <c r="H2070" s="233">
        <v>16344.2</v>
      </c>
      <c r="I2070" s="235" t="s">
        <v>15961</v>
      </c>
      <c r="J2070" s="32" t="s">
        <v>15962</v>
      </c>
      <c r="K2070" s="229">
        <v>0.0</v>
      </c>
      <c r="L2070" s="233">
        <v>16344.2</v>
      </c>
      <c r="M2070" s="32" t="s">
        <v>15933</v>
      </c>
      <c r="N2070" s="229">
        <v>11.99</v>
      </c>
    </row>
    <row r="2071">
      <c r="A2071" s="227" t="str">
        <f t="shared" si="1"/>
        <v>HI0005504506</v>
      </c>
      <c r="B2071" s="227" t="str">
        <f t="shared" si="2"/>
        <v>Neem Oil 4oz</v>
      </c>
      <c r="C2071" s="32" t="s">
        <v>15963</v>
      </c>
      <c r="D2071" s="32" t="s">
        <v>717</v>
      </c>
      <c r="E2071" s="229">
        <v>0.6</v>
      </c>
      <c r="F2071" s="234" t="b">
        <v>0</v>
      </c>
      <c r="G2071" s="233">
        <v>205.0</v>
      </c>
      <c r="H2071" s="233">
        <v>206.0</v>
      </c>
      <c r="I2071" s="32" t="s">
        <v>15964</v>
      </c>
      <c r="J2071" s="32" t="s">
        <v>15965</v>
      </c>
      <c r="K2071" s="229">
        <v>7.99</v>
      </c>
      <c r="L2071" s="233">
        <v>206.0</v>
      </c>
      <c r="M2071" s="232"/>
      <c r="N2071" s="229">
        <v>7.99</v>
      </c>
    </row>
    <row r="2072">
      <c r="A2072" s="227" t="str">
        <f t="shared" si="1"/>
        <v>HI0005504606</v>
      </c>
      <c r="B2072" s="227" t="str">
        <f t="shared" si="2"/>
        <v>Neem Oil 8oz</v>
      </c>
      <c r="C2072" s="32" t="s">
        <v>15966</v>
      </c>
      <c r="D2072" s="32" t="s">
        <v>719</v>
      </c>
      <c r="E2072" s="233">
        <v>1.2</v>
      </c>
      <c r="F2072" s="230" t="b">
        <v>0</v>
      </c>
      <c r="G2072" s="233">
        <v>134.0</v>
      </c>
      <c r="H2072" s="233">
        <v>138.0</v>
      </c>
      <c r="I2072" s="235" t="s">
        <v>15967</v>
      </c>
      <c r="J2072" s="32" t="s">
        <v>15968</v>
      </c>
      <c r="K2072" s="229">
        <v>12.99</v>
      </c>
      <c r="L2072" s="233">
        <v>138.0</v>
      </c>
      <c r="M2072" s="232"/>
      <c r="N2072" s="229">
        <v>12.99</v>
      </c>
    </row>
    <row r="2073">
      <c r="A2073" s="227" t="str">
        <f t="shared" si="1"/>
        <v>HI0005600006</v>
      </c>
      <c r="B2073" s="227" t="str">
        <f t="shared" si="2"/>
        <v>Triphala Capsules</v>
      </c>
      <c r="C2073" s="32" t="s">
        <v>15969</v>
      </c>
      <c r="D2073" s="32" t="s">
        <v>577</v>
      </c>
      <c r="E2073" s="233">
        <v>6.43</v>
      </c>
      <c r="F2073" s="230" t="b">
        <v>0</v>
      </c>
      <c r="G2073" s="233">
        <v>5068.0</v>
      </c>
      <c r="H2073" s="233">
        <v>5085.0</v>
      </c>
      <c r="I2073" s="32" t="s">
        <v>1432</v>
      </c>
      <c r="J2073" s="32" t="s">
        <v>15970</v>
      </c>
      <c r="K2073" s="229">
        <v>17.99</v>
      </c>
      <c r="L2073" s="233">
        <v>5093.0</v>
      </c>
      <c r="M2073" s="232"/>
      <c r="N2073" s="229">
        <v>17.99</v>
      </c>
    </row>
    <row r="2074">
      <c r="A2074" s="227" t="str">
        <f t="shared" si="1"/>
        <v>HO0000200000</v>
      </c>
      <c r="B2074" s="227" t="str">
        <f t="shared" si="2"/>
        <v>Bhairavi-Lamp</v>
      </c>
      <c r="C2074" s="32" t="s">
        <v>15971</v>
      </c>
      <c r="D2074" s="32" t="s">
        <v>770</v>
      </c>
      <c r="E2074" s="229">
        <v>15.24</v>
      </c>
      <c r="F2074" s="230" t="b">
        <v>0</v>
      </c>
      <c r="G2074" s="233">
        <v>308.0</v>
      </c>
      <c r="H2074" s="233">
        <v>184.0</v>
      </c>
      <c r="I2074" s="32" t="s">
        <v>3613</v>
      </c>
      <c r="J2074" s="32" t="s">
        <v>769</v>
      </c>
      <c r="K2074" s="229">
        <v>45.0</v>
      </c>
      <c r="L2074" s="233">
        <v>309.0</v>
      </c>
      <c r="M2074" s="231"/>
      <c r="N2074" s="229">
        <v>45.0</v>
      </c>
    </row>
    <row r="2075">
      <c r="A2075" s="227" t="str">
        <f t="shared" si="1"/>
        <v>HO0000300000</v>
      </c>
      <c r="B2075" s="227" t="str">
        <f t="shared" si="2"/>
        <v>Metal-Deepam-with-base-Antique-SB</v>
      </c>
      <c r="C2075" s="32" t="s">
        <v>15972</v>
      </c>
      <c r="D2075" s="32" t="s">
        <v>754</v>
      </c>
      <c r="E2075" s="233">
        <v>3.24</v>
      </c>
      <c r="F2075" s="230" t="b">
        <v>0</v>
      </c>
      <c r="G2075" s="229">
        <v>458.0</v>
      </c>
      <c r="H2075" s="233">
        <v>459.0</v>
      </c>
      <c r="I2075" s="32" t="s">
        <v>3160</v>
      </c>
      <c r="J2075" s="32" t="s">
        <v>753</v>
      </c>
      <c r="K2075" s="229">
        <v>11.0</v>
      </c>
      <c r="L2075" s="233">
        <v>459.0</v>
      </c>
      <c r="M2075" s="232"/>
      <c r="N2075" s="229">
        <v>11.0</v>
      </c>
    </row>
    <row r="2076">
      <c r="A2076" s="227" t="str">
        <f t="shared" si="1"/>
        <v>HO0000400000</v>
      </c>
      <c r="B2076" s="227" t="str">
        <f t="shared" si="2"/>
        <v>Metal-Deepam-without-base-Antique-S</v>
      </c>
      <c r="C2076" s="32" t="s">
        <v>15973</v>
      </c>
      <c r="D2076" s="32" t="s">
        <v>784</v>
      </c>
      <c r="E2076" s="233">
        <v>2.67</v>
      </c>
      <c r="F2076" s="230" t="b">
        <v>0</v>
      </c>
      <c r="G2076" s="229">
        <v>795.0</v>
      </c>
      <c r="H2076" s="233">
        <v>807.0</v>
      </c>
      <c r="I2076" s="32" t="s">
        <v>3163</v>
      </c>
      <c r="J2076" s="32" t="s">
        <v>783</v>
      </c>
      <c r="K2076" s="229">
        <v>8.0</v>
      </c>
      <c r="L2076" s="233">
        <v>807.0</v>
      </c>
      <c r="M2076" s="232"/>
      <c r="N2076" s="229">
        <v>8.0</v>
      </c>
    </row>
    <row r="2077">
      <c r="A2077" s="227" t="str">
        <f t="shared" si="1"/>
        <v>HO0000500400</v>
      </c>
      <c r="B2077" s="227" t="str">
        <f t="shared" si="2"/>
        <v>Large lamp</v>
      </c>
      <c r="C2077" s="32" t="s">
        <v>15974</v>
      </c>
      <c r="D2077" s="32" t="s">
        <v>762</v>
      </c>
      <c r="E2077" s="229">
        <v>3.91</v>
      </c>
      <c r="F2077" s="230" t="b">
        <v>0</v>
      </c>
      <c r="G2077" s="229">
        <v>262.0</v>
      </c>
      <c r="H2077" s="233">
        <v>264.0</v>
      </c>
      <c r="I2077" s="32" t="s">
        <v>3169</v>
      </c>
      <c r="J2077" s="32" t="s">
        <v>761</v>
      </c>
      <c r="K2077" s="229">
        <v>18.0</v>
      </c>
      <c r="L2077" s="233">
        <v>264.0</v>
      </c>
      <c r="M2077" s="232"/>
      <c r="N2077" s="229">
        <v>18.0</v>
      </c>
    </row>
    <row r="2078">
      <c r="A2078" s="227" t="str">
        <f t="shared" si="1"/>
        <v>HO0000700000</v>
      </c>
      <c r="B2078" s="227" t="str">
        <f t="shared" si="2"/>
        <v>Hammered-Lamp-With-Snake</v>
      </c>
      <c r="C2078" s="32" t="s">
        <v>15975</v>
      </c>
      <c r="D2078" s="32" t="s">
        <v>437</v>
      </c>
      <c r="E2078" s="233">
        <v>10.08</v>
      </c>
      <c r="F2078" s="230" t="b">
        <v>0</v>
      </c>
      <c r="G2078" s="229">
        <v>433.0</v>
      </c>
      <c r="H2078" s="233">
        <v>436.0</v>
      </c>
      <c r="I2078" s="32" t="s">
        <v>3174</v>
      </c>
      <c r="J2078" s="32" t="s">
        <v>436</v>
      </c>
      <c r="K2078" s="229">
        <v>30.0</v>
      </c>
      <c r="L2078" s="233">
        <v>437.0</v>
      </c>
      <c r="M2078" s="232"/>
      <c r="N2078" s="229">
        <v>30.0</v>
      </c>
    </row>
    <row r="2079">
      <c r="A2079" s="227" t="str">
        <f t="shared" si="1"/>
        <v>HO0000800000</v>
      </c>
      <c r="B2079" s="227" t="str">
        <f t="shared" si="2"/>
        <v>Lamp-With-Lotus-Flower</v>
      </c>
      <c r="C2079" s="32" t="s">
        <v>15976</v>
      </c>
      <c r="D2079" s="32" t="s">
        <v>439</v>
      </c>
      <c r="E2079" s="233">
        <v>10.1</v>
      </c>
      <c r="F2079" s="230" t="b">
        <v>0</v>
      </c>
      <c r="G2079" s="229">
        <v>516.0</v>
      </c>
      <c r="H2079" s="233">
        <v>516.0</v>
      </c>
      <c r="I2079" s="32" t="s">
        <v>3176</v>
      </c>
      <c r="J2079" s="32" t="s">
        <v>438</v>
      </c>
      <c r="K2079" s="229">
        <v>30.0</v>
      </c>
      <c r="L2079" s="233">
        <v>516.0</v>
      </c>
      <c r="M2079" s="231"/>
      <c r="N2079" s="229">
        <v>30.0</v>
      </c>
    </row>
    <row r="2080">
      <c r="A2080" s="227" t="str">
        <f t="shared" si="1"/>
        <v>HO0001000000</v>
      </c>
      <c r="B2080" s="227" t="str">
        <f t="shared" si="2"/>
        <v>Metal-Deepam-with-base-Antique-LB</v>
      </c>
      <c r="C2080" s="32" t="s">
        <v>15977</v>
      </c>
      <c r="D2080" s="32" t="s">
        <v>780</v>
      </c>
      <c r="E2080" s="229">
        <v>4.87</v>
      </c>
      <c r="F2080" s="230" t="b">
        <v>0</v>
      </c>
      <c r="G2080" s="229">
        <v>698.0</v>
      </c>
      <c r="H2080" s="229">
        <v>700.0</v>
      </c>
      <c r="I2080" s="32" t="s">
        <v>3180</v>
      </c>
      <c r="J2080" s="32" t="s">
        <v>779</v>
      </c>
      <c r="K2080" s="229">
        <v>18.0</v>
      </c>
      <c r="L2080" s="229">
        <v>700.0</v>
      </c>
      <c r="M2080" s="232"/>
      <c r="N2080" s="229">
        <v>18.0</v>
      </c>
    </row>
    <row r="2081">
      <c r="A2081" s="227" t="str">
        <f t="shared" si="1"/>
        <v>HO0001600000</v>
      </c>
      <c r="B2081" s="227" t="str">
        <f t="shared" si="2"/>
        <v>Cotton-Wicks-for-Lamp-20/pk</v>
      </c>
      <c r="C2081" s="32" t="s">
        <v>15978</v>
      </c>
      <c r="D2081" s="32" t="s">
        <v>758</v>
      </c>
      <c r="E2081" s="233">
        <v>0.12</v>
      </c>
      <c r="F2081" s="230" t="b">
        <v>0</v>
      </c>
      <c r="G2081" s="233">
        <v>6777.0</v>
      </c>
      <c r="H2081" s="233">
        <v>6828.0</v>
      </c>
      <c r="I2081" s="32" t="s">
        <v>5468</v>
      </c>
      <c r="J2081" s="32" t="s">
        <v>757</v>
      </c>
      <c r="K2081" s="229">
        <v>3.0</v>
      </c>
      <c r="L2081" s="233">
        <v>6828.0</v>
      </c>
      <c r="M2081" s="232"/>
      <c r="N2081" s="229">
        <v>3.0</v>
      </c>
    </row>
    <row r="2082">
      <c r="A2082" s="227" t="str">
        <f t="shared" si="1"/>
        <v>HO0008000000</v>
      </c>
      <c r="B2082" s="227" t="str">
        <f t="shared" si="2"/>
        <v>Hammered Box</v>
      </c>
      <c r="C2082" s="32" t="s">
        <v>15979</v>
      </c>
      <c r="D2082" s="32" t="s">
        <v>2122</v>
      </c>
      <c r="E2082" s="229">
        <v>0.0</v>
      </c>
      <c r="F2082" s="230" t="b">
        <v>0</v>
      </c>
      <c r="G2082" s="233">
        <v>0.0</v>
      </c>
      <c r="H2082" s="233">
        <v>0.0</v>
      </c>
      <c r="I2082" s="235" t="s">
        <v>2122</v>
      </c>
      <c r="J2082" s="32" t="s">
        <v>3171</v>
      </c>
      <c r="K2082" s="229">
        <v>0.05</v>
      </c>
      <c r="L2082" s="233">
        <v>0.0</v>
      </c>
      <c r="M2082" s="232"/>
      <c r="N2082" s="229">
        <v>0.05</v>
      </c>
    </row>
    <row r="2083">
      <c r="A2083" s="227" t="str">
        <f t="shared" si="1"/>
        <v>HO0008600000</v>
      </c>
      <c r="B2083" s="227" t="str">
        <f t="shared" si="2"/>
        <v>Singing Bowl</v>
      </c>
      <c r="C2083" s="32" t="s">
        <v>15980</v>
      </c>
      <c r="D2083" s="235" t="s">
        <v>430</v>
      </c>
      <c r="E2083" s="229">
        <v>24.08</v>
      </c>
      <c r="F2083" s="234" t="b">
        <v>0</v>
      </c>
      <c r="G2083" s="233">
        <v>0.0</v>
      </c>
      <c r="H2083" s="233">
        <v>0.0</v>
      </c>
      <c r="I2083" s="32" t="s">
        <v>3198</v>
      </c>
      <c r="J2083" s="32" t="s">
        <v>429</v>
      </c>
      <c r="K2083" s="229">
        <v>50.0</v>
      </c>
      <c r="L2083" s="233">
        <v>0.0</v>
      </c>
      <c r="M2083" s="232"/>
      <c r="N2083" s="229">
        <v>50.0</v>
      </c>
    </row>
    <row r="2084">
      <c r="A2084" s="227" t="str">
        <f t="shared" si="1"/>
        <v>HO0009800000</v>
      </c>
      <c r="B2084" s="227" t="str">
        <f t="shared" si="2"/>
        <v>Iron Bell Etching Small 1.77</v>
      </c>
      <c r="C2084" s="32" t="s">
        <v>15981</v>
      </c>
      <c r="D2084" s="235" t="s">
        <v>441</v>
      </c>
      <c r="E2084" s="229">
        <v>4.43</v>
      </c>
      <c r="F2084" s="234" t="b">
        <v>0</v>
      </c>
      <c r="G2084" s="233">
        <v>42.0</v>
      </c>
      <c r="H2084" s="233">
        <v>42.0</v>
      </c>
      <c r="I2084" s="235" t="s">
        <v>3220</v>
      </c>
      <c r="J2084" s="32" t="s">
        <v>440</v>
      </c>
      <c r="K2084" s="229">
        <v>15.0</v>
      </c>
      <c r="L2084" s="233">
        <v>42.0</v>
      </c>
      <c r="M2084" s="232"/>
      <c r="N2084" s="229">
        <v>15.0</v>
      </c>
    </row>
    <row r="2085">
      <c r="A2085" s="227" t="str">
        <f t="shared" si="1"/>
        <v>HO0012200400</v>
      </c>
      <c r="B2085" s="227" t="str">
        <f t="shared" si="2"/>
        <v>Bell-Big</v>
      </c>
      <c r="C2085" s="32" t="s">
        <v>15982</v>
      </c>
      <c r="D2085" s="32" t="s">
        <v>15983</v>
      </c>
      <c r="E2085" s="229">
        <v>25.43</v>
      </c>
      <c r="F2085" s="230" t="b">
        <v>0</v>
      </c>
      <c r="G2085" s="233">
        <v>0.0</v>
      </c>
      <c r="H2085" s="233">
        <v>0.0</v>
      </c>
      <c r="I2085" s="32" t="s">
        <v>15984</v>
      </c>
      <c r="J2085" s="32" t="s">
        <v>15985</v>
      </c>
      <c r="K2085" s="229">
        <v>30.0</v>
      </c>
      <c r="L2085" s="233">
        <v>0.0</v>
      </c>
      <c r="M2085" s="232"/>
      <c r="N2085" s="229">
        <v>30.0</v>
      </c>
    </row>
    <row r="2086">
      <c r="A2086" s="227" t="str">
        <f t="shared" si="1"/>
        <v>HO0013000000</v>
      </c>
      <c r="B2086" s="227" t="str">
        <f t="shared" si="2"/>
        <v>Wrinkle Wase 7.5 cm Nickel Plated</v>
      </c>
      <c r="C2086" s="32" t="s">
        <v>15986</v>
      </c>
      <c r="D2086" s="32" t="s">
        <v>8723</v>
      </c>
      <c r="E2086" s="233">
        <v>12.15</v>
      </c>
      <c r="F2086" s="230" t="b">
        <v>0</v>
      </c>
      <c r="G2086" s="233">
        <v>6.0</v>
      </c>
      <c r="H2086" s="233">
        <v>6.0</v>
      </c>
      <c r="I2086" s="235" t="s">
        <v>8724</v>
      </c>
      <c r="J2086" s="32" t="s">
        <v>8722</v>
      </c>
      <c r="K2086" s="229">
        <v>15.0</v>
      </c>
      <c r="L2086" s="233">
        <v>6.0</v>
      </c>
      <c r="M2086" s="232"/>
      <c r="N2086" s="229">
        <v>15.0</v>
      </c>
    </row>
    <row r="2087">
      <c r="A2087" s="227" t="str">
        <f t="shared" si="1"/>
        <v>HO0013100000</v>
      </c>
      <c r="B2087" s="227" t="str">
        <f t="shared" si="2"/>
        <v>Wrinkle Wase 7.5 cm Antique Nickel Plated</v>
      </c>
      <c r="C2087" s="32" t="s">
        <v>15987</v>
      </c>
      <c r="D2087" s="32" t="s">
        <v>8727</v>
      </c>
      <c r="E2087" s="229">
        <v>12.62</v>
      </c>
      <c r="F2087" s="230" t="b">
        <v>0</v>
      </c>
      <c r="G2087" s="233">
        <v>0.0</v>
      </c>
      <c r="H2087" s="233">
        <v>0.0</v>
      </c>
      <c r="I2087" s="32" t="s">
        <v>8728</v>
      </c>
      <c r="J2087" s="32" t="s">
        <v>8726</v>
      </c>
      <c r="K2087" s="229">
        <v>15.0</v>
      </c>
      <c r="L2087" s="233">
        <v>0.0</v>
      </c>
      <c r="M2087" s="232"/>
      <c r="N2087" s="229">
        <v>15.0</v>
      </c>
    </row>
    <row r="2088">
      <c r="A2088" s="227" t="str">
        <f t="shared" si="1"/>
        <v>HO0013200000</v>
      </c>
      <c r="B2088" s="227" t="str">
        <f t="shared" si="2"/>
        <v>Wrinkle Wase 8.5 cm Matte Brass Plated</v>
      </c>
      <c r="C2088" s="32" t="s">
        <v>15988</v>
      </c>
      <c r="D2088" s="32" t="s">
        <v>8731</v>
      </c>
      <c r="E2088" s="229">
        <v>17.22</v>
      </c>
      <c r="F2088" s="230" t="b">
        <v>0</v>
      </c>
      <c r="G2088" s="233">
        <v>0.0</v>
      </c>
      <c r="H2088" s="233">
        <v>0.0</v>
      </c>
      <c r="I2088" s="235" t="s">
        <v>8732</v>
      </c>
      <c r="J2088" s="32" t="s">
        <v>8730</v>
      </c>
      <c r="K2088" s="229">
        <v>20.0</v>
      </c>
      <c r="L2088" s="233">
        <v>0.0</v>
      </c>
      <c r="M2088" s="232"/>
      <c r="N2088" s="229">
        <v>20.0</v>
      </c>
    </row>
    <row r="2089">
      <c r="A2089" s="227" t="str">
        <f t="shared" si="1"/>
        <v>HO0018100000</v>
      </c>
      <c r="B2089" s="227" t="str">
        <f t="shared" si="2"/>
        <v>Wrinkle Wase 7.5 cm Brass Plated</v>
      </c>
      <c r="C2089" s="32" t="s">
        <v>15989</v>
      </c>
      <c r="D2089" s="32" t="s">
        <v>8719</v>
      </c>
      <c r="E2089" s="229">
        <v>12.26</v>
      </c>
      <c r="F2089" s="230" t="b">
        <v>0</v>
      </c>
      <c r="G2089" s="233">
        <v>0.0</v>
      </c>
      <c r="H2089" s="233">
        <v>1.0</v>
      </c>
      <c r="I2089" s="32" t="s">
        <v>8720</v>
      </c>
      <c r="J2089" s="32" t="s">
        <v>8718</v>
      </c>
      <c r="K2089" s="229">
        <v>15.0</v>
      </c>
      <c r="L2089" s="233">
        <v>1.0</v>
      </c>
      <c r="M2089" s="232"/>
      <c r="N2089" s="229">
        <v>15.0</v>
      </c>
    </row>
    <row r="2090">
      <c r="A2090" s="227" t="str">
        <f t="shared" si="1"/>
        <v>HO0020016900</v>
      </c>
      <c r="B2090" s="227" t="str">
        <f t="shared" si="2"/>
        <v>Lotus-Tealight-Candle-Holder</v>
      </c>
      <c r="C2090" s="32" t="s">
        <v>15990</v>
      </c>
      <c r="D2090" s="32" t="s">
        <v>1112</v>
      </c>
      <c r="E2090" s="229">
        <v>9.6</v>
      </c>
      <c r="F2090" s="230" t="b">
        <v>0</v>
      </c>
      <c r="G2090" s="233">
        <v>152.0</v>
      </c>
      <c r="H2090" s="233">
        <v>153.0</v>
      </c>
      <c r="I2090" s="235" t="s">
        <v>3189</v>
      </c>
      <c r="J2090" s="32" t="s">
        <v>15991</v>
      </c>
      <c r="K2090" s="229">
        <v>15.0</v>
      </c>
      <c r="L2090" s="233">
        <v>153.0</v>
      </c>
      <c r="M2090" s="231"/>
      <c r="N2090" s="229">
        <v>15.0</v>
      </c>
    </row>
    <row r="2091">
      <c r="A2091" s="227" t="str">
        <f t="shared" si="1"/>
        <v>HO0020017000</v>
      </c>
      <c r="B2091" s="227" t="str">
        <f t="shared" si="2"/>
        <v>Lotus-Tealight-Candle-Holder</v>
      </c>
      <c r="C2091" s="32" t="s">
        <v>15992</v>
      </c>
      <c r="D2091" s="32" t="s">
        <v>1110</v>
      </c>
      <c r="E2091" s="229">
        <v>9.33</v>
      </c>
      <c r="F2091" s="230" t="b">
        <v>0</v>
      </c>
      <c r="G2091" s="229">
        <v>148.0</v>
      </c>
      <c r="H2091" s="229">
        <v>148.0</v>
      </c>
      <c r="I2091" s="32" t="s">
        <v>3192</v>
      </c>
      <c r="J2091" s="32" t="s">
        <v>15991</v>
      </c>
      <c r="K2091" s="229">
        <v>15.0</v>
      </c>
      <c r="L2091" s="229">
        <v>148.0</v>
      </c>
      <c r="M2091" s="232"/>
      <c r="N2091" s="229">
        <v>15.0</v>
      </c>
    </row>
    <row r="2092">
      <c r="A2092" s="227" t="str">
        <f t="shared" si="1"/>
        <v>HO0020017100</v>
      </c>
      <c r="B2092" s="227" t="str">
        <f t="shared" si="2"/>
        <v>Lotus-Tealight-Candle-Holder</v>
      </c>
      <c r="C2092" s="32" t="s">
        <v>15993</v>
      </c>
      <c r="D2092" s="32" t="s">
        <v>1108</v>
      </c>
      <c r="E2092" s="229">
        <v>9.56</v>
      </c>
      <c r="F2092" s="230" t="b">
        <v>0</v>
      </c>
      <c r="G2092" s="229">
        <v>511.0</v>
      </c>
      <c r="H2092" s="229">
        <v>511.0</v>
      </c>
      <c r="I2092" s="32" t="s">
        <v>3195</v>
      </c>
      <c r="J2092" s="32" t="s">
        <v>15991</v>
      </c>
      <c r="K2092" s="229">
        <v>15.0</v>
      </c>
      <c r="L2092" s="229">
        <v>511.0</v>
      </c>
      <c r="M2092" s="232"/>
      <c r="N2092" s="229">
        <v>15.0</v>
      </c>
    </row>
    <row r="2093">
      <c r="A2093" s="227" t="str">
        <f t="shared" si="1"/>
        <v>HO0020900000</v>
      </c>
      <c r="B2093" s="227" t="str">
        <f t="shared" si="2"/>
        <v>Wooden Block Tea Lights Holder Set</v>
      </c>
      <c r="C2093" s="32" t="s">
        <v>15994</v>
      </c>
      <c r="D2093" s="32" t="s">
        <v>8735</v>
      </c>
      <c r="E2093" s="233">
        <v>11.02</v>
      </c>
      <c r="F2093" s="230" t="b">
        <v>0</v>
      </c>
      <c r="G2093" s="229">
        <v>5.0</v>
      </c>
      <c r="H2093" s="233">
        <v>5.0</v>
      </c>
      <c r="I2093" s="32" t="s">
        <v>8736</v>
      </c>
      <c r="J2093" s="32" t="s">
        <v>8734</v>
      </c>
      <c r="K2093" s="229">
        <v>25.0</v>
      </c>
      <c r="L2093" s="233">
        <v>5.0</v>
      </c>
      <c r="M2093" s="232"/>
      <c r="N2093" s="229">
        <v>25.0</v>
      </c>
    </row>
    <row r="2094">
      <c r="A2094" s="227" t="str">
        <f t="shared" si="1"/>
        <v>HO0021300000</v>
      </c>
      <c r="B2094" s="227" t="str">
        <f t="shared" si="2"/>
        <v>Dhoop-Stand</v>
      </c>
      <c r="C2094" s="32" t="s">
        <v>15995</v>
      </c>
      <c r="D2094" s="32" t="s">
        <v>523</v>
      </c>
      <c r="E2094" s="233">
        <v>16.14</v>
      </c>
      <c r="F2094" s="230" t="b">
        <v>0</v>
      </c>
      <c r="G2094" s="233">
        <v>313.0</v>
      </c>
      <c r="H2094" s="233">
        <v>313.0</v>
      </c>
      <c r="I2094" s="235" t="s">
        <v>3578</v>
      </c>
      <c r="J2094" s="32" t="s">
        <v>522</v>
      </c>
      <c r="K2094" s="229">
        <v>35.0</v>
      </c>
      <c r="L2094" s="233">
        <v>313.0</v>
      </c>
      <c r="M2094" s="232"/>
      <c r="N2094" s="229">
        <v>35.0</v>
      </c>
    </row>
    <row r="2095">
      <c r="A2095" s="227" t="str">
        <f t="shared" si="1"/>
        <v>HO0021800000</v>
      </c>
      <c r="B2095" s="227" t="str">
        <f t="shared" si="2"/>
        <v>Brass Oil Burner</v>
      </c>
      <c r="C2095" s="32" t="s">
        <v>15996</v>
      </c>
      <c r="D2095" s="32" t="s">
        <v>15997</v>
      </c>
      <c r="E2095" s="233">
        <v>15.15</v>
      </c>
      <c r="F2095" s="230" t="b">
        <v>0</v>
      </c>
      <c r="G2095" s="233">
        <v>0.0</v>
      </c>
      <c r="H2095" s="233">
        <v>0.0</v>
      </c>
      <c r="I2095" s="32" t="s">
        <v>15998</v>
      </c>
      <c r="J2095" s="32" t="s">
        <v>15999</v>
      </c>
      <c r="K2095" s="229">
        <v>20.0</v>
      </c>
      <c r="L2095" s="233">
        <v>0.0</v>
      </c>
      <c r="M2095" s="231"/>
      <c r="N2095" s="229">
        <v>20.0</v>
      </c>
    </row>
    <row r="2096">
      <c r="A2096" s="227" t="str">
        <f t="shared" si="1"/>
        <v>HO0021900000</v>
      </c>
      <c r="B2096" s="227" t="str">
        <f t="shared" si="2"/>
        <v>Brass Fumer with Tongs</v>
      </c>
      <c r="C2096" s="32" t="s">
        <v>16000</v>
      </c>
      <c r="D2096" s="32" t="s">
        <v>479</v>
      </c>
      <c r="E2096" s="229">
        <v>17.09</v>
      </c>
      <c r="F2096" s="230" t="b">
        <v>0</v>
      </c>
      <c r="G2096" s="229">
        <v>0.0</v>
      </c>
      <c r="H2096" s="229">
        <v>0.0</v>
      </c>
      <c r="I2096" s="235" t="s">
        <v>4034</v>
      </c>
      <c r="J2096" s="32" t="s">
        <v>478</v>
      </c>
      <c r="K2096" s="229">
        <v>50.0</v>
      </c>
      <c r="L2096" s="229">
        <v>0.0</v>
      </c>
      <c r="M2096" s="232"/>
      <c r="N2096" s="229">
        <v>50.0</v>
      </c>
    </row>
    <row r="2097">
      <c r="A2097" s="227" t="str">
        <f t="shared" si="1"/>
        <v>HO0022017100</v>
      </c>
      <c r="B2097" s="227" t="str">
        <f t="shared" si="2"/>
        <v>Incense Cone Holder Poppy Flower</v>
      </c>
      <c r="C2097" s="32" t="s">
        <v>16001</v>
      </c>
      <c r="D2097" s="32" t="s">
        <v>8807</v>
      </c>
      <c r="E2097" s="229">
        <v>16.32</v>
      </c>
      <c r="F2097" s="230" t="b">
        <v>0</v>
      </c>
      <c r="G2097" s="229">
        <v>6.0</v>
      </c>
      <c r="H2097" s="229">
        <v>6.0</v>
      </c>
      <c r="I2097" s="32" t="s">
        <v>8808</v>
      </c>
      <c r="J2097" s="32" t="s">
        <v>16002</v>
      </c>
      <c r="K2097" s="229">
        <v>35.0</v>
      </c>
      <c r="L2097" s="229">
        <v>6.0</v>
      </c>
      <c r="M2097" s="232"/>
      <c r="N2097" s="229">
        <v>35.0</v>
      </c>
    </row>
    <row r="2098">
      <c r="A2098" s="227" t="str">
        <f t="shared" si="1"/>
        <v>HO0022100000</v>
      </c>
      <c r="B2098" s="227" t="str">
        <f t="shared" si="2"/>
        <v>Incense Holder Elm Leaf</v>
      </c>
      <c r="C2098" s="32" t="s">
        <v>16003</v>
      </c>
      <c r="D2098" s="32" t="s">
        <v>8811</v>
      </c>
      <c r="E2098" s="233">
        <v>11.01</v>
      </c>
      <c r="F2098" s="230" t="b">
        <v>0</v>
      </c>
      <c r="G2098" s="229">
        <v>0.0</v>
      </c>
      <c r="H2098" s="229">
        <v>0.0</v>
      </c>
      <c r="I2098" s="32" t="s">
        <v>8812</v>
      </c>
      <c r="J2098" s="32" t="s">
        <v>8810</v>
      </c>
      <c r="K2098" s="229">
        <v>24.0</v>
      </c>
      <c r="L2098" s="229">
        <v>0.0</v>
      </c>
      <c r="M2098" s="232"/>
      <c r="N2098" s="229">
        <v>24.0</v>
      </c>
    </row>
    <row r="2099">
      <c r="A2099" s="227" t="str">
        <f t="shared" si="1"/>
        <v>HO0022217100</v>
      </c>
      <c r="B2099" s="227" t="str">
        <f t="shared" si="2"/>
        <v>Incense Holder Feather</v>
      </c>
      <c r="C2099" s="32" t="s">
        <v>16004</v>
      </c>
      <c r="D2099" s="32" t="s">
        <v>8815</v>
      </c>
      <c r="E2099" s="229">
        <v>4.98</v>
      </c>
      <c r="F2099" s="230" t="b">
        <v>0</v>
      </c>
      <c r="G2099" s="229">
        <v>0.0</v>
      </c>
      <c r="H2099" s="233">
        <v>0.0</v>
      </c>
      <c r="I2099" s="235" t="s">
        <v>8816</v>
      </c>
      <c r="J2099" s="32" t="s">
        <v>8814</v>
      </c>
      <c r="K2099" s="229">
        <v>20.0</v>
      </c>
      <c r="L2099" s="233">
        <v>0.0</v>
      </c>
      <c r="M2099" s="232"/>
      <c r="N2099" s="229">
        <v>20.0</v>
      </c>
    </row>
    <row r="2100">
      <c r="A2100" s="227" t="str">
        <f t="shared" si="1"/>
        <v>HO0022317100</v>
      </c>
      <c r="B2100" s="227" t="str">
        <f t="shared" si="2"/>
        <v>Incense Holder Long Leaf</v>
      </c>
      <c r="C2100" s="32" t="s">
        <v>16005</v>
      </c>
      <c r="D2100" s="32" t="s">
        <v>4862</v>
      </c>
      <c r="E2100" s="229">
        <v>8.2</v>
      </c>
      <c r="F2100" s="230" t="b">
        <v>0</v>
      </c>
      <c r="G2100" s="229">
        <v>52.0</v>
      </c>
      <c r="H2100" s="233">
        <v>52.0</v>
      </c>
      <c r="I2100" s="235" t="s">
        <v>4863</v>
      </c>
      <c r="J2100" s="32" t="s">
        <v>4861</v>
      </c>
      <c r="K2100" s="229">
        <v>20.0</v>
      </c>
      <c r="L2100" s="233">
        <v>52.0</v>
      </c>
      <c r="M2100" s="232"/>
      <c r="N2100" s="229">
        <v>20.0</v>
      </c>
    </row>
    <row r="2101">
      <c r="A2101" s="227" t="str">
        <f t="shared" si="1"/>
        <v>HO0022416900</v>
      </c>
      <c r="B2101" s="227" t="str">
        <f t="shared" si="2"/>
        <v>Incense Holder Lotus</v>
      </c>
      <c r="C2101" s="32" t="s">
        <v>16006</v>
      </c>
      <c r="D2101" s="32" t="s">
        <v>8819</v>
      </c>
      <c r="E2101" s="229">
        <v>5.19</v>
      </c>
      <c r="F2101" s="230" t="b">
        <v>0</v>
      </c>
      <c r="G2101" s="229">
        <v>8.0</v>
      </c>
      <c r="H2101" s="229">
        <v>8.0</v>
      </c>
      <c r="I2101" s="32" t="s">
        <v>8820</v>
      </c>
      <c r="J2101" s="32" t="s">
        <v>8818</v>
      </c>
      <c r="K2101" s="229">
        <v>12.0</v>
      </c>
      <c r="L2101" s="229">
        <v>8.0</v>
      </c>
      <c r="M2101" s="232"/>
      <c r="N2101" s="229">
        <v>12.0</v>
      </c>
    </row>
    <row r="2102">
      <c r="A2102" s="227" t="str">
        <f t="shared" si="1"/>
        <v>HO0022717100</v>
      </c>
      <c r="B2102" s="227" t="str">
        <f t="shared" si="2"/>
        <v>Incense Holder Orchid Brass Finish</v>
      </c>
      <c r="C2102" s="32" t="s">
        <v>16007</v>
      </c>
      <c r="D2102" s="32" t="s">
        <v>8823</v>
      </c>
      <c r="E2102" s="229">
        <v>14.4</v>
      </c>
      <c r="F2102" s="230" t="b">
        <v>0</v>
      </c>
      <c r="G2102" s="229">
        <v>0.0</v>
      </c>
      <c r="H2102" s="229">
        <v>0.0</v>
      </c>
      <c r="I2102" s="235" t="s">
        <v>8824</v>
      </c>
      <c r="J2102" s="32" t="s">
        <v>8822</v>
      </c>
      <c r="K2102" s="229">
        <v>28.0</v>
      </c>
      <c r="L2102" s="229">
        <v>0.0</v>
      </c>
      <c r="M2102" s="232"/>
      <c r="N2102" s="229">
        <v>28.0</v>
      </c>
    </row>
    <row r="2103">
      <c r="A2103" s="227" t="str">
        <f t="shared" si="1"/>
        <v>HO0022800000</v>
      </c>
      <c r="B2103" s="227" t="str">
        <f t="shared" si="2"/>
        <v>Incense Holder Petal</v>
      </c>
      <c r="C2103" s="32" t="s">
        <v>16008</v>
      </c>
      <c r="D2103" s="32" t="s">
        <v>8827</v>
      </c>
      <c r="E2103" s="229">
        <v>6.35</v>
      </c>
      <c r="F2103" s="230" t="b">
        <v>0</v>
      </c>
      <c r="G2103" s="229">
        <v>2.0</v>
      </c>
      <c r="H2103" s="229">
        <v>2.0</v>
      </c>
      <c r="I2103" s="235" t="s">
        <v>8828</v>
      </c>
      <c r="J2103" s="32" t="s">
        <v>8826</v>
      </c>
      <c r="K2103" s="229">
        <v>20.0</v>
      </c>
      <c r="L2103" s="229">
        <v>2.0</v>
      </c>
      <c r="M2103" s="232"/>
      <c r="N2103" s="229">
        <v>20.0</v>
      </c>
    </row>
    <row r="2104">
      <c r="A2104" s="227" t="str">
        <f t="shared" si="1"/>
        <v>HO0022900000</v>
      </c>
      <c r="B2104" s="227" t="str">
        <f t="shared" si="2"/>
        <v>Incense Holder Leaf</v>
      </c>
      <c r="C2104" s="32" t="s">
        <v>16009</v>
      </c>
      <c r="D2104" s="32" t="s">
        <v>8831</v>
      </c>
      <c r="E2104" s="229">
        <v>5.82</v>
      </c>
      <c r="F2104" s="230" t="b">
        <v>0</v>
      </c>
      <c r="G2104" s="229">
        <v>0.0</v>
      </c>
      <c r="H2104" s="229">
        <v>0.0</v>
      </c>
      <c r="I2104" s="32" t="s">
        <v>8832</v>
      </c>
      <c r="J2104" s="32" t="s">
        <v>8830</v>
      </c>
      <c r="K2104" s="229">
        <v>15.0</v>
      </c>
      <c r="L2104" s="229">
        <v>0.0</v>
      </c>
      <c r="M2104" s="232"/>
      <c r="N2104" s="229">
        <v>15.0</v>
      </c>
    </row>
    <row r="2105">
      <c r="A2105" s="227" t="str">
        <f t="shared" si="1"/>
        <v>HO0023517000</v>
      </c>
      <c r="B2105" s="227" t="str">
        <f t="shared" si="2"/>
        <v>Floral Incense Cone Holder</v>
      </c>
      <c r="C2105" s="32" t="s">
        <v>16010</v>
      </c>
      <c r="D2105" s="32" t="s">
        <v>8835</v>
      </c>
      <c r="E2105" s="229">
        <v>9.65</v>
      </c>
      <c r="F2105" s="230" t="b">
        <v>0</v>
      </c>
      <c r="G2105" s="229">
        <v>0.0</v>
      </c>
      <c r="H2105" s="229">
        <v>0.0</v>
      </c>
      <c r="I2105" s="235" t="s">
        <v>8836</v>
      </c>
      <c r="J2105" s="32" t="s">
        <v>16011</v>
      </c>
      <c r="K2105" s="229">
        <v>25.0</v>
      </c>
      <c r="L2105" s="229">
        <v>0.0</v>
      </c>
      <c r="M2105" s="232"/>
      <c r="N2105" s="229">
        <v>25.0</v>
      </c>
    </row>
    <row r="2106">
      <c r="A2106" s="227" t="str">
        <f t="shared" si="1"/>
        <v>HO0025800002</v>
      </c>
      <c r="B2106" s="227" t="str">
        <f t="shared" si="2"/>
        <v>Incense-Cone-Neem-20Pcs</v>
      </c>
      <c r="C2106" s="32" t="s">
        <v>16012</v>
      </c>
      <c r="D2106" s="32" t="s">
        <v>1331</v>
      </c>
      <c r="E2106" s="229">
        <v>0.82</v>
      </c>
      <c r="F2106" s="230" t="b">
        <v>0</v>
      </c>
      <c r="G2106" s="229">
        <v>50.0</v>
      </c>
      <c r="H2106" s="229">
        <v>57.0</v>
      </c>
      <c r="I2106" s="32" t="s">
        <v>3421</v>
      </c>
      <c r="J2106" s="32" t="s">
        <v>16013</v>
      </c>
      <c r="K2106" s="229">
        <v>5.0</v>
      </c>
      <c r="L2106" s="229">
        <v>57.0</v>
      </c>
      <c r="M2106" s="232"/>
      <c r="N2106" s="229">
        <v>5.0</v>
      </c>
    </row>
    <row r="2107">
      <c r="A2107" s="227" t="str">
        <f t="shared" si="1"/>
        <v>HO0025900002</v>
      </c>
      <c r="B2107" s="227" t="str">
        <f t="shared" si="2"/>
        <v>Incense-Cone-Vilvam-20Pcs</v>
      </c>
      <c r="C2107" s="32" t="s">
        <v>16014</v>
      </c>
      <c r="D2107" s="32" t="s">
        <v>487</v>
      </c>
      <c r="E2107" s="229">
        <v>0.91</v>
      </c>
      <c r="F2107" s="230" t="b">
        <v>0</v>
      </c>
      <c r="G2107" s="233">
        <v>142.0</v>
      </c>
      <c r="H2107" s="233">
        <v>150.0</v>
      </c>
      <c r="I2107" s="32" t="s">
        <v>3423</v>
      </c>
      <c r="J2107" s="32" t="s">
        <v>486</v>
      </c>
      <c r="K2107" s="229">
        <v>5.0</v>
      </c>
      <c r="L2107" s="233">
        <v>150.0</v>
      </c>
      <c r="M2107" s="232"/>
      <c r="N2107" s="229">
        <v>5.0</v>
      </c>
    </row>
    <row r="2108">
      <c r="A2108" s="227" t="str">
        <f t="shared" si="1"/>
        <v>HO0026000002</v>
      </c>
      <c r="B2108" s="227" t="str">
        <f t="shared" si="2"/>
        <v>Incense-Cone-Vetiver-20Pcs</v>
      </c>
      <c r="C2108" s="32" t="s">
        <v>16015</v>
      </c>
      <c r="D2108" s="32" t="s">
        <v>7955</v>
      </c>
      <c r="E2108" s="229">
        <v>0.85</v>
      </c>
      <c r="F2108" s="230" t="b">
        <v>0</v>
      </c>
      <c r="G2108" s="233">
        <v>0.0</v>
      </c>
      <c r="H2108" s="233">
        <v>-4.0</v>
      </c>
      <c r="I2108" s="32" t="s">
        <v>7957</v>
      </c>
      <c r="J2108" s="32" t="s">
        <v>16016</v>
      </c>
      <c r="K2108" s="229">
        <v>5.0</v>
      </c>
      <c r="L2108" s="233">
        <v>0.0</v>
      </c>
      <c r="M2108" s="232"/>
      <c r="N2108" s="229">
        <v>5.0</v>
      </c>
    </row>
    <row r="2109">
      <c r="A2109" s="227" t="str">
        <f t="shared" si="1"/>
        <v>HO0026100002</v>
      </c>
      <c r="B2109" s="227" t="str">
        <f t="shared" si="2"/>
        <v>Incense-Cone-Vibhuti-20Pcs</v>
      </c>
      <c r="C2109" s="32" t="s">
        <v>16017</v>
      </c>
      <c r="D2109" s="32" t="s">
        <v>513</v>
      </c>
      <c r="E2109" s="229">
        <v>0.92</v>
      </c>
      <c r="F2109" s="230" t="b">
        <v>0</v>
      </c>
      <c r="G2109" s="229">
        <v>376.0</v>
      </c>
      <c r="H2109" s="229">
        <v>383.0</v>
      </c>
      <c r="I2109" s="32" t="s">
        <v>3425</v>
      </c>
      <c r="J2109" s="32" t="s">
        <v>512</v>
      </c>
      <c r="K2109" s="229">
        <v>5.0</v>
      </c>
      <c r="L2109" s="229">
        <v>385.0</v>
      </c>
      <c r="M2109" s="232"/>
      <c r="N2109" s="229">
        <v>5.0</v>
      </c>
    </row>
    <row r="2110">
      <c r="A2110" s="227" t="str">
        <f t="shared" si="1"/>
        <v>HO0026200002</v>
      </c>
      <c r="B2110" s="227" t="str">
        <f t="shared" si="2"/>
        <v>Incense-Cone-Eucalyptus-20Pcs</v>
      </c>
      <c r="C2110" s="32" t="s">
        <v>16018</v>
      </c>
      <c r="D2110" s="32" t="s">
        <v>519</v>
      </c>
      <c r="E2110" s="229">
        <v>0.92</v>
      </c>
      <c r="F2110" s="230" t="b">
        <v>0</v>
      </c>
      <c r="G2110" s="229">
        <v>357.0</v>
      </c>
      <c r="H2110" s="229">
        <v>360.0</v>
      </c>
      <c r="I2110" s="32" t="s">
        <v>3427</v>
      </c>
      <c r="J2110" s="32" t="s">
        <v>518</v>
      </c>
      <c r="K2110" s="229">
        <v>5.0</v>
      </c>
      <c r="L2110" s="229">
        <v>360.0</v>
      </c>
      <c r="M2110" s="232"/>
      <c r="N2110" s="229">
        <v>5.0</v>
      </c>
    </row>
    <row r="2111">
      <c r="A2111" s="227" t="str">
        <f t="shared" si="1"/>
        <v>HO0026300002</v>
      </c>
      <c r="B2111" s="227" t="str">
        <f t="shared" si="2"/>
        <v>Incense-Cone-Water-20Pcs</v>
      </c>
      <c r="C2111" s="32" t="s">
        <v>16019</v>
      </c>
      <c r="D2111" s="32" t="s">
        <v>3430</v>
      </c>
      <c r="E2111" s="229">
        <v>0.82</v>
      </c>
      <c r="F2111" s="230" t="b">
        <v>0</v>
      </c>
      <c r="G2111" s="229">
        <v>0.0</v>
      </c>
      <c r="H2111" s="229">
        <v>-6.0</v>
      </c>
      <c r="I2111" s="32" t="s">
        <v>3431</v>
      </c>
      <c r="J2111" s="32" t="s">
        <v>16020</v>
      </c>
      <c r="K2111" s="229">
        <v>5.0</v>
      </c>
      <c r="L2111" s="229">
        <v>0.0</v>
      </c>
      <c r="M2111" s="232"/>
      <c r="N2111" s="229">
        <v>5.0</v>
      </c>
    </row>
    <row r="2112">
      <c r="A2112" s="227" t="str">
        <f t="shared" si="1"/>
        <v>HO0026400002</v>
      </c>
      <c r="B2112" s="227" t="str">
        <f t="shared" si="2"/>
        <v>Incense-Cone-Air-20Pcs</v>
      </c>
      <c r="C2112" s="32" t="s">
        <v>16021</v>
      </c>
      <c r="D2112" s="32" t="s">
        <v>3434</v>
      </c>
      <c r="E2112" s="229">
        <v>0.82</v>
      </c>
      <c r="F2112" s="230" t="b">
        <v>0</v>
      </c>
      <c r="G2112" s="229">
        <v>287.0</v>
      </c>
      <c r="H2112" s="233">
        <v>292.0</v>
      </c>
      <c r="I2112" s="32" t="s">
        <v>3435</v>
      </c>
      <c r="J2112" s="32" t="s">
        <v>16022</v>
      </c>
      <c r="K2112" s="229">
        <v>5.0</v>
      </c>
      <c r="L2112" s="233">
        <v>292.0</v>
      </c>
      <c r="M2112" s="232"/>
      <c r="N2112" s="229">
        <v>5.0</v>
      </c>
    </row>
    <row r="2113">
      <c r="A2113" s="227" t="str">
        <f t="shared" si="1"/>
        <v>HO0026500002</v>
      </c>
      <c r="B2113" s="227" t="str">
        <f t="shared" si="2"/>
        <v>Incense-Cone-Fire-20Pcs</v>
      </c>
      <c r="C2113" s="32" t="s">
        <v>16023</v>
      </c>
      <c r="D2113" s="32" t="s">
        <v>3438</v>
      </c>
      <c r="E2113" s="229">
        <v>0.89</v>
      </c>
      <c r="F2113" s="230" t="b">
        <v>0</v>
      </c>
      <c r="G2113" s="229">
        <v>0.0</v>
      </c>
      <c r="H2113" s="233">
        <v>0.0</v>
      </c>
      <c r="I2113" s="32" t="s">
        <v>3439</v>
      </c>
      <c r="J2113" s="32" t="s">
        <v>16024</v>
      </c>
      <c r="K2113" s="229">
        <v>5.0</v>
      </c>
      <c r="L2113" s="233">
        <v>0.0</v>
      </c>
      <c r="M2113" s="232"/>
      <c r="N2113" s="229">
        <v>5.0</v>
      </c>
    </row>
    <row r="2114">
      <c r="A2114" s="227" t="str">
        <f t="shared" si="1"/>
        <v>HO0026600002</v>
      </c>
      <c r="B2114" s="227" t="str">
        <f t="shared" si="2"/>
        <v>Incense-Cone-Earth-20Pcs</v>
      </c>
      <c r="C2114" s="32" t="s">
        <v>16025</v>
      </c>
      <c r="D2114" s="32" t="s">
        <v>3442</v>
      </c>
      <c r="E2114" s="229">
        <v>0.85</v>
      </c>
      <c r="F2114" s="230" t="b">
        <v>0</v>
      </c>
      <c r="G2114" s="229">
        <v>380.0</v>
      </c>
      <c r="H2114" s="229">
        <v>385.0</v>
      </c>
      <c r="I2114" s="32" t="s">
        <v>3443</v>
      </c>
      <c r="J2114" s="32" t="s">
        <v>16026</v>
      </c>
      <c r="K2114" s="229">
        <v>5.0</v>
      </c>
      <c r="L2114" s="229">
        <v>385.0</v>
      </c>
      <c r="M2114" s="232"/>
      <c r="N2114" s="229">
        <v>5.0</v>
      </c>
    </row>
    <row r="2115">
      <c r="A2115" s="227" t="str">
        <f t="shared" si="1"/>
        <v>HO0026700002</v>
      </c>
      <c r="B2115" s="227" t="str">
        <f t="shared" si="2"/>
        <v>Incense-Cone-Aakash-20Pcs</v>
      </c>
      <c r="C2115" s="32" t="s">
        <v>16027</v>
      </c>
      <c r="D2115" s="32" t="s">
        <v>489</v>
      </c>
      <c r="E2115" s="229">
        <v>0.91</v>
      </c>
      <c r="F2115" s="230" t="b">
        <v>0</v>
      </c>
      <c r="G2115" s="229">
        <v>170.0</v>
      </c>
      <c r="H2115" s="229">
        <v>177.0</v>
      </c>
      <c r="I2115" s="32" t="s">
        <v>3445</v>
      </c>
      <c r="J2115" s="32" t="s">
        <v>488</v>
      </c>
      <c r="K2115" s="229">
        <v>5.0</v>
      </c>
      <c r="L2115" s="229">
        <v>177.0</v>
      </c>
      <c r="M2115" s="232"/>
      <c r="N2115" s="229">
        <v>5.0</v>
      </c>
    </row>
    <row r="2116">
      <c r="A2116" s="227" t="str">
        <f t="shared" si="1"/>
        <v>HO0026817002</v>
      </c>
      <c r="B2116" s="227" t="str">
        <f t="shared" si="2"/>
        <v>Incense-Stick-Jasmine</v>
      </c>
      <c r="C2116" s="32" t="s">
        <v>16028</v>
      </c>
      <c r="D2116" s="32" t="s">
        <v>507</v>
      </c>
      <c r="E2116" s="229">
        <v>0.43</v>
      </c>
      <c r="F2116" s="230" t="b">
        <v>0</v>
      </c>
      <c r="G2116" s="229">
        <v>487.0</v>
      </c>
      <c r="H2116" s="229">
        <v>488.0</v>
      </c>
      <c r="I2116" s="32" t="s">
        <v>3348</v>
      </c>
      <c r="J2116" s="32" t="s">
        <v>506</v>
      </c>
      <c r="K2116" s="229">
        <v>3.0</v>
      </c>
      <c r="L2116" s="229">
        <v>488.0</v>
      </c>
      <c r="M2116" s="232"/>
      <c r="N2116" s="229">
        <v>3.0</v>
      </c>
    </row>
    <row r="2117">
      <c r="A2117" s="227" t="str">
        <f t="shared" si="1"/>
        <v>HO0026817102</v>
      </c>
      <c r="B2117" s="227" t="str">
        <f t="shared" si="2"/>
        <v>Organic-Incense-Jasmine-Set-of-50</v>
      </c>
      <c r="C2117" s="32" t="s">
        <v>16029</v>
      </c>
      <c r="D2117" s="32" t="s">
        <v>473</v>
      </c>
      <c r="E2117" s="229">
        <v>1.63</v>
      </c>
      <c r="F2117" s="230" t="b">
        <v>0</v>
      </c>
      <c r="G2117" s="233">
        <v>970.0</v>
      </c>
      <c r="H2117" s="233">
        <v>988.0</v>
      </c>
      <c r="I2117" s="235" t="s">
        <v>3340</v>
      </c>
      <c r="J2117" s="32" t="s">
        <v>472</v>
      </c>
      <c r="K2117" s="229">
        <v>9.0</v>
      </c>
      <c r="L2117" s="233">
        <v>988.0</v>
      </c>
      <c r="M2117" s="232"/>
      <c r="N2117" s="229">
        <v>9.0</v>
      </c>
    </row>
    <row r="2118">
      <c r="A2118" s="227" t="str">
        <f t="shared" si="1"/>
        <v>HO0026917002</v>
      </c>
      <c r="B2118" s="227" t="str">
        <f t="shared" si="2"/>
        <v>Incense-Stick-Sandal</v>
      </c>
      <c r="C2118" s="32" t="s">
        <v>16030</v>
      </c>
      <c r="D2118" s="32" t="s">
        <v>491</v>
      </c>
      <c r="E2118" s="229">
        <v>0.45</v>
      </c>
      <c r="F2118" s="230" t="b">
        <v>0</v>
      </c>
      <c r="G2118" s="233">
        <v>1737.0</v>
      </c>
      <c r="H2118" s="233">
        <v>1734.0</v>
      </c>
      <c r="I2118" s="235" t="s">
        <v>3351</v>
      </c>
      <c r="J2118" s="32" t="s">
        <v>490</v>
      </c>
      <c r="K2118" s="229">
        <v>3.0</v>
      </c>
      <c r="L2118" s="233">
        <v>1754.0</v>
      </c>
      <c r="M2118" s="232"/>
      <c r="N2118" s="229">
        <v>3.0</v>
      </c>
    </row>
    <row r="2119">
      <c r="A2119" s="227" t="str">
        <f t="shared" si="1"/>
        <v>HO0026917102</v>
      </c>
      <c r="B2119" s="227" t="str">
        <f t="shared" si="2"/>
        <v>Organic-Incense-Sandal-Set-of-50</v>
      </c>
      <c r="C2119" s="32" t="s">
        <v>16031</v>
      </c>
      <c r="D2119" s="32" t="s">
        <v>471</v>
      </c>
      <c r="E2119" s="229">
        <v>1.66</v>
      </c>
      <c r="F2119" s="230" t="b">
        <v>0</v>
      </c>
      <c r="G2119" s="233">
        <v>1751.0</v>
      </c>
      <c r="H2119" s="233">
        <v>1773.0</v>
      </c>
      <c r="I2119" s="235" t="s">
        <v>3345</v>
      </c>
      <c r="J2119" s="32" t="s">
        <v>470</v>
      </c>
      <c r="K2119" s="229">
        <v>9.0</v>
      </c>
      <c r="L2119" s="233">
        <v>1775.0</v>
      </c>
      <c r="M2119" s="232"/>
      <c r="N2119" s="229">
        <v>9.0</v>
      </c>
    </row>
    <row r="2120">
      <c r="A2120" s="227" t="str">
        <f t="shared" si="1"/>
        <v>HO0027000002</v>
      </c>
      <c r="B2120" s="227" t="str">
        <f t="shared" si="2"/>
        <v>Incense-Stick-Lavender</v>
      </c>
      <c r="C2120" s="32" t="s">
        <v>16032</v>
      </c>
      <c r="D2120" s="32" t="s">
        <v>497</v>
      </c>
      <c r="E2120" s="229">
        <v>0.45</v>
      </c>
      <c r="F2120" s="230" t="b">
        <v>0</v>
      </c>
      <c r="G2120" s="229">
        <v>623.0</v>
      </c>
      <c r="H2120" s="229">
        <v>624.0</v>
      </c>
      <c r="I2120" s="32" t="s">
        <v>3354</v>
      </c>
      <c r="J2120" s="32" t="s">
        <v>496</v>
      </c>
      <c r="K2120" s="229">
        <v>3.0</v>
      </c>
      <c r="L2120" s="229">
        <v>624.0</v>
      </c>
      <c r="M2120" s="232"/>
      <c r="N2120" s="229">
        <v>3.0</v>
      </c>
    </row>
    <row r="2121">
      <c r="A2121" s="227" t="str">
        <f t="shared" si="1"/>
        <v>HO0027100002</v>
      </c>
      <c r="B2121" s="227" t="str">
        <f t="shared" si="2"/>
        <v>Incense-Stick-Musk</v>
      </c>
      <c r="C2121" s="32" t="s">
        <v>16033</v>
      </c>
      <c r="D2121" s="32" t="s">
        <v>3357</v>
      </c>
      <c r="E2121" s="229">
        <v>0.36</v>
      </c>
      <c r="F2121" s="230" t="b">
        <v>0</v>
      </c>
      <c r="G2121" s="229">
        <v>246.0</v>
      </c>
      <c r="H2121" s="229">
        <v>247.0</v>
      </c>
      <c r="I2121" s="32" t="s">
        <v>3358</v>
      </c>
      <c r="J2121" s="32" t="s">
        <v>16034</v>
      </c>
      <c r="K2121" s="229">
        <v>3.0</v>
      </c>
      <c r="L2121" s="229">
        <v>247.0</v>
      </c>
      <c r="M2121" s="232"/>
      <c r="N2121" s="229">
        <v>3.0</v>
      </c>
    </row>
    <row r="2122">
      <c r="A2122" s="227" t="str">
        <f t="shared" si="1"/>
        <v>HO0027200002</v>
      </c>
      <c r="B2122" s="227" t="str">
        <f t="shared" si="2"/>
        <v>Incense-Stick-Lotus</v>
      </c>
      <c r="C2122" s="32" t="s">
        <v>16035</v>
      </c>
      <c r="D2122" s="32" t="s">
        <v>495</v>
      </c>
      <c r="E2122" s="233">
        <v>0.45</v>
      </c>
      <c r="F2122" s="230" t="b">
        <v>0</v>
      </c>
      <c r="G2122" s="229">
        <v>722.0</v>
      </c>
      <c r="H2122" s="229">
        <v>734.0</v>
      </c>
      <c r="I2122" s="235" t="s">
        <v>3361</v>
      </c>
      <c r="J2122" s="32" t="s">
        <v>494</v>
      </c>
      <c r="K2122" s="229">
        <v>3.0</v>
      </c>
      <c r="L2122" s="229">
        <v>734.0</v>
      </c>
      <c r="M2122" s="232"/>
      <c r="N2122" s="229">
        <v>3.0</v>
      </c>
    </row>
    <row r="2123">
      <c r="A2123" s="227" t="str">
        <f t="shared" si="1"/>
        <v>HO0027300002</v>
      </c>
      <c r="B2123" s="227" t="str">
        <f t="shared" si="2"/>
        <v>Incense-Stick-Sage</v>
      </c>
      <c r="C2123" s="32" t="s">
        <v>16036</v>
      </c>
      <c r="D2123" s="32" t="s">
        <v>525</v>
      </c>
      <c r="E2123" s="229">
        <v>0.37</v>
      </c>
      <c r="F2123" s="230" t="b">
        <v>0</v>
      </c>
      <c r="G2123" s="229">
        <v>812.0</v>
      </c>
      <c r="H2123" s="229">
        <v>816.0</v>
      </c>
      <c r="I2123" s="32" t="s">
        <v>3364</v>
      </c>
      <c r="J2123" s="32" t="s">
        <v>524</v>
      </c>
      <c r="K2123" s="229">
        <v>3.0</v>
      </c>
      <c r="L2123" s="229">
        <v>816.0</v>
      </c>
      <c r="M2123" s="232"/>
      <c r="N2123" s="229">
        <v>3.0</v>
      </c>
    </row>
    <row r="2124">
      <c r="A2124" s="227" t="str">
        <f t="shared" si="1"/>
        <v>HO0027400002</v>
      </c>
      <c r="B2124" s="227" t="str">
        <f t="shared" si="2"/>
        <v>Incense-Stick-Benzoin</v>
      </c>
      <c r="C2124" s="32" t="s">
        <v>16037</v>
      </c>
      <c r="D2124" s="32" t="s">
        <v>3367</v>
      </c>
      <c r="E2124" s="229">
        <v>0.39</v>
      </c>
      <c r="F2124" s="234" t="b">
        <v>0</v>
      </c>
      <c r="G2124" s="229">
        <v>0.0</v>
      </c>
      <c r="H2124" s="229">
        <v>0.0</v>
      </c>
      <c r="I2124" s="32" t="s">
        <v>3368</v>
      </c>
      <c r="J2124" s="32" t="s">
        <v>16038</v>
      </c>
      <c r="K2124" s="229">
        <v>3.0</v>
      </c>
      <c r="L2124" s="229">
        <v>0.0</v>
      </c>
      <c r="M2124" s="232"/>
      <c r="N2124" s="229">
        <v>3.0</v>
      </c>
    </row>
    <row r="2125">
      <c r="A2125" s="227" t="str">
        <f t="shared" si="1"/>
        <v>HO0027500002</v>
      </c>
      <c r="B2125" s="227" t="str">
        <f t="shared" si="2"/>
        <v>Incense-Stick-Camphor</v>
      </c>
      <c r="C2125" s="32" t="s">
        <v>16039</v>
      </c>
      <c r="D2125" s="32" t="s">
        <v>501</v>
      </c>
      <c r="E2125" s="233">
        <v>0.46</v>
      </c>
      <c r="F2125" s="234" t="b">
        <v>0</v>
      </c>
      <c r="G2125" s="229">
        <v>521.0</v>
      </c>
      <c r="H2125" s="229">
        <v>530.0</v>
      </c>
      <c r="I2125" s="32" t="s">
        <v>3371</v>
      </c>
      <c r="J2125" s="32" t="s">
        <v>500</v>
      </c>
      <c r="K2125" s="229">
        <v>3.0</v>
      </c>
      <c r="L2125" s="229">
        <v>530.0</v>
      </c>
      <c r="M2125" s="232"/>
      <c r="N2125" s="229">
        <v>3.0</v>
      </c>
    </row>
    <row r="2126">
      <c r="A2126" s="227" t="str">
        <f t="shared" si="1"/>
        <v>HO0027600002</v>
      </c>
      <c r="B2126" s="227" t="str">
        <f t="shared" si="2"/>
        <v>Incense-Stick-Bergamot</v>
      </c>
      <c r="C2126" s="32" t="s">
        <v>16040</v>
      </c>
      <c r="D2126" s="32" t="s">
        <v>3374</v>
      </c>
      <c r="E2126" s="229">
        <v>0.48</v>
      </c>
      <c r="F2126" s="230" t="b">
        <v>0</v>
      </c>
      <c r="G2126" s="229">
        <v>0.0</v>
      </c>
      <c r="H2126" s="229">
        <v>0.0</v>
      </c>
      <c r="I2126" s="32" t="s">
        <v>3375</v>
      </c>
      <c r="J2126" s="32" t="s">
        <v>16041</v>
      </c>
      <c r="K2126" s="229">
        <v>3.0</v>
      </c>
      <c r="L2126" s="229">
        <v>0.0</v>
      </c>
      <c r="M2126" s="232"/>
      <c r="N2126" s="229">
        <v>3.0</v>
      </c>
    </row>
    <row r="2127">
      <c r="A2127" s="227" t="str">
        <f t="shared" si="1"/>
        <v>HO0027700002</v>
      </c>
      <c r="B2127" s="227" t="str">
        <f t="shared" si="2"/>
        <v>Incense-Stick-Patchouli</v>
      </c>
      <c r="C2127" s="32" t="s">
        <v>16042</v>
      </c>
      <c r="D2127" s="32" t="s">
        <v>3378</v>
      </c>
      <c r="E2127" s="229">
        <v>0.39</v>
      </c>
      <c r="F2127" s="230" t="b">
        <v>0</v>
      </c>
      <c r="G2127" s="229">
        <v>0.0</v>
      </c>
      <c r="H2127" s="229">
        <v>0.0</v>
      </c>
      <c r="I2127" s="32" t="s">
        <v>3379</v>
      </c>
      <c r="J2127" s="32" t="s">
        <v>16043</v>
      </c>
      <c r="K2127" s="229">
        <v>3.0</v>
      </c>
      <c r="L2127" s="229">
        <v>0.0</v>
      </c>
      <c r="M2127" s="232"/>
      <c r="N2127" s="229">
        <v>3.0</v>
      </c>
    </row>
    <row r="2128">
      <c r="A2128" s="227" t="str">
        <f t="shared" si="1"/>
        <v>HO0027817002</v>
      </c>
      <c r="B2128" s="227" t="str">
        <f t="shared" si="2"/>
        <v>Incense-Stick-Nagachampa</v>
      </c>
      <c r="C2128" s="32" t="s">
        <v>16044</v>
      </c>
      <c r="D2128" s="32" t="s">
        <v>527</v>
      </c>
      <c r="E2128" s="229">
        <v>0.46</v>
      </c>
      <c r="F2128" s="230" t="b">
        <v>0</v>
      </c>
      <c r="G2128" s="233">
        <v>1104.0</v>
      </c>
      <c r="H2128" s="233">
        <v>1104.0</v>
      </c>
      <c r="I2128" s="32" t="s">
        <v>3382</v>
      </c>
      <c r="J2128" s="32" t="s">
        <v>526</v>
      </c>
      <c r="K2128" s="229">
        <v>3.0</v>
      </c>
      <c r="L2128" s="233">
        <v>1104.0</v>
      </c>
      <c r="M2128" s="232"/>
      <c r="N2128" s="229">
        <v>3.0</v>
      </c>
    </row>
    <row r="2129">
      <c r="A2129" s="227" t="str">
        <f t="shared" si="1"/>
        <v>HO0027900002</v>
      </c>
      <c r="B2129" s="227" t="str">
        <f t="shared" si="2"/>
        <v>Incense-Stick-Nightqueen</v>
      </c>
      <c r="C2129" s="32" t="s">
        <v>16045</v>
      </c>
      <c r="D2129" s="32" t="s">
        <v>499</v>
      </c>
      <c r="E2129" s="229">
        <v>0.45</v>
      </c>
      <c r="F2129" s="230" t="b">
        <v>0</v>
      </c>
      <c r="G2129" s="229">
        <v>429.0</v>
      </c>
      <c r="H2129" s="229">
        <v>436.0</v>
      </c>
      <c r="I2129" s="32" t="s">
        <v>3385</v>
      </c>
      <c r="J2129" s="32" t="s">
        <v>498</v>
      </c>
      <c r="K2129" s="229">
        <v>3.0</v>
      </c>
      <c r="L2129" s="229">
        <v>436.0</v>
      </c>
      <c r="M2129" s="232"/>
      <c r="N2129" s="229">
        <v>3.0</v>
      </c>
    </row>
    <row r="2130">
      <c r="A2130" s="227" t="str">
        <f t="shared" si="1"/>
        <v>HO0028000002</v>
      </c>
      <c r="B2130" s="227" t="str">
        <f t="shared" si="2"/>
        <v>Incense-Stick-Cinnamon</v>
      </c>
      <c r="C2130" s="32" t="s">
        <v>16046</v>
      </c>
      <c r="D2130" s="32" t="s">
        <v>8793</v>
      </c>
      <c r="E2130" s="229">
        <v>0.33</v>
      </c>
      <c r="F2130" s="230" t="b">
        <v>0</v>
      </c>
      <c r="G2130" s="229">
        <v>0.0</v>
      </c>
      <c r="H2130" s="229">
        <v>0.0</v>
      </c>
      <c r="I2130" s="32" t="s">
        <v>8794</v>
      </c>
      <c r="J2130" s="32" t="s">
        <v>16047</v>
      </c>
      <c r="K2130" s="229">
        <v>3.0</v>
      </c>
      <c r="L2130" s="229">
        <v>0.0</v>
      </c>
      <c r="M2130" s="232"/>
      <c r="N2130" s="229">
        <v>3.0</v>
      </c>
    </row>
    <row r="2131">
      <c r="A2131" s="227" t="str">
        <f t="shared" si="1"/>
        <v>HO0028100002</v>
      </c>
      <c r="B2131" s="227" t="str">
        <f t="shared" si="2"/>
        <v>Incense-Stick-Clove</v>
      </c>
      <c r="C2131" s="32" t="s">
        <v>16048</v>
      </c>
      <c r="D2131" s="32" t="s">
        <v>8789</v>
      </c>
      <c r="E2131" s="229">
        <v>0.33</v>
      </c>
      <c r="F2131" s="230" t="b">
        <v>0</v>
      </c>
      <c r="G2131" s="229">
        <v>0.0</v>
      </c>
      <c r="H2131" s="229">
        <v>0.0</v>
      </c>
      <c r="I2131" s="32" t="s">
        <v>8790</v>
      </c>
      <c r="J2131" s="32" t="s">
        <v>16049</v>
      </c>
      <c r="K2131" s="229">
        <v>3.0</v>
      </c>
      <c r="L2131" s="229">
        <v>0.0</v>
      </c>
      <c r="M2131" s="232"/>
      <c r="N2131" s="229">
        <v>3.0</v>
      </c>
    </row>
    <row r="2132">
      <c r="A2132" s="227" t="str">
        <f t="shared" si="1"/>
        <v>HO0028200002</v>
      </c>
      <c r="B2132" s="227" t="str">
        <f t="shared" si="2"/>
        <v>Incense-Stick-Vanilla</v>
      </c>
      <c r="C2132" s="32" t="s">
        <v>16050</v>
      </c>
      <c r="D2132" s="32" t="s">
        <v>511</v>
      </c>
      <c r="E2132" s="229">
        <v>0.46</v>
      </c>
      <c r="F2132" s="230" t="b">
        <v>0</v>
      </c>
      <c r="G2132" s="229">
        <v>469.0</v>
      </c>
      <c r="H2132" s="229">
        <v>469.0</v>
      </c>
      <c r="I2132" s="32" t="s">
        <v>3388</v>
      </c>
      <c r="J2132" s="32" t="s">
        <v>510</v>
      </c>
      <c r="K2132" s="229">
        <v>3.0</v>
      </c>
      <c r="L2132" s="229">
        <v>469.0</v>
      </c>
      <c r="M2132" s="232"/>
      <c r="N2132" s="229">
        <v>3.0</v>
      </c>
    </row>
    <row r="2133">
      <c r="A2133" s="227" t="str">
        <f t="shared" si="1"/>
        <v>HO0028300002</v>
      </c>
      <c r="B2133" s="227" t="str">
        <f t="shared" si="2"/>
        <v>Incense-Stick-Amber</v>
      </c>
      <c r="C2133" s="32" t="s">
        <v>16051</v>
      </c>
      <c r="D2133" s="32" t="s">
        <v>8797</v>
      </c>
      <c r="E2133" s="229">
        <v>0.38</v>
      </c>
      <c r="F2133" s="230" t="b">
        <v>0</v>
      </c>
      <c r="G2133" s="229">
        <v>43.0</v>
      </c>
      <c r="H2133" s="229">
        <v>43.0</v>
      </c>
      <c r="I2133" s="32" t="s">
        <v>8798</v>
      </c>
      <c r="J2133" s="32" t="s">
        <v>16052</v>
      </c>
      <c r="K2133" s="229">
        <v>3.0</v>
      </c>
      <c r="L2133" s="229">
        <v>43.0</v>
      </c>
      <c r="M2133" s="232"/>
      <c r="N2133" s="229">
        <v>3.0</v>
      </c>
    </row>
    <row r="2134">
      <c r="A2134" s="227" t="str">
        <f t="shared" si="1"/>
        <v>HO0028417002</v>
      </c>
      <c r="B2134" s="227" t="str">
        <f t="shared" si="2"/>
        <v>Incense-Stick-Neem-10</v>
      </c>
      <c r="C2134" s="32" t="s">
        <v>16053</v>
      </c>
      <c r="D2134" s="32" t="s">
        <v>503</v>
      </c>
      <c r="E2134" s="229">
        <v>0.46</v>
      </c>
      <c r="F2134" s="230" t="b">
        <v>0</v>
      </c>
      <c r="G2134" s="229">
        <v>765.0</v>
      </c>
      <c r="H2134" s="229">
        <v>769.0</v>
      </c>
      <c r="I2134" s="32" t="s">
        <v>3391</v>
      </c>
      <c r="J2134" s="32" t="s">
        <v>502</v>
      </c>
      <c r="K2134" s="229">
        <v>3.0</v>
      </c>
      <c r="L2134" s="229">
        <v>769.0</v>
      </c>
      <c r="M2134" s="232"/>
      <c r="N2134" s="229">
        <v>3.0</v>
      </c>
    </row>
    <row r="2135">
      <c r="A2135" s="227" t="str">
        <f t="shared" si="1"/>
        <v>HO0028517002</v>
      </c>
      <c r="B2135" s="227" t="str">
        <f t="shared" si="2"/>
        <v>Incense-Stick-Vilvam-10</v>
      </c>
      <c r="C2135" s="32" t="s">
        <v>16054</v>
      </c>
      <c r="D2135" s="32" t="s">
        <v>1345</v>
      </c>
      <c r="E2135" s="229">
        <v>0.46</v>
      </c>
      <c r="F2135" s="230" t="b">
        <v>0</v>
      </c>
      <c r="G2135" s="229">
        <v>0.0</v>
      </c>
      <c r="H2135" s="229">
        <v>0.0</v>
      </c>
      <c r="I2135" s="32" t="s">
        <v>3394</v>
      </c>
      <c r="J2135" s="32" t="s">
        <v>16055</v>
      </c>
      <c r="K2135" s="229">
        <v>3.0</v>
      </c>
      <c r="L2135" s="229">
        <v>0.0</v>
      </c>
      <c r="M2135" s="232"/>
      <c r="N2135" s="229">
        <v>3.0</v>
      </c>
    </row>
    <row r="2136">
      <c r="A2136" s="227" t="str">
        <f t="shared" si="1"/>
        <v>HO0028617002</v>
      </c>
      <c r="B2136" s="227" t="str">
        <f t="shared" si="2"/>
        <v>Incense-Stick-Vetiver-10</v>
      </c>
      <c r="C2136" s="32" t="s">
        <v>16056</v>
      </c>
      <c r="D2136" s="32" t="s">
        <v>493</v>
      </c>
      <c r="E2136" s="229">
        <v>0.46</v>
      </c>
      <c r="F2136" s="230" t="b">
        <v>0</v>
      </c>
      <c r="G2136" s="229">
        <v>283.0</v>
      </c>
      <c r="H2136" s="229">
        <v>287.0</v>
      </c>
      <c r="I2136" s="32" t="s">
        <v>5388</v>
      </c>
      <c r="J2136" s="32" t="s">
        <v>492</v>
      </c>
      <c r="K2136" s="229">
        <v>3.0</v>
      </c>
      <c r="L2136" s="229">
        <v>287.0</v>
      </c>
      <c r="M2136" s="232"/>
      <c r="N2136" s="229">
        <v>3.0</v>
      </c>
    </row>
    <row r="2137">
      <c r="A2137" s="227" t="str">
        <f t="shared" si="1"/>
        <v>HO0028717002</v>
      </c>
      <c r="B2137" s="227" t="str">
        <f t="shared" si="2"/>
        <v>Incense-Stick-Vibhuti-10</v>
      </c>
      <c r="C2137" s="32" t="s">
        <v>16057</v>
      </c>
      <c r="D2137" s="32" t="s">
        <v>529</v>
      </c>
      <c r="E2137" s="229">
        <v>0.46</v>
      </c>
      <c r="F2137" s="230" t="b">
        <v>0</v>
      </c>
      <c r="G2137" s="233">
        <v>1514.0</v>
      </c>
      <c r="H2137" s="233">
        <v>1523.0</v>
      </c>
      <c r="I2137" s="32" t="s">
        <v>3397</v>
      </c>
      <c r="J2137" s="32" t="s">
        <v>528</v>
      </c>
      <c r="K2137" s="229">
        <v>3.0</v>
      </c>
      <c r="L2137" s="233">
        <v>1523.0</v>
      </c>
      <c r="M2137" s="232"/>
      <c r="N2137" s="229">
        <v>3.0</v>
      </c>
    </row>
    <row r="2138">
      <c r="A2138" s="227" t="str">
        <f t="shared" si="1"/>
        <v>HO0028800002</v>
      </c>
      <c r="B2138" s="227" t="str">
        <f t="shared" si="2"/>
        <v>Incense-Stick-Eucalyptus-10</v>
      </c>
      <c r="C2138" s="32" t="s">
        <v>16058</v>
      </c>
      <c r="D2138" s="32" t="s">
        <v>505</v>
      </c>
      <c r="E2138" s="229">
        <v>0.44</v>
      </c>
      <c r="F2138" s="230" t="b">
        <v>0</v>
      </c>
      <c r="G2138" s="229">
        <v>687.0</v>
      </c>
      <c r="H2138" s="229">
        <v>688.0</v>
      </c>
      <c r="I2138" s="32" t="s">
        <v>3400</v>
      </c>
      <c r="J2138" s="32" t="s">
        <v>504</v>
      </c>
      <c r="K2138" s="229">
        <v>3.0</v>
      </c>
      <c r="L2138" s="229">
        <v>688.0</v>
      </c>
      <c r="M2138" s="232"/>
      <c r="N2138" s="229">
        <v>3.0</v>
      </c>
    </row>
    <row r="2139">
      <c r="A2139" s="227" t="str">
        <f t="shared" si="1"/>
        <v>HO0028900002</v>
      </c>
      <c r="B2139" s="227" t="str">
        <f t="shared" si="2"/>
        <v>Incense-Stick-Water-10</v>
      </c>
      <c r="C2139" s="32" t="s">
        <v>16059</v>
      </c>
      <c r="D2139" s="32" t="s">
        <v>2203</v>
      </c>
      <c r="E2139" s="229">
        <v>0.36</v>
      </c>
      <c r="F2139" s="230" t="b">
        <v>0</v>
      </c>
      <c r="G2139" s="229">
        <v>291.0</v>
      </c>
      <c r="H2139" s="229">
        <v>292.0</v>
      </c>
      <c r="I2139" s="32" t="s">
        <v>3403</v>
      </c>
      <c r="J2139" s="32" t="s">
        <v>2204</v>
      </c>
      <c r="K2139" s="229">
        <v>3.0</v>
      </c>
      <c r="L2139" s="229">
        <v>292.0</v>
      </c>
      <c r="M2139" s="232"/>
      <c r="N2139" s="229">
        <v>3.0</v>
      </c>
    </row>
    <row r="2140">
      <c r="A2140" s="227" t="str">
        <f t="shared" si="1"/>
        <v>HO0029000002</v>
      </c>
      <c r="B2140" s="227" t="str">
        <f t="shared" si="2"/>
        <v>Incense-Stick-Air-10</v>
      </c>
      <c r="C2140" s="32" t="s">
        <v>16060</v>
      </c>
      <c r="D2140" s="32" t="s">
        <v>3406</v>
      </c>
      <c r="E2140" s="229">
        <v>0.36</v>
      </c>
      <c r="F2140" s="230" t="b">
        <v>0</v>
      </c>
      <c r="G2140" s="229">
        <v>586.0</v>
      </c>
      <c r="H2140" s="229">
        <v>588.0</v>
      </c>
      <c r="I2140" s="32" t="s">
        <v>3407</v>
      </c>
      <c r="J2140" s="32" t="s">
        <v>16061</v>
      </c>
      <c r="K2140" s="229">
        <v>3.0</v>
      </c>
      <c r="L2140" s="229">
        <v>590.0</v>
      </c>
      <c r="M2140" s="232"/>
      <c r="N2140" s="229">
        <v>3.0</v>
      </c>
    </row>
    <row r="2141">
      <c r="A2141" s="227" t="str">
        <f t="shared" si="1"/>
        <v>HO0029100002</v>
      </c>
      <c r="B2141" s="227" t="str">
        <f t="shared" si="2"/>
        <v>Incense-Stick-Fire-10</v>
      </c>
      <c r="C2141" s="32" t="s">
        <v>16062</v>
      </c>
      <c r="D2141" s="32" t="s">
        <v>3410</v>
      </c>
      <c r="E2141" s="229">
        <v>0.36</v>
      </c>
      <c r="F2141" s="230" t="b">
        <v>0</v>
      </c>
      <c r="G2141" s="229">
        <v>298.0</v>
      </c>
      <c r="H2141" s="229">
        <v>300.0</v>
      </c>
      <c r="I2141" s="32" t="s">
        <v>3411</v>
      </c>
      <c r="J2141" s="32" t="s">
        <v>16063</v>
      </c>
      <c r="K2141" s="229">
        <v>3.0</v>
      </c>
      <c r="L2141" s="229">
        <v>300.0</v>
      </c>
      <c r="M2141" s="232"/>
      <c r="N2141" s="229">
        <v>3.0</v>
      </c>
    </row>
    <row r="2142">
      <c r="A2142" s="227" t="str">
        <f t="shared" si="1"/>
        <v>HO0029200002</v>
      </c>
      <c r="B2142" s="227" t="str">
        <f t="shared" si="2"/>
        <v>Incense-Stick-Earth-10</v>
      </c>
      <c r="C2142" s="32" t="s">
        <v>16064</v>
      </c>
      <c r="D2142" s="32" t="s">
        <v>3414</v>
      </c>
      <c r="E2142" s="229">
        <v>0.36</v>
      </c>
      <c r="F2142" s="230" t="b">
        <v>0</v>
      </c>
      <c r="G2142" s="229">
        <v>668.0</v>
      </c>
      <c r="H2142" s="229">
        <v>670.0</v>
      </c>
      <c r="I2142" s="32" t="s">
        <v>3415</v>
      </c>
      <c r="J2142" s="32" t="s">
        <v>16065</v>
      </c>
      <c r="K2142" s="229">
        <v>3.0</v>
      </c>
      <c r="L2142" s="229">
        <v>670.0</v>
      </c>
      <c r="M2142" s="232"/>
      <c r="N2142" s="229">
        <v>3.0</v>
      </c>
    </row>
    <row r="2143">
      <c r="A2143" s="227" t="str">
        <f t="shared" si="1"/>
        <v>HO0029300002</v>
      </c>
      <c r="B2143" s="227" t="str">
        <f t="shared" si="2"/>
        <v>Incense-Stick-Aakash-10</v>
      </c>
      <c r="C2143" s="32" t="s">
        <v>16066</v>
      </c>
      <c r="D2143" s="235" t="s">
        <v>2207</v>
      </c>
      <c r="E2143" s="229">
        <v>0.37</v>
      </c>
      <c r="F2143" s="230" t="b">
        <v>0</v>
      </c>
      <c r="G2143" s="229">
        <v>1.0</v>
      </c>
      <c r="H2143" s="233">
        <v>1.0</v>
      </c>
      <c r="I2143" s="32" t="s">
        <v>3418</v>
      </c>
      <c r="J2143" s="32" t="s">
        <v>2208</v>
      </c>
      <c r="K2143" s="229">
        <v>3.0</v>
      </c>
      <c r="L2143" s="229">
        <v>1.0</v>
      </c>
      <c r="M2143" s="232"/>
      <c r="N2143" s="229">
        <v>3.0</v>
      </c>
    </row>
    <row r="2144">
      <c r="A2144" s="227" t="str">
        <f t="shared" si="1"/>
        <v>HO0029600002</v>
      </c>
      <c r="B2144" s="227" t="str">
        <f t="shared" si="2"/>
        <v>Incense-Sticks-Organic-SamplerPackOf10</v>
      </c>
      <c r="C2144" s="32" t="s">
        <v>16067</v>
      </c>
      <c r="D2144" s="32" t="s">
        <v>466</v>
      </c>
      <c r="E2144" s="229">
        <v>3.73</v>
      </c>
      <c r="F2144" s="230" t="b">
        <v>0</v>
      </c>
      <c r="G2144" s="233">
        <v>996.0</v>
      </c>
      <c r="H2144" s="233">
        <v>1012.0</v>
      </c>
      <c r="I2144" s="32" t="s">
        <v>5393</v>
      </c>
      <c r="J2144" s="32" t="s">
        <v>465</v>
      </c>
      <c r="K2144" s="229">
        <v>18.0</v>
      </c>
      <c r="L2144" s="233">
        <v>1012.0</v>
      </c>
      <c r="M2144" s="232"/>
      <c r="N2144" s="229">
        <v>18.0</v>
      </c>
    </row>
    <row r="2145">
      <c r="A2145" s="227" t="str">
        <f t="shared" si="1"/>
        <v>HO0029700002</v>
      </c>
      <c r="B2145" s="227" t="str">
        <f t="shared" si="2"/>
        <v>Incense-Stick-PanchaBhuta-Pack-5</v>
      </c>
      <c r="C2145" s="32" t="s">
        <v>16068</v>
      </c>
      <c r="D2145" s="32" t="s">
        <v>485</v>
      </c>
      <c r="E2145" s="229">
        <v>2.3</v>
      </c>
      <c r="F2145" s="230" t="b">
        <v>0</v>
      </c>
      <c r="G2145" s="233">
        <v>1570.0</v>
      </c>
      <c r="H2145" s="233">
        <v>1583.0</v>
      </c>
      <c r="I2145" s="32" t="s">
        <v>5395</v>
      </c>
      <c r="J2145" s="32" t="s">
        <v>484</v>
      </c>
      <c r="K2145" s="229">
        <v>9.0</v>
      </c>
      <c r="L2145" s="233">
        <v>1583.0</v>
      </c>
      <c r="M2145" s="232"/>
      <c r="N2145" s="229">
        <v>9.0</v>
      </c>
    </row>
    <row r="2146">
      <c r="A2146" s="227" t="str">
        <f t="shared" si="1"/>
        <v>HO0030600002</v>
      </c>
      <c r="B2146" s="227" t="str">
        <f t="shared" si="2"/>
        <v>Sambrani-With-Cowdung-Cup</v>
      </c>
      <c r="C2146" s="32" t="s">
        <v>16069</v>
      </c>
      <c r="D2146" s="32" t="s">
        <v>3448</v>
      </c>
      <c r="E2146" s="229">
        <v>1.92</v>
      </c>
      <c r="F2146" s="230" t="b">
        <v>0</v>
      </c>
      <c r="G2146" s="233">
        <v>25.0</v>
      </c>
      <c r="H2146" s="233">
        <v>25.0</v>
      </c>
      <c r="I2146" s="32" t="s">
        <v>3449</v>
      </c>
      <c r="J2146" s="32" t="s">
        <v>16070</v>
      </c>
      <c r="K2146" s="229">
        <v>6.0</v>
      </c>
      <c r="L2146" s="233">
        <v>25.0</v>
      </c>
      <c r="M2146" s="232"/>
      <c r="N2146" s="229">
        <v>6.0</v>
      </c>
    </row>
    <row r="2147">
      <c r="A2147" s="227" t="str">
        <f t="shared" si="1"/>
        <v>HO0030700002</v>
      </c>
      <c r="B2147" s="227" t="str">
        <f t="shared" si="2"/>
        <v>Cowdung-Cup-With-Desanka</v>
      </c>
      <c r="C2147" s="32" t="s">
        <v>16071</v>
      </c>
      <c r="D2147" s="32" t="s">
        <v>3452</v>
      </c>
      <c r="E2147" s="229">
        <v>1.9</v>
      </c>
      <c r="F2147" s="234" t="b">
        <v>0</v>
      </c>
      <c r="G2147" s="233">
        <v>0.0</v>
      </c>
      <c r="H2147" s="233">
        <v>0.0</v>
      </c>
      <c r="I2147" s="32" t="s">
        <v>3453</v>
      </c>
      <c r="J2147" s="32" t="s">
        <v>16072</v>
      </c>
      <c r="K2147" s="229">
        <v>6.0</v>
      </c>
      <c r="L2147" s="233">
        <v>0.0</v>
      </c>
      <c r="M2147" s="232"/>
      <c r="N2147" s="229">
        <v>6.0</v>
      </c>
    </row>
    <row r="2148">
      <c r="A2148" s="227" t="str">
        <f t="shared" si="1"/>
        <v>HO0032900000</v>
      </c>
      <c r="B2148" s="227" t="str">
        <f t="shared" si="2"/>
        <v>Ceramic Stoneware Diffuser With Bowl</v>
      </c>
      <c r="C2148" s="32" t="s">
        <v>16073</v>
      </c>
      <c r="D2148" s="32" t="s">
        <v>16074</v>
      </c>
      <c r="E2148" s="229">
        <v>8.94</v>
      </c>
      <c r="F2148" s="230" t="b">
        <v>0</v>
      </c>
      <c r="G2148" s="233">
        <v>5.0</v>
      </c>
      <c r="H2148" s="233">
        <v>5.0</v>
      </c>
      <c r="I2148" s="32" t="s">
        <v>16075</v>
      </c>
      <c r="J2148" s="32" t="s">
        <v>16076</v>
      </c>
      <c r="K2148" s="229">
        <v>15.0</v>
      </c>
      <c r="L2148" s="233">
        <v>5.0</v>
      </c>
      <c r="M2148" s="232"/>
      <c r="N2148" s="229">
        <v>15.0</v>
      </c>
    </row>
    <row r="2149">
      <c r="A2149" s="227" t="str">
        <f t="shared" si="1"/>
        <v>HO0034100000</v>
      </c>
      <c r="B2149" s="227" t="str">
        <f t="shared" si="2"/>
        <v>Netra Antique Brass Scented Soy Wax Cadle</v>
      </c>
      <c r="C2149" s="32" t="s">
        <v>16077</v>
      </c>
      <c r="D2149" s="32" t="s">
        <v>16078</v>
      </c>
      <c r="E2149" s="229">
        <v>12.75</v>
      </c>
      <c r="F2149" s="230" t="b">
        <v>0</v>
      </c>
      <c r="G2149" s="233">
        <v>0.0</v>
      </c>
      <c r="H2149" s="233">
        <v>0.0</v>
      </c>
      <c r="I2149" s="235" t="s">
        <v>16079</v>
      </c>
      <c r="J2149" s="32" t="s">
        <v>16080</v>
      </c>
      <c r="K2149" s="229">
        <v>20.0</v>
      </c>
      <c r="L2149" s="233">
        <v>0.0</v>
      </c>
      <c r="M2149" s="232"/>
      <c r="N2149" s="229">
        <v>20.0</v>
      </c>
    </row>
    <row r="2150">
      <c r="A2150" s="227" t="str">
        <f t="shared" si="1"/>
        <v>HO0034216900</v>
      </c>
      <c r="B2150" s="227" t="str">
        <f t="shared" si="2"/>
        <v>Two Tone Hammer Metal Scented Soy Wax Candle Tall</v>
      </c>
      <c r="C2150" s="32" t="s">
        <v>16081</v>
      </c>
      <c r="D2150" s="32" t="s">
        <v>16082</v>
      </c>
      <c r="E2150" s="233">
        <v>8.76</v>
      </c>
      <c r="F2150" s="234" t="b">
        <v>0</v>
      </c>
      <c r="G2150" s="229">
        <v>0.0</v>
      </c>
      <c r="H2150" s="229">
        <v>0.0</v>
      </c>
      <c r="I2150" s="32" t="s">
        <v>16083</v>
      </c>
      <c r="J2150" s="32" t="s">
        <v>16084</v>
      </c>
      <c r="K2150" s="229">
        <v>15.0</v>
      </c>
      <c r="L2150" s="229">
        <v>0.0</v>
      </c>
      <c r="M2150" s="232"/>
      <c r="N2150" s="229">
        <v>15.0</v>
      </c>
    </row>
    <row r="2151">
      <c r="A2151" s="227" t="str">
        <f t="shared" si="1"/>
        <v>HO0034217000</v>
      </c>
      <c r="B2151" s="227" t="str">
        <f t="shared" si="2"/>
        <v>Two Tone Hammer Metal Scented Soy Wax Candel Wide</v>
      </c>
      <c r="C2151" s="32" t="s">
        <v>16085</v>
      </c>
      <c r="D2151" s="32" t="s">
        <v>16086</v>
      </c>
      <c r="E2151" s="229">
        <v>9.66</v>
      </c>
      <c r="F2151" s="234" t="b">
        <v>0</v>
      </c>
      <c r="G2151" s="229">
        <v>0.0</v>
      </c>
      <c r="H2151" s="229">
        <v>0.0</v>
      </c>
      <c r="I2151" s="32" t="s">
        <v>16087</v>
      </c>
      <c r="J2151" s="32" t="s">
        <v>16088</v>
      </c>
      <c r="K2151" s="229">
        <v>15.0</v>
      </c>
      <c r="L2151" s="229">
        <v>0.0</v>
      </c>
      <c r="M2151" s="232"/>
      <c r="N2151" s="229">
        <v>15.0</v>
      </c>
    </row>
    <row r="2152">
      <c r="A2152" s="227" t="str">
        <f t="shared" si="1"/>
        <v>HO0034300200</v>
      </c>
      <c r="B2152" s="227" t="str">
        <f t="shared" si="2"/>
        <v>Hammered Copper Scented Wax Candle Small</v>
      </c>
      <c r="C2152" s="32" t="s">
        <v>16089</v>
      </c>
      <c r="D2152" s="235" t="s">
        <v>16090</v>
      </c>
      <c r="E2152" s="233">
        <v>7.11</v>
      </c>
      <c r="F2152" s="230" t="b">
        <v>0</v>
      </c>
      <c r="G2152" s="229">
        <v>0.0</v>
      </c>
      <c r="H2152" s="233">
        <v>0.0</v>
      </c>
      <c r="I2152" s="32" t="s">
        <v>16091</v>
      </c>
      <c r="J2152" s="32" t="s">
        <v>16092</v>
      </c>
      <c r="K2152" s="229">
        <v>10.0</v>
      </c>
      <c r="L2152" s="229">
        <v>0.0</v>
      </c>
      <c r="M2152" s="232"/>
      <c r="N2152" s="229">
        <v>10.0</v>
      </c>
    </row>
    <row r="2153">
      <c r="A2153" s="227" t="str">
        <f t="shared" si="1"/>
        <v>HO0034316900</v>
      </c>
      <c r="B2153" s="227" t="str">
        <f t="shared" si="2"/>
        <v>Hammered copper scented wax candle tall</v>
      </c>
      <c r="C2153" s="32" t="s">
        <v>16093</v>
      </c>
      <c r="D2153" s="235" t="s">
        <v>16094</v>
      </c>
      <c r="E2153" s="229">
        <v>8.1</v>
      </c>
      <c r="F2153" s="230" t="b">
        <v>0</v>
      </c>
      <c r="G2153" s="229">
        <v>0.0</v>
      </c>
      <c r="H2153" s="233">
        <v>0.0</v>
      </c>
      <c r="I2153" s="32" t="s">
        <v>16095</v>
      </c>
      <c r="J2153" s="32" t="s">
        <v>16096</v>
      </c>
      <c r="K2153" s="229">
        <v>10.0</v>
      </c>
      <c r="L2153" s="229">
        <v>0.0</v>
      </c>
      <c r="M2153" s="232"/>
      <c r="N2153" s="229">
        <v>10.0</v>
      </c>
    </row>
    <row r="2154">
      <c r="A2154" s="227" t="str">
        <f t="shared" si="1"/>
        <v>HO0034317000</v>
      </c>
      <c r="B2154" s="227" t="str">
        <f t="shared" si="2"/>
        <v>Hammered Copper Scented Wax Candle Wide</v>
      </c>
      <c r="C2154" s="32" t="s">
        <v>16097</v>
      </c>
      <c r="D2154" s="32" t="s">
        <v>16098</v>
      </c>
      <c r="E2154" s="229">
        <v>9.28</v>
      </c>
      <c r="F2154" s="230" t="b">
        <v>0</v>
      </c>
      <c r="G2154" s="229">
        <v>0.0</v>
      </c>
      <c r="H2154" s="233">
        <v>0.0</v>
      </c>
      <c r="I2154" s="32" t="s">
        <v>16099</v>
      </c>
      <c r="J2154" s="32" t="s">
        <v>16100</v>
      </c>
      <c r="K2154" s="229">
        <v>15.0</v>
      </c>
      <c r="L2154" s="233">
        <v>0.0</v>
      </c>
      <c r="M2154" s="232"/>
      <c r="N2154" s="229">
        <v>15.0</v>
      </c>
    </row>
    <row r="2155">
      <c r="A2155" s="227" t="str">
        <f t="shared" si="1"/>
        <v>HO0034700000</v>
      </c>
      <c r="B2155" s="227" t="str">
        <f t="shared" si="2"/>
        <v>Hammered-Copper-Bowl-With-Lid</v>
      </c>
      <c r="C2155" s="32" t="s">
        <v>16101</v>
      </c>
      <c r="D2155" s="32" t="s">
        <v>16102</v>
      </c>
      <c r="E2155" s="229">
        <v>8.45</v>
      </c>
      <c r="F2155" s="230" t="b">
        <v>0</v>
      </c>
      <c r="G2155" s="229">
        <v>0.0</v>
      </c>
      <c r="H2155" s="229">
        <v>0.0</v>
      </c>
      <c r="I2155" s="32" t="s">
        <v>16103</v>
      </c>
      <c r="J2155" s="32" t="s">
        <v>16104</v>
      </c>
      <c r="K2155" s="229">
        <v>20.0</v>
      </c>
      <c r="L2155" s="229">
        <v>0.0</v>
      </c>
      <c r="M2155" s="232"/>
      <c r="N2155" s="229">
        <v>20.0</v>
      </c>
    </row>
    <row r="2156">
      <c r="A2156" s="227" t="str">
        <f t="shared" si="1"/>
        <v>HO0035017002</v>
      </c>
      <c r="B2156" s="227" t="str">
        <f t="shared" si="2"/>
        <v>Hammered-Copper-Canister-With-Lid</v>
      </c>
      <c r="C2156" s="32" t="s">
        <v>16105</v>
      </c>
      <c r="D2156" s="32" t="s">
        <v>5161</v>
      </c>
      <c r="E2156" s="229">
        <v>8.93</v>
      </c>
      <c r="F2156" s="230" t="b">
        <v>0</v>
      </c>
      <c r="G2156" s="229">
        <v>95.0</v>
      </c>
      <c r="H2156" s="229">
        <v>95.0</v>
      </c>
      <c r="I2156" s="32" t="s">
        <v>5163</v>
      </c>
      <c r="J2156" s="32" t="s">
        <v>16106</v>
      </c>
      <c r="K2156" s="229">
        <v>35.0</v>
      </c>
      <c r="L2156" s="229">
        <v>95.0</v>
      </c>
      <c r="M2156" s="232"/>
      <c r="N2156" s="229">
        <v>35.0</v>
      </c>
    </row>
    <row r="2157">
      <c r="A2157" s="227" t="str">
        <f t="shared" si="1"/>
        <v>HO0035317000</v>
      </c>
      <c r="B2157" s="227" t="str">
        <f t="shared" si="2"/>
        <v>Hammered-Copper-Bowl-2-2187</v>
      </c>
      <c r="C2157" s="32" t="s">
        <v>16107</v>
      </c>
      <c r="D2157" s="32" t="s">
        <v>16108</v>
      </c>
      <c r="E2157" s="229">
        <v>7.83</v>
      </c>
      <c r="F2157" s="230" t="b">
        <v>0</v>
      </c>
      <c r="G2157" s="229">
        <v>0.0</v>
      </c>
      <c r="H2157" s="229">
        <v>0.0</v>
      </c>
      <c r="I2157" s="32" t="s">
        <v>16109</v>
      </c>
      <c r="J2157" s="32" t="s">
        <v>16110</v>
      </c>
      <c r="K2157" s="229">
        <v>15.0</v>
      </c>
      <c r="L2157" s="229">
        <v>0.0</v>
      </c>
      <c r="M2157" s="232"/>
      <c r="N2157" s="229">
        <v>15.0</v>
      </c>
    </row>
    <row r="2158">
      <c r="A2158" s="227" t="str">
        <f t="shared" si="1"/>
        <v>HO0039800000</v>
      </c>
      <c r="B2158" s="227" t="str">
        <f t="shared" si="2"/>
        <v>Surya-Namaskar-Mug</v>
      </c>
      <c r="C2158" s="32" t="s">
        <v>16111</v>
      </c>
      <c r="D2158" s="32" t="s">
        <v>3236</v>
      </c>
      <c r="E2158" s="229">
        <v>4.27</v>
      </c>
      <c r="F2158" s="230" t="b">
        <v>0</v>
      </c>
      <c r="G2158" s="233">
        <v>15.0</v>
      </c>
      <c r="H2158" s="233">
        <v>15.0</v>
      </c>
      <c r="I2158" s="32" t="s">
        <v>3237</v>
      </c>
      <c r="J2158" s="32" t="s">
        <v>16112</v>
      </c>
      <c r="K2158" s="229">
        <v>11.0</v>
      </c>
      <c r="L2158" s="233">
        <v>15.0</v>
      </c>
      <c r="M2158" s="232"/>
      <c r="N2158" s="229">
        <v>11.0</v>
      </c>
    </row>
    <row r="2159">
      <c r="A2159" s="227" t="str">
        <f t="shared" si="1"/>
        <v>HO0040100000</v>
      </c>
      <c r="B2159" s="227" t="str">
        <f t="shared" si="2"/>
        <v>Coconut Shell Shampoo Bowl</v>
      </c>
      <c r="C2159" s="32" t="s">
        <v>16113</v>
      </c>
      <c r="D2159" s="32" t="s">
        <v>3284</v>
      </c>
      <c r="E2159" s="229">
        <v>1.68</v>
      </c>
      <c r="F2159" s="230" t="b">
        <v>0</v>
      </c>
      <c r="G2159" s="229">
        <v>0.0</v>
      </c>
      <c r="H2159" s="229">
        <v>0.0</v>
      </c>
      <c r="I2159" s="32" t="s">
        <v>3285</v>
      </c>
      <c r="J2159" s="32" t="s">
        <v>3283</v>
      </c>
      <c r="K2159" s="229">
        <v>3.0</v>
      </c>
      <c r="L2159" s="229">
        <v>0.0</v>
      </c>
      <c r="M2159" s="232"/>
      <c r="N2159" s="229">
        <v>3.0</v>
      </c>
    </row>
    <row r="2160">
      <c r="A2160" s="227" t="str">
        <f t="shared" si="1"/>
        <v>HO0040300000</v>
      </c>
      <c r="B2160" s="227" t="str">
        <f t="shared" si="2"/>
        <v>Coco Shell Small Bowl</v>
      </c>
      <c r="C2160" s="32" t="s">
        <v>16114</v>
      </c>
      <c r="D2160" s="32" t="s">
        <v>8743</v>
      </c>
      <c r="E2160" s="229">
        <v>1.88</v>
      </c>
      <c r="F2160" s="230" t="b">
        <v>0</v>
      </c>
      <c r="G2160" s="229">
        <v>0.0</v>
      </c>
      <c r="H2160" s="229">
        <v>0.0</v>
      </c>
      <c r="I2160" s="32" t="s">
        <v>8744</v>
      </c>
      <c r="J2160" s="32" t="s">
        <v>8742</v>
      </c>
      <c r="K2160" s="229">
        <v>3.0</v>
      </c>
      <c r="L2160" s="229">
        <v>0.0</v>
      </c>
      <c r="M2160" s="232"/>
      <c r="N2160" s="229">
        <v>3.0</v>
      </c>
    </row>
    <row r="2161">
      <c r="A2161" s="227" t="str">
        <f t="shared" si="1"/>
        <v>HO0040500000</v>
      </c>
      <c r="B2161" s="227" t="str">
        <f t="shared" si="2"/>
        <v>Surya Ceramic Stoneware Quarter Plate</v>
      </c>
      <c r="C2161" s="32" t="s">
        <v>16115</v>
      </c>
      <c r="D2161" s="32" t="s">
        <v>16116</v>
      </c>
      <c r="E2161" s="229">
        <v>10.03</v>
      </c>
      <c r="F2161" s="230" t="b">
        <v>0</v>
      </c>
      <c r="G2161" s="229">
        <v>41.0</v>
      </c>
      <c r="H2161" s="229">
        <v>41.0</v>
      </c>
      <c r="I2161" s="32" t="s">
        <v>16117</v>
      </c>
      <c r="J2161" s="32" t="s">
        <v>16118</v>
      </c>
      <c r="K2161" s="229">
        <v>15.0</v>
      </c>
      <c r="L2161" s="229">
        <v>41.0</v>
      </c>
      <c r="M2161" s="232"/>
      <c r="N2161" s="229">
        <v>15.0</v>
      </c>
    </row>
    <row r="2162">
      <c r="A2162" s="227" t="str">
        <f t="shared" si="1"/>
        <v>HO0040600000</v>
      </c>
      <c r="B2162" s="227" t="str">
        <f t="shared" si="2"/>
        <v>Surya Ceramic Stoneware Dinner Plate</v>
      </c>
      <c r="C2162" s="32" t="s">
        <v>16119</v>
      </c>
      <c r="D2162" s="32" t="s">
        <v>16120</v>
      </c>
      <c r="E2162" s="229">
        <v>13.65</v>
      </c>
      <c r="F2162" s="230" t="b">
        <v>0</v>
      </c>
      <c r="G2162" s="229">
        <v>20.0</v>
      </c>
      <c r="H2162" s="229">
        <v>20.0</v>
      </c>
      <c r="I2162" s="32" t="s">
        <v>16121</v>
      </c>
      <c r="J2162" s="32" t="s">
        <v>16122</v>
      </c>
      <c r="K2162" s="229">
        <v>15.0</v>
      </c>
      <c r="L2162" s="229">
        <v>20.0</v>
      </c>
      <c r="M2162" s="232"/>
      <c r="N2162" s="229">
        <v>15.0</v>
      </c>
    </row>
    <row r="2163">
      <c r="A2163" s="227" t="str">
        <f t="shared" si="1"/>
        <v>HO0040700000</v>
      </c>
      <c r="B2163" s="227" t="str">
        <f t="shared" si="2"/>
        <v>Surya Ceramic Stoneware Side Bowl</v>
      </c>
      <c r="C2163" s="32" t="s">
        <v>16123</v>
      </c>
      <c r="D2163" s="32" t="s">
        <v>16124</v>
      </c>
      <c r="E2163" s="233">
        <v>4.16</v>
      </c>
      <c r="F2163" s="230" t="b">
        <v>0</v>
      </c>
      <c r="G2163" s="229">
        <v>8.0</v>
      </c>
      <c r="H2163" s="229">
        <v>8.0</v>
      </c>
      <c r="I2163" s="32" t="s">
        <v>16125</v>
      </c>
      <c r="J2163" s="32" t="s">
        <v>16126</v>
      </c>
      <c r="K2163" s="229">
        <v>5.0</v>
      </c>
      <c r="L2163" s="229">
        <v>8.0</v>
      </c>
      <c r="M2163" s="232"/>
      <c r="N2163" s="229">
        <v>5.0</v>
      </c>
    </row>
    <row r="2164">
      <c r="A2164" s="227" t="str">
        <f t="shared" si="1"/>
        <v>HO0040800200</v>
      </c>
      <c r="B2164" s="227" t="str">
        <f t="shared" si="2"/>
        <v>Surya Ceramic Stoneware Serving Bowl Small</v>
      </c>
      <c r="C2164" s="32" t="s">
        <v>16127</v>
      </c>
      <c r="D2164" s="32" t="s">
        <v>16128</v>
      </c>
      <c r="E2164" s="229">
        <v>9.33</v>
      </c>
      <c r="F2164" s="230" t="b">
        <v>0</v>
      </c>
      <c r="G2164" s="229">
        <v>36.0</v>
      </c>
      <c r="H2164" s="229">
        <v>36.0</v>
      </c>
      <c r="I2164" s="32" t="s">
        <v>16129</v>
      </c>
      <c r="J2164" s="32" t="s">
        <v>16130</v>
      </c>
      <c r="K2164" s="229">
        <v>15.0</v>
      </c>
      <c r="L2164" s="229">
        <v>36.0</v>
      </c>
      <c r="M2164" s="232"/>
      <c r="N2164" s="229">
        <v>15.0</v>
      </c>
    </row>
    <row r="2165">
      <c r="A2165" s="227" t="str">
        <f t="shared" si="1"/>
        <v>HO0040900000</v>
      </c>
      <c r="B2165" s="227" t="str">
        <f t="shared" si="2"/>
        <v>Surya Ceramic Stoneware Serving Bowl Large</v>
      </c>
      <c r="C2165" s="32" t="s">
        <v>16131</v>
      </c>
      <c r="D2165" s="32" t="s">
        <v>16132</v>
      </c>
      <c r="E2165" s="229">
        <v>20.08</v>
      </c>
      <c r="F2165" s="230" t="b">
        <v>0</v>
      </c>
      <c r="G2165" s="229">
        <v>5.0</v>
      </c>
      <c r="H2165" s="229">
        <v>5.0</v>
      </c>
      <c r="I2165" s="32" t="s">
        <v>16133</v>
      </c>
      <c r="J2165" s="32" t="s">
        <v>16134</v>
      </c>
      <c r="K2165" s="229">
        <v>25.0</v>
      </c>
      <c r="L2165" s="229">
        <v>5.0</v>
      </c>
      <c r="M2165" s="232"/>
      <c r="N2165" s="229">
        <v>25.0</v>
      </c>
    </row>
    <row r="2166">
      <c r="A2166" s="227" t="str">
        <f t="shared" si="1"/>
        <v>HO0041000000</v>
      </c>
      <c r="B2166" s="227" t="str">
        <f t="shared" si="2"/>
        <v>Set Of 2 Two Finish Coffee Mugs In Wooden Tray</v>
      </c>
      <c r="C2166" s="32" t="s">
        <v>16135</v>
      </c>
      <c r="D2166" s="32" t="s">
        <v>16136</v>
      </c>
      <c r="E2166" s="229">
        <v>14.14</v>
      </c>
      <c r="F2166" s="230" t="b">
        <v>0</v>
      </c>
      <c r="G2166" s="229">
        <v>0.0</v>
      </c>
      <c r="H2166" s="229">
        <v>0.0</v>
      </c>
      <c r="I2166" s="32" t="s">
        <v>16137</v>
      </c>
      <c r="J2166" s="32" t="s">
        <v>16138</v>
      </c>
      <c r="K2166" s="229">
        <v>20.0</v>
      </c>
      <c r="L2166" s="229">
        <v>0.0</v>
      </c>
      <c r="M2166" s="232"/>
      <c r="N2166" s="229">
        <v>20.0</v>
      </c>
    </row>
    <row r="2167">
      <c r="A2167" s="227" t="str">
        <f t="shared" si="1"/>
        <v>HO0041100000</v>
      </c>
      <c r="B2167" s="227" t="str">
        <f t="shared" si="2"/>
        <v>Set Of 2 Ribbed Coffee Mugs In Wooden Tray</v>
      </c>
      <c r="C2167" s="32" t="s">
        <v>16139</v>
      </c>
      <c r="D2167" s="32" t="s">
        <v>16140</v>
      </c>
      <c r="E2167" s="229">
        <v>13.89</v>
      </c>
      <c r="F2167" s="230" t="b">
        <v>0</v>
      </c>
      <c r="G2167" s="233">
        <v>0.0</v>
      </c>
      <c r="H2167" s="233">
        <v>0.0</v>
      </c>
      <c r="I2167" s="32" t="s">
        <v>16141</v>
      </c>
      <c r="J2167" s="32" t="s">
        <v>16142</v>
      </c>
      <c r="K2167" s="229">
        <v>20.0</v>
      </c>
      <c r="L2167" s="233">
        <v>0.0</v>
      </c>
      <c r="M2167" s="232"/>
      <c r="N2167" s="229">
        <v>20.0</v>
      </c>
    </row>
    <row r="2168">
      <c r="A2168" s="227" t="str">
        <f t="shared" si="1"/>
        <v>HO0041200000</v>
      </c>
      <c r="B2168" s="227" t="str">
        <f t="shared" si="2"/>
        <v>Chevron Textured Ceramic Coffee Mug</v>
      </c>
      <c r="C2168" s="32" t="s">
        <v>16143</v>
      </c>
      <c r="D2168" s="32" t="s">
        <v>16144</v>
      </c>
      <c r="E2168" s="229">
        <v>5.66</v>
      </c>
      <c r="F2168" s="230" t="b">
        <v>0</v>
      </c>
      <c r="G2168" s="229">
        <v>0.0</v>
      </c>
      <c r="H2168" s="229">
        <v>0.0</v>
      </c>
      <c r="I2168" s="32" t="s">
        <v>16145</v>
      </c>
      <c r="J2168" s="32" t="s">
        <v>16146</v>
      </c>
      <c r="K2168" s="229">
        <v>10.0</v>
      </c>
      <c r="L2168" s="229">
        <v>0.0</v>
      </c>
      <c r="M2168" s="232"/>
      <c r="N2168" s="229">
        <v>10.0</v>
      </c>
    </row>
    <row r="2169">
      <c r="A2169" s="227" t="str">
        <f t="shared" si="1"/>
        <v>HO0041316900</v>
      </c>
      <c r="B2169" s="227" t="str">
        <f t="shared" si="2"/>
        <v>High Grade Ceramic Stoneware Mug With Wooden Coaster Style 1</v>
      </c>
      <c r="C2169" s="32" t="s">
        <v>16147</v>
      </c>
      <c r="D2169" s="32" t="s">
        <v>16148</v>
      </c>
      <c r="E2169" s="229">
        <v>6.26</v>
      </c>
      <c r="F2169" s="230" t="b">
        <v>0</v>
      </c>
      <c r="G2169" s="229">
        <v>0.0</v>
      </c>
      <c r="H2169" s="229">
        <v>0.0</v>
      </c>
      <c r="I2169" s="32" t="s">
        <v>16149</v>
      </c>
      <c r="J2169" s="32" t="s">
        <v>16150</v>
      </c>
      <c r="K2169" s="229">
        <v>10.0</v>
      </c>
      <c r="L2169" s="229">
        <v>0.0</v>
      </c>
      <c r="M2169" s="232"/>
      <c r="N2169" s="229">
        <v>10.0</v>
      </c>
    </row>
    <row r="2170">
      <c r="A2170" s="227" t="str">
        <f t="shared" si="1"/>
        <v>HO0041317000</v>
      </c>
      <c r="B2170" s="227" t="str">
        <f t="shared" si="2"/>
        <v>High Grade Ceramic Stoneware Mug With Wooden Coaster Style 2</v>
      </c>
      <c r="C2170" s="32" t="s">
        <v>16151</v>
      </c>
      <c r="D2170" s="32" t="s">
        <v>16152</v>
      </c>
      <c r="E2170" s="229">
        <v>6.99</v>
      </c>
      <c r="F2170" s="230" t="b">
        <v>0</v>
      </c>
      <c r="G2170" s="229">
        <v>0.0</v>
      </c>
      <c r="H2170" s="229">
        <v>0.0</v>
      </c>
      <c r="I2170" s="32" t="s">
        <v>16153</v>
      </c>
      <c r="J2170" s="32" t="s">
        <v>16154</v>
      </c>
      <c r="K2170" s="229">
        <v>10.0</v>
      </c>
      <c r="L2170" s="229">
        <v>0.0</v>
      </c>
      <c r="M2170" s="232"/>
      <c r="N2170" s="229">
        <v>10.0</v>
      </c>
    </row>
    <row r="2171">
      <c r="A2171" s="227" t="str">
        <f t="shared" si="1"/>
        <v>HO0041400000</v>
      </c>
      <c r="B2171" s="227" t="str">
        <f t="shared" si="2"/>
        <v>Oriental Blue Toned Ceramic Stoneware Mug</v>
      </c>
      <c r="C2171" s="32" t="s">
        <v>16155</v>
      </c>
      <c r="D2171" s="32" t="s">
        <v>16156</v>
      </c>
      <c r="E2171" s="229">
        <v>5.19</v>
      </c>
      <c r="F2171" s="230" t="b">
        <v>0</v>
      </c>
      <c r="G2171" s="229">
        <v>0.0</v>
      </c>
      <c r="H2171" s="229">
        <v>0.0</v>
      </c>
      <c r="I2171" s="32" t="s">
        <v>16157</v>
      </c>
      <c r="J2171" s="32" t="s">
        <v>16158</v>
      </c>
      <c r="K2171" s="229">
        <v>10.0</v>
      </c>
      <c r="L2171" s="229">
        <v>0.0</v>
      </c>
      <c r="M2171" s="232"/>
      <c r="N2171" s="229">
        <v>10.0</v>
      </c>
    </row>
    <row r="2172">
      <c r="A2172" s="227" t="str">
        <f t="shared" si="1"/>
        <v>HO0044400200</v>
      </c>
      <c r="B2172" s="227" t="str">
        <f t="shared" si="2"/>
        <v>Cactus Bowl Small</v>
      </c>
      <c r="C2172" s="32" t="s">
        <v>16159</v>
      </c>
      <c r="D2172" s="32" t="s">
        <v>8747</v>
      </c>
      <c r="E2172" s="229">
        <v>13.83</v>
      </c>
      <c r="F2172" s="230" t="b">
        <v>0</v>
      </c>
      <c r="G2172" s="229">
        <v>3.0</v>
      </c>
      <c r="H2172" s="229">
        <v>3.0</v>
      </c>
      <c r="I2172" s="32" t="s">
        <v>8748</v>
      </c>
      <c r="J2172" s="32" t="s">
        <v>16160</v>
      </c>
      <c r="K2172" s="229">
        <v>20.0</v>
      </c>
      <c r="L2172" s="229">
        <v>3.0</v>
      </c>
      <c r="M2172" s="232"/>
      <c r="N2172" s="229">
        <v>20.0</v>
      </c>
    </row>
    <row r="2173">
      <c r="A2173" s="227" t="str">
        <f t="shared" si="1"/>
        <v>HO0044500000</v>
      </c>
      <c r="B2173" s="227" t="str">
        <f t="shared" si="2"/>
        <v>Cactus Bowl Large</v>
      </c>
      <c r="C2173" s="32" t="s">
        <v>16161</v>
      </c>
      <c r="D2173" s="32" t="s">
        <v>8751</v>
      </c>
      <c r="E2173" s="229">
        <v>41.01</v>
      </c>
      <c r="F2173" s="230" t="b">
        <v>0</v>
      </c>
      <c r="G2173" s="229">
        <v>6.0</v>
      </c>
      <c r="H2173" s="229">
        <v>6.0</v>
      </c>
      <c r="I2173" s="32" t="s">
        <v>8752</v>
      </c>
      <c r="J2173" s="32" t="s">
        <v>8750</v>
      </c>
      <c r="K2173" s="229">
        <v>40.0</v>
      </c>
      <c r="L2173" s="229">
        <v>6.0</v>
      </c>
      <c r="M2173" s="232"/>
      <c r="N2173" s="229">
        <v>40.0</v>
      </c>
    </row>
    <row r="2174">
      <c r="A2174" s="227" t="str">
        <f t="shared" si="1"/>
        <v>HO0044600000</v>
      </c>
      <c r="B2174" s="227" t="str">
        <f t="shared" si="2"/>
        <v>Flamingo Bowl</v>
      </c>
      <c r="C2174" s="32" t="s">
        <v>16162</v>
      </c>
      <c r="D2174" s="32" t="s">
        <v>8755</v>
      </c>
      <c r="E2174" s="229">
        <v>24.29</v>
      </c>
      <c r="F2174" s="230" t="b">
        <v>0</v>
      </c>
      <c r="G2174" s="233">
        <v>0.0</v>
      </c>
      <c r="H2174" s="233">
        <v>0.0</v>
      </c>
      <c r="I2174" s="235" t="s">
        <v>8756</v>
      </c>
      <c r="J2174" s="32" t="s">
        <v>8754</v>
      </c>
      <c r="K2174" s="229">
        <v>30.0</v>
      </c>
      <c r="L2174" s="233">
        <v>0.0</v>
      </c>
      <c r="M2174" s="232"/>
      <c r="N2174" s="229">
        <v>30.0</v>
      </c>
    </row>
    <row r="2175">
      <c r="A2175" s="227" t="str">
        <f t="shared" si="1"/>
        <v>HO0044700000</v>
      </c>
      <c r="B2175" s="227" t="str">
        <f t="shared" si="2"/>
        <v>Polka Bowl</v>
      </c>
      <c r="C2175" s="32" t="s">
        <v>16163</v>
      </c>
      <c r="D2175" s="32" t="s">
        <v>8759</v>
      </c>
      <c r="E2175" s="229">
        <v>30.1</v>
      </c>
      <c r="F2175" s="230" t="b">
        <v>0</v>
      </c>
      <c r="G2175" s="233">
        <v>1.0</v>
      </c>
      <c r="H2175" s="233">
        <v>1.0</v>
      </c>
      <c r="I2175" s="32" t="s">
        <v>8760</v>
      </c>
      <c r="J2175" s="32" t="s">
        <v>8758</v>
      </c>
      <c r="K2175" s="229">
        <v>30.0</v>
      </c>
      <c r="L2175" s="233">
        <v>1.0</v>
      </c>
      <c r="M2175" s="232"/>
      <c r="N2175" s="229">
        <v>30.0</v>
      </c>
    </row>
    <row r="2176">
      <c r="A2176" s="227" t="str">
        <f t="shared" si="1"/>
        <v>HO0044900000</v>
      </c>
      <c r="B2176" s="227" t="str">
        <f t="shared" si="2"/>
        <v>Canoe Bowl 24 cm</v>
      </c>
      <c r="C2176" s="32" t="s">
        <v>16164</v>
      </c>
      <c r="D2176" s="32" t="s">
        <v>8763</v>
      </c>
      <c r="E2176" s="229">
        <v>10.87</v>
      </c>
      <c r="F2176" s="230" t="b">
        <v>0</v>
      </c>
      <c r="G2176" s="233">
        <v>0.0</v>
      </c>
      <c r="H2176" s="233">
        <v>0.0</v>
      </c>
      <c r="I2176" s="235" t="s">
        <v>8764</v>
      </c>
      <c r="J2176" s="32" t="s">
        <v>8762</v>
      </c>
      <c r="K2176" s="229">
        <v>15.0</v>
      </c>
      <c r="L2176" s="233">
        <v>0.0</v>
      </c>
      <c r="M2176" s="232"/>
      <c r="N2176" s="229">
        <v>15.0</v>
      </c>
    </row>
    <row r="2177">
      <c r="A2177" s="227" t="str">
        <f t="shared" si="1"/>
        <v>HO0045000000</v>
      </c>
      <c r="B2177" s="227" t="str">
        <f t="shared" si="2"/>
        <v>Canoe Bowl 32 cm</v>
      </c>
      <c r="C2177" s="32" t="s">
        <v>16165</v>
      </c>
      <c r="D2177" s="32" t="s">
        <v>8767</v>
      </c>
      <c r="E2177" s="229">
        <v>16.13</v>
      </c>
      <c r="F2177" s="230" t="b">
        <v>0</v>
      </c>
      <c r="G2177" s="229">
        <v>6.0</v>
      </c>
      <c r="H2177" s="229">
        <v>6.0</v>
      </c>
      <c r="I2177" s="32" t="s">
        <v>8768</v>
      </c>
      <c r="J2177" s="32" t="s">
        <v>8766</v>
      </c>
      <c r="K2177" s="229">
        <v>20.0</v>
      </c>
      <c r="L2177" s="229">
        <v>6.0</v>
      </c>
      <c r="M2177" s="232"/>
      <c r="N2177" s="229">
        <v>20.0</v>
      </c>
    </row>
    <row r="2178">
      <c r="A2178" s="227" t="str">
        <f t="shared" si="1"/>
        <v>HO0051416900</v>
      </c>
      <c r="B2178" s="227" t="str">
        <f t="shared" si="2"/>
        <v>Gel-Magnet-Sadhguru-Quote-1</v>
      </c>
      <c r="C2178" s="32" t="s">
        <v>16166</v>
      </c>
      <c r="D2178" s="32" t="s">
        <v>16167</v>
      </c>
      <c r="E2178" s="229">
        <v>2.77</v>
      </c>
      <c r="F2178" s="230" t="b">
        <v>0</v>
      </c>
      <c r="G2178" s="229">
        <v>0.0</v>
      </c>
      <c r="H2178" s="229">
        <v>0.0</v>
      </c>
      <c r="I2178" s="32" t="s">
        <v>16168</v>
      </c>
      <c r="J2178" s="32" t="s">
        <v>16169</v>
      </c>
      <c r="K2178" s="229">
        <v>3.0</v>
      </c>
      <c r="L2178" s="229">
        <v>0.0</v>
      </c>
      <c r="M2178" s="232"/>
      <c r="N2178" s="229">
        <v>3.0</v>
      </c>
    </row>
    <row r="2179">
      <c r="A2179" s="227" t="str">
        <f t="shared" si="1"/>
        <v>HO0051417000</v>
      </c>
      <c r="B2179" s="227" t="str">
        <f t="shared" si="2"/>
        <v>Gel-Magnet-Sadhguru-Quote-2</v>
      </c>
      <c r="C2179" s="32" t="s">
        <v>16170</v>
      </c>
      <c r="D2179" s="32" t="s">
        <v>16171</v>
      </c>
      <c r="E2179" s="229">
        <v>2.77</v>
      </c>
      <c r="F2179" s="230" t="b">
        <v>0</v>
      </c>
      <c r="G2179" s="229">
        <v>0.0</v>
      </c>
      <c r="H2179" s="233">
        <v>0.0</v>
      </c>
      <c r="I2179" s="32" t="s">
        <v>16172</v>
      </c>
      <c r="J2179" s="32" t="s">
        <v>16173</v>
      </c>
      <c r="K2179" s="229">
        <v>3.0</v>
      </c>
      <c r="L2179" s="233">
        <v>0.0</v>
      </c>
      <c r="M2179" s="232"/>
      <c r="N2179" s="229">
        <v>3.0</v>
      </c>
    </row>
    <row r="2180">
      <c r="A2180" s="227" t="str">
        <f t="shared" si="1"/>
        <v>HO0051417100</v>
      </c>
      <c r="B2180" s="227" t="str">
        <f t="shared" si="2"/>
        <v>Gel-Magnet-Sankaran-Pillai</v>
      </c>
      <c r="C2180" s="32" t="s">
        <v>16174</v>
      </c>
      <c r="D2180" s="32" t="s">
        <v>16175</v>
      </c>
      <c r="E2180" s="229">
        <v>2.53</v>
      </c>
      <c r="F2180" s="230" t="b">
        <v>0</v>
      </c>
      <c r="G2180" s="229">
        <v>0.0</v>
      </c>
      <c r="H2180" s="233">
        <v>0.0</v>
      </c>
      <c r="I2180" s="32" t="s">
        <v>16176</v>
      </c>
      <c r="J2180" s="32" t="s">
        <v>16177</v>
      </c>
      <c r="K2180" s="229">
        <v>3.0</v>
      </c>
      <c r="L2180" s="233">
        <v>0.0</v>
      </c>
      <c r="M2180" s="232"/>
      <c r="N2180" s="229">
        <v>3.0</v>
      </c>
    </row>
    <row r="2181">
      <c r="A2181" s="227" t="str">
        <f t="shared" si="1"/>
        <v>HO0051500000</v>
      </c>
      <c r="B2181" s="227" t="str">
        <f t="shared" si="2"/>
        <v>Adiyogi-Magnet</v>
      </c>
      <c r="C2181" s="32" t="s">
        <v>16178</v>
      </c>
      <c r="D2181" s="32" t="s">
        <v>16179</v>
      </c>
      <c r="E2181" s="229">
        <v>2.34</v>
      </c>
      <c r="F2181" s="230" t="b">
        <v>0</v>
      </c>
      <c r="G2181" s="229">
        <v>116.0</v>
      </c>
      <c r="H2181" s="229">
        <v>116.0</v>
      </c>
      <c r="I2181" s="32" t="s">
        <v>16180</v>
      </c>
      <c r="J2181" s="32" t="s">
        <v>16181</v>
      </c>
      <c r="K2181" s="229">
        <v>3.0</v>
      </c>
      <c r="L2181" s="229">
        <v>116.0</v>
      </c>
      <c r="M2181" s="232"/>
      <c r="N2181" s="229">
        <v>3.0</v>
      </c>
    </row>
    <row r="2182">
      <c r="A2182" s="227" t="str">
        <f t="shared" si="1"/>
        <v>HO0051600000</v>
      </c>
      <c r="B2182" s="227" t="str">
        <f t="shared" si="2"/>
        <v>Aum-Namah-Shivaya-Magnet</v>
      </c>
      <c r="C2182" s="32" t="s">
        <v>16182</v>
      </c>
      <c r="D2182" s="32" t="s">
        <v>16183</v>
      </c>
      <c r="E2182" s="229">
        <v>1.34</v>
      </c>
      <c r="F2182" s="230" t="b">
        <v>0</v>
      </c>
      <c r="G2182" s="229">
        <v>0.0</v>
      </c>
      <c r="H2182" s="229">
        <v>0.0</v>
      </c>
      <c r="I2182" s="32" t="s">
        <v>16184</v>
      </c>
      <c r="J2182" s="32" t="s">
        <v>16185</v>
      </c>
      <c r="K2182" s="229">
        <v>5.0</v>
      </c>
      <c r="L2182" s="229">
        <v>0.0</v>
      </c>
      <c r="M2182" s="232"/>
      <c r="N2182" s="229">
        <v>5.0</v>
      </c>
    </row>
    <row r="2183">
      <c r="A2183" s="227" t="str">
        <f t="shared" si="1"/>
        <v>HO0051800000</v>
      </c>
      <c r="B2183" s="227" t="str">
        <f t="shared" si="2"/>
        <v>Nandi-Fridge-Magnet-Small</v>
      </c>
      <c r="C2183" s="32" t="s">
        <v>16186</v>
      </c>
      <c r="D2183" s="32" t="s">
        <v>16187</v>
      </c>
      <c r="E2183" s="229">
        <v>4.76</v>
      </c>
      <c r="F2183" s="230" t="b">
        <v>0</v>
      </c>
      <c r="G2183" s="229">
        <v>0.0</v>
      </c>
      <c r="H2183" s="229">
        <v>0.0</v>
      </c>
      <c r="I2183" s="32" t="s">
        <v>16188</v>
      </c>
      <c r="J2183" s="32" t="s">
        <v>16189</v>
      </c>
      <c r="K2183" s="229">
        <v>7.0</v>
      </c>
      <c r="L2183" s="229">
        <v>0.0</v>
      </c>
      <c r="M2183" s="232"/>
      <c r="N2183" s="229">
        <v>7.0</v>
      </c>
    </row>
    <row r="2184">
      <c r="A2184" s="227" t="str">
        <f t="shared" si="1"/>
        <v>HO0052000000</v>
      </c>
      <c r="B2184" s="227" t="str">
        <f t="shared" si="2"/>
        <v>Padam-Magnet</v>
      </c>
      <c r="C2184" s="32" t="s">
        <v>16190</v>
      </c>
      <c r="D2184" s="32" t="s">
        <v>16191</v>
      </c>
      <c r="E2184" s="229">
        <v>6.03</v>
      </c>
      <c r="F2184" s="230" t="b">
        <v>0</v>
      </c>
      <c r="G2184" s="229">
        <v>0.0</v>
      </c>
      <c r="H2184" s="229">
        <v>0.0</v>
      </c>
      <c r="I2184" s="32" t="s">
        <v>16192</v>
      </c>
      <c r="J2184" s="32" t="s">
        <v>16193</v>
      </c>
      <c r="K2184" s="229">
        <v>7.0</v>
      </c>
      <c r="L2184" s="229">
        <v>0.0</v>
      </c>
      <c r="M2184" s="232"/>
      <c r="N2184" s="229">
        <v>7.0</v>
      </c>
    </row>
    <row r="2185">
      <c r="A2185" s="227" t="str">
        <f t="shared" si="1"/>
        <v>HO0052117000</v>
      </c>
      <c r="B2185" s="227" t="str">
        <f t="shared" si="2"/>
        <v>Sadhguru-Fridge-Magnet</v>
      </c>
      <c r="C2185" s="32" t="s">
        <v>16194</v>
      </c>
      <c r="D2185" s="32" t="s">
        <v>3845</v>
      </c>
      <c r="E2185" s="229">
        <v>1.6</v>
      </c>
      <c r="F2185" s="230" t="b">
        <v>0</v>
      </c>
      <c r="G2185" s="229">
        <v>0.0</v>
      </c>
      <c r="H2185" s="229">
        <v>0.0</v>
      </c>
      <c r="I2185" s="32" t="s">
        <v>3846</v>
      </c>
      <c r="J2185" s="32" t="s">
        <v>16195</v>
      </c>
      <c r="K2185" s="229">
        <v>3.0</v>
      </c>
      <c r="L2185" s="229">
        <v>0.0</v>
      </c>
      <c r="M2185" s="232"/>
      <c r="N2185" s="229">
        <v>3.0</v>
      </c>
    </row>
    <row r="2186">
      <c r="A2186" s="227" t="str">
        <f t="shared" si="1"/>
        <v>HO0052200000</v>
      </c>
      <c r="B2186" s="227" t="str">
        <f t="shared" si="2"/>
        <v>Dhyanalinga-Fridge-Magnet</v>
      </c>
      <c r="C2186" s="32" t="s">
        <v>16196</v>
      </c>
      <c r="D2186" s="32" t="s">
        <v>16197</v>
      </c>
      <c r="E2186" s="229">
        <v>1.66</v>
      </c>
      <c r="F2186" s="230" t="b">
        <v>0</v>
      </c>
      <c r="G2186" s="229">
        <v>23.0</v>
      </c>
      <c r="H2186" s="229">
        <v>23.0</v>
      </c>
      <c r="I2186" s="32" t="s">
        <v>8688</v>
      </c>
      <c r="J2186" s="32" t="s">
        <v>16198</v>
      </c>
      <c r="K2186" s="229">
        <v>3.0</v>
      </c>
      <c r="L2186" s="229">
        <v>23.0</v>
      </c>
      <c r="M2186" s="232"/>
      <c r="N2186" s="229">
        <v>3.0</v>
      </c>
    </row>
    <row r="2187">
      <c r="A2187" s="227" t="str">
        <f t="shared" si="1"/>
        <v>HO0052300000</v>
      </c>
      <c r="B2187" s="227" t="str">
        <f t="shared" si="2"/>
        <v>AdiYogi-Fridge-Magnet</v>
      </c>
      <c r="C2187" s="32" t="s">
        <v>16199</v>
      </c>
      <c r="D2187" s="32" t="s">
        <v>16200</v>
      </c>
      <c r="E2187" s="229">
        <v>1.87</v>
      </c>
      <c r="F2187" s="230" t="b">
        <v>0</v>
      </c>
      <c r="G2187" s="229">
        <v>191.0</v>
      </c>
      <c r="H2187" s="229">
        <v>191.0</v>
      </c>
      <c r="I2187" s="32" t="s">
        <v>8692</v>
      </c>
      <c r="J2187" s="32" t="s">
        <v>16201</v>
      </c>
      <c r="K2187" s="229">
        <v>3.0</v>
      </c>
      <c r="L2187" s="229">
        <v>191.0</v>
      </c>
      <c r="M2187" s="232"/>
      <c r="N2187" s="229">
        <v>3.0</v>
      </c>
    </row>
    <row r="2188">
      <c r="A2188" s="227" t="str">
        <f t="shared" si="1"/>
        <v>HO0053300206</v>
      </c>
      <c r="B2188" s="227" t="str">
        <f t="shared" si="2"/>
        <v>Small Save-Soil-Car-Magnet</v>
      </c>
      <c r="C2188" s="32" t="s">
        <v>16202</v>
      </c>
      <c r="D2188" s="32" t="s">
        <v>16203</v>
      </c>
      <c r="E2188" s="229">
        <v>1.0</v>
      </c>
      <c r="F2188" s="230" t="b">
        <v>0</v>
      </c>
      <c r="G2188" s="229">
        <v>0.0</v>
      </c>
      <c r="H2188" s="229">
        <v>0.0</v>
      </c>
      <c r="I2188" s="32" t="s">
        <v>16204</v>
      </c>
      <c r="J2188" s="32" t="s">
        <v>16205</v>
      </c>
      <c r="K2188" s="229">
        <v>3.0</v>
      </c>
      <c r="L2188" s="229">
        <v>0.0</v>
      </c>
      <c r="M2188" s="232"/>
      <c r="N2188" s="229">
        <v>3.0</v>
      </c>
    </row>
    <row r="2189">
      <c r="A2189" s="227" t="str">
        <f t="shared" si="1"/>
        <v>HO0053300406</v>
      </c>
      <c r="B2189" s="227" t="str">
        <f t="shared" si="2"/>
        <v>Big Save-Soil-Car-Magnet Ex207</v>
      </c>
      <c r="C2189" s="32" t="s">
        <v>16206</v>
      </c>
      <c r="D2189" s="32" t="s">
        <v>16207</v>
      </c>
      <c r="E2189" s="229">
        <v>2.21</v>
      </c>
      <c r="F2189" s="230" t="b">
        <v>0</v>
      </c>
      <c r="G2189" s="229">
        <v>12.0</v>
      </c>
      <c r="H2189" s="229">
        <v>12.0</v>
      </c>
      <c r="I2189" s="32" t="s">
        <v>16208</v>
      </c>
      <c r="J2189" s="32" t="s">
        <v>16209</v>
      </c>
      <c r="K2189" s="229">
        <v>5.0</v>
      </c>
      <c r="L2189" s="229">
        <v>12.0</v>
      </c>
      <c r="M2189" s="232"/>
      <c r="N2189" s="229">
        <v>5.0</v>
      </c>
    </row>
    <row r="2190">
      <c r="A2190" s="227" t="str">
        <f t="shared" si="1"/>
        <v>HO0064100000</v>
      </c>
      <c r="B2190" s="227" t="str">
        <f t="shared" si="2"/>
        <v>Moon-Phase-Wall-Hanging-Horizontal</v>
      </c>
      <c r="C2190" s="32" t="s">
        <v>16210</v>
      </c>
      <c r="D2190" s="32" t="s">
        <v>3223</v>
      </c>
      <c r="E2190" s="229">
        <v>8.11</v>
      </c>
      <c r="F2190" s="230" t="b">
        <v>0</v>
      </c>
      <c r="G2190" s="229">
        <v>148.0</v>
      </c>
      <c r="H2190" s="229">
        <v>148.0</v>
      </c>
      <c r="I2190" s="32" t="s">
        <v>3224</v>
      </c>
      <c r="J2190" s="32" t="s">
        <v>16211</v>
      </c>
      <c r="K2190" s="229">
        <v>25.0</v>
      </c>
      <c r="L2190" s="229">
        <v>149.0</v>
      </c>
      <c r="M2190" s="232"/>
      <c r="N2190" s="229">
        <v>25.0</v>
      </c>
    </row>
    <row r="2191">
      <c r="A2191" s="227" t="str">
        <f t="shared" si="1"/>
        <v>HO0064200000</v>
      </c>
      <c r="B2191" s="227" t="str">
        <f t="shared" si="2"/>
        <v>Moon-Phase-Wall-Hanging-Vertical</v>
      </c>
      <c r="C2191" s="32" t="s">
        <v>16212</v>
      </c>
      <c r="D2191" s="32" t="s">
        <v>3227</v>
      </c>
      <c r="E2191" s="229">
        <v>5.76</v>
      </c>
      <c r="F2191" s="230" t="b">
        <v>0</v>
      </c>
      <c r="G2191" s="229">
        <v>149.0</v>
      </c>
      <c r="H2191" s="229">
        <v>149.0</v>
      </c>
      <c r="I2191" s="32" t="s">
        <v>3228</v>
      </c>
      <c r="J2191" s="32" t="s">
        <v>16213</v>
      </c>
      <c r="K2191" s="229">
        <v>15.0</v>
      </c>
      <c r="L2191" s="229">
        <v>149.0</v>
      </c>
      <c r="M2191" s="232"/>
      <c r="N2191" s="229">
        <v>15.0</v>
      </c>
    </row>
    <row r="2192">
      <c r="A2192" s="227" t="str">
        <f t="shared" si="1"/>
        <v>HO0065016900</v>
      </c>
      <c r="B2192" s="227" t="str">
        <f t="shared" si="2"/>
        <v>Adiyogi-Key-Chain</v>
      </c>
      <c r="C2192" s="32" t="s">
        <v>16214</v>
      </c>
      <c r="D2192" s="32" t="s">
        <v>3241</v>
      </c>
      <c r="E2192" s="229">
        <v>0.54</v>
      </c>
      <c r="F2192" s="230" t="b">
        <v>0</v>
      </c>
      <c r="G2192" s="229">
        <v>171.0</v>
      </c>
      <c r="H2192" s="229">
        <v>176.0</v>
      </c>
      <c r="I2192" s="32" t="s">
        <v>3242</v>
      </c>
      <c r="J2192" s="32" t="s">
        <v>16215</v>
      </c>
      <c r="K2192" s="229">
        <v>3.0</v>
      </c>
      <c r="L2192" s="229">
        <v>176.0</v>
      </c>
      <c r="M2192" s="232"/>
      <c r="N2192" s="229">
        <v>3.0</v>
      </c>
    </row>
    <row r="2193">
      <c r="A2193" s="227" t="str">
        <f t="shared" si="1"/>
        <v>HO0070500000</v>
      </c>
      <c r="B2193" s="227" t="str">
        <f t="shared" si="2"/>
        <v>Nandi-Coaster</v>
      </c>
      <c r="C2193" s="32" t="s">
        <v>16216</v>
      </c>
      <c r="D2193" s="32" t="s">
        <v>16217</v>
      </c>
      <c r="E2193" s="229">
        <v>12.01</v>
      </c>
      <c r="F2193" s="230" t="b">
        <v>0</v>
      </c>
      <c r="G2193" s="229">
        <v>0.0</v>
      </c>
      <c r="H2193" s="229">
        <v>0.0</v>
      </c>
      <c r="I2193" s="32" t="s">
        <v>16218</v>
      </c>
      <c r="J2193" s="32" t="s">
        <v>16219</v>
      </c>
      <c r="K2193" s="229">
        <v>15.0</v>
      </c>
      <c r="L2193" s="229">
        <v>0.0</v>
      </c>
      <c r="M2193" s="232"/>
      <c r="N2193" s="229">
        <v>15.0</v>
      </c>
    </row>
    <row r="2194">
      <c r="A2194" s="227" t="str">
        <f t="shared" si="1"/>
        <v>HO0070800000</v>
      </c>
      <c r="B2194" s="227" t="str">
        <f t="shared" si="2"/>
        <v>Set-Of-Copper-Glass-And-Coaster-Om-NePl2345</v>
      </c>
      <c r="C2194" s="32" t="s">
        <v>16220</v>
      </c>
      <c r="D2194" s="32" t="s">
        <v>16221</v>
      </c>
      <c r="E2194" s="229">
        <v>10.45</v>
      </c>
      <c r="F2194" s="230" t="b">
        <v>0</v>
      </c>
      <c r="G2194" s="229">
        <v>0.0</v>
      </c>
      <c r="H2194" s="229">
        <v>0.0</v>
      </c>
      <c r="I2194" s="32" t="s">
        <v>16222</v>
      </c>
      <c r="J2194" s="32" t="s">
        <v>16223</v>
      </c>
      <c r="K2194" s="229">
        <v>30.0</v>
      </c>
      <c r="L2194" s="229">
        <v>0.0</v>
      </c>
      <c r="M2194" s="232"/>
      <c r="N2194" s="229">
        <v>30.0</v>
      </c>
    </row>
    <row r="2195">
      <c r="A2195" s="227" t="str">
        <f t="shared" si="1"/>
        <v>HO0071900000</v>
      </c>
      <c r="B2195" s="227" t="str">
        <f t="shared" si="2"/>
        <v>Incense-Stand-Copper</v>
      </c>
      <c r="C2195" s="32" t="s">
        <v>16224</v>
      </c>
      <c r="D2195" s="32" t="s">
        <v>475</v>
      </c>
      <c r="E2195" s="229">
        <v>4.48</v>
      </c>
      <c r="F2195" s="230" t="b">
        <v>0</v>
      </c>
      <c r="G2195" s="229">
        <v>339.0</v>
      </c>
      <c r="H2195" s="229">
        <v>344.0</v>
      </c>
      <c r="I2195" s="32" t="s">
        <v>3138</v>
      </c>
      <c r="J2195" s="32" t="s">
        <v>474</v>
      </c>
      <c r="K2195" s="229">
        <v>12.0</v>
      </c>
      <c r="L2195" s="229">
        <v>344.0</v>
      </c>
      <c r="M2195" s="232"/>
      <c r="N2195" s="229">
        <v>12.0</v>
      </c>
    </row>
    <row r="2196">
      <c r="A2196" s="227" t="str">
        <f t="shared" si="1"/>
        <v>HO0072000200</v>
      </c>
      <c r="B2196" s="227" t="str">
        <f t="shared" si="2"/>
        <v>Brass-Plate-GuruPooja (S)</v>
      </c>
      <c r="C2196" s="32" t="s">
        <v>16225</v>
      </c>
      <c r="D2196" s="32" t="s">
        <v>750</v>
      </c>
      <c r="E2196" s="229">
        <v>1.09</v>
      </c>
      <c r="F2196" s="230" t="b">
        <v>0</v>
      </c>
      <c r="G2196" s="229">
        <v>414.0</v>
      </c>
      <c r="H2196" s="229">
        <v>417.0</v>
      </c>
      <c r="I2196" s="32" t="s">
        <v>3218</v>
      </c>
      <c r="J2196" s="32" t="s">
        <v>748</v>
      </c>
      <c r="K2196" s="229">
        <v>5.0</v>
      </c>
      <c r="L2196" s="229">
        <v>417.0</v>
      </c>
      <c r="M2196" s="32" t="s">
        <v>11585</v>
      </c>
      <c r="N2196" s="229">
        <v>0.0</v>
      </c>
    </row>
    <row r="2197">
      <c r="A2197" s="227" t="str">
        <f t="shared" si="1"/>
        <v>HO0072000400</v>
      </c>
      <c r="B2197" s="227" t="str">
        <f t="shared" si="2"/>
        <v>Brass-Plate-GuruPooja (L)</v>
      </c>
      <c r="C2197" s="32" t="s">
        <v>16226</v>
      </c>
      <c r="D2197" s="32" t="s">
        <v>749</v>
      </c>
      <c r="E2197" s="233">
        <v>2.27</v>
      </c>
      <c r="F2197" s="230" t="b">
        <v>0</v>
      </c>
      <c r="G2197" s="229">
        <v>30.0</v>
      </c>
      <c r="H2197" s="229">
        <v>32.0</v>
      </c>
      <c r="I2197" s="32" t="s">
        <v>4015</v>
      </c>
      <c r="J2197" s="32" t="s">
        <v>748</v>
      </c>
      <c r="K2197" s="229">
        <v>9.0</v>
      </c>
      <c r="L2197" s="229">
        <v>32.0</v>
      </c>
      <c r="M2197" s="32" t="s">
        <v>11588</v>
      </c>
      <c r="N2197" s="229">
        <v>0.0</v>
      </c>
    </row>
    <row r="2198">
      <c r="A2198" s="227" t="str">
        <f t="shared" si="1"/>
        <v>HO0072100000</v>
      </c>
      <c r="B2198" s="227" t="str">
        <f t="shared" si="2"/>
        <v>Kumkum-Bowl-Small</v>
      </c>
      <c r="C2198" s="32" t="s">
        <v>16227</v>
      </c>
      <c r="D2198" s="32" t="s">
        <v>737</v>
      </c>
      <c r="E2198" s="229">
        <v>5.41</v>
      </c>
      <c r="F2198" s="230" t="b">
        <v>0</v>
      </c>
      <c r="G2198" s="229">
        <v>211.0</v>
      </c>
      <c r="H2198" s="229">
        <v>214.0</v>
      </c>
      <c r="I2198" s="32" t="s">
        <v>3562</v>
      </c>
      <c r="J2198" s="32" t="s">
        <v>736</v>
      </c>
      <c r="K2198" s="229">
        <v>15.0</v>
      </c>
      <c r="L2198" s="229">
        <v>214.0</v>
      </c>
      <c r="M2198" s="232"/>
      <c r="N2198" s="229">
        <v>15.0</v>
      </c>
    </row>
    <row r="2199">
      <c r="A2199" s="227" t="str">
        <f t="shared" si="1"/>
        <v>HO0072200000</v>
      </c>
      <c r="B2199" s="227" t="str">
        <f t="shared" si="2"/>
        <v>Arthi-Stand-12x3x2.5</v>
      </c>
      <c r="C2199" s="32" t="s">
        <v>16228</v>
      </c>
      <c r="D2199" s="32" t="s">
        <v>731</v>
      </c>
      <c r="E2199" s="233">
        <v>9.61</v>
      </c>
      <c r="F2199" s="230" t="b">
        <v>0</v>
      </c>
      <c r="G2199" s="229">
        <v>0.0</v>
      </c>
      <c r="H2199" s="229">
        <v>-47.0</v>
      </c>
      <c r="I2199" s="32" t="s">
        <v>3575</v>
      </c>
      <c r="J2199" s="32" t="s">
        <v>730</v>
      </c>
      <c r="K2199" s="229">
        <v>33.0</v>
      </c>
      <c r="L2199" s="229">
        <v>0.0</v>
      </c>
      <c r="M2199" s="232"/>
      <c r="N2199" s="229">
        <v>33.0</v>
      </c>
    </row>
    <row r="2200">
      <c r="A2200" s="227" t="str">
        <f t="shared" si="1"/>
        <v>HO0072300000</v>
      </c>
      <c r="B2200" s="227" t="str">
        <f t="shared" si="2"/>
        <v>Brass-Plate-7''</v>
      </c>
      <c r="C2200" s="32" t="s">
        <v>16229</v>
      </c>
      <c r="D2200" s="32" t="s">
        <v>768</v>
      </c>
      <c r="E2200" s="229">
        <v>8.88</v>
      </c>
      <c r="F2200" s="230" t="b">
        <v>0</v>
      </c>
      <c r="G2200" s="229">
        <v>378.0</v>
      </c>
      <c r="H2200" s="229">
        <v>236.0</v>
      </c>
      <c r="I2200" s="32" t="s">
        <v>3592</v>
      </c>
      <c r="J2200" s="32" t="s">
        <v>767</v>
      </c>
      <c r="K2200" s="229">
        <v>25.0</v>
      </c>
      <c r="L2200" s="229">
        <v>386.0</v>
      </c>
      <c r="M2200" s="232"/>
      <c r="N2200" s="229">
        <v>25.0</v>
      </c>
    </row>
    <row r="2201">
      <c r="A2201" s="227" t="str">
        <f t="shared" si="1"/>
        <v>HO0072400000</v>
      </c>
      <c r="B2201" s="227" t="str">
        <f t="shared" si="2"/>
        <v>Devi-Camphor</v>
      </c>
      <c r="C2201" s="32" t="s">
        <v>16230</v>
      </c>
      <c r="D2201" s="32" t="s">
        <v>725</v>
      </c>
      <c r="E2201" s="229">
        <v>1.57</v>
      </c>
      <c r="F2201" s="230" t="b">
        <v>0</v>
      </c>
      <c r="G2201" s="233">
        <v>3722.0</v>
      </c>
      <c r="H2201" s="233">
        <v>3721.0</v>
      </c>
      <c r="I2201" s="32" t="s">
        <v>3610</v>
      </c>
      <c r="J2201" s="32" t="s">
        <v>724</v>
      </c>
      <c r="K2201" s="229">
        <v>7.0</v>
      </c>
      <c r="L2201" s="233">
        <v>3837.0</v>
      </c>
      <c r="M2201" s="232"/>
      <c r="N2201" s="229">
        <v>7.0</v>
      </c>
    </row>
    <row r="2202">
      <c r="A2202" s="227" t="str">
        <f t="shared" si="1"/>
        <v>HO0072500000</v>
      </c>
      <c r="B2202" s="227" t="str">
        <f t="shared" si="2"/>
        <v>Coconut-Breaker</v>
      </c>
      <c r="C2202" s="32" t="s">
        <v>16231</v>
      </c>
      <c r="D2202" s="32" t="s">
        <v>3618</v>
      </c>
      <c r="E2202" s="229">
        <v>40.58</v>
      </c>
      <c r="F2202" s="230" t="b">
        <v>0</v>
      </c>
      <c r="G2202" s="229">
        <v>20.0</v>
      </c>
      <c r="H2202" s="229">
        <v>23.0</v>
      </c>
      <c r="I2202" s="32" t="s">
        <v>3619</v>
      </c>
      <c r="J2202" s="32" t="s">
        <v>16232</v>
      </c>
      <c r="K2202" s="229">
        <v>55.0</v>
      </c>
      <c r="L2202" s="229">
        <v>23.0</v>
      </c>
      <c r="M2202" s="232"/>
      <c r="N2202" s="229">
        <v>55.0</v>
      </c>
    </row>
    <row r="2203">
      <c r="A2203" s="227" t="str">
        <f t="shared" si="1"/>
        <v>HO0072600000</v>
      </c>
      <c r="B2203" s="227" t="str">
        <f t="shared" si="2"/>
        <v>Sandalwood-Powder</v>
      </c>
      <c r="C2203" s="32" t="s">
        <v>16233</v>
      </c>
      <c r="D2203" s="32" t="s">
        <v>908</v>
      </c>
      <c r="E2203" s="233">
        <v>4.0</v>
      </c>
      <c r="F2203" s="230" t="b">
        <v>0</v>
      </c>
      <c r="G2203" s="229">
        <v>0.0</v>
      </c>
      <c r="H2203" s="229">
        <v>0.0</v>
      </c>
      <c r="I2203" s="32" t="s">
        <v>16234</v>
      </c>
      <c r="J2203" s="32" t="s">
        <v>16235</v>
      </c>
      <c r="K2203" s="229">
        <v>12.0</v>
      </c>
      <c r="L2203" s="229">
        <v>0.0</v>
      </c>
      <c r="M2203" s="232"/>
      <c r="N2203" s="229">
        <v>12.0</v>
      </c>
    </row>
    <row r="2204">
      <c r="A2204" s="227" t="str">
        <f t="shared" si="1"/>
        <v>HO0074300000</v>
      </c>
      <c r="B2204" s="227" t="str">
        <f t="shared" si="2"/>
        <v>Save Soil Calendar</v>
      </c>
      <c r="C2204" s="32" t="s">
        <v>16236</v>
      </c>
      <c r="D2204" s="32" t="s">
        <v>16237</v>
      </c>
      <c r="E2204" s="229">
        <v>4.28</v>
      </c>
      <c r="F2204" s="230" t="b">
        <v>0</v>
      </c>
      <c r="G2204" s="229">
        <v>0.0</v>
      </c>
      <c r="H2204" s="229">
        <v>0.0</v>
      </c>
      <c r="I2204" s="32" t="s">
        <v>16238</v>
      </c>
      <c r="J2204" s="32" t="s">
        <v>16239</v>
      </c>
      <c r="K2204" s="229">
        <v>12.0</v>
      </c>
      <c r="L2204" s="229">
        <v>0.0</v>
      </c>
      <c r="M2204" s="232"/>
      <c r="N2204" s="229">
        <v>12.0</v>
      </c>
    </row>
    <row r="2205">
      <c r="A2205" s="227" t="str">
        <f t="shared" si="1"/>
        <v>HO0074500000</v>
      </c>
      <c r="B2205" s="227" t="str">
        <f t="shared" si="2"/>
        <v>Sadhguru Dairy 2026</v>
      </c>
      <c r="C2205" s="32" t="s">
        <v>16240</v>
      </c>
      <c r="D2205" s="32" t="s">
        <v>5422</v>
      </c>
      <c r="E2205" s="229">
        <v>4.08</v>
      </c>
      <c r="F2205" s="230" t="b">
        <v>0</v>
      </c>
      <c r="G2205" s="229">
        <v>43.0</v>
      </c>
      <c r="H2205" s="229">
        <v>43.0</v>
      </c>
      <c r="I2205" s="32" t="s">
        <v>5423</v>
      </c>
      <c r="J2205" s="32" t="s">
        <v>16241</v>
      </c>
      <c r="K2205" s="229">
        <v>20.0</v>
      </c>
      <c r="L2205" s="229">
        <v>43.0</v>
      </c>
      <c r="M2205" s="232"/>
      <c r="N2205" s="229">
        <v>20.0</v>
      </c>
    </row>
    <row r="2206">
      <c r="A2206" s="227" t="str">
        <f t="shared" si="1"/>
        <v>HO0074600000</v>
      </c>
      <c r="B2206" s="227" t="str">
        <f t="shared" si="2"/>
        <v>Sadhguru-Desktop-Calendar</v>
      </c>
      <c r="C2206" s="32" t="s">
        <v>16242</v>
      </c>
      <c r="D2206" s="32" t="s">
        <v>5426</v>
      </c>
      <c r="E2206" s="229">
        <v>2.53</v>
      </c>
      <c r="F2206" s="230" t="b">
        <v>0</v>
      </c>
      <c r="G2206" s="229">
        <v>0.0</v>
      </c>
      <c r="H2206" s="229">
        <v>0.0</v>
      </c>
      <c r="I2206" s="32" t="s">
        <v>5427</v>
      </c>
      <c r="J2206" s="32" t="s">
        <v>15596</v>
      </c>
      <c r="K2206" s="229">
        <v>10.0</v>
      </c>
      <c r="L2206" s="229">
        <v>0.0</v>
      </c>
      <c r="M2206" s="232"/>
      <c r="N2206" s="229">
        <v>10.0</v>
      </c>
    </row>
    <row r="2207">
      <c r="A2207" s="227" t="str">
        <f t="shared" si="1"/>
        <v>HO0074701500</v>
      </c>
      <c r="B2207" s="227" t="str">
        <f t="shared" si="2"/>
        <v>QuotesSromSadhguru-Calendar</v>
      </c>
      <c r="C2207" s="32" t="s">
        <v>16243</v>
      </c>
      <c r="D2207" s="32" t="s">
        <v>224</v>
      </c>
      <c r="E2207" s="229">
        <v>2.59</v>
      </c>
      <c r="F2207" s="230" t="b">
        <v>0</v>
      </c>
      <c r="G2207" s="229">
        <v>473.0</v>
      </c>
      <c r="H2207" s="229">
        <v>479.0</v>
      </c>
      <c r="I2207" s="32" t="s">
        <v>5359</v>
      </c>
      <c r="J2207" s="32" t="s">
        <v>223</v>
      </c>
      <c r="K2207" s="229">
        <v>5.0</v>
      </c>
      <c r="L2207" s="229">
        <v>479.0</v>
      </c>
      <c r="M2207" s="232"/>
      <c r="N2207" s="229">
        <v>5.0</v>
      </c>
    </row>
    <row r="2208">
      <c r="A2208" s="227" t="str">
        <f t="shared" si="1"/>
        <v>HO0075100000</v>
      </c>
      <c r="B2208" s="227" t="str">
        <f t="shared" si="2"/>
        <v>Adiyogi-NoteBook</v>
      </c>
      <c r="C2208" s="32" t="s">
        <v>16244</v>
      </c>
      <c r="D2208" s="32" t="s">
        <v>16245</v>
      </c>
      <c r="E2208" s="229">
        <v>2.37</v>
      </c>
      <c r="F2208" s="230" t="b">
        <v>0</v>
      </c>
      <c r="G2208" s="229">
        <v>0.0</v>
      </c>
      <c r="H2208" s="229">
        <v>0.0</v>
      </c>
      <c r="I2208" s="32" t="s">
        <v>16246</v>
      </c>
      <c r="J2208" s="32" t="s">
        <v>16247</v>
      </c>
      <c r="K2208" s="229">
        <v>5.0</v>
      </c>
      <c r="L2208" s="229">
        <v>0.0</v>
      </c>
      <c r="M2208" s="232"/>
      <c r="N2208" s="229">
        <v>5.0</v>
      </c>
    </row>
    <row r="2209">
      <c r="A2209" s="227" t="str">
        <f t="shared" si="1"/>
        <v>HO0076216900</v>
      </c>
      <c r="B2209" s="227" t="str">
        <f t="shared" si="2"/>
        <v>Eco imprinted Notebook Style 1</v>
      </c>
      <c r="C2209" s="32" t="s">
        <v>16248</v>
      </c>
      <c r="D2209" s="32" t="s">
        <v>16249</v>
      </c>
      <c r="E2209" s="233">
        <v>3.32</v>
      </c>
      <c r="F2209" s="230" t="b">
        <v>0</v>
      </c>
      <c r="G2209" s="229">
        <v>1.0</v>
      </c>
      <c r="H2209" s="229">
        <v>1.0</v>
      </c>
      <c r="I2209" s="32" t="s">
        <v>16250</v>
      </c>
      <c r="J2209" s="32" t="s">
        <v>16251</v>
      </c>
      <c r="K2209" s="229">
        <v>5.0</v>
      </c>
      <c r="L2209" s="229">
        <v>1.0</v>
      </c>
      <c r="M2209" s="232"/>
      <c r="N2209" s="229">
        <v>5.0</v>
      </c>
    </row>
    <row r="2210">
      <c r="A2210" s="227" t="str">
        <f t="shared" si="1"/>
        <v>HO0076217000</v>
      </c>
      <c r="B2210" s="227" t="str">
        <f t="shared" si="2"/>
        <v>Eco imprinted Notebook Style 2</v>
      </c>
      <c r="C2210" s="32" t="s">
        <v>16252</v>
      </c>
      <c r="D2210" s="32" t="s">
        <v>16253</v>
      </c>
      <c r="E2210" s="233">
        <v>3.36</v>
      </c>
      <c r="F2210" s="230" t="b">
        <v>0</v>
      </c>
      <c r="G2210" s="229">
        <v>0.0</v>
      </c>
      <c r="H2210" s="229">
        <v>0.0</v>
      </c>
      <c r="I2210" s="32" t="s">
        <v>16254</v>
      </c>
      <c r="J2210" s="32" t="s">
        <v>16255</v>
      </c>
      <c r="K2210" s="229">
        <v>5.0</v>
      </c>
      <c r="L2210" s="229">
        <v>0.0</v>
      </c>
      <c r="M2210" s="232"/>
      <c r="N2210" s="229">
        <v>5.0</v>
      </c>
    </row>
    <row r="2211">
      <c r="A2211" s="227" t="str">
        <f t="shared" si="1"/>
        <v>HO0076217100</v>
      </c>
      <c r="B2211" s="227" t="str">
        <f t="shared" si="2"/>
        <v>Eco imprinted Notebook Style 3</v>
      </c>
      <c r="C2211" s="32" t="s">
        <v>16256</v>
      </c>
      <c r="D2211" s="32" t="s">
        <v>16257</v>
      </c>
      <c r="E2211" s="233">
        <v>3.46</v>
      </c>
      <c r="F2211" s="230" t="b">
        <v>0</v>
      </c>
      <c r="G2211" s="229">
        <v>0.0</v>
      </c>
      <c r="H2211" s="229">
        <v>0.0</v>
      </c>
      <c r="I2211" s="32" t="s">
        <v>16258</v>
      </c>
      <c r="J2211" s="32" t="s">
        <v>16259</v>
      </c>
      <c r="K2211" s="229">
        <v>5.0</v>
      </c>
      <c r="L2211" s="229">
        <v>0.0</v>
      </c>
      <c r="M2211" s="232"/>
      <c r="N2211" s="229">
        <v>5.0</v>
      </c>
    </row>
    <row r="2212">
      <c r="A2212" s="227" t="str">
        <f t="shared" si="1"/>
        <v>HO0076300000</v>
      </c>
      <c r="B2212" s="227" t="str">
        <f t="shared" si="2"/>
        <v>Save Soil Notebook</v>
      </c>
      <c r="C2212" s="32" t="s">
        <v>16260</v>
      </c>
      <c r="D2212" s="32" t="s">
        <v>16261</v>
      </c>
      <c r="E2212" s="233">
        <v>3.97</v>
      </c>
      <c r="F2212" s="230" t="b">
        <v>0</v>
      </c>
      <c r="G2212" s="229">
        <v>0.0</v>
      </c>
      <c r="H2212" s="229">
        <v>0.0</v>
      </c>
      <c r="I2212" s="32" t="s">
        <v>16262</v>
      </c>
      <c r="J2212" s="32" t="s">
        <v>16263</v>
      </c>
      <c r="K2212" s="229">
        <v>5.0</v>
      </c>
      <c r="L2212" s="229">
        <v>0.0</v>
      </c>
      <c r="M2212" s="232"/>
      <c r="N2212" s="229">
        <v>5.0</v>
      </c>
    </row>
    <row r="2213">
      <c r="A2213" s="227" t="str">
        <f t="shared" si="1"/>
        <v>HO0076400000</v>
      </c>
      <c r="B2213" s="227" t="str">
        <f t="shared" si="2"/>
        <v>Linga Bhairavi Notebook</v>
      </c>
      <c r="C2213" s="32" t="s">
        <v>16264</v>
      </c>
      <c r="D2213" s="235" t="s">
        <v>10</v>
      </c>
      <c r="E2213" s="233">
        <v>3.07</v>
      </c>
      <c r="F2213" s="234" t="b">
        <v>0</v>
      </c>
      <c r="G2213" s="229">
        <v>0.0</v>
      </c>
      <c r="H2213" s="233">
        <v>0.0</v>
      </c>
      <c r="I2213" s="32" t="s">
        <v>3288</v>
      </c>
      <c r="J2213" s="32" t="s">
        <v>16265</v>
      </c>
      <c r="K2213" s="229">
        <v>10.0</v>
      </c>
      <c r="L2213" s="229">
        <v>0.0</v>
      </c>
      <c r="M2213" s="232"/>
      <c r="N2213" s="229">
        <v>10.0</v>
      </c>
    </row>
    <row r="2214">
      <c r="A2214" s="227" t="str">
        <f t="shared" si="1"/>
        <v>HO0077517100</v>
      </c>
      <c r="B2214" s="227" t="str">
        <f t="shared" si="2"/>
        <v>Origami Cobra Decorative Paper Weight</v>
      </c>
      <c r="C2214" s="32" t="s">
        <v>16266</v>
      </c>
      <c r="D2214" s="32" t="s">
        <v>8695</v>
      </c>
      <c r="E2214" s="233">
        <v>11.68</v>
      </c>
      <c r="F2214" s="230" t="b">
        <v>0</v>
      </c>
      <c r="G2214" s="229">
        <v>11.0</v>
      </c>
      <c r="H2214" s="229">
        <v>11.0</v>
      </c>
      <c r="I2214" s="32" t="s">
        <v>8696</v>
      </c>
      <c r="J2214" s="32" t="s">
        <v>8694</v>
      </c>
      <c r="K2214" s="229">
        <v>30.0</v>
      </c>
      <c r="L2214" s="229">
        <v>11.0</v>
      </c>
      <c r="M2214" s="232"/>
      <c r="N2214" s="229">
        <v>30.0</v>
      </c>
    </row>
    <row r="2215">
      <c r="A2215" s="227" t="str">
        <f t="shared" si="1"/>
        <v>HO0077617100</v>
      </c>
      <c r="B2215" s="227" t="str">
        <f t="shared" si="2"/>
        <v>Origami Turtle Decorative Paper Weight</v>
      </c>
      <c r="C2215" s="32" t="s">
        <v>16267</v>
      </c>
      <c r="D2215" s="32" t="s">
        <v>8699</v>
      </c>
      <c r="E2215" s="233">
        <v>17.5</v>
      </c>
      <c r="F2215" s="230" t="b">
        <v>0</v>
      </c>
      <c r="G2215" s="229">
        <v>0.0</v>
      </c>
      <c r="H2215" s="229">
        <v>0.0</v>
      </c>
      <c r="I2215" s="32" t="s">
        <v>8700</v>
      </c>
      <c r="J2215" s="32" t="s">
        <v>8698</v>
      </c>
      <c r="K2215" s="229">
        <v>15.0</v>
      </c>
      <c r="L2215" s="229">
        <v>0.0</v>
      </c>
      <c r="M2215" s="232"/>
      <c r="N2215" s="229">
        <v>15.0</v>
      </c>
    </row>
    <row r="2216">
      <c r="A2216" s="227" t="str">
        <f t="shared" si="1"/>
        <v>HO0077817100</v>
      </c>
      <c r="B2216" s="227" t="str">
        <f t="shared" si="2"/>
        <v>Origami Camel Single Hump Decorative Paper Weight</v>
      </c>
      <c r="C2216" s="32" t="s">
        <v>16268</v>
      </c>
      <c r="D2216" s="32" t="s">
        <v>8703</v>
      </c>
      <c r="E2216" s="229">
        <v>9.92</v>
      </c>
      <c r="F2216" s="230" t="b">
        <v>0</v>
      </c>
      <c r="G2216" s="229">
        <v>13.0</v>
      </c>
      <c r="H2216" s="229">
        <v>13.0</v>
      </c>
      <c r="I2216" s="32" t="s">
        <v>8704</v>
      </c>
      <c r="J2216" s="32" t="s">
        <v>8702</v>
      </c>
      <c r="K2216" s="229">
        <v>30.0</v>
      </c>
      <c r="L2216" s="229">
        <v>13.0</v>
      </c>
      <c r="M2216" s="232"/>
      <c r="N2216" s="229">
        <v>30.0</v>
      </c>
    </row>
    <row r="2217">
      <c r="A2217" s="227" t="str">
        <f t="shared" si="1"/>
        <v>HO0077917100</v>
      </c>
      <c r="B2217" s="227" t="str">
        <f t="shared" si="2"/>
        <v>Origami Elephant Decorative Paper Weight</v>
      </c>
      <c r="C2217" s="32" t="s">
        <v>16269</v>
      </c>
      <c r="D2217" s="32" t="s">
        <v>8707</v>
      </c>
      <c r="E2217" s="229">
        <v>14.98</v>
      </c>
      <c r="F2217" s="230" t="b">
        <v>0</v>
      </c>
      <c r="G2217" s="229">
        <v>0.0</v>
      </c>
      <c r="H2217" s="229">
        <v>0.0</v>
      </c>
      <c r="I2217" s="32" t="s">
        <v>8708</v>
      </c>
      <c r="J2217" s="32" t="s">
        <v>8706</v>
      </c>
      <c r="K2217" s="229">
        <v>15.0</v>
      </c>
      <c r="L2217" s="229">
        <v>0.0</v>
      </c>
      <c r="M2217" s="232"/>
      <c r="N2217" s="229">
        <v>15.0</v>
      </c>
    </row>
    <row r="2218">
      <c r="A2218" s="227" t="str">
        <f t="shared" si="1"/>
        <v>HO0078017100</v>
      </c>
      <c r="B2218" s="227" t="str">
        <f t="shared" si="2"/>
        <v>Origami Giraffe Decorative Paper Weight</v>
      </c>
      <c r="C2218" s="32" t="s">
        <v>16270</v>
      </c>
      <c r="D2218" s="32" t="s">
        <v>8711</v>
      </c>
      <c r="E2218" s="233">
        <v>12.08</v>
      </c>
      <c r="F2218" s="230" t="b">
        <v>0</v>
      </c>
      <c r="G2218" s="229">
        <v>0.0</v>
      </c>
      <c r="H2218" s="229">
        <v>0.0</v>
      </c>
      <c r="I2218" s="32" t="s">
        <v>8712</v>
      </c>
      <c r="J2218" s="32" t="s">
        <v>8710</v>
      </c>
      <c r="K2218" s="229">
        <v>15.0</v>
      </c>
      <c r="L2218" s="229">
        <v>0.0</v>
      </c>
      <c r="M2218" s="232"/>
      <c r="N2218" s="229">
        <v>15.0</v>
      </c>
    </row>
    <row r="2219">
      <c r="A2219" s="227" t="str">
        <f t="shared" si="1"/>
        <v>HO0078117100</v>
      </c>
      <c r="B2219" s="227" t="str">
        <f t="shared" si="2"/>
        <v>Origami Bull Decorative Paper Weight</v>
      </c>
      <c r="C2219" s="32" t="s">
        <v>16271</v>
      </c>
      <c r="D2219" s="32" t="s">
        <v>8715</v>
      </c>
      <c r="E2219" s="233">
        <v>14.38</v>
      </c>
      <c r="F2219" s="230" t="b">
        <v>0</v>
      </c>
      <c r="G2219" s="229">
        <v>3.0</v>
      </c>
      <c r="H2219" s="229">
        <v>3.0</v>
      </c>
      <c r="I2219" s="32" t="s">
        <v>8716</v>
      </c>
      <c r="J2219" s="32" t="s">
        <v>8714</v>
      </c>
      <c r="K2219" s="229">
        <v>30.0</v>
      </c>
      <c r="L2219" s="229">
        <v>3.0</v>
      </c>
      <c r="M2219" s="232"/>
      <c r="N2219" s="229">
        <v>30.0</v>
      </c>
    </row>
    <row r="2220">
      <c r="A2220" s="227" t="str">
        <f t="shared" si="1"/>
        <v>HO0078300000</v>
      </c>
      <c r="B2220" s="227" t="str">
        <f t="shared" si="2"/>
        <v>AdiYogi-Neem-Pen</v>
      </c>
      <c r="C2220" s="32" t="s">
        <v>16272</v>
      </c>
      <c r="D2220" s="32" t="s">
        <v>16273</v>
      </c>
      <c r="E2220" s="229">
        <v>0.86</v>
      </c>
      <c r="F2220" s="230" t="b">
        <v>0</v>
      </c>
      <c r="G2220" s="229">
        <v>0.0</v>
      </c>
      <c r="H2220" s="229">
        <v>0.0</v>
      </c>
      <c r="I2220" s="32" t="s">
        <v>16274</v>
      </c>
      <c r="J2220" s="32" t="s">
        <v>16275</v>
      </c>
      <c r="K2220" s="229">
        <v>3.0</v>
      </c>
      <c r="L2220" s="229">
        <v>0.0</v>
      </c>
      <c r="M2220" s="232"/>
      <c r="N2220" s="229">
        <v>3.0</v>
      </c>
    </row>
    <row r="2221">
      <c r="A2221" s="227" t="str">
        <f t="shared" si="1"/>
        <v>HO0078600000</v>
      </c>
      <c r="B2221" s="227" t="str">
        <f t="shared" si="2"/>
        <v>Bhairavi-Black-Ball-Antique-Pen</v>
      </c>
      <c r="C2221" s="32" t="s">
        <v>16276</v>
      </c>
      <c r="D2221" s="32" t="s">
        <v>3665</v>
      </c>
      <c r="E2221" s="229">
        <v>1.95</v>
      </c>
      <c r="F2221" s="230" t="b">
        <v>0</v>
      </c>
      <c r="G2221" s="229">
        <v>0.0</v>
      </c>
      <c r="H2221" s="229">
        <v>0.0</v>
      </c>
      <c r="I2221" s="235" t="s">
        <v>3666</v>
      </c>
      <c r="J2221" s="32" t="s">
        <v>16277</v>
      </c>
      <c r="K2221" s="229">
        <v>3.0</v>
      </c>
      <c r="L2221" s="229">
        <v>0.0</v>
      </c>
      <c r="M2221" s="232"/>
      <c r="N2221" s="229">
        <v>3.0</v>
      </c>
    </row>
    <row r="2222">
      <c r="A2222" s="227" t="str">
        <f t="shared" si="1"/>
        <v>HO0078700000</v>
      </c>
      <c r="B2222" s="227" t="str">
        <f t="shared" si="2"/>
        <v>Divinie-Isha-Ball-Pen</v>
      </c>
      <c r="C2222" s="32" t="s">
        <v>16278</v>
      </c>
      <c r="D2222" s="32" t="s">
        <v>3669</v>
      </c>
      <c r="E2222" s="229">
        <v>2.85</v>
      </c>
      <c r="F2222" s="230" t="b">
        <v>0</v>
      </c>
      <c r="G2222" s="229">
        <v>0.0</v>
      </c>
      <c r="H2222" s="229">
        <v>-1.0</v>
      </c>
      <c r="I2222" s="32" t="s">
        <v>3670</v>
      </c>
      <c r="J2222" s="32" t="s">
        <v>16279</v>
      </c>
      <c r="K2222" s="229">
        <v>5.0</v>
      </c>
      <c r="L2222" s="229">
        <v>0.0</v>
      </c>
      <c r="M2222" s="232"/>
      <c r="N2222" s="229">
        <v>5.0</v>
      </c>
    </row>
    <row r="2223">
      <c r="A2223" s="227" t="str">
        <f t="shared" si="1"/>
        <v>HO0079300000</v>
      </c>
      <c r="B2223" s="227" t="str">
        <f t="shared" si="2"/>
        <v>Isha Wooden Ball Pen</v>
      </c>
      <c r="C2223" s="32" t="s">
        <v>16280</v>
      </c>
      <c r="D2223" s="32" t="s">
        <v>17</v>
      </c>
      <c r="E2223" s="229">
        <v>0.0</v>
      </c>
      <c r="F2223" s="230" t="b">
        <v>0</v>
      </c>
      <c r="G2223" s="229">
        <v>0.0</v>
      </c>
      <c r="H2223" s="229">
        <v>0.0</v>
      </c>
      <c r="I2223" s="32" t="s">
        <v>17</v>
      </c>
      <c r="J2223" s="32" t="s">
        <v>16</v>
      </c>
      <c r="K2223" s="229">
        <v>5.0</v>
      </c>
      <c r="L2223" s="229">
        <v>0.0</v>
      </c>
      <c r="M2223" s="232"/>
      <c r="N2223" s="229">
        <v>5.0</v>
      </c>
    </row>
    <row r="2224">
      <c r="A2224" s="227" t="str">
        <f t="shared" si="1"/>
        <v>HO0080500000</v>
      </c>
      <c r="B2224" s="227" t="str">
        <f t="shared" si="2"/>
        <v>Hammered Copper Uruli Medium</v>
      </c>
      <c r="C2224" s="32" t="s">
        <v>16281</v>
      </c>
      <c r="D2224" s="32" t="s">
        <v>435</v>
      </c>
      <c r="E2224" s="229">
        <v>18.02</v>
      </c>
      <c r="F2224" s="230" t="b">
        <v>0</v>
      </c>
      <c r="G2224" s="229">
        <v>48.0</v>
      </c>
      <c r="H2224" s="229">
        <v>48.0</v>
      </c>
      <c r="I2224" s="32" t="s">
        <v>3182</v>
      </c>
      <c r="J2224" s="32" t="s">
        <v>434</v>
      </c>
      <c r="K2224" s="229">
        <v>50.0</v>
      </c>
      <c r="L2224" s="229">
        <v>48.0</v>
      </c>
      <c r="M2224" s="232"/>
      <c r="N2224" s="229">
        <v>50.0</v>
      </c>
    </row>
    <row r="2225">
      <c r="A2225" s="227" t="str">
        <f t="shared" si="1"/>
        <v>HO0080600000</v>
      </c>
      <c r="B2225" s="227" t="str">
        <f t="shared" si="2"/>
        <v>Hammered-Copper-Uruli-Small</v>
      </c>
      <c r="C2225" s="32" t="s">
        <v>16282</v>
      </c>
      <c r="D2225" s="32" t="s">
        <v>433</v>
      </c>
      <c r="E2225" s="229">
        <v>25.77</v>
      </c>
      <c r="F2225" s="230" t="b">
        <v>0</v>
      </c>
      <c r="G2225" s="229">
        <v>46.0</v>
      </c>
      <c r="H2225" s="229">
        <v>46.0</v>
      </c>
      <c r="I2225" s="32" t="s">
        <v>3185</v>
      </c>
      <c r="J2225" s="32" t="s">
        <v>432</v>
      </c>
      <c r="K2225" s="229">
        <v>40.0</v>
      </c>
      <c r="L2225" s="229">
        <v>46.0</v>
      </c>
      <c r="M2225" s="232"/>
      <c r="N2225" s="229">
        <v>40.0</v>
      </c>
    </row>
    <row r="2226">
      <c r="A2226" s="227" t="str">
        <f t="shared" si="1"/>
        <v>HO0085100300</v>
      </c>
      <c r="B2226" s="227" t="str">
        <f t="shared" si="2"/>
        <v>Abstract-Shiva-Wall-Art-Metal-Medium</v>
      </c>
      <c r="C2226" s="32" t="s">
        <v>16283</v>
      </c>
      <c r="D2226" s="32" t="s">
        <v>3148</v>
      </c>
      <c r="E2226" s="229">
        <v>106.04</v>
      </c>
      <c r="F2226" s="230" t="b">
        <v>0</v>
      </c>
      <c r="G2226" s="229">
        <v>12.0</v>
      </c>
      <c r="H2226" s="229">
        <v>12.0</v>
      </c>
      <c r="I2226" s="32" t="s">
        <v>3149</v>
      </c>
      <c r="J2226" s="32" t="s">
        <v>16284</v>
      </c>
      <c r="K2226" s="229">
        <v>250.0</v>
      </c>
      <c r="L2226" s="229">
        <v>12.0</v>
      </c>
      <c r="M2226" s="232"/>
      <c r="N2226" s="229">
        <v>250.0</v>
      </c>
    </row>
    <row r="2227">
      <c r="A2227" s="227" t="str">
        <f t="shared" si="1"/>
        <v>HO0085100400</v>
      </c>
      <c r="B2227" s="227" t="str">
        <f t="shared" si="2"/>
        <v>Abstract-Shiva-Wall-Art-Metal-Large</v>
      </c>
      <c r="C2227" s="32" t="s">
        <v>16285</v>
      </c>
      <c r="D2227" s="32" t="s">
        <v>3145</v>
      </c>
      <c r="E2227" s="229">
        <v>278.13</v>
      </c>
      <c r="F2227" s="230" t="b">
        <v>0</v>
      </c>
      <c r="G2227" s="229">
        <v>0.0</v>
      </c>
      <c r="H2227" s="229">
        <v>0.0</v>
      </c>
      <c r="I2227" s="235" t="s">
        <v>3146</v>
      </c>
      <c r="J2227" s="32" t="s">
        <v>16286</v>
      </c>
      <c r="K2227" s="229">
        <v>450.0</v>
      </c>
      <c r="L2227" s="229">
        <v>0.0</v>
      </c>
      <c r="M2227" s="232"/>
      <c r="N2227" s="229">
        <v>450.0</v>
      </c>
    </row>
    <row r="2228">
      <c r="A2228" s="227" t="str">
        <f t="shared" si="1"/>
        <v>HO0085200200</v>
      </c>
      <c r="B2228" s="227" t="str">
        <f t="shared" si="2"/>
        <v>Abstract-Shiva-Wall-Art-Metal-Small</v>
      </c>
      <c r="C2228" s="32" t="s">
        <v>16287</v>
      </c>
      <c r="D2228" s="32" t="s">
        <v>3151</v>
      </c>
      <c r="E2228" s="229">
        <v>81.05</v>
      </c>
      <c r="F2228" s="230" t="b">
        <v>0</v>
      </c>
      <c r="G2228" s="229">
        <v>15.0</v>
      </c>
      <c r="H2228" s="229">
        <v>15.0</v>
      </c>
      <c r="I2228" s="32" t="s">
        <v>3152</v>
      </c>
      <c r="J2228" s="32" t="s">
        <v>16288</v>
      </c>
      <c r="K2228" s="229">
        <v>150.0</v>
      </c>
      <c r="L2228" s="229">
        <v>15.0</v>
      </c>
      <c r="M2228" s="232"/>
      <c r="N2228" s="229">
        <v>150.0</v>
      </c>
    </row>
    <row r="2229">
      <c r="A2229" s="227" t="str">
        <f t="shared" si="1"/>
        <v>HO0087500300</v>
      </c>
      <c r="B2229" s="227" t="str">
        <f t="shared" si="2"/>
        <v>Adiyogi Etched Wooden stand - Medium</v>
      </c>
      <c r="C2229" s="32" t="s">
        <v>16289</v>
      </c>
      <c r="D2229" s="32" t="s">
        <v>5169</v>
      </c>
      <c r="E2229" s="229">
        <v>4.37</v>
      </c>
      <c r="F2229" s="230" t="b">
        <v>0</v>
      </c>
      <c r="G2229" s="229">
        <v>151.0</v>
      </c>
      <c r="H2229" s="229">
        <v>151.0</v>
      </c>
      <c r="I2229" s="32" t="s">
        <v>16290</v>
      </c>
      <c r="J2229" s="32" t="s">
        <v>16291</v>
      </c>
      <c r="K2229" s="229">
        <v>18.0</v>
      </c>
      <c r="L2229" s="229">
        <v>151.0</v>
      </c>
      <c r="M2229" s="232"/>
      <c r="N2229" s="229">
        <v>18.0</v>
      </c>
    </row>
    <row r="2230">
      <c r="A2230" s="227" t="str">
        <f t="shared" si="1"/>
        <v>HO0088100000</v>
      </c>
      <c r="B2230" s="227" t="str">
        <f t="shared" si="2"/>
        <v>Adiyogi Car Hanging</v>
      </c>
      <c r="C2230" s="32" t="s">
        <v>16292</v>
      </c>
      <c r="D2230" s="32" t="s">
        <v>20</v>
      </c>
      <c r="E2230" s="229">
        <v>1.66</v>
      </c>
      <c r="F2230" s="230" t="b">
        <v>0</v>
      </c>
      <c r="G2230" s="229">
        <v>0.0</v>
      </c>
      <c r="H2230" s="229">
        <v>0.0</v>
      </c>
      <c r="I2230" s="32" t="s">
        <v>5185</v>
      </c>
      <c r="J2230" s="32" t="s">
        <v>19</v>
      </c>
      <c r="K2230" s="229">
        <v>5.0</v>
      </c>
      <c r="L2230" s="229">
        <v>0.0</v>
      </c>
      <c r="M2230" s="231"/>
      <c r="N2230" s="229">
        <v>5.0</v>
      </c>
    </row>
    <row r="2231">
      <c r="A2231" s="227" t="str">
        <f t="shared" si="1"/>
        <v>HO0088300000</v>
      </c>
      <c r="B2231" s="227" t="str">
        <f t="shared" si="2"/>
        <v>Adiyogi half face key chain</v>
      </c>
      <c r="C2231" s="32" t="s">
        <v>16293</v>
      </c>
      <c r="D2231" s="32" t="s">
        <v>108</v>
      </c>
      <c r="E2231" s="229">
        <v>1.05</v>
      </c>
      <c r="F2231" s="230" t="b">
        <v>0</v>
      </c>
      <c r="G2231" s="229">
        <v>252.0</v>
      </c>
      <c r="H2231" s="229">
        <v>252.0</v>
      </c>
      <c r="I2231" s="32" t="s">
        <v>5405</v>
      </c>
      <c r="J2231" s="32" t="s">
        <v>107</v>
      </c>
      <c r="K2231" s="229">
        <v>3.0</v>
      </c>
      <c r="L2231" s="229">
        <v>252.0</v>
      </c>
      <c r="M2231" s="231"/>
      <c r="N2231" s="229">
        <v>3.0</v>
      </c>
    </row>
    <row r="2232">
      <c r="A2232" s="227" t="str">
        <f t="shared" si="1"/>
        <v>HO0088916900</v>
      </c>
      <c r="B2232" s="227" t="str">
        <f t="shared" si="2"/>
        <v>Naga - Foil printed notebook</v>
      </c>
      <c r="C2232" s="32" t="s">
        <v>16294</v>
      </c>
      <c r="D2232" s="32" t="s">
        <v>102</v>
      </c>
      <c r="E2232" s="229">
        <v>2.53</v>
      </c>
      <c r="F2232" s="230" t="b">
        <v>0</v>
      </c>
      <c r="G2232" s="229">
        <v>101.0</v>
      </c>
      <c r="H2232" s="229">
        <v>107.0</v>
      </c>
      <c r="I2232" s="32" t="s">
        <v>5234</v>
      </c>
      <c r="J2232" s="32" t="s">
        <v>101</v>
      </c>
      <c r="K2232" s="229">
        <v>10.0</v>
      </c>
      <c r="L2232" s="229">
        <v>107.0</v>
      </c>
      <c r="M2232" s="232"/>
      <c r="N2232" s="229">
        <v>10.0</v>
      </c>
    </row>
    <row r="2233">
      <c r="A2233" s="227" t="str">
        <f t="shared" si="1"/>
        <v>HO0088917200</v>
      </c>
      <c r="B2233" s="227" t="str">
        <f t="shared" si="2"/>
        <v>Adiyogi Galactic - Printed Notebook</v>
      </c>
      <c r="C2233" s="32" t="s">
        <v>16295</v>
      </c>
      <c r="D2233" s="32" t="s">
        <v>94</v>
      </c>
      <c r="E2233" s="229">
        <v>0.0</v>
      </c>
      <c r="F2233" s="230" t="b">
        <v>0</v>
      </c>
      <c r="G2233" s="229">
        <v>0.0</v>
      </c>
      <c r="H2233" s="229">
        <v>0.0</v>
      </c>
      <c r="I2233" s="235" t="s">
        <v>94</v>
      </c>
      <c r="J2233" s="32" t="s">
        <v>93</v>
      </c>
      <c r="K2233" s="229">
        <v>5.0</v>
      </c>
      <c r="L2233" s="229">
        <v>0.0</v>
      </c>
      <c r="M2233" s="232"/>
      <c r="N2233" s="229">
        <v>5.0</v>
      </c>
    </row>
    <row r="2234">
      <c r="A2234" s="227" t="str">
        <f t="shared" si="1"/>
        <v>HO0090000000</v>
      </c>
      <c r="B2234" s="227" t="str">
        <f t="shared" si="2"/>
        <v>Cotton Yellow rope for Mangalya Arpanam</v>
      </c>
      <c r="C2234" s="32" t="s">
        <v>16296</v>
      </c>
      <c r="D2234" s="32" t="s">
        <v>16297</v>
      </c>
      <c r="E2234" s="229">
        <v>0.18</v>
      </c>
      <c r="F2234" s="230" t="b">
        <v>0</v>
      </c>
      <c r="G2234" s="229">
        <v>0.0</v>
      </c>
      <c r="H2234" s="229">
        <v>0.0</v>
      </c>
      <c r="I2234" s="32" t="s">
        <v>16297</v>
      </c>
      <c r="J2234" s="32" t="s">
        <v>16298</v>
      </c>
      <c r="K2234" s="229">
        <v>1.0</v>
      </c>
      <c r="L2234" s="229">
        <v>0.0</v>
      </c>
      <c r="M2234" s="232"/>
      <c r="N2234" s="229">
        <v>1.0</v>
      </c>
    </row>
    <row r="2235">
      <c r="A2235" s="227" t="str">
        <f t="shared" si="1"/>
        <v>HO0090100000</v>
      </c>
      <c r="B2235" s="227" t="str">
        <f t="shared" si="2"/>
        <v>Cotton Netram Red pouch</v>
      </c>
      <c r="C2235" s="32" t="s">
        <v>16299</v>
      </c>
      <c r="D2235" s="32" t="s">
        <v>7974</v>
      </c>
      <c r="E2235" s="229">
        <v>0.27</v>
      </c>
      <c r="F2235" s="230" t="b">
        <v>0</v>
      </c>
      <c r="G2235" s="233">
        <v>3000.0</v>
      </c>
      <c r="H2235" s="233">
        <v>3000.0</v>
      </c>
      <c r="I2235" s="32" t="s">
        <v>7974</v>
      </c>
      <c r="J2235" s="32" t="s">
        <v>16300</v>
      </c>
      <c r="K2235" s="229">
        <v>1.0</v>
      </c>
      <c r="L2235" s="233">
        <v>3000.0</v>
      </c>
      <c r="M2235" s="231"/>
      <c r="N2235" s="229">
        <v>1.0</v>
      </c>
    </row>
    <row r="2236">
      <c r="A2236" s="227" t="str">
        <f t="shared" si="1"/>
        <v>HO0090500000</v>
      </c>
      <c r="B2236" s="227" t="str">
        <f t="shared" si="2"/>
        <v>Silk Netram Red pouch</v>
      </c>
      <c r="C2236" s="32" t="s">
        <v>16301</v>
      </c>
      <c r="D2236" s="32" t="s">
        <v>7976</v>
      </c>
      <c r="E2236" s="233">
        <v>0.35</v>
      </c>
      <c r="F2236" s="230" t="b">
        <v>0</v>
      </c>
      <c r="G2236" s="233">
        <v>0.0</v>
      </c>
      <c r="H2236" s="233">
        <v>0.0</v>
      </c>
      <c r="I2236" s="235" t="s">
        <v>7976</v>
      </c>
      <c r="J2236" s="32" t="s">
        <v>16302</v>
      </c>
      <c r="K2236" s="229">
        <v>1.0</v>
      </c>
      <c r="L2236" s="233">
        <v>0.0</v>
      </c>
      <c r="M2236" s="231"/>
      <c r="N2236" s="229">
        <v>1.0</v>
      </c>
    </row>
    <row r="2237">
      <c r="A2237" s="227" t="str">
        <f t="shared" si="1"/>
        <v>HO0098800000</v>
      </c>
      <c r="B2237" s="227" t="str">
        <f t="shared" si="2"/>
        <v>Cotton Yellow pouch for Mangalya Arpanam</v>
      </c>
      <c r="C2237" s="32" t="s">
        <v>16303</v>
      </c>
      <c r="D2237" s="32" t="s">
        <v>16304</v>
      </c>
      <c r="E2237" s="233">
        <v>0.24</v>
      </c>
      <c r="F2237" s="230" t="b">
        <v>0</v>
      </c>
      <c r="G2237" s="229">
        <v>0.0</v>
      </c>
      <c r="H2237" s="229">
        <v>0.0</v>
      </c>
      <c r="I2237" s="235" t="s">
        <v>16304</v>
      </c>
      <c r="J2237" s="32" t="s">
        <v>16305</v>
      </c>
      <c r="K2237" s="229">
        <v>1.0</v>
      </c>
      <c r="L2237" s="229">
        <v>0.0</v>
      </c>
      <c r="M2237" s="232"/>
      <c r="N2237" s="229">
        <v>1.0</v>
      </c>
    </row>
    <row r="2238">
      <c r="A2238" s="227" t="str">
        <f t="shared" si="1"/>
        <v>HO0099800000</v>
      </c>
      <c r="B2238" s="227" t="str">
        <f t="shared" si="2"/>
        <v>Samarpanam Basket</v>
      </c>
      <c r="C2238" s="32" t="s">
        <v>16306</v>
      </c>
      <c r="D2238" s="32" t="s">
        <v>7071</v>
      </c>
      <c r="E2238" s="233">
        <v>0.0</v>
      </c>
      <c r="F2238" s="230" t="b">
        <v>0</v>
      </c>
      <c r="G2238" s="229">
        <v>0.0</v>
      </c>
      <c r="H2238" s="229">
        <v>0.0</v>
      </c>
      <c r="I2238" s="235" t="s">
        <v>7071</v>
      </c>
      <c r="J2238" s="32" t="s">
        <v>7072</v>
      </c>
      <c r="K2238" s="229">
        <v>0.0</v>
      </c>
      <c r="L2238" s="229">
        <v>0.0</v>
      </c>
      <c r="M2238" s="232"/>
      <c r="N2238" s="229">
        <v>0.0</v>
      </c>
    </row>
    <row r="2239">
      <c r="A2239" s="227" t="str">
        <f t="shared" si="1"/>
        <v>HO0107100002</v>
      </c>
      <c r="B2239" s="227" t="str">
        <f t="shared" si="2"/>
        <v>Sambrani Powder (Loban)</v>
      </c>
      <c r="C2239" s="32" t="s">
        <v>16307</v>
      </c>
      <c r="D2239" s="32" t="s">
        <v>509</v>
      </c>
      <c r="E2239" s="233">
        <v>2.03</v>
      </c>
      <c r="F2239" s="230" t="b">
        <v>0</v>
      </c>
      <c r="G2239" s="229">
        <v>11.0</v>
      </c>
      <c r="H2239" s="229">
        <v>13.0</v>
      </c>
      <c r="I2239" s="32" t="s">
        <v>7580</v>
      </c>
      <c r="J2239" s="32" t="s">
        <v>16308</v>
      </c>
      <c r="K2239" s="229">
        <v>9.0</v>
      </c>
      <c r="L2239" s="229">
        <v>13.0</v>
      </c>
      <c r="M2239" s="232"/>
      <c r="N2239" s="229">
        <v>9.0</v>
      </c>
    </row>
    <row r="2240">
      <c r="A2240" s="227" t="str">
        <f t="shared" si="1"/>
        <v>HO0107700000</v>
      </c>
      <c r="B2240" s="227" t="str">
        <f t="shared" si="2"/>
        <v>Charcoal Tablets for Sambrani/Dhoop</v>
      </c>
      <c r="C2240" s="32" t="s">
        <v>16309</v>
      </c>
      <c r="D2240" s="32" t="s">
        <v>515</v>
      </c>
      <c r="E2240" s="229">
        <v>0.55</v>
      </c>
      <c r="F2240" s="230" t="b">
        <v>0</v>
      </c>
      <c r="G2240" s="229">
        <v>40.0</v>
      </c>
      <c r="H2240" s="229">
        <v>40.0</v>
      </c>
      <c r="I2240" s="32" t="s">
        <v>7582</v>
      </c>
      <c r="J2240" s="32" t="s">
        <v>514</v>
      </c>
      <c r="K2240" s="229">
        <v>3.0</v>
      </c>
      <c r="L2240" s="229">
        <v>40.0</v>
      </c>
      <c r="M2240" s="232"/>
      <c r="N2240" s="229">
        <v>3.0</v>
      </c>
    </row>
    <row r="2241">
      <c r="A2241" s="227" t="str">
        <f t="shared" si="1"/>
        <v>HO0108200000</v>
      </c>
      <c r="B2241" s="227" t="str">
        <f t="shared" si="2"/>
        <v>Devi Journal (Tree free Banana Paper)</v>
      </c>
      <c r="C2241" s="32" t="s">
        <v>16310</v>
      </c>
      <c r="D2241" s="32" t="s">
        <v>92</v>
      </c>
      <c r="E2241" s="229">
        <v>0.0</v>
      </c>
      <c r="F2241" s="230" t="b">
        <v>0</v>
      </c>
      <c r="G2241" s="229">
        <v>0.0</v>
      </c>
      <c r="H2241" s="229">
        <v>0.0</v>
      </c>
      <c r="I2241" s="32" t="s">
        <v>92</v>
      </c>
      <c r="J2241" s="32" t="s">
        <v>91</v>
      </c>
      <c r="K2241" s="229">
        <v>5.0</v>
      </c>
      <c r="L2241" s="229">
        <v>0.0</v>
      </c>
      <c r="M2241" s="232"/>
      <c r="N2241" s="229">
        <v>5.0</v>
      </c>
    </row>
    <row r="2242">
      <c r="A2242" s="227" t="str">
        <f t="shared" si="1"/>
        <v>HO0108417000</v>
      </c>
      <c r="B2242" s="227" t="str">
        <f t="shared" si="2"/>
        <v>Copper Vibhuti Box (Small) - Padam</v>
      </c>
      <c r="C2242" s="32" t="s">
        <v>16311</v>
      </c>
      <c r="D2242" s="32" t="s">
        <v>760</v>
      </c>
      <c r="E2242" s="229">
        <v>0.0</v>
      </c>
      <c r="F2242" s="230" t="b">
        <v>0</v>
      </c>
      <c r="G2242" s="229">
        <v>0.0</v>
      </c>
      <c r="H2242" s="229">
        <v>0.0</v>
      </c>
      <c r="I2242" s="235" t="s">
        <v>760</v>
      </c>
      <c r="J2242" s="32" t="s">
        <v>759</v>
      </c>
      <c r="K2242" s="229">
        <v>7.0</v>
      </c>
      <c r="L2242" s="229">
        <v>0.0</v>
      </c>
      <c r="M2242" s="232"/>
      <c r="N2242" s="229">
        <v>7.0</v>
      </c>
    </row>
    <row r="2243">
      <c r="A2243" s="227" t="str">
        <f t="shared" si="1"/>
        <v>HO0108617000</v>
      </c>
      <c r="B2243" s="227" t="str">
        <f t="shared" si="2"/>
        <v>Copper Vibhuti Box (Tall) - Trigun</v>
      </c>
      <c r="C2243" s="32" t="s">
        <v>16312</v>
      </c>
      <c r="D2243" s="32" t="s">
        <v>756</v>
      </c>
      <c r="E2243" s="229">
        <v>0.0</v>
      </c>
      <c r="F2243" s="230" t="b">
        <v>0</v>
      </c>
      <c r="G2243" s="229">
        <v>0.0</v>
      </c>
      <c r="H2243" s="229">
        <v>0.0</v>
      </c>
      <c r="I2243" s="32" t="s">
        <v>756</v>
      </c>
      <c r="J2243" s="32" t="s">
        <v>755</v>
      </c>
      <c r="K2243" s="229">
        <v>7.0</v>
      </c>
      <c r="L2243" s="229">
        <v>0.0</v>
      </c>
      <c r="M2243" s="232"/>
      <c r="N2243" s="229">
        <v>7.0</v>
      </c>
    </row>
    <row r="2244">
      <c r="A2244" s="227" t="str">
        <f t="shared" si="1"/>
        <v>HO0110200000</v>
      </c>
      <c r="B2244" s="227" t="str">
        <f t="shared" si="2"/>
        <v>Sandal powder big Tin</v>
      </c>
      <c r="C2244" s="32" t="s">
        <v>16313</v>
      </c>
      <c r="D2244" s="32" t="s">
        <v>782</v>
      </c>
      <c r="E2244" s="229">
        <v>5.24</v>
      </c>
      <c r="F2244" s="234" t="b">
        <v>0</v>
      </c>
      <c r="G2244" s="229">
        <v>560.0</v>
      </c>
      <c r="H2244" s="229">
        <v>561.0</v>
      </c>
      <c r="I2244" s="32" t="s">
        <v>3672</v>
      </c>
      <c r="J2244" s="32" t="s">
        <v>781</v>
      </c>
      <c r="K2244" s="229">
        <v>14.0</v>
      </c>
      <c r="L2244" s="229">
        <v>561.0</v>
      </c>
      <c r="M2244" s="232"/>
      <c r="N2244" s="229">
        <v>14.0</v>
      </c>
    </row>
    <row r="2245">
      <c r="A2245" s="227" t="str">
        <f t="shared" si="1"/>
        <v>HO0110400000</v>
      </c>
      <c r="B2245" s="227" t="str">
        <f t="shared" si="2"/>
        <v>Linga Bhairavi Metal Keychain</v>
      </c>
      <c r="C2245" s="32" t="s">
        <v>16314</v>
      </c>
      <c r="D2245" s="32" t="s">
        <v>112</v>
      </c>
      <c r="E2245" s="229">
        <v>0.92</v>
      </c>
      <c r="F2245" s="234" t="b">
        <v>0</v>
      </c>
      <c r="G2245" s="229">
        <v>40.0</v>
      </c>
      <c r="H2245" s="229">
        <v>40.0</v>
      </c>
      <c r="I2245" s="32" t="s">
        <v>7577</v>
      </c>
      <c r="J2245" s="32" t="s">
        <v>111</v>
      </c>
      <c r="K2245" s="229">
        <v>3.0</v>
      </c>
      <c r="L2245" s="229">
        <v>40.0</v>
      </c>
      <c r="M2245" s="232"/>
      <c r="N2245" s="229">
        <v>3.0</v>
      </c>
    </row>
    <row r="2246">
      <c r="A2246" s="227" t="str">
        <f t="shared" si="1"/>
        <v>HO0110700000</v>
      </c>
      <c r="B2246" s="227" t="str">
        <f t="shared" si="2"/>
        <v>Spear(Length -77" Weight -1.650 kg)</v>
      </c>
      <c r="C2246" s="32" t="s">
        <v>16315</v>
      </c>
      <c r="D2246" s="32" t="s">
        <v>10208</v>
      </c>
      <c r="E2246" s="229">
        <v>0.0</v>
      </c>
      <c r="F2246" s="230" t="b">
        <v>0</v>
      </c>
      <c r="G2246" s="229">
        <v>0.0</v>
      </c>
      <c r="H2246" s="229">
        <v>0.0</v>
      </c>
      <c r="I2246" s="32" t="s">
        <v>10208</v>
      </c>
      <c r="J2246" s="32" t="s">
        <v>16316</v>
      </c>
      <c r="K2246" s="229">
        <v>1.0</v>
      </c>
      <c r="L2246" s="229">
        <v>0.0</v>
      </c>
      <c r="M2246" s="232"/>
      <c r="N2246" s="229">
        <v>1.0</v>
      </c>
    </row>
    <row r="2247">
      <c r="A2247" s="227" t="str">
        <f t="shared" si="1"/>
        <v>HO0110800000</v>
      </c>
      <c r="B2247" s="227" t="str">
        <f t="shared" si="2"/>
        <v>Fire Stick(Length -48" Weight -1.370 kg)</v>
      </c>
      <c r="C2247" s="32" t="s">
        <v>16317</v>
      </c>
      <c r="D2247" s="32" t="s">
        <v>16318</v>
      </c>
      <c r="E2247" s="229">
        <v>0.0</v>
      </c>
      <c r="F2247" s="230" t="b">
        <v>0</v>
      </c>
      <c r="G2247" s="229">
        <v>0.0</v>
      </c>
      <c r="H2247" s="229">
        <v>0.0</v>
      </c>
      <c r="I2247" s="32" t="s">
        <v>16318</v>
      </c>
      <c r="J2247" s="32" t="s">
        <v>16319</v>
      </c>
      <c r="K2247" s="229">
        <v>1.0</v>
      </c>
      <c r="L2247" s="229">
        <v>0.0</v>
      </c>
      <c r="M2247" s="232"/>
      <c r="N2247" s="229">
        <v>1.0</v>
      </c>
    </row>
    <row r="2248">
      <c r="A2248" s="227" t="str">
        <f t="shared" si="1"/>
        <v>HO0110900000</v>
      </c>
      <c r="B2248" s="227" t="str">
        <f t="shared" si="2"/>
        <v>Copper Uruli(Height-8" Length -21.5" Weight -3.270 kg)</v>
      </c>
      <c r="C2248" s="32" t="s">
        <v>16320</v>
      </c>
      <c r="D2248" s="32" t="s">
        <v>10210</v>
      </c>
      <c r="E2248" s="229">
        <v>0.0</v>
      </c>
      <c r="F2248" s="230" t="b">
        <v>0</v>
      </c>
      <c r="G2248" s="229">
        <v>0.0</v>
      </c>
      <c r="H2248" s="229">
        <v>0.0</v>
      </c>
      <c r="I2248" s="32" t="s">
        <v>10210</v>
      </c>
      <c r="J2248" s="32" t="s">
        <v>16321</v>
      </c>
      <c r="K2248" s="229">
        <v>1.0</v>
      </c>
      <c r="L2248" s="229">
        <v>0.0</v>
      </c>
      <c r="M2248" s="232"/>
      <c r="N2248" s="229">
        <v>1.0</v>
      </c>
    </row>
    <row r="2249">
      <c r="A2249" s="227" t="str">
        <f t="shared" si="1"/>
        <v>HO0111000000</v>
      </c>
      <c r="B2249" s="227" t="str">
        <f t="shared" si="2"/>
        <v>Brass Oval Bowl(Height-7.5" Length -14" Weight -2.100 kg)</v>
      </c>
      <c r="C2249" s="32" t="s">
        <v>16322</v>
      </c>
      <c r="D2249" s="32" t="s">
        <v>10212</v>
      </c>
      <c r="E2249" s="229">
        <v>0.0</v>
      </c>
      <c r="F2249" s="230" t="b">
        <v>0</v>
      </c>
      <c r="G2249" s="229">
        <v>0.0</v>
      </c>
      <c r="H2249" s="229">
        <v>0.0</v>
      </c>
      <c r="I2249" s="32" t="s">
        <v>10212</v>
      </c>
      <c r="J2249" s="32" t="s">
        <v>16323</v>
      </c>
      <c r="K2249" s="229">
        <v>1.0</v>
      </c>
      <c r="L2249" s="229">
        <v>0.0</v>
      </c>
      <c r="M2249" s="232"/>
      <c r="N2249" s="229">
        <v>1.0</v>
      </c>
    </row>
    <row r="2250">
      <c r="A2250" s="227" t="str">
        <f t="shared" si="1"/>
        <v>HO0111100000</v>
      </c>
      <c r="B2250" s="227" t="str">
        <f t="shared" si="2"/>
        <v>Wooden Stool(Height-10.5" Length -24" Width- 12" Weight -6 kg)</v>
      </c>
      <c r="C2250" s="32" t="s">
        <v>16324</v>
      </c>
      <c r="D2250" s="32" t="s">
        <v>10214</v>
      </c>
      <c r="E2250" s="229">
        <v>0.0</v>
      </c>
      <c r="F2250" s="230" t="b">
        <v>0</v>
      </c>
      <c r="G2250" s="229">
        <v>0.0</v>
      </c>
      <c r="H2250" s="229">
        <v>0.0</v>
      </c>
      <c r="I2250" s="32" t="s">
        <v>10214</v>
      </c>
      <c r="J2250" s="32" t="s">
        <v>16325</v>
      </c>
      <c r="K2250" s="229">
        <v>1.0</v>
      </c>
      <c r="L2250" s="229">
        <v>0.0</v>
      </c>
      <c r="M2250" s="232"/>
      <c r="N2250" s="229">
        <v>1.0</v>
      </c>
    </row>
    <row r="2251">
      <c r="A2251" s="227" t="str">
        <f t="shared" si="1"/>
        <v>HO0111200000</v>
      </c>
      <c r="B2251" s="227" t="str">
        <f t="shared" si="2"/>
        <v>IL Gudi Lamp</v>
      </c>
      <c r="C2251" s="32" t="s">
        <v>16326</v>
      </c>
      <c r="D2251" s="32" t="s">
        <v>10216</v>
      </c>
      <c r="E2251" s="233">
        <v>0.0</v>
      </c>
      <c r="F2251" s="230" t="b">
        <v>0</v>
      </c>
      <c r="G2251" s="229">
        <v>33.0</v>
      </c>
      <c r="H2251" s="229">
        <v>33.0</v>
      </c>
      <c r="I2251" s="32" t="s">
        <v>16327</v>
      </c>
      <c r="J2251" s="32" t="s">
        <v>16328</v>
      </c>
      <c r="K2251" s="229">
        <v>1.0</v>
      </c>
      <c r="L2251" s="229">
        <v>33.0</v>
      </c>
      <c r="M2251" s="232"/>
      <c r="N2251" s="229">
        <v>1.0</v>
      </c>
    </row>
    <row r="2252">
      <c r="A2252" s="227" t="str">
        <f t="shared" si="1"/>
        <v>HO0116016900</v>
      </c>
      <c r="B2252" s="227" t="str">
        <f t="shared" si="2"/>
        <v>Brass Kuthu Vilakku 5ft</v>
      </c>
      <c r="C2252" s="32" t="s">
        <v>16329</v>
      </c>
      <c r="D2252" s="32" t="s">
        <v>10218</v>
      </c>
      <c r="E2252" s="229">
        <v>0.0</v>
      </c>
      <c r="F2252" s="230" t="b">
        <v>0</v>
      </c>
      <c r="G2252" s="229">
        <v>0.0</v>
      </c>
      <c r="H2252" s="229">
        <v>0.0</v>
      </c>
      <c r="I2252" s="32" t="s">
        <v>10218</v>
      </c>
      <c r="J2252" s="32" t="s">
        <v>10219</v>
      </c>
      <c r="K2252" s="229">
        <v>0.0</v>
      </c>
      <c r="L2252" s="229">
        <v>0.0</v>
      </c>
      <c r="M2252" s="232"/>
      <c r="N2252" s="229">
        <v>0.0</v>
      </c>
    </row>
    <row r="2253">
      <c r="A2253" s="227" t="str">
        <f t="shared" si="1"/>
        <v>HO0116017000</v>
      </c>
      <c r="B2253" s="227" t="str">
        <f t="shared" si="2"/>
        <v>Brass Kuthu Vilakku 4ft</v>
      </c>
      <c r="C2253" s="32" t="s">
        <v>16330</v>
      </c>
      <c r="D2253" s="32" t="s">
        <v>10220</v>
      </c>
      <c r="E2253" s="229">
        <v>0.0</v>
      </c>
      <c r="F2253" s="230" t="b">
        <v>0</v>
      </c>
      <c r="G2253" s="229">
        <v>0.0</v>
      </c>
      <c r="H2253" s="229">
        <v>0.0</v>
      </c>
      <c r="I2253" s="32" t="s">
        <v>10220</v>
      </c>
      <c r="J2253" s="32" t="s">
        <v>10221</v>
      </c>
      <c r="K2253" s="229">
        <v>0.0</v>
      </c>
      <c r="L2253" s="229">
        <v>0.0</v>
      </c>
      <c r="M2253" s="232"/>
      <c r="N2253" s="229">
        <v>0.0</v>
      </c>
    </row>
    <row r="2254">
      <c r="A2254" s="227" t="str">
        <f t="shared" si="1"/>
        <v>HO0116017100</v>
      </c>
      <c r="B2254" s="227" t="str">
        <f t="shared" si="2"/>
        <v>Brass Kuthu Vilakku 3ft</v>
      </c>
      <c r="C2254" s="32" t="s">
        <v>16331</v>
      </c>
      <c r="D2254" s="32" t="s">
        <v>10222</v>
      </c>
      <c r="E2254" s="229">
        <v>0.0</v>
      </c>
      <c r="F2254" s="230" t="b">
        <v>0</v>
      </c>
      <c r="G2254" s="229">
        <v>0.0</v>
      </c>
      <c r="H2254" s="229">
        <v>0.0</v>
      </c>
      <c r="I2254" s="32" t="s">
        <v>10222</v>
      </c>
      <c r="J2254" s="32" t="s">
        <v>10223</v>
      </c>
      <c r="K2254" s="229">
        <v>0.0</v>
      </c>
      <c r="L2254" s="229">
        <v>0.0</v>
      </c>
      <c r="M2254" s="232"/>
      <c r="N2254" s="229">
        <v>0.0</v>
      </c>
    </row>
    <row r="2255">
      <c r="A2255" s="227" t="str">
        <f t="shared" si="1"/>
        <v>HO0116017200</v>
      </c>
      <c r="B2255" s="227" t="str">
        <f t="shared" si="2"/>
        <v>Brass Kuthu Vilakku 2ft</v>
      </c>
      <c r="C2255" s="32" t="s">
        <v>16332</v>
      </c>
      <c r="D2255" s="32" t="s">
        <v>10224</v>
      </c>
      <c r="E2255" s="229">
        <v>0.0</v>
      </c>
      <c r="F2255" s="230" t="b">
        <v>0</v>
      </c>
      <c r="G2255" s="229">
        <v>0.0</v>
      </c>
      <c r="H2255" s="229">
        <v>0.0</v>
      </c>
      <c r="I2255" s="32" t="s">
        <v>10224</v>
      </c>
      <c r="J2255" s="32" t="s">
        <v>10225</v>
      </c>
      <c r="K2255" s="229">
        <v>0.0</v>
      </c>
      <c r="L2255" s="229">
        <v>0.0</v>
      </c>
      <c r="M2255" s="232"/>
      <c r="N2255" s="229">
        <v>0.0</v>
      </c>
    </row>
    <row r="2256">
      <c r="A2256" s="227" t="str">
        <f t="shared" si="1"/>
        <v>HO0116117000</v>
      </c>
      <c r="B2256" s="227" t="str">
        <f t="shared" si="2"/>
        <v>Infinite - Screen Printed Notebook</v>
      </c>
      <c r="C2256" s="32" t="s">
        <v>16333</v>
      </c>
      <c r="D2256" s="32" t="s">
        <v>104</v>
      </c>
      <c r="E2256" s="229">
        <v>2.4</v>
      </c>
      <c r="F2256" s="230" t="b">
        <v>0</v>
      </c>
      <c r="G2256" s="229">
        <v>39.0</v>
      </c>
      <c r="H2256" s="229">
        <v>41.0</v>
      </c>
      <c r="I2256" s="32" t="s">
        <v>7134</v>
      </c>
      <c r="J2256" s="32" t="s">
        <v>103</v>
      </c>
      <c r="K2256" s="229">
        <v>5.0</v>
      </c>
      <c r="L2256" s="229">
        <v>41.0</v>
      </c>
      <c r="M2256" s="232"/>
      <c r="N2256" s="229">
        <v>5.0</v>
      </c>
    </row>
    <row r="2257">
      <c r="A2257" s="227" t="str">
        <f t="shared" si="1"/>
        <v>HO0116117200</v>
      </c>
      <c r="B2257" s="227" t="str">
        <f t="shared" si="2"/>
        <v>Adiyogi Notebook with Copper Fit Details - Blue</v>
      </c>
      <c r="C2257" s="32" t="s">
        <v>16334</v>
      </c>
      <c r="D2257" s="32" t="s">
        <v>106</v>
      </c>
      <c r="E2257" s="229">
        <v>2.4</v>
      </c>
      <c r="F2257" s="230" t="b">
        <v>0</v>
      </c>
      <c r="G2257" s="229">
        <v>28.0</v>
      </c>
      <c r="H2257" s="229">
        <v>28.0</v>
      </c>
      <c r="I2257" s="32" t="s">
        <v>7135</v>
      </c>
      <c r="J2257" s="32" t="s">
        <v>2155</v>
      </c>
      <c r="K2257" s="229">
        <v>5.0</v>
      </c>
      <c r="L2257" s="229">
        <v>28.0</v>
      </c>
      <c r="M2257" s="232"/>
      <c r="N2257" s="229">
        <v>5.0</v>
      </c>
    </row>
    <row r="2258">
      <c r="A2258" s="227" t="str">
        <f t="shared" si="1"/>
        <v>HO0118700002</v>
      </c>
      <c r="B2258" s="227" t="str">
        <f t="shared" si="2"/>
        <v>Dasangam in Cup</v>
      </c>
      <c r="C2258" s="32" t="s">
        <v>16335</v>
      </c>
      <c r="D2258" s="32" t="s">
        <v>477</v>
      </c>
      <c r="E2258" s="229">
        <v>1.76</v>
      </c>
      <c r="F2258" s="230" t="b">
        <v>0</v>
      </c>
      <c r="G2258" s="229">
        <v>622.0</v>
      </c>
      <c r="H2258" s="229">
        <v>631.0</v>
      </c>
      <c r="I2258" s="32" t="s">
        <v>7564</v>
      </c>
      <c r="J2258" s="32" t="s">
        <v>476</v>
      </c>
      <c r="K2258" s="229">
        <v>9.0</v>
      </c>
      <c r="L2258" s="229">
        <v>632.0</v>
      </c>
      <c r="M2258" s="232"/>
      <c r="N2258" s="229">
        <v>9.0</v>
      </c>
    </row>
    <row r="2259">
      <c r="A2259" s="227" t="str">
        <f t="shared" si="1"/>
        <v>HO0118800002</v>
      </c>
      <c r="B2259" s="227" t="str">
        <f t="shared" si="2"/>
        <v>Sambrani in Cup</v>
      </c>
      <c r="C2259" s="32" t="s">
        <v>16336</v>
      </c>
      <c r="D2259" s="32" t="s">
        <v>469</v>
      </c>
      <c r="E2259" s="229">
        <v>1.76</v>
      </c>
      <c r="F2259" s="230" t="b">
        <v>0</v>
      </c>
      <c r="G2259" s="233">
        <v>2540.0</v>
      </c>
      <c r="H2259" s="233">
        <v>2549.0</v>
      </c>
      <c r="I2259" s="32" t="s">
        <v>7562</v>
      </c>
      <c r="J2259" s="32" t="s">
        <v>468</v>
      </c>
      <c r="K2259" s="229">
        <v>9.0</v>
      </c>
      <c r="L2259" s="233">
        <v>2549.0</v>
      </c>
      <c r="M2259" s="232"/>
      <c r="N2259" s="229">
        <v>9.0</v>
      </c>
    </row>
    <row r="2260">
      <c r="A2260" s="227" t="str">
        <f t="shared" si="1"/>
        <v>HO0125900000</v>
      </c>
      <c r="B2260" s="227" t="str">
        <f t="shared" si="2"/>
        <v>Adiyogi Glow-in-the-Dark Keychain (hues of slendour)</v>
      </c>
      <c r="C2260" s="32" t="s">
        <v>16337</v>
      </c>
      <c r="D2260" s="32" t="s">
        <v>96</v>
      </c>
      <c r="E2260" s="229">
        <v>0.0</v>
      </c>
      <c r="F2260" s="230" t="b">
        <v>0</v>
      </c>
      <c r="G2260" s="229">
        <v>0.0</v>
      </c>
      <c r="H2260" s="229">
        <v>0.0</v>
      </c>
      <c r="I2260" s="32" t="s">
        <v>96</v>
      </c>
      <c r="J2260" s="32" t="s">
        <v>95</v>
      </c>
      <c r="K2260" s="229">
        <v>4.0</v>
      </c>
      <c r="L2260" s="229">
        <v>0.0</v>
      </c>
      <c r="M2260" s="232"/>
      <c r="N2260" s="229">
        <v>4.0</v>
      </c>
    </row>
    <row r="2261">
      <c r="A2261" s="227" t="str">
        <f t="shared" si="1"/>
        <v>HO0126100000</v>
      </c>
      <c r="B2261" s="227" t="str">
        <f t="shared" si="2"/>
        <v>Linga Bhairavi Glow-in-the-Dark Keychain</v>
      </c>
      <c r="C2261" s="32" t="s">
        <v>16338</v>
      </c>
      <c r="D2261" s="32" t="s">
        <v>98</v>
      </c>
      <c r="E2261" s="229">
        <v>0.0</v>
      </c>
      <c r="F2261" s="230" t="b">
        <v>0</v>
      </c>
      <c r="G2261" s="229">
        <v>0.0</v>
      </c>
      <c r="H2261" s="229">
        <v>0.0</v>
      </c>
      <c r="I2261" s="235" t="s">
        <v>98</v>
      </c>
      <c r="J2261" s="32" t="s">
        <v>97</v>
      </c>
      <c r="K2261" s="229">
        <v>4.0</v>
      </c>
      <c r="L2261" s="229">
        <v>0.0</v>
      </c>
      <c r="M2261" s="232"/>
      <c r="N2261" s="229">
        <v>4.0</v>
      </c>
    </row>
    <row r="2262">
      <c r="A2262" s="227" t="str">
        <f t="shared" si="1"/>
        <v>HY201-L</v>
      </c>
      <c r="B2262" s="227" t="str">
        <f t="shared" si="2"/>
        <v>Unisex-Dhoti-Off-White</v>
      </c>
      <c r="C2262" s="32" t="s">
        <v>16339</v>
      </c>
      <c r="D2262" s="32" t="s">
        <v>16340</v>
      </c>
      <c r="E2262" s="229">
        <v>10.0</v>
      </c>
      <c r="F2262" s="230" t="b">
        <v>0</v>
      </c>
      <c r="G2262" s="229">
        <v>0.0</v>
      </c>
      <c r="H2262" s="229">
        <v>0.0</v>
      </c>
      <c r="I2262" s="32" t="s">
        <v>16340</v>
      </c>
      <c r="J2262" s="32" t="s">
        <v>16341</v>
      </c>
      <c r="K2262" s="229">
        <v>20.0</v>
      </c>
      <c r="L2262" s="229">
        <v>0.0</v>
      </c>
      <c r="M2262" s="232"/>
      <c r="N2262" s="229">
        <v>20.0</v>
      </c>
    </row>
    <row r="2263">
      <c r="A2263" s="227" t="str">
        <f t="shared" si="1"/>
        <v>HY201-S</v>
      </c>
      <c r="B2263" s="227" t="str">
        <f t="shared" si="2"/>
        <v>Unisex-Dhoti-Off-White</v>
      </c>
      <c r="C2263" s="32" t="s">
        <v>16342</v>
      </c>
      <c r="D2263" s="32" t="s">
        <v>16343</v>
      </c>
      <c r="E2263" s="229">
        <v>8.0</v>
      </c>
      <c r="F2263" s="230" t="b">
        <v>0</v>
      </c>
      <c r="G2263" s="229">
        <v>0.0</v>
      </c>
      <c r="H2263" s="229">
        <v>0.0</v>
      </c>
      <c r="I2263" s="235" t="s">
        <v>16343</v>
      </c>
      <c r="J2263" s="32" t="s">
        <v>16341</v>
      </c>
      <c r="K2263" s="229">
        <v>20.0</v>
      </c>
      <c r="L2263" s="229">
        <v>0.0</v>
      </c>
      <c r="M2263" s="232"/>
      <c r="N2263" s="229">
        <v>20.0</v>
      </c>
    </row>
    <row r="2264">
      <c r="A2264" s="227" t="str">
        <f t="shared" si="1"/>
        <v>IN203</v>
      </c>
      <c r="B2264" s="227" t="str">
        <f t="shared" si="2"/>
        <v>Incense-Cone-RedRose</v>
      </c>
      <c r="C2264" s="32" t="s">
        <v>16344</v>
      </c>
      <c r="D2264" s="32" t="s">
        <v>16345</v>
      </c>
      <c r="E2264" s="229">
        <v>1.75</v>
      </c>
      <c r="F2264" s="230" t="b">
        <v>0</v>
      </c>
      <c r="G2264" s="229">
        <v>0.0</v>
      </c>
      <c r="H2264" s="229">
        <v>0.0</v>
      </c>
      <c r="I2264" s="32" t="s">
        <v>16345</v>
      </c>
      <c r="J2264" s="32" t="s">
        <v>16346</v>
      </c>
      <c r="K2264" s="229">
        <v>5.0</v>
      </c>
      <c r="L2264" s="229">
        <v>0.0</v>
      </c>
      <c r="M2264" s="232"/>
      <c r="N2264" s="229">
        <v>5.0</v>
      </c>
    </row>
    <row r="2265">
      <c r="A2265" s="227" t="str">
        <f t="shared" si="1"/>
        <v>IN222</v>
      </c>
      <c r="B2265" s="227" t="str">
        <f t="shared" si="2"/>
        <v>Incense Holder Lotus Style 2</v>
      </c>
      <c r="C2265" s="32" t="s">
        <v>16347</v>
      </c>
      <c r="D2265" s="32" t="s">
        <v>16348</v>
      </c>
      <c r="E2265" s="229">
        <v>7.48</v>
      </c>
      <c r="F2265" s="230" t="b">
        <v>0</v>
      </c>
      <c r="G2265" s="229">
        <v>6.0</v>
      </c>
      <c r="H2265" s="229">
        <v>6.0</v>
      </c>
      <c r="I2265" s="32" t="s">
        <v>16348</v>
      </c>
      <c r="J2265" s="32" t="s">
        <v>9987</v>
      </c>
      <c r="K2265" s="229">
        <v>15.0</v>
      </c>
      <c r="L2265" s="229">
        <v>6.0</v>
      </c>
      <c r="M2265" s="232"/>
      <c r="N2265" s="229">
        <v>15.0</v>
      </c>
    </row>
    <row r="2266">
      <c r="A2266" s="227" t="str">
        <f t="shared" si="1"/>
        <v>IN223</v>
      </c>
      <c r="B2266" s="227" t="str">
        <f t="shared" si="2"/>
        <v>Incense Holder Orchid Green Patina Finish</v>
      </c>
      <c r="C2266" s="32" t="s">
        <v>16349</v>
      </c>
      <c r="D2266" s="32" t="s">
        <v>16350</v>
      </c>
      <c r="E2266" s="233">
        <v>7.24</v>
      </c>
      <c r="F2266" s="230" t="b">
        <v>0</v>
      </c>
      <c r="G2266" s="229">
        <v>7.0</v>
      </c>
      <c r="H2266" s="229">
        <v>7.0</v>
      </c>
      <c r="I2266" s="32" t="s">
        <v>16350</v>
      </c>
      <c r="J2266" s="32" t="s">
        <v>4865</v>
      </c>
      <c r="K2266" s="229">
        <v>19.0</v>
      </c>
      <c r="L2266" s="229">
        <v>7.0</v>
      </c>
      <c r="M2266" s="232"/>
      <c r="N2266" s="229">
        <v>19.0</v>
      </c>
    </row>
    <row r="2267">
      <c r="A2267" s="227" t="str">
        <f t="shared" si="1"/>
        <v>JW102-4</v>
      </c>
      <c r="B2267" s="227" t="str">
        <f t="shared" si="2"/>
        <v>Textured-Copper-Moon-Phase-Earring-1</v>
      </c>
      <c r="C2267" s="32" t="s">
        <v>16351</v>
      </c>
      <c r="D2267" s="32" t="s">
        <v>16352</v>
      </c>
      <c r="E2267" s="233">
        <v>1.99</v>
      </c>
      <c r="F2267" s="234" t="b">
        <v>0</v>
      </c>
      <c r="G2267" s="229">
        <v>33.0</v>
      </c>
      <c r="H2267" s="229">
        <v>33.0</v>
      </c>
      <c r="I2267" s="32" t="s">
        <v>16352</v>
      </c>
      <c r="J2267" s="32" t="s">
        <v>16353</v>
      </c>
      <c r="K2267" s="229">
        <v>5.5</v>
      </c>
      <c r="L2267" s="229">
        <v>33.0</v>
      </c>
      <c r="M2267" s="232"/>
      <c r="N2267" s="229">
        <v>5.5</v>
      </c>
    </row>
    <row r="2268">
      <c r="A2268" s="227" t="str">
        <f t="shared" si="1"/>
        <v>JW102-5</v>
      </c>
      <c r="B2268" s="227" t="str">
        <f t="shared" si="2"/>
        <v>Textured-Copper-Moon-Phase-Earring-2</v>
      </c>
      <c r="C2268" s="32" t="s">
        <v>16354</v>
      </c>
      <c r="D2268" s="32" t="s">
        <v>16355</v>
      </c>
      <c r="E2268" s="229">
        <v>2.0</v>
      </c>
      <c r="F2268" s="234" t="b">
        <v>0</v>
      </c>
      <c r="G2268" s="229">
        <v>18.0</v>
      </c>
      <c r="H2268" s="229">
        <v>18.0</v>
      </c>
      <c r="I2268" s="32" t="s">
        <v>16355</v>
      </c>
      <c r="J2268" s="32" t="s">
        <v>16356</v>
      </c>
      <c r="K2268" s="229">
        <v>5.5</v>
      </c>
      <c r="L2268" s="229">
        <v>18.0</v>
      </c>
      <c r="M2268" s="232"/>
      <c r="N2268" s="229">
        <v>5.5</v>
      </c>
    </row>
    <row r="2269">
      <c r="A2269" s="227" t="str">
        <f t="shared" si="1"/>
        <v>JW111</v>
      </c>
      <c r="B2269" s="227" t="str">
        <f t="shared" si="2"/>
        <v>Prana-Pendant</v>
      </c>
      <c r="C2269" s="32" t="s">
        <v>16357</v>
      </c>
      <c r="D2269" s="32" t="s">
        <v>16358</v>
      </c>
      <c r="E2269" s="229">
        <v>10.0</v>
      </c>
      <c r="F2269" s="230" t="b">
        <v>0</v>
      </c>
      <c r="G2269" s="229">
        <v>0.0</v>
      </c>
      <c r="H2269" s="229">
        <v>0.0</v>
      </c>
      <c r="I2269" s="32" t="s">
        <v>16358</v>
      </c>
      <c r="J2269" s="32" t="s">
        <v>16359</v>
      </c>
      <c r="K2269" s="229">
        <v>20.0</v>
      </c>
      <c r="L2269" s="229">
        <v>0.0</v>
      </c>
      <c r="M2269" s="232"/>
      <c r="N2269" s="229">
        <v>20.0</v>
      </c>
    </row>
    <row r="2270">
      <c r="A2270" s="227" t="str">
        <f t="shared" si="1"/>
        <v>JW113</v>
      </c>
      <c r="B2270" s="227" t="str">
        <f t="shared" si="2"/>
        <v>Aum-Necklace-coconut-shell</v>
      </c>
      <c r="C2270" s="32" t="s">
        <v>16360</v>
      </c>
      <c r="D2270" s="32" t="s">
        <v>16361</v>
      </c>
      <c r="E2270" s="229">
        <v>6.0</v>
      </c>
      <c r="F2270" s="230" t="b">
        <v>0</v>
      </c>
      <c r="G2270" s="233">
        <v>0.0</v>
      </c>
      <c r="H2270" s="233">
        <v>0.0</v>
      </c>
      <c r="I2270" s="32" t="s">
        <v>16361</v>
      </c>
      <c r="J2270" s="32" t="s">
        <v>16362</v>
      </c>
      <c r="K2270" s="229">
        <v>12.0</v>
      </c>
      <c r="L2270" s="233">
        <v>0.0</v>
      </c>
      <c r="M2270" s="232"/>
      <c r="N2270" s="229">
        <v>12.0</v>
      </c>
    </row>
    <row r="2271">
      <c r="A2271" s="227" t="str">
        <f t="shared" si="1"/>
        <v>JW114-B</v>
      </c>
      <c r="B2271" s="227" t="str">
        <f t="shared" si="2"/>
        <v>Kundalini-Silver-Gold-Plated-Pendant</v>
      </c>
      <c r="C2271" s="32" t="s">
        <v>16363</v>
      </c>
      <c r="D2271" s="32" t="s">
        <v>16364</v>
      </c>
      <c r="E2271" s="229">
        <v>13.0</v>
      </c>
      <c r="F2271" s="230" t="b">
        <v>0</v>
      </c>
      <c r="G2271" s="229">
        <v>0.0</v>
      </c>
      <c r="H2271" s="229">
        <v>0.0</v>
      </c>
      <c r="I2271" s="32" t="s">
        <v>16364</v>
      </c>
      <c r="J2271" s="32" t="s">
        <v>16365</v>
      </c>
      <c r="K2271" s="229">
        <v>25.0</v>
      </c>
      <c r="L2271" s="229">
        <v>0.0</v>
      </c>
      <c r="M2271" s="232"/>
      <c r="N2271" s="229">
        <v>25.0</v>
      </c>
    </row>
    <row r="2272">
      <c r="A2272" s="227" t="str">
        <f t="shared" si="1"/>
        <v>JW114-E</v>
      </c>
      <c r="B2272" s="227" t="str">
        <f t="shared" si="2"/>
        <v>Kundalini-Silver-Gold-Plated-Pendant</v>
      </c>
      <c r="C2272" s="32" t="s">
        <v>16366</v>
      </c>
      <c r="D2272" s="32" t="s">
        <v>16367</v>
      </c>
      <c r="E2272" s="229">
        <v>13.0</v>
      </c>
      <c r="F2272" s="230" t="b">
        <v>0</v>
      </c>
      <c r="G2272" s="229">
        <v>0.0</v>
      </c>
      <c r="H2272" s="229">
        <v>0.0</v>
      </c>
      <c r="I2272" s="32" t="s">
        <v>16367</v>
      </c>
      <c r="J2272" s="32" t="s">
        <v>16365</v>
      </c>
      <c r="K2272" s="229">
        <v>25.0</v>
      </c>
      <c r="L2272" s="229">
        <v>0.0</v>
      </c>
      <c r="M2272" s="232"/>
      <c r="N2272" s="229">
        <v>25.0</v>
      </c>
    </row>
    <row r="2273">
      <c r="A2273" s="227" t="str">
        <f t="shared" si="1"/>
        <v>JW114-F</v>
      </c>
      <c r="B2273" s="227" t="str">
        <f t="shared" si="2"/>
        <v>Kundalini-Silver-Gold-Plated-Pendant</v>
      </c>
      <c r="C2273" s="32" t="s">
        <v>16368</v>
      </c>
      <c r="D2273" s="32" t="s">
        <v>16369</v>
      </c>
      <c r="E2273" s="229">
        <v>13.0</v>
      </c>
      <c r="F2273" s="230" t="b">
        <v>0</v>
      </c>
      <c r="G2273" s="229">
        <v>0.0</v>
      </c>
      <c r="H2273" s="229">
        <v>0.0</v>
      </c>
      <c r="I2273" s="32" t="s">
        <v>16369</v>
      </c>
      <c r="J2273" s="32" t="s">
        <v>16365</v>
      </c>
      <c r="K2273" s="229">
        <v>25.0</v>
      </c>
      <c r="L2273" s="229">
        <v>0.0</v>
      </c>
      <c r="M2273" s="232"/>
      <c r="N2273" s="229">
        <v>25.0</v>
      </c>
    </row>
    <row r="2274">
      <c r="A2274" s="227" t="str">
        <f t="shared" si="1"/>
        <v>JW116</v>
      </c>
      <c r="B2274" s="227" t="str">
        <f t="shared" si="2"/>
        <v>Silver-Earrings-2</v>
      </c>
      <c r="C2274" s="32" t="s">
        <v>16370</v>
      </c>
      <c r="D2274" s="32" t="s">
        <v>16371</v>
      </c>
      <c r="E2274" s="229">
        <v>13.0</v>
      </c>
      <c r="F2274" s="230" t="b">
        <v>0</v>
      </c>
      <c r="G2274" s="229">
        <v>0.0</v>
      </c>
      <c r="H2274" s="229">
        <v>0.0</v>
      </c>
      <c r="I2274" s="32" t="s">
        <v>16371</v>
      </c>
      <c r="J2274" s="32" t="s">
        <v>16372</v>
      </c>
      <c r="K2274" s="229">
        <v>25.0</v>
      </c>
      <c r="L2274" s="229">
        <v>0.0</v>
      </c>
      <c r="M2274" s="232"/>
      <c r="N2274" s="229">
        <v>25.0</v>
      </c>
    </row>
    <row r="2275">
      <c r="A2275" s="227" t="str">
        <f t="shared" si="1"/>
        <v>JW117</v>
      </c>
      <c r="B2275" s="227" t="str">
        <f t="shared" si="2"/>
        <v>Silver-Earrings-3</v>
      </c>
      <c r="C2275" s="32" t="s">
        <v>16373</v>
      </c>
      <c r="D2275" s="32" t="s">
        <v>16374</v>
      </c>
      <c r="E2275" s="229">
        <v>14.0</v>
      </c>
      <c r="F2275" s="230" t="b">
        <v>0</v>
      </c>
      <c r="G2275" s="229">
        <v>0.0</v>
      </c>
      <c r="H2275" s="233">
        <v>0.0</v>
      </c>
      <c r="I2275" s="32" t="s">
        <v>16374</v>
      </c>
      <c r="J2275" s="32" t="s">
        <v>16375</v>
      </c>
      <c r="K2275" s="229">
        <v>28.0</v>
      </c>
      <c r="L2275" s="233">
        <v>0.0</v>
      </c>
      <c r="M2275" s="232"/>
      <c r="N2275" s="229">
        <v>28.0</v>
      </c>
    </row>
    <row r="2276">
      <c r="A2276" s="227" t="str">
        <f t="shared" si="1"/>
        <v>JW118</v>
      </c>
      <c r="B2276" s="227" t="str">
        <f t="shared" si="2"/>
        <v>Silver-Earrings-4</v>
      </c>
      <c r="C2276" s="32" t="s">
        <v>16376</v>
      </c>
      <c r="D2276" s="32" t="s">
        <v>16377</v>
      </c>
      <c r="E2276" s="229">
        <v>16.0</v>
      </c>
      <c r="F2276" s="230" t="b">
        <v>0</v>
      </c>
      <c r="G2276" s="229">
        <v>0.0</v>
      </c>
      <c r="H2276" s="229">
        <v>0.0</v>
      </c>
      <c r="I2276" s="32" t="s">
        <v>16377</v>
      </c>
      <c r="J2276" s="32" t="s">
        <v>16378</v>
      </c>
      <c r="K2276" s="229">
        <v>32.0</v>
      </c>
      <c r="L2276" s="229">
        <v>0.0</v>
      </c>
      <c r="M2276" s="232"/>
      <c r="N2276" s="229">
        <v>32.0</v>
      </c>
    </row>
    <row r="2277">
      <c r="A2277" s="227" t="str">
        <f t="shared" si="1"/>
        <v>JW119</v>
      </c>
      <c r="B2277" s="227" t="str">
        <f t="shared" si="2"/>
        <v>Copper-Earring-1</v>
      </c>
      <c r="C2277" s="32" t="s">
        <v>16379</v>
      </c>
      <c r="D2277" s="32" t="s">
        <v>16380</v>
      </c>
      <c r="E2277" s="229">
        <v>9.0</v>
      </c>
      <c r="F2277" s="230" t="b">
        <v>0</v>
      </c>
      <c r="G2277" s="229">
        <v>0.0</v>
      </c>
      <c r="H2277" s="229">
        <v>0.0</v>
      </c>
      <c r="I2277" s="32" t="s">
        <v>16380</v>
      </c>
      <c r="J2277" s="32" t="s">
        <v>16381</v>
      </c>
      <c r="K2277" s="229">
        <v>18.0</v>
      </c>
      <c r="L2277" s="229">
        <v>0.0</v>
      </c>
      <c r="M2277" s="232"/>
      <c r="N2277" s="229">
        <v>18.0</v>
      </c>
    </row>
    <row r="2278">
      <c r="A2278" s="227" t="str">
        <f t="shared" si="1"/>
        <v>JW120</v>
      </c>
      <c r="B2278" s="227" t="str">
        <f t="shared" si="2"/>
        <v>Copper-Earring-2</v>
      </c>
      <c r="C2278" s="32" t="s">
        <v>16382</v>
      </c>
      <c r="D2278" s="32" t="s">
        <v>16383</v>
      </c>
      <c r="E2278" s="229">
        <v>11.0</v>
      </c>
      <c r="F2278" s="230" t="b">
        <v>0</v>
      </c>
      <c r="G2278" s="229">
        <v>0.0</v>
      </c>
      <c r="H2278" s="229">
        <v>0.0</v>
      </c>
      <c r="I2278" s="32" t="s">
        <v>16383</v>
      </c>
      <c r="J2278" s="32" t="s">
        <v>16384</v>
      </c>
      <c r="K2278" s="229">
        <v>22.0</v>
      </c>
      <c r="L2278" s="229">
        <v>0.0</v>
      </c>
      <c r="M2278" s="232"/>
      <c r="N2278" s="229">
        <v>22.0</v>
      </c>
    </row>
    <row r="2279">
      <c r="A2279" s="227" t="str">
        <f t="shared" si="1"/>
        <v>JW121</v>
      </c>
      <c r="B2279" s="227" t="str">
        <f t="shared" si="2"/>
        <v>Copper-Earring-3</v>
      </c>
      <c r="C2279" s="32" t="s">
        <v>16385</v>
      </c>
      <c r="D2279" s="32" t="s">
        <v>16386</v>
      </c>
      <c r="E2279" s="229">
        <v>13.0</v>
      </c>
      <c r="F2279" s="230" t="b">
        <v>0</v>
      </c>
      <c r="G2279" s="229">
        <v>0.0</v>
      </c>
      <c r="H2279" s="229">
        <v>0.0</v>
      </c>
      <c r="I2279" s="32" t="s">
        <v>16386</v>
      </c>
      <c r="J2279" s="32" t="s">
        <v>16387</v>
      </c>
      <c r="K2279" s="229">
        <v>25.0</v>
      </c>
      <c r="L2279" s="229">
        <v>0.0</v>
      </c>
      <c r="M2279" s="232"/>
      <c r="N2279" s="229">
        <v>25.0</v>
      </c>
    </row>
    <row r="2280">
      <c r="A2280" s="227" t="str">
        <f t="shared" si="1"/>
        <v>JW122</v>
      </c>
      <c r="B2280" s="227" t="str">
        <f t="shared" si="2"/>
        <v>Gold-Fill-Earrings</v>
      </c>
      <c r="C2280" s="32" t="s">
        <v>16388</v>
      </c>
      <c r="D2280" s="32" t="s">
        <v>16389</v>
      </c>
      <c r="E2280" s="229">
        <v>16.0</v>
      </c>
      <c r="F2280" s="230" t="b">
        <v>0</v>
      </c>
      <c r="G2280" s="229">
        <v>0.0</v>
      </c>
      <c r="H2280" s="229">
        <v>0.0</v>
      </c>
      <c r="I2280" s="32" t="s">
        <v>16389</v>
      </c>
      <c r="J2280" s="32" t="s">
        <v>16390</v>
      </c>
      <c r="K2280" s="229">
        <v>32.0</v>
      </c>
      <c r="L2280" s="229">
        <v>0.0</v>
      </c>
      <c r="M2280" s="232"/>
      <c r="N2280" s="229">
        <v>32.0</v>
      </c>
    </row>
    <row r="2281">
      <c r="A2281" s="227" t="str">
        <f t="shared" si="1"/>
        <v>JW123</v>
      </c>
      <c r="B2281" s="227" t="str">
        <f t="shared" si="2"/>
        <v>Neckalce-1</v>
      </c>
      <c r="C2281" s="32" t="s">
        <v>16391</v>
      </c>
      <c r="D2281" s="32" t="s">
        <v>16392</v>
      </c>
      <c r="E2281" s="229">
        <v>9.0</v>
      </c>
      <c r="F2281" s="230" t="b">
        <v>0</v>
      </c>
      <c r="G2281" s="229">
        <v>0.0</v>
      </c>
      <c r="H2281" s="229">
        <v>0.0</v>
      </c>
      <c r="I2281" s="32" t="s">
        <v>16392</v>
      </c>
      <c r="J2281" s="32" t="s">
        <v>16393</v>
      </c>
      <c r="K2281" s="229">
        <v>18.0</v>
      </c>
      <c r="L2281" s="229">
        <v>0.0</v>
      </c>
      <c r="M2281" s="232"/>
      <c r="N2281" s="229">
        <v>18.0</v>
      </c>
    </row>
    <row r="2282">
      <c r="A2282" s="227" t="str">
        <f t="shared" si="1"/>
        <v>JW124</v>
      </c>
      <c r="B2282" s="227" t="str">
        <f t="shared" si="2"/>
        <v>Necklace-2</v>
      </c>
      <c r="C2282" s="32" t="s">
        <v>16394</v>
      </c>
      <c r="D2282" s="32" t="s">
        <v>16395</v>
      </c>
      <c r="E2282" s="229">
        <v>11.0</v>
      </c>
      <c r="F2282" s="230" t="b">
        <v>0</v>
      </c>
      <c r="G2282" s="229">
        <v>0.0</v>
      </c>
      <c r="H2282" s="229">
        <v>0.0</v>
      </c>
      <c r="I2282" s="32" t="s">
        <v>16395</v>
      </c>
      <c r="J2282" s="32" t="s">
        <v>16396</v>
      </c>
      <c r="K2282" s="229">
        <v>22.0</v>
      </c>
      <c r="L2282" s="229">
        <v>0.0</v>
      </c>
      <c r="M2282" s="232"/>
      <c r="N2282" s="229">
        <v>22.0</v>
      </c>
    </row>
    <row r="2283">
      <c r="A2283" s="227" t="str">
        <f t="shared" si="1"/>
        <v>JW125</v>
      </c>
      <c r="B2283" s="227" t="str">
        <f t="shared" si="2"/>
        <v>Necklace-3</v>
      </c>
      <c r="C2283" s="32" t="s">
        <v>16397</v>
      </c>
      <c r="D2283" s="32" t="s">
        <v>16398</v>
      </c>
      <c r="E2283" s="229">
        <v>13.0</v>
      </c>
      <c r="F2283" s="230" t="b">
        <v>0</v>
      </c>
      <c r="G2283" s="229">
        <v>0.0</v>
      </c>
      <c r="H2283" s="229">
        <v>0.0</v>
      </c>
      <c r="I2283" s="32" t="s">
        <v>16398</v>
      </c>
      <c r="J2283" s="32" t="s">
        <v>16399</v>
      </c>
      <c r="K2283" s="229">
        <v>25.0</v>
      </c>
      <c r="L2283" s="229">
        <v>0.0</v>
      </c>
      <c r="M2283" s="232"/>
      <c r="N2283" s="229">
        <v>25.0</v>
      </c>
    </row>
    <row r="2284">
      <c r="A2284" s="227" t="str">
        <f t="shared" si="1"/>
        <v>JW126</v>
      </c>
      <c r="B2284" s="227" t="str">
        <f t="shared" si="2"/>
        <v>Necklace-4</v>
      </c>
      <c r="C2284" s="32" t="s">
        <v>16400</v>
      </c>
      <c r="D2284" s="32" t="s">
        <v>16401</v>
      </c>
      <c r="E2284" s="229">
        <v>14.0</v>
      </c>
      <c r="F2284" s="230" t="b">
        <v>0</v>
      </c>
      <c r="G2284" s="229">
        <v>0.0</v>
      </c>
      <c r="H2284" s="229">
        <v>0.0</v>
      </c>
      <c r="I2284" s="32" t="s">
        <v>16401</v>
      </c>
      <c r="J2284" s="32" t="s">
        <v>16402</v>
      </c>
      <c r="K2284" s="229">
        <v>28.0</v>
      </c>
      <c r="L2284" s="229">
        <v>0.0</v>
      </c>
      <c r="M2284" s="232"/>
      <c r="N2284" s="229">
        <v>28.0</v>
      </c>
    </row>
    <row r="2285">
      <c r="A2285" s="227" t="str">
        <f t="shared" si="1"/>
        <v>JW127</v>
      </c>
      <c r="B2285" s="227" t="str">
        <f t="shared" si="2"/>
        <v>Necklace-5</v>
      </c>
      <c r="C2285" s="32" t="s">
        <v>16403</v>
      </c>
      <c r="D2285" s="32" t="s">
        <v>16404</v>
      </c>
      <c r="E2285" s="229">
        <v>16.0</v>
      </c>
      <c r="F2285" s="230" t="b">
        <v>0</v>
      </c>
      <c r="G2285" s="229">
        <v>0.0</v>
      </c>
      <c r="H2285" s="229">
        <v>0.0</v>
      </c>
      <c r="I2285" s="32" t="s">
        <v>16404</v>
      </c>
      <c r="J2285" s="32" t="s">
        <v>16405</v>
      </c>
      <c r="K2285" s="229">
        <v>32.0</v>
      </c>
      <c r="L2285" s="229">
        <v>0.0</v>
      </c>
      <c r="M2285" s="232"/>
      <c r="N2285" s="229">
        <v>32.0</v>
      </c>
    </row>
    <row r="2286">
      <c r="A2286" s="227" t="str">
        <f t="shared" si="1"/>
        <v>JW128</v>
      </c>
      <c r="B2286" s="227" t="str">
        <f t="shared" si="2"/>
        <v>Silver-Earrings-1</v>
      </c>
      <c r="C2286" s="32" t="s">
        <v>16406</v>
      </c>
      <c r="D2286" s="32" t="s">
        <v>16407</v>
      </c>
      <c r="E2286" s="229">
        <v>11.0</v>
      </c>
      <c r="F2286" s="230" t="b">
        <v>0</v>
      </c>
      <c r="G2286" s="229">
        <v>0.0</v>
      </c>
      <c r="H2286" s="229">
        <v>0.0</v>
      </c>
      <c r="I2286" s="32" t="s">
        <v>16407</v>
      </c>
      <c r="J2286" s="32" t="s">
        <v>16408</v>
      </c>
      <c r="K2286" s="229">
        <v>22.0</v>
      </c>
      <c r="L2286" s="229">
        <v>0.0</v>
      </c>
      <c r="M2286" s="232"/>
      <c r="N2286" s="229">
        <v>22.0</v>
      </c>
    </row>
    <row r="2287">
      <c r="A2287" s="227" t="str">
        <f t="shared" si="1"/>
        <v>JW132</v>
      </c>
      <c r="B2287" s="227" t="str">
        <f t="shared" si="2"/>
        <v>Naga-Bracelet</v>
      </c>
      <c r="C2287" s="32" t="s">
        <v>16409</v>
      </c>
      <c r="D2287" s="32" t="s">
        <v>16410</v>
      </c>
      <c r="E2287" s="229">
        <v>8.89</v>
      </c>
      <c r="F2287" s="230" t="b">
        <v>0</v>
      </c>
      <c r="G2287" s="229">
        <v>0.0</v>
      </c>
      <c r="H2287" s="229">
        <v>0.0</v>
      </c>
      <c r="I2287" s="32" t="s">
        <v>16410</v>
      </c>
      <c r="J2287" s="32" t="s">
        <v>16411</v>
      </c>
      <c r="K2287" s="229">
        <v>16.0</v>
      </c>
      <c r="L2287" s="229">
        <v>0.0</v>
      </c>
      <c r="M2287" s="232"/>
      <c r="N2287" s="229">
        <v>16.0</v>
      </c>
    </row>
    <row r="2288">
      <c r="A2288" s="227" t="str">
        <f t="shared" si="1"/>
        <v>JW134</v>
      </c>
      <c r="B2288" s="227" t="str">
        <f t="shared" si="2"/>
        <v>Nandi-Bracelet</v>
      </c>
      <c r="C2288" s="32" t="s">
        <v>16412</v>
      </c>
      <c r="D2288" s="32" t="s">
        <v>16413</v>
      </c>
      <c r="E2288" s="229">
        <v>20.0</v>
      </c>
      <c r="F2288" s="230" t="b">
        <v>0</v>
      </c>
      <c r="G2288" s="229">
        <v>0.0</v>
      </c>
      <c r="H2288" s="229">
        <v>0.0</v>
      </c>
      <c r="I2288" s="32" t="s">
        <v>16413</v>
      </c>
      <c r="J2288" s="32" t="s">
        <v>16414</v>
      </c>
      <c r="K2288" s="229">
        <v>39.0</v>
      </c>
      <c r="L2288" s="229">
        <v>0.0</v>
      </c>
      <c r="M2288" s="232"/>
      <c r="N2288" s="229">
        <v>39.0</v>
      </c>
    </row>
    <row r="2289">
      <c r="A2289" s="227" t="str">
        <f t="shared" si="1"/>
        <v>JW135</v>
      </c>
      <c r="B2289" s="227" t="str">
        <f t="shared" si="2"/>
        <v>Nandi-Earrings-Dark-Blue</v>
      </c>
      <c r="C2289" s="32" t="s">
        <v>16415</v>
      </c>
      <c r="D2289" s="32" t="s">
        <v>16416</v>
      </c>
      <c r="E2289" s="229">
        <v>27.95</v>
      </c>
      <c r="F2289" s="230" t="b">
        <v>0</v>
      </c>
      <c r="G2289" s="229">
        <v>10.0</v>
      </c>
      <c r="H2289" s="229">
        <v>10.0</v>
      </c>
      <c r="I2289" s="32" t="s">
        <v>16416</v>
      </c>
      <c r="J2289" s="32" t="s">
        <v>16417</v>
      </c>
      <c r="K2289" s="229">
        <v>39.0</v>
      </c>
      <c r="L2289" s="229">
        <v>10.0</v>
      </c>
      <c r="M2289" s="232"/>
      <c r="N2289" s="229">
        <v>39.0</v>
      </c>
    </row>
    <row r="2290">
      <c r="A2290" s="227" t="str">
        <f t="shared" si="1"/>
        <v>JW136</v>
      </c>
      <c r="B2290" s="227" t="str">
        <f t="shared" si="2"/>
        <v>Nandi-Earrings-Light-Blue</v>
      </c>
      <c r="C2290" s="32" t="s">
        <v>16418</v>
      </c>
      <c r="D2290" s="32" t="s">
        <v>16419</v>
      </c>
      <c r="E2290" s="229">
        <v>27.95</v>
      </c>
      <c r="F2290" s="230" t="b">
        <v>0</v>
      </c>
      <c r="G2290" s="229">
        <v>0.0</v>
      </c>
      <c r="H2290" s="229">
        <v>0.0</v>
      </c>
      <c r="I2290" s="32" t="s">
        <v>16419</v>
      </c>
      <c r="J2290" s="32" t="s">
        <v>16420</v>
      </c>
      <c r="K2290" s="229">
        <v>39.0</v>
      </c>
      <c r="L2290" s="229">
        <v>0.0</v>
      </c>
      <c r="M2290" s="232"/>
      <c r="N2290" s="229">
        <v>39.0</v>
      </c>
    </row>
    <row r="2291">
      <c r="A2291" s="227" t="str">
        <f t="shared" si="1"/>
        <v>JW137</v>
      </c>
      <c r="B2291" s="227" t="str">
        <f t="shared" si="2"/>
        <v>Beaded-Necklace-1</v>
      </c>
      <c r="C2291" s="32" t="s">
        <v>16421</v>
      </c>
      <c r="D2291" s="32" t="s">
        <v>16422</v>
      </c>
      <c r="E2291" s="229">
        <v>12.25</v>
      </c>
      <c r="F2291" s="230" t="b">
        <v>0</v>
      </c>
      <c r="G2291" s="229">
        <v>0.0</v>
      </c>
      <c r="H2291" s="229">
        <v>0.0</v>
      </c>
      <c r="I2291" s="32" t="s">
        <v>16422</v>
      </c>
      <c r="J2291" s="32" t="s">
        <v>16423</v>
      </c>
      <c r="K2291" s="229">
        <v>5.0</v>
      </c>
      <c r="L2291" s="229">
        <v>0.0</v>
      </c>
      <c r="M2291" s="232"/>
      <c r="N2291" s="229">
        <v>5.0</v>
      </c>
    </row>
    <row r="2292">
      <c r="A2292" s="227" t="str">
        <f t="shared" si="1"/>
        <v>JW140</v>
      </c>
      <c r="B2292" s="227" t="str">
        <f t="shared" si="2"/>
        <v>Multi-Layer-Bracelet-5660-E</v>
      </c>
      <c r="C2292" s="32" t="s">
        <v>16424</v>
      </c>
      <c r="D2292" s="32" t="s">
        <v>16425</v>
      </c>
      <c r="E2292" s="229">
        <v>2.03</v>
      </c>
      <c r="F2292" s="230" t="b">
        <v>0</v>
      </c>
      <c r="G2292" s="229">
        <v>8.0</v>
      </c>
      <c r="H2292" s="229">
        <v>8.0</v>
      </c>
      <c r="I2292" s="32" t="s">
        <v>16425</v>
      </c>
      <c r="J2292" s="32" t="s">
        <v>16426</v>
      </c>
      <c r="K2292" s="229">
        <v>3.0</v>
      </c>
      <c r="L2292" s="229">
        <v>8.0</v>
      </c>
      <c r="M2292" s="232"/>
      <c r="N2292" s="229">
        <v>3.0</v>
      </c>
    </row>
    <row r="2293">
      <c r="A2293" s="227" t="str">
        <f t="shared" si="1"/>
        <v>JW141</v>
      </c>
      <c r="B2293" s="227" t="str">
        <f t="shared" si="2"/>
        <v>Multi-Layer-Bracelet-5660-F</v>
      </c>
      <c r="C2293" s="32" t="s">
        <v>16427</v>
      </c>
      <c r="D2293" s="32" t="s">
        <v>16428</v>
      </c>
      <c r="E2293" s="229">
        <v>2.04</v>
      </c>
      <c r="F2293" s="230" t="b">
        <v>0</v>
      </c>
      <c r="G2293" s="229">
        <v>6.0</v>
      </c>
      <c r="H2293" s="229">
        <v>6.0</v>
      </c>
      <c r="I2293" s="32" t="s">
        <v>16428</v>
      </c>
      <c r="J2293" s="32" t="s">
        <v>16429</v>
      </c>
      <c r="K2293" s="229">
        <v>3.0</v>
      </c>
      <c r="L2293" s="229">
        <v>6.0</v>
      </c>
      <c r="M2293" s="232"/>
      <c r="N2293" s="229">
        <v>3.0</v>
      </c>
    </row>
    <row r="2294">
      <c r="A2294" s="227" t="str">
        <f t="shared" si="1"/>
        <v>JW143</v>
      </c>
      <c r="B2294" s="227" t="str">
        <f t="shared" si="2"/>
        <v>Lock-Type-Bracelet-6097-A</v>
      </c>
      <c r="C2294" s="32" t="s">
        <v>16430</v>
      </c>
      <c r="D2294" s="32" t="s">
        <v>16431</v>
      </c>
      <c r="E2294" s="229">
        <v>3.21</v>
      </c>
      <c r="F2294" s="230" t="b">
        <v>0</v>
      </c>
      <c r="G2294" s="229">
        <v>3.0</v>
      </c>
      <c r="H2294" s="229">
        <v>3.0</v>
      </c>
      <c r="I2294" s="32" t="s">
        <v>16431</v>
      </c>
      <c r="J2294" s="32" t="s">
        <v>16432</v>
      </c>
      <c r="K2294" s="229">
        <v>8.25</v>
      </c>
      <c r="L2294" s="229">
        <v>3.0</v>
      </c>
      <c r="M2294" s="232"/>
      <c r="N2294" s="229">
        <v>8.25</v>
      </c>
    </row>
    <row r="2295">
      <c r="A2295" s="227" t="str">
        <f t="shared" si="1"/>
        <v>JW144-L</v>
      </c>
      <c r="B2295" s="227" t="str">
        <f t="shared" si="2"/>
        <v>Moon-Phase-Silver-Ring (L)</v>
      </c>
      <c r="C2295" s="32" t="s">
        <v>16433</v>
      </c>
      <c r="D2295" s="32" t="s">
        <v>16434</v>
      </c>
      <c r="E2295" s="229">
        <v>11.0</v>
      </c>
      <c r="F2295" s="230" t="b">
        <v>0</v>
      </c>
      <c r="G2295" s="233">
        <v>4.0</v>
      </c>
      <c r="H2295" s="233">
        <v>4.0</v>
      </c>
      <c r="I2295" s="235" t="s">
        <v>16434</v>
      </c>
      <c r="J2295" s="32" t="s">
        <v>11592</v>
      </c>
      <c r="K2295" s="229">
        <v>15.0</v>
      </c>
      <c r="L2295" s="233">
        <v>4.0</v>
      </c>
      <c r="M2295" s="32" t="s">
        <v>11588</v>
      </c>
      <c r="N2295" s="229">
        <v>15.0</v>
      </c>
    </row>
    <row r="2296">
      <c r="A2296" s="227" t="str">
        <f t="shared" si="1"/>
        <v>JW152</v>
      </c>
      <c r="B2296" s="227" t="str">
        <f t="shared" si="2"/>
        <v>Handcrafted-Earring</v>
      </c>
      <c r="C2296" s="32" t="s">
        <v>16435</v>
      </c>
      <c r="D2296" s="32" t="s">
        <v>16436</v>
      </c>
      <c r="E2296" s="229">
        <v>16.0</v>
      </c>
      <c r="F2296" s="230" t="b">
        <v>0</v>
      </c>
      <c r="G2296" s="233">
        <v>0.0</v>
      </c>
      <c r="H2296" s="233">
        <v>0.0</v>
      </c>
      <c r="I2296" s="32" t="s">
        <v>16436</v>
      </c>
      <c r="J2296" s="32" t="s">
        <v>11542</v>
      </c>
      <c r="K2296" s="229">
        <v>32.0</v>
      </c>
      <c r="L2296" s="233">
        <v>0.0</v>
      </c>
      <c r="M2296" s="232"/>
      <c r="N2296" s="229">
        <v>32.0</v>
      </c>
    </row>
    <row r="2297">
      <c r="A2297" s="227" t="str">
        <f t="shared" si="1"/>
        <v>JW153</v>
      </c>
      <c r="B2297" s="227" t="str">
        <f t="shared" si="2"/>
        <v>Handcrafted-Earring</v>
      </c>
      <c r="C2297" s="32" t="s">
        <v>16437</v>
      </c>
      <c r="D2297" s="32" t="s">
        <v>16438</v>
      </c>
      <c r="E2297" s="229">
        <v>17.0</v>
      </c>
      <c r="F2297" s="230" t="b">
        <v>0</v>
      </c>
      <c r="G2297" s="229">
        <v>0.0</v>
      </c>
      <c r="H2297" s="229">
        <v>0.0</v>
      </c>
      <c r="I2297" s="32" t="s">
        <v>16438</v>
      </c>
      <c r="J2297" s="32" t="s">
        <v>11542</v>
      </c>
      <c r="K2297" s="229">
        <v>35.0</v>
      </c>
      <c r="L2297" s="229">
        <v>0.0</v>
      </c>
      <c r="M2297" s="232"/>
      <c r="N2297" s="229">
        <v>35.0</v>
      </c>
    </row>
    <row r="2298">
      <c r="A2298" s="227" t="str">
        <f t="shared" si="1"/>
        <v>JW155</v>
      </c>
      <c r="B2298" s="227" t="str">
        <f t="shared" si="2"/>
        <v>Handcrafted-Earring</v>
      </c>
      <c r="C2298" s="32" t="s">
        <v>16439</v>
      </c>
      <c r="D2298" s="32" t="s">
        <v>16440</v>
      </c>
      <c r="E2298" s="229">
        <v>19.0</v>
      </c>
      <c r="F2298" s="230" t="b">
        <v>0</v>
      </c>
      <c r="G2298" s="229">
        <v>0.0</v>
      </c>
      <c r="H2298" s="229">
        <v>0.0</v>
      </c>
      <c r="I2298" s="32" t="s">
        <v>16440</v>
      </c>
      <c r="J2298" s="32" t="s">
        <v>11542</v>
      </c>
      <c r="K2298" s="229">
        <v>38.0</v>
      </c>
      <c r="L2298" s="229">
        <v>0.0</v>
      </c>
      <c r="M2298" s="232"/>
      <c r="N2298" s="229">
        <v>38.0</v>
      </c>
    </row>
    <row r="2299">
      <c r="A2299" s="227" t="str">
        <f t="shared" si="1"/>
        <v>LANTERN-LBC</v>
      </c>
      <c r="B2299" s="227" t="str">
        <f t="shared" si="2"/>
        <v>Lantern - LBC</v>
      </c>
      <c r="C2299" s="32" t="s">
        <v>16441</v>
      </c>
      <c r="D2299" s="32" t="s">
        <v>16442</v>
      </c>
      <c r="E2299" s="229">
        <v>0.0</v>
      </c>
      <c r="F2299" s="230" t="b">
        <v>0</v>
      </c>
      <c r="G2299" s="229">
        <v>0.0</v>
      </c>
      <c r="H2299" s="229">
        <v>0.0</v>
      </c>
      <c r="I2299" s="32" t="s">
        <v>16442</v>
      </c>
      <c r="J2299" s="32" t="s">
        <v>16443</v>
      </c>
      <c r="K2299" s="229">
        <v>25.0</v>
      </c>
      <c r="L2299" s="229">
        <v>0.0</v>
      </c>
      <c r="M2299" s="232"/>
      <c r="N2299" s="229">
        <v>25.0</v>
      </c>
    </row>
    <row r="2300">
      <c r="A2300" s="227" t="str">
        <f t="shared" si="1"/>
        <v>MC101</v>
      </c>
      <c r="B2300" s="227" t="str">
        <f t="shared" si="2"/>
        <v>Lotus-Wall-Art-Metal</v>
      </c>
      <c r="C2300" s="32" t="s">
        <v>16444</v>
      </c>
      <c r="D2300" s="32" t="s">
        <v>16445</v>
      </c>
      <c r="E2300" s="229">
        <v>90.0</v>
      </c>
      <c r="F2300" s="230" t="b">
        <v>0</v>
      </c>
      <c r="G2300" s="229">
        <v>0.0</v>
      </c>
      <c r="H2300" s="229">
        <v>0.0</v>
      </c>
      <c r="I2300" s="32" t="s">
        <v>16445</v>
      </c>
      <c r="J2300" s="32" t="s">
        <v>16446</v>
      </c>
      <c r="K2300" s="229">
        <v>145.0</v>
      </c>
      <c r="L2300" s="229">
        <v>0.0</v>
      </c>
      <c r="M2300" s="232"/>
      <c r="N2300" s="229">
        <v>145.0</v>
      </c>
    </row>
    <row r="2301">
      <c r="A2301" s="227" t="str">
        <f t="shared" si="1"/>
        <v>MC101-S</v>
      </c>
      <c r="B2301" s="227" t="str">
        <f t="shared" si="2"/>
        <v>Bell-Small</v>
      </c>
      <c r="C2301" s="32" t="s">
        <v>16447</v>
      </c>
      <c r="D2301" s="32" t="s">
        <v>16448</v>
      </c>
      <c r="E2301" s="229">
        <v>24.93</v>
      </c>
      <c r="F2301" s="230" t="b">
        <v>0</v>
      </c>
      <c r="G2301" s="229">
        <v>9.0</v>
      </c>
      <c r="H2301" s="229">
        <v>9.0</v>
      </c>
      <c r="I2301" s="32" t="s">
        <v>16448</v>
      </c>
      <c r="J2301" s="32" t="s">
        <v>16449</v>
      </c>
      <c r="K2301" s="229">
        <v>30.0</v>
      </c>
      <c r="L2301" s="229">
        <v>9.0</v>
      </c>
      <c r="M2301" s="232"/>
      <c r="N2301" s="229">
        <v>30.0</v>
      </c>
    </row>
    <row r="2302">
      <c r="A2302" s="227" t="str">
        <f t="shared" si="1"/>
        <v>MC113</v>
      </c>
      <c r="B2302" s="227" t="str">
        <f t="shared" si="2"/>
        <v>Set-Of-4-Bowls-With-Tray</v>
      </c>
      <c r="C2302" s="32" t="s">
        <v>16450</v>
      </c>
      <c r="D2302" s="32" t="s">
        <v>16451</v>
      </c>
      <c r="E2302" s="229">
        <v>30.0</v>
      </c>
      <c r="F2302" s="230" t="b">
        <v>0</v>
      </c>
      <c r="G2302" s="229">
        <v>12.0</v>
      </c>
      <c r="H2302" s="229">
        <v>12.0</v>
      </c>
      <c r="I2302" s="32" t="s">
        <v>16451</v>
      </c>
      <c r="J2302" s="32" t="s">
        <v>16452</v>
      </c>
      <c r="K2302" s="229">
        <v>35.0</v>
      </c>
      <c r="L2302" s="229">
        <v>12.0</v>
      </c>
      <c r="M2302" s="232"/>
      <c r="N2302" s="229">
        <v>35.0</v>
      </c>
    </row>
    <row r="2303">
      <c r="A2303" s="227" t="str">
        <f t="shared" si="1"/>
        <v>MC115-L</v>
      </c>
      <c r="B2303" s="227" t="str">
        <f t="shared" si="2"/>
        <v>Metal-Deepam-without-base-Antique-L</v>
      </c>
      <c r="C2303" s="32" t="s">
        <v>16453</v>
      </c>
      <c r="D2303" s="32" t="s">
        <v>16454</v>
      </c>
      <c r="E2303" s="229">
        <v>4.22</v>
      </c>
      <c r="F2303" s="230" t="b">
        <v>0</v>
      </c>
      <c r="G2303" s="229">
        <v>0.0</v>
      </c>
      <c r="H2303" s="229">
        <v>0.0</v>
      </c>
      <c r="I2303" s="32" t="s">
        <v>16454</v>
      </c>
      <c r="J2303" s="32" t="s">
        <v>16455</v>
      </c>
      <c r="K2303" s="229">
        <v>15.0</v>
      </c>
      <c r="L2303" s="229">
        <v>0.0</v>
      </c>
      <c r="M2303" s="232"/>
      <c r="N2303" s="229">
        <v>15.0</v>
      </c>
    </row>
    <row r="2304">
      <c r="A2304" s="227" t="str">
        <f t="shared" si="1"/>
        <v>MC124</v>
      </c>
      <c r="B2304" s="227" t="str">
        <f t="shared" si="2"/>
        <v>Hammered-Box</v>
      </c>
      <c r="C2304" s="32" t="s">
        <v>16456</v>
      </c>
      <c r="D2304" s="32" t="s">
        <v>16457</v>
      </c>
      <c r="E2304" s="229">
        <v>4.36</v>
      </c>
      <c r="F2304" s="230" t="b">
        <v>0</v>
      </c>
      <c r="G2304" s="229">
        <v>22.0</v>
      </c>
      <c r="H2304" s="229">
        <v>22.0</v>
      </c>
      <c r="I2304" s="32" t="s">
        <v>16457</v>
      </c>
      <c r="J2304" s="32" t="s">
        <v>16458</v>
      </c>
      <c r="K2304" s="229">
        <v>12.0</v>
      </c>
      <c r="L2304" s="229">
        <v>22.0</v>
      </c>
      <c r="M2304" s="232"/>
      <c r="N2304" s="229">
        <v>12.0</v>
      </c>
    </row>
    <row r="2305">
      <c r="A2305" s="227" t="str">
        <f t="shared" si="1"/>
        <v>MC133</v>
      </c>
      <c r="B2305" s="227" t="str">
        <f t="shared" si="2"/>
        <v>Lotus-Tealight-Candle-Holder</v>
      </c>
      <c r="C2305" s="32" t="s">
        <v>16459</v>
      </c>
      <c r="D2305" s="32" t="s">
        <v>16460</v>
      </c>
      <c r="E2305" s="229">
        <v>9.0</v>
      </c>
      <c r="F2305" s="230" t="b">
        <v>0</v>
      </c>
      <c r="G2305" s="229">
        <v>0.0</v>
      </c>
      <c r="H2305" s="229">
        <v>0.0</v>
      </c>
      <c r="I2305" s="32" t="s">
        <v>16460</v>
      </c>
      <c r="J2305" s="32" t="s">
        <v>15991</v>
      </c>
      <c r="K2305" s="229">
        <v>18.0</v>
      </c>
      <c r="L2305" s="229">
        <v>0.0</v>
      </c>
      <c r="M2305" s="232"/>
      <c r="N2305" s="229">
        <v>18.0</v>
      </c>
    </row>
    <row r="2306">
      <c r="A2306" s="227" t="str">
        <f t="shared" si="1"/>
        <v>MC202</v>
      </c>
      <c r="B2306" s="227" t="str">
        <f t="shared" si="2"/>
        <v>Mini-Copper-Uruli-Spiral-Design-and-Snake-Leg</v>
      </c>
      <c r="C2306" s="32" t="s">
        <v>16461</v>
      </c>
      <c r="D2306" s="32" t="s">
        <v>16462</v>
      </c>
      <c r="E2306" s="229">
        <v>30.91</v>
      </c>
      <c r="F2306" s="230" t="b">
        <v>0</v>
      </c>
      <c r="G2306" s="229">
        <v>4.0</v>
      </c>
      <c r="H2306" s="229">
        <v>4.0</v>
      </c>
      <c r="I2306" s="32" t="s">
        <v>16462</v>
      </c>
      <c r="J2306" s="32" t="s">
        <v>16463</v>
      </c>
      <c r="K2306" s="229">
        <v>35.0</v>
      </c>
      <c r="L2306" s="229">
        <v>4.0</v>
      </c>
      <c r="M2306" s="232"/>
      <c r="N2306" s="229">
        <v>35.0</v>
      </c>
    </row>
    <row r="2307">
      <c r="A2307" s="227" t="str">
        <f t="shared" si="1"/>
        <v>ME0000101500</v>
      </c>
      <c r="B2307" s="227" t="str">
        <f t="shared" si="2"/>
        <v>English An Immense Journey</v>
      </c>
      <c r="C2307" s="32" t="s">
        <v>16464</v>
      </c>
      <c r="D2307" s="32" t="s">
        <v>16465</v>
      </c>
      <c r="E2307" s="229">
        <v>2.12</v>
      </c>
      <c r="F2307" s="230" t="b">
        <v>0</v>
      </c>
      <c r="G2307" s="229">
        <v>0.0</v>
      </c>
      <c r="H2307" s="229">
        <v>0.0</v>
      </c>
      <c r="I2307" s="32" t="s">
        <v>16466</v>
      </c>
      <c r="J2307" s="32" t="s">
        <v>16467</v>
      </c>
      <c r="K2307" s="229">
        <v>3.0</v>
      </c>
      <c r="L2307" s="229">
        <v>0.0</v>
      </c>
      <c r="M2307" s="232"/>
      <c r="N2307" s="229">
        <v>3.0</v>
      </c>
    </row>
    <row r="2308">
      <c r="A2308" s="227" t="str">
        <f t="shared" si="1"/>
        <v>ME0000201500</v>
      </c>
      <c r="B2308" s="227" t="str">
        <f t="shared" si="2"/>
        <v>English Compassion Cannot Choose</v>
      </c>
      <c r="C2308" s="32" t="s">
        <v>16468</v>
      </c>
      <c r="D2308" s="32" t="s">
        <v>16469</v>
      </c>
      <c r="E2308" s="229">
        <v>0.93</v>
      </c>
      <c r="F2308" s="230" t="b">
        <v>0</v>
      </c>
      <c r="G2308" s="229">
        <v>170.0</v>
      </c>
      <c r="H2308" s="229">
        <v>171.0</v>
      </c>
      <c r="I2308" s="32" t="s">
        <v>16470</v>
      </c>
      <c r="J2308" s="32" t="s">
        <v>16471</v>
      </c>
      <c r="K2308" s="229">
        <v>3.0</v>
      </c>
      <c r="L2308" s="229">
        <v>171.0</v>
      </c>
      <c r="M2308" s="232"/>
      <c r="N2308" s="229">
        <v>3.0</v>
      </c>
    </row>
    <row r="2309">
      <c r="A2309" s="227" t="str">
        <f t="shared" si="1"/>
        <v>ME0000301500</v>
      </c>
      <c r="B2309" s="227" t="str">
        <f t="shared" si="2"/>
        <v>English Essential Wisdom From A Spiritual Master Soft</v>
      </c>
      <c r="C2309" s="32" t="s">
        <v>16472</v>
      </c>
      <c r="D2309" s="32" t="s">
        <v>16473</v>
      </c>
      <c r="E2309" s="229">
        <v>5.49</v>
      </c>
      <c r="F2309" s="230" t="b">
        <v>0</v>
      </c>
      <c r="G2309" s="229">
        <v>90.0</v>
      </c>
      <c r="H2309" s="229">
        <v>90.0</v>
      </c>
      <c r="I2309" s="32" t="s">
        <v>16474</v>
      </c>
      <c r="J2309" s="32" t="s">
        <v>16475</v>
      </c>
      <c r="K2309" s="229">
        <v>10.0</v>
      </c>
      <c r="L2309" s="229">
        <v>90.0</v>
      </c>
      <c r="M2309" s="232"/>
      <c r="N2309" s="229">
        <v>10.0</v>
      </c>
    </row>
    <row r="2310">
      <c r="A2310" s="227" t="str">
        <f t="shared" si="1"/>
        <v>ME0000501500</v>
      </c>
      <c r="B2310" s="227" t="str">
        <f t="shared" si="2"/>
        <v>English More than a Life English (BK 115)</v>
      </c>
      <c r="C2310" s="32" t="s">
        <v>16476</v>
      </c>
      <c r="D2310" s="32" t="s">
        <v>192</v>
      </c>
      <c r="E2310" s="229">
        <v>5.69</v>
      </c>
      <c r="F2310" s="230" t="b">
        <v>0</v>
      </c>
      <c r="G2310" s="229">
        <v>19.0</v>
      </c>
      <c r="H2310" s="229">
        <v>20.0</v>
      </c>
      <c r="I2310" s="32" t="s">
        <v>5055</v>
      </c>
      <c r="J2310" s="32" t="s">
        <v>191</v>
      </c>
      <c r="K2310" s="229">
        <v>15.0</v>
      </c>
      <c r="L2310" s="229">
        <v>20.0</v>
      </c>
      <c r="M2310" s="232"/>
      <c r="N2310" s="229">
        <v>15.0</v>
      </c>
    </row>
    <row r="2311">
      <c r="A2311" s="227" t="str">
        <f t="shared" si="1"/>
        <v>ME0000801506</v>
      </c>
      <c r="B2311" s="227" t="str">
        <f t="shared" si="2"/>
        <v>Inner Engineering Book</v>
      </c>
      <c r="C2311" s="32" t="s">
        <v>16477</v>
      </c>
      <c r="D2311" s="32" t="s">
        <v>707</v>
      </c>
      <c r="E2311" s="229">
        <v>15.18</v>
      </c>
      <c r="F2311" s="230" t="b">
        <v>0</v>
      </c>
      <c r="G2311" s="229">
        <v>611.0</v>
      </c>
      <c r="H2311" s="229">
        <v>613.0</v>
      </c>
      <c r="I2311" s="32" t="s">
        <v>16478</v>
      </c>
      <c r="J2311" s="32" t="s">
        <v>2429</v>
      </c>
      <c r="K2311" s="229">
        <v>28.0</v>
      </c>
      <c r="L2311" s="229">
        <v>643.0</v>
      </c>
      <c r="M2311" s="232"/>
      <c r="N2311" s="229">
        <v>28.0</v>
      </c>
    </row>
    <row r="2312">
      <c r="A2312" s="227" t="str">
        <f t="shared" si="1"/>
        <v>ME0000901500</v>
      </c>
      <c r="B2312" s="227" t="str">
        <f t="shared" si="2"/>
        <v>English Flowers On the Path</v>
      </c>
      <c r="C2312" s="32" t="s">
        <v>16479</v>
      </c>
      <c r="D2312" s="32" t="s">
        <v>218</v>
      </c>
      <c r="E2312" s="229">
        <v>1.67</v>
      </c>
      <c r="F2312" s="230" t="b">
        <v>0</v>
      </c>
      <c r="G2312" s="229">
        <v>73.0</v>
      </c>
      <c r="H2312" s="229">
        <v>73.0</v>
      </c>
      <c r="I2312" s="32" t="s">
        <v>5064</v>
      </c>
      <c r="J2312" s="32" t="s">
        <v>217</v>
      </c>
      <c r="K2312" s="229">
        <v>7.0</v>
      </c>
      <c r="L2312" s="229">
        <v>73.0</v>
      </c>
      <c r="M2312" s="232"/>
      <c r="N2312" s="229">
        <v>7.0</v>
      </c>
    </row>
    <row r="2313">
      <c r="A2313" s="227" t="str">
        <f t="shared" si="1"/>
        <v>ME0001101506</v>
      </c>
      <c r="B2313" s="227" t="str">
        <f t="shared" si="2"/>
        <v>Karma Book</v>
      </c>
      <c r="C2313" s="32" t="s">
        <v>16480</v>
      </c>
      <c r="D2313" s="32" t="s">
        <v>710</v>
      </c>
      <c r="E2313" s="229">
        <v>15.57</v>
      </c>
      <c r="F2313" s="230" t="b">
        <v>0</v>
      </c>
      <c r="G2313" s="229">
        <v>925.0</v>
      </c>
      <c r="H2313" s="229">
        <v>926.0</v>
      </c>
      <c r="I2313" s="32" t="s">
        <v>16481</v>
      </c>
      <c r="J2313" s="32" t="s">
        <v>993</v>
      </c>
      <c r="K2313" s="229">
        <v>26.99</v>
      </c>
      <c r="L2313" s="233">
        <v>1726.0</v>
      </c>
      <c r="M2313" s="232"/>
      <c r="N2313" s="229">
        <v>26.99</v>
      </c>
    </row>
    <row r="2314">
      <c r="A2314" s="227" t="str">
        <f t="shared" si="1"/>
        <v>ME0001201500</v>
      </c>
      <c r="B2314" s="227" t="str">
        <f t="shared" si="2"/>
        <v>Eternal Echoes - A Book Of Poems (1994-2021)</v>
      </c>
      <c r="C2314" s="32" t="s">
        <v>16482</v>
      </c>
      <c r="D2314" s="32" t="s">
        <v>204</v>
      </c>
      <c r="E2314" s="229">
        <v>7.2</v>
      </c>
      <c r="F2314" s="230" t="b">
        <v>0</v>
      </c>
      <c r="G2314" s="229">
        <v>67.0</v>
      </c>
      <c r="H2314" s="229">
        <v>68.0</v>
      </c>
      <c r="I2314" s="32" t="s">
        <v>5006</v>
      </c>
      <c r="J2314" s="32" t="s">
        <v>203</v>
      </c>
      <c r="K2314" s="229">
        <v>25.0</v>
      </c>
      <c r="L2314" s="229">
        <v>68.0</v>
      </c>
      <c r="M2314" s="232"/>
      <c r="N2314" s="229">
        <v>25.0</v>
      </c>
    </row>
    <row r="2315">
      <c r="A2315" s="227" t="str">
        <f t="shared" si="1"/>
        <v>ME0002701500</v>
      </c>
      <c r="B2315" s="227" t="str">
        <f t="shared" si="2"/>
        <v>English Joy 24x7</v>
      </c>
      <c r="C2315" s="32" t="s">
        <v>16483</v>
      </c>
      <c r="D2315" s="32" t="s">
        <v>188</v>
      </c>
      <c r="E2315" s="229">
        <v>2.76</v>
      </c>
      <c r="F2315" s="230" t="b">
        <v>0</v>
      </c>
      <c r="G2315" s="229">
        <v>80.0</v>
      </c>
      <c r="H2315" s="229">
        <v>81.0</v>
      </c>
      <c r="I2315" s="32" t="s">
        <v>5091</v>
      </c>
      <c r="J2315" s="32" t="s">
        <v>187</v>
      </c>
      <c r="K2315" s="229">
        <v>7.0</v>
      </c>
      <c r="L2315" s="229">
        <v>81.0</v>
      </c>
      <c r="M2315" s="232"/>
      <c r="N2315" s="229">
        <v>7.0</v>
      </c>
    </row>
    <row r="2316">
      <c r="A2316" s="227" t="str">
        <f t="shared" si="1"/>
        <v>ME0002801500</v>
      </c>
      <c r="B2316" s="227" t="str">
        <f t="shared" si="2"/>
        <v>English Pebbles of Wisdom Vol 1</v>
      </c>
      <c r="C2316" s="32" t="s">
        <v>16484</v>
      </c>
      <c r="D2316" s="32" t="s">
        <v>220</v>
      </c>
      <c r="E2316" s="229">
        <v>2.23</v>
      </c>
      <c r="F2316" s="230" t="b">
        <v>0</v>
      </c>
      <c r="G2316" s="229">
        <v>441.0</v>
      </c>
      <c r="H2316" s="229">
        <v>442.0</v>
      </c>
      <c r="I2316" s="32" t="s">
        <v>5094</v>
      </c>
      <c r="J2316" s="32" t="s">
        <v>219</v>
      </c>
      <c r="K2316" s="229">
        <v>7.0</v>
      </c>
      <c r="L2316" s="229">
        <v>442.0</v>
      </c>
      <c r="M2316" s="232"/>
      <c r="N2316" s="229">
        <v>7.0</v>
      </c>
    </row>
    <row r="2317">
      <c r="A2317" s="227" t="str">
        <f t="shared" si="1"/>
        <v>ME0003401500</v>
      </c>
      <c r="B2317" s="227" t="str">
        <f t="shared" si="2"/>
        <v>English Himalayan Lust</v>
      </c>
      <c r="C2317" s="32" t="s">
        <v>16485</v>
      </c>
      <c r="D2317" s="32" t="s">
        <v>200</v>
      </c>
      <c r="E2317" s="233">
        <v>3.38</v>
      </c>
      <c r="F2317" s="230" t="b">
        <v>0</v>
      </c>
      <c r="G2317" s="229">
        <v>145.0</v>
      </c>
      <c r="H2317" s="229">
        <v>146.0</v>
      </c>
      <c r="I2317" s="32" t="s">
        <v>5097</v>
      </c>
      <c r="J2317" s="32" t="s">
        <v>199</v>
      </c>
      <c r="K2317" s="229">
        <v>15.0</v>
      </c>
      <c r="L2317" s="229">
        <v>146.0</v>
      </c>
      <c r="M2317" s="232"/>
      <c r="N2317" s="229">
        <v>15.0</v>
      </c>
    </row>
    <row r="2318">
      <c r="A2318" s="227" t="str">
        <f t="shared" si="1"/>
        <v>ME0003501500</v>
      </c>
      <c r="B2318" s="227" t="str">
        <f t="shared" si="2"/>
        <v>English Midnights with the Mystic</v>
      </c>
      <c r="C2318" s="32" t="s">
        <v>16486</v>
      </c>
      <c r="D2318" s="32" t="s">
        <v>210</v>
      </c>
      <c r="E2318" s="233">
        <v>4.87</v>
      </c>
      <c r="F2318" s="234" t="b">
        <v>0</v>
      </c>
      <c r="G2318" s="229">
        <v>449.0</v>
      </c>
      <c r="H2318" s="229">
        <v>449.0</v>
      </c>
      <c r="I2318" s="32" t="s">
        <v>5100</v>
      </c>
      <c r="J2318" s="32" t="s">
        <v>209</v>
      </c>
      <c r="K2318" s="229">
        <v>15.0</v>
      </c>
      <c r="L2318" s="229">
        <v>449.0</v>
      </c>
      <c r="M2318" s="232"/>
      <c r="N2318" s="229">
        <v>15.0</v>
      </c>
    </row>
    <row r="2319">
      <c r="A2319" s="227" t="str">
        <f t="shared" si="1"/>
        <v>ME0003601500</v>
      </c>
      <c r="B2319" s="227" t="str">
        <f t="shared" si="2"/>
        <v>English Dont Polish Your Ignorance It may Shine</v>
      </c>
      <c r="C2319" s="32" t="s">
        <v>16487</v>
      </c>
      <c r="D2319" s="32" t="s">
        <v>190</v>
      </c>
      <c r="E2319" s="233">
        <v>4.63</v>
      </c>
      <c r="F2319" s="234" t="b">
        <v>0</v>
      </c>
      <c r="G2319" s="229">
        <v>59.0</v>
      </c>
      <c r="H2319" s="229">
        <v>60.0</v>
      </c>
      <c r="I2319" s="32" t="s">
        <v>5103</v>
      </c>
      <c r="J2319" s="32" t="s">
        <v>189</v>
      </c>
      <c r="K2319" s="229">
        <v>15.0</v>
      </c>
      <c r="L2319" s="229">
        <v>60.0</v>
      </c>
      <c r="M2319" s="232"/>
      <c r="N2319" s="229">
        <v>15.0</v>
      </c>
    </row>
    <row r="2320">
      <c r="A2320" s="227" t="str">
        <f t="shared" si="1"/>
        <v>ME0003701500</v>
      </c>
      <c r="B2320" s="227" t="str">
        <f t="shared" si="2"/>
        <v>English Of Mystics and Mistakes</v>
      </c>
      <c r="C2320" s="32" t="s">
        <v>16488</v>
      </c>
      <c r="D2320" s="235" t="s">
        <v>196</v>
      </c>
      <c r="E2320" s="233">
        <v>3.05</v>
      </c>
      <c r="F2320" s="234" t="b">
        <v>0</v>
      </c>
      <c r="G2320" s="229">
        <v>107.0</v>
      </c>
      <c r="H2320" s="233">
        <v>108.0</v>
      </c>
      <c r="I2320" s="32" t="s">
        <v>5106</v>
      </c>
      <c r="J2320" s="32" t="s">
        <v>195</v>
      </c>
      <c r="K2320" s="229">
        <v>15.0</v>
      </c>
      <c r="L2320" s="229">
        <v>108.0</v>
      </c>
      <c r="M2320" s="232"/>
      <c r="N2320" s="229">
        <v>15.0</v>
      </c>
    </row>
    <row r="2321">
      <c r="A2321" s="227" t="str">
        <f t="shared" si="1"/>
        <v>ME0003801500</v>
      </c>
      <c r="B2321" s="227" t="str">
        <f t="shared" si="2"/>
        <v>English Life And Death In One Breath</v>
      </c>
      <c r="C2321" s="32" t="s">
        <v>16489</v>
      </c>
      <c r="D2321" s="235" t="s">
        <v>212</v>
      </c>
      <c r="E2321" s="229">
        <v>3.92</v>
      </c>
      <c r="F2321" s="234" t="b">
        <v>0</v>
      </c>
      <c r="G2321" s="229">
        <v>171.0</v>
      </c>
      <c r="H2321" s="233">
        <v>171.0</v>
      </c>
      <c r="I2321" s="32" t="s">
        <v>5109</v>
      </c>
      <c r="J2321" s="32" t="s">
        <v>211</v>
      </c>
      <c r="K2321" s="229">
        <v>15.0</v>
      </c>
      <c r="L2321" s="229">
        <v>171.0</v>
      </c>
      <c r="M2321" s="232"/>
      <c r="N2321" s="229">
        <v>15.0</v>
      </c>
    </row>
    <row r="2322">
      <c r="A2322" s="227" t="str">
        <f t="shared" si="1"/>
        <v>ME0003901500</v>
      </c>
      <c r="B2322" s="227" t="str">
        <f t="shared" si="2"/>
        <v>English Body The Greatest Gadget</v>
      </c>
      <c r="C2322" s="32" t="s">
        <v>16490</v>
      </c>
      <c r="D2322" s="32" t="s">
        <v>186</v>
      </c>
      <c r="E2322" s="229">
        <v>2.41</v>
      </c>
      <c r="F2322" s="230" t="b">
        <v>0</v>
      </c>
      <c r="G2322" s="229">
        <v>179.0</v>
      </c>
      <c r="H2322" s="229">
        <v>181.0</v>
      </c>
      <c r="I2322" s="32" t="s">
        <v>5112</v>
      </c>
      <c r="J2322" s="32" t="s">
        <v>185</v>
      </c>
      <c r="K2322" s="229">
        <v>7.0</v>
      </c>
      <c r="L2322" s="229">
        <v>181.0</v>
      </c>
      <c r="M2322" s="232"/>
      <c r="N2322" s="229">
        <v>7.0</v>
      </c>
    </row>
    <row r="2323">
      <c r="A2323" s="227" t="str">
        <f t="shared" si="1"/>
        <v>ME0004001500</v>
      </c>
      <c r="B2323" s="227" t="str">
        <f t="shared" si="2"/>
        <v>English Mystics Musings Soft</v>
      </c>
      <c r="C2323" s="32" t="s">
        <v>16491</v>
      </c>
      <c r="D2323" s="32" t="s">
        <v>184</v>
      </c>
      <c r="E2323" s="233">
        <v>4.36</v>
      </c>
      <c r="F2323" s="230" t="b">
        <v>0</v>
      </c>
      <c r="G2323" s="229">
        <v>152.0</v>
      </c>
      <c r="H2323" s="229">
        <v>153.0</v>
      </c>
      <c r="I2323" s="32" t="s">
        <v>5115</v>
      </c>
      <c r="J2323" s="32" t="s">
        <v>183</v>
      </c>
      <c r="K2323" s="229">
        <v>20.0</v>
      </c>
      <c r="L2323" s="229">
        <v>154.0</v>
      </c>
      <c r="M2323" s="232"/>
      <c r="N2323" s="229">
        <v>20.0</v>
      </c>
    </row>
    <row r="2324">
      <c r="A2324" s="227" t="str">
        <f t="shared" si="1"/>
        <v>ME0004002300</v>
      </c>
      <c r="B2324" s="227" t="str">
        <f t="shared" si="2"/>
        <v>Tamil-Mystic-Musings</v>
      </c>
      <c r="C2324" s="32" t="s">
        <v>16492</v>
      </c>
      <c r="D2324" s="32" t="s">
        <v>8198</v>
      </c>
      <c r="E2324" s="233">
        <v>5.54</v>
      </c>
      <c r="F2324" s="230" t="b">
        <v>0</v>
      </c>
      <c r="G2324" s="229">
        <v>157.0</v>
      </c>
      <c r="H2324" s="229">
        <v>157.0</v>
      </c>
      <c r="I2324" s="32" t="s">
        <v>8199</v>
      </c>
      <c r="J2324" s="32" t="s">
        <v>16493</v>
      </c>
      <c r="K2324" s="229">
        <v>10.0</v>
      </c>
      <c r="L2324" s="229">
        <v>157.0</v>
      </c>
      <c r="M2324" s="232"/>
      <c r="N2324" s="229">
        <v>10.0</v>
      </c>
    </row>
    <row r="2325">
      <c r="A2325" s="227" t="str">
        <f t="shared" si="1"/>
        <v>ME0004101500</v>
      </c>
      <c r="B2325" s="227" t="str">
        <f t="shared" si="2"/>
        <v>English Encounter the Enlightened</v>
      </c>
      <c r="C2325" s="32" t="s">
        <v>16494</v>
      </c>
      <c r="D2325" s="32" t="s">
        <v>216</v>
      </c>
      <c r="E2325" s="233">
        <v>3.26</v>
      </c>
      <c r="F2325" s="230" t="b">
        <v>0</v>
      </c>
      <c r="G2325" s="229">
        <v>271.0</v>
      </c>
      <c r="H2325" s="229">
        <v>271.0</v>
      </c>
      <c r="I2325" s="32" t="s">
        <v>5118</v>
      </c>
      <c r="J2325" s="32" t="s">
        <v>215</v>
      </c>
      <c r="K2325" s="229">
        <v>10.0</v>
      </c>
      <c r="L2325" s="229">
        <v>271.0</v>
      </c>
      <c r="M2325" s="232"/>
      <c r="N2325" s="229">
        <v>10.0</v>
      </c>
    </row>
    <row r="2326">
      <c r="A2326" s="227" t="str">
        <f t="shared" si="1"/>
        <v>ME0004102300</v>
      </c>
      <c r="B2326" s="227" t="str">
        <f t="shared" si="2"/>
        <v>Tamil-Encounter-the-Enlightened</v>
      </c>
      <c r="C2326" s="32" t="s">
        <v>16495</v>
      </c>
      <c r="D2326" s="32" t="s">
        <v>8194</v>
      </c>
      <c r="E2326" s="233">
        <v>5.53</v>
      </c>
      <c r="F2326" s="230" t="b">
        <v>0</v>
      </c>
      <c r="G2326" s="229">
        <v>201.0</v>
      </c>
      <c r="H2326" s="229">
        <v>201.0</v>
      </c>
      <c r="I2326" s="32" t="s">
        <v>8195</v>
      </c>
      <c r="J2326" s="32" t="s">
        <v>16496</v>
      </c>
      <c r="K2326" s="229">
        <v>10.0</v>
      </c>
      <c r="L2326" s="229">
        <v>201.0</v>
      </c>
      <c r="M2326" s="232"/>
      <c r="N2326" s="229">
        <v>10.0</v>
      </c>
    </row>
    <row r="2327">
      <c r="A2327" s="227" t="str">
        <f t="shared" si="1"/>
        <v>ME0004201500</v>
      </c>
      <c r="B2327" s="227" t="str">
        <f t="shared" si="2"/>
        <v>English A Guru Always Takes You For A Ride</v>
      </c>
      <c r="C2327" s="32" t="s">
        <v>16497</v>
      </c>
      <c r="D2327" s="32" t="s">
        <v>5121</v>
      </c>
      <c r="E2327" s="229">
        <v>0.22</v>
      </c>
      <c r="F2327" s="230" t="b">
        <v>0</v>
      </c>
      <c r="G2327" s="229">
        <v>105.0</v>
      </c>
      <c r="H2327" s="229">
        <v>105.0</v>
      </c>
      <c r="I2327" s="32" t="s">
        <v>5122</v>
      </c>
      <c r="J2327" s="32" t="s">
        <v>16498</v>
      </c>
      <c r="K2327" s="229">
        <v>3.0</v>
      </c>
      <c r="L2327" s="229">
        <v>105.0</v>
      </c>
      <c r="M2327" s="232"/>
      <c r="N2327" s="229">
        <v>3.0</v>
      </c>
    </row>
    <row r="2328">
      <c r="A2328" s="227" t="str">
        <f t="shared" si="1"/>
        <v>ME0004301500</v>
      </c>
      <c r="B2328" s="227" t="str">
        <f t="shared" si="2"/>
        <v>English Eternal Echoes</v>
      </c>
      <c r="C2328" s="32" t="s">
        <v>16499</v>
      </c>
      <c r="D2328" s="32" t="s">
        <v>16500</v>
      </c>
      <c r="E2328" s="229">
        <v>3.4</v>
      </c>
      <c r="F2328" s="230" t="b">
        <v>0</v>
      </c>
      <c r="G2328" s="229">
        <v>130.0</v>
      </c>
      <c r="H2328" s="229">
        <v>142.0</v>
      </c>
      <c r="I2328" s="32" t="s">
        <v>16501</v>
      </c>
      <c r="J2328" s="32" t="s">
        <v>16502</v>
      </c>
      <c r="K2328" s="229">
        <v>10.0</v>
      </c>
      <c r="L2328" s="229">
        <v>142.0</v>
      </c>
      <c r="M2328" s="232"/>
      <c r="N2328" s="229">
        <v>10.0</v>
      </c>
    </row>
    <row r="2329">
      <c r="A2329" s="227" t="str">
        <f t="shared" si="1"/>
        <v>ME0004401500</v>
      </c>
      <c r="B2329" s="227" t="str">
        <f t="shared" si="2"/>
        <v>English Ambition to Vision and Greed is God</v>
      </c>
      <c r="C2329" s="32" t="s">
        <v>16503</v>
      </c>
      <c r="D2329" s="32" t="s">
        <v>202</v>
      </c>
      <c r="E2329" s="229">
        <v>2.29</v>
      </c>
      <c r="F2329" s="230" t="b">
        <v>0</v>
      </c>
      <c r="G2329" s="229">
        <v>25.0</v>
      </c>
      <c r="H2329" s="229">
        <v>28.0</v>
      </c>
      <c r="I2329" s="32" t="s">
        <v>5125</v>
      </c>
      <c r="J2329" s="32" t="s">
        <v>201</v>
      </c>
      <c r="K2329" s="229">
        <v>7.0</v>
      </c>
      <c r="L2329" s="229">
        <v>29.0</v>
      </c>
      <c r="M2329" s="232"/>
      <c r="N2329" s="229">
        <v>7.0</v>
      </c>
    </row>
    <row r="2330">
      <c r="A2330" s="227" t="str">
        <f t="shared" si="1"/>
        <v>ME0004501500</v>
      </c>
      <c r="B2330" s="227" t="str">
        <f t="shared" si="2"/>
        <v>English Sacred Space for Self Transformation</v>
      </c>
      <c r="C2330" s="32" t="s">
        <v>16504</v>
      </c>
      <c r="D2330" s="32" t="s">
        <v>2217</v>
      </c>
      <c r="E2330" s="229">
        <v>0.85</v>
      </c>
      <c r="F2330" s="230" t="b">
        <v>0</v>
      </c>
      <c r="G2330" s="229">
        <v>15.0</v>
      </c>
      <c r="H2330" s="229">
        <v>15.0</v>
      </c>
      <c r="I2330" s="32" t="s">
        <v>5128</v>
      </c>
      <c r="J2330" s="32" t="s">
        <v>16505</v>
      </c>
      <c r="K2330" s="229">
        <v>5.0</v>
      </c>
      <c r="L2330" s="229">
        <v>15.0</v>
      </c>
      <c r="M2330" s="232"/>
      <c r="N2330" s="229">
        <v>5.0</v>
      </c>
    </row>
    <row r="2331">
      <c r="A2331" s="227" t="str">
        <f t="shared" si="1"/>
        <v>ME0004601500</v>
      </c>
      <c r="B2331" s="227" t="str">
        <f t="shared" si="2"/>
        <v>English Circus of the Mind</v>
      </c>
      <c r="C2331" s="32" t="s">
        <v>16506</v>
      </c>
      <c r="D2331" s="32" t="s">
        <v>5131</v>
      </c>
      <c r="E2331" s="233">
        <v>0.61</v>
      </c>
      <c r="F2331" s="230" t="b">
        <v>0</v>
      </c>
      <c r="G2331" s="229">
        <v>98.0</v>
      </c>
      <c r="H2331" s="229">
        <v>98.0</v>
      </c>
      <c r="I2331" s="32" t="s">
        <v>5132</v>
      </c>
      <c r="J2331" s="32" t="s">
        <v>16507</v>
      </c>
      <c r="K2331" s="229">
        <v>3.0</v>
      </c>
      <c r="L2331" s="229">
        <v>98.0</v>
      </c>
      <c r="M2331" s="232"/>
      <c r="N2331" s="229">
        <v>3.0</v>
      </c>
    </row>
    <row r="2332">
      <c r="A2332" s="227" t="str">
        <f t="shared" si="1"/>
        <v>ME0004701500</v>
      </c>
      <c r="B2332" s="227" t="str">
        <f t="shared" si="2"/>
        <v>English Sadhguru A Convex View</v>
      </c>
      <c r="C2332" s="32" t="s">
        <v>16508</v>
      </c>
      <c r="D2332" s="32" t="s">
        <v>5135</v>
      </c>
      <c r="E2332" s="229">
        <v>43.75</v>
      </c>
      <c r="F2332" s="230" t="b">
        <v>0</v>
      </c>
      <c r="G2332" s="229">
        <v>2.0</v>
      </c>
      <c r="H2332" s="229">
        <v>2.0</v>
      </c>
      <c r="I2332" s="32" t="s">
        <v>5136</v>
      </c>
      <c r="J2332" s="32" t="s">
        <v>16509</v>
      </c>
      <c r="K2332" s="229">
        <v>85.0</v>
      </c>
      <c r="L2332" s="229">
        <v>2.0</v>
      </c>
      <c r="M2332" s="231"/>
      <c r="N2332" s="229">
        <v>85.0</v>
      </c>
    </row>
    <row r="2333">
      <c r="A2333" s="227" t="str">
        <f t="shared" si="1"/>
        <v>ME0004801500</v>
      </c>
      <c r="B2333" s="227" t="str">
        <f t="shared" si="2"/>
        <v>English Mystics Musings Hard</v>
      </c>
      <c r="C2333" s="32" t="s">
        <v>16510</v>
      </c>
      <c r="D2333" s="32" t="s">
        <v>181</v>
      </c>
      <c r="E2333" s="233">
        <v>11.09</v>
      </c>
      <c r="F2333" s="230" t="b">
        <v>0</v>
      </c>
      <c r="G2333" s="229">
        <v>0.0</v>
      </c>
      <c r="H2333" s="229">
        <v>0.0</v>
      </c>
      <c r="I2333" s="32" t="s">
        <v>8191</v>
      </c>
      <c r="J2333" s="32" t="s">
        <v>180</v>
      </c>
      <c r="K2333" s="229">
        <v>30.0</v>
      </c>
      <c r="L2333" s="229">
        <v>0.0</v>
      </c>
      <c r="M2333" s="232"/>
      <c r="N2333" s="229">
        <v>30.0</v>
      </c>
    </row>
    <row r="2334">
      <c r="A2334" s="227" t="str">
        <f t="shared" si="1"/>
        <v>ME0005602300</v>
      </c>
      <c r="B2334" s="227" t="str">
        <f t="shared" si="2"/>
        <v>Dhyanalingam-Guru-Thanda-Guru</v>
      </c>
      <c r="C2334" s="32" t="s">
        <v>16511</v>
      </c>
      <c r="D2334" s="32" t="s">
        <v>8845</v>
      </c>
      <c r="E2334" s="233">
        <v>0.0</v>
      </c>
      <c r="F2334" s="230" t="b">
        <v>0</v>
      </c>
      <c r="G2334" s="229">
        <v>7.0</v>
      </c>
      <c r="H2334" s="229">
        <v>7.0</v>
      </c>
      <c r="I2334" s="32" t="s">
        <v>8846</v>
      </c>
      <c r="J2334" s="32" t="s">
        <v>16512</v>
      </c>
      <c r="K2334" s="229">
        <v>2.0</v>
      </c>
      <c r="L2334" s="229">
        <v>7.0</v>
      </c>
      <c r="M2334" s="232"/>
      <c r="N2334" s="229">
        <v>2.0</v>
      </c>
    </row>
    <row r="2335">
      <c r="A2335" s="227" t="str">
        <f t="shared" si="1"/>
        <v>ME0005801500</v>
      </c>
      <c r="B2335" s="227" t="str">
        <f t="shared" si="2"/>
        <v>English Pebbles Of Wisdom Vol 2</v>
      </c>
      <c r="C2335" s="32" t="s">
        <v>16513</v>
      </c>
      <c r="D2335" s="32" t="s">
        <v>206</v>
      </c>
      <c r="E2335" s="229">
        <v>1.57</v>
      </c>
      <c r="F2335" s="230" t="b">
        <v>0</v>
      </c>
      <c r="G2335" s="229">
        <v>91.0</v>
      </c>
      <c r="H2335" s="229">
        <v>93.0</v>
      </c>
      <c r="I2335" s="32" t="s">
        <v>5009</v>
      </c>
      <c r="J2335" s="32" t="s">
        <v>205</v>
      </c>
      <c r="K2335" s="229">
        <v>7.0</v>
      </c>
      <c r="L2335" s="229">
        <v>93.0</v>
      </c>
      <c r="M2335" s="232"/>
      <c r="N2335" s="229">
        <v>7.0</v>
      </c>
    </row>
    <row r="2336">
      <c r="A2336" s="227" t="str">
        <f t="shared" si="1"/>
        <v>ME0007316900</v>
      </c>
      <c r="B2336" s="227" t="str">
        <f t="shared" si="2"/>
        <v>Photo-Book-Big</v>
      </c>
      <c r="C2336" s="32" t="s">
        <v>16514</v>
      </c>
      <c r="D2336" s="32" t="s">
        <v>6775</v>
      </c>
      <c r="E2336" s="229">
        <v>192.69</v>
      </c>
      <c r="F2336" s="230" t="b">
        <v>0</v>
      </c>
      <c r="G2336" s="229">
        <v>0.0</v>
      </c>
      <c r="H2336" s="229">
        <v>0.0</v>
      </c>
      <c r="I2336" s="32" t="s">
        <v>16515</v>
      </c>
      <c r="J2336" s="32" t="s">
        <v>16516</v>
      </c>
      <c r="K2336" s="229">
        <v>300.0</v>
      </c>
      <c r="L2336" s="229">
        <v>0.0</v>
      </c>
      <c r="M2336" s="232"/>
      <c r="N2336" s="229">
        <v>300.0</v>
      </c>
    </row>
    <row r="2337">
      <c r="A2337" s="227" t="str">
        <f t="shared" si="1"/>
        <v>ME0007317000</v>
      </c>
      <c r="B2337" s="227" t="str">
        <f t="shared" si="2"/>
        <v>Photo-Book-Small</v>
      </c>
      <c r="C2337" s="32" t="s">
        <v>16517</v>
      </c>
      <c r="D2337" s="32" t="s">
        <v>208</v>
      </c>
      <c r="E2337" s="229">
        <v>44.0</v>
      </c>
      <c r="F2337" s="230" t="b">
        <v>0</v>
      </c>
      <c r="G2337" s="229">
        <v>101.0</v>
      </c>
      <c r="H2337" s="229">
        <v>101.0</v>
      </c>
      <c r="I2337" s="32" t="s">
        <v>6772</v>
      </c>
      <c r="J2337" s="32" t="s">
        <v>207</v>
      </c>
      <c r="K2337" s="229">
        <v>160.0</v>
      </c>
      <c r="L2337" s="229">
        <v>101.0</v>
      </c>
      <c r="M2337" s="231"/>
      <c r="N2337" s="229">
        <v>160.0</v>
      </c>
    </row>
    <row r="2338">
      <c r="A2338" s="227" t="str">
        <f t="shared" si="1"/>
        <v>ME0007501500</v>
      </c>
      <c r="B2338" s="227" t="str">
        <f t="shared" si="2"/>
        <v>English A Taste of Well Being</v>
      </c>
      <c r="C2338" s="32" t="s">
        <v>16518</v>
      </c>
      <c r="D2338" s="32" t="s">
        <v>214</v>
      </c>
      <c r="E2338" s="229">
        <v>2.87</v>
      </c>
      <c r="F2338" s="230" t="b">
        <v>0</v>
      </c>
      <c r="G2338" s="233">
        <v>1748.0</v>
      </c>
      <c r="H2338" s="233">
        <v>1752.0</v>
      </c>
      <c r="I2338" s="32" t="s">
        <v>5152</v>
      </c>
      <c r="J2338" s="32" t="s">
        <v>213</v>
      </c>
      <c r="K2338" s="229">
        <v>15.0</v>
      </c>
      <c r="L2338" s="233">
        <v>1752.0</v>
      </c>
      <c r="M2338" s="232"/>
      <c r="N2338" s="229">
        <v>15.0</v>
      </c>
    </row>
    <row r="2339">
      <c r="A2339" s="227" t="str">
        <f t="shared" si="1"/>
        <v>ME0007701500</v>
      </c>
      <c r="B2339" s="227" t="str">
        <f t="shared" si="2"/>
        <v>Youth and Truth - Unplug with Sadhguru</v>
      </c>
      <c r="C2339" s="32" t="s">
        <v>16519</v>
      </c>
      <c r="D2339" s="32" t="s">
        <v>222</v>
      </c>
      <c r="E2339" s="229">
        <v>2.43</v>
      </c>
      <c r="F2339" s="230" t="b">
        <v>0</v>
      </c>
      <c r="G2339" s="229">
        <v>192.0</v>
      </c>
      <c r="H2339" s="229">
        <v>193.0</v>
      </c>
      <c r="I2339" s="32" t="s">
        <v>5015</v>
      </c>
      <c r="J2339" s="32" t="s">
        <v>221</v>
      </c>
      <c r="K2339" s="229">
        <v>7.0</v>
      </c>
      <c r="L2339" s="229">
        <v>193.0</v>
      </c>
      <c r="M2339" s="232"/>
      <c r="N2339" s="229">
        <v>7.0</v>
      </c>
    </row>
    <row r="2340">
      <c r="A2340" s="227" t="str">
        <f t="shared" si="1"/>
        <v>ME0007901500</v>
      </c>
      <c r="B2340" s="227" t="str">
        <f t="shared" si="2"/>
        <v>Relationships-Emotion-DualBook</v>
      </c>
      <c r="C2340" s="32" t="s">
        <v>16520</v>
      </c>
      <c r="D2340" s="32" t="s">
        <v>198</v>
      </c>
      <c r="E2340" s="229">
        <v>3.11</v>
      </c>
      <c r="F2340" s="230" t="b">
        <v>0</v>
      </c>
      <c r="G2340" s="229">
        <v>252.0</v>
      </c>
      <c r="H2340" s="229">
        <v>254.0</v>
      </c>
      <c r="I2340" s="32" t="s">
        <v>5160</v>
      </c>
      <c r="J2340" s="32" t="s">
        <v>197</v>
      </c>
      <c r="K2340" s="229">
        <v>15.0</v>
      </c>
      <c r="L2340" s="229">
        <v>254.0</v>
      </c>
      <c r="M2340" s="232"/>
      <c r="N2340" s="229">
        <v>15.0</v>
      </c>
    </row>
    <row r="2341">
      <c r="A2341" s="227" t="str">
        <f t="shared" si="1"/>
        <v>ME0008101506</v>
      </c>
      <c r="B2341" s="227" t="str">
        <f t="shared" si="2"/>
        <v>Taste of Isha Cookbook</v>
      </c>
      <c r="C2341" s="32" t="s">
        <v>16521</v>
      </c>
      <c r="D2341" s="32" t="s">
        <v>81</v>
      </c>
      <c r="E2341" s="229">
        <v>5.4</v>
      </c>
      <c r="F2341" s="230" t="b">
        <v>0</v>
      </c>
      <c r="G2341" s="229">
        <v>745.0</v>
      </c>
      <c r="H2341" s="229">
        <v>747.0</v>
      </c>
      <c r="I2341" s="32" t="s">
        <v>16522</v>
      </c>
      <c r="J2341" s="32" t="s">
        <v>2425</v>
      </c>
      <c r="K2341" s="229">
        <v>15.0</v>
      </c>
      <c r="L2341" s="229">
        <v>747.0</v>
      </c>
      <c r="M2341" s="232"/>
      <c r="N2341" s="229">
        <v>15.0</v>
      </c>
    </row>
    <row r="2342">
      <c r="A2342" s="227" t="str">
        <f t="shared" si="1"/>
        <v>ME0008201506</v>
      </c>
      <c r="B2342" s="227" t="str">
        <f t="shared" si="2"/>
        <v>English Project Bloom</v>
      </c>
      <c r="C2342" s="32" t="s">
        <v>16523</v>
      </c>
      <c r="D2342" s="32" t="s">
        <v>16524</v>
      </c>
      <c r="E2342" s="229">
        <v>3.0</v>
      </c>
      <c r="F2342" s="230" t="b">
        <v>0</v>
      </c>
      <c r="G2342" s="229">
        <v>0.0</v>
      </c>
      <c r="H2342" s="229">
        <v>0.0</v>
      </c>
      <c r="I2342" s="32" t="s">
        <v>16525</v>
      </c>
      <c r="J2342" s="32" t="s">
        <v>16526</v>
      </c>
      <c r="K2342" s="229">
        <v>10.0</v>
      </c>
      <c r="L2342" s="229">
        <v>0.0</v>
      </c>
      <c r="M2342" s="232"/>
      <c r="N2342" s="229">
        <v>10.0</v>
      </c>
    </row>
    <row r="2343">
      <c r="A2343" s="227" t="str">
        <f t="shared" si="1"/>
        <v>ME0008301506</v>
      </c>
      <c r="B2343" s="227" t="str">
        <f t="shared" si="2"/>
        <v>Death An-Inside-Story</v>
      </c>
      <c r="C2343" s="32" t="s">
        <v>16527</v>
      </c>
      <c r="D2343" s="32" t="s">
        <v>16528</v>
      </c>
      <c r="E2343" s="229">
        <v>4.35</v>
      </c>
      <c r="F2343" s="230" t="b">
        <v>0</v>
      </c>
      <c r="G2343" s="233">
        <v>16371.0</v>
      </c>
      <c r="H2343" s="233">
        <v>16371.0</v>
      </c>
      <c r="I2343" s="32" t="s">
        <v>16529</v>
      </c>
      <c r="J2343" s="32" t="s">
        <v>16530</v>
      </c>
      <c r="K2343" s="229">
        <v>10.0</v>
      </c>
      <c r="L2343" s="233">
        <v>16371.0</v>
      </c>
      <c r="M2343" s="232"/>
      <c r="N2343" s="229">
        <v>10.0</v>
      </c>
    </row>
    <row r="2344">
      <c r="A2344" s="227" t="str">
        <f t="shared" si="1"/>
        <v>ME0008501500</v>
      </c>
      <c r="B2344" s="227" t="str">
        <f t="shared" si="2"/>
        <v>English Creation to Creator</v>
      </c>
      <c r="C2344" s="32" t="s">
        <v>16531</v>
      </c>
      <c r="D2344" s="32" t="s">
        <v>5191</v>
      </c>
      <c r="E2344" s="229">
        <v>0.29</v>
      </c>
      <c r="F2344" s="230" t="b">
        <v>0</v>
      </c>
      <c r="G2344" s="229">
        <v>111.0</v>
      </c>
      <c r="H2344" s="229">
        <v>111.0</v>
      </c>
      <c r="I2344" s="32" t="s">
        <v>5192</v>
      </c>
      <c r="J2344" s="32" t="s">
        <v>16532</v>
      </c>
      <c r="K2344" s="229">
        <v>3.0</v>
      </c>
      <c r="L2344" s="229">
        <v>111.0</v>
      </c>
      <c r="M2344" s="232"/>
      <c r="N2344" s="229">
        <v>3.0</v>
      </c>
    </row>
    <row r="2345">
      <c r="A2345" s="227" t="str">
        <f t="shared" si="1"/>
        <v>ME0008701500</v>
      </c>
      <c r="B2345" s="227" t="str">
        <f t="shared" si="2"/>
        <v>English Dhyanalinga The Eternal Form</v>
      </c>
      <c r="C2345" s="32" t="s">
        <v>16533</v>
      </c>
      <c r="D2345" s="32" t="s">
        <v>16534</v>
      </c>
      <c r="E2345" s="233">
        <v>12.15</v>
      </c>
      <c r="F2345" s="234" t="b">
        <v>0</v>
      </c>
      <c r="G2345" s="229">
        <v>0.0</v>
      </c>
      <c r="H2345" s="229">
        <v>0.0</v>
      </c>
      <c r="I2345" s="32" t="s">
        <v>16535</v>
      </c>
      <c r="J2345" s="32" t="s">
        <v>16536</v>
      </c>
      <c r="K2345" s="229">
        <v>3.0</v>
      </c>
      <c r="L2345" s="229">
        <v>0.0</v>
      </c>
      <c r="M2345" s="232"/>
      <c r="N2345" s="229">
        <v>3.0</v>
      </c>
    </row>
    <row r="2346">
      <c r="A2346" s="227" t="str">
        <f t="shared" si="1"/>
        <v>ME0008901500</v>
      </c>
      <c r="B2346" s="227" t="str">
        <f t="shared" si="2"/>
        <v>English Inner Management</v>
      </c>
      <c r="C2346" s="32" t="s">
        <v>16537</v>
      </c>
      <c r="D2346" s="32" t="s">
        <v>5025</v>
      </c>
      <c r="E2346" s="233">
        <v>0.37</v>
      </c>
      <c r="F2346" s="234" t="b">
        <v>0</v>
      </c>
      <c r="G2346" s="229">
        <v>94.0</v>
      </c>
      <c r="H2346" s="229">
        <v>94.0</v>
      </c>
      <c r="I2346" s="32" t="s">
        <v>5026</v>
      </c>
      <c r="J2346" s="32" t="s">
        <v>16538</v>
      </c>
      <c r="K2346" s="229">
        <v>5.0</v>
      </c>
      <c r="L2346" s="229">
        <v>94.0</v>
      </c>
      <c r="M2346" s="232"/>
      <c r="N2346" s="229">
        <v>5.0</v>
      </c>
    </row>
    <row r="2347">
      <c r="A2347" s="227" t="str">
        <f t="shared" si="1"/>
        <v>ME0009201500</v>
      </c>
      <c r="B2347" s="227" t="str">
        <f t="shared" si="2"/>
        <v>English Sexuality and Divine</v>
      </c>
      <c r="C2347" s="32" t="s">
        <v>16539</v>
      </c>
      <c r="D2347" s="32" t="s">
        <v>5207</v>
      </c>
      <c r="E2347" s="229">
        <v>0.37</v>
      </c>
      <c r="F2347" s="230" t="b">
        <v>0</v>
      </c>
      <c r="G2347" s="229">
        <v>135.0</v>
      </c>
      <c r="H2347" s="229">
        <v>136.0</v>
      </c>
      <c r="I2347" s="32" t="s">
        <v>5208</v>
      </c>
      <c r="J2347" s="32" t="s">
        <v>16540</v>
      </c>
      <c r="K2347" s="229">
        <v>3.0</v>
      </c>
      <c r="L2347" s="229">
        <v>136.0</v>
      </c>
      <c r="M2347" s="232"/>
      <c r="N2347" s="229">
        <v>3.0</v>
      </c>
    </row>
    <row r="2348">
      <c r="A2348" s="227" t="str">
        <f t="shared" si="1"/>
        <v>ME0009301500</v>
      </c>
      <c r="B2348" s="227" t="str">
        <f t="shared" si="2"/>
        <v>English Unleashing the Mind</v>
      </c>
      <c r="C2348" s="32" t="s">
        <v>16541</v>
      </c>
      <c r="D2348" s="32" t="s">
        <v>5211</v>
      </c>
      <c r="E2348" s="233">
        <v>0.53</v>
      </c>
      <c r="F2348" s="230" t="b">
        <v>0</v>
      </c>
      <c r="G2348" s="229">
        <v>14.0</v>
      </c>
      <c r="H2348" s="229">
        <v>14.0</v>
      </c>
      <c r="I2348" s="235" t="s">
        <v>5212</v>
      </c>
      <c r="J2348" s="32" t="s">
        <v>16542</v>
      </c>
      <c r="K2348" s="229">
        <v>3.0</v>
      </c>
      <c r="L2348" s="229">
        <v>14.0</v>
      </c>
      <c r="M2348" s="232"/>
      <c r="N2348" s="229">
        <v>3.0</v>
      </c>
    </row>
    <row r="2349">
      <c r="A2349" s="227" t="str">
        <f t="shared" si="1"/>
        <v>ME0009401500</v>
      </c>
      <c r="B2349" s="227" t="str">
        <f t="shared" si="2"/>
        <v>English Why Suffering</v>
      </c>
      <c r="C2349" s="32" t="s">
        <v>16543</v>
      </c>
      <c r="D2349" s="235" t="s">
        <v>5215</v>
      </c>
      <c r="E2349" s="233">
        <v>0.22</v>
      </c>
      <c r="F2349" s="234" t="b">
        <v>0</v>
      </c>
      <c r="G2349" s="229">
        <v>100.0</v>
      </c>
      <c r="H2349" s="233">
        <v>100.0</v>
      </c>
      <c r="I2349" s="32" t="s">
        <v>5216</v>
      </c>
      <c r="J2349" s="32" t="s">
        <v>16544</v>
      </c>
      <c r="K2349" s="229">
        <v>3.0</v>
      </c>
      <c r="L2349" s="229">
        <v>100.0</v>
      </c>
      <c r="M2349" s="232"/>
      <c r="N2349" s="229">
        <v>3.0</v>
      </c>
    </row>
    <row r="2350">
      <c r="A2350" s="227" t="str">
        <f t="shared" si="1"/>
        <v>ME0009501500</v>
      </c>
      <c r="B2350" s="227" t="str">
        <f t="shared" si="2"/>
        <v>English Ancient Technology</v>
      </c>
      <c r="C2350" s="32" t="s">
        <v>16545</v>
      </c>
      <c r="D2350" s="235" t="s">
        <v>5219</v>
      </c>
      <c r="E2350" s="229">
        <v>0.65</v>
      </c>
      <c r="F2350" s="234" t="b">
        <v>0</v>
      </c>
      <c r="G2350" s="233">
        <v>88.0</v>
      </c>
      <c r="H2350" s="233">
        <v>88.0</v>
      </c>
      <c r="I2350" s="235" t="s">
        <v>5220</v>
      </c>
      <c r="J2350" s="32" t="s">
        <v>16546</v>
      </c>
      <c r="K2350" s="229">
        <v>5.0</v>
      </c>
      <c r="L2350" s="233">
        <v>88.0</v>
      </c>
      <c r="M2350" s="232"/>
      <c r="N2350" s="229">
        <v>5.0</v>
      </c>
    </row>
    <row r="2351">
      <c r="A2351" s="227" t="str">
        <f t="shared" si="1"/>
        <v>ME0009601500</v>
      </c>
      <c r="B2351" s="227" t="str">
        <f t="shared" si="2"/>
        <v>English Good and Bad Divides The World</v>
      </c>
      <c r="C2351" s="32" t="s">
        <v>16547</v>
      </c>
      <c r="D2351" s="32" t="s">
        <v>5223</v>
      </c>
      <c r="E2351" s="233">
        <v>0.79</v>
      </c>
      <c r="F2351" s="234" t="b">
        <v>0</v>
      </c>
      <c r="G2351" s="233">
        <v>259.0</v>
      </c>
      <c r="H2351" s="233">
        <v>259.0</v>
      </c>
      <c r="I2351" s="32" t="s">
        <v>5224</v>
      </c>
      <c r="J2351" s="32" t="s">
        <v>16548</v>
      </c>
      <c r="K2351" s="229">
        <v>3.0</v>
      </c>
      <c r="L2351" s="233">
        <v>259.0</v>
      </c>
      <c r="M2351" s="232"/>
      <c r="N2351" s="229">
        <v>3.0</v>
      </c>
    </row>
    <row r="2352">
      <c r="A2352" s="227" t="str">
        <f t="shared" si="1"/>
        <v>ME0009701500</v>
      </c>
      <c r="B2352" s="227" t="str">
        <f t="shared" si="2"/>
        <v>English Enlightenment What It Is</v>
      </c>
      <c r="C2352" s="32" t="s">
        <v>16549</v>
      </c>
      <c r="D2352" s="32" t="s">
        <v>2163</v>
      </c>
      <c r="E2352" s="233">
        <v>0.81</v>
      </c>
      <c r="F2352" s="234" t="b">
        <v>0</v>
      </c>
      <c r="G2352" s="229">
        <v>40.0</v>
      </c>
      <c r="H2352" s="229">
        <v>40.0</v>
      </c>
      <c r="I2352" s="32" t="s">
        <v>5227</v>
      </c>
      <c r="J2352" s="32" t="s">
        <v>16550</v>
      </c>
      <c r="K2352" s="229">
        <v>3.0</v>
      </c>
      <c r="L2352" s="229">
        <v>40.0</v>
      </c>
      <c r="M2352" s="232"/>
      <c r="N2352" s="229">
        <v>3.0</v>
      </c>
    </row>
    <row r="2353">
      <c r="A2353" s="227" t="str">
        <f t="shared" si="1"/>
        <v>ME0013502300</v>
      </c>
      <c r="B2353" s="227" t="str">
        <f t="shared" si="2"/>
        <v>Tamil-Velliyangiri</v>
      </c>
      <c r="C2353" s="32" t="s">
        <v>16551</v>
      </c>
      <c r="D2353" s="32" t="s">
        <v>8202</v>
      </c>
      <c r="E2353" s="229">
        <v>0.38</v>
      </c>
      <c r="F2353" s="230" t="b">
        <v>0</v>
      </c>
      <c r="G2353" s="229">
        <v>27.0</v>
      </c>
      <c r="H2353" s="229">
        <v>27.0</v>
      </c>
      <c r="I2353" s="32" t="s">
        <v>8203</v>
      </c>
      <c r="J2353" s="32" t="s">
        <v>16552</v>
      </c>
      <c r="K2353" s="229">
        <v>3.0</v>
      </c>
      <c r="L2353" s="229">
        <v>27.0</v>
      </c>
      <c r="M2353" s="232"/>
      <c r="N2353" s="229">
        <v>3.0</v>
      </c>
    </row>
    <row r="2354">
      <c r="A2354" s="227" t="str">
        <f t="shared" si="1"/>
        <v>ME0014401500</v>
      </c>
      <c r="B2354" s="227" t="str">
        <f t="shared" si="2"/>
        <v>English YOU A Spiritual Possibility</v>
      </c>
      <c r="C2354" s="32" t="s">
        <v>16553</v>
      </c>
      <c r="D2354" s="32" t="s">
        <v>16554</v>
      </c>
      <c r="E2354" s="229">
        <v>8.34</v>
      </c>
      <c r="F2354" s="230" t="b">
        <v>0</v>
      </c>
      <c r="G2354" s="229">
        <v>0.0</v>
      </c>
      <c r="H2354" s="229">
        <v>0.0</v>
      </c>
      <c r="I2354" s="235" t="s">
        <v>16555</v>
      </c>
      <c r="J2354" s="32" t="s">
        <v>16556</v>
      </c>
      <c r="K2354" s="229">
        <v>45.0</v>
      </c>
      <c r="L2354" s="229">
        <v>0.0</v>
      </c>
      <c r="M2354" s="232"/>
      <c r="N2354" s="229">
        <v>45.0</v>
      </c>
    </row>
    <row r="2355">
      <c r="A2355" s="227" t="str">
        <f t="shared" si="1"/>
        <v>ME0014501500</v>
      </c>
      <c r="B2355" s="227" t="str">
        <f t="shared" si="2"/>
        <v>English Dhyanalinga Temple Brochure</v>
      </c>
      <c r="C2355" s="32" t="s">
        <v>16557</v>
      </c>
      <c r="D2355" s="32" t="s">
        <v>16558</v>
      </c>
      <c r="E2355" s="229">
        <v>0.93</v>
      </c>
      <c r="F2355" s="230" t="b">
        <v>0</v>
      </c>
      <c r="G2355" s="229">
        <v>172.0</v>
      </c>
      <c r="H2355" s="233">
        <v>172.0</v>
      </c>
      <c r="I2355" s="32" t="s">
        <v>16559</v>
      </c>
      <c r="J2355" s="32" t="s">
        <v>16560</v>
      </c>
      <c r="K2355" s="229">
        <v>3.0</v>
      </c>
      <c r="L2355" s="233">
        <v>172.0</v>
      </c>
      <c r="M2355" s="232"/>
      <c r="N2355" s="229">
        <v>3.0</v>
      </c>
    </row>
    <row r="2356">
      <c r="A2356" s="227" t="str">
        <f t="shared" si="1"/>
        <v>ME0014601500</v>
      </c>
      <c r="B2356" s="227" t="str">
        <f t="shared" si="2"/>
        <v>Small-Book-6-GiftSet</v>
      </c>
      <c r="C2356" s="32" t="s">
        <v>16561</v>
      </c>
      <c r="D2356" s="32" t="s">
        <v>875</v>
      </c>
      <c r="E2356" s="229">
        <v>2.26</v>
      </c>
      <c r="F2356" s="230" t="b">
        <v>0</v>
      </c>
      <c r="G2356" s="229">
        <v>70.0</v>
      </c>
      <c r="H2356" s="233">
        <v>76.0</v>
      </c>
      <c r="I2356" s="235" t="s">
        <v>16562</v>
      </c>
      <c r="J2356" s="32" t="s">
        <v>16563</v>
      </c>
      <c r="K2356" s="229">
        <v>9.0</v>
      </c>
      <c r="L2356" s="233">
        <v>76.0</v>
      </c>
      <c r="M2356" s="232"/>
      <c r="N2356" s="229">
        <v>9.0</v>
      </c>
    </row>
    <row r="2357">
      <c r="A2357" s="227" t="str">
        <f t="shared" si="1"/>
        <v>ME0014701500</v>
      </c>
      <c r="B2357" s="227" t="str">
        <f t="shared" si="2"/>
        <v>Large-Book-7-GiftSet</v>
      </c>
      <c r="C2357" s="32" t="s">
        <v>16564</v>
      </c>
      <c r="D2357" s="32" t="s">
        <v>886</v>
      </c>
      <c r="E2357" s="229">
        <v>4.86</v>
      </c>
      <c r="F2357" s="230" t="b">
        <v>0</v>
      </c>
      <c r="G2357" s="229">
        <v>171.0</v>
      </c>
      <c r="H2357" s="229">
        <v>172.0</v>
      </c>
      <c r="I2357" s="32" t="s">
        <v>16565</v>
      </c>
      <c r="J2357" s="32" t="s">
        <v>16566</v>
      </c>
      <c r="K2357" s="229">
        <v>10.0</v>
      </c>
      <c r="L2357" s="229">
        <v>172.0</v>
      </c>
      <c r="M2357" s="232"/>
      <c r="N2357" s="229">
        <v>10.0</v>
      </c>
    </row>
    <row r="2358">
      <c r="A2358" s="227" t="str">
        <f t="shared" si="1"/>
        <v>ME0014810300</v>
      </c>
      <c r="B2358" s="227" t="str">
        <f t="shared" si="2"/>
        <v>AdiYogi-Photo</v>
      </c>
      <c r="C2358" s="32" t="s">
        <v>16567</v>
      </c>
      <c r="D2358" s="32" t="s">
        <v>16568</v>
      </c>
      <c r="E2358" s="229">
        <v>1.8</v>
      </c>
      <c r="F2358" s="230" t="b">
        <v>0</v>
      </c>
      <c r="G2358" s="229">
        <v>2.0</v>
      </c>
      <c r="H2358" s="229">
        <v>2.0</v>
      </c>
      <c r="I2358" s="32" t="s">
        <v>16569</v>
      </c>
      <c r="J2358" s="32" t="s">
        <v>16570</v>
      </c>
      <c r="K2358" s="229">
        <v>5.0</v>
      </c>
      <c r="L2358" s="229">
        <v>2.0</v>
      </c>
      <c r="M2358" s="232"/>
      <c r="N2358" s="229">
        <v>0.0</v>
      </c>
    </row>
    <row r="2359">
      <c r="A2359" s="227" t="str">
        <f t="shared" si="1"/>
        <v>ME0015000200</v>
      </c>
      <c r="B2359" s="227" t="str">
        <f t="shared" si="2"/>
        <v>AdiYogi-Acrylic-Stand-Photo</v>
      </c>
      <c r="C2359" s="32" t="s">
        <v>16571</v>
      </c>
      <c r="D2359" s="32" t="s">
        <v>3762</v>
      </c>
      <c r="E2359" s="229">
        <v>0.88</v>
      </c>
      <c r="F2359" s="230" t="b">
        <v>0</v>
      </c>
      <c r="G2359" s="229">
        <v>0.0</v>
      </c>
      <c r="H2359" s="229">
        <v>0.0</v>
      </c>
      <c r="I2359" s="32" t="s">
        <v>3763</v>
      </c>
      <c r="J2359" s="32" t="s">
        <v>16572</v>
      </c>
      <c r="K2359" s="229">
        <v>5.0</v>
      </c>
      <c r="L2359" s="229">
        <v>0.0</v>
      </c>
      <c r="M2359" s="232"/>
      <c r="N2359" s="229">
        <v>5.0</v>
      </c>
    </row>
    <row r="2360">
      <c r="A2360" s="227" t="str">
        <f t="shared" si="1"/>
        <v>ME0015200000</v>
      </c>
      <c r="B2360" s="227" t="str">
        <f t="shared" si="2"/>
        <v>Adiyogi Car Stand</v>
      </c>
      <c r="C2360" s="32" t="s">
        <v>16573</v>
      </c>
      <c r="D2360" s="32" t="s">
        <v>1315</v>
      </c>
      <c r="E2360" s="229">
        <v>1.05</v>
      </c>
      <c r="F2360" s="230" t="b">
        <v>0</v>
      </c>
      <c r="G2360" s="229">
        <v>-3.0</v>
      </c>
      <c r="H2360" s="229">
        <v>3.0</v>
      </c>
      <c r="I2360" s="32" t="s">
        <v>3946</v>
      </c>
      <c r="J2360" s="32" t="s">
        <v>1316</v>
      </c>
      <c r="K2360" s="229">
        <v>5.0</v>
      </c>
      <c r="L2360" s="229">
        <v>3.0</v>
      </c>
      <c r="M2360" s="232"/>
      <c r="N2360" s="229">
        <v>5.0</v>
      </c>
    </row>
    <row r="2361">
      <c r="A2361" s="227" t="str">
        <f t="shared" si="1"/>
        <v>ME0015300000</v>
      </c>
      <c r="B2361" s="227" t="str">
        <f t="shared" si="2"/>
        <v>AdiYogi-Wooden-Photo</v>
      </c>
      <c r="C2361" s="32" t="s">
        <v>16574</v>
      </c>
      <c r="D2361" s="32" t="s">
        <v>16575</v>
      </c>
      <c r="E2361" s="229">
        <v>3.29</v>
      </c>
      <c r="F2361" s="230" t="b">
        <v>0</v>
      </c>
      <c r="G2361" s="229">
        <v>1.0</v>
      </c>
      <c r="H2361" s="229">
        <v>1.0</v>
      </c>
      <c r="I2361" s="32" t="s">
        <v>16576</v>
      </c>
      <c r="J2361" s="32" t="s">
        <v>16577</v>
      </c>
      <c r="K2361" s="229">
        <v>10.0</v>
      </c>
      <c r="L2361" s="229">
        <v>1.0</v>
      </c>
      <c r="M2361" s="232"/>
      <c r="N2361" s="229">
        <v>10.0</v>
      </c>
    </row>
    <row r="2362">
      <c r="A2362" s="227" t="str">
        <f t="shared" si="1"/>
        <v>ME0015608400</v>
      </c>
      <c r="B2362" s="227" t="str">
        <f t="shared" si="2"/>
        <v>AY301 Adiyogi Photo (4x6)</v>
      </c>
      <c r="C2362" s="32" t="s">
        <v>16578</v>
      </c>
      <c r="D2362" s="32" t="s">
        <v>646</v>
      </c>
      <c r="E2362" s="229">
        <v>1.57</v>
      </c>
      <c r="F2362" s="230" t="b">
        <v>0</v>
      </c>
      <c r="G2362" s="229">
        <v>21.0</v>
      </c>
      <c r="H2362" s="229">
        <v>26.0</v>
      </c>
      <c r="I2362" s="32" t="s">
        <v>5838</v>
      </c>
      <c r="J2362" s="32" t="s">
        <v>645</v>
      </c>
      <c r="K2362" s="229">
        <v>10.0</v>
      </c>
      <c r="L2362" s="229">
        <v>26.0</v>
      </c>
      <c r="M2362" s="232"/>
      <c r="N2362" s="229">
        <v>10.0</v>
      </c>
    </row>
    <row r="2363">
      <c r="A2363" s="227" t="str">
        <f t="shared" si="1"/>
        <v>ME0015610100</v>
      </c>
      <c r="B2363" s="227" t="str">
        <f t="shared" si="2"/>
        <v>AY303 Adiyogi Photo (8x12)</v>
      </c>
      <c r="C2363" s="32" t="s">
        <v>16579</v>
      </c>
      <c r="D2363" s="32" t="s">
        <v>654</v>
      </c>
      <c r="E2363" s="229">
        <v>4.5</v>
      </c>
      <c r="F2363" s="230" t="b">
        <v>0</v>
      </c>
      <c r="G2363" s="229">
        <v>24.0</v>
      </c>
      <c r="H2363" s="229">
        <v>24.0</v>
      </c>
      <c r="I2363" s="32" t="s">
        <v>5840</v>
      </c>
      <c r="J2363" s="32" t="s">
        <v>653</v>
      </c>
      <c r="K2363" s="229">
        <v>20.0</v>
      </c>
      <c r="L2363" s="229">
        <v>24.0</v>
      </c>
      <c r="M2363" s="232"/>
      <c r="N2363" s="229">
        <v>20.0</v>
      </c>
    </row>
    <row r="2364">
      <c r="A2364" s="227" t="str">
        <f t="shared" si="1"/>
        <v>ME0015708400</v>
      </c>
      <c r="B2364" s="227" t="str">
        <f t="shared" si="2"/>
        <v>AdiYogi-4 (4x6)</v>
      </c>
      <c r="C2364" s="32" t="s">
        <v>16580</v>
      </c>
      <c r="D2364" s="32" t="s">
        <v>692</v>
      </c>
      <c r="E2364" s="229">
        <v>1.41</v>
      </c>
      <c r="F2364" s="230" t="b">
        <v>0</v>
      </c>
      <c r="G2364" s="229">
        <v>25.0</v>
      </c>
      <c r="H2364" s="229">
        <v>25.0</v>
      </c>
      <c r="I2364" s="235" t="s">
        <v>16581</v>
      </c>
      <c r="J2364" s="32" t="s">
        <v>672</v>
      </c>
      <c r="K2364" s="229">
        <v>10.0</v>
      </c>
      <c r="L2364" s="229">
        <v>26.0</v>
      </c>
      <c r="M2364" s="32" t="s">
        <v>16582</v>
      </c>
      <c r="N2364" s="229">
        <v>0.0</v>
      </c>
    </row>
    <row r="2365">
      <c r="A2365" s="227" t="str">
        <f t="shared" si="1"/>
        <v>ME0015710100</v>
      </c>
      <c r="B2365" s="227" t="str">
        <f t="shared" si="2"/>
        <v>AdiYogi-4 (8x12)</v>
      </c>
      <c r="C2365" s="32" t="s">
        <v>16583</v>
      </c>
      <c r="D2365" s="32" t="s">
        <v>683</v>
      </c>
      <c r="E2365" s="229">
        <v>5.43</v>
      </c>
      <c r="F2365" s="230" t="b">
        <v>0</v>
      </c>
      <c r="G2365" s="229">
        <v>23.0</v>
      </c>
      <c r="H2365" s="229">
        <v>23.0</v>
      </c>
      <c r="I2365" s="32" t="s">
        <v>16584</v>
      </c>
      <c r="J2365" s="32" t="s">
        <v>672</v>
      </c>
      <c r="K2365" s="229">
        <v>20.0</v>
      </c>
      <c r="L2365" s="229">
        <v>24.0</v>
      </c>
      <c r="M2365" s="32" t="s">
        <v>16585</v>
      </c>
      <c r="N2365" s="229">
        <v>0.0</v>
      </c>
    </row>
    <row r="2366">
      <c r="A2366" s="227" t="str">
        <f t="shared" si="1"/>
        <v>ME0015711500</v>
      </c>
      <c r="B2366" s="227" t="str">
        <f t="shared" si="2"/>
        <v>AdiYogi-4 (12x18)</v>
      </c>
      <c r="C2366" s="32" t="s">
        <v>16586</v>
      </c>
      <c r="D2366" s="32" t="s">
        <v>673</v>
      </c>
      <c r="E2366" s="229">
        <v>12.66</v>
      </c>
      <c r="F2366" s="230" t="b">
        <v>0</v>
      </c>
      <c r="G2366" s="229">
        <v>20.0</v>
      </c>
      <c r="H2366" s="229">
        <v>20.0</v>
      </c>
      <c r="I2366" s="32" t="s">
        <v>16587</v>
      </c>
      <c r="J2366" s="32" t="s">
        <v>672</v>
      </c>
      <c r="K2366" s="229">
        <v>30.0</v>
      </c>
      <c r="L2366" s="229">
        <v>20.0</v>
      </c>
      <c r="M2366" s="32" t="s">
        <v>16588</v>
      </c>
      <c r="N2366" s="229">
        <v>0.0</v>
      </c>
    </row>
    <row r="2367">
      <c r="A2367" s="227" t="str">
        <f t="shared" si="1"/>
        <v>ME0015712200</v>
      </c>
      <c r="B2367" s="227" t="str">
        <f t="shared" si="2"/>
        <v>AY406 Adiyogi Photo (16x24)</v>
      </c>
      <c r="C2367" s="32" t="s">
        <v>16589</v>
      </c>
      <c r="D2367" s="32" t="s">
        <v>611</v>
      </c>
      <c r="E2367" s="229">
        <v>0.0</v>
      </c>
      <c r="F2367" s="230" t="b">
        <v>0</v>
      </c>
      <c r="G2367" s="229">
        <v>0.0</v>
      </c>
      <c r="H2367" s="229">
        <v>0.0</v>
      </c>
      <c r="I2367" s="32" t="s">
        <v>611</v>
      </c>
      <c r="J2367" s="32" t="s">
        <v>610</v>
      </c>
      <c r="K2367" s="229">
        <v>0.05</v>
      </c>
      <c r="L2367" s="229">
        <v>0.0</v>
      </c>
      <c r="M2367" s="232"/>
      <c r="N2367" s="229">
        <v>0.05</v>
      </c>
    </row>
    <row r="2368">
      <c r="A2368" s="227" t="str">
        <f t="shared" si="1"/>
        <v>ME0016300000</v>
      </c>
      <c r="B2368" s="227" t="str">
        <f t="shared" si="2"/>
        <v>Car-Stand-Photo</v>
      </c>
      <c r="C2368" s="32" t="s">
        <v>16590</v>
      </c>
      <c r="D2368" s="32" t="s">
        <v>86</v>
      </c>
      <c r="E2368" s="229">
        <v>1.11</v>
      </c>
      <c r="F2368" s="230" t="b">
        <v>0</v>
      </c>
      <c r="G2368" s="229">
        <v>0.0</v>
      </c>
      <c r="H2368" s="229">
        <v>0.0</v>
      </c>
      <c r="I2368" s="32" t="s">
        <v>8682</v>
      </c>
      <c r="J2368" s="32" t="s">
        <v>85</v>
      </c>
      <c r="K2368" s="229">
        <v>5.0</v>
      </c>
      <c r="L2368" s="229">
        <v>0.0</v>
      </c>
      <c r="M2368" s="232"/>
      <c r="N2368" s="229">
        <v>5.0</v>
      </c>
    </row>
    <row r="2369">
      <c r="A2369" s="227" t="str">
        <f t="shared" si="1"/>
        <v>ME0016600000</v>
      </c>
      <c r="B2369" s="227" t="str">
        <f t="shared" si="2"/>
        <v>Photos-DL-Lamination-Cards</v>
      </c>
      <c r="C2369" s="32" t="s">
        <v>16591</v>
      </c>
      <c r="D2369" s="32" t="s">
        <v>656</v>
      </c>
      <c r="E2369" s="229">
        <v>0.11</v>
      </c>
      <c r="F2369" s="230" t="b">
        <v>0</v>
      </c>
      <c r="G2369" s="229">
        <v>328.0</v>
      </c>
      <c r="H2369" s="229">
        <v>334.0</v>
      </c>
      <c r="I2369" s="32" t="s">
        <v>6596</v>
      </c>
      <c r="J2369" s="32" t="s">
        <v>655</v>
      </c>
      <c r="K2369" s="229">
        <v>1.0</v>
      </c>
      <c r="L2369" s="229">
        <v>334.0</v>
      </c>
      <c r="M2369" s="232"/>
      <c r="N2369" s="229">
        <v>1.0</v>
      </c>
    </row>
    <row r="2370">
      <c r="A2370" s="227" t="str">
        <f t="shared" si="1"/>
        <v>ME0016709000</v>
      </c>
      <c r="B2370" s="227" t="str">
        <f t="shared" si="2"/>
        <v>Dhyanalinga - Black Background, White Sash (4x6)</v>
      </c>
      <c r="C2370" s="32" t="s">
        <v>16592</v>
      </c>
      <c r="D2370" s="32" t="s">
        <v>1302</v>
      </c>
      <c r="E2370" s="229">
        <v>1.08</v>
      </c>
      <c r="F2370" s="230" t="b">
        <v>0</v>
      </c>
      <c r="G2370" s="229">
        <v>0.0</v>
      </c>
      <c r="H2370" s="229">
        <v>0.0</v>
      </c>
      <c r="I2370" s="32" t="s">
        <v>6602</v>
      </c>
      <c r="J2370" s="32" t="s">
        <v>684</v>
      </c>
      <c r="K2370" s="229">
        <v>13.0</v>
      </c>
      <c r="L2370" s="229">
        <v>0.0</v>
      </c>
      <c r="M2370" s="32" t="s">
        <v>16582</v>
      </c>
      <c r="N2370" s="229">
        <v>0.0</v>
      </c>
    </row>
    <row r="2371">
      <c r="A2371" s="227" t="str">
        <f t="shared" si="1"/>
        <v>ME0016710100</v>
      </c>
      <c r="B2371" s="227" t="str">
        <f t="shared" si="2"/>
        <v>Dhyanalinga - Black Background, White Sash (8x12)</v>
      </c>
      <c r="C2371" s="32" t="s">
        <v>16593</v>
      </c>
      <c r="D2371" s="32" t="s">
        <v>685</v>
      </c>
      <c r="E2371" s="229">
        <v>4.5</v>
      </c>
      <c r="F2371" s="230" t="b">
        <v>0</v>
      </c>
      <c r="G2371" s="229">
        <v>10.0</v>
      </c>
      <c r="H2371" s="229">
        <v>12.0</v>
      </c>
      <c r="I2371" s="32" t="s">
        <v>6605</v>
      </c>
      <c r="J2371" s="32" t="s">
        <v>684</v>
      </c>
      <c r="K2371" s="229">
        <v>20.0</v>
      </c>
      <c r="L2371" s="229">
        <v>12.0</v>
      </c>
      <c r="M2371" s="32" t="s">
        <v>16585</v>
      </c>
      <c r="N2371" s="229">
        <v>0.0</v>
      </c>
    </row>
    <row r="2372">
      <c r="A2372" s="227" t="str">
        <f t="shared" si="1"/>
        <v>ME0016710900</v>
      </c>
      <c r="B2372" s="227" t="str">
        <f t="shared" si="2"/>
        <v>Dhyanalinga - Black Background, White Sash (10x15)</v>
      </c>
      <c r="C2372" s="32" t="s">
        <v>16594</v>
      </c>
      <c r="D2372" s="32" t="s">
        <v>6612</v>
      </c>
      <c r="E2372" s="229">
        <v>7.65</v>
      </c>
      <c r="F2372" s="230" t="b">
        <v>0</v>
      </c>
      <c r="G2372" s="229">
        <v>13.0</v>
      </c>
      <c r="H2372" s="229">
        <v>13.0</v>
      </c>
      <c r="I2372" s="32" t="s">
        <v>6613</v>
      </c>
      <c r="J2372" s="32" t="s">
        <v>684</v>
      </c>
      <c r="K2372" s="229">
        <v>15.0</v>
      </c>
      <c r="L2372" s="229">
        <v>13.0</v>
      </c>
      <c r="M2372" s="32" t="s">
        <v>16595</v>
      </c>
      <c r="N2372" s="229">
        <v>0.0</v>
      </c>
    </row>
    <row r="2373">
      <c r="A2373" s="227" t="str">
        <f t="shared" si="1"/>
        <v>ME0016713000</v>
      </c>
      <c r="B2373" s="227" t="str">
        <f t="shared" si="2"/>
        <v>DA106 Dhyanalinga Photo (20x30)</v>
      </c>
      <c r="C2373" s="32" t="s">
        <v>16596</v>
      </c>
      <c r="D2373" s="32" t="s">
        <v>606</v>
      </c>
      <c r="E2373" s="229">
        <v>0.0</v>
      </c>
      <c r="F2373" s="230" t="b">
        <v>0</v>
      </c>
      <c r="G2373" s="229">
        <v>0.0</v>
      </c>
      <c r="H2373" s="229">
        <v>0.0</v>
      </c>
      <c r="I2373" s="32" t="s">
        <v>606</v>
      </c>
      <c r="J2373" s="32" t="s">
        <v>605</v>
      </c>
      <c r="K2373" s="229">
        <v>0.05</v>
      </c>
      <c r="L2373" s="229">
        <v>0.0</v>
      </c>
      <c r="M2373" s="232"/>
      <c r="N2373" s="229">
        <v>0.05</v>
      </c>
    </row>
    <row r="2374">
      <c r="A2374" s="227" t="str">
        <f t="shared" si="1"/>
        <v>ME0017009000</v>
      </c>
      <c r="B2374" s="227" t="str">
        <f t="shared" si="2"/>
        <v>Photos-DL-Red-Background-White-Sash (6x4)</v>
      </c>
      <c r="C2374" s="32" t="s">
        <v>16597</v>
      </c>
      <c r="D2374" s="32" t="s">
        <v>6608</v>
      </c>
      <c r="E2374" s="229">
        <v>1.13</v>
      </c>
      <c r="F2374" s="230" t="b">
        <v>0</v>
      </c>
      <c r="G2374" s="229">
        <v>13.0</v>
      </c>
      <c r="H2374" s="229">
        <v>13.0</v>
      </c>
      <c r="I2374" s="32" t="s">
        <v>6609</v>
      </c>
      <c r="J2374" s="32" t="s">
        <v>16598</v>
      </c>
      <c r="K2374" s="229">
        <v>5.0</v>
      </c>
      <c r="L2374" s="229">
        <v>13.0</v>
      </c>
      <c r="M2374" s="32" t="s">
        <v>16599</v>
      </c>
      <c r="N2374" s="229">
        <v>0.0</v>
      </c>
    </row>
    <row r="2375">
      <c r="A2375" s="227" t="str">
        <f t="shared" si="1"/>
        <v>ME0017209000</v>
      </c>
      <c r="B2375" s="227" t="str">
        <f t="shared" si="2"/>
        <v>Photos-DL-Red-Background-Red-Sash-Candles-Lit (6x4)</v>
      </c>
      <c r="C2375" s="32" t="s">
        <v>16600</v>
      </c>
      <c r="D2375" s="32" t="s">
        <v>6684</v>
      </c>
      <c r="E2375" s="229">
        <v>1.13</v>
      </c>
      <c r="F2375" s="230" t="b">
        <v>0</v>
      </c>
      <c r="G2375" s="229">
        <v>0.0</v>
      </c>
      <c r="H2375" s="229">
        <v>0.0</v>
      </c>
      <c r="I2375" s="32" t="s">
        <v>6685</v>
      </c>
      <c r="J2375" s="32" t="s">
        <v>16601</v>
      </c>
      <c r="K2375" s="229">
        <v>5.0</v>
      </c>
      <c r="L2375" s="229">
        <v>0.0</v>
      </c>
      <c r="M2375" s="32" t="s">
        <v>16599</v>
      </c>
      <c r="N2375" s="229">
        <v>0.0</v>
      </c>
    </row>
    <row r="2376">
      <c r="A2376" s="227" t="str">
        <f t="shared" si="1"/>
        <v>ME0017210500</v>
      </c>
      <c r="B2376" s="227" t="str">
        <f t="shared" si="2"/>
        <v>Photos-DL-Red-Background-Red-Sash-Candles-Lit (10x12)</v>
      </c>
      <c r="C2376" s="32" t="s">
        <v>16602</v>
      </c>
      <c r="D2376" s="32" t="s">
        <v>6836</v>
      </c>
      <c r="E2376" s="229">
        <v>6.02</v>
      </c>
      <c r="F2376" s="230" t="b">
        <v>0</v>
      </c>
      <c r="G2376" s="233">
        <v>0.0</v>
      </c>
      <c r="H2376" s="233">
        <v>0.0</v>
      </c>
      <c r="I2376" s="235" t="s">
        <v>6837</v>
      </c>
      <c r="J2376" s="32" t="s">
        <v>16601</v>
      </c>
      <c r="K2376" s="229">
        <v>15.0</v>
      </c>
      <c r="L2376" s="233">
        <v>0.0</v>
      </c>
      <c r="M2376" s="32" t="s">
        <v>16603</v>
      </c>
      <c r="N2376" s="229">
        <v>0.0</v>
      </c>
    </row>
    <row r="2377">
      <c r="A2377" s="227" t="str">
        <f t="shared" si="1"/>
        <v>ME0017211100</v>
      </c>
      <c r="B2377" s="227" t="str">
        <f t="shared" si="2"/>
        <v>Photos-DL-Red-Background-Red-Sash-Candles-Lit (12x15)</v>
      </c>
      <c r="C2377" s="32" t="s">
        <v>16604</v>
      </c>
      <c r="D2377" s="32" t="s">
        <v>6820</v>
      </c>
      <c r="E2377" s="229">
        <v>11.01</v>
      </c>
      <c r="F2377" s="230" t="b">
        <v>0</v>
      </c>
      <c r="G2377" s="229">
        <v>5.0</v>
      </c>
      <c r="H2377" s="229">
        <v>5.0</v>
      </c>
      <c r="I2377" s="32" t="s">
        <v>6821</v>
      </c>
      <c r="J2377" s="32" t="s">
        <v>16601</v>
      </c>
      <c r="K2377" s="229">
        <v>15.0</v>
      </c>
      <c r="L2377" s="229">
        <v>5.0</v>
      </c>
      <c r="M2377" s="32" t="s">
        <v>16605</v>
      </c>
      <c r="N2377" s="229">
        <v>0.0</v>
      </c>
    </row>
    <row r="2378">
      <c r="A2378" s="227" t="str">
        <f t="shared" si="1"/>
        <v>ME0017509000</v>
      </c>
      <c r="B2378" s="227" t="str">
        <f t="shared" si="2"/>
        <v>DB201 Dhyanalinga Photo (6x4)</v>
      </c>
      <c r="C2378" s="32" t="s">
        <v>16606</v>
      </c>
      <c r="D2378" s="32" t="s">
        <v>703</v>
      </c>
      <c r="E2378" s="229">
        <v>1.57</v>
      </c>
      <c r="F2378" s="230" t="b">
        <v>0</v>
      </c>
      <c r="G2378" s="229">
        <v>21.0</v>
      </c>
      <c r="H2378" s="229">
        <v>22.0</v>
      </c>
      <c r="I2378" s="32" t="s">
        <v>16607</v>
      </c>
      <c r="J2378" s="32" t="s">
        <v>702</v>
      </c>
      <c r="K2378" s="229">
        <v>0.05</v>
      </c>
      <c r="L2378" s="229">
        <v>22.0</v>
      </c>
      <c r="M2378" s="232"/>
      <c r="N2378" s="229">
        <v>0.05</v>
      </c>
    </row>
    <row r="2379">
      <c r="A2379" s="227" t="str">
        <f t="shared" si="1"/>
        <v>ME0017510100</v>
      </c>
      <c r="B2379" s="227" t="str">
        <f t="shared" si="2"/>
        <v>DB203 Dhyanalinga Photo (8x12)</v>
      </c>
      <c r="C2379" s="32" t="s">
        <v>16608</v>
      </c>
      <c r="D2379" s="32" t="s">
        <v>635</v>
      </c>
      <c r="E2379" s="229">
        <v>4.5</v>
      </c>
      <c r="F2379" s="230" t="b">
        <v>0</v>
      </c>
      <c r="G2379" s="233">
        <v>15.0</v>
      </c>
      <c r="H2379" s="229">
        <v>15.0</v>
      </c>
      <c r="I2379" s="235" t="s">
        <v>635</v>
      </c>
      <c r="J2379" s="32" t="s">
        <v>634</v>
      </c>
      <c r="K2379" s="229">
        <v>0.05</v>
      </c>
      <c r="L2379" s="229">
        <v>15.0</v>
      </c>
      <c r="M2379" s="232"/>
      <c r="N2379" s="229">
        <v>0.05</v>
      </c>
    </row>
    <row r="2380">
      <c r="A2380" s="227" t="str">
        <f t="shared" si="1"/>
        <v>ME0017511500</v>
      </c>
      <c r="B2380" s="227" t="str">
        <f t="shared" si="2"/>
        <v>Dhyanalinga Photo - Black (18x12) with frame</v>
      </c>
      <c r="C2380" s="32" t="s">
        <v>16609</v>
      </c>
      <c r="D2380" s="32" t="s">
        <v>6702</v>
      </c>
      <c r="E2380" s="229">
        <v>0.0</v>
      </c>
      <c r="F2380" s="230" t="b">
        <v>0</v>
      </c>
      <c r="G2380" s="233">
        <v>5.0</v>
      </c>
      <c r="H2380" s="229">
        <v>5.0</v>
      </c>
      <c r="I2380" s="32" t="s">
        <v>6703</v>
      </c>
      <c r="J2380" s="32" t="s">
        <v>16610</v>
      </c>
      <c r="K2380" s="229">
        <v>25.0</v>
      </c>
      <c r="L2380" s="229">
        <v>5.0</v>
      </c>
      <c r="M2380" s="232"/>
      <c r="N2380" s="229">
        <v>25.0</v>
      </c>
    </row>
    <row r="2381">
      <c r="A2381" s="227" t="str">
        <f t="shared" si="1"/>
        <v>ME0017512200</v>
      </c>
      <c r="B2381" s="227" t="str">
        <f t="shared" si="2"/>
        <v>DB206 Dhyanalinga Photo (16x24)</v>
      </c>
      <c r="C2381" s="32" t="s">
        <v>16611</v>
      </c>
      <c r="D2381" s="32" t="s">
        <v>613</v>
      </c>
      <c r="E2381" s="229">
        <v>0.0</v>
      </c>
      <c r="F2381" s="230" t="b">
        <v>0</v>
      </c>
      <c r="G2381" s="229">
        <v>0.0</v>
      </c>
      <c r="H2381" s="233">
        <v>0.0</v>
      </c>
      <c r="I2381" s="32" t="s">
        <v>613</v>
      </c>
      <c r="J2381" s="32" t="s">
        <v>612</v>
      </c>
      <c r="K2381" s="229">
        <v>0.05</v>
      </c>
      <c r="L2381" s="233">
        <v>0.0</v>
      </c>
      <c r="M2381" s="232"/>
      <c r="N2381" s="229">
        <v>0.05</v>
      </c>
    </row>
    <row r="2382">
      <c r="A2382" s="227" t="str">
        <f t="shared" si="1"/>
        <v>ME0017909000</v>
      </c>
      <c r="B2382" s="227" t="str">
        <f t="shared" si="2"/>
        <v>Dhyanalinga - Black (6x4)</v>
      </c>
      <c r="C2382" s="32" t="s">
        <v>16612</v>
      </c>
      <c r="D2382" s="32" t="s">
        <v>6652</v>
      </c>
      <c r="E2382" s="229">
        <v>0.97</v>
      </c>
      <c r="F2382" s="230" t="b">
        <v>0</v>
      </c>
      <c r="G2382" s="233">
        <v>0.0</v>
      </c>
      <c r="H2382" s="233">
        <v>0.0</v>
      </c>
      <c r="I2382" s="235" t="s">
        <v>6653</v>
      </c>
      <c r="J2382" s="32" t="s">
        <v>16613</v>
      </c>
      <c r="K2382" s="229">
        <v>5.0</v>
      </c>
      <c r="L2382" s="233">
        <v>0.0</v>
      </c>
      <c r="M2382" s="32" t="s">
        <v>16599</v>
      </c>
      <c r="N2382" s="229">
        <v>0.0</v>
      </c>
    </row>
    <row r="2383">
      <c r="A2383" s="227" t="str">
        <f t="shared" si="1"/>
        <v>ME0017910100</v>
      </c>
      <c r="B2383" s="227" t="str">
        <f t="shared" si="2"/>
        <v>Dhyanalinga - Black (8x12)</v>
      </c>
      <c r="C2383" s="32" t="s">
        <v>16614</v>
      </c>
      <c r="D2383" s="32" t="s">
        <v>6656</v>
      </c>
      <c r="E2383" s="229">
        <v>6.31</v>
      </c>
      <c r="F2383" s="230" t="b">
        <v>0</v>
      </c>
      <c r="G2383" s="229">
        <v>18.0</v>
      </c>
      <c r="H2383" s="229">
        <v>18.0</v>
      </c>
      <c r="I2383" s="32" t="s">
        <v>6657</v>
      </c>
      <c r="J2383" s="32" t="s">
        <v>16613</v>
      </c>
      <c r="K2383" s="229">
        <v>15.0</v>
      </c>
      <c r="L2383" s="229">
        <v>18.0</v>
      </c>
      <c r="M2383" s="32" t="s">
        <v>16585</v>
      </c>
      <c r="N2383" s="229">
        <v>0.0</v>
      </c>
    </row>
    <row r="2384">
      <c r="A2384" s="227" t="str">
        <f t="shared" si="1"/>
        <v>ME0018009000</v>
      </c>
      <c r="B2384" s="227" t="str">
        <f t="shared" si="2"/>
        <v>Photos-DL-Black-Background (6x4)</v>
      </c>
      <c r="C2384" s="32" t="s">
        <v>16615</v>
      </c>
      <c r="D2384" s="32" t="s">
        <v>644</v>
      </c>
      <c r="E2384" s="229">
        <v>1.57</v>
      </c>
      <c r="F2384" s="230" t="b">
        <v>0</v>
      </c>
      <c r="G2384" s="229">
        <v>10.0</v>
      </c>
      <c r="H2384" s="229">
        <v>11.0</v>
      </c>
      <c r="I2384" s="32" t="s">
        <v>6599</v>
      </c>
      <c r="J2384" s="32" t="s">
        <v>643</v>
      </c>
      <c r="K2384" s="229">
        <v>10.0</v>
      </c>
      <c r="L2384" s="229">
        <v>11.0</v>
      </c>
      <c r="M2384" s="32" t="s">
        <v>16599</v>
      </c>
      <c r="N2384" s="229">
        <v>0.0</v>
      </c>
    </row>
    <row r="2385">
      <c r="A2385" s="227" t="str">
        <f t="shared" si="1"/>
        <v>ME0018010100</v>
      </c>
      <c r="B2385" s="227" t="str">
        <f t="shared" si="2"/>
        <v>Photos-DL-Black-Background (8x12)</v>
      </c>
      <c r="C2385" s="32" t="s">
        <v>16616</v>
      </c>
      <c r="D2385" s="32" t="s">
        <v>686</v>
      </c>
      <c r="E2385" s="229">
        <v>4.5</v>
      </c>
      <c r="F2385" s="230" t="b">
        <v>0</v>
      </c>
      <c r="G2385" s="229">
        <v>13.0</v>
      </c>
      <c r="H2385" s="229">
        <v>13.0</v>
      </c>
      <c r="I2385" s="32" t="s">
        <v>6663</v>
      </c>
      <c r="J2385" s="32" t="s">
        <v>643</v>
      </c>
      <c r="K2385" s="229">
        <v>20.0</v>
      </c>
      <c r="L2385" s="229">
        <v>13.0</v>
      </c>
      <c r="M2385" s="32" t="s">
        <v>16585</v>
      </c>
      <c r="N2385" s="229">
        <v>0.0</v>
      </c>
    </row>
    <row r="2386">
      <c r="A2386" s="227" t="str">
        <f t="shared" si="1"/>
        <v>ME0018011500</v>
      </c>
      <c r="B2386" s="227" t="str">
        <f t="shared" si="2"/>
        <v>Photos-DL-Black-Background (12x18)</v>
      </c>
      <c r="C2386" s="32" t="s">
        <v>16617</v>
      </c>
      <c r="D2386" s="32" t="s">
        <v>6666</v>
      </c>
      <c r="E2386" s="229">
        <v>13.16</v>
      </c>
      <c r="F2386" s="230" t="b">
        <v>0</v>
      </c>
      <c r="G2386" s="229">
        <v>20.0</v>
      </c>
      <c r="H2386" s="229">
        <v>19.0</v>
      </c>
      <c r="I2386" s="32" t="s">
        <v>6667</v>
      </c>
      <c r="J2386" s="32" t="s">
        <v>643</v>
      </c>
      <c r="K2386" s="229">
        <v>25.0</v>
      </c>
      <c r="L2386" s="229">
        <v>20.0</v>
      </c>
      <c r="M2386" s="32" t="s">
        <v>16588</v>
      </c>
      <c r="N2386" s="229">
        <v>0.0</v>
      </c>
    </row>
    <row r="2387">
      <c r="A2387" s="227" t="str">
        <f t="shared" si="1"/>
        <v>ME0018013000</v>
      </c>
      <c r="B2387" s="227" t="str">
        <f t="shared" si="2"/>
        <v>Photos-DL-Black-Background (20x30)</v>
      </c>
      <c r="C2387" s="32" t="s">
        <v>16618</v>
      </c>
      <c r="D2387" s="32" t="s">
        <v>667</v>
      </c>
      <c r="E2387" s="229">
        <v>32.54</v>
      </c>
      <c r="F2387" s="230" t="b">
        <v>0</v>
      </c>
      <c r="G2387" s="229">
        <v>8.0</v>
      </c>
      <c r="H2387" s="233">
        <v>8.0</v>
      </c>
      <c r="I2387" s="32" t="s">
        <v>6169</v>
      </c>
      <c r="J2387" s="32" t="s">
        <v>643</v>
      </c>
      <c r="K2387" s="229">
        <v>70.0</v>
      </c>
      <c r="L2387" s="233">
        <v>8.0</v>
      </c>
      <c r="M2387" s="32" t="s">
        <v>16619</v>
      </c>
      <c r="N2387" s="229">
        <v>0.0</v>
      </c>
    </row>
    <row r="2388">
      <c r="A2388" s="227" t="str">
        <f t="shared" si="1"/>
        <v>ME0018109000</v>
      </c>
      <c r="B2388" s="227" t="str">
        <f t="shared" si="2"/>
        <v>DB 801 6*4 Inch DL Photo</v>
      </c>
      <c r="C2388" s="32" t="s">
        <v>16620</v>
      </c>
      <c r="D2388" s="32" t="s">
        <v>6715</v>
      </c>
      <c r="E2388" s="229">
        <v>0.0</v>
      </c>
      <c r="F2388" s="230" t="b">
        <v>0</v>
      </c>
      <c r="G2388" s="229">
        <v>0.0</v>
      </c>
      <c r="H2388" s="229">
        <v>0.0</v>
      </c>
      <c r="I2388" s="32" t="s">
        <v>6715</v>
      </c>
      <c r="J2388" s="32" t="s">
        <v>16621</v>
      </c>
      <c r="K2388" s="229">
        <v>5.0</v>
      </c>
      <c r="L2388" s="229">
        <v>0.0</v>
      </c>
      <c r="M2388" s="232"/>
      <c r="N2388" s="229">
        <v>5.0</v>
      </c>
    </row>
    <row r="2389">
      <c r="A2389" s="227" t="str">
        <f t="shared" si="1"/>
        <v>ME0018708400</v>
      </c>
      <c r="B2389" s="227" t="str">
        <f t="shared" si="2"/>
        <v>Photos-DL-Red-Background-Red-Sash-Candles-Lit (4x6)</v>
      </c>
      <c r="C2389" s="32" t="s">
        <v>16622</v>
      </c>
      <c r="D2389" s="32" t="s">
        <v>16623</v>
      </c>
      <c r="E2389" s="229">
        <v>1.12</v>
      </c>
      <c r="F2389" s="230" t="b">
        <v>0</v>
      </c>
      <c r="G2389" s="229">
        <v>6.0</v>
      </c>
      <c r="H2389" s="229">
        <v>6.0</v>
      </c>
      <c r="I2389" s="32" t="s">
        <v>16624</v>
      </c>
      <c r="J2389" s="32" t="s">
        <v>16601</v>
      </c>
      <c r="K2389" s="229">
        <v>10.0</v>
      </c>
      <c r="L2389" s="229">
        <v>6.0</v>
      </c>
      <c r="M2389" s="32" t="s">
        <v>16582</v>
      </c>
      <c r="N2389" s="229">
        <v>0.0</v>
      </c>
    </row>
    <row r="2390">
      <c r="A2390" s="227" t="str">
        <f t="shared" si="1"/>
        <v>ME0018900000</v>
      </c>
      <c r="B2390" s="227" t="str">
        <f t="shared" si="2"/>
        <v>Devi-Car-Hanging</v>
      </c>
      <c r="C2390" s="32" t="s">
        <v>16625</v>
      </c>
      <c r="D2390" s="32" t="s">
        <v>90</v>
      </c>
      <c r="E2390" s="229">
        <v>0.77</v>
      </c>
      <c r="F2390" s="230" t="b">
        <v>0</v>
      </c>
      <c r="G2390" s="229">
        <v>11.0</v>
      </c>
      <c r="H2390" s="229">
        <v>11.0</v>
      </c>
      <c r="I2390" s="32" t="s">
        <v>3569</v>
      </c>
      <c r="J2390" s="32" t="s">
        <v>89</v>
      </c>
      <c r="K2390" s="229">
        <v>5.0</v>
      </c>
      <c r="L2390" s="229">
        <v>11.0</v>
      </c>
      <c r="M2390" s="232"/>
      <c r="N2390" s="229">
        <v>5.0</v>
      </c>
    </row>
    <row r="2391">
      <c r="A2391" s="227" t="str">
        <f t="shared" si="1"/>
        <v>ME0019316900</v>
      </c>
      <c r="B2391" s="227" t="str">
        <f t="shared" si="2"/>
        <v>Devi Lamination Card - Black</v>
      </c>
      <c r="C2391" s="32" t="s">
        <v>16626</v>
      </c>
      <c r="D2391" s="32" t="s">
        <v>699</v>
      </c>
      <c r="E2391" s="229">
        <v>1.0</v>
      </c>
      <c r="F2391" s="230" t="b">
        <v>0</v>
      </c>
      <c r="G2391" s="233">
        <v>3166.0</v>
      </c>
      <c r="H2391" s="233">
        <v>3182.0</v>
      </c>
      <c r="I2391" s="32" t="s">
        <v>6496</v>
      </c>
      <c r="J2391" s="32" t="s">
        <v>698</v>
      </c>
      <c r="K2391" s="229">
        <v>1.0</v>
      </c>
      <c r="L2391" s="233">
        <v>3182.0</v>
      </c>
      <c r="M2391" s="232"/>
      <c r="N2391" s="229">
        <v>1.0</v>
      </c>
    </row>
    <row r="2392">
      <c r="A2392" s="227" t="str">
        <f t="shared" si="1"/>
        <v>ME0019317000</v>
      </c>
      <c r="B2392" s="227" t="str">
        <f t="shared" si="2"/>
        <v>Devi Lamination Card - Red</v>
      </c>
      <c r="C2392" s="32" t="s">
        <v>16627</v>
      </c>
      <c r="D2392" s="32" t="s">
        <v>701</v>
      </c>
      <c r="E2392" s="229">
        <v>0.06</v>
      </c>
      <c r="F2392" s="230" t="b">
        <v>0</v>
      </c>
      <c r="G2392" s="233">
        <v>2370.0</v>
      </c>
      <c r="H2392" s="233">
        <v>2377.0</v>
      </c>
      <c r="I2392" s="32" t="s">
        <v>16628</v>
      </c>
      <c r="J2392" s="32" t="s">
        <v>700</v>
      </c>
      <c r="K2392" s="229">
        <v>1.0</v>
      </c>
      <c r="L2392" s="233">
        <v>2377.0</v>
      </c>
      <c r="M2392" s="232"/>
      <c r="N2392" s="229">
        <v>1.0</v>
      </c>
    </row>
    <row r="2393">
      <c r="A2393" s="227" t="str">
        <f t="shared" si="1"/>
        <v>ME0019317100</v>
      </c>
      <c r="B2393" s="227" t="str">
        <f t="shared" si="2"/>
        <v>Devi Lamination Card - Yellow</v>
      </c>
      <c r="C2393" s="32" t="s">
        <v>16629</v>
      </c>
      <c r="D2393" s="32" t="s">
        <v>16630</v>
      </c>
      <c r="E2393" s="229">
        <v>0.07</v>
      </c>
      <c r="F2393" s="230" t="b">
        <v>0</v>
      </c>
      <c r="G2393" s="233">
        <v>1728.0</v>
      </c>
      <c r="H2393" s="233">
        <v>1731.0</v>
      </c>
      <c r="I2393" s="32" t="s">
        <v>16631</v>
      </c>
      <c r="J2393" s="32" t="s">
        <v>16632</v>
      </c>
      <c r="K2393" s="229">
        <v>1.0</v>
      </c>
      <c r="L2393" s="233">
        <v>1731.0</v>
      </c>
      <c r="M2393" s="232"/>
      <c r="N2393" s="229">
        <v>1.0</v>
      </c>
    </row>
    <row r="2394">
      <c r="A2394" s="227" t="str">
        <f t="shared" si="1"/>
        <v>ME0019411500</v>
      </c>
      <c r="B2394" s="227" t="str">
        <f t="shared" si="2"/>
        <v>Linga Bhairavi - Black (12x18)</v>
      </c>
      <c r="C2394" s="32" t="s">
        <v>16633</v>
      </c>
      <c r="D2394" s="32" t="s">
        <v>8850</v>
      </c>
      <c r="E2394" s="229">
        <v>14.54</v>
      </c>
      <c r="F2394" s="230" t="b">
        <v>0</v>
      </c>
      <c r="G2394" s="229">
        <v>0.0</v>
      </c>
      <c r="H2394" s="229">
        <v>0.0</v>
      </c>
      <c r="I2394" s="32" t="s">
        <v>8851</v>
      </c>
      <c r="J2394" s="32" t="s">
        <v>16634</v>
      </c>
      <c r="K2394" s="229">
        <v>30.0</v>
      </c>
      <c r="L2394" s="229">
        <v>0.0</v>
      </c>
      <c r="M2394" s="32" t="s">
        <v>16588</v>
      </c>
      <c r="N2394" s="229">
        <v>0.0</v>
      </c>
    </row>
    <row r="2395">
      <c r="A2395" s="227" t="str">
        <f t="shared" si="1"/>
        <v>ME0019415000</v>
      </c>
      <c r="B2395" s="227" t="str">
        <f t="shared" si="2"/>
        <v>Linga Bhairavi - Black (48x72)</v>
      </c>
      <c r="C2395" s="32" t="s">
        <v>16635</v>
      </c>
      <c r="D2395" s="32" t="s">
        <v>16636</v>
      </c>
      <c r="E2395" s="229">
        <v>158.33</v>
      </c>
      <c r="F2395" s="230" t="b">
        <v>0</v>
      </c>
      <c r="G2395" s="229">
        <v>0.0</v>
      </c>
      <c r="H2395" s="229">
        <v>0.0</v>
      </c>
      <c r="I2395" s="32" t="s">
        <v>16637</v>
      </c>
      <c r="J2395" s="32" t="s">
        <v>16634</v>
      </c>
      <c r="K2395" s="229">
        <v>333.0</v>
      </c>
      <c r="L2395" s="229">
        <v>0.0</v>
      </c>
      <c r="M2395" s="32" t="s">
        <v>16638</v>
      </c>
      <c r="N2395" s="229">
        <v>0.0</v>
      </c>
    </row>
    <row r="2396">
      <c r="A2396" s="227" t="str">
        <f t="shared" si="1"/>
        <v>ME0019509000</v>
      </c>
      <c r="B2396" s="227" t="str">
        <f t="shared" si="2"/>
        <v>LB-Photos-Yellow-Ver (6x4)</v>
      </c>
      <c r="C2396" s="32" t="s">
        <v>16639</v>
      </c>
      <c r="D2396" s="32" t="s">
        <v>8877</v>
      </c>
      <c r="E2396" s="229">
        <v>1.65</v>
      </c>
      <c r="F2396" s="230" t="b">
        <v>0</v>
      </c>
      <c r="G2396" s="229">
        <v>0.0</v>
      </c>
      <c r="H2396" s="229">
        <v>0.0</v>
      </c>
      <c r="I2396" s="32" t="s">
        <v>8878</v>
      </c>
      <c r="J2396" s="32" t="s">
        <v>16640</v>
      </c>
      <c r="K2396" s="229">
        <v>10.0</v>
      </c>
      <c r="L2396" s="229">
        <v>0.0</v>
      </c>
      <c r="M2396" s="32" t="s">
        <v>16599</v>
      </c>
      <c r="N2396" s="229">
        <v>0.0</v>
      </c>
    </row>
    <row r="2397">
      <c r="A2397" s="227" t="str">
        <f t="shared" si="1"/>
        <v>ME0019509400</v>
      </c>
      <c r="B2397" s="227" t="str">
        <f t="shared" si="2"/>
        <v>Linga Bhairavi - Yellow</v>
      </c>
      <c r="C2397" s="32" t="s">
        <v>16641</v>
      </c>
      <c r="D2397" s="32" t="s">
        <v>5629</v>
      </c>
      <c r="E2397" s="229">
        <v>1.63</v>
      </c>
      <c r="F2397" s="230" t="b">
        <v>0</v>
      </c>
      <c r="G2397" s="229">
        <v>0.0</v>
      </c>
      <c r="H2397" s="229">
        <v>0.0</v>
      </c>
      <c r="I2397" s="32" t="s">
        <v>5630</v>
      </c>
      <c r="J2397" s="32" t="s">
        <v>16642</v>
      </c>
      <c r="K2397" s="229">
        <v>15.0</v>
      </c>
      <c r="L2397" s="229">
        <v>0.0</v>
      </c>
      <c r="M2397" s="232"/>
      <c r="N2397" s="229">
        <v>15.0</v>
      </c>
    </row>
    <row r="2398">
      <c r="A2398" s="227" t="str">
        <f t="shared" si="1"/>
        <v>ME0019510100</v>
      </c>
      <c r="B2398" s="227" t="str">
        <f t="shared" si="2"/>
        <v>LB-Photos-Yellow-Ver (8x12)</v>
      </c>
      <c r="C2398" s="32" t="s">
        <v>16643</v>
      </c>
      <c r="D2398" s="32" t="s">
        <v>8881</v>
      </c>
      <c r="E2398" s="229">
        <v>5.19</v>
      </c>
      <c r="F2398" s="230" t="b">
        <v>0</v>
      </c>
      <c r="G2398" s="229">
        <v>17.0</v>
      </c>
      <c r="H2398" s="229">
        <v>17.0</v>
      </c>
      <c r="I2398" s="32" t="s">
        <v>8882</v>
      </c>
      <c r="J2398" s="32" t="s">
        <v>16640</v>
      </c>
      <c r="K2398" s="229">
        <v>20.0</v>
      </c>
      <c r="L2398" s="229">
        <v>17.0</v>
      </c>
      <c r="M2398" s="32" t="s">
        <v>16585</v>
      </c>
      <c r="N2398" s="229">
        <v>0.0</v>
      </c>
    </row>
    <row r="2399">
      <c r="A2399" s="227" t="str">
        <f t="shared" si="1"/>
        <v>ME0019511500</v>
      </c>
      <c r="B2399" s="227" t="str">
        <f t="shared" si="2"/>
        <v>LB-Photos-Yellow-Ver (12x18)</v>
      </c>
      <c r="C2399" s="32" t="s">
        <v>16644</v>
      </c>
      <c r="D2399" s="32" t="s">
        <v>8869</v>
      </c>
      <c r="E2399" s="229">
        <v>11.76</v>
      </c>
      <c r="F2399" s="230" t="b">
        <v>0</v>
      </c>
      <c r="G2399" s="229">
        <v>2.0</v>
      </c>
      <c r="H2399" s="229">
        <v>2.0</v>
      </c>
      <c r="I2399" s="32" t="s">
        <v>8870</v>
      </c>
      <c r="J2399" s="32" t="s">
        <v>16640</v>
      </c>
      <c r="K2399" s="229">
        <v>30.0</v>
      </c>
      <c r="L2399" s="229">
        <v>2.0</v>
      </c>
      <c r="M2399" s="32" t="s">
        <v>16588</v>
      </c>
      <c r="N2399" s="229">
        <v>0.0</v>
      </c>
    </row>
    <row r="2400">
      <c r="A2400" s="227" t="str">
        <f t="shared" si="1"/>
        <v>ME0019513500</v>
      </c>
      <c r="B2400" s="227" t="str">
        <f t="shared" si="2"/>
        <v>LB-Photos-Yellow-Ver (24x36)</v>
      </c>
      <c r="C2400" s="32" t="s">
        <v>16645</v>
      </c>
      <c r="D2400" s="32" t="s">
        <v>8873</v>
      </c>
      <c r="E2400" s="229">
        <v>52.8</v>
      </c>
      <c r="F2400" s="230" t="b">
        <v>0</v>
      </c>
      <c r="G2400" s="229">
        <v>2.0</v>
      </c>
      <c r="H2400" s="229">
        <v>2.0</v>
      </c>
      <c r="I2400" s="32" t="s">
        <v>8874</v>
      </c>
      <c r="J2400" s="32" t="s">
        <v>16640</v>
      </c>
      <c r="K2400" s="229">
        <v>133.0</v>
      </c>
      <c r="L2400" s="229">
        <v>2.0</v>
      </c>
      <c r="M2400" s="32" t="s">
        <v>16646</v>
      </c>
      <c r="N2400" s="229">
        <v>0.0</v>
      </c>
    </row>
    <row r="2401">
      <c r="A2401" s="227" t="str">
        <f t="shared" si="1"/>
        <v>ME0019609000</v>
      </c>
      <c r="B2401" s="227" t="str">
        <f t="shared" si="2"/>
        <v>Linga Bhairavi - Red (4x6)</v>
      </c>
      <c r="C2401" s="32" t="s">
        <v>16647</v>
      </c>
      <c r="D2401" s="32" t="s">
        <v>8862</v>
      </c>
      <c r="E2401" s="233">
        <v>1.05</v>
      </c>
      <c r="F2401" s="234" t="b">
        <v>0</v>
      </c>
      <c r="G2401" s="229">
        <v>0.0</v>
      </c>
      <c r="H2401" s="229">
        <v>0.0</v>
      </c>
      <c r="I2401" s="32" t="s">
        <v>8863</v>
      </c>
      <c r="J2401" s="32" t="s">
        <v>16648</v>
      </c>
      <c r="K2401" s="229">
        <v>10.0</v>
      </c>
      <c r="L2401" s="229">
        <v>0.0</v>
      </c>
      <c r="M2401" s="32" t="s">
        <v>16582</v>
      </c>
      <c r="N2401" s="229">
        <v>0.0</v>
      </c>
    </row>
    <row r="2402">
      <c r="A2402" s="227" t="str">
        <f t="shared" si="1"/>
        <v>ME0019610100</v>
      </c>
      <c r="B2402" s="227" t="str">
        <f t="shared" si="2"/>
        <v>Linga Bhairavi - Red (8x12)</v>
      </c>
      <c r="C2402" s="32" t="s">
        <v>16649</v>
      </c>
      <c r="D2402" s="32" t="s">
        <v>1212</v>
      </c>
      <c r="E2402" s="233">
        <v>5.31</v>
      </c>
      <c r="F2402" s="234" t="b">
        <v>0</v>
      </c>
      <c r="G2402" s="229">
        <v>11.0</v>
      </c>
      <c r="H2402" s="229">
        <v>11.0</v>
      </c>
      <c r="I2402" s="32" t="s">
        <v>8866</v>
      </c>
      <c r="J2402" s="32" t="s">
        <v>16648</v>
      </c>
      <c r="K2402" s="229">
        <v>20.0</v>
      </c>
      <c r="L2402" s="229">
        <v>11.0</v>
      </c>
      <c r="M2402" s="32" t="s">
        <v>16585</v>
      </c>
      <c r="N2402" s="229">
        <v>0.0</v>
      </c>
    </row>
    <row r="2403">
      <c r="A2403" s="227" t="str">
        <f t="shared" si="1"/>
        <v>ME0019611500</v>
      </c>
      <c r="B2403" s="227" t="str">
        <f t="shared" si="2"/>
        <v>Linga Bhairavi - Red (12x18)</v>
      </c>
      <c r="C2403" s="32" t="s">
        <v>16650</v>
      </c>
      <c r="D2403" s="32" t="s">
        <v>8854</v>
      </c>
      <c r="E2403" s="229">
        <v>11.1</v>
      </c>
      <c r="F2403" s="234" t="b">
        <v>0</v>
      </c>
      <c r="G2403" s="229">
        <v>0.0</v>
      </c>
      <c r="H2403" s="229">
        <v>0.0</v>
      </c>
      <c r="I2403" s="32" t="s">
        <v>8855</v>
      </c>
      <c r="J2403" s="32" t="s">
        <v>16648</v>
      </c>
      <c r="K2403" s="229">
        <v>30.0</v>
      </c>
      <c r="L2403" s="229">
        <v>0.0</v>
      </c>
      <c r="M2403" s="32" t="s">
        <v>16588</v>
      </c>
      <c r="N2403" s="229">
        <v>0.0</v>
      </c>
    </row>
    <row r="2404">
      <c r="A2404" s="227" t="str">
        <f t="shared" si="1"/>
        <v>ME0019613500</v>
      </c>
      <c r="B2404" s="227" t="str">
        <f t="shared" si="2"/>
        <v>Linga Bhairavi - Red (24x36)</v>
      </c>
      <c r="C2404" s="32" t="s">
        <v>16651</v>
      </c>
      <c r="D2404" s="32" t="s">
        <v>8858</v>
      </c>
      <c r="E2404" s="229">
        <v>0.0</v>
      </c>
      <c r="F2404" s="234" t="b">
        <v>0</v>
      </c>
      <c r="G2404" s="229">
        <v>2.0</v>
      </c>
      <c r="H2404" s="229">
        <v>2.0</v>
      </c>
      <c r="I2404" s="32" t="s">
        <v>8859</v>
      </c>
      <c r="J2404" s="32" t="s">
        <v>16648</v>
      </c>
      <c r="K2404" s="229">
        <v>133.0</v>
      </c>
      <c r="L2404" s="229">
        <v>2.0</v>
      </c>
      <c r="M2404" s="32" t="s">
        <v>16646</v>
      </c>
      <c r="N2404" s="229">
        <v>0.0</v>
      </c>
    </row>
    <row r="2405">
      <c r="A2405" s="227" t="str">
        <f t="shared" si="1"/>
        <v>ME0019715100</v>
      </c>
      <c r="B2405" s="227" t="str">
        <f t="shared" si="2"/>
        <v>Linga Bhairavi - Red (48x72)</v>
      </c>
      <c r="C2405" s="32" t="s">
        <v>16652</v>
      </c>
      <c r="D2405" s="32" t="s">
        <v>16653</v>
      </c>
      <c r="E2405" s="229">
        <v>165.05</v>
      </c>
      <c r="F2405" s="230" t="b">
        <v>0</v>
      </c>
      <c r="G2405" s="229">
        <v>0.0</v>
      </c>
      <c r="H2405" s="229">
        <v>0.0</v>
      </c>
      <c r="I2405" s="32" t="s">
        <v>16654</v>
      </c>
      <c r="J2405" s="32" t="s">
        <v>16648</v>
      </c>
      <c r="K2405" s="229">
        <v>333.0</v>
      </c>
      <c r="L2405" s="229">
        <v>0.0</v>
      </c>
      <c r="M2405" s="32" t="s">
        <v>16638</v>
      </c>
      <c r="N2405" s="229">
        <v>0.0</v>
      </c>
    </row>
    <row r="2406">
      <c r="A2406" s="227" t="str">
        <f t="shared" si="1"/>
        <v>ME0019811500</v>
      </c>
      <c r="B2406" s="227" t="str">
        <f t="shared" si="2"/>
        <v>LB-Photos-With-Lamp-Black</v>
      </c>
      <c r="C2406" s="32" t="s">
        <v>16655</v>
      </c>
      <c r="D2406" s="32" t="s">
        <v>8889</v>
      </c>
      <c r="E2406" s="229">
        <v>12.33</v>
      </c>
      <c r="F2406" s="230" t="b">
        <v>0</v>
      </c>
      <c r="G2406" s="229">
        <v>0.0</v>
      </c>
      <c r="H2406" s="229">
        <v>0.0</v>
      </c>
      <c r="I2406" s="32" t="s">
        <v>8890</v>
      </c>
      <c r="J2406" s="32" t="s">
        <v>16656</v>
      </c>
      <c r="K2406" s="229">
        <v>30.0</v>
      </c>
      <c r="L2406" s="229">
        <v>0.0</v>
      </c>
      <c r="M2406" s="231"/>
      <c r="N2406" s="229">
        <v>30.0</v>
      </c>
    </row>
    <row r="2407">
      <c r="A2407" s="227" t="str">
        <f t="shared" si="1"/>
        <v>ME0019908800</v>
      </c>
      <c r="B2407" s="227" t="str">
        <f t="shared" si="2"/>
        <v>Devi w/Bangles Red Photo Hor (6x4)</v>
      </c>
      <c r="C2407" s="32" t="s">
        <v>16657</v>
      </c>
      <c r="D2407" s="32" t="s">
        <v>693</v>
      </c>
      <c r="E2407" s="229">
        <v>1.19</v>
      </c>
      <c r="F2407" s="230" t="b">
        <v>0</v>
      </c>
      <c r="G2407" s="229">
        <v>74.0</v>
      </c>
      <c r="H2407" s="229">
        <v>73.0</v>
      </c>
      <c r="I2407" s="32" t="s">
        <v>6249</v>
      </c>
      <c r="J2407" s="32" t="s">
        <v>16658</v>
      </c>
      <c r="K2407" s="229">
        <v>10.0</v>
      </c>
      <c r="L2407" s="229">
        <v>75.0</v>
      </c>
      <c r="M2407" s="32" t="s">
        <v>16599</v>
      </c>
      <c r="N2407" s="229">
        <v>0.0</v>
      </c>
    </row>
    <row r="2408">
      <c r="A2408" s="227" t="str">
        <f t="shared" si="1"/>
        <v>ME0019908900</v>
      </c>
      <c r="B2408" s="227" t="str">
        <f t="shared" si="2"/>
        <v>Devi w/Bangles Red Photo Ver (6x4)</v>
      </c>
      <c r="C2408" s="32" t="s">
        <v>16659</v>
      </c>
      <c r="D2408" s="32" t="s">
        <v>647</v>
      </c>
      <c r="E2408" s="229">
        <v>1.56</v>
      </c>
      <c r="F2408" s="230" t="b">
        <v>0</v>
      </c>
      <c r="G2408" s="229">
        <v>41.0</v>
      </c>
      <c r="H2408" s="229">
        <v>47.0</v>
      </c>
      <c r="I2408" s="32" t="s">
        <v>5633</v>
      </c>
      <c r="J2408" s="32" t="s">
        <v>16660</v>
      </c>
      <c r="K2408" s="229">
        <v>10.0</v>
      </c>
      <c r="L2408" s="229">
        <v>49.0</v>
      </c>
      <c r="M2408" s="32" t="s">
        <v>16599</v>
      </c>
      <c r="N2408" s="229">
        <v>0.0</v>
      </c>
    </row>
    <row r="2409">
      <c r="A2409" s="227" t="str">
        <f t="shared" si="1"/>
        <v>ME0019909200</v>
      </c>
      <c r="B2409" s="227" t="str">
        <f t="shared" si="2"/>
        <v>Devi w/Bangles Red Photo Hor (6x8)</v>
      </c>
      <c r="C2409" s="32" t="s">
        <v>16661</v>
      </c>
      <c r="D2409" s="32" t="s">
        <v>6252</v>
      </c>
      <c r="E2409" s="229">
        <v>3.54</v>
      </c>
      <c r="F2409" s="230" t="b">
        <v>0</v>
      </c>
      <c r="G2409" s="229">
        <v>0.0</v>
      </c>
      <c r="H2409" s="229">
        <v>0.0</v>
      </c>
      <c r="I2409" s="32" t="s">
        <v>6253</v>
      </c>
      <c r="J2409" s="32" t="s">
        <v>16658</v>
      </c>
      <c r="K2409" s="229">
        <v>15.0</v>
      </c>
      <c r="L2409" s="229">
        <v>0.0</v>
      </c>
      <c r="M2409" s="32" t="s">
        <v>16662</v>
      </c>
      <c r="N2409" s="229">
        <v>0.0</v>
      </c>
    </row>
    <row r="2410">
      <c r="A2410" s="227" t="str">
        <f t="shared" si="1"/>
        <v>ME0019909300</v>
      </c>
      <c r="B2410" s="227" t="str">
        <f t="shared" si="2"/>
        <v>Devi w/Bangles Red Photo Ver (6x8)</v>
      </c>
      <c r="C2410" s="32" t="s">
        <v>16663</v>
      </c>
      <c r="D2410" s="32" t="s">
        <v>5636</v>
      </c>
      <c r="E2410" s="229">
        <v>3.54</v>
      </c>
      <c r="F2410" s="230" t="b">
        <v>0</v>
      </c>
      <c r="G2410" s="229">
        <v>0.0</v>
      </c>
      <c r="H2410" s="229">
        <v>0.0</v>
      </c>
      <c r="I2410" s="32" t="s">
        <v>5637</v>
      </c>
      <c r="J2410" s="32" t="s">
        <v>16660</v>
      </c>
      <c r="K2410" s="229">
        <v>15.0</v>
      </c>
      <c r="L2410" s="229">
        <v>0.0</v>
      </c>
      <c r="M2410" s="32" t="s">
        <v>16662</v>
      </c>
      <c r="N2410" s="229">
        <v>0.0</v>
      </c>
    </row>
    <row r="2411">
      <c r="A2411" s="227" t="str">
        <f t="shared" si="1"/>
        <v>ME0019909900</v>
      </c>
      <c r="B2411" s="227" t="str">
        <f t="shared" si="2"/>
        <v>Devi w/Bangles Red Photo Hor (8x12)</v>
      </c>
      <c r="C2411" s="32" t="s">
        <v>16664</v>
      </c>
      <c r="D2411" s="32" t="s">
        <v>617</v>
      </c>
      <c r="E2411" s="229">
        <v>4.62</v>
      </c>
      <c r="F2411" s="230" t="b">
        <v>0</v>
      </c>
      <c r="G2411" s="229">
        <v>0.0</v>
      </c>
      <c r="H2411" s="229">
        <v>0.0</v>
      </c>
      <c r="I2411" s="32" t="s">
        <v>6256</v>
      </c>
      <c r="J2411" s="32" t="s">
        <v>16658</v>
      </c>
      <c r="K2411" s="229">
        <v>15.0</v>
      </c>
      <c r="L2411" s="229">
        <v>0.0</v>
      </c>
      <c r="M2411" s="32" t="s">
        <v>16585</v>
      </c>
      <c r="N2411" s="229">
        <v>0.0</v>
      </c>
    </row>
    <row r="2412">
      <c r="A2412" s="227" t="str">
        <f t="shared" si="1"/>
        <v>ME0019910000</v>
      </c>
      <c r="B2412" s="227" t="str">
        <f t="shared" si="2"/>
        <v>Devi w/Bangles Red Photo Ver (8x12)</v>
      </c>
      <c r="C2412" s="32" t="s">
        <v>16665</v>
      </c>
      <c r="D2412" s="32" t="s">
        <v>688</v>
      </c>
      <c r="E2412" s="229">
        <v>6.01</v>
      </c>
      <c r="F2412" s="230" t="b">
        <v>0</v>
      </c>
      <c r="G2412" s="229">
        <v>122.0</v>
      </c>
      <c r="H2412" s="229">
        <v>124.0</v>
      </c>
      <c r="I2412" s="32" t="s">
        <v>5640</v>
      </c>
      <c r="J2412" s="32" t="s">
        <v>16660</v>
      </c>
      <c r="K2412" s="229">
        <v>20.0</v>
      </c>
      <c r="L2412" s="229">
        <v>124.0</v>
      </c>
      <c r="M2412" s="32" t="s">
        <v>16585</v>
      </c>
      <c r="N2412" s="229">
        <v>0.0</v>
      </c>
    </row>
    <row r="2413">
      <c r="A2413" s="227" t="str">
        <f t="shared" si="1"/>
        <v>ME0019911300</v>
      </c>
      <c r="B2413" s="227" t="str">
        <f t="shared" si="2"/>
        <v>Devi w/Bangles Red Hor (12x18)</v>
      </c>
      <c r="C2413" s="32" t="s">
        <v>16666</v>
      </c>
      <c r="D2413" s="32" t="s">
        <v>615</v>
      </c>
      <c r="E2413" s="229">
        <v>10.81</v>
      </c>
      <c r="F2413" s="230" t="b">
        <v>0</v>
      </c>
      <c r="G2413" s="229">
        <v>2.0</v>
      </c>
      <c r="H2413" s="229">
        <v>2.0</v>
      </c>
      <c r="I2413" s="32" t="s">
        <v>8891</v>
      </c>
      <c r="J2413" s="32" t="s">
        <v>614</v>
      </c>
      <c r="K2413" s="229">
        <v>35.0</v>
      </c>
      <c r="L2413" s="229">
        <v>2.0</v>
      </c>
      <c r="M2413" s="32" t="s">
        <v>16588</v>
      </c>
      <c r="N2413" s="229">
        <v>5.0</v>
      </c>
    </row>
    <row r="2414">
      <c r="A2414" s="227" t="str">
        <f t="shared" si="1"/>
        <v>ME0019911400</v>
      </c>
      <c r="B2414" s="227" t="str">
        <f t="shared" si="2"/>
        <v>Devi w/Bangles Black Hor (12x18)</v>
      </c>
      <c r="C2414" s="32" t="s">
        <v>16667</v>
      </c>
      <c r="D2414" s="32" t="s">
        <v>637</v>
      </c>
      <c r="E2414" s="229">
        <v>11.27</v>
      </c>
      <c r="F2414" s="230" t="b">
        <v>0</v>
      </c>
      <c r="G2414" s="229">
        <v>9.0</v>
      </c>
      <c r="H2414" s="229">
        <v>9.0</v>
      </c>
      <c r="I2414" s="32" t="s">
        <v>5718</v>
      </c>
      <c r="J2414" s="32" t="s">
        <v>16668</v>
      </c>
      <c r="K2414" s="229">
        <v>30.0</v>
      </c>
      <c r="L2414" s="229">
        <v>9.0</v>
      </c>
      <c r="M2414" s="231"/>
      <c r="N2414" s="229">
        <v>30.0</v>
      </c>
    </row>
    <row r="2415">
      <c r="A2415" s="227" t="str">
        <f t="shared" si="1"/>
        <v>ME0019913300</v>
      </c>
      <c r="B2415" s="227" t="str">
        <f t="shared" si="2"/>
        <v>Devi w/Bangles Red Photo Hor (24x36)</v>
      </c>
      <c r="C2415" s="32" t="s">
        <v>16669</v>
      </c>
      <c r="D2415" s="32" t="s">
        <v>2195</v>
      </c>
      <c r="E2415" s="229">
        <v>57.66</v>
      </c>
      <c r="F2415" s="230" t="b">
        <v>0</v>
      </c>
      <c r="G2415" s="229">
        <v>17.0</v>
      </c>
      <c r="H2415" s="229">
        <v>17.0</v>
      </c>
      <c r="I2415" s="32" t="s">
        <v>6271</v>
      </c>
      <c r="J2415" s="32" t="s">
        <v>16658</v>
      </c>
      <c r="K2415" s="229">
        <v>133.0</v>
      </c>
      <c r="L2415" s="229">
        <v>17.0</v>
      </c>
      <c r="M2415" s="32" t="s">
        <v>16646</v>
      </c>
      <c r="N2415" s="229">
        <v>0.0</v>
      </c>
    </row>
    <row r="2416">
      <c r="A2416" s="227" t="str">
        <f t="shared" si="1"/>
        <v>ME0019913400</v>
      </c>
      <c r="B2416" s="227" t="str">
        <f t="shared" si="2"/>
        <v>Devi w/Bangles Red Photo Ver (24x36)</v>
      </c>
      <c r="C2416" s="32" t="s">
        <v>16670</v>
      </c>
      <c r="D2416" s="32" t="s">
        <v>609</v>
      </c>
      <c r="E2416" s="229">
        <v>57.66</v>
      </c>
      <c r="F2416" s="230" t="b">
        <v>0</v>
      </c>
      <c r="G2416" s="229">
        <v>0.0</v>
      </c>
      <c r="H2416" s="229">
        <v>-1.0</v>
      </c>
      <c r="I2416" s="32" t="s">
        <v>5727</v>
      </c>
      <c r="J2416" s="32" t="s">
        <v>16660</v>
      </c>
      <c r="K2416" s="229">
        <v>133.0</v>
      </c>
      <c r="L2416" s="229">
        <v>0.0</v>
      </c>
      <c r="M2416" s="32" t="s">
        <v>16646</v>
      </c>
      <c r="N2416" s="229">
        <v>0.0</v>
      </c>
    </row>
    <row r="2417">
      <c r="A2417" s="227" t="str">
        <f t="shared" si="1"/>
        <v>ME0019915000</v>
      </c>
      <c r="B2417" s="227" t="str">
        <f t="shared" si="2"/>
        <v>Devi w/Bangles Red Photo Ver (48x72)</v>
      </c>
      <c r="C2417" s="32" t="s">
        <v>16671</v>
      </c>
      <c r="D2417" s="32" t="s">
        <v>664</v>
      </c>
      <c r="E2417" s="229">
        <v>135.15</v>
      </c>
      <c r="F2417" s="230" t="b">
        <v>0</v>
      </c>
      <c r="G2417" s="229">
        <v>3.0</v>
      </c>
      <c r="H2417" s="229">
        <v>3.0</v>
      </c>
      <c r="I2417" s="32" t="s">
        <v>6777</v>
      </c>
      <c r="J2417" s="32" t="s">
        <v>16672</v>
      </c>
      <c r="K2417" s="229">
        <v>333.0</v>
      </c>
      <c r="L2417" s="229">
        <v>3.0</v>
      </c>
      <c r="M2417" s="231"/>
      <c r="N2417" s="229">
        <v>333.0</v>
      </c>
    </row>
    <row r="2418">
      <c r="A2418" s="227" t="str">
        <f t="shared" si="1"/>
        <v>ME0020008800</v>
      </c>
      <c r="B2418" s="227" t="str">
        <f t="shared" si="2"/>
        <v>Devi w/Bangles Yellow Hor (6x4)</v>
      </c>
      <c r="C2418" s="32" t="s">
        <v>16673</v>
      </c>
      <c r="D2418" s="32" t="s">
        <v>652</v>
      </c>
      <c r="E2418" s="229">
        <v>1.57</v>
      </c>
      <c r="F2418" s="230" t="b">
        <v>0</v>
      </c>
      <c r="G2418" s="229">
        <v>41.0</v>
      </c>
      <c r="H2418" s="229">
        <v>43.0</v>
      </c>
      <c r="I2418" s="32" t="s">
        <v>6274</v>
      </c>
      <c r="J2418" s="32" t="s">
        <v>651</v>
      </c>
      <c r="K2418" s="229">
        <v>10.0</v>
      </c>
      <c r="L2418" s="229">
        <v>43.0</v>
      </c>
      <c r="M2418" s="32" t="s">
        <v>16599</v>
      </c>
      <c r="N2418" s="229">
        <v>0.0</v>
      </c>
    </row>
    <row r="2419">
      <c r="A2419" s="227" t="str">
        <f t="shared" si="1"/>
        <v>ME0020008900</v>
      </c>
      <c r="B2419" s="227" t="str">
        <f t="shared" si="2"/>
        <v>Devi w/Bangles Yellow Ver (6x4)</v>
      </c>
      <c r="C2419" s="32" t="s">
        <v>16674</v>
      </c>
      <c r="D2419" s="32" t="s">
        <v>694</v>
      </c>
      <c r="E2419" s="229">
        <v>1.47</v>
      </c>
      <c r="F2419" s="230" t="b">
        <v>0</v>
      </c>
      <c r="G2419" s="229">
        <v>45.0</v>
      </c>
      <c r="H2419" s="229">
        <v>47.0</v>
      </c>
      <c r="I2419" s="32" t="s">
        <v>5643</v>
      </c>
      <c r="J2419" s="32" t="s">
        <v>618</v>
      </c>
      <c r="K2419" s="229">
        <v>10.0</v>
      </c>
      <c r="L2419" s="229">
        <v>47.0</v>
      </c>
      <c r="M2419" s="32" t="s">
        <v>16599</v>
      </c>
      <c r="N2419" s="229">
        <v>0.0</v>
      </c>
    </row>
    <row r="2420">
      <c r="A2420" s="227" t="str">
        <f t="shared" si="1"/>
        <v>ME0020009200</v>
      </c>
      <c r="B2420" s="227" t="str">
        <f t="shared" si="2"/>
        <v>Devi w/Bangles Yellow Hor (6x8)</v>
      </c>
      <c r="C2420" s="32" t="s">
        <v>16675</v>
      </c>
      <c r="D2420" s="32" t="s">
        <v>6277</v>
      </c>
      <c r="E2420" s="229">
        <v>3.54</v>
      </c>
      <c r="F2420" s="230" t="b">
        <v>0</v>
      </c>
      <c r="G2420" s="229">
        <v>0.0</v>
      </c>
      <c r="H2420" s="229">
        <v>0.0</v>
      </c>
      <c r="I2420" s="32" t="s">
        <v>6278</v>
      </c>
      <c r="J2420" s="32" t="s">
        <v>651</v>
      </c>
      <c r="K2420" s="229">
        <v>15.0</v>
      </c>
      <c r="L2420" s="229">
        <v>0.0</v>
      </c>
      <c r="M2420" s="32" t="s">
        <v>16662</v>
      </c>
      <c r="N2420" s="229">
        <v>0.0</v>
      </c>
    </row>
    <row r="2421">
      <c r="A2421" s="227" t="str">
        <f t="shared" si="1"/>
        <v>ME0020009300</v>
      </c>
      <c r="B2421" s="227" t="str">
        <f t="shared" si="2"/>
        <v>Devi w/Bangles Yellow Ver (6x8)</v>
      </c>
      <c r="C2421" s="32" t="s">
        <v>16676</v>
      </c>
      <c r="D2421" s="32" t="s">
        <v>5646</v>
      </c>
      <c r="E2421" s="229">
        <v>3.54</v>
      </c>
      <c r="F2421" s="230" t="b">
        <v>0</v>
      </c>
      <c r="G2421" s="229">
        <v>6.0</v>
      </c>
      <c r="H2421" s="229">
        <v>6.0</v>
      </c>
      <c r="I2421" s="32" t="s">
        <v>5647</v>
      </c>
      <c r="J2421" s="32" t="s">
        <v>618</v>
      </c>
      <c r="K2421" s="229">
        <v>15.0</v>
      </c>
      <c r="L2421" s="229">
        <v>6.0</v>
      </c>
      <c r="M2421" s="32" t="s">
        <v>16662</v>
      </c>
      <c r="N2421" s="229">
        <v>0.0</v>
      </c>
    </row>
    <row r="2422">
      <c r="A2422" s="227" t="str">
        <f t="shared" si="1"/>
        <v>ME0020009900</v>
      </c>
      <c r="B2422" s="227" t="str">
        <f t="shared" si="2"/>
        <v>Devi w/Bangles Yellow Hor (8x12)</v>
      </c>
      <c r="C2422" s="32" t="s">
        <v>16677</v>
      </c>
      <c r="D2422" s="32" t="s">
        <v>689</v>
      </c>
      <c r="E2422" s="229">
        <v>5.06</v>
      </c>
      <c r="F2422" s="230" t="b">
        <v>0</v>
      </c>
      <c r="G2422" s="229">
        <v>41.0</v>
      </c>
      <c r="H2422" s="229">
        <v>41.0</v>
      </c>
      <c r="I2422" s="32" t="s">
        <v>6281</v>
      </c>
      <c r="J2422" s="32" t="s">
        <v>651</v>
      </c>
      <c r="K2422" s="229">
        <v>15.0</v>
      </c>
      <c r="L2422" s="229">
        <v>41.0</v>
      </c>
      <c r="M2422" s="32" t="s">
        <v>16585</v>
      </c>
      <c r="N2422" s="229">
        <v>0.0</v>
      </c>
    </row>
    <row r="2423">
      <c r="A2423" s="227" t="str">
        <f t="shared" si="1"/>
        <v>ME0020010000</v>
      </c>
      <c r="B2423" s="227" t="str">
        <f t="shared" si="2"/>
        <v>Devi w/Bangles Yellow Ver (8x12)</v>
      </c>
      <c r="C2423" s="32" t="s">
        <v>16678</v>
      </c>
      <c r="D2423" s="32" t="s">
        <v>619</v>
      </c>
      <c r="E2423" s="229">
        <v>4.5</v>
      </c>
      <c r="F2423" s="230" t="b">
        <v>0</v>
      </c>
      <c r="G2423" s="229">
        <v>16.0</v>
      </c>
      <c r="H2423" s="229">
        <v>15.0</v>
      </c>
      <c r="I2423" s="32" t="s">
        <v>5650</v>
      </c>
      <c r="J2423" s="32" t="s">
        <v>618</v>
      </c>
      <c r="K2423" s="229">
        <v>20.0</v>
      </c>
      <c r="L2423" s="229">
        <v>16.0</v>
      </c>
      <c r="M2423" s="32" t="s">
        <v>16585</v>
      </c>
      <c r="N2423" s="229">
        <v>0.0</v>
      </c>
    </row>
    <row r="2424">
      <c r="A2424" s="227" t="str">
        <f t="shared" si="1"/>
        <v>ME0020011300</v>
      </c>
      <c r="B2424" s="227" t="str">
        <f t="shared" si="2"/>
        <v>Devi w/Bangles Yellow Hor (12x18)</v>
      </c>
      <c r="C2424" s="32" t="s">
        <v>16679</v>
      </c>
      <c r="D2424" s="32" t="s">
        <v>679</v>
      </c>
      <c r="E2424" s="229">
        <v>12.08</v>
      </c>
      <c r="F2424" s="230" t="b">
        <v>0</v>
      </c>
      <c r="G2424" s="229">
        <v>41.0</v>
      </c>
      <c r="H2424" s="229">
        <v>41.0</v>
      </c>
      <c r="I2424" s="32" t="s">
        <v>16680</v>
      </c>
      <c r="J2424" s="32" t="s">
        <v>651</v>
      </c>
      <c r="K2424" s="229">
        <v>25.0</v>
      </c>
      <c r="L2424" s="229">
        <v>41.0</v>
      </c>
      <c r="M2424" s="32" t="s">
        <v>16588</v>
      </c>
      <c r="N2424" s="229">
        <v>0.0</v>
      </c>
    </row>
    <row r="2425">
      <c r="A2425" s="227" t="str">
        <f t="shared" si="1"/>
        <v>ME0020011400</v>
      </c>
      <c r="B2425" s="227" t="str">
        <f t="shared" si="2"/>
        <v>Devi w/Bangles Yellow Ver (12x18)</v>
      </c>
      <c r="C2425" s="32" t="s">
        <v>16681</v>
      </c>
      <c r="D2425" s="32" t="s">
        <v>622</v>
      </c>
      <c r="E2425" s="229">
        <v>11.21</v>
      </c>
      <c r="F2425" s="230" t="b">
        <v>0</v>
      </c>
      <c r="G2425" s="229">
        <v>2.0</v>
      </c>
      <c r="H2425" s="229">
        <v>2.0</v>
      </c>
      <c r="I2425" s="32" t="s">
        <v>5730</v>
      </c>
      <c r="J2425" s="32" t="s">
        <v>618</v>
      </c>
      <c r="K2425" s="229">
        <v>30.0</v>
      </c>
      <c r="L2425" s="229">
        <v>2.0</v>
      </c>
      <c r="M2425" s="32" t="s">
        <v>16588</v>
      </c>
      <c r="N2425" s="229">
        <v>0.0</v>
      </c>
    </row>
    <row r="2426">
      <c r="A2426" s="227" t="str">
        <f t="shared" si="1"/>
        <v>ME0020013300</v>
      </c>
      <c r="B2426" s="227" t="str">
        <f t="shared" si="2"/>
        <v>Devi w/Bangles Yellow Hor (24x36)</v>
      </c>
      <c r="C2426" s="32" t="s">
        <v>16682</v>
      </c>
      <c r="D2426" s="32" t="s">
        <v>6296</v>
      </c>
      <c r="E2426" s="229">
        <v>54.15</v>
      </c>
      <c r="F2426" s="230" t="b">
        <v>0</v>
      </c>
      <c r="G2426" s="229">
        <v>16.0</v>
      </c>
      <c r="H2426" s="229">
        <v>16.0</v>
      </c>
      <c r="I2426" s="32" t="s">
        <v>6297</v>
      </c>
      <c r="J2426" s="32" t="s">
        <v>651</v>
      </c>
      <c r="K2426" s="229">
        <v>133.0</v>
      </c>
      <c r="L2426" s="229">
        <v>16.0</v>
      </c>
      <c r="M2426" s="32" t="s">
        <v>16646</v>
      </c>
      <c r="N2426" s="229">
        <v>0.0</v>
      </c>
    </row>
    <row r="2427">
      <c r="A2427" s="227" t="str">
        <f t="shared" si="1"/>
        <v>ME0020013400</v>
      </c>
      <c r="B2427" s="227" t="str">
        <f t="shared" si="2"/>
        <v>Devi w/Bangles Yellow Hor (36x24)</v>
      </c>
      <c r="C2427" s="32" t="s">
        <v>16683</v>
      </c>
      <c r="D2427" s="32" t="s">
        <v>704</v>
      </c>
      <c r="E2427" s="229">
        <v>42.93</v>
      </c>
      <c r="F2427" s="230" t="b">
        <v>0</v>
      </c>
      <c r="G2427" s="229">
        <v>0.0</v>
      </c>
      <c r="H2427" s="229">
        <v>0.0</v>
      </c>
      <c r="I2427" s="32" t="s">
        <v>16684</v>
      </c>
      <c r="J2427" s="32" t="s">
        <v>651</v>
      </c>
      <c r="K2427" s="229">
        <v>0.0</v>
      </c>
      <c r="L2427" s="229">
        <v>0.0</v>
      </c>
      <c r="M2427" s="32" t="s">
        <v>16685</v>
      </c>
      <c r="N2427" s="229">
        <v>0.0</v>
      </c>
    </row>
    <row r="2428">
      <c r="A2428" s="227" t="str">
        <f t="shared" si="1"/>
        <v>ME0020108800</v>
      </c>
      <c r="B2428" s="227" t="str">
        <f t="shared" si="2"/>
        <v>Devi w/Bangles Sandal Hor (6x4)</v>
      </c>
      <c r="C2428" s="32" t="s">
        <v>16686</v>
      </c>
      <c r="D2428" s="32" t="s">
        <v>640</v>
      </c>
      <c r="E2428" s="229">
        <v>1.57</v>
      </c>
      <c r="F2428" s="230" t="b">
        <v>0</v>
      </c>
      <c r="G2428" s="229">
        <v>41.0</v>
      </c>
      <c r="H2428" s="229">
        <v>42.0</v>
      </c>
      <c r="I2428" s="32" t="s">
        <v>6300</v>
      </c>
      <c r="J2428" s="32" t="s">
        <v>639</v>
      </c>
      <c r="K2428" s="229">
        <v>10.0</v>
      </c>
      <c r="L2428" s="229">
        <v>42.0</v>
      </c>
      <c r="M2428" s="32" t="s">
        <v>16599</v>
      </c>
      <c r="N2428" s="229">
        <v>0.0</v>
      </c>
    </row>
    <row r="2429">
      <c r="A2429" s="227" t="str">
        <f t="shared" si="1"/>
        <v>ME0020108900</v>
      </c>
      <c r="B2429" s="227" t="str">
        <f t="shared" si="2"/>
        <v>Devi w/Bangles Sandalwood Ver (6x4)</v>
      </c>
      <c r="C2429" s="32" t="s">
        <v>16687</v>
      </c>
      <c r="D2429" s="32" t="s">
        <v>649</v>
      </c>
      <c r="E2429" s="229">
        <v>1.56</v>
      </c>
      <c r="F2429" s="230" t="b">
        <v>0</v>
      </c>
      <c r="G2429" s="229">
        <v>41.0</v>
      </c>
      <c r="H2429" s="229">
        <v>43.0</v>
      </c>
      <c r="I2429" s="32" t="s">
        <v>5653</v>
      </c>
      <c r="J2429" s="32" t="s">
        <v>648</v>
      </c>
      <c r="K2429" s="229">
        <v>10.0</v>
      </c>
      <c r="L2429" s="229">
        <v>43.0</v>
      </c>
      <c r="M2429" s="32" t="s">
        <v>16599</v>
      </c>
      <c r="N2429" s="229">
        <v>0.0</v>
      </c>
    </row>
    <row r="2430">
      <c r="A2430" s="227" t="str">
        <f t="shared" si="1"/>
        <v>ME0020109200</v>
      </c>
      <c r="B2430" s="227" t="str">
        <f t="shared" si="2"/>
        <v>Devi w/Bangles Sandal Hor (6x8)</v>
      </c>
      <c r="C2430" s="32" t="s">
        <v>16688</v>
      </c>
      <c r="D2430" s="32" t="s">
        <v>6303</v>
      </c>
      <c r="E2430" s="229">
        <v>4.04</v>
      </c>
      <c r="F2430" s="230" t="b">
        <v>0</v>
      </c>
      <c r="G2430" s="229">
        <v>0.0</v>
      </c>
      <c r="H2430" s="229">
        <v>0.0</v>
      </c>
      <c r="I2430" s="32" t="s">
        <v>6304</v>
      </c>
      <c r="J2430" s="32" t="s">
        <v>639</v>
      </c>
      <c r="K2430" s="229">
        <v>15.0</v>
      </c>
      <c r="L2430" s="229">
        <v>0.0</v>
      </c>
      <c r="M2430" s="32" t="s">
        <v>16662</v>
      </c>
      <c r="N2430" s="229">
        <v>0.0</v>
      </c>
    </row>
    <row r="2431">
      <c r="A2431" s="227" t="str">
        <f t="shared" si="1"/>
        <v>ME0020109300</v>
      </c>
      <c r="B2431" s="227" t="str">
        <f t="shared" si="2"/>
        <v>Devi w/Bangles Sandalwood Ver (6x8)</v>
      </c>
      <c r="C2431" s="32" t="s">
        <v>16689</v>
      </c>
      <c r="D2431" s="32" t="s">
        <v>5656</v>
      </c>
      <c r="E2431" s="229">
        <v>3.54</v>
      </c>
      <c r="F2431" s="230" t="b">
        <v>0</v>
      </c>
      <c r="G2431" s="229">
        <v>0.0</v>
      </c>
      <c r="H2431" s="229">
        <v>0.0</v>
      </c>
      <c r="I2431" s="32" t="s">
        <v>5657</v>
      </c>
      <c r="J2431" s="32" t="s">
        <v>648</v>
      </c>
      <c r="K2431" s="229">
        <v>15.0</v>
      </c>
      <c r="L2431" s="229">
        <v>0.0</v>
      </c>
      <c r="M2431" s="32" t="s">
        <v>16662</v>
      </c>
      <c r="N2431" s="229">
        <v>0.0</v>
      </c>
    </row>
    <row r="2432">
      <c r="A2432" s="227" t="str">
        <f t="shared" si="1"/>
        <v>ME0020109900</v>
      </c>
      <c r="B2432" s="227" t="str">
        <f t="shared" si="2"/>
        <v>Devi w/Bangles Sandal Hor (8x12)</v>
      </c>
      <c r="C2432" s="32" t="s">
        <v>16690</v>
      </c>
      <c r="D2432" s="32" t="s">
        <v>690</v>
      </c>
      <c r="E2432" s="229">
        <v>4.83</v>
      </c>
      <c r="F2432" s="230" t="b">
        <v>0</v>
      </c>
      <c r="G2432" s="233">
        <v>30.0</v>
      </c>
      <c r="H2432" s="233">
        <v>30.0</v>
      </c>
      <c r="I2432" s="235" t="s">
        <v>6307</v>
      </c>
      <c r="J2432" s="32" t="s">
        <v>639</v>
      </c>
      <c r="K2432" s="229">
        <v>20.0</v>
      </c>
      <c r="L2432" s="233">
        <v>30.0</v>
      </c>
      <c r="M2432" s="32" t="s">
        <v>16585</v>
      </c>
      <c r="N2432" s="229">
        <v>0.0</v>
      </c>
    </row>
    <row r="2433">
      <c r="A2433" s="227" t="str">
        <f t="shared" si="1"/>
        <v>ME0020110000</v>
      </c>
      <c r="B2433" s="227" t="str">
        <f t="shared" si="2"/>
        <v>Devi w/Bangles Sandalwood Ver (8x12)</v>
      </c>
      <c r="C2433" s="32" t="s">
        <v>16691</v>
      </c>
      <c r="D2433" s="32" t="s">
        <v>657</v>
      </c>
      <c r="E2433" s="229">
        <v>4.54</v>
      </c>
      <c r="F2433" s="230" t="b">
        <v>0</v>
      </c>
      <c r="G2433" s="233">
        <v>26.0</v>
      </c>
      <c r="H2433" s="233">
        <v>26.0</v>
      </c>
      <c r="I2433" s="32" t="s">
        <v>5660</v>
      </c>
      <c r="J2433" s="32" t="s">
        <v>648</v>
      </c>
      <c r="K2433" s="229">
        <v>20.0</v>
      </c>
      <c r="L2433" s="233">
        <v>26.0</v>
      </c>
      <c r="M2433" s="32" t="s">
        <v>16585</v>
      </c>
      <c r="N2433" s="229">
        <v>0.0</v>
      </c>
    </row>
    <row r="2434">
      <c r="A2434" s="227" t="str">
        <f t="shared" si="1"/>
        <v>ME0020111300</v>
      </c>
      <c r="B2434" s="227" t="str">
        <f t="shared" si="2"/>
        <v>Devi w/Bangles Sandal Hor (12x18)</v>
      </c>
      <c r="C2434" s="32" t="s">
        <v>16692</v>
      </c>
      <c r="D2434" s="32" t="s">
        <v>680</v>
      </c>
      <c r="E2434" s="229">
        <v>11.48</v>
      </c>
      <c r="F2434" s="230" t="b">
        <v>0</v>
      </c>
      <c r="G2434" s="233">
        <v>26.0</v>
      </c>
      <c r="H2434" s="233">
        <v>26.0</v>
      </c>
      <c r="I2434" s="32" t="s">
        <v>6313</v>
      </c>
      <c r="J2434" s="32" t="s">
        <v>639</v>
      </c>
      <c r="K2434" s="229">
        <v>30.0</v>
      </c>
      <c r="L2434" s="233">
        <v>26.0</v>
      </c>
      <c r="M2434" s="32" t="s">
        <v>16588</v>
      </c>
      <c r="N2434" s="229">
        <v>0.0</v>
      </c>
    </row>
    <row r="2435">
      <c r="A2435" s="227" t="str">
        <f t="shared" si="1"/>
        <v>ME0020111400</v>
      </c>
      <c r="B2435" s="227" t="str">
        <f t="shared" si="2"/>
        <v>Devi w/Bangles Sandalwood Ver (12x18)</v>
      </c>
      <c r="C2435" s="32" t="s">
        <v>16693</v>
      </c>
      <c r="D2435" s="32" t="s">
        <v>681</v>
      </c>
      <c r="E2435" s="229">
        <v>12.43</v>
      </c>
      <c r="F2435" s="230" t="b">
        <v>0</v>
      </c>
      <c r="G2435" s="229">
        <v>29.0</v>
      </c>
      <c r="H2435" s="229">
        <v>28.0</v>
      </c>
      <c r="I2435" s="32" t="s">
        <v>5663</v>
      </c>
      <c r="J2435" s="32" t="s">
        <v>648</v>
      </c>
      <c r="K2435" s="229">
        <v>30.0</v>
      </c>
      <c r="L2435" s="229">
        <v>29.0</v>
      </c>
      <c r="M2435" s="32" t="s">
        <v>16588</v>
      </c>
      <c r="N2435" s="229">
        <v>0.0</v>
      </c>
    </row>
    <row r="2436">
      <c r="A2436" s="227" t="str">
        <f t="shared" si="1"/>
        <v>ME0020113300</v>
      </c>
      <c r="B2436" s="227" t="str">
        <f t="shared" si="2"/>
        <v>Devi w/Bangles Sandal Hor (24x36)</v>
      </c>
      <c r="C2436" s="32" t="s">
        <v>16694</v>
      </c>
      <c r="D2436" s="32" t="s">
        <v>2198</v>
      </c>
      <c r="E2436" s="229">
        <v>57.35</v>
      </c>
      <c r="F2436" s="230" t="b">
        <v>0</v>
      </c>
      <c r="G2436" s="229">
        <v>16.0</v>
      </c>
      <c r="H2436" s="229">
        <v>16.0</v>
      </c>
      <c r="I2436" s="32" t="s">
        <v>6322</v>
      </c>
      <c r="J2436" s="32" t="s">
        <v>639</v>
      </c>
      <c r="K2436" s="229">
        <v>133.0</v>
      </c>
      <c r="L2436" s="229">
        <v>16.0</v>
      </c>
      <c r="M2436" s="32" t="s">
        <v>16646</v>
      </c>
      <c r="N2436" s="229">
        <v>0.0</v>
      </c>
    </row>
    <row r="2437">
      <c r="A2437" s="227" t="str">
        <f t="shared" si="1"/>
        <v>ME0020113400</v>
      </c>
      <c r="B2437" s="227" t="str">
        <f t="shared" si="2"/>
        <v>Devi w/Bangles Sandalwood Ver (24x36)</v>
      </c>
      <c r="C2437" s="32" t="s">
        <v>16695</v>
      </c>
      <c r="D2437" s="32" t="s">
        <v>665</v>
      </c>
      <c r="E2437" s="229">
        <v>50.96</v>
      </c>
      <c r="F2437" s="230" t="b">
        <v>0</v>
      </c>
      <c r="G2437" s="229">
        <v>7.0</v>
      </c>
      <c r="H2437" s="233">
        <v>7.0</v>
      </c>
      <c r="I2437" s="32" t="s">
        <v>5936</v>
      </c>
      <c r="J2437" s="32" t="s">
        <v>648</v>
      </c>
      <c r="K2437" s="229">
        <v>133.0</v>
      </c>
      <c r="L2437" s="233">
        <v>7.0</v>
      </c>
      <c r="M2437" s="32" t="s">
        <v>16646</v>
      </c>
      <c r="N2437" s="229">
        <v>0.0</v>
      </c>
    </row>
    <row r="2438">
      <c r="A2438" s="227" t="str">
        <f t="shared" si="1"/>
        <v>ME0020208800</v>
      </c>
      <c r="B2438" s="227" t="str">
        <f t="shared" si="2"/>
        <v>Devi w/Bangles Black Hor (6x8)</v>
      </c>
      <c r="C2438" s="32" t="s">
        <v>16696</v>
      </c>
      <c r="D2438" s="32" t="s">
        <v>691</v>
      </c>
      <c r="E2438" s="233">
        <v>0.88</v>
      </c>
      <c r="F2438" s="230" t="b">
        <v>0</v>
      </c>
      <c r="G2438" s="229">
        <v>63.0</v>
      </c>
      <c r="H2438" s="233">
        <v>63.0</v>
      </c>
      <c r="I2438" s="231"/>
      <c r="J2438" s="32" t="s">
        <v>674</v>
      </c>
      <c r="K2438" s="229">
        <v>15.0</v>
      </c>
      <c r="L2438" s="233">
        <v>63.0</v>
      </c>
      <c r="M2438" s="32" t="s">
        <v>16662</v>
      </c>
      <c r="N2438" s="229">
        <v>0.0</v>
      </c>
    </row>
    <row r="2439">
      <c r="A2439" s="227" t="str">
        <f t="shared" si="1"/>
        <v>ME0020208900</v>
      </c>
      <c r="B2439" s="227" t="str">
        <f t="shared" si="2"/>
        <v>Devi w/Bangles Black Ver (4x6)</v>
      </c>
      <c r="C2439" s="32" t="s">
        <v>16697</v>
      </c>
      <c r="D2439" s="32" t="s">
        <v>633</v>
      </c>
      <c r="E2439" s="229">
        <v>1.57</v>
      </c>
      <c r="F2439" s="230" t="b">
        <v>0</v>
      </c>
      <c r="G2439" s="229">
        <v>30.0</v>
      </c>
      <c r="H2439" s="233">
        <v>30.0</v>
      </c>
      <c r="I2439" s="32" t="s">
        <v>5746</v>
      </c>
      <c r="J2439" s="32" t="s">
        <v>627</v>
      </c>
      <c r="K2439" s="229">
        <v>10.0</v>
      </c>
      <c r="L2439" s="233">
        <v>30.0</v>
      </c>
      <c r="M2439" s="32" t="s">
        <v>16582</v>
      </c>
      <c r="N2439" s="229">
        <v>0.0</v>
      </c>
    </row>
    <row r="2440">
      <c r="A2440" s="227" t="str">
        <f t="shared" si="1"/>
        <v>ME0020209900</v>
      </c>
      <c r="B2440" s="227" t="str">
        <f t="shared" si="2"/>
        <v>Devi w/Bangles Black Hor (12x18)</v>
      </c>
      <c r="C2440" s="32" t="s">
        <v>16698</v>
      </c>
      <c r="D2440" s="32" t="s">
        <v>675</v>
      </c>
      <c r="E2440" s="229">
        <v>6.01</v>
      </c>
      <c r="F2440" s="230" t="b">
        <v>0</v>
      </c>
      <c r="G2440" s="229">
        <v>149.0</v>
      </c>
      <c r="H2440" s="229">
        <v>149.0</v>
      </c>
      <c r="I2440" s="32" t="s">
        <v>16699</v>
      </c>
      <c r="J2440" s="32" t="s">
        <v>674</v>
      </c>
      <c r="K2440" s="229">
        <v>30.0</v>
      </c>
      <c r="L2440" s="229">
        <v>149.0</v>
      </c>
      <c r="M2440" s="32" t="s">
        <v>16588</v>
      </c>
      <c r="N2440" s="229">
        <v>0.0</v>
      </c>
    </row>
    <row r="2441">
      <c r="A2441" s="227" t="str">
        <f t="shared" si="1"/>
        <v>ME0020210000</v>
      </c>
      <c r="B2441" s="227" t="str">
        <f t="shared" si="2"/>
        <v>Devi w/Bangles Black Ver (8x12)</v>
      </c>
      <c r="C2441" s="32" t="s">
        <v>16700</v>
      </c>
      <c r="D2441" s="32" t="s">
        <v>628</v>
      </c>
      <c r="E2441" s="229">
        <v>4.5</v>
      </c>
      <c r="F2441" s="230" t="b">
        <v>0</v>
      </c>
      <c r="G2441" s="229">
        <v>4.0</v>
      </c>
      <c r="H2441" s="229">
        <v>5.0</v>
      </c>
      <c r="I2441" s="32" t="s">
        <v>16701</v>
      </c>
      <c r="J2441" s="32" t="s">
        <v>627</v>
      </c>
      <c r="K2441" s="229">
        <v>20.0</v>
      </c>
      <c r="L2441" s="229">
        <v>5.0</v>
      </c>
      <c r="M2441" s="32" t="s">
        <v>16585</v>
      </c>
      <c r="N2441" s="229">
        <v>0.0</v>
      </c>
    </row>
    <row r="2442">
      <c r="A2442" s="227" t="str">
        <f t="shared" si="1"/>
        <v>ME0020211300</v>
      </c>
      <c r="B2442" s="227" t="str">
        <f t="shared" si="2"/>
        <v>LB905 Linga Bhairavi with Bangles Photo Black Hor (12x18 Hr)</v>
      </c>
      <c r="C2442" s="32" t="s">
        <v>16702</v>
      </c>
      <c r="D2442" s="32" t="s">
        <v>621</v>
      </c>
      <c r="E2442" s="229">
        <v>10.47</v>
      </c>
      <c r="F2442" s="230" t="b">
        <v>0</v>
      </c>
      <c r="G2442" s="229">
        <v>10.0</v>
      </c>
      <c r="H2442" s="229">
        <v>10.0</v>
      </c>
      <c r="I2442" s="32" t="s">
        <v>621</v>
      </c>
      <c r="J2442" s="32" t="s">
        <v>620</v>
      </c>
      <c r="K2442" s="229">
        <v>0.05</v>
      </c>
      <c r="L2442" s="229">
        <v>10.0</v>
      </c>
      <c r="M2442" s="231"/>
      <c r="N2442" s="229">
        <v>0.05</v>
      </c>
    </row>
    <row r="2443">
      <c r="A2443" s="227" t="str">
        <f t="shared" si="1"/>
        <v>ME0020211400</v>
      </c>
      <c r="B2443" s="227" t="str">
        <f t="shared" si="2"/>
        <v>Devi w/Bangles Black Ver (12x18)</v>
      </c>
      <c r="C2443" s="32" t="s">
        <v>16703</v>
      </c>
      <c r="D2443" s="32" t="s">
        <v>650</v>
      </c>
      <c r="E2443" s="229">
        <v>12.58</v>
      </c>
      <c r="F2443" s="230" t="b">
        <v>0</v>
      </c>
      <c r="G2443" s="229">
        <v>0.0</v>
      </c>
      <c r="H2443" s="229">
        <v>0.0</v>
      </c>
      <c r="I2443" s="32" t="s">
        <v>16704</v>
      </c>
      <c r="J2443" s="32" t="s">
        <v>627</v>
      </c>
      <c r="K2443" s="229">
        <v>30.0</v>
      </c>
      <c r="L2443" s="229">
        <v>0.0</v>
      </c>
      <c r="M2443" s="32" t="s">
        <v>16588</v>
      </c>
      <c r="N2443" s="229">
        <v>0.0</v>
      </c>
    </row>
    <row r="2444">
      <c r="A2444" s="227" t="str">
        <f t="shared" si="1"/>
        <v>ME0020212000</v>
      </c>
      <c r="B2444" s="227" t="str">
        <f t="shared" si="2"/>
        <v>Devi w/Bangles Black Ver (16x24)</v>
      </c>
      <c r="C2444" s="32" t="s">
        <v>16705</v>
      </c>
      <c r="D2444" s="32" t="s">
        <v>2201</v>
      </c>
      <c r="E2444" s="229">
        <v>0.0</v>
      </c>
      <c r="F2444" s="230" t="b">
        <v>0</v>
      </c>
      <c r="G2444" s="229">
        <v>0.0</v>
      </c>
      <c r="H2444" s="229">
        <v>0.0</v>
      </c>
      <c r="I2444" s="32" t="s">
        <v>6340</v>
      </c>
      <c r="J2444" s="32" t="s">
        <v>627</v>
      </c>
      <c r="K2444" s="229">
        <v>0.0</v>
      </c>
      <c r="L2444" s="229">
        <v>0.0</v>
      </c>
      <c r="M2444" s="32" t="s">
        <v>16706</v>
      </c>
      <c r="N2444" s="229">
        <v>0.0</v>
      </c>
    </row>
    <row r="2445">
      <c r="A2445" s="227" t="str">
        <f t="shared" si="1"/>
        <v>ME0020212100</v>
      </c>
      <c r="B2445" s="227" t="str">
        <f t="shared" si="2"/>
        <v>Devi w/Bangles Black Ver (24x16)</v>
      </c>
      <c r="C2445" s="32" t="s">
        <v>16707</v>
      </c>
      <c r="D2445" s="32" t="s">
        <v>2171</v>
      </c>
      <c r="E2445" s="229">
        <v>0.0</v>
      </c>
      <c r="F2445" s="230" t="b">
        <v>0</v>
      </c>
      <c r="G2445" s="229">
        <v>0.0</v>
      </c>
      <c r="H2445" s="229">
        <v>0.0</v>
      </c>
      <c r="I2445" s="32" t="s">
        <v>5899</v>
      </c>
      <c r="J2445" s="32" t="s">
        <v>627</v>
      </c>
      <c r="K2445" s="229">
        <v>0.0</v>
      </c>
      <c r="L2445" s="229">
        <v>0.0</v>
      </c>
      <c r="M2445" s="32" t="s">
        <v>16708</v>
      </c>
      <c r="N2445" s="229">
        <v>0.0</v>
      </c>
    </row>
    <row r="2446">
      <c r="A2446" s="227" t="str">
        <f t="shared" si="1"/>
        <v>ME0020213300</v>
      </c>
      <c r="B2446" s="227" t="str">
        <f t="shared" si="2"/>
        <v>Devi w/Bangles Black Hor (24x36)</v>
      </c>
      <c r="C2446" s="32" t="s">
        <v>16709</v>
      </c>
      <c r="D2446" s="32" t="s">
        <v>6346</v>
      </c>
      <c r="E2446" s="229">
        <v>57.66</v>
      </c>
      <c r="F2446" s="230" t="b">
        <v>0</v>
      </c>
      <c r="G2446" s="229">
        <v>9.0</v>
      </c>
      <c r="H2446" s="229">
        <v>9.0</v>
      </c>
      <c r="I2446" s="32" t="s">
        <v>16710</v>
      </c>
      <c r="J2446" s="32" t="s">
        <v>674</v>
      </c>
      <c r="K2446" s="229">
        <v>133.0</v>
      </c>
      <c r="L2446" s="229">
        <v>9.0</v>
      </c>
      <c r="M2446" s="32" t="s">
        <v>16646</v>
      </c>
      <c r="N2446" s="229">
        <v>0.0</v>
      </c>
    </row>
    <row r="2447">
      <c r="A2447" s="227" t="str">
        <f t="shared" si="1"/>
        <v>ME0020213400</v>
      </c>
      <c r="B2447" s="227" t="str">
        <f t="shared" si="2"/>
        <v>Devi w/Bangles Black Ver (24x36)</v>
      </c>
      <c r="C2447" s="32" t="s">
        <v>16711</v>
      </c>
      <c r="D2447" s="32" t="s">
        <v>666</v>
      </c>
      <c r="E2447" s="229">
        <v>52.46</v>
      </c>
      <c r="F2447" s="230" t="b">
        <v>0</v>
      </c>
      <c r="G2447" s="229">
        <v>14.0</v>
      </c>
      <c r="H2447" s="229">
        <v>14.0</v>
      </c>
      <c r="I2447" s="32" t="s">
        <v>5755</v>
      </c>
      <c r="J2447" s="32" t="s">
        <v>627</v>
      </c>
      <c r="K2447" s="229">
        <v>133.0</v>
      </c>
      <c r="L2447" s="229">
        <v>14.0</v>
      </c>
      <c r="M2447" s="32" t="s">
        <v>16646</v>
      </c>
      <c r="N2447" s="229">
        <v>0.0</v>
      </c>
    </row>
    <row r="2448">
      <c r="A2448" s="227" t="str">
        <f t="shared" si="1"/>
        <v>ME0020215000</v>
      </c>
      <c r="B2448" s="227" t="str">
        <f t="shared" si="2"/>
        <v>Devi w/Bangles Black Ver (48x72)</v>
      </c>
      <c r="C2448" s="32" t="s">
        <v>16712</v>
      </c>
      <c r="D2448" s="32" t="s">
        <v>662</v>
      </c>
      <c r="E2448" s="229">
        <v>153.56</v>
      </c>
      <c r="F2448" s="230" t="b">
        <v>0</v>
      </c>
      <c r="G2448" s="229">
        <v>0.0</v>
      </c>
      <c r="H2448" s="229">
        <v>0.0</v>
      </c>
      <c r="I2448" s="32" t="s">
        <v>7909</v>
      </c>
      <c r="J2448" s="32" t="s">
        <v>627</v>
      </c>
      <c r="K2448" s="229">
        <v>333.0</v>
      </c>
      <c r="L2448" s="229">
        <v>0.0</v>
      </c>
      <c r="M2448" s="32" t="s">
        <v>16638</v>
      </c>
      <c r="N2448" s="229">
        <v>0.0</v>
      </c>
    </row>
    <row r="2449">
      <c r="A2449" s="227" t="str">
        <f t="shared" si="1"/>
        <v>ME0020500000</v>
      </c>
      <c r="B2449" s="227" t="str">
        <f t="shared" si="2"/>
        <v>SG-Photos-Lamination-Cards-S</v>
      </c>
      <c r="C2449" s="32" t="s">
        <v>16713</v>
      </c>
      <c r="D2449" s="32" t="s">
        <v>16714</v>
      </c>
      <c r="E2449" s="229">
        <v>0.08</v>
      </c>
      <c r="F2449" s="230" t="b">
        <v>0</v>
      </c>
      <c r="G2449" s="229">
        <v>16.0</v>
      </c>
      <c r="H2449" s="229">
        <v>24.0</v>
      </c>
      <c r="I2449" s="32" t="s">
        <v>16715</v>
      </c>
      <c r="J2449" s="32" t="s">
        <v>16716</v>
      </c>
      <c r="K2449" s="229">
        <v>1.0</v>
      </c>
      <c r="L2449" s="229">
        <v>24.0</v>
      </c>
      <c r="M2449" s="231"/>
      <c r="N2449" s="229">
        <v>1.0</v>
      </c>
    </row>
    <row r="2450">
      <c r="A2450" s="227" t="str">
        <f t="shared" si="1"/>
        <v>ME0020600000</v>
      </c>
      <c r="B2450" s="227" t="str">
        <f t="shared" si="2"/>
        <v>SG-Photos-Lamination-Cards-S</v>
      </c>
      <c r="C2450" s="32" t="s">
        <v>16717</v>
      </c>
      <c r="D2450" s="32" t="s">
        <v>16718</v>
      </c>
      <c r="E2450" s="229">
        <v>0.09</v>
      </c>
      <c r="F2450" s="230" t="b">
        <v>0</v>
      </c>
      <c r="G2450" s="229">
        <v>0.0</v>
      </c>
      <c r="H2450" s="229">
        <v>0.0</v>
      </c>
      <c r="I2450" s="32" t="s">
        <v>16719</v>
      </c>
      <c r="J2450" s="32" t="s">
        <v>16716</v>
      </c>
      <c r="K2450" s="229">
        <v>1.0</v>
      </c>
      <c r="L2450" s="229">
        <v>0.0</v>
      </c>
      <c r="M2450" s="231"/>
      <c r="N2450" s="229">
        <v>1.0</v>
      </c>
    </row>
    <row r="2451">
      <c r="A2451" s="227" t="str">
        <f t="shared" si="1"/>
        <v>ME0020700000</v>
      </c>
      <c r="B2451" s="227" t="str">
        <f t="shared" si="2"/>
        <v>SG-Photos-Lamination-Cards-S</v>
      </c>
      <c r="C2451" s="32" t="s">
        <v>16720</v>
      </c>
      <c r="D2451" s="32" t="s">
        <v>16721</v>
      </c>
      <c r="E2451" s="229">
        <v>0.08</v>
      </c>
      <c r="F2451" s="230" t="b">
        <v>0</v>
      </c>
      <c r="G2451" s="229">
        <v>7.0</v>
      </c>
      <c r="H2451" s="229">
        <v>8.0</v>
      </c>
      <c r="I2451" s="32" t="s">
        <v>16722</v>
      </c>
      <c r="J2451" s="32" t="s">
        <v>16716</v>
      </c>
      <c r="K2451" s="229">
        <v>1.0</v>
      </c>
      <c r="L2451" s="229">
        <v>8.0</v>
      </c>
      <c r="M2451" s="231"/>
      <c r="N2451" s="229">
        <v>1.0</v>
      </c>
    </row>
    <row r="2452">
      <c r="A2452" s="227" t="str">
        <f t="shared" si="1"/>
        <v>ME0020800000</v>
      </c>
      <c r="B2452" s="227" t="str">
        <f t="shared" si="2"/>
        <v>SG-Photos-Lamination-Cards-S</v>
      </c>
      <c r="C2452" s="32" t="s">
        <v>16723</v>
      </c>
      <c r="D2452" s="32" t="s">
        <v>16724</v>
      </c>
      <c r="E2452" s="229">
        <v>0.07</v>
      </c>
      <c r="F2452" s="230" t="b">
        <v>0</v>
      </c>
      <c r="G2452" s="229">
        <v>22.0</v>
      </c>
      <c r="H2452" s="229">
        <v>23.0</v>
      </c>
      <c r="I2452" s="32" t="s">
        <v>16725</v>
      </c>
      <c r="J2452" s="32" t="s">
        <v>16716</v>
      </c>
      <c r="K2452" s="229">
        <v>1.0</v>
      </c>
      <c r="L2452" s="229">
        <v>23.0</v>
      </c>
      <c r="M2452" s="231"/>
      <c r="N2452" s="229">
        <v>1.0</v>
      </c>
    </row>
    <row r="2453">
      <c r="A2453" s="227" t="str">
        <f t="shared" si="1"/>
        <v>ME0020900000</v>
      </c>
      <c r="B2453" s="227" t="str">
        <f t="shared" si="2"/>
        <v>SG-Photos-Lamination-Cards-S</v>
      </c>
      <c r="C2453" s="32" t="s">
        <v>16726</v>
      </c>
      <c r="D2453" s="32" t="s">
        <v>16727</v>
      </c>
      <c r="E2453" s="233">
        <v>0.09</v>
      </c>
      <c r="F2453" s="230" t="b">
        <v>0</v>
      </c>
      <c r="G2453" s="229">
        <v>31.0</v>
      </c>
      <c r="H2453" s="229">
        <v>31.0</v>
      </c>
      <c r="I2453" s="32" t="s">
        <v>16728</v>
      </c>
      <c r="J2453" s="32" t="s">
        <v>16716</v>
      </c>
      <c r="K2453" s="229">
        <v>1.0</v>
      </c>
      <c r="L2453" s="229">
        <v>31.0</v>
      </c>
      <c r="M2453" s="231"/>
      <c r="N2453" s="229">
        <v>1.0</v>
      </c>
    </row>
    <row r="2454">
      <c r="A2454" s="227" t="str">
        <f t="shared" si="1"/>
        <v>ME0021010100</v>
      </c>
      <c r="B2454" s="227" t="str">
        <f t="shared" si="2"/>
        <v>Sadhguru Solitude (8x12)</v>
      </c>
      <c r="C2454" s="32" t="s">
        <v>16729</v>
      </c>
      <c r="D2454" s="32" t="s">
        <v>16730</v>
      </c>
      <c r="E2454" s="229">
        <v>6.31</v>
      </c>
      <c r="F2454" s="230" t="b">
        <v>0</v>
      </c>
      <c r="G2454" s="229">
        <v>1.0</v>
      </c>
      <c r="H2454" s="229">
        <v>1.0</v>
      </c>
      <c r="I2454" s="32" t="s">
        <v>16731</v>
      </c>
      <c r="J2454" s="32" t="s">
        <v>16732</v>
      </c>
      <c r="K2454" s="229">
        <v>15.0</v>
      </c>
      <c r="L2454" s="229">
        <v>1.0</v>
      </c>
      <c r="M2454" s="32" t="s">
        <v>16585</v>
      </c>
      <c r="N2454" s="229">
        <v>0.0</v>
      </c>
    </row>
    <row r="2455">
      <c r="A2455" s="227" t="str">
        <f t="shared" si="1"/>
        <v>ME0021109006</v>
      </c>
      <c r="B2455" s="227" t="str">
        <f t="shared" si="2"/>
        <v>SG-Photos-Kailash-2 (6x4)</v>
      </c>
      <c r="C2455" s="32" t="s">
        <v>16733</v>
      </c>
      <c r="D2455" s="32" t="s">
        <v>16734</v>
      </c>
      <c r="E2455" s="229">
        <v>1.05</v>
      </c>
      <c r="F2455" s="230" t="b">
        <v>0</v>
      </c>
      <c r="G2455" s="229">
        <v>0.0</v>
      </c>
      <c r="H2455" s="229">
        <v>0.0</v>
      </c>
      <c r="I2455" s="32" t="s">
        <v>16735</v>
      </c>
      <c r="J2455" s="32" t="s">
        <v>16736</v>
      </c>
      <c r="K2455" s="229">
        <v>10.0</v>
      </c>
      <c r="L2455" s="229">
        <v>0.0</v>
      </c>
      <c r="M2455" s="32" t="s">
        <v>16599</v>
      </c>
      <c r="N2455" s="229">
        <v>5.0</v>
      </c>
    </row>
    <row r="2456">
      <c r="A2456" s="227" t="str">
        <f t="shared" si="1"/>
        <v>ME0021611200</v>
      </c>
      <c r="B2456" s="227" t="str">
        <f t="shared" si="2"/>
        <v>SG-Photos-Immensity-Brown-Wood</v>
      </c>
      <c r="C2456" s="32" t="s">
        <v>16737</v>
      </c>
      <c r="D2456" s="32" t="s">
        <v>16738</v>
      </c>
      <c r="E2456" s="229">
        <v>15.92</v>
      </c>
      <c r="F2456" s="230" t="b">
        <v>0</v>
      </c>
      <c r="G2456" s="229">
        <v>0.0</v>
      </c>
      <c r="H2456" s="229">
        <v>0.0</v>
      </c>
      <c r="I2456" s="32" t="s">
        <v>16739</v>
      </c>
      <c r="J2456" s="32" t="s">
        <v>16740</v>
      </c>
      <c r="K2456" s="229">
        <v>25.0</v>
      </c>
      <c r="L2456" s="229">
        <v>0.0</v>
      </c>
      <c r="M2456" s="231"/>
      <c r="N2456" s="229">
        <v>25.0</v>
      </c>
    </row>
    <row r="2457">
      <c r="A2457" s="227" t="str">
        <f t="shared" si="1"/>
        <v>ME0021710100</v>
      </c>
      <c r="B2457" s="227" t="str">
        <f t="shared" si="2"/>
        <v>SG-Photos-Expansion (8x12)</v>
      </c>
      <c r="C2457" s="32" t="s">
        <v>16741</v>
      </c>
      <c r="D2457" s="32" t="s">
        <v>16742</v>
      </c>
      <c r="E2457" s="229">
        <v>6.33</v>
      </c>
      <c r="F2457" s="230" t="b">
        <v>0</v>
      </c>
      <c r="G2457" s="229">
        <v>35.0</v>
      </c>
      <c r="H2457" s="229">
        <v>35.0</v>
      </c>
      <c r="I2457" s="32" t="s">
        <v>16743</v>
      </c>
      <c r="J2457" s="32" t="s">
        <v>16744</v>
      </c>
      <c r="K2457" s="229">
        <v>15.0</v>
      </c>
      <c r="L2457" s="229">
        <v>35.0</v>
      </c>
      <c r="M2457" s="32" t="s">
        <v>16585</v>
      </c>
      <c r="N2457" s="229">
        <v>0.0</v>
      </c>
    </row>
    <row r="2458">
      <c r="A2458" s="227" t="str">
        <f t="shared" si="1"/>
        <v>ME0021711500</v>
      </c>
      <c r="B2458" s="227" t="str">
        <f t="shared" si="2"/>
        <v>SG-Photos-Expansion (12x18)</v>
      </c>
      <c r="C2458" s="32" t="s">
        <v>16745</v>
      </c>
      <c r="D2458" s="32" t="s">
        <v>16746</v>
      </c>
      <c r="E2458" s="229">
        <v>14.71</v>
      </c>
      <c r="F2458" s="230" t="b">
        <v>0</v>
      </c>
      <c r="G2458" s="229">
        <v>40.0</v>
      </c>
      <c r="H2458" s="229">
        <v>40.0</v>
      </c>
      <c r="I2458" s="32" t="s">
        <v>16747</v>
      </c>
      <c r="J2458" s="32" t="s">
        <v>16744</v>
      </c>
      <c r="K2458" s="229">
        <v>25.0</v>
      </c>
      <c r="L2458" s="229">
        <v>40.0</v>
      </c>
      <c r="M2458" s="32" t="s">
        <v>16588</v>
      </c>
      <c r="N2458" s="229">
        <v>0.0</v>
      </c>
    </row>
    <row r="2459">
      <c r="A2459" s="227" t="str">
        <f t="shared" si="1"/>
        <v>ME0021711800</v>
      </c>
      <c r="B2459" s="227" t="str">
        <f t="shared" si="2"/>
        <v>SG-Photos-Expansion (15x22)</v>
      </c>
      <c r="C2459" s="32" t="s">
        <v>16748</v>
      </c>
      <c r="D2459" s="32" t="s">
        <v>16749</v>
      </c>
      <c r="E2459" s="233">
        <v>20.0</v>
      </c>
      <c r="F2459" s="230" t="b">
        <v>0</v>
      </c>
      <c r="G2459" s="229">
        <v>35.0</v>
      </c>
      <c r="H2459" s="229">
        <v>35.0</v>
      </c>
      <c r="I2459" s="32" t="s">
        <v>16750</v>
      </c>
      <c r="J2459" s="32" t="s">
        <v>16744</v>
      </c>
      <c r="K2459" s="229">
        <v>30.0</v>
      </c>
      <c r="L2459" s="229">
        <v>35.0</v>
      </c>
      <c r="M2459" s="32" t="s">
        <v>16751</v>
      </c>
      <c r="N2459" s="229">
        <v>0.0</v>
      </c>
    </row>
    <row r="2460">
      <c r="A2460" s="227" t="str">
        <f t="shared" si="1"/>
        <v>ME0021811200</v>
      </c>
      <c r="B2460" s="227" t="str">
        <f t="shared" si="2"/>
        <v>Sadhguru Looking Inward (12X16)</v>
      </c>
      <c r="C2460" s="32" t="s">
        <v>16752</v>
      </c>
      <c r="D2460" s="32" t="s">
        <v>6778</v>
      </c>
      <c r="E2460" s="233">
        <v>17.78</v>
      </c>
      <c r="F2460" s="230" t="b">
        <v>0</v>
      </c>
      <c r="G2460" s="229">
        <v>46.0</v>
      </c>
      <c r="H2460" s="229">
        <v>47.0</v>
      </c>
      <c r="I2460" s="32" t="s">
        <v>6780</v>
      </c>
      <c r="J2460" s="32" t="s">
        <v>16753</v>
      </c>
      <c r="K2460" s="229">
        <v>25.0</v>
      </c>
      <c r="L2460" s="229">
        <v>47.0</v>
      </c>
      <c r="M2460" s="32" t="s">
        <v>16754</v>
      </c>
      <c r="N2460" s="229">
        <v>0.0</v>
      </c>
    </row>
    <row r="2461">
      <c r="A2461" s="227" t="str">
        <f t="shared" si="1"/>
        <v>ME0021909800</v>
      </c>
      <c r="B2461" s="227" t="str">
        <f t="shared" si="2"/>
        <v>SG-Photos-Smiling (8x10)</v>
      </c>
      <c r="C2461" s="32" t="s">
        <v>16755</v>
      </c>
      <c r="D2461" s="32" t="s">
        <v>16756</v>
      </c>
      <c r="E2461" s="229">
        <v>7.0</v>
      </c>
      <c r="F2461" s="230" t="b">
        <v>0</v>
      </c>
      <c r="G2461" s="229">
        <v>1.0</v>
      </c>
      <c r="H2461" s="229">
        <v>1.0</v>
      </c>
      <c r="I2461" s="32" t="s">
        <v>16757</v>
      </c>
      <c r="J2461" s="32" t="s">
        <v>16758</v>
      </c>
      <c r="K2461" s="229">
        <v>10.0</v>
      </c>
      <c r="L2461" s="229">
        <v>1.0</v>
      </c>
      <c r="M2461" s="32" t="s">
        <v>16759</v>
      </c>
      <c r="N2461" s="229">
        <v>0.0</v>
      </c>
    </row>
    <row r="2462">
      <c r="A2462" s="227" t="str">
        <f t="shared" si="1"/>
        <v>ME0022008400</v>
      </c>
      <c r="B2462" s="227" t="str">
        <f t="shared" si="2"/>
        <v>SG-Photos-Kailash-7 (4x6)</v>
      </c>
      <c r="C2462" s="32" t="s">
        <v>16760</v>
      </c>
      <c r="D2462" s="32" t="s">
        <v>16761</v>
      </c>
      <c r="E2462" s="229">
        <v>1.13</v>
      </c>
      <c r="F2462" s="230" t="b">
        <v>0</v>
      </c>
      <c r="G2462" s="229">
        <v>0.0</v>
      </c>
      <c r="H2462" s="229">
        <v>0.0</v>
      </c>
      <c r="I2462" s="32" t="s">
        <v>16762</v>
      </c>
      <c r="J2462" s="32" t="s">
        <v>16763</v>
      </c>
      <c r="K2462" s="229">
        <v>10.0</v>
      </c>
      <c r="L2462" s="229">
        <v>0.0</v>
      </c>
      <c r="M2462" s="32" t="s">
        <v>16582</v>
      </c>
      <c r="N2462" s="229">
        <v>5.0</v>
      </c>
    </row>
    <row r="2463">
      <c r="A2463" s="227" t="str">
        <f t="shared" si="1"/>
        <v>ME0022108406</v>
      </c>
      <c r="B2463" s="227" t="str">
        <f t="shared" si="2"/>
        <v>Photos-DL-Photo (4x6)</v>
      </c>
      <c r="C2463" s="32" t="s">
        <v>16764</v>
      </c>
      <c r="D2463" s="32" t="s">
        <v>16765</v>
      </c>
      <c r="E2463" s="229">
        <v>0.96</v>
      </c>
      <c r="F2463" s="230" t="b">
        <v>0</v>
      </c>
      <c r="G2463" s="229">
        <v>0.0</v>
      </c>
      <c r="H2463" s="229">
        <v>0.0</v>
      </c>
      <c r="I2463" s="32" t="s">
        <v>6716</v>
      </c>
      <c r="J2463" s="32" t="s">
        <v>16766</v>
      </c>
      <c r="K2463" s="229">
        <v>5.0</v>
      </c>
      <c r="L2463" s="229">
        <v>0.0</v>
      </c>
      <c r="M2463" s="32" t="s">
        <v>16582</v>
      </c>
      <c r="N2463" s="229">
        <v>0.0</v>
      </c>
    </row>
    <row r="2464">
      <c r="A2464" s="227" t="str">
        <f t="shared" si="1"/>
        <v>ME0022110106</v>
      </c>
      <c r="B2464" s="227" t="str">
        <f t="shared" si="2"/>
        <v>Photos-DL-Photo (8x12)</v>
      </c>
      <c r="C2464" s="32" t="s">
        <v>16767</v>
      </c>
      <c r="D2464" s="32" t="s">
        <v>16768</v>
      </c>
      <c r="E2464" s="229">
        <v>5.21</v>
      </c>
      <c r="F2464" s="230" t="b">
        <v>0</v>
      </c>
      <c r="G2464" s="229">
        <v>1.0</v>
      </c>
      <c r="H2464" s="229">
        <v>1.0</v>
      </c>
      <c r="I2464" s="32" t="s">
        <v>5743</v>
      </c>
      <c r="J2464" s="32" t="s">
        <v>16766</v>
      </c>
      <c r="K2464" s="229">
        <v>15.0</v>
      </c>
      <c r="L2464" s="229">
        <v>1.0</v>
      </c>
      <c r="M2464" s="32" t="s">
        <v>16585</v>
      </c>
      <c r="N2464" s="229">
        <v>0.0</v>
      </c>
    </row>
    <row r="2465">
      <c r="A2465" s="227" t="str">
        <f t="shared" si="1"/>
        <v>ME0022211206</v>
      </c>
      <c r="B2465" s="227" t="str">
        <f t="shared" si="2"/>
        <v>Tear-Drops-of-Mother-Earth (12X16)</v>
      </c>
      <c r="C2465" s="32" t="s">
        <v>16769</v>
      </c>
      <c r="D2465" s="32" t="s">
        <v>16770</v>
      </c>
      <c r="E2465" s="229">
        <v>26.42</v>
      </c>
      <c r="F2465" s="230" t="b">
        <v>0</v>
      </c>
      <c r="G2465" s="229">
        <v>0.0</v>
      </c>
      <c r="H2465" s="229">
        <v>1.0</v>
      </c>
      <c r="I2465" s="32" t="s">
        <v>16771</v>
      </c>
      <c r="J2465" s="32" t="s">
        <v>16772</v>
      </c>
      <c r="K2465" s="229">
        <v>40.0</v>
      </c>
      <c r="L2465" s="229">
        <v>1.0</v>
      </c>
      <c r="M2465" s="32" t="s">
        <v>16754</v>
      </c>
      <c r="N2465" s="229">
        <v>0.0</v>
      </c>
    </row>
    <row r="2466">
      <c r="A2466" s="227" t="str">
        <f t="shared" si="1"/>
        <v>ME0022310106</v>
      </c>
      <c r="B2466" s="227" t="str">
        <f t="shared" si="2"/>
        <v>Tear-Drops-of-Mother-Earth (8x12)</v>
      </c>
      <c r="C2466" s="32" t="s">
        <v>16773</v>
      </c>
      <c r="D2466" s="32" t="s">
        <v>16774</v>
      </c>
      <c r="E2466" s="229">
        <v>17.07</v>
      </c>
      <c r="F2466" s="230" t="b">
        <v>0</v>
      </c>
      <c r="G2466" s="229">
        <v>1.0</v>
      </c>
      <c r="H2466" s="229">
        <v>1.0</v>
      </c>
      <c r="I2466" s="32" t="s">
        <v>16775</v>
      </c>
      <c r="J2466" s="32" t="s">
        <v>16772</v>
      </c>
      <c r="K2466" s="229">
        <v>25.0</v>
      </c>
      <c r="L2466" s="229">
        <v>1.0</v>
      </c>
      <c r="M2466" s="32" t="s">
        <v>16585</v>
      </c>
      <c r="N2466" s="229">
        <v>0.0</v>
      </c>
    </row>
    <row r="2467">
      <c r="A2467" s="227" t="str">
        <f t="shared" si="1"/>
        <v>ME0022409806</v>
      </c>
      <c r="B2467" s="227" t="str">
        <f t="shared" si="2"/>
        <v>Beat-and-Vibration (8x10)</v>
      </c>
      <c r="C2467" s="32" t="s">
        <v>16776</v>
      </c>
      <c r="D2467" s="32" t="s">
        <v>16777</v>
      </c>
      <c r="E2467" s="229">
        <v>11.45</v>
      </c>
      <c r="F2467" s="230" t="b">
        <v>0</v>
      </c>
      <c r="G2467" s="229">
        <v>8.0</v>
      </c>
      <c r="H2467" s="229">
        <v>8.0</v>
      </c>
      <c r="I2467" s="32" t="s">
        <v>16778</v>
      </c>
      <c r="J2467" s="32" t="s">
        <v>16779</v>
      </c>
      <c r="K2467" s="229">
        <v>25.0</v>
      </c>
      <c r="L2467" s="229">
        <v>8.0</v>
      </c>
      <c r="M2467" s="32" t="s">
        <v>16759</v>
      </c>
      <c r="N2467" s="229">
        <v>0.0</v>
      </c>
    </row>
    <row r="2468">
      <c r="A2468" s="227" t="str">
        <f t="shared" si="1"/>
        <v>ME0022509806</v>
      </c>
      <c r="B2468" s="227" t="str">
        <f t="shared" si="2"/>
        <v>Master-and-Master (8x10)</v>
      </c>
      <c r="C2468" s="32" t="s">
        <v>16780</v>
      </c>
      <c r="D2468" s="32" t="s">
        <v>16781</v>
      </c>
      <c r="E2468" s="229">
        <v>12.75</v>
      </c>
      <c r="F2468" s="230" t="b">
        <v>0</v>
      </c>
      <c r="G2468" s="229">
        <v>0.0</v>
      </c>
      <c r="H2468" s="229">
        <v>0.0</v>
      </c>
      <c r="I2468" s="32" t="s">
        <v>16782</v>
      </c>
      <c r="J2468" s="32" t="s">
        <v>16783</v>
      </c>
      <c r="K2468" s="229">
        <v>25.0</v>
      </c>
      <c r="L2468" s="229">
        <v>0.0</v>
      </c>
      <c r="M2468" s="32" t="s">
        <v>16759</v>
      </c>
      <c r="N2468" s="229">
        <v>0.0</v>
      </c>
    </row>
    <row r="2469">
      <c r="A2469" s="227" t="str">
        <f t="shared" si="1"/>
        <v>ME0022511906</v>
      </c>
      <c r="B2469" s="227" t="str">
        <f t="shared" si="2"/>
        <v>Master-and-Master (16x20)</v>
      </c>
      <c r="C2469" s="32" t="s">
        <v>16784</v>
      </c>
      <c r="D2469" s="32" t="s">
        <v>16785</v>
      </c>
      <c r="E2469" s="229">
        <v>29.32</v>
      </c>
      <c r="F2469" s="230" t="b">
        <v>0</v>
      </c>
      <c r="G2469" s="229">
        <v>1.0</v>
      </c>
      <c r="H2469" s="229">
        <v>1.0</v>
      </c>
      <c r="I2469" s="32" t="s">
        <v>16786</v>
      </c>
      <c r="J2469" s="32" t="s">
        <v>16783</v>
      </c>
      <c r="K2469" s="229">
        <v>50.0</v>
      </c>
      <c r="L2469" s="229">
        <v>1.0</v>
      </c>
      <c r="M2469" s="32" t="s">
        <v>16787</v>
      </c>
      <c r="N2469" s="229">
        <v>0.0</v>
      </c>
    </row>
    <row r="2470">
      <c r="A2470" s="227" t="str">
        <f t="shared" si="1"/>
        <v>ME0022512506</v>
      </c>
      <c r="B2470" s="227" t="str">
        <f t="shared" si="2"/>
        <v>Master-and-Master (20x20)</v>
      </c>
      <c r="C2470" s="32" t="s">
        <v>16788</v>
      </c>
      <c r="D2470" s="32" t="s">
        <v>16789</v>
      </c>
      <c r="E2470" s="229">
        <v>35.0</v>
      </c>
      <c r="F2470" s="230" t="b">
        <v>0</v>
      </c>
      <c r="G2470" s="229">
        <v>0.0</v>
      </c>
      <c r="H2470" s="229">
        <v>0.0</v>
      </c>
      <c r="I2470" s="32" t="s">
        <v>16790</v>
      </c>
      <c r="J2470" s="32" t="s">
        <v>16783</v>
      </c>
      <c r="K2470" s="229">
        <v>70.0</v>
      </c>
      <c r="L2470" s="229">
        <v>0.0</v>
      </c>
      <c r="M2470" s="32" t="s">
        <v>16791</v>
      </c>
      <c r="N2470" s="229">
        <v>0.0</v>
      </c>
    </row>
    <row r="2471">
      <c r="A2471" s="227" t="str">
        <f t="shared" si="1"/>
        <v>ME0022513206</v>
      </c>
      <c r="B2471" s="227" t="str">
        <f t="shared" si="2"/>
        <v>Master-and-Master (24x30)</v>
      </c>
      <c r="C2471" s="32" t="s">
        <v>16792</v>
      </c>
      <c r="D2471" s="32" t="s">
        <v>16793</v>
      </c>
      <c r="E2471" s="229">
        <v>46.36</v>
      </c>
      <c r="F2471" s="230" t="b">
        <v>0</v>
      </c>
      <c r="G2471" s="229">
        <v>10.0</v>
      </c>
      <c r="H2471" s="229">
        <v>10.0</v>
      </c>
      <c r="I2471" s="32" t="s">
        <v>16794</v>
      </c>
      <c r="J2471" s="32" t="s">
        <v>16783</v>
      </c>
      <c r="K2471" s="229">
        <v>90.0</v>
      </c>
      <c r="L2471" s="229">
        <v>10.0</v>
      </c>
      <c r="M2471" s="32" t="s">
        <v>16795</v>
      </c>
      <c r="N2471" s="229">
        <v>0.0</v>
      </c>
    </row>
    <row r="2472">
      <c r="A2472" s="227" t="str">
        <f t="shared" si="1"/>
        <v>ME0022610606</v>
      </c>
      <c r="B2472" s="227" t="str">
        <f t="shared" si="2"/>
        <v>Master-and-Master (10x14)</v>
      </c>
      <c r="C2472" s="32" t="s">
        <v>16796</v>
      </c>
      <c r="D2472" s="32" t="s">
        <v>16797</v>
      </c>
      <c r="E2472" s="229">
        <v>21.42</v>
      </c>
      <c r="F2472" s="230" t="b">
        <v>0</v>
      </c>
      <c r="G2472" s="229">
        <v>1.0</v>
      </c>
      <c r="H2472" s="229">
        <v>1.0</v>
      </c>
      <c r="I2472" s="32" t="s">
        <v>16798</v>
      </c>
      <c r="J2472" s="32" t="s">
        <v>16783</v>
      </c>
      <c r="K2472" s="229">
        <v>35.0</v>
      </c>
      <c r="L2472" s="229">
        <v>1.0</v>
      </c>
      <c r="M2472" s="32" t="s">
        <v>16799</v>
      </c>
      <c r="N2472" s="229">
        <v>0.0</v>
      </c>
    </row>
    <row r="2473">
      <c r="A2473" s="227" t="str">
        <f t="shared" si="1"/>
        <v>ME0022711206</v>
      </c>
      <c r="B2473" s="227" t="str">
        <f t="shared" si="2"/>
        <v>The-Play-of-Life (12X16)</v>
      </c>
      <c r="C2473" s="32" t="s">
        <v>16800</v>
      </c>
      <c r="D2473" s="32" t="s">
        <v>16801</v>
      </c>
      <c r="E2473" s="229">
        <v>26.22</v>
      </c>
      <c r="F2473" s="230" t="b">
        <v>0</v>
      </c>
      <c r="G2473" s="229">
        <v>7.0</v>
      </c>
      <c r="H2473" s="229">
        <v>7.0</v>
      </c>
      <c r="I2473" s="32" t="s">
        <v>16802</v>
      </c>
      <c r="J2473" s="32" t="s">
        <v>16803</v>
      </c>
      <c r="K2473" s="229">
        <v>40.0</v>
      </c>
      <c r="L2473" s="229">
        <v>7.0</v>
      </c>
      <c r="M2473" s="32" t="s">
        <v>16754</v>
      </c>
      <c r="N2473" s="229">
        <v>0.0</v>
      </c>
    </row>
    <row r="2474">
      <c r="A2474" s="227" t="str">
        <f t="shared" si="1"/>
        <v>ME0022712206</v>
      </c>
      <c r="B2474" s="227" t="str">
        <f t="shared" si="2"/>
        <v>The-Play-of-Life (16x24)</v>
      </c>
      <c r="C2474" s="32" t="s">
        <v>16804</v>
      </c>
      <c r="D2474" s="32" t="s">
        <v>16805</v>
      </c>
      <c r="E2474" s="229">
        <v>33.78</v>
      </c>
      <c r="F2474" s="230" t="b">
        <v>0</v>
      </c>
      <c r="G2474" s="229">
        <v>2.0</v>
      </c>
      <c r="H2474" s="229">
        <v>2.0</v>
      </c>
      <c r="I2474" s="32" t="s">
        <v>16806</v>
      </c>
      <c r="J2474" s="32" t="s">
        <v>16803</v>
      </c>
      <c r="K2474" s="229">
        <v>50.0</v>
      </c>
      <c r="L2474" s="229">
        <v>2.0</v>
      </c>
      <c r="M2474" s="32" t="s">
        <v>16706</v>
      </c>
      <c r="N2474" s="229">
        <v>0.0</v>
      </c>
    </row>
    <row r="2475">
      <c r="A2475" s="227" t="str">
        <f t="shared" si="1"/>
        <v>ME0022713506</v>
      </c>
      <c r="B2475" s="227" t="str">
        <f t="shared" si="2"/>
        <v>The-Play-of-Life (24x36)</v>
      </c>
      <c r="C2475" s="32" t="s">
        <v>16807</v>
      </c>
      <c r="D2475" s="32" t="s">
        <v>16808</v>
      </c>
      <c r="E2475" s="229">
        <v>48.1</v>
      </c>
      <c r="F2475" s="230" t="b">
        <v>0</v>
      </c>
      <c r="G2475" s="229">
        <v>3.0</v>
      </c>
      <c r="H2475" s="229">
        <v>3.0</v>
      </c>
      <c r="I2475" s="32" t="s">
        <v>16809</v>
      </c>
      <c r="J2475" s="32" t="s">
        <v>16803</v>
      </c>
      <c r="K2475" s="229">
        <v>100.0</v>
      </c>
      <c r="L2475" s="229">
        <v>3.0</v>
      </c>
      <c r="M2475" s="32" t="s">
        <v>16646</v>
      </c>
      <c r="N2475" s="229">
        <v>0.0</v>
      </c>
    </row>
    <row r="2476">
      <c r="A2476" s="227" t="str">
        <f t="shared" si="1"/>
        <v>ME0022810106</v>
      </c>
      <c r="B2476" s="227" t="str">
        <f t="shared" si="2"/>
        <v>The-Play-of-Life (8x12)</v>
      </c>
      <c r="C2476" s="32" t="s">
        <v>16810</v>
      </c>
      <c r="D2476" s="32" t="s">
        <v>16811</v>
      </c>
      <c r="E2476" s="229">
        <v>16.81</v>
      </c>
      <c r="F2476" s="230" t="b">
        <v>0</v>
      </c>
      <c r="G2476" s="229">
        <v>7.0</v>
      </c>
      <c r="H2476" s="229">
        <v>7.0</v>
      </c>
      <c r="I2476" s="32" t="s">
        <v>16812</v>
      </c>
      <c r="J2476" s="32" t="s">
        <v>16803</v>
      </c>
      <c r="K2476" s="229">
        <v>25.0</v>
      </c>
      <c r="L2476" s="229">
        <v>7.0</v>
      </c>
      <c r="M2476" s="32" t="s">
        <v>16585</v>
      </c>
      <c r="N2476" s="229">
        <v>0.0</v>
      </c>
    </row>
    <row r="2477">
      <c r="A2477" s="227" t="str">
        <f t="shared" si="1"/>
        <v>ME0022910106</v>
      </c>
      <c r="B2477" s="227" t="str">
        <f t="shared" si="2"/>
        <v>A-Divine-Offering (8x12)</v>
      </c>
      <c r="C2477" s="32" t="s">
        <v>16813</v>
      </c>
      <c r="D2477" s="32" t="s">
        <v>16814</v>
      </c>
      <c r="E2477" s="229">
        <v>16.48</v>
      </c>
      <c r="F2477" s="230" t="b">
        <v>0</v>
      </c>
      <c r="G2477" s="229">
        <v>4.0</v>
      </c>
      <c r="H2477" s="229">
        <v>4.0</v>
      </c>
      <c r="I2477" s="32" t="s">
        <v>16815</v>
      </c>
      <c r="J2477" s="32" t="s">
        <v>16816</v>
      </c>
      <c r="K2477" s="229">
        <v>25.0</v>
      </c>
      <c r="L2477" s="229">
        <v>4.0</v>
      </c>
      <c r="M2477" s="32" t="s">
        <v>16585</v>
      </c>
      <c r="N2477" s="229">
        <v>0.0</v>
      </c>
    </row>
    <row r="2478">
      <c r="A2478" s="227" t="str">
        <f t="shared" si="1"/>
        <v>ME0023011206</v>
      </c>
      <c r="B2478" s="227" t="str">
        <f t="shared" si="2"/>
        <v>Golden-hour (12X16)</v>
      </c>
      <c r="C2478" s="32" t="s">
        <v>16817</v>
      </c>
      <c r="D2478" s="32" t="s">
        <v>16818</v>
      </c>
      <c r="E2478" s="229">
        <v>22.28</v>
      </c>
      <c r="F2478" s="230" t="b">
        <v>0</v>
      </c>
      <c r="G2478" s="229">
        <v>6.0</v>
      </c>
      <c r="H2478" s="229">
        <v>7.0</v>
      </c>
      <c r="I2478" s="32" t="s">
        <v>16819</v>
      </c>
      <c r="J2478" s="32" t="s">
        <v>16820</v>
      </c>
      <c r="K2478" s="229">
        <v>40.0</v>
      </c>
      <c r="L2478" s="229">
        <v>7.0</v>
      </c>
      <c r="M2478" s="32" t="s">
        <v>16754</v>
      </c>
      <c r="N2478" s="229">
        <v>0.0</v>
      </c>
    </row>
    <row r="2479">
      <c r="A2479" s="227" t="str">
        <f t="shared" si="1"/>
        <v>ME0023011906</v>
      </c>
      <c r="B2479" s="227" t="str">
        <f t="shared" si="2"/>
        <v>Golden-hour (16x20)</v>
      </c>
      <c r="C2479" s="32" t="s">
        <v>16821</v>
      </c>
      <c r="D2479" s="32" t="s">
        <v>16822</v>
      </c>
      <c r="E2479" s="229">
        <v>29.32</v>
      </c>
      <c r="F2479" s="230" t="b">
        <v>0</v>
      </c>
      <c r="G2479" s="229">
        <v>0.0</v>
      </c>
      <c r="H2479" s="229">
        <v>0.0</v>
      </c>
      <c r="I2479" s="32" t="s">
        <v>16823</v>
      </c>
      <c r="J2479" s="32" t="s">
        <v>16820</v>
      </c>
      <c r="K2479" s="229">
        <v>50.0</v>
      </c>
      <c r="L2479" s="229">
        <v>0.0</v>
      </c>
      <c r="M2479" s="32" t="s">
        <v>16787</v>
      </c>
      <c r="N2479" s="229">
        <v>0.0</v>
      </c>
    </row>
    <row r="2480">
      <c r="A2480" s="227" t="str">
        <f t="shared" si="1"/>
        <v>ME0023110106</v>
      </c>
      <c r="B2480" s="227" t="str">
        <f t="shared" si="2"/>
        <v>Golden-hour (8x12)</v>
      </c>
      <c r="C2480" s="32" t="s">
        <v>16824</v>
      </c>
      <c r="D2480" s="32" t="s">
        <v>16825</v>
      </c>
      <c r="E2480" s="229">
        <v>16.6</v>
      </c>
      <c r="F2480" s="230" t="b">
        <v>0</v>
      </c>
      <c r="G2480" s="229">
        <v>10.0</v>
      </c>
      <c r="H2480" s="229">
        <v>10.0</v>
      </c>
      <c r="I2480" s="32" t="s">
        <v>16826</v>
      </c>
      <c r="J2480" s="32" t="s">
        <v>16820</v>
      </c>
      <c r="K2480" s="229">
        <v>25.0</v>
      </c>
      <c r="L2480" s="229">
        <v>10.0</v>
      </c>
      <c r="M2480" s="32" t="s">
        <v>16585</v>
      </c>
      <c r="N2480" s="229">
        <v>0.0</v>
      </c>
    </row>
    <row r="2481">
      <c r="A2481" s="227" t="str">
        <f t="shared" si="1"/>
        <v>ME0023609000</v>
      </c>
      <c r="B2481" s="227" t="str">
        <f t="shared" si="2"/>
        <v>Sadhguru Holding Rose (4x6)</v>
      </c>
      <c r="C2481" s="32" t="s">
        <v>16827</v>
      </c>
      <c r="D2481" s="32" t="s">
        <v>6673</v>
      </c>
      <c r="E2481" s="229">
        <v>1.08</v>
      </c>
      <c r="F2481" s="230" t="b">
        <v>0</v>
      </c>
      <c r="G2481" s="229">
        <v>0.0</v>
      </c>
      <c r="H2481" s="229">
        <v>0.0</v>
      </c>
      <c r="I2481" s="32" t="s">
        <v>6674</v>
      </c>
      <c r="J2481" s="32" t="s">
        <v>16828</v>
      </c>
      <c r="K2481" s="229">
        <v>10.0</v>
      </c>
      <c r="L2481" s="229">
        <v>0.0</v>
      </c>
      <c r="M2481" s="32" t="s">
        <v>16582</v>
      </c>
      <c r="N2481" s="229">
        <v>0.0</v>
      </c>
    </row>
    <row r="2482">
      <c r="A2482" s="227" t="str">
        <f t="shared" si="1"/>
        <v>ME0023610100</v>
      </c>
      <c r="B2482" s="227" t="str">
        <f t="shared" si="2"/>
        <v>Sadhguru Holding Rose (8x12)</v>
      </c>
      <c r="C2482" s="32" t="s">
        <v>16829</v>
      </c>
      <c r="D2482" s="32" t="s">
        <v>6350</v>
      </c>
      <c r="E2482" s="229">
        <v>6.34</v>
      </c>
      <c r="F2482" s="230" t="b">
        <v>0</v>
      </c>
      <c r="G2482" s="229">
        <v>42.0</v>
      </c>
      <c r="H2482" s="229">
        <v>42.0</v>
      </c>
      <c r="I2482" s="32" t="s">
        <v>6351</v>
      </c>
      <c r="J2482" s="32" t="s">
        <v>16828</v>
      </c>
      <c r="K2482" s="229">
        <v>15.0</v>
      </c>
      <c r="L2482" s="229">
        <v>42.0</v>
      </c>
      <c r="M2482" s="32" t="s">
        <v>16585</v>
      </c>
      <c r="N2482" s="229">
        <v>0.0</v>
      </c>
    </row>
    <row r="2483">
      <c r="A2483" s="227" t="str">
        <f t="shared" si="1"/>
        <v>ME0023611500</v>
      </c>
      <c r="B2483" s="227" t="str">
        <f t="shared" si="2"/>
        <v>Sadhguru Holding Rose (12x18)</v>
      </c>
      <c r="C2483" s="32" t="s">
        <v>16830</v>
      </c>
      <c r="D2483" s="32" t="s">
        <v>6501</v>
      </c>
      <c r="E2483" s="229">
        <v>13.69</v>
      </c>
      <c r="F2483" s="230" t="b">
        <v>0</v>
      </c>
      <c r="G2483" s="229">
        <v>14.0</v>
      </c>
      <c r="H2483" s="229">
        <v>14.0</v>
      </c>
      <c r="I2483" s="32" t="s">
        <v>6502</v>
      </c>
      <c r="J2483" s="32" t="s">
        <v>16828</v>
      </c>
      <c r="K2483" s="229">
        <v>25.0</v>
      </c>
      <c r="L2483" s="229">
        <v>14.0</v>
      </c>
      <c r="M2483" s="32" t="s">
        <v>16588</v>
      </c>
      <c r="N2483" s="229">
        <v>0.0</v>
      </c>
    </row>
    <row r="2484">
      <c r="A2484" s="227" t="str">
        <f t="shared" si="1"/>
        <v>ME0024509800</v>
      </c>
      <c r="B2484" s="227" t="str">
        <f t="shared" si="2"/>
        <v>SG-Photos-Inclusive (8x10)</v>
      </c>
      <c r="C2484" s="32" t="s">
        <v>16831</v>
      </c>
      <c r="D2484" s="32" t="s">
        <v>6737</v>
      </c>
      <c r="E2484" s="229">
        <v>6.72</v>
      </c>
      <c r="F2484" s="230" t="b">
        <v>0</v>
      </c>
      <c r="G2484" s="229">
        <v>30.0</v>
      </c>
      <c r="H2484" s="229">
        <v>30.0</v>
      </c>
      <c r="I2484" s="32" t="s">
        <v>6738</v>
      </c>
      <c r="J2484" s="32" t="s">
        <v>16832</v>
      </c>
      <c r="K2484" s="229">
        <v>10.0</v>
      </c>
      <c r="L2484" s="229">
        <v>30.0</v>
      </c>
      <c r="M2484" s="32" t="s">
        <v>16759</v>
      </c>
      <c r="N2484" s="229">
        <v>0.0</v>
      </c>
    </row>
    <row r="2485">
      <c r="A2485" s="227" t="str">
        <f t="shared" si="1"/>
        <v>ME0024511200</v>
      </c>
      <c r="B2485" s="227" t="str">
        <f t="shared" si="2"/>
        <v>SG-Photos-Inclusive (12X16)</v>
      </c>
      <c r="C2485" s="32" t="s">
        <v>16833</v>
      </c>
      <c r="D2485" s="32" t="s">
        <v>6471</v>
      </c>
      <c r="E2485" s="229">
        <v>13.77</v>
      </c>
      <c r="F2485" s="230" t="b">
        <v>0</v>
      </c>
      <c r="G2485" s="229">
        <v>16.0</v>
      </c>
      <c r="H2485" s="229">
        <v>16.0</v>
      </c>
      <c r="I2485" s="32" t="s">
        <v>6472</v>
      </c>
      <c r="J2485" s="32" t="s">
        <v>16832</v>
      </c>
      <c r="K2485" s="229">
        <v>25.0</v>
      </c>
      <c r="L2485" s="229">
        <v>16.0</v>
      </c>
      <c r="M2485" s="32" t="s">
        <v>16754</v>
      </c>
      <c r="N2485" s="229">
        <v>0.0</v>
      </c>
    </row>
    <row r="2486">
      <c r="A2486" s="227" t="str">
        <f t="shared" si="1"/>
        <v>ME0024608600</v>
      </c>
      <c r="B2486" s="227" t="str">
        <f t="shared" si="2"/>
        <v>Sadhguru Looking Inward (4x5)</v>
      </c>
      <c r="C2486" s="32" t="s">
        <v>16834</v>
      </c>
      <c r="D2486" s="32" t="s">
        <v>16835</v>
      </c>
      <c r="E2486" s="229">
        <v>1.13</v>
      </c>
      <c r="F2486" s="230" t="b">
        <v>0</v>
      </c>
      <c r="G2486" s="229">
        <v>51.0</v>
      </c>
      <c r="H2486" s="229">
        <v>51.0</v>
      </c>
      <c r="I2486" s="32" t="s">
        <v>16836</v>
      </c>
      <c r="J2486" s="32" t="s">
        <v>16753</v>
      </c>
      <c r="K2486" s="229">
        <v>5.0</v>
      </c>
      <c r="L2486" s="229">
        <v>51.0</v>
      </c>
      <c r="M2486" s="32" t="s">
        <v>16837</v>
      </c>
      <c r="N2486" s="229">
        <v>0.0</v>
      </c>
    </row>
    <row r="2487">
      <c r="A2487" s="227" t="str">
        <f t="shared" si="1"/>
        <v>ME0024609800</v>
      </c>
      <c r="B2487" s="227" t="str">
        <f t="shared" si="2"/>
        <v>Sadhguru Looking Inward (8x10)</v>
      </c>
      <c r="C2487" s="32" t="s">
        <v>16838</v>
      </c>
      <c r="D2487" s="32" t="s">
        <v>5783</v>
      </c>
      <c r="E2487" s="229">
        <v>5.46</v>
      </c>
      <c r="F2487" s="230" t="b">
        <v>0</v>
      </c>
      <c r="G2487" s="229">
        <v>14.0</v>
      </c>
      <c r="H2487" s="229">
        <v>14.0</v>
      </c>
      <c r="I2487" s="32" t="s">
        <v>5784</v>
      </c>
      <c r="J2487" s="32" t="s">
        <v>16753</v>
      </c>
      <c r="K2487" s="229">
        <v>10.0</v>
      </c>
      <c r="L2487" s="229">
        <v>14.0</v>
      </c>
      <c r="M2487" s="32" t="s">
        <v>16759</v>
      </c>
      <c r="N2487" s="229">
        <v>0.0</v>
      </c>
    </row>
    <row r="2488">
      <c r="A2488" s="227" t="str">
        <f t="shared" si="1"/>
        <v>ME0024611700</v>
      </c>
      <c r="B2488" s="227" t="str">
        <f t="shared" si="2"/>
        <v>Sadhguru Looking Inward (15x20)</v>
      </c>
      <c r="C2488" s="32" t="s">
        <v>16839</v>
      </c>
      <c r="D2488" s="32" t="s">
        <v>16840</v>
      </c>
      <c r="E2488" s="229">
        <v>20.0</v>
      </c>
      <c r="F2488" s="230" t="b">
        <v>0</v>
      </c>
      <c r="G2488" s="229">
        <v>36.0</v>
      </c>
      <c r="H2488" s="229">
        <v>36.0</v>
      </c>
      <c r="I2488" s="32" t="s">
        <v>16841</v>
      </c>
      <c r="J2488" s="32" t="s">
        <v>16753</v>
      </c>
      <c r="K2488" s="229">
        <v>25.0</v>
      </c>
      <c r="L2488" s="229">
        <v>36.0</v>
      </c>
      <c r="M2488" s="32" t="s">
        <v>16842</v>
      </c>
      <c r="N2488" s="229">
        <v>0.0</v>
      </c>
    </row>
    <row r="2489">
      <c r="A2489" s="227" t="str">
        <f t="shared" si="1"/>
        <v>ME0024712500</v>
      </c>
      <c r="B2489" s="227" t="str">
        <f t="shared" si="2"/>
        <v>SG-Photos-Natural</v>
      </c>
      <c r="C2489" s="32" t="s">
        <v>16843</v>
      </c>
      <c r="D2489" s="32" t="s">
        <v>669</v>
      </c>
      <c r="E2489" s="229">
        <v>9.24</v>
      </c>
      <c r="F2489" s="230" t="b">
        <v>0</v>
      </c>
      <c r="G2489" s="229">
        <v>369.0</v>
      </c>
      <c r="H2489" s="229">
        <v>367.0</v>
      </c>
      <c r="I2489" s="32" t="s">
        <v>16844</v>
      </c>
      <c r="J2489" s="32" t="s">
        <v>668</v>
      </c>
      <c r="K2489" s="229">
        <v>70.0</v>
      </c>
      <c r="L2489" s="229">
        <v>369.0</v>
      </c>
      <c r="M2489" s="231"/>
      <c r="N2489" s="229">
        <v>70.0</v>
      </c>
    </row>
    <row r="2490">
      <c r="A2490" s="227" t="str">
        <f t="shared" si="1"/>
        <v>ME0024714300</v>
      </c>
      <c r="B2490" s="227" t="str">
        <f t="shared" si="2"/>
        <v>SG-Photos-Natural-36x36</v>
      </c>
      <c r="C2490" s="32" t="s">
        <v>16845</v>
      </c>
      <c r="D2490" s="32" t="s">
        <v>2371</v>
      </c>
      <c r="E2490" s="229">
        <v>52.36</v>
      </c>
      <c r="F2490" s="230" t="b">
        <v>0</v>
      </c>
      <c r="G2490" s="229">
        <v>1.0</v>
      </c>
      <c r="H2490" s="229">
        <v>1.0</v>
      </c>
      <c r="I2490" s="236"/>
      <c r="J2490" s="32" t="s">
        <v>16846</v>
      </c>
      <c r="K2490" s="229">
        <v>1.0</v>
      </c>
      <c r="L2490" s="229">
        <v>1.0</v>
      </c>
      <c r="M2490" s="231"/>
      <c r="N2490" s="229">
        <v>1.0</v>
      </c>
    </row>
    <row r="2491">
      <c r="A2491" s="227" t="str">
        <f t="shared" si="1"/>
        <v>ME0024909400</v>
      </c>
      <c r="B2491" s="227" t="str">
        <f t="shared" si="2"/>
        <v>SG-Photos-Dancing (6x8)</v>
      </c>
      <c r="C2491" s="32" t="s">
        <v>16847</v>
      </c>
      <c r="D2491" s="32" t="s">
        <v>16848</v>
      </c>
      <c r="E2491" s="229">
        <v>5.16</v>
      </c>
      <c r="F2491" s="230" t="b">
        <v>0</v>
      </c>
      <c r="G2491" s="229">
        <v>20.0</v>
      </c>
      <c r="H2491" s="229">
        <v>20.0</v>
      </c>
      <c r="I2491" s="32" t="s">
        <v>16849</v>
      </c>
      <c r="J2491" s="32" t="s">
        <v>16850</v>
      </c>
      <c r="K2491" s="229">
        <v>10.0</v>
      </c>
      <c r="L2491" s="229">
        <v>20.0</v>
      </c>
      <c r="M2491" s="32" t="s">
        <v>16662</v>
      </c>
      <c r="N2491" s="229">
        <v>0.0</v>
      </c>
    </row>
    <row r="2492">
      <c r="A2492" s="227" t="str">
        <f t="shared" si="1"/>
        <v>ME0024910400</v>
      </c>
      <c r="B2492" s="227" t="str">
        <f t="shared" si="2"/>
        <v>SG-Photos-Dancing (9x12)</v>
      </c>
      <c r="C2492" s="32" t="s">
        <v>16851</v>
      </c>
      <c r="D2492" s="32" t="s">
        <v>6513</v>
      </c>
      <c r="E2492" s="229">
        <v>10.26</v>
      </c>
      <c r="F2492" s="230" t="b">
        <v>0</v>
      </c>
      <c r="G2492" s="229">
        <v>51.0</v>
      </c>
      <c r="H2492" s="229">
        <v>51.0</v>
      </c>
      <c r="I2492" s="32" t="s">
        <v>16852</v>
      </c>
      <c r="J2492" s="32" t="s">
        <v>16850</v>
      </c>
      <c r="K2492" s="229">
        <v>15.0</v>
      </c>
      <c r="L2492" s="229">
        <v>51.0</v>
      </c>
      <c r="M2492" s="32" t="s">
        <v>16853</v>
      </c>
      <c r="N2492" s="229">
        <v>0.0</v>
      </c>
    </row>
    <row r="2493">
      <c r="A2493" s="227" t="str">
        <f t="shared" si="1"/>
        <v>ME0025109000</v>
      </c>
      <c r="B2493" s="227" t="str">
        <f t="shared" si="2"/>
        <v>SD101 Sadhguru Photo (6x4)</v>
      </c>
      <c r="C2493" s="32" t="s">
        <v>16854</v>
      </c>
      <c r="D2493" s="32" t="s">
        <v>642</v>
      </c>
      <c r="E2493" s="229">
        <v>1.57</v>
      </c>
      <c r="F2493" s="230" t="b">
        <v>0</v>
      </c>
      <c r="G2493" s="229">
        <v>20.0</v>
      </c>
      <c r="H2493" s="229">
        <v>20.0</v>
      </c>
      <c r="I2493" s="231"/>
      <c r="J2493" s="32" t="s">
        <v>6576</v>
      </c>
      <c r="K2493" s="229">
        <v>10.0</v>
      </c>
      <c r="L2493" s="229">
        <v>20.0</v>
      </c>
      <c r="M2493" s="231"/>
      <c r="N2493" s="229">
        <v>10.0</v>
      </c>
    </row>
    <row r="2494">
      <c r="A2494" s="227" t="str">
        <f t="shared" si="1"/>
        <v>ME0025110100</v>
      </c>
      <c r="B2494" s="227" t="str">
        <f t="shared" si="2"/>
        <v>Sadhguru Innocence (8x10)</v>
      </c>
      <c r="C2494" s="32" t="s">
        <v>16855</v>
      </c>
      <c r="D2494" s="32" t="s">
        <v>6580</v>
      </c>
      <c r="E2494" s="229">
        <v>6.65</v>
      </c>
      <c r="F2494" s="230" t="b">
        <v>0</v>
      </c>
      <c r="G2494" s="229">
        <v>38.0</v>
      </c>
      <c r="H2494" s="229">
        <v>38.0</v>
      </c>
      <c r="I2494" s="32" t="s">
        <v>6581</v>
      </c>
      <c r="J2494" s="32" t="s">
        <v>16856</v>
      </c>
      <c r="K2494" s="229">
        <v>15.0</v>
      </c>
      <c r="L2494" s="229">
        <v>38.0</v>
      </c>
      <c r="M2494" s="32" t="s">
        <v>16759</v>
      </c>
      <c r="N2494" s="229">
        <v>0.0</v>
      </c>
    </row>
    <row r="2495">
      <c r="A2495" s="227" t="str">
        <f t="shared" si="1"/>
        <v>ME0025112300</v>
      </c>
      <c r="B2495" s="227" t="str">
        <f t="shared" si="2"/>
        <v>Sadhguru Innocence (18x22)</v>
      </c>
      <c r="C2495" s="32" t="s">
        <v>16857</v>
      </c>
      <c r="D2495" s="32" t="s">
        <v>6467</v>
      </c>
      <c r="E2495" s="229">
        <v>20.1</v>
      </c>
      <c r="F2495" s="230" t="b">
        <v>0</v>
      </c>
      <c r="G2495" s="229">
        <v>0.0</v>
      </c>
      <c r="H2495" s="229">
        <v>0.0</v>
      </c>
      <c r="I2495" s="32" t="s">
        <v>6468</v>
      </c>
      <c r="J2495" s="32" t="s">
        <v>16856</v>
      </c>
      <c r="K2495" s="229">
        <v>25.0</v>
      </c>
      <c r="L2495" s="229">
        <v>0.0</v>
      </c>
      <c r="M2495" s="32" t="s">
        <v>16858</v>
      </c>
      <c r="N2495" s="229">
        <v>0.0</v>
      </c>
    </row>
    <row r="2496">
      <c r="A2496" s="227" t="str">
        <f t="shared" si="1"/>
        <v>ME0025112600</v>
      </c>
      <c r="B2496" s="227" t="str">
        <f t="shared" si="2"/>
        <v>Sadhguru Innocence (20x24)</v>
      </c>
      <c r="C2496" s="32" t="s">
        <v>16859</v>
      </c>
      <c r="D2496" s="32" t="s">
        <v>16860</v>
      </c>
      <c r="E2496" s="229">
        <v>12.84</v>
      </c>
      <c r="F2496" s="230" t="b">
        <v>0</v>
      </c>
      <c r="G2496" s="229">
        <v>0.0</v>
      </c>
      <c r="H2496" s="229">
        <v>0.0</v>
      </c>
      <c r="I2496" s="32" t="s">
        <v>16861</v>
      </c>
      <c r="J2496" s="32" t="s">
        <v>16856</v>
      </c>
      <c r="K2496" s="229">
        <v>65.0</v>
      </c>
      <c r="L2496" s="229">
        <v>0.0</v>
      </c>
      <c r="M2496" s="32" t="s">
        <v>16862</v>
      </c>
      <c r="N2496" s="229">
        <v>0.0</v>
      </c>
    </row>
    <row r="2497">
      <c r="A2497" s="227" t="str">
        <f t="shared" si="1"/>
        <v>ME0025209000</v>
      </c>
      <c r="B2497" s="227" t="str">
        <f t="shared" si="2"/>
        <v>SG-Photos-Meditative (4x6)</v>
      </c>
      <c r="C2497" s="32" t="s">
        <v>16863</v>
      </c>
      <c r="D2497" s="32" t="s">
        <v>696</v>
      </c>
      <c r="E2497" s="229">
        <v>1.07</v>
      </c>
      <c r="F2497" s="230" t="b">
        <v>0</v>
      </c>
      <c r="G2497" s="229">
        <v>70.0</v>
      </c>
      <c r="H2497" s="229">
        <v>71.0</v>
      </c>
      <c r="I2497" s="32" t="s">
        <v>16864</v>
      </c>
      <c r="J2497" s="32" t="s">
        <v>695</v>
      </c>
      <c r="K2497" s="229">
        <v>10.0</v>
      </c>
      <c r="L2497" s="229">
        <v>71.0</v>
      </c>
      <c r="M2497" s="32" t="s">
        <v>16582</v>
      </c>
      <c r="N2497" s="229">
        <v>0.0</v>
      </c>
    </row>
    <row r="2498">
      <c r="A2498" s="227" t="str">
        <f t="shared" si="1"/>
        <v>ME0025209800</v>
      </c>
      <c r="B2498" s="227" t="str">
        <f t="shared" si="2"/>
        <v>SG-Photos-Meditative (8x12)</v>
      </c>
      <c r="C2498" s="32" t="s">
        <v>16865</v>
      </c>
      <c r="D2498" s="32" t="s">
        <v>6526</v>
      </c>
      <c r="E2498" s="229">
        <v>5.29</v>
      </c>
      <c r="F2498" s="230" t="b">
        <v>0</v>
      </c>
      <c r="G2498" s="229">
        <v>3.0</v>
      </c>
      <c r="H2498" s="229">
        <v>3.0</v>
      </c>
      <c r="I2498" s="32" t="s">
        <v>6527</v>
      </c>
      <c r="J2498" s="32" t="s">
        <v>695</v>
      </c>
      <c r="K2498" s="229">
        <v>15.0</v>
      </c>
      <c r="L2498" s="229">
        <v>3.0</v>
      </c>
      <c r="M2498" s="32" t="s">
        <v>16585</v>
      </c>
      <c r="N2498" s="229">
        <v>0.0</v>
      </c>
    </row>
    <row r="2499">
      <c r="A2499" s="227" t="str">
        <f t="shared" si="1"/>
        <v>ME0025408400</v>
      </c>
      <c r="B2499" s="227" t="str">
        <f t="shared" si="2"/>
        <v>SG-Photos-Compassion (4x5)</v>
      </c>
      <c r="C2499" s="32" t="s">
        <v>16866</v>
      </c>
      <c r="D2499" s="32" t="s">
        <v>16867</v>
      </c>
      <c r="E2499" s="229">
        <v>1.13</v>
      </c>
      <c r="F2499" s="230" t="b">
        <v>0</v>
      </c>
      <c r="G2499" s="229">
        <v>0.0</v>
      </c>
      <c r="H2499" s="229">
        <v>0.0</v>
      </c>
      <c r="I2499" s="32" t="s">
        <v>16868</v>
      </c>
      <c r="J2499" s="32" t="s">
        <v>660</v>
      </c>
      <c r="K2499" s="229">
        <v>5.0</v>
      </c>
      <c r="L2499" s="229">
        <v>0.0</v>
      </c>
      <c r="M2499" s="32" t="s">
        <v>16837</v>
      </c>
      <c r="N2499" s="229">
        <v>0.0</v>
      </c>
    </row>
    <row r="2500">
      <c r="A2500" s="227" t="str">
        <f t="shared" si="1"/>
        <v>ME0025409000</v>
      </c>
      <c r="B2500" s="227" t="str">
        <f t="shared" si="2"/>
        <v>SG-Photos-Compassion (4x6)</v>
      </c>
      <c r="C2500" s="32" t="s">
        <v>16869</v>
      </c>
      <c r="D2500" s="32" t="s">
        <v>661</v>
      </c>
      <c r="E2500" s="229">
        <v>1.46</v>
      </c>
      <c r="F2500" s="230" t="b">
        <v>0</v>
      </c>
      <c r="G2500" s="229">
        <v>40.0</v>
      </c>
      <c r="H2500" s="229">
        <v>40.0</v>
      </c>
      <c r="I2500" s="32" t="s">
        <v>16870</v>
      </c>
      <c r="J2500" s="32" t="s">
        <v>660</v>
      </c>
      <c r="K2500" s="229">
        <v>10.0</v>
      </c>
      <c r="L2500" s="229">
        <v>40.0</v>
      </c>
      <c r="M2500" s="32" t="s">
        <v>16582</v>
      </c>
      <c r="N2500" s="229">
        <v>0.0</v>
      </c>
    </row>
    <row r="2501">
      <c r="A2501" s="227" t="str">
        <f t="shared" si="1"/>
        <v>ME0025409400</v>
      </c>
      <c r="B2501" s="227" t="str">
        <f t="shared" si="2"/>
        <v>SG-Photos-Compassion (6x8)</v>
      </c>
      <c r="C2501" s="32" t="s">
        <v>16871</v>
      </c>
      <c r="D2501" s="32" t="s">
        <v>6530</v>
      </c>
      <c r="E2501" s="233">
        <v>3.95</v>
      </c>
      <c r="F2501" s="230" t="b">
        <v>0</v>
      </c>
      <c r="G2501" s="229">
        <v>0.0</v>
      </c>
      <c r="H2501" s="229">
        <v>0.0</v>
      </c>
      <c r="I2501" s="32" t="s">
        <v>6531</v>
      </c>
      <c r="J2501" s="32" t="s">
        <v>660</v>
      </c>
      <c r="K2501" s="229">
        <v>10.0</v>
      </c>
      <c r="L2501" s="229">
        <v>0.0</v>
      </c>
      <c r="M2501" s="32" t="s">
        <v>16662</v>
      </c>
      <c r="N2501" s="229">
        <v>0.0</v>
      </c>
    </row>
    <row r="2502">
      <c r="A2502" s="227" t="str">
        <f t="shared" si="1"/>
        <v>ME0025410400</v>
      </c>
      <c r="B2502" s="227" t="str">
        <f t="shared" si="2"/>
        <v>SG-Photos-Compassion (9x12)</v>
      </c>
      <c r="C2502" s="32" t="s">
        <v>16872</v>
      </c>
      <c r="D2502" s="32" t="s">
        <v>6534</v>
      </c>
      <c r="E2502" s="233">
        <v>6.7</v>
      </c>
      <c r="F2502" s="230" t="b">
        <v>0</v>
      </c>
      <c r="G2502" s="229">
        <v>2.0</v>
      </c>
      <c r="H2502" s="229">
        <v>2.0</v>
      </c>
      <c r="I2502" s="32" t="s">
        <v>6535</v>
      </c>
      <c r="J2502" s="32" t="s">
        <v>660</v>
      </c>
      <c r="K2502" s="229">
        <v>15.0</v>
      </c>
      <c r="L2502" s="229">
        <v>9.0</v>
      </c>
      <c r="M2502" s="32" t="s">
        <v>16853</v>
      </c>
      <c r="N2502" s="229">
        <v>0.0</v>
      </c>
    </row>
    <row r="2503">
      <c r="A2503" s="227" t="str">
        <f t="shared" si="1"/>
        <v>ME0025411200</v>
      </c>
      <c r="B2503" s="227" t="str">
        <f t="shared" si="2"/>
        <v>SG-Photos-Compassion (12X16)</v>
      </c>
      <c r="C2503" s="32" t="s">
        <v>16873</v>
      </c>
      <c r="D2503" s="32" t="s">
        <v>682</v>
      </c>
      <c r="E2503" s="229">
        <v>8.9</v>
      </c>
      <c r="F2503" s="230" t="b">
        <v>0</v>
      </c>
      <c r="G2503" s="229">
        <v>6.0</v>
      </c>
      <c r="H2503" s="229">
        <v>6.0</v>
      </c>
      <c r="I2503" s="32" t="s">
        <v>6538</v>
      </c>
      <c r="J2503" s="32" t="s">
        <v>660</v>
      </c>
      <c r="K2503" s="229">
        <v>25.0</v>
      </c>
      <c r="L2503" s="229">
        <v>6.0</v>
      </c>
      <c r="M2503" s="32" t="s">
        <v>16754</v>
      </c>
      <c r="N2503" s="229">
        <v>0.0</v>
      </c>
    </row>
    <row r="2504">
      <c r="A2504" s="227" t="str">
        <f t="shared" si="1"/>
        <v>ME0025412400</v>
      </c>
      <c r="B2504" s="227" t="str">
        <f t="shared" si="2"/>
        <v>SD606 Sadhguru Photo (18x24)</v>
      </c>
      <c r="C2504" s="32" t="s">
        <v>16874</v>
      </c>
      <c r="D2504" s="32" t="s">
        <v>632</v>
      </c>
      <c r="E2504" s="229">
        <v>0.0</v>
      </c>
      <c r="F2504" s="230" t="b">
        <v>0</v>
      </c>
      <c r="G2504" s="229">
        <v>0.0</v>
      </c>
      <c r="H2504" s="229">
        <v>0.0</v>
      </c>
      <c r="I2504" s="32" t="s">
        <v>632</v>
      </c>
      <c r="J2504" s="32" t="s">
        <v>631</v>
      </c>
      <c r="K2504" s="229">
        <v>0.05</v>
      </c>
      <c r="L2504" s="229">
        <v>0.0</v>
      </c>
      <c r="M2504" s="231"/>
      <c r="N2504" s="229">
        <v>0.05</v>
      </c>
    </row>
    <row r="2505">
      <c r="A2505" s="227" t="str">
        <f t="shared" si="1"/>
        <v>ME0025811200</v>
      </c>
      <c r="B2505" s="227" t="str">
        <f t="shared" si="2"/>
        <v>SG-Photos-Domination-Black-Wood</v>
      </c>
      <c r="C2505" s="32" t="s">
        <v>16875</v>
      </c>
      <c r="D2505" s="32" t="s">
        <v>16876</v>
      </c>
      <c r="E2505" s="229">
        <v>10.69</v>
      </c>
      <c r="F2505" s="230" t="b">
        <v>0</v>
      </c>
      <c r="G2505" s="229">
        <v>0.0</v>
      </c>
      <c r="H2505" s="229">
        <v>0.0</v>
      </c>
      <c r="I2505" s="32" t="s">
        <v>16877</v>
      </c>
      <c r="J2505" s="32" t="s">
        <v>16878</v>
      </c>
      <c r="K2505" s="229">
        <v>30.0</v>
      </c>
      <c r="L2505" s="229">
        <v>0.0</v>
      </c>
      <c r="M2505" s="231"/>
      <c r="N2505" s="229">
        <v>30.0</v>
      </c>
    </row>
    <row r="2506">
      <c r="A2506" s="227" t="str">
        <f t="shared" si="1"/>
        <v>ME0026109000</v>
      </c>
      <c r="B2506" s="227" t="str">
        <f t="shared" si="2"/>
        <v>SG-Photos-Rainbow</v>
      </c>
      <c r="C2506" s="32" t="s">
        <v>16879</v>
      </c>
      <c r="D2506" s="32" t="s">
        <v>2439</v>
      </c>
      <c r="E2506" s="229">
        <v>1.13</v>
      </c>
      <c r="F2506" s="230" t="b">
        <v>0</v>
      </c>
      <c r="G2506" s="229">
        <v>0.0</v>
      </c>
      <c r="H2506" s="229">
        <v>0.0</v>
      </c>
      <c r="I2506" s="32" t="s">
        <v>2440</v>
      </c>
      <c r="J2506" s="32" t="s">
        <v>16880</v>
      </c>
      <c r="K2506" s="229">
        <v>5.0</v>
      </c>
      <c r="L2506" s="229">
        <v>0.0</v>
      </c>
      <c r="M2506" s="231"/>
      <c r="N2506" s="229">
        <v>5.0</v>
      </c>
    </row>
    <row r="2507">
      <c r="A2507" s="227" t="str">
        <f t="shared" si="1"/>
        <v>ME0026410100</v>
      </c>
      <c r="B2507" s="227" t="str">
        <f t="shared" si="2"/>
        <v>SE803 Sadhguru Photo (8x12)</v>
      </c>
      <c r="C2507" s="32" t="s">
        <v>16881</v>
      </c>
      <c r="D2507" s="32" t="s">
        <v>659</v>
      </c>
      <c r="E2507" s="229">
        <v>4.5</v>
      </c>
      <c r="F2507" s="230" t="b">
        <v>0</v>
      </c>
      <c r="G2507" s="229">
        <v>15.0</v>
      </c>
      <c r="H2507" s="229">
        <v>15.0</v>
      </c>
      <c r="I2507" s="32" t="s">
        <v>659</v>
      </c>
      <c r="J2507" s="32" t="s">
        <v>658</v>
      </c>
      <c r="K2507" s="229">
        <v>0.05</v>
      </c>
      <c r="L2507" s="229">
        <v>15.0</v>
      </c>
      <c r="M2507" s="231"/>
      <c r="N2507" s="229">
        <v>0.05</v>
      </c>
    </row>
    <row r="2508">
      <c r="A2508" s="227" t="str">
        <f t="shared" si="1"/>
        <v>ME0026411500</v>
      </c>
      <c r="B2508" s="227" t="str">
        <f t="shared" si="2"/>
        <v>SG-Photos-Divinity-Brown-Wood (12X16)</v>
      </c>
      <c r="C2508" s="32" t="s">
        <v>16882</v>
      </c>
      <c r="D2508" s="32" t="s">
        <v>16883</v>
      </c>
      <c r="E2508" s="229">
        <v>15.92</v>
      </c>
      <c r="F2508" s="230" t="b">
        <v>0</v>
      </c>
      <c r="G2508" s="229">
        <v>0.0</v>
      </c>
      <c r="H2508" s="229">
        <v>0.0</v>
      </c>
      <c r="I2508" s="32" t="s">
        <v>16884</v>
      </c>
      <c r="J2508" s="32" t="s">
        <v>16885</v>
      </c>
      <c r="K2508" s="229">
        <v>25.0</v>
      </c>
      <c r="L2508" s="229">
        <v>0.0</v>
      </c>
      <c r="M2508" s="32" t="s">
        <v>16754</v>
      </c>
      <c r="N2508" s="229">
        <v>0.0</v>
      </c>
    </row>
    <row r="2509">
      <c r="A2509" s="227" t="str">
        <f t="shared" si="1"/>
        <v>ME0026511500</v>
      </c>
      <c r="B2509" s="227" t="str">
        <f t="shared" si="2"/>
        <v>SE905 Sadhguru Photo (12x18)</v>
      </c>
      <c r="C2509" s="32" t="s">
        <v>16886</v>
      </c>
      <c r="D2509" s="32" t="s">
        <v>624</v>
      </c>
      <c r="E2509" s="229">
        <v>10.47</v>
      </c>
      <c r="F2509" s="230" t="b">
        <v>0</v>
      </c>
      <c r="G2509" s="229">
        <v>10.0</v>
      </c>
      <c r="H2509" s="229">
        <v>10.0</v>
      </c>
      <c r="I2509" s="32" t="s">
        <v>16887</v>
      </c>
      <c r="J2509" s="32" t="s">
        <v>623</v>
      </c>
      <c r="K2509" s="229">
        <v>30.0</v>
      </c>
      <c r="L2509" s="229">
        <v>10.0</v>
      </c>
      <c r="M2509" s="231"/>
      <c r="N2509" s="229">
        <v>30.0</v>
      </c>
    </row>
    <row r="2510">
      <c r="A2510" s="227" t="str">
        <f t="shared" si="1"/>
        <v>ME0026708400</v>
      </c>
      <c r="B2510" s="227" t="str">
        <f t="shared" si="2"/>
        <v>SG-Photos-Kailash-2 (4x6)</v>
      </c>
      <c r="C2510" s="32" t="s">
        <v>16888</v>
      </c>
      <c r="D2510" s="32" t="s">
        <v>6559</v>
      </c>
      <c r="E2510" s="229">
        <v>1.21</v>
      </c>
      <c r="F2510" s="230" t="b">
        <v>0</v>
      </c>
      <c r="G2510" s="229">
        <v>5.0</v>
      </c>
      <c r="H2510" s="229">
        <v>4.0</v>
      </c>
      <c r="I2510" s="32" t="s">
        <v>16889</v>
      </c>
      <c r="J2510" s="32" t="s">
        <v>16736</v>
      </c>
      <c r="K2510" s="229">
        <v>10.0</v>
      </c>
      <c r="L2510" s="229">
        <v>6.0</v>
      </c>
      <c r="M2510" s="32" t="s">
        <v>16582</v>
      </c>
      <c r="N2510" s="229">
        <v>5.0</v>
      </c>
    </row>
    <row r="2511">
      <c r="A2511" s="227" t="str">
        <f t="shared" si="1"/>
        <v>ME0026709700</v>
      </c>
      <c r="B2511" s="227" t="str">
        <f t="shared" si="2"/>
        <v>SG-Photos-Kailash-2 (6x9)</v>
      </c>
      <c r="C2511" s="32" t="s">
        <v>16890</v>
      </c>
      <c r="D2511" s="32" t="s">
        <v>6563</v>
      </c>
      <c r="E2511" s="229">
        <v>3.42</v>
      </c>
      <c r="F2511" s="230" t="b">
        <v>0</v>
      </c>
      <c r="G2511" s="229">
        <v>0.0</v>
      </c>
      <c r="H2511" s="229">
        <v>0.0</v>
      </c>
      <c r="I2511" s="32" t="s">
        <v>16891</v>
      </c>
      <c r="J2511" s="32" t="s">
        <v>16736</v>
      </c>
      <c r="K2511" s="229">
        <v>15.0</v>
      </c>
      <c r="L2511" s="229">
        <v>0.0</v>
      </c>
      <c r="M2511" s="32" t="s">
        <v>16892</v>
      </c>
      <c r="N2511" s="229">
        <v>5.0</v>
      </c>
    </row>
    <row r="2512">
      <c r="A2512" s="227" t="str">
        <f t="shared" si="1"/>
        <v>ME0027109000</v>
      </c>
      <c r="B2512" s="227" t="str">
        <f t="shared" si="2"/>
        <v>SG-Photos-Kailash-7 (6x4)</v>
      </c>
      <c r="C2512" s="32" t="s">
        <v>16893</v>
      </c>
      <c r="D2512" s="32" t="s">
        <v>16894</v>
      </c>
      <c r="E2512" s="229">
        <v>1.13</v>
      </c>
      <c r="F2512" s="230" t="b">
        <v>0</v>
      </c>
      <c r="G2512" s="229">
        <v>0.0</v>
      </c>
      <c r="H2512" s="229">
        <v>0.0</v>
      </c>
      <c r="I2512" s="32" t="s">
        <v>16895</v>
      </c>
      <c r="J2512" s="32" t="s">
        <v>16763</v>
      </c>
      <c r="K2512" s="229">
        <v>10.0</v>
      </c>
      <c r="L2512" s="229">
        <v>0.0</v>
      </c>
      <c r="M2512" s="32" t="s">
        <v>16599</v>
      </c>
      <c r="N2512" s="229">
        <v>5.0</v>
      </c>
    </row>
    <row r="2513">
      <c r="A2513" s="227" t="str">
        <f t="shared" si="1"/>
        <v>ME0027209000</v>
      </c>
      <c r="B2513" s="227" t="str">
        <f t="shared" si="2"/>
        <v>SG-Photos-Kailash-8 (4x6)</v>
      </c>
      <c r="C2513" s="32" t="s">
        <v>16896</v>
      </c>
      <c r="D2513" s="32" t="s">
        <v>638</v>
      </c>
      <c r="E2513" s="229">
        <v>1.07</v>
      </c>
      <c r="F2513" s="230" t="b">
        <v>0</v>
      </c>
      <c r="G2513" s="229">
        <v>34.0</v>
      </c>
      <c r="H2513" s="229">
        <v>36.0</v>
      </c>
      <c r="I2513" s="32" t="s">
        <v>6567</v>
      </c>
      <c r="J2513" s="32" t="s">
        <v>629</v>
      </c>
      <c r="K2513" s="229">
        <v>10.0</v>
      </c>
      <c r="L2513" s="229">
        <v>36.0</v>
      </c>
      <c r="M2513" s="32" t="s">
        <v>16582</v>
      </c>
      <c r="N2513" s="229">
        <v>0.0</v>
      </c>
    </row>
    <row r="2514">
      <c r="A2514" s="227" t="str">
        <f t="shared" si="1"/>
        <v>ME0027210100</v>
      </c>
      <c r="B2514" s="227" t="str">
        <f t="shared" si="2"/>
        <v>SG-Photos-Kailash-8 (8x12)</v>
      </c>
      <c r="C2514" s="32" t="s">
        <v>16897</v>
      </c>
      <c r="D2514" s="32" t="s">
        <v>630</v>
      </c>
      <c r="E2514" s="229">
        <v>5.53</v>
      </c>
      <c r="F2514" s="230" t="b">
        <v>0</v>
      </c>
      <c r="G2514" s="229">
        <v>10.0</v>
      </c>
      <c r="H2514" s="229">
        <v>10.0</v>
      </c>
      <c r="I2514" s="32" t="s">
        <v>6587</v>
      </c>
      <c r="J2514" s="32" t="s">
        <v>629</v>
      </c>
      <c r="K2514" s="229">
        <v>20.0</v>
      </c>
      <c r="L2514" s="229">
        <v>10.0</v>
      </c>
      <c r="M2514" s="32" t="s">
        <v>16585</v>
      </c>
      <c r="N2514" s="229">
        <v>0.0</v>
      </c>
    </row>
    <row r="2515">
      <c r="A2515" s="227" t="str">
        <f t="shared" si="1"/>
        <v>ME0027211600</v>
      </c>
      <c r="B2515" s="227" t="str">
        <f t="shared" si="2"/>
        <v>SG-Photos-Kailash-8 (12x18)</v>
      </c>
      <c r="C2515" s="32" t="s">
        <v>16898</v>
      </c>
      <c r="D2515" s="32" t="s">
        <v>676</v>
      </c>
      <c r="E2515" s="229">
        <v>12.53</v>
      </c>
      <c r="F2515" s="230" t="b">
        <v>0</v>
      </c>
      <c r="G2515" s="229">
        <v>26.0</v>
      </c>
      <c r="H2515" s="229">
        <v>26.0</v>
      </c>
      <c r="I2515" s="32" t="s">
        <v>6543</v>
      </c>
      <c r="J2515" s="32" t="s">
        <v>629</v>
      </c>
      <c r="K2515" s="229">
        <v>30.0</v>
      </c>
      <c r="L2515" s="229">
        <v>26.0</v>
      </c>
      <c r="M2515" s="32" t="s">
        <v>16588</v>
      </c>
      <c r="N2515" s="229">
        <v>0.0</v>
      </c>
    </row>
    <row r="2516">
      <c r="A2516" s="227" t="str">
        <f t="shared" si="1"/>
        <v>ME0027309400</v>
      </c>
      <c r="B2516" s="227" t="str">
        <f t="shared" si="2"/>
        <v>SG-Photos-Meditative-9 (6x8)</v>
      </c>
      <c r="C2516" s="32" t="s">
        <v>16899</v>
      </c>
      <c r="D2516" s="32" t="s">
        <v>6570</v>
      </c>
      <c r="E2516" s="229">
        <v>3.31</v>
      </c>
      <c r="F2516" s="230" t="b">
        <v>0</v>
      </c>
      <c r="G2516" s="229">
        <v>9.0</v>
      </c>
      <c r="H2516" s="229">
        <v>9.0</v>
      </c>
      <c r="I2516" s="32" t="s">
        <v>6571</v>
      </c>
      <c r="J2516" s="32" t="s">
        <v>16900</v>
      </c>
      <c r="K2516" s="229">
        <v>10.0</v>
      </c>
      <c r="L2516" s="229">
        <v>9.0</v>
      </c>
      <c r="M2516" s="32" t="s">
        <v>16662</v>
      </c>
      <c r="N2516" s="229">
        <v>0.0</v>
      </c>
    </row>
    <row r="2517">
      <c r="A2517" s="227" t="str">
        <f t="shared" si="1"/>
        <v>ME0027311200</v>
      </c>
      <c r="B2517" s="227" t="str">
        <f t="shared" si="2"/>
        <v>SG-Photos-Meditative (12X16)</v>
      </c>
      <c r="C2517" s="32" t="s">
        <v>16901</v>
      </c>
      <c r="D2517" s="32" t="s">
        <v>5787</v>
      </c>
      <c r="E2517" s="229">
        <v>10.76</v>
      </c>
      <c r="F2517" s="230" t="b">
        <v>0</v>
      </c>
      <c r="G2517" s="229">
        <v>12.0</v>
      </c>
      <c r="H2517" s="229">
        <v>12.0</v>
      </c>
      <c r="I2517" s="32" t="s">
        <v>5788</v>
      </c>
      <c r="J2517" s="32" t="s">
        <v>695</v>
      </c>
      <c r="K2517" s="229">
        <v>25.0</v>
      </c>
      <c r="L2517" s="229">
        <v>12.0</v>
      </c>
      <c r="M2517" s="32" t="s">
        <v>16754</v>
      </c>
      <c r="N2517" s="229">
        <v>0.0</v>
      </c>
    </row>
    <row r="2518">
      <c r="A2518" s="227" t="str">
        <f t="shared" si="1"/>
        <v>ME0027511500</v>
      </c>
      <c r="B2518" s="227" t="str">
        <f t="shared" si="2"/>
        <v>SG-Photos-Inner-Nature-Brown-Wood</v>
      </c>
      <c r="C2518" s="32" t="s">
        <v>16902</v>
      </c>
      <c r="D2518" s="32" t="s">
        <v>6744</v>
      </c>
      <c r="E2518" s="229">
        <v>12.57</v>
      </c>
      <c r="F2518" s="230" t="b">
        <v>0</v>
      </c>
      <c r="G2518" s="229">
        <v>10.0</v>
      </c>
      <c r="H2518" s="229">
        <v>10.0</v>
      </c>
      <c r="I2518" s="32" t="s">
        <v>6745</v>
      </c>
      <c r="J2518" s="32" t="s">
        <v>16903</v>
      </c>
      <c r="K2518" s="229">
        <v>25.0</v>
      </c>
      <c r="L2518" s="229">
        <v>10.0</v>
      </c>
      <c r="M2518" s="231"/>
      <c r="N2518" s="229">
        <v>25.0</v>
      </c>
    </row>
    <row r="2519">
      <c r="A2519" s="227" t="str">
        <f t="shared" si="1"/>
        <v>ME0027811500</v>
      </c>
      <c r="B2519" s="227" t="str">
        <f t="shared" si="2"/>
        <v>SG-Photos-Truly-Happy-Brown-Wood</v>
      </c>
      <c r="C2519" s="32" t="s">
        <v>16904</v>
      </c>
      <c r="D2519" s="32" t="s">
        <v>6680</v>
      </c>
      <c r="E2519" s="229">
        <v>12.87</v>
      </c>
      <c r="F2519" s="230" t="b">
        <v>0</v>
      </c>
      <c r="G2519" s="229">
        <v>1.0</v>
      </c>
      <c r="H2519" s="229">
        <v>1.0</v>
      </c>
      <c r="I2519" s="32" t="s">
        <v>6681</v>
      </c>
      <c r="J2519" s="32" t="s">
        <v>16905</v>
      </c>
      <c r="K2519" s="229">
        <v>25.0</v>
      </c>
      <c r="L2519" s="229">
        <v>1.0</v>
      </c>
      <c r="M2519" s="231"/>
      <c r="N2519" s="229">
        <v>25.0</v>
      </c>
    </row>
    <row r="2520">
      <c r="A2520" s="227" t="str">
        <f t="shared" si="1"/>
        <v>ME0027909400</v>
      </c>
      <c r="B2520" s="227" t="str">
        <f t="shared" si="2"/>
        <v>Sadhguru with Devi (6x8)</v>
      </c>
      <c r="C2520" s="32" t="s">
        <v>16906</v>
      </c>
      <c r="D2520" s="32" t="s">
        <v>1248</v>
      </c>
      <c r="E2520" s="229">
        <v>3.53</v>
      </c>
      <c r="F2520" s="230" t="b">
        <v>0</v>
      </c>
      <c r="G2520" s="229">
        <v>2.0</v>
      </c>
      <c r="H2520" s="229">
        <v>2.0</v>
      </c>
      <c r="I2520" s="32" t="s">
        <v>6574</v>
      </c>
      <c r="J2520" s="32" t="s">
        <v>16907</v>
      </c>
      <c r="K2520" s="229">
        <v>15.0</v>
      </c>
      <c r="L2520" s="229">
        <v>2.0</v>
      </c>
      <c r="M2520" s="32" t="s">
        <v>16662</v>
      </c>
      <c r="N2520" s="229">
        <v>0.0</v>
      </c>
    </row>
    <row r="2521">
      <c r="A2521" s="227" t="str">
        <f t="shared" si="1"/>
        <v>ME0027910400</v>
      </c>
      <c r="B2521" s="227" t="str">
        <f t="shared" si="2"/>
        <v>Sadhguru with Devi (9x12)</v>
      </c>
      <c r="C2521" s="32" t="s">
        <v>16908</v>
      </c>
      <c r="D2521" s="32" t="s">
        <v>1169</v>
      </c>
      <c r="E2521" s="229">
        <v>7.28</v>
      </c>
      <c r="F2521" s="230" t="b">
        <v>0</v>
      </c>
      <c r="G2521" s="229">
        <v>22.0</v>
      </c>
      <c r="H2521" s="229">
        <v>22.0</v>
      </c>
      <c r="I2521" s="32" t="s">
        <v>6593</v>
      </c>
      <c r="J2521" s="32" t="s">
        <v>16907</v>
      </c>
      <c r="K2521" s="229">
        <v>20.0</v>
      </c>
      <c r="L2521" s="229">
        <v>22.0</v>
      </c>
      <c r="M2521" s="32" t="s">
        <v>16853</v>
      </c>
      <c r="N2521" s="229">
        <v>0.0</v>
      </c>
    </row>
    <row r="2522">
      <c r="A2522" s="227" t="str">
        <f t="shared" si="1"/>
        <v>ME0027911200</v>
      </c>
      <c r="B2522" s="227" t="str">
        <f t="shared" si="2"/>
        <v>Sadhguru with Devi (12X16)</v>
      </c>
      <c r="C2522" s="32" t="s">
        <v>16909</v>
      </c>
      <c r="D2522" s="32" t="s">
        <v>5795</v>
      </c>
      <c r="E2522" s="229">
        <v>11.9</v>
      </c>
      <c r="F2522" s="230" t="b">
        <v>0</v>
      </c>
      <c r="G2522" s="229">
        <v>25.0</v>
      </c>
      <c r="H2522" s="229">
        <v>25.0</v>
      </c>
      <c r="I2522" s="32" t="s">
        <v>5796</v>
      </c>
      <c r="J2522" s="32" t="s">
        <v>16907</v>
      </c>
      <c r="K2522" s="229">
        <v>30.0</v>
      </c>
      <c r="L2522" s="229">
        <v>25.0</v>
      </c>
      <c r="M2522" s="32" t="s">
        <v>16754</v>
      </c>
      <c r="N2522" s="229">
        <v>0.0</v>
      </c>
    </row>
    <row r="2523">
      <c r="A2523" s="227" t="str">
        <f t="shared" si="1"/>
        <v>ME0028011200</v>
      </c>
      <c r="B2523" s="227" t="str">
        <f t="shared" si="2"/>
        <v>SG-Photos-Devi-Dance</v>
      </c>
      <c r="C2523" s="32" t="s">
        <v>16910</v>
      </c>
      <c r="D2523" s="32" t="s">
        <v>6546</v>
      </c>
      <c r="E2523" s="229">
        <v>10.86</v>
      </c>
      <c r="F2523" s="230" t="b">
        <v>0</v>
      </c>
      <c r="G2523" s="229">
        <v>22.0</v>
      </c>
      <c r="H2523" s="229">
        <v>22.0</v>
      </c>
      <c r="I2523" s="32" t="s">
        <v>6547</v>
      </c>
      <c r="J2523" s="32" t="s">
        <v>16911</v>
      </c>
      <c r="K2523" s="229">
        <v>30.0</v>
      </c>
      <c r="L2523" s="229">
        <v>22.0</v>
      </c>
      <c r="M2523" s="231"/>
      <c r="N2523" s="229">
        <v>30.0</v>
      </c>
    </row>
    <row r="2524">
      <c r="A2524" s="227" t="str">
        <f t="shared" si="1"/>
        <v>ME0028111500</v>
      </c>
      <c r="B2524" s="227" t="str">
        <f t="shared" si="2"/>
        <v>SG-Photos-Inner-Grace-Brown-Wood (12x18)</v>
      </c>
      <c r="C2524" s="32" t="s">
        <v>16912</v>
      </c>
      <c r="D2524" s="32" t="s">
        <v>5799</v>
      </c>
      <c r="E2524" s="229">
        <v>13.36</v>
      </c>
      <c r="F2524" s="230" t="b">
        <v>0</v>
      </c>
      <c r="G2524" s="229">
        <v>4.0</v>
      </c>
      <c r="H2524" s="229">
        <v>4.0</v>
      </c>
      <c r="I2524" s="32" t="s">
        <v>5800</v>
      </c>
      <c r="J2524" s="32" t="s">
        <v>16913</v>
      </c>
      <c r="K2524" s="229">
        <v>25.0</v>
      </c>
      <c r="L2524" s="229">
        <v>4.0</v>
      </c>
      <c r="M2524" s="32" t="s">
        <v>16588</v>
      </c>
      <c r="N2524" s="229">
        <v>0.0</v>
      </c>
    </row>
    <row r="2525">
      <c r="A2525" s="227" t="str">
        <f t="shared" si="1"/>
        <v>ME0028310100</v>
      </c>
      <c r="B2525" s="227" t="str">
        <f t="shared" si="2"/>
        <v>Sadhguru Photo SI 303</v>
      </c>
      <c r="C2525" s="32" t="s">
        <v>16914</v>
      </c>
      <c r="D2525" s="32" t="s">
        <v>5980</v>
      </c>
      <c r="E2525" s="229">
        <v>5.38</v>
      </c>
      <c r="F2525" s="230" t="b">
        <v>0</v>
      </c>
      <c r="G2525" s="229">
        <v>0.0</v>
      </c>
      <c r="H2525" s="229">
        <v>0.0</v>
      </c>
      <c r="I2525" s="32" t="s">
        <v>5981</v>
      </c>
      <c r="J2525" s="32" t="s">
        <v>16915</v>
      </c>
      <c r="K2525" s="229">
        <v>15.0</v>
      </c>
      <c r="L2525" s="229">
        <v>0.0</v>
      </c>
      <c r="M2525" s="231"/>
      <c r="N2525" s="229">
        <v>15.0</v>
      </c>
    </row>
    <row r="2526">
      <c r="A2526" s="227" t="str">
        <f t="shared" si="1"/>
        <v>ME0028408400</v>
      </c>
      <c r="B2526" s="227" t="str">
        <f t="shared" si="2"/>
        <v>LB-Photos-Sadhguru-Bike-1 (4x6)</v>
      </c>
      <c r="C2526" s="32" t="s">
        <v>16916</v>
      </c>
      <c r="D2526" s="32" t="s">
        <v>5758</v>
      </c>
      <c r="E2526" s="229">
        <v>1.06</v>
      </c>
      <c r="F2526" s="230" t="b">
        <v>0</v>
      </c>
      <c r="G2526" s="229">
        <v>37.0</v>
      </c>
      <c r="H2526" s="229">
        <v>37.0</v>
      </c>
      <c r="I2526" s="32" t="s">
        <v>16917</v>
      </c>
      <c r="J2526" s="32" t="s">
        <v>16918</v>
      </c>
      <c r="K2526" s="229">
        <v>5.0</v>
      </c>
      <c r="L2526" s="229">
        <v>37.0</v>
      </c>
      <c r="M2526" s="32" t="s">
        <v>16582</v>
      </c>
      <c r="N2526" s="229">
        <v>0.0</v>
      </c>
    </row>
    <row r="2527">
      <c r="A2527" s="227" t="str">
        <f t="shared" si="1"/>
        <v>ME0028410100</v>
      </c>
      <c r="B2527" s="227" t="str">
        <f t="shared" si="2"/>
        <v>LB-Photos-Sadhguru-Bike-1 (8x12)</v>
      </c>
      <c r="C2527" s="32" t="s">
        <v>16919</v>
      </c>
      <c r="D2527" s="32" t="s">
        <v>5762</v>
      </c>
      <c r="E2527" s="229">
        <v>5.42</v>
      </c>
      <c r="F2527" s="230" t="b">
        <v>0</v>
      </c>
      <c r="G2527" s="229">
        <v>13.0</v>
      </c>
      <c r="H2527" s="229">
        <v>13.0</v>
      </c>
      <c r="I2527" s="32" t="s">
        <v>16920</v>
      </c>
      <c r="J2527" s="32" t="s">
        <v>16918</v>
      </c>
      <c r="K2527" s="229">
        <v>15.0</v>
      </c>
      <c r="L2527" s="229">
        <v>13.0</v>
      </c>
      <c r="M2527" s="32" t="s">
        <v>16585</v>
      </c>
      <c r="N2527" s="229">
        <v>0.0</v>
      </c>
    </row>
    <row r="2528">
      <c r="A2528" s="227" t="str">
        <f t="shared" si="1"/>
        <v>ME0028510100</v>
      </c>
      <c r="B2528" s="227" t="str">
        <f t="shared" si="2"/>
        <v>Photos-Sadhguru-Nature (8x12)</v>
      </c>
      <c r="C2528" s="32" t="s">
        <v>16921</v>
      </c>
      <c r="D2528" s="32" t="s">
        <v>5770</v>
      </c>
      <c r="E2528" s="229">
        <v>5.43</v>
      </c>
      <c r="F2528" s="230" t="b">
        <v>0</v>
      </c>
      <c r="G2528" s="229">
        <v>3.0</v>
      </c>
      <c r="H2528" s="229">
        <v>3.0</v>
      </c>
      <c r="I2528" s="32" t="s">
        <v>5771</v>
      </c>
      <c r="J2528" s="32" t="s">
        <v>16922</v>
      </c>
      <c r="K2528" s="229">
        <v>15.0</v>
      </c>
      <c r="L2528" s="229">
        <v>3.0</v>
      </c>
      <c r="M2528" s="32" t="s">
        <v>16585</v>
      </c>
      <c r="N2528" s="229">
        <v>0.0</v>
      </c>
    </row>
    <row r="2529">
      <c r="A2529" s="227" t="str">
        <f t="shared" si="1"/>
        <v>ME0028608400</v>
      </c>
      <c r="B2529" s="227" t="str">
        <f t="shared" si="2"/>
        <v>LB-Photos-Sadhguru-Bike-2 (4x6)</v>
      </c>
      <c r="C2529" s="32" t="s">
        <v>16923</v>
      </c>
      <c r="D2529" s="32" t="s">
        <v>697</v>
      </c>
      <c r="E2529" s="229">
        <v>1.12</v>
      </c>
      <c r="F2529" s="230" t="b">
        <v>0</v>
      </c>
      <c r="G2529" s="229">
        <v>0.0</v>
      </c>
      <c r="H2529" s="229">
        <v>0.0</v>
      </c>
      <c r="I2529" s="32" t="s">
        <v>5774</v>
      </c>
      <c r="J2529" s="32" t="s">
        <v>677</v>
      </c>
      <c r="K2529" s="229">
        <v>10.0</v>
      </c>
      <c r="L2529" s="229">
        <v>0.0</v>
      </c>
      <c r="M2529" s="32" t="s">
        <v>16582</v>
      </c>
      <c r="N2529" s="229">
        <v>0.0</v>
      </c>
    </row>
    <row r="2530">
      <c r="A2530" s="227" t="str">
        <f t="shared" si="1"/>
        <v>ME0028610100</v>
      </c>
      <c r="B2530" s="227" t="str">
        <f t="shared" si="2"/>
        <v>LB-Photos-Sadhguru-Bike-2 (8x12)</v>
      </c>
      <c r="C2530" s="32" t="s">
        <v>16924</v>
      </c>
      <c r="D2530" s="32" t="s">
        <v>687</v>
      </c>
      <c r="E2530" s="229">
        <v>5.36</v>
      </c>
      <c r="F2530" s="230" t="b">
        <v>0</v>
      </c>
      <c r="G2530" s="229">
        <v>20.0</v>
      </c>
      <c r="H2530" s="229">
        <v>20.0</v>
      </c>
      <c r="I2530" s="32" t="s">
        <v>5777</v>
      </c>
      <c r="J2530" s="32" t="s">
        <v>677</v>
      </c>
      <c r="K2530" s="229">
        <v>20.0</v>
      </c>
      <c r="L2530" s="229">
        <v>20.0</v>
      </c>
      <c r="M2530" s="32" t="s">
        <v>16585</v>
      </c>
      <c r="N2530" s="229">
        <v>0.0</v>
      </c>
    </row>
    <row r="2531">
      <c r="A2531" s="227" t="str">
        <f t="shared" si="1"/>
        <v>ME0028611500</v>
      </c>
      <c r="B2531" s="227" t="str">
        <f t="shared" si="2"/>
        <v>LB-Photos-Sadhguru-Bike-2 (12x18)</v>
      </c>
      <c r="C2531" s="32" t="s">
        <v>16925</v>
      </c>
      <c r="D2531" s="32" t="s">
        <v>678</v>
      </c>
      <c r="E2531" s="229">
        <v>12.06</v>
      </c>
      <c r="F2531" s="230" t="b">
        <v>0</v>
      </c>
      <c r="G2531" s="229">
        <v>16.0</v>
      </c>
      <c r="H2531" s="229">
        <v>17.0</v>
      </c>
      <c r="I2531" s="32" t="s">
        <v>5780</v>
      </c>
      <c r="J2531" s="32" t="s">
        <v>677</v>
      </c>
      <c r="K2531" s="229">
        <v>30.0</v>
      </c>
      <c r="L2531" s="229">
        <v>17.0</v>
      </c>
      <c r="M2531" s="32" t="s">
        <v>16588</v>
      </c>
      <c r="N2531" s="229">
        <v>0.0</v>
      </c>
    </row>
    <row r="2532">
      <c r="A2532" s="227" t="str">
        <f t="shared" si="1"/>
        <v>ME0029310100</v>
      </c>
      <c r="B2532" s="227" t="str">
        <f t="shared" si="2"/>
        <v>SJ503 Sadhguru Photo (8x12)</v>
      </c>
      <c r="C2532" s="32" t="s">
        <v>16926</v>
      </c>
      <c r="D2532" s="32" t="s">
        <v>706</v>
      </c>
      <c r="E2532" s="229">
        <v>4.5</v>
      </c>
      <c r="F2532" s="230" t="b">
        <v>0</v>
      </c>
      <c r="G2532" s="229">
        <v>14.0</v>
      </c>
      <c r="H2532" s="229">
        <v>14.0</v>
      </c>
      <c r="I2532" s="235" t="s">
        <v>16927</v>
      </c>
      <c r="J2532" s="32" t="s">
        <v>705</v>
      </c>
      <c r="K2532" s="229">
        <v>20.0</v>
      </c>
      <c r="L2532" s="229">
        <v>14.0</v>
      </c>
      <c r="M2532" s="231"/>
      <c r="N2532" s="229">
        <v>20.0</v>
      </c>
    </row>
    <row r="2533">
      <c r="A2533" s="227" t="str">
        <f t="shared" si="1"/>
        <v>ME0029311500</v>
      </c>
      <c r="B2533" s="227" t="str">
        <f t="shared" si="2"/>
        <v>SJ505 Sadhguru Photo (12x18)</v>
      </c>
      <c r="C2533" s="32" t="s">
        <v>16928</v>
      </c>
      <c r="D2533" s="32" t="s">
        <v>626</v>
      </c>
      <c r="E2533" s="229">
        <v>10.47</v>
      </c>
      <c r="F2533" s="230" t="b">
        <v>0</v>
      </c>
      <c r="G2533" s="229">
        <v>10.0</v>
      </c>
      <c r="H2533" s="229">
        <v>10.0</v>
      </c>
      <c r="I2533" s="32" t="s">
        <v>16929</v>
      </c>
      <c r="J2533" s="32" t="s">
        <v>625</v>
      </c>
      <c r="K2533" s="229">
        <v>30.0</v>
      </c>
      <c r="L2533" s="229">
        <v>10.0</v>
      </c>
      <c r="M2533" s="231"/>
      <c r="N2533" s="229">
        <v>30.0</v>
      </c>
    </row>
    <row r="2534">
      <c r="A2534" s="227" t="str">
        <f t="shared" si="1"/>
        <v>ME0029510100</v>
      </c>
      <c r="B2534" s="227" t="str">
        <f t="shared" si="2"/>
        <v>Sadhguru Photo SJ 905 (8x12)</v>
      </c>
      <c r="C2534" s="32" t="s">
        <v>16930</v>
      </c>
      <c r="D2534" s="32" t="s">
        <v>16931</v>
      </c>
      <c r="E2534" s="229">
        <v>5.38</v>
      </c>
      <c r="F2534" s="230" t="b">
        <v>0</v>
      </c>
      <c r="G2534" s="229">
        <v>16.0</v>
      </c>
      <c r="H2534" s="229">
        <v>16.0</v>
      </c>
      <c r="I2534" s="32" t="s">
        <v>16932</v>
      </c>
      <c r="J2534" s="32" t="s">
        <v>16933</v>
      </c>
      <c r="K2534" s="229">
        <v>15.0</v>
      </c>
      <c r="L2534" s="229">
        <v>16.0</v>
      </c>
      <c r="M2534" s="32" t="s">
        <v>16585</v>
      </c>
      <c r="N2534" s="229">
        <v>0.0</v>
      </c>
    </row>
    <row r="2535">
      <c r="A2535" s="227" t="str">
        <f t="shared" si="1"/>
        <v>ME0029511500</v>
      </c>
      <c r="B2535" s="227" t="str">
        <f t="shared" si="2"/>
        <v>Sadhguru Photo SJ 905 (12x18)</v>
      </c>
      <c r="C2535" s="32" t="s">
        <v>16934</v>
      </c>
      <c r="D2535" s="32" t="s">
        <v>6001</v>
      </c>
      <c r="E2535" s="229">
        <v>12.61</v>
      </c>
      <c r="F2535" s="230" t="b">
        <v>0</v>
      </c>
      <c r="G2535" s="229">
        <v>4.0</v>
      </c>
      <c r="H2535" s="229">
        <v>4.0</v>
      </c>
      <c r="I2535" s="32" t="s">
        <v>6002</v>
      </c>
      <c r="J2535" s="32" t="s">
        <v>16933</v>
      </c>
      <c r="K2535" s="229">
        <v>25.0</v>
      </c>
      <c r="L2535" s="229">
        <v>4.0</v>
      </c>
      <c r="M2535" s="32" t="s">
        <v>16588</v>
      </c>
      <c r="N2535" s="229">
        <v>0.0</v>
      </c>
    </row>
    <row r="2536">
      <c r="A2536" s="227" t="str">
        <f t="shared" si="1"/>
        <v>ME0029610100</v>
      </c>
      <c r="B2536" s="227" t="str">
        <f t="shared" si="2"/>
        <v>Sadhguru Photo SK 203</v>
      </c>
      <c r="C2536" s="32" t="s">
        <v>16935</v>
      </c>
      <c r="D2536" s="32" t="s">
        <v>6014</v>
      </c>
      <c r="E2536" s="229">
        <v>5.44</v>
      </c>
      <c r="F2536" s="230" t="b">
        <v>0</v>
      </c>
      <c r="G2536" s="229">
        <v>13.0</v>
      </c>
      <c r="H2536" s="229">
        <v>13.0</v>
      </c>
      <c r="I2536" s="32" t="s">
        <v>6015</v>
      </c>
      <c r="J2536" s="32" t="s">
        <v>16936</v>
      </c>
      <c r="K2536" s="229">
        <v>15.0</v>
      </c>
      <c r="L2536" s="229">
        <v>13.0</v>
      </c>
      <c r="M2536" s="231"/>
      <c r="N2536" s="229">
        <v>15.0</v>
      </c>
    </row>
    <row r="2537">
      <c r="A2537" s="227" t="str">
        <f t="shared" si="1"/>
        <v>ME0029611500</v>
      </c>
      <c r="B2537" s="227" t="str">
        <f t="shared" si="2"/>
        <v>Sadhguru Photo Namaskaram</v>
      </c>
      <c r="C2537" s="32" t="s">
        <v>16937</v>
      </c>
      <c r="D2537" s="32" t="s">
        <v>16938</v>
      </c>
      <c r="E2537" s="229">
        <v>12.5</v>
      </c>
      <c r="F2537" s="230" t="b">
        <v>0</v>
      </c>
      <c r="G2537" s="229">
        <v>0.0</v>
      </c>
      <c r="H2537" s="229">
        <v>0.0</v>
      </c>
      <c r="I2537" s="32" t="s">
        <v>16939</v>
      </c>
      <c r="J2537" s="32" t="s">
        <v>16940</v>
      </c>
      <c r="K2537" s="229">
        <v>25.0</v>
      </c>
      <c r="L2537" s="229">
        <v>0.0</v>
      </c>
      <c r="M2537" s="231"/>
      <c r="N2537" s="229">
        <v>25.0</v>
      </c>
    </row>
    <row r="2538">
      <c r="A2538" s="227" t="str">
        <f t="shared" si="1"/>
        <v>ME0029810100</v>
      </c>
      <c r="B2538" s="227" t="str">
        <f t="shared" si="2"/>
        <v>Sadhguru Photo SK 605 (8x12)</v>
      </c>
      <c r="C2538" s="32" t="s">
        <v>16941</v>
      </c>
      <c r="D2538" s="32" t="s">
        <v>16942</v>
      </c>
      <c r="E2538" s="229">
        <v>5.38</v>
      </c>
      <c r="F2538" s="230" t="b">
        <v>0</v>
      </c>
      <c r="G2538" s="229">
        <v>8.0</v>
      </c>
      <c r="H2538" s="229">
        <v>8.0</v>
      </c>
      <c r="I2538" s="32" t="s">
        <v>16943</v>
      </c>
      <c r="J2538" s="32" t="s">
        <v>16944</v>
      </c>
      <c r="K2538" s="229">
        <v>15.0</v>
      </c>
      <c r="L2538" s="229">
        <v>8.0</v>
      </c>
      <c r="M2538" s="32" t="s">
        <v>16585</v>
      </c>
      <c r="N2538" s="229">
        <v>0.0</v>
      </c>
    </row>
    <row r="2539">
      <c r="A2539" s="227" t="str">
        <f t="shared" si="1"/>
        <v>ME0030110100</v>
      </c>
      <c r="B2539" s="227" t="str">
        <f t="shared" si="2"/>
        <v>Sadhguru Photo PH065 (8x12)</v>
      </c>
      <c r="C2539" s="32" t="s">
        <v>16945</v>
      </c>
      <c r="D2539" s="32" t="s">
        <v>6056</v>
      </c>
      <c r="E2539" s="229">
        <v>5.38</v>
      </c>
      <c r="F2539" s="230" t="b">
        <v>0</v>
      </c>
      <c r="G2539" s="229">
        <v>0.0</v>
      </c>
      <c r="H2539" s="229">
        <v>0.0</v>
      </c>
      <c r="I2539" s="32" t="s">
        <v>6057</v>
      </c>
      <c r="J2539" s="32" t="s">
        <v>16946</v>
      </c>
      <c r="K2539" s="229">
        <v>15.0</v>
      </c>
      <c r="L2539" s="229">
        <v>0.0</v>
      </c>
      <c r="M2539" s="32" t="s">
        <v>16585</v>
      </c>
      <c r="N2539" s="229">
        <v>0.0</v>
      </c>
    </row>
    <row r="2540">
      <c r="A2540" s="227" t="str">
        <f t="shared" si="1"/>
        <v>ME0030111500</v>
      </c>
      <c r="B2540" s="227" t="str">
        <f t="shared" si="2"/>
        <v>Sadhguru Photo PH065 (12x18)</v>
      </c>
      <c r="C2540" s="32" t="s">
        <v>16947</v>
      </c>
      <c r="D2540" s="32" t="s">
        <v>16948</v>
      </c>
      <c r="E2540" s="229">
        <v>12.5</v>
      </c>
      <c r="F2540" s="230" t="b">
        <v>0</v>
      </c>
      <c r="G2540" s="229">
        <v>9.0</v>
      </c>
      <c r="H2540" s="229">
        <v>9.0</v>
      </c>
      <c r="I2540" s="32" t="s">
        <v>16949</v>
      </c>
      <c r="J2540" s="32" t="s">
        <v>16946</v>
      </c>
      <c r="K2540" s="229">
        <v>25.0</v>
      </c>
      <c r="L2540" s="229">
        <v>9.0</v>
      </c>
      <c r="M2540" s="32" t="s">
        <v>16588</v>
      </c>
      <c r="N2540" s="229">
        <v>0.0</v>
      </c>
    </row>
    <row r="2541">
      <c r="A2541" s="227" t="str">
        <f t="shared" si="1"/>
        <v>ME0031211500</v>
      </c>
      <c r="B2541" s="227" t="str">
        <f t="shared" si="2"/>
        <v>Sadhguru Padham Photo (12 x 18)</v>
      </c>
      <c r="C2541" s="32" t="s">
        <v>16950</v>
      </c>
      <c r="D2541" s="32" t="s">
        <v>671</v>
      </c>
      <c r="E2541" s="229">
        <v>33.51</v>
      </c>
      <c r="F2541" s="230" t="b">
        <v>0</v>
      </c>
      <c r="G2541" s="229">
        <v>87.0</v>
      </c>
      <c r="H2541" s="229">
        <v>87.0</v>
      </c>
      <c r="I2541" s="32" t="s">
        <v>6480</v>
      </c>
      <c r="J2541" s="32" t="s">
        <v>670</v>
      </c>
      <c r="K2541" s="229">
        <v>70.0</v>
      </c>
      <c r="L2541" s="229">
        <v>87.0</v>
      </c>
      <c r="M2541" s="231"/>
      <c r="N2541" s="229">
        <v>70.0</v>
      </c>
    </row>
    <row r="2542">
      <c r="A2542" s="227" t="str">
        <f t="shared" si="1"/>
        <v>ME0031800000</v>
      </c>
      <c r="B2542" s="227" t="str">
        <f t="shared" si="2"/>
        <v>SOI-Trigun</v>
      </c>
      <c r="C2542" s="32" t="s">
        <v>16951</v>
      </c>
      <c r="D2542" s="32" t="s">
        <v>16952</v>
      </c>
      <c r="E2542" s="229">
        <v>2.39</v>
      </c>
      <c r="F2542" s="230" t="b">
        <v>0</v>
      </c>
      <c r="G2542" s="229">
        <v>406.0</v>
      </c>
      <c r="H2542" s="229">
        <v>406.0</v>
      </c>
      <c r="I2542" s="32" t="s">
        <v>16953</v>
      </c>
      <c r="J2542" s="32" t="s">
        <v>16954</v>
      </c>
      <c r="K2542" s="229">
        <v>7.5</v>
      </c>
      <c r="L2542" s="229">
        <v>406.0</v>
      </c>
      <c r="M2542" s="231"/>
      <c r="N2542" s="229">
        <v>7.5</v>
      </c>
    </row>
    <row r="2543">
      <c r="A2543" s="227" t="str">
        <f t="shared" si="1"/>
        <v>ME0031900000</v>
      </c>
      <c r="B2543" s="227" t="str">
        <f t="shared" si="2"/>
        <v>SOI-White-Mountain</v>
      </c>
      <c r="C2543" s="32" t="s">
        <v>16955</v>
      </c>
      <c r="D2543" s="32" t="s">
        <v>16956</v>
      </c>
      <c r="E2543" s="229">
        <v>2.38</v>
      </c>
      <c r="F2543" s="230" t="b">
        <v>0</v>
      </c>
      <c r="G2543" s="229">
        <v>965.0</v>
      </c>
      <c r="H2543" s="229">
        <v>965.0</v>
      </c>
      <c r="I2543" s="32" t="s">
        <v>16957</v>
      </c>
      <c r="J2543" s="32" t="s">
        <v>16958</v>
      </c>
      <c r="K2543" s="229">
        <v>2.0</v>
      </c>
      <c r="L2543" s="229">
        <v>965.0</v>
      </c>
      <c r="M2543" s="231"/>
      <c r="N2543" s="229">
        <v>2.0</v>
      </c>
    </row>
    <row r="2544">
      <c r="A2544" s="227" t="str">
        <f t="shared" si="1"/>
        <v>ME0032000000</v>
      </c>
      <c r="B2544" s="227" t="str">
        <f t="shared" si="2"/>
        <v>Vairagya</v>
      </c>
      <c r="C2544" s="32" t="s">
        <v>16959</v>
      </c>
      <c r="D2544" s="32" t="s">
        <v>16960</v>
      </c>
      <c r="E2544" s="229">
        <v>2.38</v>
      </c>
      <c r="F2544" s="230" t="b">
        <v>0</v>
      </c>
      <c r="G2544" s="233">
        <v>1024.0</v>
      </c>
      <c r="H2544" s="233">
        <v>1024.0</v>
      </c>
      <c r="I2544" s="32" t="s">
        <v>16961</v>
      </c>
      <c r="J2544" s="32" t="s">
        <v>16962</v>
      </c>
      <c r="K2544" s="229">
        <v>2.0</v>
      </c>
      <c r="L2544" s="233">
        <v>1024.0</v>
      </c>
      <c r="M2544" s="231"/>
      <c r="N2544" s="229">
        <v>2.0</v>
      </c>
    </row>
    <row r="2545">
      <c r="A2545" s="227" t="str">
        <f t="shared" si="1"/>
        <v>ME0032100000</v>
      </c>
      <c r="B2545" s="227" t="str">
        <f t="shared" si="2"/>
        <v>SOI-Chandrajeevan</v>
      </c>
      <c r="C2545" s="32" t="s">
        <v>16963</v>
      </c>
      <c r="D2545" s="32" t="s">
        <v>16964</v>
      </c>
      <c r="E2545" s="229">
        <v>2.39</v>
      </c>
      <c r="F2545" s="230" t="b">
        <v>0</v>
      </c>
      <c r="G2545" s="229">
        <v>840.0</v>
      </c>
      <c r="H2545" s="229">
        <v>840.0</v>
      </c>
      <c r="I2545" s="32" t="s">
        <v>16965</v>
      </c>
      <c r="J2545" s="32" t="s">
        <v>16966</v>
      </c>
      <c r="K2545" s="229">
        <v>2.0</v>
      </c>
      <c r="L2545" s="229">
        <v>840.0</v>
      </c>
      <c r="M2545" s="231"/>
      <c r="N2545" s="229">
        <v>2.0</v>
      </c>
    </row>
    <row r="2546">
      <c r="A2546" s="227" t="str">
        <f t="shared" si="1"/>
        <v>ME0032200000</v>
      </c>
      <c r="B2546" s="227" t="str">
        <f t="shared" si="2"/>
        <v>Alai-Wave-Of-Bliss</v>
      </c>
      <c r="C2546" s="32" t="s">
        <v>16967</v>
      </c>
      <c r="D2546" s="32" t="s">
        <v>16968</v>
      </c>
      <c r="E2546" s="229">
        <v>1.96</v>
      </c>
      <c r="F2546" s="230" t="b">
        <v>0</v>
      </c>
      <c r="G2546" s="229">
        <v>633.0</v>
      </c>
      <c r="H2546" s="229">
        <v>633.0</v>
      </c>
      <c r="I2546" s="32" t="s">
        <v>16969</v>
      </c>
      <c r="J2546" s="32" t="s">
        <v>16970</v>
      </c>
      <c r="K2546" s="229">
        <v>2.0</v>
      </c>
      <c r="L2546" s="229">
        <v>633.0</v>
      </c>
      <c r="M2546" s="231"/>
      <c r="N2546" s="229">
        <v>2.0</v>
      </c>
    </row>
    <row r="2547">
      <c r="A2547" s="227" t="str">
        <f t="shared" si="1"/>
        <v>ME0032300000</v>
      </c>
      <c r="B2547" s="227" t="str">
        <f t="shared" si="2"/>
        <v>Dhyanalinga-Aradhana</v>
      </c>
      <c r="C2547" s="32" t="s">
        <v>16971</v>
      </c>
      <c r="D2547" s="32" t="s">
        <v>16972</v>
      </c>
      <c r="E2547" s="229">
        <v>0.0</v>
      </c>
      <c r="F2547" s="230" t="b">
        <v>0</v>
      </c>
      <c r="G2547" s="229">
        <v>0.0</v>
      </c>
      <c r="H2547" s="229">
        <v>0.0</v>
      </c>
      <c r="I2547" s="32" t="s">
        <v>16973</v>
      </c>
      <c r="J2547" s="32" t="s">
        <v>16974</v>
      </c>
      <c r="K2547" s="229">
        <v>7.5</v>
      </c>
      <c r="L2547" s="229">
        <v>0.0</v>
      </c>
      <c r="M2547" s="231"/>
      <c r="N2547" s="229">
        <v>7.5</v>
      </c>
    </row>
    <row r="2548">
      <c r="A2548" s="227" t="str">
        <f t="shared" si="1"/>
        <v>ME0032500000</v>
      </c>
      <c r="B2548" s="227" t="str">
        <f t="shared" si="2"/>
        <v>SOI-In-the-Lap-of-the-Master</v>
      </c>
      <c r="C2548" s="32" t="s">
        <v>16975</v>
      </c>
      <c r="D2548" s="32" t="s">
        <v>16976</v>
      </c>
      <c r="E2548" s="229">
        <v>1.91</v>
      </c>
      <c r="F2548" s="230" t="b">
        <v>0</v>
      </c>
      <c r="G2548" s="229">
        <v>785.0</v>
      </c>
      <c r="H2548" s="229">
        <v>785.0</v>
      </c>
      <c r="I2548" s="32" t="s">
        <v>16977</v>
      </c>
      <c r="J2548" s="32" t="s">
        <v>16978</v>
      </c>
      <c r="K2548" s="229">
        <v>2.0</v>
      </c>
      <c r="L2548" s="229">
        <v>785.0</v>
      </c>
      <c r="M2548" s="231"/>
      <c r="N2548" s="229">
        <v>2.0</v>
      </c>
    </row>
    <row r="2549">
      <c r="A2549" s="227" t="str">
        <f t="shared" si="1"/>
        <v>ME0032700000</v>
      </c>
      <c r="B2549" s="227" t="str">
        <f t="shared" si="2"/>
        <v>Nadha-Aradhana-Vol1</v>
      </c>
      <c r="C2549" s="32" t="s">
        <v>16979</v>
      </c>
      <c r="D2549" s="32" t="s">
        <v>16980</v>
      </c>
      <c r="E2549" s="229">
        <v>1.9</v>
      </c>
      <c r="F2549" s="230" t="b">
        <v>0</v>
      </c>
      <c r="G2549" s="229">
        <v>152.0</v>
      </c>
      <c r="H2549" s="229">
        <v>152.0</v>
      </c>
      <c r="I2549" s="32" t="s">
        <v>16981</v>
      </c>
      <c r="J2549" s="32" t="s">
        <v>16982</v>
      </c>
      <c r="K2549" s="229">
        <v>2.0</v>
      </c>
      <c r="L2549" s="229">
        <v>152.0</v>
      </c>
      <c r="M2549" s="231"/>
      <c r="N2549" s="229">
        <v>2.0</v>
      </c>
    </row>
    <row r="2550">
      <c r="A2550" s="227" t="str">
        <f t="shared" si="1"/>
        <v>ME0032800000</v>
      </c>
      <c r="B2550" s="227" t="str">
        <f t="shared" si="2"/>
        <v>Nadha-Aradhana-Vol2</v>
      </c>
      <c r="C2550" s="32" t="s">
        <v>16983</v>
      </c>
      <c r="D2550" s="32" t="s">
        <v>16984</v>
      </c>
      <c r="E2550" s="229">
        <v>1.9</v>
      </c>
      <c r="F2550" s="230" t="b">
        <v>0</v>
      </c>
      <c r="G2550" s="229">
        <v>102.0</v>
      </c>
      <c r="H2550" s="229">
        <v>102.0</v>
      </c>
      <c r="I2550" s="32" t="s">
        <v>16985</v>
      </c>
      <c r="J2550" s="32" t="s">
        <v>16986</v>
      </c>
      <c r="K2550" s="229">
        <v>2.0</v>
      </c>
      <c r="L2550" s="229">
        <v>102.0</v>
      </c>
      <c r="M2550" s="231"/>
      <c r="N2550" s="229">
        <v>2.0</v>
      </c>
    </row>
    <row r="2551">
      <c r="A2551" s="227" t="str">
        <f t="shared" si="1"/>
        <v>ME0033200000</v>
      </c>
      <c r="B2551" s="227" t="str">
        <f t="shared" si="2"/>
        <v>SOI-Yoga-Padhi</v>
      </c>
      <c r="C2551" s="32" t="s">
        <v>16987</v>
      </c>
      <c r="D2551" s="32" t="s">
        <v>16988</v>
      </c>
      <c r="E2551" s="229">
        <v>1.91</v>
      </c>
      <c r="F2551" s="230" t="b">
        <v>0</v>
      </c>
      <c r="G2551" s="229">
        <v>590.0</v>
      </c>
      <c r="H2551" s="229">
        <v>590.0</v>
      </c>
      <c r="I2551" s="32" t="s">
        <v>16989</v>
      </c>
      <c r="J2551" s="32" t="s">
        <v>16990</v>
      </c>
      <c r="K2551" s="229">
        <v>7.5</v>
      </c>
      <c r="L2551" s="229">
        <v>590.0</v>
      </c>
      <c r="M2551" s="231"/>
      <c r="N2551" s="229">
        <v>7.5</v>
      </c>
    </row>
    <row r="2552">
      <c r="A2552" s="227" t="str">
        <f t="shared" si="1"/>
        <v>ME0033300000</v>
      </c>
      <c r="B2552" s="227" t="str">
        <f t="shared" si="2"/>
        <v>Damaru</v>
      </c>
      <c r="C2552" s="32" t="s">
        <v>16991</v>
      </c>
      <c r="D2552" s="32" t="s">
        <v>16992</v>
      </c>
      <c r="E2552" s="233">
        <v>2.39</v>
      </c>
      <c r="F2552" s="230" t="b">
        <v>0</v>
      </c>
      <c r="G2552" s="229">
        <v>601.0</v>
      </c>
      <c r="H2552" s="229">
        <v>601.0</v>
      </c>
      <c r="I2552" s="32" t="s">
        <v>16993</v>
      </c>
      <c r="J2552" s="32" t="s">
        <v>16994</v>
      </c>
      <c r="K2552" s="229">
        <v>7.5</v>
      </c>
      <c r="L2552" s="229">
        <v>601.0</v>
      </c>
      <c r="M2552" s="232"/>
      <c r="N2552" s="229">
        <v>7.5</v>
      </c>
    </row>
    <row r="2553">
      <c r="A2553" s="227" t="str">
        <f t="shared" si="1"/>
        <v>ME0033500006</v>
      </c>
      <c r="B2553" s="227" t="str">
        <f t="shared" si="2"/>
        <v>CD-Dhyanalinga-3- GiftSet</v>
      </c>
      <c r="C2553" s="32" t="s">
        <v>16995</v>
      </c>
      <c r="D2553" s="32" t="s">
        <v>16996</v>
      </c>
      <c r="E2553" s="233">
        <v>0.0</v>
      </c>
      <c r="F2553" s="230" t="b">
        <v>0</v>
      </c>
      <c r="G2553" s="229">
        <v>0.0</v>
      </c>
      <c r="H2553" s="229">
        <v>0.0</v>
      </c>
      <c r="I2553" s="32" t="s">
        <v>16997</v>
      </c>
      <c r="J2553" s="32" t="s">
        <v>16998</v>
      </c>
      <c r="K2553" s="229">
        <v>8.0</v>
      </c>
      <c r="L2553" s="229">
        <v>0.0</v>
      </c>
      <c r="M2553" s="231"/>
      <c r="N2553" s="229">
        <v>8.0</v>
      </c>
    </row>
    <row r="2554">
      <c r="A2554" s="227" t="str">
        <f t="shared" si="1"/>
        <v>ME0033600006</v>
      </c>
      <c r="B2554" s="227" t="str">
        <f t="shared" si="2"/>
        <v>Sounds Of Isha - CD Set II-8CDs</v>
      </c>
      <c r="C2554" s="32" t="s">
        <v>16999</v>
      </c>
      <c r="D2554" s="32" t="s">
        <v>17000</v>
      </c>
      <c r="E2554" s="233">
        <v>0.0</v>
      </c>
      <c r="F2554" s="230" t="b">
        <v>0</v>
      </c>
      <c r="G2554" s="229">
        <v>0.0</v>
      </c>
      <c r="H2554" s="229">
        <v>0.0</v>
      </c>
      <c r="I2554" s="32" t="s">
        <v>17001</v>
      </c>
      <c r="J2554" s="32" t="s">
        <v>17002</v>
      </c>
      <c r="K2554" s="229">
        <v>15.0</v>
      </c>
      <c r="L2554" s="229">
        <v>0.0</v>
      </c>
      <c r="M2554" s="231"/>
      <c r="N2554" s="229">
        <v>15.0</v>
      </c>
    </row>
    <row r="2555">
      <c r="A2555" s="227" t="str">
        <f t="shared" si="1"/>
        <v>ME0033700000</v>
      </c>
      <c r="B2555" s="227" t="str">
        <f t="shared" si="2"/>
        <v>Project-Green-Hands</v>
      </c>
      <c r="C2555" s="32" t="s">
        <v>17003</v>
      </c>
      <c r="D2555" s="32" t="s">
        <v>17004</v>
      </c>
      <c r="E2555" s="233">
        <v>1.91</v>
      </c>
      <c r="F2555" s="234" t="b">
        <v>0</v>
      </c>
      <c r="G2555" s="229">
        <v>833.0</v>
      </c>
      <c r="H2555" s="229">
        <v>833.0</v>
      </c>
      <c r="I2555" s="32" t="s">
        <v>17005</v>
      </c>
      <c r="J2555" s="32" t="s">
        <v>17006</v>
      </c>
      <c r="K2555" s="229">
        <v>2.0</v>
      </c>
      <c r="L2555" s="229">
        <v>833.0</v>
      </c>
      <c r="M2555" s="231"/>
      <c r="N2555" s="229">
        <v>2.0</v>
      </c>
    </row>
    <row r="2556">
      <c r="A2556" s="227" t="str">
        <f t="shared" si="1"/>
        <v>ME0033800000</v>
      </c>
      <c r="B2556" s="227" t="str">
        <f t="shared" si="2"/>
        <v>SOI-Exuberance-of-The-Unmanifest</v>
      </c>
      <c r="C2556" s="32" t="s">
        <v>17007</v>
      </c>
      <c r="D2556" s="32" t="s">
        <v>17008</v>
      </c>
      <c r="E2556" s="233">
        <v>1.91</v>
      </c>
      <c r="F2556" s="234" t="b">
        <v>0</v>
      </c>
      <c r="G2556" s="229">
        <v>789.0</v>
      </c>
      <c r="H2556" s="229">
        <v>789.0</v>
      </c>
      <c r="I2556" s="32" t="s">
        <v>17009</v>
      </c>
      <c r="J2556" s="32" t="s">
        <v>17010</v>
      </c>
      <c r="K2556" s="229">
        <v>2.0</v>
      </c>
      <c r="L2556" s="229">
        <v>789.0</v>
      </c>
      <c r="M2556" s="231"/>
      <c r="N2556" s="229">
        <v>2.0</v>
      </c>
    </row>
    <row r="2557">
      <c r="A2557" s="227" t="str">
        <f t="shared" si="1"/>
        <v>ME0033900000</v>
      </c>
      <c r="B2557" s="227" t="str">
        <f t="shared" si="2"/>
        <v>USB-SOI-Vol-1</v>
      </c>
      <c r="C2557" s="32" t="s">
        <v>17011</v>
      </c>
      <c r="D2557" s="32" t="s">
        <v>5565</v>
      </c>
      <c r="E2557" s="233">
        <v>12.41</v>
      </c>
      <c r="F2557" s="230" t="b">
        <v>0</v>
      </c>
      <c r="G2557" s="229">
        <v>670.0</v>
      </c>
      <c r="H2557" s="229">
        <v>670.0</v>
      </c>
      <c r="I2557" s="32" t="s">
        <v>5566</v>
      </c>
      <c r="J2557" s="32" t="s">
        <v>17012</v>
      </c>
      <c r="K2557" s="229">
        <v>9.99</v>
      </c>
      <c r="L2557" s="229">
        <v>670.0</v>
      </c>
      <c r="M2557" s="231"/>
      <c r="N2557" s="229">
        <v>9.99</v>
      </c>
    </row>
    <row r="2558">
      <c r="A2558" s="227" t="str">
        <f t="shared" si="1"/>
        <v>ME0034000000</v>
      </c>
      <c r="B2558" s="227" t="str">
        <f t="shared" si="2"/>
        <v>USB-SOI-Vol-2</v>
      </c>
      <c r="C2558" s="32" t="s">
        <v>17013</v>
      </c>
      <c r="D2558" s="32" t="s">
        <v>5569</v>
      </c>
      <c r="E2558" s="233">
        <v>12.28</v>
      </c>
      <c r="F2558" s="230" t="b">
        <v>0</v>
      </c>
      <c r="G2558" s="229">
        <v>760.0</v>
      </c>
      <c r="H2558" s="229">
        <v>760.0</v>
      </c>
      <c r="I2558" s="32" t="s">
        <v>5570</v>
      </c>
      <c r="J2558" s="32" t="s">
        <v>17014</v>
      </c>
      <c r="K2558" s="229">
        <v>9.99</v>
      </c>
      <c r="L2558" s="229">
        <v>760.0</v>
      </c>
      <c r="M2558" s="231"/>
      <c r="N2558" s="229">
        <v>9.99</v>
      </c>
    </row>
    <row r="2559">
      <c r="A2559" s="227" t="str">
        <f t="shared" si="1"/>
        <v>ME0036100000</v>
      </c>
      <c r="B2559" s="227" t="str">
        <f t="shared" si="2"/>
        <v>InThePresenceOfMaster-AudioDiscourses-Vol1-USB</v>
      </c>
      <c r="C2559" s="32" t="s">
        <v>17015</v>
      </c>
      <c r="D2559" s="32" t="s">
        <v>5558</v>
      </c>
      <c r="E2559" s="233">
        <v>13.17</v>
      </c>
      <c r="F2559" s="230" t="b">
        <v>0</v>
      </c>
      <c r="G2559" s="229">
        <v>413.0</v>
      </c>
      <c r="H2559" s="229">
        <v>413.0</v>
      </c>
      <c r="I2559" s="32" t="s">
        <v>5559</v>
      </c>
      <c r="J2559" s="32" t="s">
        <v>17016</v>
      </c>
      <c r="K2559" s="229">
        <v>9.99</v>
      </c>
      <c r="L2559" s="229">
        <v>413.0</v>
      </c>
      <c r="M2559" s="231"/>
      <c r="N2559" s="229">
        <v>9.99</v>
      </c>
    </row>
    <row r="2560">
      <c r="A2560" s="227" t="str">
        <f t="shared" si="1"/>
        <v>ME0036300000</v>
      </c>
      <c r="B2560" s="227" t="str">
        <f t="shared" si="2"/>
        <v>Mahabharat-USB</v>
      </c>
      <c r="C2560" s="32" t="s">
        <v>17017</v>
      </c>
      <c r="D2560" s="32" t="s">
        <v>962</v>
      </c>
      <c r="E2560" s="233">
        <v>20.79</v>
      </c>
      <c r="F2560" s="230" t="b">
        <v>0</v>
      </c>
      <c r="G2560" s="229">
        <v>65.0</v>
      </c>
      <c r="H2560" s="229">
        <v>65.0</v>
      </c>
      <c r="I2560" s="32" t="s">
        <v>5573</v>
      </c>
      <c r="J2560" s="32" t="s">
        <v>17018</v>
      </c>
      <c r="K2560" s="229">
        <v>50.0</v>
      </c>
      <c r="L2560" s="229">
        <v>65.0</v>
      </c>
      <c r="M2560" s="231"/>
      <c r="N2560" s="229">
        <v>50.0</v>
      </c>
    </row>
    <row r="2561">
      <c r="A2561" s="227" t="str">
        <f t="shared" si="1"/>
        <v>ME0036400000</v>
      </c>
      <c r="B2561" s="227" t="str">
        <f t="shared" si="2"/>
        <v>InThePresenceOfMaster-Video-Vol1-USB</v>
      </c>
      <c r="C2561" s="32" t="s">
        <v>17019</v>
      </c>
      <c r="D2561" s="32" t="s">
        <v>5576</v>
      </c>
      <c r="E2561" s="229">
        <v>28.17</v>
      </c>
      <c r="F2561" s="230" t="b">
        <v>0</v>
      </c>
      <c r="G2561" s="229">
        <v>547.0</v>
      </c>
      <c r="H2561" s="229">
        <v>547.0</v>
      </c>
      <c r="I2561" s="32" t="s">
        <v>5577</v>
      </c>
      <c r="J2561" s="32" t="s">
        <v>17020</v>
      </c>
      <c r="K2561" s="229">
        <v>19.99</v>
      </c>
      <c r="L2561" s="229">
        <v>547.0</v>
      </c>
      <c r="M2561" s="231"/>
      <c r="N2561" s="229">
        <v>19.99</v>
      </c>
    </row>
    <row r="2562">
      <c r="A2562" s="227" t="str">
        <f t="shared" si="1"/>
        <v>ME0036500000</v>
      </c>
      <c r="B2562" s="227" t="str">
        <f t="shared" si="2"/>
        <v>InThePresenceOfMaster-Video-Vol2-USB</v>
      </c>
      <c r="C2562" s="32" t="s">
        <v>17021</v>
      </c>
      <c r="D2562" s="32" t="s">
        <v>5580</v>
      </c>
      <c r="E2562" s="233">
        <v>19.18</v>
      </c>
      <c r="F2562" s="230" t="b">
        <v>0</v>
      </c>
      <c r="G2562" s="229">
        <v>676.0</v>
      </c>
      <c r="H2562" s="229">
        <v>676.0</v>
      </c>
      <c r="I2562" s="32" t="s">
        <v>5581</v>
      </c>
      <c r="J2562" s="32" t="s">
        <v>17022</v>
      </c>
      <c r="K2562" s="229">
        <v>19.99</v>
      </c>
      <c r="L2562" s="229">
        <v>676.0</v>
      </c>
      <c r="M2562" s="231"/>
      <c r="N2562" s="229">
        <v>19.99</v>
      </c>
    </row>
    <row r="2563">
      <c r="A2563" s="227" t="str">
        <f t="shared" si="1"/>
        <v>ME0036600000</v>
      </c>
      <c r="B2563" s="227" t="str">
        <f t="shared" si="2"/>
        <v>InThePresenceOfMaster-Video-Vol3-USB</v>
      </c>
      <c r="C2563" s="32" t="s">
        <v>17023</v>
      </c>
      <c r="D2563" s="32" t="s">
        <v>5584</v>
      </c>
      <c r="E2563" s="233">
        <v>10.38</v>
      </c>
      <c r="F2563" s="230" t="b">
        <v>0</v>
      </c>
      <c r="G2563" s="233">
        <v>2709.0</v>
      </c>
      <c r="H2563" s="233">
        <v>2709.0</v>
      </c>
      <c r="I2563" s="32" t="s">
        <v>5585</v>
      </c>
      <c r="J2563" s="32" t="s">
        <v>17024</v>
      </c>
      <c r="K2563" s="229">
        <v>9.99</v>
      </c>
      <c r="L2563" s="233">
        <v>2709.0</v>
      </c>
      <c r="M2563" s="231"/>
      <c r="N2563" s="229">
        <v>9.99</v>
      </c>
    </row>
    <row r="2564">
      <c r="A2564" s="227" t="str">
        <f t="shared" si="1"/>
        <v>ME0036700000</v>
      </c>
      <c r="B2564" s="227" t="str">
        <f t="shared" si="2"/>
        <v>InThePresenceOfMaster-Video-Vol4-USB</v>
      </c>
      <c r="C2564" s="32" t="s">
        <v>17025</v>
      </c>
      <c r="D2564" s="32" t="s">
        <v>5588</v>
      </c>
      <c r="E2564" s="233">
        <v>10.27</v>
      </c>
      <c r="F2564" s="230" t="b">
        <v>0</v>
      </c>
      <c r="G2564" s="229">
        <v>570.0</v>
      </c>
      <c r="H2564" s="229">
        <v>570.0</v>
      </c>
      <c r="I2564" s="32" t="s">
        <v>5589</v>
      </c>
      <c r="J2564" s="32" t="s">
        <v>17026</v>
      </c>
      <c r="K2564" s="229">
        <v>9.99</v>
      </c>
      <c r="L2564" s="229">
        <v>570.0</v>
      </c>
      <c r="M2564" s="231"/>
      <c r="N2564" s="229">
        <v>9.99</v>
      </c>
    </row>
    <row r="2565">
      <c r="A2565" s="227" t="str">
        <f t="shared" si="1"/>
        <v>ME0036800000</v>
      </c>
      <c r="B2565" s="227" t="str">
        <f t="shared" si="2"/>
        <v>InThePresenceOfMaster-Video-Vol5-USB</v>
      </c>
      <c r="C2565" s="32" t="s">
        <v>17027</v>
      </c>
      <c r="D2565" s="32" t="s">
        <v>5592</v>
      </c>
      <c r="E2565" s="229">
        <v>10.42</v>
      </c>
      <c r="F2565" s="230" t="b">
        <v>0</v>
      </c>
      <c r="G2565" s="229">
        <v>731.0</v>
      </c>
      <c r="H2565" s="229">
        <v>731.0</v>
      </c>
      <c r="I2565" s="32" t="s">
        <v>5593</v>
      </c>
      <c r="J2565" s="32" t="s">
        <v>17028</v>
      </c>
      <c r="K2565" s="229">
        <v>9.99</v>
      </c>
      <c r="L2565" s="229">
        <v>731.0</v>
      </c>
      <c r="M2565" s="231"/>
      <c r="N2565" s="229">
        <v>9.99</v>
      </c>
    </row>
    <row r="2566">
      <c r="A2566" s="227" t="str">
        <f t="shared" si="1"/>
        <v>ME0037200000</v>
      </c>
      <c r="B2566" s="227" t="str">
        <f t="shared" si="2"/>
        <v>Linga Bhairavi in Kumkum Car Photo Stand</v>
      </c>
      <c r="C2566" s="32" t="s">
        <v>17029</v>
      </c>
      <c r="D2566" s="32" t="s">
        <v>5321</v>
      </c>
      <c r="E2566" s="233">
        <v>0.94</v>
      </c>
      <c r="F2566" s="230" t="b">
        <v>0</v>
      </c>
      <c r="G2566" s="229">
        <v>0.0</v>
      </c>
      <c r="H2566" s="229">
        <v>0.0</v>
      </c>
      <c r="I2566" s="32" t="s">
        <v>5321</v>
      </c>
      <c r="J2566" s="32" t="s">
        <v>5322</v>
      </c>
      <c r="K2566" s="229">
        <v>3.0</v>
      </c>
      <c r="L2566" s="229">
        <v>0.0</v>
      </c>
      <c r="M2566" s="232"/>
      <c r="N2566" s="229">
        <v>3.0</v>
      </c>
    </row>
    <row r="2567">
      <c r="A2567" s="227" t="str">
        <f t="shared" si="1"/>
        <v>ME0037300000</v>
      </c>
      <c r="B2567" s="227" t="str">
        <f t="shared" si="2"/>
        <v>Linga Bhairavi in Turmeric Car Photo Stand</v>
      </c>
      <c r="C2567" s="32" t="s">
        <v>17030</v>
      </c>
      <c r="D2567" s="32" t="s">
        <v>1325</v>
      </c>
      <c r="E2567" s="233">
        <v>0.94</v>
      </c>
      <c r="F2567" s="230" t="b">
        <v>0</v>
      </c>
      <c r="G2567" s="229">
        <v>0.0</v>
      </c>
      <c r="H2567" s="229">
        <v>0.0</v>
      </c>
      <c r="I2567" s="32" t="s">
        <v>1325</v>
      </c>
      <c r="J2567" s="32" t="s">
        <v>5323</v>
      </c>
      <c r="K2567" s="229">
        <v>3.0</v>
      </c>
      <c r="L2567" s="229">
        <v>0.0</v>
      </c>
      <c r="M2567" s="231"/>
      <c r="N2567" s="229">
        <v>3.0</v>
      </c>
    </row>
    <row r="2568">
      <c r="A2568" s="227" t="str">
        <f t="shared" si="1"/>
        <v>ME0037400000</v>
      </c>
      <c r="B2568" s="227" t="str">
        <f t="shared" si="2"/>
        <v>Dhyanalinga Car Photo Stand Airport</v>
      </c>
      <c r="C2568" s="32" t="s">
        <v>17031</v>
      </c>
      <c r="D2568" s="32" t="s">
        <v>1323</v>
      </c>
      <c r="E2568" s="233">
        <v>0.94</v>
      </c>
      <c r="F2568" s="230" t="b">
        <v>0</v>
      </c>
      <c r="G2568" s="229">
        <v>0.0</v>
      </c>
      <c r="H2568" s="229">
        <v>0.0</v>
      </c>
      <c r="I2568" s="32" t="s">
        <v>1323</v>
      </c>
      <c r="J2568" s="32" t="s">
        <v>5338</v>
      </c>
      <c r="K2568" s="229">
        <v>3.0</v>
      </c>
      <c r="L2568" s="229">
        <v>0.0</v>
      </c>
      <c r="M2568" s="231"/>
      <c r="N2568" s="229">
        <v>3.0</v>
      </c>
    </row>
    <row r="2569">
      <c r="A2569" s="227" t="str">
        <f t="shared" si="1"/>
        <v>ME0037600000</v>
      </c>
      <c r="B2569" s="227" t="str">
        <f t="shared" si="2"/>
        <v>Adiyogi miniature 2" car stand - Black</v>
      </c>
      <c r="C2569" s="32" t="s">
        <v>17032</v>
      </c>
      <c r="D2569" s="32" t="s">
        <v>88</v>
      </c>
      <c r="E2569" s="233">
        <v>4.34</v>
      </c>
      <c r="F2569" s="230" t="b">
        <v>0</v>
      </c>
      <c r="G2569" s="229">
        <v>0.0</v>
      </c>
      <c r="H2569" s="229">
        <v>0.0</v>
      </c>
      <c r="I2569" s="32" t="s">
        <v>5343</v>
      </c>
      <c r="J2569" s="32" t="s">
        <v>87</v>
      </c>
      <c r="K2569" s="229">
        <v>15.0</v>
      </c>
      <c r="L2569" s="229">
        <v>0.0</v>
      </c>
      <c r="M2569" s="231"/>
      <c r="N2569" s="229">
        <v>15.0</v>
      </c>
    </row>
    <row r="2570">
      <c r="A2570" s="227" t="str">
        <f t="shared" si="1"/>
        <v>ME0039900000</v>
      </c>
      <c r="B2570" s="227" t="str">
        <f t="shared" si="2"/>
        <v>English Isha Kriya</v>
      </c>
      <c r="C2570" s="32" t="s">
        <v>17033</v>
      </c>
      <c r="D2570" s="32" t="s">
        <v>17034</v>
      </c>
      <c r="E2570" s="233">
        <v>0.75</v>
      </c>
      <c r="F2570" s="230" t="b">
        <v>0</v>
      </c>
      <c r="G2570" s="229">
        <v>591.0</v>
      </c>
      <c r="H2570" s="229">
        <v>591.0</v>
      </c>
      <c r="I2570" s="32" t="s">
        <v>17035</v>
      </c>
      <c r="J2570" s="32" t="s">
        <v>17036</v>
      </c>
      <c r="K2570" s="229">
        <v>2.0</v>
      </c>
      <c r="L2570" s="229">
        <v>591.0</v>
      </c>
      <c r="M2570" s="231"/>
      <c r="N2570" s="229">
        <v>2.0</v>
      </c>
    </row>
    <row r="2571">
      <c r="A2571" s="227" t="str">
        <f t="shared" si="1"/>
        <v>ME0040000000</v>
      </c>
      <c r="B2571" s="227" t="str">
        <f t="shared" si="2"/>
        <v>English Linga Bhairavi Birth of a Goddess 3DVDs</v>
      </c>
      <c r="C2571" s="32" t="s">
        <v>17037</v>
      </c>
      <c r="D2571" s="32" t="s">
        <v>17038</v>
      </c>
      <c r="E2571" s="233">
        <v>4.08</v>
      </c>
      <c r="F2571" s="230" t="b">
        <v>0</v>
      </c>
      <c r="G2571" s="229">
        <v>269.0</v>
      </c>
      <c r="H2571" s="229">
        <v>269.0</v>
      </c>
      <c r="I2571" s="32" t="s">
        <v>17039</v>
      </c>
      <c r="J2571" s="32" t="s">
        <v>17040</v>
      </c>
      <c r="K2571" s="229">
        <v>2.0</v>
      </c>
      <c r="L2571" s="229">
        <v>269.0</v>
      </c>
      <c r="M2571" s="231"/>
      <c r="N2571" s="229">
        <v>2.0</v>
      </c>
    </row>
    <row r="2572">
      <c r="A2572" s="227" t="str">
        <f t="shared" si="1"/>
        <v>ME0040215100</v>
      </c>
      <c r="B2572" s="227" t="str">
        <f t="shared" si="2"/>
        <v>Devi w/Bangles Red Hor (48x72)</v>
      </c>
      <c r="C2572" s="32" t="s">
        <v>17041</v>
      </c>
      <c r="D2572" s="32" t="s">
        <v>17042</v>
      </c>
      <c r="E2572" s="233">
        <v>55.0</v>
      </c>
      <c r="F2572" s="230" t="b">
        <v>0</v>
      </c>
      <c r="G2572" s="229">
        <v>0.0</v>
      </c>
      <c r="H2572" s="229">
        <v>0.0</v>
      </c>
      <c r="I2572" s="32" t="s">
        <v>17043</v>
      </c>
      <c r="J2572" s="32" t="s">
        <v>614</v>
      </c>
      <c r="K2572" s="229">
        <v>338.0</v>
      </c>
      <c r="L2572" s="229">
        <v>0.0</v>
      </c>
      <c r="M2572" s="32" t="s">
        <v>16638</v>
      </c>
      <c r="N2572" s="229">
        <v>5.0</v>
      </c>
    </row>
    <row r="2573">
      <c r="A2573" s="227" t="str">
        <f t="shared" si="1"/>
        <v>ME0042401500</v>
      </c>
      <c r="B2573" s="227" t="str">
        <f t="shared" si="2"/>
        <v>A New Beginning Bk (English)</v>
      </c>
      <c r="C2573" s="32" t="s">
        <v>17044</v>
      </c>
      <c r="D2573" s="32" t="s">
        <v>194</v>
      </c>
      <c r="E2573" s="233">
        <v>2.57</v>
      </c>
      <c r="F2573" s="230" t="b">
        <v>0</v>
      </c>
      <c r="G2573" s="229">
        <v>186.0</v>
      </c>
      <c r="H2573" s="229">
        <v>187.0</v>
      </c>
      <c r="I2573" s="32" t="s">
        <v>7084</v>
      </c>
      <c r="J2573" s="32" t="s">
        <v>193</v>
      </c>
      <c r="K2573" s="229">
        <v>15.0</v>
      </c>
      <c r="L2573" s="229">
        <v>187.0</v>
      </c>
      <c r="M2573" s="231"/>
      <c r="N2573" s="229">
        <v>15.0</v>
      </c>
    </row>
    <row r="2574">
      <c r="A2574" s="227" t="str">
        <f t="shared" si="1"/>
        <v>ME0043700006</v>
      </c>
      <c r="B2574" s="227" t="str">
        <f t="shared" si="2"/>
        <v>Death - Hardcover</v>
      </c>
      <c r="C2574" s="32" t="s">
        <v>17045</v>
      </c>
      <c r="D2574" s="32" t="s">
        <v>709</v>
      </c>
      <c r="E2574" s="233">
        <v>16.5</v>
      </c>
      <c r="F2574" s="234" t="b">
        <v>0</v>
      </c>
      <c r="G2574" s="233">
        <v>5510.0</v>
      </c>
      <c r="H2574" s="233">
        <v>5513.0</v>
      </c>
      <c r="I2574" s="32">
        <v>9.780593797969E12</v>
      </c>
      <c r="J2574" s="32" t="s">
        <v>2433</v>
      </c>
      <c r="K2574" s="229">
        <v>30.0</v>
      </c>
      <c r="L2574" s="233">
        <v>5573.0</v>
      </c>
      <c r="M2574" s="231"/>
      <c r="N2574" s="229">
        <v>30.0</v>
      </c>
    </row>
    <row r="2575">
      <c r="A2575" s="227" t="str">
        <f t="shared" si="1"/>
        <v>MIS016</v>
      </c>
      <c r="B2575" s="227" t="str">
        <f t="shared" si="2"/>
        <v>Desktop Calendar 2026</v>
      </c>
      <c r="C2575" s="32" t="s">
        <v>17046</v>
      </c>
      <c r="D2575" s="32" t="s">
        <v>5424</v>
      </c>
      <c r="E2575" s="233">
        <v>0.0</v>
      </c>
      <c r="F2575" s="234" t="b">
        <v>0</v>
      </c>
      <c r="G2575" s="229">
        <v>0.0</v>
      </c>
      <c r="H2575" s="229">
        <v>0.0</v>
      </c>
      <c r="I2575" s="231"/>
      <c r="J2575" s="32" t="s">
        <v>17047</v>
      </c>
      <c r="K2575" s="229">
        <v>10.0</v>
      </c>
      <c r="L2575" s="229">
        <v>0.0</v>
      </c>
      <c r="M2575" s="231"/>
      <c r="N2575" s="229">
        <v>10.0</v>
      </c>
    </row>
    <row r="2576">
      <c r="A2576" s="227" t="str">
        <f t="shared" si="1"/>
        <v>MU001</v>
      </c>
      <c r="B2576" s="227" t="str">
        <f t="shared" si="2"/>
        <v>Eternal Echoes Vinyl Record</v>
      </c>
      <c r="C2576" s="32" t="s">
        <v>17048</v>
      </c>
      <c r="D2576" s="32" t="s">
        <v>17049</v>
      </c>
      <c r="E2576" s="233">
        <v>26.78</v>
      </c>
      <c r="F2576" s="230" t="b">
        <v>0</v>
      </c>
      <c r="G2576" s="229">
        <v>257.0</v>
      </c>
      <c r="H2576" s="229">
        <v>257.0</v>
      </c>
      <c r="I2576" s="32" t="s">
        <v>17049</v>
      </c>
      <c r="J2576" s="32" t="s">
        <v>17050</v>
      </c>
      <c r="K2576" s="229">
        <v>40.0</v>
      </c>
      <c r="L2576" s="229">
        <v>257.0</v>
      </c>
      <c r="M2576" s="231"/>
      <c r="N2576" s="229">
        <v>40.0</v>
      </c>
    </row>
    <row r="2577">
      <c r="A2577" s="227" t="str">
        <f t="shared" si="1"/>
        <v>MU101</v>
      </c>
      <c r="B2577" s="227" t="str">
        <f t="shared" si="2"/>
        <v>Dhyanalinga-Sudha-Ragunathan</v>
      </c>
      <c r="C2577" s="32" t="s">
        <v>17051</v>
      </c>
      <c r="D2577" s="32" t="s">
        <v>17052</v>
      </c>
      <c r="E2577" s="233">
        <v>0.75</v>
      </c>
      <c r="F2577" s="230" t="b">
        <v>0</v>
      </c>
      <c r="G2577" s="229">
        <v>0.0</v>
      </c>
      <c r="H2577" s="229">
        <v>0.0</v>
      </c>
      <c r="I2577" s="32" t="s">
        <v>17052</v>
      </c>
      <c r="J2577" s="32" t="s">
        <v>17053</v>
      </c>
      <c r="K2577" s="229">
        <v>7.5</v>
      </c>
      <c r="L2577" s="229">
        <v>0.0</v>
      </c>
      <c r="M2577" s="231"/>
      <c r="N2577" s="229">
        <v>7.5</v>
      </c>
    </row>
    <row r="2578">
      <c r="A2578" s="227" t="str">
        <f t="shared" si="1"/>
        <v>MU109</v>
      </c>
      <c r="B2578" s="227" t="str">
        <f t="shared" si="2"/>
        <v>Linga-Bhairavi-Ye-Devi</v>
      </c>
      <c r="C2578" s="32" t="s">
        <v>17054</v>
      </c>
      <c r="D2578" s="32" t="s">
        <v>17055</v>
      </c>
      <c r="E2578" s="229">
        <v>1.43</v>
      </c>
      <c r="F2578" s="230" t="b">
        <v>0</v>
      </c>
      <c r="G2578" s="229">
        <v>0.0</v>
      </c>
      <c r="H2578" s="229">
        <v>0.0</v>
      </c>
      <c r="I2578" s="32" t="s">
        <v>17055</v>
      </c>
      <c r="J2578" s="32" t="s">
        <v>17056</v>
      </c>
      <c r="K2578" s="229">
        <v>7.5</v>
      </c>
      <c r="L2578" s="229">
        <v>0.0</v>
      </c>
      <c r="M2578" s="231"/>
      <c r="N2578" s="229">
        <v>7.5</v>
      </c>
    </row>
    <row r="2579">
      <c r="A2579" s="227" t="str">
        <f t="shared" si="1"/>
        <v>MU112</v>
      </c>
      <c r="B2579" s="227" t="str">
        <f t="shared" si="2"/>
        <v>Ishana-The-Path-of-the-Divine</v>
      </c>
      <c r="C2579" s="32" t="s">
        <v>17057</v>
      </c>
      <c r="D2579" s="32" t="s">
        <v>17058</v>
      </c>
      <c r="E2579" s="229">
        <v>0.0</v>
      </c>
      <c r="F2579" s="230" t="b">
        <v>0</v>
      </c>
      <c r="G2579" s="229">
        <v>0.0</v>
      </c>
      <c r="H2579" s="229">
        <v>0.0</v>
      </c>
      <c r="I2579" s="32" t="s">
        <v>17058</v>
      </c>
      <c r="J2579" s="32" t="s">
        <v>17059</v>
      </c>
      <c r="K2579" s="229">
        <v>7.5</v>
      </c>
      <c r="L2579" s="229">
        <v>0.0</v>
      </c>
      <c r="M2579" s="231"/>
      <c r="N2579" s="229">
        <v>7.5</v>
      </c>
    </row>
    <row r="2580">
      <c r="A2580" s="227" t="str">
        <f t="shared" si="1"/>
        <v>MU117</v>
      </c>
      <c r="B2580" s="227" t="str">
        <f t="shared" si="2"/>
        <v>Bhairavi-Vandhal</v>
      </c>
      <c r="C2580" s="32" t="s">
        <v>17060</v>
      </c>
      <c r="D2580" s="32" t="s">
        <v>17061</v>
      </c>
      <c r="E2580" s="233">
        <v>0.0</v>
      </c>
      <c r="F2580" s="230" t="b">
        <v>0</v>
      </c>
      <c r="G2580" s="229">
        <v>3.0</v>
      </c>
      <c r="H2580" s="229">
        <v>3.0</v>
      </c>
      <c r="I2580" s="32" t="s">
        <v>17061</v>
      </c>
      <c r="J2580" s="32" t="s">
        <v>17062</v>
      </c>
      <c r="K2580" s="229">
        <v>7.5</v>
      </c>
      <c r="L2580" s="229">
        <v>3.0</v>
      </c>
      <c r="M2580" s="232"/>
      <c r="N2580" s="229">
        <v>7.5</v>
      </c>
    </row>
    <row r="2581">
      <c r="A2581" s="227" t="str">
        <f t="shared" si="1"/>
        <v>MU119</v>
      </c>
      <c r="B2581" s="227" t="str">
        <f t="shared" si="2"/>
        <v>Linga-Bhairavi-Sudha</v>
      </c>
      <c r="C2581" s="32" t="s">
        <v>17063</v>
      </c>
      <c r="D2581" s="32" t="s">
        <v>17064</v>
      </c>
      <c r="E2581" s="233">
        <v>0.0</v>
      </c>
      <c r="F2581" s="230" t="b">
        <v>0</v>
      </c>
      <c r="G2581" s="229">
        <v>1.0</v>
      </c>
      <c r="H2581" s="229">
        <v>1.0</v>
      </c>
      <c r="I2581" s="32" t="s">
        <v>17064</v>
      </c>
      <c r="J2581" s="32" t="s">
        <v>17065</v>
      </c>
      <c r="K2581" s="229">
        <v>7.5</v>
      </c>
      <c r="L2581" s="229">
        <v>1.0</v>
      </c>
      <c r="M2581" s="231"/>
      <c r="N2581" s="229">
        <v>7.5</v>
      </c>
    </row>
    <row r="2582">
      <c r="A2582" s="227" t="str">
        <f t="shared" si="1"/>
        <v>MU122</v>
      </c>
      <c r="B2582" s="227" t="str">
        <f t="shared" si="2"/>
        <v>Moola-Mantra</v>
      </c>
      <c r="C2582" s="32" t="s">
        <v>17066</v>
      </c>
      <c r="D2582" s="32" t="s">
        <v>17067</v>
      </c>
      <c r="E2582" s="233">
        <v>1.21</v>
      </c>
      <c r="F2582" s="230" t="b">
        <v>0</v>
      </c>
      <c r="G2582" s="229">
        <v>17.0</v>
      </c>
      <c r="H2582" s="229">
        <v>17.0</v>
      </c>
      <c r="I2582" s="32" t="s">
        <v>17067</v>
      </c>
      <c r="J2582" s="32" t="s">
        <v>17068</v>
      </c>
      <c r="K2582" s="229">
        <v>7.5</v>
      </c>
      <c r="L2582" s="229">
        <v>17.0</v>
      </c>
      <c r="M2582" s="231"/>
      <c r="N2582" s="229">
        <v>7.5</v>
      </c>
    </row>
    <row r="2583">
      <c r="A2583" s="227" t="str">
        <f t="shared" si="1"/>
        <v>NF0001204906</v>
      </c>
      <c r="B2583" s="227" t="str">
        <f t="shared" si="2"/>
        <v>Large Clover Honey</v>
      </c>
      <c r="C2583" s="32" t="s">
        <v>17069</v>
      </c>
      <c r="D2583" s="32" t="s">
        <v>564</v>
      </c>
      <c r="E2583" s="233">
        <v>16.0</v>
      </c>
      <c r="F2583" s="230" t="b">
        <v>0</v>
      </c>
      <c r="G2583" s="229">
        <v>114.0</v>
      </c>
      <c r="H2583" s="229">
        <v>117.0</v>
      </c>
      <c r="I2583" s="32" t="s">
        <v>17070</v>
      </c>
      <c r="J2583" s="32" t="s">
        <v>2377</v>
      </c>
      <c r="K2583" s="229">
        <v>25.0</v>
      </c>
      <c r="L2583" s="229">
        <v>119.0</v>
      </c>
      <c r="M2583" s="231"/>
      <c r="N2583" s="229">
        <v>25.0</v>
      </c>
    </row>
    <row r="2584">
      <c r="A2584" s="227" t="str">
        <f t="shared" si="1"/>
        <v>NF0001304706</v>
      </c>
      <c r="B2584" s="227" t="str">
        <f t="shared" si="2"/>
        <v>Large Sourwood Honey</v>
      </c>
      <c r="C2584" s="32" t="s">
        <v>17071</v>
      </c>
      <c r="D2584" s="32" t="s">
        <v>566</v>
      </c>
      <c r="E2584" s="229">
        <v>16.0</v>
      </c>
      <c r="F2584" s="230" t="b">
        <v>0</v>
      </c>
      <c r="G2584" s="229">
        <v>114.0</v>
      </c>
      <c r="H2584" s="229">
        <v>118.0</v>
      </c>
      <c r="I2584" s="32" t="s">
        <v>17072</v>
      </c>
      <c r="J2584" s="32" t="s">
        <v>2381</v>
      </c>
      <c r="K2584" s="229">
        <v>25.0</v>
      </c>
      <c r="L2584" s="229">
        <v>119.0</v>
      </c>
      <c r="M2584" s="232"/>
      <c r="N2584" s="229">
        <v>25.0</v>
      </c>
    </row>
    <row r="2585">
      <c r="A2585" s="227" t="str">
        <f t="shared" si="1"/>
        <v>NF0001404906</v>
      </c>
      <c r="B2585" s="227" t="str">
        <f t="shared" si="2"/>
        <v>Large Wildflower Honey</v>
      </c>
      <c r="C2585" s="32" t="s">
        <v>17073</v>
      </c>
      <c r="D2585" s="32" t="s">
        <v>567</v>
      </c>
      <c r="E2585" s="233">
        <v>16.0</v>
      </c>
      <c r="F2585" s="230" t="b">
        <v>0</v>
      </c>
      <c r="G2585" s="229">
        <v>258.0</v>
      </c>
      <c r="H2585" s="229">
        <v>270.0</v>
      </c>
      <c r="I2585" s="32" t="s">
        <v>17074</v>
      </c>
      <c r="J2585" s="32" t="s">
        <v>2385</v>
      </c>
      <c r="K2585" s="229">
        <v>25.0</v>
      </c>
      <c r="L2585" s="229">
        <v>272.0</v>
      </c>
      <c r="M2585" s="232"/>
      <c r="N2585" s="229">
        <v>25.0</v>
      </c>
    </row>
    <row r="2586">
      <c r="A2586" s="227" t="str">
        <f t="shared" si="1"/>
        <v>NF0001504106</v>
      </c>
      <c r="B2586" s="227" t="str">
        <f t="shared" si="2"/>
        <v>Gallon Clover Honey</v>
      </c>
      <c r="C2586" s="32" t="s">
        <v>17075</v>
      </c>
      <c r="D2586" s="32" t="s">
        <v>572</v>
      </c>
      <c r="E2586" s="233">
        <v>75.0</v>
      </c>
      <c r="F2586" s="234" t="b">
        <v>0</v>
      </c>
      <c r="G2586" s="229">
        <v>13.0</v>
      </c>
      <c r="H2586" s="229">
        <v>13.0</v>
      </c>
      <c r="I2586" s="235" t="s">
        <v>17076</v>
      </c>
      <c r="J2586" s="32" t="s">
        <v>2405</v>
      </c>
      <c r="K2586" s="229">
        <v>75.0</v>
      </c>
      <c r="L2586" s="229">
        <v>13.0</v>
      </c>
      <c r="M2586" s="231"/>
      <c r="N2586" s="229">
        <v>75.0</v>
      </c>
    </row>
    <row r="2587">
      <c r="A2587" s="227" t="str">
        <f t="shared" si="1"/>
        <v>NF0001504606</v>
      </c>
      <c r="B2587" s="227" t="str">
        <f t="shared" si="2"/>
        <v>Small Clover Honey</v>
      </c>
      <c r="C2587" s="32" t="s">
        <v>17077</v>
      </c>
      <c r="D2587" s="235" t="s">
        <v>568</v>
      </c>
      <c r="E2587" s="233">
        <v>5.34</v>
      </c>
      <c r="F2587" s="234" t="b">
        <v>0</v>
      </c>
      <c r="G2587" s="233">
        <v>447.0</v>
      </c>
      <c r="H2587" s="233">
        <v>452.0</v>
      </c>
      <c r="I2587" s="235" t="s">
        <v>17078</v>
      </c>
      <c r="J2587" s="32" t="s">
        <v>2389</v>
      </c>
      <c r="K2587" s="229">
        <v>9.5</v>
      </c>
      <c r="L2587" s="233">
        <v>452.0</v>
      </c>
      <c r="M2587" s="231"/>
      <c r="N2587" s="229">
        <v>9.5</v>
      </c>
    </row>
    <row r="2588">
      <c r="A2588" s="227" t="str">
        <f t="shared" si="1"/>
        <v>NF0001600006</v>
      </c>
      <c r="B2588" s="227" t="str">
        <f t="shared" si="2"/>
        <v>Small Sourwood Honey</v>
      </c>
      <c r="C2588" s="32" t="s">
        <v>17079</v>
      </c>
      <c r="D2588" s="235" t="s">
        <v>569</v>
      </c>
      <c r="E2588" s="229">
        <v>5.21</v>
      </c>
      <c r="F2588" s="234" t="b">
        <v>0</v>
      </c>
      <c r="G2588" s="229">
        <v>205.0</v>
      </c>
      <c r="H2588" s="233">
        <v>209.0</v>
      </c>
      <c r="I2588" s="235" t="s">
        <v>17080</v>
      </c>
      <c r="J2588" s="32" t="s">
        <v>2393</v>
      </c>
      <c r="K2588" s="229">
        <v>9.5</v>
      </c>
      <c r="L2588" s="229">
        <v>209.0</v>
      </c>
      <c r="M2588" s="231"/>
      <c r="N2588" s="229">
        <v>9.5</v>
      </c>
    </row>
    <row r="2589">
      <c r="A2589" s="227" t="str">
        <f t="shared" si="1"/>
        <v>NF0001704106</v>
      </c>
      <c r="B2589" s="227" t="str">
        <f t="shared" si="2"/>
        <v>Gallon Wildflower Honey</v>
      </c>
      <c r="C2589" s="32" t="s">
        <v>17081</v>
      </c>
      <c r="D2589" s="32" t="s">
        <v>571</v>
      </c>
      <c r="E2589" s="233">
        <v>60.0</v>
      </c>
      <c r="F2589" s="230" t="b">
        <v>0</v>
      </c>
      <c r="G2589" s="229">
        <v>10.0</v>
      </c>
      <c r="H2589" s="229">
        <v>10.0</v>
      </c>
      <c r="I2589" s="235" t="s">
        <v>17082</v>
      </c>
      <c r="J2589" s="32" t="s">
        <v>2401</v>
      </c>
      <c r="K2589" s="229">
        <v>75.0</v>
      </c>
      <c r="L2589" s="229">
        <v>10.0</v>
      </c>
      <c r="M2589" s="232"/>
      <c r="N2589" s="229">
        <v>75.0</v>
      </c>
    </row>
    <row r="2590">
      <c r="A2590" s="227" t="str">
        <f t="shared" si="1"/>
        <v>NF0001704606</v>
      </c>
      <c r="B2590" s="227" t="str">
        <f t="shared" si="2"/>
        <v>Small Wildflower Honey</v>
      </c>
      <c r="C2590" s="32" t="s">
        <v>17083</v>
      </c>
      <c r="D2590" s="32" t="s">
        <v>570</v>
      </c>
      <c r="E2590" s="233">
        <v>5.16</v>
      </c>
      <c r="F2590" s="230" t="b">
        <v>0</v>
      </c>
      <c r="G2590" s="229">
        <v>170.0</v>
      </c>
      <c r="H2590" s="229">
        <v>177.0</v>
      </c>
      <c r="I2590" s="32" t="s">
        <v>17084</v>
      </c>
      <c r="J2590" s="32" t="s">
        <v>2397</v>
      </c>
      <c r="K2590" s="229">
        <v>9.5</v>
      </c>
      <c r="L2590" s="229">
        <v>177.0</v>
      </c>
      <c r="M2590" s="232"/>
      <c r="N2590" s="229">
        <v>9.5</v>
      </c>
    </row>
    <row r="2591">
      <c r="A2591" s="227" t="str">
        <f t="shared" si="1"/>
        <v>NF0002606202</v>
      </c>
      <c r="B2591" s="227" t="str">
        <f t="shared" si="2"/>
        <v>Food-Sukku-Banam-Ginger-Coriander-Mix-2.6oz</v>
      </c>
      <c r="C2591" s="32" t="s">
        <v>17085</v>
      </c>
      <c r="D2591" s="32" t="s">
        <v>600</v>
      </c>
      <c r="E2591" s="229">
        <v>1.21</v>
      </c>
      <c r="F2591" s="230" t="b">
        <v>0</v>
      </c>
      <c r="G2591" s="229">
        <v>-156.0</v>
      </c>
      <c r="H2591" s="229">
        <v>73.0</v>
      </c>
      <c r="I2591" s="235" t="s">
        <v>4996</v>
      </c>
      <c r="J2591" s="32" t="s">
        <v>17086</v>
      </c>
      <c r="K2591" s="229">
        <v>6.5</v>
      </c>
      <c r="L2591" s="229">
        <v>173.0</v>
      </c>
      <c r="M2591" s="232"/>
      <c r="N2591" s="229">
        <v>6.5</v>
      </c>
    </row>
    <row r="2592">
      <c r="A2592" s="227" t="str">
        <f t="shared" si="1"/>
        <v>NF0005304206</v>
      </c>
      <c r="B2592" s="227" t="str">
        <f t="shared" si="2"/>
        <v>Sesame-Oil 1.58 gal</v>
      </c>
      <c r="C2592" s="32" t="s">
        <v>17087</v>
      </c>
      <c r="D2592" s="32" t="s">
        <v>721</v>
      </c>
      <c r="E2592" s="229">
        <v>27.22</v>
      </c>
      <c r="F2592" s="230" t="b">
        <v>0</v>
      </c>
      <c r="G2592" s="229">
        <v>83.0</v>
      </c>
      <c r="H2592" s="233">
        <v>69.0</v>
      </c>
      <c r="I2592" s="32" t="s">
        <v>17088</v>
      </c>
      <c r="J2592" s="32" t="s">
        <v>17089</v>
      </c>
      <c r="K2592" s="229">
        <v>75.0</v>
      </c>
      <c r="L2592" s="233">
        <v>103.0</v>
      </c>
      <c r="M2592" s="232"/>
      <c r="N2592" s="229">
        <v>75.0</v>
      </c>
    </row>
    <row r="2593">
      <c r="A2593" s="227" t="str">
        <f t="shared" si="1"/>
        <v>NF0005304806</v>
      </c>
      <c r="B2593" s="227" t="str">
        <f t="shared" si="2"/>
        <v>Sesame-Oil-1L</v>
      </c>
      <c r="C2593" s="32" t="s">
        <v>17090</v>
      </c>
      <c r="D2593" s="32" t="s">
        <v>723</v>
      </c>
      <c r="E2593" s="229">
        <v>5.47</v>
      </c>
      <c r="F2593" s="230" t="b">
        <v>0</v>
      </c>
      <c r="G2593" s="229">
        <v>0.0</v>
      </c>
      <c r="H2593" s="229">
        <v>0.0</v>
      </c>
      <c r="I2593" s="32" t="s">
        <v>17091</v>
      </c>
      <c r="J2593" s="32" t="s">
        <v>17092</v>
      </c>
      <c r="K2593" s="229">
        <v>25.0</v>
      </c>
      <c r="L2593" s="229">
        <v>1.0</v>
      </c>
      <c r="M2593" s="232"/>
      <c r="N2593" s="229">
        <v>25.0</v>
      </c>
    </row>
    <row r="2594">
      <c r="A2594" s="227" t="str">
        <f t="shared" si="1"/>
        <v>NF0005400006</v>
      </c>
      <c r="B2594" s="227" t="str">
        <f t="shared" si="2"/>
        <v>Herbal Jam</v>
      </c>
      <c r="C2594" s="32" t="s">
        <v>17093</v>
      </c>
      <c r="D2594" s="32" t="s">
        <v>574</v>
      </c>
      <c r="E2594" s="229">
        <v>12.77</v>
      </c>
      <c r="F2594" s="230" t="b">
        <v>0</v>
      </c>
      <c r="G2594" s="233">
        <v>1065.0</v>
      </c>
      <c r="H2594" s="233">
        <v>1076.0</v>
      </c>
      <c r="I2594" s="235" t="s">
        <v>1431</v>
      </c>
      <c r="J2594" s="32" t="s">
        <v>10978</v>
      </c>
      <c r="K2594" s="229">
        <v>28.99</v>
      </c>
      <c r="L2594" s="233">
        <v>1079.0</v>
      </c>
      <c r="M2594" s="232"/>
      <c r="N2594" s="229">
        <v>28.99</v>
      </c>
    </row>
    <row r="2595">
      <c r="A2595" s="227" t="str">
        <f t="shared" si="1"/>
        <v>NF0005500006</v>
      </c>
      <c r="B2595" s="227" t="str">
        <f t="shared" si="2"/>
        <v>Moong Beans 55 LBS</v>
      </c>
      <c r="C2595" s="32" t="s">
        <v>17094</v>
      </c>
      <c r="D2595" s="32" t="s">
        <v>530</v>
      </c>
      <c r="E2595" s="229">
        <v>1.41</v>
      </c>
      <c r="F2595" s="230" t="b">
        <v>0</v>
      </c>
      <c r="G2595" s="233">
        <v>1078.0</v>
      </c>
      <c r="H2595" s="233">
        <v>1078.0</v>
      </c>
      <c r="I2595" s="235" t="s">
        <v>17095</v>
      </c>
      <c r="J2595" s="32" t="s">
        <v>2465</v>
      </c>
      <c r="K2595" s="229">
        <v>0.0</v>
      </c>
      <c r="L2595" s="233">
        <v>1078.0</v>
      </c>
      <c r="M2595" s="232"/>
      <c r="N2595" s="229">
        <v>0.0</v>
      </c>
    </row>
    <row r="2596">
      <c r="A2596" s="227" t="str">
        <f t="shared" si="1"/>
        <v>NF0005504706</v>
      </c>
      <c r="B2596" s="227" t="str">
        <f t="shared" si="2"/>
        <v>Moong Beans 2 LBS</v>
      </c>
      <c r="C2596" s="32" t="s">
        <v>17096</v>
      </c>
      <c r="D2596" s="32" t="s">
        <v>533</v>
      </c>
      <c r="E2596" s="233">
        <v>2.85</v>
      </c>
      <c r="F2596" s="230" t="b">
        <v>0</v>
      </c>
      <c r="G2596" s="229">
        <v>131.0</v>
      </c>
      <c r="H2596" s="229">
        <v>133.0</v>
      </c>
      <c r="I2596" s="32" t="s">
        <v>17097</v>
      </c>
      <c r="J2596" s="32" t="s">
        <v>17098</v>
      </c>
      <c r="K2596" s="229">
        <v>9.0</v>
      </c>
      <c r="L2596" s="229">
        <v>133.0</v>
      </c>
      <c r="M2596" s="232"/>
      <c r="N2596" s="229">
        <v>9.0</v>
      </c>
    </row>
    <row r="2597">
      <c r="A2597" s="227" t="str">
        <f t="shared" si="1"/>
        <v>NF0005520606</v>
      </c>
      <c r="B2597" s="227" t="str">
        <f t="shared" si="2"/>
        <v>Moong Beans 5 LBS</v>
      </c>
      <c r="C2597" s="32" t="s">
        <v>17099</v>
      </c>
      <c r="D2597" s="32" t="s">
        <v>535</v>
      </c>
      <c r="E2597" s="233">
        <v>7.16</v>
      </c>
      <c r="F2597" s="230" t="b">
        <v>0</v>
      </c>
      <c r="G2597" s="229">
        <v>61.0</v>
      </c>
      <c r="H2597" s="229">
        <v>64.0</v>
      </c>
      <c r="I2597" s="32" t="s">
        <v>17100</v>
      </c>
      <c r="J2597" s="32" t="s">
        <v>17101</v>
      </c>
      <c r="K2597" s="229">
        <v>18.0</v>
      </c>
      <c r="L2597" s="229">
        <v>64.0</v>
      </c>
      <c r="M2597" s="232"/>
      <c r="N2597" s="229">
        <v>18.0</v>
      </c>
    </row>
    <row r="2598">
      <c r="A2598" s="227" t="str">
        <f t="shared" si="1"/>
        <v>NF0005604306</v>
      </c>
      <c r="B2598" s="227" t="str">
        <f t="shared" si="2"/>
        <v>Organic Weight Loss Tea-2oz</v>
      </c>
      <c r="C2598" s="32" t="s">
        <v>17102</v>
      </c>
      <c r="D2598" s="32" t="s">
        <v>589</v>
      </c>
      <c r="E2598" s="233">
        <v>4.0</v>
      </c>
      <c r="F2598" s="230" t="b">
        <v>0</v>
      </c>
      <c r="G2598" s="233">
        <v>2643.0</v>
      </c>
      <c r="H2598" s="233">
        <v>2658.0</v>
      </c>
      <c r="I2598" s="235" t="s">
        <v>1438</v>
      </c>
      <c r="J2598" s="32" t="s">
        <v>17103</v>
      </c>
      <c r="K2598" s="229">
        <v>9.5</v>
      </c>
      <c r="L2598" s="233">
        <v>2659.0</v>
      </c>
      <c r="M2598" s="232"/>
      <c r="N2598" s="229">
        <v>9.5</v>
      </c>
    </row>
    <row r="2599">
      <c r="A2599" s="227" t="str">
        <f t="shared" si="1"/>
        <v>NF0005604606</v>
      </c>
      <c r="B2599" s="227" t="str">
        <f t="shared" si="2"/>
        <v>Organic Weight Loss Tea - 6oz</v>
      </c>
      <c r="C2599" s="32" t="s">
        <v>17104</v>
      </c>
      <c r="D2599" s="32" t="s">
        <v>17105</v>
      </c>
      <c r="E2599" s="233">
        <v>7.54</v>
      </c>
      <c r="F2599" s="230" t="b">
        <v>0</v>
      </c>
      <c r="G2599" s="229">
        <v>0.0</v>
      </c>
      <c r="H2599" s="229">
        <v>0.0</v>
      </c>
      <c r="I2599" s="235" t="s">
        <v>17106</v>
      </c>
      <c r="J2599" s="32" t="s">
        <v>17107</v>
      </c>
      <c r="K2599" s="229">
        <v>19.5</v>
      </c>
      <c r="L2599" s="229">
        <v>0.0</v>
      </c>
      <c r="M2599" s="232"/>
      <c r="N2599" s="229">
        <v>19.5</v>
      </c>
    </row>
    <row r="2600">
      <c r="A2600" s="227" t="str">
        <f t="shared" si="1"/>
        <v>NF0005704306</v>
      </c>
      <c r="B2600" s="227" t="str">
        <f t="shared" si="2"/>
        <v>Tea-Heart-Health-2oz</v>
      </c>
      <c r="C2600" s="32" t="s">
        <v>17108</v>
      </c>
      <c r="D2600" s="32" t="s">
        <v>591</v>
      </c>
      <c r="E2600" s="233">
        <v>5.19</v>
      </c>
      <c r="F2600" s="230" t="b">
        <v>0</v>
      </c>
      <c r="G2600" s="233">
        <v>2518.0</v>
      </c>
      <c r="H2600" s="233">
        <v>2532.0</v>
      </c>
      <c r="I2600" s="235" t="s">
        <v>1439</v>
      </c>
      <c r="J2600" s="32" t="s">
        <v>17109</v>
      </c>
      <c r="K2600" s="229">
        <v>9.5</v>
      </c>
      <c r="L2600" s="233">
        <v>2532.0</v>
      </c>
      <c r="M2600" s="232"/>
      <c r="N2600" s="229">
        <v>9.5</v>
      </c>
    </row>
    <row r="2601">
      <c r="A2601" s="227" t="str">
        <f t="shared" si="1"/>
        <v>NF0005704506</v>
      </c>
      <c r="B2601" s="227" t="str">
        <f t="shared" si="2"/>
        <v>Heart-health-organic-herbal-tea</v>
      </c>
      <c r="C2601" s="32" t="s">
        <v>17110</v>
      </c>
      <c r="D2601" s="32" t="s">
        <v>17111</v>
      </c>
      <c r="E2601" s="233">
        <v>8.39</v>
      </c>
      <c r="F2601" s="230" t="b">
        <v>0</v>
      </c>
      <c r="G2601" s="229">
        <v>0.0</v>
      </c>
      <c r="H2601" s="229">
        <v>0.0</v>
      </c>
      <c r="I2601" s="235" t="s">
        <v>17112</v>
      </c>
      <c r="J2601" s="32" t="s">
        <v>17113</v>
      </c>
      <c r="K2601" s="229">
        <v>21.5</v>
      </c>
      <c r="L2601" s="229">
        <v>0.0</v>
      </c>
      <c r="M2601" s="232"/>
      <c r="N2601" s="229">
        <v>21.5</v>
      </c>
    </row>
    <row r="2602">
      <c r="A2602" s="227" t="str">
        <f t="shared" si="1"/>
        <v>NF0006106902</v>
      </c>
      <c r="B2602" s="227" t="str">
        <f t="shared" si="2"/>
        <v>Sanjeevini Health Mix 17.6oz</v>
      </c>
      <c r="C2602" s="32" t="s">
        <v>17114</v>
      </c>
      <c r="D2602" s="32" t="s">
        <v>598</v>
      </c>
      <c r="E2602" s="233">
        <v>2.7</v>
      </c>
      <c r="F2602" s="230" t="b">
        <v>0</v>
      </c>
      <c r="G2602" s="229">
        <v>-3.0</v>
      </c>
      <c r="H2602" s="229">
        <v>-8.0</v>
      </c>
      <c r="I2602" s="235" t="s">
        <v>4953</v>
      </c>
      <c r="J2602" s="32" t="s">
        <v>597</v>
      </c>
      <c r="K2602" s="229">
        <v>14.0</v>
      </c>
      <c r="L2602" s="229">
        <v>0.0</v>
      </c>
      <c r="M2602" s="232"/>
      <c r="N2602" s="229">
        <v>14.0</v>
      </c>
    </row>
    <row r="2603">
      <c r="A2603" s="227" t="str">
        <f t="shared" si="1"/>
        <v>NF0006207002</v>
      </c>
      <c r="B2603" s="227" t="str">
        <f t="shared" si="2"/>
        <v>Instant Sanjeevini 21oz</v>
      </c>
      <c r="C2603" s="32" t="s">
        <v>17115</v>
      </c>
      <c r="D2603" s="32" t="s">
        <v>595</v>
      </c>
      <c r="E2603" s="233">
        <v>5.82</v>
      </c>
      <c r="F2603" s="230" t="b">
        <v>0</v>
      </c>
      <c r="G2603" s="229">
        <v>0.0</v>
      </c>
      <c r="H2603" s="229">
        <v>-1.0</v>
      </c>
      <c r="I2603" s="32" t="s">
        <v>4959</v>
      </c>
      <c r="J2603" s="32" t="s">
        <v>594</v>
      </c>
      <c r="K2603" s="229">
        <v>19.99</v>
      </c>
      <c r="L2603" s="229">
        <v>0.0</v>
      </c>
      <c r="M2603" s="232"/>
      <c r="N2603" s="229">
        <v>19.99</v>
      </c>
    </row>
    <row r="2604">
      <c r="A2604" s="227" t="str">
        <f t="shared" si="1"/>
        <v>NF0006207202</v>
      </c>
      <c r="B2604" s="227" t="str">
        <f t="shared" si="2"/>
        <v>Instant-Sanjeevini-Multigrain-Health-Mix 5kgs</v>
      </c>
      <c r="C2604" s="32" t="s">
        <v>17116</v>
      </c>
      <c r="D2604" s="32" t="s">
        <v>17117</v>
      </c>
      <c r="E2604" s="233">
        <v>29.73</v>
      </c>
      <c r="F2604" s="230" t="b">
        <v>0</v>
      </c>
      <c r="G2604" s="229">
        <v>25.0</v>
      </c>
      <c r="H2604" s="229">
        <v>25.0</v>
      </c>
      <c r="I2604" s="235" t="s">
        <v>17118</v>
      </c>
      <c r="J2604" s="32" t="s">
        <v>17119</v>
      </c>
      <c r="K2604" s="229">
        <v>0.0</v>
      </c>
      <c r="L2604" s="229">
        <v>25.0</v>
      </c>
      <c r="M2604" s="232"/>
      <c r="N2604" s="229">
        <v>0.0</v>
      </c>
    </row>
    <row r="2605">
      <c r="A2605" s="227" t="str">
        <f t="shared" si="1"/>
        <v>NF0006220902</v>
      </c>
      <c r="B2605" s="227" t="str">
        <f t="shared" si="2"/>
        <v>Instant Sanjeevini 20 kg Bag</v>
      </c>
      <c r="C2605" s="32" t="s">
        <v>17120</v>
      </c>
      <c r="D2605" s="32" t="s">
        <v>858</v>
      </c>
      <c r="E2605" s="229">
        <v>0.0</v>
      </c>
      <c r="F2605" s="230" t="b">
        <v>0</v>
      </c>
      <c r="G2605" s="229">
        <v>0.0</v>
      </c>
      <c r="H2605" s="229">
        <v>0.0</v>
      </c>
      <c r="I2605" s="235" t="s">
        <v>6962</v>
      </c>
      <c r="J2605" s="32" t="s">
        <v>857</v>
      </c>
      <c r="K2605" s="229">
        <v>1.0</v>
      </c>
      <c r="L2605" s="229">
        <v>0.0</v>
      </c>
      <c r="M2605" s="232"/>
      <c r="N2605" s="229">
        <v>1.0</v>
      </c>
    </row>
    <row r="2606">
      <c r="A2606" s="227" t="str">
        <f t="shared" si="1"/>
        <v>NF0011200006</v>
      </c>
      <c r="B2606" s="227" t="str">
        <f t="shared" si="2"/>
        <v>Sesame Prasadam, pack of 6</v>
      </c>
      <c r="C2606" s="32" t="s">
        <v>17121</v>
      </c>
      <c r="D2606" s="32" t="s">
        <v>17122</v>
      </c>
      <c r="E2606" s="233">
        <v>0.0</v>
      </c>
      <c r="F2606" s="230" t="b">
        <v>0</v>
      </c>
      <c r="G2606" s="233">
        <v>0.0</v>
      </c>
      <c r="H2606" s="233">
        <v>0.0</v>
      </c>
      <c r="I2606" s="235" t="s">
        <v>17122</v>
      </c>
      <c r="J2606" s="32" t="s">
        <v>17123</v>
      </c>
      <c r="K2606" s="229">
        <v>10.93</v>
      </c>
      <c r="L2606" s="233">
        <v>0.0</v>
      </c>
      <c r="M2606" s="232"/>
      <c r="N2606" s="229">
        <v>10.93</v>
      </c>
    </row>
    <row r="2607">
      <c r="A2607" s="227" t="str">
        <f t="shared" si="1"/>
        <v>NF0011300006</v>
      </c>
      <c r="B2607" s="227" t="str">
        <f t="shared" si="2"/>
        <v>Sanjeevini Ladoos, pack of 6</v>
      </c>
      <c r="C2607" s="32" t="s">
        <v>17124</v>
      </c>
      <c r="D2607" s="32" t="s">
        <v>17125</v>
      </c>
      <c r="E2607" s="229">
        <v>0.0</v>
      </c>
      <c r="F2607" s="230" t="b">
        <v>0</v>
      </c>
      <c r="G2607" s="229">
        <v>0.0</v>
      </c>
      <c r="H2607" s="229">
        <v>0.0</v>
      </c>
      <c r="I2607" s="235" t="s">
        <v>17125</v>
      </c>
      <c r="J2607" s="32" t="s">
        <v>17126</v>
      </c>
      <c r="K2607" s="229">
        <v>10.93</v>
      </c>
      <c r="L2607" s="229">
        <v>0.0</v>
      </c>
      <c r="M2607" s="232"/>
      <c r="N2607" s="229">
        <v>10.93</v>
      </c>
    </row>
    <row r="2608">
      <c r="A2608" s="227" t="str">
        <f t="shared" si="1"/>
        <v>NF0011417006</v>
      </c>
      <c r="B2608" s="227" t="str">
        <f t="shared" si="2"/>
        <v>Sanjeevini Ladoo</v>
      </c>
      <c r="C2608" s="32" t="s">
        <v>17127</v>
      </c>
      <c r="D2608" s="32" t="s">
        <v>17128</v>
      </c>
      <c r="E2608" s="233">
        <v>1.0</v>
      </c>
      <c r="F2608" s="230" t="b">
        <v>0</v>
      </c>
      <c r="G2608" s="229">
        <v>475.0</v>
      </c>
      <c r="H2608" s="229">
        <v>475.0</v>
      </c>
      <c r="I2608" s="235" t="s">
        <v>17129</v>
      </c>
      <c r="J2608" s="32" t="s">
        <v>17130</v>
      </c>
      <c r="K2608" s="229">
        <v>2.0</v>
      </c>
      <c r="L2608" s="229">
        <v>475.0</v>
      </c>
      <c r="M2608" s="232"/>
      <c r="N2608" s="229">
        <v>2.0</v>
      </c>
    </row>
    <row r="2609">
      <c r="A2609" s="227" t="str">
        <f t="shared" si="1"/>
        <v>OCM214-XL</v>
      </c>
      <c r="B2609" s="227" t="str">
        <f t="shared" si="2"/>
        <v>Mens-Washed-Cotton-Draw-String-Pants-Beige</v>
      </c>
      <c r="C2609" s="32" t="s">
        <v>17131</v>
      </c>
      <c r="D2609" s="32" t="s">
        <v>17132</v>
      </c>
      <c r="E2609" s="233">
        <v>16.0</v>
      </c>
      <c r="F2609" s="230" t="b">
        <v>0</v>
      </c>
      <c r="G2609" s="229">
        <v>-1.0</v>
      </c>
      <c r="H2609" s="229">
        <v>0.0</v>
      </c>
      <c r="I2609" s="32" t="s">
        <v>17132</v>
      </c>
      <c r="J2609" s="32" t="s">
        <v>17133</v>
      </c>
      <c r="K2609" s="229">
        <v>32.0</v>
      </c>
      <c r="L2609" s="229">
        <v>0.0</v>
      </c>
      <c r="M2609" s="232"/>
      <c r="N2609" s="229">
        <v>32.0</v>
      </c>
    </row>
    <row r="2610">
      <c r="A2610" s="227" t="str">
        <f t="shared" si="1"/>
        <v>OCW115-L</v>
      </c>
      <c r="B2610" s="227" t="str">
        <f t="shared" si="2"/>
        <v>Womens-Aum-Kurta-Coral-SS (L)</v>
      </c>
      <c r="C2610" s="32" t="s">
        <v>17134</v>
      </c>
      <c r="D2610" s="32" t="s">
        <v>17135</v>
      </c>
      <c r="E2610" s="233">
        <v>13.0</v>
      </c>
      <c r="F2610" s="234" t="b">
        <v>0</v>
      </c>
      <c r="G2610" s="229">
        <v>17.0</v>
      </c>
      <c r="H2610" s="229">
        <v>17.0</v>
      </c>
      <c r="I2610" s="32" t="s">
        <v>17135</v>
      </c>
      <c r="J2610" s="32" t="s">
        <v>17136</v>
      </c>
      <c r="K2610" s="229">
        <v>18.0</v>
      </c>
      <c r="L2610" s="229">
        <v>17.0</v>
      </c>
      <c r="M2610" s="32" t="s">
        <v>11588</v>
      </c>
      <c r="N2610" s="229">
        <v>0.0</v>
      </c>
    </row>
    <row r="2611">
      <c r="A2611" s="227" t="str">
        <f t="shared" si="1"/>
        <v>OCW115-M</v>
      </c>
      <c r="B2611" s="227" t="str">
        <f t="shared" si="2"/>
        <v>Womens-Aum-Kurta-Coral-SS (M)</v>
      </c>
      <c r="C2611" s="32" t="s">
        <v>17137</v>
      </c>
      <c r="D2611" s="235" t="s">
        <v>17138</v>
      </c>
      <c r="E2611" s="233">
        <v>13.0</v>
      </c>
      <c r="F2611" s="234" t="b">
        <v>0</v>
      </c>
      <c r="G2611" s="229">
        <v>23.0</v>
      </c>
      <c r="H2611" s="233">
        <v>23.0</v>
      </c>
      <c r="I2611" s="32" t="s">
        <v>17138</v>
      </c>
      <c r="J2611" s="32" t="s">
        <v>17136</v>
      </c>
      <c r="K2611" s="229">
        <v>25.0</v>
      </c>
      <c r="L2611" s="233">
        <v>23.0</v>
      </c>
      <c r="M2611" s="32" t="s">
        <v>11388</v>
      </c>
      <c r="N2611" s="229">
        <v>0.0</v>
      </c>
    </row>
    <row r="2612">
      <c r="A2612" s="227" t="str">
        <f t="shared" si="1"/>
        <v>OCW129-M</v>
      </c>
      <c r="B2612" s="227" t="str">
        <f t="shared" si="2"/>
        <v>Womens-Washed-Cotton-Aum-Long-Kurta-Pink-SS (M)</v>
      </c>
      <c r="C2612" s="32" t="s">
        <v>17139</v>
      </c>
      <c r="D2612" s="235" t="s">
        <v>17140</v>
      </c>
      <c r="E2612" s="233">
        <v>13.0</v>
      </c>
      <c r="F2612" s="234" t="b">
        <v>0</v>
      </c>
      <c r="G2612" s="229">
        <v>18.0</v>
      </c>
      <c r="H2612" s="233">
        <v>18.0</v>
      </c>
      <c r="I2612" s="32" t="s">
        <v>17140</v>
      </c>
      <c r="J2612" s="32" t="s">
        <v>17141</v>
      </c>
      <c r="K2612" s="229">
        <v>25.0</v>
      </c>
      <c r="L2612" s="229">
        <v>18.0</v>
      </c>
      <c r="M2612" s="32" t="s">
        <v>11388</v>
      </c>
      <c r="N2612" s="229">
        <v>25.0</v>
      </c>
    </row>
    <row r="2613">
      <c r="A2613" s="227" t="str">
        <f t="shared" si="1"/>
        <v>OCW129-S</v>
      </c>
      <c r="B2613" s="227" t="str">
        <f t="shared" si="2"/>
        <v>Womens-Washed-Cotton-Aum-Long-Kurta-Pink-SS (S)</v>
      </c>
      <c r="C2613" s="32" t="s">
        <v>17142</v>
      </c>
      <c r="D2613" s="32" t="s">
        <v>17143</v>
      </c>
      <c r="E2613" s="233">
        <v>13.0</v>
      </c>
      <c r="F2613" s="230" t="b">
        <v>0</v>
      </c>
      <c r="G2613" s="229">
        <v>13.0</v>
      </c>
      <c r="H2613" s="229">
        <v>13.0</v>
      </c>
      <c r="I2613" s="32" t="s">
        <v>17143</v>
      </c>
      <c r="J2613" s="32" t="s">
        <v>17141</v>
      </c>
      <c r="K2613" s="229">
        <v>25.0</v>
      </c>
      <c r="L2613" s="229">
        <v>13.0</v>
      </c>
      <c r="M2613" s="32" t="s">
        <v>11585</v>
      </c>
      <c r="N2613" s="229">
        <v>25.0</v>
      </c>
    </row>
    <row r="2614">
      <c r="A2614" s="227" t="str">
        <f t="shared" si="1"/>
        <v>PBK KIT WO</v>
      </c>
      <c r="B2614" s="227" t="str">
        <f t="shared" si="2"/>
        <v>PBK KIT W/O Bhoomi + Sutra</v>
      </c>
      <c r="C2614" s="32" t="s">
        <v>17144</v>
      </c>
      <c r="D2614" s="32" t="s">
        <v>17145</v>
      </c>
      <c r="E2614" s="233">
        <v>3.77</v>
      </c>
      <c r="F2614" s="230" t="b">
        <v>0</v>
      </c>
      <c r="G2614" s="233">
        <v>2000.0</v>
      </c>
      <c r="H2614" s="233">
        <v>2000.0</v>
      </c>
      <c r="I2614" s="236"/>
      <c r="J2614" s="32" t="s">
        <v>17146</v>
      </c>
      <c r="K2614" s="229">
        <v>1.0</v>
      </c>
      <c r="L2614" s="233">
        <v>2000.0</v>
      </c>
      <c r="M2614" s="232"/>
      <c r="N2614" s="229">
        <v>1.0</v>
      </c>
    </row>
    <row r="2615">
      <c r="A2615" s="227" t="str">
        <f t="shared" si="1"/>
        <v>PH001-4x5</v>
      </c>
      <c r="B2615" s="227" t="str">
        <f t="shared" si="2"/>
        <v>Sadhguru Innocence (4x5)</v>
      </c>
      <c r="C2615" s="32" t="s">
        <v>17147</v>
      </c>
      <c r="D2615" s="32" t="s">
        <v>17148</v>
      </c>
      <c r="E2615" s="229">
        <v>1.23</v>
      </c>
      <c r="F2615" s="230" t="b">
        <v>0</v>
      </c>
      <c r="G2615" s="229">
        <v>5.0</v>
      </c>
      <c r="H2615" s="229">
        <v>5.0</v>
      </c>
      <c r="I2615" s="32" t="s">
        <v>17148</v>
      </c>
      <c r="J2615" s="32" t="s">
        <v>16856</v>
      </c>
      <c r="K2615" s="229">
        <v>5.0</v>
      </c>
      <c r="L2615" s="229">
        <v>5.0</v>
      </c>
      <c r="M2615" s="32" t="s">
        <v>16837</v>
      </c>
      <c r="N2615" s="229">
        <v>0.0</v>
      </c>
    </row>
    <row r="2616">
      <c r="A2616" s="227" t="str">
        <f t="shared" si="1"/>
        <v>PH001-5x6</v>
      </c>
      <c r="B2616" s="227" t="str">
        <f t="shared" si="2"/>
        <v>Sadhguru Innocence (5x6)</v>
      </c>
      <c r="C2616" s="32" t="s">
        <v>17149</v>
      </c>
      <c r="D2616" s="32" t="s">
        <v>17150</v>
      </c>
      <c r="E2616" s="233">
        <v>2.42</v>
      </c>
      <c r="F2616" s="234" t="b">
        <v>0</v>
      </c>
      <c r="G2616" s="229">
        <v>0.0</v>
      </c>
      <c r="H2616" s="229">
        <v>0.0</v>
      </c>
      <c r="I2616" s="32" t="s">
        <v>17150</v>
      </c>
      <c r="J2616" s="32" t="s">
        <v>16856</v>
      </c>
      <c r="K2616" s="229">
        <v>5.0</v>
      </c>
      <c r="L2616" s="229">
        <v>0.0</v>
      </c>
      <c r="M2616" s="32" t="s">
        <v>17151</v>
      </c>
      <c r="N2616" s="229">
        <v>0.0</v>
      </c>
    </row>
    <row r="2617">
      <c r="A2617" s="227" t="str">
        <f t="shared" si="1"/>
        <v>PH001-SATHSANG</v>
      </c>
      <c r="B2617" s="227" t="str">
        <f t="shared" si="2"/>
        <v>Sadhguru Sathsang Photo</v>
      </c>
      <c r="C2617" s="32" t="s">
        <v>17152</v>
      </c>
      <c r="D2617" s="32" t="s">
        <v>17153</v>
      </c>
      <c r="E2617" s="233">
        <v>35.0</v>
      </c>
      <c r="F2617" s="234" t="b">
        <v>0</v>
      </c>
      <c r="G2617" s="229">
        <v>0.0</v>
      </c>
      <c r="H2617" s="229">
        <v>0.0</v>
      </c>
      <c r="I2617" s="32" t="s">
        <v>17153</v>
      </c>
      <c r="J2617" s="32" t="s">
        <v>17154</v>
      </c>
      <c r="K2617" s="229">
        <v>75.0</v>
      </c>
      <c r="L2617" s="229">
        <v>0.0</v>
      </c>
      <c r="M2617" s="232"/>
      <c r="N2617" s="229">
        <v>75.0</v>
      </c>
    </row>
    <row r="2618">
      <c r="A2618" s="227" t="str">
        <f t="shared" si="1"/>
        <v>PH004-9x12</v>
      </c>
      <c r="B2618" s="227" t="str">
        <f t="shared" si="2"/>
        <v>SG-Photos-Gomukhasana</v>
      </c>
      <c r="C2618" s="32" t="s">
        <v>17155</v>
      </c>
      <c r="D2618" s="32" t="s">
        <v>17156</v>
      </c>
      <c r="E2618" s="233">
        <v>9.48</v>
      </c>
      <c r="F2618" s="234" t="b">
        <v>0</v>
      </c>
      <c r="G2618" s="233">
        <v>0.0</v>
      </c>
      <c r="H2618" s="233">
        <v>0.0</v>
      </c>
      <c r="I2618" s="235" t="s">
        <v>17156</v>
      </c>
      <c r="J2618" s="32" t="s">
        <v>17157</v>
      </c>
      <c r="K2618" s="229">
        <v>15.0</v>
      </c>
      <c r="L2618" s="233">
        <v>0.0</v>
      </c>
      <c r="M2618" s="232"/>
      <c r="N2618" s="229">
        <v>15.0</v>
      </c>
    </row>
    <row r="2619">
      <c r="A2619" s="227" t="str">
        <f t="shared" si="1"/>
        <v>PH005-12x18</v>
      </c>
      <c r="B2619" s="227" t="str">
        <f t="shared" si="2"/>
        <v>Sadhguru with Devi (12x18)</v>
      </c>
      <c r="C2619" s="32" t="s">
        <v>17158</v>
      </c>
      <c r="D2619" s="235" t="s">
        <v>17159</v>
      </c>
      <c r="E2619" s="233">
        <v>0.0</v>
      </c>
      <c r="F2619" s="230" t="b">
        <v>0</v>
      </c>
      <c r="G2619" s="233">
        <v>0.0</v>
      </c>
      <c r="H2619" s="233">
        <v>0.0</v>
      </c>
      <c r="I2619" s="32" t="s">
        <v>17159</v>
      </c>
      <c r="J2619" s="32" t="s">
        <v>16907</v>
      </c>
      <c r="K2619" s="229">
        <v>25.0</v>
      </c>
      <c r="L2619" s="233">
        <v>0.0</v>
      </c>
      <c r="M2619" s="32" t="s">
        <v>16588</v>
      </c>
      <c r="N2619" s="229">
        <v>0.0</v>
      </c>
    </row>
    <row r="2620">
      <c r="A2620" s="227" t="str">
        <f t="shared" si="1"/>
        <v>PH006-4x5</v>
      </c>
      <c r="B2620" s="227" t="str">
        <f t="shared" si="2"/>
        <v>SG-Photos-Inclusive (4x5)</v>
      </c>
      <c r="C2620" s="32" t="s">
        <v>17160</v>
      </c>
      <c r="D2620" s="32" t="s">
        <v>17161</v>
      </c>
      <c r="E2620" s="229">
        <v>1.26</v>
      </c>
      <c r="F2620" s="230" t="b">
        <v>0</v>
      </c>
      <c r="G2620" s="229">
        <v>0.0</v>
      </c>
      <c r="H2620" s="229">
        <v>0.0</v>
      </c>
      <c r="I2620" s="32" t="s">
        <v>17161</v>
      </c>
      <c r="J2620" s="32" t="s">
        <v>16832</v>
      </c>
      <c r="K2620" s="229">
        <v>5.0</v>
      </c>
      <c r="L2620" s="229">
        <v>0.0</v>
      </c>
      <c r="M2620" s="32" t="s">
        <v>16837</v>
      </c>
      <c r="N2620" s="229">
        <v>0.0</v>
      </c>
    </row>
    <row r="2621">
      <c r="A2621" s="227" t="str">
        <f t="shared" si="1"/>
        <v>PH007-5x6</v>
      </c>
      <c r="B2621" s="227" t="str">
        <f t="shared" si="2"/>
        <v>SG-Photos-Mystic's-Musings (5x6)</v>
      </c>
      <c r="C2621" s="32" t="s">
        <v>17162</v>
      </c>
      <c r="D2621" s="32" t="s">
        <v>17163</v>
      </c>
      <c r="E2621" s="229">
        <v>2.42</v>
      </c>
      <c r="F2621" s="230" t="b">
        <v>0</v>
      </c>
      <c r="G2621" s="229">
        <v>0.0</v>
      </c>
      <c r="H2621" s="229">
        <v>0.0</v>
      </c>
      <c r="I2621" s="235" t="s">
        <v>17163</v>
      </c>
      <c r="J2621" s="32" t="s">
        <v>17164</v>
      </c>
      <c r="K2621" s="229">
        <v>5.0</v>
      </c>
      <c r="L2621" s="229">
        <v>0.0</v>
      </c>
      <c r="M2621" s="32" t="s">
        <v>17151</v>
      </c>
      <c r="N2621" s="229">
        <v>0.0</v>
      </c>
    </row>
    <row r="2622">
      <c r="A2622" s="227" t="str">
        <f t="shared" si="1"/>
        <v>PH007-8x10</v>
      </c>
      <c r="B2622" s="227" t="str">
        <f t="shared" si="2"/>
        <v>SG-Photos-Mystic's-Musings (8x10)</v>
      </c>
      <c r="C2622" s="32" t="s">
        <v>17165</v>
      </c>
      <c r="D2622" s="32" t="s">
        <v>17166</v>
      </c>
      <c r="E2622" s="233">
        <v>7.11</v>
      </c>
      <c r="F2622" s="234" t="b">
        <v>0</v>
      </c>
      <c r="G2622" s="229">
        <v>1.0</v>
      </c>
      <c r="H2622" s="229">
        <v>1.0</v>
      </c>
      <c r="I2622" s="32" t="s">
        <v>17166</v>
      </c>
      <c r="J2622" s="32" t="s">
        <v>17164</v>
      </c>
      <c r="K2622" s="229">
        <v>10.0</v>
      </c>
      <c r="L2622" s="229">
        <v>1.0</v>
      </c>
      <c r="M2622" s="32" t="s">
        <v>16759</v>
      </c>
      <c r="N2622" s="229">
        <v>0.0</v>
      </c>
    </row>
    <row r="2623">
      <c r="A2623" s="227" t="str">
        <f t="shared" si="1"/>
        <v>PH008-5x6</v>
      </c>
      <c r="B2623" s="227" t="str">
        <f t="shared" si="2"/>
        <v>SG-Photos-Sadhguru-at-Caves</v>
      </c>
      <c r="C2623" s="32" t="s">
        <v>17167</v>
      </c>
      <c r="D2623" s="32" t="s">
        <v>17168</v>
      </c>
      <c r="E2623" s="233">
        <v>2.42</v>
      </c>
      <c r="F2623" s="234" t="b">
        <v>0</v>
      </c>
      <c r="G2623" s="229">
        <v>0.0</v>
      </c>
      <c r="H2623" s="233">
        <v>0.0</v>
      </c>
      <c r="I2623" s="32" t="s">
        <v>17168</v>
      </c>
      <c r="J2623" s="32" t="s">
        <v>17169</v>
      </c>
      <c r="K2623" s="229">
        <v>5.0</v>
      </c>
      <c r="L2623" s="233">
        <v>0.0</v>
      </c>
      <c r="M2623" s="232"/>
      <c r="N2623" s="229">
        <v>5.0</v>
      </c>
    </row>
    <row r="2624">
      <c r="A2624" s="227" t="str">
        <f t="shared" si="1"/>
        <v>PH009-12X15</v>
      </c>
      <c r="B2624" s="227" t="str">
        <f t="shared" si="2"/>
        <v>SG-Photos-Meditative (12x15)</v>
      </c>
      <c r="C2624" s="32" t="s">
        <v>17170</v>
      </c>
      <c r="D2624" s="32" t="s">
        <v>17171</v>
      </c>
      <c r="E2624" s="233">
        <v>0.0</v>
      </c>
      <c r="F2624" s="230" t="b">
        <v>0</v>
      </c>
      <c r="G2624" s="229">
        <v>4.0</v>
      </c>
      <c r="H2624" s="233">
        <v>4.0</v>
      </c>
      <c r="I2624" s="32" t="s">
        <v>17171</v>
      </c>
      <c r="J2624" s="32" t="s">
        <v>695</v>
      </c>
      <c r="K2624" s="229">
        <v>25.0</v>
      </c>
      <c r="L2624" s="233">
        <v>4.0</v>
      </c>
      <c r="M2624" s="32" t="s">
        <v>16605</v>
      </c>
      <c r="N2624" s="229">
        <v>0.0</v>
      </c>
    </row>
    <row r="2625">
      <c r="A2625" s="227" t="str">
        <f t="shared" si="1"/>
        <v>PH009A-12x16</v>
      </c>
      <c r="B2625" s="227" t="str">
        <f t="shared" si="2"/>
        <v>SG-Photos-Meditative-9 (12X16)</v>
      </c>
      <c r="C2625" s="32" t="s">
        <v>17172</v>
      </c>
      <c r="D2625" s="32" t="s">
        <v>17173</v>
      </c>
      <c r="E2625" s="233">
        <v>10.76</v>
      </c>
      <c r="F2625" s="234" t="b">
        <v>0</v>
      </c>
      <c r="G2625" s="229">
        <v>19.0</v>
      </c>
      <c r="H2625" s="229">
        <v>19.0</v>
      </c>
      <c r="I2625" s="32" t="s">
        <v>17173</v>
      </c>
      <c r="J2625" s="32" t="s">
        <v>16900</v>
      </c>
      <c r="K2625" s="229">
        <v>25.0</v>
      </c>
      <c r="L2625" s="229">
        <v>19.0</v>
      </c>
      <c r="M2625" s="32" t="s">
        <v>16754</v>
      </c>
      <c r="N2625" s="229">
        <v>0.0</v>
      </c>
    </row>
    <row r="2626">
      <c r="A2626" s="227" t="str">
        <f t="shared" si="1"/>
        <v>PH009A-18x22</v>
      </c>
      <c r="B2626" s="227" t="str">
        <f t="shared" si="2"/>
        <v>SG-Photos-Meditative-9 (18x22)</v>
      </c>
      <c r="C2626" s="32" t="s">
        <v>17174</v>
      </c>
      <c r="D2626" s="32" t="s">
        <v>17175</v>
      </c>
      <c r="E2626" s="229">
        <v>0.0</v>
      </c>
      <c r="F2626" s="234" t="b">
        <v>0</v>
      </c>
      <c r="G2626" s="229">
        <v>0.0</v>
      </c>
      <c r="H2626" s="229">
        <v>0.0</v>
      </c>
      <c r="I2626" s="32" t="s">
        <v>17175</v>
      </c>
      <c r="J2626" s="32" t="s">
        <v>16900</v>
      </c>
      <c r="K2626" s="229">
        <v>25.0</v>
      </c>
      <c r="L2626" s="229">
        <v>0.0</v>
      </c>
      <c r="M2626" s="32" t="s">
        <v>16858</v>
      </c>
      <c r="N2626" s="229">
        <v>0.0</v>
      </c>
    </row>
    <row r="2627">
      <c r="A2627" s="227" t="str">
        <f t="shared" si="1"/>
        <v>PH010-4x4</v>
      </c>
      <c r="B2627" s="227" t="str">
        <f t="shared" si="2"/>
        <v>SG-Photos-Kedarnath (4x4)</v>
      </c>
      <c r="C2627" s="32" t="s">
        <v>17176</v>
      </c>
      <c r="D2627" s="32" t="s">
        <v>17177</v>
      </c>
      <c r="E2627" s="233">
        <v>1.13</v>
      </c>
      <c r="F2627" s="234" t="b">
        <v>0</v>
      </c>
      <c r="G2627" s="229">
        <v>0.0</v>
      </c>
      <c r="H2627" s="229">
        <v>0.0</v>
      </c>
      <c r="I2627" s="32" t="s">
        <v>17177</v>
      </c>
      <c r="J2627" s="32" t="s">
        <v>17178</v>
      </c>
      <c r="K2627" s="229">
        <v>5.0</v>
      </c>
      <c r="L2627" s="229">
        <v>0.0</v>
      </c>
      <c r="M2627" s="32" t="s">
        <v>17179</v>
      </c>
      <c r="N2627" s="229">
        <v>0.0</v>
      </c>
    </row>
    <row r="2628">
      <c r="A2628" s="227" t="str">
        <f t="shared" si="1"/>
        <v>PH010-5x6</v>
      </c>
      <c r="B2628" s="227" t="str">
        <f t="shared" si="2"/>
        <v>SG-Photos-Kedarnath (5x6)</v>
      </c>
      <c r="C2628" s="32" t="s">
        <v>17180</v>
      </c>
      <c r="D2628" s="235" t="s">
        <v>17181</v>
      </c>
      <c r="E2628" s="233">
        <v>2.42</v>
      </c>
      <c r="F2628" s="234" t="b">
        <v>0</v>
      </c>
      <c r="G2628" s="229">
        <v>0.0</v>
      </c>
      <c r="H2628" s="233">
        <v>0.0</v>
      </c>
      <c r="I2628" s="235" t="s">
        <v>17181</v>
      </c>
      <c r="J2628" s="32" t="s">
        <v>17178</v>
      </c>
      <c r="K2628" s="229">
        <v>5.0</v>
      </c>
      <c r="L2628" s="229">
        <v>0.0</v>
      </c>
      <c r="M2628" s="32" t="s">
        <v>17151</v>
      </c>
      <c r="N2628" s="229">
        <v>0.0</v>
      </c>
    </row>
    <row r="2629">
      <c r="A2629" s="227" t="str">
        <f t="shared" si="1"/>
        <v>PH014-12X18</v>
      </c>
      <c r="B2629" s="227" t="str">
        <f t="shared" si="2"/>
        <v>SG-Photos-Divinity-Brown-Wood (12x18)</v>
      </c>
      <c r="C2629" s="32" t="s">
        <v>17182</v>
      </c>
      <c r="D2629" s="235" t="s">
        <v>17183</v>
      </c>
      <c r="E2629" s="229">
        <v>12.16</v>
      </c>
      <c r="F2629" s="234" t="b">
        <v>0</v>
      </c>
      <c r="G2629" s="229">
        <v>5.0</v>
      </c>
      <c r="H2629" s="233">
        <v>5.0</v>
      </c>
      <c r="I2629" s="32" t="s">
        <v>17183</v>
      </c>
      <c r="J2629" s="32" t="s">
        <v>16885</v>
      </c>
      <c r="K2629" s="229">
        <v>25.0</v>
      </c>
      <c r="L2629" s="229">
        <v>5.0</v>
      </c>
      <c r="M2629" s="32" t="s">
        <v>16588</v>
      </c>
      <c r="N2629" s="229">
        <v>0.0</v>
      </c>
    </row>
    <row r="2630">
      <c r="A2630" s="227" t="str">
        <f t="shared" si="1"/>
        <v>PH014-6X9</v>
      </c>
      <c r="B2630" s="227" t="str">
        <f t="shared" si="2"/>
        <v>SG-Photos-Divinity-Brown-Wood (6x9)</v>
      </c>
      <c r="C2630" s="32" t="s">
        <v>17184</v>
      </c>
      <c r="D2630" s="235" t="s">
        <v>17185</v>
      </c>
      <c r="E2630" s="233">
        <v>0.0</v>
      </c>
      <c r="F2630" s="234" t="b">
        <v>0</v>
      </c>
      <c r="G2630" s="229">
        <v>0.0</v>
      </c>
      <c r="H2630" s="233">
        <v>0.0</v>
      </c>
      <c r="I2630" s="235" t="s">
        <v>17185</v>
      </c>
      <c r="J2630" s="32" t="s">
        <v>16885</v>
      </c>
      <c r="K2630" s="229">
        <v>10.0</v>
      </c>
      <c r="L2630" s="229">
        <v>0.0</v>
      </c>
      <c r="M2630" s="32" t="s">
        <v>16892</v>
      </c>
      <c r="N2630" s="229">
        <v>0.0</v>
      </c>
    </row>
    <row r="2631">
      <c r="A2631" s="227" t="str">
        <f t="shared" si="1"/>
        <v>PH014-8X12</v>
      </c>
      <c r="B2631" s="227" t="str">
        <f t="shared" si="2"/>
        <v>SG-Photos-Divinity-Brown-Wood (8x12)</v>
      </c>
      <c r="C2631" s="32" t="s">
        <v>17186</v>
      </c>
      <c r="D2631" s="235" t="s">
        <v>17187</v>
      </c>
      <c r="E2631" s="233">
        <v>0.0</v>
      </c>
      <c r="F2631" s="234" t="b">
        <v>0</v>
      </c>
      <c r="G2631" s="229">
        <v>3.0</v>
      </c>
      <c r="H2631" s="233">
        <v>4.0</v>
      </c>
      <c r="I2631" s="32" t="s">
        <v>17187</v>
      </c>
      <c r="J2631" s="32" t="s">
        <v>16885</v>
      </c>
      <c r="K2631" s="229">
        <v>15.0</v>
      </c>
      <c r="L2631" s="229">
        <v>4.0</v>
      </c>
      <c r="M2631" s="32" t="s">
        <v>16585</v>
      </c>
      <c r="N2631" s="229">
        <v>0.0</v>
      </c>
    </row>
    <row r="2632">
      <c r="A2632" s="227" t="str">
        <f t="shared" si="1"/>
        <v>PH019-12X16</v>
      </c>
      <c r="B2632" s="227" t="str">
        <f t="shared" si="2"/>
        <v>IL CAN 31</v>
      </c>
      <c r="C2632" s="32" t="s">
        <v>17188</v>
      </c>
      <c r="D2632" s="235" t="s">
        <v>17189</v>
      </c>
      <c r="E2632" s="229">
        <v>0.0</v>
      </c>
      <c r="F2632" s="234" t="b">
        <v>0</v>
      </c>
      <c r="G2632" s="229">
        <v>6.0</v>
      </c>
      <c r="H2632" s="233">
        <v>6.0</v>
      </c>
      <c r="I2632" s="235" t="s">
        <v>17189</v>
      </c>
      <c r="J2632" s="32" t="s">
        <v>17190</v>
      </c>
      <c r="K2632" s="229">
        <v>25.0</v>
      </c>
      <c r="L2632" s="229">
        <v>6.0</v>
      </c>
      <c r="M2632" s="232"/>
      <c r="N2632" s="229">
        <v>25.0</v>
      </c>
    </row>
    <row r="2633">
      <c r="A2633" s="227" t="str">
        <f t="shared" si="1"/>
        <v>PH019-12x16-WQ</v>
      </c>
      <c r="B2633" s="227" t="str">
        <f t="shared" si="2"/>
        <v>SG-Photos-Inner-Grace-Brown-Wood (12X16)</v>
      </c>
      <c r="C2633" s="32" t="s">
        <v>17191</v>
      </c>
      <c r="D2633" s="32" t="s">
        <v>17192</v>
      </c>
      <c r="E2633" s="229">
        <v>15.92</v>
      </c>
      <c r="F2633" s="230" t="b">
        <v>0</v>
      </c>
      <c r="G2633" s="229">
        <v>3.0</v>
      </c>
      <c r="H2633" s="229">
        <v>3.0</v>
      </c>
      <c r="I2633" s="32" t="s">
        <v>17192</v>
      </c>
      <c r="J2633" s="32" t="s">
        <v>16913</v>
      </c>
      <c r="K2633" s="229">
        <v>25.0</v>
      </c>
      <c r="L2633" s="229">
        <v>3.0</v>
      </c>
      <c r="M2633" s="32" t="s">
        <v>16754</v>
      </c>
      <c r="N2633" s="229">
        <v>0.0</v>
      </c>
    </row>
    <row r="2634">
      <c r="A2634" s="227" t="str">
        <f t="shared" si="1"/>
        <v>PH021-4x6</v>
      </c>
      <c r="B2634" s="227" t="str">
        <f t="shared" si="2"/>
        <v>SG-Photos-With-Nandi</v>
      </c>
      <c r="C2634" s="32" t="s">
        <v>17193</v>
      </c>
      <c r="D2634" s="32" t="s">
        <v>17194</v>
      </c>
      <c r="E2634" s="229">
        <v>1.13</v>
      </c>
      <c r="F2634" s="230" t="b">
        <v>0</v>
      </c>
      <c r="G2634" s="229">
        <v>1.0</v>
      </c>
      <c r="H2634" s="229">
        <v>1.0</v>
      </c>
      <c r="I2634" s="235" t="s">
        <v>17194</v>
      </c>
      <c r="J2634" s="32" t="s">
        <v>17195</v>
      </c>
      <c r="K2634" s="229">
        <v>5.0</v>
      </c>
      <c r="L2634" s="229">
        <v>1.0</v>
      </c>
      <c r="M2634" s="232"/>
      <c r="N2634" s="229">
        <v>5.0</v>
      </c>
    </row>
    <row r="2635">
      <c r="A2635" s="227" t="str">
        <f t="shared" si="1"/>
        <v>PH022-4x6</v>
      </c>
      <c r="B2635" s="227" t="str">
        <f t="shared" si="2"/>
        <v>SG-Photos-Expansion (4x6)</v>
      </c>
      <c r="C2635" s="32" t="s">
        <v>17196</v>
      </c>
      <c r="D2635" s="32" t="s">
        <v>17197</v>
      </c>
      <c r="E2635" s="229">
        <v>1.23</v>
      </c>
      <c r="F2635" s="230" t="b">
        <v>0</v>
      </c>
      <c r="G2635" s="229">
        <v>0.0</v>
      </c>
      <c r="H2635" s="229">
        <v>0.0</v>
      </c>
      <c r="I2635" s="32" t="s">
        <v>17197</v>
      </c>
      <c r="J2635" s="32" t="s">
        <v>16744</v>
      </c>
      <c r="K2635" s="229">
        <v>5.0</v>
      </c>
      <c r="L2635" s="229">
        <v>0.0</v>
      </c>
      <c r="M2635" s="32" t="s">
        <v>16582</v>
      </c>
      <c r="N2635" s="229">
        <v>0.0</v>
      </c>
    </row>
    <row r="2636">
      <c r="A2636" s="227" t="str">
        <f t="shared" si="1"/>
        <v>PH023-4x6</v>
      </c>
      <c r="B2636" s="227" t="str">
        <f t="shared" si="2"/>
        <v>Sadhguru Solitude (4x6)</v>
      </c>
      <c r="C2636" s="32" t="s">
        <v>17198</v>
      </c>
      <c r="D2636" s="32" t="s">
        <v>17199</v>
      </c>
      <c r="E2636" s="229">
        <v>1.13</v>
      </c>
      <c r="F2636" s="230" t="b">
        <v>0</v>
      </c>
      <c r="G2636" s="229">
        <v>0.0</v>
      </c>
      <c r="H2636" s="229">
        <v>0.0</v>
      </c>
      <c r="I2636" s="32" t="s">
        <v>17199</v>
      </c>
      <c r="J2636" s="32" t="s">
        <v>16732</v>
      </c>
      <c r="K2636" s="229">
        <v>5.0</v>
      </c>
      <c r="L2636" s="229">
        <v>0.0</v>
      </c>
      <c r="M2636" s="32" t="s">
        <v>16582</v>
      </c>
      <c r="N2636" s="229">
        <v>0.0</v>
      </c>
    </row>
    <row r="2637">
      <c r="A2637" s="227" t="str">
        <f t="shared" si="1"/>
        <v>PH025-4x6</v>
      </c>
      <c r="B2637" s="227" t="str">
        <f t="shared" si="2"/>
        <v>Sadhguru Looking Inward (4x6)</v>
      </c>
      <c r="C2637" s="32" t="s">
        <v>17200</v>
      </c>
      <c r="D2637" s="32" t="s">
        <v>2469</v>
      </c>
      <c r="E2637" s="229">
        <v>1.02</v>
      </c>
      <c r="F2637" s="230" t="b">
        <v>0</v>
      </c>
      <c r="G2637" s="229">
        <v>7.0</v>
      </c>
      <c r="H2637" s="229">
        <v>8.0</v>
      </c>
      <c r="I2637" s="32" t="s">
        <v>2469</v>
      </c>
      <c r="J2637" s="32" t="s">
        <v>16753</v>
      </c>
      <c r="K2637" s="229">
        <v>5.0</v>
      </c>
      <c r="L2637" s="229">
        <v>8.0</v>
      </c>
      <c r="M2637" s="32" t="s">
        <v>16582</v>
      </c>
      <c r="N2637" s="229">
        <v>0.0</v>
      </c>
    </row>
    <row r="2638">
      <c r="A2638" s="227" t="str">
        <f t="shared" si="1"/>
        <v>PH026-4X6</v>
      </c>
      <c r="B2638" s="227" t="str">
        <f t="shared" si="2"/>
        <v>SG-Photos-Smiling (4x6)</v>
      </c>
      <c r="C2638" s="32" t="s">
        <v>17201</v>
      </c>
      <c r="D2638" s="32" t="s">
        <v>17202</v>
      </c>
      <c r="E2638" s="229">
        <v>0.0</v>
      </c>
      <c r="F2638" s="230" t="b">
        <v>0</v>
      </c>
      <c r="G2638" s="229">
        <v>0.0</v>
      </c>
      <c r="H2638" s="229">
        <v>0.0</v>
      </c>
      <c r="I2638" s="32" t="s">
        <v>17202</v>
      </c>
      <c r="J2638" s="32" t="s">
        <v>16758</v>
      </c>
      <c r="K2638" s="229">
        <v>5.0</v>
      </c>
      <c r="L2638" s="229">
        <v>0.0</v>
      </c>
      <c r="M2638" s="32" t="s">
        <v>16582</v>
      </c>
      <c r="N2638" s="229">
        <v>0.0</v>
      </c>
    </row>
    <row r="2639">
      <c r="A2639" s="227" t="str">
        <f t="shared" si="1"/>
        <v>PH026-4x5</v>
      </c>
      <c r="B2639" s="227" t="str">
        <f t="shared" si="2"/>
        <v>SG-Photos-Smiling (4x5)</v>
      </c>
      <c r="C2639" s="32" t="s">
        <v>17203</v>
      </c>
      <c r="D2639" s="32" t="s">
        <v>17204</v>
      </c>
      <c r="E2639" s="229">
        <v>1.13</v>
      </c>
      <c r="F2639" s="230" t="b">
        <v>0</v>
      </c>
      <c r="G2639" s="229">
        <v>1.0</v>
      </c>
      <c r="H2639" s="229">
        <v>1.0</v>
      </c>
      <c r="I2639" s="32" t="s">
        <v>17204</v>
      </c>
      <c r="J2639" s="32" t="s">
        <v>16758</v>
      </c>
      <c r="K2639" s="229">
        <v>5.0</v>
      </c>
      <c r="L2639" s="229">
        <v>1.0</v>
      </c>
      <c r="M2639" s="32" t="s">
        <v>16837</v>
      </c>
      <c r="N2639" s="229">
        <v>0.0</v>
      </c>
    </row>
    <row r="2640">
      <c r="A2640" s="227" t="str">
        <f t="shared" si="1"/>
        <v>PH027-6x8</v>
      </c>
      <c r="B2640" s="227" t="str">
        <f t="shared" si="2"/>
        <v>SG-Photos-Kailash-2 (6x8)</v>
      </c>
      <c r="C2640" s="32" t="s">
        <v>17205</v>
      </c>
      <c r="D2640" s="32" t="s">
        <v>17206</v>
      </c>
      <c r="E2640" s="229">
        <v>1.75</v>
      </c>
      <c r="F2640" s="230" t="b">
        <v>0</v>
      </c>
      <c r="G2640" s="229">
        <v>6.0</v>
      </c>
      <c r="H2640" s="229">
        <v>6.0</v>
      </c>
      <c r="I2640" s="32" t="s">
        <v>17207</v>
      </c>
      <c r="J2640" s="32" t="s">
        <v>16736</v>
      </c>
      <c r="K2640" s="229">
        <v>15.0</v>
      </c>
      <c r="L2640" s="229">
        <v>6.0</v>
      </c>
      <c r="M2640" s="32" t="s">
        <v>16662</v>
      </c>
      <c r="N2640" s="229">
        <v>5.0</v>
      </c>
    </row>
    <row r="2641">
      <c r="A2641" s="227" t="str">
        <f t="shared" si="1"/>
        <v>PH029-6x9</v>
      </c>
      <c r="B2641" s="227" t="str">
        <f t="shared" si="2"/>
        <v>SG-Photos-Kailash-7 (6x9)</v>
      </c>
      <c r="C2641" s="32" t="s">
        <v>17208</v>
      </c>
      <c r="D2641" s="32" t="s">
        <v>17209</v>
      </c>
      <c r="E2641" s="229">
        <v>1.75</v>
      </c>
      <c r="F2641" s="230" t="b">
        <v>0</v>
      </c>
      <c r="G2641" s="229">
        <v>0.0</v>
      </c>
      <c r="H2641" s="229">
        <v>0.0</v>
      </c>
      <c r="I2641" s="32" t="s">
        <v>17209</v>
      </c>
      <c r="J2641" s="32" t="s">
        <v>16763</v>
      </c>
      <c r="K2641" s="229">
        <v>15.0</v>
      </c>
      <c r="L2641" s="229">
        <v>0.0</v>
      </c>
      <c r="M2641" s="32" t="s">
        <v>16892</v>
      </c>
      <c r="N2641" s="229">
        <v>5.0</v>
      </c>
    </row>
    <row r="2642">
      <c r="A2642" s="227" t="str">
        <f t="shared" si="1"/>
        <v>PH037-4x6</v>
      </c>
      <c r="B2642" s="227" t="str">
        <f t="shared" si="2"/>
        <v>Photos-DL-Red-Background-White-Sash (4x6)</v>
      </c>
      <c r="C2642" s="32" t="s">
        <v>17210</v>
      </c>
      <c r="D2642" s="32" t="s">
        <v>17211</v>
      </c>
      <c r="E2642" s="229">
        <v>1.0</v>
      </c>
      <c r="F2642" s="230" t="b">
        <v>0</v>
      </c>
      <c r="G2642" s="233">
        <v>0.0</v>
      </c>
      <c r="H2642" s="233">
        <v>0.0</v>
      </c>
      <c r="I2642" s="235" t="s">
        <v>17211</v>
      </c>
      <c r="J2642" s="32" t="s">
        <v>16598</v>
      </c>
      <c r="K2642" s="229">
        <v>5.0</v>
      </c>
      <c r="L2642" s="233">
        <v>0.0</v>
      </c>
      <c r="M2642" s="32" t="s">
        <v>16582</v>
      </c>
      <c r="N2642" s="229">
        <v>0.0</v>
      </c>
    </row>
    <row r="2643">
      <c r="A2643" s="227" t="str">
        <f t="shared" si="1"/>
        <v>PH038-4X6</v>
      </c>
      <c r="B2643" s="227" t="str">
        <f t="shared" si="2"/>
        <v>Photos-DL-Black-Background (4x6)</v>
      </c>
      <c r="C2643" s="32" t="s">
        <v>17212</v>
      </c>
      <c r="D2643" s="32" t="s">
        <v>17213</v>
      </c>
      <c r="E2643" s="229">
        <v>0.0</v>
      </c>
      <c r="F2643" s="230" t="b">
        <v>0</v>
      </c>
      <c r="G2643" s="233">
        <v>1.0</v>
      </c>
      <c r="H2643" s="233">
        <v>1.0</v>
      </c>
      <c r="I2643" s="32" t="s">
        <v>17213</v>
      </c>
      <c r="J2643" s="32" t="s">
        <v>643</v>
      </c>
      <c r="K2643" s="229">
        <v>5.0</v>
      </c>
      <c r="L2643" s="233">
        <v>1.0</v>
      </c>
      <c r="M2643" s="32" t="s">
        <v>16582</v>
      </c>
      <c r="N2643" s="229">
        <v>0.0</v>
      </c>
    </row>
    <row r="2644">
      <c r="A2644" s="227" t="str">
        <f t="shared" si="1"/>
        <v>PH039-4X6</v>
      </c>
      <c r="B2644" s="227" t="str">
        <f t="shared" si="2"/>
        <v>Dhyanalinga - Black (4x6)</v>
      </c>
      <c r="C2644" s="32" t="s">
        <v>17214</v>
      </c>
      <c r="D2644" s="32" t="s">
        <v>17215</v>
      </c>
      <c r="E2644" s="229">
        <v>0.0</v>
      </c>
      <c r="F2644" s="230" t="b">
        <v>0</v>
      </c>
      <c r="G2644" s="229">
        <v>0.0</v>
      </c>
      <c r="H2644" s="229">
        <v>0.0</v>
      </c>
      <c r="I2644" s="235" t="s">
        <v>17215</v>
      </c>
      <c r="J2644" s="32" t="s">
        <v>16613</v>
      </c>
      <c r="K2644" s="229">
        <v>5.0</v>
      </c>
      <c r="L2644" s="229">
        <v>0.0</v>
      </c>
      <c r="M2644" s="32" t="s">
        <v>16582</v>
      </c>
      <c r="N2644" s="229">
        <v>0.0</v>
      </c>
    </row>
    <row r="2645">
      <c r="A2645" s="227" t="str">
        <f t="shared" si="1"/>
        <v>PH050-16x24</v>
      </c>
      <c r="B2645" s="227" t="str">
        <f t="shared" si="2"/>
        <v>Linga Bhairavi - Black (16x24)</v>
      </c>
      <c r="C2645" s="32" t="s">
        <v>17216</v>
      </c>
      <c r="D2645" s="32" t="s">
        <v>17217</v>
      </c>
      <c r="E2645" s="229">
        <v>29.32</v>
      </c>
      <c r="F2645" s="230" t="b">
        <v>0</v>
      </c>
      <c r="G2645" s="229">
        <v>0.0</v>
      </c>
      <c r="H2645" s="229">
        <v>0.0</v>
      </c>
      <c r="I2645" s="235" t="s">
        <v>17217</v>
      </c>
      <c r="J2645" s="32" t="s">
        <v>16634</v>
      </c>
      <c r="K2645" s="229">
        <v>30.0</v>
      </c>
      <c r="L2645" s="229">
        <v>0.0</v>
      </c>
      <c r="M2645" s="32" t="s">
        <v>16706</v>
      </c>
      <c r="N2645" s="229">
        <v>0.0</v>
      </c>
    </row>
    <row r="2646">
      <c r="A2646" s="227" t="str">
        <f t="shared" si="1"/>
        <v>PH050-24x36</v>
      </c>
      <c r="B2646" s="227" t="str">
        <f t="shared" si="2"/>
        <v>Linga Bhairavi - Black (24x36)</v>
      </c>
      <c r="C2646" s="32" t="s">
        <v>17218</v>
      </c>
      <c r="D2646" s="32" t="s">
        <v>17219</v>
      </c>
      <c r="E2646" s="229">
        <v>51.25</v>
      </c>
      <c r="F2646" s="230" t="b">
        <v>0</v>
      </c>
      <c r="G2646" s="229">
        <v>1.0</v>
      </c>
      <c r="H2646" s="229">
        <v>1.0</v>
      </c>
      <c r="I2646" s="32" t="s">
        <v>17219</v>
      </c>
      <c r="J2646" s="32" t="s">
        <v>16634</v>
      </c>
      <c r="K2646" s="229">
        <v>133.0</v>
      </c>
      <c r="L2646" s="229">
        <v>1.0</v>
      </c>
      <c r="M2646" s="32" t="s">
        <v>16646</v>
      </c>
      <c r="N2646" s="229">
        <v>0.0</v>
      </c>
    </row>
    <row r="2647">
      <c r="A2647" s="227" t="str">
        <f t="shared" si="1"/>
        <v>PH050-4x6</v>
      </c>
      <c r="B2647" s="227" t="str">
        <f t="shared" si="2"/>
        <v>Linga Bhairavi - Black (4x6)</v>
      </c>
      <c r="C2647" s="32" t="s">
        <v>17220</v>
      </c>
      <c r="D2647" s="32" t="s">
        <v>17221</v>
      </c>
      <c r="E2647" s="229">
        <v>1.13</v>
      </c>
      <c r="F2647" s="230" t="b">
        <v>0</v>
      </c>
      <c r="G2647" s="229">
        <v>2.0</v>
      </c>
      <c r="H2647" s="233">
        <v>2.0</v>
      </c>
      <c r="I2647" s="32" t="s">
        <v>17221</v>
      </c>
      <c r="J2647" s="32" t="s">
        <v>16634</v>
      </c>
      <c r="K2647" s="229">
        <v>10.0</v>
      </c>
      <c r="L2647" s="233">
        <v>2.0</v>
      </c>
      <c r="M2647" s="32" t="s">
        <v>16582</v>
      </c>
      <c r="N2647" s="229">
        <v>0.0</v>
      </c>
    </row>
    <row r="2648">
      <c r="A2648" s="227" t="str">
        <f t="shared" si="1"/>
        <v>PH050-6x9</v>
      </c>
      <c r="B2648" s="227" t="str">
        <f t="shared" si="2"/>
        <v>Linga Bhairavi - Black (6x9)</v>
      </c>
      <c r="C2648" s="32" t="s">
        <v>17222</v>
      </c>
      <c r="D2648" s="32" t="s">
        <v>17223</v>
      </c>
      <c r="E2648" s="229">
        <v>4.2</v>
      </c>
      <c r="F2648" s="230" t="b">
        <v>0</v>
      </c>
      <c r="G2648" s="233">
        <v>0.0</v>
      </c>
      <c r="H2648" s="233">
        <v>0.0</v>
      </c>
      <c r="I2648" s="235" t="s">
        <v>17223</v>
      </c>
      <c r="J2648" s="32" t="s">
        <v>16634</v>
      </c>
      <c r="K2648" s="229">
        <v>15.0</v>
      </c>
      <c r="L2648" s="233">
        <v>0.0</v>
      </c>
      <c r="M2648" s="32" t="s">
        <v>16892</v>
      </c>
      <c r="N2648" s="229">
        <v>0.0</v>
      </c>
    </row>
    <row r="2649">
      <c r="A2649" s="227" t="str">
        <f t="shared" si="1"/>
        <v>PH050-8x12</v>
      </c>
      <c r="B2649" s="227" t="str">
        <f t="shared" si="2"/>
        <v>Linga Bhairavi - Black (8x12)</v>
      </c>
      <c r="C2649" s="32" t="s">
        <v>17224</v>
      </c>
      <c r="D2649" s="32" t="s">
        <v>17225</v>
      </c>
      <c r="E2649" s="229">
        <v>6.3</v>
      </c>
      <c r="F2649" s="230" t="b">
        <v>0</v>
      </c>
      <c r="G2649" s="233">
        <v>0.0</v>
      </c>
      <c r="H2649" s="233">
        <v>0.0</v>
      </c>
      <c r="I2649" s="32" t="s">
        <v>17225</v>
      </c>
      <c r="J2649" s="32" t="s">
        <v>16634</v>
      </c>
      <c r="K2649" s="229">
        <v>20.0</v>
      </c>
      <c r="L2649" s="233">
        <v>0.0</v>
      </c>
      <c r="M2649" s="32" t="s">
        <v>16585</v>
      </c>
      <c r="N2649" s="229">
        <v>0.0</v>
      </c>
    </row>
    <row r="2650">
      <c r="A2650" s="227" t="str">
        <f t="shared" si="1"/>
        <v>PH051-6X8</v>
      </c>
      <c r="B2650" s="227" t="str">
        <f t="shared" si="2"/>
        <v>Linga Bhairavi - Red (6x8)</v>
      </c>
      <c r="C2650" s="32" t="s">
        <v>17226</v>
      </c>
      <c r="D2650" s="32" t="s">
        <v>17227</v>
      </c>
      <c r="E2650" s="229">
        <v>0.0</v>
      </c>
      <c r="F2650" s="230" t="b">
        <v>0</v>
      </c>
      <c r="G2650" s="229">
        <v>0.0</v>
      </c>
      <c r="H2650" s="229">
        <v>0.0</v>
      </c>
      <c r="I2650" s="235" t="s">
        <v>17227</v>
      </c>
      <c r="J2650" s="32" t="s">
        <v>16648</v>
      </c>
      <c r="K2650" s="229">
        <v>15.0</v>
      </c>
      <c r="L2650" s="229">
        <v>0.0</v>
      </c>
      <c r="M2650" s="32" t="s">
        <v>16662</v>
      </c>
      <c r="N2650" s="229">
        <v>0.0</v>
      </c>
    </row>
    <row r="2651">
      <c r="A2651" s="227" t="str">
        <f t="shared" si="1"/>
        <v>PH054-4x6</v>
      </c>
      <c r="B2651" s="227" t="str">
        <f t="shared" si="2"/>
        <v>LB-Photos-Yellow-Ver (4x6)</v>
      </c>
      <c r="C2651" s="32" t="s">
        <v>17228</v>
      </c>
      <c r="D2651" s="32" t="s">
        <v>17229</v>
      </c>
      <c r="E2651" s="229">
        <v>1.0</v>
      </c>
      <c r="F2651" s="230" t="b">
        <v>0</v>
      </c>
      <c r="G2651" s="229">
        <v>6.0</v>
      </c>
      <c r="H2651" s="229">
        <v>6.0</v>
      </c>
      <c r="I2651" s="32" t="s">
        <v>17229</v>
      </c>
      <c r="J2651" s="32" t="s">
        <v>16640</v>
      </c>
      <c r="K2651" s="229">
        <v>10.0</v>
      </c>
      <c r="L2651" s="229">
        <v>6.0</v>
      </c>
      <c r="M2651" s="32" t="s">
        <v>16582</v>
      </c>
      <c r="N2651" s="229">
        <v>0.0</v>
      </c>
    </row>
    <row r="2652">
      <c r="A2652" s="227" t="str">
        <f t="shared" si="1"/>
        <v>PH059-4x6</v>
      </c>
      <c r="B2652" s="227" t="str">
        <f t="shared" si="2"/>
        <v>Photos-Sadhguru-Nature (4x6)</v>
      </c>
      <c r="C2652" s="32" t="s">
        <v>17230</v>
      </c>
      <c r="D2652" s="32" t="s">
        <v>5767</v>
      </c>
      <c r="E2652" s="229">
        <v>1.02</v>
      </c>
      <c r="F2652" s="230" t="b">
        <v>0</v>
      </c>
      <c r="G2652" s="229">
        <v>19.0</v>
      </c>
      <c r="H2652" s="229">
        <v>19.0</v>
      </c>
      <c r="I2652" s="32" t="s">
        <v>5767</v>
      </c>
      <c r="J2652" s="32" t="s">
        <v>16922</v>
      </c>
      <c r="K2652" s="229">
        <v>5.0</v>
      </c>
      <c r="L2652" s="229">
        <v>19.0</v>
      </c>
      <c r="M2652" s="32" t="s">
        <v>16582</v>
      </c>
      <c r="N2652" s="229">
        <v>0.0</v>
      </c>
    </row>
    <row r="2653">
      <c r="A2653" s="227" t="str">
        <f t="shared" si="1"/>
        <v>PH064-12x18</v>
      </c>
      <c r="B2653" s="227" t="str">
        <f t="shared" si="2"/>
        <v>Sadhguru Photo SK 605 (12x18)</v>
      </c>
      <c r="C2653" s="32" t="s">
        <v>17231</v>
      </c>
      <c r="D2653" s="32" t="s">
        <v>6025</v>
      </c>
      <c r="E2653" s="229">
        <v>12.5</v>
      </c>
      <c r="F2653" s="230" t="b">
        <v>0</v>
      </c>
      <c r="G2653" s="229">
        <v>0.0</v>
      </c>
      <c r="H2653" s="233">
        <v>0.0</v>
      </c>
      <c r="I2653" s="32" t="s">
        <v>6025</v>
      </c>
      <c r="J2653" s="32" t="s">
        <v>16944</v>
      </c>
      <c r="K2653" s="229">
        <v>25.0</v>
      </c>
      <c r="L2653" s="233">
        <v>0.0</v>
      </c>
      <c r="M2653" s="32" t="s">
        <v>16588</v>
      </c>
      <c r="N2653" s="229">
        <v>0.0</v>
      </c>
    </row>
    <row r="2654">
      <c r="A2654" s="227" t="str">
        <f t="shared" si="1"/>
        <v>PH067-10x14</v>
      </c>
      <c r="B2654" s="227" t="str">
        <f t="shared" si="2"/>
        <v>Beat-and-Vibration (10x14)</v>
      </c>
      <c r="C2654" s="32" t="s">
        <v>17232</v>
      </c>
      <c r="D2654" s="32" t="s">
        <v>17233</v>
      </c>
      <c r="E2654" s="229">
        <v>22.5</v>
      </c>
      <c r="F2654" s="230" t="b">
        <v>0</v>
      </c>
      <c r="G2654" s="233">
        <v>5.0</v>
      </c>
      <c r="H2654" s="233">
        <v>5.0</v>
      </c>
      <c r="I2654" s="235" t="s">
        <v>17233</v>
      </c>
      <c r="J2654" s="32" t="s">
        <v>16779</v>
      </c>
      <c r="K2654" s="229">
        <v>35.0</v>
      </c>
      <c r="L2654" s="233">
        <v>5.0</v>
      </c>
      <c r="M2654" s="32" t="s">
        <v>16799</v>
      </c>
      <c r="N2654" s="229">
        <v>0.0</v>
      </c>
    </row>
    <row r="2655">
      <c r="A2655" s="227" t="str">
        <f t="shared" si="1"/>
        <v>PH070-10x12</v>
      </c>
      <c r="B2655" s="227" t="str">
        <f t="shared" si="2"/>
        <v>A-Divine-Offering (10x12)</v>
      </c>
      <c r="C2655" s="32" t="s">
        <v>17234</v>
      </c>
      <c r="D2655" s="32" t="s">
        <v>17235</v>
      </c>
      <c r="E2655" s="229">
        <v>15.0</v>
      </c>
      <c r="F2655" s="230" t="b">
        <v>0</v>
      </c>
      <c r="G2655" s="229">
        <v>0.0</v>
      </c>
      <c r="H2655" s="229">
        <v>0.0</v>
      </c>
      <c r="I2655" s="32" t="s">
        <v>17235</v>
      </c>
      <c r="J2655" s="32" t="s">
        <v>16816</v>
      </c>
      <c r="K2655" s="229">
        <v>35.0</v>
      </c>
      <c r="L2655" s="229">
        <v>0.0</v>
      </c>
      <c r="M2655" s="32" t="s">
        <v>16603</v>
      </c>
      <c r="N2655" s="229">
        <v>0.0</v>
      </c>
    </row>
    <row r="2656">
      <c r="A2656" s="227" t="str">
        <f t="shared" si="1"/>
        <v>PH300</v>
      </c>
      <c r="B2656" s="227" t="str">
        <f t="shared" si="2"/>
        <v>IL CAN 37</v>
      </c>
      <c r="C2656" s="32" t="s">
        <v>17236</v>
      </c>
      <c r="D2656" s="32" t="s">
        <v>17237</v>
      </c>
      <c r="E2656" s="229">
        <v>0.0</v>
      </c>
      <c r="F2656" s="230" t="b">
        <v>0</v>
      </c>
      <c r="G2656" s="233">
        <v>0.0</v>
      </c>
      <c r="H2656" s="233">
        <v>0.0</v>
      </c>
      <c r="I2656" s="235" t="s">
        <v>17237</v>
      </c>
      <c r="J2656" s="32" t="s">
        <v>17238</v>
      </c>
      <c r="K2656" s="229">
        <v>24.0</v>
      </c>
      <c r="L2656" s="233">
        <v>0.0</v>
      </c>
      <c r="M2656" s="232"/>
      <c r="N2656" s="229">
        <v>24.0</v>
      </c>
    </row>
    <row r="2657">
      <c r="A2657" s="227" t="str">
        <f t="shared" si="1"/>
        <v>PH301</v>
      </c>
      <c r="B2657" s="227" t="str">
        <f t="shared" si="2"/>
        <v>SG-Photos-Lamination-Cards-S</v>
      </c>
      <c r="C2657" s="32" t="s">
        <v>17239</v>
      </c>
      <c r="D2657" s="32" t="s">
        <v>6490</v>
      </c>
      <c r="E2657" s="229">
        <v>0.08</v>
      </c>
      <c r="F2657" s="230" t="b">
        <v>0</v>
      </c>
      <c r="G2657" s="233">
        <v>76.0</v>
      </c>
      <c r="H2657" s="233">
        <v>76.0</v>
      </c>
      <c r="I2657" s="32" t="s">
        <v>6490</v>
      </c>
      <c r="J2657" s="32" t="s">
        <v>16716</v>
      </c>
      <c r="K2657" s="229">
        <v>1.0</v>
      </c>
      <c r="L2657" s="233">
        <v>76.0</v>
      </c>
      <c r="M2657" s="232"/>
      <c r="N2657" s="229">
        <v>1.0</v>
      </c>
    </row>
    <row r="2658">
      <c r="A2658" s="227" t="str">
        <f t="shared" si="1"/>
        <v>PH302</v>
      </c>
      <c r="B2658" s="227" t="str">
        <f t="shared" si="2"/>
        <v>SG-Photos-Lamination-Cards-S</v>
      </c>
      <c r="C2658" s="32" t="s">
        <v>17240</v>
      </c>
      <c r="D2658" s="32" t="s">
        <v>17241</v>
      </c>
      <c r="E2658" s="229">
        <v>0.0</v>
      </c>
      <c r="F2658" s="230" t="b">
        <v>0</v>
      </c>
      <c r="G2658" s="229">
        <v>0.0</v>
      </c>
      <c r="H2658" s="229">
        <v>0.0</v>
      </c>
      <c r="I2658" s="32" t="s">
        <v>17241</v>
      </c>
      <c r="J2658" s="32" t="s">
        <v>16716</v>
      </c>
      <c r="K2658" s="229">
        <v>1.0</v>
      </c>
      <c r="L2658" s="229">
        <v>0.0</v>
      </c>
      <c r="M2658" s="232"/>
      <c r="N2658" s="229">
        <v>1.0</v>
      </c>
    </row>
    <row r="2659">
      <c r="A2659" s="227" t="str">
        <f t="shared" si="1"/>
        <v>PH303</v>
      </c>
      <c r="B2659" s="227" t="str">
        <f t="shared" si="2"/>
        <v>SG-Photos-Lamination-Cards-S</v>
      </c>
      <c r="C2659" s="32" t="s">
        <v>17242</v>
      </c>
      <c r="D2659" s="32" t="s">
        <v>17243</v>
      </c>
      <c r="E2659" s="229">
        <v>0.06</v>
      </c>
      <c r="F2659" s="230" t="b">
        <v>0</v>
      </c>
      <c r="G2659" s="229">
        <v>66.0</v>
      </c>
      <c r="H2659" s="233">
        <v>66.0</v>
      </c>
      <c r="I2659" s="32" t="s">
        <v>17243</v>
      </c>
      <c r="J2659" s="32" t="s">
        <v>16716</v>
      </c>
      <c r="K2659" s="229">
        <v>1.0</v>
      </c>
      <c r="L2659" s="233">
        <v>66.0</v>
      </c>
      <c r="M2659" s="232"/>
      <c r="N2659" s="229">
        <v>1.0</v>
      </c>
    </row>
    <row r="2660">
      <c r="A2660" s="227" t="str">
        <f t="shared" si="1"/>
        <v>PH304</v>
      </c>
      <c r="B2660" s="227" t="str">
        <f t="shared" si="2"/>
        <v>SG-Photos-Lamination-Cards-S</v>
      </c>
      <c r="C2660" s="32" t="s">
        <v>17244</v>
      </c>
      <c r="D2660" s="32" t="s">
        <v>17245</v>
      </c>
      <c r="E2660" s="229">
        <v>0.06</v>
      </c>
      <c r="F2660" s="230" t="b">
        <v>0</v>
      </c>
      <c r="G2660" s="229">
        <v>9.0</v>
      </c>
      <c r="H2660" s="229">
        <v>9.0</v>
      </c>
      <c r="I2660" s="32" t="s">
        <v>17245</v>
      </c>
      <c r="J2660" s="32" t="s">
        <v>16716</v>
      </c>
      <c r="K2660" s="229">
        <v>1.0</v>
      </c>
      <c r="L2660" s="229">
        <v>9.0</v>
      </c>
      <c r="M2660" s="232"/>
      <c r="N2660" s="229">
        <v>1.0</v>
      </c>
    </row>
    <row r="2661">
      <c r="A2661" s="227" t="str">
        <f t="shared" si="1"/>
        <v>PH305</v>
      </c>
      <c r="B2661" s="227" t="str">
        <f t="shared" si="2"/>
        <v>SG-Photos-Lamination-Cards-S</v>
      </c>
      <c r="C2661" s="32" t="s">
        <v>17246</v>
      </c>
      <c r="D2661" s="32" t="s">
        <v>17247</v>
      </c>
      <c r="E2661" s="229">
        <v>0.25</v>
      </c>
      <c r="F2661" s="230" t="b">
        <v>0</v>
      </c>
      <c r="G2661" s="229">
        <v>0.0</v>
      </c>
      <c r="H2661" s="229">
        <v>0.0</v>
      </c>
      <c r="I2661" s="32" t="s">
        <v>17247</v>
      </c>
      <c r="J2661" s="32" t="s">
        <v>16716</v>
      </c>
      <c r="K2661" s="229">
        <v>1.0</v>
      </c>
      <c r="L2661" s="229">
        <v>0.0</v>
      </c>
      <c r="M2661" s="232"/>
      <c r="N2661" s="229">
        <v>1.0</v>
      </c>
    </row>
    <row r="2662">
      <c r="A2662" s="227" t="str">
        <f t="shared" si="1"/>
        <v>PH306</v>
      </c>
      <c r="B2662" s="227" t="str">
        <f t="shared" si="2"/>
        <v>SG-Photos-Lamination-Cards-S</v>
      </c>
      <c r="C2662" s="32" t="s">
        <v>17248</v>
      </c>
      <c r="D2662" s="32" t="s">
        <v>17249</v>
      </c>
      <c r="E2662" s="229">
        <v>0.06</v>
      </c>
      <c r="F2662" s="230" t="b">
        <v>0</v>
      </c>
      <c r="G2662" s="229">
        <v>0.0</v>
      </c>
      <c r="H2662" s="229">
        <v>0.0</v>
      </c>
      <c r="I2662" s="32" t="s">
        <v>17249</v>
      </c>
      <c r="J2662" s="32" t="s">
        <v>16716</v>
      </c>
      <c r="K2662" s="229">
        <v>1.0</v>
      </c>
      <c r="L2662" s="229">
        <v>0.0</v>
      </c>
      <c r="M2662" s="232"/>
      <c r="N2662" s="229">
        <v>1.0</v>
      </c>
    </row>
    <row r="2663">
      <c r="A2663" s="227" t="str">
        <f t="shared" si="1"/>
        <v>PH518-6X9 A</v>
      </c>
      <c r="B2663" s="227" t="str">
        <f t="shared" si="2"/>
        <v>Devi w/Bangles Sandal Hor (6x9)</v>
      </c>
      <c r="C2663" s="32" t="s">
        <v>17250</v>
      </c>
      <c r="D2663" s="32" t="s">
        <v>17251</v>
      </c>
      <c r="E2663" s="229">
        <v>3.54</v>
      </c>
      <c r="F2663" s="230" t="b">
        <v>0</v>
      </c>
      <c r="G2663" s="229">
        <v>0.0</v>
      </c>
      <c r="H2663" s="229">
        <v>0.0</v>
      </c>
      <c r="I2663" s="32" t="s">
        <v>17251</v>
      </c>
      <c r="J2663" s="32" t="s">
        <v>639</v>
      </c>
      <c r="K2663" s="229">
        <v>15.0</v>
      </c>
      <c r="L2663" s="229">
        <v>0.0</v>
      </c>
      <c r="M2663" s="32" t="s">
        <v>16892</v>
      </c>
      <c r="N2663" s="229">
        <v>0.0</v>
      </c>
    </row>
    <row r="2664">
      <c r="A2664" s="227" t="str">
        <f t="shared" si="1"/>
        <v>PR0000100000</v>
      </c>
      <c r="B2664" s="227" t="str">
        <f t="shared" si="2"/>
        <v>Bond of Grace</v>
      </c>
      <c r="C2664" s="32" t="s">
        <v>17252</v>
      </c>
      <c r="D2664" s="32" t="s">
        <v>17253</v>
      </c>
      <c r="E2664" s="229">
        <v>0.0</v>
      </c>
      <c r="F2664" s="230" t="b">
        <v>0</v>
      </c>
      <c r="G2664" s="229">
        <v>0.0</v>
      </c>
      <c r="H2664" s="229">
        <v>0.0</v>
      </c>
      <c r="I2664" s="32" t="s">
        <v>17253</v>
      </c>
      <c r="J2664" s="32" t="s">
        <v>17254</v>
      </c>
      <c r="K2664" s="229">
        <v>33.27</v>
      </c>
      <c r="L2664" s="229">
        <v>0.0</v>
      </c>
      <c r="M2664" s="232"/>
      <c r="N2664" s="229">
        <v>33.27</v>
      </c>
    </row>
    <row r="2665">
      <c r="A2665" s="227" t="str">
        <f t="shared" si="1"/>
        <v>PR0000200000</v>
      </c>
      <c r="B2665" s="227" t="str">
        <f t="shared" si="2"/>
        <v>Devi Abhishekam Offerings Kit</v>
      </c>
      <c r="C2665" s="32" t="s">
        <v>17255</v>
      </c>
      <c r="D2665" s="32" t="s">
        <v>259</v>
      </c>
      <c r="E2665" s="229">
        <v>7.13</v>
      </c>
      <c r="F2665" s="230" t="b">
        <v>0</v>
      </c>
      <c r="G2665" s="229">
        <v>313.0</v>
      </c>
      <c r="H2665" s="229">
        <v>320.0</v>
      </c>
      <c r="I2665" s="32" t="s">
        <v>4018</v>
      </c>
      <c r="J2665" s="32" t="s">
        <v>258</v>
      </c>
      <c r="K2665" s="229">
        <v>30.0</v>
      </c>
      <c r="L2665" s="229">
        <v>320.0</v>
      </c>
      <c r="M2665" s="232"/>
      <c r="N2665" s="229">
        <v>30.0</v>
      </c>
    </row>
    <row r="2666">
      <c r="A2666" s="227" t="str">
        <f t="shared" si="1"/>
        <v>PR0000700000</v>
      </c>
      <c r="B2666" s="227" t="str">
        <f t="shared" si="2"/>
        <v>Avighna-Yantra-Sutra</v>
      </c>
      <c r="C2666" s="32" t="s">
        <v>17256</v>
      </c>
      <c r="D2666" s="32" t="s">
        <v>326</v>
      </c>
      <c r="E2666" s="229">
        <v>7.23</v>
      </c>
      <c r="F2666" s="230" t="b">
        <v>0</v>
      </c>
      <c r="G2666" s="229">
        <v>211.0</v>
      </c>
      <c r="H2666" s="229">
        <v>213.0</v>
      </c>
      <c r="I2666" s="32" t="s">
        <v>3304</v>
      </c>
      <c r="J2666" s="32" t="s">
        <v>325</v>
      </c>
      <c r="K2666" s="229">
        <v>15.0</v>
      </c>
      <c r="L2666" s="229">
        <v>213.0</v>
      </c>
      <c r="M2666" s="232"/>
      <c r="N2666" s="229">
        <v>15.0</v>
      </c>
    </row>
    <row r="2667">
      <c r="A2667" s="227" t="str">
        <f t="shared" si="1"/>
        <v>PR0000800000</v>
      </c>
      <c r="B2667" s="227" t="str">
        <f t="shared" si="2"/>
        <v>LB-Yantra-Sutra</v>
      </c>
      <c r="C2667" s="32" t="s">
        <v>17257</v>
      </c>
      <c r="D2667" s="32" t="s">
        <v>328</v>
      </c>
      <c r="E2667" s="229">
        <v>4.32</v>
      </c>
      <c r="F2667" s="230" t="b">
        <v>0</v>
      </c>
      <c r="G2667" s="229">
        <v>293.0</v>
      </c>
      <c r="H2667" s="229">
        <v>295.0</v>
      </c>
      <c r="I2667" s="32" t="s">
        <v>3306</v>
      </c>
      <c r="J2667" s="32" t="s">
        <v>327</v>
      </c>
      <c r="K2667" s="229">
        <v>15.0</v>
      </c>
      <c r="L2667" s="229">
        <v>295.0</v>
      </c>
      <c r="M2667" s="232"/>
      <c r="N2667" s="229">
        <v>15.0</v>
      </c>
    </row>
    <row r="2668">
      <c r="A2668" s="227" t="str">
        <f t="shared" si="1"/>
        <v>PR0001200000</v>
      </c>
      <c r="B2668" s="227" t="str">
        <f t="shared" si="2"/>
        <v>Sannidhi-Vibuthi​</v>
      </c>
      <c r="C2668" s="32" t="s">
        <v>17258</v>
      </c>
      <c r="D2668" s="32" t="s">
        <v>271</v>
      </c>
      <c r="E2668" s="229">
        <v>1.71</v>
      </c>
      <c r="F2668" s="230" t="b">
        <v>0</v>
      </c>
      <c r="G2668" s="229">
        <v>0.0</v>
      </c>
      <c r="H2668" s="229">
        <v>0.0</v>
      </c>
      <c r="I2668" s="32" t="s">
        <v>3645</v>
      </c>
      <c r="J2668" s="32" t="s">
        <v>270</v>
      </c>
      <c r="K2668" s="229">
        <v>20.0</v>
      </c>
      <c r="L2668" s="229">
        <v>0.0</v>
      </c>
      <c r="M2668" s="232"/>
      <c r="N2668" s="229">
        <v>20.0</v>
      </c>
    </row>
    <row r="2669">
      <c r="A2669" s="227" t="str">
        <f t="shared" si="1"/>
        <v>PT-Test</v>
      </c>
      <c r="B2669" s="227" t="str">
        <f t="shared" si="2"/>
        <v>Pallet Transfer Test</v>
      </c>
      <c r="C2669" s="32" t="s">
        <v>17259</v>
      </c>
      <c r="D2669" s="32" t="s">
        <v>17260</v>
      </c>
      <c r="E2669" s="229">
        <v>0.0</v>
      </c>
      <c r="F2669" s="230" t="b">
        <v>0</v>
      </c>
      <c r="G2669" s="229">
        <v>30.0</v>
      </c>
      <c r="H2669" s="229">
        <v>30.0</v>
      </c>
      <c r="I2669" s="32" t="s">
        <v>17260</v>
      </c>
      <c r="J2669" s="32" t="s">
        <v>17261</v>
      </c>
      <c r="K2669" s="229">
        <v>0.0</v>
      </c>
      <c r="L2669" s="229">
        <v>30.0</v>
      </c>
      <c r="M2669" s="232"/>
      <c r="N2669" s="229">
        <v>0.0</v>
      </c>
    </row>
    <row r="2670">
      <c r="A2670" s="227" t="str">
        <f t="shared" si="1"/>
        <v>RS0000100000</v>
      </c>
      <c r="B2670" s="227" t="str">
        <f t="shared" si="2"/>
        <v>Adiyogi Rudraksha with Chain (Consecrated)</v>
      </c>
      <c r="C2670" s="32" t="s">
        <v>17262</v>
      </c>
      <c r="D2670" s="32" t="s">
        <v>311</v>
      </c>
      <c r="E2670" s="229">
        <v>2.77</v>
      </c>
      <c r="F2670" s="230" t="b">
        <v>0</v>
      </c>
      <c r="G2670" s="233">
        <v>3473.0</v>
      </c>
      <c r="H2670" s="233">
        <v>3475.0</v>
      </c>
      <c r="I2670" s="32" t="s">
        <v>3310</v>
      </c>
      <c r="J2670" s="32" t="s">
        <v>310</v>
      </c>
      <c r="K2670" s="229">
        <v>35.0</v>
      </c>
      <c r="L2670" s="233">
        <v>3476.0</v>
      </c>
      <c r="M2670" s="232"/>
      <c r="N2670" s="229">
        <v>35.0</v>
      </c>
    </row>
    <row r="2671">
      <c r="A2671" s="227" t="str">
        <f t="shared" si="1"/>
        <v>RS0000300000</v>
      </c>
      <c r="B2671" s="227" t="str">
        <f t="shared" si="2"/>
        <v>Rudraksha-Do-Mukhi-2-face</v>
      </c>
      <c r="C2671" s="32" t="s">
        <v>17263</v>
      </c>
      <c r="D2671" s="32" t="s">
        <v>304</v>
      </c>
      <c r="E2671" s="229">
        <v>2.52</v>
      </c>
      <c r="F2671" s="230" t="b">
        <v>0</v>
      </c>
      <c r="G2671" s="229">
        <v>897.0</v>
      </c>
      <c r="H2671" s="229">
        <v>897.0</v>
      </c>
      <c r="I2671" s="32" t="s">
        <v>3505</v>
      </c>
      <c r="J2671" s="32" t="s">
        <v>303</v>
      </c>
      <c r="K2671" s="229">
        <v>50.0</v>
      </c>
      <c r="L2671" s="229">
        <v>897.0</v>
      </c>
      <c r="M2671" s="232"/>
      <c r="N2671" s="229">
        <v>50.0</v>
      </c>
    </row>
    <row r="2672">
      <c r="A2672" s="227" t="str">
        <f t="shared" si="1"/>
        <v>RS0000400000</v>
      </c>
      <c r="B2672" s="227" t="str">
        <f t="shared" si="2"/>
        <v>Rudraksha-Gaurishankar</v>
      </c>
      <c r="C2672" s="32" t="s">
        <v>17264</v>
      </c>
      <c r="D2672" s="32" t="s">
        <v>290</v>
      </c>
      <c r="E2672" s="229">
        <v>125.29</v>
      </c>
      <c r="F2672" s="230" t="b">
        <v>0</v>
      </c>
      <c r="G2672" s="229">
        <v>708.0</v>
      </c>
      <c r="H2672" s="229">
        <v>708.0</v>
      </c>
      <c r="I2672" s="32" t="s">
        <v>3508</v>
      </c>
      <c r="J2672" s="32" t="s">
        <v>289</v>
      </c>
      <c r="K2672" s="229">
        <v>395.0</v>
      </c>
      <c r="L2672" s="229">
        <v>709.0</v>
      </c>
      <c r="M2672" s="232"/>
      <c r="N2672" s="229">
        <v>395.0</v>
      </c>
    </row>
    <row r="2673">
      <c r="A2673" s="227" t="str">
        <f t="shared" si="1"/>
        <v>RS0000500000</v>
      </c>
      <c r="B2673" s="227" t="str">
        <f t="shared" si="2"/>
        <v>Rudraksha-Children's-Shanmukhi</v>
      </c>
      <c r="C2673" s="32" t="s">
        <v>17265</v>
      </c>
      <c r="D2673" s="32" t="s">
        <v>322</v>
      </c>
      <c r="E2673" s="229">
        <v>1.23</v>
      </c>
      <c r="F2673" s="230" t="b">
        <v>0</v>
      </c>
      <c r="G2673" s="233">
        <v>1228.0</v>
      </c>
      <c r="H2673" s="233">
        <v>1249.0</v>
      </c>
      <c r="I2673" s="32" t="s">
        <v>3511</v>
      </c>
      <c r="J2673" s="32" t="s">
        <v>321</v>
      </c>
      <c r="K2673" s="229">
        <v>25.0</v>
      </c>
      <c r="L2673" s="233">
        <v>1249.0</v>
      </c>
      <c r="M2673" s="231"/>
      <c r="N2673" s="229">
        <v>25.0</v>
      </c>
    </row>
    <row r="2674">
      <c r="A2674" s="227" t="str">
        <f t="shared" si="1"/>
        <v>RS0000607500</v>
      </c>
      <c r="B2674" s="227" t="str">
        <f t="shared" si="2"/>
        <v>Panchamukhi Rudraksha Mala (5 MM)</v>
      </c>
      <c r="C2674" s="32" t="s">
        <v>17266</v>
      </c>
      <c r="D2674" s="32" t="s">
        <v>294</v>
      </c>
      <c r="E2674" s="229">
        <v>30.55</v>
      </c>
      <c r="F2674" s="230" t="b">
        <v>0</v>
      </c>
      <c r="G2674" s="233">
        <v>1350.0</v>
      </c>
      <c r="H2674" s="233">
        <v>1351.0</v>
      </c>
      <c r="I2674" s="32" t="s">
        <v>3502</v>
      </c>
      <c r="J2674" s="32" t="s">
        <v>293</v>
      </c>
      <c r="K2674" s="229">
        <v>150.0</v>
      </c>
      <c r="L2674" s="233">
        <v>1351.0</v>
      </c>
      <c r="M2674" s="32" t="s">
        <v>17267</v>
      </c>
      <c r="N2674" s="229">
        <v>0.0</v>
      </c>
    </row>
    <row r="2675">
      <c r="A2675" s="227" t="str">
        <f t="shared" si="1"/>
        <v>RS0000607600</v>
      </c>
      <c r="B2675" s="227" t="str">
        <f t="shared" si="2"/>
        <v>Panchamukhi Rudraksha Mala (5.5 MM)</v>
      </c>
      <c r="C2675" s="32" t="s">
        <v>17268</v>
      </c>
      <c r="D2675" s="32" t="s">
        <v>295</v>
      </c>
      <c r="E2675" s="229">
        <v>31.72</v>
      </c>
      <c r="F2675" s="230" t="b">
        <v>0</v>
      </c>
      <c r="G2675" s="233">
        <v>2051.0</v>
      </c>
      <c r="H2675" s="233">
        <v>2052.0</v>
      </c>
      <c r="I2675" s="32" t="s">
        <v>3500</v>
      </c>
      <c r="J2675" s="32" t="s">
        <v>293</v>
      </c>
      <c r="K2675" s="229">
        <v>140.0</v>
      </c>
      <c r="L2675" s="233">
        <v>2052.0</v>
      </c>
      <c r="M2675" s="32" t="s">
        <v>17269</v>
      </c>
      <c r="N2675" s="229">
        <v>0.0</v>
      </c>
    </row>
    <row r="2676">
      <c r="A2676" s="227" t="str">
        <f t="shared" si="1"/>
        <v>RS0000607700</v>
      </c>
      <c r="B2676" s="227" t="str">
        <f t="shared" si="2"/>
        <v>Panchamukhi Rudraksha Mala (6 MM)</v>
      </c>
      <c r="C2676" s="32" t="s">
        <v>17270</v>
      </c>
      <c r="D2676" s="32" t="s">
        <v>298</v>
      </c>
      <c r="E2676" s="229">
        <v>16.36</v>
      </c>
      <c r="F2676" s="230" t="b">
        <v>0</v>
      </c>
      <c r="G2676" s="229">
        <v>977.0</v>
      </c>
      <c r="H2676" s="229">
        <v>979.0</v>
      </c>
      <c r="I2676" s="32" t="s">
        <v>3498</v>
      </c>
      <c r="J2676" s="32" t="s">
        <v>293</v>
      </c>
      <c r="K2676" s="229">
        <v>125.0</v>
      </c>
      <c r="L2676" s="229">
        <v>978.0</v>
      </c>
      <c r="M2676" s="32" t="s">
        <v>17271</v>
      </c>
      <c r="N2676" s="229">
        <v>0.0</v>
      </c>
    </row>
    <row r="2677">
      <c r="A2677" s="227" t="str">
        <f t="shared" si="1"/>
        <v>RS0000607800</v>
      </c>
      <c r="B2677" s="227" t="str">
        <f t="shared" si="2"/>
        <v>Panchamukhi Rudraksha Mala (6.5 MM)</v>
      </c>
      <c r="C2677" s="32" t="s">
        <v>17272</v>
      </c>
      <c r="D2677" s="32" t="s">
        <v>299</v>
      </c>
      <c r="E2677" s="229">
        <v>14.81</v>
      </c>
      <c r="F2677" s="230" t="b">
        <v>0</v>
      </c>
      <c r="G2677" s="233">
        <v>1718.0</v>
      </c>
      <c r="H2677" s="233">
        <v>1718.0</v>
      </c>
      <c r="I2677" s="32" t="s">
        <v>3496</v>
      </c>
      <c r="J2677" s="32" t="s">
        <v>293</v>
      </c>
      <c r="K2677" s="229">
        <v>115.0</v>
      </c>
      <c r="L2677" s="233">
        <v>1718.0</v>
      </c>
      <c r="M2677" s="32" t="s">
        <v>17273</v>
      </c>
      <c r="N2677" s="229">
        <v>0.0</v>
      </c>
    </row>
    <row r="2678">
      <c r="A2678" s="227" t="str">
        <f t="shared" si="1"/>
        <v>RS0000607900</v>
      </c>
      <c r="B2678" s="227" t="str">
        <f t="shared" si="2"/>
        <v>Panchamukhi Rudraksha Mala (7 MM)</v>
      </c>
      <c r="C2678" s="32" t="s">
        <v>17274</v>
      </c>
      <c r="D2678" s="32" t="s">
        <v>300</v>
      </c>
      <c r="E2678" s="229">
        <v>8.34</v>
      </c>
      <c r="F2678" s="230" t="b">
        <v>0</v>
      </c>
      <c r="G2678" s="233">
        <v>1148.0</v>
      </c>
      <c r="H2678" s="233">
        <v>1148.0</v>
      </c>
      <c r="I2678" s="32" t="s">
        <v>3494</v>
      </c>
      <c r="J2678" s="32" t="s">
        <v>293</v>
      </c>
      <c r="K2678" s="229">
        <v>100.0</v>
      </c>
      <c r="L2678" s="233">
        <v>1148.0</v>
      </c>
      <c r="M2678" s="32" t="s">
        <v>17275</v>
      </c>
      <c r="N2678" s="229">
        <v>0.0</v>
      </c>
    </row>
    <row r="2679">
      <c r="A2679" s="227" t="str">
        <f t="shared" si="1"/>
        <v>RS0000608000</v>
      </c>
      <c r="B2679" s="227" t="str">
        <f t="shared" si="2"/>
        <v>Panchamukhi Rudraksha Mala (7.5 MM)</v>
      </c>
      <c r="C2679" s="32" t="s">
        <v>17276</v>
      </c>
      <c r="D2679" s="32" t="s">
        <v>301</v>
      </c>
      <c r="E2679" s="229">
        <v>6.05</v>
      </c>
      <c r="F2679" s="230" t="b">
        <v>0</v>
      </c>
      <c r="G2679" s="233">
        <v>1735.0</v>
      </c>
      <c r="H2679" s="233">
        <v>1740.0</v>
      </c>
      <c r="I2679" s="32" t="s">
        <v>3492</v>
      </c>
      <c r="J2679" s="32" t="s">
        <v>293</v>
      </c>
      <c r="K2679" s="229">
        <v>90.0</v>
      </c>
      <c r="L2679" s="233">
        <v>1741.0</v>
      </c>
      <c r="M2679" s="32" t="s">
        <v>17277</v>
      </c>
      <c r="N2679" s="229">
        <v>0.0</v>
      </c>
    </row>
    <row r="2680">
      <c r="A2680" s="227" t="str">
        <f t="shared" si="1"/>
        <v>RS0000608100</v>
      </c>
      <c r="B2680" s="227" t="str">
        <f t="shared" si="2"/>
        <v>Panchamukhi Rudraksha Replacement Beads (8 MM)</v>
      </c>
      <c r="C2680" s="32" t="s">
        <v>17278</v>
      </c>
      <c r="D2680" s="32" t="s">
        <v>3489</v>
      </c>
      <c r="E2680" s="229">
        <v>0.0</v>
      </c>
      <c r="F2680" s="230" t="b">
        <v>0</v>
      </c>
      <c r="G2680" s="229">
        <v>0.0</v>
      </c>
      <c r="H2680" s="229">
        <v>0.0</v>
      </c>
      <c r="I2680" s="32" t="s">
        <v>3490</v>
      </c>
      <c r="J2680" s="32" t="s">
        <v>17279</v>
      </c>
      <c r="K2680" s="229">
        <v>0.75</v>
      </c>
      <c r="L2680" s="229">
        <v>0.0</v>
      </c>
      <c r="M2680" s="32" t="s">
        <v>17280</v>
      </c>
      <c r="N2680" s="229">
        <v>0.75</v>
      </c>
    </row>
    <row r="2681">
      <c r="A2681" s="227" t="str">
        <f t="shared" si="1"/>
        <v>RS0000707506</v>
      </c>
      <c r="B2681" s="227" t="str">
        <f t="shared" si="2"/>
        <v>Panchamukhi Rudraksha Replacement Beads (5 MM)</v>
      </c>
      <c r="C2681" s="32" t="s">
        <v>17281</v>
      </c>
      <c r="D2681" s="32" t="s">
        <v>17282</v>
      </c>
      <c r="E2681" s="229">
        <v>0.0</v>
      </c>
      <c r="F2681" s="230" t="b">
        <v>0</v>
      </c>
      <c r="G2681" s="229">
        <v>98.0</v>
      </c>
      <c r="H2681" s="229">
        <v>98.0</v>
      </c>
      <c r="I2681" s="32" t="s">
        <v>17283</v>
      </c>
      <c r="J2681" s="32" t="s">
        <v>17279</v>
      </c>
      <c r="K2681" s="229">
        <v>2.0</v>
      </c>
      <c r="L2681" s="229">
        <v>98.0</v>
      </c>
      <c r="M2681" s="32" t="s">
        <v>17267</v>
      </c>
      <c r="N2681" s="229">
        <v>0.75</v>
      </c>
    </row>
    <row r="2682">
      <c r="A2682" s="227" t="str">
        <f t="shared" si="1"/>
        <v>RS0000707606</v>
      </c>
      <c r="B2682" s="227" t="str">
        <f t="shared" si="2"/>
        <v>Panchamukhi Rudraksha Replacement Beads (5.5 MM)</v>
      </c>
      <c r="C2682" s="32" t="s">
        <v>17284</v>
      </c>
      <c r="D2682" s="32" t="s">
        <v>17285</v>
      </c>
      <c r="E2682" s="229">
        <v>0.0</v>
      </c>
      <c r="F2682" s="230" t="b">
        <v>0</v>
      </c>
      <c r="G2682" s="229">
        <v>184.0</v>
      </c>
      <c r="H2682" s="229">
        <v>184.0</v>
      </c>
      <c r="I2682" s="32" t="s">
        <v>17286</v>
      </c>
      <c r="J2682" s="32" t="s">
        <v>17279</v>
      </c>
      <c r="K2682" s="229">
        <v>2.0</v>
      </c>
      <c r="L2682" s="229">
        <v>184.0</v>
      </c>
      <c r="M2682" s="32" t="s">
        <v>17269</v>
      </c>
      <c r="N2682" s="229">
        <v>0.75</v>
      </c>
    </row>
    <row r="2683">
      <c r="A2683" s="227" t="str">
        <f t="shared" si="1"/>
        <v>RS0000707706</v>
      </c>
      <c r="B2683" s="227" t="str">
        <f t="shared" si="2"/>
        <v>Panchamukhi Rudraksha Replacement Beads (6 MM)</v>
      </c>
      <c r="C2683" s="32" t="s">
        <v>17287</v>
      </c>
      <c r="D2683" s="32" t="s">
        <v>17288</v>
      </c>
      <c r="E2683" s="229">
        <v>0.0</v>
      </c>
      <c r="F2683" s="230" t="b">
        <v>0</v>
      </c>
      <c r="G2683" s="229">
        <v>0.0</v>
      </c>
      <c r="H2683" s="229">
        <v>0.0</v>
      </c>
      <c r="I2683" s="32" t="s">
        <v>17289</v>
      </c>
      <c r="J2683" s="32" t="s">
        <v>17279</v>
      </c>
      <c r="K2683" s="229">
        <v>1.75</v>
      </c>
      <c r="L2683" s="229">
        <v>0.0</v>
      </c>
      <c r="M2683" s="32" t="s">
        <v>17271</v>
      </c>
      <c r="N2683" s="229">
        <v>0.75</v>
      </c>
    </row>
    <row r="2684">
      <c r="A2684" s="227" t="str">
        <f t="shared" si="1"/>
        <v>RS0000707806</v>
      </c>
      <c r="B2684" s="227" t="str">
        <f t="shared" si="2"/>
        <v>Panchamukhi Rudraksha Replacement Beads (6.5 MM)</v>
      </c>
      <c r="C2684" s="32" t="s">
        <v>17290</v>
      </c>
      <c r="D2684" s="32" t="s">
        <v>17291</v>
      </c>
      <c r="E2684" s="229">
        <v>0.0</v>
      </c>
      <c r="F2684" s="230" t="b">
        <v>0</v>
      </c>
      <c r="G2684" s="229">
        <v>65.0</v>
      </c>
      <c r="H2684" s="229">
        <v>65.0</v>
      </c>
      <c r="I2684" s="32" t="s">
        <v>17292</v>
      </c>
      <c r="J2684" s="32" t="s">
        <v>17279</v>
      </c>
      <c r="K2684" s="229">
        <v>1.5</v>
      </c>
      <c r="L2684" s="229">
        <v>65.0</v>
      </c>
      <c r="M2684" s="32" t="s">
        <v>17273</v>
      </c>
      <c r="N2684" s="229">
        <v>0.75</v>
      </c>
    </row>
    <row r="2685">
      <c r="A2685" s="227" t="str">
        <f t="shared" si="1"/>
        <v>RS0000707906</v>
      </c>
      <c r="B2685" s="227" t="str">
        <f t="shared" si="2"/>
        <v>Panchamukhi Rudraksha Replacement Beads (7 MM)</v>
      </c>
      <c r="C2685" s="32" t="s">
        <v>17293</v>
      </c>
      <c r="D2685" s="32" t="s">
        <v>17294</v>
      </c>
      <c r="E2685" s="229">
        <v>0.0</v>
      </c>
      <c r="F2685" s="230" t="b">
        <v>0</v>
      </c>
      <c r="G2685" s="229">
        <v>101.0</v>
      </c>
      <c r="H2685" s="229">
        <v>101.0</v>
      </c>
      <c r="I2685" s="32" t="s">
        <v>17295</v>
      </c>
      <c r="J2685" s="32" t="s">
        <v>17279</v>
      </c>
      <c r="K2685" s="229">
        <v>1.25</v>
      </c>
      <c r="L2685" s="229">
        <v>101.0</v>
      </c>
      <c r="M2685" s="32" t="s">
        <v>17275</v>
      </c>
      <c r="N2685" s="229">
        <v>0.75</v>
      </c>
    </row>
    <row r="2686">
      <c r="A2686" s="227" t="str">
        <f t="shared" si="1"/>
        <v>RS0000708006</v>
      </c>
      <c r="B2686" s="227" t="str">
        <f t="shared" si="2"/>
        <v>Panchamukhi Rudraksha Replacement Beads (7.5 MM)</v>
      </c>
      <c r="C2686" s="32" t="s">
        <v>17296</v>
      </c>
      <c r="D2686" s="32" t="s">
        <v>17297</v>
      </c>
      <c r="E2686" s="229">
        <v>0.0</v>
      </c>
      <c r="F2686" s="230" t="b">
        <v>0</v>
      </c>
      <c r="G2686" s="229">
        <v>66.0</v>
      </c>
      <c r="H2686" s="229">
        <v>66.0</v>
      </c>
      <c r="I2686" s="32" t="s">
        <v>17298</v>
      </c>
      <c r="J2686" s="32" t="s">
        <v>17279</v>
      </c>
      <c r="K2686" s="229">
        <v>1.0</v>
      </c>
      <c r="L2686" s="229">
        <v>66.0</v>
      </c>
      <c r="M2686" s="32" t="s">
        <v>17277</v>
      </c>
      <c r="N2686" s="229">
        <v>0.75</v>
      </c>
    </row>
    <row r="2687">
      <c r="A2687" s="227" t="str">
        <f t="shared" si="1"/>
        <v>RS0000916906</v>
      </c>
      <c r="B2687" s="227" t="str">
        <f t="shared" si="2"/>
        <v>Brown Silk thread for Rudraksh (S)</v>
      </c>
      <c r="C2687" s="32" t="s">
        <v>17299</v>
      </c>
      <c r="D2687" s="32" t="s">
        <v>463</v>
      </c>
      <c r="E2687" s="229">
        <v>4.61</v>
      </c>
      <c r="F2687" s="230" t="b">
        <v>0</v>
      </c>
      <c r="G2687" s="229">
        <v>403.0</v>
      </c>
      <c r="H2687" s="229">
        <v>403.0</v>
      </c>
      <c r="I2687" s="32" t="s">
        <v>17300</v>
      </c>
      <c r="J2687" s="32" t="s">
        <v>17301</v>
      </c>
      <c r="K2687" s="229">
        <v>5.0</v>
      </c>
      <c r="L2687" s="229">
        <v>403.0</v>
      </c>
      <c r="M2687" s="32" t="s">
        <v>11585</v>
      </c>
      <c r="N2687" s="229">
        <v>5.0</v>
      </c>
    </row>
    <row r="2688">
      <c r="A2688" s="227" t="str">
        <f t="shared" si="1"/>
        <v>RS0000917006</v>
      </c>
      <c r="B2688" s="227" t="str">
        <f t="shared" si="2"/>
        <v>Red Silk thread for Rudraksh (S)</v>
      </c>
      <c r="C2688" s="32" t="s">
        <v>17302</v>
      </c>
      <c r="D2688" s="32" t="s">
        <v>461</v>
      </c>
      <c r="E2688" s="229">
        <v>5.62</v>
      </c>
      <c r="F2688" s="230" t="b">
        <v>0</v>
      </c>
      <c r="G2688" s="229">
        <v>492.0</v>
      </c>
      <c r="H2688" s="229">
        <v>493.0</v>
      </c>
      <c r="I2688" s="32" t="s">
        <v>17303</v>
      </c>
      <c r="J2688" s="32" t="s">
        <v>17304</v>
      </c>
      <c r="K2688" s="229">
        <v>5.0</v>
      </c>
      <c r="L2688" s="229">
        <v>493.0</v>
      </c>
      <c r="M2688" s="32" t="s">
        <v>11585</v>
      </c>
      <c r="N2688" s="229">
        <v>5.0</v>
      </c>
    </row>
    <row r="2689">
      <c r="A2689" s="227" t="str">
        <f t="shared" si="1"/>
        <v>RS0000917106</v>
      </c>
      <c r="B2689" s="227" t="str">
        <f t="shared" si="2"/>
        <v>Brown Silk thread for Rudraksh (L)</v>
      </c>
      <c r="C2689" s="32" t="s">
        <v>17305</v>
      </c>
      <c r="D2689" s="32" t="s">
        <v>464</v>
      </c>
      <c r="E2689" s="229">
        <v>9.48</v>
      </c>
      <c r="F2689" s="230" t="b">
        <v>0</v>
      </c>
      <c r="G2689" s="229">
        <v>256.0</v>
      </c>
      <c r="H2689" s="229">
        <v>259.0</v>
      </c>
      <c r="I2689" s="32" t="s">
        <v>17306</v>
      </c>
      <c r="J2689" s="32" t="s">
        <v>17301</v>
      </c>
      <c r="K2689" s="229">
        <v>5.0</v>
      </c>
      <c r="L2689" s="229">
        <v>259.0</v>
      </c>
      <c r="M2689" s="32" t="s">
        <v>11588</v>
      </c>
      <c r="N2689" s="229">
        <v>5.0</v>
      </c>
    </row>
    <row r="2690">
      <c r="A2690" s="227" t="str">
        <f t="shared" si="1"/>
        <v>RS0000917206</v>
      </c>
      <c r="B2690" s="227" t="str">
        <f t="shared" si="2"/>
        <v>Red Silk thread for Rudraksh (L)</v>
      </c>
      <c r="C2690" s="32" t="s">
        <v>17307</v>
      </c>
      <c r="D2690" s="32" t="s">
        <v>462</v>
      </c>
      <c r="E2690" s="229">
        <v>10.93</v>
      </c>
      <c r="F2690" s="230" t="b">
        <v>0</v>
      </c>
      <c r="G2690" s="229">
        <v>457.0</v>
      </c>
      <c r="H2690" s="229">
        <v>458.0</v>
      </c>
      <c r="I2690" s="32" t="s">
        <v>17308</v>
      </c>
      <c r="J2690" s="32" t="s">
        <v>17304</v>
      </c>
      <c r="K2690" s="229">
        <v>5.0</v>
      </c>
      <c r="L2690" s="229">
        <v>458.0</v>
      </c>
      <c r="M2690" s="32" t="s">
        <v>11588</v>
      </c>
      <c r="N2690" s="229">
        <v>5.0</v>
      </c>
    </row>
    <row r="2691">
      <c r="A2691" s="227" t="str">
        <f t="shared" si="1"/>
        <v>RS0000917306</v>
      </c>
      <c r="B2691" s="227" t="str">
        <f t="shared" si="2"/>
        <v>White Silk thread for Rudraksh (L)</v>
      </c>
      <c r="C2691" s="32" t="s">
        <v>17309</v>
      </c>
      <c r="D2691" s="32" t="s">
        <v>460</v>
      </c>
      <c r="E2691" s="229">
        <v>1.57</v>
      </c>
      <c r="F2691" s="230" t="b">
        <v>0</v>
      </c>
      <c r="G2691" s="229">
        <v>379.0</v>
      </c>
      <c r="H2691" s="229">
        <v>380.0</v>
      </c>
      <c r="I2691" s="32" t="s">
        <v>17310</v>
      </c>
      <c r="J2691" s="32" t="s">
        <v>17311</v>
      </c>
      <c r="K2691" s="229">
        <v>5.0</v>
      </c>
      <c r="L2691" s="229">
        <v>380.0</v>
      </c>
      <c r="M2691" s="32" t="s">
        <v>11588</v>
      </c>
      <c r="N2691" s="229">
        <v>5.0</v>
      </c>
    </row>
    <row r="2692">
      <c r="A2692" s="227" t="str">
        <f t="shared" si="1"/>
        <v>RS0000917506</v>
      </c>
      <c r="B2692" s="227" t="str">
        <f t="shared" si="2"/>
        <v>White Silk thread for Rudraksh (S)</v>
      </c>
      <c r="C2692" s="32" t="s">
        <v>17312</v>
      </c>
      <c r="D2692" s="32" t="s">
        <v>458</v>
      </c>
      <c r="E2692" s="229">
        <v>1.54</v>
      </c>
      <c r="F2692" s="230" t="b">
        <v>0</v>
      </c>
      <c r="G2692" s="229">
        <v>197.0</v>
      </c>
      <c r="H2692" s="229">
        <v>199.0</v>
      </c>
      <c r="I2692" s="32" t="s">
        <v>17313</v>
      </c>
      <c r="J2692" s="32" t="s">
        <v>17311</v>
      </c>
      <c r="K2692" s="229">
        <v>5.0</v>
      </c>
      <c r="L2692" s="229">
        <v>199.0</v>
      </c>
      <c r="M2692" s="32" t="s">
        <v>11585</v>
      </c>
      <c r="N2692" s="229">
        <v>5.0</v>
      </c>
    </row>
    <row r="2693">
      <c r="A2693" s="227" t="str">
        <f t="shared" si="1"/>
        <v>RS0001000100</v>
      </c>
      <c r="B2693" s="227" t="str">
        <f t="shared" si="2"/>
        <v>Spatik Mala (Quartz Stones) (2)</v>
      </c>
      <c r="C2693" s="32" t="s">
        <v>17314</v>
      </c>
      <c r="D2693" s="32" t="s">
        <v>13</v>
      </c>
      <c r="E2693" s="229">
        <v>14.8</v>
      </c>
      <c r="F2693" s="230" t="b">
        <v>0</v>
      </c>
      <c r="G2693" s="229">
        <v>51.0</v>
      </c>
      <c r="H2693" s="229">
        <v>52.0</v>
      </c>
      <c r="I2693" s="32" t="s">
        <v>4057</v>
      </c>
      <c r="J2693" s="32" t="s">
        <v>12</v>
      </c>
      <c r="K2693" s="229">
        <v>35.0</v>
      </c>
      <c r="L2693" s="229">
        <v>52.0</v>
      </c>
      <c r="M2693" s="32" t="s">
        <v>17315</v>
      </c>
      <c r="N2693" s="229">
        <v>50.0</v>
      </c>
    </row>
    <row r="2694">
      <c r="A2694" s="227" t="str">
        <f t="shared" si="1"/>
        <v>RS0001000200</v>
      </c>
      <c r="B2694" s="227" t="str">
        <f t="shared" si="2"/>
        <v>Spatik Mala (Quartz Stones) (3)</v>
      </c>
      <c r="C2694" s="32" t="s">
        <v>17316</v>
      </c>
      <c r="D2694" s="32" t="s">
        <v>309</v>
      </c>
      <c r="E2694" s="229">
        <v>7.0</v>
      </c>
      <c r="F2694" s="230" t="b">
        <v>0</v>
      </c>
      <c r="G2694" s="229">
        <v>149.0</v>
      </c>
      <c r="H2694" s="229">
        <v>149.0</v>
      </c>
      <c r="I2694" s="32" t="s">
        <v>4059</v>
      </c>
      <c r="J2694" s="32" t="s">
        <v>12</v>
      </c>
      <c r="K2694" s="229">
        <v>40.0</v>
      </c>
      <c r="L2694" s="229">
        <v>149.0</v>
      </c>
      <c r="M2694" s="32" t="s">
        <v>17317</v>
      </c>
      <c r="N2694" s="229">
        <v>50.0</v>
      </c>
    </row>
    <row r="2695">
      <c r="A2695" s="227" t="str">
        <f t="shared" si="1"/>
        <v>RS0001000300</v>
      </c>
      <c r="B2695" s="227" t="str">
        <f t="shared" si="2"/>
        <v>Spatik Mala (Quartz Stones) (4)</v>
      </c>
      <c r="C2695" s="32" t="s">
        <v>17318</v>
      </c>
      <c r="D2695" s="32" t="s">
        <v>306</v>
      </c>
      <c r="E2695" s="229">
        <v>7.62</v>
      </c>
      <c r="F2695" s="230" t="b">
        <v>0</v>
      </c>
      <c r="G2695" s="229">
        <v>240.0</v>
      </c>
      <c r="H2695" s="229">
        <v>240.0</v>
      </c>
      <c r="I2695" s="32" t="s">
        <v>4061</v>
      </c>
      <c r="J2695" s="32" t="s">
        <v>12</v>
      </c>
      <c r="K2695" s="229">
        <v>45.0</v>
      </c>
      <c r="L2695" s="229">
        <v>240.0</v>
      </c>
      <c r="M2695" s="32" t="s">
        <v>17319</v>
      </c>
      <c r="N2695" s="229">
        <v>50.0</v>
      </c>
    </row>
    <row r="2696">
      <c r="A2696" s="227" t="str">
        <f t="shared" si="1"/>
        <v>RS0001000400</v>
      </c>
      <c r="B2696" s="227" t="str">
        <f t="shared" si="2"/>
        <v>Spatik Mala (Quartz Stones) (5)</v>
      </c>
      <c r="C2696" s="32" t="s">
        <v>17320</v>
      </c>
      <c r="D2696" s="32" t="s">
        <v>302</v>
      </c>
      <c r="E2696" s="229">
        <v>15.73</v>
      </c>
      <c r="F2696" s="230" t="b">
        <v>0</v>
      </c>
      <c r="G2696" s="229">
        <v>50.0</v>
      </c>
      <c r="H2696" s="229">
        <v>51.0</v>
      </c>
      <c r="I2696" s="32" t="s">
        <v>4063</v>
      </c>
      <c r="J2696" s="32" t="s">
        <v>12</v>
      </c>
      <c r="K2696" s="229">
        <v>50.0</v>
      </c>
      <c r="L2696" s="229">
        <v>51.0</v>
      </c>
      <c r="M2696" s="32" t="s">
        <v>17321</v>
      </c>
      <c r="N2696" s="229">
        <v>50.0</v>
      </c>
    </row>
    <row r="2697">
      <c r="A2697" s="227" t="str">
        <f t="shared" si="1"/>
        <v>SAMSKRITI-L</v>
      </c>
      <c r="B2697" s="227" t="str">
        <f t="shared" si="2"/>
        <v>Samskriti T Shirt (L)</v>
      </c>
      <c r="C2697" s="32" t="s">
        <v>17322</v>
      </c>
      <c r="D2697" s="32" t="s">
        <v>17323</v>
      </c>
      <c r="E2697" s="233">
        <v>0.0</v>
      </c>
      <c r="F2697" s="230" t="b">
        <v>0</v>
      </c>
      <c r="G2697" s="229">
        <v>0.0</v>
      </c>
      <c r="H2697" s="229">
        <v>0.0</v>
      </c>
      <c r="I2697" s="32" t="s">
        <v>17323</v>
      </c>
      <c r="J2697" s="32" t="s">
        <v>17324</v>
      </c>
      <c r="K2697" s="229">
        <v>25.0</v>
      </c>
      <c r="L2697" s="229">
        <v>0.0</v>
      </c>
      <c r="M2697" s="32" t="s">
        <v>11588</v>
      </c>
      <c r="N2697" s="229">
        <v>0.0</v>
      </c>
    </row>
    <row r="2698">
      <c r="A2698" s="227" t="str">
        <f t="shared" si="1"/>
        <v>SAMSKRITI-M</v>
      </c>
      <c r="B2698" s="227" t="str">
        <f t="shared" si="2"/>
        <v>Samskriti T Shirt (M)</v>
      </c>
      <c r="C2698" s="32" t="s">
        <v>17325</v>
      </c>
      <c r="D2698" s="32" t="s">
        <v>17326</v>
      </c>
      <c r="E2698" s="233">
        <v>0.0</v>
      </c>
      <c r="F2698" s="230" t="b">
        <v>0</v>
      </c>
      <c r="G2698" s="229">
        <v>0.0</v>
      </c>
      <c r="H2698" s="229">
        <v>0.0</v>
      </c>
      <c r="I2698" s="32" t="s">
        <v>17326</v>
      </c>
      <c r="J2698" s="32" t="s">
        <v>17324</v>
      </c>
      <c r="K2698" s="229">
        <v>25.0</v>
      </c>
      <c r="L2698" s="229">
        <v>0.0</v>
      </c>
      <c r="M2698" s="32" t="s">
        <v>11388</v>
      </c>
      <c r="N2698" s="229">
        <v>0.0</v>
      </c>
    </row>
    <row r="2699">
      <c r="A2699" s="227" t="str">
        <f t="shared" si="1"/>
        <v>SAMSKRITI-S</v>
      </c>
      <c r="B2699" s="227" t="str">
        <f t="shared" si="2"/>
        <v>Samskriti T Shirt (S)</v>
      </c>
      <c r="C2699" s="32" t="s">
        <v>17327</v>
      </c>
      <c r="D2699" s="32" t="s">
        <v>17328</v>
      </c>
      <c r="E2699" s="233">
        <v>0.0</v>
      </c>
      <c r="F2699" s="230" t="b">
        <v>0</v>
      </c>
      <c r="G2699" s="229">
        <v>0.0</v>
      </c>
      <c r="H2699" s="229">
        <v>0.0</v>
      </c>
      <c r="I2699" s="32" t="s">
        <v>17328</v>
      </c>
      <c r="J2699" s="32" t="s">
        <v>17324</v>
      </c>
      <c r="K2699" s="229">
        <v>25.0</v>
      </c>
      <c r="L2699" s="229">
        <v>0.0</v>
      </c>
      <c r="M2699" s="32" t="s">
        <v>11585</v>
      </c>
      <c r="N2699" s="229">
        <v>0.0</v>
      </c>
    </row>
    <row r="2700">
      <c r="A2700" s="227" t="str">
        <f t="shared" si="1"/>
        <v>SAMSKRITI-XL</v>
      </c>
      <c r="B2700" s="227" t="str">
        <f t="shared" si="2"/>
        <v>Samskriti T Shirt (XL)</v>
      </c>
      <c r="C2700" s="32" t="s">
        <v>17329</v>
      </c>
      <c r="D2700" s="32" t="s">
        <v>17330</v>
      </c>
      <c r="E2700" s="233">
        <v>0.0</v>
      </c>
      <c r="F2700" s="230" t="b">
        <v>0</v>
      </c>
      <c r="G2700" s="229">
        <v>0.0</v>
      </c>
      <c r="H2700" s="229">
        <v>0.0</v>
      </c>
      <c r="I2700" s="32" t="s">
        <v>17330</v>
      </c>
      <c r="J2700" s="32" t="s">
        <v>17324</v>
      </c>
      <c r="K2700" s="229">
        <v>25.0</v>
      </c>
      <c r="L2700" s="229">
        <v>0.0</v>
      </c>
      <c r="M2700" s="32" t="s">
        <v>11390</v>
      </c>
      <c r="N2700" s="229">
        <v>0.0</v>
      </c>
    </row>
    <row r="2701">
      <c r="A2701" s="227" t="str">
        <f t="shared" si="1"/>
        <v>SAREE100</v>
      </c>
      <c r="B2701" s="227" t="str">
        <f t="shared" si="2"/>
        <v>100 Devi Saree For Offering</v>
      </c>
      <c r="C2701" s="32" t="s">
        <v>17331</v>
      </c>
      <c r="D2701" s="32" t="s">
        <v>17332</v>
      </c>
      <c r="E2701" s="229">
        <v>0.0</v>
      </c>
      <c r="F2701" s="230" t="b">
        <v>0</v>
      </c>
      <c r="G2701" s="229">
        <v>0.0</v>
      </c>
      <c r="H2701" s="229">
        <v>0.0</v>
      </c>
      <c r="I2701" s="32" t="s">
        <v>17332</v>
      </c>
      <c r="J2701" s="32" t="s">
        <v>17333</v>
      </c>
      <c r="K2701" s="229">
        <v>100.0</v>
      </c>
      <c r="L2701" s="229">
        <v>0.0</v>
      </c>
      <c r="M2701" s="231"/>
      <c r="N2701" s="229">
        <v>100.0</v>
      </c>
    </row>
    <row r="2702">
      <c r="A2702" s="227" t="str">
        <f t="shared" si="1"/>
        <v>SAREE120</v>
      </c>
      <c r="B2702" s="227" t="str">
        <f t="shared" si="2"/>
        <v>120 Devi Saree For Offering</v>
      </c>
      <c r="C2702" s="32" t="s">
        <v>17334</v>
      </c>
      <c r="D2702" s="32" t="s">
        <v>17335</v>
      </c>
      <c r="E2702" s="233">
        <v>0.0</v>
      </c>
      <c r="F2702" s="234" t="b">
        <v>0</v>
      </c>
      <c r="G2702" s="229">
        <v>0.0</v>
      </c>
      <c r="H2702" s="229">
        <v>0.0</v>
      </c>
      <c r="I2702" s="32" t="s">
        <v>17335</v>
      </c>
      <c r="J2702" s="32" t="s">
        <v>17336</v>
      </c>
      <c r="K2702" s="229">
        <v>120.0</v>
      </c>
      <c r="L2702" s="229">
        <v>0.0</v>
      </c>
      <c r="M2702" s="231"/>
      <c r="N2702" s="229">
        <v>120.0</v>
      </c>
    </row>
    <row r="2703">
      <c r="A2703" s="227" t="str">
        <f t="shared" si="1"/>
        <v>SAREE140</v>
      </c>
      <c r="B2703" s="227" t="str">
        <f t="shared" si="2"/>
        <v>140 Devi Saree For Offering</v>
      </c>
      <c r="C2703" s="32" t="s">
        <v>17337</v>
      </c>
      <c r="D2703" s="32" t="s">
        <v>17338</v>
      </c>
      <c r="E2703" s="233">
        <v>0.0</v>
      </c>
      <c r="F2703" s="234" t="b">
        <v>0</v>
      </c>
      <c r="G2703" s="229">
        <v>0.0</v>
      </c>
      <c r="H2703" s="233">
        <v>0.0</v>
      </c>
      <c r="I2703" s="32" t="s">
        <v>17338</v>
      </c>
      <c r="J2703" s="32" t="s">
        <v>17339</v>
      </c>
      <c r="K2703" s="229">
        <v>140.0</v>
      </c>
      <c r="L2703" s="233">
        <v>0.0</v>
      </c>
      <c r="M2703" s="231"/>
      <c r="N2703" s="229">
        <v>140.0</v>
      </c>
    </row>
    <row r="2704">
      <c r="A2704" s="227" t="str">
        <f t="shared" si="1"/>
        <v>SAREE160</v>
      </c>
      <c r="B2704" s="227" t="str">
        <f t="shared" si="2"/>
        <v>160 Devi Saree For Offering</v>
      </c>
      <c r="C2704" s="32" t="s">
        <v>17340</v>
      </c>
      <c r="D2704" s="32" t="s">
        <v>17341</v>
      </c>
      <c r="E2704" s="233">
        <v>0.0</v>
      </c>
      <c r="F2704" s="230" t="b">
        <v>0</v>
      </c>
      <c r="G2704" s="229">
        <v>0.0</v>
      </c>
      <c r="H2704" s="233">
        <v>0.0</v>
      </c>
      <c r="I2704" s="32" t="s">
        <v>17341</v>
      </c>
      <c r="J2704" s="32" t="s">
        <v>17342</v>
      </c>
      <c r="K2704" s="229">
        <v>160.0</v>
      </c>
      <c r="L2704" s="233">
        <v>0.0</v>
      </c>
      <c r="M2704" s="231"/>
      <c r="N2704" s="229">
        <v>160.0</v>
      </c>
    </row>
    <row r="2705">
      <c r="A2705" s="227" t="str">
        <f t="shared" si="1"/>
        <v>SAREE200</v>
      </c>
      <c r="B2705" s="227" t="str">
        <f t="shared" si="2"/>
        <v>200 Devi Saree For Offering</v>
      </c>
      <c r="C2705" s="32" t="s">
        <v>17343</v>
      </c>
      <c r="D2705" s="32" t="s">
        <v>17344</v>
      </c>
      <c r="E2705" s="233">
        <v>0.0</v>
      </c>
      <c r="F2705" s="234" t="b">
        <v>0</v>
      </c>
      <c r="G2705" s="229">
        <v>0.0</v>
      </c>
      <c r="H2705" s="229">
        <v>0.0</v>
      </c>
      <c r="I2705" s="32" t="s">
        <v>17344</v>
      </c>
      <c r="J2705" s="32" t="s">
        <v>17345</v>
      </c>
      <c r="K2705" s="229">
        <v>200.0</v>
      </c>
      <c r="L2705" s="229">
        <v>0.0</v>
      </c>
      <c r="M2705" s="231"/>
      <c r="N2705" s="229">
        <v>200.0</v>
      </c>
    </row>
    <row r="2706">
      <c r="A2706" s="227" t="str">
        <f t="shared" si="1"/>
        <v>SAREE240</v>
      </c>
      <c r="B2706" s="227" t="str">
        <f t="shared" si="2"/>
        <v>240 Devi Saree For Offering</v>
      </c>
      <c r="C2706" s="32" t="s">
        <v>17346</v>
      </c>
      <c r="D2706" s="32" t="s">
        <v>17347</v>
      </c>
      <c r="E2706" s="233">
        <v>0.0</v>
      </c>
      <c r="F2706" s="234" t="b">
        <v>0</v>
      </c>
      <c r="G2706" s="229">
        <v>0.0</v>
      </c>
      <c r="H2706" s="233">
        <v>0.0</v>
      </c>
      <c r="I2706" s="32" t="s">
        <v>17347</v>
      </c>
      <c r="J2706" s="32" t="s">
        <v>17348</v>
      </c>
      <c r="K2706" s="229">
        <v>240.0</v>
      </c>
      <c r="L2706" s="233">
        <v>0.0</v>
      </c>
      <c r="M2706" s="231"/>
      <c r="N2706" s="229">
        <v>240.0</v>
      </c>
    </row>
    <row r="2707">
      <c r="A2707" s="227" t="str">
        <f t="shared" si="1"/>
        <v>SAREE250</v>
      </c>
      <c r="B2707" s="227" t="str">
        <f t="shared" si="2"/>
        <v>250 Devi Saree For Offering</v>
      </c>
      <c r="C2707" s="32" t="s">
        <v>17349</v>
      </c>
      <c r="D2707" s="32" t="s">
        <v>17350</v>
      </c>
      <c r="E2707" s="233">
        <v>0.0</v>
      </c>
      <c r="F2707" s="234" t="b">
        <v>0</v>
      </c>
      <c r="G2707" s="229">
        <v>0.0</v>
      </c>
      <c r="H2707" s="233">
        <v>0.0</v>
      </c>
      <c r="I2707" s="32" t="s">
        <v>17350</v>
      </c>
      <c r="J2707" s="32" t="s">
        <v>17351</v>
      </c>
      <c r="K2707" s="229">
        <v>250.0</v>
      </c>
      <c r="L2707" s="233">
        <v>0.0</v>
      </c>
      <c r="M2707" s="231"/>
      <c r="N2707" s="229">
        <v>250.0</v>
      </c>
    </row>
    <row r="2708">
      <c r="A2708" s="227" t="str">
        <f t="shared" si="1"/>
        <v>SAREE265</v>
      </c>
      <c r="B2708" s="227" t="str">
        <f t="shared" si="2"/>
        <v>265 Devi Saree For Offering</v>
      </c>
      <c r="C2708" s="32" t="s">
        <v>17352</v>
      </c>
      <c r="D2708" s="32" t="s">
        <v>17353</v>
      </c>
      <c r="E2708" s="233">
        <v>0.0</v>
      </c>
      <c r="F2708" s="234" t="b">
        <v>0</v>
      </c>
      <c r="G2708" s="229">
        <v>0.0</v>
      </c>
      <c r="H2708" s="233">
        <v>0.0</v>
      </c>
      <c r="I2708" s="32" t="s">
        <v>17353</v>
      </c>
      <c r="J2708" s="32" t="s">
        <v>17354</v>
      </c>
      <c r="K2708" s="229">
        <v>265.0</v>
      </c>
      <c r="L2708" s="233">
        <v>0.0</v>
      </c>
      <c r="M2708" s="231"/>
      <c r="N2708" s="229">
        <v>265.0</v>
      </c>
    </row>
    <row r="2709">
      <c r="A2709" s="227" t="str">
        <f t="shared" si="1"/>
        <v>SAREE30</v>
      </c>
      <c r="B2709" s="227" t="str">
        <f t="shared" si="2"/>
        <v>30 Devi Saree For Offering</v>
      </c>
      <c r="C2709" s="32" t="s">
        <v>17355</v>
      </c>
      <c r="D2709" s="32" t="s">
        <v>17356</v>
      </c>
      <c r="E2709" s="233">
        <v>0.0</v>
      </c>
      <c r="F2709" s="234" t="b">
        <v>0</v>
      </c>
      <c r="G2709" s="229">
        <v>0.0</v>
      </c>
      <c r="H2709" s="233">
        <v>0.0</v>
      </c>
      <c r="I2709" s="32" t="s">
        <v>17356</v>
      </c>
      <c r="J2709" s="32" t="s">
        <v>17357</v>
      </c>
      <c r="K2709" s="229">
        <v>30.0</v>
      </c>
      <c r="L2709" s="233">
        <v>0.0</v>
      </c>
      <c r="M2709" s="231"/>
      <c r="N2709" s="229">
        <v>30.0</v>
      </c>
    </row>
    <row r="2710">
      <c r="A2710" s="227" t="str">
        <f t="shared" si="1"/>
        <v>SAREE300</v>
      </c>
      <c r="B2710" s="227" t="str">
        <f t="shared" si="2"/>
        <v>300 Devi Saree For Offering</v>
      </c>
      <c r="C2710" s="32" t="s">
        <v>17358</v>
      </c>
      <c r="D2710" s="32" t="s">
        <v>17359</v>
      </c>
      <c r="E2710" s="233">
        <v>0.0</v>
      </c>
      <c r="F2710" s="234" t="b">
        <v>0</v>
      </c>
      <c r="G2710" s="229">
        <v>0.0</v>
      </c>
      <c r="H2710" s="233">
        <v>0.0</v>
      </c>
      <c r="I2710" s="32" t="s">
        <v>17359</v>
      </c>
      <c r="J2710" s="32" t="s">
        <v>17360</v>
      </c>
      <c r="K2710" s="229">
        <v>300.0</v>
      </c>
      <c r="L2710" s="233">
        <v>0.0</v>
      </c>
      <c r="M2710" s="231"/>
      <c r="N2710" s="229">
        <v>300.0</v>
      </c>
    </row>
    <row r="2711">
      <c r="A2711" s="227" t="str">
        <f t="shared" si="1"/>
        <v>SAREE350</v>
      </c>
      <c r="B2711" s="227" t="str">
        <f t="shared" si="2"/>
        <v>350 Devi Saree For Offering</v>
      </c>
      <c r="C2711" s="32" t="s">
        <v>17361</v>
      </c>
      <c r="D2711" s="32" t="s">
        <v>17362</v>
      </c>
      <c r="E2711" s="233">
        <v>0.0</v>
      </c>
      <c r="F2711" s="234" t="b">
        <v>0</v>
      </c>
      <c r="G2711" s="229">
        <v>0.0</v>
      </c>
      <c r="H2711" s="233">
        <v>0.0</v>
      </c>
      <c r="I2711" s="32" t="s">
        <v>17362</v>
      </c>
      <c r="J2711" s="32" t="s">
        <v>17363</v>
      </c>
      <c r="K2711" s="229">
        <v>350.0</v>
      </c>
      <c r="L2711" s="233">
        <v>0.0</v>
      </c>
      <c r="M2711" s="231"/>
      <c r="N2711" s="229">
        <v>350.0</v>
      </c>
    </row>
    <row r="2712">
      <c r="A2712" s="227" t="str">
        <f t="shared" si="1"/>
        <v>SAREE40</v>
      </c>
      <c r="B2712" s="227" t="str">
        <f t="shared" si="2"/>
        <v>40 Devi Saree For Offering</v>
      </c>
      <c r="C2712" s="32" t="s">
        <v>17364</v>
      </c>
      <c r="D2712" s="32" t="s">
        <v>17365</v>
      </c>
      <c r="E2712" s="233">
        <v>0.0</v>
      </c>
      <c r="F2712" s="234" t="b">
        <v>0</v>
      </c>
      <c r="G2712" s="229">
        <v>0.0</v>
      </c>
      <c r="H2712" s="233">
        <v>0.0</v>
      </c>
      <c r="I2712" s="32" t="s">
        <v>17365</v>
      </c>
      <c r="J2712" s="32" t="s">
        <v>17366</v>
      </c>
      <c r="K2712" s="229">
        <v>40.0</v>
      </c>
      <c r="L2712" s="233">
        <v>0.0</v>
      </c>
      <c r="M2712" s="231"/>
      <c r="N2712" s="229">
        <v>40.0</v>
      </c>
    </row>
    <row r="2713">
      <c r="A2713" s="227" t="str">
        <f t="shared" si="1"/>
        <v>SAREE45</v>
      </c>
      <c r="B2713" s="227" t="str">
        <f t="shared" si="2"/>
        <v>45 Devi Saree For Offering</v>
      </c>
      <c r="C2713" s="32" t="s">
        <v>17367</v>
      </c>
      <c r="D2713" s="32" t="s">
        <v>17368</v>
      </c>
      <c r="E2713" s="229">
        <v>0.0</v>
      </c>
      <c r="F2713" s="230" t="b">
        <v>0</v>
      </c>
      <c r="G2713" s="229">
        <v>0.0</v>
      </c>
      <c r="H2713" s="233">
        <v>0.0</v>
      </c>
      <c r="I2713" s="32" t="s">
        <v>17368</v>
      </c>
      <c r="J2713" s="32" t="s">
        <v>17369</v>
      </c>
      <c r="K2713" s="229">
        <v>45.0</v>
      </c>
      <c r="L2713" s="233">
        <v>0.0</v>
      </c>
      <c r="M2713" s="231"/>
      <c r="N2713" s="229">
        <v>45.0</v>
      </c>
    </row>
    <row r="2714">
      <c r="A2714" s="227" t="str">
        <f t="shared" si="1"/>
        <v>SAREE55</v>
      </c>
      <c r="B2714" s="227" t="str">
        <f t="shared" si="2"/>
        <v>55 Devi Saree For Offering</v>
      </c>
      <c r="C2714" s="32" t="s">
        <v>17370</v>
      </c>
      <c r="D2714" s="32" t="s">
        <v>17371</v>
      </c>
      <c r="E2714" s="229">
        <v>0.0</v>
      </c>
      <c r="F2714" s="230" t="b">
        <v>0</v>
      </c>
      <c r="G2714" s="229">
        <v>0.0</v>
      </c>
      <c r="H2714" s="233">
        <v>0.0</v>
      </c>
      <c r="I2714" s="32" t="s">
        <v>17371</v>
      </c>
      <c r="J2714" s="32" t="s">
        <v>17372</v>
      </c>
      <c r="K2714" s="229">
        <v>55.0</v>
      </c>
      <c r="L2714" s="233">
        <v>0.0</v>
      </c>
      <c r="M2714" s="231"/>
      <c r="N2714" s="229">
        <v>55.0</v>
      </c>
    </row>
    <row r="2715">
      <c r="A2715" s="227" t="str">
        <f t="shared" si="1"/>
        <v>SAREE75</v>
      </c>
      <c r="B2715" s="227" t="str">
        <f t="shared" si="2"/>
        <v>75 Devi Saree For Offering</v>
      </c>
      <c r="C2715" s="32" t="s">
        <v>17373</v>
      </c>
      <c r="D2715" s="32" t="s">
        <v>17374</v>
      </c>
      <c r="E2715" s="229">
        <v>0.0</v>
      </c>
      <c r="F2715" s="230" t="b">
        <v>0</v>
      </c>
      <c r="G2715" s="229">
        <v>0.0</v>
      </c>
      <c r="H2715" s="233">
        <v>0.0</v>
      </c>
      <c r="I2715" s="32" t="s">
        <v>17374</v>
      </c>
      <c r="J2715" s="32" t="s">
        <v>17375</v>
      </c>
      <c r="K2715" s="229">
        <v>75.0</v>
      </c>
      <c r="L2715" s="233">
        <v>0.0</v>
      </c>
      <c r="M2715" s="231"/>
      <c r="N2715" s="229">
        <v>75.0</v>
      </c>
    </row>
    <row r="2716">
      <c r="A2716" s="227" t="str">
        <f t="shared" si="1"/>
        <v>SOLAR-PANELS</v>
      </c>
      <c r="B2716" s="227" t="str">
        <f t="shared" si="2"/>
        <v>Talesun Bifacial Dual Glass, N-Type, 2278*1134*30 mm, 500V, 1200mm cable length, MC4</v>
      </c>
      <c r="C2716" s="32" t="s">
        <v>17376</v>
      </c>
      <c r="D2716" s="32" t="s">
        <v>17377</v>
      </c>
      <c r="E2716" s="229">
        <v>0.0</v>
      </c>
      <c r="F2716" s="230" t="b">
        <v>0</v>
      </c>
      <c r="G2716" s="229">
        <v>0.0</v>
      </c>
      <c r="H2716" s="233">
        <v>0.0</v>
      </c>
      <c r="I2716" s="231"/>
      <c r="J2716" s="32" t="s">
        <v>17378</v>
      </c>
      <c r="K2716" s="229">
        <v>0.0</v>
      </c>
      <c r="L2716" s="233">
        <v>0.0</v>
      </c>
      <c r="M2716" s="231"/>
      <c r="N2716" s="229">
        <v>0.0</v>
      </c>
    </row>
    <row r="2717">
      <c r="A2717" s="227" t="str">
        <f t="shared" si="1"/>
        <v>STRIPE-WISEPOS</v>
      </c>
      <c r="B2717" s="227" t="str">
        <f t="shared" si="2"/>
        <v>Stripe Credit Card Terminal</v>
      </c>
      <c r="C2717" s="32" t="s">
        <v>17379</v>
      </c>
      <c r="D2717" s="32" t="s">
        <v>17380</v>
      </c>
      <c r="E2717" s="229">
        <v>300.0</v>
      </c>
      <c r="F2717" s="230" t="b">
        <v>0</v>
      </c>
      <c r="G2717" s="229">
        <v>0.0</v>
      </c>
      <c r="H2717" s="233">
        <v>0.0</v>
      </c>
      <c r="I2717" s="32" t="s">
        <v>17380</v>
      </c>
      <c r="J2717" s="32" t="s">
        <v>17381</v>
      </c>
      <c r="K2717" s="229">
        <v>0.0</v>
      </c>
      <c r="L2717" s="233">
        <v>0.0</v>
      </c>
      <c r="M2717" s="231"/>
      <c r="N2717" s="229">
        <v>0.0</v>
      </c>
    </row>
    <row r="2718">
      <c r="A2718" s="227" t="str">
        <f t="shared" si="1"/>
        <v>TC0000100000</v>
      </c>
      <c r="B2718" s="227" t="str">
        <f t="shared" si="2"/>
        <v>Adiyogi Sutra</v>
      </c>
      <c r="C2718" s="32" t="s">
        <v>17382</v>
      </c>
      <c r="D2718" s="32" t="s">
        <v>338</v>
      </c>
      <c r="E2718" s="229">
        <v>0.1</v>
      </c>
      <c r="F2718" s="230" t="b">
        <v>0</v>
      </c>
      <c r="G2718" s="233">
        <v>20891.0</v>
      </c>
      <c r="H2718" s="233">
        <v>20906.0</v>
      </c>
      <c r="I2718" s="32" t="s">
        <v>3632</v>
      </c>
      <c r="J2718" s="32" t="s">
        <v>337</v>
      </c>
      <c r="K2718" s="229">
        <v>5.0</v>
      </c>
      <c r="L2718" s="233">
        <v>20908.0</v>
      </c>
      <c r="M2718" s="231"/>
      <c r="N2718" s="229">
        <v>5.0</v>
      </c>
    </row>
    <row r="2719">
      <c r="A2719" s="227" t="str">
        <f t="shared" si="1"/>
        <v>TC0000500000</v>
      </c>
      <c r="B2719" s="227" t="str">
        <f t="shared" si="2"/>
        <v>Adiyogi Vastram</v>
      </c>
      <c r="C2719" s="32" t="s">
        <v>17383</v>
      </c>
      <c r="D2719" s="32" t="s">
        <v>340</v>
      </c>
      <c r="E2719" s="229">
        <v>0.46</v>
      </c>
      <c r="F2719" s="230" t="b">
        <v>0</v>
      </c>
      <c r="G2719" s="233">
        <v>4068.0</v>
      </c>
      <c r="H2719" s="233">
        <v>4074.0</v>
      </c>
      <c r="I2719" s="32" t="s">
        <v>17384</v>
      </c>
      <c r="J2719" s="32" t="s">
        <v>339</v>
      </c>
      <c r="K2719" s="229">
        <v>9.0</v>
      </c>
      <c r="L2719" s="233">
        <v>4074.0</v>
      </c>
      <c r="M2719" s="231"/>
      <c r="N2719" s="229">
        <v>9.0</v>
      </c>
    </row>
    <row r="2720">
      <c r="A2720" s="227" t="str">
        <f t="shared" si="1"/>
        <v>TC0000600000</v>
      </c>
      <c r="B2720" s="227" t="str">
        <f t="shared" si="2"/>
        <v>Dhynalinga Vastram Cotton</v>
      </c>
      <c r="C2720" s="32" t="s">
        <v>17385</v>
      </c>
      <c r="D2720" s="32" t="s">
        <v>292</v>
      </c>
      <c r="E2720" s="229">
        <v>112.47</v>
      </c>
      <c r="F2720" s="230" t="b">
        <v>0</v>
      </c>
      <c r="G2720" s="229">
        <v>23.0</v>
      </c>
      <c r="H2720" s="233">
        <v>23.0</v>
      </c>
      <c r="I2720" s="32" t="s">
        <v>3927</v>
      </c>
      <c r="J2720" s="32" t="s">
        <v>291</v>
      </c>
      <c r="K2720" s="229">
        <v>250.0</v>
      </c>
      <c r="L2720" s="233">
        <v>23.0</v>
      </c>
      <c r="M2720" s="231"/>
      <c r="N2720" s="229">
        <v>250.0</v>
      </c>
    </row>
    <row r="2721">
      <c r="A2721" s="227" t="str">
        <f t="shared" si="1"/>
        <v>TC0000700000</v>
      </c>
      <c r="B2721" s="227" t="str">
        <f t="shared" si="2"/>
        <v>Dhynalinga Vastram Silk</v>
      </c>
      <c r="C2721" s="32" t="s">
        <v>17386</v>
      </c>
      <c r="D2721" s="32" t="s">
        <v>286</v>
      </c>
      <c r="E2721" s="229">
        <v>219.89</v>
      </c>
      <c r="F2721" s="230" t="b">
        <v>0</v>
      </c>
      <c r="G2721" s="229">
        <v>17.0</v>
      </c>
      <c r="H2721" s="233">
        <v>17.0</v>
      </c>
      <c r="I2721" s="32" t="s">
        <v>3930</v>
      </c>
      <c r="J2721" s="32" t="s">
        <v>285</v>
      </c>
      <c r="K2721" s="229">
        <v>450.0</v>
      </c>
      <c r="L2721" s="233">
        <v>17.0</v>
      </c>
      <c r="M2721" s="231"/>
      <c r="N2721" s="229">
        <v>450.0</v>
      </c>
    </row>
    <row r="2722">
      <c r="A2722" s="227" t="str">
        <f t="shared" si="1"/>
        <v>TC0000817100</v>
      </c>
      <c r="B2722" s="227" t="str">
        <f t="shared" si="2"/>
        <v>Dhyanalinga-Yantra-Copper-Framed</v>
      </c>
      <c r="C2722" s="32" t="s">
        <v>17387</v>
      </c>
      <c r="D2722" s="32" t="s">
        <v>288</v>
      </c>
      <c r="E2722" s="229">
        <v>186.04</v>
      </c>
      <c r="F2722" s="230" t="b">
        <v>0</v>
      </c>
      <c r="G2722" s="229">
        <v>677.0</v>
      </c>
      <c r="H2722" s="233">
        <v>678.0</v>
      </c>
      <c r="I2722" s="32" t="s">
        <v>3654</v>
      </c>
      <c r="J2722" s="32" t="s">
        <v>287</v>
      </c>
      <c r="K2722" s="229">
        <v>491.0</v>
      </c>
      <c r="L2722" s="233">
        <v>678.0</v>
      </c>
      <c r="M2722" s="231"/>
      <c r="N2722" s="229">
        <v>491.0</v>
      </c>
    </row>
    <row r="2723">
      <c r="A2723" s="227" t="str">
        <f t="shared" si="1"/>
        <v>TC0000900000</v>
      </c>
      <c r="B2723" s="227" t="str">
        <f t="shared" si="2"/>
        <v>Linga-Jyoti-Offering-Lamp-Brass/Copper</v>
      </c>
      <c r="C2723" s="32" t="s">
        <v>17388</v>
      </c>
      <c r="D2723" s="32" t="s">
        <v>251</v>
      </c>
      <c r="E2723" s="229">
        <v>22.42</v>
      </c>
      <c r="F2723" s="230" t="b">
        <v>0</v>
      </c>
      <c r="G2723" s="229">
        <v>537.0</v>
      </c>
      <c r="H2723" s="229">
        <v>538.0</v>
      </c>
      <c r="I2723" s="32" t="s">
        <v>3514</v>
      </c>
      <c r="J2723" s="32" t="s">
        <v>250</v>
      </c>
      <c r="K2723" s="229">
        <v>65.0</v>
      </c>
      <c r="L2723" s="229">
        <v>538.0</v>
      </c>
      <c r="M2723" s="232"/>
      <c r="N2723" s="229">
        <v>65.0</v>
      </c>
    </row>
    <row r="2724">
      <c r="A2724" s="227" t="str">
        <f t="shared" si="1"/>
        <v>TC0001000000</v>
      </c>
      <c r="B2724" s="227" t="str">
        <f t="shared" si="2"/>
        <v>Jeevarasam</v>
      </c>
      <c r="C2724" s="32" t="s">
        <v>17389</v>
      </c>
      <c r="D2724" s="32" t="s">
        <v>243</v>
      </c>
      <c r="E2724" s="229">
        <v>35.55</v>
      </c>
      <c r="F2724" s="230" t="b">
        <v>0</v>
      </c>
      <c r="G2724" s="229">
        <v>431.0</v>
      </c>
      <c r="H2724" s="233">
        <v>435.0</v>
      </c>
      <c r="I2724" s="32" t="s">
        <v>3534</v>
      </c>
      <c r="J2724" s="32" t="s">
        <v>242</v>
      </c>
      <c r="K2724" s="229">
        <v>125.0</v>
      </c>
      <c r="L2724" s="233">
        <v>436.0</v>
      </c>
      <c r="M2724" s="232"/>
      <c r="N2724" s="229">
        <v>125.0</v>
      </c>
    </row>
    <row r="2725">
      <c r="A2725" s="227" t="str">
        <f t="shared" si="1"/>
        <v>TC0001100009</v>
      </c>
      <c r="B2725" s="227" t="str">
        <f t="shared" si="2"/>
        <v>Dhyanalinga-Copper-Pendant</v>
      </c>
      <c r="C2725" s="32" t="s">
        <v>17390</v>
      </c>
      <c r="D2725" s="32" t="s">
        <v>247</v>
      </c>
      <c r="E2725" s="233">
        <v>1.98</v>
      </c>
      <c r="F2725" s="230" t="b">
        <v>0</v>
      </c>
      <c r="G2725" s="229">
        <v>150.0</v>
      </c>
      <c r="H2725" s="233">
        <v>153.0</v>
      </c>
      <c r="I2725" s="32" t="s">
        <v>3657</v>
      </c>
      <c r="J2725" s="32" t="s">
        <v>246</v>
      </c>
      <c r="K2725" s="229">
        <v>40.0</v>
      </c>
      <c r="L2725" s="233">
        <v>153.0</v>
      </c>
      <c r="M2725" s="232"/>
      <c r="N2725" s="229">
        <v>40.0</v>
      </c>
    </row>
    <row r="2726">
      <c r="A2726" s="227" t="str">
        <f t="shared" si="1"/>
        <v>TC0001200000</v>
      </c>
      <c r="B2726" s="227" t="str">
        <f t="shared" si="2"/>
        <v>Sadhguru Sannidhi Pooja Shawl</v>
      </c>
      <c r="C2726" s="32" t="s">
        <v>17391</v>
      </c>
      <c r="D2726" s="32" t="s">
        <v>17392</v>
      </c>
      <c r="E2726" s="233">
        <v>8.84</v>
      </c>
      <c r="F2726" s="230" t="b">
        <v>0</v>
      </c>
      <c r="G2726" s="229">
        <v>148.0</v>
      </c>
      <c r="H2726" s="233">
        <v>149.0</v>
      </c>
      <c r="I2726" s="32" t="s">
        <v>17393</v>
      </c>
      <c r="J2726" s="32" t="s">
        <v>17394</v>
      </c>
      <c r="K2726" s="229">
        <v>20.0</v>
      </c>
      <c r="L2726" s="233">
        <v>149.0</v>
      </c>
      <c r="M2726" s="231"/>
      <c r="N2726" s="229">
        <v>20.0</v>
      </c>
    </row>
    <row r="2727">
      <c r="A2727" s="227" t="str">
        <f t="shared" si="1"/>
        <v>TC0001406302</v>
      </c>
      <c r="B2727" s="227" t="str">
        <f t="shared" si="2"/>
        <v>ThaaiMann</v>
      </c>
      <c r="C2727" s="32" t="s">
        <v>17395</v>
      </c>
      <c r="D2727" s="32" t="s">
        <v>8893</v>
      </c>
      <c r="E2727" s="233">
        <v>1.3</v>
      </c>
      <c r="F2727" s="230" t="b">
        <v>0</v>
      </c>
      <c r="G2727" s="229">
        <v>0.0</v>
      </c>
      <c r="H2727" s="233">
        <v>0.0</v>
      </c>
      <c r="I2727" s="32" t="s">
        <v>8895</v>
      </c>
      <c r="J2727" s="32" t="s">
        <v>17396</v>
      </c>
      <c r="K2727" s="229">
        <v>7.99</v>
      </c>
      <c r="L2727" s="233">
        <v>0.0</v>
      </c>
      <c r="M2727" s="231"/>
      <c r="N2727" s="229">
        <v>7.99</v>
      </c>
    </row>
    <row r="2728">
      <c r="A2728" s="227" t="str">
        <f t="shared" si="1"/>
        <v>TC0001406302-F</v>
      </c>
      <c r="B2728" s="227" t="str">
        <f t="shared" si="2"/>
        <v>ThaaiMann Floor</v>
      </c>
      <c r="C2728" s="32" t="s">
        <v>17397</v>
      </c>
      <c r="D2728" s="32" t="s">
        <v>17398</v>
      </c>
      <c r="E2728" s="233">
        <v>0.0</v>
      </c>
      <c r="F2728" s="230" t="b">
        <v>0</v>
      </c>
      <c r="G2728" s="229">
        <v>0.0</v>
      </c>
      <c r="H2728" s="233">
        <v>0.0</v>
      </c>
      <c r="I2728" s="32" t="s">
        <v>17399</v>
      </c>
      <c r="J2728" s="32" t="s">
        <v>17400</v>
      </c>
      <c r="K2728" s="229">
        <v>7.99</v>
      </c>
      <c r="L2728" s="233">
        <v>0.0</v>
      </c>
      <c r="M2728" s="231"/>
      <c r="N2728" s="229">
        <v>7.99</v>
      </c>
    </row>
    <row r="2729">
      <c r="A2729" s="227" t="str">
        <f t="shared" si="1"/>
        <v>TC0002000209</v>
      </c>
      <c r="B2729" s="227" t="str">
        <f t="shared" si="2"/>
        <v>Copper Snake Ring (S)</v>
      </c>
      <c r="C2729" s="32" t="s">
        <v>17401</v>
      </c>
      <c r="D2729" s="32" t="s">
        <v>314</v>
      </c>
      <c r="E2729" s="233">
        <v>0.5</v>
      </c>
      <c r="F2729" s="230" t="b">
        <v>0</v>
      </c>
      <c r="G2729" s="229">
        <v>0.0</v>
      </c>
      <c r="H2729" s="233">
        <v>0.0</v>
      </c>
      <c r="I2729" s="235" t="s">
        <v>3522</v>
      </c>
      <c r="J2729" s="32" t="s">
        <v>15413</v>
      </c>
      <c r="K2729" s="229">
        <v>25.0</v>
      </c>
      <c r="L2729" s="233">
        <v>0.0</v>
      </c>
      <c r="M2729" s="32" t="s">
        <v>11585</v>
      </c>
      <c r="N2729" s="229">
        <v>0.0</v>
      </c>
    </row>
    <row r="2730">
      <c r="A2730" s="227" t="str">
        <f t="shared" si="1"/>
        <v>TC0002000309</v>
      </c>
      <c r="B2730" s="227" t="str">
        <f t="shared" si="2"/>
        <v>Copper Snake Ring (M)</v>
      </c>
      <c r="C2730" s="32" t="s">
        <v>17402</v>
      </c>
      <c r="D2730" s="32" t="s">
        <v>316</v>
      </c>
      <c r="E2730" s="229">
        <v>0.42</v>
      </c>
      <c r="F2730" s="230" t="b">
        <v>0</v>
      </c>
      <c r="G2730" s="233">
        <v>1980.0</v>
      </c>
      <c r="H2730" s="233">
        <v>1980.0</v>
      </c>
      <c r="I2730" s="235" t="s">
        <v>3524</v>
      </c>
      <c r="J2730" s="32" t="s">
        <v>15413</v>
      </c>
      <c r="K2730" s="229">
        <v>25.0</v>
      </c>
      <c r="L2730" s="233">
        <v>1980.0</v>
      </c>
      <c r="M2730" s="32" t="s">
        <v>11388</v>
      </c>
      <c r="N2730" s="229">
        <v>0.0</v>
      </c>
    </row>
    <row r="2731">
      <c r="A2731" s="227" t="str">
        <f t="shared" si="1"/>
        <v>TC0002000409</v>
      </c>
      <c r="B2731" s="227" t="str">
        <f t="shared" si="2"/>
        <v>Copper Snake Ring (L)</v>
      </c>
      <c r="C2731" s="32" t="s">
        <v>17403</v>
      </c>
      <c r="D2731" s="32" t="s">
        <v>318</v>
      </c>
      <c r="E2731" s="229">
        <v>0.56</v>
      </c>
      <c r="F2731" s="230" t="b">
        <v>0</v>
      </c>
      <c r="G2731" s="229">
        <v>0.0</v>
      </c>
      <c r="H2731" s="233">
        <v>0.0</v>
      </c>
      <c r="I2731" s="235" t="s">
        <v>3526</v>
      </c>
      <c r="J2731" s="32" t="s">
        <v>15413</v>
      </c>
      <c r="K2731" s="229">
        <v>25.0</v>
      </c>
      <c r="L2731" s="233">
        <v>0.0</v>
      </c>
      <c r="M2731" s="32" t="s">
        <v>11588</v>
      </c>
      <c r="N2731" s="229">
        <v>0.0</v>
      </c>
    </row>
    <row r="2732">
      <c r="A2732" s="227" t="str">
        <f t="shared" si="1"/>
        <v>TC0002000509</v>
      </c>
      <c r="B2732" s="227" t="str">
        <f t="shared" si="2"/>
        <v>Copper Snake Ring (XL)</v>
      </c>
      <c r="C2732" s="32" t="s">
        <v>17404</v>
      </c>
      <c r="D2732" s="32" t="s">
        <v>320</v>
      </c>
      <c r="E2732" s="229">
        <v>0.42</v>
      </c>
      <c r="F2732" s="230" t="b">
        <v>0</v>
      </c>
      <c r="G2732" s="233">
        <v>1000.0</v>
      </c>
      <c r="H2732" s="233">
        <v>1000.0</v>
      </c>
      <c r="I2732" s="32" t="s">
        <v>3874</v>
      </c>
      <c r="J2732" s="32" t="s">
        <v>15413</v>
      </c>
      <c r="K2732" s="229">
        <v>25.0</v>
      </c>
      <c r="L2732" s="233">
        <v>1000.0</v>
      </c>
      <c r="M2732" s="32" t="s">
        <v>11390</v>
      </c>
      <c r="N2732" s="229">
        <v>0.0</v>
      </c>
    </row>
    <row r="2733">
      <c r="A2733" s="227" t="str">
        <f t="shared" si="1"/>
        <v>TC0002200209</v>
      </c>
      <c r="B2733" s="227" t="str">
        <f t="shared" si="2"/>
        <v>Silver Snake Ring (S)</v>
      </c>
      <c r="C2733" s="32" t="s">
        <v>17405</v>
      </c>
      <c r="D2733" s="32" t="s">
        <v>388</v>
      </c>
      <c r="E2733" s="229">
        <v>12.53</v>
      </c>
      <c r="F2733" s="230" t="b">
        <v>0</v>
      </c>
      <c r="G2733" s="229">
        <v>0.0</v>
      </c>
      <c r="H2733" s="233">
        <v>0.0</v>
      </c>
      <c r="I2733" s="32" t="s">
        <v>3937</v>
      </c>
      <c r="J2733" s="32" t="s">
        <v>15419</v>
      </c>
      <c r="K2733" s="229">
        <v>65.0</v>
      </c>
      <c r="L2733" s="233">
        <v>0.0</v>
      </c>
      <c r="M2733" s="32" t="s">
        <v>11585</v>
      </c>
      <c r="N2733" s="229">
        <v>65.0</v>
      </c>
    </row>
    <row r="2734">
      <c r="A2734" s="227" t="str">
        <f t="shared" si="1"/>
        <v>TC0002200309</v>
      </c>
      <c r="B2734" s="227" t="str">
        <f t="shared" si="2"/>
        <v>Silver Snake Ring (M)</v>
      </c>
      <c r="C2734" s="32" t="s">
        <v>17406</v>
      </c>
      <c r="D2734" s="32" t="s">
        <v>390</v>
      </c>
      <c r="E2734" s="229">
        <v>21.65</v>
      </c>
      <c r="F2734" s="230" t="b">
        <v>0</v>
      </c>
      <c r="G2734" s="229">
        <v>314.0</v>
      </c>
      <c r="H2734" s="233">
        <v>314.0</v>
      </c>
      <c r="I2734" s="235" t="s">
        <v>3935</v>
      </c>
      <c r="J2734" s="32" t="s">
        <v>15419</v>
      </c>
      <c r="K2734" s="229">
        <v>65.0</v>
      </c>
      <c r="L2734" s="233">
        <v>314.0</v>
      </c>
      <c r="M2734" s="32" t="s">
        <v>11388</v>
      </c>
      <c r="N2734" s="229">
        <v>65.0</v>
      </c>
    </row>
    <row r="2735">
      <c r="A2735" s="227" t="str">
        <f t="shared" si="1"/>
        <v>TC0002200409</v>
      </c>
      <c r="B2735" s="227" t="str">
        <f t="shared" si="2"/>
        <v>Silver Snake Ring (L)</v>
      </c>
      <c r="C2735" s="32" t="s">
        <v>17407</v>
      </c>
      <c r="D2735" s="32" t="s">
        <v>392</v>
      </c>
      <c r="E2735" s="229">
        <v>23.06</v>
      </c>
      <c r="F2735" s="230" t="b">
        <v>0</v>
      </c>
      <c r="G2735" s="233">
        <v>321.0</v>
      </c>
      <c r="H2735" s="233">
        <v>321.0</v>
      </c>
      <c r="I2735" s="235" t="s">
        <v>3933</v>
      </c>
      <c r="J2735" s="32" t="s">
        <v>15419</v>
      </c>
      <c r="K2735" s="229">
        <v>65.0</v>
      </c>
      <c r="L2735" s="233">
        <v>321.0</v>
      </c>
      <c r="M2735" s="32" t="s">
        <v>11588</v>
      </c>
      <c r="N2735" s="229">
        <v>65.0</v>
      </c>
    </row>
    <row r="2736">
      <c r="A2736" s="227" t="str">
        <f t="shared" si="1"/>
        <v>TC0002200509</v>
      </c>
      <c r="B2736" s="227" t="str">
        <f t="shared" si="2"/>
        <v>Silver Snake Ring (XL)</v>
      </c>
      <c r="C2736" s="32" t="s">
        <v>17408</v>
      </c>
      <c r="D2736" s="32" t="s">
        <v>394</v>
      </c>
      <c r="E2736" s="229">
        <v>23.49</v>
      </c>
      <c r="F2736" s="230" t="b">
        <v>0</v>
      </c>
      <c r="G2736" s="229">
        <v>0.0</v>
      </c>
      <c r="H2736" s="233">
        <v>0.0</v>
      </c>
      <c r="I2736" s="235" t="s">
        <v>4091</v>
      </c>
      <c r="J2736" s="32" t="s">
        <v>15419</v>
      </c>
      <c r="K2736" s="229">
        <v>65.0</v>
      </c>
      <c r="L2736" s="233">
        <v>0.0</v>
      </c>
      <c r="M2736" s="32" t="s">
        <v>11390</v>
      </c>
      <c r="N2736" s="229">
        <v>65.0</v>
      </c>
    </row>
    <row r="2737">
      <c r="A2737" s="227" t="str">
        <f t="shared" si="1"/>
        <v>TC0002200609</v>
      </c>
      <c r="B2737" s="227" t="str">
        <f t="shared" si="2"/>
        <v>Silver Snake Ring (XXL)</v>
      </c>
      <c r="C2737" s="32" t="s">
        <v>17409</v>
      </c>
      <c r="D2737" s="32" t="s">
        <v>396</v>
      </c>
      <c r="E2737" s="229">
        <v>12.07</v>
      </c>
      <c r="F2737" s="230" t="b">
        <v>0</v>
      </c>
      <c r="G2737" s="229">
        <v>0.0</v>
      </c>
      <c r="H2737" s="233">
        <v>0.0</v>
      </c>
      <c r="I2737" s="235" t="s">
        <v>4093</v>
      </c>
      <c r="J2737" s="32" t="s">
        <v>15419</v>
      </c>
      <c r="K2737" s="229">
        <v>65.0</v>
      </c>
      <c r="L2737" s="233">
        <v>0.0</v>
      </c>
      <c r="M2737" s="32" t="s">
        <v>11392</v>
      </c>
      <c r="N2737" s="229">
        <v>65.0</v>
      </c>
    </row>
    <row r="2738">
      <c r="A2738" s="227" t="str">
        <f t="shared" si="1"/>
        <v>TC0002315406</v>
      </c>
      <c r="B2738" s="227" t="str">
        <f t="shared" si="2"/>
        <v>Copper Snake Ring (2)</v>
      </c>
      <c r="C2738" s="32" t="s">
        <v>17410</v>
      </c>
      <c r="D2738" s="32" t="s">
        <v>1369</v>
      </c>
      <c r="E2738" s="229">
        <v>0.43</v>
      </c>
      <c r="F2738" s="230" t="b">
        <v>0</v>
      </c>
      <c r="G2738" s="233">
        <v>241.0</v>
      </c>
      <c r="H2738" s="233">
        <v>241.0</v>
      </c>
      <c r="I2738" s="235" t="s">
        <v>17411</v>
      </c>
      <c r="J2738" s="32" t="s">
        <v>15413</v>
      </c>
      <c r="K2738" s="229">
        <v>25.0</v>
      </c>
      <c r="L2738" s="233">
        <v>241.0</v>
      </c>
      <c r="M2738" s="32" t="s">
        <v>17315</v>
      </c>
      <c r="N2738" s="229">
        <v>0.0</v>
      </c>
    </row>
    <row r="2739">
      <c r="A2739" s="227" t="str">
        <f t="shared" si="1"/>
        <v>TC0002315506</v>
      </c>
      <c r="B2739" s="227" t="str">
        <f t="shared" si="2"/>
        <v>Copper Snake Ring (3)</v>
      </c>
      <c r="C2739" s="32" t="s">
        <v>17412</v>
      </c>
      <c r="D2739" s="32" t="s">
        <v>1371</v>
      </c>
      <c r="E2739" s="229">
        <v>0.49</v>
      </c>
      <c r="F2739" s="230" t="b">
        <v>0</v>
      </c>
      <c r="G2739" s="233">
        <v>749.0</v>
      </c>
      <c r="H2739" s="233">
        <v>749.0</v>
      </c>
      <c r="I2739" s="235" t="s">
        <v>17413</v>
      </c>
      <c r="J2739" s="32" t="s">
        <v>15413</v>
      </c>
      <c r="K2739" s="229">
        <v>25.0</v>
      </c>
      <c r="L2739" s="233">
        <v>749.0</v>
      </c>
      <c r="M2739" s="32" t="s">
        <v>17317</v>
      </c>
      <c r="N2739" s="229">
        <v>0.0</v>
      </c>
    </row>
    <row r="2740">
      <c r="A2740" s="227" t="str">
        <f t="shared" si="1"/>
        <v>TC0002315606</v>
      </c>
      <c r="B2740" s="227" t="str">
        <f t="shared" si="2"/>
        <v>Copper Snake Ring (4)</v>
      </c>
      <c r="C2740" s="32" t="s">
        <v>17414</v>
      </c>
      <c r="D2740" s="32" t="s">
        <v>1373</v>
      </c>
      <c r="E2740" s="229">
        <v>0.46</v>
      </c>
      <c r="F2740" s="230" t="b">
        <v>0</v>
      </c>
      <c r="G2740" s="233">
        <v>12.0</v>
      </c>
      <c r="H2740" s="233">
        <v>12.0</v>
      </c>
      <c r="I2740" s="235" t="s">
        <v>17415</v>
      </c>
      <c r="J2740" s="32" t="s">
        <v>15413</v>
      </c>
      <c r="K2740" s="229">
        <v>25.0</v>
      </c>
      <c r="L2740" s="233">
        <v>13.0</v>
      </c>
      <c r="M2740" s="32" t="s">
        <v>17319</v>
      </c>
      <c r="N2740" s="229">
        <v>0.0</v>
      </c>
    </row>
    <row r="2741">
      <c r="A2741" s="227" t="str">
        <f t="shared" si="1"/>
        <v>TC0002315706</v>
      </c>
      <c r="B2741" s="227" t="str">
        <f t="shared" si="2"/>
        <v>Copper Snake Ring (5)</v>
      </c>
      <c r="C2741" s="32" t="s">
        <v>17416</v>
      </c>
      <c r="D2741" s="32" t="s">
        <v>1375</v>
      </c>
      <c r="E2741" s="229">
        <v>0.55</v>
      </c>
      <c r="F2741" s="230" t="b">
        <v>0</v>
      </c>
      <c r="G2741" s="233">
        <v>1678.0</v>
      </c>
      <c r="H2741" s="233">
        <v>1682.0</v>
      </c>
      <c r="I2741" s="235" t="s">
        <v>17417</v>
      </c>
      <c r="J2741" s="32" t="s">
        <v>15413</v>
      </c>
      <c r="K2741" s="229">
        <v>25.0</v>
      </c>
      <c r="L2741" s="233">
        <v>1682.0</v>
      </c>
      <c r="M2741" s="32" t="s">
        <v>17321</v>
      </c>
      <c r="N2741" s="229">
        <v>0.0</v>
      </c>
    </row>
    <row r="2742">
      <c r="A2742" s="227" t="str">
        <f t="shared" si="1"/>
        <v>TC0002315806</v>
      </c>
      <c r="B2742" s="227" t="str">
        <f t="shared" si="2"/>
        <v>Copper Snake Ring (6)</v>
      </c>
      <c r="C2742" s="32" t="s">
        <v>17418</v>
      </c>
      <c r="D2742" s="32" t="s">
        <v>1377</v>
      </c>
      <c r="E2742" s="229">
        <v>0.53</v>
      </c>
      <c r="F2742" s="230" t="b">
        <v>0</v>
      </c>
      <c r="G2742" s="233">
        <v>1110.0</v>
      </c>
      <c r="H2742" s="233">
        <v>1116.0</v>
      </c>
      <c r="I2742" s="235" t="s">
        <v>17419</v>
      </c>
      <c r="J2742" s="32" t="s">
        <v>15413</v>
      </c>
      <c r="K2742" s="229">
        <v>25.0</v>
      </c>
      <c r="L2742" s="233">
        <v>1117.0</v>
      </c>
      <c r="M2742" s="32" t="s">
        <v>17420</v>
      </c>
      <c r="N2742" s="229">
        <v>0.0</v>
      </c>
    </row>
    <row r="2743">
      <c r="A2743" s="227" t="str">
        <f t="shared" si="1"/>
        <v>TC0002315906</v>
      </c>
      <c r="B2743" s="227" t="str">
        <f t="shared" si="2"/>
        <v>Copper Snake Ring (7)</v>
      </c>
      <c r="C2743" s="32" t="s">
        <v>17421</v>
      </c>
      <c r="D2743" s="32" t="s">
        <v>1379</v>
      </c>
      <c r="E2743" s="229">
        <v>0.57</v>
      </c>
      <c r="F2743" s="230" t="b">
        <v>0</v>
      </c>
      <c r="G2743" s="233">
        <v>0.0</v>
      </c>
      <c r="H2743" s="233">
        <v>0.0</v>
      </c>
      <c r="I2743" s="235" t="s">
        <v>17422</v>
      </c>
      <c r="J2743" s="32" t="s">
        <v>15413</v>
      </c>
      <c r="K2743" s="229">
        <v>25.0</v>
      </c>
      <c r="L2743" s="233">
        <v>0.0</v>
      </c>
      <c r="M2743" s="32" t="s">
        <v>17423</v>
      </c>
      <c r="N2743" s="229">
        <v>0.0</v>
      </c>
    </row>
    <row r="2744">
      <c r="A2744" s="227" t="str">
        <f t="shared" si="1"/>
        <v>TC0002316006</v>
      </c>
      <c r="B2744" s="227" t="str">
        <f t="shared" si="2"/>
        <v>Copper Snake Ring (8)</v>
      </c>
      <c r="C2744" s="32" t="s">
        <v>17424</v>
      </c>
      <c r="D2744" s="32" t="s">
        <v>1381</v>
      </c>
      <c r="E2744" s="229">
        <v>0.52</v>
      </c>
      <c r="F2744" s="230" t="b">
        <v>0</v>
      </c>
      <c r="G2744" s="233">
        <v>841.0</v>
      </c>
      <c r="H2744" s="233">
        <v>843.0</v>
      </c>
      <c r="I2744" s="32" t="s">
        <v>17425</v>
      </c>
      <c r="J2744" s="32" t="s">
        <v>15413</v>
      </c>
      <c r="K2744" s="229">
        <v>25.0</v>
      </c>
      <c r="L2744" s="233">
        <v>844.0</v>
      </c>
      <c r="M2744" s="32" t="s">
        <v>17426</v>
      </c>
      <c r="N2744" s="229">
        <v>0.0</v>
      </c>
    </row>
    <row r="2745">
      <c r="A2745" s="227" t="str">
        <f t="shared" si="1"/>
        <v>TC0002316106</v>
      </c>
      <c r="B2745" s="227" t="str">
        <f t="shared" si="2"/>
        <v>Copper Snake Ring (9)</v>
      </c>
      <c r="C2745" s="32" t="s">
        <v>17427</v>
      </c>
      <c r="D2745" s="32" t="s">
        <v>1383</v>
      </c>
      <c r="E2745" s="229">
        <v>0.41</v>
      </c>
      <c r="F2745" s="230" t="b">
        <v>0</v>
      </c>
      <c r="G2745" s="229">
        <v>969.0</v>
      </c>
      <c r="H2745" s="233">
        <v>971.0</v>
      </c>
      <c r="I2745" s="32" t="s">
        <v>17428</v>
      </c>
      <c r="J2745" s="32" t="s">
        <v>15413</v>
      </c>
      <c r="K2745" s="229">
        <v>25.0</v>
      </c>
      <c r="L2745" s="233">
        <v>971.0</v>
      </c>
      <c r="M2745" s="32" t="s">
        <v>17429</v>
      </c>
      <c r="N2745" s="229">
        <v>0.0</v>
      </c>
    </row>
    <row r="2746">
      <c r="A2746" s="227" t="str">
        <f t="shared" si="1"/>
        <v>TC0002316206</v>
      </c>
      <c r="B2746" s="227" t="str">
        <f t="shared" si="2"/>
        <v>Copper Snake Ring (10)</v>
      </c>
      <c r="C2746" s="32" t="s">
        <v>17430</v>
      </c>
      <c r="D2746" s="32" t="s">
        <v>1385</v>
      </c>
      <c r="E2746" s="229">
        <v>0.29</v>
      </c>
      <c r="F2746" s="230" t="b">
        <v>0</v>
      </c>
      <c r="G2746" s="229">
        <v>22.0</v>
      </c>
      <c r="H2746" s="233">
        <v>22.0</v>
      </c>
      <c r="I2746" s="32" t="s">
        <v>17431</v>
      </c>
      <c r="J2746" s="32" t="s">
        <v>15413</v>
      </c>
      <c r="K2746" s="229">
        <v>25.0</v>
      </c>
      <c r="L2746" s="233">
        <v>22.0</v>
      </c>
      <c r="M2746" s="32" t="s">
        <v>17432</v>
      </c>
      <c r="N2746" s="229">
        <v>0.0</v>
      </c>
    </row>
    <row r="2747">
      <c r="A2747" s="227" t="str">
        <f t="shared" si="1"/>
        <v>TC0002316306</v>
      </c>
      <c r="B2747" s="227" t="str">
        <f t="shared" si="2"/>
        <v>Copper Snake Ring (11)</v>
      </c>
      <c r="C2747" s="32" t="s">
        <v>17433</v>
      </c>
      <c r="D2747" s="32" t="s">
        <v>1387</v>
      </c>
      <c r="E2747" s="229">
        <v>0.37</v>
      </c>
      <c r="F2747" s="230" t="b">
        <v>0</v>
      </c>
      <c r="G2747" s="229">
        <v>65.0</v>
      </c>
      <c r="H2747" s="233">
        <v>65.0</v>
      </c>
      <c r="I2747" s="32" t="s">
        <v>17434</v>
      </c>
      <c r="J2747" s="32" t="s">
        <v>15413</v>
      </c>
      <c r="K2747" s="229">
        <v>25.0</v>
      </c>
      <c r="L2747" s="233">
        <v>65.0</v>
      </c>
      <c r="M2747" s="32" t="s">
        <v>17435</v>
      </c>
      <c r="N2747" s="229">
        <v>0.0</v>
      </c>
    </row>
    <row r="2748">
      <c r="A2748" s="227" t="str">
        <f t="shared" si="1"/>
        <v>TC0002316406</v>
      </c>
      <c r="B2748" s="227" t="str">
        <f t="shared" si="2"/>
        <v>Copper Snake Ring (12)</v>
      </c>
      <c r="C2748" s="32" t="s">
        <v>17436</v>
      </c>
      <c r="D2748" s="32" t="s">
        <v>1389</v>
      </c>
      <c r="E2748" s="229">
        <v>0.32</v>
      </c>
      <c r="F2748" s="230" t="b">
        <v>0</v>
      </c>
      <c r="G2748" s="229">
        <v>0.0</v>
      </c>
      <c r="H2748" s="233">
        <v>0.0</v>
      </c>
      <c r="I2748" s="32" t="s">
        <v>17437</v>
      </c>
      <c r="J2748" s="32" t="s">
        <v>15413</v>
      </c>
      <c r="K2748" s="229">
        <v>25.0</v>
      </c>
      <c r="L2748" s="233">
        <v>0.0</v>
      </c>
      <c r="M2748" s="32" t="s">
        <v>17438</v>
      </c>
      <c r="N2748" s="229">
        <v>0.0</v>
      </c>
    </row>
    <row r="2749">
      <c r="A2749" s="227" t="str">
        <f t="shared" si="1"/>
        <v>TC0002316506</v>
      </c>
      <c r="B2749" s="227" t="str">
        <f t="shared" si="2"/>
        <v>Copper Snake Ring (13)</v>
      </c>
      <c r="C2749" s="32" t="s">
        <v>17439</v>
      </c>
      <c r="D2749" s="32" t="s">
        <v>1391</v>
      </c>
      <c r="E2749" s="229">
        <v>0.32</v>
      </c>
      <c r="F2749" s="230" t="b">
        <v>0</v>
      </c>
      <c r="G2749" s="229">
        <v>31.0</v>
      </c>
      <c r="H2749" s="229">
        <v>31.0</v>
      </c>
      <c r="I2749" s="32" t="s">
        <v>17440</v>
      </c>
      <c r="J2749" s="32" t="s">
        <v>15413</v>
      </c>
      <c r="K2749" s="229">
        <v>25.0</v>
      </c>
      <c r="L2749" s="229">
        <v>31.0</v>
      </c>
      <c r="M2749" s="32" t="s">
        <v>17441</v>
      </c>
      <c r="N2749" s="229">
        <v>0.0</v>
      </c>
    </row>
    <row r="2750">
      <c r="A2750" s="227" t="str">
        <f t="shared" si="1"/>
        <v>TC0002415306</v>
      </c>
      <c r="B2750" s="227" t="str">
        <f t="shared" si="2"/>
        <v>Silver Snake Ring (1)</v>
      </c>
      <c r="C2750" s="32" t="s">
        <v>17442</v>
      </c>
      <c r="D2750" s="32" t="s">
        <v>1395</v>
      </c>
      <c r="E2750" s="233">
        <v>11.91</v>
      </c>
      <c r="F2750" s="234" t="b">
        <v>0</v>
      </c>
      <c r="G2750" s="229">
        <v>5.0</v>
      </c>
      <c r="H2750" s="233">
        <v>5.0</v>
      </c>
      <c r="I2750" s="32" t="s">
        <v>17443</v>
      </c>
      <c r="J2750" s="32" t="s">
        <v>15419</v>
      </c>
      <c r="K2750" s="229">
        <v>65.0</v>
      </c>
      <c r="L2750" s="233">
        <v>5.0</v>
      </c>
      <c r="M2750" s="32" t="s">
        <v>17444</v>
      </c>
      <c r="N2750" s="229">
        <v>65.0</v>
      </c>
    </row>
    <row r="2751">
      <c r="A2751" s="227" t="str">
        <f t="shared" si="1"/>
        <v>TC0002415406</v>
      </c>
      <c r="B2751" s="227" t="str">
        <f t="shared" si="2"/>
        <v>Silver Snake Ring (2)</v>
      </c>
      <c r="C2751" s="32" t="s">
        <v>17445</v>
      </c>
      <c r="D2751" s="32" t="s">
        <v>1397</v>
      </c>
      <c r="E2751" s="233">
        <v>11.91</v>
      </c>
      <c r="F2751" s="234" t="b">
        <v>0</v>
      </c>
      <c r="G2751" s="229">
        <v>40.0</v>
      </c>
      <c r="H2751" s="233">
        <v>40.0</v>
      </c>
      <c r="I2751" s="32" t="s">
        <v>17446</v>
      </c>
      <c r="J2751" s="32" t="s">
        <v>15419</v>
      </c>
      <c r="K2751" s="229">
        <v>65.0</v>
      </c>
      <c r="L2751" s="233">
        <v>40.0</v>
      </c>
      <c r="M2751" s="32" t="s">
        <v>17315</v>
      </c>
      <c r="N2751" s="229">
        <v>65.0</v>
      </c>
    </row>
    <row r="2752">
      <c r="A2752" s="227" t="str">
        <f t="shared" si="1"/>
        <v>TC0002415506</v>
      </c>
      <c r="B2752" s="227" t="str">
        <f t="shared" si="2"/>
        <v>Silver Snake Ring (3)</v>
      </c>
      <c r="C2752" s="32" t="s">
        <v>17447</v>
      </c>
      <c r="D2752" s="32" t="s">
        <v>1399</v>
      </c>
      <c r="E2752" s="233">
        <v>11.92</v>
      </c>
      <c r="F2752" s="234" t="b">
        <v>0</v>
      </c>
      <c r="G2752" s="229">
        <v>131.0</v>
      </c>
      <c r="H2752" s="233">
        <v>131.0</v>
      </c>
      <c r="I2752" s="32" t="s">
        <v>17448</v>
      </c>
      <c r="J2752" s="32" t="s">
        <v>15419</v>
      </c>
      <c r="K2752" s="229">
        <v>65.0</v>
      </c>
      <c r="L2752" s="233">
        <v>131.0</v>
      </c>
      <c r="M2752" s="32" t="s">
        <v>17317</v>
      </c>
      <c r="N2752" s="229">
        <v>65.0</v>
      </c>
    </row>
    <row r="2753">
      <c r="A2753" s="227" t="str">
        <f t="shared" si="1"/>
        <v>TC0002415606</v>
      </c>
      <c r="B2753" s="227" t="str">
        <f t="shared" si="2"/>
        <v>Silver Snake Ring (4)</v>
      </c>
      <c r="C2753" s="32" t="s">
        <v>17449</v>
      </c>
      <c r="D2753" s="32" t="s">
        <v>1401</v>
      </c>
      <c r="E2753" s="233">
        <v>17.35</v>
      </c>
      <c r="F2753" s="234" t="b">
        <v>0</v>
      </c>
      <c r="G2753" s="229">
        <v>11.0</v>
      </c>
      <c r="H2753" s="233">
        <v>11.0</v>
      </c>
      <c r="I2753" s="32" t="s">
        <v>17450</v>
      </c>
      <c r="J2753" s="32" t="s">
        <v>15419</v>
      </c>
      <c r="K2753" s="229">
        <v>65.0</v>
      </c>
      <c r="L2753" s="233">
        <v>11.0</v>
      </c>
      <c r="M2753" s="32" t="s">
        <v>17319</v>
      </c>
      <c r="N2753" s="229">
        <v>65.0</v>
      </c>
    </row>
    <row r="2754">
      <c r="A2754" s="227" t="str">
        <f t="shared" si="1"/>
        <v>TC0002415706</v>
      </c>
      <c r="B2754" s="227" t="str">
        <f t="shared" si="2"/>
        <v>Silver Snake Ring (5)</v>
      </c>
      <c r="C2754" s="32" t="s">
        <v>17451</v>
      </c>
      <c r="D2754" s="32" t="s">
        <v>1403</v>
      </c>
      <c r="E2754" s="233">
        <v>18.69</v>
      </c>
      <c r="F2754" s="230" t="b">
        <v>0</v>
      </c>
      <c r="G2754" s="229">
        <v>8.0</v>
      </c>
      <c r="H2754" s="229">
        <v>8.0</v>
      </c>
      <c r="I2754" s="32" t="s">
        <v>17452</v>
      </c>
      <c r="J2754" s="32" t="s">
        <v>15419</v>
      </c>
      <c r="K2754" s="229">
        <v>65.0</v>
      </c>
      <c r="L2754" s="229">
        <v>8.0</v>
      </c>
      <c r="M2754" s="32" t="s">
        <v>17321</v>
      </c>
      <c r="N2754" s="229">
        <v>65.0</v>
      </c>
    </row>
    <row r="2755">
      <c r="A2755" s="227" t="str">
        <f t="shared" si="1"/>
        <v>TC0002415806</v>
      </c>
      <c r="B2755" s="227" t="str">
        <f t="shared" si="2"/>
        <v>Silver Snake Ring (6)</v>
      </c>
      <c r="C2755" s="32" t="s">
        <v>17453</v>
      </c>
      <c r="D2755" s="32" t="s">
        <v>1405</v>
      </c>
      <c r="E2755" s="233">
        <v>21.3</v>
      </c>
      <c r="F2755" s="230" t="b">
        <v>0</v>
      </c>
      <c r="G2755" s="229">
        <v>161.0</v>
      </c>
      <c r="H2755" s="229">
        <v>162.0</v>
      </c>
      <c r="I2755" s="32" t="s">
        <v>17454</v>
      </c>
      <c r="J2755" s="32" t="s">
        <v>15419</v>
      </c>
      <c r="K2755" s="229">
        <v>65.0</v>
      </c>
      <c r="L2755" s="229">
        <v>162.0</v>
      </c>
      <c r="M2755" s="32" t="s">
        <v>17420</v>
      </c>
      <c r="N2755" s="229">
        <v>65.0</v>
      </c>
    </row>
    <row r="2756">
      <c r="A2756" s="227" t="str">
        <f t="shared" si="1"/>
        <v>TC0002415906</v>
      </c>
      <c r="B2756" s="227" t="str">
        <f t="shared" si="2"/>
        <v>Silver Snake Ring (7)</v>
      </c>
      <c r="C2756" s="32" t="s">
        <v>17455</v>
      </c>
      <c r="D2756" s="32" t="s">
        <v>1407</v>
      </c>
      <c r="E2756" s="233">
        <v>15.58</v>
      </c>
      <c r="F2756" s="230" t="b">
        <v>0</v>
      </c>
      <c r="G2756" s="229">
        <v>0.0</v>
      </c>
      <c r="H2756" s="229">
        <v>0.0</v>
      </c>
      <c r="I2756" s="32" t="s">
        <v>17456</v>
      </c>
      <c r="J2756" s="32" t="s">
        <v>15419</v>
      </c>
      <c r="K2756" s="229">
        <v>65.0</v>
      </c>
      <c r="L2756" s="229">
        <v>0.0</v>
      </c>
      <c r="M2756" s="32" t="s">
        <v>17423</v>
      </c>
      <c r="N2756" s="229">
        <v>65.0</v>
      </c>
    </row>
    <row r="2757">
      <c r="A2757" s="227" t="str">
        <f t="shared" si="1"/>
        <v>TC0002416006</v>
      </c>
      <c r="B2757" s="227" t="str">
        <f t="shared" si="2"/>
        <v>Silver Snake Ring (8)</v>
      </c>
      <c r="C2757" s="32" t="s">
        <v>17457</v>
      </c>
      <c r="D2757" s="32" t="s">
        <v>1409</v>
      </c>
      <c r="E2757" s="233">
        <v>19.35</v>
      </c>
      <c r="F2757" s="230" t="b">
        <v>0</v>
      </c>
      <c r="G2757" s="229">
        <v>55.0</v>
      </c>
      <c r="H2757" s="229">
        <v>55.0</v>
      </c>
      <c r="I2757" s="235" t="s">
        <v>17458</v>
      </c>
      <c r="J2757" s="32" t="s">
        <v>15419</v>
      </c>
      <c r="K2757" s="229">
        <v>65.0</v>
      </c>
      <c r="L2757" s="229">
        <v>55.0</v>
      </c>
      <c r="M2757" s="32" t="s">
        <v>17426</v>
      </c>
      <c r="N2757" s="229">
        <v>65.0</v>
      </c>
    </row>
    <row r="2758">
      <c r="A2758" s="227" t="str">
        <f t="shared" si="1"/>
        <v>TC0002416106</v>
      </c>
      <c r="B2758" s="227" t="str">
        <f t="shared" si="2"/>
        <v>Silver Snake Ring (9)</v>
      </c>
      <c r="C2758" s="32" t="s">
        <v>17459</v>
      </c>
      <c r="D2758" s="32" t="s">
        <v>1411</v>
      </c>
      <c r="E2758" s="233">
        <v>20.88</v>
      </c>
      <c r="F2758" s="230" t="b">
        <v>0</v>
      </c>
      <c r="G2758" s="229">
        <v>136.0</v>
      </c>
      <c r="H2758" s="229">
        <v>136.0</v>
      </c>
      <c r="I2758" s="235" t="s">
        <v>17460</v>
      </c>
      <c r="J2758" s="32" t="s">
        <v>15419</v>
      </c>
      <c r="K2758" s="229">
        <v>65.0</v>
      </c>
      <c r="L2758" s="229">
        <v>136.0</v>
      </c>
      <c r="M2758" s="32" t="s">
        <v>17429</v>
      </c>
      <c r="N2758" s="229">
        <v>65.0</v>
      </c>
    </row>
    <row r="2759">
      <c r="A2759" s="227" t="str">
        <f t="shared" si="1"/>
        <v>TC0002416206</v>
      </c>
      <c r="B2759" s="227" t="str">
        <f t="shared" si="2"/>
        <v>Silver Snake Ring (10)</v>
      </c>
      <c r="C2759" s="32" t="s">
        <v>17461</v>
      </c>
      <c r="D2759" s="32" t="s">
        <v>1413</v>
      </c>
      <c r="E2759" s="233">
        <v>16.78</v>
      </c>
      <c r="F2759" s="230" t="b">
        <v>0</v>
      </c>
      <c r="G2759" s="229">
        <v>281.0</v>
      </c>
      <c r="H2759" s="229">
        <v>282.0</v>
      </c>
      <c r="I2759" s="235" t="s">
        <v>17462</v>
      </c>
      <c r="J2759" s="32" t="s">
        <v>15419</v>
      </c>
      <c r="K2759" s="229">
        <v>65.0</v>
      </c>
      <c r="L2759" s="229">
        <v>282.0</v>
      </c>
      <c r="M2759" s="32" t="s">
        <v>17432</v>
      </c>
      <c r="N2759" s="229">
        <v>65.0</v>
      </c>
    </row>
    <row r="2760">
      <c r="A2760" s="227" t="str">
        <f t="shared" si="1"/>
        <v>TC0002416306</v>
      </c>
      <c r="B2760" s="227" t="str">
        <f t="shared" si="2"/>
        <v>Silver Snake Ring (11)</v>
      </c>
      <c r="C2760" s="32" t="s">
        <v>17463</v>
      </c>
      <c r="D2760" s="32" t="s">
        <v>1415</v>
      </c>
      <c r="E2760" s="233">
        <v>14.44</v>
      </c>
      <c r="F2760" s="230" t="b">
        <v>0</v>
      </c>
      <c r="G2760" s="229">
        <v>169.0</v>
      </c>
      <c r="H2760" s="229">
        <v>169.0</v>
      </c>
      <c r="I2760" s="235" t="s">
        <v>17464</v>
      </c>
      <c r="J2760" s="32" t="s">
        <v>15419</v>
      </c>
      <c r="K2760" s="229">
        <v>65.0</v>
      </c>
      <c r="L2760" s="229">
        <v>169.0</v>
      </c>
      <c r="M2760" s="32" t="s">
        <v>17435</v>
      </c>
      <c r="N2760" s="229">
        <v>65.0</v>
      </c>
    </row>
    <row r="2761">
      <c r="A2761" s="227" t="str">
        <f t="shared" si="1"/>
        <v>TC0002416406</v>
      </c>
      <c r="B2761" s="227" t="str">
        <f t="shared" si="2"/>
        <v>Silver Snake Ring (12)</v>
      </c>
      <c r="C2761" s="32" t="s">
        <v>17465</v>
      </c>
      <c r="D2761" s="32" t="s">
        <v>1417</v>
      </c>
      <c r="E2761" s="229">
        <v>11.43</v>
      </c>
      <c r="F2761" s="230" t="b">
        <v>0</v>
      </c>
      <c r="G2761" s="229">
        <v>25.0</v>
      </c>
      <c r="H2761" s="229">
        <v>25.0</v>
      </c>
      <c r="I2761" s="32" t="s">
        <v>17466</v>
      </c>
      <c r="J2761" s="32" t="s">
        <v>15419</v>
      </c>
      <c r="K2761" s="229">
        <v>65.0</v>
      </c>
      <c r="L2761" s="229">
        <v>25.0</v>
      </c>
      <c r="M2761" s="32" t="s">
        <v>17438</v>
      </c>
      <c r="N2761" s="229">
        <v>65.0</v>
      </c>
    </row>
    <row r="2762">
      <c r="A2762" s="227" t="str">
        <f t="shared" si="1"/>
        <v>TC0002416506</v>
      </c>
      <c r="B2762" s="227" t="str">
        <f t="shared" si="2"/>
        <v>Silver Snake Ring (13)</v>
      </c>
      <c r="C2762" s="32" t="s">
        <v>17467</v>
      </c>
      <c r="D2762" s="32" t="s">
        <v>1419</v>
      </c>
      <c r="E2762" s="233">
        <v>11.32</v>
      </c>
      <c r="F2762" s="230" t="b">
        <v>0</v>
      </c>
      <c r="G2762" s="229">
        <v>25.0</v>
      </c>
      <c r="H2762" s="229">
        <v>25.0</v>
      </c>
      <c r="I2762" s="32" t="s">
        <v>17468</v>
      </c>
      <c r="J2762" s="32" t="s">
        <v>15419</v>
      </c>
      <c r="K2762" s="229">
        <v>65.0</v>
      </c>
      <c r="L2762" s="229">
        <v>25.0</v>
      </c>
      <c r="M2762" s="32" t="s">
        <v>17441</v>
      </c>
      <c r="N2762" s="229">
        <v>65.0</v>
      </c>
    </row>
    <row r="2763">
      <c r="A2763" s="227" t="str">
        <f t="shared" si="1"/>
        <v>TC0002500000</v>
      </c>
      <c r="B2763" s="227" t="str">
        <f t="shared" si="2"/>
        <v>Isha-Vibhuti</v>
      </c>
      <c r="C2763" s="32" t="s">
        <v>17469</v>
      </c>
      <c r="D2763" s="32" t="s">
        <v>249</v>
      </c>
      <c r="E2763" s="233">
        <v>0.94</v>
      </c>
      <c r="F2763" s="230" t="b">
        <v>0</v>
      </c>
      <c r="G2763" s="229">
        <v>430.0</v>
      </c>
      <c r="H2763" s="229">
        <v>445.0</v>
      </c>
      <c r="I2763" s="32" t="s">
        <v>3518</v>
      </c>
      <c r="J2763" s="32" t="s">
        <v>248</v>
      </c>
      <c r="K2763" s="229">
        <v>11.0</v>
      </c>
      <c r="L2763" s="229">
        <v>447.0</v>
      </c>
      <c r="M2763" s="231"/>
      <c r="N2763" s="229">
        <v>11.0</v>
      </c>
    </row>
    <row r="2764">
      <c r="A2764" s="227" t="str">
        <f t="shared" si="1"/>
        <v>TC0002800100</v>
      </c>
      <c r="B2764" s="227" t="str">
        <f t="shared" si="2"/>
        <v>Bhairavi-Raksha (XS)</v>
      </c>
      <c r="C2764" s="32" t="s">
        <v>17470</v>
      </c>
      <c r="D2764" s="32" t="s">
        <v>307</v>
      </c>
      <c r="E2764" s="229">
        <v>12.24</v>
      </c>
      <c r="F2764" s="230" t="b">
        <v>0</v>
      </c>
      <c r="G2764" s="229">
        <v>167.0</v>
      </c>
      <c r="H2764" s="229">
        <v>168.0</v>
      </c>
      <c r="I2764" s="32" t="s">
        <v>3825</v>
      </c>
      <c r="J2764" s="32" t="s">
        <v>244</v>
      </c>
      <c r="K2764" s="229">
        <v>40.0</v>
      </c>
      <c r="L2764" s="229">
        <v>168.0</v>
      </c>
      <c r="M2764" s="32" t="s">
        <v>11686</v>
      </c>
      <c r="N2764" s="229">
        <v>40.0</v>
      </c>
    </row>
    <row r="2765">
      <c r="A2765" s="227" t="str">
        <f t="shared" si="1"/>
        <v>TC0002800200</v>
      </c>
      <c r="B2765" s="227" t="str">
        <f t="shared" si="2"/>
        <v>Bhairavi-Raksha (S)</v>
      </c>
      <c r="C2765" s="32" t="s">
        <v>17471</v>
      </c>
      <c r="D2765" s="32" t="s">
        <v>308</v>
      </c>
      <c r="E2765" s="229">
        <v>13.6</v>
      </c>
      <c r="F2765" s="230" t="b">
        <v>0</v>
      </c>
      <c r="G2765" s="229">
        <v>423.0</v>
      </c>
      <c r="H2765" s="229">
        <v>424.0</v>
      </c>
      <c r="I2765" s="32" t="s">
        <v>3827</v>
      </c>
      <c r="J2765" s="32" t="s">
        <v>244</v>
      </c>
      <c r="K2765" s="229">
        <v>40.0</v>
      </c>
      <c r="L2765" s="229">
        <v>424.0</v>
      </c>
      <c r="M2765" s="32" t="s">
        <v>11585</v>
      </c>
      <c r="N2765" s="229">
        <v>40.0</v>
      </c>
    </row>
    <row r="2766">
      <c r="A2766" s="227" t="str">
        <f t="shared" si="1"/>
        <v>TC0002800300</v>
      </c>
      <c r="B2766" s="227" t="str">
        <f t="shared" si="2"/>
        <v>Bhairavi-Raksha (M)</v>
      </c>
      <c r="C2766" s="32" t="s">
        <v>17472</v>
      </c>
      <c r="D2766" s="32" t="s">
        <v>245</v>
      </c>
      <c r="E2766" s="229">
        <v>17.58</v>
      </c>
      <c r="F2766" s="230" t="b">
        <v>0</v>
      </c>
      <c r="G2766" s="229">
        <v>50.0</v>
      </c>
      <c r="H2766" s="229">
        <v>68.0</v>
      </c>
      <c r="I2766" s="32" t="s">
        <v>3829</v>
      </c>
      <c r="J2766" s="32" t="s">
        <v>244</v>
      </c>
      <c r="K2766" s="229">
        <v>45.0</v>
      </c>
      <c r="L2766" s="229">
        <v>68.0</v>
      </c>
      <c r="M2766" s="32" t="s">
        <v>11388</v>
      </c>
      <c r="N2766" s="229">
        <v>40.0</v>
      </c>
    </row>
    <row r="2767">
      <c r="A2767" s="227" t="str">
        <f t="shared" si="1"/>
        <v>TC0002800400</v>
      </c>
      <c r="B2767" s="227" t="str">
        <f t="shared" si="2"/>
        <v>Bhairavi-Raksha (L)</v>
      </c>
      <c r="C2767" s="32" t="s">
        <v>17473</v>
      </c>
      <c r="D2767" s="32" t="s">
        <v>305</v>
      </c>
      <c r="E2767" s="229">
        <v>21.77</v>
      </c>
      <c r="F2767" s="230" t="b">
        <v>0</v>
      </c>
      <c r="G2767" s="229">
        <v>111.0</v>
      </c>
      <c r="H2767" s="229">
        <v>111.0</v>
      </c>
      <c r="I2767" s="32" t="s">
        <v>3831</v>
      </c>
      <c r="J2767" s="32" t="s">
        <v>244</v>
      </c>
      <c r="K2767" s="229">
        <v>45.0</v>
      </c>
      <c r="L2767" s="229">
        <v>111.0</v>
      </c>
      <c r="M2767" s="32" t="s">
        <v>11588</v>
      </c>
      <c r="N2767" s="229">
        <v>40.0</v>
      </c>
    </row>
    <row r="2768">
      <c r="A2768" s="227" t="str">
        <f t="shared" si="1"/>
        <v>TC0002905200</v>
      </c>
      <c r="B2768" s="227" t="str">
        <f t="shared" si="2"/>
        <v>Gold Devi Pendant 8g Pln</v>
      </c>
      <c r="C2768" s="32" t="s">
        <v>17474</v>
      </c>
      <c r="D2768" s="32" t="s">
        <v>351</v>
      </c>
      <c r="E2768" s="229">
        <v>758.06</v>
      </c>
      <c r="F2768" s="230" t="b">
        <v>0</v>
      </c>
      <c r="G2768" s="229">
        <v>0.0</v>
      </c>
      <c r="H2768" s="229">
        <v>0.0</v>
      </c>
      <c r="I2768" s="32" t="s">
        <v>3795</v>
      </c>
      <c r="J2768" s="32" t="s">
        <v>350</v>
      </c>
      <c r="K2768" s="233">
        <v>2333.0</v>
      </c>
      <c r="L2768" s="229">
        <v>0.0</v>
      </c>
      <c r="M2768" s="231"/>
      <c r="N2768" s="233">
        <v>2333.0</v>
      </c>
    </row>
    <row r="2769">
      <c r="A2769" s="227" t="str">
        <f t="shared" si="1"/>
        <v>TC0003005100</v>
      </c>
      <c r="B2769" s="227" t="str">
        <f t="shared" si="2"/>
        <v>Gold Devi Pendant 4g Blk</v>
      </c>
      <c r="C2769" s="32" t="s">
        <v>17475</v>
      </c>
      <c r="D2769" s="32" t="s">
        <v>353</v>
      </c>
      <c r="E2769" s="229">
        <v>489.9</v>
      </c>
      <c r="F2769" s="230" t="b">
        <v>0</v>
      </c>
      <c r="G2769" s="229">
        <v>0.0</v>
      </c>
      <c r="H2769" s="229">
        <v>0.0</v>
      </c>
      <c r="I2769" s="32" t="s">
        <v>3797</v>
      </c>
      <c r="J2769" s="32" t="s">
        <v>352</v>
      </c>
      <c r="K2769" s="233">
        <v>1333.0</v>
      </c>
      <c r="L2769" s="229">
        <v>0.0</v>
      </c>
      <c r="M2769" s="231"/>
      <c r="N2769" s="233">
        <v>1333.0</v>
      </c>
    </row>
    <row r="2770">
      <c r="A2770" s="227" t="str">
        <f t="shared" si="1"/>
        <v>TC0003005200</v>
      </c>
      <c r="B2770" s="227" t="str">
        <f t="shared" si="2"/>
        <v>Gold Devi Pendant 8g Blk</v>
      </c>
      <c r="C2770" s="32" t="s">
        <v>17476</v>
      </c>
      <c r="D2770" s="32" t="s">
        <v>376</v>
      </c>
      <c r="E2770" s="233">
        <v>862.5</v>
      </c>
      <c r="F2770" s="230" t="b">
        <v>0</v>
      </c>
      <c r="G2770" s="229">
        <v>1.0</v>
      </c>
      <c r="H2770" s="229">
        <v>1.0</v>
      </c>
      <c r="I2770" s="32" t="s">
        <v>3792</v>
      </c>
      <c r="J2770" s="32" t="s">
        <v>375</v>
      </c>
      <c r="K2770" s="233">
        <v>2333.0</v>
      </c>
      <c r="L2770" s="229">
        <v>1.0</v>
      </c>
      <c r="M2770" s="232"/>
      <c r="N2770" s="233">
        <v>2333.0</v>
      </c>
    </row>
    <row r="2771">
      <c r="A2771" s="227" t="str">
        <f t="shared" si="1"/>
        <v>TC0003005500</v>
      </c>
      <c r="B2771" s="227" t="str">
        <f t="shared" si="2"/>
        <v>Gold Devi Pendant 16g Blk</v>
      </c>
      <c r="C2771" s="32" t="s">
        <v>17477</v>
      </c>
      <c r="D2771" s="32" t="s">
        <v>372</v>
      </c>
      <c r="E2771" s="233">
        <v>1717.56</v>
      </c>
      <c r="F2771" s="230" t="b">
        <v>0</v>
      </c>
      <c r="G2771" s="229">
        <v>0.0</v>
      </c>
      <c r="H2771" s="229">
        <v>0.0</v>
      </c>
      <c r="I2771" s="32" t="s">
        <v>3809</v>
      </c>
      <c r="J2771" s="32" t="s">
        <v>371</v>
      </c>
      <c r="K2771" s="233">
        <v>4666.0</v>
      </c>
      <c r="L2771" s="229">
        <v>0.0</v>
      </c>
      <c r="M2771" s="232"/>
      <c r="N2771" s="233">
        <v>4666.0</v>
      </c>
    </row>
    <row r="2772">
      <c r="A2772" s="227" t="str">
        <f t="shared" si="1"/>
        <v>TC0003105100</v>
      </c>
      <c r="B2772" s="227" t="str">
        <f t="shared" si="2"/>
        <v>Gold Devi Pendant 4g Red</v>
      </c>
      <c r="C2772" s="32" t="s">
        <v>17478</v>
      </c>
      <c r="D2772" s="32" t="s">
        <v>344</v>
      </c>
      <c r="E2772" s="233">
        <v>496.29</v>
      </c>
      <c r="F2772" s="230" t="b">
        <v>0</v>
      </c>
      <c r="G2772" s="229">
        <v>0.0</v>
      </c>
      <c r="H2772" s="229">
        <v>0.0</v>
      </c>
      <c r="I2772" s="32" t="s">
        <v>3800</v>
      </c>
      <c r="J2772" s="32" t="s">
        <v>343</v>
      </c>
      <c r="K2772" s="233">
        <v>1333.0</v>
      </c>
      <c r="L2772" s="229">
        <v>0.0</v>
      </c>
      <c r="M2772" s="232"/>
      <c r="N2772" s="233">
        <v>1333.0</v>
      </c>
    </row>
    <row r="2773">
      <c r="A2773" s="227" t="str">
        <f t="shared" si="1"/>
        <v>TC0003105200</v>
      </c>
      <c r="B2773" s="227" t="str">
        <f t="shared" si="2"/>
        <v>Gold Devi Pendant 8g Red</v>
      </c>
      <c r="C2773" s="32" t="s">
        <v>17479</v>
      </c>
      <c r="D2773" s="32" t="s">
        <v>357</v>
      </c>
      <c r="E2773" s="233">
        <v>880.29</v>
      </c>
      <c r="F2773" s="230" t="b">
        <v>0</v>
      </c>
      <c r="G2773" s="229">
        <v>-1.0</v>
      </c>
      <c r="H2773" s="229">
        <v>-1.0</v>
      </c>
      <c r="I2773" s="32" t="s">
        <v>3805</v>
      </c>
      <c r="J2773" s="32" t="s">
        <v>356</v>
      </c>
      <c r="K2773" s="233">
        <v>2333.0</v>
      </c>
      <c r="L2773" s="229">
        <v>0.0</v>
      </c>
      <c r="M2773" s="232"/>
      <c r="N2773" s="233">
        <v>2333.0</v>
      </c>
    </row>
    <row r="2774">
      <c r="A2774" s="227" t="str">
        <f t="shared" si="1"/>
        <v>TC0003105500</v>
      </c>
      <c r="B2774" s="227" t="str">
        <f t="shared" si="2"/>
        <v>Gold Devi Pendant 16g Red</v>
      </c>
      <c r="C2774" s="32" t="s">
        <v>17480</v>
      </c>
      <c r="D2774" s="32" t="s">
        <v>361</v>
      </c>
      <c r="E2774" s="233">
        <v>1770.7</v>
      </c>
      <c r="F2774" s="230" t="b">
        <v>0</v>
      </c>
      <c r="G2774" s="229">
        <v>0.0</v>
      </c>
      <c r="H2774" s="229">
        <v>0.0</v>
      </c>
      <c r="I2774" s="32" t="s">
        <v>3811</v>
      </c>
      <c r="J2774" s="32" t="s">
        <v>360</v>
      </c>
      <c r="K2774" s="233">
        <v>4666.0</v>
      </c>
      <c r="L2774" s="229">
        <v>0.0</v>
      </c>
      <c r="M2774" s="232"/>
      <c r="N2774" s="233">
        <v>4666.0</v>
      </c>
    </row>
    <row r="2775">
      <c r="A2775" s="227" t="str">
        <f t="shared" si="1"/>
        <v>TC0003105700</v>
      </c>
      <c r="B2775" s="227" t="str">
        <f t="shared" si="2"/>
        <v>Gold Devi Pendant 24g Red</v>
      </c>
      <c r="C2775" s="32" t="s">
        <v>17481</v>
      </c>
      <c r="D2775" s="32" t="s">
        <v>363</v>
      </c>
      <c r="E2775" s="229">
        <v>0.0</v>
      </c>
      <c r="F2775" s="230" t="b">
        <v>0</v>
      </c>
      <c r="G2775" s="229">
        <v>0.0</v>
      </c>
      <c r="H2775" s="229">
        <v>0.0</v>
      </c>
      <c r="I2775" s="32" t="s">
        <v>3817</v>
      </c>
      <c r="J2775" s="32" t="s">
        <v>362</v>
      </c>
      <c r="K2775" s="233">
        <v>6999.0</v>
      </c>
      <c r="L2775" s="229">
        <v>0.0</v>
      </c>
      <c r="M2775" s="232"/>
      <c r="N2775" s="233">
        <v>6999.0</v>
      </c>
    </row>
    <row r="2776">
      <c r="A2776" s="227" t="str">
        <f t="shared" si="1"/>
        <v>TC0003205100</v>
      </c>
      <c r="B2776" s="227" t="str">
        <f t="shared" si="2"/>
        <v>Gold Devi Pendant 8g San</v>
      </c>
      <c r="C2776" s="32" t="s">
        <v>17482</v>
      </c>
      <c r="D2776" s="32" t="s">
        <v>359</v>
      </c>
      <c r="E2776" s="229">
        <v>862.5</v>
      </c>
      <c r="F2776" s="230" t="b">
        <v>0</v>
      </c>
      <c r="G2776" s="229">
        <v>0.0</v>
      </c>
      <c r="H2776" s="229">
        <v>0.0</v>
      </c>
      <c r="I2776" s="32" t="s">
        <v>3807</v>
      </c>
      <c r="J2776" s="32" t="s">
        <v>358</v>
      </c>
      <c r="K2776" s="233">
        <v>2333.0</v>
      </c>
      <c r="L2776" s="229">
        <v>0.0</v>
      </c>
      <c r="M2776" s="232"/>
      <c r="N2776" s="233">
        <v>2333.0</v>
      </c>
    </row>
    <row r="2777">
      <c r="A2777" s="227" t="str">
        <f t="shared" si="1"/>
        <v>TC0003205200</v>
      </c>
      <c r="B2777" s="227" t="str">
        <f t="shared" si="2"/>
        <v>Gold Devi Pendant 16g San</v>
      </c>
      <c r="C2777" s="32" t="s">
        <v>17483</v>
      </c>
      <c r="D2777" s="32" t="s">
        <v>374</v>
      </c>
      <c r="E2777" s="233">
        <v>1751.21</v>
      </c>
      <c r="F2777" s="234" t="b">
        <v>0</v>
      </c>
      <c r="G2777" s="229">
        <v>5.0</v>
      </c>
      <c r="H2777" s="229">
        <v>5.0</v>
      </c>
      <c r="I2777" s="32" t="s">
        <v>3813</v>
      </c>
      <c r="J2777" s="32" t="s">
        <v>373</v>
      </c>
      <c r="K2777" s="233">
        <v>4666.0</v>
      </c>
      <c r="L2777" s="229">
        <v>5.0</v>
      </c>
      <c r="M2777" s="232"/>
      <c r="N2777" s="233">
        <v>4666.0</v>
      </c>
    </row>
    <row r="2778">
      <c r="A2778" s="227" t="str">
        <f t="shared" si="1"/>
        <v>TC0003205500</v>
      </c>
      <c r="B2778" s="227" t="str">
        <f t="shared" si="2"/>
        <v>Gold Devi Pendant 24g San</v>
      </c>
      <c r="C2778" s="32" t="s">
        <v>17484</v>
      </c>
      <c r="D2778" s="32" t="s">
        <v>365</v>
      </c>
      <c r="E2778" s="229">
        <v>0.0</v>
      </c>
      <c r="F2778" s="234" t="b">
        <v>0</v>
      </c>
      <c r="G2778" s="229">
        <v>0.0</v>
      </c>
      <c r="H2778" s="229">
        <v>0.0</v>
      </c>
      <c r="I2778" s="32" t="s">
        <v>3819</v>
      </c>
      <c r="J2778" s="32" t="s">
        <v>364</v>
      </c>
      <c r="K2778" s="233">
        <v>6999.0</v>
      </c>
      <c r="L2778" s="229">
        <v>0.0</v>
      </c>
      <c r="M2778" s="232"/>
      <c r="N2778" s="233">
        <v>6999.0</v>
      </c>
    </row>
    <row r="2779">
      <c r="A2779" s="227" t="str">
        <f t="shared" si="1"/>
        <v>TC0003205700</v>
      </c>
      <c r="B2779" s="227" t="str">
        <f t="shared" si="2"/>
        <v>Gold Devi Pendant 4g San</v>
      </c>
      <c r="C2779" s="32" t="s">
        <v>17485</v>
      </c>
      <c r="D2779" s="32" t="s">
        <v>347</v>
      </c>
      <c r="E2779" s="233">
        <v>497.62</v>
      </c>
      <c r="F2779" s="234" t="b">
        <v>0</v>
      </c>
      <c r="G2779" s="229">
        <v>0.0</v>
      </c>
      <c r="H2779" s="229">
        <v>0.0</v>
      </c>
      <c r="I2779" s="32" t="s">
        <v>3803</v>
      </c>
      <c r="J2779" s="32" t="s">
        <v>346</v>
      </c>
      <c r="K2779" s="233">
        <v>1333.0</v>
      </c>
      <c r="L2779" s="229">
        <v>0.0</v>
      </c>
      <c r="M2779" s="232"/>
      <c r="N2779" s="233">
        <v>1333.0</v>
      </c>
    </row>
    <row r="2780">
      <c r="A2780" s="227" t="str">
        <f t="shared" si="1"/>
        <v>TC0003300209</v>
      </c>
      <c r="B2780" s="227" t="str">
        <f t="shared" si="2"/>
        <v>Copper Devi Pendant (S)</v>
      </c>
      <c r="C2780" s="32" t="s">
        <v>17486</v>
      </c>
      <c r="D2780" s="32" t="s">
        <v>312</v>
      </c>
      <c r="E2780" s="229">
        <v>1.06</v>
      </c>
      <c r="F2780" s="234" t="b">
        <v>0</v>
      </c>
      <c r="G2780" s="233">
        <v>1608.0</v>
      </c>
      <c r="H2780" s="233">
        <v>1614.0</v>
      </c>
      <c r="I2780" s="32" t="s">
        <v>3607</v>
      </c>
      <c r="J2780" s="32" t="s">
        <v>254</v>
      </c>
      <c r="K2780" s="229">
        <v>30.0</v>
      </c>
      <c r="L2780" s="233">
        <v>1614.0</v>
      </c>
      <c r="M2780" s="32" t="s">
        <v>11585</v>
      </c>
      <c r="N2780" s="229">
        <v>0.0</v>
      </c>
    </row>
    <row r="2781">
      <c r="A2781" s="227" t="str">
        <f t="shared" si="1"/>
        <v>TC0003300309</v>
      </c>
      <c r="B2781" s="227" t="str">
        <f t="shared" si="2"/>
        <v>Copper Devi Pendant (M)</v>
      </c>
      <c r="C2781" s="32" t="s">
        <v>17487</v>
      </c>
      <c r="D2781" s="32" t="s">
        <v>902</v>
      </c>
      <c r="E2781" s="229">
        <v>2.06</v>
      </c>
      <c r="F2781" s="234" t="b">
        <v>0</v>
      </c>
      <c r="G2781" s="229">
        <v>629.0</v>
      </c>
      <c r="H2781" s="229">
        <v>630.0</v>
      </c>
      <c r="I2781" s="32" t="s">
        <v>17488</v>
      </c>
      <c r="J2781" s="32" t="s">
        <v>254</v>
      </c>
      <c r="K2781" s="229">
        <v>35.0</v>
      </c>
      <c r="L2781" s="229">
        <v>631.0</v>
      </c>
      <c r="M2781" s="32" t="s">
        <v>11388</v>
      </c>
      <c r="N2781" s="229">
        <v>0.0</v>
      </c>
    </row>
    <row r="2782">
      <c r="A2782" s="227" t="str">
        <f t="shared" si="1"/>
        <v>TC0003300409</v>
      </c>
      <c r="B2782" s="227" t="str">
        <f t="shared" si="2"/>
        <v>Copper Devi Pendant (L)</v>
      </c>
      <c r="C2782" s="32" t="s">
        <v>17489</v>
      </c>
      <c r="D2782" s="32" t="s">
        <v>255</v>
      </c>
      <c r="E2782" s="229">
        <v>8.25</v>
      </c>
      <c r="F2782" s="234" t="b">
        <v>0</v>
      </c>
      <c r="G2782" s="229">
        <v>0.0</v>
      </c>
      <c r="H2782" s="233">
        <v>0.0</v>
      </c>
      <c r="I2782" s="235" t="s">
        <v>3529</v>
      </c>
      <c r="J2782" s="32" t="s">
        <v>254</v>
      </c>
      <c r="K2782" s="229">
        <v>45.0</v>
      </c>
      <c r="L2782" s="229">
        <v>0.0</v>
      </c>
      <c r="M2782" s="32" t="s">
        <v>11588</v>
      </c>
      <c r="N2782" s="229">
        <v>0.0</v>
      </c>
    </row>
    <row r="2783">
      <c r="A2783" s="227" t="str">
        <f t="shared" si="1"/>
        <v>TC0003400209</v>
      </c>
      <c r="B2783" s="227" t="str">
        <f t="shared" si="2"/>
        <v>Silver Devi Pendant (S)</v>
      </c>
      <c r="C2783" s="32" t="s">
        <v>17490</v>
      </c>
      <c r="D2783" s="32" t="s">
        <v>386</v>
      </c>
      <c r="E2783" s="229">
        <v>38.23</v>
      </c>
      <c r="F2783" s="230" t="b">
        <v>0</v>
      </c>
      <c r="G2783" s="233">
        <v>633.0</v>
      </c>
      <c r="H2783" s="233">
        <v>633.0</v>
      </c>
      <c r="I2783" s="235" t="s">
        <v>3538</v>
      </c>
      <c r="J2783" s="32" t="s">
        <v>17491</v>
      </c>
      <c r="K2783" s="229">
        <v>111.0</v>
      </c>
      <c r="L2783" s="233">
        <v>633.0</v>
      </c>
      <c r="M2783" s="32" t="s">
        <v>11585</v>
      </c>
      <c r="N2783" s="229">
        <v>0.0</v>
      </c>
    </row>
    <row r="2784">
      <c r="A2784" s="227" t="str">
        <f t="shared" si="1"/>
        <v>TC0003400309</v>
      </c>
      <c r="B2784" s="227" t="str">
        <f t="shared" si="2"/>
        <v>Silver Devi Pendant (M)</v>
      </c>
      <c r="C2784" s="32" t="s">
        <v>17492</v>
      </c>
      <c r="D2784" s="32" t="s">
        <v>382</v>
      </c>
      <c r="E2784" s="229">
        <v>45.06</v>
      </c>
      <c r="F2784" s="230" t="b">
        <v>0</v>
      </c>
      <c r="G2784" s="233">
        <v>494.0</v>
      </c>
      <c r="H2784" s="233">
        <v>494.0</v>
      </c>
      <c r="I2784" s="32" t="s">
        <v>3540</v>
      </c>
      <c r="J2784" s="32" t="s">
        <v>17491</v>
      </c>
      <c r="K2784" s="229">
        <v>122.0</v>
      </c>
      <c r="L2784" s="233">
        <v>494.0</v>
      </c>
      <c r="M2784" s="32" t="s">
        <v>11388</v>
      </c>
      <c r="N2784" s="229">
        <v>0.0</v>
      </c>
    </row>
    <row r="2785">
      <c r="A2785" s="227" t="str">
        <f t="shared" si="1"/>
        <v>TC0003500009</v>
      </c>
      <c r="B2785" s="227" t="str">
        <f t="shared" si="2"/>
        <v>Metallic Devi Pendant</v>
      </c>
      <c r="C2785" s="32" t="s">
        <v>17493</v>
      </c>
      <c r="D2785" s="32" t="s">
        <v>380</v>
      </c>
      <c r="E2785" s="229">
        <v>71.9</v>
      </c>
      <c r="F2785" s="230" t="b">
        <v>0</v>
      </c>
      <c r="G2785" s="233">
        <v>446.0</v>
      </c>
      <c r="H2785" s="233">
        <v>446.0</v>
      </c>
      <c r="I2785" s="235" t="s">
        <v>3543</v>
      </c>
      <c r="J2785" s="32" t="s">
        <v>379</v>
      </c>
      <c r="K2785" s="229">
        <v>199.0</v>
      </c>
      <c r="L2785" s="233">
        <v>446.0</v>
      </c>
      <c r="M2785" s="232"/>
      <c r="N2785" s="229">
        <v>199.0</v>
      </c>
    </row>
    <row r="2786">
      <c r="A2786" s="227" t="str">
        <f t="shared" si="1"/>
        <v>TC0003600000</v>
      </c>
      <c r="B2786" s="227" t="str">
        <f t="shared" si="2"/>
        <v>Devi Vastram</v>
      </c>
      <c r="C2786" s="32" t="s">
        <v>17494</v>
      </c>
      <c r="D2786" s="32" t="s">
        <v>336</v>
      </c>
      <c r="E2786" s="229">
        <v>0.57</v>
      </c>
      <c r="F2786" s="230" t="b">
        <v>0</v>
      </c>
      <c r="G2786" s="233">
        <v>7800.0</v>
      </c>
      <c r="H2786" s="233">
        <v>7806.0</v>
      </c>
      <c r="I2786" s="235" t="s">
        <v>3549</v>
      </c>
      <c r="J2786" s="32" t="s">
        <v>335</v>
      </c>
      <c r="K2786" s="229">
        <v>9.0</v>
      </c>
      <c r="L2786" s="233">
        <v>7806.0</v>
      </c>
      <c r="M2786" s="232"/>
      <c r="N2786" s="229">
        <v>9.0</v>
      </c>
    </row>
    <row r="2787">
      <c r="A2787" s="227" t="str">
        <f t="shared" si="1"/>
        <v>TC0003716600</v>
      </c>
      <c r="B2787" s="227" t="str">
        <f t="shared" si="2"/>
        <v>Adiyogi Shawl Cotton</v>
      </c>
      <c r="C2787" s="32" t="s">
        <v>17495</v>
      </c>
      <c r="D2787" s="32" t="s">
        <v>263</v>
      </c>
      <c r="E2787" s="229">
        <v>4.06</v>
      </c>
      <c r="F2787" s="230" t="b">
        <v>0</v>
      </c>
      <c r="G2787" s="229">
        <v>124.0</v>
      </c>
      <c r="H2787" s="233">
        <v>126.0</v>
      </c>
      <c r="I2787" s="235" t="s">
        <v>3674</v>
      </c>
      <c r="J2787" s="32" t="s">
        <v>262</v>
      </c>
      <c r="K2787" s="229">
        <v>25.0</v>
      </c>
      <c r="L2787" s="233">
        <v>126.0</v>
      </c>
      <c r="M2787" s="232"/>
      <c r="N2787" s="229">
        <v>25.0</v>
      </c>
    </row>
    <row r="2788">
      <c r="A2788" s="227" t="str">
        <f t="shared" si="1"/>
        <v>TC0003916600</v>
      </c>
      <c r="B2788" s="227" t="str">
        <f t="shared" si="2"/>
        <v>Devi Shawl Silk English</v>
      </c>
      <c r="C2788" s="32" t="s">
        <v>17496</v>
      </c>
      <c r="D2788" s="32" t="s">
        <v>269</v>
      </c>
      <c r="E2788" s="233">
        <v>37.6</v>
      </c>
      <c r="F2788" s="230" t="b">
        <v>0</v>
      </c>
      <c r="G2788" s="229">
        <v>281.0</v>
      </c>
      <c r="H2788" s="233">
        <v>283.0</v>
      </c>
      <c r="I2788" s="32" t="s">
        <v>4049</v>
      </c>
      <c r="J2788" s="32" t="s">
        <v>268</v>
      </c>
      <c r="K2788" s="229">
        <v>185.0</v>
      </c>
      <c r="L2788" s="233">
        <v>283.0</v>
      </c>
      <c r="M2788" s="232"/>
      <c r="N2788" s="229">
        <v>185.0</v>
      </c>
    </row>
    <row r="2789">
      <c r="A2789" s="227" t="str">
        <f t="shared" si="1"/>
        <v>TC0003916700</v>
      </c>
      <c r="B2789" s="227" t="str">
        <f t="shared" si="2"/>
        <v>Devi Shawl Silk Tamil</v>
      </c>
      <c r="C2789" s="32" t="s">
        <v>17497</v>
      </c>
      <c r="D2789" s="32" t="s">
        <v>2274</v>
      </c>
      <c r="E2789" s="233">
        <v>35.04</v>
      </c>
      <c r="F2789" s="230" t="b">
        <v>0</v>
      </c>
      <c r="G2789" s="229">
        <v>6.0</v>
      </c>
      <c r="H2789" s="233">
        <v>5.0</v>
      </c>
      <c r="I2789" s="235" t="s">
        <v>3730</v>
      </c>
      <c r="J2789" s="32" t="s">
        <v>17498</v>
      </c>
      <c r="K2789" s="229">
        <v>185.0</v>
      </c>
      <c r="L2789" s="233">
        <v>6.0</v>
      </c>
      <c r="M2789" s="232"/>
      <c r="N2789" s="229">
        <v>185.0</v>
      </c>
    </row>
    <row r="2790">
      <c r="A2790" s="227" t="str">
        <f t="shared" si="1"/>
        <v>TC0004000200</v>
      </c>
      <c r="B2790" s="227" t="str">
        <f t="shared" si="2"/>
        <v>Devi Shawl Cotton Black Writing</v>
      </c>
      <c r="C2790" s="32" t="s">
        <v>17499</v>
      </c>
      <c r="D2790" s="32" t="s">
        <v>253</v>
      </c>
      <c r="E2790" s="229">
        <v>3.14</v>
      </c>
      <c r="F2790" s="230" t="b">
        <v>0</v>
      </c>
      <c r="G2790" s="229">
        <v>299.0</v>
      </c>
      <c r="H2790" s="229">
        <v>301.0</v>
      </c>
      <c r="I2790" s="32" t="s">
        <v>3773</v>
      </c>
      <c r="J2790" s="32" t="s">
        <v>252</v>
      </c>
      <c r="K2790" s="229">
        <v>25.0</v>
      </c>
      <c r="L2790" s="229">
        <v>301.0</v>
      </c>
      <c r="M2790" s="232"/>
      <c r="N2790" s="229">
        <v>25.0</v>
      </c>
    </row>
    <row r="2791">
      <c r="A2791" s="227" t="str">
        <f t="shared" si="1"/>
        <v>TC0004000400</v>
      </c>
      <c r="B2791" s="227" t="str">
        <f t="shared" si="2"/>
        <v>Devi Shawl Cotton Gold Writing Tamil</v>
      </c>
      <c r="C2791" s="32" t="s">
        <v>17500</v>
      </c>
      <c r="D2791" s="32" t="s">
        <v>42</v>
      </c>
      <c r="E2791" s="229">
        <v>8.26</v>
      </c>
      <c r="F2791" s="230" t="b">
        <v>0</v>
      </c>
      <c r="G2791" s="229">
        <v>0.0</v>
      </c>
      <c r="H2791" s="233">
        <v>0.0</v>
      </c>
      <c r="I2791" s="235" t="s">
        <v>17501</v>
      </c>
      <c r="J2791" s="32" t="s">
        <v>17502</v>
      </c>
      <c r="K2791" s="229">
        <v>45.0</v>
      </c>
      <c r="L2791" s="233">
        <v>0.0</v>
      </c>
      <c r="M2791" s="232"/>
      <c r="N2791" s="229">
        <v>45.0</v>
      </c>
    </row>
    <row r="2792">
      <c r="A2792" s="227" t="str">
        <f t="shared" si="1"/>
        <v>TC0004016600</v>
      </c>
      <c r="B2792" s="227" t="str">
        <f t="shared" si="2"/>
        <v>Devi Shawl Cotton Gold Writing English</v>
      </c>
      <c r="C2792" s="32" t="s">
        <v>17503</v>
      </c>
      <c r="D2792" s="32" t="s">
        <v>40</v>
      </c>
      <c r="E2792" s="229">
        <v>5.76</v>
      </c>
      <c r="F2792" s="230" t="b">
        <v>0</v>
      </c>
      <c r="G2792" s="229">
        <v>245.0</v>
      </c>
      <c r="H2792" s="233">
        <v>252.0</v>
      </c>
      <c r="I2792" s="32" t="s">
        <v>3770</v>
      </c>
      <c r="J2792" s="32" t="s">
        <v>870</v>
      </c>
      <c r="K2792" s="229">
        <v>45.0</v>
      </c>
      <c r="L2792" s="233">
        <v>252.0</v>
      </c>
      <c r="M2792" s="232"/>
      <c r="N2792" s="229">
        <v>45.0</v>
      </c>
    </row>
    <row r="2793">
      <c r="A2793" s="227" t="str">
        <f t="shared" si="1"/>
        <v>TC0004016900</v>
      </c>
      <c r="B2793" s="227" t="str">
        <f t="shared" si="2"/>
        <v>Devi Shawl Silk</v>
      </c>
      <c r="C2793" s="32" t="s">
        <v>17504</v>
      </c>
      <c r="D2793" s="32" t="s">
        <v>17505</v>
      </c>
      <c r="E2793" s="229">
        <v>0.0</v>
      </c>
      <c r="F2793" s="230" t="b">
        <v>0</v>
      </c>
      <c r="G2793" s="229">
        <v>0.0</v>
      </c>
      <c r="H2793" s="233">
        <v>0.0</v>
      </c>
      <c r="I2793" s="32" t="s">
        <v>17505</v>
      </c>
      <c r="J2793" s="32" t="s">
        <v>17506</v>
      </c>
      <c r="K2793" s="229">
        <v>0.0</v>
      </c>
      <c r="L2793" s="233">
        <v>0.0</v>
      </c>
      <c r="M2793" s="232"/>
      <c r="N2793" s="229">
        <v>0.0</v>
      </c>
    </row>
    <row r="2794">
      <c r="A2794" s="227" t="str">
        <f t="shared" si="1"/>
        <v>TC0004100000</v>
      </c>
      <c r="B2794" s="227" t="str">
        <f t="shared" si="2"/>
        <v>Adiyogi Shawl Silk</v>
      </c>
      <c r="C2794" s="32" t="s">
        <v>17507</v>
      </c>
      <c r="D2794" s="32" t="s">
        <v>297</v>
      </c>
      <c r="E2794" s="229">
        <v>35.76</v>
      </c>
      <c r="F2794" s="230" t="b">
        <v>0</v>
      </c>
      <c r="G2794" s="229">
        <v>258.0</v>
      </c>
      <c r="H2794" s="233">
        <v>258.0</v>
      </c>
      <c r="I2794" s="235" t="s">
        <v>6811</v>
      </c>
      <c r="J2794" s="32" t="s">
        <v>296</v>
      </c>
      <c r="K2794" s="229">
        <v>133.0</v>
      </c>
      <c r="L2794" s="233">
        <v>258.0</v>
      </c>
      <c r="M2794" s="232"/>
      <c r="N2794" s="229">
        <v>133.0</v>
      </c>
    </row>
    <row r="2795">
      <c r="A2795" s="227" t="str">
        <f t="shared" si="1"/>
        <v>TC0004600000</v>
      </c>
      <c r="B2795" s="227" t="str">
        <f t="shared" si="2"/>
        <v>Gudi</v>
      </c>
      <c r="C2795" s="32" t="s">
        <v>17508</v>
      </c>
      <c r="D2795" s="32" t="s">
        <v>284</v>
      </c>
      <c r="E2795" s="233">
        <v>18.19</v>
      </c>
      <c r="F2795" s="230" t="b">
        <v>0</v>
      </c>
      <c r="G2795" s="229">
        <v>154.0</v>
      </c>
      <c r="H2795" s="229">
        <v>154.0</v>
      </c>
      <c r="I2795" s="32" t="s">
        <v>3546</v>
      </c>
      <c r="J2795" s="32" t="s">
        <v>283</v>
      </c>
      <c r="K2795" s="229">
        <v>750.0</v>
      </c>
      <c r="L2795" s="229">
        <v>154.0</v>
      </c>
      <c r="M2795" s="232"/>
      <c r="N2795" s="229">
        <v>750.0</v>
      </c>
    </row>
    <row r="2796">
      <c r="A2796" s="227" t="str">
        <f t="shared" si="1"/>
        <v>TC0004700000</v>
      </c>
      <c r="B2796" s="227" t="str">
        <f t="shared" si="2"/>
        <v>Linga-Bhairavi-Abhaya-Sutra</v>
      </c>
      <c r="C2796" s="32" t="s">
        <v>17509</v>
      </c>
      <c r="D2796" s="32" t="s">
        <v>257</v>
      </c>
      <c r="E2796" s="233">
        <v>0.13</v>
      </c>
      <c r="F2796" s="230" t="b">
        <v>0</v>
      </c>
      <c r="G2796" s="233">
        <v>7418.0</v>
      </c>
      <c r="H2796" s="233">
        <v>7437.0</v>
      </c>
      <c r="I2796" s="32" t="s">
        <v>3602</v>
      </c>
      <c r="J2796" s="32" t="s">
        <v>256</v>
      </c>
      <c r="K2796" s="229">
        <v>5.0</v>
      </c>
      <c r="L2796" s="233">
        <v>7441.0</v>
      </c>
      <c r="M2796" s="232"/>
      <c r="N2796" s="229">
        <v>5.0</v>
      </c>
    </row>
    <row r="2797">
      <c r="A2797" s="227" t="str">
        <f t="shared" si="1"/>
        <v>TC0004800000</v>
      </c>
      <c r="B2797" s="227" t="str">
        <f t="shared" si="2"/>
        <v>Gudi-Sutra</v>
      </c>
      <c r="C2797" s="32" t="s">
        <v>17510</v>
      </c>
      <c r="D2797" s="32" t="s">
        <v>330</v>
      </c>
      <c r="E2797" s="233">
        <v>0.7</v>
      </c>
      <c r="F2797" s="230" t="b">
        <v>0</v>
      </c>
      <c r="G2797" s="229">
        <v>633.0</v>
      </c>
      <c r="H2797" s="229">
        <v>636.0</v>
      </c>
      <c r="I2797" s="32" t="s">
        <v>3342</v>
      </c>
      <c r="J2797" s="32" t="s">
        <v>329</v>
      </c>
      <c r="K2797" s="229">
        <v>10.0</v>
      </c>
      <c r="L2797" s="229">
        <v>636.0</v>
      </c>
      <c r="M2797" s="232"/>
      <c r="N2797" s="229">
        <v>10.0</v>
      </c>
    </row>
    <row r="2798">
      <c r="A2798" s="227" t="str">
        <f t="shared" si="1"/>
        <v>TC0005216900</v>
      </c>
      <c r="B2798" s="227" t="str">
        <f t="shared" si="2"/>
        <v>Peepal-Tree-Leaves-Table-L</v>
      </c>
      <c r="C2798" s="32" t="s">
        <v>17511</v>
      </c>
      <c r="D2798" s="32" t="s">
        <v>3314</v>
      </c>
      <c r="E2798" s="229">
        <v>60.99</v>
      </c>
      <c r="F2798" s="230" t="b">
        <v>0</v>
      </c>
      <c r="G2798" s="229">
        <v>0.0</v>
      </c>
      <c r="H2798" s="229">
        <v>0.0</v>
      </c>
      <c r="I2798" s="32" t="s">
        <v>3315</v>
      </c>
      <c r="J2798" s="32" t="s">
        <v>17512</v>
      </c>
      <c r="K2798" s="229">
        <v>99.0</v>
      </c>
      <c r="L2798" s="229">
        <v>0.0</v>
      </c>
      <c r="M2798" s="231"/>
      <c r="N2798" s="229">
        <v>99.0</v>
      </c>
    </row>
    <row r="2799">
      <c r="A2799" s="227" t="str">
        <f t="shared" si="1"/>
        <v>TC0005217000</v>
      </c>
      <c r="B2799" s="227" t="str">
        <f t="shared" si="2"/>
        <v>Temple-Tree-Leaves-Table-L</v>
      </c>
      <c r="C2799" s="32" t="s">
        <v>17513</v>
      </c>
      <c r="D2799" s="32" t="s">
        <v>3322</v>
      </c>
      <c r="E2799" s="233">
        <v>35.17</v>
      </c>
      <c r="F2799" s="234" t="b">
        <v>0</v>
      </c>
      <c r="G2799" s="233">
        <v>0.0</v>
      </c>
      <c r="H2799" s="233">
        <v>0.0</v>
      </c>
      <c r="I2799" s="32" t="s">
        <v>3323</v>
      </c>
      <c r="J2799" s="32" t="s">
        <v>17514</v>
      </c>
      <c r="K2799" s="229">
        <v>99.0</v>
      </c>
      <c r="L2799" s="233">
        <v>0.0</v>
      </c>
      <c r="M2799" s="231"/>
      <c r="N2799" s="229">
        <v>99.0</v>
      </c>
    </row>
    <row r="2800">
      <c r="A2800" s="227" t="str">
        <f t="shared" si="1"/>
        <v>TC0005217100</v>
      </c>
      <c r="B2800" s="227" t="str">
        <f t="shared" si="2"/>
        <v>Lotus-Leaf-Table-L</v>
      </c>
      <c r="C2800" s="32" t="s">
        <v>17515</v>
      </c>
      <c r="D2800" s="235" t="s">
        <v>747</v>
      </c>
      <c r="E2800" s="233">
        <v>52.56</v>
      </c>
      <c r="F2800" s="234" t="b">
        <v>0</v>
      </c>
      <c r="G2800" s="229">
        <v>0.0</v>
      </c>
      <c r="H2800" s="233">
        <v>0.0</v>
      </c>
      <c r="I2800" s="32" t="s">
        <v>3330</v>
      </c>
      <c r="J2800" s="32" t="s">
        <v>746</v>
      </c>
      <c r="K2800" s="229">
        <v>99.0</v>
      </c>
      <c r="L2800" s="229">
        <v>0.0</v>
      </c>
      <c r="M2800" s="231"/>
      <c r="N2800" s="229">
        <v>99.0</v>
      </c>
    </row>
    <row r="2801">
      <c r="A2801" s="227" t="str">
        <f t="shared" si="1"/>
        <v>TC0005316900</v>
      </c>
      <c r="B2801" s="227" t="str">
        <f t="shared" si="2"/>
        <v>Peepal-Tree-Leaves-Table-S</v>
      </c>
      <c r="C2801" s="32" t="s">
        <v>17516</v>
      </c>
      <c r="D2801" s="235" t="s">
        <v>3318</v>
      </c>
      <c r="E2801" s="233">
        <v>32.78</v>
      </c>
      <c r="F2801" s="234" t="b">
        <v>0</v>
      </c>
      <c r="G2801" s="233">
        <v>11.0</v>
      </c>
      <c r="H2801" s="233">
        <v>11.0</v>
      </c>
      <c r="I2801" s="32" t="s">
        <v>3319</v>
      </c>
      <c r="J2801" s="32" t="s">
        <v>17517</v>
      </c>
      <c r="K2801" s="229">
        <v>79.0</v>
      </c>
      <c r="L2801" s="233">
        <v>11.0</v>
      </c>
      <c r="M2801" s="231"/>
      <c r="N2801" s="229">
        <v>79.0</v>
      </c>
    </row>
    <row r="2802">
      <c r="A2802" s="227" t="str">
        <f t="shared" si="1"/>
        <v>TC0005317000</v>
      </c>
      <c r="B2802" s="227" t="str">
        <f t="shared" si="2"/>
        <v>Temple-Tree-Leaves-Table-S</v>
      </c>
      <c r="C2802" s="32" t="s">
        <v>17518</v>
      </c>
      <c r="D2802" s="32" t="s">
        <v>3326</v>
      </c>
      <c r="E2802" s="233">
        <v>39.7</v>
      </c>
      <c r="F2802" s="230" t="b">
        <v>0</v>
      </c>
      <c r="G2802" s="229">
        <v>46.0</v>
      </c>
      <c r="H2802" s="229">
        <v>46.0</v>
      </c>
      <c r="I2802" s="235" t="s">
        <v>3327</v>
      </c>
      <c r="J2802" s="32" t="s">
        <v>17519</v>
      </c>
      <c r="K2802" s="229">
        <v>79.0</v>
      </c>
      <c r="L2802" s="229">
        <v>46.0</v>
      </c>
      <c r="M2802" s="231"/>
      <c r="N2802" s="229">
        <v>79.0</v>
      </c>
    </row>
    <row r="2803">
      <c r="A2803" s="227" t="str">
        <f t="shared" si="1"/>
        <v>TC0005317100</v>
      </c>
      <c r="B2803" s="227" t="str">
        <f t="shared" si="2"/>
        <v>Lotus-Leaf-Table-S</v>
      </c>
      <c r="C2803" s="32" t="s">
        <v>17520</v>
      </c>
      <c r="D2803" s="32" t="s">
        <v>777</v>
      </c>
      <c r="E2803" s="233">
        <v>42.7</v>
      </c>
      <c r="F2803" s="230" t="b">
        <v>0</v>
      </c>
      <c r="G2803" s="229">
        <v>26.0</v>
      </c>
      <c r="H2803" s="229">
        <v>26.0</v>
      </c>
      <c r="I2803" s="235" t="s">
        <v>3333</v>
      </c>
      <c r="J2803" s="32" t="s">
        <v>776</v>
      </c>
      <c r="K2803" s="229">
        <v>79.0</v>
      </c>
      <c r="L2803" s="229">
        <v>26.0</v>
      </c>
      <c r="M2803" s="231"/>
      <c r="N2803" s="229">
        <v>79.0</v>
      </c>
    </row>
    <row r="2804">
      <c r="A2804" s="227" t="str">
        <f t="shared" si="1"/>
        <v>TC0005400000</v>
      </c>
      <c r="B2804" s="227" t="str">
        <f t="shared" si="2"/>
        <v>Devi-Yantra-Stand</v>
      </c>
      <c r="C2804" s="32" t="s">
        <v>17521</v>
      </c>
      <c r="D2804" s="32" t="s">
        <v>775</v>
      </c>
      <c r="E2804" s="233">
        <v>126.93</v>
      </c>
      <c r="F2804" s="230" t="b">
        <v>0</v>
      </c>
      <c r="G2804" s="229">
        <v>131.0</v>
      </c>
      <c r="H2804" s="229">
        <v>133.0</v>
      </c>
      <c r="I2804" s="235" t="s">
        <v>3336</v>
      </c>
      <c r="J2804" s="32" t="s">
        <v>774</v>
      </c>
      <c r="K2804" s="229">
        <v>350.0</v>
      </c>
      <c r="L2804" s="229">
        <v>133.0</v>
      </c>
      <c r="M2804" s="231"/>
      <c r="N2804" s="229">
        <v>350.0</v>
      </c>
    </row>
    <row r="2805">
      <c r="A2805" s="227" t="str">
        <f t="shared" si="1"/>
        <v>TC0005500200</v>
      </c>
      <c r="B2805" s="227" t="str">
        <f t="shared" si="2"/>
        <v>Devi-Yantra-Covering-Cloth (S)</v>
      </c>
      <c r="C2805" s="32" t="s">
        <v>17522</v>
      </c>
      <c r="D2805" s="32" t="s">
        <v>17523</v>
      </c>
      <c r="E2805" s="233">
        <v>17.37</v>
      </c>
      <c r="F2805" s="230" t="b">
        <v>0</v>
      </c>
      <c r="G2805" s="229">
        <v>0.0</v>
      </c>
      <c r="H2805" s="229">
        <v>0.0</v>
      </c>
      <c r="I2805" s="231"/>
      <c r="J2805" s="32" t="s">
        <v>771</v>
      </c>
      <c r="K2805" s="229">
        <v>45.0</v>
      </c>
      <c r="L2805" s="229">
        <v>0.0</v>
      </c>
      <c r="M2805" s="32" t="s">
        <v>11585</v>
      </c>
      <c r="N2805" s="229">
        <v>0.0</v>
      </c>
    </row>
    <row r="2806">
      <c r="A2806" s="227" t="str">
        <f t="shared" si="1"/>
        <v>TC0005500400</v>
      </c>
      <c r="B2806" s="227" t="str">
        <f t="shared" si="2"/>
        <v>Devi-Yantra-Covering-Cloth (L)</v>
      </c>
      <c r="C2806" s="32" t="s">
        <v>17524</v>
      </c>
      <c r="D2806" s="32" t="s">
        <v>17525</v>
      </c>
      <c r="E2806" s="229">
        <v>25.05</v>
      </c>
      <c r="F2806" s="230" t="b">
        <v>0</v>
      </c>
      <c r="G2806" s="229">
        <v>0.0</v>
      </c>
      <c r="H2806" s="229">
        <v>0.0</v>
      </c>
      <c r="I2806" s="231"/>
      <c r="J2806" s="32" t="s">
        <v>771</v>
      </c>
      <c r="K2806" s="229">
        <v>50.0</v>
      </c>
      <c r="L2806" s="229">
        <v>0.0</v>
      </c>
      <c r="M2806" s="32" t="s">
        <v>11588</v>
      </c>
      <c r="N2806" s="229">
        <v>0.0</v>
      </c>
    </row>
    <row r="2807">
      <c r="A2807" s="227" t="str">
        <f t="shared" si="1"/>
        <v>TC0005603702</v>
      </c>
      <c r="B2807" s="227" t="str">
        <f t="shared" si="2"/>
        <v>Kailash-Teerth</v>
      </c>
      <c r="C2807" s="32" t="s">
        <v>17526</v>
      </c>
      <c r="D2807" s="32" t="s">
        <v>17527</v>
      </c>
      <c r="E2807" s="233">
        <v>52.9</v>
      </c>
      <c r="F2807" s="230" t="b">
        <v>0</v>
      </c>
      <c r="G2807" s="229">
        <v>0.0</v>
      </c>
      <c r="H2807" s="229">
        <v>-3.0</v>
      </c>
      <c r="I2807" s="32" t="s">
        <v>17528</v>
      </c>
      <c r="J2807" s="32" t="s">
        <v>17529</v>
      </c>
      <c r="K2807" s="229">
        <v>151.0</v>
      </c>
      <c r="L2807" s="229">
        <v>22.0</v>
      </c>
      <c r="M2807" s="231"/>
      <c r="N2807" s="229">
        <v>151.0</v>
      </c>
    </row>
    <row r="2808">
      <c r="A2808" s="227" t="str">
        <f t="shared" si="1"/>
        <v>TC0005700200</v>
      </c>
      <c r="B2808" s="227" t="str">
        <f t="shared" si="2"/>
        <v>Kumkum (S)</v>
      </c>
      <c r="C2808" s="32" t="s">
        <v>17530</v>
      </c>
      <c r="D2808" s="235" t="s">
        <v>264</v>
      </c>
      <c r="E2808" s="233">
        <v>0.27</v>
      </c>
      <c r="F2808" s="230" t="b">
        <v>0</v>
      </c>
      <c r="G2808" s="233">
        <v>1006.0</v>
      </c>
      <c r="H2808" s="233">
        <v>1017.0</v>
      </c>
      <c r="I2808" s="32" t="s">
        <v>7047</v>
      </c>
      <c r="J2808" s="32" t="s">
        <v>260</v>
      </c>
      <c r="K2808" s="229">
        <v>3.0</v>
      </c>
      <c r="L2808" s="233">
        <v>1018.0</v>
      </c>
      <c r="M2808" s="32" t="s">
        <v>11585</v>
      </c>
      <c r="N2808" s="229">
        <v>0.0</v>
      </c>
    </row>
    <row r="2809">
      <c r="A2809" s="227" t="str">
        <f t="shared" si="1"/>
        <v>TC0005700400</v>
      </c>
      <c r="B2809" s="227" t="str">
        <f t="shared" si="2"/>
        <v>Kumkum (L)</v>
      </c>
      <c r="C2809" s="32" t="s">
        <v>17531</v>
      </c>
      <c r="D2809" s="235" t="s">
        <v>261</v>
      </c>
      <c r="E2809" s="233">
        <v>0.52</v>
      </c>
      <c r="F2809" s="230" t="b">
        <v>0</v>
      </c>
      <c r="G2809" s="229">
        <v>527.0</v>
      </c>
      <c r="H2809" s="233">
        <v>529.0</v>
      </c>
      <c r="I2809" s="32" t="s">
        <v>3557</v>
      </c>
      <c r="J2809" s="32" t="s">
        <v>260</v>
      </c>
      <c r="K2809" s="229">
        <v>5.0</v>
      </c>
      <c r="L2809" s="229">
        <v>530.0</v>
      </c>
      <c r="M2809" s="32" t="s">
        <v>11588</v>
      </c>
      <c r="N2809" s="229">
        <v>0.0</v>
      </c>
    </row>
    <row r="2810">
      <c r="A2810" s="227" t="str">
        <f t="shared" si="1"/>
        <v>TC0005800200</v>
      </c>
      <c r="B2810" s="227" t="str">
        <f t="shared" si="2"/>
        <v>Turmeric (S)</v>
      </c>
      <c r="C2810" s="32" t="s">
        <v>17532</v>
      </c>
      <c r="D2810" s="32" t="s">
        <v>267</v>
      </c>
      <c r="E2810" s="229">
        <v>0.26</v>
      </c>
      <c r="F2810" s="230" t="b">
        <v>0</v>
      </c>
      <c r="G2810" s="233">
        <v>1951.0</v>
      </c>
      <c r="H2810" s="233">
        <v>1957.0</v>
      </c>
      <c r="I2810" s="32" t="s">
        <v>3552</v>
      </c>
      <c r="J2810" s="32" t="s">
        <v>265</v>
      </c>
      <c r="K2810" s="229">
        <v>3.0</v>
      </c>
      <c r="L2810" s="233">
        <v>1957.0</v>
      </c>
      <c r="M2810" s="32" t="s">
        <v>11585</v>
      </c>
      <c r="N2810" s="229">
        <v>0.0</v>
      </c>
    </row>
    <row r="2811">
      <c r="A2811" s="227" t="str">
        <f t="shared" si="1"/>
        <v>TC0005800400</v>
      </c>
      <c r="B2811" s="227" t="str">
        <f t="shared" si="2"/>
        <v>Turmeric (L)</v>
      </c>
      <c r="C2811" s="32" t="s">
        <v>17533</v>
      </c>
      <c r="D2811" s="235" t="s">
        <v>266</v>
      </c>
      <c r="E2811" s="233">
        <v>0.53</v>
      </c>
      <c r="F2811" s="230" t="b">
        <v>0</v>
      </c>
      <c r="G2811" s="233">
        <v>209.0</v>
      </c>
      <c r="H2811" s="233">
        <v>211.0</v>
      </c>
      <c r="I2811" s="32" t="s">
        <v>3559</v>
      </c>
      <c r="J2811" s="32" t="s">
        <v>265</v>
      </c>
      <c r="K2811" s="229">
        <v>5.0</v>
      </c>
      <c r="L2811" s="233">
        <v>212.0</v>
      </c>
      <c r="M2811" s="32" t="s">
        <v>11588</v>
      </c>
      <c r="N2811" s="229">
        <v>0.0</v>
      </c>
    </row>
    <row r="2812">
      <c r="A2812" s="227" t="str">
        <f t="shared" si="1"/>
        <v>TC0006100000</v>
      </c>
      <c r="B2812" s="227" t="str">
        <f t="shared" si="2"/>
        <v>Silver Netram</v>
      </c>
      <c r="C2812" s="32" t="s">
        <v>17534</v>
      </c>
      <c r="D2812" s="235" t="s">
        <v>5476</v>
      </c>
      <c r="E2812" s="233">
        <v>12.66</v>
      </c>
      <c r="F2812" s="230" t="b">
        <v>0</v>
      </c>
      <c r="G2812" s="229">
        <v>0.0</v>
      </c>
      <c r="H2812" s="233">
        <v>0.0</v>
      </c>
      <c r="I2812" s="32" t="s">
        <v>5476</v>
      </c>
      <c r="J2812" s="32" t="s">
        <v>17535</v>
      </c>
      <c r="K2812" s="229">
        <v>1.0</v>
      </c>
      <c r="L2812" s="233">
        <v>0.0</v>
      </c>
      <c r="M2812" s="231"/>
      <c r="N2812" s="229">
        <v>1.0</v>
      </c>
    </row>
    <row r="2813">
      <c r="A2813" s="227" t="str">
        <f t="shared" si="1"/>
        <v>TC0006200000</v>
      </c>
      <c r="B2813" s="227" t="str">
        <f t="shared" si="2"/>
        <v>Copper Netram</v>
      </c>
      <c r="C2813" s="32" t="s">
        <v>17536</v>
      </c>
      <c r="D2813" s="32" t="s">
        <v>5479</v>
      </c>
      <c r="E2813" s="233">
        <v>4.2</v>
      </c>
      <c r="F2813" s="230" t="b">
        <v>0</v>
      </c>
      <c r="G2813" s="233">
        <v>2729.0</v>
      </c>
      <c r="H2813" s="233">
        <v>2729.0</v>
      </c>
      <c r="I2813" s="32" t="s">
        <v>5479</v>
      </c>
      <c r="J2813" s="32" t="s">
        <v>17537</v>
      </c>
      <c r="K2813" s="229">
        <v>1.0</v>
      </c>
      <c r="L2813" s="233">
        <v>2729.0</v>
      </c>
      <c r="M2813" s="231"/>
      <c r="N2813" s="229">
        <v>1.0</v>
      </c>
    </row>
    <row r="2814">
      <c r="A2814" s="227" t="str">
        <f t="shared" si="1"/>
        <v>TC0006316600</v>
      </c>
      <c r="B2814" s="227" t="str">
        <f t="shared" si="2"/>
        <v>Devi Stuti (English)</v>
      </c>
      <c r="C2814" s="32" t="s">
        <v>17538</v>
      </c>
      <c r="D2814" s="235" t="s">
        <v>786</v>
      </c>
      <c r="E2814" s="233">
        <v>0.12</v>
      </c>
      <c r="F2814" s="230" t="b">
        <v>0</v>
      </c>
      <c r="G2814" s="233">
        <v>4655.0</v>
      </c>
      <c r="H2814" s="233">
        <v>4659.0</v>
      </c>
      <c r="I2814" s="32" t="s">
        <v>7053</v>
      </c>
      <c r="J2814" s="32" t="s">
        <v>785</v>
      </c>
      <c r="K2814" s="229">
        <v>3.0</v>
      </c>
      <c r="L2814" s="233">
        <v>4659.0</v>
      </c>
      <c r="M2814" s="32" t="s">
        <v>17539</v>
      </c>
      <c r="N2814" s="229">
        <v>3.0</v>
      </c>
    </row>
    <row r="2815">
      <c r="A2815" s="227" t="str">
        <f t="shared" si="1"/>
        <v>TC0006316700</v>
      </c>
      <c r="B2815" s="227" t="str">
        <f t="shared" si="2"/>
        <v>Devi Stuti (Tamil)</v>
      </c>
      <c r="C2815" s="32" t="s">
        <v>17540</v>
      </c>
      <c r="D2815" s="235" t="s">
        <v>3604</v>
      </c>
      <c r="E2815" s="233">
        <v>0.14</v>
      </c>
      <c r="F2815" s="230" t="b">
        <v>0</v>
      </c>
      <c r="G2815" s="229">
        <v>47.0</v>
      </c>
      <c r="H2815" s="233">
        <v>47.0</v>
      </c>
      <c r="I2815" s="32" t="s">
        <v>3605</v>
      </c>
      <c r="J2815" s="32" t="s">
        <v>785</v>
      </c>
      <c r="K2815" s="229">
        <v>3.0</v>
      </c>
      <c r="L2815" s="233">
        <v>47.0</v>
      </c>
      <c r="M2815" s="32" t="s">
        <v>17541</v>
      </c>
      <c r="N2815" s="229">
        <v>3.0</v>
      </c>
    </row>
    <row r="2816">
      <c r="A2816" s="227" t="str">
        <f t="shared" si="1"/>
        <v>TC0006316800</v>
      </c>
      <c r="B2816" s="227" t="str">
        <f t="shared" si="2"/>
        <v>Devi Stuti (Hindi)</v>
      </c>
      <c r="C2816" s="32" t="s">
        <v>17542</v>
      </c>
      <c r="D2816" s="32" t="s">
        <v>3457</v>
      </c>
      <c r="E2816" s="229">
        <v>0.15</v>
      </c>
      <c r="F2816" s="230" t="b">
        <v>0</v>
      </c>
      <c r="G2816" s="229">
        <v>95.0</v>
      </c>
      <c r="H2816" s="229">
        <v>95.0</v>
      </c>
      <c r="I2816" s="32" t="s">
        <v>3458</v>
      </c>
      <c r="J2816" s="32" t="s">
        <v>785</v>
      </c>
      <c r="K2816" s="229">
        <v>3.0</v>
      </c>
      <c r="L2816" s="229">
        <v>95.0</v>
      </c>
      <c r="M2816" s="32" t="s">
        <v>17543</v>
      </c>
      <c r="N2816" s="229">
        <v>3.0</v>
      </c>
    </row>
    <row r="2817">
      <c r="A2817" s="227" t="str">
        <f t="shared" si="1"/>
        <v>TC0006400000</v>
      </c>
      <c r="B2817" s="227" t="str">
        <f t="shared" si="2"/>
        <v>Trishul</v>
      </c>
      <c r="C2817" s="32" t="s">
        <v>17544</v>
      </c>
      <c r="D2817" s="32" t="s">
        <v>733</v>
      </c>
      <c r="E2817" s="233">
        <v>16.16</v>
      </c>
      <c r="F2817" s="234" t="b">
        <v>0</v>
      </c>
      <c r="G2817" s="229">
        <v>62.0</v>
      </c>
      <c r="H2817" s="233">
        <v>66.0</v>
      </c>
      <c r="I2817" s="32" t="s">
        <v>3641</v>
      </c>
      <c r="J2817" s="32" t="s">
        <v>732</v>
      </c>
      <c r="K2817" s="229">
        <v>39.0</v>
      </c>
      <c r="L2817" s="233">
        <v>66.0</v>
      </c>
      <c r="M2817" s="231"/>
      <c r="N2817" s="229">
        <v>39.0</v>
      </c>
    </row>
    <row r="2818">
      <c r="A2818" s="227" t="str">
        <f t="shared" si="1"/>
        <v>TC0007516900</v>
      </c>
      <c r="B2818" s="227" t="str">
        <f t="shared" si="2"/>
        <v>AdiYogi-Statue-Plastic</v>
      </c>
      <c r="C2818" s="32" t="s">
        <v>17545</v>
      </c>
      <c r="D2818" s="32" t="s">
        <v>752</v>
      </c>
      <c r="E2818" s="233">
        <v>3.27</v>
      </c>
      <c r="F2818" s="234" t="b">
        <v>0</v>
      </c>
      <c r="G2818" s="229">
        <v>339.0</v>
      </c>
      <c r="H2818" s="233">
        <v>340.0</v>
      </c>
      <c r="I2818" s="32" t="s">
        <v>3629</v>
      </c>
      <c r="J2818" s="32" t="s">
        <v>751</v>
      </c>
      <c r="K2818" s="229">
        <v>27.0</v>
      </c>
      <c r="L2818" s="233">
        <v>340.0</v>
      </c>
      <c r="M2818" s="231"/>
      <c r="N2818" s="229">
        <v>27.0</v>
      </c>
    </row>
    <row r="2819">
      <c r="A2819" s="227" t="str">
        <f t="shared" si="1"/>
        <v>TC0007517000</v>
      </c>
      <c r="B2819" s="227" t="str">
        <f t="shared" si="2"/>
        <v>AdiYogi-Statue-6inch</v>
      </c>
      <c r="C2819" s="32" t="s">
        <v>17546</v>
      </c>
      <c r="D2819" s="32" t="s">
        <v>941</v>
      </c>
      <c r="E2819" s="233">
        <v>59.17</v>
      </c>
      <c r="F2819" s="234" t="b">
        <v>0</v>
      </c>
      <c r="G2819" s="229">
        <v>34.0</v>
      </c>
      <c r="H2819" s="233">
        <v>34.0</v>
      </c>
      <c r="I2819" s="32" t="s">
        <v>3623</v>
      </c>
      <c r="J2819" s="32" t="s">
        <v>773</v>
      </c>
      <c r="K2819" s="229">
        <v>170.0</v>
      </c>
      <c r="L2819" s="233">
        <v>34.0</v>
      </c>
      <c r="M2819" s="231"/>
      <c r="N2819" s="229">
        <v>170.0</v>
      </c>
    </row>
    <row r="2820">
      <c r="A2820" s="227" t="str">
        <f t="shared" si="1"/>
        <v>TC0007517100</v>
      </c>
      <c r="B2820" s="227" t="str">
        <f t="shared" si="2"/>
        <v>Adiyogi Statue 1 feet</v>
      </c>
      <c r="C2820" s="32" t="s">
        <v>17547</v>
      </c>
      <c r="D2820" s="32" t="s">
        <v>278</v>
      </c>
      <c r="E2820" s="233">
        <v>279.72</v>
      </c>
      <c r="F2820" s="230" t="b">
        <v>0</v>
      </c>
      <c r="G2820" s="229">
        <v>54.0</v>
      </c>
      <c r="H2820" s="233">
        <v>54.0</v>
      </c>
      <c r="I2820" s="235" t="s">
        <v>3626</v>
      </c>
      <c r="J2820" s="32" t="s">
        <v>277</v>
      </c>
      <c r="K2820" s="233">
        <v>1800.0</v>
      </c>
      <c r="L2820" s="233">
        <v>54.0</v>
      </c>
      <c r="M2820" s="231"/>
      <c r="N2820" s="233">
        <v>1800.0</v>
      </c>
    </row>
    <row r="2821">
      <c r="A2821" s="227" t="str">
        <f t="shared" si="1"/>
        <v>TC0007517400</v>
      </c>
      <c r="B2821" s="227" t="str">
        <f t="shared" si="2"/>
        <v>AdiYogi-Statue-2.5 feet</v>
      </c>
      <c r="C2821" s="32" t="s">
        <v>17548</v>
      </c>
      <c r="D2821" s="32" t="s">
        <v>276</v>
      </c>
      <c r="E2821" s="233">
        <v>6659.14</v>
      </c>
      <c r="F2821" s="230" t="b">
        <v>0</v>
      </c>
      <c r="G2821" s="229">
        <v>4.0</v>
      </c>
      <c r="H2821" s="233">
        <v>4.0</v>
      </c>
      <c r="I2821" s="32" t="s">
        <v>4029</v>
      </c>
      <c r="J2821" s="32" t="s">
        <v>275</v>
      </c>
      <c r="K2821" s="233">
        <v>10000.0</v>
      </c>
      <c r="L2821" s="233">
        <v>4.0</v>
      </c>
      <c r="M2821" s="231"/>
      <c r="N2821" s="233">
        <v>10000.0</v>
      </c>
    </row>
    <row r="2822">
      <c r="A2822" s="227" t="str">
        <f t="shared" si="1"/>
        <v>TC0007517800</v>
      </c>
      <c r="B2822" s="227" t="str">
        <f t="shared" si="2"/>
        <v>Adiyogi Statue metal - 4 inch - Antique bronze</v>
      </c>
      <c r="C2822" s="32" t="s">
        <v>17549</v>
      </c>
      <c r="D2822" s="32" t="s">
        <v>739</v>
      </c>
      <c r="E2822" s="233">
        <v>28.5</v>
      </c>
      <c r="F2822" s="230" t="b">
        <v>0</v>
      </c>
      <c r="G2822" s="229">
        <v>31.0</v>
      </c>
      <c r="H2822" s="229">
        <v>31.0</v>
      </c>
      <c r="I2822" s="32" t="s">
        <v>5520</v>
      </c>
      <c r="J2822" s="32" t="s">
        <v>738</v>
      </c>
      <c r="K2822" s="229">
        <v>65.0</v>
      </c>
      <c r="L2822" s="229">
        <v>31.0</v>
      </c>
      <c r="M2822" s="231"/>
      <c r="N2822" s="229">
        <v>65.0</v>
      </c>
    </row>
    <row r="2823">
      <c r="A2823" s="227" t="str">
        <f t="shared" si="1"/>
        <v>TC0007517900</v>
      </c>
      <c r="B2823" s="227" t="str">
        <f t="shared" si="2"/>
        <v>Adiyogi Statue metal - 4 inch - Antique brass</v>
      </c>
      <c r="C2823" s="32" t="s">
        <v>17550</v>
      </c>
      <c r="D2823" s="32" t="s">
        <v>741</v>
      </c>
      <c r="E2823" s="233">
        <v>28.45</v>
      </c>
      <c r="F2823" s="230" t="b">
        <v>0</v>
      </c>
      <c r="G2823" s="229">
        <v>9.0</v>
      </c>
      <c r="H2823" s="229">
        <v>9.0</v>
      </c>
      <c r="I2823" s="32" t="s">
        <v>5522</v>
      </c>
      <c r="J2823" s="32" t="s">
        <v>740</v>
      </c>
      <c r="K2823" s="229">
        <v>65.0</v>
      </c>
      <c r="L2823" s="229">
        <v>9.0</v>
      </c>
      <c r="M2823" s="231"/>
      <c r="N2823" s="229">
        <v>65.0</v>
      </c>
    </row>
    <row r="2824">
      <c r="A2824" s="227" t="str">
        <f t="shared" si="1"/>
        <v>TC0007518000</v>
      </c>
      <c r="B2824" s="227" t="str">
        <f t="shared" si="2"/>
        <v>Adiyogi miniature 2.5" - Antique brass</v>
      </c>
      <c r="C2824" s="32" t="s">
        <v>17551</v>
      </c>
      <c r="D2824" s="32" t="s">
        <v>735</v>
      </c>
      <c r="E2824" s="233">
        <v>17.3</v>
      </c>
      <c r="F2824" s="234" t="b">
        <v>0</v>
      </c>
      <c r="G2824" s="229">
        <v>23.0</v>
      </c>
      <c r="H2824" s="229">
        <v>23.0</v>
      </c>
      <c r="I2824" s="32" t="s">
        <v>5397</v>
      </c>
      <c r="J2824" s="32" t="s">
        <v>734</v>
      </c>
      <c r="K2824" s="229">
        <v>35.0</v>
      </c>
      <c r="L2824" s="229">
        <v>23.0</v>
      </c>
      <c r="M2824" s="231"/>
      <c r="N2824" s="229">
        <v>35.0</v>
      </c>
    </row>
    <row r="2825">
      <c r="A2825" s="227" t="str">
        <f t="shared" si="1"/>
        <v>TC0007600000</v>
      </c>
      <c r="B2825" s="227" t="str">
        <f t="shared" si="2"/>
        <v>Nandi Statue</v>
      </c>
      <c r="C2825" s="32" t="s">
        <v>17552</v>
      </c>
      <c r="D2825" s="32" t="s">
        <v>745</v>
      </c>
      <c r="E2825" s="233">
        <v>5.46</v>
      </c>
      <c r="F2825" s="234" t="b">
        <v>0</v>
      </c>
      <c r="G2825" s="229">
        <v>172.0</v>
      </c>
      <c r="H2825" s="229">
        <v>173.0</v>
      </c>
      <c r="I2825" s="32" t="s">
        <v>3638</v>
      </c>
      <c r="J2825" s="32" t="s">
        <v>744</v>
      </c>
      <c r="K2825" s="229">
        <v>25.0</v>
      </c>
      <c r="L2825" s="229">
        <v>173.0</v>
      </c>
      <c r="M2825" s="231"/>
      <c r="N2825" s="229">
        <v>25.0</v>
      </c>
    </row>
    <row r="2826">
      <c r="A2826" s="227" t="str">
        <f t="shared" si="1"/>
        <v>TC0007900200</v>
      </c>
      <c r="B2826" s="227" t="str">
        <f t="shared" si="2"/>
        <v>Gold Snake Ring (S)</v>
      </c>
      <c r="C2826" s="32" t="s">
        <v>17553</v>
      </c>
      <c r="D2826" s="32" t="s">
        <v>349</v>
      </c>
      <c r="E2826" s="233">
        <v>775.54</v>
      </c>
      <c r="F2826" s="230" t="b">
        <v>0</v>
      </c>
      <c r="G2826" s="229">
        <v>0.0</v>
      </c>
      <c r="H2826" s="229">
        <v>0.0</v>
      </c>
      <c r="I2826" s="32" t="s">
        <v>5533</v>
      </c>
      <c r="J2826" s="32" t="s">
        <v>17554</v>
      </c>
      <c r="K2826" s="233">
        <v>1777.0</v>
      </c>
      <c r="L2826" s="229">
        <v>0.0</v>
      </c>
      <c r="M2826" s="32" t="s">
        <v>11585</v>
      </c>
      <c r="N2826" s="229">
        <v>0.0</v>
      </c>
    </row>
    <row r="2827">
      <c r="A2827" s="227" t="str">
        <f t="shared" si="1"/>
        <v>TC0007900300</v>
      </c>
      <c r="B2827" s="227" t="str">
        <f t="shared" si="2"/>
        <v>Gold Snake Ring (M)</v>
      </c>
      <c r="C2827" s="32" t="s">
        <v>17555</v>
      </c>
      <c r="D2827" s="32" t="s">
        <v>355</v>
      </c>
      <c r="E2827" s="233">
        <v>946.44</v>
      </c>
      <c r="F2827" s="230" t="b">
        <v>0</v>
      </c>
      <c r="G2827" s="229">
        <v>0.0</v>
      </c>
      <c r="H2827" s="229">
        <v>0.0</v>
      </c>
      <c r="I2827" s="235" t="s">
        <v>5534</v>
      </c>
      <c r="J2827" s="32" t="s">
        <v>17554</v>
      </c>
      <c r="K2827" s="233">
        <v>2033.0</v>
      </c>
      <c r="L2827" s="229">
        <v>0.0</v>
      </c>
      <c r="M2827" s="32" t="s">
        <v>11388</v>
      </c>
      <c r="N2827" s="229">
        <v>0.0</v>
      </c>
    </row>
    <row r="2828">
      <c r="A2828" s="227" t="str">
        <f t="shared" si="1"/>
        <v>TC0007900400</v>
      </c>
      <c r="B2828" s="227" t="str">
        <f t="shared" si="2"/>
        <v>Gold Snake Ring (L)</v>
      </c>
      <c r="C2828" s="32" t="s">
        <v>17556</v>
      </c>
      <c r="D2828" s="32" t="s">
        <v>378</v>
      </c>
      <c r="E2828" s="233">
        <v>1038.45</v>
      </c>
      <c r="F2828" s="230" t="b">
        <v>0</v>
      </c>
      <c r="G2828" s="229">
        <v>8.0</v>
      </c>
      <c r="H2828" s="229">
        <v>8.0</v>
      </c>
      <c r="I2828" s="235" t="s">
        <v>5535</v>
      </c>
      <c r="J2828" s="32" t="s">
        <v>17554</v>
      </c>
      <c r="K2828" s="233">
        <v>2333.0</v>
      </c>
      <c r="L2828" s="229">
        <v>8.0</v>
      </c>
      <c r="M2828" s="32" t="s">
        <v>11588</v>
      </c>
      <c r="N2828" s="229">
        <v>0.0</v>
      </c>
    </row>
    <row r="2829">
      <c r="A2829" s="227" t="str">
        <f t="shared" si="1"/>
        <v>TC0008317700</v>
      </c>
      <c r="B2829" s="227" t="str">
        <f t="shared" si="2"/>
        <v>Adiyogi Consecrated Statue- 6"</v>
      </c>
      <c r="C2829" s="32" t="s">
        <v>17557</v>
      </c>
      <c r="D2829" s="32" t="s">
        <v>280</v>
      </c>
      <c r="E2829" s="233">
        <v>345.54</v>
      </c>
      <c r="F2829" s="230" t="b">
        <v>0</v>
      </c>
      <c r="G2829" s="229">
        <v>139.0</v>
      </c>
      <c r="H2829" s="229">
        <v>139.0</v>
      </c>
      <c r="I2829" s="32" t="s">
        <v>7116</v>
      </c>
      <c r="J2829" s="32" t="s">
        <v>17558</v>
      </c>
      <c r="K2829" s="233">
        <v>1200.0</v>
      </c>
      <c r="L2829" s="229">
        <v>139.0</v>
      </c>
      <c r="M2829" s="231"/>
      <c r="N2829" s="233">
        <v>1200.0</v>
      </c>
    </row>
    <row r="2830">
      <c r="A2830" s="227" t="str">
        <f t="shared" si="1"/>
        <v>TC0010500006</v>
      </c>
      <c r="B2830" s="227" t="str">
        <f t="shared" si="2"/>
        <v>Sesame Prasadam</v>
      </c>
      <c r="C2830" s="32" t="s">
        <v>17559</v>
      </c>
      <c r="D2830" s="32" t="s">
        <v>17560</v>
      </c>
      <c r="E2830" s="233">
        <v>1.0</v>
      </c>
      <c r="F2830" s="230" t="b">
        <v>0</v>
      </c>
      <c r="G2830" s="229">
        <v>109.0</v>
      </c>
      <c r="H2830" s="229">
        <v>109.0</v>
      </c>
      <c r="I2830" s="32" t="s">
        <v>17561</v>
      </c>
      <c r="J2830" s="32" t="s">
        <v>17562</v>
      </c>
      <c r="K2830" s="229">
        <v>2.0</v>
      </c>
      <c r="L2830" s="229">
        <v>109.0</v>
      </c>
      <c r="M2830" s="231"/>
      <c r="N2830" s="229">
        <v>2.0</v>
      </c>
    </row>
    <row r="2831">
      <c r="A2831" s="227" t="str">
        <f t="shared" si="1"/>
        <v>TC0011616900</v>
      </c>
      <c r="B2831" s="227" t="str">
        <f t="shared" si="2"/>
        <v>Linga-Bhairavi-Kumkum-Brass-Panel</v>
      </c>
      <c r="C2831" s="32" t="s">
        <v>17563</v>
      </c>
      <c r="D2831" s="32" t="s">
        <v>238</v>
      </c>
      <c r="E2831" s="229">
        <v>446.28</v>
      </c>
      <c r="F2831" s="230" t="b">
        <v>0</v>
      </c>
      <c r="G2831" s="229">
        <v>33.0</v>
      </c>
      <c r="H2831" s="233">
        <v>34.0</v>
      </c>
      <c r="I2831" s="235" t="s">
        <v>6936</v>
      </c>
      <c r="J2831" s="32" t="s">
        <v>237</v>
      </c>
      <c r="K2831" s="229">
        <v>777.0</v>
      </c>
      <c r="L2831" s="229">
        <v>34.0</v>
      </c>
      <c r="M2831" s="231"/>
      <c r="N2831" s="229">
        <v>777.0</v>
      </c>
    </row>
    <row r="2832">
      <c r="A2832" s="227" t="str">
        <f t="shared" si="1"/>
        <v>TC0011617000</v>
      </c>
      <c r="B2832" s="227" t="str">
        <f t="shared" si="2"/>
        <v>Linga-Bhairavi-Turmeric-Brass-Panel</v>
      </c>
      <c r="C2832" s="32" t="s">
        <v>17564</v>
      </c>
      <c r="D2832" s="32" t="s">
        <v>282</v>
      </c>
      <c r="E2832" s="233">
        <v>428.16</v>
      </c>
      <c r="F2832" s="230" t="b">
        <v>0</v>
      </c>
      <c r="G2832" s="233">
        <v>66.0</v>
      </c>
      <c r="H2832" s="233">
        <v>66.0</v>
      </c>
      <c r="I2832" s="32" t="s">
        <v>6938</v>
      </c>
      <c r="J2832" s="32" t="s">
        <v>281</v>
      </c>
      <c r="K2832" s="229">
        <v>777.0</v>
      </c>
      <c r="L2832" s="233">
        <v>66.0</v>
      </c>
      <c r="M2832" s="231"/>
      <c r="N2832" s="229">
        <v>777.0</v>
      </c>
    </row>
    <row r="2833">
      <c r="A2833" s="227" t="str">
        <f t="shared" si="1"/>
        <v>TC0011716900</v>
      </c>
      <c r="B2833" s="227" t="str">
        <f t="shared" si="2"/>
        <v>Linga-Bhairavi-Kumkum-Silver-Panel</v>
      </c>
      <c r="C2833" s="32" t="s">
        <v>17565</v>
      </c>
      <c r="D2833" s="235" t="s">
        <v>367</v>
      </c>
      <c r="E2833" s="233">
        <v>1364.49</v>
      </c>
      <c r="F2833" s="230" t="b">
        <v>0</v>
      </c>
      <c r="G2833" s="233">
        <v>20.0</v>
      </c>
      <c r="H2833" s="233">
        <v>20.0</v>
      </c>
      <c r="I2833" s="235" t="s">
        <v>6940</v>
      </c>
      <c r="J2833" s="32" t="s">
        <v>366</v>
      </c>
      <c r="K2833" s="233">
        <v>2555.0</v>
      </c>
      <c r="L2833" s="233">
        <v>20.0</v>
      </c>
      <c r="M2833" s="231"/>
      <c r="N2833" s="233">
        <v>2555.0</v>
      </c>
    </row>
    <row r="2834">
      <c r="A2834" s="227" t="str">
        <f t="shared" si="1"/>
        <v>TC0011717000</v>
      </c>
      <c r="B2834" s="227" t="str">
        <f t="shared" si="2"/>
        <v>Linga-Bhairavi-Turmeric-Silver-Panel</v>
      </c>
      <c r="C2834" s="32" t="s">
        <v>17566</v>
      </c>
      <c r="D2834" s="235" t="s">
        <v>370</v>
      </c>
      <c r="E2834" s="233">
        <v>1342.4</v>
      </c>
      <c r="F2834" s="230" t="b">
        <v>0</v>
      </c>
      <c r="G2834" s="229">
        <v>27.0</v>
      </c>
      <c r="H2834" s="229">
        <v>27.0</v>
      </c>
      <c r="I2834" s="235" t="s">
        <v>6942</v>
      </c>
      <c r="J2834" s="32" t="s">
        <v>369</v>
      </c>
      <c r="K2834" s="233">
        <v>2555.0</v>
      </c>
      <c r="L2834" s="229">
        <v>27.0</v>
      </c>
      <c r="M2834" s="231"/>
      <c r="N2834" s="233">
        <v>2555.0</v>
      </c>
    </row>
    <row r="2835">
      <c r="A2835" s="227" t="str">
        <f t="shared" si="1"/>
        <v>TC0011800200</v>
      </c>
      <c r="B2835" s="227" t="str">
        <f t="shared" si="2"/>
        <v>Linga Bhairavi Yantra Raw Silk Covering Cloth (S)</v>
      </c>
      <c r="C2835" s="32" t="s">
        <v>17567</v>
      </c>
      <c r="D2835" s="32" t="s">
        <v>772</v>
      </c>
      <c r="E2835" s="233">
        <v>4.12</v>
      </c>
      <c r="F2835" s="234" t="b">
        <v>0</v>
      </c>
      <c r="G2835" s="229">
        <v>106.0</v>
      </c>
      <c r="H2835" s="229">
        <v>-43.0</v>
      </c>
      <c r="I2835" s="235" t="s">
        <v>6947</v>
      </c>
      <c r="J2835" s="32" t="s">
        <v>17568</v>
      </c>
      <c r="K2835" s="229">
        <v>45.0</v>
      </c>
      <c r="L2835" s="229">
        <v>107.0</v>
      </c>
      <c r="M2835" s="32" t="s">
        <v>11585</v>
      </c>
      <c r="N2835" s="229">
        <v>45.0</v>
      </c>
    </row>
    <row r="2836">
      <c r="A2836" s="227" t="str">
        <f t="shared" si="1"/>
        <v>TC0011800400</v>
      </c>
      <c r="B2836" s="227" t="str">
        <f t="shared" si="2"/>
        <v>Linga Bhairavi Yantra Raw Silk Covering Cloth (L)</v>
      </c>
      <c r="C2836" s="32" t="s">
        <v>17569</v>
      </c>
      <c r="D2836" s="235" t="s">
        <v>778</v>
      </c>
      <c r="E2836" s="233">
        <v>0.0</v>
      </c>
      <c r="F2836" s="234" t="b">
        <v>0</v>
      </c>
      <c r="G2836" s="229">
        <v>237.0</v>
      </c>
      <c r="H2836" s="233">
        <v>137.0</v>
      </c>
      <c r="I2836" s="235" t="s">
        <v>6945</v>
      </c>
      <c r="J2836" s="32" t="s">
        <v>17568</v>
      </c>
      <c r="K2836" s="229">
        <v>60.0</v>
      </c>
      <c r="L2836" s="233">
        <v>237.0</v>
      </c>
      <c r="M2836" s="32" t="s">
        <v>11588</v>
      </c>
      <c r="N2836" s="229">
        <v>45.0</v>
      </c>
    </row>
    <row r="2837">
      <c r="A2837" s="227" t="str">
        <f t="shared" si="1"/>
        <v>TC0012700000</v>
      </c>
      <c r="B2837" s="227" t="str">
        <f t="shared" si="2"/>
        <v>Deepam Offering Stand</v>
      </c>
      <c r="C2837" s="32" t="s">
        <v>17570</v>
      </c>
      <c r="D2837" s="235" t="s">
        <v>7090</v>
      </c>
      <c r="E2837" s="229">
        <v>0.0</v>
      </c>
      <c r="F2837" s="234" t="b">
        <v>0</v>
      </c>
      <c r="G2837" s="229">
        <v>0.0</v>
      </c>
      <c r="H2837" s="233">
        <v>0.0</v>
      </c>
      <c r="I2837" s="32" t="s">
        <v>7090</v>
      </c>
      <c r="J2837" s="32" t="s">
        <v>7091</v>
      </c>
      <c r="K2837" s="233">
        <v>1.0</v>
      </c>
      <c r="L2837" s="233">
        <v>0.0</v>
      </c>
      <c r="M2837" s="231"/>
      <c r="N2837" s="229">
        <v>1.0</v>
      </c>
    </row>
    <row r="2838">
      <c r="A2838" s="227" t="str">
        <f t="shared" si="1"/>
        <v>TC0017400000</v>
      </c>
      <c r="B2838" s="227" t="str">
        <f t="shared" si="2"/>
        <v>Devi Mukha</v>
      </c>
      <c r="C2838" s="32" t="s">
        <v>17571</v>
      </c>
      <c r="D2838" s="32" t="s">
        <v>241</v>
      </c>
      <c r="E2838" s="233">
        <v>1390.73</v>
      </c>
      <c r="F2838" s="230" t="b">
        <v>0</v>
      </c>
      <c r="G2838" s="229">
        <v>0.0</v>
      </c>
      <c r="H2838" s="229">
        <v>0.0</v>
      </c>
      <c r="I2838" s="32" t="s">
        <v>7691</v>
      </c>
      <c r="J2838" s="32" t="s">
        <v>240</v>
      </c>
      <c r="K2838" s="233">
        <v>3333.0</v>
      </c>
      <c r="L2838" s="229">
        <v>0.0</v>
      </c>
      <c r="M2838" s="231"/>
      <c r="N2838" s="233">
        <v>3333.0</v>
      </c>
    </row>
    <row r="2839">
      <c r="A2839" s="227" t="str">
        <f t="shared" si="1"/>
        <v>Test-Conf-M</v>
      </c>
      <c r="B2839" s="227" t="str">
        <f t="shared" si="2"/>
        <v>Test-Conf-M</v>
      </c>
      <c r="C2839" s="32" t="s">
        <v>17572</v>
      </c>
      <c r="D2839" s="32" t="s">
        <v>17573</v>
      </c>
      <c r="E2839" s="229">
        <v>0.0</v>
      </c>
      <c r="F2839" s="230" t="b">
        <v>0</v>
      </c>
      <c r="G2839" s="229">
        <v>0.0</v>
      </c>
      <c r="H2839" s="229">
        <v>0.0</v>
      </c>
      <c r="I2839" s="235" t="s">
        <v>17573</v>
      </c>
      <c r="J2839" s="32" t="s">
        <v>17573</v>
      </c>
      <c r="K2839" s="233">
        <v>0.0</v>
      </c>
      <c r="L2839" s="229">
        <v>0.0</v>
      </c>
      <c r="M2839" s="231"/>
      <c r="N2839" s="233">
        <v>0.0</v>
      </c>
    </row>
    <row r="2840">
      <c r="A2840" s="227" t="str">
        <f t="shared" si="1"/>
        <v>UBS402</v>
      </c>
      <c r="B2840" s="227" t="str">
        <f t="shared" si="2"/>
        <v>IL CAN 39</v>
      </c>
      <c r="C2840" s="32" t="s">
        <v>17574</v>
      </c>
      <c r="D2840" s="235" t="s">
        <v>17575</v>
      </c>
      <c r="E2840" s="233">
        <v>0.0</v>
      </c>
      <c r="F2840" s="230" t="b">
        <v>0</v>
      </c>
      <c r="G2840" s="229">
        <v>0.0</v>
      </c>
      <c r="H2840" s="229">
        <v>0.0</v>
      </c>
      <c r="I2840" s="235" t="s">
        <v>17575</v>
      </c>
      <c r="J2840" s="32" t="s">
        <v>17576</v>
      </c>
      <c r="K2840" s="233">
        <v>20.0</v>
      </c>
      <c r="L2840" s="229">
        <v>0.0</v>
      </c>
      <c r="M2840" s="231"/>
      <c r="N2840" s="233">
        <v>20.0</v>
      </c>
    </row>
    <row r="2841">
      <c r="A2841" s="227" t="str">
        <f t="shared" si="1"/>
        <v>UCM108-M</v>
      </c>
      <c r="B2841" s="227" t="str">
        <f t="shared" si="2"/>
        <v>Mens-AUM-Kurta-Brick-SS</v>
      </c>
      <c r="C2841" s="32" t="s">
        <v>17577</v>
      </c>
      <c r="D2841" s="32" t="s">
        <v>17578</v>
      </c>
      <c r="E2841" s="233">
        <v>12.0</v>
      </c>
      <c r="F2841" s="230" t="b">
        <v>0</v>
      </c>
      <c r="G2841" s="229">
        <v>80.0</v>
      </c>
      <c r="H2841" s="229">
        <v>80.0</v>
      </c>
      <c r="I2841" s="32" t="s">
        <v>17578</v>
      </c>
      <c r="J2841" s="32" t="s">
        <v>11652</v>
      </c>
      <c r="K2841" s="233">
        <v>26.0</v>
      </c>
      <c r="L2841" s="229">
        <v>80.0</v>
      </c>
      <c r="M2841" s="231"/>
      <c r="N2841" s="233">
        <v>26.0</v>
      </c>
    </row>
    <row r="2842">
      <c r="A2842" s="227" t="str">
        <f t="shared" si="1"/>
        <v>YA201</v>
      </c>
      <c r="B2842" s="227" t="str">
        <f t="shared" si="2"/>
        <v>Yoga-Mat-Cover-Printed-Cotton</v>
      </c>
      <c r="C2842" s="32" t="s">
        <v>17579</v>
      </c>
      <c r="D2842" s="32" t="s">
        <v>17580</v>
      </c>
      <c r="E2842" s="233">
        <v>2.49</v>
      </c>
      <c r="F2842" s="230" t="b">
        <v>0</v>
      </c>
      <c r="G2842" s="229">
        <v>13.0</v>
      </c>
      <c r="H2842" s="229">
        <v>15.0</v>
      </c>
      <c r="I2842" s="32" t="s">
        <v>17580</v>
      </c>
      <c r="J2842" s="32" t="s">
        <v>17581</v>
      </c>
      <c r="K2842" s="233">
        <v>7.0</v>
      </c>
      <c r="L2842" s="229">
        <v>15.0</v>
      </c>
      <c r="M2842" s="232"/>
      <c r="N2842" s="233">
        <v>7.0</v>
      </c>
    </row>
    <row r="2843">
      <c r="A2843" s="227" t="str">
        <f t="shared" si="1"/>
        <v>YA303</v>
      </c>
      <c r="B2843" s="227" t="str">
        <f t="shared" si="2"/>
        <v>Cotton Kriya Cushion</v>
      </c>
      <c r="C2843" s="32" t="s">
        <v>17582</v>
      </c>
      <c r="D2843" s="32" t="s">
        <v>17583</v>
      </c>
      <c r="E2843" s="233">
        <v>3.52</v>
      </c>
      <c r="F2843" s="230" t="b">
        <v>0</v>
      </c>
      <c r="G2843" s="229">
        <v>0.0</v>
      </c>
      <c r="H2843" s="229">
        <v>0.0</v>
      </c>
      <c r="I2843" s="32" t="s">
        <v>17583</v>
      </c>
      <c r="J2843" s="32" t="s">
        <v>17584</v>
      </c>
      <c r="K2843" s="233">
        <v>15.0</v>
      </c>
      <c r="L2843" s="229">
        <v>0.0</v>
      </c>
      <c r="M2843" s="232"/>
      <c r="N2843" s="233">
        <v>15.0</v>
      </c>
    </row>
    <row r="2844">
      <c r="A2844" s="227" t="str">
        <f t="shared" si="1"/>
        <v>YA407</v>
      </c>
      <c r="B2844" s="227" t="str">
        <f t="shared" si="2"/>
        <v>Copper Box for Bhuta Shuddhi</v>
      </c>
      <c r="C2844" s="32" t="s">
        <v>17585</v>
      </c>
      <c r="D2844" s="32" t="s">
        <v>17586</v>
      </c>
      <c r="E2844" s="233">
        <v>14.16</v>
      </c>
      <c r="F2844" s="230" t="b">
        <v>0</v>
      </c>
      <c r="G2844" s="229">
        <v>0.0</v>
      </c>
      <c r="H2844" s="229">
        <v>0.0</v>
      </c>
      <c r="I2844" s="32" t="s">
        <v>17586</v>
      </c>
      <c r="J2844" s="32" t="s">
        <v>17587</v>
      </c>
      <c r="K2844" s="233">
        <v>57.5</v>
      </c>
      <c r="L2844" s="229">
        <v>0.0</v>
      </c>
      <c r="M2844" s="232"/>
      <c r="N2844" s="233">
        <v>57.5</v>
      </c>
    </row>
    <row r="2845">
      <c r="A2845" s="227" t="str">
        <f t="shared" si="1"/>
        <v>YA410</v>
      </c>
      <c r="B2845" s="227" t="str">
        <f t="shared" si="2"/>
        <v>Bhuta Shudhi Copper Pot</v>
      </c>
      <c r="C2845" s="32" t="s">
        <v>17588</v>
      </c>
      <c r="D2845" s="32" t="s">
        <v>17589</v>
      </c>
      <c r="E2845" s="233">
        <v>0.0</v>
      </c>
      <c r="F2845" s="230" t="b">
        <v>0</v>
      </c>
      <c r="G2845" s="229">
        <v>0.0</v>
      </c>
      <c r="H2845" s="229">
        <v>0.0</v>
      </c>
      <c r="I2845" s="32" t="s">
        <v>17589</v>
      </c>
      <c r="J2845" s="32" t="s">
        <v>17590</v>
      </c>
      <c r="K2845" s="233">
        <v>20.0</v>
      </c>
      <c r="L2845" s="229">
        <v>0.0</v>
      </c>
      <c r="M2845" s="232"/>
      <c r="N2845" s="233">
        <v>20.0</v>
      </c>
    </row>
    <row r="2846">
      <c r="A2846" s="227" t="str">
        <f t="shared" si="1"/>
        <v>YA411</v>
      </c>
      <c r="B2846" s="227" t="str">
        <f t="shared" si="2"/>
        <v>Bhuta Shudhi Copper Jar</v>
      </c>
      <c r="C2846" s="32" t="s">
        <v>17591</v>
      </c>
      <c r="D2846" s="235" t="s">
        <v>17592</v>
      </c>
      <c r="E2846" s="233">
        <v>0.0</v>
      </c>
      <c r="F2846" s="230" t="b">
        <v>0</v>
      </c>
      <c r="G2846" s="229">
        <v>0.0</v>
      </c>
      <c r="H2846" s="229">
        <v>0.0</v>
      </c>
      <c r="I2846" s="235" t="s">
        <v>17592</v>
      </c>
      <c r="J2846" s="32" t="s">
        <v>17593</v>
      </c>
      <c r="K2846" s="233">
        <v>10.0</v>
      </c>
      <c r="L2846" s="229">
        <v>0.0</v>
      </c>
      <c r="M2846" s="232"/>
      <c r="N2846" s="233">
        <v>10.0</v>
      </c>
    </row>
    <row r="2847">
      <c r="A2847" s="227" t="str">
        <f t="shared" si="1"/>
        <v>YA412</v>
      </c>
      <c r="B2847" s="227" t="str">
        <f t="shared" si="2"/>
        <v>Bhuta Shudhi Copper Plate</v>
      </c>
      <c r="C2847" s="32" t="s">
        <v>17594</v>
      </c>
      <c r="D2847" s="32" t="s">
        <v>17595</v>
      </c>
      <c r="E2847" s="233">
        <v>0.0</v>
      </c>
      <c r="F2847" s="230" t="b">
        <v>0</v>
      </c>
      <c r="G2847" s="229">
        <v>0.0</v>
      </c>
      <c r="H2847" s="229">
        <v>0.0</v>
      </c>
      <c r="I2847" s="32" t="s">
        <v>17595</v>
      </c>
      <c r="J2847" s="32" t="s">
        <v>17596</v>
      </c>
      <c r="K2847" s="233">
        <v>5.0</v>
      </c>
      <c r="L2847" s="229">
        <v>0.0</v>
      </c>
      <c r="M2847" s="232"/>
      <c r="N2847" s="233">
        <v>5.0</v>
      </c>
    </row>
    <row r="2848">
      <c r="A2848" s="227" t="str">
        <f t="shared" si="1"/>
        <v>YA513</v>
      </c>
      <c r="B2848" s="227" t="str">
        <f t="shared" si="2"/>
        <v>Set-of-Copper-Jug-and-Glasses</v>
      </c>
      <c r="C2848" s="32" t="s">
        <v>17597</v>
      </c>
      <c r="D2848" s="32" t="s">
        <v>17598</v>
      </c>
      <c r="E2848" s="233">
        <v>46.77</v>
      </c>
      <c r="F2848" s="234" t="b">
        <v>0</v>
      </c>
      <c r="G2848" s="229">
        <v>1.0</v>
      </c>
      <c r="H2848" s="229">
        <v>1.0</v>
      </c>
      <c r="I2848" s="32" t="s">
        <v>17598</v>
      </c>
      <c r="J2848" s="32" t="s">
        <v>17599</v>
      </c>
      <c r="K2848" s="233">
        <v>85.0</v>
      </c>
      <c r="L2848" s="229">
        <v>1.0</v>
      </c>
      <c r="M2848" s="232"/>
      <c r="N2848" s="233">
        <v>85.0</v>
      </c>
    </row>
    <row r="2849">
      <c r="A2849" s="227" t="str">
        <f t="shared" si="1"/>
        <v>YA514</v>
      </c>
      <c r="B2849" s="227" t="str">
        <f t="shared" si="2"/>
        <v>Copper-Mug-with-Handle</v>
      </c>
      <c r="C2849" s="32" t="s">
        <v>17600</v>
      </c>
      <c r="D2849" s="32" t="s">
        <v>8910</v>
      </c>
      <c r="E2849" s="229">
        <v>7.16</v>
      </c>
      <c r="F2849" s="234" t="b">
        <v>0</v>
      </c>
      <c r="G2849" s="229">
        <v>10.0</v>
      </c>
      <c r="H2849" s="233">
        <v>10.0</v>
      </c>
      <c r="I2849" s="235" t="s">
        <v>8910</v>
      </c>
      <c r="J2849" s="32" t="s">
        <v>17601</v>
      </c>
      <c r="K2849" s="233">
        <v>15.0</v>
      </c>
      <c r="L2849" s="229">
        <v>10.0</v>
      </c>
      <c r="M2849" s="232"/>
      <c r="N2849" s="233">
        <v>15.0</v>
      </c>
    </row>
    <row r="2850">
      <c r="A2850" s="227" t="str">
        <f t="shared" si="1"/>
        <v>YA515</v>
      </c>
      <c r="B2850" s="227" t="str">
        <f t="shared" si="2"/>
        <v>Hammered-Copper-Jug-with-Tumbler</v>
      </c>
      <c r="C2850" s="32" t="s">
        <v>17602</v>
      </c>
      <c r="D2850" s="32" t="s">
        <v>17603</v>
      </c>
      <c r="E2850" s="229">
        <v>35.0</v>
      </c>
      <c r="F2850" s="230" t="b">
        <v>0</v>
      </c>
      <c r="G2850" s="233">
        <v>0.0</v>
      </c>
      <c r="H2850" s="233">
        <v>0.0</v>
      </c>
      <c r="I2850" s="32" t="s">
        <v>17603</v>
      </c>
      <c r="J2850" s="32" t="s">
        <v>17604</v>
      </c>
      <c r="K2850" s="233">
        <v>55.0</v>
      </c>
      <c r="L2850" s="233">
        <v>0.0</v>
      </c>
      <c r="M2850" s="231"/>
      <c r="N2850" s="229">
        <v>55.0</v>
      </c>
    </row>
    <row r="2851">
      <c r="A2851" s="227" t="str">
        <f t="shared" si="1"/>
        <v>YA521</v>
      </c>
      <c r="B2851" s="227" t="str">
        <f t="shared" si="2"/>
        <v>Rally-For-Rivers-Water-Bottle-Copper</v>
      </c>
      <c r="C2851" s="32" t="s">
        <v>17605</v>
      </c>
      <c r="D2851" s="32" t="s">
        <v>17606</v>
      </c>
      <c r="E2851" s="233">
        <v>19.95</v>
      </c>
      <c r="F2851" s="234" t="b">
        <v>0</v>
      </c>
      <c r="G2851" s="233">
        <v>0.0</v>
      </c>
      <c r="H2851" s="233">
        <v>0.0</v>
      </c>
      <c r="I2851" s="235" t="s">
        <v>17606</v>
      </c>
      <c r="J2851" s="32" t="s">
        <v>17607</v>
      </c>
      <c r="K2851" s="233">
        <v>45.0</v>
      </c>
      <c r="L2851" s="233">
        <v>0.0</v>
      </c>
      <c r="M2851" s="231"/>
      <c r="N2851" s="229">
        <v>45.0</v>
      </c>
    </row>
    <row r="2852">
      <c r="A2852" s="227" t="str">
        <f t="shared" si="1"/>
        <v>YA525</v>
      </c>
      <c r="B2852" s="227" t="str">
        <f t="shared" si="2"/>
        <v>Nandi-Copper-Bottle</v>
      </c>
      <c r="C2852" s="32" t="s">
        <v>17608</v>
      </c>
      <c r="D2852" s="32" t="s">
        <v>17609</v>
      </c>
      <c r="E2852" s="229">
        <v>11.82</v>
      </c>
      <c r="F2852" s="234" t="b">
        <v>0</v>
      </c>
      <c r="G2852" s="229">
        <v>0.0</v>
      </c>
      <c r="H2852" s="229">
        <v>0.0</v>
      </c>
      <c r="I2852" s="32" t="s">
        <v>17609</v>
      </c>
      <c r="J2852" s="32" t="s">
        <v>17610</v>
      </c>
      <c r="K2852" s="233">
        <v>45.0</v>
      </c>
      <c r="L2852" s="229">
        <v>0.0</v>
      </c>
      <c r="M2852" s="231"/>
      <c r="N2852" s="229">
        <v>45.0</v>
      </c>
    </row>
    <row r="2853">
      <c r="A2853" s="227" t="str">
        <f t="shared" si="1"/>
        <v>YA530</v>
      </c>
      <c r="B2853" s="227" t="str">
        <f t="shared" si="2"/>
        <v>Mystic-Moon-Copper-Water-Bottle</v>
      </c>
      <c r="C2853" s="32" t="s">
        <v>17611</v>
      </c>
      <c r="D2853" s="32" t="s">
        <v>17612</v>
      </c>
      <c r="E2853" s="229">
        <v>18.23</v>
      </c>
      <c r="F2853" s="230" t="b">
        <v>0</v>
      </c>
      <c r="G2853" s="229">
        <v>0.0</v>
      </c>
      <c r="H2853" s="229">
        <v>0.0</v>
      </c>
      <c r="I2853" s="235" t="s">
        <v>17612</v>
      </c>
      <c r="J2853" s="32" t="s">
        <v>17613</v>
      </c>
      <c r="K2853" s="233">
        <v>45.0</v>
      </c>
      <c r="L2853" s="229">
        <v>0.0</v>
      </c>
      <c r="M2853" s="231"/>
      <c r="N2853" s="229">
        <v>45.0</v>
      </c>
    </row>
    <row r="2854">
      <c r="A2854" s="227" t="str">
        <f t="shared" si="1"/>
        <v>YA609</v>
      </c>
      <c r="B2854" s="227" t="str">
        <f t="shared" si="2"/>
        <v>Backrest with-Isha-Logo</v>
      </c>
      <c r="C2854" s="32" t="s">
        <v>17614</v>
      </c>
      <c r="D2854" s="32" t="s">
        <v>17615</v>
      </c>
      <c r="E2854" s="233">
        <v>27.0</v>
      </c>
      <c r="F2854" s="234" t="b">
        <v>0</v>
      </c>
      <c r="G2854" s="229">
        <v>0.0</v>
      </c>
      <c r="H2854" s="233">
        <v>0.0</v>
      </c>
      <c r="I2854" s="235" t="s">
        <v>17615</v>
      </c>
      <c r="J2854" s="32" t="s">
        <v>17616</v>
      </c>
      <c r="K2854" s="229">
        <v>45.0</v>
      </c>
      <c r="L2854" s="233">
        <v>0.0</v>
      </c>
      <c r="M2854" s="231"/>
      <c r="N2854" s="229">
        <v>45.0</v>
      </c>
    </row>
    <row r="2855">
      <c r="A2855" s="227" t="str">
        <f t="shared" si="1"/>
        <v>YS0000100000</v>
      </c>
      <c r="B2855" s="227" t="str">
        <f t="shared" si="2"/>
        <v>Copper-Water-Bottle-SS-Finish-25Oz</v>
      </c>
      <c r="C2855" s="32" t="s">
        <v>17617</v>
      </c>
      <c r="D2855" s="32" t="s">
        <v>402</v>
      </c>
      <c r="E2855" s="233">
        <v>10.2</v>
      </c>
      <c r="F2855" s="234" t="b">
        <v>0</v>
      </c>
      <c r="G2855" s="229">
        <v>360.0</v>
      </c>
      <c r="H2855" s="233">
        <v>363.0</v>
      </c>
      <c r="I2855" s="235" t="s">
        <v>6840</v>
      </c>
      <c r="J2855" s="32" t="s">
        <v>401</v>
      </c>
      <c r="K2855" s="229">
        <v>34.0</v>
      </c>
      <c r="L2855" s="233">
        <v>363.0</v>
      </c>
      <c r="M2855" s="231"/>
      <c r="N2855" s="229">
        <v>34.0</v>
      </c>
    </row>
    <row r="2856">
      <c r="A2856" s="227" t="str">
        <f t="shared" si="1"/>
        <v>YS0000200002</v>
      </c>
      <c r="B2856" s="227" t="str">
        <f t="shared" si="2"/>
        <v>AdiYogi-Water-Bottle-Copper (Dont Use)</v>
      </c>
      <c r="C2856" s="32" t="s">
        <v>17618</v>
      </c>
      <c r="D2856" s="32" t="s">
        <v>17619</v>
      </c>
      <c r="E2856" s="229">
        <v>23.69</v>
      </c>
      <c r="F2856" s="234" t="b">
        <v>0</v>
      </c>
      <c r="G2856" s="229">
        <v>0.0</v>
      </c>
      <c r="H2856" s="233">
        <v>0.0</v>
      </c>
      <c r="I2856" s="235" t="s">
        <v>17620</v>
      </c>
      <c r="J2856" s="32" t="s">
        <v>17621</v>
      </c>
      <c r="K2856" s="229">
        <v>45.0</v>
      </c>
      <c r="L2856" s="229">
        <v>0.0</v>
      </c>
      <c r="M2856" s="231"/>
      <c r="N2856" s="229">
        <v>45.0</v>
      </c>
    </row>
    <row r="2857">
      <c r="A2857" s="227" t="str">
        <f t="shared" si="1"/>
        <v>YS0000500200</v>
      </c>
      <c r="B2857" s="227" t="str">
        <f t="shared" si="2"/>
        <v>Copper Water Bottle Engraved with Yogeshwaraya Chant, 450 ml</v>
      </c>
      <c r="C2857" s="32" t="s">
        <v>17622</v>
      </c>
      <c r="D2857" s="32" t="s">
        <v>3706</v>
      </c>
      <c r="E2857" s="229">
        <v>8.67</v>
      </c>
      <c r="F2857" s="234" t="b">
        <v>0</v>
      </c>
      <c r="G2857" s="233">
        <v>0.0</v>
      </c>
      <c r="H2857" s="233">
        <v>0.0</v>
      </c>
      <c r="I2857" s="32" t="s">
        <v>3707</v>
      </c>
      <c r="J2857" s="32" t="s">
        <v>17623</v>
      </c>
      <c r="K2857" s="229">
        <v>37.0</v>
      </c>
      <c r="L2857" s="233">
        <v>0.0</v>
      </c>
      <c r="M2857" s="231"/>
      <c r="N2857" s="229">
        <v>37.0</v>
      </c>
    </row>
    <row r="2858">
      <c r="A2858" s="227" t="str">
        <f t="shared" si="1"/>
        <v>YS0000500400</v>
      </c>
      <c r="B2858" s="227" t="str">
        <f t="shared" si="2"/>
        <v>Copper Water Bottle Engraved with Yogeshwaraya Chant, 950 ml</v>
      </c>
      <c r="C2858" s="32" t="s">
        <v>17624</v>
      </c>
      <c r="D2858" s="32" t="s">
        <v>3701</v>
      </c>
      <c r="E2858" s="229">
        <v>14.14</v>
      </c>
      <c r="F2858" s="230" t="b">
        <v>0</v>
      </c>
      <c r="G2858" s="229">
        <v>135.0</v>
      </c>
      <c r="H2858" s="229">
        <v>136.0</v>
      </c>
      <c r="I2858" s="235" t="s">
        <v>3702</v>
      </c>
      <c r="J2858" s="32" t="s">
        <v>17625</v>
      </c>
      <c r="K2858" s="229">
        <v>45.0</v>
      </c>
      <c r="L2858" s="229">
        <v>136.0</v>
      </c>
      <c r="M2858" s="231"/>
      <c r="N2858" s="229">
        <v>45.0</v>
      </c>
    </row>
    <row r="2859">
      <c r="A2859" s="227" t="str">
        <f t="shared" si="1"/>
        <v>YS0000600200</v>
      </c>
      <c r="B2859" s="227" t="str">
        <f t="shared" si="2"/>
        <v>Copper water Bottle with Logo</v>
      </c>
      <c r="C2859" s="32" t="s">
        <v>17626</v>
      </c>
      <c r="D2859" s="32" t="s">
        <v>400</v>
      </c>
      <c r="E2859" s="229">
        <v>6.54</v>
      </c>
      <c r="F2859" s="230" t="b">
        <v>0</v>
      </c>
      <c r="G2859" s="229">
        <v>97.0</v>
      </c>
      <c r="H2859" s="229">
        <v>99.0</v>
      </c>
      <c r="I2859" s="32" t="s">
        <v>3709</v>
      </c>
      <c r="J2859" s="32" t="s">
        <v>399</v>
      </c>
      <c r="K2859" s="229">
        <v>30.0</v>
      </c>
      <c r="L2859" s="229">
        <v>99.0</v>
      </c>
      <c r="M2859" s="231"/>
      <c r="N2859" s="229">
        <v>30.0</v>
      </c>
    </row>
    <row r="2860">
      <c r="A2860" s="227" t="str">
        <f t="shared" si="1"/>
        <v>YS0000700000</v>
      </c>
      <c r="B2860" s="227" t="str">
        <f t="shared" si="2"/>
        <v>Copper Water Bottle Engraved with Sadhguru Quote, 700 ml</v>
      </c>
      <c r="C2860" s="32" t="s">
        <v>17627</v>
      </c>
      <c r="D2860" s="32" t="s">
        <v>3787</v>
      </c>
      <c r="E2860" s="233">
        <v>14.85</v>
      </c>
      <c r="F2860" s="230" t="b">
        <v>0</v>
      </c>
      <c r="G2860" s="229">
        <v>24.0</v>
      </c>
      <c r="H2860" s="229">
        <v>24.0</v>
      </c>
      <c r="I2860" s="32" t="s">
        <v>3788</v>
      </c>
      <c r="J2860" s="32" t="s">
        <v>17628</v>
      </c>
      <c r="K2860" s="229">
        <v>45.0</v>
      </c>
      <c r="L2860" s="229">
        <v>24.0</v>
      </c>
      <c r="M2860" s="232"/>
      <c r="N2860" s="229">
        <v>45.0</v>
      </c>
    </row>
    <row r="2861">
      <c r="A2861" s="227" t="str">
        <f t="shared" si="1"/>
        <v>YS0000800000</v>
      </c>
      <c r="B2861" s="227" t="str">
        <f t="shared" si="2"/>
        <v>Small Copper Water Bottle With Sadhguru Quote, 500ml</v>
      </c>
      <c r="C2861" s="32" t="s">
        <v>17629</v>
      </c>
      <c r="D2861" s="32" t="s">
        <v>1051</v>
      </c>
      <c r="E2861" s="233">
        <v>10.26</v>
      </c>
      <c r="F2861" s="230" t="b">
        <v>0</v>
      </c>
      <c r="G2861" s="229">
        <v>165.0</v>
      </c>
      <c r="H2861" s="233">
        <v>165.0</v>
      </c>
      <c r="I2861" s="235" t="s">
        <v>3841</v>
      </c>
      <c r="J2861" s="32" t="s">
        <v>17630</v>
      </c>
      <c r="K2861" s="229">
        <v>37.0</v>
      </c>
      <c r="L2861" s="233">
        <v>165.0</v>
      </c>
      <c r="M2861" s="232"/>
      <c r="N2861" s="229">
        <v>37.0</v>
      </c>
    </row>
    <row r="2862">
      <c r="A2862" s="227" t="str">
        <f t="shared" si="1"/>
        <v>YS0001000002</v>
      </c>
      <c r="B2862" s="227" t="str">
        <f t="shared" si="2"/>
        <v>Copper-Water-Bottle-Hammered</v>
      </c>
      <c r="C2862" s="32" t="s">
        <v>17631</v>
      </c>
      <c r="D2862" s="32" t="s">
        <v>410</v>
      </c>
      <c r="E2862" s="229">
        <v>9.81</v>
      </c>
      <c r="F2862" s="230" t="b">
        <v>0</v>
      </c>
      <c r="G2862" s="229">
        <v>812.0</v>
      </c>
      <c r="H2862" s="229">
        <v>813.0</v>
      </c>
      <c r="I2862" s="32" t="s">
        <v>3485</v>
      </c>
      <c r="J2862" s="32" t="s">
        <v>409</v>
      </c>
      <c r="K2862" s="229">
        <v>45.0</v>
      </c>
      <c r="L2862" s="229">
        <v>813.0</v>
      </c>
      <c r="M2862" s="232"/>
      <c r="N2862" s="229">
        <v>45.0</v>
      </c>
    </row>
    <row r="2863">
      <c r="A2863" s="227" t="str">
        <f t="shared" si="1"/>
        <v>YS0001416900</v>
      </c>
      <c r="B2863" s="227" t="str">
        <f t="shared" si="2"/>
        <v>Sleek Copper Water Bottle Mystic Moon</v>
      </c>
      <c r="C2863" s="32" t="s">
        <v>17632</v>
      </c>
      <c r="D2863" s="32" t="s">
        <v>1033</v>
      </c>
      <c r="E2863" s="233">
        <v>11.31</v>
      </c>
      <c r="F2863" s="230" t="b">
        <v>0</v>
      </c>
      <c r="G2863" s="229">
        <v>274.0</v>
      </c>
      <c r="H2863" s="229">
        <v>275.0</v>
      </c>
      <c r="I2863" s="32" t="s">
        <v>4766</v>
      </c>
      <c r="J2863" s="32" t="s">
        <v>4765</v>
      </c>
      <c r="K2863" s="229">
        <v>45.0</v>
      </c>
      <c r="L2863" s="229">
        <v>275.0</v>
      </c>
      <c r="M2863" s="232"/>
      <c r="N2863" s="229">
        <v>45.0</v>
      </c>
    </row>
    <row r="2864">
      <c r="A2864" s="227" t="str">
        <f t="shared" si="1"/>
        <v>YS0001417000</v>
      </c>
      <c r="B2864" s="227" t="str">
        <f t="shared" si="2"/>
        <v>Sleek Copper Water Bottle Mystic Moon - Black</v>
      </c>
      <c r="C2864" s="32" t="s">
        <v>17633</v>
      </c>
      <c r="D2864" s="32" t="s">
        <v>1018</v>
      </c>
      <c r="E2864" s="233">
        <v>14.08</v>
      </c>
      <c r="F2864" s="230" t="b">
        <v>0</v>
      </c>
      <c r="G2864" s="229">
        <v>437.0</v>
      </c>
      <c r="H2864" s="229">
        <v>439.0</v>
      </c>
      <c r="I2864" s="235" t="s">
        <v>4773</v>
      </c>
      <c r="J2864" s="32" t="s">
        <v>4772</v>
      </c>
      <c r="K2864" s="229">
        <v>45.0</v>
      </c>
      <c r="L2864" s="229">
        <v>439.0</v>
      </c>
      <c r="M2864" s="232"/>
      <c r="N2864" s="229">
        <v>45.0</v>
      </c>
    </row>
    <row r="2865">
      <c r="A2865" s="227" t="str">
        <f t="shared" si="1"/>
        <v>YS0001516900</v>
      </c>
      <c r="B2865" s="227" t="str">
        <f t="shared" si="2"/>
        <v>Sadhguru Quote Copper Water Bottle</v>
      </c>
      <c r="C2865" s="32" t="s">
        <v>17634</v>
      </c>
      <c r="D2865" s="235" t="s">
        <v>4769</v>
      </c>
      <c r="E2865" s="233">
        <v>11.62</v>
      </c>
      <c r="F2865" s="230" t="b">
        <v>0</v>
      </c>
      <c r="G2865" s="229">
        <v>152.0</v>
      </c>
      <c r="H2865" s="229">
        <v>154.0</v>
      </c>
      <c r="I2865" s="235" t="s">
        <v>4770</v>
      </c>
      <c r="J2865" s="32" t="s">
        <v>17635</v>
      </c>
      <c r="K2865" s="229">
        <v>45.0</v>
      </c>
      <c r="L2865" s="229">
        <v>154.0</v>
      </c>
      <c r="M2865" s="232"/>
      <c r="N2865" s="229">
        <v>45.0</v>
      </c>
    </row>
    <row r="2866">
      <c r="A2866" s="227" t="str">
        <f t="shared" si="1"/>
        <v>YS0001517000</v>
      </c>
      <c r="B2866" s="227" t="str">
        <f t="shared" si="2"/>
        <v>Sadhguru Quote Copper Water Bottle - Black</v>
      </c>
      <c r="C2866" s="32" t="s">
        <v>17636</v>
      </c>
      <c r="D2866" s="235" t="s">
        <v>4776</v>
      </c>
      <c r="E2866" s="233">
        <v>14.77</v>
      </c>
      <c r="F2866" s="230" t="b">
        <v>0</v>
      </c>
      <c r="G2866" s="229">
        <v>175.0</v>
      </c>
      <c r="H2866" s="233">
        <v>177.0</v>
      </c>
      <c r="I2866" s="235" t="s">
        <v>4777</v>
      </c>
      <c r="J2866" s="32" t="s">
        <v>17637</v>
      </c>
      <c r="K2866" s="229">
        <v>45.0</v>
      </c>
      <c r="L2866" s="229">
        <v>177.0</v>
      </c>
      <c r="M2866" s="232"/>
      <c r="N2866" s="229">
        <v>45.0</v>
      </c>
    </row>
    <row r="2867">
      <c r="A2867" s="227" t="str">
        <f t="shared" si="1"/>
        <v>YS0002100002</v>
      </c>
      <c r="B2867" s="227" t="str">
        <f t="shared" si="2"/>
        <v>Isha-Water-Cup-Copper</v>
      </c>
      <c r="C2867" s="32" t="s">
        <v>17638</v>
      </c>
      <c r="D2867" s="32" t="s">
        <v>398</v>
      </c>
      <c r="E2867" s="233">
        <v>2.4</v>
      </c>
      <c r="F2867" s="230" t="b">
        <v>0</v>
      </c>
      <c r="G2867" s="233">
        <v>234.0</v>
      </c>
      <c r="H2867" s="233">
        <v>239.0</v>
      </c>
      <c r="I2867" s="32" t="s">
        <v>3156</v>
      </c>
      <c r="J2867" s="32" t="s">
        <v>397</v>
      </c>
      <c r="K2867" s="229">
        <v>9.0</v>
      </c>
      <c r="L2867" s="233">
        <v>239.0</v>
      </c>
      <c r="M2867" s="232"/>
      <c r="N2867" s="229">
        <v>9.0</v>
      </c>
    </row>
    <row r="2868">
      <c r="A2868" s="227" t="str">
        <f t="shared" si="1"/>
        <v>YS0002300001</v>
      </c>
      <c r="B2868" s="227" t="str">
        <f t="shared" si="2"/>
        <v>Copper Mug with Handle, 414 ml</v>
      </c>
      <c r="C2868" s="32" t="s">
        <v>17639</v>
      </c>
      <c r="D2868" s="32" t="s">
        <v>422</v>
      </c>
      <c r="E2868" s="233">
        <v>0.0</v>
      </c>
      <c r="F2868" s="230" t="b">
        <v>0</v>
      </c>
      <c r="G2868" s="233">
        <v>0.0</v>
      </c>
      <c r="H2868" s="233">
        <v>0.0</v>
      </c>
      <c r="I2868" s="32" t="s">
        <v>422</v>
      </c>
      <c r="J2868" s="32" t="s">
        <v>421</v>
      </c>
      <c r="K2868" s="229">
        <v>20.0</v>
      </c>
      <c r="L2868" s="233">
        <v>0.0</v>
      </c>
      <c r="M2868" s="231"/>
      <c r="N2868" s="229">
        <v>20.0</v>
      </c>
    </row>
    <row r="2869">
      <c r="A2869" s="227" t="str">
        <f t="shared" si="1"/>
        <v>YS0002400000</v>
      </c>
      <c r="B2869" s="227" t="str">
        <f t="shared" si="2"/>
        <v>Copper-Glasses</v>
      </c>
      <c r="C2869" s="32" t="s">
        <v>17640</v>
      </c>
      <c r="D2869" s="32" t="s">
        <v>17641</v>
      </c>
      <c r="E2869" s="233">
        <v>7.0</v>
      </c>
      <c r="F2869" s="230" t="b">
        <v>0</v>
      </c>
      <c r="G2869" s="229">
        <v>0.0</v>
      </c>
      <c r="H2869" s="229">
        <v>0.0</v>
      </c>
      <c r="I2869" s="32" t="s">
        <v>17642</v>
      </c>
      <c r="J2869" s="32" t="s">
        <v>17643</v>
      </c>
      <c r="K2869" s="229">
        <v>15.0</v>
      </c>
      <c r="L2869" s="229">
        <v>0.0</v>
      </c>
      <c r="M2869" s="231"/>
      <c r="N2869" s="229">
        <v>15.0</v>
      </c>
    </row>
    <row r="2870">
      <c r="A2870" s="227" t="str">
        <f t="shared" si="1"/>
        <v>YS0002500000</v>
      </c>
      <c r="B2870" s="227" t="str">
        <f t="shared" si="2"/>
        <v>Isha-Pattern-Mug</v>
      </c>
      <c r="C2870" s="32" t="s">
        <v>17644</v>
      </c>
      <c r="D2870" s="32" t="s">
        <v>8679</v>
      </c>
      <c r="E2870" s="233">
        <v>4.35</v>
      </c>
      <c r="F2870" s="230" t="b">
        <v>0</v>
      </c>
      <c r="G2870" s="229">
        <v>0.0</v>
      </c>
      <c r="H2870" s="229">
        <v>0.0</v>
      </c>
      <c r="I2870" s="32" t="s">
        <v>8680</v>
      </c>
      <c r="J2870" s="32" t="s">
        <v>17645</v>
      </c>
      <c r="K2870" s="229">
        <v>11.0</v>
      </c>
      <c r="L2870" s="229">
        <v>0.0</v>
      </c>
      <c r="M2870" s="232"/>
      <c r="N2870" s="229">
        <v>11.0</v>
      </c>
    </row>
    <row r="2871">
      <c r="A2871" s="227" t="str">
        <f t="shared" si="1"/>
        <v>YS0003000002</v>
      </c>
      <c r="B2871" s="227" t="str">
        <f t="shared" si="2"/>
        <v>Brass-Aum-Copper-Glass-Matte-Finish-Small</v>
      </c>
      <c r="C2871" s="32" t="s">
        <v>17646</v>
      </c>
      <c r="D2871" s="32" t="s">
        <v>3299</v>
      </c>
      <c r="E2871" s="233">
        <v>3.14</v>
      </c>
      <c r="F2871" s="230" t="b">
        <v>0</v>
      </c>
      <c r="G2871" s="229">
        <v>0.0</v>
      </c>
      <c r="H2871" s="233">
        <v>6.0</v>
      </c>
      <c r="I2871" s="235" t="s">
        <v>3300</v>
      </c>
      <c r="J2871" s="32" t="s">
        <v>17647</v>
      </c>
      <c r="K2871" s="229">
        <v>11.0</v>
      </c>
      <c r="L2871" s="233">
        <v>6.0</v>
      </c>
      <c r="M2871" s="232"/>
      <c r="N2871" s="229">
        <v>11.0</v>
      </c>
    </row>
    <row r="2872">
      <c r="A2872" s="227" t="str">
        <f t="shared" si="1"/>
        <v>YS0003200002</v>
      </c>
      <c r="B2872" s="227" t="str">
        <f t="shared" si="2"/>
        <v>Adiyogi-Glass-Small-Set-Of-2</v>
      </c>
      <c r="C2872" s="32" t="s">
        <v>17648</v>
      </c>
      <c r="D2872" s="32" t="s">
        <v>17649</v>
      </c>
      <c r="E2872" s="233">
        <v>7.22</v>
      </c>
      <c r="F2872" s="230" t="b">
        <v>0</v>
      </c>
      <c r="G2872" s="229">
        <v>16.0</v>
      </c>
      <c r="H2872" s="233">
        <v>17.0</v>
      </c>
      <c r="I2872" s="32" t="s">
        <v>17650</v>
      </c>
      <c r="J2872" s="32" t="s">
        <v>17651</v>
      </c>
      <c r="K2872" s="229">
        <v>22.0</v>
      </c>
      <c r="L2872" s="233">
        <v>17.0</v>
      </c>
      <c r="M2872" s="232"/>
      <c r="N2872" s="229">
        <v>22.0</v>
      </c>
    </row>
    <row r="2873">
      <c r="A2873" s="227" t="str">
        <f t="shared" si="1"/>
        <v>YS0003300002</v>
      </c>
      <c r="B2873" s="227" t="str">
        <f t="shared" si="2"/>
        <v>Rally-for-Rivers-Glass-Small-Set-Of-2</v>
      </c>
      <c r="C2873" s="32" t="s">
        <v>17652</v>
      </c>
      <c r="D2873" s="235" t="s">
        <v>17653</v>
      </c>
      <c r="E2873" s="233">
        <v>8.68</v>
      </c>
      <c r="F2873" s="230" t="b">
        <v>0</v>
      </c>
      <c r="G2873" s="229">
        <v>0.0</v>
      </c>
      <c r="H2873" s="229">
        <v>0.0</v>
      </c>
      <c r="I2873" s="235" t="s">
        <v>17654</v>
      </c>
      <c r="J2873" s="32" t="s">
        <v>17655</v>
      </c>
      <c r="K2873" s="229">
        <v>22.0</v>
      </c>
      <c r="L2873" s="229">
        <v>0.0</v>
      </c>
      <c r="M2873" s="231"/>
      <c r="N2873" s="229">
        <v>22.0</v>
      </c>
    </row>
    <row r="2874">
      <c r="A2874" s="227" t="str">
        <f t="shared" si="1"/>
        <v>YS0003400002</v>
      </c>
      <c r="B2874" s="227" t="str">
        <f t="shared" si="2"/>
        <v>Mystic-Moon-Glass-Small-Set-Of-2</v>
      </c>
      <c r="C2874" s="32" t="s">
        <v>17656</v>
      </c>
      <c r="D2874" s="235" t="s">
        <v>17657</v>
      </c>
      <c r="E2874" s="233">
        <v>7.25</v>
      </c>
      <c r="F2874" s="230" t="b">
        <v>0</v>
      </c>
      <c r="G2874" s="229">
        <v>0.0</v>
      </c>
      <c r="H2874" s="229">
        <v>0.0</v>
      </c>
      <c r="I2874" s="235" t="s">
        <v>17658</v>
      </c>
      <c r="J2874" s="32" t="s">
        <v>17659</v>
      </c>
      <c r="K2874" s="229">
        <v>22.0</v>
      </c>
      <c r="L2874" s="229">
        <v>0.0</v>
      </c>
      <c r="M2874" s="231"/>
      <c r="N2874" s="229">
        <v>22.0</v>
      </c>
    </row>
    <row r="2875">
      <c r="A2875" s="227" t="str">
        <f t="shared" si="1"/>
        <v>YS0004100000</v>
      </c>
      <c r="B2875" s="227" t="str">
        <f t="shared" si="2"/>
        <v>Set of two Hammered Glasses</v>
      </c>
      <c r="C2875" s="32" t="s">
        <v>17660</v>
      </c>
      <c r="D2875" s="32" t="s">
        <v>17661</v>
      </c>
      <c r="E2875" s="233">
        <v>13.18</v>
      </c>
      <c r="F2875" s="230" t="b">
        <v>0</v>
      </c>
      <c r="G2875" s="229">
        <v>1.0</v>
      </c>
      <c r="H2875" s="229">
        <v>1.0</v>
      </c>
      <c r="I2875" s="235" t="s">
        <v>17662</v>
      </c>
      <c r="J2875" s="32" t="s">
        <v>17663</v>
      </c>
      <c r="K2875" s="229">
        <v>29.0</v>
      </c>
      <c r="L2875" s="229">
        <v>1.0</v>
      </c>
      <c r="M2875" s="231"/>
      <c r="N2875" s="229">
        <v>29.0</v>
      </c>
    </row>
    <row r="2876">
      <c r="A2876" s="227" t="str">
        <f t="shared" si="1"/>
        <v>YS0004300000</v>
      </c>
      <c r="B2876" s="227" t="str">
        <f t="shared" si="2"/>
        <v>Plain Copper Glass Big</v>
      </c>
      <c r="C2876" s="32" t="s">
        <v>17664</v>
      </c>
      <c r="D2876" s="32" t="s">
        <v>5</v>
      </c>
      <c r="E2876" s="229">
        <v>5.44</v>
      </c>
      <c r="F2876" s="230" t="b">
        <v>0</v>
      </c>
      <c r="G2876" s="229">
        <v>0.0</v>
      </c>
      <c r="H2876" s="229">
        <v>0.0</v>
      </c>
      <c r="I2876" s="32" t="s">
        <v>4789</v>
      </c>
      <c r="J2876" s="32" t="s">
        <v>4788</v>
      </c>
      <c r="K2876" s="229">
        <v>10.5</v>
      </c>
      <c r="L2876" s="229">
        <v>0.0</v>
      </c>
      <c r="M2876" s="231"/>
      <c r="N2876" s="229">
        <v>10.5</v>
      </c>
    </row>
    <row r="2877">
      <c r="A2877" s="227" t="str">
        <f t="shared" si="1"/>
        <v>YS0004400000</v>
      </c>
      <c r="B2877" s="227" t="str">
        <f t="shared" si="2"/>
        <v>Icons of Isha Copper Mug</v>
      </c>
      <c r="C2877" s="32" t="s">
        <v>17665</v>
      </c>
      <c r="D2877" s="32" t="s">
        <v>4792</v>
      </c>
      <c r="E2877" s="233">
        <v>7.66</v>
      </c>
      <c r="F2877" s="230" t="b">
        <v>0</v>
      </c>
      <c r="G2877" s="229">
        <v>0.0</v>
      </c>
      <c r="H2877" s="229">
        <v>0.0</v>
      </c>
      <c r="I2877" s="235" t="s">
        <v>4793</v>
      </c>
      <c r="J2877" s="32" t="s">
        <v>17666</v>
      </c>
      <c r="K2877" s="229">
        <v>20.0</v>
      </c>
      <c r="L2877" s="229">
        <v>0.0</v>
      </c>
      <c r="M2877" s="231"/>
      <c r="N2877" s="229">
        <v>20.0</v>
      </c>
    </row>
    <row r="2878">
      <c r="A2878" s="227" t="str">
        <f t="shared" si="1"/>
        <v>YS0004800000</v>
      </c>
      <c r="B2878" s="227" t="str">
        <f t="shared" si="2"/>
        <v>Isha-Water-Jug-SS-Copper-48oz.</v>
      </c>
      <c r="C2878" s="32" t="s">
        <v>17667</v>
      </c>
      <c r="D2878" s="32" t="s">
        <v>416</v>
      </c>
      <c r="E2878" s="233">
        <v>13.09</v>
      </c>
      <c r="F2878" s="230" t="b">
        <v>0</v>
      </c>
      <c r="G2878" s="229">
        <v>294.0</v>
      </c>
      <c r="H2878" s="229">
        <v>294.0</v>
      </c>
      <c r="I2878" s="235" t="s">
        <v>6813</v>
      </c>
      <c r="J2878" s="32" t="s">
        <v>415</v>
      </c>
      <c r="K2878" s="229">
        <v>37.0</v>
      </c>
      <c r="L2878" s="229">
        <v>294.0</v>
      </c>
      <c r="M2878" s="231"/>
      <c r="N2878" s="229">
        <v>37.0</v>
      </c>
    </row>
    <row r="2879">
      <c r="A2879" s="227" t="str">
        <f t="shared" si="1"/>
        <v>YS0004900002</v>
      </c>
      <c r="B2879" s="227" t="str">
        <f t="shared" si="2"/>
        <v>Hammered-Copper-Water-Storage-Pot</v>
      </c>
      <c r="C2879" s="32" t="s">
        <v>17668</v>
      </c>
      <c r="D2879" s="235" t="s">
        <v>408</v>
      </c>
      <c r="E2879" s="233">
        <v>50.94</v>
      </c>
      <c r="F2879" s="230" t="b">
        <v>0</v>
      </c>
      <c r="G2879" s="229">
        <v>383.0</v>
      </c>
      <c r="H2879" s="233">
        <v>384.0</v>
      </c>
      <c r="I2879" s="32" t="s">
        <v>3206</v>
      </c>
      <c r="J2879" s="32" t="s">
        <v>407</v>
      </c>
      <c r="K2879" s="229">
        <v>122.0</v>
      </c>
      <c r="L2879" s="229">
        <v>385.0</v>
      </c>
      <c r="M2879" s="232"/>
      <c r="N2879" s="229">
        <v>122.0</v>
      </c>
    </row>
    <row r="2880">
      <c r="A2880" s="227" t="str">
        <f t="shared" si="1"/>
        <v>YS0005000000</v>
      </c>
      <c r="B2880" s="227" t="str">
        <f t="shared" si="2"/>
        <v>Set-Of-Hammered-Copper-Jug-2-Glass-SS-Tray</v>
      </c>
      <c r="C2880" s="32" t="s">
        <v>17669</v>
      </c>
      <c r="D2880" s="235" t="s">
        <v>3212</v>
      </c>
      <c r="E2880" s="233">
        <v>26.73</v>
      </c>
      <c r="F2880" s="230" t="b">
        <v>0</v>
      </c>
      <c r="G2880" s="233">
        <v>0.0</v>
      </c>
      <c r="H2880" s="229">
        <v>0.0</v>
      </c>
      <c r="I2880" s="32" t="s">
        <v>3213</v>
      </c>
      <c r="J2880" s="32" t="s">
        <v>17670</v>
      </c>
      <c r="K2880" s="229">
        <v>52.0</v>
      </c>
      <c r="L2880" s="233">
        <v>0.0</v>
      </c>
      <c r="M2880" s="231"/>
      <c r="N2880" s="229">
        <v>52.0</v>
      </c>
    </row>
    <row r="2881">
      <c r="A2881" s="227" t="str">
        <f t="shared" si="1"/>
        <v>YS0005400200</v>
      </c>
      <c r="B2881" s="227" t="str">
        <f t="shared" si="2"/>
        <v>Jeevarasam-Pot-Small</v>
      </c>
      <c r="C2881" s="32" t="s">
        <v>17671</v>
      </c>
      <c r="D2881" s="235" t="s">
        <v>406</v>
      </c>
      <c r="E2881" s="233">
        <v>51.58</v>
      </c>
      <c r="F2881" s="230" t="b">
        <v>0</v>
      </c>
      <c r="G2881" s="229">
        <v>130.0</v>
      </c>
      <c r="H2881" s="229">
        <v>130.0</v>
      </c>
      <c r="I2881" s="32" t="s">
        <v>3587</v>
      </c>
      <c r="J2881" s="32" t="s">
        <v>405</v>
      </c>
      <c r="K2881" s="229">
        <v>133.0</v>
      </c>
      <c r="L2881" s="229">
        <v>130.0</v>
      </c>
      <c r="M2881" s="231"/>
      <c r="N2881" s="229">
        <v>133.0</v>
      </c>
    </row>
    <row r="2882">
      <c r="A2882" s="227" t="str">
        <f t="shared" si="1"/>
        <v>YS0005400400</v>
      </c>
      <c r="B2882" s="227" t="str">
        <f t="shared" si="2"/>
        <v>Jeevarasam-Pot-Big</v>
      </c>
      <c r="C2882" s="32" t="s">
        <v>17672</v>
      </c>
      <c r="D2882" s="32" t="s">
        <v>404</v>
      </c>
      <c r="E2882" s="229">
        <v>78.71</v>
      </c>
      <c r="F2882" s="230" t="b">
        <v>0</v>
      </c>
      <c r="G2882" s="229">
        <v>38.0</v>
      </c>
      <c r="H2882" s="233">
        <v>38.0</v>
      </c>
      <c r="I2882" s="32" t="s">
        <v>3581</v>
      </c>
      <c r="J2882" s="32" t="s">
        <v>403</v>
      </c>
      <c r="K2882" s="229">
        <v>195.0</v>
      </c>
      <c r="L2882" s="229">
        <v>38.0</v>
      </c>
      <c r="M2882" s="231"/>
      <c r="N2882" s="229">
        <v>195.0</v>
      </c>
    </row>
    <row r="2883">
      <c r="A2883" s="227" t="str">
        <f t="shared" si="1"/>
        <v>YS0005500200</v>
      </c>
      <c r="B2883" s="227" t="str">
        <f t="shared" si="2"/>
        <v>Jeevarasam-Pot-Plate-Small</v>
      </c>
      <c r="C2883" s="32" t="s">
        <v>17673</v>
      </c>
      <c r="D2883" s="32" t="s">
        <v>420</v>
      </c>
      <c r="E2883" s="229">
        <v>5.29</v>
      </c>
      <c r="F2883" s="230" t="b">
        <v>0</v>
      </c>
      <c r="G2883" s="233">
        <v>158.0</v>
      </c>
      <c r="H2883" s="233">
        <v>158.0</v>
      </c>
      <c r="I2883" s="32" t="s">
        <v>3589</v>
      </c>
      <c r="J2883" s="32" t="s">
        <v>419</v>
      </c>
      <c r="K2883" s="229">
        <v>20.0</v>
      </c>
      <c r="L2883" s="233">
        <v>158.0</v>
      </c>
      <c r="M2883" s="231"/>
      <c r="N2883" s="229">
        <v>20.0</v>
      </c>
    </row>
    <row r="2884">
      <c r="A2884" s="227" t="str">
        <f t="shared" si="1"/>
        <v>YS0005500400</v>
      </c>
      <c r="B2884" s="227" t="str">
        <f t="shared" si="2"/>
        <v>Jeevarasam-Pot-Plate-Big</v>
      </c>
      <c r="C2884" s="32" t="s">
        <v>17674</v>
      </c>
      <c r="D2884" s="32" t="s">
        <v>418</v>
      </c>
      <c r="E2884" s="229">
        <v>8.56</v>
      </c>
      <c r="F2884" s="230" t="b">
        <v>0</v>
      </c>
      <c r="G2884" s="229">
        <v>64.0</v>
      </c>
      <c r="H2884" s="233">
        <v>65.0</v>
      </c>
      <c r="I2884" s="32" t="s">
        <v>3584</v>
      </c>
      <c r="J2884" s="32" t="s">
        <v>417</v>
      </c>
      <c r="K2884" s="229">
        <v>25.0</v>
      </c>
      <c r="L2884" s="233">
        <v>65.0</v>
      </c>
      <c r="M2884" s="231"/>
      <c r="N2884" s="229">
        <v>25.0</v>
      </c>
    </row>
    <row r="2885">
      <c r="A2885" s="227" t="str">
        <f t="shared" si="1"/>
        <v>YS0005703802</v>
      </c>
      <c r="B2885" s="227" t="str">
        <f t="shared" si="2"/>
        <v>Isha-Water-Jug-Hammered-Copper</v>
      </c>
      <c r="C2885" s="32" t="s">
        <v>17675</v>
      </c>
      <c r="D2885" s="32" t="s">
        <v>412</v>
      </c>
      <c r="E2885" s="229">
        <v>20.76</v>
      </c>
      <c r="F2885" s="230" t="b">
        <v>0</v>
      </c>
      <c r="G2885" s="229">
        <v>450.0</v>
      </c>
      <c r="H2885" s="233">
        <v>451.0</v>
      </c>
      <c r="I2885" s="235" t="s">
        <v>3907</v>
      </c>
      <c r="J2885" s="32" t="s">
        <v>411</v>
      </c>
      <c r="K2885" s="229">
        <v>45.0</v>
      </c>
      <c r="L2885" s="229">
        <v>451.0</v>
      </c>
      <c r="M2885" s="231"/>
      <c r="N2885" s="229">
        <v>45.0</v>
      </c>
    </row>
    <row r="2886">
      <c r="A2886" s="227" t="str">
        <f t="shared" si="1"/>
        <v>YS0006400000</v>
      </c>
      <c r="B2886" s="227" t="str">
        <f t="shared" si="2"/>
        <v>Guru-Puja-Kit-Brass</v>
      </c>
      <c r="C2886" s="32" t="s">
        <v>17676</v>
      </c>
      <c r="D2886" s="32" t="s">
        <v>729</v>
      </c>
      <c r="E2886" s="229">
        <v>19.3</v>
      </c>
      <c r="F2886" s="230" t="b">
        <v>0</v>
      </c>
      <c r="G2886" s="233">
        <v>77.0</v>
      </c>
      <c r="H2886" s="233">
        <v>77.0</v>
      </c>
      <c r="I2886" s="32" t="s">
        <v>3615</v>
      </c>
      <c r="J2886" s="32" t="s">
        <v>728</v>
      </c>
      <c r="K2886" s="229">
        <v>50.0</v>
      </c>
      <c r="L2886" s="233">
        <v>77.0</v>
      </c>
      <c r="M2886" s="231"/>
      <c r="N2886" s="229">
        <v>50.0</v>
      </c>
    </row>
    <row r="2887">
      <c r="A2887" s="227" t="str">
        <f t="shared" si="1"/>
        <v>YS0007000000</v>
      </c>
      <c r="B2887" s="227" t="str">
        <f t="shared" si="2"/>
        <v>Small lamp</v>
      </c>
      <c r="C2887" s="32" t="s">
        <v>17677</v>
      </c>
      <c r="D2887" s="32" t="s">
        <v>743</v>
      </c>
      <c r="E2887" s="229">
        <v>2.91</v>
      </c>
      <c r="F2887" s="230" t="b">
        <v>0</v>
      </c>
      <c r="G2887" s="233">
        <v>435.0</v>
      </c>
      <c r="H2887" s="233">
        <v>439.0</v>
      </c>
      <c r="I2887" s="32" t="s">
        <v>3743</v>
      </c>
      <c r="J2887" s="32" t="s">
        <v>742</v>
      </c>
      <c r="K2887" s="229">
        <v>11.0</v>
      </c>
      <c r="L2887" s="233">
        <v>439.0</v>
      </c>
      <c r="M2887" s="231"/>
      <c r="N2887" s="229">
        <v>11.0</v>
      </c>
    </row>
    <row r="2888">
      <c r="A2888" s="227" t="str">
        <f t="shared" si="1"/>
        <v>YS0007200200</v>
      </c>
      <c r="B2888" s="227" t="str">
        <f t="shared" si="2"/>
        <v>Sannidhi-Sutra</v>
      </c>
      <c r="C2888" s="32" t="s">
        <v>17678</v>
      </c>
      <c r="D2888" s="32" t="s">
        <v>332</v>
      </c>
      <c r="E2888" s="229">
        <v>1.04</v>
      </c>
      <c r="F2888" s="230" t="b">
        <v>0</v>
      </c>
      <c r="G2888" s="233">
        <v>94.0</v>
      </c>
      <c r="H2888" s="233">
        <v>94.0</v>
      </c>
      <c r="I2888" s="32" t="s">
        <v>3734</v>
      </c>
      <c r="J2888" s="32" t="s">
        <v>331</v>
      </c>
      <c r="K2888" s="229">
        <v>10.0</v>
      </c>
      <c r="L2888" s="233">
        <v>94.0</v>
      </c>
      <c r="M2888" s="231"/>
      <c r="N2888" s="229">
        <v>10.0</v>
      </c>
    </row>
    <row r="2889">
      <c r="A2889" s="227" t="str">
        <f t="shared" si="1"/>
        <v>YS0007200400</v>
      </c>
      <c r="B2889" s="227" t="str">
        <f t="shared" si="2"/>
        <v>Sannidhi-Sutra-Mercury</v>
      </c>
      <c r="C2889" s="32" t="s">
        <v>17679</v>
      </c>
      <c r="D2889" s="32" t="s">
        <v>274</v>
      </c>
      <c r="E2889" s="229">
        <v>0.99</v>
      </c>
      <c r="F2889" s="230" t="b">
        <v>0</v>
      </c>
      <c r="G2889" s="229">
        <v>12.0</v>
      </c>
      <c r="H2889" s="229">
        <v>12.0</v>
      </c>
      <c r="I2889" s="32" t="s">
        <v>3822</v>
      </c>
      <c r="J2889" s="32" t="s">
        <v>273</v>
      </c>
      <c r="K2889" s="229">
        <v>10.0</v>
      </c>
      <c r="L2889" s="229">
        <v>12.0</v>
      </c>
      <c r="M2889" s="231"/>
      <c r="N2889" s="229">
        <v>10.0</v>
      </c>
    </row>
    <row r="2890">
      <c r="A2890" s="227" t="str">
        <f t="shared" si="1"/>
        <v>YS0007400000</v>
      </c>
      <c r="B2890" s="227" t="str">
        <f t="shared" si="2"/>
        <v>Bhuta Shudhi Vastram</v>
      </c>
      <c r="C2890" s="32" t="s">
        <v>17680</v>
      </c>
      <c r="D2890" s="32" t="s">
        <v>812</v>
      </c>
      <c r="E2890" s="229">
        <v>0.43</v>
      </c>
      <c r="F2890" s="230" t="b">
        <v>0</v>
      </c>
      <c r="G2890" s="233">
        <v>1185.0</v>
      </c>
      <c r="H2890" s="233">
        <v>1203.0</v>
      </c>
      <c r="I2890" s="32" t="s">
        <v>3232</v>
      </c>
      <c r="J2890" s="32" t="s">
        <v>811</v>
      </c>
      <c r="K2890" s="229">
        <v>3.0</v>
      </c>
      <c r="L2890" s="233">
        <v>1204.0</v>
      </c>
      <c r="M2890" s="231"/>
      <c r="N2890" s="229">
        <v>3.0</v>
      </c>
    </row>
    <row r="2891">
      <c r="A2891" s="227" t="str">
        <f t="shared" si="1"/>
        <v>YS0007500000</v>
      </c>
      <c r="B2891" s="227" t="str">
        <f t="shared" si="2"/>
        <v>Camphor-Bhuta-Shuddhi-3-month-supply</v>
      </c>
      <c r="C2891" s="32" t="s">
        <v>17681</v>
      </c>
      <c r="D2891" s="32" t="s">
        <v>794</v>
      </c>
      <c r="E2891" s="229">
        <v>1.85</v>
      </c>
      <c r="F2891" s="230" t="b">
        <v>0</v>
      </c>
      <c r="G2891" s="233">
        <v>1386.0</v>
      </c>
      <c r="H2891" s="233">
        <v>1343.0</v>
      </c>
      <c r="I2891" s="235" t="s">
        <v>3566</v>
      </c>
      <c r="J2891" s="32" t="s">
        <v>793</v>
      </c>
      <c r="K2891" s="229">
        <v>20.0</v>
      </c>
      <c r="L2891" s="233">
        <v>1395.0</v>
      </c>
      <c r="M2891" s="231"/>
      <c r="N2891" s="229">
        <v>20.0</v>
      </c>
    </row>
    <row r="2892">
      <c r="A2892" s="227" t="str">
        <f t="shared" si="1"/>
        <v>YS0007600000</v>
      </c>
      <c r="B2892" s="227" t="str">
        <f t="shared" si="2"/>
        <v>Jala-Neti-Pot-Isha-Logo</v>
      </c>
      <c r="C2892" s="32" t="s">
        <v>17682</v>
      </c>
      <c r="D2892" s="32" t="s">
        <v>798</v>
      </c>
      <c r="E2892" s="229">
        <v>11.43</v>
      </c>
      <c r="F2892" s="230" t="b">
        <v>0</v>
      </c>
      <c r="G2892" s="229">
        <v>143.0</v>
      </c>
      <c r="H2892" s="233">
        <v>143.0</v>
      </c>
      <c r="I2892" s="32" t="s">
        <v>3595</v>
      </c>
      <c r="J2892" s="32" t="s">
        <v>797</v>
      </c>
      <c r="K2892" s="229">
        <v>30.0</v>
      </c>
      <c r="L2892" s="233">
        <v>143.0</v>
      </c>
      <c r="M2892" s="231"/>
      <c r="N2892" s="229">
        <v>30.0</v>
      </c>
    </row>
    <row r="2893">
      <c r="A2893" s="227" t="str">
        <f t="shared" si="1"/>
        <v>YS0007817000</v>
      </c>
      <c r="B2893" s="227" t="str">
        <f t="shared" si="2"/>
        <v>Bhuta Shudhi Incomplete Kit</v>
      </c>
      <c r="C2893" s="32" t="s">
        <v>17683</v>
      </c>
      <c r="D2893" s="32" t="s">
        <v>802</v>
      </c>
      <c r="E2893" s="229">
        <v>17.82</v>
      </c>
      <c r="F2893" s="230" t="b">
        <v>0</v>
      </c>
      <c r="G2893" s="233">
        <v>1145.0</v>
      </c>
      <c r="H2893" s="233">
        <v>1145.0</v>
      </c>
      <c r="I2893" s="32" t="s">
        <v>3599</v>
      </c>
      <c r="J2893" s="32" t="s">
        <v>801</v>
      </c>
      <c r="K2893" s="229">
        <v>50.0</v>
      </c>
      <c r="L2893" s="233">
        <v>1145.0</v>
      </c>
      <c r="M2893" s="231"/>
      <c r="N2893" s="229">
        <v>50.0</v>
      </c>
    </row>
    <row r="2894">
      <c r="A2894" s="227" t="str">
        <f t="shared" si="1"/>
        <v>YS0007900000</v>
      </c>
      <c r="B2894" s="227" t="str">
        <f t="shared" si="2"/>
        <v>Cotton-Bag-Bhuta-Shudhi</v>
      </c>
      <c r="C2894" s="32" t="s">
        <v>17684</v>
      </c>
      <c r="D2894" s="32" t="s">
        <v>810</v>
      </c>
      <c r="E2894" s="229">
        <v>1.05</v>
      </c>
      <c r="F2894" s="230" t="b">
        <v>0</v>
      </c>
      <c r="G2894" s="229">
        <v>48.0</v>
      </c>
      <c r="H2894" s="229">
        <v>48.0</v>
      </c>
      <c r="I2894" s="235" t="s">
        <v>3767</v>
      </c>
      <c r="J2894" s="32" t="s">
        <v>809</v>
      </c>
      <c r="K2894" s="229">
        <v>15.0</v>
      </c>
      <c r="L2894" s="229">
        <v>48.0</v>
      </c>
      <c r="M2894" s="231"/>
      <c r="N2894" s="229">
        <v>15.0</v>
      </c>
    </row>
    <row r="2895">
      <c r="A2895" s="227" t="str">
        <f t="shared" si="1"/>
        <v>YS0008305502</v>
      </c>
      <c r="B2895" s="227" t="str">
        <f t="shared" si="2"/>
        <v>Bhoomi-Bhuta-Shuddhi-3-month-supply</v>
      </c>
      <c r="C2895" s="32" t="s">
        <v>17685</v>
      </c>
      <c r="D2895" s="32" t="s">
        <v>814</v>
      </c>
      <c r="E2895" s="229">
        <v>4.19</v>
      </c>
      <c r="F2895" s="230" t="b">
        <v>0</v>
      </c>
      <c r="G2895" s="229">
        <v>206.0</v>
      </c>
      <c r="H2895" s="229">
        <v>179.0</v>
      </c>
      <c r="I2895" s="235" t="s">
        <v>4999</v>
      </c>
      <c r="J2895" s="32" t="s">
        <v>813</v>
      </c>
      <c r="K2895" s="233">
        <v>30.0</v>
      </c>
      <c r="L2895" s="229">
        <v>213.0</v>
      </c>
      <c r="M2895" s="232"/>
      <c r="N2895" s="229">
        <v>30.0</v>
      </c>
    </row>
    <row r="2896">
      <c r="A2896" s="227" t="str">
        <f t="shared" si="1"/>
        <v>YS0008416900</v>
      </c>
      <c r="B2896" s="227" t="str">
        <f t="shared" si="2"/>
        <v>Gents-Shivanga-pooja-kit-with-Rudraksha-pendant</v>
      </c>
      <c r="C2896" s="32" t="s">
        <v>17686</v>
      </c>
      <c r="D2896" s="235" t="s">
        <v>36</v>
      </c>
      <c r="E2896" s="229">
        <v>5.07</v>
      </c>
      <c r="F2896" s="230" t="b">
        <v>0</v>
      </c>
      <c r="G2896" s="229">
        <v>155.0</v>
      </c>
      <c r="H2896" s="229">
        <v>155.0</v>
      </c>
      <c r="I2896" s="235" t="s">
        <v>3835</v>
      </c>
      <c r="J2896" s="32" t="s">
        <v>341</v>
      </c>
      <c r="K2896" s="233">
        <v>25.0</v>
      </c>
      <c r="L2896" s="229">
        <v>155.0</v>
      </c>
      <c r="M2896" s="232"/>
      <c r="N2896" s="233">
        <v>25.0</v>
      </c>
    </row>
    <row r="2897">
      <c r="A2897" s="227" t="str">
        <f t="shared" si="1"/>
        <v>YS0008417000</v>
      </c>
      <c r="B2897" s="227" t="str">
        <f t="shared" si="2"/>
        <v>Gents-Shivanga-pooja-kit-without-Rudraksha-pendant</v>
      </c>
      <c r="C2897" s="32" t="s">
        <v>17687</v>
      </c>
      <c r="D2897" s="32" t="s">
        <v>324</v>
      </c>
      <c r="E2897" s="233">
        <v>4.33</v>
      </c>
      <c r="F2897" s="230" t="b">
        <v>0</v>
      </c>
      <c r="G2897" s="229">
        <v>202.0</v>
      </c>
      <c r="H2897" s="229">
        <v>202.0</v>
      </c>
      <c r="I2897" s="235" t="s">
        <v>3838</v>
      </c>
      <c r="J2897" s="32" t="s">
        <v>323</v>
      </c>
      <c r="K2897" s="233">
        <v>20.0</v>
      </c>
      <c r="L2897" s="229">
        <v>203.0</v>
      </c>
      <c r="M2897" s="232"/>
      <c r="N2897" s="233">
        <v>20.0</v>
      </c>
    </row>
    <row r="2898">
      <c r="A2898" s="227" t="str">
        <f t="shared" si="1"/>
        <v>YS0008500000</v>
      </c>
      <c r="B2898" s="227" t="str">
        <f t="shared" si="2"/>
        <v>PanchaBhuthaKriya Kit</v>
      </c>
      <c r="C2898" s="32" t="s">
        <v>17688</v>
      </c>
      <c r="D2898" s="32" t="s">
        <v>1220</v>
      </c>
      <c r="E2898" s="229">
        <v>9.03</v>
      </c>
      <c r="F2898" s="230" t="b">
        <v>0</v>
      </c>
      <c r="G2898" s="233">
        <v>1809.0</v>
      </c>
      <c r="H2898" s="233">
        <v>1809.0</v>
      </c>
      <c r="I2898" s="32" t="s">
        <v>2356</v>
      </c>
      <c r="J2898" s="32" t="s">
        <v>17689</v>
      </c>
      <c r="K2898" s="229">
        <v>25.0</v>
      </c>
      <c r="L2898" s="233">
        <v>1809.0</v>
      </c>
      <c r="M2898" s="232"/>
      <c r="N2898" s="229">
        <v>25.0</v>
      </c>
    </row>
    <row r="2899">
      <c r="A2899" s="227" t="str">
        <f t="shared" si="1"/>
        <v>YS0008616600</v>
      </c>
      <c r="B2899" s="227" t="str">
        <f t="shared" si="2"/>
        <v>Bhairavi-Sadhana-Kit</v>
      </c>
      <c r="C2899" s="32" t="s">
        <v>17690</v>
      </c>
      <c r="D2899" s="32" t="s">
        <v>334</v>
      </c>
      <c r="E2899" s="229">
        <v>0.82</v>
      </c>
      <c r="F2899" s="230" t="b">
        <v>0</v>
      </c>
      <c r="G2899" s="233">
        <v>6284.0</v>
      </c>
      <c r="H2899" s="233">
        <v>6284.0</v>
      </c>
      <c r="I2899" s="32" t="s">
        <v>3967</v>
      </c>
      <c r="J2899" s="32" t="s">
        <v>333</v>
      </c>
      <c r="K2899" s="229">
        <v>10.0</v>
      </c>
      <c r="L2899" s="233">
        <v>6284.0</v>
      </c>
      <c r="M2899" s="232"/>
      <c r="N2899" s="229">
        <v>10.0</v>
      </c>
    </row>
    <row r="2900">
      <c r="A2900" s="227" t="str">
        <f t="shared" si="1"/>
        <v>YS0008800000</v>
      </c>
      <c r="B2900" s="227" t="str">
        <f t="shared" si="2"/>
        <v>Backrest-with-Isha-Logo</v>
      </c>
      <c r="C2900" s="32" t="s">
        <v>17691</v>
      </c>
      <c r="D2900" s="32" t="s">
        <v>791</v>
      </c>
      <c r="E2900" s="233">
        <v>32.24</v>
      </c>
      <c r="F2900" s="230" t="b">
        <v>0</v>
      </c>
      <c r="G2900" s="229">
        <v>489.0</v>
      </c>
      <c r="H2900" s="229">
        <v>495.0</v>
      </c>
      <c r="I2900" s="32" t="s">
        <v>3249</v>
      </c>
      <c r="J2900" s="32" t="s">
        <v>790</v>
      </c>
      <c r="K2900" s="233">
        <v>75.0</v>
      </c>
      <c r="L2900" s="229">
        <v>495.0</v>
      </c>
      <c r="M2900" s="232"/>
      <c r="N2900" s="229">
        <v>75.0</v>
      </c>
    </row>
    <row r="2901">
      <c r="A2901" s="227" t="str">
        <f t="shared" si="1"/>
        <v>YS0008800006</v>
      </c>
      <c r="B2901" s="227" t="str">
        <f t="shared" si="2"/>
        <v>Backrest-with-Isha-Logo (DO NOT USE)</v>
      </c>
      <c r="C2901" s="32" t="s">
        <v>17692</v>
      </c>
      <c r="D2901" s="32" t="s">
        <v>17693</v>
      </c>
      <c r="E2901" s="233">
        <v>27.15</v>
      </c>
      <c r="F2901" s="230" t="b">
        <v>0</v>
      </c>
      <c r="G2901" s="229">
        <v>0.0</v>
      </c>
      <c r="H2901" s="229">
        <v>0.0</v>
      </c>
      <c r="I2901" s="235" t="s">
        <v>17694</v>
      </c>
      <c r="J2901" s="32" t="s">
        <v>17695</v>
      </c>
      <c r="K2901" s="233">
        <v>55.0</v>
      </c>
      <c r="L2901" s="229">
        <v>0.0</v>
      </c>
      <c r="M2901" s="232"/>
      <c r="N2901" s="229">
        <v>55.0</v>
      </c>
    </row>
    <row r="2902">
      <c r="A2902" s="227" t="str">
        <f t="shared" si="1"/>
        <v>YS0008900000</v>
      </c>
      <c r="B2902" s="227" t="str">
        <f t="shared" si="2"/>
        <v>Meditation Mattress</v>
      </c>
      <c r="C2902" s="32" t="s">
        <v>17696</v>
      </c>
      <c r="D2902" s="32" t="s">
        <v>17697</v>
      </c>
      <c r="E2902" s="229">
        <v>18.75</v>
      </c>
      <c r="F2902" s="230" t="b">
        <v>0</v>
      </c>
      <c r="G2902" s="229">
        <v>0.0</v>
      </c>
      <c r="H2902" s="229">
        <v>0.0</v>
      </c>
      <c r="I2902" s="32" t="s">
        <v>17698</v>
      </c>
      <c r="J2902" s="32" t="s">
        <v>17699</v>
      </c>
      <c r="K2902" s="229">
        <v>85.0</v>
      </c>
      <c r="L2902" s="229">
        <v>0.0</v>
      </c>
      <c r="M2902" s="232"/>
      <c r="N2902" s="229">
        <v>85.0</v>
      </c>
    </row>
    <row r="2903">
      <c r="A2903" s="227" t="str">
        <f t="shared" si="1"/>
        <v>YS0009000000</v>
      </c>
      <c r="B2903" s="227" t="str">
        <f t="shared" si="2"/>
        <v>Eye Wash Cup</v>
      </c>
      <c r="C2903" s="32" t="s">
        <v>17700</v>
      </c>
      <c r="D2903" s="32" t="s">
        <v>873</v>
      </c>
      <c r="E2903" s="233">
        <v>0.0</v>
      </c>
      <c r="F2903" s="230" t="b">
        <v>0</v>
      </c>
      <c r="G2903" s="229">
        <v>78.0</v>
      </c>
      <c r="H2903" s="229">
        <v>78.0</v>
      </c>
      <c r="I2903" s="32" t="s">
        <v>873</v>
      </c>
      <c r="J2903" s="32" t="s">
        <v>872</v>
      </c>
      <c r="K2903" s="233">
        <v>30.0</v>
      </c>
      <c r="L2903" s="229">
        <v>78.0</v>
      </c>
      <c r="M2903" s="231"/>
      <c r="N2903" s="229">
        <v>30.0</v>
      </c>
    </row>
    <row r="2904">
      <c r="A2904" s="227" t="str">
        <f t="shared" si="1"/>
        <v>YS0009300000</v>
      </c>
      <c r="B2904" s="227" t="str">
        <f t="shared" si="2"/>
        <v>Organic Kriya Cushion</v>
      </c>
      <c r="C2904" s="32" t="s">
        <v>17701</v>
      </c>
      <c r="D2904" s="235" t="s">
        <v>796</v>
      </c>
      <c r="E2904" s="233">
        <v>2.99</v>
      </c>
      <c r="F2904" s="230" t="b">
        <v>0</v>
      </c>
      <c r="G2904" s="233">
        <v>1192.0</v>
      </c>
      <c r="H2904" s="233">
        <v>1195.0</v>
      </c>
      <c r="I2904" s="235" t="s">
        <v>4124</v>
      </c>
      <c r="J2904" s="32" t="s">
        <v>795</v>
      </c>
      <c r="K2904" s="233">
        <v>17.0</v>
      </c>
      <c r="L2904" s="233">
        <v>1195.0</v>
      </c>
      <c r="M2904" s="231"/>
      <c r="N2904" s="229">
        <v>17.0</v>
      </c>
    </row>
    <row r="2905">
      <c r="A2905" s="227" t="str">
        <f t="shared" si="1"/>
        <v>YS0009400000</v>
      </c>
      <c r="B2905" s="227" t="str">
        <f t="shared" si="2"/>
        <v>Organic-Yoga-Mat-Cover</v>
      </c>
      <c r="C2905" s="32" t="s">
        <v>17702</v>
      </c>
      <c r="D2905" s="32" t="s">
        <v>1264</v>
      </c>
      <c r="E2905" s="233">
        <v>2.16</v>
      </c>
      <c r="F2905" s="230" t="b">
        <v>0</v>
      </c>
      <c r="G2905" s="229">
        <v>136.0</v>
      </c>
      <c r="H2905" s="229">
        <v>136.0</v>
      </c>
      <c r="I2905" s="235" t="s">
        <v>4132</v>
      </c>
      <c r="J2905" s="32" t="s">
        <v>17703</v>
      </c>
      <c r="K2905" s="233">
        <v>9.0</v>
      </c>
      <c r="L2905" s="229">
        <v>136.0</v>
      </c>
      <c r="M2905" s="231"/>
      <c r="N2905" s="229">
        <v>9.0</v>
      </c>
    </row>
    <row r="2906">
      <c r="A2906" s="227" t="str">
        <f t="shared" si="1"/>
        <v>YS0009500000</v>
      </c>
      <c r="B2906" s="227" t="str">
        <f t="shared" si="2"/>
        <v>Mystical Kriya Cushion</v>
      </c>
      <c r="C2906" s="32" t="s">
        <v>17704</v>
      </c>
      <c r="D2906" s="32" t="s">
        <v>4156</v>
      </c>
      <c r="E2906" s="233">
        <v>3.3</v>
      </c>
      <c r="F2906" s="230" t="b">
        <v>0</v>
      </c>
      <c r="G2906" s="229">
        <v>10.0</v>
      </c>
      <c r="H2906" s="229">
        <v>12.0</v>
      </c>
      <c r="I2906" s="32" t="s">
        <v>4157</v>
      </c>
      <c r="J2906" s="32" t="s">
        <v>17705</v>
      </c>
      <c r="K2906" s="233">
        <v>17.0</v>
      </c>
      <c r="L2906" s="229">
        <v>12.0</v>
      </c>
      <c r="M2906" s="232"/>
      <c r="N2906" s="233">
        <v>17.0</v>
      </c>
    </row>
    <row r="2907">
      <c r="A2907" s="227" t="str">
        <f t="shared" si="1"/>
        <v>YS0009600000</v>
      </c>
      <c r="B2907" s="227" t="str">
        <f t="shared" si="2"/>
        <v>Mystical-Yoga-Mat-Cover</v>
      </c>
      <c r="C2907" s="32" t="s">
        <v>17706</v>
      </c>
      <c r="D2907" s="32" t="s">
        <v>4160</v>
      </c>
      <c r="E2907" s="233">
        <v>3.06</v>
      </c>
      <c r="F2907" s="234" t="b">
        <v>0</v>
      </c>
      <c r="G2907" s="229">
        <v>0.0</v>
      </c>
      <c r="H2907" s="229">
        <v>0.0</v>
      </c>
      <c r="I2907" s="32" t="s">
        <v>4161</v>
      </c>
      <c r="J2907" s="32" t="s">
        <v>17707</v>
      </c>
      <c r="K2907" s="229">
        <v>9.0</v>
      </c>
      <c r="L2907" s="229">
        <v>0.0</v>
      </c>
      <c r="M2907" s="231"/>
      <c r="N2907" s="229">
        <v>9.0</v>
      </c>
    </row>
    <row r="2908">
      <c r="A2908" s="227" t="str">
        <f t="shared" si="1"/>
        <v>YS0009700000</v>
      </c>
      <c r="B2908" s="227" t="str">
        <f t="shared" si="2"/>
        <v>Natural Kriya Cushion</v>
      </c>
      <c r="C2908" s="32" t="s">
        <v>17708</v>
      </c>
      <c r="D2908" s="32" t="s">
        <v>4167</v>
      </c>
      <c r="E2908" s="233">
        <v>3.24</v>
      </c>
      <c r="F2908" s="234" t="b">
        <v>0</v>
      </c>
      <c r="G2908" s="229">
        <v>0.0</v>
      </c>
      <c r="H2908" s="229">
        <v>0.0</v>
      </c>
      <c r="I2908" s="235" t="s">
        <v>4168</v>
      </c>
      <c r="J2908" s="32" t="s">
        <v>17709</v>
      </c>
      <c r="K2908" s="229">
        <v>17.0</v>
      </c>
      <c r="L2908" s="229">
        <v>0.0</v>
      </c>
      <c r="M2908" s="231"/>
      <c r="N2908" s="229">
        <v>17.0</v>
      </c>
    </row>
    <row r="2909">
      <c r="A2909" s="227" t="str">
        <f t="shared" si="1"/>
        <v>YS0009800000</v>
      </c>
      <c r="B2909" s="227" t="str">
        <f t="shared" si="2"/>
        <v>Natural-Yoga-Mat-Cover</v>
      </c>
      <c r="C2909" s="32" t="s">
        <v>17710</v>
      </c>
      <c r="D2909" s="32" t="s">
        <v>8899</v>
      </c>
      <c r="E2909" s="233">
        <v>2.14</v>
      </c>
      <c r="F2909" s="234" t="b">
        <v>0</v>
      </c>
      <c r="G2909" s="229">
        <v>75.0</v>
      </c>
      <c r="H2909" s="233">
        <v>75.0</v>
      </c>
      <c r="I2909" s="235" t="s">
        <v>8900</v>
      </c>
      <c r="J2909" s="32" t="s">
        <v>17711</v>
      </c>
      <c r="K2909" s="229">
        <v>9.0</v>
      </c>
      <c r="L2909" s="233">
        <v>75.0</v>
      </c>
      <c r="M2909" s="231"/>
      <c r="N2909" s="229">
        <v>9.0</v>
      </c>
    </row>
    <row r="2910">
      <c r="A2910" s="227" t="str">
        <f t="shared" si="1"/>
        <v>YS0009900000</v>
      </c>
      <c r="B2910" s="227" t="str">
        <f t="shared" si="2"/>
        <v>Indian Experience Kriya Cushion</v>
      </c>
      <c r="C2910" s="32" t="s">
        <v>17712</v>
      </c>
      <c r="D2910" s="235" t="s">
        <v>1250</v>
      </c>
      <c r="E2910" s="233">
        <v>2.98</v>
      </c>
      <c r="F2910" s="230" t="b">
        <v>0</v>
      </c>
      <c r="G2910" s="229">
        <v>559.0</v>
      </c>
      <c r="H2910" s="229">
        <v>560.0</v>
      </c>
      <c r="I2910" s="235" t="s">
        <v>4195</v>
      </c>
      <c r="J2910" s="32" t="s">
        <v>17713</v>
      </c>
      <c r="K2910" s="233">
        <v>17.0</v>
      </c>
      <c r="L2910" s="229">
        <v>560.0</v>
      </c>
      <c r="M2910" s="232"/>
      <c r="N2910" s="229">
        <v>17.0</v>
      </c>
    </row>
    <row r="2911">
      <c r="A2911" s="227" t="str">
        <f t="shared" si="1"/>
        <v>YS0010000000</v>
      </c>
      <c r="B2911" s="227" t="str">
        <f t="shared" si="2"/>
        <v>Indian-Experience-Yoga-Mat-Cover</v>
      </c>
      <c r="C2911" s="32" t="s">
        <v>17714</v>
      </c>
      <c r="D2911" s="235" t="s">
        <v>1281</v>
      </c>
      <c r="E2911" s="233">
        <v>2.18</v>
      </c>
      <c r="F2911" s="230" t="b">
        <v>0</v>
      </c>
      <c r="G2911" s="229">
        <v>67.0</v>
      </c>
      <c r="H2911" s="229">
        <v>70.0</v>
      </c>
      <c r="I2911" s="235" t="s">
        <v>4198</v>
      </c>
      <c r="J2911" s="32" t="s">
        <v>17715</v>
      </c>
      <c r="K2911" s="233">
        <v>9.0</v>
      </c>
      <c r="L2911" s="229">
        <v>70.0</v>
      </c>
      <c r="M2911" s="232"/>
      <c r="N2911" s="233">
        <v>9.0</v>
      </c>
    </row>
    <row r="2912">
      <c r="A2912" s="227" t="str">
        <f t="shared" si="1"/>
        <v>YS0010100000</v>
      </c>
      <c r="B2912" s="227" t="str">
        <f t="shared" si="2"/>
        <v>Pancha Boota Kriya Cushion</v>
      </c>
      <c r="C2912" s="32" t="s">
        <v>17716</v>
      </c>
      <c r="D2912" s="32" t="s">
        <v>869</v>
      </c>
      <c r="E2912" s="233">
        <v>2.74</v>
      </c>
      <c r="F2912" s="230" t="b">
        <v>0</v>
      </c>
      <c r="G2912" s="229">
        <v>204.0</v>
      </c>
      <c r="H2912" s="229">
        <v>209.0</v>
      </c>
      <c r="I2912" s="32" t="s">
        <v>4203</v>
      </c>
      <c r="J2912" s="32" t="s">
        <v>868</v>
      </c>
      <c r="K2912" s="233">
        <v>17.0</v>
      </c>
      <c r="L2912" s="229">
        <v>209.0</v>
      </c>
      <c r="M2912" s="232"/>
      <c r="N2912" s="233">
        <v>17.0</v>
      </c>
    </row>
    <row r="2913">
      <c r="A2913" s="227" t="str">
        <f t="shared" si="1"/>
        <v>YS0010200000</v>
      </c>
      <c r="B2913" s="227" t="str">
        <f t="shared" si="2"/>
        <v>Pancha-Bhutha-YogaMat-Cover</v>
      </c>
      <c r="C2913" s="32" t="s">
        <v>17717</v>
      </c>
      <c r="D2913" s="32" t="s">
        <v>4206</v>
      </c>
      <c r="E2913" s="233">
        <v>2.09</v>
      </c>
      <c r="F2913" s="230" t="b">
        <v>0</v>
      </c>
      <c r="G2913" s="229">
        <v>162.0</v>
      </c>
      <c r="H2913" s="229">
        <v>164.0</v>
      </c>
      <c r="I2913" s="32" t="s">
        <v>4207</v>
      </c>
      <c r="J2913" s="32" t="s">
        <v>17718</v>
      </c>
      <c r="K2913" s="229">
        <v>9.0</v>
      </c>
      <c r="L2913" s="229">
        <v>164.0</v>
      </c>
      <c r="M2913" s="231"/>
      <c r="N2913" s="229">
        <v>9.0</v>
      </c>
    </row>
    <row r="2914">
      <c r="A2914" s="227" t="str">
        <f t="shared" si="1"/>
        <v>YS0010600000</v>
      </c>
      <c r="B2914" s="227" t="str">
        <f t="shared" si="2"/>
        <v>isha-carpets-orange</v>
      </c>
      <c r="C2914" s="32" t="s">
        <v>17719</v>
      </c>
      <c r="D2914" s="32" t="s">
        <v>17720</v>
      </c>
      <c r="E2914" s="233">
        <v>80.78</v>
      </c>
      <c r="F2914" s="230" t="b">
        <v>0</v>
      </c>
      <c r="G2914" s="229">
        <v>0.0</v>
      </c>
      <c r="H2914" s="233">
        <v>0.0</v>
      </c>
      <c r="I2914" s="32" t="s">
        <v>7114</v>
      </c>
      <c r="J2914" s="32" t="s">
        <v>17721</v>
      </c>
      <c r="K2914" s="229">
        <v>125.0</v>
      </c>
      <c r="L2914" s="233">
        <v>0.0</v>
      </c>
      <c r="M2914" s="231"/>
      <c r="N2914" s="229">
        <v>125.0</v>
      </c>
    </row>
    <row r="2915">
      <c r="A2915" s="227" t="str">
        <f t="shared" si="1"/>
        <v>YS0010700000</v>
      </c>
      <c r="B2915" s="227" t="str">
        <f t="shared" si="2"/>
        <v>Meditation-Mat-Roll-up-Organic-Cotton-and-Dharba-Grass</v>
      </c>
      <c r="C2915" s="32" t="s">
        <v>17722</v>
      </c>
      <c r="D2915" s="235" t="s">
        <v>17723</v>
      </c>
      <c r="E2915" s="233">
        <v>14.7</v>
      </c>
      <c r="F2915" s="230" t="b">
        <v>0</v>
      </c>
      <c r="G2915" s="229">
        <v>0.0</v>
      </c>
      <c r="H2915" s="229">
        <v>0.0</v>
      </c>
      <c r="I2915" s="235" t="s">
        <v>17724</v>
      </c>
      <c r="J2915" s="32" t="s">
        <v>17725</v>
      </c>
      <c r="K2915" s="233">
        <v>50.0</v>
      </c>
      <c r="L2915" s="229">
        <v>0.0</v>
      </c>
      <c r="M2915" s="232"/>
      <c r="N2915" s="229">
        <v>50.0</v>
      </c>
    </row>
    <row r="2916">
      <c r="A2916" s="227" t="str">
        <f t="shared" si="1"/>
        <v>YS0010800000</v>
      </c>
      <c r="B2916" s="227" t="str">
        <f t="shared" si="2"/>
        <v>Yoga-Mat-Cotton-Brown</v>
      </c>
      <c r="C2916" s="32" t="s">
        <v>17726</v>
      </c>
      <c r="D2916" s="32" t="s">
        <v>806</v>
      </c>
      <c r="E2916" s="233">
        <v>10.23</v>
      </c>
      <c r="F2916" s="230" t="b">
        <v>0</v>
      </c>
      <c r="G2916" s="229">
        <v>741.0</v>
      </c>
      <c r="H2916" s="233">
        <v>744.0</v>
      </c>
      <c r="I2916" s="32" t="s">
        <v>4106</v>
      </c>
      <c r="J2916" s="32" t="s">
        <v>805</v>
      </c>
      <c r="K2916" s="233">
        <v>49.0</v>
      </c>
      <c r="L2916" s="233">
        <v>745.0</v>
      </c>
      <c r="M2916" s="232"/>
      <c r="N2916" s="233">
        <v>49.0</v>
      </c>
    </row>
    <row r="2917">
      <c r="A2917" s="227" t="str">
        <f t="shared" si="1"/>
        <v>YS0011600000</v>
      </c>
      <c r="B2917" s="227" t="str">
        <f t="shared" si="2"/>
        <v>Yoga-Mat-Organic-Cotton</v>
      </c>
      <c r="C2917" s="32" t="s">
        <v>17727</v>
      </c>
      <c r="D2917" s="32" t="s">
        <v>808</v>
      </c>
      <c r="E2917" s="229">
        <v>21.45</v>
      </c>
      <c r="F2917" s="230" t="b">
        <v>0</v>
      </c>
      <c r="G2917" s="229">
        <v>577.0</v>
      </c>
      <c r="H2917" s="229">
        <v>578.0</v>
      </c>
      <c r="I2917" s="32" t="s">
        <v>4120</v>
      </c>
      <c r="J2917" s="32" t="s">
        <v>807</v>
      </c>
      <c r="K2917" s="229">
        <v>49.0</v>
      </c>
      <c r="L2917" s="229">
        <v>578.0</v>
      </c>
      <c r="M2917" s="231"/>
      <c r="N2917" s="229">
        <v>49.0</v>
      </c>
    </row>
    <row r="2918">
      <c r="A2918" s="227" t="str">
        <f t="shared" si="1"/>
        <v>YS0011700000</v>
      </c>
      <c r="B2918" s="227" t="str">
        <f t="shared" si="2"/>
        <v>Organic Dharba Grass Meditation Mat</v>
      </c>
      <c r="C2918" s="32" t="s">
        <v>17728</v>
      </c>
      <c r="D2918" s="32" t="s">
        <v>800</v>
      </c>
      <c r="E2918" s="233">
        <v>20.11</v>
      </c>
      <c r="F2918" s="230" t="b">
        <v>0</v>
      </c>
      <c r="G2918" s="229">
        <v>268.0</v>
      </c>
      <c r="H2918" s="229">
        <v>271.0</v>
      </c>
      <c r="I2918" s="32" t="s">
        <v>4128</v>
      </c>
      <c r="J2918" s="32" t="s">
        <v>799</v>
      </c>
      <c r="K2918" s="229">
        <v>55.0</v>
      </c>
      <c r="L2918" s="229">
        <v>273.0</v>
      </c>
      <c r="M2918" s="231"/>
      <c r="N2918" s="229">
        <v>55.0</v>
      </c>
    </row>
    <row r="2919">
      <c r="A2919" s="227" t="str">
        <f t="shared" si="1"/>
        <v>YS0011900000</v>
      </c>
      <c r="B2919" s="227" t="str">
        <f t="shared" si="2"/>
        <v>Mystic Dharbha Grass Mat</v>
      </c>
      <c r="C2919" s="32" t="s">
        <v>17729</v>
      </c>
      <c r="D2919" s="32" t="s">
        <v>4152</v>
      </c>
      <c r="E2919" s="229">
        <v>17.22</v>
      </c>
      <c r="F2919" s="230" t="b">
        <v>0</v>
      </c>
      <c r="G2919" s="229">
        <v>0.0</v>
      </c>
      <c r="H2919" s="229">
        <v>0.0</v>
      </c>
      <c r="I2919" s="32" t="s">
        <v>4153</v>
      </c>
      <c r="J2919" s="32" t="s">
        <v>4151</v>
      </c>
      <c r="K2919" s="229">
        <v>50.0</v>
      </c>
      <c r="L2919" s="229">
        <v>0.0</v>
      </c>
      <c r="M2919" s="232"/>
      <c r="N2919" s="229">
        <v>50.0</v>
      </c>
    </row>
    <row r="2920">
      <c r="A2920" s="227" t="str">
        <f t="shared" si="1"/>
        <v>YS0012500000</v>
      </c>
      <c r="B2920" s="227" t="str">
        <f t="shared" si="2"/>
        <v>Pancha Bhutha Dharbha Grass Meditation Mat</v>
      </c>
      <c r="C2920" s="32" t="s">
        <v>17730</v>
      </c>
      <c r="D2920" s="32" t="s">
        <v>8903</v>
      </c>
      <c r="E2920" s="233">
        <v>14.0</v>
      </c>
      <c r="F2920" s="230" t="b">
        <v>0</v>
      </c>
      <c r="G2920" s="229">
        <v>0.0</v>
      </c>
      <c r="H2920" s="229">
        <v>0.0</v>
      </c>
      <c r="I2920" s="32" t="s">
        <v>8904</v>
      </c>
      <c r="J2920" s="32" t="s">
        <v>8902</v>
      </c>
      <c r="K2920" s="233">
        <v>50.0</v>
      </c>
      <c r="L2920" s="229">
        <v>0.0</v>
      </c>
      <c r="M2920" s="232"/>
      <c r="N2920" s="229">
        <v>50.0</v>
      </c>
    </row>
    <row r="2921">
      <c r="A2921" s="227" t="str">
        <f t="shared" si="1"/>
        <v>YS0013016900</v>
      </c>
      <c r="B2921" s="227" t="str">
        <f t="shared" si="2"/>
        <v>Handloom Cotton Rug Yoga Mat Blue Back Rubberized</v>
      </c>
      <c r="C2921" s="32" t="s">
        <v>17731</v>
      </c>
      <c r="D2921" s="32" t="s">
        <v>4210</v>
      </c>
      <c r="E2921" s="229">
        <v>13.81</v>
      </c>
      <c r="F2921" s="230" t="b">
        <v>0</v>
      </c>
      <c r="G2921" s="229">
        <v>26.0</v>
      </c>
      <c r="H2921" s="229">
        <v>27.0</v>
      </c>
      <c r="I2921" s="32" t="s">
        <v>4211</v>
      </c>
      <c r="J2921" s="32" t="s">
        <v>4209</v>
      </c>
      <c r="K2921" s="229">
        <v>45.0</v>
      </c>
      <c r="L2921" s="229">
        <v>27.0</v>
      </c>
      <c r="M2921" s="232"/>
      <c r="N2921" s="229">
        <v>45.0</v>
      </c>
    </row>
    <row r="2922">
      <c r="A2922" s="227" t="str">
        <f t="shared" si="1"/>
        <v>YS0013100000</v>
      </c>
      <c r="B2922" s="227" t="str">
        <f t="shared" si="2"/>
        <v>Organic Rug Mat with Natural Dyed</v>
      </c>
      <c r="C2922" s="32" t="s">
        <v>17732</v>
      </c>
      <c r="D2922" s="32" t="s">
        <v>947</v>
      </c>
      <c r="E2922" s="229">
        <v>32.46</v>
      </c>
      <c r="F2922" s="230" t="b">
        <v>0</v>
      </c>
      <c r="G2922" s="229">
        <v>0.0</v>
      </c>
      <c r="H2922" s="229">
        <v>-1.0</v>
      </c>
      <c r="I2922" s="32" t="s">
        <v>4217</v>
      </c>
      <c r="J2922" s="32" t="s">
        <v>17733</v>
      </c>
      <c r="K2922" s="229">
        <v>55.0</v>
      </c>
      <c r="L2922" s="229">
        <v>0.0</v>
      </c>
      <c r="M2922" s="232"/>
      <c r="N2922" s="229">
        <v>55.0</v>
      </c>
    </row>
    <row r="2923">
      <c r="A2923" s="227" t="str">
        <f t="shared" si="1"/>
        <v>YS0014016906</v>
      </c>
      <c r="B2923" s="227" t="str">
        <f t="shared" si="2"/>
        <v>Rubber-Jute-YogaMat-2mm-Orange</v>
      </c>
      <c r="C2923" s="32" t="s">
        <v>17734</v>
      </c>
      <c r="D2923" s="32" t="s">
        <v>17735</v>
      </c>
      <c r="E2923" s="229">
        <v>19.41</v>
      </c>
      <c r="F2923" s="230" t="b">
        <v>0</v>
      </c>
      <c r="G2923" s="229">
        <v>0.0</v>
      </c>
      <c r="H2923" s="229">
        <v>0.0</v>
      </c>
      <c r="I2923" s="32" t="s">
        <v>17736</v>
      </c>
      <c r="J2923" s="32" t="s">
        <v>17737</v>
      </c>
      <c r="K2923" s="229">
        <v>49.0</v>
      </c>
      <c r="L2923" s="229">
        <v>0.0</v>
      </c>
      <c r="M2923" s="231"/>
      <c r="N2923" s="229">
        <v>49.0</v>
      </c>
    </row>
    <row r="2924">
      <c r="A2924" s="227" t="str">
        <f t="shared" si="1"/>
        <v>YS0014017006</v>
      </c>
      <c r="B2924" s="227" t="str">
        <f t="shared" si="2"/>
        <v>Rubber-Jute-YogaMat-4mm-Blue</v>
      </c>
      <c r="C2924" s="32" t="s">
        <v>17738</v>
      </c>
      <c r="D2924" s="32" t="s">
        <v>17739</v>
      </c>
      <c r="E2924" s="233">
        <v>23.51</v>
      </c>
      <c r="F2924" s="230" t="b">
        <v>0</v>
      </c>
      <c r="G2924" s="229">
        <v>0.0</v>
      </c>
      <c r="H2924" s="229">
        <v>0.0</v>
      </c>
      <c r="I2924" s="32" t="s">
        <v>17740</v>
      </c>
      <c r="J2924" s="32" t="s">
        <v>17741</v>
      </c>
      <c r="K2924" s="229">
        <v>59.0</v>
      </c>
      <c r="L2924" s="229">
        <v>0.0</v>
      </c>
      <c r="M2924" s="231"/>
      <c r="N2924" s="229">
        <v>59.0</v>
      </c>
    </row>
    <row r="2925">
      <c r="A2925" s="227" t="str">
        <f t="shared" si="1"/>
        <v>YS0014017106</v>
      </c>
      <c r="B2925" s="227" t="str">
        <f t="shared" si="2"/>
        <v>Rubber-Jute-YogaMat-4mm-Natural</v>
      </c>
      <c r="C2925" s="32" t="s">
        <v>17742</v>
      </c>
      <c r="D2925" s="32" t="s">
        <v>17743</v>
      </c>
      <c r="E2925" s="233">
        <v>23.29</v>
      </c>
      <c r="F2925" s="230" t="b">
        <v>0</v>
      </c>
      <c r="G2925" s="229">
        <v>0.0</v>
      </c>
      <c r="H2925" s="229">
        <v>0.0</v>
      </c>
      <c r="I2925" s="32" t="s">
        <v>17744</v>
      </c>
      <c r="J2925" s="32" t="s">
        <v>17745</v>
      </c>
      <c r="K2925" s="229">
        <v>59.0</v>
      </c>
      <c r="L2925" s="229">
        <v>0.0</v>
      </c>
      <c r="M2925" s="231"/>
      <c r="N2925" s="229">
        <v>59.0</v>
      </c>
    </row>
    <row r="2926">
      <c r="A2926" s="227" t="str">
        <f t="shared" si="1"/>
        <v>YS0014017206</v>
      </c>
      <c r="B2926" s="227" t="str">
        <f t="shared" si="2"/>
        <v>Rubber-Jute-YogaMat-4mm-Purple</v>
      </c>
      <c r="C2926" s="32" t="s">
        <v>17746</v>
      </c>
      <c r="D2926" s="32" t="s">
        <v>17747</v>
      </c>
      <c r="E2926" s="233">
        <v>23.27</v>
      </c>
      <c r="F2926" s="230" t="b">
        <v>0</v>
      </c>
      <c r="G2926" s="229">
        <v>1.0</v>
      </c>
      <c r="H2926" s="229">
        <v>1.0</v>
      </c>
      <c r="I2926" s="32" t="s">
        <v>17748</v>
      </c>
      <c r="J2926" s="32" t="s">
        <v>17749</v>
      </c>
      <c r="K2926" s="229">
        <v>59.0</v>
      </c>
      <c r="L2926" s="229">
        <v>2.0</v>
      </c>
      <c r="M2926" s="232"/>
      <c r="N2926" s="229">
        <v>59.0</v>
      </c>
    </row>
    <row r="2927">
      <c r="A2927" s="227" t="str">
        <f t="shared" si="1"/>
        <v>YS0014100000</v>
      </c>
      <c r="B2927" s="227" t="str">
        <f t="shared" si="2"/>
        <v>Copper water bottle - Adiyogi</v>
      </c>
      <c r="C2927" s="32" t="s">
        <v>17750</v>
      </c>
      <c r="D2927" s="32" t="s">
        <v>414</v>
      </c>
      <c r="E2927" s="233">
        <v>13.86</v>
      </c>
      <c r="F2927" s="230" t="b">
        <v>0</v>
      </c>
      <c r="G2927" s="233">
        <v>1323.0</v>
      </c>
      <c r="H2927" s="233">
        <v>1325.0</v>
      </c>
      <c r="I2927" s="32" t="s">
        <v>6873</v>
      </c>
      <c r="J2927" s="32" t="s">
        <v>413</v>
      </c>
      <c r="K2927" s="229">
        <v>45.0</v>
      </c>
      <c r="L2927" s="233">
        <v>1325.0</v>
      </c>
      <c r="M2927" s="232"/>
      <c r="N2927" s="229">
        <v>45.0</v>
      </c>
    </row>
    <row r="2928">
      <c r="A2928" s="227" t="str">
        <f t="shared" si="1"/>
        <v>YS0014400006</v>
      </c>
      <c r="B2928" s="227" t="str">
        <f t="shared" si="2"/>
        <v>Rubber Jute Mat 4mm - 75" - Ocean</v>
      </c>
      <c r="C2928" s="32" t="s">
        <v>17751</v>
      </c>
      <c r="D2928" s="32" t="s">
        <v>443</v>
      </c>
      <c r="E2928" s="233">
        <v>22.85</v>
      </c>
      <c r="F2928" s="230" t="b">
        <v>0</v>
      </c>
      <c r="G2928" s="229">
        <v>0.0</v>
      </c>
      <c r="H2928" s="229">
        <v>0.0</v>
      </c>
      <c r="I2928" s="32" t="s">
        <v>17752</v>
      </c>
      <c r="J2928" s="32" t="s">
        <v>442</v>
      </c>
      <c r="K2928" s="229">
        <v>59.0</v>
      </c>
      <c r="L2928" s="229">
        <v>0.0</v>
      </c>
      <c r="M2928" s="232"/>
      <c r="N2928" s="229">
        <v>59.0</v>
      </c>
    </row>
    <row r="2929">
      <c r="A2929" s="227" t="str">
        <f t="shared" si="1"/>
        <v>YS0014500006</v>
      </c>
      <c r="B2929" s="227" t="str">
        <f t="shared" si="2"/>
        <v>Rubber Jute Mat 2mm - 75" - Earth</v>
      </c>
      <c r="C2929" s="32" t="s">
        <v>17753</v>
      </c>
      <c r="D2929" s="32" t="s">
        <v>446</v>
      </c>
      <c r="E2929" s="233">
        <v>19.9</v>
      </c>
      <c r="F2929" s="230" t="b">
        <v>0</v>
      </c>
      <c r="G2929" s="229">
        <v>18.0</v>
      </c>
      <c r="H2929" s="229">
        <v>18.0</v>
      </c>
      <c r="I2929" s="32" t="s">
        <v>17754</v>
      </c>
      <c r="J2929" s="32" t="s">
        <v>445</v>
      </c>
      <c r="K2929" s="229">
        <v>49.0</v>
      </c>
      <c r="L2929" s="229">
        <v>18.0</v>
      </c>
      <c r="M2929" s="232"/>
      <c r="N2929" s="229">
        <v>49.0</v>
      </c>
    </row>
    <row r="2930">
      <c r="A2930" s="227" t="str">
        <f t="shared" si="1"/>
        <v>YS0014600006</v>
      </c>
      <c r="B2930" s="227" t="str">
        <f t="shared" si="2"/>
        <v>Bhuta Shudhi Complete Kit</v>
      </c>
      <c r="C2930" s="32" t="s">
        <v>17755</v>
      </c>
      <c r="D2930" s="32" t="s">
        <v>17756</v>
      </c>
      <c r="E2930" s="233">
        <v>25.16</v>
      </c>
      <c r="F2930" s="230" t="b">
        <v>0</v>
      </c>
      <c r="G2930" s="229">
        <v>0.0</v>
      </c>
      <c r="H2930" s="229">
        <v>0.0</v>
      </c>
      <c r="I2930" s="32" t="s">
        <v>17757</v>
      </c>
      <c r="J2930" s="32" t="s">
        <v>17758</v>
      </c>
      <c r="K2930" s="229">
        <v>110.0</v>
      </c>
      <c r="L2930" s="229">
        <v>0.0</v>
      </c>
      <c r="M2930" s="232"/>
      <c r="N2930" s="229">
        <v>110.0</v>
      </c>
    </row>
    <row r="2931">
      <c r="A2931" s="227" t="str">
        <f t="shared" si="1"/>
        <v>YS0015100000</v>
      </c>
      <c r="B2931" s="227" t="str">
        <f t="shared" si="2"/>
        <v>Sutra and Bhoomi Kit - PBK</v>
      </c>
      <c r="C2931" s="32" t="s">
        <v>17759</v>
      </c>
      <c r="D2931" s="32" t="s">
        <v>17760</v>
      </c>
      <c r="E2931" s="233">
        <v>0.32</v>
      </c>
      <c r="F2931" s="230" t="b">
        <v>0</v>
      </c>
      <c r="G2931" s="233">
        <v>6479.0</v>
      </c>
      <c r="H2931" s="233">
        <v>6479.0</v>
      </c>
      <c r="I2931" s="32" t="s">
        <v>17760</v>
      </c>
      <c r="J2931" s="32" t="s">
        <v>17761</v>
      </c>
      <c r="K2931" s="229">
        <v>5.0</v>
      </c>
      <c r="L2931" s="233">
        <v>6479.0</v>
      </c>
      <c r="M2931" s="232"/>
      <c r="N2931" s="229">
        <v>5.0</v>
      </c>
    </row>
    <row r="2932">
      <c r="A2932" s="227" t="str">
        <f t="shared" si="1"/>
        <v>YS0017000000</v>
      </c>
      <c r="B2932" s="227" t="str">
        <f t="shared" si="2"/>
        <v>Yellow Thread DL - PBK</v>
      </c>
      <c r="C2932" s="32" t="s">
        <v>17762</v>
      </c>
      <c r="D2932" s="32" t="s">
        <v>6990</v>
      </c>
      <c r="E2932" s="233">
        <v>0.0</v>
      </c>
      <c r="F2932" s="230" t="b">
        <v>0</v>
      </c>
      <c r="G2932" s="229">
        <v>0.0</v>
      </c>
      <c r="H2932" s="229">
        <v>0.0</v>
      </c>
      <c r="I2932" s="235" t="s">
        <v>6990</v>
      </c>
      <c r="J2932" s="32" t="s">
        <v>17763</v>
      </c>
      <c r="K2932" s="229">
        <v>1.0</v>
      </c>
      <c r="L2932" s="229">
        <v>0.0</v>
      </c>
      <c r="M2932" s="232"/>
      <c r="N2932" s="229">
        <v>1.0</v>
      </c>
    </row>
    <row r="2933">
      <c r="A2933" s="227" t="str">
        <f t="shared" si="1"/>
        <v>YS0017300000</v>
      </c>
      <c r="B2933" s="227" t="str">
        <f t="shared" si="2"/>
        <v>Bhoomi for PBK</v>
      </c>
      <c r="C2933" s="32" t="s">
        <v>17764</v>
      </c>
      <c r="D2933" s="32" t="s">
        <v>6996</v>
      </c>
      <c r="E2933" s="229">
        <v>0.0</v>
      </c>
      <c r="F2933" s="230" t="b">
        <v>0</v>
      </c>
      <c r="G2933" s="229">
        <v>0.0</v>
      </c>
      <c r="H2933" s="229">
        <v>0.0</v>
      </c>
      <c r="I2933" s="32" t="s">
        <v>6996</v>
      </c>
      <c r="J2933" s="32" t="s">
        <v>6997</v>
      </c>
      <c r="K2933" s="229">
        <v>1.0</v>
      </c>
      <c r="L2933" s="229">
        <v>0.0</v>
      </c>
      <c r="M2933" s="232"/>
      <c r="N2933" s="229">
        <v>1.0</v>
      </c>
    </row>
    <row r="2934">
      <c r="A2934" s="227" t="str">
        <f t="shared" si="1"/>
        <v>YS0018016906</v>
      </c>
      <c r="B2934" s="227" t="str">
        <f t="shared" si="2"/>
        <v>Rubber Jute Mat 4mm - 75" - Ochre</v>
      </c>
      <c r="C2934" s="32" t="s">
        <v>17765</v>
      </c>
      <c r="D2934" s="32" t="s">
        <v>448</v>
      </c>
      <c r="E2934" s="233">
        <v>22.85</v>
      </c>
      <c r="F2934" s="230" t="b">
        <v>0</v>
      </c>
      <c r="G2934" s="229">
        <v>0.0</v>
      </c>
      <c r="H2934" s="229">
        <v>0.0</v>
      </c>
      <c r="I2934" s="32" t="s">
        <v>17766</v>
      </c>
      <c r="J2934" s="32" t="s">
        <v>447</v>
      </c>
      <c r="K2934" s="229">
        <v>59.0</v>
      </c>
      <c r="L2934" s="229">
        <v>0.0</v>
      </c>
      <c r="M2934" s="232"/>
      <c r="N2934" s="229">
        <v>59.0</v>
      </c>
    </row>
    <row r="2935">
      <c r="A2935" s="227" t="str">
        <f t="shared" si="1"/>
        <v>YS0018017006</v>
      </c>
      <c r="B2935" s="227" t="str">
        <f t="shared" si="2"/>
        <v>Rubber Jute Mat 2mm - 75" - Sage</v>
      </c>
      <c r="C2935" s="32" t="s">
        <v>17767</v>
      </c>
      <c r="D2935" s="32" t="s">
        <v>450</v>
      </c>
      <c r="E2935" s="233">
        <v>19.19</v>
      </c>
      <c r="F2935" s="230" t="b">
        <v>0</v>
      </c>
      <c r="G2935" s="229">
        <v>58.0</v>
      </c>
      <c r="H2935" s="229">
        <v>59.0</v>
      </c>
      <c r="I2935" s="235" t="s">
        <v>17768</v>
      </c>
      <c r="J2935" s="32" t="s">
        <v>449</v>
      </c>
      <c r="K2935" s="229">
        <v>49.0</v>
      </c>
      <c r="L2935" s="229">
        <v>59.0</v>
      </c>
      <c r="M2935" s="232"/>
      <c r="N2935" s="229">
        <v>49.0</v>
      </c>
    </row>
    <row r="2936">
      <c r="A2936" s="227" t="str">
        <f t="shared" si="1"/>
        <v>YS0018017106</v>
      </c>
      <c r="B2936" s="227" t="str">
        <f t="shared" si="2"/>
        <v>Rubber Jute Mat 2mm - 75" RED</v>
      </c>
      <c r="C2936" s="32" t="s">
        <v>17769</v>
      </c>
      <c r="D2936" s="32" t="s">
        <v>452</v>
      </c>
      <c r="E2936" s="233">
        <v>0.0</v>
      </c>
      <c r="F2936" s="230" t="b">
        <v>0</v>
      </c>
      <c r="G2936" s="229">
        <v>0.0</v>
      </c>
      <c r="H2936" s="229">
        <v>0.0</v>
      </c>
      <c r="I2936" s="32" t="s">
        <v>17770</v>
      </c>
      <c r="J2936" s="32" t="s">
        <v>451</v>
      </c>
      <c r="K2936" s="229">
        <v>49.0</v>
      </c>
      <c r="L2936" s="229">
        <v>0.0</v>
      </c>
      <c r="M2936" s="232"/>
      <c r="N2936" s="229">
        <v>49.0</v>
      </c>
    </row>
    <row r="2937">
      <c r="A2937" s="227" t="str">
        <f t="shared" si="1"/>
        <v>YS0018200000</v>
      </c>
      <c r="B2937" s="227" t="str">
        <f t="shared" si="2"/>
        <v>Traditional Copper Drinkware Pot Style 2</v>
      </c>
      <c r="C2937" s="32" t="s">
        <v>17771</v>
      </c>
      <c r="D2937" s="32" t="s">
        <v>428</v>
      </c>
      <c r="E2937" s="233">
        <v>0.0</v>
      </c>
      <c r="F2937" s="230" t="b">
        <v>0</v>
      </c>
      <c r="G2937" s="229">
        <v>0.0</v>
      </c>
      <c r="H2937" s="229">
        <v>0.0</v>
      </c>
      <c r="I2937" s="235" t="s">
        <v>428</v>
      </c>
      <c r="J2937" s="32" t="s">
        <v>427</v>
      </c>
      <c r="K2937" s="229">
        <v>20.0</v>
      </c>
      <c r="L2937" s="229">
        <v>0.0</v>
      </c>
      <c r="M2937" s="232"/>
      <c r="N2937" s="229">
        <v>20.0</v>
      </c>
    </row>
    <row r="2938">
      <c r="A2938" s="227" t="str">
        <f t="shared" si="1"/>
        <v>YS0018400000</v>
      </c>
      <c r="B2938" s="227" t="str">
        <f t="shared" si="2"/>
        <v>Copper Sipper Bottle - 700 Ml</v>
      </c>
      <c r="C2938" s="32" t="s">
        <v>17772</v>
      </c>
      <c r="D2938" s="32" t="s">
        <v>424</v>
      </c>
      <c r="E2938" s="233">
        <v>0.0</v>
      </c>
      <c r="F2938" s="230" t="b">
        <v>0</v>
      </c>
      <c r="G2938" s="229">
        <v>0.0</v>
      </c>
      <c r="H2938" s="229">
        <v>0.0</v>
      </c>
      <c r="I2938" s="235" t="s">
        <v>424</v>
      </c>
      <c r="J2938" s="32" t="s">
        <v>423</v>
      </c>
      <c r="K2938" s="229">
        <v>38.0</v>
      </c>
      <c r="L2938" s="229">
        <v>0.0</v>
      </c>
      <c r="M2938" s="232"/>
      <c r="N2938" s="229">
        <v>38.0</v>
      </c>
    </row>
    <row r="2939">
      <c r="A2939" s="227" t="str">
        <f t="shared" si="1"/>
        <v>YS0018900000</v>
      </c>
      <c r="B2939" s="227" t="str">
        <f t="shared" si="2"/>
        <v>Copper Water Bottle 350 ml (Hammered)</v>
      </c>
      <c r="C2939" s="32" t="s">
        <v>17773</v>
      </c>
      <c r="D2939" s="32" t="s">
        <v>426</v>
      </c>
      <c r="E2939" s="233">
        <v>0.0</v>
      </c>
      <c r="F2939" s="230" t="b">
        <v>0</v>
      </c>
      <c r="G2939" s="229">
        <v>0.0</v>
      </c>
      <c r="H2939" s="233">
        <v>0.0</v>
      </c>
      <c r="I2939" s="235" t="s">
        <v>426</v>
      </c>
      <c r="J2939" s="32" t="s">
        <v>425</v>
      </c>
      <c r="K2939" s="229">
        <v>30.0</v>
      </c>
      <c r="L2939" s="233">
        <v>0.0</v>
      </c>
      <c r="M2939" s="232"/>
      <c r="N2939" s="229">
        <v>30.0</v>
      </c>
    </row>
    <row r="2940">
      <c r="A2940" s="227" t="str">
        <f t="shared" si="1"/>
        <v>YS0019800000</v>
      </c>
      <c r="B2940" s="227" t="str">
        <f t="shared" si="2"/>
        <v>Cotton Orange Carpet 6ft x 4ft</v>
      </c>
      <c r="C2940" s="32" t="s">
        <v>17774</v>
      </c>
      <c r="D2940" s="32" t="s">
        <v>804</v>
      </c>
      <c r="E2940" s="229">
        <v>0.0</v>
      </c>
      <c r="F2940" s="230" t="b">
        <v>0</v>
      </c>
      <c r="G2940" s="229">
        <v>0.0</v>
      </c>
      <c r="H2940" s="233">
        <v>0.0</v>
      </c>
      <c r="I2940" s="32" t="s">
        <v>804</v>
      </c>
      <c r="J2940" s="32" t="s">
        <v>803</v>
      </c>
      <c r="K2940" s="229">
        <v>50.0</v>
      </c>
      <c r="L2940" s="233">
        <v>0.0</v>
      </c>
      <c r="M2940" s="232"/>
      <c r="N2940" s="229">
        <v>50.0</v>
      </c>
    </row>
    <row r="2941">
      <c r="A2941" s="227" t="str">
        <f t="shared" si="1"/>
        <v>#VALUE!</v>
      </c>
      <c r="B2941" s="227" t="str">
        <f t="shared" si="2"/>
        <v>#VALUE!</v>
      </c>
      <c r="C2941" s="32" t="s">
        <v>17775</v>
      </c>
      <c r="D2941" s="231"/>
      <c r="E2941" s="229">
        <v>0.0</v>
      </c>
      <c r="F2941" s="230" t="b">
        <v>0</v>
      </c>
      <c r="G2941" s="229">
        <v>0.0</v>
      </c>
      <c r="H2941" s="233">
        <v>0.0</v>
      </c>
      <c r="I2941" s="236"/>
      <c r="J2941" s="32" t="s">
        <v>17775</v>
      </c>
      <c r="K2941" s="229">
        <v>99.0</v>
      </c>
      <c r="L2941" s="233">
        <v>0.0</v>
      </c>
      <c r="M2941" s="232"/>
      <c r="N2941" s="229">
        <v>99.0</v>
      </c>
    </row>
    <row r="2942">
      <c r="A2942" s="227" t="str">
        <f t="shared" si="1"/>
        <v>#VALUE!</v>
      </c>
      <c r="B2942" s="227" t="str">
        <f t="shared" si="2"/>
        <v>#VALUE!</v>
      </c>
      <c r="C2942" s="32">
        <v>0.5</v>
      </c>
      <c r="D2942" s="231"/>
      <c r="E2942" s="229">
        <v>0.0</v>
      </c>
      <c r="F2942" s="230" t="b">
        <v>0</v>
      </c>
      <c r="G2942" s="229">
        <v>0.0</v>
      </c>
      <c r="H2942" s="233">
        <v>0.0</v>
      </c>
      <c r="I2942" s="236"/>
      <c r="J2942" s="32">
        <v>0.5</v>
      </c>
      <c r="K2942" s="229">
        <v>1.0</v>
      </c>
      <c r="L2942" s="233">
        <v>0.0</v>
      </c>
      <c r="M2942" s="232"/>
      <c r="N2942" s="229">
        <v>1.0</v>
      </c>
    </row>
    <row r="2943">
      <c r="A2943" s="227" t="str">
        <f t="shared" si="1"/>
        <v>#VALUE!</v>
      </c>
      <c r="B2943" s="227" t="str">
        <f t="shared" si="2"/>
        <v>#VALUE!</v>
      </c>
      <c r="C2943" s="32">
        <v>117152.0</v>
      </c>
      <c r="D2943" s="231"/>
      <c r="E2943" s="233">
        <v>0.0</v>
      </c>
      <c r="F2943" s="230" t="b">
        <v>0</v>
      </c>
      <c r="G2943" s="229">
        <v>0.0</v>
      </c>
      <c r="H2943" s="229">
        <v>0.0</v>
      </c>
      <c r="I2943" s="236"/>
      <c r="J2943" s="32">
        <v>117152.0</v>
      </c>
      <c r="K2943" s="229">
        <v>1.0</v>
      </c>
      <c r="L2943" s="229">
        <v>0.0</v>
      </c>
      <c r="M2943" s="232"/>
      <c r="N2943" s="229">
        <v>1.0</v>
      </c>
    </row>
    <row r="2944">
      <c r="A2944" s="227" t="str">
        <f t="shared" si="1"/>
        <v>#VALUE!</v>
      </c>
      <c r="B2944" s="227" t="str">
        <f t="shared" si="2"/>
        <v>#VALUE!</v>
      </c>
      <c r="C2944" s="32" t="s">
        <v>6928</v>
      </c>
      <c r="D2944" s="231"/>
      <c r="E2944" s="233">
        <v>0.0</v>
      </c>
      <c r="F2944" s="230" t="b">
        <v>0</v>
      </c>
      <c r="G2944" s="229">
        <v>0.0</v>
      </c>
      <c r="H2944" s="229">
        <v>0.0</v>
      </c>
      <c r="I2944" s="236"/>
      <c r="J2944" s="32" t="s">
        <v>6928</v>
      </c>
      <c r="K2944" s="229">
        <v>1.0</v>
      </c>
      <c r="L2944" s="229">
        <v>0.0</v>
      </c>
      <c r="M2944" s="232"/>
      <c r="N2944" s="229">
        <v>1.0</v>
      </c>
    </row>
    <row r="2945">
      <c r="A2945" s="227" t="str">
        <f t="shared" si="1"/>
        <v>#VALUE!</v>
      </c>
      <c r="B2945" s="227" t="str">
        <f t="shared" si="2"/>
        <v>#VALUE!</v>
      </c>
      <c r="C2945" s="32" t="s">
        <v>17776</v>
      </c>
      <c r="D2945" s="231"/>
      <c r="E2945" s="233">
        <v>0.0</v>
      </c>
      <c r="F2945" s="234" t="b">
        <v>0</v>
      </c>
      <c r="G2945" s="229">
        <v>0.0</v>
      </c>
      <c r="H2945" s="229">
        <v>0.0</v>
      </c>
      <c r="I2945" s="231"/>
      <c r="J2945" s="32" t="s">
        <v>17776</v>
      </c>
      <c r="K2945" s="229">
        <v>1.0</v>
      </c>
      <c r="L2945" s="229">
        <v>0.0</v>
      </c>
      <c r="M2945" s="232"/>
      <c r="N2945" s="229">
        <v>1.0</v>
      </c>
    </row>
    <row r="2946">
      <c r="A2946" s="227" t="str">
        <f t="shared" si="1"/>
        <v>#VALUE!</v>
      </c>
      <c r="B2946" s="227" t="str">
        <f t="shared" si="2"/>
        <v>#VALUE!</v>
      </c>
      <c r="C2946" s="32" t="s">
        <v>12126</v>
      </c>
      <c r="D2946" s="231"/>
      <c r="E2946" s="233">
        <v>0.0</v>
      </c>
      <c r="F2946" s="234" t="b">
        <v>0</v>
      </c>
      <c r="G2946" s="229">
        <v>0.0</v>
      </c>
      <c r="H2946" s="229">
        <v>0.0</v>
      </c>
      <c r="I2946" s="231"/>
      <c r="J2946" s="32" t="s">
        <v>12126</v>
      </c>
      <c r="K2946" s="229">
        <v>1.0</v>
      </c>
      <c r="L2946" s="229">
        <v>0.0</v>
      </c>
      <c r="M2946" s="232"/>
      <c r="N2946" s="229">
        <v>1.0</v>
      </c>
    </row>
    <row r="2947">
      <c r="A2947" s="227" t="str">
        <f t="shared" si="1"/>
        <v>#VALUE!</v>
      </c>
      <c r="B2947" s="227" t="str">
        <f t="shared" si="2"/>
        <v>#VALUE!</v>
      </c>
      <c r="C2947" s="32" t="s">
        <v>1501</v>
      </c>
      <c r="D2947" s="231"/>
      <c r="E2947" s="233">
        <v>0.0</v>
      </c>
      <c r="F2947" s="230" t="b">
        <v>0</v>
      </c>
      <c r="G2947" s="229">
        <v>0.0</v>
      </c>
      <c r="H2947" s="229">
        <v>0.0</v>
      </c>
      <c r="I2947" s="231"/>
      <c r="J2947" s="32" t="s">
        <v>1501</v>
      </c>
      <c r="K2947" s="229">
        <v>1.0</v>
      </c>
      <c r="L2947" s="229">
        <v>0.0</v>
      </c>
      <c r="M2947" s="232"/>
      <c r="N2947" s="229">
        <v>1.0</v>
      </c>
    </row>
    <row r="2948">
      <c r="A2948" s="227" t="str">
        <f t="shared" si="1"/>
        <v>#VALUE!</v>
      </c>
      <c r="B2948" s="227" t="str">
        <f t="shared" si="2"/>
        <v>#VALUE!</v>
      </c>
      <c r="C2948" s="32" t="s">
        <v>17777</v>
      </c>
      <c r="D2948" s="231"/>
      <c r="E2948" s="233">
        <v>0.0</v>
      </c>
      <c r="F2948" s="234" t="b">
        <v>0</v>
      </c>
      <c r="G2948" s="229">
        <v>0.0</v>
      </c>
      <c r="H2948" s="229">
        <v>0.0</v>
      </c>
      <c r="I2948" s="231"/>
      <c r="J2948" s="32" t="s">
        <v>17777</v>
      </c>
      <c r="K2948" s="229">
        <v>1.0</v>
      </c>
      <c r="L2948" s="229">
        <v>0.0</v>
      </c>
      <c r="M2948" s="232"/>
      <c r="N2948" s="229">
        <v>1.0</v>
      </c>
    </row>
    <row r="2949">
      <c r="A2949" s="227" t="str">
        <f t="shared" si="1"/>
        <v>#VALUE!</v>
      </c>
      <c r="B2949" s="227" t="str">
        <f t="shared" si="2"/>
        <v>#VALUE!</v>
      </c>
      <c r="C2949" s="32" t="s">
        <v>17778</v>
      </c>
      <c r="D2949" s="231"/>
      <c r="E2949" s="233">
        <v>0.0</v>
      </c>
      <c r="F2949" s="230" t="b">
        <v>0</v>
      </c>
      <c r="G2949" s="229">
        <v>0.0</v>
      </c>
      <c r="H2949" s="229">
        <v>0.0</v>
      </c>
      <c r="I2949" s="231"/>
      <c r="J2949" s="32" t="s">
        <v>17778</v>
      </c>
      <c r="K2949" s="229">
        <v>1.0</v>
      </c>
      <c r="L2949" s="229">
        <v>0.0</v>
      </c>
      <c r="M2949" s="232"/>
      <c r="N2949" s="229">
        <v>1.0</v>
      </c>
    </row>
    <row r="2950">
      <c r="A2950" s="227" t="str">
        <f t="shared" si="1"/>
        <v>#VALUE!</v>
      </c>
      <c r="B2950" s="227" t="str">
        <f t="shared" si="2"/>
        <v>#VALUE!</v>
      </c>
      <c r="C2950" s="32" t="s">
        <v>17779</v>
      </c>
      <c r="D2950" s="231"/>
      <c r="E2950" s="233">
        <v>0.0</v>
      </c>
      <c r="F2950" s="234" t="b">
        <v>0</v>
      </c>
      <c r="G2950" s="229">
        <v>0.0</v>
      </c>
      <c r="H2950" s="229">
        <v>0.0</v>
      </c>
      <c r="I2950" s="231"/>
      <c r="J2950" s="32" t="s">
        <v>17779</v>
      </c>
      <c r="K2950" s="229">
        <v>1.0</v>
      </c>
      <c r="L2950" s="229">
        <v>0.0</v>
      </c>
      <c r="M2950" s="232"/>
      <c r="N2950" s="229">
        <v>1.0</v>
      </c>
    </row>
    <row r="2951">
      <c r="A2951" s="227" t="str">
        <f t="shared" si="1"/>
        <v>#VALUE!</v>
      </c>
      <c r="B2951" s="227" t="str">
        <f t="shared" si="2"/>
        <v>#VALUE!</v>
      </c>
      <c r="C2951" s="32" t="s">
        <v>17780</v>
      </c>
      <c r="D2951" s="231"/>
      <c r="E2951" s="233">
        <v>0.0</v>
      </c>
      <c r="F2951" s="234" t="b">
        <v>0</v>
      </c>
      <c r="G2951" s="229">
        <v>0.0</v>
      </c>
      <c r="H2951" s="229">
        <v>0.0</v>
      </c>
      <c r="I2951" s="231"/>
      <c r="J2951" s="32" t="s">
        <v>17780</v>
      </c>
      <c r="K2951" s="229">
        <v>1.0</v>
      </c>
      <c r="L2951" s="229">
        <v>0.0</v>
      </c>
      <c r="M2951" s="232"/>
      <c r="N2951" s="229">
        <v>1.0</v>
      </c>
    </row>
    <row r="2952">
      <c r="A2952" s="227" t="str">
        <f t="shared" si="1"/>
        <v>#VALUE!</v>
      </c>
      <c r="B2952" s="227" t="str">
        <f t="shared" si="2"/>
        <v>#VALUE!</v>
      </c>
      <c r="C2952" s="32" t="s">
        <v>17781</v>
      </c>
      <c r="D2952" s="231"/>
      <c r="E2952" s="233">
        <v>0.0</v>
      </c>
      <c r="F2952" s="234" t="b">
        <v>0</v>
      </c>
      <c r="G2952" s="229">
        <v>0.0</v>
      </c>
      <c r="H2952" s="229">
        <v>0.0</v>
      </c>
      <c r="I2952" s="231"/>
      <c r="J2952" s="32" t="s">
        <v>17781</v>
      </c>
      <c r="K2952" s="229">
        <v>1.0</v>
      </c>
      <c r="L2952" s="229">
        <v>0.0</v>
      </c>
      <c r="M2952" s="232"/>
      <c r="N2952" s="229">
        <v>1.0</v>
      </c>
    </row>
    <row r="2953">
      <c r="A2953" s="227" t="str">
        <f t="shared" si="1"/>
        <v>#VALUE!</v>
      </c>
      <c r="B2953" s="227" t="str">
        <f t="shared" si="2"/>
        <v>#VALUE!</v>
      </c>
      <c r="C2953" s="32" t="s">
        <v>17782</v>
      </c>
      <c r="D2953" s="231"/>
      <c r="E2953" s="233">
        <v>0.0</v>
      </c>
      <c r="F2953" s="230" t="b">
        <v>0</v>
      </c>
      <c r="G2953" s="229">
        <v>0.0</v>
      </c>
      <c r="H2953" s="229">
        <v>0.0</v>
      </c>
      <c r="I2953" s="231"/>
      <c r="J2953" s="32" t="s">
        <v>17782</v>
      </c>
      <c r="K2953" s="229">
        <v>1.0</v>
      </c>
      <c r="L2953" s="229">
        <v>0.0</v>
      </c>
      <c r="M2953" s="232"/>
      <c r="N2953" s="229">
        <v>1.0</v>
      </c>
    </row>
    <row r="2954">
      <c r="A2954" s="227" t="str">
        <f t="shared" si="1"/>
        <v>#VALUE!</v>
      </c>
      <c r="B2954" s="227" t="str">
        <f t="shared" si="2"/>
        <v>#VALUE!</v>
      </c>
      <c r="C2954" s="32" t="s">
        <v>17783</v>
      </c>
      <c r="D2954" s="231"/>
      <c r="E2954" s="229">
        <v>0.0</v>
      </c>
      <c r="F2954" s="230" t="b">
        <v>0</v>
      </c>
      <c r="G2954" s="229">
        <v>0.0</v>
      </c>
      <c r="H2954" s="229">
        <v>0.0</v>
      </c>
      <c r="I2954" s="231"/>
      <c r="J2954" s="32" t="s">
        <v>17783</v>
      </c>
      <c r="K2954" s="229">
        <v>1.0</v>
      </c>
      <c r="L2954" s="229">
        <v>0.0</v>
      </c>
      <c r="M2954" s="232"/>
      <c r="N2954" s="229">
        <v>1.0</v>
      </c>
    </row>
    <row r="2955">
      <c r="A2955" s="227" t="str">
        <f t="shared" si="1"/>
        <v>#VALUE!</v>
      </c>
      <c r="B2955" s="227" t="str">
        <f t="shared" si="2"/>
        <v>#VALUE!</v>
      </c>
      <c r="C2955" s="32" t="s">
        <v>17784</v>
      </c>
      <c r="D2955" s="231"/>
      <c r="E2955" s="229">
        <v>0.0</v>
      </c>
      <c r="F2955" s="230" t="b">
        <v>0</v>
      </c>
      <c r="G2955" s="229">
        <v>0.0</v>
      </c>
      <c r="H2955" s="229">
        <v>0.0</v>
      </c>
      <c r="I2955" s="231"/>
      <c r="J2955" s="32" t="s">
        <v>17784</v>
      </c>
      <c r="K2955" s="229">
        <v>5.0</v>
      </c>
      <c r="L2955" s="229">
        <v>0.0</v>
      </c>
      <c r="M2955" s="232"/>
      <c r="N2955" s="229">
        <v>5.0</v>
      </c>
    </row>
    <row r="2956">
      <c r="A2956" s="227" t="str">
        <f t="shared" si="1"/>
        <v>#VALUE!</v>
      </c>
      <c r="B2956" s="227" t="str">
        <f t="shared" si="2"/>
        <v>#VALUE!</v>
      </c>
      <c r="C2956" s="32" t="s">
        <v>17785</v>
      </c>
      <c r="D2956" s="231"/>
      <c r="E2956" s="233">
        <v>1.63</v>
      </c>
      <c r="F2956" s="234" t="b">
        <v>0</v>
      </c>
      <c r="G2956" s="229">
        <v>6.0</v>
      </c>
      <c r="H2956" s="229">
        <v>6.0</v>
      </c>
      <c r="I2956" s="32" t="s">
        <v>17786</v>
      </c>
      <c r="J2956" s="32" t="s">
        <v>674</v>
      </c>
      <c r="K2956" s="229">
        <v>10.0</v>
      </c>
      <c r="L2956" s="229">
        <v>6.0</v>
      </c>
      <c r="M2956" s="32" t="s">
        <v>16599</v>
      </c>
      <c r="N2956" s="229">
        <v>0.0</v>
      </c>
    </row>
    <row r="2957">
      <c r="A2957" s="227" t="str">
        <f t="shared" si="1"/>
        <v>#VALUE!</v>
      </c>
      <c r="B2957" s="227" t="str">
        <f t="shared" si="2"/>
        <v>#VALUE!</v>
      </c>
      <c r="C2957" s="32" t="s">
        <v>17787</v>
      </c>
      <c r="D2957" s="231"/>
      <c r="E2957" s="233">
        <v>8.72</v>
      </c>
      <c r="F2957" s="234" t="b">
        <v>0</v>
      </c>
      <c r="G2957" s="229">
        <v>27.0</v>
      </c>
      <c r="H2957" s="229">
        <v>27.0</v>
      </c>
      <c r="I2957" s="235" t="s">
        <v>17788</v>
      </c>
      <c r="J2957" s="32" t="s">
        <v>674</v>
      </c>
      <c r="K2957" s="229">
        <v>20.0</v>
      </c>
      <c r="L2957" s="229">
        <v>27.0</v>
      </c>
      <c r="M2957" s="32" t="s">
        <v>16585</v>
      </c>
      <c r="N2957" s="229">
        <v>0.0</v>
      </c>
    </row>
    <row r="2958">
      <c r="A2958" s="227" t="str">
        <f t="shared" si="1"/>
        <v>#VALUE!</v>
      </c>
      <c r="B2958" s="227" t="str">
        <f t="shared" si="2"/>
        <v>#VALUE!</v>
      </c>
      <c r="C2958" s="32" t="s">
        <v>17789</v>
      </c>
      <c r="D2958" s="231"/>
      <c r="E2958" s="229">
        <v>0.0</v>
      </c>
      <c r="F2958" s="234" t="b">
        <v>0</v>
      </c>
      <c r="G2958" s="229">
        <v>0.0</v>
      </c>
      <c r="H2958" s="229">
        <v>0.0</v>
      </c>
      <c r="I2958" s="236"/>
      <c r="J2958" s="32" t="s">
        <v>17789</v>
      </c>
      <c r="K2958" s="229">
        <v>1.0</v>
      </c>
      <c r="L2958" s="229">
        <v>0.0</v>
      </c>
      <c r="M2958" s="231"/>
      <c r="N2958" s="229">
        <v>1.0</v>
      </c>
    </row>
    <row r="2959">
      <c r="A2959" s="227" t="str">
        <f t="shared" si="1"/>
        <v>#VALUE!</v>
      </c>
      <c r="B2959" s="227" t="str">
        <f t="shared" si="2"/>
        <v>#VALUE!</v>
      </c>
      <c r="C2959" s="32" t="s">
        <v>17790</v>
      </c>
      <c r="D2959" s="231"/>
      <c r="E2959" s="229">
        <v>0.0</v>
      </c>
      <c r="F2959" s="230" t="b">
        <v>0</v>
      </c>
      <c r="G2959" s="229">
        <v>0.0</v>
      </c>
      <c r="H2959" s="229">
        <v>0.0</v>
      </c>
      <c r="I2959" s="231"/>
      <c r="J2959" s="32" t="s">
        <v>17790</v>
      </c>
      <c r="K2959" s="229">
        <v>1.0</v>
      </c>
      <c r="L2959" s="229">
        <v>0.0</v>
      </c>
      <c r="M2959" s="232"/>
      <c r="N2959" s="229">
        <v>1.0</v>
      </c>
    </row>
    <row r="2960">
      <c r="A2960" s="227" t="str">
        <f t="shared" si="1"/>
        <v>#VALUE!</v>
      </c>
      <c r="B2960" s="227" t="str">
        <f t="shared" si="2"/>
        <v>#VALUE!</v>
      </c>
      <c r="C2960" s="32" t="s">
        <v>17791</v>
      </c>
      <c r="D2960" s="231"/>
      <c r="E2960" s="229">
        <v>0.0</v>
      </c>
      <c r="F2960" s="230" t="b">
        <v>0</v>
      </c>
      <c r="G2960" s="229">
        <v>0.0</v>
      </c>
      <c r="H2960" s="229">
        <v>0.0</v>
      </c>
      <c r="I2960" s="236"/>
      <c r="J2960" s="32" t="s">
        <v>17791</v>
      </c>
      <c r="K2960" s="229">
        <v>1.0</v>
      </c>
      <c r="L2960" s="229">
        <v>0.0</v>
      </c>
      <c r="M2960" s="232"/>
      <c r="N2960" s="229">
        <v>1.0</v>
      </c>
    </row>
    <row r="2961">
      <c r="A2961" s="227" t="str">
        <f t="shared" si="1"/>
        <v>#VALUE!</v>
      </c>
      <c r="B2961" s="227" t="str">
        <f t="shared" si="2"/>
        <v>#VALUE!</v>
      </c>
      <c r="C2961" s="32" t="s">
        <v>17792</v>
      </c>
      <c r="D2961" s="231"/>
      <c r="E2961" s="229">
        <v>0.0</v>
      </c>
      <c r="F2961" s="230" t="b">
        <v>0</v>
      </c>
      <c r="G2961" s="229">
        <v>0.0</v>
      </c>
      <c r="H2961" s="229">
        <v>0.0</v>
      </c>
      <c r="I2961" s="231"/>
      <c r="J2961" s="32" t="s">
        <v>17792</v>
      </c>
      <c r="K2961" s="229">
        <v>1.0</v>
      </c>
      <c r="L2961" s="229">
        <v>0.0</v>
      </c>
      <c r="M2961" s="232"/>
      <c r="N2961" s="229">
        <v>1.0</v>
      </c>
    </row>
    <row r="2962">
      <c r="A2962" s="227" t="str">
        <f t="shared" si="1"/>
        <v>#VALUE!</v>
      </c>
      <c r="B2962" s="227" t="str">
        <f t="shared" si="2"/>
        <v>#VALUE!</v>
      </c>
      <c r="C2962" s="32" t="s">
        <v>17793</v>
      </c>
      <c r="D2962" s="231"/>
      <c r="E2962" s="229">
        <v>0.0</v>
      </c>
      <c r="F2962" s="230" t="b">
        <v>0</v>
      </c>
      <c r="G2962" s="229">
        <v>0.0</v>
      </c>
      <c r="H2962" s="229">
        <v>0.0</v>
      </c>
      <c r="I2962" s="236"/>
      <c r="J2962" s="32" t="s">
        <v>17793</v>
      </c>
      <c r="K2962" s="229">
        <v>1.0</v>
      </c>
      <c r="L2962" s="229">
        <v>0.0</v>
      </c>
      <c r="M2962" s="232"/>
      <c r="N2962" s="229">
        <v>1.0</v>
      </c>
    </row>
    <row r="2963">
      <c r="A2963" s="227" t="str">
        <f t="shared" si="1"/>
        <v>#VALUE!</v>
      </c>
      <c r="B2963" s="227" t="str">
        <f t="shared" si="2"/>
        <v>#VALUE!</v>
      </c>
      <c r="C2963" s="32" t="s">
        <v>17794</v>
      </c>
      <c r="D2963" s="231"/>
      <c r="E2963" s="229">
        <v>0.0</v>
      </c>
      <c r="F2963" s="230" t="b">
        <v>0</v>
      </c>
      <c r="G2963" s="229">
        <v>0.0</v>
      </c>
      <c r="H2963" s="229">
        <v>0.0</v>
      </c>
      <c r="I2963" s="231"/>
      <c r="J2963" s="32" t="s">
        <v>17794</v>
      </c>
      <c r="K2963" s="229">
        <v>1.0</v>
      </c>
      <c r="L2963" s="229">
        <v>0.0</v>
      </c>
      <c r="M2963" s="232"/>
      <c r="N2963" s="229">
        <v>1.0</v>
      </c>
    </row>
    <row r="2964">
      <c r="A2964" s="227" t="str">
        <f t="shared" si="1"/>
        <v>#VALUE!</v>
      </c>
      <c r="B2964" s="227" t="str">
        <f t="shared" si="2"/>
        <v>#VALUE!</v>
      </c>
      <c r="C2964" s="32" t="s">
        <v>17795</v>
      </c>
      <c r="D2964" s="231"/>
      <c r="E2964" s="229">
        <v>0.0</v>
      </c>
      <c r="F2964" s="230" t="b">
        <v>0</v>
      </c>
      <c r="G2964" s="229">
        <v>0.0</v>
      </c>
      <c r="H2964" s="229">
        <v>0.0</v>
      </c>
      <c r="I2964" s="231"/>
      <c r="J2964" s="32" t="s">
        <v>17795</v>
      </c>
      <c r="K2964" s="229">
        <v>16.0</v>
      </c>
      <c r="L2964" s="229">
        <v>0.0</v>
      </c>
      <c r="M2964" s="232"/>
      <c r="N2964" s="229">
        <v>16.0</v>
      </c>
    </row>
    <row r="2965">
      <c r="A2965" s="227" t="str">
        <f t="shared" si="1"/>
        <v>#VALUE!</v>
      </c>
      <c r="B2965" s="227" t="str">
        <f t="shared" si="2"/>
        <v>#VALUE!</v>
      </c>
      <c r="C2965" s="32" t="s">
        <v>17796</v>
      </c>
      <c r="D2965" s="231"/>
      <c r="E2965" s="233">
        <v>0.0</v>
      </c>
      <c r="F2965" s="230" t="b">
        <v>0</v>
      </c>
      <c r="G2965" s="229">
        <v>0.0</v>
      </c>
      <c r="H2965" s="229">
        <v>0.0</v>
      </c>
      <c r="I2965" s="231"/>
      <c r="J2965" s="32" t="s">
        <v>17796</v>
      </c>
      <c r="K2965" s="229">
        <v>1.0</v>
      </c>
      <c r="L2965" s="229">
        <v>0.0</v>
      </c>
      <c r="M2965" s="232"/>
      <c r="N2965" s="229">
        <v>1.0</v>
      </c>
    </row>
    <row r="2966">
      <c r="A2966" s="227" t="str">
        <f t="shared" si="1"/>
        <v>#VALUE!</v>
      </c>
      <c r="B2966" s="227" t="str">
        <f t="shared" si="2"/>
        <v>#VALUE!</v>
      </c>
      <c r="C2966" s="32" t="s">
        <v>17797</v>
      </c>
      <c r="D2966" s="231"/>
      <c r="E2966" s="233">
        <v>0.0</v>
      </c>
      <c r="F2966" s="234" t="b">
        <v>0</v>
      </c>
      <c r="G2966" s="229">
        <v>0.0</v>
      </c>
      <c r="H2966" s="229">
        <v>0.0</v>
      </c>
      <c r="I2966" s="231"/>
      <c r="J2966" s="32" t="s">
        <v>17797</v>
      </c>
      <c r="K2966" s="229">
        <v>1.0</v>
      </c>
      <c r="L2966" s="229">
        <v>0.0</v>
      </c>
      <c r="M2966" s="232"/>
      <c r="N2966" s="229">
        <v>1.0</v>
      </c>
    </row>
    <row r="2967">
      <c r="A2967" s="227" t="str">
        <f t="shared" si="1"/>
        <v>#VALUE!</v>
      </c>
      <c r="B2967" s="227" t="str">
        <f t="shared" si="2"/>
        <v>#VALUE!</v>
      </c>
      <c r="C2967" s="32" t="s">
        <v>17798</v>
      </c>
      <c r="D2967" s="231"/>
      <c r="E2967" s="229">
        <v>0.0</v>
      </c>
      <c r="F2967" s="234" t="b">
        <v>0</v>
      </c>
      <c r="G2967" s="229">
        <v>0.0</v>
      </c>
      <c r="H2967" s="229">
        <v>0.0</v>
      </c>
      <c r="I2967" s="231"/>
      <c r="J2967" s="32" t="s">
        <v>17798</v>
      </c>
      <c r="K2967" s="229">
        <v>300.0</v>
      </c>
      <c r="L2967" s="229">
        <v>0.0</v>
      </c>
      <c r="M2967" s="232"/>
      <c r="N2967" s="229">
        <v>300.0</v>
      </c>
    </row>
    <row r="2968">
      <c r="A2968" s="227" t="str">
        <f t="shared" si="1"/>
        <v>#VALUE!</v>
      </c>
      <c r="B2968" s="227" t="str">
        <f t="shared" si="2"/>
        <v>#VALUE!</v>
      </c>
      <c r="C2968" s="32" t="s">
        <v>17799</v>
      </c>
      <c r="D2968" s="231"/>
      <c r="E2968" s="229">
        <v>0.0</v>
      </c>
      <c r="F2968" s="230" t="b">
        <v>0</v>
      </c>
      <c r="G2968" s="229">
        <v>0.0</v>
      </c>
      <c r="H2968" s="229">
        <v>0.0</v>
      </c>
      <c r="I2968" s="236"/>
      <c r="J2968" s="32" t="s">
        <v>17799</v>
      </c>
      <c r="K2968" s="229">
        <v>300.0</v>
      </c>
      <c r="L2968" s="229">
        <v>0.0</v>
      </c>
      <c r="M2968" s="232"/>
      <c r="N2968" s="229">
        <v>300.0</v>
      </c>
    </row>
    <row r="2969">
      <c r="A2969" s="227" t="str">
        <f t="shared" si="1"/>
        <v>#VALUE!</v>
      </c>
      <c r="B2969" s="227" t="str">
        <f t="shared" si="2"/>
        <v>#VALUE!</v>
      </c>
      <c r="C2969" s="32" t="s">
        <v>17800</v>
      </c>
      <c r="D2969" s="231"/>
      <c r="E2969" s="233">
        <v>0.0</v>
      </c>
      <c r="F2969" s="230" t="b">
        <v>0</v>
      </c>
      <c r="G2969" s="229">
        <v>0.0</v>
      </c>
      <c r="H2969" s="229">
        <v>0.0</v>
      </c>
      <c r="I2969" s="231"/>
      <c r="J2969" s="32" t="s">
        <v>17800</v>
      </c>
      <c r="K2969" s="229">
        <v>1.0</v>
      </c>
      <c r="L2969" s="229">
        <v>0.0</v>
      </c>
      <c r="M2969" s="232"/>
      <c r="N2969" s="229">
        <v>1.0</v>
      </c>
    </row>
    <row r="2970">
      <c r="A2970" s="227" t="str">
        <f t="shared" si="1"/>
        <v>#VALUE!</v>
      </c>
      <c r="B2970" s="227" t="str">
        <f t="shared" si="2"/>
        <v>#VALUE!</v>
      </c>
      <c r="C2970" s="32" t="s">
        <v>17801</v>
      </c>
      <c r="D2970" s="231"/>
      <c r="E2970" s="229">
        <v>0.0</v>
      </c>
      <c r="F2970" s="230" t="b">
        <v>0</v>
      </c>
      <c r="G2970" s="229">
        <v>0.0</v>
      </c>
      <c r="H2970" s="229">
        <v>0.0</v>
      </c>
      <c r="I2970" s="236"/>
      <c r="J2970" s="32" t="s">
        <v>17801</v>
      </c>
      <c r="K2970" s="229">
        <v>1.0</v>
      </c>
      <c r="L2970" s="229">
        <v>0.0</v>
      </c>
      <c r="M2970" s="232"/>
      <c r="N2970" s="229">
        <v>1.0</v>
      </c>
    </row>
    <row r="2971">
      <c r="A2971" s="227" t="str">
        <f t="shared" si="1"/>
        <v>#VALUE!</v>
      </c>
      <c r="B2971" s="227" t="str">
        <f t="shared" si="2"/>
        <v>#VALUE!</v>
      </c>
      <c r="C2971" s="32" t="s">
        <v>17802</v>
      </c>
      <c r="D2971" s="231"/>
      <c r="E2971" s="229">
        <v>0.0</v>
      </c>
      <c r="F2971" s="230" t="b">
        <v>0</v>
      </c>
      <c r="G2971" s="229">
        <v>0.0</v>
      </c>
      <c r="H2971" s="229">
        <v>0.0</v>
      </c>
      <c r="I2971" s="236"/>
      <c r="J2971" s="32" t="s">
        <v>17802</v>
      </c>
      <c r="K2971" s="229">
        <v>1.0</v>
      </c>
      <c r="L2971" s="229">
        <v>0.0</v>
      </c>
      <c r="M2971" s="232"/>
      <c r="N2971" s="229">
        <v>1.0</v>
      </c>
    </row>
    <row r="2972">
      <c r="A2972" s="227" t="str">
        <f t="shared" si="1"/>
        <v>#VALUE!</v>
      </c>
      <c r="B2972" s="227" t="str">
        <f t="shared" si="2"/>
        <v>#VALUE!</v>
      </c>
      <c r="C2972" s="32" t="s">
        <v>17803</v>
      </c>
      <c r="D2972" s="231"/>
      <c r="E2972" s="233">
        <v>0.0</v>
      </c>
      <c r="F2972" s="230" t="b">
        <v>0</v>
      </c>
      <c r="G2972" s="229">
        <v>0.0</v>
      </c>
      <c r="H2972" s="229">
        <v>0.0</v>
      </c>
      <c r="I2972" s="231"/>
      <c r="J2972" s="32" t="s">
        <v>17803</v>
      </c>
      <c r="K2972" s="229">
        <v>0.0</v>
      </c>
      <c r="L2972" s="229">
        <v>0.0</v>
      </c>
      <c r="M2972" s="232"/>
      <c r="N2972" s="229">
        <v>0.0</v>
      </c>
    </row>
    <row r="2973">
      <c r="A2973" s="227" t="str">
        <f t="shared" si="1"/>
        <v>#VALUE!</v>
      </c>
      <c r="B2973" s="227" t="str">
        <f t="shared" si="2"/>
        <v>#VALUE!</v>
      </c>
      <c r="C2973" s="32" t="s">
        <v>17804</v>
      </c>
      <c r="D2973" s="231"/>
      <c r="E2973" s="233">
        <v>0.0</v>
      </c>
      <c r="F2973" s="234" t="b">
        <v>0</v>
      </c>
      <c r="G2973" s="229">
        <v>0.0</v>
      </c>
      <c r="H2973" s="229">
        <v>0.0</v>
      </c>
      <c r="I2973" s="231"/>
      <c r="J2973" s="32" t="s">
        <v>17804</v>
      </c>
      <c r="K2973" s="229">
        <v>1.0</v>
      </c>
      <c r="L2973" s="229">
        <v>0.0</v>
      </c>
      <c r="M2973" s="232"/>
      <c r="N2973" s="229">
        <v>1.0</v>
      </c>
    </row>
    <row r="2974">
      <c r="A2974" s="227" t="str">
        <f t="shared" si="1"/>
        <v>#VALUE!</v>
      </c>
      <c r="B2974" s="227" t="str">
        <f t="shared" si="2"/>
        <v>#VALUE!</v>
      </c>
      <c r="C2974" s="32" t="s">
        <v>17805</v>
      </c>
      <c r="D2974" s="231"/>
      <c r="E2974" s="233">
        <v>0.0</v>
      </c>
      <c r="F2974" s="230" t="b">
        <v>0</v>
      </c>
      <c r="G2974" s="229">
        <v>0.0</v>
      </c>
      <c r="H2974" s="229">
        <v>0.0</v>
      </c>
      <c r="I2974" s="231"/>
      <c r="J2974" s="32" t="s">
        <v>17805</v>
      </c>
      <c r="K2974" s="229">
        <v>1.0</v>
      </c>
      <c r="L2974" s="229">
        <v>0.0</v>
      </c>
      <c r="M2974" s="232"/>
      <c r="N2974" s="229">
        <v>1.0</v>
      </c>
    </row>
    <row r="2975">
      <c r="A2975" s="227" t="str">
        <f t="shared" si="1"/>
        <v>#VALUE!</v>
      </c>
      <c r="B2975" s="227" t="str">
        <f t="shared" si="2"/>
        <v>#VALUE!</v>
      </c>
      <c r="C2975" s="32" t="s">
        <v>17806</v>
      </c>
      <c r="D2975" s="231"/>
      <c r="E2975" s="233">
        <v>0.0</v>
      </c>
      <c r="F2975" s="230" t="b">
        <v>0</v>
      </c>
      <c r="G2975" s="229">
        <v>0.0</v>
      </c>
      <c r="H2975" s="229">
        <v>0.0</v>
      </c>
      <c r="I2975" s="231"/>
      <c r="J2975" s="32" t="s">
        <v>17806</v>
      </c>
      <c r="K2975" s="229">
        <v>1.0</v>
      </c>
      <c r="L2975" s="229">
        <v>0.0</v>
      </c>
      <c r="M2975" s="232"/>
      <c r="N2975" s="229">
        <v>1.0</v>
      </c>
    </row>
    <row r="2976">
      <c r="A2976" s="227" t="str">
        <f t="shared" si="1"/>
        <v>#VALUE!</v>
      </c>
      <c r="B2976" s="227" t="str">
        <f t="shared" si="2"/>
        <v>#VALUE!</v>
      </c>
      <c r="C2976" s="32" t="s">
        <v>17807</v>
      </c>
      <c r="D2976" s="231"/>
      <c r="E2976" s="233">
        <v>1.44</v>
      </c>
      <c r="F2976" s="234" t="b">
        <v>0</v>
      </c>
      <c r="G2976" s="233">
        <v>34.0</v>
      </c>
      <c r="H2976" s="233">
        <v>34.0</v>
      </c>
      <c r="I2976" s="235" t="s">
        <v>8847</v>
      </c>
      <c r="J2976" s="32" t="s">
        <v>16856</v>
      </c>
      <c r="K2976" s="229">
        <v>5.0</v>
      </c>
      <c r="L2976" s="233">
        <v>34.0</v>
      </c>
      <c r="M2976" s="32" t="s">
        <v>16582</v>
      </c>
      <c r="N2976" s="229">
        <v>0.0</v>
      </c>
    </row>
    <row r="2977">
      <c r="A2977" s="227" t="str">
        <f t="shared" si="1"/>
        <v>#VALUE!</v>
      </c>
      <c r="B2977" s="227" t="str">
        <f t="shared" si="2"/>
        <v>#VALUE!</v>
      </c>
      <c r="C2977" s="32" t="s">
        <v>17808</v>
      </c>
      <c r="D2977" s="231"/>
      <c r="E2977" s="229">
        <v>0.0</v>
      </c>
      <c r="F2977" s="234" t="b">
        <v>0</v>
      </c>
      <c r="G2977" s="233">
        <v>5.0</v>
      </c>
      <c r="H2977" s="233">
        <v>5.0</v>
      </c>
      <c r="I2977" s="231"/>
      <c r="J2977" s="32" t="s">
        <v>17808</v>
      </c>
      <c r="K2977" s="229">
        <v>1.0</v>
      </c>
      <c r="L2977" s="233">
        <v>5.0</v>
      </c>
      <c r="M2977" s="231"/>
      <c r="N2977" s="229">
        <v>1.0</v>
      </c>
    </row>
    <row r="2978">
      <c r="A2978" s="227" t="str">
        <f t="shared" si="1"/>
        <v>#VALUE!</v>
      </c>
      <c r="B2978" s="227" t="str">
        <f t="shared" si="2"/>
        <v>#VALUE!</v>
      </c>
      <c r="C2978" s="32" t="s">
        <v>17809</v>
      </c>
      <c r="D2978" s="231"/>
      <c r="E2978" s="229">
        <v>0.0</v>
      </c>
      <c r="F2978" s="230" t="b">
        <v>0</v>
      </c>
      <c r="G2978" s="229">
        <v>0.0</v>
      </c>
      <c r="H2978" s="233">
        <v>0.0</v>
      </c>
      <c r="I2978" s="236"/>
      <c r="J2978" s="32" t="s">
        <v>17809</v>
      </c>
      <c r="K2978" s="229">
        <v>1.0</v>
      </c>
      <c r="L2978" s="229">
        <v>0.0</v>
      </c>
      <c r="M2978" s="232"/>
      <c r="N2978" s="229">
        <v>1.0</v>
      </c>
    </row>
    <row r="2979">
      <c r="A2979" s="227" t="str">
        <f t="shared" si="1"/>
        <v>#VALUE!</v>
      </c>
      <c r="B2979" s="227" t="str">
        <f t="shared" si="2"/>
        <v>#VALUE!</v>
      </c>
      <c r="C2979" s="32" t="s">
        <v>17810</v>
      </c>
      <c r="D2979" s="231"/>
      <c r="E2979" s="233">
        <v>0.0</v>
      </c>
      <c r="F2979" s="230" t="b">
        <v>0</v>
      </c>
      <c r="G2979" s="233">
        <v>0.0</v>
      </c>
      <c r="H2979" s="233">
        <v>0.0</v>
      </c>
      <c r="I2979" s="231"/>
      <c r="J2979" s="32" t="s">
        <v>17810</v>
      </c>
      <c r="K2979" s="229">
        <v>1.0</v>
      </c>
      <c r="L2979" s="233">
        <v>0.0</v>
      </c>
      <c r="M2979" s="232"/>
      <c r="N2979" s="229">
        <v>1.0</v>
      </c>
    </row>
    <row r="2980">
      <c r="A2980" s="227" t="str">
        <f t="shared" si="1"/>
        <v>#VALUE!</v>
      </c>
      <c r="B2980" s="227" t="str">
        <f t="shared" si="2"/>
        <v>#VALUE!</v>
      </c>
      <c r="C2980" s="32" t="s">
        <v>17811</v>
      </c>
      <c r="D2980" s="231"/>
      <c r="E2980" s="233">
        <v>0.0</v>
      </c>
      <c r="F2980" s="230" t="b">
        <v>0</v>
      </c>
      <c r="G2980" s="229">
        <v>0.0</v>
      </c>
      <c r="H2980" s="229">
        <v>0.0</v>
      </c>
      <c r="I2980" s="236"/>
      <c r="J2980" s="32" t="s">
        <v>17811</v>
      </c>
      <c r="K2980" s="229">
        <v>1.0</v>
      </c>
      <c r="L2980" s="229">
        <v>0.0</v>
      </c>
      <c r="M2980" s="232"/>
      <c r="N2980" s="229">
        <v>1.0</v>
      </c>
    </row>
    <row r="2981">
      <c r="A2981" s="227" t="str">
        <f t="shared" si="1"/>
        <v>#VALUE!</v>
      </c>
      <c r="B2981" s="227" t="str">
        <f t="shared" si="2"/>
        <v>#VALUE!</v>
      </c>
      <c r="C2981" s="32" t="s">
        <v>17812</v>
      </c>
      <c r="D2981" s="231"/>
      <c r="E2981" s="233">
        <v>0.0</v>
      </c>
      <c r="F2981" s="230" t="b">
        <v>0</v>
      </c>
      <c r="G2981" s="229">
        <v>0.0</v>
      </c>
      <c r="H2981" s="229">
        <v>0.0</v>
      </c>
      <c r="I2981" s="231"/>
      <c r="J2981" s="32" t="s">
        <v>17812</v>
      </c>
      <c r="K2981" s="229">
        <v>1.0</v>
      </c>
      <c r="L2981" s="229">
        <v>0.0</v>
      </c>
      <c r="M2981" s="232"/>
      <c r="N2981" s="229">
        <v>1.0</v>
      </c>
    </row>
    <row r="2982">
      <c r="A2982" s="227" t="str">
        <f t="shared" si="1"/>
        <v>HO0072000200</v>
      </c>
      <c r="B2982" s="227" t="str">
        <f t="shared" si="2"/>
        <v>Brass-Plate-GuruPooja (S)</v>
      </c>
      <c r="C2982" s="32" t="s">
        <v>16225</v>
      </c>
      <c r="D2982" s="231"/>
      <c r="E2982" s="229">
        <v>0.0</v>
      </c>
      <c r="F2982" s="230" t="b">
        <v>0</v>
      </c>
      <c r="G2982" s="229">
        <v>0.0</v>
      </c>
      <c r="H2982" s="229">
        <v>0.0</v>
      </c>
      <c r="I2982" s="231"/>
      <c r="J2982" s="32" t="s">
        <v>16225</v>
      </c>
      <c r="K2982" s="229">
        <v>1.0</v>
      </c>
      <c r="L2982" s="229">
        <v>0.0</v>
      </c>
      <c r="M2982" s="231"/>
      <c r="N2982" s="229">
        <v>1.0</v>
      </c>
    </row>
    <row r="2983">
      <c r="A2983" s="227" t="str">
        <f t="shared" si="1"/>
        <v>#VALUE!</v>
      </c>
      <c r="B2983" s="227" t="str">
        <f t="shared" si="2"/>
        <v>#VALUE!</v>
      </c>
      <c r="C2983" s="32" t="s">
        <v>17813</v>
      </c>
      <c r="D2983" s="231"/>
      <c r="E2983" s="229">
        <v>0.0</v>
      </c>
      <c r="F2983" s="230" t="b">
        <v>0</v>
      </c>
      <c r="G2983" s="229">
        <v>0.0</v>
      </c>
      <c r="H2983" s="233">
        <v>0.0</v>
      </c>
      <c r="I2983" s="236"/>
      <c r="J2983" s="32" t="s">
        <v>17813</v>
      </c>
      <c r="K2983" s="229">
        <v>1.0</v>
      </c>
      <c r="L2983" s="233">
        <v>0.0</v>
      </c>
      <c r="M2983" s="232"/>
      <c r="N2983" s="229">
        <v>1.0</v>
      </c>
    </row>
    <row r="2984">
      <c r="A2984" s="227" t="str">
        <f t="shared" si="1"/>
        <v>#VALUE!</v>
      </c>
      <c r="B2984" s="227" t="str">
        <f t="shared" si="2"/>
        <v>#VALUE!</v>
      </c>
      <c r="C2984" s="32" t="s">
        <v>17814</v>
      </c>
      <c r="D2984" s="231"/>
      <c r="E2984" s="229">
        <v>0.0</v>
      </c>
      <c r="F2984" s="230" t="b">
        <v>0</v>
      </c>
      <c r="G2984" s="233">
        <v>0.0</v>
      </c>
      <c r="H2984" s="233">
        <v>0.0</v>
      </c>
      <c r="I2984" s="236"/>
      <c r="J2984" s="32" t="s">
        <v>17814</v>
      </c>
      <c r="K2984" s="229">
        <v>1.0</v>
      </c>
      <c r="L2984" s="233">
        <v>0.0</v>
      </c>
      <c r="M2984" s="231"/>
      <c r="N2984" s="229">
        <v>1.0</v>
      </c>
    </row>
    <row r="2985">
      <c r="A2985" s="227" t="str">
        <f t="shared" si="1"/>
        <v>#VALUE!</v>
      </c>
      <c r="B2985" s="227" t="str">
        <f t="shared" si="2"/>
        <v>#VALUE!</v>
      </c>
      <c r="C2985" s="32"/>
      <c r="D2985" s="231"/>
      <c r="E2985" s="233"/>
      <c r="F2985" s="234"/>
      <c r="G2985" s="233"/>
      <c r="H2985" s="233"/>
      <c r="I2985" s="236"/>
      <c r="J2985" s="32"/>
      <c r="K2985" s="229"/>
      <c r="L2985" s="233"/>
      <c r="M2985" s="232"/>
      <c r="N2985" s="229"/>
    </row>
    <row r="2986">
      <c r="A2986" s="227" t="str">
        <f t="shared" si="1"/>
        <v>#VALUE!</v>
      </c>
      <c r="B2986" s="227" t="str">
        <f t="shared" si="2"/>
        <v>#VALUE!</v>
      </c>
      <c r="C2986" s="237"/>
      <c r="D2986" s="32"/>
      <c r="E2986" s="235"/>
      <c r="F2986" s="235"/>
      <c r="G2986" s="238"/>
      <c r="H2986" s="229"/>
      <c r="I2986" s="32"/>
      <c r="J2986" s="32"/>
      <c r="K2986" s="229"/>
      <c r="L2986" s="229"/>
      <c r="M2986" s="232"/>
      <c r="N2986" s="229"/>
    </row>
    <row r="2987">
      <c r="A2987" s="227" t="str">
        <f t="shared" si="1"/>
        <v>#VALUE!</v>
      </c>
      <c r="B2987" s="227" t="str">
        <f t="shared" si="2"/>
        <v>#VALUE!</v>
      </c>
      <c r="C2987" s="237"/>
      <c r="D2987" s="32"/>
      <c r="E2987" s="235"/>
      <c r="F2987" s="32"/>
      <c r="G2987" s="238"/>
      <c r="H2987" s="229"/>
      <c r="I2987" s="32"/>
      <c r="J2987" s="32"/>
      <c r="K2987" s="229"/>
      <c r="L2987" s="229"/>
      <c r="M2987" s="232"/>
      <c r="N2987" s="229"/>
    </row>
    <row r="2988">
      <c r="A2988" s="227" t="str">
        <f t="shared" si="1"/>
        <v>#VALUE!</v>
      </c>
      <c r="B2988" s="227" t="str">
        <f t="shared" si="2"/>
        <v>#VALUE!</v>
      </c>
      <c r="C2988" s="237"/>
      <c r="D2988" s="32"/>
      <c r="E2988" s="236"/>
      <c r="F2988" s="32"/>
      <c r="G2988" s="238"/>
      <c r="H2988" s="233"/>
      <c r="I2988" s="32"/>
      <c r="J2988" s="32"/>
      <c r="K2988" s="229"/>
      <c r="L2988" s="233"/>
      <c r="M2988" s="232"/>
      <c r="N2988" s="229"/>
    </row>
    <row r="2989">
      <c r="A2989" s="227" t="str">
        <f t="shared" si="1"/>
        <v>#VALUE!</v>
      </c>
      <c r="B2989" s="227" t="str">
        <f t="shared" si="2"/>
        <v>#VALUE!</v>
      </c>
      <c r="C2989" s="237"/>
      <c r="D2989" s="32"/>
      <c r="E2989" s="236"/>
      <c r="F2989" s="235"/>
      <c r="G2989" s="238"/>
      <c r="H2989" s="233"/>
      <c r="I2989" s="235"/>
      <c r="J2989" s="32"/>
      <c r="K2989" s="229"/>
      <c r="L2989" s="233"/>
      <c r="M2989" s="232"/>
      <c r="N2989" s="229"/>
    </row>
    <row r="2990">
      <c r="A2990" s="227" t="str">
        <f t="shared" si="1"/>
        <v>#VALUE!</v>
      </c>
      <c r="B2990" s="227" t="str">
        <f t="shared" si="2"/>
        <v>#VALUE!</v>
      </c>
      <c r="C2990" s="237"/>
      <c r="D2990" s="32"/>
      <c r="E2990" s="235"/>
      <c r="F2990" s="235"/>
      <c r="G2990" s="239"/>
      <c r="H2990" s="233"/>
      <c r="I2990" s="32"/>
      <c r="J2990" s="32"/>
      <c r="K2990" s="229"/>
      <c r="L2990" s="233"/>
      <c r="M2990" s="232"/>
      <c r="N2990" s="229"/>
    </row>
    <row r="2991">
      <c r="A2991" s="227" t="str">
        <f t="shared" si="1"/>
        <v>#VALUE!</v>
      </c>
      <c r="B2991" s="227" t="str">
        <f t="shared" si="2"/>
        <v>#VALUE!</v>
      </c>
      <c r="C2991" s="237"/>
      <c r="D2991" s="32"/>
      <c r="E2991" s="231"/>
      <c r="F2991" s="32"/>
      <c r="G2991" s="239"/>
      <c r="H2991" s="233"/>
      <c r="I2991" s="32"/>
      <c r="J2991" s="32"/>
      <c r="K2991" s="229"/>
      <c r="L2991" s="233"/>
      <c r="M2991" s="232"/>
      <c r="N2991" s="229"/>
    </row>
    <row r="2992">
      <c r="A2992" s="227" t="str">
        <f t="shared" si="1"/>
        <v>#VALUE!</v>
      </c>
      <c r="B2992" s="227" t="str">
        <f t="shared" si="2"/>
        <v>#VALUE!</v>
      </c>
      <c r="C2992" s="237"/>
      <c r="D2992" s="32"/>
      <c r="E2992" s="235"/>
      <c r="F2992" s="32"/>
      <c r="G2992" s="238"/>
      <c r="H2992" s="229"/>
      <c r="I2992" s="32"/>
      <c r="J2992" s="32"/>
      <c r="K2992" s="229"/>
      <c r="L2992" s="229"/>
      <c r="M2992" s="232"/>
      <c r="N2992" s="229"/>
    </row>
    <row r="2993">
      <c r="A2993" s="227" t="str">
        <f t="shared" si="1"/>
        <v>#VALUE!</v>
      </c>
      <c r="B2993" s="227" t="str">
        <f t="shared" si="2"/>
        <v>#VALUE!</v>
      </c>
      <c r="C2993" s="237"/>
      <c r="D2993" s="32"/>
      <c r="E2993" s="235"/>
      <c r="F2993" s="32"/>
      <c r="G2993" s="238"/>
      <c r="H2993" s="229"/>
      <c r="I2993" s="32"/>
      <c r="J2993" s="32"/>
      <c r="K2993" s="229"/>
      <c r="L2993" s="229"/>
      <c r="M2993" s="232"/>
      <c r="N2993" s="229"/>
    </row>
    <row r="2994">
      <c r="A2994" s="227" t="str">
        <f t="shared" si="1"/>
        <v>#VALUE!</v>
      </c>
      <c r="B2994" s="227" t="str">
        <f t="shared" si="2"/>
        <v>#VALUE!</v>
      </c>
      <c r="C2994" s="237"/>
      <c r="D2994" s="32"/>
      <c r="E2994" s="236"/>
      <c r="F2994" s="32"/>
      <c r="G2994" s="238"/>
      <c r="H2994" s="233"/>
      <c r="I2994" s="32"/>
      <c r="J2994" s="32"/>
      <c r="K2994" s="229"/>
      <c r="L2994" s="233"/>
      <c r="M2994" s="232"/>
      <c r="N2994" s="229"/>
    </row>
    <row r="2995">
      <c r="A2995" s="227" t="str">
        <f t="shared" si="1"/>
        <v>#VALUE!</v>
      </c>
      <c r="B2995" s="227" t="str">
        <f t="shared" si="2"/>
        <v>#VALUE!</v>
      </c>
      <c r="C2995" s="237"/>
      <c r="D2995" s="32"/>
      <c r="E2995" s="229"/>
      <c r="F2995" s="32"/>
      <c r="G2995" s="238"/>
      <c r="H2995" s="233"/>
      <c r="I2995" s="32"/>
      <c r="J2995" s="32"/>
      <c r="K2995" s="229"/>
      <c r="L2995" s="233"/>
      <c r="M2995" s="232"/>
      <c r="N2995" s="229"/>
    </row>
    <row r="2996">
      <c r="A2996" s="227" t="str">
        <f t="shared" si="1"/>
        <v>#VALUE!</v>
      </c>
      <c r="B2996" s="227" t="str">
        <f t="shared" si="2"/>
        <v>#VALUE!</v>
      </c>
      <c r="C2996" s="237"/>
      <c r="D2996" s="32"/>
      <c r="E2996" s="229"/>
      <c r="F2996" s="32"/>
      <c r="G2996" s="238"/>
      <c r="H2996" s="229"/>
      <c r="I2996" s="32"/>
      <c r="J2996" s="32"/>
      <c r="K2996" s="229"/>
      <c r="L2996" s="229"/>
      <c r="M2996" s="232"/>
      <c r="N2996" s="229"/>
    </row>
    <row r="2997">
      <c r="A2997" s="227" t="str">
        <f t="shared" si="1"/>
        <v>#VALUE!</v>
      </c>
      <c r="B2997" s="227" t="str">
        <f t="shared" si="2"/>
        <v>#VALUE!</v>
      </c>
      <c r="C2997" s="237"/>
      <c r="D2997" s="32"/>
      <c r="E2997" s="32"/>
      <c r="F2997" s="32"/>
      <c r="G2997" s="238"/>
      <c r="H2997" s="229"/>
      <c r="I2997" s="32"/>
      <c r="J2997" s="32"/>
      <c r="K2997" s="229"/>
      <c r="L2997" s="229"/>
      <c r="M2997" s="232"/>
      <c r="N2997" s="229"/>
    </row>
    <row r="2998">
      <c r="A2998" s="227" t="str">
        <f t="shared" si="1"/>
        <v>#VALUE!</v>
      </c>
      <c r="B2998" s="227" t="str">
        <f t="shared" si="2"/>
        <v>#VALUE!</v>
      </c>
      <c r="C2998" s="237"/>
      <c r="D2998" s="32"/>
      <c r="E2998" s="229"/>
      <c r="F2998" s="32"/>
      <c r="G2998" s="238"/>
      <c r="H2998" s="229"/>
      <c r="I2998" s="235"/>
      <c r="J2998" s="32"/>
      <c r="K2998" s="229"/>
      <c r="L2998" s="229"/>
      <c r="M2998" s="232"/>
      <c r="N2998" s="229"/>
    </row>
    <row r="2999">
      <c r="A2999" s="227" t="str">
        <f t="shared" si="1"/>
        <v>#VALUE!</v>
      </c>
      <c r="B2999" s="227" t="str">
        <f t="shared" si="2"/>
        <v>#VALUE!</v>
      </c>
      <c r="C2999" s="237"/>
      <c r="D2999" s="32"/>
      <c r="E2999" s="32"/>
      <c r="F2999" s="32"/>
      <c r="G2999" s="238"/>
      <c r="H2999" s="229"/>
      <c r="I2999" s="32"/>
      <c r="J2999" s="32"/>
      <c r="K2999" s="229"/>
      <c r="L2999" s="229"/>
      <c r="M2999" s="232"/>
      <c r="N2999" s="229"/>
    </row>
    <row r="3000">
      <c r="A3000" s="227" t="str">
        <f t="shared" si="1"/>
        <v>#VALUE!</v>
      </c>
      <c r="B3000" s="227" t="str">
        <f t="shared" si="2"/>
        <v>#VALUE!</v>
      </c>
      <c r="C3000" s="237"/>
      <c r="D3000" s="32"/>
      <c r="E3000" s="229"/>
      <c r="F3000" s="32"/>
      <c r="G3000" s="238"/>
      <c r="H3000" s="229"/>
      <c r="I3000" s="32"/>
      <c r="J3000" s="32"/>
      <c r="K3000" s="229"/>
      <c r="L3000" s="229"/>
      <c r="M3000" s="232"/>
      <c r="N3000" s="229"/>
    </row>
    <row r="3001">
      <c r="A3001" s="227" t="str">
        <f t="shared" si="1"/>
        <v>#VALUE!</v>
      </c>
      <c r="B3001" s="227" t="str">
        <f t="shared" si="2"/>
        <v>#VALUE!</v>
      </c>
      <c r="C3001" s="237"/>
      <c r="D3001" s="32"/>
      <c r="E3001" s="32"/>
      <c r="F3001" s="32"/>
      <c r="G3001" s="238"/>
      <c r="H3001" s="229"/>
      <c r="I3001" s="32"/>
      <c r="J3001" s="32"/>
      <c r="K3001" s="229"/>
      <c r="L3001" s="229"/>
      <c r="M3001" s="232"/>
      <c r="N3001" s="229"/>
    </row>
    <row r="3002">
      <c r="A3002" s="227" t="str">
        <f t="shared" si="1"/>
        <v>#VALUE!</v>
      </c>
      <c r="B3002" s="227" t="str">
        <f t="shared" si="2"/>
        <v>#VALUE!</v>
      </c>
      <c r="C3002" s="237"/>
      <c r="D3002" s="32"/>
      <c r="E3002" s="229"/>
      <c r="F3002" s="32"/>
      <c r="G3002" s="238"/>
      <c r="H3002" s="233"/>
      <c r="I3002" s="32"/>
      <c r="J3002" s="32"/>
      <c r="K3002" s="229"/>
      <c r="L3002" s="233"/>
      <c r="M3002" s="232"/>
      <c r="N3002" s="229"/>
    </row>
    <row r="3003">
      <c r="A3003" s="227" t="str">
        <f t="shared" si="1"/>
        <v>#VALUE!</v>
      </c>
      <c r="B3003" s="227" t="str">
        <f t="shared" si="2"/>
        <v>#VALUE!</v>
      </c>
      <c r="C3003" s="237"/>
      <c r="D3003" s="32"/>
      <c r="E3003" s="229"/>
      <c r="F3003" s="32"/>
      <c r="G3003" s="238"/>
      <c r="H3003" s="233"/>
      <c r="I3003" s="32"/>
      <c r="J3003" s="32"/>
      <c r="K3003" s="229"/>
      <c r="L3003" s="233"/>
      <c r="M3003" s="232"/>
      <c r="N3003" s="229"/>
    </row>
    <row r="3004">
      <c r="A3004" s="227" t="str">
        <f t="shared" si="1"/>
        <v>#VALUE!</v>
      </c>
      <c r="B3004" s="227" t="str">
        <f t="shared" si="2"/>
        <v>#VALUE!</v>
      </c>
      <c r="C3004" s="237"/>
      <c r="D3004" s="32"/>
      <c r="E3004" s="229"/>
      <c r="F3004" s="32"/>
      <c r="G3004" s="238"/>
      <c r="H3004" s="229"/>
      <c r="I3004" s="32"/>
      <c r="J3004" s="32"/>
      <c r="K3004" s="229"/>
      <c r="L3004" s="229"/>
      <c r="M3004" s="232"/>
      <c r="N3004" s="229"/>
    </row>
    <row r="3005">
      <c r="A3005" s="227" t="str">
        <f t="shared" si="1"/>
        <v>#VALUE!</v>
      </c>
      <c r="B3005" s="227" t="str">
        <f t="shared" si="2"/>
        <v>#VALUE!</v>
      </c>
      <c r="C3005" s="237"/>
      <c r="D3005" s="32"/>
      <c r="E3005" s="229"/>
      <c r="F3005" s="32"/>
      <c r="G3005" s="238"/>
      <c r="H3005" s="229"/>
      <c r="I3005" s="235"/>
      <c r="J3005" s="32"/>
      <c r="K3005" s="229"/>
      <c r="L3005" s="229"/>
      <c r="M3005" s="232"/>
      <c r="N3005" s="229"/>
    </row>
    <row r="3006">
      <c r="A3006" s="227" t="str">
        <f t="shared" si="1"/>
        <v>#VALUE!</v>
      </c>
      <c r="B3006" s="227" t="str">
        <f t="shared" si="2"/>
        <v>#VALUE!</v>
      </c>
      <c r="C3006" s="237"/>
      <c r="D3006" s="32"/>
      <c r="E3006" s="229"/>
      <c r="F3006" s="235"/>
      <c r="G3006" s="238"/>
      <c r="H3006" s="229"/>
      <c r="I3006" s="235"/>
      <c r="J3006" s="32"/>
      <c r="K3006" s="229"/>
      <c r="L3006" s="229"/>
      <c r="M3006" s="232"/>
      <c r="N3006" s="229"/>
    </row>
    <row r="3007">
      <c r="A3007" s="227" t="str">
        <f t="shared" si="1"/>
        <v>#VALUE!</v>
      </c>
      <c r="B3007" s="227" t="str">
        <f t="shared" si="2"/>
        <v>#VALUE!</v>
      </c>
      <c r="C3007" s="237"/>
      <c r="D3007" s="32"/>
      <c r="E3007" s="229"/>
      <c r="F3007" s="235"/>
      <c r="G3007" s="238"/>
      <c r="H3007" s="233"/>
      <c r="I3007" s="32"/>
      <c r="J3007" s="32"/>
      <c r="K3007" s="229"/>
      <c r="L3007" s="233"/>
      <c r="M3007" s="232"/>
      <c r="N3007" s="229"/>
    </row>
    <row r="3008">
      <c r="A3008" s="227" t="str">
        <f t="shared" si="1"/>
        <v>#VALUE!</v>
      </c>
      <c r="B3008" s="227" t="str">
        <f t="shared" si="2"/>
        <v>#VALUE!</v>
      </c>
      <c r="C3008" s="237"/>
      <c r="D3008" s="32"/>
      <c r="E3008" s="32"/>
      <c r="F3008" s="235"/>
      <c r="G3008" s="238"/>
      <c r="H3008" s="233"/>
      <c r="I3008" s="235"/>
      <c r="J3008" s="32"/>
      <c r="K3008" s="229"/>
      <c r="L3008" s="233"/>
      <c r="M3008" s="232"/>
      <c r="N3008" s="229"/>
    </row>
    <row r="3009">
      <c r="A3009" s="227" t="str">
        <f t="shared" si="1"/>
        <v>#VALUE!</v>
      </c>
      <c r="B3009" s="227" t="str">
        <f t="shared" si="2"/>
        <v>#VALUE!</v>
      </c>
      <c r="C3009" s="237"/>
      <c r="D3009" s="32"/>
      <c r="E3009" s="229"/>
      <c r="F3009" s="235"/>
      <c r="G3009" s="238"/>
      <c r="H3009" s="233"/>
      <c r="I3009" s="32"/>
      <c r="J3009" s="32"/>
      <c r="K3009" s="229"/>
      <c r="L3009" s="233"/>
      <c r="M3009" s="232"/>
      <c r="N3009" s="229"/>
    </row>
    <row r="3010">
      <c r="A3010" s="227" t="str">
        <f t="shared" si="1"/>
        <v>#VALUE!</v>
      </c>
      <c r="B3010" s="227" t="str">
        <f t="shared" si="2"/>
        <v>#VALUE!</v>
      </c>
      <c r="C3010" s="237"/>
      <c r="D3010" s="32"/>
      <c r="E3010" s="229"/>
      <c r="F3010" s="235"/>
      <c r="G3010" s="238"/>
      <c r="H3010" s="233"/>
      <c r="I3010" s="32"/>
      <c r="J3010" s="32"/>
      <c r="K3010" s="229"/>
      <c r="L3010" s="233"/>
      <c r="M3010" s="232"/>
      <c r="N3010" s="229"/>
    </row>
    <row r="3011">
      <c r="A3011" s="227" t="str">
        <f t="shared" si="1"/>
        <v>#VALUE!</v>
      </c>
      <c r="B3011" s="227" t="str">
        <f t="shared" si="2"/>
        <v>#VALUE!</v>
      </c>
      <c r="C3011" s="237"/>
      <c r="D3011" s="32"/>
      <c r="E3011" s="229"/>
      <c r="F3011" s="235"/>
      <c r="G3011" s="238"/>
      <c r="H3011" s="229"/>
      <c r="I3011" s="32"/>
      <c r="J3011" s="32"/>
      <c r="K3011" s="229"/>
      <c r="L3011" s="229"/>
      <c r="M3011" s="232"/>
      <c r="N3011" s="229"/>
    </row>
    <row r="3012">
      <c r="A3012" s="227" t="str">
        <f t="shared" si="1"/>
        <v>#VALUE!</v>
      </c>
      <c r="B3012" s="227" t="str">
        <f t="shared" si="2"/>
        <v>#VALUE!</v>
      </c>
      <c r="C3012" s="237"/>
      <c r="D3012" s="32"/>
      <c r="E3012" s="229"/>
      <c r="F3012" s="32"/>
      <c r="G3012" s="238"/>
      <c r="H3012" s="229"/>
      <c r="I3012" s="32"/>
      <c r="J3012" s="32"/>
      <c r="K3012" s="229"/>
      <c r="L3012" s="229"/>
      <c r="M3012" s="232"/>
      <c r="N3012" s="229"/>
    </row>
    <row r="3013">
      <c r="A3013" s="227" t="str">
        <f t="shared" si="1"/>
        <v>#VALUE!</v>
      </c>
      <c r="B3013" s="227" t="str">
        <f t="shared" si="2"/>
        <v>#VALUE!</v>
      </c>
      <c r="C3013" s="237"/>
      <c r="D3013" s="32"/>
      <c r="E3013" s="229"/>
      <c r="F3013" s="32"/>
      <c r="G3013" s="238"/>
      <c r="H3013" s="229"/>
      <c r="I3013" s="32"/>
      <c r="J3013" s="32"/>
      <c r="K3013" s="229"/>
      <c r="L3013" s="229"/>
      <c r="M3013" s="232"/>
      <c r="N3013" s="229"/>
    </row>
    <row r="3014">
      <c r="A3014" s="227" t="str">
        <f t="shared" si="1"/>
        <v>#VALUE!</v>
      </c>
      <c r="B3014" s="227" t="str">
        <f t="shared" si="2"/>
        <v>#VALUE!</v>
      </c>
      <c r="C3014" s="237"/>
      <c r="D3014" s="32"/>
      <c r="E3014" s="229"/>
      <c r="F3014" s="32"/>
      <c r="G3014" s="238"/>
      <c r="H3014" s="229"/>
      <c r="I3014" s="32"/>
      <c r="J3014" s="32"/>
      <c r="K3014" s="229"/>
      <c r="L3014" s="229"/>
      <c r="M3014" s="232"/>
      <c r="N3014" s="229"/>
    </row>
    <row r="3015">
      <c r="A3015" s="227" t="str">
        <f t="shared" si="1"/>
        <v>#VALUE!</v>
      </c>
      <c r="B3015" s="227" t="str">
        <f t="shared" si="2"/>
        <v>#VALUE!</v>
      </c>
      <c r="C3015" s="237"/>
      <c r="D3015" s="32"/>
      <c r="E3015" s="229"/>
      <c r="F3015" s="32"/>
      <c r="G3015" s="238"/>
      <c r="H3015" s="229"/>
      <c r="I3015" s="32"/>
      <c r="J3015" s="32"/>
      <c r="K3015" s="229"/>
      <c r="L3015" s="229"/>
      <c r="M3015" s="232"/>
      <c r="N3015" s="229"/>
    </row>
    <row r="3016">
      <c r="A3016" s="227" t="str">
        <f t="shared" si="1"/>
        <v>#VALUE!</v>
      </c>
      <c r="B3016" s="227" t="str">
        <f t="shared" si="2"/>
        <v>#VALUE!</v>
      </c>
      <c r="C3016" s="237"/>
      <c r="D3016" s="32"/>
      <c r="E3016" s="229"/>
      <c r="F3016" s="32"/>
      <c r="G3016" s="238"/>
      <c r="H3016" s="229"/>
      <c r="I3016" s="32"/>
      <c r="J3016" s="32"/>
      <c r="K3016" s="229"/>
      <c r="L3016" s="229"/>
      <c r="M3016" s="232"/>
      <c r="N3016" s="229"/>
    </row>
    <row r="3017">
      <c r="A3017" s="227" t="str">
        <f t="shared" si="1"/>
        <v>#VALUE!</v>
      </c>
      <c r="B3017" s="227" t="str">
        <f t="shared" si="2"/>
        <v>#VALUE!</v>
      </c>
      <c r="C3017" s="237"/>
      <c r="D3017" s="32"/>
      <c r="E3017" s="229"/>
      <c r="F3017" s="32"/>
      <c r="G3017" s="238"/>
      <c r="H3017" s="229"/>
      <c r="I3017" s="32"/>
      <c r="J3017" s="32"/>
      <c r="K3017" s="229"/>
      <c r="L3017" s="229"/>
      <c r="M3017" s="232"/>
      <c r="N3017" s="229"/>
    </row>
    <row r="3018">
      <c r="A3018" s="227" t="str">
        <f t="shared" si="1"/>
        <v>#VALUE!</v>
      </c>
      <c r="B3018" s="227" t="str">
        <f t="shared" si="2"/>
        <v>#VALUE!</v>
      </c>
      <c r="C3018" s="237"/>
      <c r="D3018" s="32"/>
      <c r="E3018" s="229"/>
      <c r="F3018" s="32"/>
      <c r="G3018" s="238"/>
      <c r="H3018" s="233"/>
      <c r="I3018" s="235"/>
      <c r="J3018" s="32"/>
      <c r="K3018" s="229"/>
      <c r="L3018" s="229"/>
      <c r="M3018" s="232"/>
      <c r="N3018" s="229"/>
    </row>
    <row r="3019">
      <c r="A3019" s="227" t="str">
        <f t="shared" si="1"/>
        <v>#VALUE!</v>
      </c>
      <c r="B3019" s="227" t="str">
        <f t="shared" si="2"/>
        <v>#VALUE!</v>
      </c>
      <c r="C3019" s="237"/>
      <c r="D3019" s="32"/>
      <c r="E3019" s="229"/>
      <c r="F3019" s="32"/>
      <c r="G3019" s="239"/>
      <c r="H3019" s="233"/>
      <c r="I3019" s="235"/>
      <c r="J3019" s="32"/>
      <c r="K3019" s="229"/>
      <c r="L3019" s="233"/>
      <c r="M3019" s="232"/>
      <c r="N3019" s="229"/>
    </row>
    <row r="3020">
      <c r="A3020" s="227" t="str">
        <f t="shared" si="1"/>
        <v>#VALUE!</v>
      </c>
      <c r="B3020" s="227" t="str">
        <f t="shared" si="2"/>
        <v>#VALUE!</v>
      </c>
      <c r="C3020" s="237"/>
      <c r="D3020" s="32"/>
      <c r="E3020" s="229"/>
      <c r="F3020" s="32"/>
      <c r="G3020" s="238"/>
      <c r="H3020" s="229"/>
      <c r="I3020" s="235"/>
      <c r="J3020" s="32"/>
      <c r="K3020" s="229"/>
      <c r="L3020" s="229"/>
      <c r="M3020" s="232"/>
      <c r="N3020" s="229"/>
    </row>
    <row r="3021">
      <c r="A3021" s="227" t="str">
        <f t="shared" si="1"/>
        <v>#VALUE!</v>
      </c>
      <c r="B3021" s="227" t="str">
        <f t="shared" si="2"/>
        <v>#VALUE!</v>
      </c>
      <c r="C3021" s="237"/>
      <c r="D3021" s="32"/>
      <c r="E3021" s="229"/>
      <c r="F3021" s="32"/>
      <c r="G3021" s="238"/>
      <c r="H3021" s="229"/>
      <c r="I3021" s="32"/>
      <c r="J3021" s="32"/>
      <c r="K3021" s="229"/>
      <c r="L3021" s="229"/>
      <c r="M3021" s="232"/>
      <c r="N3021" s="229"/>
    </row>
    <row r="3022">
      <c r="A3022" s="227" t="str">
        <f t="shared" si="1"/>
        <v>#VALUE!</v>
      </c>
      <c r="B3022" s="227" t="str">
        <f t="shared" si="2"/>
        <v>#VALUE!</v>
      </c>
      <c r="C3022" s="237"/>
      <c r="D3022" s="32"/>
      <c r="E3022" s="32"/>
      <c r="F3022" s="32"/>
      <c r="G3022" s="238"/>
      <c r="H3022" s="233"/>
      <c r="I3022" s="235"/>
      <c r="J3022" s="32"/>
      <c r="K3022" s="229"/>
      <c r="L3022" s="229"/>
      <c r="M3022" s="232"/>
      <c r="N3022" s="229"/>
    </row>
    <row r="3023">
      <c r="A3023" s="227" t="str">
        <f t="shared" si="1"/>
        <v>#VALUE!</v>
      </c>
      <c r="B3023" s="227" t="str">
        <f t="shared" si="2"/>
        <v>#VALUE!</v>
      </c>
      <c r="C3023" s="237"/>
      <c r="D3023" s="32"/>
      <c r="E3023" s="229"/>
      <c r="F3023" s="32"/>
      <c r="G3023" s="239"/>
      <c r="H3023" s="233"/>
      <c r="I3023" s="32"/>
      <c r="J3023" s="32"/>
      <c r="K3023" s="229"/>
      <c r="L3023" s="233"/>
      <c r="M3023" s="232"/>
      <c r="N3023" s="229"/>
    </row>
    <row r="3024">
      <c r="A3024" s="227" t="str">
        <f t="shared" si="1"/>
        <v>#VALUE!</v>
      </c>
      <c r="B3024" s="227" t="str">
        <f t="shared" si="2"/>
        <v>#VALUE!</v>
      </c>
      <c r="C3024" s="237"/>
      <c r="D3024" s="32"/>
      <c r="E3024" s="229"/>
      <c r="F3024" s="32"/>
      <c r="G3024" s="238"/>
      <c r="H3024" s="229"/>
      <c r="I3024" s="32"/>
      <c r="J3024" s="32"/>
      <c r="K3024" s="229"/>
      <c r="L3024" s="229"/>
      <c r="M3024" s="232"/>
      <c r="N3024" s="229"/>
    </row>
    <row r="3025">
      <c r="A3025" s="227" t="str">
        <f t="shared" si="1"/>
        <v>#VALUE!</v>
      </c>
      <c r="B3025" s="227" t="str">
        <f t="shared" si="2"/>
        <v>#VALUE!</v>
      </c>
      <c r="C3025" s="237"/>
      <c r="D3025" s="32"/>
      <c r="E3025" s="229"/>
      <c r="F3025" s="32"/>
      <c r="G3025" s="238"/>
      <c r="H3025" s="229"/>
      <c r="I3025" s="235"/>
      <c r="J3025" s="32"/>
      <c r="K3025" s="229"/>
      <c r="L3025" s="229"/>
      <c r="M3025" s="232"/>
      <c r="N3025" s="229"/>
    </row>
    <row r="3026">
      <c r="A3026" s="227" t="str">
        <f t="shared" si="1"/>
        <v>#VALUE!</v>
      </c>
      <c r="B3026" s="227" t="str">
        <f t="shared" si="2"/>
        <v>#VALUE!</v>
      </c>
      <c r="C3026" s="237"/>
      <c r="D3026" s="32"/>
      <c r="E3026" s="229"/>
      <c r="F3026" s="32"/>
      <c r="G3026" s="238"/>
      <c r="H3026" s="229"/>
      <c r="I3026" s="235"/>
      <c r="J3026" s="32"/>
      <c r="K3026" s="229"/>
      <c r="L3026" s="229"/>
      <c r="M3026" s="232"/>
      <c r="N3026" s="229"/>
    </row>
    <row r="3027">
      <c r="A3027" s="227" t="str">
        <f t="shared" si="1"/>
        <v>#VALUE!</v>
      </c>
      <c r="B3027" s="227" t="str">
        <f t="shared" si="2"/>
        <v>#VALUE!</v>
      </c>
      <c r="C3027" s="237"/>
      <c r="D3027" s="32"/>
      <c r="E3027" s="229"/>
      <c r="F3027" s="32"/>
      <c r="G3027" s="238"/>
      <c r="H3027" s="233"/>
      <c r="I3027" s="32"/>
      <c r="J3027" s="32"/>
      <c r="K3027" s="229"/>
      <c r="L3027" s="233"/>
      <c r="M3027" s="232"/>
      <c r="N3027" s="229"/>
    </row>
    <row r="3028">
      <c r="A3028" s="227" t="str">
        <f t="shared" si="1"/>
        <v>#VALUE!</v>
      </c>
      <c r="B3028" s="227" t="str">
        <f t="shared" si="2"/>
        <v>#VALUE!</v>
      </c>
      <c r="C3028" s="237"/>
      <c r="D3028" s="32"/>
      <c r="E3028" s="229"/>
      <c r="F3028" s="32"/>
      <c r="G3028" s="238"/>
      <c r="H3028" s="233"/>
      <c r="I3028" s="32"/>
      <c r="J3028" s="32"/>
      <c r="K3028" s="229"/>
      <c r="L3028" s="233"/>
      <c r="M3028" s="232"/>
      <c r="N3028" s="229"/>
    </row>
    <row r="3029">
      <c r="A3029" s="227" t="str">
        <f t="shared" si="1"/>
        <v>#VALUE!</v>
      </c>
      <c r="B3029" s="227" t="str">
        <f t="shared" si="2"/>
        <v>#VALUE!</v>
      </c>
      <c r="C3029" s="237"/>
      <c r="D3029" s="32"/>
      <c r="E3029" s="32"/>
      <c r="F3029" s="32"/>
      <c r="G3029" s="238"/>
      <c r="H3029" s="229"/>
      <c r="I3029" s="32"/>
      <c r="J3029" s="32"/>
      <c r="K3029" s="229"/>
      <c r="L3029" s="229"/>
      <c r="M3029" s="232"/>
      <c r="N3029" s="229"/>
    </row>
    <row r="3030">
      <c r="A3030" s="227" t="str">
        <f t="shared" si="1"/>
        <v>#VALUE!</v>
      </c>
      <c r="B3030" s="227" t="str">
        <f t="shared" si="2"/>
        <v>#VALUE!</v>
      </c>
      <c r="C3030" s="237"/>
      <c r="D3030" s="32"/>
      <c r="E3030" s="229"/>
      <c r="F3030" s="32"/>
      <c r="G3030" s="238"/>
      <c r="H3030" s="229"/>
      <c r="I3030" s="32"/>
      <c r="J3030" s="32"/>
      <c r="K3030" s="229"/>
      <c r="L3030" s="229"/>
      <c r="M3030" s="232"/>
      <c r="N3030" s="229"/>
    </row>
    <row r="3031">
      <c r="A3031" s="227" t="str">
        <f t="shared" si="1"/>
        <v>#VALUE!</v>
      </c>
      <c r="B3031" s="227" t="str">
        <f t="shared" si="2"/>
        <v>#VALUE!</v>
      </c>
      <c r="C3031" s="237"/>
      <c r="D3031" s="32"/>
      <c r="E3031" s="231"/>
      <c r="F3031" s="32"/>
      <c r="G3031" s="238"/>
      <c r="H3031" s="229"/>
      <c r="I3031" s="32"/>
      <c r="J3031" s="32"/>
      <c r="K3031" s="229"/>
      <c r="L3031" s="229"/>
      <c r="M3031" s="232"/>
      <c r="N3031" s="229"/>
    </row>
    <row r="3032">
      <c r="A3032" s="227" t="str">
        <f t="shared" si="1"/>
        <v>#VALUE!</v>
      </c>
      <c r="B3032" s="227" t="str">
        <f t="shared" si="2"/>
        <v>#VALUE!</v>
      </c>
      <c r="C3032" s="237"/>
      <c r="D3032" s="32"/>
      <c r="E3032" s="229"/>
      <c r="F3032" s="32"/>
      <c r="G3032" s="238"/>
      <c r="H3032" s="229"/>
      <c r="I3032" s="32"/>
      <c r="J3032" s="32"/>
      <c r="K3032" s="229"/>
      <c r="L3032" s="229"/>
      <c r="M3032" s="232"/>
      <c r="N3032" s="229"/>
    </row>
    <row r="3033">
      <c r="A3033" s="227" t="str">
        <f t="shared" si="1"/>
        <v>#VALUE!</v>
      </c>
      <c r="B3033" s="227" t="str">
        <f t="shared" si="2"/>
        <v>#VALUE!</v>
      </c>
      <c r="C3033" s="237"/>
      <c r="D3033" s="32"/>
      <c r="E3033" s="229"/>
      <c r="F3033" s="32"/>
      <c r="G3033" s="238"/>
      <c r="H3033" s="233"/>
      <c r="I3033" s="32"/>
      <c r="J3033" s="32"/>
      <c r="K3033" s="229"/>
      <c r="L3033" s="233"/>
      <c r="M3033" s="232"/>
      <c r="N3033" s="229"/>
    </row>
    <row r="3034">
      <c r="A3034" s="227" t="str">
        <f t="shared" si="1"/>
        <v>#VALUE!</v>
      </c>
      <c r="B3034" s="227" t="str">
        <f t="shared" si="2"/>
        <v>#VALUE!</v>
      </c>
      <c r="C3034" s="237"/>
      <c r="D3034" s="32"/>
      <c r="E3034" s="229"/>
      <c r="F3034" s="32"/>
      <c r="G3034" s="238"/>
      <c r="H3034" s="233"/>
      <c r="I3034" s="32"/>
      <c r="J3034" s="32"/>
      <c r="K3034" s="229"/>
      <c r="L3034" s="233"/>
      <c r="M3034" s="232"/>
      <c r="N3034" s="229"/>
    </row>
    <row r="3035">
      <c r="A3035" s="227" t="str">
        <f t="shared" si="1"/>
        <v>#VALUE!</v>
      </c>
      <c r="B3035" s="227" t="str">
        <f t="shared" si="2"/>
        <v>#VALUE!</v>
      </c>
      <c r="C3035" s="237"/>
      <c r="D3035" s="32"/>
      <c r="E3035" s="229"/>
      <c r="F3035" s="32"/>
      <c r="G3035" s="238"/>
      <c r="H3035" s="233"/>
      <c r="I3035" s="32"/>
      <c r="J3035" s="32"/>
      <c r="K3035" s="229"/>
      <c r="L3035" s="233"/>
      <c r="M3035" s="232"/>
      <c r="N3035" s="229"/>
    </row>
    <row r="3036">
      <c r="A3036" s="227" t="str">
        <f t="shared" si="1"/>
        <v>#VALUE!</v>
      </c>
      <c r="B3036" s="227" t="str">
        <f t="shared" si="2"/>
        <v>#VALUE!</v>
      </c>
      <c r="C3036" s="237"/>
      <c r="D3036" s="32"/>
      <c r="E3036" s="229"/>
      <c r="F3036" s="32"/>
      <c r="G3036" s="238"/>
      <c r="H3036" s="229"/>
      <c r="I3036" s="32"/>
      <c r="J3036" s="32"/>
      <c r="K3036" s="229"/>
      <c r="L3036" s="229"/>
      <c r="M3036" s="232"/>
      <c r="N3036" s="229"/>
    </row>
    <row r="3037">
      <c r="A3037" s="227" t="str">
        <f t="shared" si="1"/>
        <v>#VALUE!</v>
      </c>
      <c r="B3037" s="227" t="str">
        <f t="shared" si="2"/>
        <v>#VALUE!</v>
      </c>
      <c r="C3037" s="237"/>
      <c r="D3037" s="32"/>
      <c r="E3037" s="32"/>
      <c r="F3037" s="32"/>
      <c r="G3037" s="238"/>
      <c r="H3037" s="229"/>
      <c r="I3037" s="32"/>
      <c r="J3037" s="32"/>
      <c r="K3037" s="229"/>
      <c r="L3037" s="229"/>
      <c r="M3037" s="232"/>
      <c r="N3037" s="229"/>
    </row>
    <row r="3038">
      <c r="A3038" s="227" t="str">
        <f t="shared" si="1"/>
        <v>#VALUE!</v>
      </c>
      <c r="B3038" s="227" t="str">
        <f t="shared" si="2"/>
        <v>#VALUE!</v>
      </c>
      <c r="C3038" s="237"/>
      <c r="D3038" s="32"/>
      <c r="E3038" s="32"/>
      <c r="F3038" s="32"/>
      <c r="G3038" s="238"/>
      <c r="H3038" s="229"/>
      <c r="I3038" s="32"/>
      <c r="J3038" s="32"/>
      <c r="K3038" s="229"/>
      <c r="L3038" s="229"/>
      <c r="M3038" s="232"/>
      <c r="N3038" s="229"/>
    </row>
    <row r="3039">
      <c r="A3039" s="227" t="str">
        <f t="shared" si="1"/>
        <v>#VALUE!</v>
      </c>
      <c r="B3039" s="227" t="str">
        <f t="shared" si="2"/>
        <v>#VALUE!</v>
      </c>
      <c r="C3039" s="237"/>
      <c r="D3039" s="32"/>
      <c r="E3039" s="229"/>
      <c r="F3039" s="32"/>
      <c r="G3039" s="238"/>
      <c r="H3039" s="233"/>
      <c r="I3039" s="32"/>
      <c r="J3039" s="32"/>
      <c r="K3039" s="229"/>
      <c r="L3039" s="233"/>
      <c r="M3039" s="232"/>
      <c r="N3039" s="229"/>
    </row>
    <row r="3040">
      <c r="A3040" s="227" t="str">
        <f t="shared" si="1"/>
        <v>#VALUE!</v>
      </c>
      <c r="B3040" s="227" t="str">
        <f t="shared" si="2"/>
        <v>#VALUE!</v>
      </c>
      <c r="C3040" s="237"/>
      <c r="D3040" s="32"/>
      <c r="E3040" s="229"/>
      <c r="F3040" s="32"/>
      <c r="G3040" s="238"/>
      <c r="H3040" s="229"/>
      <c r="I3040" s="32"/>
      <c r="J3040" s="32"/>
      <c r="K3040" s="229"/>
      <c r="L3040" s="229"/>
      <c r="M3040" s="232"/>
      <c r="N3040" s="229"/>
    </row>
    <row r="3041">
      <c r="A3041" s="227" t="str">
        <f t="shared" si="1"/>
        <v>#VALUE!</v>
      </c>
      <c r="B3041" s="227" t="str">
        <f t="shared" si="2"/>
        <v>#VALUE!</v>
      </c>
      <c r="C3041" s="237"/>
      <c r="D3041" s="32"/>
      <c r="E3041" s="32"/>
      <c r="F3041" s="32"/>
      <c r="G3041" s="238"/>
      <c r="H3041" s="233"/>
      <c r="I3041" s="32"/>
      <c r="J3041" s="32"/>
      <c r="K3041" s="229"/>
      <c r="L3041" s="233"/>
      <c r="M3041" s="232"/>
      <c r="N3041" s="229"/>
    </row>
    <row r="3042">
      <c r="A3042" s="227" t="str">
        <f t="shared" si="1"/>
        <v>#VALUE!</v>
      </c>
      <c r="B3042" s="227" t="str">
        <f t="shared" si="2"/>
        <v>#VALUE!</v>
      </c>
      <c r="C3042" s="237"/>
      <c r="D3042" s="32"/>
      <c r="E3042" s="229"/>
      <c r="F3042" s="32"/>
      <c r="G3042" s="238"/>
      <c r="H3042" s="229"/>
      <c r="I3042" s="32"/>
      <c r="J3042" s="32"/>
      <c r="K3042" s="229"/>
      <c r="L3042" s="229"/>
      <c r="M3042" s="232"/>
      <c r="N3042" s="229"/>
    </row>
    <row r="3043">
      <c r="A3043" s="227" t="str">
        <f t="shared" si="1"/>
        <v>#VALUE!</v>
      </c>
      <c r="B3043" s="227" t="str">
        <f t="shared" si="2"/>
        <v>#VALUE!</v>
      </c>
      <c r="C3043" s="237"/>
      <c r="D3043" s="32"/>
      <c r="E3043" s="229"/>
      <c r="F3043" s="32"/>
      <c r="G3043" s="238"/>
      <c r="H3043" s="233"/>
      <c r="I3043" s="32"/>
      <c r="J3043" s="32"/>
      <c r="K3043" s="229"/>
      <c r="L3043" s="229"/>
      <c r="M3043" s="232"/>
      <c r="N3043" s="229"/>
    </row>
    <row r="3044">
      <c r="A3044" s="227" t="str">
        <f t="shared" si="1"/>
        <v>#VALUE!</v>
      </c>
      <c r="B3044" s="227" t="str">
        <f t="shared" si="2"/>
        <v>#VALUE!</v>
      </c>
      <c r="C3044" s="237"/>
      <c r="D3044" s="32"/>
      <c r="E3044" s="229"/>
      <c r="F3044" s="32"/>
      <c r="G3044" s="239"/>
      <c r="H3044" s="233"/>
      <c r="I3044" s="32"/>
      <c r="J3044" s="32"/>
      <c r="K3044" s="229"/>
      <c r="L3044" s="229"/>
      <c r="M3044" s="232"/>
      <c r="N3044" s="229"/>
    </row>
    <row r="3045">
      <c r="A3045" s="227" t="str">
        <f t="shared" si="1"/>
        <v>#VALUE!</v>
      </c>
      <c r="B3045" s="227" t="str">
        <f t="shared" si="2"/>
        <v>#VALUE!</v>
      </c>
      <c r="C3045" s="237"/>
      <c r="D3045" s="32"/>
      <c r="E3045" s="32"/>
      <c r="F3045" s="32"/>
      <c r="G3045" s="239"/>
      <c r="H3045" s="229"/>
      <c r="I3045" s="32"/>
      <c r="J3045" s="32"/>
      <c r="K3045" s="229"/>
      <c r="L3045" s="229"/>
      <c r="M3045" s="232"/>
      <c r="N3045" s="229"/>
    </row>
    <row r="3046">
      <c r="A3046" s="227" t="str">
        <f t="shared" si="1"/>
        <v>#VALUE!</v>
      </c>
      <c r="B3046" s="227" t="str">
        <f t="shared" si="2"/>
        <v>#VALUE!</v>
      </c>
      <c r="C3046" s="237"/>
      <c r="D3046" s="32"/>
      <c r="E3046" s="229"/>
      <c r="F3046" s="32"/>
      <c r="G3046" s="238"/>
      <c r="H3046" s="233"/>
      <c r="I3046" s="32"/>
      <c r="J3046" s="32"/>
      <c r="K3046" s="229"/>
      <c r="L3046" s="229"/>
      <c r="M3046" s="232"/>
      <c r="N3046" s="229"/>
    </row>
    <row r="3047">
      <c r="A3047" s="227" t="str">
        <f t="shared" si="1"/>
        <v>#VALUE!</v>
      </c>
      <c r="B3047" s="227" t="str">
        <f t="shared" si="2"/>
        <v>#VALUE!</v>
      </c>
      <c r="C3047" s="237"/>
      <c r="D3047" s="32"/>
      <c r="E3047" s="229"/>
      <c r="F3047" s="32"/>
      <c r="G3047" s="239"/>
      <c r="H3047" s="233"/>
      <c r="I3047" s="32"/>
      <c r="J3047" s="32"/>
      <c r="K3047" s="229"/>
      <c r="L3047" s="233"/>
      <c r="M3047" s="32"/>
      <c r="N3047" s="229"/>
    </row>
    <row r="3048">
      <c r="A3048" s="227" t="str">
        <f t="shared" si="1"/>
        <v>#VALUE!</v>
      </c>
      <c r="B3048" s="227" t="str">
        <f t="shared" si="2"/>
        <v>#VALUE!</v>
      </c>
      <c r="C3048" s="237"/>
      <c r="D3048" s="32"/>
      <c r="E3048" s="229"/>
      <c r="F3048" s="32"/>
      <c r="G3048" s="239"/>
      <c r="H3048" s="233"/>
      <c r="I3048" s="32"/>
      <c r="J3048" s="32"/>
      <c r="K3048" s="229"/>
      <c r="L3048" s="233"/>
      <c r="M3048" s="32"/>
      <c r="N3048" s="229"/>
    </row>
    <row r="3049">
      <c r="A3049" s="227" t="str">
        <f t="shared" si="1"/>
        <v>#VALUE!</v>
      </c>
      <c r="B3049" s="227" t="str">
        <f t="shared" si="2"/>
        <v>#VALUE!</v>
      </c>
      <c r="C3049" s="237"/>
      <c r="D3049" s="32"/>
      <c r="E3049" s="229"/>
      <c r="F3049" s="32"/>
      <c r="G3049" s="238"/>
      <c r="H3049" s="233"/>
      <c r="I3049" s="32"/>
      <c r="J3049" s="32"/>
      <c r="K3049" s="229"/>
      <c r="L3049" s="233"/>
      <c r="M3049" s="231"/>
      <c r="N3049" s="229"/>
    </row>
    <row r="3050">
      <c r="A3050" s="227" t="str">
        <f t="shared" si="1"/>
        <v>#VALUE!</v>
      </c>
      <c r="B3050" s="227" t="str">
        <f t="shared" si="2"/>
        <v>#VALUE!</v>
      </c>
      <c r="C3050" s="237"/>
      <c r="D3050" s="32"/>
      <c r="E3050" s="32"/>
      <c r="F3050" s="32"/>
      <c r="G3050" s="239"/>
      <c r="H3050" s="233"/>
      <c r="I3050" s="32"/>
      <c r="J3050" s="32"/>
      <c r="K3050" s="229"/>
      <c r="L3050" s="233"/>
      <c r="M3050" s="32"/>
      <c r="N3050" s="229"/>
    </row>
    <row r="3051">
      <c r="A3051" s="227" t="str">
        <f t="shared" si="1"/>
        <v>#VALUE!</v>
      </c>
      <c r="B3051" s="227" t="str">
        <f t="shared" si="2"/>
        <v>#VALUE!</v>
      </c>
      <c r="C3051" s="237"/>
      <c r="D3051" s="32"/>
      <c r="E3051" s="229"/>
      <c r="F3051" s="32"/>
      <c r="G3051" s="239"/>
      <c r="H3051" s="233"/>
      <c r="I3051" s="32"/>
      <c r="J3051" s="32"/>
      <c r="K3051" s="229"/>
      <c r="L3051" s="233"/>
      <c r="M3051" s="32"/>
      <c r="N3051" s="229"/>
    </row>
    <row r="3052">
      <c r="A3052" s="227" t="str">
        <f t="shared" si="1"/>
        <v>#VALUE!</v>
      </c>
      <c r="B3052" s="227" t="str">
        <f t="shared" si="2"/>
        <v>#VALUE!</v>
      </c>
      <c r="C3052" s="237"/>
      <c r="D3052" s="32"/>
      <c r="E3052" s="229"/>
      <c r="F3052" s="32"/>
      <c r="G3052" s="238"/>
      <c r="H3052" s="233"/>
      <c r="I3052" s="32"/>
      <c r="J3052" s="32"/>
      <c r="K3052" s="229"/>
      <c r="L3052" s="233"/>
      <c r="M3052" s="32"/>
      <c r="N3052" s="229"/>
    </row>
    <row r="3053">
      <c r="A3053" s="227" t="str">
        <f t="shared" si="1"/>
        <v>#VALUE!</v>
      </c>
      <c r="B3053" s="227" t="str">
        <f t="shared" si="2"/>
        <v>#VALUE!</v>
      </c>
      <c r="C3053" s="237"/>
      <c r="D3053" s="32"/>
      <c r="E3053" s="32"/>
      <c r="F3053" s="32"/>
      <c r="G3053" s="238"/>
      <c r="H3053" s="229"/>
      <c r="I3053" s="32"/>
      <c r="J3053" s="32"/>
      <c r="K3053" s="229"/>
      <c r="L3053" s="229"/>
      <c r="M3053" s="32"/>
      <c r="N3053" s="229"/>
    </row>
    <row r="3054">
      <c r="A3054" s="227" t="str">
        <f t="shared" si="1"/>
        <v>#VALUE!</v>
      </c>
      <c r="B3054" s="227" t="str">
        <f t="shared" si="2"/>
        <v>#VALUE!</v>
      </c>
      <c r="C3054" s="237"/>
      <c r="D3054" s="32"/>
      <c r="E3054" s="229"/>
      <c r="F3054" s="32"/>
      <c r="G3054" s="238"/>
      <c r="H3054" s="229"/>
      <c r="I3054" s="32"/>
      <c r="J3054" s="32"/>
      <c r="K3054" s="229"/>
      <c r="L3054" s="229"/>
      <c r="M3054" s="32"/>
      <c r="N3054" s="229"/>
    </row>
    <row r="3055">
      <c r="A3055" s="227" t="str">
        <f t="shared" si="1"/>
        <v>#VALUE!</v>
      </c>
      <c r="B3055" s="227" t="str">
        <f t="shared" si="2"/>
        <v>#VALUE!</v>
      </c>
      <c r="C3055" s="237"/>
      <c r="D3055" s="32"/>
      <c r="E3055" s="229"/>
      <c r="F3055" s="32"/>
      <c r="G3055" s="238"/>
      <c r="H3055" s="229"/>
      <c r="I3055" s="32"/>
      <c r="J3055" s="32"/>
      <c r="K3055" s="229"/>
      <c r="L3055" s="229"/>
      <c r="M3055" s="32"/>
      <c r="N3055" s="229"/>
    </row>
    <row r="3056">
      <c r="A3056" s="227" t="str">
        <f t="shared" si="1"/>
        <v>#VALUE!</v>
      </c>
      <c r="B3056" s="227" t="str">
        <f t="shared" si="2"/>
        <v>#VALUE!</v>
      </c>
      <c r="C3056" s="237"/>
      <c r="D3056" s="32"/>
      <c r="E3056" s="32"/>
      <c r="F3056" s="32"/>
      <c r="G3056" s="238"/>
      <c r="H3056" s="229"/>
      <c r="I3056" s="32"/>
      <c r="J3056" s="32"/>
      <c r="K3056" s="229"/>
      <c r="L3056" s="229"/>
      <c r="M3056" s="32"/>
      <c r="N3056" s="229"/>
    </row>
    <row r="3057">
      <c r="A3057" s="227" t="str">
        <f t="shared" si="1"/>
        <v>#VALUE!</v>
      </c>
      <c r="B3057" s="227" t="str">
        <f t="shared" si="2"/>
        <v>#VALUE!</v>
      </c>
      <c r="C3057" s="237"/>
      <c r="D3057" s="32"/>
      <c r="E3057" s="229"/>
      <c r="F3057" s="32"/>
      <c r="G3057" s="238"/>
      <c r="H3057" s="229"/>
      <c r="I3057" s="32"/>
      <c r="J3057" s="32"/>
      <c r="K3057" s="229"/>
      <c r="L3057" s="229"/>
      <c r="M3057" s="32"/>
      <c r="N3057" s="229"/>
    </row>
    <row r="3058">
      <c r="A3058" s="227" t="str">
        <f t="shared" si="1"/>
        <v>#VALUE!</v>
      </c>
      <c r="B3058" s="227" t="str">
        <f t="shared" si="2"/>
        <v>#VALUE!</v>
      </c>
      <c r="C3058" s="237"/>
      <c r="D3058" s="32"/>
      <c r="E3058" s="229"/>
      <c r="F3058" s="32"/>
      <c r="G3058" s="238"/>
      <c r="H3058" s="229"/>
      <c r="I3058" s="32"/>
      <c r="J3058" s="32"/>
      <c r="K3058" s="229"/>
      <c r="L3058" s="229"/>
      <c r="M3058" s="32"/>
      <c r="N3058" s="229"/>
    </row>
    <row r="3059">
      <c r="A3059" s="227" t="str">
        <f t="shared" si="1"/>
        <v>#VALUE!</v>
      </c>
      <c r="B3059" s="227" t="str">
        <f t="shared" si="2"/>
        <v>#VALUE!</v>
      </c>
      <c r="C3059" s="237"/>
      <c r="D3059" s="32"/>
      <c r="E3059" s="229"/>
      <c r="F3059" s="32"/>
      <c r="G3059" s="238"/>
      <c r="H3059" s="229"/>
      <c r="I3059" s="32"/>
      <c r="J3059" s="32"/>
      <c r="K3059" s="229"/>
      <c r="L3059" s="229"/>
      <c r="M3059" s="32"/>
      <c r="N3059" s="229"/>
    </row>
    <row r="3060">
      <c r="A3060" s="227" t="str">
        <f t="shared" si="1"/>
        <v>#VALUE!</v>
      </c>
      <c r="B3060" s="227" t="str">
        <f t="shared" si="2"/>
        <v>#VALUE!</v>
      </c>
      <c r="C3060" s="237"/>
      <c r="D3060" s="32"/>
      <c r="E3060" s="229"/>
      <c r="F3060" s="32"/>
      <c r="G3060" s="238"/>
      <c r="H3060" s="229"/>
      <c r="I3060" s="32"/>
      <c r="J3060" s="32"/>
      <c r="K3060" s="229"/>
      <c r="L3060" s="229"/>
      <c r="M3060" s="32"/>
      <c r="N3060" s="229"/>
    </row>
    <row r="3061">
      <c r="A3061" s="227" t="str">
        <f t="shared" si="1"/>
        <v>#VALUE!</v>
      </c>
      <c r="B3061" s="227" t="str">
        <f t="shared" si="2"/>
        <v>#VALUE!</v>
      </c>
      <c r="C3061" s="237"/>
      <c r="D3061" s="32"/>
      <c r="E3061" s="229"/>
      <c r="F3061" s="32"/>
      <c r="G3061" s="238"/>
      <c r="H3061" s="229"/>
      <c r="I3061" s="32"/>
      <c r="J3061" s="32"/>
      <c r="K3061" s="229"/>
      <c r="L3061" s="229"/>
      <c r="M3061" s="32"/>
      <c r="N3061" s="229"/>
    </row>
    <row r="3062">
      <c r="A3062" s="227" t="str">
        <f t="shared" si="1"/>
        <v>#VALUE!</v>
      </c>
      <c r="B3062" s="227" t="str">
        <f t="shared" si="2"/>
        <v>#VALUE!</v>
      </c>
      <c r="C3062" s="237"/>
      <c r="D3062" s="32"/>
      <c r="E3062" s="229"/>
      <c r="F3062" s="32"/>
      <c r="G3062" s="238"/>
      <c r="H3062" s="229"/>
      <c r="I3062" s="32"/>
      <c r="J3062" s="32"/>
      <c r="K3062" s="229"/>
      <c r="L3062" s="229"/>
      <c r="M3062" s="32"/>
      <c r="N3062" s="229"/>
    </row>
    <row r="3063">
      <c r="A3063" s="227" t="str">
        <f t="shared" si="1"/>
        <v>#VALUE!</v>
      </c>
      <c r="B3063" s="227" t="str">
        <f t="shared" si="2"/>
        <v>#VALUE!</v>
      </c>
      <c r="C3063" s="237"/>
      <c r="D3063" s="32"/>
      <c r="E3063" s="229"/>
      <c r="F3063" s="32"/>
      <c r="G3063" s="238"/>
      <c r="H3063" s="229"/>
      <c r="I3063" s="32"/>
      <c r="J3063" s="32"/>
      <c r="K3063" s="229"/>
      <c r="L3063" s="229"/>
      <c r="M3063" s="32"/>
      <c r="N3063" s="229"/>
    </row>
    <row r="3064">
      <c r="A3064" s="227" t="str">
        <f t="shared" si="1"/>
        <v>#VALUE!</v>
      </c>
      <c r="B3064" s="227" t="str">
        <f t="shared" si="2"/>
        <v>#VALUE!</v>
      </c>
      <c r="C3064" s="237"/>
      <c r="D3064" s="32"/>
      <c r="E3064" s="32"/>
      <c r="F3064" s="32"/>
      <c r="G3064" s="238"/>
      <c r="H3064" s="229"/>
      <c r="I3064" s="32"/>
      <c r="J3064" s="32"/>
      <c r="K3064" s="229"/>
      <c r="L3064" s="229"/>
      <c r="M3064" s="32"/>
      <c r="N3064" s="229"/>
    </row>
    <row r="3065">
      <c r="A3065" s="227" t="str">
        <f t="shared" si="1"/>
        <v>#VALUE!</v>
      </c>
      <c r="B3065" s="227" t="str">
        <f t="shared" si="2"/>
        <v>#VALUE!</v>
      </c>
      <c r="C3065" s="237"/>
      <c r="D3065" s="32"/>
      <c r="E3065" s="32"/>
      <c r="F3065" s="32"/>
      <c r="G3065" s="238"/>
      <c r="H3065" s="229"/>
      <c r="I3065" s="32"/>
      <c r="J3065" s="32"/>
      <c r="K3065" s="229"/>
      <c r="L3065" s="229"/>
      <c r="M3065" s="32"/>
      <c r="N3065" s="229"/>
    </row>
    <row r="3066">
      <c r="A3066" s="227" t="str">
        <f t="shared" si="1"/>
        <v>#VALUE!</v>
      </c>
      <c r="B3066" s="227" t="str">
        <f t="shared" si="2"/>
        <v>#VALUE!</v>
      </c>
      <c r="C3066" s="237"/>
      <c r="D3066" s="32"/>
      <c r="E3066" s="231"/>
      <c r="F3066" s="32"/>
      <c r="G3066" s="238"/>
      <c r="H3066" s="229"/>
      <c r="I3066" s="32"/>
      <c r="J3066" s="32"/>
      <c r="K3066" s="229"/>
      <c r="L3066" s="229"/>
      <c r="M3066" s="232"/>
      <c r="N3066" s="229"/>
    </row>
    <row r="3067">
      <c r="A3067" s="227" t="str">
        <f t="shared" si="1"/>
        <v>#VALUE!</v>
      </c>
      <c r="B3067" s="227" t="str">
        <f t="shared" si="2"/>
        <v>#VALUE!</v>
      </c>
      <c r="C3067" s="237"/>
      <c r="D3067" s="32"/>
      <c r="E3067" s="229"/>
      <c r="F3067" s="32"/>
      <c r="G3067" s="238"/>
      <c r="H3067" s="229"/>
      <c r="I3067" s="32"/>
      <c r="J3067" s="32"/>
      <c r="K3067" s="229"/>
      <c r="L3067" s="229"/>
      <c r="M3067" s="32"/>
      <c r="N3067" s="229"/>
    </row>
    <row r="3068">
      <c r="A3068" s="227" t="str">
        <f t="shared" si="1"/>
        <v>#VALUE!</v>
      </c>
      <c r="B3068" s="227" t="str">
        <f t="shared" si="2"/>
        <v>#VALUE!</v>
      </c>
      <c r="C3068" s="237"/>
      <c r="D3068" s="32"/>
      <c r="E3068" s="231"/>
      <c r="F3068" s="32"/>
      <c r="G3068" s="238"/>
      <c r="H3068" s="229"/>
      <c r="I3068" s="32"/>
      <c r="J3068" s="32"/>
      <c r="K3068" s="229"/>
      <c r="L3068" s="229"/>
      <c r="M3068" s="32"/>
      <c r="N3068" s="229"/>
    </row>
    <row r="3069">
      <c r="A3069" s="227" t="str">
        <f t="shared" si="1"/>
        <v>#VALUE!</v>
      </c>
      <c r="B3069" s="227" t="str">
        <f t="shared" si="2"/>
        <v>#VALUE!</v>
      </c>
      <c r="C3069" s="237"/>
      <c r="D3069" s="32"/>
      <c r="E3069" s="32"/>
      <c r="F3069" s="32"/>
      <c r="G3069" s="238"/>
      <c r="H3069" s="229"/>
      <c r="I3069" s="32"/>
      <c r="J3069" s="32"/>
      <c r="K3069" s="229"/>
      <c r="L3069" s="229"/>
      <c r="M3069" s="32"/>
      <c r="N3069" s="229"/>
    </row>
    <row r="3070">
      <c r="A3070" s="227" t="str">
        <f t="shared" si="1"/>
        <v>#VALUE!</v>
      </c>
      <c r="B3070" s="227" t="str">
        <f t="shared" si="2"/>
        <v>#VALUE!</v>
      </c>
      <c r="C3070" s="237"/>
      <c r="D3070" s="32"/>
      <c r="E3070" s="229"/>
      <c r="F3070" s="32"/>
      <c r="G3070" s="238"/>
      <c r="H3070" s="229"/>
      <c r="I3070" s="32"/>
      <c r="J3070" s="32"/>
      <c r="K3070" s="229"/>
      <c r="L3070" s="229"/>
      <c r="M3070" s="32"/>
      <c r="N3070" s="229"/>
    </row>
    <row r="3071">
      <c r="A3071" s="227" t="str">
        <f t="shared" si="1"/>
        <v>#VALUE!</v>
      </c>
      <c r="B3071" s="227" t="str">
        <f t="shared" si="2"/>
        <v>#VALUE!</v>
      </c>
      <c r="C3071" s="237"/>
      <c r="D3071" s="32"/>
      <c r="E3071" s="231"/>
      <c r="F3071" s="32"/>
      <c r="G3071" s="238"/>
      <c r="H3071" s="229"/>
      <c r="I3071" s="32"/>
      <c r="J3071" s="32"/>
      <c r="K3071" s="229"/>
      <c r="L3071" s="229"/>
      <c r="M3071" s="32"/>
      <c r="N3071" s="229"/>
    </row>
    <row r="3072">
      <c r="A3072" s="227" t="str">
        <f t="shared" si="1"/>
        <v>#VALUE!</v>
      </c>
      <c r="B3072" s="227" t="str">
        <f t="shared" si="2"/>
        <v>#VALUE!</v>
      </c>
      <c r="C3072" s="237"/>
      <c r="D3072" s="32"/>
      <c r="E3072" s="229"/>
      <c r="F3072" s="32"/>
      <c r="G3072" s="238"/>
      <c r="H3072" s="229"/>
      <c r="I3072" s="32"/>
      <c r="J3072" s="32"/>
      <c r="K3072" s="229"/>
      <c r="L3072" s="229"/>
      <c r="M3072" s="32"/>
      <c r="N3072" s="229"/>
    </row>
    <row r="3073">
      <c r="A3073" s="227" t="str">
        <f t="shared" si="1"/>
        <v>#VALUE!</v>
      </c>
      <c r="B3073" s="227" t="str">
        <f t="shared" si="2"/>
        <v>#VALUE!</v>
      </c>
      <c r="C3073" s="237"/>
      <c r="D3073" s="32"/>
      <c r="E3073" s="231"/>
      <c r="F3073" s="32"/>
      <c r="G3073" s="238"/>
      <c r="H3073" s="229"/>
      <c r="I3073" s="32"/>
      <c r="J3073" s="32"/>
      <c r="K3073" s="229"/>
      <c r="L3073" s="229"/>
      <c r="M3073" s="32"/>
      <c r="N3073" s="229"/>
    </row>
    <row r="3074">
      <c r="A3074" s="227" t="str">
        <f t="shared" si="1"/>
        <v>#VALUE!</v>
      </c>
      <c r="B3074" s="227" t="str">
        <f t="shared" si="2"/>
        <v>#VALUE!</v>
      </c>
      <c r="C3074" s="237"/>
      <c r="D3074" s="32"/>
      <c r="E3074" s="32"/>
      <c r="F3074" s="32"/>
      <c r="G3074" s="238"/>
      <c r="H3074" s="229"/>
      <c r="I3074" s="32"/>
      <c r="J3074" s="32"/>
      <c r="K3074" s="229"/>
      <c r="L3074" s="229"/>
      <c r="M3074" s="32"/>
      <c r="N3074" s="229"/>
    </row>
    <row r="3075">
      <c r="A3075" s="227" t="str">
        <f t="shared" si="1"/>
        <v>#VALUE!</v>
      </c>
      <c r="B3075" s="227" t="str">
        <f t="shared" si="2"/>
        <v>#VALUE!</v>
      </c>
      <c r="C3075" s="237"/>
      <c r="D3075" s="32"/>
      <c r="E3075" s="229"/>
      <c r="F3075" s="32"/>
      <c r="G3075" s="238"/>
      <c r="H3075" s="229"/>
      <c r="I3075" s="32"/>
      <c r="J3075" s="32"/>
      <c r="K3075" s="229"/>
      <c r="L3075" s="229"/>
      <c r="M3075" s="32"/>
      <c r="N3075" s="229"/>
    </row>
    <row r="3076">
      <c r="A3076" s="227" t="str">
        <f t="shared" si="1"/>
        <v>#VALUE!</v>
      </c>
      <c r="B3076" s="227" t="str">
        <f t="shared" si="2"/>
        <v>#VALUE!</v>
      </c>
      <c r="C3076" s="237"/>
      <c r="D3076" s="32"/>
      <c r="E3076" s="229"/>
      <c r="F3076" s="32"/>
      <c r="G3076" s="238"/>
      <c r="H3076" s="229"/>
      <c r="I3076" s="32"/>
      <c r="J3076" s="32"/>
      <c r="K3076" s="229"/>
      <c r="L3076" s="229"/>
      <c r="M3076" s="32"/>
      <c r="N3076" s="229"/>
    </row>
    <row r="3077">
      <c r="A3077" s="227" t="str">
        <f t="shared" si="1"/>
        <v>#VALUE!</v>
      </c>
      <c r="B3077" s="227" t="str">
        <f t="shared" si="2"/>
        <v>#VALUE!</v>
      </c>
      <c r="C3077" s="237"/>
      <c r="D3077" s="32"/>
      <c r="E3077" s="229"/>
      <c r="F3077" s="32"/>
      <c r="G3077" s="238"/>
      <c r="H3077" s="229"/>
      <c r="I3077" s="32"/>
      <c r="J3077" s="32"/>
      <c r="K3077" s="229"/>
      <c r="L3077" s="229"/>
      <c r="M3077" s="32"/>
      <c r="N3077" s="229"/>
    </row>
    <row r="3078">
      <c r="A3078" s="227" t="str">
        <f t="shared" si="1"/>
        <v>#VALUE!</v>
      </c>
      <c r="B3078" s="227" t="str">
        <f t="shared" si="2"/>
        <v>#VALUE!</v>
      </c>
      <c r="C3078" s="237"/>
      <c r="D3078" s="32"/>
      <c r="E3078" s="32"/>
      <c r="F3078" s="32"/>
      <c r="G3078" s="238"/>
      <c r="H3078" s="229"/>
      <c r="I3078" s="32"/>
      <c r="J3078" s="32"/>
      <c r="K3078" s="229"/>
      <c r="L3078" s="229"/>
      <c r="M3078" s="231"/>
      <c r="N3078" s="229"/>
    </row>
    <row r="3079">
      <c r="A3079" s="227" t="str">
        <f t="shared" si="1"/>
        <v>#VALUE!</v>
      </c>
      <c r="B3079" s="227" t="str">
        <f t="shared" si="2"/>
        <v>#VALUE!</v>
      </c>
      <c r="C3079" s="237"/>
      <c r="D3079" s="32"/>
      <c r="E3079" s="32"/>
      <c r="F3079" s="32"/>
      <c r="G3079" s="238"/>
      <c r="H3079" s="229"/>
      <c r="I3079" s="32"/>
      <c r="J3079" s="32"/>
      <c r="K3079" s="229"/>
      <c r="L3079" s="229"/>
      <c r="M3079" s="231"/>
      <c r="N3079" s="229"/>
    </row>
    <row r="3080">
      <c r="A3080" s="227" t="str">
        <f t="shared" si="1"/>
        <v>#VALUE!</v>
      </c>
      <c r="B3080" s="227" t="str">
        <f t="shared" si="2"/>
        <v>#VALUE!</v>
      </c>
      <c r="C3080" s="237"/>
      <c r="D3080" s="32"/>
      <c r="E3080" s="231"/>
      <c r="F3080" s="32"/>
      <c r="G3080" s="238"/>
      <c r="H3080" s="229"/>
      <c r="I3080" s="32"/>
      <c r="J3080" s="32"/>
      <c r="K3080" s="229"/>
      <c r="L3080" s="229"/>
      <c r="M3080" s="32"/>
      <c r="N3080" s="229"/>
    </row>
    <row r="3081">
      <c r="A3081" s="227" t="str">
        <f t="shared" si="1"/>
        <v>#VALUE!</v>
      </c>
      <c r="B3081" s="227" t="str">
        <f t="shared" si="2"/>
        <v>#VALUE!</v>
      </c>
      <c r="C3081" s="237"/>
      <c r="D3081" s="32"/>
      <c r="E3081" s="231"/>
      <c r="F3081" s="32"/>
      <c r="G3081" s="238"/>
      <c r="H3081" s="229"/>
      <c r="I3081" s="32"/>
      <c r="J3081" s="32"/>
      <c r="K3081" s="229"/>
      <c r="L3081" s="229"/>
      <c r="M3081" s="32"/>
      <c r="N3081" s="229"/>
    </row>
    <row r="3082">
      <c r="A3082" s="227" t="str">
        <f t="shared" si="1"/>
        <v>#VALUE!</v>
      </c>
      <c r="B3082" s="227" t="str">
        <f t="shared" si="2"/>
        <v>#VALUE!</v>
      </c>
      <c r="C3082" s="237"/>
      <c r="D3082" s="32"/>
      <c r="E3082" s="229"/>
      <c r="F3082" s="32"/>
      <c r="G3082" s="238"/>
      <c r="H3082" s="229"/>
      <c r="I3082" s="32"/>
      <c r="J3082" s="32"/>
      <c r="K3082" s="229"/>
      <c r="L3082" s="229"/>
      <c r="M3082" s="32"/>
      <c r="N3082" s="229"/>
    </row>
    <row r="3083">
      <c r="A3083" s="227" t="str">
        <f t="shared" si="1"/>
        <v>#VALUE!</v>
      </c>
      <c r="B3083" s="227" t="str">
        <f t="shared" si="2"/>
        <v>#VALUE!</v>
      </c>
      <c r="C3083" s="237"/>
      <c r="D3083" s="32"/>
      <c r="E3083" s="32"/>
      <c r="F3083" s="32"/>
      <c r="G3083" s="238"/>
      <c r="H3083" s="229"/>
      <c r="I3083" s="32"/>
      <c r="J3083" s="32"/>
      <c r="K3083" s="229"/>
      <c r="L3083" s="229"/>
      <c r="M3083" s="32"/>
      <c r="N3083" s="229"/>
    </row>
    <row r="3084">
      <c r="A3084" s="227" t="str">
        <f t="shared" si="1"/>
        <v>#VALUE!</v>
      </c>
      <c r="B3084" s="227" t="str">
        <f t="shared" si="2"/>
        <v>#VALUE!</v>
      </c>
      <c r="C3084" s="237"/>
      <c r="D3084" s="32"/>
      <c r="E3084" s="32"/>
      <c r="F3084" s="32"/>
      <c r="G3084" s="238"/>
      <c r="H3084" s="229"/>
      <c r="I3084" s="32"/>
      <c r="J3084" s="32"/>
      <c r="K3084" s="229"/>
      <c r="L3084" s="229"/>
      <c r="M3084" s="32"/>
      <c r="N3084" s="229"/>
    </row>
    <row r="3085">
      <c r="A3085" s="227" t="str">
        <f t="shared" si="1"/>
        <v>#VALUE!</v>
      </c>
      <c r="B3085" s="227" t="str">
        <f t="shared" si="2"/>
        <v>#VALUE!</v>
      </c>
      <c r="C3085" s="237"/>
      <c r="D3085" s="32"/>
      <c r="E3085" s="229"/>
      <c r="F3085" s="32"/>
      <c r="G3085" s="238"/>
      <c r="H3085" s="233"/>
      <c r="I3085" s="32"/>
      <c r="J3085" s="32"/>
      <c r="K3085" s="229"/>
      <c r="L3085" s="233"/>
      <c r="M3085" s="32"/>
      <c r="N3085" s="229"/>
    </row>
    <row r="3086">
      <c r="A3086" s="227" t="str">
        <f t="shared" si="1"/>
        <v>#VALUE!</v>
      </c>
      <c r="B3086" s="227" t="str">
        <f t="shared" si="2"/>
        <v>#VALUE!</v>
      </c>
      <c r="C3086" s="237"/>
      <c r="D3086" s="32"/>
      <c r="E3086" s="229"/>
      <c r="F3086" s="32"/>
      <c r="G3086" s="238"/>
      <c r="H3086" s="233"/>
      <c r="I3086" s="32"/>
      <c r="J3086" s="32"/>
      <c r="K3086" s="229"/>
      <c r="L3086" s="233"/>
      <c r="M3086" s="32"/>
      <c r="N3086" s="229"/>
    </row>
    <row r="3087">
      <c r="A3087" s="227" t="str">
        <f t="shared" si="1"/>
        <v>#VALUE!</v>
      </c>
      <c r="B3087" s="227" t="str">
        <f t="shared" si="2"/>
        <v>#VALUE!</v>
      </c>
      <c r="C3087" s="237"/>
      <c r="D3087" s="32"/>
      <c r="E3087" s="32"/>
      <c r="F3087" s="32"/>
      <c r="G3087" s="238"/>
      <c r="H3087" s="233"/>
      <c r="I3087" s="32"/>
      <c r="J3087" s="32"/>
      <c r="K3087" s="229"/>
      <c r="L3087" s="233"/>
      <c r="M3087" s="32"/>
      <c r="N3087" s="229"/>
    </row>
    <row r="3088">
      <c r="A3088" s="227" t="str">
        <f t="shared" si="1"/>
        <v>#VALUE!</v>
      </c>
      <c r="B3088" s="227" t="str">
        <f t="shared" si="2"/>
        <v>#VALUE!</v>
      </c>
      <c r="C3088" s="237"/>
      <c r="D3088" s="32"/>
      <c r="E3088" s="229"/>
      <c r="F3088" s="32"/>
      <c r="G3088" s="238"/>
      <c r="H3088" s="229"/>
      <c r="I3088" s="32"/>
      <c r="J3088" s="32"/>
      <c r="K3088" s="229"/>
      <c r="L3088" s="229"/>
      <c r="M3088" s="32"/>
      <c r="N3088" s="229"/>
    </row>
    <row r="3089">
      <c r="A3089" s="227" t="str">
        <f t="shared" si="1"/>
        <v>#VALUE!</v>
      </c>
      <c r="B3089" s="227" t="str">
        <f t="shared" si="2"/>
        <v>#VALUE!</v>
      </c>
      <c r="C3089" s="32"/>
      <c r="D3089" s="32"/>
      <c r="E3089" s="229"/>
      <c r="F3089" s="32"/>
      <c r="G3089" s="229"/>
      <c r="H3089" s="229"/>
      <c r="I3089" s="32"/>
      <c r="J3089" s="32"/>
      <c r="K3089" s="229"/>
      <c r="L3089" s="229"/>
      <c r="M3089" s="231"/>
      <c r="N3089" s="229"/>
    </row>
    <row r="3090">
      <c r="A3090" s="227" t="str">
        <f t="shared" si="1"/>
        <v>#VALUE!</v>
      </c>
      <c r="B3090" s="227" t="str">
        <f t="shared" si="2"/>
        <v>#VALUE!</v>
      </c>
      <c r="C3090" s="32"/>
      <c r="D3090" s="32"/>
      <c r="E3090" s="229"/>
      <c r="F3090" s="32"/>
      <c r="G3090" s="233"/>
      <c r="H3090" s="233"/>
      <c r="I3090" s="32"/>
      <c r="J3090" s="32"/>
      <c r="K3090" s="229"/>
      <c r="L3090" s="233"/>
      <c r="M3090" s="32"/>
      <c r="N3090" s="229"/>
    </row>
    <row r="3091">
      <c r="A3091" s="227" t="str">
        <f t="shared" si="1"/>
        <v>#VALUE!</v>
      </c>
      <c r="B3091" s="227" t="str">
        <f t="shared" si="2"/>
        <v>#VALUE!</v>
      </c>
      <c r="C3091" s="32"/>
      <c r="D3091" s="32"/>
      <c r="E3091" s="229"/>
      <c r="F3091" s="32"/>
      <c r="G3091" s="233"/>
      <c r="H3091" s="233"/>
      <c r="I3091" s="32"/>
      <c r="J3091" s="32"/>
      <c r="K3091" s="229"/>
      <c r="L3091" s="233"/>
      <c r="M3091" s="232"/>
      <c r="N3091" s="229"/>
    </row>
    <row r="3092">
      <c r="A3092" s="227" t="str">
        <f t="shared" si="1"/>
        <v>#VALUE!</v>
      </c>
      <c r="B3092" s="227" t="str">
        <f t="shared" si="2"/>
        <v>#VALUE!</v>
      </c>
      <c r="C3092" s="32"/>
      <c r="D3092" s="32"/>
      <c r="E3092" s="229"/>
      <c r="F3092" s="32"/>
      <c r="G3092" s="233"/>
      <c r="H3092" s="233"/>
      <c r="I3092" s="32"/>
      <c r="J3092" s="32"/>
      <c r="K3092" s="229"/>
      <c r="L3092" s="233"/>
      <c r="M3092" s="231"/>
      <c r="N3092" s="229"/>
    </row>
    <row r="3093">
      <c r="A3093" s="227" t="str">
        <f t="shared" si="1"/>
        <v>#VALUE!</v>
      </c>
      <c r="B3093" s="227" t="str">
        <f t="shared" si="2"/>
        <v>#VALUE!</v>
      </c>
      <c r="C3093" s="32"/>
      <c r="D3093" s="32"/>
      <c r="E3093" s="32"/>
      <c r="F3093" s="32"/>
      <c r="G3093" s="233"/>
      <c r="H3093" s="233"/>
      <c r="I3093" s="32"/>
      <c r="J3093" s="32"/>
      <c r="K3093" s="229"/>
      <c r="L3093" s="233"/>
      <c r="M3093" s="32"/>
      <c r="N3093" s="229"/>
    </row>
    <row r="3094">
      <c r="A3094" s="227" t="str">
        <f t="shared" si="1"/>
        <v>#VALUE!</v>
      </c>
      <c r="B3094" s="227" t="str">
        <f t="shared" si="2"/>
        <v>#VALUE!</v>
      </c>
      <c r="C3094" s="32"/>
      <c r="D3094" s="32"/>
      <c r="E3094" s="32"/>
      <c r="F3094" s="32"/>
      <c r="G3094" s="233"/>
      <c r="H3094" s="233"/>
      <c r="I3094" s="32"/>
      <c r="J3094" s="32"/>
      <c r="K3094" s="229"/>
      <c r="L3094" s="233"/>
      <c r="M3094" s="32"/>
      <c r="N3094" s="229"/>
    </row>
    <row r="3095">
      <c r="A3095" s="227" t="str">
        <f t="shared" si="1"/>
        <v>#VALUE!</v>
      </c>
      <c r="B3095" s="227" t="str">
        <f t="shared" si="2"/>
        <v>#VALUE!</v>
      </c>
      <c r="C3095" s="32"/>
      <c r="D3095" s="32"/>
      <c r="E3095" s="231"/>
      <c r="F3095" s="32"/>
      <c r="G3095" s="229"/>
      <c r="H3095" s="229"/>
      <c r="I3095" s="32"/>
      <c r="J3095" s="32"/>
      <c r="K3095" s="229"/>
      <c r="L3095" s="229"/>
      <c r="M3095" s="32"/>
      <c r="N3095" s="229"/>
    </row>
    <row r="3096">
      <c r="A3096" s="227" t="str">
        <f t="shared" si="1"/>
        <v>#VALUE!</v>
      </c>
      <c r="B3096" s="227" t="str">
        <f t="shared" si="2"/>
        <v>#VALUE!</v>
      </c>
      <c r="C3096" s="32"/>
      <c r="D3096" s="32"/>
      <c r="E3096" s="231"/>
      <c r="F3096" s="32"/>
      <c r="G3096" s="229"/>
      <c r="H3096" s="229"/>
      <c r="I3096" s="32"/>
      <c r="J3096" s="32"/>
      <c r="K3096" s="229"/>
      <c r="L3096" s="229"/>
      <c r="M3096" s="32"/>
      <c r="N3096" s="229"/>
    </row>
    <row r="3097">
      <c r="A3097" s="227" t="str">
        <f t="shared" si="1"/>
        <v>#VALUE!</v>
      </c>
      <c r="B3097" s="227" t="str">
        <f t="shared" si="2"/>
        <v>#VALUE!</v>
      </c>
      <c r="C3097" s="32"/>
      <c r="D3097" s="32"/>
      <c r="E3097" s="229"/>
      <c r="F3097" s="32"/>
      <c r="G3097" s="229"/>
      <c r="H3097" s="229"/>
      <c r="I3097" s="32"/>
      <c r="J3097" s="32"/>
      <c r="K3097" s="229"/>
      <c r="L3097" s="229"/>
      <c r="M3097" s="32"/>
      <c r="N3097" s="229"/>
    </row>
    <row r="3098">
      <c r="A3098" s="227" t="str">
        <f t="shared" si="1"/>
        <v>#VALUE!</v>
      </c>
      <c r="B3098" s="227" t="str">
        <f t="shared" si="2"/>
        <v>#VALUE!</v>
      </c>
      <c r="C3098" s="32"/>
      <c r="D3098" s="32"/>
      <c r="E3098" s="229"/>
      <c r="F3098" s="32"/>
      <c r="G3098" s="229"/>
      <c r="H3098" s="229"/>
      <c r="I3098" s="32"/>
      <c r="J3098" s="32"/>
      <c r="K3098" s="229"/>
      <c r="L3098" s="229"/>
      <c r="M3098" s="32"/>
      <c r="N3098" s="229"/>
    </row>
    <row r="3099">
      <c r="A3099" s="227" t="str">
        <f t="shared" si="1"/>
        <v>#VALUE!</v>
      </c>
      <c r="B3099" s="227" t="str">
        <f t="shared" si="2"/>
        <v>#VALUE!</v>
      </c>
      <c r="C3099" s="32"/>
      <c r="D3099" s="32"/>
      <c r="E3099" s="229"/>
      <c r="F3099" s="32"/>
      <c r="G3099" s="229"/>
      <c r="H3099" s="229"/>
      <c r="I3099" s="32"/>
      <c r="J3099" s="32"/>
      <c r="K3099" s="229"/>
      <c r="L3099" s="229"/>
      <c r="M3099" s="32"/>
      <c r="N3099" s="229"/>
    </row>
    <row r="3100">
      <c r="A3100" s="227" t="str">
        <f t="shared" si="1"/>
        <v>#VALUE!</v>
      </c>
      <c r="B3100" s="227" t="str">
        <f t="shared" si="2"/>
        <v>#VALUE!</v>
      </c>
      <c r="C3100" s="32"/>
      <c r="D3100" s="32"/>
      <c r="E3100" s="32"/>
      <c r="F3100" s="32"/>
      <c r="G3100" s="229"/>
      <c r="H3100" s="229"/>
      <c r="I3100" s="32"/>
      <c r="J3100" s="32"/>
      <c r="K3100" s="229"/>
      <c r="L3100" s="229"/>
      <c r="M3100" s="32"/>
      <c r="N3100" s="229"/>
    </row>
    <row r="3101">
      <c r="A3101" s="227" t="str">
        <f t="shared" si="1"/>
        <v>#VALUE!</v>
      </c>
      <c r="B3101" s="227" t="str">
        <f t="shared" si="2"/>
        <v>#VALUE!</v>
      </c>
      <c r="C3101" s="32"/>
      <c r="D3101" s="32"/>
      <c r="E3101" s="229"/>
      <c r="F3101" s="32"/>
      <c r="G3101" s="229"/>
      <c r="H3101" s="229"/>
      <c r="I3101" s="32"/>
      <c r="J3101" s="32"/>
      <c r="K3101" s="229"/>
      <c r="L3101" s="229"/>
      <c r="M3101" s="32"/>
      <c r="N3101" s="229"/>
    </row>
    <row r="3102">
      <c r="A3102" s="227" t="str">
        <f t="shared" si="1"/>
        <v>#VALUE!</v>
      </c>
      <c r="B3102" s="227" t="str">
        <f t="shared" si="2"/>
        <v>#VALUE!</v>
      </c>
      <c r="C3102" s="32"/>
      <c r="D3102" s="32"/>
      <c r="E3102" s="229"/>
      <c r="F3102" s="32"/>
      <c r="G3102" s="229"/>
      <c r="H3102" s="229"/>
      <c r="I3102" s="32"/>
      <c r="J3102" s="32"/>
      <c r="K3102" s="229"/>
      <c r="L3102" s="229"/>
      <c r="M3102" s="32"/>
      <c r="N3102" s="229"/>
    </row>
    <row r="3103">
      <c r="A3103" s="227" t="str">
        <f t="shared" si="1"/>
        <v>#VALUE!</v>
      </c>
      <c r="B3103" s="227" t="str">
        <f t="shared" si="2"/>
        <v>#VALUE!</v>
      </c>
      <c r="C3103" s="32"/>
      <c r="D3103" s="32"/>
      <c r="E3103" s="32"/>
      <c r="F3103" s="32"/>
      <c r="G3103" s="229"/>
      <c r="H3103" s="229"/>
      <c r="I3103" s="32"/>
      <c r="J3103" s="32"/>
      <c r="K3103" s="229"/>
      <c r="L3103" s="229"/>
      <c r="M3103" s="32"/>
      <c r="N3103" s="229"/>
    </row>
    <row r="3104">
      <c r="A3104" s="227" t="str">
        <f t="shared" si="1"/>
        <v>#VALUE!</v>
      </c>
      <c r="B3104" s="227" t="str">
        <f t="shared" si="2"/>
        <v>#VALUE!</v>
      </c>
      <c r="C3104" s="32"/>
      <c r="D3104" s="32"/>
      <c r="E3104" s="32"/>
      <c r="F3104" s="32"/>
      <c r="G3104" s="229"/>
      <c r="H3104" s="229"/>
      <c r="I3104" s="32"/>
      <c r="J3104" s="32"/>
      <c r="K3104" s="229"/>
      <c r="L3104" s="229"/>
      <c r="M3104" s="32"/>
      <c r="N3104" s="229"/>
    </row>
    <row r="3105">
      <c r="A3105" s="227" t="str">
        <f t="shared" si="1"/>
        <v>#VALUE!</v>
      </c>
      <c r="B3105" s="227" t="str">
        <f t="shared" si="2"/>
        <v>#VALUE!</v>
      </c>
      <c r="C3105" s="32"/>
      <c r="D3105" s="32"/>
      <c r="E3105" s="229"/>
      <c r="F3105" s="32"/>
      <c r="G3105" s="229"/>
      <c r="H3105" s="229"/>
      <c r="I3105" s="32"/>
      <c r="J3105" s="32"/>
      <c r="K3105" s="229"/>
      <c r="L3105" s="229"/>
      <c r="M3105" s="32"/>
      <c r="N3105" s="229"/>
    </row>
    <row r="3106">
      <c r="A3106" s="227" t="str">
        <f t="shared" si="1"/>
        <v>#VALUE!</v>
      </c>
      <c r="B3106" s="227" t="str">
        <f t="shared" si="2"/>
        <v>#VALUE!</v>
      </c>
      <c r="C3106" s="32"/>
      <c r="D3106" s="32"/>
      <c r="E3106" s="229"/>
      <c r="F3106" s="32"/>
      <c r="G3106" s="229"/>
      <c r="H3106" s="229"/>
      <c r="I3106" s="32"/>
      <c r="J3106" s="32"/>
      <c r="K3106" s="229"/>
      <c r="L3106" s="229"/>
      <c r="M3106" s="32"/>
      <c r="N3106" s="229"/>
    </row>
    <row r="3107">
      <c r="A3107" s="227" t="str">
        <f t="shared" si="1"/>
        <v>#VALUE!</v>
      </c>
      <c r="B3107" s="227" t="str">
        <f t="shared" si="2"/>
        <v>#VALUE!</v>
      </c>
      <c r="C3107" s="32"/>
      <c r="D3107" s="32"/>
      <c r="E3107" s="229"/>
      <c r="F3107" s="32"/>
      <c r="G3107" s="229"/>
      <c r="H3107" s="229"/>
      <c r="I3107" s="32"/>
      <c r="J3107" s="32"/>
      <c r="K3107" s="229"/>
      <c r="L3107" s="229"/>
      <c r="M3107" s="32"/>
      <c r="N3107" s="229"/>
    </row>
    <row r="3108">
      <c r="A3108" s="227" t="str">
        <f t="shared" si="1"/>
        <v>#VALUE!</v>
      </c>
      <c r="B3108" s="227" t="str">
        <f t="shared" si="2"/>
        <v>#VALUE!</v>
      </c>
      <c r="C3108" s="32"/>
      <c r="D3108" s="32"/>
      <c r="E3108" s="229"/>
      <c r="F3108" s="32"/>
      <c r="G3108" s="229"/>
      <c r="H3108" s="229"/>
      <c r="I3108" s="32"/>
      <c r="J3108" s="32"/>
      <c r="K3108" s="229"/>
      <c r="L3108" s="229"/>
      <c r="M3108" s="32"/>
      <c r="N3108" s="229"/>
    </row>
    <row r="3109">
      <c r="A3109" s="227" t="str">
        <f t="shared" si="1"/>
        <v>#VALUE!</v>
      </c>
      <c r="B3109" s="227" t="str">
        <f t="shared" si="2"/>
        <v>#VALUE!</v>
      </c>
      <c r="C3109" s="32"/>
      <c r="D3109" s="32"/>
      <c r="E3109" s="32"/>
      <c r="F3109" s="32"/>
      <c r="G3109" s="229"/>
      <c r="H3109" s="229"/>
      <c r="I3109" s="32"/>
      <c r="J3109" s="32"/>
      <c r="K3109" s="229"/>
      <c r="L3109" s="229"/>
      <c r="M3109" s="32"/>
      <c r="N3109" s="229"/>
    </row>
    <row r="3110">
      <c r="A3110" s="227" t="str">
        <f t="shared" si="1"/>
        <v>#VALUE!</v>
      </c>
      <c r="B3110" s="227" t="str">
        <f t="shared" si="2"/>
        <v>#VALUE!</v>
      </c>
      <c r="C3110" s="32"/>
      <c r="D3110" s="32"/>
      <c r="E3110" s="229"/>
      <c r="F3110" s="32"/>
      <c r="G3110" s="229"/>
      <c r="H3110" s="229"/>
      <c r="I3110" s="32"/>
      <c r="J3110" s="32"/>
      <c r="K3110" s="229"/>
      <c r="L3110" s="229"/>
      <c r="M3110" s="32"/>
      <c r="N3110" s="229"/>
    </row>
    <row r="3111">
      <c r="A3111" s="227" t="str">
        <f t="shared" si="1"/>
        <v>#VALUE!</v>
      </c>
      <c r="B3111" s="227" t="str">
        <f t="shared" si="2"/>
        <v>#VALUE!</v>
      </c>
      <c r="C3111" s="32"/>
      <c r="D3111" s="32"/>
      <c r="E3111" s="229"/>
      <c r="F3111" s="32"/>
      <c r="G3111" s="229"/>
      <c r="H3111" s="229"/>
      <c r="I3111" s="32"/>
      <c r="J3111" s="32"/>
      <c r="K3111" s="229"/>
      <c r="L3111" s="229"/>
      <c r="M3111" s="32"/>
      <c r="N3111" s="229"/>
    </row>
    <row r="3112">
      <c r="A3112" s="227" t="str">
        <f t="shared" si="1"/>
        <v>#VALUE!</v>
      </c>
      <c r="B3112" s="227" t="str">
        <f t="shared" si="2"/>
        <v>#VALUE!</v>
      </c>
      <c r="C3112" s="32"/>
      <c r="D3112" s="32"/>
      <c r="E3112" s="229"/>
      <c r="F3112" s="32"/>
      <c r="G3112" s="229"/>
      <c r="H3112" s="229"/>
      <c r="I3112" s="32"/>
      <c r="J3112" s="32"/>
      <c r="K3112" s="229"/>
      <c r="L3112" s="229"/>
      <c r="M3112" s="32"/>
      <c r="N3112" s="229"/>
    </row>
    <row r="3113">
      <c r="A3113" s="227" t="str">
        <f t="shared" si="1"/>
        <v>#VALUE!</v>
      </c>
      <c r="B3113" s="227" t="str">
        <f t="shared" si="2"/>
        <v>#VALUE!</v>
      </c>
      <c r="C3113" s="32"/>
      <c r="D3113" s="32"/>
      <c r="E3113" s="229"/>
      <c r="F3113" s="32"/>
      <c r="G3113" s="229"/>
      <c r="H3113" s="229"/>
      <c r="I3113" s="32"/>
      <c r="J3113" s="32"/>
      <c r="K3113" s="229"/>
      <c r="L3113" s="229"/>
      <c r="M3113" s="32"/>
      <c r="N3113" s="229"/>
    </row>
    <row r="3114">
      <c r="A3114" s="227" t="str">
        <f t="shared" si="1"/>
        <v>#VALUE!</v>
      </c>
      <c r="B3114" s="227" t="str">
        <f t="shared" si="2"/>
        <v>#VALUE!</v>
      </c>
      <c r="C3114" s="32"/>
      <c r="D3114" s="32"/>
      <c r="E3114" s="229"/>
      <c r="F3114" s="32"/>
      <c r="G3114" s="229"/>
      <c r="H3114" s="229"/>
      <c r="I3114" s="32"/>
      <c r="J3114" s="32"/>
      <c r="K3114" s="229"/>
      <c r="L3114" s="229"/>
      <c r="M3114" s="32"/>
      <c r="N3114" s="229"/>
    </row>
    <row r="3115">
      <c r="A3115" s="227" t="str">
        <f t="shared" si="1"/>
        <v>#VALUE!</v>
      </c>
      <c r="B3115" s="227" t="str">
        <f t="shared" si="2"/>
        <v>#VALUE!</v>
      </c>
      <c r="C3115" s="32"/>
      <c r="D3115" s="32"/>
      <c r="E3115" s="229"/>
      <c r="F3115" s="32"/>
      <c r="G3115" s="229"/>
      <c r="H3115" s="229"/>
      <c r="I3115" s="32"/>
      <c r="J3115" s="32"/>
      <c r="K3115" s="229"/>
      <c r="L3115" s="229"/>
      <c r="M3115" s="32"/>
      <c r="N3115" s="229"/>
    </row>
    <row r="3116">
      <c r="A3116" s="227" t="str">
        <f t="shared" si="1"/>
        <v>#VALUE!</v>
      </c>
      <c r="B3116" s="227" t="str">
        <f t="shared" si="2"/>
        <v>#VALUE!</v>
      </c>
      <c r="C3116" s="32"/>
      <c r="D3116" s="32"/>
      <c r="E3116" s="229"/>
      <c r="F3116" s="32"/>
      <c r="G3116" s="229"/>
      <c r="H3116" s="229"/>
      <c r="I3116" s="32"/>
      <c r="J3116" s="32"/>
      <c r="K3116" s="229"/>
      <c r="L3116" s="229"/>
      <c r="M3116" s="32"/>
      <c r="N3116" s="229"/>
    </row>
    <row r="3117">
      <c r="A3117" s="227" t="str">
        <f t="shared" si="1"/>
        <v>#VALUE!</v>
      </c>
      <c r="B3117" s="227" t="str">
        <f t="shared" si="2"/>
        <v>#VALUE!</v>
      </c>
      <c r="C3117" s="32"/>
      <c r="D3117" s="32"/>
      <c r="E3117" s="229"/>
      <c r="F3117" s="32"/>
      <c r="G3117" s="229"/>
      <c r="H3117" s="229"/>
      <c r="I3117" s="32"/>
      <c r="J3117" s="32"/>
      <c r="K3117" s="229"/>
      <c r="L3117" s="229"/>
      <c r="M3117" s="32"/>
      <c r="N3117" s="229"/>
    </row>
    <row r="3118">
      <c r="A3118" s="227" t="str">
        <f t="shared" si="1"/>
        <v>#VALUE!</v>
      </c>
      <c r="B3118" s="227" t="str">
        <f t="shared" si="2"/>
        <v>#VALUE!</v>
      </c>
      <c r="C3118" s="32"/>
      <c r="D3118" s="32"/>
      <c r="E3118" s="229"/>
      <c r="F3118" s="32"/>
      <c r="G3118" s="229"/>
      <c r="H3118" s="229"/>
      <c r="I3118" s="32"/>
      <c r="J3118" s="32"/>
      <c r="K3118" s="229"/>
      <c r="L3118" s="229"/>
      <c r="M3118" s="32"/>
      <c r="N3118" s="229"/>
    </row>
    <row r="3119">
      <c r="A3119" s="227" t="str">
        <f t="shared" si="1"/>
        <v>#VALUE!</v>
      </c>
      <c r="B3119" s="227" t="str">
        <f t="shared" si="2"/>
        <v>#VALUE!</v>
      </c>
      <c r="C3119" s="32"/>
      <c r="D3119" s="32"/>
      <c r="E3119" s="32"/>
      <c r="F3119" s="32"/>
      <c r="G3119" s="229"/>
      <c r="H3119" s="229"/>
      <c r="I3119" s="32"/>
      <c r="J3119" s="32"/>
      <c r="K3119" s="229"/>
      <c r="L3119" s="229"/>
      <c r="M3119" s="32"/>
      <c r="N3119" s="229"/>
    </row>
    <row r="3120">
      <c r="A3120" s="227" t="str">
        <f t="shared" si="1"/>
        <v>#VALUE!</v>
      </c>
      <c r="B3120" s="227" t="str">
        <f t="shared" si="2"/>
        <v>#VALUE!</v>
      </c>
      <c r="C3120" s="32"/>
      <c r="D3120" s="32"/>
      <c r="E3120" s="229"/>
      <c r="F3120" s="32"/>
      <c r="G3120" s="229"/>
      <c r="H3120" s="229"/>
      <c r="I3120" s="32"/>
      <c r="J3120" s="32"/>
      <c r="K3120" s="229"/>
      <c r="L3120" s="229"/>
      <c r="M3120" s="32"/>
      <c r="N3120" s="229"/>
    </row>
    <row r="3121">
      <c r="A3121" s="227" t="str">
        <f t="shared" si="1"/>
        <v>#VALUE!</v>
      </c>
      <c r="B3121" s="227" t="str">
        <f t="shared" si="2"/>
        <v>#VALUE!</v>
      </c>
      <c r="C3121" s="32"/>
      <c r="D3121" s="32"/>
      <c r="E3121" s="229"/>
      <c r="F3121" s="32"/>
      <c r="G3121" s="229"/>
      <c r="H3121" s="229"/>
      <c r="I3121" s="32"/>
      <c r="J3121" s="32"/>
      <c r="K3121" s="229"/>
      <c r="L3121" s="229"/>
      <c r="M3121" s="32"/>
      <c r="N3121" s="229"/>
    </row>
    <row r="3122">
      <c r="A3122" s="227" t="str">
        <f t="shared" si="1"/>
        <v>#VALUE!</v>
      </c>
      <c r="B3122" s="227" t="str">
        <f t="shared" si="2"/>
        <v>#VALUE!</v>
      </c>
      <c r="C3122" s="32"/>
      <c r="D3122" s="32"/>
      <c r="E3122" s="229"/>
      <c r="F3122" s="32"/>
      <c r="G3122" s="229"/>
      <c r="H3122" s="229"/>
      <c r="I3122" s="32"/>
      <c r="J3122" s="32"/>
      <c r="K3122" s="229"/>
      <c r="L3122" s="229"/>
      <c r="M3122" s="32"/>
      <c r="N3122" s="229"/>
    </row>
    <row r="3123">
      <c r="A3123" s="227" t="str">
        <f t="shared" si="1"/>
        <v>#VALUE!</v>
      </c>
      <c r="B3123" s="227" t="str">
        <f t="shared" si="2"/>
        <v>#VALUE!</v>
      </c>
      <c r="C3123" s="32"/>
      <c r="D3123" s="32"/>
      <c r="E3123" s="229"/>
      <c r="F3123" s="32"/>
      <c r="G3123" s="229"/>
      <c r="H3123" s="229"/>
      <c r="I3123" s="32"/>
      <c r="J3123" s="32"/>
      <c r="K3123" s="229"/>
      <c r="L3123" s="229"/>
      <c r="M3123" s="32"/>
      <c r="N3123" s="229"/>
    </row>
    <row r="3124">
      <c r="A3124" s="227" t="str">
        <f t="shared" si="1"/>
        <v>#VALUE!</v>
      </c>
      <c r="B3124" s="227" t="str">
        <f t="shared" si="2"/>
        <v>#VALUE!</v>
      </c>
      <c r="C3124" s="32"/>
      <c r="D3124" s="32"/>
      <c r="E3124" s="229"/>
      <c r="F3124" s="32"/>
      <c r="G3124" s="229"/>
      <c r="H3124" s="229"/>
      <c r="I3124" s="32"/>
      <c r="J3124" s="32"/>
      <c r="K3124" s="229"/>
      <c r="L3124" s="229"/>
      <c r="M3124" s="32"/>
      <c r="N3124" s="229"/>
    </row>
    <row r="3125">
      <c r="A3125" s="227" t="str">
        <f t="shared" si="1"/>
        <v>#VALUE!</v>
      </c>
      <c r="B3125" s="227" t="str">
        <f t="shared" si="2"/>
        <v>#VALUE!</v>
      </c>
      <c r="C3125" s="32"/>
      <c r="D3125" s="32"/>
      <c r="E3125" s="229"/>
      <c r="F3125" s="32"/>
      <c r="G3125" s="229"/>
      <c r="H3125" s="229"/>
      <c r="I3125" s="32"/>
      <c r="J3125" s="32"/>
      <c r="K3125" s="229"/>
      <c r="L3125" s="229"/>
      <c r="M3125" s="32"/>
      <c r="N3125" s="229"/>
    </row>
    <row r="3126">
      <c r="A3126" s="227" t="str">
        <f t="shared" si="1"/>
        <v>#VALUE!</v>
      </c>
      <c r="B3126" s="227" t="str">
        <f t="shared" si="2"/>
        <v>#VALUE!</v>
      </c>
      <c r="C3126" s="32"/>
      <c r="D3126" s="32"/>
      <c r="E3126" s="229"/>
      <c r="F3126" s="32"/>
      <c r="G3126" s="229"/>
      <c r="H3126" s="229"/>
      <c r="I3126" s="32"/>
      <c r="J3126" s="32"/>
      <c r="K3126" s="229"/>
      <c r="L3126" s="229"/>
      <c r="M3126" s="32"/>
      <c r="N3126" s="229"/>
    </row>
    <row r="3127">
      <c r="A3127" s="227" t="str">
        <f t="shared" si="1"/>
        <v>#VALUE!</v>
      </c>
      <c r="B3127" s="227" t="str">
        <f t="shared" si="2"/>
        <v>#VALUE!</v>
      </c>
      <c r="C3127" s="32"/>
      <c r="D3127" s="32"/>
      <c r="E3127" s="229"/>
      <c r="F3127" s="32"/>
      <c r="G3127" s="229"/>
      <c r="H3127" s="229"/>
      <c r="I3127" s="32"/>
      <c r="J3127" s="32"/>
      <c r="K3127" s="229"/>
      <c r="L3127" s="229"/>
      <c r="M3127" s="32"/>
      <c r="N3127" s="229"/>
    </row>
    <row r="3128">
      <c r="A3128" s="227" t="str">
        <f t="shared" si="1"/>
        <v>#VALUE!</v>
      </c>
      <c r="B3128" s="227" t="str">
        <f t="shared" si="2"/>
        <v>#VALUE!</v>
      </c>
      <c r="C3128" s="32"/>
      <c r="D3128" s="32"/>
      <c r="E3128" s="229"/>
      <c r="F3128" s="32"/>
      <c r="G3128" s="229"/>
      <c r="H3128" s="229"/>
      <c r="I3128" s="32"/>
      <c r="J3128" s="32"/>
      <c r="K3128" s="229"/>
      <c r="L3128" s="229"/>
      <c r="M3128" s="32"/>
      <c r="N3128" s="229"/>
    </row>
    <row r="3129">
      <c r="A3129" s="227" t="str">
        <f t="shared" si="1"/>
        <v>#VALUE!</v>
      </c>
      <c r="B3129" s="227" t="str">
        <f t="shared" si="2"/>
        <v>#VALUE!</v>
      </c>
      <c r="C3129" s="32"/>
      <c r="D3129" s="32"/>
      <c r="E3129" s="32"/>
      <c r="F3129" s="32"/>
      <c r="G3129" s="229"/>
      <c r="H3129" s="229"/>
      <c r="I3129" s="32"/>
      <c r="J3129" s="32"/>
      <c r="K3129" s="229"/>
      <c r="L3129" s="229"/>
      <c r="M3129" s="32"/>
      <c r="N3129" s="229"/>
    </row>
    <row r="3130">
      <c r="A3130" s="227" t="str">
        <f t="shared" si="1"/>
        <v>#VALUE!</v>
      </c>
      <c r="B3130" s="227" t="str">
        <f t="shared" si="2"/>
        <v>#VALUE!</v>
      </c>
      <c r="C3130" s="32"/>
      <c r="D3130" s="32"/>
      <c r="E3130" s="229"/>
      <c r="F3130" s="32"/>
      <c r="G3130" s="229"/>
      <c r="H3130" s="229"/>
      <c r="I3130" s="32"/>
      <c r="J3130" s="32"/>
      <c r="K3130" s="229"/>
      <c r="L3130" s="229"/>
      <c r="M3130" s="32"/>
      <c r="N3130" s="229"/>
    </row>
    <row r="3131">
      <c r="A3131" s="227" t="str">
        <f t="shared" si="1"/>
        <v>#VALUE!</v>
      </c>
      <c r="B3131" s="227" t="str">
        <f t="shared" si="2"/>
        <v>#VALUE!</v>
      </c>
      <c r="C3131" s="32"/>
      <c r="D3131" s="32"/>
      <c r="E3131" s="231"/>
      <c r="F3131" s="32"/>
      <c r="G3131" s="229"/>
      <c r="H3131" s="229"/>
      <c r="I3131" s="32"/>
      <c r="J3131" s="32"/>
      <c r="K3131" s="229"/>
      <c r="L3131" s="229"/>
      <c r="M3131" s="32"/>
      <c r="N3131" s="229"/>
    </row>
    <row r="3132">
      <c r="A3132" s="227" t="str">
        <f t="shared" si="1"/>
        <v>#VALUE!</v>
      </c>
      <c r="B3132" s="227" t="str">
        <f t="shared" si="2"/>
        <v>#VALUE!</v>
      </c>
      <c r="C3132" s="32"/>
      <c r="D3132" s="32"/>
      <c r="E3132" s="32"/>
      <c r="F3132" s="32"/>
      <c r="G3132" s="229"/>
      <c r="H3132" s="229"/>
      <c r="I3132" s="32"/>
      <c r="J3132" s="32"/>
      <c r="K3132" s="229"/>
      <c r="L3132" s="229"/>
      <c r="M3132" s="32"/>
      <c r="N3132" s="229"/>
    </row>
    <row r="3133">
      <c r="A3133" s="227" t="str">
        <f t="shared" si="1"/>
        <v>#VALUE!</v>
      </c>
      <c r="B3133" s="227" t="str">
        <f t="shared" si="2"/>
        <v>#VALUE!</v>
      </c>
      <c r="C3133" s="32"/>
      <c r="D3133" s="32"/>
      <c r="E3133" s="229"/>
      <c r="F3133" s="32"/>
      <c r="G3133" s="229"/>
      <c r="H3133" s="229"/>
      <c r="I3133" s="32"/>
      <c r="J3133" s="32"/>
      <c r="K3133" s="229"/>
      <c r="L3133" s="229"/>
      <c r="M3133" s="32"/>
      <c r="N3133" s="229"/>
    </row>
    <row r="3134">
      <c r="A3134" s="227" t="str">
        <f t="shared" si="1"/>
        <v>#VALUE!</v>
      </c>
      <c r="B3134" s="227" t="str">
        <f t="shared" si="2"/>
        <v>#VALUE!</v>
      </c>
      <c r="C3134" s="32"/>
      <c r="D3134" s="32"/>
      <c r="E3134" s="229"/>
      <c r="F3134" s="32"/>
      <c r="G3134" s="229"/>
      <c r="H3134" s="229"/>
      <c r="I3134" s="32"/>
      <c r="J3134" s="32"/>
      <c r="K3134" s="229"/>
      <c r="L3134" s="229"/>
      <c r="M3134" s="32"/>
      <c r="N3134" s="229"/>
    </row>
    <row r="3135">
      <c r="A3135" s="227" t="str">
        <f t="shared" si="1"/>
        <v>#VALUE!</v>
      </c>
      <c r="B3135" s="227" t="str">
        <f t="shared" si="2"/>
        <v>#VALUE!</v>
      </c>
      <c r="C3135" s="32"/>
      <c r="D3135" s="32"/>
      <c r="E3135" s="229"/>
      <c r="F3135" s="32"/>
      <c r="G3135" s="229"/>
      <c r="H3135" s="229"/>
      <c r="I3135" s="32"/>
      <c r="J3135" s="32"/>
      <c r="K3135" s="229"/>
      <c r="L3135" s="229"/>
      <c r="M3135" s="32"/>
      <c r="N3135" s="229"/>
    </row>
    <row r="3136">
      <c r="A3136" s="227" t="str">
        <f t="shared" si="1"/>
        <v>#VALUE!</v>
      </c>
      <c r="B3136" s="227" t="str">
        <f t="shared" si="2"/>
        <v>#VALUE!</v>
      </c>
      <c r="C3136" s="32"/>
      <c r="D3136" s="32"/>
      <c r="E3136" s="229"/>
      <c r="F3136" s="32"/>
      <c r="G3136" s="229"/>
      <c r="H3136" s="229"/>
      <c r="I3136" s="32"/>
      <c r="J3136" s="32"/>
      <c r="K3136" s="229"/>
      <c r="L3136" s="229"/>
      <c r="M3136" s="32"/>
      <c r="N3136" s="229"/>
    </row>
    <row r="3137">
      <c r="A3137" s="227" t="str">
        <f t="shared" si="1"/>
        <v>#VALUE!</v>
      </c>
      <c r="B3137" s="227" t="str">
        <f t="shared" si="2"/>
        <v>#VALUE!</v>
      </c>
      <c r="C3137" s="32"/>
      <c r="D3137" s="32"/>
      <c r="E3137" s="229"/>
      <c r="F3137" s="32"/>
      <c r="G3137" s="229"/>
      <c r="H3137" s="229"/>
      <c r="I3137" s="32"/>
      <c r="J3137" s="32"/>
      <c r="K3137" s="229"/>
      <c r="L3137" s="229"/>
      <c r="M3137" s="32"/>
      <c r="N3137" s="229"/>
    </row>
    <row r="3138">
      <c r="A3138" s="227" t="str">
        <f t="shared" si="1"/>
        <v>#VALUE!</v>
      </c>
      <c r="B3138" s="227" t="str">
        <f t="shared" si="2"/>
        <v>#VALUE!</v>
      </c>
      <c r="C3138" s="32"/>
      <c r="D3138" s="32"/>
      <c r="E3138" s="229"/>
      <c r="F3138" s="32"/>
      <c r="G3138" s="229"/>
      <c r="H3138" s="229"/>
      <c r="I3138" s="32"/>
      <c r="J3138" s="32"/>
      <c r="K3138" s="229"/>
      <c r="L3138" s="229"/>
      <c r="M3138" s="32"/>
      <c r="N3138" s="229"/>
    </row>
    <row r="3139">
      <c r="A3139" s="227" t="str">
        <f t="shared" si="1"/>
        <v>#VALUE!</v>
      </c>
      <c r="B3139" s="227" t="str">
        <f t="shared" si="2"/>
        <v>#VALUE!</v>
      </c>
      <c r="C3139" s="32"/>
      <c r="D3139" s="32"/>
      <c r="E3139" s="229"/>
      <c r="F3139" s="32"/>
      <c r="G3139" s="229"/>
      <c r="H3139" s="229"/>
      <c r="I3139" s="32"/>
      <c r="J3139" s="32"/>
      <c r="K3139" s="229"/>
      <c r="L3139" s="229"/>
      <c r="M3139" s="32"/>
      <c r="N3139" s="229"/>
    </row>
    <row r="3140">
      <c r="A3140" s="227" t="str">
        <f t="shared" si="1"/>
        <v>#VALUE!</v>
      </c>
      <c r="B3140" s="227" t="str">
        <f t="shared" si="2"/>
        <v>#VALUE!</v>
      </c>
      <c r="C3140" s="32"/>
      <c r="D3140" s="32"/>
      <c r="E3140" s="229"/>
      <c r="F3140" s="32"/>
      <c r="G3140" s="229"/>
      <c r="H3140" s="229"/>
      <c r="I3140" s="32"/>
      <c r="J3140" s="32"/>
      <c r="K3140" s="229"/>
      <c r="L3140" s="229"/>
      <c r="M3140" s="32"/>
      <c r="N3140" s="229"/>
    </row>
    <row r="3141">
      <c r="A3141" s="227" t="str">
        <f t="shared" si="1"/>
        <v>#VALUE!</v>
      </c>
      <c r="B3141" s="227" t="str">
        <f t="shared" si="2"/>
        <v>#VALUE!</v>
      </c>
      <c r="C3141" s="32"/>
      <c r="D3141" s="32"/>
      <c r="E3141" s="229"/>
      <c r="F3141" s="32"/>
      <c r="G3141" s="229"/>
      <c r="H3141" s="229"/>
      <c r="I3141" s="32"/>
      <c r="J3141" s="32"/>
      <c r="K3141" s="229"/>
      <c r="L3141" s="229"/>
      <c r="M3141" s="32"/>
      <c r="N3141" s="229"/>
    </row>
    <row r="3142">
      <c r="A3142" s="227" t="str">
        <f t="shared" si="1"/>
        <v>#VALUE!</v>
      </c>
      <c r="B3142" s="227" t="str">
        <f t="shared" si="2"/>
        <v>#VALUE!</v>
      </c>
      <c r="C3142" s="32"/>
      <c r="D3142" s="32"/>
      <c r="E3142" s="229"/>
      <c r="F3142" s="32"/>
      <c r="G3142" s="229"/>
      <c r="H3142" s="229"/>
      <c r="I3142" s="32"/>
      <c r="J3142" s="32"/>
      <c r="K3142" s="229"/>
      <c r="L3142" s="229"/>
      <c r="M3142" s="32"/>
      <c r="N3142" s="229"/>
    </row>
    <row r="3143">
      <c r="A3143" s="227" t="str">
        <f t="shared" si="1"/>
        <v>#VALUE!</v>
      </c>
      <c r="B3143" s="227" t="str">
        <f t="shared" si="2"/>
        <v>#VALUE!</v>
      </c>
      <c r="C3143" s="32"/>
      <c r="D3143" s="32"/>
      <c r="E3143" s="229"/>
      <c r="F3143" s="32"/>
      <c r="G3143" s="229"/>
      <c r="H3143" s="229"/>
      <c r="I3143" s="32"/>
      <c r="J3143" s="32"/>
      <c r="K3143" s="229"/>
      <c r="L3143" s="229"/>
      <c r="M3143" s="32"/>
      <c r="N3143" s="229"/>
    </row>
    <row r="3144">
      <c r="A3144" s="227" t="str">
        <f t="shared" si="1"/>
        <v>#VALUE!</v>
      </c>
      <c r="B3144" s="227" t="str">
        <f t="shared" si="2"/>
        <v>#VALUE!</v>
      </c>
      <c r="C3144" s="32"/>
      <c r="D3144" s="32"/>
      <c r="E3144" s="32"/>
      <c r="F3144" s="32"/>
      <c r="G3144" s="229"/>
      <c r="H3144" s="229"/>
      <c r="I3144" s="32"/>
      <c r="J3144" s="32"/>
      <c r="K3144" s="229"/>
      <c r="L3144" s="229"/>
      <c r="M3144" s="32"/>
      <c r="N3144" s="229"/>
    </row>
    <row r="3145">
      <c r="A3145" s="227" t="str">
        <f t="shared" si="1"/>
        <v>#VALUE!</v>
      </c>
      <c r="B3145" s="227" t="str">
        <f t="shared" si="2"/>
        <v>#VALUE!</v>
      </c>
      <c r="C3145" s="32"/>
      <c r="D3145" s="32"/>
      <c r="E3145" s="32"/>
      <c r="F3145" s="32"/>
      <c r="G3145" s="229"/>
      <c r="H3145" s="229"/>
      <c r="I3145" s="32"/>
      <c r="J3145" s="32"/>
      <c r="K3145" s="229"/>
      <c r="L3145" s="229"/>
      <c r="M3145" s="32"/>
      <c r="N3145" s="229"/>
    </row>
    <row r="3146">
      <c r="A3146" s="227" t="str">
        <f t="shared" si="1"/>
        <v>#VALUE!</v>
      </c>
      <c r="B3146" s="227" t="str">
        <f t="shared" si="2"/>
        <v>#VALUE!</v>
      </c>
      <c r="C3146" s="32"/>
      <c r="D3146" s="32"/>
      <c r="E3146" s="231"/>
      <c r="F3146" s="32"/>
      <c r="G3146" s="229"/>
      <c r="H3146" s="229"/>
      <c r="I3146" s="32"/>
      <c r="J3146" s="32"/>
      <c r="K3146" s="229"/>
      <c r="L3146" s="229"/>
      <c r="M3146" s="32"/>
      <c r="N3146" s="229"/>
    </row>
    <row r="3147">
      <c r="A3147" s="227" t="str">
        <f t="shared" si="1"/>
        <v>#VALUE!</v>
      </c>
      <c r="B3147" s="227" t="str">
        <f t="shared" si="2"/>
        <v>#VALUE!</v>
      </c>
      <c r="C3147" s="32"/>
      <c r="D3147" s="32"/>
      <c r="E3147" s="229"/>
      <c r="F3147" s="32"/>
      <c r="G3147" s="229"/>
      <c r="H3147" s="229"/>
      <c r="I3147" s="32"/>
      <c r="J3147" s="32"/>
      <c r="K3147" s="229"/>
      <c r="L3147" s="229"/>
      <c r="M3147" s="32"/>
      <c r="N3147" s="229"/>
    </row>
    <row r="3148">
      <c r="A3148" s="227" t="str">
        <f t="shared" si="1"/>
        <v>#VALUE!</v>
      </c>
      <c r="B3148" s="227" t="str">
        <f t="shared" si="2"/>
        <v>#VALUE!</v>
      </c>
      <c r="C3148" s="32"/>
      <c r="D3148" s="32"/>
      <c r="E3148" s="229"/>
      <c r="F3148" s="32"/>
      <c r="G3148" s="229"/>
      <c r="H3148" s="229"/>
      <c r="I3148" s="32"/>
      <c r="J3148" s="32"/>
      <c r="K3148" s="229"/>
      <c r="L3148" s="229"/>
      <c r="M3148" s="32"/>
      <c r="N3148" s="229"/>
    </row>
    <row r="3149">
      <c r="A3149" s="227" t="str">
        <f t="shared" si="1"/>
        <v>#VALUE!</v>
      </c>
      <c r="B3149" s="227" t="str">
        <f t="shared" si="2"/>
        <v>#VALUE!</v>
      </c>
      <c r="C3149" s="32"/>
      <c r="D3149" s="32"/>
      <c r="E3149" s="32"/>
      <c r="F3149" s="32"/>
      <c r="G3149" s="229"/>
      <c r="H3149" s="229"/>
      <c r="I3149" s="32"/>
      <c r="J3149" s="32"/>
      <c r="K3149" s="229"/>
      <c r="L3149" s="229"/>
      <c r="M3149" s="32"/>
      <c r="N3149" s="229"/>
    </row>
    <row r="3150">
      <c r="A3150" s="227" t="str">
        <f t="shared" si="1"/>
        <v>#VALUE!</v>
      </c>
      <c r="B3150" s="227" t="str">
        <f t="shared" si="2"/>
        <v>#VALUE!</v>
      </c>
      <c r="C3150" s="32"/>
      <c r="D3150" s="32"/>
      <c r="E3150" s="229"/>
      <c r="F3150" s="32"/>
      <c r="G3150" s="229"/>
      <c r="H3150" s="229"/>
      <c r="I3150" s="32"/>
      <c r="J3150" s="32"/>
      <c r="K3150" s="229"/>
      <c r="L3150" s="229"/>
      <c r="M3150" s="32"/>
      <c r="N3150" s="229"/>
    </row>
    <row r="3151">
      <c r="A3151" s="227" t="str">
        <f t="shared" si="1"/>
        <v>#VALUE!</v>
      </c>
      <c r="B3151" s="227" t="str">
        <f t="shared" si="2"/>
        <v>#VALUE!</v>
      </c>
      <c r="C3151" s="32"/>
      <c r="D3151" s="32"/>
      <c r="E3151" s="231"/>
      <c r="F3151" s="32"/>
      <c r="G3151" s="229"/>
      <c r="H3151" s="229"/>
      <c r="I3151" s="32"/>
      <c r="J3151" s="32"/>
      <c r="K3151" s="229"/>
      <c r="L3151" s="229"/>
      <c r="M3151" s="32"/>
      <c r="N3151" s="229"/>
    </row>
    <row r="3152">
      <c r="A3152" s="227" t="str">
        <f t="shared" si="1"/>
        <v>#VALUE!</v>
      </c>
      <c r="B3152" s="227" t="str">
        <f t="shared" si="2"/>
        <v>#VALUE!</v>
      </c>
      <c r="C3152" s="32"/>
      <c r="D3152" s="32"/>
      <c r="E3152" s="229"/>
      <c r="F3152" s="32"/>
      <c r="G3152" s="229"/>
      <c r="H3152" s="229"/>
      <c r="I3152" s="32"/>
      <c r="J3152" s="32"/>
      <c r="K3152" s="229"/>
      <c r="L3152" s="229"/>
      <c r="M3152" s="232"/>
      <c r="N3152" s="229"/>
    </row>
    <row r="3153">
      <c r="A3153" s="227" t="str">
        <f t="shared" si="1"/>
        <v>#VALUE!</v>
      </c>
      <c r="B3153" s="227" t="str">
        <f t="shared" si="2"/>
        <v>#VALUE!</v>
      </c>
      <c r="C3153" s="32"/>
      <c r="D3153" s="32"/>
      <c r="E3153" s="229"/>
      <c r="F3153" s="32"/>
      <c r="G3153" s="229"/>
      <c r="H3153" s="229"/>
      <c r="I3153" s="32"/>
      <c r="J3153" s="32"/>
      <c r="K3153" s="229"/>
      <c r="L3153" s="229"/>
      <c r="M3153" s="231"/>
      <c r="N3153" s="229"/>
    </row>
    <row r="3154">
      <c r="A3154" s="227" t="str">
        <f t="shared" si="1"/>
        <v>#VALUE!</v>
      </c>
      <c r="B3154" s="227" t="str">
        <f t="shared" si="2"/>
        <v>#VALUE!</v>
      </c>
      <c r="C3154" s="32"/>
      <c r="D3154" s="32"/>
      <c r="E3154" s="229"/>
      <c r="F3154" s="32"/>
      <c r="G3154" s="229"/>
      <c r="H3154" s="229"/>
      <c r="I3154" s="32"/>
      <c r="J3154" s="32"/>
      <c r="K3154" s="229"/>
      <c r="L3154" s="229"/>
      <c r="M3154" s="231"/>
      <c r="N3154" s="229"/>
    </row>
    <row r="3155">
      <c r="A3155" s="227" t="str">
        <f t="shared" si="1"/>
        <v>#VALUE!</v>
      </c>
      <c r="B3155" s="227" t="str">
        <f t="shared" si="2"/>
        <v>#VALUE!</v>
      </c>
      <c r="C3155" s="32"/>
      <c r="D3155" s="32"/>
      <c r="E3155" s="229"/>
      <c r="F3155" s="32"/>
      <c r="G3155" s="229"/>
      <c r="H3155" s="229"/>
      <c r="I3155" s="32"/>
      <c r="J3155" s="32"/>
      <c r="K3155" s="229"/>
      <c r="L3155" s="229"/>
      <c r="M3155" s="32"/>
      <c r="N3155" s="229"/>
    </row>
    <row r="3156">
      <c r="A3156" s="227" t="str">
        <f t="shared" si="1"/>
        <v>#VALUE!</v>
      </c>
      <c r="B3156" s="227" t="str">
        <f t="shared" si="2"/>
        <v>#VALUE!</v>
      </c>
      <c r="C3156" s="32"/>
      <c r="D3156" s="32"/>
      <c r="E3156" s="32"/>
      <c r="F3156" s="32"/>
      <c r="G3156" s="229"/>
      <c r="H3156" s="229"/>
      <c r="I3156" s="32"/>
      <c r="J3156" s="32"/>
      <c r="K3156" s="229"/>
      <c r="L3156" s="229"/>
      <c r="M3156" s="32"/>
      <c r="N3156" s="229"/>
    </row>
    <row r="3157">
      <c r="A3157" s="227" t="str">
        <f t="shared" si="1"/>
        <v>#VALUE!</v>
      </c>
      <c r="B3157" s="227" t="str">
        <f t="shared" si="2"/>
        <v>#VALUE!</v>
      </c>
      <c r="C3157" s="32"/>
      <c r="D3157" s="32"/>
      <c r="E3157" s="32"/>
      <c r="F3157" s="32"/>
      <c r="G3157" s="229"/>
      <c r="H3157" s="229"/>
      <c r="I3157" s="32"/>
      <c r="J3157" s="32"/>
      <c r="K3157" s="229"/>
      <c r="L3157" s="229"/>
      <c r="M3157" s="32"/>
      <c r="N3157" s="229"/>
    </row>
    <row r="3158">
      <c r="A3158" s="227" t="str">
        <f t="shared" si="1"/>
        <v>#VALUE!</v>
      </c>
      <c r="B3158" s="227" t="str">
        <f t="shared" si="2"/>
        <v>#VALUE!</v>
      </c>
      <c r="C3158" s="32"/>
      <c r="D3158" s="32"/>
      <c r="E3158" s="229"/>
      <c r="F3158" s="32"/>
      <c r="G3158" s="229"/>
      <c r="H3158" s="229"/>
      <c r="I3158" s="32"/>
      <c r="J3158" s="32"/>
      <c r="K3158" s="229"/>
      <c r="L3158" s="229"/>
      <c r="M3158" s="32"/>
      <c r="N3158" s="229"/>
    </row>
    <row r="3159">
      <c r="A3159" s="227" t="str">
        <f t="shared" si="1"/>
        <v>#VALUE!</v>
      </c>
      <c r="B3159" s="227" t="str">
        <f t="shared" si="2"/>
        <v>#VALUE!</v>
      </c>
      <c r="C3159" s="32"/>
      <c r="D3159" s="32"/>
      <c r="E3159" s="229"/>
      <c r="F3159" s="32"/>
      <c r="G3159" s="229"/>
      <c r="H3159" s="229"/>
      <c r="I3159" s="32"/>
      <c r="J3159" s="32"/>
      <c r="K3159" s="229"/>
      <c r="L3159" s="229"/>
      <c r="M3159" s="32"/>
      <c r="N3159" s="229"/>
    </row>
    <row r="3160">
      <c r="A3160" s="227" t="str">
        <f t="shared" si="1"/>
        <v>#VALUE!</v>
      </c>
      <c r="B3160" s="227" t="str">
        <f t="shared" si="2"/>
        <v>#VALUE!</v>
      </c>
      <c r="C3160" s="32"/>
      <c r="D3160" s="32"/>
      <c r="E3160" s="229"/>
      <c r="F3160" s="32"/>
      <c r="G3160" s="229"/>
      <c r="H3160" s="229"/>
      <c r="I3160" s="32"/>
      <c r="J3160" s="32"/>
      <c r="K3160" s="229"/>
      <c r="L3160" s="229"/>
      <c r="M3160" s="32"/>
      <c r="N3160" s="229"/>
    </row>
    <row r="3161">
      <c r="A3161" s="227" t="str">
        <f t="shared" si="1"/>
        <v>#VALUE!</v>
      </c>
      <c r="B3161" s="227" t="str">
        <f t="shared" si="2"/>
        <v>#VALUE!</v>
      </c>
      <c r="C3161" s="32"/>
      <c r="D3161" s="32"/>
      <c r="E3161" s="229"/>
      <c r="F3161" s="32"/>
      <c r="G3161" s="229"/>
      <c r="H3161" s="229"/>
      <c r="I3161" s="32"/>
      <c r="J3161" s="32"/>
      <c r="K3161" s="229"/>
      <c r="L3161" s="229"/>
      <c r="M3161" s="32"/>
      <c r="N3161" s="229"/>
    </row>
    <row r="3162">
      <c r="A3162" s="227" t="str">
        <f t="shared" si="1"/>
        <v>#VALUE!</v>
      </c>
      <c r="B3162" s="227" t="str">
        <f t="shared" si="2"/>
        <v>#VALUE!</v>
      </c>
      <c r="C3162" s="32"/>
      <c r="D3162" s="32"/>
      <c r="E3162" s="229"/>
      <c r="F3162" s="32"/>
      <c r="G3162" s="229"/>
      <c r="H3162" s="229"/>
      <c r="I3162" s="32"/>
      <c r="J3162" s="32"/>
      <c r="K3162" s="229"/>
      <c r="L3162" s="229"/>
      <c r="M3162" s="32"/>
      <c r="N3162" s="229"/>
    </row>
    <row r="3163">
      <c r="A3163" s="227" t="str">
        <f t="shared" si="1"/>
        <v>#VALUE!</v>
      </c>
      <c r="B3163" s="227" t="str">
        <f t="shared" si="2"/>
        <v>#VALUE!</v>
      </c>
      <c r="C3163" s="32"/>
      <c r="D3163" s="32"/>
      <c r="E3163" s="32"/>
      <c r="F3163" s="32"/>
      <c r="G3163" s="229"/>
      <c r="H3163" s="229"/>
      <c r="I3163" s="32"/>
      <c r="J3163" s="32"/>
      <c r="K3163" s="229"/>
      <c r="L3163" s="229"/>
      <c r="M3163" s="32"/>
      <c r="N3163" s="229"/>
    </row>
    <row r="3164">
      <c r="A3164" s="227" t="str">
        <f t="shared" si="1"/>
        <v>#VALUE!</v>
      </c>
      <c r="B3164" s="227" t="str">
        <f t="shared" si="2"/>
        <v>#VALUE!</v>
      </c>
      <c r="C3164" s="32"/>
      <c r="D3164" s="32"/>
      <c r="E3164" s="32"/>
      <c r="F3164" s="32"/>
      <c r="G3164" s="229"/>
      <c r="H3164" s="229"/>
      <c r="I3164" s="32"/>
      <c r="J3164" s="32"/>
      <c r="K3164" s="229"/>
      <c r="L3164" s="229"/>
      <c r="M3164" s="32"/>
      <c r="N3164" s="229"/>
    </row>
    <row r="3165">
      <c r="A3165" s="227" t="str">
        <f t="shared" si="1"/>
        <v>#VALUE!</v>
      </c>
      <c r="B3165" s="227" t="str">
        <f t="shared" si="2"/>
        <v>#VALUE!</v>
      </c>
      <c r="C3165" s="32"/>
      <c r="D3165" s="32"/>
      <c r="E3165" s="229"/>
      <c r="F3165" s="32"/>
      <c r="G3165" s="229"/>
      <c r="H3165" s="229"/>
      <c r="I3165" s="32"/>
      <c r="J3165" s="32"/>
      <c r="K3165" s="229"/>
      <c r="L3165" s="229"/>
      <c r="M3165" s="32"/>
      <c r="N3165" s="229"/>
    </row>
    <row r="3166">
      <c r="A3166" s="227" t="str">
        <f t="shared" si="1"/>
        <v>#VALUE!</v>
      </c>
      <c r="B3166" s="227" t="str">
        <f t="shared" si="2"/>
        <v>#VALUE!</v>
      </c>
      <c r="C3166" s="32"/>
      <c r="D3166" s="32"/>
      <c r="E3166" s="229"/>
      <c r="F3166" s="32"/>
      <c r="G3166" s="229"/>
      <c r="H3166" s="229"/>
      <c r="I3166" s="32"/>
      <c r="J3166" s="32"/>
      <c r="K3166" s="229"/>
      <c r="L3166" s="229"/>
      <c r="M3166" s="32"/>
      <c r="N3166" s="229"/>
    </row>
    <row r="3167">
      <c r="A3167" s="227" t="str">
        <f t="shared" si="1"/>
        <v>#VALUE!</v>
      </c>
      <c r="B3167" s="227" t="str">
        <f t="shared" si="2"/>
        <v>#VALUE!</v>
      </c>
      <c r="C3167" s="32"/>
      <c r="D3167" s="32"/>
      <c r="E3167" s="229"/>
      <c r="F3167" s="32"/>
      <c r="G3167" s="229"/>
      <c r="H3167" s="229"/>
      <c r="I3167" s="32"/>
      <c r="J3167" s="32"/>
      <c r="K3167" s="229"/>
      <c r="L3167" s="229"/>
      <c r="M3167" s="32"/>
      <c r="N3167" s="229"/>
    </row>
    <row r="3168">
      <c r="A3168" s="227" t="str">
        <f t="shared" si="1"/>
        <v>#VALUE!</v>
      </c>
      <c r="B3168" s="227" t="str">
        <f t="shared" si="2"/>
        <v>#VALUE!</v>
      </c>
      <c r="C3168" s="32"/>
      <c r="D3168" s="32"/>
      <c r="E3168" s="229"/>
      <c r="F3168" s="32"/>
      <c r="G3168" s="229"/>
      <c r="H3168" s="229"/>
      <c r="I3168" s="32"/>
      <c r="J3168" s="32"/>
      <c r="K3168" s="229"/>
      <c r="L3168" s="229"/>
      <c r="M3168" s="32"/>
      <c r="N3168" s="229"/>
    </row>
    <row r="3169">
      <c r="A3169" s="227" t="str">
        <f t="shared" si="1"/>
        <v>#VALUE!</v>
      </c>
      <c r="B3169" s="227" t="str">
        <f t="shared" si="2"/>
        <v>#VALUE!</v>
      </c>
      <c r="C3169" s="32"/>
      <c r="D3169" s="32"/>
      <c r="E3169" s="32"/>
      <c r="F3169" s="32"/>
      <c r="G3169" s="229"/>
      <c r="H3169" s="229"/>
      <c r="I3169" s="32"/>
      <c r="J3169" s="32"/>
      <c r="K3169" s="229"/>
      <c r="L3169" s="229"/>
      <c r="M3169" s="32"/>
      <c r="N3169" s="229"/>
    </row>
    <row r="3170">
      <c r="A3170" s="227" t="str">
        <f t="shared" si="1"/>
        <v>#VALUE!</v>
      </c>
      <c r="B3170" s="227" t="str">
        <f t="shared" si="2"/>
        <v>#VALUE!</v>
      </c>
      <c r="C3170" s="32"/>
      <c r="D3170" s="32"/>
      <c r="E3170" s="229"/>
      <c r="F3170" s="32"/>
      <c r="G3170" s="229"/>
      <c r="H3170" s="229"/>
      <c r="I3170" s="32"/>
      <c r="J3170" s="32"/>
      <c r="K3170" s="229"/>
      <c r="L3170" s="229"/>
      <c r="M3170" s="32"/>
      <c r="N3170" s="229"/>
    </row>
    <row r="3171">
      <c r="A3171" s="227" t="str">
        <f t="shared" si="1"/>
        <v>#VALUE!</v>
      </c>
      <c r="B3171" s="227" t="str">
        <f t="shared" si="2"/>
        <v>#VALUE!</v>
      </c>
      <c r="C3171" s="32"/>
      <c r="D3171" s="32"/>
      <c r="E3171" s="229"/>
      <c r="F3171" s="32"/>
      <c r="G3171" s="229"/>
      <c r="H3171" s="229"/>
      <c r="I3171" s="32"/>
      <c r="J3171" s="32"/>
      <c r="K3171" s="229"/>
      <c r="L3171" s="229"/>
      <c r="M3171" s="32"/>
      <c r="N3171" s="229"/>
    </row>
    <row r="3172">
      <c r="A3172" s="227" t="str">
        <f t="shared" si="1"/>
        <v>#VALUE!</v>
      </c>
      <c r="B3172" s="227" t="str">
        <f t="shared" si="2"/>
        <v>#VALUE!</v>
      </c>
      <c r="C3172" s="32"/>
      <c r="D3172" s="32"/>
      <c r="E3172" s="229"/>
      <c r="F3172" s="32"/>
      <c r="G3172" s="229"/>
      <c r="H3172" s="229"/>
      <c r="I3172" s="32"/>
      <c r="J3172" s="32"/>
      <c r="K3172" s="229"/>
      <c r="L3172" s="229"/>
      <c r="M3172" s="32"/>
      <c r="N3172" s="229"/>
    </row>
    <row r="3173">
      <c r="A3173" s="227" t="str">
        <f t="shared" si="1"/>
        <v>#VALUE!</v>
      </c>
      <c r="B3173" s="227" t="str">
        <f t="shared" si="2"/>
        <v>#VALUE!</v>
      </c>
      <c r="C3173" s="32"/>
      <c r="D3173" s="32"/>
      <c r="E3173" s="229"/>
      <c r="F3173" s="32"/>
      <c r="G3173" s="229"/>
      <c r="H3173" s="229"/>
      <c r="I3173" s="32"/>
      <c r="J3173" s="32"/>
      <c r="K3173" s="229"/>
      <c r="L3173" s="229"/>
      <c r="M3173" s="32"/>
      <c r="N3173" s="229"/>
    </row>
    <row r="3174">
      <c r="A3174" s="227" t="str">
        <f t="shared" si="1"/>
        <v>#VALUE!</v>
      </c>
      <c r="B3174" s="227" t="str">
        <f t="shared" si="2"/>
        <v>#VALUE!</v>
      </c>
      <c r="C3174" s="32"/>
      <c r="D3174" s="32"/>
      <c r="E3174" s="229"/>
      <c r="F3174" s="32"/>
      <c r="G3174" s="229"/>
      <c r="H3174" s="229"/>
      <c r="I3174" s="32"/>
      <c r="J3174" s="32"/>
      <c r="K3174" s="229"/>
      <c r="L3174" s="229"/>
      <c r="M3174" s="32"/>
      <c r="N3174" s="229"/>
    </row>
    <row r="3175">
      <c r="A3175" s="227" t="str">
        <f t="shared" si="1"/>
        <v>#VALUE!</v>
      </c>
      <c r="B3175" s="227" t="str">
        <f t="shared" si="2"/>
        <v>#VALUE!</v>
      </c>
      <c r="C3175" s="32"/>
      <c r="D3175" s="32"/>
      <c r="E3175" s="229"/>
      <c r="F3175" s="32"/>
      <c r="G3175" s="229"/>
      <c r="H3175" s="229"/>
      <c r="I3175" s="32"/>
      <c r="J3175" s="32"/>
      <c r="K3175" s="229"/>
      <c r="L3175" s="229"/>
      <c r="M3175" s="32"/>
      <c r="N3175" s="229"/>
    </row>
    <row r="3176">
      <c r="A3176" s="227" t="str">
        <f t="shared" si="1"/>
        <v>#VALUE!</v>
      </c>
      <c r="B3176" s="227" t="str">
        <f t="shared" si="2"/>
        <v>#VALUE!</v>
      </c>
      <c r="C3176" s="32"/>
      <c r="D3176" s="32"/>
      <c r="E3176" s="229"/>
      <c r="F3176" s="32"/>
      <c r="G3176" s="229"/>
      <c r="H3176" s="229"/>
      <c r="I3176" s="32"/>
      <c r="J3176" s="32"/>
      <c r="K3176" s="229"/>
      <c r="L3176" s="229"/>
      <c r="M3176" s="32"/>
      <c r="N3176" s="229"/>
    </row>
    <row r="3177">
      <c r="A3177" s="227" t="str">
        <f t="shared" si="1"/>
        <v>#VALUE!</v>
      </c>
      <c r="B3177" s="227" t="str">
        <f t="shared" si="2"/>
        <v>#VALUE!</v>
      </c>
      <c r="C3177" s="32"/>
      <c r="D3177" s="32"/>
      <c r="E3177" s="229"/>
      <c r="F3177" s="32"/>
      <c r="G3177" s="229"/>
      <c r="H3177" s="229"/>
      <c r="I3177" s="32"/>
      <c r="J3177" s="32"/>
      <c r="K3177" s="229"/>
      <c r="L3177" s="229"/>
      <c r="M3177" s="32"/>
      <c r="N3177" s="229"/>
    </row>
    <row r="3178">
      <c r="A3178" s="227" t="str">
        <f t="shared" si="1"/>
        <v>#VALUE!</v>
      </c>
      <c r="B3178" s="227" t="str">
        <f t="shared" si="2"/>
        <v>#VALUE!</v>
      </c>
      <c r="C3178" s="32"/>
      <c r="D3178" s="32"/>
      <c r="E3178" s="229"/>
      <c r="F3178" s="32"/>
      <c r="G3178" s="229"/>
      <c r="H3178" s="229"/>
      <c r="I3178" s="32"/>
      <c r="J3178" s="32"/>
      <c r="K3178" s="229"/>
      <c r="L3178" s="229"/>
      <c r="M3178" s="32"/>
      <c r="N3178" s="229"/>
    </row>
    <row r="3179">
      <c r="A3179" s="227" t="str">
        <f t="shared" si="1"/>
        <v>#VALUE!</v>
      </c>
      <c r="B3179" s="227" t="str">
        <f t="shared" si="2"/>
        <v>#VALUE!</v>
      </c>
      <c r="C3179" s="32"/>
      <c r="D3179" s="32"/>
      <c r="E3179" s="229"/>
      <c r="F3179" s="32"/>
      <c r="G3179" s="229"/>
      <c r="H3179" s="229"/>
      <c r="I3179" s="32"/>
      <c r="J3179" s="32"/>
      <c r="K3179" s="229"/>
      <c r="L3179" s="229"/>
      <c r="M3179" s="32"/>
      <c r="N3179" s="229"/>
    </row>
    <row r="3180">
      <c r="A3180" s="227" t="str">
        <f t="shared" si="1"/>
        <v>#VALUE!</v>
      </c>
      <c r="B3180" s="227" t="str">
        <f t="shared" si="2"/>
        <v>#VALUE!</v>
      </c>
      <c r="C3180" s="32"/>
      <c r="D3180" s="32"/>
      <c r="E3180" s="32"/>
      <c r="F3180" s="32"/>
      <c r="G3180" s="229"/>
      <c r="H3180" s="229"/>
      <c r="I3180" s="32"/>
      <c r="J3180" s="32"/>
      <c r="K3180" s="229"/>
      <c r="L3180" s="229"/>
      <c r="M3180" s="32"/>
      <c r="N3180" s="229"/>
    </row>
    <row r="3181">
      <c r="A3181" s="227" t="str">
        <f t="shared" si="1"/>
        <v>#VALUE!</v>
      </c>
      <c r="B3181" s="227" t="str">
        <f t="shared" si="2"/>
        <v>#VALUE!</v>
      </c>
      <c r="C3181" s="32"/>
      <c r="D3181" s="32"/>
      <c r="E3181" s="229"/>
      <c r="F3181" s="32"/>
      <c r="G3181" s="229"/>
      <c r="H3181" s="229"/>
      <c r="I3181" s="32"/>
      <c r="J3181" s="32"/>
      <c r="K3181" s="229"/>
      <c r="L3181" s="229"/>
      <c r="M3181" s="32"/>
      <c r="N3181" s="229"/>
    </row>
    <row r="3182">
      <c r="A3182" s="227" t="str">
        <f t="shared" si="1"/>
        <v>#VALUE!</v>
      </c>
      <c r="B3182" s="227" t="str">
        <f t="shared" si="2"/>
        <v>#VALUE!</v>
      </c>
      <c r="C3182" s="32"/>
      <c r="D3182" s="32"/>
      <c r="E3182" s="229"/>
      <c r="F3182" s="32"/>
      <c r="G3182" s="229"/>
      <c r="H3182" s="229"/>
      <c r="I3182" s="32"/>
      <c r="J3182" s="32"/>
      <c r="K3182" s="229"/>
      <c r="L3182" s="229"/>
      <c r="M3182" s="32"/>
      <c r="N3182" s="229"/>
    </row>
    <row r="3183">
      <c r="A3183" s="227" t="str">
        <f t="shared" si="1"/>
        <v>#VALUE!</v>
      </c>
      <c r="B3183" s="227" t="str">
        <f t="shared" si="2"/>
        <v>#VALUE!</v>
      </c>
      <c r="C3183" s="32"/>
      <c r="D3183" s="32"/>
      <c r="E3183" s="229"/>
      <c r="F3183" s="32"/>
      <c r="G3183" s="229"/>
      <c r="H3183" s="229"/>
      <c r="I3183" s="32"/>
      <c r="J3183" s="32"/>
      <c r="K3183" s="229"/>
      <c r="L3183" s="229"/>
      <c r="M3183" s="32"/>
      <c r="N3183" s="229"/>
    </row>
    <row r="3184">
      <c r="A3184" s="227" t="str">
        <f t="shared" si="1"/>
        <v>#VALUE!</v>
      </c>
      <c r="B3184" s="227" t="str">
        <f t="shared" si="2"/>
        <v>#VALUE!</v>
      </c>
      <c r="C3184" s="32"/>
      <c r="D3184" s="32"/>
      <c r="E3184" s="229"/>
      <c r="F3184" s="32"/>
      <c r="G3184" s="229"/>
      <c r="H3184" s="229"/>
      <c r="I3184" s="32"/>
      <c r="J3184" s="32"/>
      <c r="K3184" s="229"/>
      <c r="L3184" s="229"/>
      <c r="M3184" s="32"/>
      <c r="N3184" s="229"/>
    </row>
    <row r="3185">
      <c r="A3185" s="227" t="str">
        <f t="shared" si="1"/>
        <v>#VALUE!</v>
      </c>
      <c r="B3185" s="227" t="str">
        <f t="shared" si="2"/>
        <v>#VALUE!</v>
      </c>
      <c r="C3185" s="32"/>
      <c r="D3185" s="32"/>
      <c r="E3185" s="229"/>
      <c r="F3185" s="32"/>
      <c r="G3185" s="229"/>
      <c r="H3185" s="229"/>
      <c r="I3185" s="32"/>
      <c r="J3185" s="32"/>
      <c r="K3185" s="229"/>
      <c r="L3185" s="229"/>
      <c r="M3185" s="32"/>
      <c r="N3185" s="229"/>
    </row>
    <row r="3186">
      <c r="A3186" s="227" t="str">
        <f t="shared" si="1"/>
        <v>#VALUE!</v>
      </c>
      <c r="B3186" s="227" t="str">
        <f t="shared" si="2"/>
        <v>#VALUE!</v>
      </c>
      <c r="C3186" s="32"/>
      <c r="D3186" s="32"/>
      <c r="E3186" s="229"/>
      <c r="F3186" s="32"/>
      <c r="G3186" s="229"/>
      <c r="H3186" s="229"/>
      <c r="I3186" s="32"/>
      <c r="J3186" s="32"/>
      <c r="K3186" s="229"/>
      <c r="L3186" s="229"/>
      <c r="M3186" s="32"/>
      <c r="N3186" s="229"/>
    </row>
    <row r="3187">
      <c r="A3187" s="227" t="str">
        <f t="shared" si="1"/>
        <v>#VALUE!</v>
      </c>
      <c r="B3187" s="227" t="str">
        <f t="shared" si="2"/>
        <v>#VALUE!</v>
      </c>
      <c r="C3187" s="32"/>
      <c r="D3187" s="32"/>
      <c r="E3187" s="229"/>
      <c r="F3187" s="32"/>
      <c r="G3187" s="229"/>
      <c r="H3187" s="229"/>
      <c r="I3187" s="32"/>
      <c r="J3187" s="32"/>
      <c r="K3187" s="229"/>
      <c r="L3187" s="229"/>
      <c r="M3187" s="32"/>
      <c r="N3187" s="229"/>
    </row>
    <row r="3188">
      <c r="A3188" s="227" t="str">
        <f t="shared" si="1"/>
        <v>#VALUE!</v>
      </c>
      <c r="B3188" s="227" t="str">
        <f t="shared" si="2"/>
        <v>#VALUE!</v>
      </c>
      <c r="C3188" s="32"/>
      <c r="D3188" s="32"/>
      <c r="E3188" s="229"/>
      <c r="F3188" s="32"/>
      <c r="G3188" s="229"/>
      <c r="H3188" s="229"/>
      <c r="I3188" s="32"/>
      <c r="J3188" s="32"/>
      <c r="K3188" s="229"/>
      <c r="L3188" s="229"/>
      <c r="M3188" s="32"/>
      <c r="N3188" s="229"/>
    </row>
    <row r="3189">
      <c r="A3189" s="227" t="str">
        <f t="shared" si="1"/>
        <v>#VALUE!</v>
      </c>
      <c r="B3189" s="227" t="str">
        <f t="shared" si="2"/>
        <v>#VALUE!</v>
      </c>
      <c r="C3189" s="32"/>
      <c r="D3189" s="32"/>
      <c r="E3189" s="229"/>
      <c r="F3189" s="32"/>
      <c r="G3189" s="229"/>
      <c r="H3189" s="229"/>
      <c r="I3189" s="32"/>
      <c r="J3189" s="32"/>
      <c r="K3189" s="229"/>
      <c r="L3189" s="229"/>
      <c r="M3189" s="32"/>
      <c r="N3189" s="229"/>
    </row>
    <row r="3190">
      <c r="A3190" s="227" t="str">
        <f t="shared" si="1"/>
        <v>#VALUE!</v>
      </c>
      <c r="B3190" s="227" t="str">
        <f t="shared" si="2"/>
        <v>#VALUE!</v>
      </c>
      <c r="C3190" s="32"/>
      <c r="D3190" s="32"/>
      <c r="E3190" s="229"/>
      <c r="F3190" s="32"/>
      <c r="G3190" s="229"/>
      <c r="H3190" s="229"/>
      <c r="I3190" s="32"/>
      <c r="J3190" s="32"/>
      <c r="K3190" s="229"/>
      <c r="L3190" s="229"/>
      <c r="M3190" s="32"/>
      <c r="N3190" s="229"/>
    </row>
    <row r="3191">
      <c r="A3191" s="227" t="str">
        <f t="shared" si="1"/>
        <v>#VALUE!</v>
      </c>
      <c r="B3191" s="227" t="str">
        <f t="shared" si="2"/>
        <v>#VALUE!</v>
      </c>
      <c r="C3191" s="32"/>
      <c r="D3191" s="32"/>
      <c r="E3191" s="229"/>
      <c r="F3191" s="32"/>
      <c r="G3191" s="229"/>
      <c r="H3191" s="229"/>
      <c r="I3191" s="32"/>
      <c r="J3191" s="32"/>
      <c r="K3191" s="229"/>
      <c r="L3191" s="229"/>
      <c r="M3191" s="32"/>
      <c r="N3191" s="229"/>
    </row>
    <row r="3192">
      <c r="A3192" s="227" t="str">
        <f t="shared" si="1"/>
        <v>#VALUE!</v>
      </c>
      <c r="B3192" s="227" t="str">
        <f t="shared" si="2"/>
        <v>#VALUE!</v>
      </c>
      <c r="C3192" s="32"/>
      <c r="D3192" s="32"/>
      <c r="E3192" s="229"/>
      <c r="F3192" s="32"/>
      <c r="G3192" s="229"/>
      <c r="H3192" s="229"/>
      <c r="I3192" s="32"/>
      <c r="J3192" s="32"/>
      <c r="K3192" s="229"/>
      <c r="L3192" s="229"/>
      <c r="M3192" s="32"/>
      <c r="N3192" s="229"/>
    </row>
    <row r="3193">
      <c r="A3193" s="227" t="str">
        <f t="shared" si="1"/>
        <v>#VALUE!</v>
      </c>
      <c r="B3193" s="227" t="str">
        <f t="shared" si="2"/>
        <v>#VALUE!</v>
      </c>
      <c r="C3193" s="32"/>
      <c r="D3193" s="32"/>
      <c r="E3193" s="229"/>
      <c r="F3193" s="32"/>
      <c r="G3193" s="229"/>
      <c r="H3193" s="229"/>
      <c r="I3193" s="32"/>
      <c r="J3193" s="32"/>
      <c r="K3193" s="229"/>
      <c r="L3193" s="229"/>
      <c r="M3193" s="32"/>
      <c r="N3193" s="229"/>
    </row>
    <row r="3194">
      <c r="A3194" s="227" t="str">
        <f t="shared" si="1"/>
        <v>#VALUE!</v>
      </c>
      <c r="B3194" s="227" t="str">
        <f t="shared" si="2"/>
        <v>#VALUE!</v>
      </c>
      <c r="C3194" s="32"/>
      <c r="D3194" s="32"/>
      <c r="E3194" s="32"/>
      <c r="F3194" s="32"/>
      <c r="G3194" s="229"/>
      <c r="H3194" s="229"/>
      <c r="I3194" s="32"/>
      <c r="J3194" s="32"/>
      <c r="K3194" s="229"/>
      <c r="L3194" s="229"/>
      <c r="M3194" s="32"/>
      <c r="N3194" s="229"/>
    </row>
    <row r="3195">
      <c r="A3195" s="227" t="str">
        <f t="shared" si="1"/>
        <v>#VALUE!</v>
      </c>
      <c r="B3195" s="227" t="str">
        <f t="shared" si="2"/>
        <v>#VALUE!</v>
      </c>
      <c r="C3195" s="32"/>
      <c r="D3195" s="32"/>
      <c r="E3195" s="229"/>
      <c r="F3195" s="32"/>
      <c r="G3195" s="229"/>
      <c r="H3195" s="229"/>
      <c r="I3195" s="32"/>
      <c r="J3195" s="32"/>
      <c r="K3195" s="229"/>
      <c r="L3195" s="229"/>
      <c r="M3195" s="32"/>
      <c r="N3195" s="229"/>
    </row>
    <row r="3196">
      <c r="A3196" s="227" t="str">
        <f t="shared" si="1"/>
        <v>#VALUE!</v>
      </c>
      <c r="B3196" s="227" t="str">
        <f t="shared" si="2"/>
        <v>#VALUE!</v>
      </c>
      <c r="C3196" s="32"/>
      <c r="D3196" s="32"/>
      <c r="E3196" s="229"/>
      <c r="F3196" s="32"/>
      <c r="G3196" s="229"/>
      <c r="H3196" s="229"/>
      <c r="I3196" s="32"/>
      <c r="J3196" s="32"/>
      <c r="K3196" s="229"/>
      <c r="L3196" s="229"/>
      <c r="M3196" s="32"/>
      <c r="N3196" s="229"/>
    </row>
    <row r="3197">
      <c r="A3197" s="227" t="str">
        <f t="shared" si="1"/>
        <v>#VALUE!</v>
      </c>
      <c r="B3197" s="227" t="str">
        <f t="shared" si="2"/>
        <v>#VALUE!</v>
      </c>
      <c r="C3197" s="32"/>
      <c r="D3197" s="32"/>
      <c r="E3197" s="32"/>
      <c r="F3197" s="32"/>
      <c r="G3197" s="229"/>
      <c r="H3197" s="229"/>
      <c r="I3197" s="32"/>
      <c r="J3197" s="32"/>
      <c r="K3197" s="229"/>
      <c r="L3197" s="229"/>
      <c r="M3197" s="32"/>
      <c r="N3197" s="229"/>
    </row>
    <row r="3198">
      <c r="A3198" s="227" t="str">
        <f t="shared" si="1"/>
        <v>#VALUE!</v>
      </c>
      <c r="B3198" s="227" t="str">
        <f t="shared" si="2"/>
        <v>#VALUE!</v>
      </c>
      <c r="C3198" s="32"/>
      <c r="D3198" s="32"/>
      <c r="E3198" s="229"/>
      <c r="F3198" s="32"/>
      <c r="G3198" s="229"/>
      <c r="H3198" s="229"/>
      <c r="I3198" s="32"/>
      <c r="J3198" s="32"/>
      <c r="K3198" s="229"/>
      <c r="L3198" s="229"/>
      <c r="M3198" s="32"/>
      <c r="N3198" s="229"/>
    </row>
    <row r="3199">
      <c r="A3199" s="227" t="str">
        <f t="shared" si="1"/>
        <v>#VALUE!</v>
      </c>
      <c r="B3199" s="227" t="str">
        <f t="shared" si="2"/>
        <v>#VALUE!</v>
      </c>
      <c r="C3199" s="32"/>
      <c r="D3199" s="32"/>
      <c r="E3199" s="229"/>
      <c r="F3199" s="32"/>
      <c r="G3199" s="229"/>
      <c r="H3199" s="229"/>
      <c r="I3199" s="32"/>
      <c r="J3199" s="32"/>
      <c r="K3199" s="229"/>
      <c r="L3199" s="229"/>
      <c r="M3199" s="32"/>
      <c r="N3199" s="229"/>
    </row>
    <row r="3200">
      <c r="A3200" s="227" t="str">
        <f t="shared" si="1"/>
        <v>#VALUE!</v>
      </c>
      <c r="B3200" s="227" t="str">
        <f t="shared" si="2"/>
        <v>#VALUE!</v>
      </c>
      <c r="C3200" s="32"/>
      <c r="D3200" s="32"/>
      <c r="E3200" s="32"/>
      <c r="F3200" s="32"/>
      <c r="G3200" s="229"/>
      <c r="H3200" s="229"/>
      <c r="I3200" s="32"/>
      <c r="J3200" s="32"/>
      <c r="K3200" s="229"/>
      <c r="L3200" s="229"/>
      <c r="M3200" s="32"/>
      <c r="N3200" s="229"/>
    </row>
    <row r="3201">
      <c r="A3201" s="227" t="str">
        <f t="shared" si="1"/>
        <v>#VALUE!</v>
      </c>
      <c r="B3201" s="227" t="str">
        <f t="shared" si="2"/>
        <v>#VALUE!</v>
      </c>
      <c r="C3201" s="32"/>
      <c r="D3201" s="32"/>
      <c r="E3201" s="229"/>
      <c r="F3201" s="32"/>
      <c r="G3201" s="229"/>
      <c r="H3201" s="229"/>
      <c r="I3201" s="32"/>
      <c r="J3201" s="32"/>
      <c r="K3201" s="229"/>
      <c r="L3201" s="229"/>
      <c r="M3201" s="32"/>
      <c r="N3201" s="229"/>
    </row>
    <row r="3202">
      <c r="A3202" s="227" t="str">
        <f t="shared" si="1"/>
        <v>#VALUE!</v>
      </c>
      <c r="B3202" s="227" t="str">
        <f t="shared" si="2"/>
        <v>#VALUE!</v>
      </c>
      <c r="C3202" s="32"/>
      <c r="D3202" s="32"/>
      <c r="E3202" s="231"/>
      <c r="F3202" s="32"/>
      <c r="G3202" s="229"/>
      <c r="H3202" s="229"/>
      <c r="I3202" s="32"/>
      <c r="J3202" s="32"/>
      <c r="K3202" s="229"/>
      <c r="L3202" s="229"/>
      <c r="M3202" s="32"/>
      <c r="N3202" s="229"/>
    </row>
    <row r="3203">
      <c r="A3203" s="227" t="str">
        <f t="shared" si="1"/>
        <v>#VALUE!</v>
      </c>
      <c r="B3203" s="227" t="str">
        <f t="shared" si="2"/>
        <v>#VALUE!</v>
      </c>
      <c r="C3203" s="32"/>
      <c r="D3203" s="32"/>
      <c r="E3203" s="229"/>
      <c r="F3203" s="32"/>
      <c r="G3203" s="229"/>
      <c r="H3203" s="229"/>
      <c r="I3203" s="32"/>
      <c r="J3203" s="32"/>
      <c r="K3203" s="229"/>
      <c r="L3203" s="229"/>
      <c r="M3203" s="32"/>
      <c r="N3203" s="229"/>
    </row>
    <row r="3204">
      <c r="A3204" s="227" t="str">
        <f t="shared" si="1"/>
        <v>#VALUE!</v>
      </c>
      <c r="B3204" s="227" t="str">
        <f t="shared" si="2"/>
        <v>#VALUE!</v>
      </c>
      <c r="C3204" s="32"/>
      <c r="D3204" s="32"/>
      <c r="E3204" s="231"/>
      <c r="F3204" s="32"/>
      <c r="G3204" s="229"/>
      <c r="H3204" s="229"/>
      <c r="I3204" s="32"/>
      <c r="J3204" s="32"/>
      <c r="K3204" s="229"/>
      <c r="L3204" s="229"/>
      <c r="M3204" s="32"/>
      <c r="N3204" s="229"/>
    </row>
    <row r="3205">
      <c r="A3205" s="227" t="str">
        <f t="shared" si="1"/>
        <v>#VALUE!</v>
      </c>
      <c r="B3205" s="227" t="str">
        <f t="shared" si="2"/>
        <v>#VALUE!</v>
      </c>
      <c r="C3205" s="32"/>
      <c r="D3205" s="32"/>
      <c r="E3205" s="32"/>
      <c r="F3205" s="32"/>
      <c r="G3205" s="229"/>
      <c r="H3205" s="229"/>
      <c r="I3205" s="32"/>
      <c r="J3205" s="32"/>
      <c r="K3205" s="229"/>
      <c r="L3205" s="229"/>
      <c r="M3205" s="32"/>
      <c r="N3205" s="229"/>
    </row>
    <row r="3206">
      <c r="A3206" s="227" t="str">
        <f t="shared" si="1"/>
        <v>#VALUE!</v>
      </c>
      <c r="B3206" s="227" t="str">
        <f t="shared" si="2"/>
        <v>#VALUE!</v>
      </c>
      <c r="C3206" s="32"/>
      <c r="D3206" s="32"/>
      <c r="E3206" s="231"/>
      <c r="F3206" s="32"/>
      <c r="G3206" s="229"/>
      <c r="H3206" s="229"/>
      <c r="I3206" s="32"/>
      <c r="J3206" s="32"/>
      <c r="K3206" s="229"/>
      <c r="L3206" s="229"/>
      <c r="M3206" s="32"/>
      <c r="N3206" s="229"/>
    </row>
    <row r="3207">
      <c r="A3207" s="227" t="str">
        <f t="shared" si="1"/>
        <v>#VALUE!</v>
      </c>
      <c r="B3207" s="227" t="str">
        <f t="shared" si="2"/>
        <v>#VALUE!</v>
      </c>
      <c r="C3207" s="32"/>
      <c r="D3207" s="32"/>
      <c r="E3207" s="231"/>
      <c r="F3207" s="32"/>
      <c r="G3207" s="229"/>
      <c r="H3207" s="229"/>
      <c r="I3207" s="32"/>
      <c r="J3207" s="32"/>
      <c r="K3207" s="229"/>
      <c r="L3207" s="229"/>
      <c r="M3207" s="231"/>
      <c r="N3207" s="229"/>
    </row>
    <row r="3208">
      <c r="A3208" s="227" t="str">
        <f t="shared" si="1"/>
        <v>#VALUE!</v>
      </c>
      <c r="B3208" s="227" t="str">
        <f t="shared" si="2"/>
        <v>#VALUE!</v>
      </c>
      <c r="C3208" s="32"/>
      <c r="D3208" s="32"/>
      <c r="E3208" s="229"/>
      <c r="F3208" s="32"/>
      <c r="G3208" s="229"/>
      <c r="H3208" s="229"/>
      <c r="I3208" s="32"/>
      <c r="J3208" s="32"/>
      <c r="K3208" s="229"/>
      <c r="L3208" s="229"/>
      <c r="M3208" s="231"/>
      <c r="N3208" s="229"/>
    </row>
    <row r="3209">
      <c r="A3209" s="227" t="str">
        <f t="shared" si="1"/>
        <v>#VALUE!</v>
      </c>
      <c r="B3209" s="227" t="str">
        <f t="shared" si="2"/>
        <v>#VALUE!</v>
      </c>
      <c r="C3209" s="32"/>
      <c r="D3209" s="32"/>
      <c r="E3209" s="229"/>
      <c r="F3209" s="32"/>
      <c r="G3209" s="229"/>
      <c r="H3209" s="229"/>
      <c r="I3209" s="32"/>
      <c r="J3209" s="32"/>
      <c r="K3209" s="229"/>
      <c r="L3209" s="229"/>
      <c r="M3209" s="32"/>
      <c r="N3209" s="229"/>
    </row>
    <row r="3210">
      <c r="A3210" s="227" t="str">
        <f t="shared" si="1"/>
        <v>#VALUE!</v>
      </c>
      <c r="B3210" s="227" t="str">
        <f t="shared" si="2"/>
        <v>#VALUE!</v>
      </c>
      <c r="C3210" s="32"/>
      <c r="D3210" s="32"/>
      <c r="E3210" s="229"/>
      <c r="F3210" s="32"/>
      <c r="G3210" s="229"/>
      <c r="H3210" s="229"/>
      <c r="I3210" s="32"/>
      <c r="J3210" s="32"/>
      <c r="K3210" s="229"/>
      <c r="L3210" s="229"/>
      <c r="M3210" s="231"/>
      <c r="N3210" s="229"/>
    </row>
    <row r="3211">
      <c r="A3211" s="227" t="str">
        <f t="shared" si="1"/>
        <v>#VALUE!</v>
      </c>
      <c r="B3211" s="227" t="str">
        <f t="shared" si="2"/>
        <v>#VALUE!</v>
      </c>
      <c r="C3211" s="32"/>
      <c r="D3211" s="32"/>
      <c r="E3211" s="229"/>
      <c r="F3211" s="32"/>
      <c r="G3211" s="229"/>
      <c r="H3211" s="229"/>
      <c r="I3211" s="32"/>
      <c r="J3211" s="32"/>
      <c r="K3211" s="229"/>
      <c r="L3211" s="229"/>
      <c r="M3211" s="32"/>
      <c r="N3211" s="229"/>
    </row>
    <row r="3212">
      <c r="A3212" s="227" t="str">
        <f t="shared" si="1"/>
        <v>#VALUE!</v>
      </c>
      <c r="B3212" s="227" t="str">
        <f t="shared" si="2"/>
        <v>#VALUE!</v>
      </c>
      <c r="C3212" s="32"/>
      <c r="D3212" s="32"/>
      <c r="E3212" s="32"/>
      <c r="F3212" s="32"/>
      <c r="G3212" s="229"/>
      <c r="H3212" s="229"/>
      <c r="I3212" s="32"/>
      <c r="J3212" s="32"/>
      <c r="K3212" s="229"/>
      <c r="L3212" s="229"/>
      <c r="M3212" s="32"/>
      <c r="N3212" s="229"/>
    </row>
    <row r="3213">
      <c r="A3213" s="227" t="str">
        <f t="shared" si="1"/>
        <v>#VALUE!</v>
      </c>
      <c r="B3213" s="227" t="str">
        <f t="shared" si="2"/>
        <v>#VALUE!</v>
      </c>
      <c r="C3213" s="32"/>
      <c r="D3213" s="32"/>
      <c r="E3213" s="32"/>
      <c r="F3213" s="32"/>
      <c r="G3213" s="229"/>
      <c r="H3213" s="229"/>
      <c r="I3213" s="32"/>
      <c r="J3213" s="32"/>
      <c r="K3213" s="229"/>
      <c r="L3213" s="229"/>
      <c r="M3213" s="32"/>
      <c r="N3213" s="229"/>
    </row>
    <row r="3214">
      <c r="A3214" s="227" t="str">
        <f t="shared" si="1"/>
        <v>#VALUE!</v>
      </c>
      <c r="B3214" s="227" t="str">
        <f t="shared" si="2"/>
        <v>#VALUE!</v>
      </c>
      <c r="C3214" s="32"/>
      <c r="D3214" s="32"/>
      <c r="E3214" s="229"/>
      <c r="F3214" s="32"/>
      <c r="G3214" s="229"/>
      <c r="H3214" s="229"/>
      <c r="I3214" s="32"/>
      <c r="J3214" s="32"/>
      <c r="K3214" s="229"/>
      <c r="L3214" s="229"/>
      <c r="M3214" s="32"/>
      <c r="N3214" s="229"/>
    </row>
    <row r="3215">
      <c r="A3215" s="227" t="str">
        <f t="shared" si="1"/>
        <v>#VALUE!</v>
      </c>
      <c r="B3215" s="227" t="str">
        <f t="shared" si="2"/>
        <v>#VALUE!</v>
      </c>
      <c r="C3215" s="32"/>
      <c r="D3215" s="32"/>
      <c r="E3215" s="229"/>
      <c r="F3215" s="32"/>
      <c r="G3215" s="229"/>
      <c r="H3215" s="229"/>
      <c r="I3215" s="32"/>
      <c r="J3215" s="32"/>
      <c r="K3215" s="229"/>
      <c r="L3215" s="229"/>
      <c r="M3215" s="32"/>
      <c r="N3215" s="229"/>
    </row>
    <row r="3216">
      <c r="A3216" s="227" t="str">
        <f t="shared" si="1"/>
        <v>#VALUE!</v>
      </c>
      <c r="B3216" s="227" t="str">
        <f t="shared" si="2"/>
        <v>#VALUE!</v>
      </c>
      <c r="C3216" s="32"/>
      <c r="D3216" s="32"/>
      <c r="E3216" s="229"/>
      <c r="F3216" s="32"/>
      <c r="G3216" s="229"/>
      <c r="H3216" s="229"/>
      <c r="I3216" s="32"/>
      <c r="J3216" s="32"/>
      <c r="K3216" s="229"/>
      <c r="L3216" s="229"/>
      <c r="M3216" s="32"/>
      <c r="N3216" s="229"/>
    </row>
    <row r="3217">
      <c r="A3217" s="227" t="str">
        <f t="shared" si="1"/>
        <v>#VALUE!</v>
      </c>
      <c r="B3217" s="227" t="str">
        <f t="shared" si="2"/>
        <v>#VALUE!</v>
      </c>
      <c r="C3217" s="32"/>
      <c r="D3217" s="32"/>
      <c r="E3217" s="229"/>
      <c r="F3217" s="32"/>
      <c r="G3217" s="229"/>
      <c r="H3217" s="229"/>
      <c r="I3217" s="32"/>
      <c r="J3217" s="32"/>
      <c r="K3217" s="229"/>
      <c r="L3217" s="229"/>
      <c r="M3217" s="32"/>
      <c r="N3217" s="229"/>
    </row>
    <row r="3218">
      <c r="A3218" s="227" t="str">
        <f t="shared" si="1"/>
        <v>#VALUE!</v>
      </c>
      <c r="B3218" s="227" t="str">
        <f t="shared" si="2"/>
        <v>#VALUE!</v>
      </c>
      <c r="C3218" s="32"/>
      <c r="D3218" s="32"/>
      <c r="E3218" s="229"/>
      <c r="F3218" s="32"/>
      <c r="G3218" s="229"/>
      <c r="H3218" s="229"/>
      <c r="I3218" s="32"/>
      <c r="J3218" s="32"/>
      <c r="K3218" s="229"/>
      <c r="L3218" s="229"/>
      <c r="M3218" s="32"/>
      <c r="N3218" s="229"/>
    </row>
    <row r="3219">
      <c r="A3219" s="227" t="str">
        <f t="shared" si="1"/>
        <v>#VALUE!</v>
      </c>
      <c r="B3219" s="227" t="str">
        <f t="shared" si="2"/>
        <v>#VALUE!</v>
      </c>
      <c r="C3219" s="32"/>
      <c r="D3219" s="32"/>
      <c r="E3219" s="229"/>
      <c r="F3219" s="32"/>
      <c r="G3219" s="229"/>
      <c r="H3219" s="229"/>
      <c r="I3219" s="32"/>
      <c r="J3219" s="32"/>
      <c r="K3219" s="229"/>
      <c r="L3219" s="229"/>
      <c r="M3219" s="32"/>
      <c r="N3219" s="229"/>
    </row>
    <row r="3220">
      <c r="A3220" s="227" t="str">
        <f t="shared" si="1"/>
        <v>#VALUE!</v>
      </c>
      <c r="B3220" s="227" t="str">
        <f t="shared" si="2"/>
        <v>#VALUE!</v>
      </c>
      <c r="C3220" s="32"/>
      <c r="D3220" s="32"/>
      <c r="E3220" s="229"/>
      <c r="F3220" s="32"/>
      <c r="G3220" s="229"/>
      <c r="H3220" s="229"/>
      <c r="I3220" s="32"/>
      <c r="J3220" s="32"/>
      <c r="K3220" s="229"/>
      <c r="L3220" s="229"/>
      <c r="M3220" s="32"/>
      <c r="N3220" s="229"/>
    </row>
    <row r="3221">
      <c r="A3221" s="227" t="str">
        <f t="shared" si="1"/>
        <v>#VALUE!</v>
      </c>
      <c r="B3221" s="227" t="str">
        <f t="shared" si="2"/>
        <v>#VALUE!</v>
      </c>
      <c r="C3221" s="32"/>
      <c r="D3221" s="32"/>
      <c r="E3221" s="229"/>
      <c r="F3221" s="32"/>
      <c r="G3221" s="229"/>
      <c r="H3221" s="229"/>
      <c r="I3221" s="32"/>
      <c r="J3221" s="32"/>
      <c r="K3221" s="229"/>
      <c r="L3221" s="229"/>
      <c r="M3221" s="32"/>
      <c r="N3221" s="229"/>
    </row>
    <row r="3222">
      <c r="A3222" s="227" t="str">
        <f t="shared" si="1"/>
        <v>#VALUE!</v>
      </c>
      <c r="B3222" s="227" t="str">
        <f t="shared" si="2"/>
        <v>#VALUE!</v>
      </c>
      <c r="C3222" s="32"/>
      <c r="D3222" s="32"/>
      <c r="E3222" s="229"/>
      <c r="F3222" s="32"/>
      <c r="G3222" s="229"/>
      <c r="H3222" s="229"/>
      <c r="I3222" s="32"/>
      <c r="J3222" s="32"/>
      <c r="K3222" s="229"/>
      <c r="L3222" s="229"/>
      <c r="M3222" s="32"/>
      <c r="N3222" s="229"/>
    </row>
    <row r="3223">
      <c r="A3223" s="227" t="str">
        <f t="shared" si="1"/>
        <v>#VALUE!</v>
      </c>
      <c r="B3223" s="227" t="str">
        <f t="shared" si="2"/>
        <v>#VALUE!</v>
      </c>
      <c r="C3223" s="32"/>
      <c r="D3223" s="32"/>
      <c r="E3223" s="229"/>
      <c r="F3223" s="32"/>
      <c r="G3223" s="229"/>
      <c r="H3223" s="229"/>
      <c r="I3223" s="32"/>
      <c r="J3223" s="32"/>
      <c r="K3223" s="229"/>
      <c r="L3223" s="229"/>
      <c r="M3223" s="32"/>
      <c r="N3223" s="229"/>
    </row>
    <row r="3224">
      <c r="A3224" s="227" t="str">
        <f t="shared" si="1"/>
        <v>#VALUE!</v>
      </c>
      <c r="B3224" s="227" t="str">
        <f t="shared" si="2"/>
        <v>#VALUE!</v>
      </c>
      <c r="C3224" s="32"/>
      <c r="D3224" s="32"/>
      <c r="E3224" s="229"/>
      <c r="F3224" s="32"/>
      <c r="G3224" s="229"/>
      <c r="H3224" s="229"/>
      <c r="I3224" s="32"/>
      <c r="J3224" s="32"/>
      <c r="K3224" s="229"/>
      <c r="L3224" s="229"/>
      <c r="M3224" s="32"/>
      <c r="N3224" s="229"/>
    </row>
    <row r="3225">
      <c r="A3225" s="227" t="str">
        <f t="shared" si="1"/>
        <v>#VALUE!</v>
      </c>
      <c r="B3225" s="227" t="str">
        <f t="shared" si="2"/>
        <v>#VALUE!</v>
      </c>
      <c r="C3225" s="32"/>
      <c r="D3225" s="32"/>
      <c r="E3225" s="229"/>
      <c r="F3225" s="32"/>
      <c r="G3225" s="229"/>
      <c r="H3225" s="229"/>
      <c r="I3225" s="32"/>
      <c r="J3225" s="32"/>
      <c r="K3225" s="229"/>
      <c r="L3225" s="229"/>
      <c r="M3225" s="32"/>
      <c r="N3225" s="229"/>
    </row>
    <row r="3226">
      <c r="A3226" s="227" t="str">
        <f t="shared" si="1"/>
        <v>#VALUE!</v>
      </c>
      <c r="B3226" s="227" t="str">
        <f t="shared" si="2"/>
        <v>#VALUE!</v>
      </c>
      <c r="C3226" s="32"/>
      <c r="D3226" s="32"/>
      <c r="E3226" s="229"/>
      <c r="F3226" s="32"/>
      <c r="G3226" s="229"/>
      <c r="H3226" s="229"/>
      <c r="I3226" s="32"/>
      <c r="J3226" s="32"/>
      <c r="K3226" s="229"/>
      <c r="L3226" s="229"/>
      <c r="M3226" s="231"/>
      <c r="N3226" s="229"/>
    </row>
    <row r="3227">
      <c r="A3227" s="227" t="str">
        <f t="shared" si="1"/>
        <v>#VALUE!</v>
      </c>
      <c r="B3227" s="227" t="str">
        <f t="shared" si="2"/>
        <v>#VALUE!</v>
      </c>
      <c r="C3227" s="32"/>
      <c r="D3227" s="32"/>
      <c r="E3227" s="229"/>
      <c r="F3227" s="32"/>
      <c r="G3227" s="229"/>
      <c r="H3227" s="229"/>
      <c r="I3227" s="32"/>
      <c r="J3227" s="32"/>
      <c r="K3227" s="229"/>
      <c r="L3227" s="229"/>
      <c r="M3227" s="32"/>
      <c r="N3227" s="229"/>
    </row>
    <row r="3228">
      <c r="A3228" s="227" t="str">
        <f t="shared" si="1"/>
        <v>#VALUE!</v>
      </c>
      <c r="B3228" s="227" t="str">
        <f t="shared" si="2"/>
        <v>#VALUE!</v>
      </c>
      <c r="C3228" s="32"/>
      <c r="D3228" s="32"/>
      <c r="E3228" s="229"/>
      <c r="F3228" s="32"/>
      <c r="G3228" s="229"/>
      <c r="H3228" s="229"/>
      <c r="I3228" s="32"/>
      <c r="J3228" s="32"/>
      <c r="K3228" s="229"/>
      <c r="L3228" s="229"/>
      <c r="M3228" s="32"/>
      <c r="N3228" s="229"/>
    </row>
    <row r="3229">
      <c r="A3229" s="227" t="str">
        <f t="shared" si="1"/>
        <v>#VALUE!</v>
      </c>
      <c r="B3229" s="227" t="str">
        <f t="shared" si="2"/>
        <v>#VALUE!</v>
      </c>
      <c r="C3229" s="32"/>
      <c r="D3229" s="32"/>
      <c r="E3229" s="229"/>
      <c r="F3229" s="32"/>
      <c r="G3229" s="229"/>
      <c r="H3229" s="229"/>
      <c r="I3229" s="32"/>
      <c r="J3229" s="32"/>
      <c r="K3229" s="229"/>
      <c r="L3229" s="229"/>
      <c r="M3229" s="32"/>
      <c r="N3229" s="229"/>
    </row>
    <row r="3230">
      <c r="A3230" s="227" t="str">
        <f t="shared" si="1"/>
        <v>#VALUE!</v>
      </c>
      <c r="B3230" s="227" t="str">
        <f t="shared" si="2"/>
        <v>#VALUE!</v>
      </c>
      <c r="C3230" s="32"/>
      <c r="D3230" s="32"/>
      <c r="E3230" s="229"/>
      <c r="F3230" s="32"/>
      <c r="G3230" s="229"/>
      <c r="H3230" s="229"/>
      <c r="I3230" s="32"/>
      <c r="J3230" s="32"/>
      <c r="K3230" s="229"/>
      <c r="L3230" s="229"/>
      <c r="M3230" s="32"/>
      <c r="N3230" s="229"/>
    </row>
    <row r="3231">
      <c r="A3231" s="227" t="str">
        <f t="shared" si="1"/>
        <v>#VALUE!</v>
      </c>
      <c r="B3231" s="227" t="str">
        <f t="shared" si="2"/>
        <v>#VALUE!</v>
      </c>
      <c r="C3231" s="32"/>
      <c r="D3231" s="32"/>
      <c r="E3231" s="229"/>
      <c r="F3231" s="32"/>
      <c r="G3231" s="229"/>
      <c r="H3231" s="229"/>
      <c r="I3231" s="32"/>
      <c r="J3231" s="32"/>
      <c r="K3231" s="229"/>
      <c r="L3231" s="229"/>
      <c r="M3231" s="32"/>
      <c r="N3231" s="229"/>
    </row>
    <row r="3232">
      <c r="A3232" s="227" t="str">
        <f t="shared" si="1"/>
        <v>#VALUE!</v>
      </c>
      <c r="B3232" s="227" t="str">
        <f t="shared" si="2"/>
        <v>#VALUE!</v>
      </c>
      <c r="C3232" s="32"/>
      <c r="D3232" s="32"/>
      <c r="E3232" s="229"/>
      <c r="F3232" s="32"/>
      <c r="G3232" s="229"/>
      <c r="H3232" s="229"/>
      <c r="I3232" s="32"/>
      <c r="J3232" s="32"/>
      <c r="K3232" s="229"/>
      <c r="L3232" s="229"/>
      <c r="M3232" s="32"/>
      <c r="N3232" s="229"/>
    </row>
    <row r="3233">
      <c r="A3233" s="227" t="str">
        <f t="shared" si="1"/>
        <v>#VALUE!</v>
      </c>
      <c r="B3233" s="227" t="str">
        <f t="shared" si="2"/>
        <v>#VALUE!</v>
      </c>
      <c r="C3233" s="32"/>
      <c r="D3233" s="32"/>
      <c r="E3233" s="229"/>
      <c r="F3233" s="32"/>
      <c r="G3233" s="229"/>
      <c r="H3233" s="229"/>
      <c r="I3233" s="32"/>
      <c r="J3233" s="32"/>
      <c r="K3233" s="229"/>
      <c r="L3233" s="229"/>
      <c r="M3233" s="32"/>
      <c r="N3233" s="229"/>
    </row>
    <row r="3234">
      <c r="A3234" s="227" t="str">
        <f t="shared" si="1"/>
        <v>#VALUE!</v>
      </c>
      <c r="B3234" s="227" t="str">
        <f t="shared" si="2"/>
        <v>#VALUE!</v>
      </c>
      <c r="C3234" s="32"/>
      <c r="D3234" s="32"/>
      <c r="E3234" s="229"/>
      <c r="F3234" s="32"/>
      <c r="G3234" s="229"/>
      <c r="H3234" s="229"/>
      <c r="I3234" s="32"/>
      <c r="J3234" s="32"/>
      <c r="K3234" s="229"/>
      <c r="L3234" s="229"/>
      <c r="M3234" s="32"/>
      <c r="N3234" s="229"/>
    </row>
    <row r="3235">
      <c r="A3235" s="227" t="str">
        <f t="shared" si="1"/>
        <v>#VALUE!</v>
      </c>
      <c r="B3235" s="227" t="str">
        <f t="shared" si="2"/>
        <v>#VALUE!</v>
      </c>
      <c r="C3235" s="32"/>
      <c r="D3235" s="32"/>
      <c r="E3235" s="229"/>
      <c r="F3235" s="32"/>
      <c r="G3235" s="229"/>
      <c r="H3235" s="229"/>
      <c r="I3235" s="32"/>
      <c r="J3235" s="32"/>
      <c r="K3235" s="229"/>
      <c r="L3235" s="229"/>
      <c r="M3235" s="32"/>
      <c r="N3235" s="229"/>
    </row>
    <row r="3236">
      <c r="A3236" s="227" t="str">
        <f t="shared" si="1"/>
        <v>#VALUE!</v>
      </c>
      <c r="B3236" s="227" t="str">
        <f t="shared" si="2"/>
        <v>#VALUE!</v>
      </c>
      <c r="C3236" s="32"/>
      <c r="D3236" s="32"/>
      <c r="E3236" s="229"/>
      <c r="F3236" s="32"/>
      <c r="G3236" s="229"/>
      <c r="H3236" s="229"/>
      <c r="I3236" s="32"/>
      <c r="J3236" s="32"/>
      <c r="K3236" s="229"/>
      <c r="L3236" s="229"/>
      <c r="M3236" s="32"/>
      <c r="N3236" s="229"/>
    </row>
    <row r="3237">
      <c r="A3237" s="227" t="str">
        <f t="shared" si="1"/>
        <v>#VALUE!</v>
      </c>
      <c r="B3237" s="227" t="str">
        <f t="shared" si="2"/>
        <v>#VALUE!</v>
      </c>
      <c r="C3237" s="32"/>
      <c r="D3237" s="32"/>
      <c r="E3237" s="229"/>
      <c r="F3237" s="32"/>
      <c r="G3237" s="229"/>
      <c r="H3237" s="229"/>
      <c r="I3237" s="32"/>
      <c r="J3237" s="32"/>
      <c r="K3237" s="229"/>
      <c r="L3237" s="229"/>
      <c r="M3237" s="32"/>
      <c r="N3237" s="229"/>
    </row>
    <row r="3238">
      <c r="A3238" s="227" t="str">
        <f t="shared" si="1"/>
        <v>#VALUE!</v>
      </c>
      <c r="B3238" s="227" t="str">
        <f t="shared" si="2"/>
        <v>#VALUE!</v>
      </c>
      <c r="C3238" s="32"/>
      <c r="D3238" s="32"/>
      <c r="E3238" s="32"/>
      <c r="F3238" s="32"/>
      <c r="G3238" s="229"/>
      <c r="H3238" s="229"/>
      <c r="I3238" s="32"/>
      <c r="J3238" s="32"/>
      <c r="K3238" s="229"/>
      <c r="L3238" s="229"/>
      <c r="M3238" s="32"/>
      <c r="N3238" s="229"/>
    </row>
    <row r="3239">
      <c r="A3239" s="227" t="str">
        <f t="shared" si="1"/>
        <v>#VALUE!</v>
      </c>
      <c r="B3239" s="227" t="str">
        <f t="shared" si="2"/>
        <v>#VALUE!</v>
      </c>
      <c r="C3239" s="32"/>
      <c r="D3239" s="32"/>
      <c r="E3239" s="229"/>
      <c r="F3239" s="32"/>
      <c r="G3239" s="229"/>
      <c r="H3239" s="229"/>
      <c r="I3239" s="32"/>
      <c r="J3239" s="32"/>
      <c r="K3239" s="229"/>
      <c r="L3239" s="229"/>
      <c r="M3239" s="32"/>
      <c r="N3239" s="229"/>
    </row>
    <row r="3240">
      <c r="A3240" s="227" t="str">
        <f t="shared" si="1"/>
        <v>#VALUE!</v>
      </c>
      <c r="B3240" s="227" t="str">
        <f t="shared" si="2"/>
        <v>#VALUE!</v>
      </c>
      <c r="C3240" s="32"/>
      <c r="D3240" s="32"/>
      <c r="E3240" s="231"/>
      <c r="F3240" s="32"/>
      <c r="G3240" s="233"/>
      <c r="H3240" s="233"/>
      <c r="I3240" s="32"/>
      <c r="J3240" s="32"/>
      <c r="K3240" s="229"/>
      <c r="L3240" s="233"/>
      <c r="M3240" s="32"/>
      <c r="N3240" s="229"/>
    </row>
    <row r="3241">
      <c r="A3241" s="227" t="str">
        <f t="shared" si="1"/>
        <v>#VALUE!</v>
      </c>
      <c r="B3241" s="227" t="str">
        <f t="shared" si="2"/>
        <v>#VALUE!</v>
      </c>
      <c r="C3241" s="32"/>
      <c r="D3241" s="32"/>
      <c r="E3241" s="229"/>
      <c r="F3241" s="32"/>
      <c r="G3241" s="229"/>
      <c r="H3241" s="229"/>
      <c r="I3241" s="32"/>
      <c r="J3241" s="32"/>
      <c r="K3241" s="229"/>
      <c r="L3241" s="229"/>
      <c r="M3241" s="32"/>
      <c r="N3241" s="229"/>
    </row>
    <row r="3242">
      <c r="A3242" s="227" t="str">
        <f t="shared" si="1"/>
        <v>#VALUE!</v>
      </c>
      <c r="B3242" s="227" t="str">
        <f t="shared" si="2"/>
        <v>#VALUE!</v>
      </c>
      <c r="C3242" s="32"/>
      <c r="D3242" s="32"/>
      <c r="E3242" s="229"/>
      <c r="F3242" s="32"/>
      <c r="G3242" s="229"/>
      <c r="H3242" s="229"/>
      <c r="I3242" s="32"/>
      <c r="J3242" s="32"/>
      <c r="K3242" s="229"/>
      <c r="L3242" s="229"/>
      <c r="M3242" s="32"/>
      <c r="N3242" s="229"/>
    </row>
    <row r="3243">
      <c r="A3243" s="227" t="str">
        <f t="shared" si="1"/>
        <v>#VALUE!</v>
      </c>
      <c r="B3243" s="227" t="str">
        <f t="shared" si="2"/>
        <v>#VALUE!</v>
      </c>
      <c r="C3243" s="32"/>
      <c r="D3243" s="32"/>
      <c r="E3243" s="229"/>
      <c r="F3243" s="32"/>
      <c r="G3243" s="229"/>
      <c r="H3243" s="229"/>
      <c r="I3243" s="32"/>
      <c r="J3243" s="32"/>
      <c r="K3243" s="229"/>
      <c r="L3243" s="229"/>
      <c r="M3243" s="32"/>
      <c r="N3243" s="229"/>
    </row>
    <row r="3244">
      <c r="A3244" s="227" t="str">
        <f t="shared" si="1"/>
        <v>#VALUE!</v>
      </c>
      <c r="B3244" s="227" t="str">
        <f t="shared" si="2"/>
        <v>#VALUE!</v>
      </c>
      <c r="C3244" s="32"/>
      <c r="D3244" s="32"/>
      <c r="E3244" s="229"/>
      <c r="F3244" s="32"/>
      <c r="G3244" s="229"/>
      <c r="H3244" s="229"/>
      <c r="I3244" s="32"/>
      <c r="J3244" s="32"/>
      <c r="K3244" s="229"/>
      <c r="L3244" s="229"/>
      <c r="M3244" s="231"/>
      <c r="N3244" s="229"/>
    </row>
    <row r="3245">
      <c r="A3245" s="227" t="str">
        <f t="shared" si="1"/>
        <v>#VALUE!</v>
      </c>
      <c r="B3245" s="227" t="str">
        <f t="shared" si="2"/>
        <v>#VALUE!</v>
      </c>
      <c r="C3245" s="32"/>
      <c r="D3245" s="32"/>
      <c r="E3245" s="229"/>
      <c r="F3245" s="32"/>
      <c r="G3245" s="233"/>
      <c r="H3245" s="233"/>
      <c r="I3245" s="32"/>
      <c r="J3245" s="32"/>
      <c r="K3245" s="229"/>
      <c r="L3245" s="233"/>
      <c r="M3245" s="231"/>
      <c r="N3245" s="229"/>
    </row>
    <row r="3246">
      <c r="A3246" s="227" t="str">
        <f t="shared" si="1"/>
        <v>#VALUE!</v>
      </c>
      <c r="B3246" s="227" t="str">
        <f t="shared" si="2"/>
        <v>#VALUE!</v>
      </c>
      <c r="C3246" s="32"/>
      <c r="D3246" s="32"/>
      <c r="E3246" s="229"/>
      <c r="F3246" s="32"/>
      <c r="G3246" s="229"/>
      <c r="H3246" s="229"/>
      <c r="I3246" s="32"/>
      <c r="J3246" s="32"/>
      <c r="K3246" s="229"/>
      <c r="L3246" s="229"/>
      <c r="M3246" s="231"/>
      <c r="N3246" s="229"/>
    </row>
    <row r="3247">
      <c r="A3247" s="227" t="str">
        <f t="shared" si="1"/>
        <v>#VALUE!</v>
      </c>
      <c r="B3247" s="227" t="str">
        <f t="shared" si="2"/>
        <v>#VALUE!</v>
      </c>
      <c r="C3247" s="32"/>
      <c r="D3247" s="32"/>
      <c r="E3247" s="229"/>
      <c r="F3247" s="32"/>
      <c r="G3247" s="233"/>
      <c r="H3247" s="233"/>
      <c r="I3247" s="32"/>
      <c r="J3247" s="32"/>
      <c r="K3247" s="229"/>
      <c r="L3247" s="233"/>
      <c r="M3247" s="231"/>
      <c r="N3247" s="229"/>
    </row>
    <row r="3248">
      <c r="A3248" s="227" t="str">
        <f t="shared" si="1"/>
        <v>#VALUE!</v>
      </c>
      <c r="B3248" s="227" t="str">
        <f t="shared" si="2"/>
        <v>#VALUE!</v>
      </c>
      <c r="C3248" s="32"/>
      <c r="D3248" s="32"/>
      <c r="E3248" s="32"/>
      <c r="F3248" s="32"/>
      <c r="G3248" s="229"/>
      <c r="H3248" s="229"/>
      <c r="I3248" s="32"/>
      <c r="J3248" s="32"/>
      <c r="K3248" s="229"/>
      <c r="L3248" s="229"/>
      <c r="M3248" s="231"/>
      <c r="N3248" s="229"/>
    </row>
    <row r="3249">
      <c r="A3249" s="227" t="str">
        <f t="shared" si="1"/>
        <v>#VALUE!</v>
      </c>
      <c r="B3249" s="227" t="str">
        <f t="shared" si="2"/>
        <v>#VALUE!</v>
      </c>
      <c r="C3249" s="32"/>
      <c r="D3249" s="32"/>
      <c r="E3249" s="229"/>
      <c r="F3249" s="32"/>
      <c r="G3249" s="229"/>
      <c r="H3249" s="229"/>
      <c r="I3249" s="32"/>
      <c r="J3249" s="32"/>
      <c r="K3249" s="229"/>
      <c r="L3249" s="229"/>
      <c r="M3249" s="231"/>
      <c r="N3249" s="229"/>
    </row>
    <row r="3250">
      <c r="A3250" s="227" t="str">
        <f t="shared" si="1"/>
        <v>#VALUE!</v>
      </c>
      <c r="B3250" s="227" t="str">
        <f t="shared" si="2"/>
        <v>#VALUE!</v>
      </c>
      <c r="C3250" s="32"/>
      <c r="D3250" s="32"/>
      <c r="E3250" s="229"/>
      <c r="F3250" s="32"/>
      <c r="G3250" s="229"/>
      <c r="H3250" s="229"/>
      <c r="I3250" s="32"/>
      <c r="J3250" s="32"/>
      <c r="K3250" s="229"/>
      <c r="L3250" s="229"/>
      <c r="M3250" s="231"/>
      <c r="N3250" s="229"/>
    </row>
    <row r="3251">
      <c r="A3251" s="227" t="str">
        <f t="shared" si="1"/>
        <v>#VALUE!</v>
      </c>
      <c r="B3251" s="227" t="str">
        <f t="shared" si="2"/>
        <v>#VALUE!</v>
      </c>
      <c r="C3251" s="32"/>
      <c r="D3251" s="32"/>
      <c r="E3251" s="229"/>
      <c r="F3251" s="32"/>
      <c r="G3251" s="229"/>
      <c r="H3251" s="229"/>
      <c r="I3251" s="32"/>
      <c r="J3251" s="32"/>
      <c r="K3251" s="229"/>
      <c r="L3251" s="229"/>
      <c r="M3251" s="231"/>
      <c r="N3251" s="229"/>
    </row>
    <row r="3252">
      <c r="A3252" s="227" t="str">
        <f t="shared" si="1"/>
        <v>#VALUE!</v>
      </c>
      <c r="B3252" s="227" t="str">
        <f t="shared" si="2"/>
        <v>#VALUE!</v>
      </c>
      <c r="C3252" s="32"/>
      <c r="D3252" s="32"/>
      <c r="E3252" s="229"/>
      <c r="F3252" s="32"/>
      <c r="G3252" s="229"/>
      <c r="H3252" s="229"/>
      <c r="I3252" s="32"/>
      <c r="J3252" s="32"/>
      <c r="K3252" s="229"/>
      <c r="L3252" s="229"/>
      <c r="M3252" s="231"/>
      <c r="N3252" s="229"/>
    </row>
    <row r="3253">
      <c r="A3253" s="227" t="str">
        <f t="shared" si="1"/>
        <v>#VALUE!</v>
      </c>
      <c r="B3253" s="227" t="str">
        <f t="shared" si="2"/>
        <v>#VALUE!</v>
      </c>
      <c r="C3253" s="32"/>
      <c r="D3253" s="32"/>
      <c r="E3253" s="229"/>
      <c r="F3253" s="32"/>
      <c r="G3253" s="229"/>
      <c r="H3253" s="229"/>
      <c r="I3253" s="32"/>
      <c r="J3253" s="32"/>
      <c r="K3253" s="229"/>
      <c r="L3253" s="229"/>
      <c r="M3253" s="231"/>
      <c r="N3253" s="229"/>
    </row>
    <row r="3254">
      <c r="A3254" s="227" t="str">
        <f t="shared" si="1"/>
        <v>#VALUE!</v>
      </c>
      <c r="B3254" s="227" t="str">
        <f t="shared" si="2"/>
        <v>#VALUE!</v>
      </c>
      <c r="C3254" s="32"/>
      <c r="D3254" s="32"/>
      <c r="E3254" s="32"/>
      <c r="F3254" s="32"/>
      <c r="G3254" s="229"/>
      <c r="H3254" s="229"/>
      <c r="I3254" s="32"/>
      <c r="J3254" s="32"/>
      <c r="K3254" s="229"/>
      <c r="L3254" s="229"/>
      <c r="M3254" s="231"/>
      <c r="N3254" s="229"/>
    </row>
    <row r="3255">
      <c r="A3255" s="227" t="str">
        <f t="shared" si="1"/>
        <v>#VALUE!</v>
      </c>
      <c r="B3255" s="227" t="str">
        <f t="shared" si="2"/>
        <v>#VALUE!</v>
      </c>
      <c r="C3255" s="32"/>
      <c r="D3255" s="32"/>
      <c r="E3255" s="32"/>
      <c r="F3255" s="32"/>
      <c r="G3255" s="229"/>
      <c r="H3255" s="229"/>
      <c r="I3255" s="32"/>
      <c r="J3255" s="32"/>
      <c r="K3255" s="229"/>
      <c r="L3255" s="229"/>
      <c r="M3255" s="231"/>
      <c r="N3255" s="229"/>
    </row>
    <row r="3256">
      <c r="A3256" s="227" t="str">
        <f t="shared" si="1"/>
        <v>#VALUE!</v>
      </c>
      <c r="B3256" s="227" t="str">
        <f t="shared" si="2"/>
        <v>#VALUE!</v>
      </c>
      <c r="C3256" s="32"/>
      <c r="D3256" s="32"/>
      <c r="E3256" s="229"/>
      <c r="F3256" s="32"/>
      <c r="G3256" s="229"/>
      <c r="H3256" s="229"/>
      <c r="I3256" s="32"/>
      <c r="J3256" s="32"/>
      <c r="K3256" s="229"/>
      <c r="L3256" s="229"/>
      <c r="M3256" s="231"/>
      <c r="N3256" s="229"/>
    </row>
    <row r="3257">
      <c r="A3257" s="227" t="str">
        <f t="shared" si="1"/>
        <v>#VALUE!</v>
      </c>
      <c r="B3257" s="227" t="str">
        <f t="shared" si="2"/>
        <v>#VALUE!</v>
      </c>
      <c r="C3257" s="32"/>
      <c r="D3257" s="32"/>
      <c r="E3257" s="229"/>
      <c r="F3257" s="32"/>
      <c r="G3257" s="229"/>
      <c r="H3257" s="229"/>
      <c r="I3257" s="32"/>
      <c r="J3257" s="32"/>
      <c r="K3257" s="229"/>
      <c r="L3257" s="229"/>
      <c r="M3257" s="231"/>
      <c r="N3257" s="229"/>
    </row>
    <row r="3258">
      <c r="A3258" s="227" t="str">
        <f t="shared" si="1"/>
        <v>#VALUE!</v>
      </c>
      <c r="B3258" s="227" t="str">
        <f t="shared" si="2"/>
        <v>#VALUE!</v>
      </c>
      <c r="C3258" s="32"/>
      <c r="D3258" s="32"/>
      <c r="E3258" s="229"/>
      <c r="F3258" s="32"/>
      <c r="G3258" s="229"/>
      <c r="H3258" s="229"/>
      <c r="I3258" s="32"/>
      <c r="J3258" s="32"/>
      <c r="K3258" s="229"/>
      <c r="L3258" s="229"/>
      <c r="M3258" s="231"/>
      <c r="N3258" s="229"/>
    </row>
    <row r="3259">
      <c r="A3259" s="227" t="str">
        <f t="shared" si="1"/>
        <v>#VALUE!</v>
      </c>
      <c r="B3259" s="227" t="str">
        <f t="shared" si="2"/>
        <v>#VALUE!</v>
      </c>
      <c r="C3259" s="32"/>
      <c r="D3259" s="32"/>
      <c r="E3259" s="229"/>
      <c r="F3259" s="32"/>
      <c r="G3259" s="233"/>
      <c r="H3259" s="233"/>
      <c r="I3259" s="32"/>
      <c r="J3259" s="32"/>
      <c r="K3259" s="229"/>
      <c r="L3259" s="233"/>
      <c r="M3259" s="231"/>
      <c r="N3259" s="229"/>
    </row>
    <row r="3260">
      <c r="A3260" s="227" t="str">
        <f t="shared" si="1"/>
        <v>#VALUE!</v>
      </c>
      <c r="B3260" s="227" t="str">
        <f t="shared" si="2"/>
        <v>#VALUE!</v>
      </c>
      <c r="C3260" s="32"/>
      <c r="D3260" s="32"/>
      <c r="E3260" s="229"/>
      <c r="F3260" s="32"/>
      <c r="G3260" s="229"/>
      <c r="H3260" s="229"/>
      <c r="I3260" s="32"/>
      <c r="J3260" s="32"/>
      <c r="K3260" s="229"/>
      <c r="L3260" s="229"/>
      <c r="M3260" s="231"/>
      <c r="N3260" s="229"/>
    </row>
    <row r="3261">
      <c r="A3261" s="227" t="str">
        <f t="shared" si="1"/>
        <v>#VALUE!</v>
      </c>
      <c r="B3261" s="227" t="str">
        <f t="shared" si="2"/>
        <v>#VALUE!</v>
      </c>
      <c r="C3261" s="32"/>
      <c r="D3261" s="32"/>
      <c r="E3261" s="229"/>
      <c r="F3261" s="32"/>
      <c r="G3261" s="229"/>
      <c r="H3261" s="229"/>
      <c r="I3261" s="32"/>
      <c r="J3261" s="32"/>
      <c r="K3261" s="229"/>
      <c r="L3261" s="229"/>
      <c r="M3261" s="231"/>
      <c r="N3261" s="229"/>
    </row>
    <row r="3262">
      <c r="A3262" s="227" t="str">
        <f t="shared" si="1"/>
        <v>#VALUE!</v>
      </c>
      <c r="B3262" s="227" t="str">
        <f t="shared" si="2"/>
        <v>#VALUE!</v>
      </c>
      <c r="C3262" s="32"/>
      <c r="D3262" s="32"/>
      <c r="E3262" s="229"/>
      <c r="F3262" s="32"/>
      <c r="G3262" s="229"/>
      <c r="H3262" s="229"/>
      <c r="I3262" s="32"/>
      <c r="J3262" s="32"/>
      <c r="K3262" s="229"/>
      <c r="L3262" s="229"/>
      <c r="M3262" s="231"/>
      <c r="N3262" s="229"/>
    </row>
    <row r="3263">
      <c r="A3263" s="227" t="str">
        <f t="shared" si="1"/>
        <v>#VALUE!</v>
      </c>
      <c r="B3263" s="227" t="str">
        <f t="shared" si="2"/>
        <v>#VALUE!</v>
      </c>
      <c r="C3263" s="32"/>
      <c r="D3263" s="32"/>
      <c r="E3263" s="229"/>
      <c r="F3263" s="32"/>
      <c r="G3263" s="229"/>
      <c r="H3263" s="229"/>
      <c r="I3263" s="32"/>
      <c r="J3263" s="32"/>
      <c r="K3263" s="229"/>
      <c r="L3263" s="229"/>
      <c r="M3263" s="231"/>
      <c r="N3263" s="229"/>
    </row>
    <row r="3264">
      <c r="A3264" s="227" t="str">
        <f t="shared" si="1"/>
        <v>#VALUE!</v>
      </c>
      <c r="B3264" s="227" t="str">
        <f t="shared" si="2"/>
        <v>#VALUE!</v>
      </c>
      <c r="C3264" s="32"/>
      <c r="D3264" s="32"/>
      <c r="E3264" s="229"/>
      <c r="F3264" s="32"/>
      <c r="G3264" s="233"/>
      <c r="H3264" s="233"/>
      <c r="I3264" s="32"/>
      <c r="J3264" s="32"/>
      <c r="K3264" s="229"/>
      <c r="L3264" s="233"/>
      <c r="M3264" s="231"/>
      <c r="N3264" s="229"/>
    </row>
    <row r="3265">
      <c r="A3265" s="227" t="str">
        <f t="shared" si="1"/>
        <v>#VALUE!</v>
      </c>
      <c r="B3265" s="227" t="str">
        <f t="shared" si="2"/>
        <v>#VALUE!</v>
      </c>
      <c r="C3265" s="32"/>
      <c r="D3265" s="32"/>
      <c r="E3265" s="229"/>
      <c r="F3265" s="32"/>
      <c r="G3265" s="229"/>
      <c r="H3265" s="229"/>
      <c r="I3265" s="32"/>
      <c r="J3265" s="32"/>
      <c r="K3265" s="229"/>
      <c r="L3265" s="229"/>
      <c r="M3265" s="231"/>
      <c r="N3265" s="229"/>
    </row>
    <row r="3266">
      <c r="A3266" s="227" t="str">
        <f t="shared" si="1"/>
        <v>#VALUE!</v>
      </c>
      <c r="B3266" s="227" t="str">
        <f t="shared" si="2"/>
        <v>#VALUE!</v>
      </c>
      <c r="C3266" s="32"/>
      <c r="D3266" s="32"/>
      <c r="E3266" s="229"/>
      <c r="F3266" s="32"/>
      <c r="G3266" s="233"/>
      <c r="H3266" s="233"/>
      <c r="I3266" s="32"/>
      <c r="J3266" s="32"/>
      <c r="K3266" s="229"/>
      <c r="L3266" s="233"/>
      <c r="M3266" s="231"/>
      <c r="N3266" s="229"/>
    </row>
    <row r="3267">
      <c r="A3267" s="227" t="str">
        <f t="shared" si="1"/>
        <v>#VALUE!</v>
      </c>
      <c r="B3267" s="227" t="str">
        <f t="shared" si="2"/>
        <v>#VALUE!</v>
      </c>
      <c r="C3267" s="32"/>
      <c r="D3267" s="32"/>
      <c r="E3267" s="32"/>
      <c r="F3267" s="32"/>
      <c r="G3267" s="229"/>
      <c r="H3267" s="229"/>
      <c r="I3267" s="32"/>
      <c r="J3267" s="32"/>
      <c r="K3267" s="229"/>
      <c r="L3267" s="229"/>
      <c r="M3267" s="231"/>
      <c r="N3267" s="229"/>
    </row>
    <row r="3268">
      <c r="A3268" s="227" t="str">
        <f t="shared" si="1"/>
        <v>#VALUE!</v>
      </c>
      <c r="B3268" s="227" t="str">
        <f t="shared" si="2"/>
        <v>#VALUE!</v>
      </c>
      <c r="C3268" s="32"/>
      <c r="D3268" s="32"/>
      <c r="E3268" s="229"/>
      <c r="F3268" s="32"/>
      <c r="G3268" s="229"/>
      <c r="H3268" s="229"/>
      <c r="I3268" s="32"/>
      <c r="J3268" s="32"/>
      <c r="K3268" s="229"/>
      <c r="L3268" s="229"/>
      <c r="M3268" s="231"/>
      <c r="N3268" s="229"/>
    </row>
    <row r="3269">
      <c r="A3269" s="227" t="str">
        <f t="shared" si="1"/>
        <v>#VALUE!</v>
      </c>
      <c r="B3269" s="227" t="str">
        <f t="shared" si="2"/>
        <v>#VALUE!</v>
      </c>
      <c r="C3269" s="32"/>
      <c r="D3269" s="32"/>
      <c r="E3269" s="229"/>
      <c r="F3269" s="32"/>
      <c r="G3269" s="229"/>
      <c r="H3269" s="229"/>
      <c r="I3269" s="32"/>
      <c r="J3269" s="32"/>
      <c r="K3269" s="229"/>
      <c r="L3269" s="229"/>
      <c r="M3269" s="231"/>
      <c r="N3269" s="229"/>
    </row>
    <row r="3270">
      <c r="A3270" s="227" t="str">
        <f t="shared" si="1"/>
        <v>#VALUE!</v>
      </c>
      <c r="B3270" s="227" t="str">
        <f t="shared" si="2"/>
        <v>#VALUE!</v>
      </c>
      <c r="C3270" s="32"/>
      <c r="D3270" s="32"/>
      <c r="E3270" s="229"/>
      <c r="F3270" s="32"/>
      <c r="G3270" s="229"/>
      <c r="H3270" s="229"/>
      <c r="I3270" s="32"/>
      <c r="J3270" s="32"/>
      <c r="K3270" s="229"/>
      <c r="L3270" s="229"/>
      <c r="M3270" s="231"/>
      <c r="N3270" s="229"/>
    </row>
    <row r="3271">
      <c r="A3271" s="227" t="str">
        <f t="shared" si="1"/>
        <v>#VALUE!</v>
      </c>
      <c r="B3271" s="227" t="str">
        <f t="shared" si="2"/>
        <v>#VALUE!</v>
      </c>
      <c r="C3271" s="32"/>
      <c r="D3271" s="32"/>
      <c r="E3271" s="231"/>
      <c r="F3271" s="32"/>
      <c r="G3271" s="229"/>
      <c r="H3271" s="229"/>
      <c r="I3271" s="32"/>
      <c r="J3271" s="32"/>
      <c r="K3271" s="229"/>
      <c r="L3271" s="229"/>
      <c r="M3271" s="231"/>
      <c r="N3271" s="229"/>
    </row>
    <row r="3272">
      <c r="A3272" s="227" t="str">
        <f t="shared" si="1"/>
        <v>#VALUE!</v>
      </c>
      <c r="B3272" s="227" t="str">
        <f t="shared" si="2"/>
        <v>#VALUE!</v>
      </c>
      <c r="C3272" s="32"/>
      <c r="D3272" s="32"/>
      <c r="E3272" s="32"/>
      <c r="F3272" s="32"/>
      <c r="G3272" s="229"/>
      <c r="H3272" s="229"/>
      <c r="I3272" s="32"/>
      <c r="J3272" s="32"/>
      <c r="K3272" s="229"/>
      <c r="L3272" s="229"/>
      <c r="M3272" s="231"/>
      <c r="N3272" s="229"/>
    </row>
    <row r="3273">
      <c r="A3273" s="227" t="str">
        <f t="shared" si="1"/>
        <v>#VALUE!</v>
      </c>
      <c r="B3273" s="227" t="str">
        <f t="shared" si="2"/>
        <v>#VALUE!</v>
      </c>
      <c r="C3273" s="32"/>
      <c r="D3273" s="32"/>
      <c r="E3273" s="231"/>
      <c r="F3273" s="32"/>
      <c r="G3273" s="229"/>
      <c r="H3273" s="229"/>
      <c r="I3273" s="32"/>
      <c r="J3273" s="32"/>
      <c r="K3273" s="229"/>
      <c r="L3273" s="229"/>
      <c r="M3273" s="231"/>
      <c r="N3273" s="229"/>
    </row>
    <row r="3274">
      <c r="A3274" s="227" t="str">
        <f t="shared" si="1"/>
        <v>#VALUE!</v>
      </c>
      <c r="B3274" s="227" t="str">
        <f t="shared" si="2"/>
        <v>#VALUE!</v>
      </c>
      <c r="C3274" s="32"/>
      <c r="D3274" s="32"/>
      <c r="E3274" s="231"/>
      <c r="F3274" s="32"/>
      <c r="G3274" s="229"/>
      <c r="H3274" s="229"/>
      <c r="I3274" s="32"/>
      <c r="J3274" s="32"/>
      <c r="K3274" s="229"/>
      <c r="L3274" s="229"/>
      <c r="M3274" s="231"/>
      <c r="N3274" s="229"/>
    </row>
    <row r="3275">
      <c r="A3275" s="227" t="str">
        <f t="shared" si="1"/>
        <v>#VALUE!</v>
      </c>
      <c r="B3275" s="227" t="str">
        <f t="shared" si="2"/>
        <v>#VALUE!</v>
      </c>
      <c r="C3275" s="32"/>
      <c r="D3275" s="32"/>
      <c r="E3275" s="229"/>
      <c r="F3275" s="32"/>
      <c r="G3275" s="233"/>
      <c r="H3275" s="233"/>
      <c r="I3275" s="32"/>
      <c r="J3275" s="32"/>
      <c r="K3275" s="229"/>
      <c r="L3275" s="233"/>
      <c r="M3275" s="231"/>
      <c r="N3275" s="229"/>
    </row>
    <row r="3276">
      <c r="A3276" s="227" t="str">
        <f t="shared" si="1"/>
        <v>#VALUE!</v>
      </c>
      <c r="B3276" s="227" t="str">
        <f t="shared" si="2"/>
        <v>#VALUE!</v>
      </c>
      <c r="C3276" s="32"/>
      <c r="D3276" s="32"/>
      <c r="E3276" s="229"/>
      <c r="F3276" s="32"/>
      <c r="G3276" s="233"/>
      <c r="H3276" s="233"/>
      <c r="I3276" s="32"/>
      <c r="J3276" s="32"/>
      <c r="K3276" s="229"/>
      <c r="L3276" s="233"/>
      <c r="M3276" s="231"/>
      <c r="N3276" s="229"/>
    </row>
    <row r="3277">
      <c r="A3277" s="227" t="str">
        <f t="shared" si="1"/>
        <v>#VALUE!</v>
      </c>
      <c r="B3277" s="227" t="str">
        <f t="shared" si="2"/>
        <v>#VALUE!</v>
      </c>
      <c r="C3277" s="32"/>
      <c r="D3277" s="32"/>
      <c r="E3277" s="32"/>
      <c r="F3277" s="32"/>
      <c r="G3277" s="229"/>
      <c r="H3277" s="229"/>
      <c r="I3277" s="32"/>
      <c r="J3277" s="32"/>
      <c r="K3277" s="229"/>
      <c r="L3277" s="229"/>
      <c r="M3277" s="32"/>
      <c r="N3277" s="229"/>
    </row>
    <row r="3278">
      <c r="A3278" s="227" t="str">
        <f t="shared" si="1"/>
        <v>#VALUE!</v>
      </c>
      <c r="B3278" s="227" t="str">
        <f t="shared" si="2"/>
        <v>#VALUE!</v>
      </c>
      <c r="C3278" s="32"/>
      <c r="D3278" s="32"/>
      <c r="E3278" s="229"/>
      <c r="F3278" s="32"/>
      <c r="G3278" s="229"/>
      <c r="H3278" s="229"/>
      <c r="I3278" s="32"/>
      <c r="J3278" s="32"/>
      <c r="K3278" s="229"/>
      <c r="L3278" s="229"/>
      <c r="M3278" s="231"/>
      <c r="N3278" s="229"/>
    </row>
    <row r="3279">
      <c r="A3279" s="227" t="str">
        <f t="shared" si="1"/>
        <v>#VALUE!</v>
      </c>
      <c r="B3279" s="227" t="str">
        <f t="shared" si="2"/>
        <v>#VALUE!</v>
      </c>
      <c r="C3279" s="32"/>
      <c r="D3279" s="32"/>
      <c r="E3279" s="231"/>
      <c r="F3279" s="32"/>
      <c r="G3279" s="229"/>
      <c r="H3279" s="229"/>
      <c r="I3279" s="32"/>
      <c r="J3279" s="32"/>
      <c r="K3279" s="229"/>
      <c r="L3279" s="229"/>
      <c r="M3279" s="32"/>
      <c r="N3279" s="229"/>
    </row>
    <row r="3280">
      <c r="A3280" s="227" t="str">
        <f t="shared" si="1"/>
        <v>#VALUE!</v>
      </c>
      <c r="B3280" s="227" t="str">
        <f t="shared" si="2"/>
        <v>#VALUE!</v>
      </c>
      <c r="C3280" s="32"/>
      <c r="D3280" s="32"/>
      <c r="E3280" s="229"/>
      <c r="F3280" s="32"/>
      <c r="G3280" s="233"/>
      <c r="H3280" s="233"/>
      <c r="I3280" s="32"/>
      <c r="J3280" s="32"/>
      <c r="K3280" s="229"/>
      <c r="L3280" s="233"/>
      <c r="M3280" s="231"/>
      <c r="N3280" s="229"/>
    </row>
    <row r="3281">
      <c r="A3281" s="227" t="str">
        <f t="shared" si="1"/>
        <v>#VALUE!</v>
      </c>
      <c r="B3281" s="227" t="str">
        <f t="shared" si="2"/>
        <v>#VALUE!</v>
      </c>
      <c r="C3281" s="32"/>
      <c r="D3281" s="32"/>
      <c r="E3281" s="231"/>
      <c r="F3281" s="32"/>
      <c r="G3281" s="233"/>
      <c r="H3281" s="233"/>
      <c r="I3281" s="231"/>
      <c r="J3281" s="32"/>
      <c r="K3281" s="229"/>
      <c r="L3281" s="233"/>
      <c r="M3281" s="232"/>
      <c r="N3281" s="229"/>
    </row>
    <row r="3282">
      <c r="A3282" s="227" t="str">
        <f t="shared" si="1"/>
        <v>#VALUE!</v>
      </c>
      <c r="B3282" s="227" t="str">
        <f t="shared" si="2"/>
        <v>#VALUE!</v>
      </c>
      <c r="C3282" s="32"/>
      <c r="D3282" s="32"/>
      <c r="E3282" s="32"/>
      <c r="F3282" s="32"/>
      <c r="G3282" s="233"/>
      <c r="H3282" s="233"/>
      <c r="I3282" s="32"/>
      <c r="J3282" s="32"/>
      <c r="K3282" s="229"/>
      <c r="L3282" s="233"/>
      <c r="M3282" s="231"/>
      <c r="N3282" s="229"/>
    </row>
    <row r="3283">
      <c r="A3283" s="227" t="str">
        <f t="shared" si="1"/>
        <v>#VALUE!</v>
      </c>
      <c r="B3283" s="227" t="str">
        <f t="shared" si="2"/>
        <v>#VALUE!</v>
      </c>
      <c r="C3283" s="32"/>
      <c r="D3283" s="32"/>
      <c r="E3283" s="231"/>
      <c r="F3283" s="32"/>
      <c r="G3283" s="233"/>
      <c r="H3283" s="233"/>
      <c r="I3283" s="231"/>
      <c r="J3283" s="32"/>
      <c r="K3283" s="229"/>
      <c r="L3283" s="233"/>
      <c r="M3283" s="232"/>
      <c r="N3283" s="229"/>
    </row>
    <row r="3284">
      <c r="A3284" s="227" t="str">
        <f t="shared" si="1"/>
        <v>#VALUE!</v>
      </c>
      <c r="B3284" s="227" t="str">
        <f t="shared" si="2"/>
        <v>#VALUE!</v>
      </c>
      <c r="C3284" s="32"/>
      <c r="D3284" s="32"/>
      <c r="E3284" s="229"/>
      <c r="F3284" s="32"/>
      <c r="G3284" s="229"/>
      <c r="H3284" s="229"/>
      <c r="I3284" s="32"/>
      <c r="J3284" s="32"/>
      <c r="K3284" s="229"/>
      <c r="L3284" s="229"/>
      <c r="M3284" s="231"/>
      <c r="N3284" s="229"/>
    </row>
    <row r="3285">
      <c r="A3285" s="227" t="str">
        <f t="shared" si="1"/>
        <v>#VALUE!</v>
      </c>
      <c r="B3285" s="227" t="str">
        <f t="shared" si="2"/>
        <v>#VALUE!</v>
      </c>
      <c r="C3285" s="32"/>
      <c r="D3285" s="32"/>
      <c r="E3285" s="231"/>
      <c r="F3285" s="32"/>
      <c r="G3285" s="229"/>
      <c r="H3285" s="229"/>
      <c r="I3285" s="32"/>
      <c r="J3285" s="32"/>
      <c r="K3285" s="229"/>
      <c r="L3285" s="229"/>
      <c r="M3285" s="232"/>
      <c r="N3285" s="229"/>
    </row>
    <row r="3286">
      <c r="A3286" s="227" t="str">
        <f t="shared" si="1"/>
        <v>#VALUE!</v>
      </c>
      <c r="B3286" s="227" t="str">
        <f t="shared" si="2"/>
        <v>#VALUE!</v>
      </c>
      <c r="C3286" s="32"/>
      <c r="D3286" s="32"/>
      <c r="E3286" s="32"/>
      <c r="F3286" s="32"/>
      <c r="G3286" s="229"/>
      <c r="H3286" s="229"/>
      <c r="I3286" s="32"/>
      <c r="J3286" s="32"/>
      <c r="K3286" s="229"/>
      <c r="L3286" s="229"/>
      <c r="M3286" s="231"/>
      <c r="N3286" s="229"/>
    </row>
    <row r="3287">
      <c r="A3287" s="227" t="str">
        <f t="shared" si="1"/>
        <v>#VALUE!</v>
      </c>
      <c r="B3287" s="227" t="str">
        <f t="shared" si="2"/>
        <v>#VALUE!</v>
      </c>
      <c r="C3287" s="32"/>
      <c r="D3287" s="32"/>
      <c r="E3287" s="231"/>
      <c r="F3287" s="32"/>
      <c r="G3287" s="229"/>
      <c r="H3287" s="229"/>
      <c r="I3287" s="32"/>
      <c r="J3287" s="32"/>
      <c r="K3287" s="229"/>
      <c r="L3287" s="229"/>
      <c r="M3287" s="231"/>
      <c r="N3287" s="229"/>
    </row>
    <row r="3288">
      <c r="A3288" s="227" t="str">
        <f t="shared" si="1"/>
        <v>#VALUE!</v>
      </c>
      <c r="B3288" s="227" t="str">
        <f t="shared" si="2"/>
        <v>#VALUE!</v>
      </c>
      <c r="C3288" s="32"/>
      <c r="D3288" s="32"/>
      <c r="E3288" s="231"/>
      <c r="F3288" s="32"/>
      <c r="G3288" s="229"/>
      <c r="H3288" s="229"/>
      <c r="I3288" s="32"/>
      <c r="J3288" s="32"/>
      <c r="K3288" s="229"/>
      <c r="L3288" s="229"/>
      <c r="M3288" s="231"/>
      <c r="N3288" s="229"/>
    </row>
    <row r="3289">
      <c r="A3289" s="227" t="str">
        <f t="shared" si="1"/>
        <v>#VALUE!</v>
      </c>
      <c r="B3289" s="227" t="str">
        <f t="shared" si="2"/>
        <v>#VALUE!</v>
      </c>
      <c r="C3289" s="32"/>
      <c r="D3289" s="32"/>
      <c r="E3289" s="231"/>
      <c r="F3289" s="32"/>
      <c r="G3289" s="229"/>
      <c r="H3289" s="229"/>
      <c r="I3289" s="32"/>
      <c r="J3289" s="32"/>
      <c r="K3289" s="229"/>
      <c r="L3289" s="229"/>
      <c r="M3289" s="231"/>
      <c r="N3289" s="229"/>
    </row>
    <row r="3290">
      <c r="A3290" s="227" t="str">
        <f t="shared" si="1"/>
        <v>#VALUE!</v>
      </c>
      <c r="B3290" s="227" t="str">
        <f t="shared" si="2"/>
        <v>#VALUE!</v>
      </c>
      <c r="C3290" s="32"/>
      <c r="D3290" s="32"/>
      <c r="E3290" s="229"/>
      <c r="F3290" s="32"/>
      <c r="G3290" s="229"/>
      <c r="H3290" s="229"/>
      <c r="I3290" s="32"/>
      <c r="J3290" s="32"/>
      <c r="K3290" s="229"/>
      <c r="L3290" s="229"/>
      <c r="M3290" s="231"/>
      <c r="N3290" s="229"/>
    </row>
    <row r="3291">
      <c r="A3291" s="227" t="str">
        <f t="shared" si="1"/>
        <v>#VALUE!</v>
      </c>
      <c r="B3291" s="227" t="str">
        <f t="shared" si="2"/>
        <v>#VALUE!</v>
      </c>
      <c r="C3291" s="32"/>
      <c r="D3291" s="32"/>
      <c r="E3291" s="231"/>
      <c r="F3291" s="32"/>
      <c r="G3291" s="229"/>
      <c r="H3291" s="229"/>
      <c r="I3291" s="32"/>
      <c r="J3291" s="32"/>
      <c r="K3291" s="229"/>
      <c r="L3291" s="229"/>
      <c r="M3291" s="231"/>
      <c r="N3291" s="229"/>
    </row>
    <row r="3292">
      <c r="A3292" s="227" t="str">
        <f t="shared" si="1"/>
        <v>#VALUE!</v>
      </c>
      <c r="B3292" s="227" t="str">
        <f t="shared" si="2"/>
        <v>#VALUE!</v>
      </c>
      <c r="C3292" s="32"/>
      <c r="D3292" s="32"/>
      <c r="E3292" s="32"/>
      <c r="F3292" s="32"/>
      <c r="G3292" s="229"/>
      <c r="H3292" s="229"/>
      <c r="I3292" s="32"/>
      <c r="J3292" s="32"/>
      <c r="K3292" s="229"/>
      <c r="L3292" s="229"/>
      <c r="M3292" s="231"/>
      <c r="N3292" s="229"/>
    </row>
    <row r="3293">
      <c r="A3293" s="227" t="str">
        <f t="shared" si="1"/>
        <v>#VALUE!</v>
      </c>
      <c r="B3293" s="227" t="str">
        <f t="shared" si="2"/>
        <v>#VALUE!</v>
      </c>
      <c r="C3293" s="32"/>
      <c r="D3293" s="32"/>
      <c r="E3293" s="231"/>
      <c r="F3293" s="32"/>
      <c r="G3293" s="229"/>
      <c r="H3293" s="229"/>
      <c r="I3293" s="32"/>
      <c r="J3293" s="32"/>
      <c r="K3293" s="229"/>
      <c r="L3293" s="229"/>
      <c r="M3293" s="231"/>
      <c r="N3293" s="229"/>
    </row>
    <row r="3294">
      <c r="A3294" s="227" t="str">
        <f t="shared" si="1"/>
        <v>#VALUE!</v>
      </c>
      <c r="B3294" s="227" t="str">
        <f t="shared" si="2"/>
        <v>#VALUE!</v>
      </c>
      <c r="C3294" s="32"/>
      <c r="D3294" s="32"/>
      <c r="E3294" s="229"/>
      <c r="F3294" s="32"/>
      <c r="G3294" s="229"/>
      <c r="H3294" s="229"/>
      <c r="I3294" s="32"/>
      <c r="J3294" s="32"/>
      <c r="K3294" s="229"/>
      <c r="L3294" s="229"/>
      <c r="M3294" s="231"/>
      <c r="N3294" s="229"/>
    </row>
    <row r="3295">
      <c r="A3295" s="227" t="str">
        <f t="shared" si="1"/>
        <v>#VALUE!</v>
      </c>
      <c r="B3295" s="227" t="str">
        <f t="shared" si="2"/>
        <v>#VALUE!</v>
      </c>
      <c r="C3295" s="32"/>
      <c r="D3295" s="32"/>
      <c r="E3295" s="231"/>
      <c r="F3295" s="32"/>
      <c r="G3295" s="229"/>
      <c r="H3295" s="229"/>
      <c r="I3295" s="32"/>
      <c r="J3295" s="32"/>
      <c r="K3295" s="229"/>
      <c r="L3295" s="229"/>
      <c r="M3295" s="231"/>
      <c r="N3295" s="229"/>
    </row>
    <row r="3296">
      <c r="A3296" s="227" t="str">
        <f t="shared" si="1"/>
        <v>#VALUE!</v>
      </c>
      <c r="B3296" s="227" t="str">
        <f t="shared" si="2"/>
        <v>#VALUE!</v>
      </c>
      <c r="C3296" s="32"/>
      <c r="D3296" s="32"/>
      <c r="E3296" s="229"/>
      <c r="F3296" s="32"/>
      <c r="G3296" s="229"/>
      <c r="H3296" s="229"/>
      <c r="I3296" s="32"/>
      <c r="J3296" s="32"/>
      <c r="K3296" s="229"/>
      <c r="L3296" s="229"/>
      <c r="M3296" s="231"/>
      <c r="N3296" s="229"/>
    </row>
    <row r="3297">
      <c r="A3297" s="227" t="str">
        <f t="shared" si="1"/>
        <v>#VALUE!</v>
      </c>
      <c r="B3297" s="227" t="str">
        <f t="shared" si="2"/>
        <v>#VALUE!</v>
      </c>
      <c r="C3297" s="32"/>
      <c r="D3297" s="32"/>
      <c r="E3297" s="231"/>
      <c r="F3297" s="32"/>
      <c r="G3297" s="229"/>
      <c r="H3297" s="229"/>
      <c r="I3297" s="32"/>
      <c r="J3297" s="32"/>
      <c r="K3297" s="229"/>
      <c r="L3297" s="229"/>
      <c r="M3297" s="231"/>
      <c r="N3297" s="229"/>
    </row>
    <row r="3298">
      <c r="A3298" s="227" t="str">
        <f t="shared" si="1"/>
        <v>#VALUE!</v>
      </c>
      <c r="B3298" s="227" t="str">
        <f t="shared" si="2"/>
        <v>#VALUE!</v>
      </c>
      <c r="C3298" s="32"/>
      <c r="D3298" s="32"/>
      <c r="E3298" s="229"/>
      <c r="F3298" s="32"/>
      <c r="G3298" s="229"/>
      <c r="H3298" s="229"/>
      <c r="I3298" s="32"/>
      <c r="J3298" s="32"/>
      <c r="K3298" s="229"/>
      <c r="L3298" s="229"/>
      <c r="M3298" s="231"/>
      <c r="N3298" s="229"/>
    </row>
    <row r="3299">
      <c r="A3299" s="227" t="str">
        <f t="shared" si="1"/>
        <v>#VALUE!</v>
      </c>
      <c r="B3299" s="227" t="str">
        <f t="shared" si="2"/>
        <v>#VALUE!</v>
      </c>
      <c r="C3299" s="32"/>
      <c r="D3299" s="32"/>
      <c r="E3299" s="231"/>
      <c r="F3299" s="32"/>
      <c r="G3299" s="229"/>
      <c r="H3299" s="229"/>
      <c r="I3299" s="32"/>
      <c r="J3299" s="32"/>
      <c r="K3299" s="229"/>
      <c r="L3299" s="229"/>
      <c r="M3299" s="231"/>
      <c r="N3299" s="229"/>
    </row>
    <row r="3300">
      <c r="A3300" s="227" t="str">
        <f t="shared" si="1"/>
        <v>#VALUE!</v>
      </c>
      <c r="B3300" s="227" t="str">
        <f t="shared" si="2"/>
        <v>#VALUE!</v>
      </c>
      <c r="C3300" s="32"/>
      <c r="D3300" s="32"/>
      <c r="E3300" s="229"/>
      <c r="F3300" s="32"/>
      <c r="G3300" s="229"/>
      <c r="H3300" s="229"/>
      <c r="I3300" s="32"/>
      <c r="J3300" s="32"/>
      <c r="K3300" s="229"/>
      <c r="L3300" s="229"/>
      <c r="M3300" s="231"/>
      <c r="N3300" s="229"/>
    </row>
    <row r="3301">
      <c r="A3301" s="227" t="str">
        <f t="shared" si="1"/>
        <v>#VALUE!</v>
      </c>
      <c r="B3301" s="227" t="str">
        <f t="shared" si="2"/>
        <v>#VALUE!</v>
      </c>
      <c r="C3301" s="32"/>
      <c r="D3301" s="32"/>
      <c r="E3301" s="229"/>
      <c r="F3301" s="32"/>
      <c r="G3301" s="229"/>
      <c r="H3301" s="229"/>
      <c r="I3301" s="32"/>
      <c r="J3301" s="32"/>
      <c r="K3301" s="229"/>
      <c r="L3301" s="229"/>
      <c r="M3301" s="231"/>
      <c r="N3301" s="229"/>
    </row>
    <row r="3302">
      <c r="A3302" s="227" t="str">
        <f t="shared" si="1"/>
        <v>#VALUE!</v>
      </c>
      <c r="B3302" s="227" t="str">
        <f t="shared" si="2"/>
        <v>#VALUE!</v>
      </c>
      <c r="C3302" s="32"/>
      <c r="D3302" s="32"/>
      <c r="E3302" s="32"/>
      <c r="F3302" s="32"/>
      <c r="G3302" s="229"/>
      <c r="H3302" s="229"/>
      <c r="I3302" s="32"/>
      <c r="J3302" s="32"/>
      <c r="K3302" s="229"/>
      <c r="L3302" s="229"/>
      <c r="M3302" s="231"/>
      <c r="N3302" s="229"/>
    </row>
    <row r="3303">
      <c r="A3303" s="227" t="str">
        <f t="shared" si="1"/>
        <v>#VALUE!</v>
      </c>
      <c r="B3303" s="227" t="str">
        <f t="shared" si="2"/>
        <v>#VALUE!</v>
      </c>
      <c r="C3303" s="32"/>
      <c r="D3303" s="32"/>
      <c r="E3303" s="229"/>
      <c r="F3303" s="32"/>
      <c r="G3303" s="233"/>
      <c r="H3303" s="233"/>
      <c r="I3303" s="32"/>
      <c r="J3303" s="32"/>
      <c r="K3303" s="229"/>
      <c r="L3303" s="233"/>
      <c r="M3303" s="231"/>
      <c r="N3303" s="229"/>
    </row>
    <row r="3304">
      <c r="A3304" s="227" t="str">
        <f t="shared" si="1"/>
        <v>#VALUE!</v>
      </c>
      <c r="B3304" s="227" t="str">
        <f t="shared" si="2"/>
        <v>#VALUE!</v>
      </c>
      <c r="C3304" s="32"/>
      <c r="D3304" s="32"/>
      <c r="E3304" s="231"/>
      <c r="F3304" s="32"/>
      <c r="G3304" s="233"/>
      <c r="H3304" s="233"/>
      <c r="I3304" s="32"/>
      <c r="J3304" s="32"/>
      <c r="K3304" s="229"/>
      <c r="L3304" s="233"/>
      <c r="M3304" s="231"/>
      <c r="N3304" s="229"/>
    </row>
    <row r="3305">
      <c r="A3305" s="227" t="str">
        <f t="shared" si="1"/>
        <v>#VALUE!</v>
      </c>
      <c r="B3305" s="227" t="str">
        <f t="shared" si="2"/>
        <v>#VALUE!</v>
      </c>
      <c r="C3305" s="32"/>
      <c r="D3305" s="32"/>
      <c r="E3305" s="229"/>
      <c r="F3305" s="32"/>
      <c r="G3305" s="229"/>
      <c r="H3305" s="229"/>
      <c r="I3305" s="32"/>
      <c r="J3305" s="32"/>
      <c r="K3305" s="229"/>
      <c r="L3305" s="229"/>
      <c r="M3305" s="231"/>
      <c r="N3305" s="229"/>
    </row>
    <row r="3306">
      <c r="A3306" s="227" t="str">
        <f t="shared" si="1"/>
        <v>#VALUE!</v>
      </c>
      <c r="B3306" s="227" t="str">
        <f t="shared" si="2"/>
        <v>#VALUE!</v>
      </c>
      <c r="C3306" s="32"/>
      <c r="D3306" s="32"/>
      <c r="E3306" s="229"/>
      <c r="F3306" s="32"/>
      <c r="G3306" s="229"/>
      <c r="H3306" s="229"/>
      <c r="I3306" s="32"/>
      <c r="J3306" s="32"/>
      <c r="K3306" s="229"/>
      <c r="L3306" s="229"/>
      <c r="M3306" s="231"/>
      <c r="N3306" s="229"/>
    </row>
    <row r="3307">
      <c r="A3307" s="227" t="str">
        <f t="shared" si="1"/>
        <v>#VALUE!</v>
      </c>
      <c r="B3307" s="227" t="str">
        <f t="shared" si="2"/>
        <v>#VALUE!</v>
      </c>
      <c r="C3307" s="32"/>
      <c r="D3307" s="32"/>
      <c r="E3307" s="32"/>
      <c r="F3307" s="32"/>
      <c r="G3307" s="229"/>
      <c r="H3307" s="229"/>
      <c r="I3307" s="32"/>
      <c r="J3307" s="32"/>
      <c r="K3307" s="229"/>
      <c r="L3307" s="229"/>
      <c r="M3307" s="231"/>
      <c r="N3307" s="229"/>
    </row>
    <row r="3308">
      <c r="A3308" s="227" t="str">
        <f t="shared" si="1"/>
        <v>#VALUE!</v>
      </c>
      <c r="B3308" s="227" t="str">
        <f t="shared" si="2"/>
        <v>#VALUE!</v>
      </c>
      <c r="C3308" s="32"/>
      <c r="D3308" s="32"/>
      <c r="E3308" s="229"/>
      <c r="F3308" s="32"/>
      <c r="G3308" s="233"/>
      <c r="H3308" s="233"/>
      <c r="I3308" s="32"/>
      <c r="J3308" s="32"/>
      <c r="K3308" s="229"/>
      <c r="L3308" s="233"/>
      <c r="M3308" s="231"/>
      <c r="N3308" s="229"/>
    </row>
    <row r="3309">
      <c r="A3309" s="227" t="str">
        <f t="shared" si="1"/>
        <v>#VALUE!</v>
      </c>
      <c r="B3309" s="227" t="str">
        <f t="shared" si="2"/>
        <v>#VALUE!</v>
      </c>
      <c r="C3309" s="32"/>
      <c r="D3309" s="32"/>
      <c r="E3309" s="231"/>
      <c r="F3309" s="32"/>
      <c r="G3309" s="233"/>
      <c r="H3309" s="233"/>
      <c r="I3309" s="32"/>
      <c r="J3309" s="32"/>
      <c r="K3309" s="229"/>
      <c r="L3309" s="233"/>
      <c r="M3309" s="231"/>
      <c r="N3309" s="229"/>
    </row>
    <row r="3310">
      <c r="A3310" s="227" t="str">
        <f t="shared" si="1"/>
        <v>#VALUE!</v>
      </c>
      <c r="B3310" s="227" t="str">
        <f t="shared" si="2"/>
        <v>#VALUE!</v>
      </c>
      <c r="C3310" s="32"/>
      <c r="D3310" s="32"/>
      <c r="E3310" s="229"/>
      <c r="F3310" s="32"/>
      <c r="G3310" s="233"/>
      <c r="H3310" s="233"/>
      <c r="I3310" s="32"/>
      <c r="J3310" s="32"/>
      <c r="K3310" s="229"/>
      <c r="L3310" s="233"/>
      <c r="M3310" s="231"/>
      <c r="N3310" s="229"/>
    </row>
    <row r="3311">
      <c r="A3311" s="227" t="str">
        <f t="shared" si="1"/>
        <v>#VALUE!</v>
      </c>
      <c r="B3311" s="227" t="str">
        <f t="shared" si="2"/>
        <v>#VALUE!</v>
      </c>
      <c r="C3311" s="32"/>
      <c r="D3311" s="32"/>
      <c r="E3311" s="229"/>
      <c r="F3311" s="32"/>
      <c r="G3311" s="233"/>
      <c r="H3311" s="233"/>
      <c r="I3311" s="32"/>
      <c r="J3311" s="32"/>
      <c r="K3311" s="229"/>
      <c r="L3311" s="233"/>
      <c r="M3311" s="231"/>
      <c r="N3311" s="229"/>
    </row>
    <row r="3312">
      <c r="A3312" s="227" t="str">
        <f t="shared" si="1"/>
        <v>#VALUE!</v>
      </c>
      <c r="B3312" s="227" t="str">
        <f t="shared" si="2"/>
        <v>#VALUE!</v>
      </c>
      <c r="C3312" s="32"/>
      <c r="D3312" s="32"/>
      <c r="E3312" s="32"/>
      <c r="F3312" s="32"/>
      <c r="G3312" s="229"/>
      <c r="H3312" s="229"/>
      <c r="I3312" s="32"/>
      <c r="J3312" s="32"/>
      <c r="K3312" s="229"/>
      <c r="L3312" s="229"/>
      <c r="M3312" s="231"/>
      <c r="N3312" s="229"/>
    </row>
    <row r="3313">
      <c r="A3313" s="227" t="str">
        <f t="shared" si="1"/>
        <v>#VALUE!</v>
      </c>
      <c r="B3313" s="227" t="str">
        <f t="shared" si="2"/>
        <v>#VALUE!</v>
      </c>
      <c r="C3313" s="32"/>
      <c r="D3313" s="32"/>
      <c r="E3313" s="32"/>
      <c r="F3313" s="32"/>
      <c r="G3313" s="229"/>
      <c r="H3313" s="229"/>
      <c r="I3313" s="32"/>
      <c r="J3313" s="32"/>
      <c r="K3313" s="229"/>
      <c r="L3313" s="229"/>
      <c r="M3313" s="231"/>
      <c r="N3313" s="229"/>
    </row>
    <row r="3314">
      <c r="A3314" s="227" t="str">
        <f t="shared" si="1"/>
        <v>#VALUE!</v>
      </c>
      <c r="B3314" s="227" t="str">
        <f t="shared" si="2"/>
        <v>#VALUE!</v>
      </c>
      <c r="C3314" s="32"/>
      <c r="D3314" s="32"/>
      <c r="E3314" s="229"/>
      <c r="F3314" s="32"/>
      <c r="G3314" s="233"/>
      <c r="H3314" s="233"/>
      <c r="I3314" s="32"/>
      <c r="J3314" s="32"/>
      <c r="K3314" s="229"/>
      <c r="L3314" s="233"/>
      <c r="M3314" s="231"/>
      <c r="N3314" s="229"/>
    </row>
    <row r="3315">
      <c r="A3315" s="227" t="str">
        <f t="shared" si="1"/>
        <v>#VALUE!</v>
      </c>
      <c r="B3315" s="227" t="str">
        <f t="shared" si="2"/>
        <v>#VALUE!</v>
      </c>
      <c r="C3315" s="32"/>
      <c r="D3315" s="32"/>
      <c r="E3315" s="231"/>
      <c r="F3315" s="32"/>
      <c r="G3315" s="233"/>
      <c r="H3315" s="233"/>
      <c r="I3315" s="32"/>
      <c r="J3315" s="32"/>
      <c r="K3315" s="229"/>
      <c r="L3315" s="233"/>
      <c r="M3315" s="231"/>
      <c r="N3315" s="229"/>
    </row>
    <row r="3316">
      <c r="A3316" s="227" t="str">
        <f t="shared" si="1"/>
        <v>#VALUE!</v>
      </c>
      <c r="B3316" s="227" t="str">
        <f t="shared" si="2"/>
        <v>#VALUE!</v>
      </c>
      <c r="C3316" s="32"/>
      <c r="D3316" s="32"/>
      <c r="E3316" s="229"/>
      <c r="F3316" s="32"/>
      <c r="G3316" s="233"/>
      <c r="H3316" s="233"/>
      <c r="I3316" s="32"/>
      <c r="J3316" s="32"/>
      <c r="K3316" s="229"/>
      <c r="L3316" s="233"/>
      <c r="M3316" s="231"/>
      <c r="N3316" s="229"/>
    </row>
    <row r="3317">
      <c r="A3317" s="227" t="str">
        <f t="shared" si="1"/>
        <v>#VALUE!</v>
      </c>
      <c r="B3317" s="227" t="str">
        <f t="shared" si="2"/>
        <v>#VALUE!</v>
      </c>
      <c r="C3317" s="32"/>
      <c r="D3317" s="32"/>
      <c r="E3317" s="229"/>
      <c r="F3317" s="32"/>
      <c r="G3317" s="233"/>
      <c r="H3317" s="233"/>
      <c r="I3317" s="32"/>
      <c r="J3317" s="32"/>
      <c r="K3317" s="229"/>
      <c r="L3317" s="233"/>
      <c r="M3317" s="231"/>
      <c r="N3317" s="229"/>
    </row>
    <row r="3318">
      <c r="A3318" s="227" t="str">
        <f t="shared" si="1"/>
        <v>#VALUE!</v>
      </c>
      <c r="B3318" s="227" t="str">
        <f t="shared" si="2"/>
        <v>#VALUE!</v>
      </c>
      <c r="C3318" s="32"/>
      <c r="D3318" s="32"/>
      <c r="E3318" s="32"/>
      <c r="F3318" s="32"/>
      <c r="G3318" s="229"/>
      <c r="H3318" s="229"/>
      <c r="I3318" s="32"/>
      <c r="J3318" s="32"/>
      <c r="K3318" s="229"/>
      <c r="L3318" s="229"/>
      <c r="M3318" s="231"/>
      <c r="N3318" s="229"/>
    </row>
    <row r="3319">
      <c r="A3319" s="227" t="str">
        <f t="shared" si="1"/>
        <v>#VALUE!</v>
      </c>
      <c r="B3319" s="227" t="str">
        <f t="shared" si="2"/>
        <v>#VALUE!</v>
      </c>
      <c r="C3319" s="32"/>
      <c r="D3319" s="32"/>
      <c r="E3319" s="229"/>
      <c r="F3319" s="32"/>
      <c r="G3319" s="229"/>
      <c r="H3319" s="229"/>
      <c r="I3319" s="32"/>
      <c r="J3319" s="32"/>
      <c r="K3319" s="229"/>
      <c r="L3319" s="229"/>
      <c r="M3319" s="232"/>
      <c r="N3319" s="229"/>
    </row>
    <row r="3320">
      <c r="A3320" s="227" t="str">
        <f t="shared" si="1"/>
        <v>#VALUE!</v>
      </c>
      <c r="B3320" s="227" t="str">
        <f t="shared" si="2"/>
        <v>#VALUE!</v>
      </c>
      <c r="C3320" s="32"/>
      <c r="D3320" s="32"/>
      <c r="E3320" s="229"/>
      <c r="F3320" s="32"/>
      <c r="G3320" s="233"/>
      <c r="H3320" s="233"/>
      <c r="I3320" s="32"/>
      <c r="J3320" s="32"/>
      <c r="K3320" s="229"/>
      <c r="L3320" s="233"/>
      <c r="M3320" s="231"/>
      <c r="N3320" s="229"/>
    </row>
    <row r="3321">
      <c r="A3321" s="227" t="str">
        <f t="shared" si="1"/>
        <v>#VALUE!</v>
      </c>
      <c r="B3321" s="227" t="str">
        <f t="shared" si="2"/>
        <v>#VALUE!</v>
      </c>
      <c r="C3321" s="32"/>
      <c r="D3321" s="32"/>
      <c r="E3321" s="32"/>
      <c r="F3321" s="32"/>
      <c r="G3321" s="229"/>
      <c r="H3321" s="229"/>
      <c r="I3321" s="32"/>
      <c r="J3321" s="32"/>
      <c r="K3321" s="229"/>
      <c r="L3321" s="229"/>
      <c r="M3321" s="231"/>
      <c r="N3321" s="229"/>
    </row>
    <row r="3322">
      <c r="A3322" s="227" t="str">
        <f t="shared" si="1"/>
        <v>#VALUE!</v>
      </c>
      <c r="B3322" s="227" t="str">
        <f t="shared" si="2"/>
        <v>#VALUE!</v>
      </c>
      <c r="C3322" s="32"/>
      <c r="D3322" s="32"/>
      <c r="E3322" s="229"/>
      <c r="F3322" s="32"/>
      <c r="G3322" s="233"/>
      <c r="H3322" s="233"/>
      <c r="I3322" s="32"/>
      <c r="J3322" s="32"/>
      <c r="K3322" s="229"/>
      <c r="L3322" s="233"/>
      <c r="M3322" s="231"/>
      <c r="N3322" s="229"/>
    </row>
    <row r="3323">
      <c r="A3323" s="227" t="str">
        <f t="shared" si="1"/>
        <v>#VALUE!</v>
      </c>
      <c r="B3323" s="227" t="str">
        <f t="shared" si="2"/>
        <v>#VALUE!</v>
      </c>
      <c r="C3323" s="32"/>
      <c r="D3323" s="32"/>
      <c r="E3323" s="231"/>
      <c r="F3323" s="32"/>
      <c r="G3323" s="229"/>
      <c r="H3323" s="229"/>
      <c r="I3323" s="32"/>
      <c r="J3323" s="32"/>
      <c r="K3323" s="229"/>
      <c r="L3323" s="229"/>
      <c r="M3323" s="231"/>
      <c r="N3323" s="229"/>
    </row>
    <row r="3324">
      <c r="A3324" s="227" t="str">
        <f t="shared" si="1"/>
        <v>#VALUE!</v>
      </c>
      <c r="B3324" s="227" t="str">
        <f t="shared" si="2"/>
        <v>#VALUE!</v>
      </c>
      <c r="C3324" s="32"/>
      <c r="D3324" s="32"/>
      <c r="E3324" s="32"/>
      <c r="F3324" s="32"/>
      <c r="G3324" s="229"/>
      <c r="H3324" s="229"/>
      <c r="I3324" s="32"/>
      <c r="J3324" s="32"/>
      <c r="K3324" s="229"/>
      <c r="L3324" s="229"/>
      <c r="M3324" s="231"/>
      <c r="N3324" s="229"/>
    </row>
    <row r="3325">
      <c r="A3325" s="227" t="str">
        <f t="shared" si="1"/>
        <v>#VALUE!</v>
      </c>
      <c r="B3325" s="227" t="str">
        <f t="shared" si="2"/>
        <v>#VALUE!</v>
      </c>
      <c r="C3325" s="32"/>
      <c r="D3325" s="32"/>
      <c r="E3325" s="229"/>
      <c r="F3325" s="32"/>
      <c r="G3325" s="229"/>
      <c r="H3325" s="229"/>
      <c r="I3325" s="32"/>
      <c r="J3325" s="32"/>
      <c r="K3325" s="229"/>
      <c r="L3325" s="229"/>
      <c r="M3325" s="231"/>
      <c r="N3325" s="229"/>
    </row>
    <row r="3326">
      <c r="A3326" s="227" t="str">
        <f t="shared" si="1"/>
        <v>#VALUE!</v>
      </c>
      <c r="B3326" s="227" t="str">
        <f t="shared" si="2"/>
        <v>#VALUE!</v>
      </c>
      <c r="C3326" s="32"/>
      <c r="D3326" s="32"/>
      <c r="E3326" s="231"/>
      <c r="F3326" s="32"/>
      <c r="G3326" s="229"/>
      <c r="H3326" s="229"/>
      <c r="I3326" s="32"/>
      <c r="J3326" s="32"/>
      <c r="K3326" s="229"/>
      <c r="L3326" s="229"/>
      <c r="M3326" s="231"/>
      <c r="N3326" s="229"/>
    </row>
    <row r="3327">
      <c r="A3327" s="227" t="str">
        <f t="shared" si="1"/>
        <v>#VALUE!</v>
      </c>
      <c r="B3327" s="227" t="str">
        <f t="shared" si="2"/>
        <v>#VALUE!</v>
      </c>
      <c r="C3327" s="32"/>
      <c r="D3327" s="32"/>
      <c r="E3327" s="32"/>
      <c r="F3327" s="32"/>
      <c r="G3327" s="229"/>
      <c r="H3327" s="229"/>
      <c r="I3327" s="32"/>
      <c r="J3327" s="32"/>
      <c r="K3327" s="229"/>
      <c r="L3327" s="229"/>
      <c r="M3327" s="231"/>
      <c r="N3327" s="229"/>
    </row>
    <row r="3328">
      <c r="A3328" s="227" t="str">
        <f t="shared" si="1"/>
        <v>#VALUE!</v>
      </c>
      <c r="B3328" s="227" t="str">
        <f t="shared" si="2"/>
        <v>#VALUE!</v>
      </c>
      <c r="C3328" s="32"/>
      <c r="D3328" s="32"/>
      <c r="E3328" s="229"/>
      <c r="F3328" s="32"/>
      <c r="G3328" s="229"/>
      <c r="H3328" s="229"/>
      <c r="I3328" s="32"/>
      <c r="J3328" s="32"/>
      <c r="K3328" s="229"/>
      <c r="L3328" s="229"/>
      <c r="M3328" s="231"/>
      <c r="N3328" s="229"/>
    </row>
    <row r="3329">
      <c r="A3329" s="227" t="str">
        <f t="shared" si="1"/>
        <v>#VALUE!</v>
      </c>
      <c r="B3329" s="227" t="str">
        <f t="shared" si="2"/>
        <v>#VALUE!</v>
      </c>
      <c r="C3329" s="32"/>
      <c r="D3329" s="32"/>
      <c r="E3329" s="231"/>
      <c r="F3329" s="32"/>
      <c r="G3329" s="229"/>
      <c r="H3329" s="229"/>
      <c r="I3329" s="32"/>
      <c r="J3329" s="32"/>
      <c r="K3329" s="229"/>
      <c r="L3329" s="229"/>
      <c r="M3329" s="231"/>
      <c r="N3329" s="229"/>
    </row>
    <row r="3330">
      <c r="A3330" s="227" t="str">
        <f t="shared" si="1"/>
        <v>#VALUE!</v>
      </c>
      <c r="B3330" s="227" t="str">
        <f t="shared" si="2"/>
        <v>#VALUE!</v>
      </c>
      <c r="C3330" s="32"/>
      <c r="D3330" s="32"/>
      <c r="E3330" s="229"/>
      <c r="F3330" s="32"/>
      <c r="G3330" s="229"/>
      <c r="H3330" s="229"/>
      <c r="I3330" s="32"/>
      <c r="J3330" s="32"/>
      <c r="K3330" s="229"/>
      <c r="L3330" s="229"/>
      <c r="M3330" s="231"/>
      <c r="N3330" s="229"/>
    </row>
    <row r="3331">
      <c r="A3331" s="227" t="str">
        <f t="shared" si="1"/>
        <v>#VALUE!</v>
      </c>
      <c r="B3331" s="227" t="str">
        <f t="shared" si="2"/>
        <v>#VALUE!</v>
      </c>
      <c r="C3331" s="32"/>
      <c r="D3331" s="32"/>
      <c r="E3331" s="231"/>
      <c r="F3331" s="32"/>
      <c r="G3331" s="229"/>
      <c r="H3331" s="229"/>
      <c r="I3331" s="32"/>
      <c r="J3331" s="32"/>
      <c r="K3331" s="229"/>
      <c r="L3331" s="229"/>
      <c r="M3331" s="231"/>
      <c r="N3331" s="229"/>
    </row>
    <row r="3332">
      <c r="A3332" s="227" t="str">
        <f t="shared" si="1"/>
        <v>#VALUE!</v>
      </c>
      <c r="B3332" s="227" t="str">
        <f t="shared" si="2"/>
        <v>#VALUE!</v>
      </c>
      <c r="C3332" s="32"/>
      <c r="D3332" s="32"/>
      <c r="E3332" s="32"/>
      <c r="F3332" s="32"/>
      <c r="G3332" s="229"/>
      <c r="H3332" s="229"/>
      <c r="I3332" s="32"/>
      <c r="J3332" s="32"/>
      <c r="K3332" s="229"/>
      <c r="L3332" s="229"/>
      <c r="M3332" s="231"/>
      <c r="N3332" s="229"/>
    </row>
    <row r="3333">
      <c r="A3333" s="227" t="str">
        <f t="shared" si="1"/>
        <v>#VALUE!</v>
      </c>
      <c r="B3333" s="227" t="str">
        <f t="shared" si="2"/>
        <v>#VALUE!</v>
      </c>
      <c r="C3333" s="32"/>
      <c r="D3333" s="32"/>
      <c r="E3333" s="231"/>
      <c r="F3333" s="32"/>
      <c r="G3333" s="229"/>
      <c r="H3333" s="229"/>
      <c r="I3333" s="32"/>
      <c r="J3333" s="32"/>
      <c r="K3333" s="229"/>
      <c r="L3333" s="229"/>
      <c r="M3333" s="231"/>
      <c r="N3333" s="229"/>
    </row>
    <row r="3334">
      <c r="A3334" s="227" t="str">
        <f t="shared" si="1"/>
        <v>#VALUE!</v>
      </c>
      <c r="B3334" s="227" t="str">
        <f t="shared" si="2"/>
        <v>#VALUE!</v>
      </c>
      <c r="C3334" s="32"/>
      <c r="D3334" s="32"/>
      <c r="E3334" s="231"/>
      <c r="F3334" s="32"/>
      <c r="G3334" s="229"/>
      <c r="H3334" s="229"/>
      <c r="I3334" s="32"/>
      <c r="J3334" s="32"/>
      <c r="K3334" s="229"/>
      <c r="L3334" s="229"/>
      <c r="M3334" s="231"/>
      <c r="N3334" s="229"/>
    </row>
    <row r="3335">
      <c r="A3335" s="227" t="str">
        <f t="shared" si="1"/>
        <v>#VALUE!</v>
      </c>
      <c r="B3335" s="227" t="str">
        <f t="shared" si="2"/>
        <v>#VALUE!</v>
      </c>
      <c r="C3335" s="32"/>
      <c r="D3335" s="32"/>
      <c r="E3335" s="231"/>
      <c r="F3335" s="32"/>
      <c r="G3335" s="229"/>
      <c r="H3335" s="229"/>
      <c r="I3335" s="32"/>
      <c r="J3335" s="32"/>
      <c r="K3335" s="229"/>
      <c r="L3335" s="229"/>
      <c r="M3335" s="231"/>
      <c r="N3335" s="229"/>
    </row>
    <row r="3336">
      <c r="A3336" s="227" t="str">
        <f t="shared" si="1"/>
        <v>#VALUE!</v>
      </c>
      <c r="B3336" s="227" t="str">
        <f t="shared" si="2"/>
        <v>#VALUE!</v>
      </c>
      <c r="C3336" s="32"/>
      <c r="D3336" s="32"/>
      <c r="E3336" s="231"/>
      <c r="F3336" s="32"/>
      <c r="G3336" s="229"/>
      <c r="H3336" s="229"/>
      <c r="I3336" s="32"/>
      <c r="J3336" s="32"/>
      <c r="K3336" s="229"/>
      <c r="L3336" s="229"/>
      <c r="M3336" s="231"/>
      <c r="N3336" s="229"/>
    </row>
    <row r="3337">
      <c r="A3337" s="227" t="str">
        <f t="shared" si="1"/>
        <v>#VALUE!</v>
      </c>
      <c r="B3337" s="227" t="str">
        <f t="shared" si="2"/>
        <v>#VALUE!</v>
      </c>
      <c r="C3337" s="32"/>
      <c r="D3337" s="32"/>
      <c r="E3337" s="231"/>
      <c r="F3337" s="32"/>
      <c r="G3337" s="229"/>
      <c r="H3337" s="229"/>
      <c r="I3337" s="32"/>
      <c r="J3337" s="32"/>
      <c r="K3337" s="229"/>
      <c r="L3337" s="229"/>
      <c r="M3337" s="231"/>
      <c r="N3337" s="229"/>
    </row>
    <row r="3338">
      <c r="A3338" s="227" t="str">
        <f t="shared" si="1"/>
        <v>#VALUE!</v>
      </c>
      <c r="B3338" s="227" t="str">
        <f t="shared" si="2"/>
        <v>#VALUE!</v>
      </c>
      <c r="C3338" s="32"/>
      <c r="D3338" s="32"/>
      <c r="E3338" s="229"/>
      <c r="F3338" s="32"/>
      <c r="G3338" s="229"/>
      <c r="H3338" s="229"/>
      <c r="I3338" s="32"/>
      <c r="J3338" s="32"/>
      <c r="K3338" s="229"/>
      <c r="L3338" s="229"/>
      <c r="M3338" s="231"/>
      <c r="N3338" s="229"/>
    </row>
    <row r="3339">
      <c r="A3339" s="227" t="str">
        <f t="shared" si="1"/>
        <v>#VALUE!</v>
      </c>
      <c r="B3339" s="227" t="str">
        <f t="shared" si="2"/>
        <v>#VALUE!</v>
      </c>
      <c r="C3339" s="32"/>
      <c r="D3339" s="32"/>
      <c r="E3339" s="231"/>
      <c r="F3339" s="32"/>
      <c r="G3339" s="229"/>
      <c r="H3339" s="229"/>
      <c r="I3339" s="32"/>
      <c r="J3339" s="32"/>
      <c r="K3339" s="229"/>
      <c r="L3339" s="229"/>
      <c r="M3339" s="231"/>
      <c r="N3339" s="229"/>
    </row>
    <row r="3340">
      <c r="A3340" s="227" t="str">
        <f t="shared" si="1"/>
        <v>#VALUE!</v>
      </c>
      <c r="B3340" s="227" t="str">
        <f t="shared" si="2"/>
        <v>#VALUE!</v>
      </c>
      <c r="C3340" s="32"/>
      <c r="D3340" s="32"/>
      <c r="E3340" s="32"/>
      <c r="F3340" s="32"/>
      <c r="G3340" s="229"/>
      <c r="H3340" s="229"/>
      <c r="I3340" s="32"/>
      <c r="J3340" s="32"/>
      <c r="K3340" s="229"/>
      <c r="L3340" s="229"/>
      <c r="M3340" s="231"/>
      <c r="N3340" s="229"/>
    </row>
    <row r="3341">
      <c r="A3341" s="227" t="str">
        <f t="shared" si="1"/>
        <v>#VALUE!</v>
      </c>
      <c r="B3341" s="227" t="str">
        <f t="shared" si="2"/>
        <v>#VALUE!</v>
      </c>
      <c r="C3341" s="32"/>
      <c r="D3341" s="32"/>
      <c r="E3341" s="229"/>
      <c r="F3341" s="32"/>
      <c r="G3341" s="229"/>
      <c r="H3341" s="229"/>
      <c r="I3341" s="32"/>
      <c r="J3341" s="32"/>
      <c r="K3341" s="229"/>
      <c r="L3341" s="229"/>
      <c r="M3341" s="231"/>
      <c r="N3341" s="229"/>
    </row>
    <row r="3342">
      <c r="A3342" s="227" t="str">
        <f t="shared" si="1"/>
        <v>#VALUE!</v>
      </c>
      <c r="B3342" s="227" t="str">
        <f t="shared" si="2"/>
        <v>#VALUE!</v>
      </c>
      <c r="C3342" s="32"/>
      <c r="D3342" s="32"/>
      <c r="E3342" s="229"/>
      <c r="F3342" s="32"/>
      <c r="G3342" s="229"/>
      <c r="H3342" s="229"/>
      <c r="I3342" s="32"/>
      <c r="J3342" s="32"/>
      <c r="K3342" s="229"/>
      <c r="L3342" s="229"/>
      <c r="M3342" s="32"/>
      <c r="N3342" s="229"/>
    </row>
    <row r="3343">
      <c r="A3343" s="227" t="str">
        <f t="shared" si="1"/>
        <v>#VALUE!</v>
      </c>
      <c r="B3343" s="227" t="str">
        <f t="shared" si="2"/>
        <v>#VALUE!</v>
      </c>
      <c r="C3343" s="32"/>
      <c r="D3343" s="32"/>
      <c r="E3343" s="229"/>
      <c r="F3343" s="32"/>
      <c r="G3343" s="229"/>
      <c r="H3343" s="229"/>
      <c r="I3343" s="32"/>
      <c r="J3343" s="32"/>
      <c r="K3343" s="229"/>
      <c r="L3343" s="229"/>
      <c r="M3343" s="32"/>
      <c r="N3343" s="229"/>
    </row>
    <row r="3344">
      <c r="A3344" s="227" t="str">
        <f t="shared" si="1"/>
        <v>#VALUE!</v>
      </c>
      <c r="B3344" s="227" t="str">
        <f t="shared" si="2"/>
        <v>#VALUE!</v>
      </c>
      <c r="C3344" s="32"/>
      <c r="D3344" s="32"/>
      <c r="E3344" s="229"/>
      <c r="F3344" s="32"/>
      <c r="G3344" s="229"/>
      <c r="H3344" s="229"/>
      <c r="I3344" s="32"/>
      <c r="J3344" s="32"/>
      <c r="K3344" s="229"/>
      <c r="L3344" s="229"/>
      <c r="M3344" s="32"/>
      <c r="N3344" s="229"/>
    </row>
    <row r="3345">
      <c r="A3345" s="227" t="str">
        <f t="shared" si="1"/>
        <v>#VALUE!</v>
      </c>
      <c r="B3345" s="227" t="str">
        <f t="shared" si="2"/>
        <v>#VALUE!</v>
      </c>
      <c r="C3345" s="32"/>
      <c r="D3345" s="32"/>
      <c r="E3345" s="229"/>
      <c r="F3345" s="32"/>
      <c r="G3345" s="229"/>
      <c r="H3345" s="229"/>
      <c r="I3345" s="32"/>
      <c r="J3345" s="32"/>
      <c r="K3345" s="229"/>
      <c r="L3345" s="229"/>
      <c r="M3345" s="32"/>
      <c r="N3345" s="229"/>
    </row>
    <row r="3346">
      <c r="A3346" s="227" t="str">
        <f t="shared" si="1"/>
        <v>#VALUE!</v>
      </c>
      <c r="B3346" s="227" t="str">
        <f t="shared" si="2"/>
        <v>#VALUE!</v>
      </c>
      <c r="C3346" s="32"/>
      <c r="D3346" s="32"/>
      <c r="E3346" s="32"/>
      <c r="F3346" s="32"/>
      <c r="G3346" s="229"/>
      <c r="H3346" s="229"/>
      <c r="I3346" s="32"/>
      <c r="J3346" s="32"/>
      <c r="K3346" s="229"/>
      <c r="L3346" s="229"/>
      <c r="M3346" s="32"/>
      <c r="N3346" s="229"/>
    </row>
    <row r="3347">
      <c r="A3347" s="227" t="str">
        <f t="shared" si="1"/>
        <v>#VALUE!</v>
      </c>
      <c r="B3347" s="227" t="str">
        <f t="shared" si="2"/>
        <v>#VALUE!</v>
      </c>
      <c r="C3347" s="32"/>
      <c r="D3347" s="32"/>
      <c r="E3347" s="32"/>
      <c r="F3347" s="32"/>
      <c r="G3347" s="229"/>
      <c r="H3347" s="229"/>
      <c r="I3347" s="32"/>
      <c r="J3347" s="32"/>
      <c r="K3347" s="229"/>
      <c r="L3347" s="229"/>
      <c r="M3347" s="32"/>
      <c r="N3347" s="229"/>
    </row>
    <row r="3348">
      <c r="A3348" s="227" t="str">
        <f t="shared" si="1"/>
        <v>#VALUE!</v>
      </c>
      <c r="B3348" s="227" t="str">
        <f t="shared" si="2"/>
        <v>#VALUE!</v>
      </c>
      <c r="C3348" s="32"/>
      <c r="D3348" s="32"/>
      <c r="E3348" s="231"/>
      <c r="F3348" s="32"/>
      <c r="G3348" s="229"/>
      <c r="H3348" s="229"/>
      <c r="I3348" s="32"/>
      <c r="J3348" s="32"/>
      <c r="K3348" s="229"/>
      <c r="L3348" s="229"/>
      <c r="M3348" s="231"/>
      <c r="N3348" s="229"/>
    </row>
    <row r="3349">
      <c r="A3349" s="227" t="str">
        <f t="shared" si="1"/>
        <v>#VALUE!</v>
      </c>
      <c r="B3349" s="227" t="str">
        <f t="shared" si="2"/>
        <v>#VALUE!</v>
      </c>
      <c r="C3349" s="32"/>
      <c r="D3349" s="32"/>
      <c r="E3349" s="231"/>
      <c r="F3349" s="32"/>
      <c r="G3349" s="229"/>
      <c r="H3349" s="229"/>
      <c r="I3349" s="32"/>
      <c r="J3349" s="32"/>
      <c r="K3349" s="229"/>
      <c r="L3349" s="229"/>
      <c r="M3349" s="231"/>
      <c r="N3349" s="229"/>
    </row>
    <row r="3350">
      <c r="A3350" s="227" t="str">
        <f t="shared" si="1"/>
        <v>#VALUE!</v>
      </c>
      <c r="B3350" s="227" t="str">
        <f t="shared" si="2"/>
        <v>#VALUE!</v>
      </c>
      <c r="C3350" s="32"/>
      <c r="D3350" s="32"/>
      <c r="E3350" s="32"/>
      <c r="F3350" s="32"/>
      <c r="G3350" s="233"/>
      <c r="H3350" s="233"/>
      <c r="I3350" s="32"/>
      <c r="J3350" s="32"/>
      <c r="K3350" s="229"/>
      <c r="L3350" s="233"/>
      <c r="M3350" s="232"/>
      <c r="N3350" s="229"/>
    </row>
    <row r="3351">
      <c r="A3351" s="227" t="str">
        <f t="shared" si="1"/>
        <v>#VALUE!</v>
      </c>
      <c r="B3351" s="227" t="str">
        <f t="shared" si="2"/>
        <v>#VALUE!</v>
      </c>
      <c r="C3351" s="32"/>
      <c r="D3351" s="32"/>
      <c r="E3351" s="231"/>
      <c r="F3351" s="32"/>
      <c r="G3351" s="229"/>
      <c r="H3351" s="229"/>
      <c r="I3351" s="32"/>
      <c r="J3351" s="32"/>
      <c r="K3351" s="229"/>
      <c r="L3351" s="229"/>
      <c r="M3351" s="232"/>
      <c r="N3351" s="229"/>
    </row>
    <row r="3352">
      <c r="A3352" s="227" t="str">
        <f t="shared" si="1"/>
        <v>#VALUE!</v>
      </c>
      <c r="B3352" s="227" t="str">
        <f t="shared" si="2"/>
        <v>#VALUE!</v>
      </c>
      <c r="C3352" s="32"/>
      <c r="D3352" s="32"/>
      <c r="E3352" s="231"/>
      <c r="F3352" s="32"/>
      <c r="G3352" s="229"/>
      <c r="H3352" s="229"/>
      <c r="I3352" s="32"/>
      <c r="J3352" s="32"/>
      <c r="K3352" s="229"/>
      <c r="L3352" s="229"/>
      <c r="M3352" s="32"/>
      <c r="N3352" s="229"/>
    </row>
    <row r="3353">
      <c r="A3353" s="227" t="str">
        <f t="shared" si="1"/>
        <v>#VALUE!</v>
      </c>
      <c r="B3353" s="227" t="str">
        <f t="shared" si="2"/>
        <v>#VALUE!</v>
      </c>
      <c r="C3353" s="32"/>
      <c r="D3353" s="32"/>
      <c r="E3353" s="231"/>
      <c r="F3353" s="32"/>
      <c r="G3353" s="229"/>
      <c r="H3353" s="229"/>
      <c r="I3353" s="32"/>
      <c r="J3353" s="32"/>
      <c r="K3353" s="229"/>
      <c r="L3353" s="229"/>
      <c r="M3353" s="32"/>
      <c r="N3353" s="229"/>
    </row>
    <row r="3354">
      <c r="A3354" s="227" t="str">
        <f t="shared" si="1"/>
        <v>#VALUE!</v>
      </c>
      <c r="B3354" s="227" t="str">
        <f t="shared" si="2"/>
        <v>#VALUE!</v>
      </c>
      <c r="C3354" s="32"/>
      <c r="D3354" s="32"/>
      <c r="E3354" s="231"/>
      <c r="F3354" s="32"/>
      <c r="G3354" s="229"/>
      <c r="H3354" s="229"/>
      <c r="I3354" s="32"/>
      <c r="J3354" s="32"/>
      <c r="K3354" s="229"/>
      <c r="L3354" s="229"/>
      <c r="M3354" s="32"/>
      <c r="N3354" s="229"/>
    </row>
    <row r="3355">
      <c r="A3355" s="227" t="str">
        <f t="shared" si="1"/>
        <v>#VALUE!</v>
      </c>
      <c r="B3355" s="227" t="str">
        <f t="shared" si="2"/>
        <v>#VALUE!</v>
      </c>
      <c r="C3355" s="32"/>
      <c r="D3355" s="32"/>
      <c r="E3355" s="231"/>
      <c r="F3355" s="32"/>
      <c r="G3355" s="229"/>
      <c r="H3355" s="229"/>
      <c r="I3355" s="32"/>
      <c r="J3355" s="32"/>
      <c r="K3355" s="229"/>
      <c r="L3355" s="229"/>
      <c r="M3355" s="32"/>
      <c r="N3355" s="229"/>
    </row>
    <row r="3356">
      <c r="A3356" s="227" t="str">
        <f t="shared" si="1"/>
        <v>#VALUE!</v>
      </c>
      <c r="B3356" s="227" t="str">
        <f t="shared" si="2"/>
        <v>#VALUE!</v>
      </c>
      <c r="C3356" s="32"/>
      <c r="D3356" s="32"/>
      <c r="E3356" s="231"/>
      <c r="F3356" s="32"/>
      <c r="G3356" s="229"/>
      <c r="H3356" s="229"/>
      <c r="I3356" s="32"/>
      <c r="J3356" s="32"/>
      <c r="K3356" s="229"/>
      <c r="L3356" s="229"/>
      <c r="M3356" s="231"/>
      <c r="N3356" s="229"/>
    </row>
    <row r="3357">
      <c r="A3357" s="227" t="str">
        <f t="shared" si="1"/>
        <v>#VALUE!</v>
      </c>
      <c r="B3357" s="227" t="str">
        <f t="shared" si="2"/>
        <v>#VALUE!</v>
      </c>
      <c r="C3357" s="32"/>
      <c r="D3357" s="32"/>
      <c r="E3357" s="231"/>
      <c r="F3357" s="32"/>
      <c r="G3357" s="229"/>
      <c r="H3357" s="229"/>
      <c r="I3357" s="32"/>
      <c r="J3357" s="32"/>
      <c r="K3357" s="229"/>
      <c r="L3357" s="229"/>
      <c r="M3357" s="231"/>
      <c r="N3357" s="229"/>
    </row>
    <row r="3358">
      <c r="A3358" s="227" t="str">
        <f t="shared" si="1"/>
        <v>#VALUE!</v>
      </c>
      <c r="B3358" s="227" t="str">
        <f t="shared" si="2"/>
        <v>#VALUE!</v>
      </c>
      <c r="C3358" s="32"/>
      <c r="D3358" s="32"/>
      <c r="E3358" s="231"/>
      <c r="F3358" s="32"/>
      <c r="G3358" s="229"/>
      <c r="H3358" s="229"/>
      <c r="I3358" s="32"/>
      <c r="J3358" s="32"/>
      <c r="K3358" s="229"/>
      <c r="L3358" s="229"/>
      <c r="M3358" s="232"/>
      <c r="N3358" s="229"/>
    </row>
    <row r="3359">
      <c r="A3359" s="227" t="str">
        <f t="shared" si="1"/>
        <v>#VALUE!</v>
      </c>
      <c r="B3359" s="227" t="str">
        <f t="shared" si="2"/>
        <v>#VALUE!</v>
      </c>
      <c r="C3359" s="32"/>
      <c r="D3359" s="32"/>
      <c r="E3359" s="231"/>
      <c r="F3359" s="32"/>
      <c r="G3359" s="229"/>
      <c r="H3359" s="229"/>
      <c r="I3359" s="32"/>
      <c r="J3359" s="32"/>
      <c r="K3359" s="229"/>
      <c r="L3359" s="229"/>
      <c r="M3359" s="231"/>
      <c r="N3359" s="229"/>
    </row>
    <row r="3360">
      <c r="A3360" s="227" t="str">
        <f t="shared" si="1"/>
        <v>#VALUE!</v>
      </c>
      <c r="B3360" s="227" t="str">
        <f t="shared" si="2"/>
        <v>#VALUE!</v>
      </c>
      <c r="C3360" s="32"/>
      <c r="D3360" s="32"/>
      <c r="E3360" s="231"/>
      <c r="F3360" s="32"/>
      <c r="G3360" s="229"/>
      <c r="H3360" s="229"/>
      <c r="I3360" s="32"/>
      <c r="J3360" s="32"/>
      <c r="K3360" s="229"/>
      <c r="L3360" s="229"/>
      <c r="M3360" s="231"/>
      <c r="N3360" s="229"/>
    </row>
    <row r="3361">
      <c r="A3361" s="227" t="str">
        <f t="shared" si="1"/>
        <v>#VALUE!</v>
      </c>
      <c r="B3361" s="227" t="str">
        <f t="shared" si="2"/>
        <v>#VALUE!</v>
      </c>
      <c r="C3361" s="32"/>
      <c r="D3361" s="32"/>
      <c r="E3361" s="231"/>
      <c r="F3361" s="32"/>
      <c r="G3361" s="229"/>
      <c r="H3361" s="229"/>
      <c r="I3361" s="32"/>
      <c r="J3361" s="32"/>
      <c r="K3361" s="229"/>
      <c r="L3361" s="229"/>
      <c r="M3361" s="231"/>
      <c r="N3361" s="229"/>
    </row>
    <row r="3362">
      <c r="A3362" s="227" t="str">
        <f t="shared" si="1"/>
        <v>#VALUE!</v>
      </c>
      <c r="B3362" s="227" t="str">
        <f t="shared" si="2"/>
        <v>#VALUE!</v>
      </c>
      <c r="C3362" s="32"/>
      <c r="D3362" s="32"/>
      <c r="E3362" s="229"/>
      <c r="F3362" s="32"/>
      <c r="G3362" s="229"/>
      <c r="H3362" s="229"/>
      <c r="I3362" s="32"/>
      <c r="J3362" s="32"/>
      <c r="K3362" s="229"/>
      <c r="L3362" s="229"/>
      <c r="M3362" s="32"/>
      <c r="N3362" s="229"/>
    </row>
    <row r="3363">
      <c r="A3363" s="227" t="str">
        <f t="shared" si="1"/>
        <v>#VALUE!</v>
      </c>
      <c r="B3363" s="227" t="str">
        <f t="shared" si="2"/>
        <v>#VALUE!</v>
      </c>
      <c r="C3363" s="32"/>
      <c r="D3363" s="32"/>
      <c r="E3363" s="231"/>
      <c r="F3363" s="32"/>
      <c r="G3363" s="229"/>
      <c r="H3363" s="229"/>
      <c r="I3363" s="32"/>
      <c r="J3363" s="32"/>
      <c r="K3363" s="229"/>
      <c r="L3363" s="229"/>
      <c r="M3363" s="32"/>
      <c r="N3363" s="229"/>
    </row>
    <row r="3364">
      <c r="A3364" s="227" t="str">
        <f t="shared" si="1"/>
        <v>#VALUE!</v>
      </c>
      <c r="B3364" s="227" t="str">
        <f t="shared" si="2"/>
        <v>#VALUE!</v>
      </c>
      <c r="C3364" s="32"/>
      <c r="D3364" s="32"/>
      <c r="E3364" s="32"/>
      <c r="F3364" s="32"/>
      <c r="G3364" s="229"/>
      <c r="H3364" s="229"/>
      <c r="I3364" s="32"/>
      <c r="J3364" s="32"/>
      <c r="K3364" s="229"/>
      <c r="L3364" s="229"/>
      <c r="M3364" s="32"/>
      <c r="N3364" s="229"/>
    </row>
    <row r="3365">
      <c r="A3365" s="227" t="str">
        <f t="shared" si="1"/>
        <v>#VALUE!</v>
      </c>
      <c r="B3365" s="227" t="str">
        <f t="shared" si="2"/>
        <v>#VALUE!</v>
      </c>
      <c r="C3365" s="32"/>
      <c r="D3365" s="32"/>
      <c r="E3365" s="231"/>
      <c r="F3365" s="32"/>
      <c r="G3365" s="229"/>
      <c r="H3365" s="229"/>
      <c r="I3365" s="32"/>
      <c r="J3365" s="32"/>
      <c r="K3365" s="229"/>
      <c r="L3365" s="229"/>
      <c r="M3365" s="32"/>
      <c r="N3365" s="229"/>
    </row>
    <row r="3366">
      <c r="A3366" s="227" t="str">
        <f t="shared" si="1"/>
        <v>#VALUE!</v>
      </c>
      <c r="B3366" s="227" t="str">
        <f t="shared" si="2"/>
        <v>#VALUE!</v>
      </c>
      <c r="C3366" s="32"/>
      <c r="D3366" s="32"/>
      <c r="E3366" s="231"/>
      <c r="F3366" s="32"/>
      <c r="G3366" s="229"/>
      <c r="H3366" s="229"/>
      <c r="I3366" s="32"/>
      <c r="J3366" s="32"/>
      <c r="K3366" s="229"/>
      <c r="L3366" s="229"/>
      <c r="M3366" s="32"/>
      <c r="N3366" s="229"/>
    </row>
    <row r="3367">
      <c r="A3367" s="227" t="str">
        <f t="shared" si="1"/>
        <v>#VALUE!</v>
      </c>
      <c r="B3367" s="227" t="str">
        <f t="shared" si="2"/>
        <v>#VALUE!</v>
      </c>
      <c r="C3367" s="32"/>
      <c r="D3367" s="32"/>
      <c r="E3367" s="231"/>
      <c r="F3367" s="32"/>
      <c r="G3367" s="229"/>
      <c r="H3367" s="229"/>
      <c r="I3367" s="32"/>
      <c r="J3367" s="32"/>
      <c r="K3367" s="229"/>
      <c r="L3367" s="229"/>
      <c r="M3367" s="32"/>
      <c r="N3367" s="229"/>
    </row>
    <row r="3368">
      <c r="A3368" s="227" t="str">
        <f t="shared" si="1"/>
        <v>#VALUE!</v>
      </c>
      <c r="B3368" s="227" t="str">
        <f t="shared" si="2"/>
        <v>#VALUE!</v>
      </c>
      <c r="C3368" s="32"/>
      <c r="D3368" s="32"/>
      <c r="E3368" s="231"/>
      <c r="F3368" s="32"/>
      <c r="G3368" s="229"/>
      <c r="H3368" s="229"/>
      <c r="I3368" s="32"/>
      <c r="J3368" s="32"/>
      <c r="K3368" s="229"/>
      <c r="L3368" s="229"/>
      <c r="M3368" s="32"/>
      <c r="N3368" s="229"/>
    </row>
    <row r="3369">
      <c r="A3369" s="227" t="str">
        <f t="shared" si="1"/>
        <v>#VALUE!</v>
      </c>
      <c r="B3369" s="227" t="str">
        <f t="shared" si="2"/>
        <v>#VALUE!</v>
      </c>
      <c r="C3369" s="32"/>
      <c r="D3369" s="32"/>
      <c r="E3369" s="229"/>
      <c r="F3369" s="32"/>
      <c r="G3369" s="229"/>
      <c r="H3369" s="229"/>
      <c r="I3369" s="32"/>
      <c r="J3369" s="32"/>
      <c r="K3369" s="229"/>
      <c r="L3369" s="229"/>
      <c r="M3369" s="32"/>
      <c r="N3369" s="229"/>
    </row>
    <row r="3370">
      <c r="A3370" s="227" t="str">
        <f t="shared" si="1"/>
        <v>#VALUE!</v>
      </c>
      <c r="B3370" s="227" t="str">
        <f t="shared" si="2"/>
        <v>#VALUE!</v>
      </c>
      <c r="C3370" s="32"/>
      <c r="D3370" s="32"/>
      <c r="E3370" s="231"/>
      <c r="F3370" s="32"/>
      <c r="G3370" s="229"/>
      <c r="H3370" s="229"/>
      <c r="I3370" s="32"/>
      <c r="J3370" s="32"/>
      <c r="K3370" s="229"/>
      <c r="L3370" s="229"/>
      <c r="M3370" s="32"/>
      <c r="N3370" s="229"/>
    </row>
    <row r="3371">
      <c r="A3371" s="227" t="str">
        <f t="shared" si="1"/>
        <v>#VALUE!</v>
      </c>
      <c r="B3371" s="227" t="str">
        <f t="shared" si="2"/>
        <v>#VALUE!</v>
      </c>
      <c r="C3371" s="32"/>
      <c r="D3371" s="32"/>
      <c r="E3371" s="32"/>
      <c r="F3371" s="32"/>
      <c r="G3371" s="229"/>
      <c r="H3371" s="229"/>
      <c r="I3371" s="32"/>
      <c r="J3371" s="32"/>
      <c r="K3371" s="229"/>
      <c r="L3371" s="229"/>
      <c r="M3371" s="32"/>
      <c r="N3371" s="229"/>
    </row>
    <row r="3372">
      <c r="A3372" s="227" t="str">
        <f t="shared" si="1"/>
        <v>#VALUE!</v>
      </c>
      <c r="B3372" s="227" t="str">
        <f t="shared" si="2"/>
        <v>#VALUE!</v>
      </c>
      <c r="C3372" s="32"/>
      <c r="D3372" s="32"/>
      <c r="E3372" s="229"/>
      <c r="F3372" s="32"/>
      <c r="G3372" s="229"/>
      <c r="H3372" s="229"/>
      <c r="I3372" s="32"/>
      <c r="J3372" s="32"/>
      <c r="K3372" s="229"/>
      <c r="L3372" s="229"/>
      <c r="M3372" s="32"/>
      <c r="N3372" s="229"/>
    </row>
    <row r="3373">
      <c r="A3373" s="227" t="str">
        <f t="shared" si="1"/>
        <v>#VALUE!</v>
      </c>
      <c r="B3373" s="227" t="str">
        <f t="shared" si="2"/>
        <v>#VALUE!</v>
      </c>
      <c r="C3373" s="32"/>
      <c r="D3373" s="32"/>
      <c r="E3373" s="231"/>
      <c r="F3373" s="32"/>
      <c r="G3373" s="229"/>
      <c r="H3373" s="229"/>
      <c r="I3373" s="32"/>
      <c r="J3373" s="32"/>
      <c r="K3373" s="229"/>
      <c r="L3373" s="229"/>
      <c r="M3373" s="32"/>
      <c r="N3373" s="229"/>
    </row>
    <row r="3374">
      <c r="A3374" s="227" t="str">
        <f t="shared" si="1"/>
        <v>#VALUE!</v>
      </c>
      <c r="B3374" s="227" t="str">
        <f t="shared" si="2"/>
        <v>#VALUE!</v>
      </c>
      <c r="C3374" s="32"/>
      <c r="D3374" s="32"/>
      <c r="E3374" s="32"/>
      <c r="F3374" s="32"/>
      <c r="G3374" s="229"/>
      <c r="H3374" s="229"/>
      <c r="I3374" s="32"/>
      <c r="J3374" s="32"/>
      <c r="K3374" s="229"/>
      <c r="L3374" s="229"/>
      <c r="M3374" s="32"/>
      <c r="N3374" s="229"/>
    </row>
    <row r="3375">
      <c r="A3375" s="227" t="str">
        <f t="shared" si="1"/>
        <v>#VALUE!</v>
      </c>
      <c r="B3375" s="227" t="str">
        <f t="shared" si="2"/>
        <v>#VALUE!</v>
      </c>
      <c r="C3375" s="32"/>
      <c r="D3375" s="32"/>
      <c r="E3375" s="231"/>
      <c r="F3375" s="32"/>
      <c r="G3375" s="229"/>
      <c r="H3375" s="229"/>
      <c r="I3375" s="32"/>
      <c r="J3375" s="32"/>
      <c r="K3375" s="229"/>
      <c r="L3375" s="229"/>
      <c r="M3375" s="32"/>
      <c r="N3375" s="229"/>
    </row>
    <row r="3376">
      <c r="A3376" s="227" t="str">
        <f t="shared" si="1"/>
        <v>#VALUE!</v>
      </c>
      <c r="B3376" s="227" t="str">
        <f t="shared" si="2"/>
        <v>#VALUE!</v>
      </c>
      <c r="C3376" s="32"/>
      <c r="D3376" s="32"/>
      <c r="E3376" s="229"/>
      <c r="F3376" s="32"/>
      <c r="G3376" s="229"/>
      <c r="H3376" s="229"/>
      <c r="I3376" s="32"/>
      <c r="J3376" s="32"/>
      <c r="K3376" s="229"/>
      <c r="L3376" s="229"/>
      <c r="M3376" s="32"/>
      <c r="N3376" s="229"/>
    </row>
    <row r="3377">
      <c r="A3377" s="227" t="str">
        <f t="shared" si="1"/>
        <v>#VALUE!</v>
      </c>
      <c r="B3377" s="227" t="str">
        <f t="shared" si="2"/>
        <v>#VALUE!</v>
      </c>
      <c r="C3377" s="32"/>
      <c r="D3377" s="32"/>
      <c r="E3377" s="231"/>
      <c r="F3377" s="32"/>
      <c r="G3377" s="229"/>
      <c r="H3377" s="229"/>
      <c r="I3377" s="32"/>
      <c r="J3377" s="32"/>
      <c r="K3377" s="229"/>
      <c r="L3377" s="229"/>
      <c r="M3377" s="32"/>
      <c r="N3377" s="229"/>
    </row>
    <row r="3378">
      <c r="A3378" s="227" t="str">
        <f t="shared" si="1"/>
        <v>#VALUE!</v>
      </c>
      <c r="B3378" s="227" t="str">
        <f t="shared" si="2"/>
        <v>#VALUE!</v>
      </c>
      <c r="C3378" s="32"/>
      <c r="D3378" s="32"/>
      <c r="E3378" s="32"/>
      <c r="F3378" s="32"/>
      <c r="G3378" s="229"/>
      <c r="H3378" s="229"/>
      <c r="I3378" s="32"/>
      <c r="J3378" s="32"/>
      <c r="K3378" s="229"/>
      <c r="L3378" s="229"/>
      <c r="M3378" s="32"/>
      <c r="N3378" s="229"/>
    </row>
    <row r="3379">
      <c r="A3379" s="227" t="str">
        <f t="shared" si="1"/>
        <v>#VALUE!</v>
      </c>
      <c r="B3379" s="227" t="str">
        <f t="shared" si="2"/>
        <v>#VALUE!</v>
      </c>
      <c r="C3379" s="32"/>
      <c r="D3379" s="32"/>
      <c r="E3379" s="231"/>
      <c r="F3379" s="32"/>
      <c r="G3379" s="229"/>
      <c r="H3379" s="229"/>
      <c r="I3379" s="32"/>
      <c r="J3379" s="32"/>
      <c r="K3379" s="229"/>
      <c r="L3379" s="229"/>
      <c r="M3379" s="32"/>
      <c r="N3379" s="229"/>
    </row>
    <row r="3380">
      <c r="A3380" s="227" t="str">
        <f t="shared" si="1"/>
        <v>#VALUE!</v>
      </c>
      <c r="B3380" s="227" t="str">
        <f t="shared" si="2"/>
        <v>#VALUE!</v>
      </c>
      <c r="C3380" s="32"/>
      <c r="D3380" s="32"/>
      <c r="E3380" s="229"/>
      <c r="F3380" s="32"/>
      <c r="G3380" s="229"/>
      <c r="H3380" s="229"/>
      <c r="I3380" s="32"/>
      <c r="J3380" s="32"/>
      <c r="K3380" s="229"/>
      <c r="L3380" s="229"/>
      <c r="M3380" s="32"/>
      <c r="N3380" s="229"/>
    </row>
    <row r="3381">
      <c r="A3381" s="227" t="str">
        <f t="shared" si="1"/>
        <v>#VALUE!</v>
      </c>
      <c r="B3381" s="227" t="str">
        <f t="shared" si="2"/>
        <v>#VALUE!</v>
      </c>
      <c r="C3381" s="32"/>
      <c r="D3381" s="32"/>
      <c r="E3381" s="229"/>
      <c r="F3381" s="32"/>
      <c r="G3381" s="229"/>
      <c r="H3381" s="229"/>
      <c r="I3381" s="32"/>
      <c r="J3381" s="32"/>
      <c r="K3381" s="229"/>
      <c r="L3381" s="229"/>
      <c r="M3381" s="231"/>
      <c r="N3381" s="229"/>
    </row>
    <row r="3382">
      <c r="A3382" s="227" t="str">
        <f t="shared" si="1"/>
        <v>#VALUE!</v>
      </c>
      <c r="B3382" s="227" t="str">
        <f t="shared" si="2"/>
        <v>#VALUE!</v>
      </c>
      <c r="C3382" s="32"/>
      <c r="D3382" s="32"/>
      <c r="E3382" s="32"/>
      <c r="F3382" s="32"/>
      <c r="G3382" s="229"/>
      <c r="H3382" s="229"/>
      <c r="I3382" s="32"/>
      <c r="J3382" s="32"/>
      <c r="K3382" s="229"/>
      <c r="L3382" s="229"/>
      <c r="M3382" s="32"/>
      <c r="N3382" s="229"/>
    </row>
    <row r="3383">
      <c r="A3383" s="227" t="str">
        <f t="shared" si="1"/>
        <v>#VALUE!</v>
      </c>
      <c r="B3383" s="227" t="str">
        <f t="shared" si="2"/>
        <v>#VALUE!</v>
      </c>
      <c r="C3383" s="32"/>
      <c r="D3383" s="32"/>
      <c r="E3383" s="32"/>
      <c r="F3383" s="32"/>
      <c r="G3383" s="229"/>
      <c r="H3383" s="229"/>
      <c r="I3383" s="32"/>
      <c r="J3383" s="32"/>
      <c r="K3383" s="229"/>
      <c r="L3383" s="229"/>
      <c r="M3383" s="32"/>
      <c r="N3383" s="229"/>
    </row>
    <row r="3384">
      <c r="A3384" s="227" t="str">
        <f t="shared" si="1"/>
        <v>#VALUE!</v>
      </c>
      <c r="B3384" s="227" t="str">
        <f t="shared" si="2"/>
        <v>#VALUE!</v>
      </c>
      <c r="C3384" s="32"/>
      <c r="D3384" s="32"/>
      <c r="E3384" s="229"/>
      <c r="F3384" s="32"/>
      <c r="G3384" s="229"/>
      <c r="H3384" s="229"/>
      <c r="I3384" s="32"/>
      <c r="J3384" s="32"/>
      <c r="K3384" s="229"/>
      <c r="L3384" s="229"/>
      <c r="M3384" s="32"/>
      <c r="N3384" s="229"/>
    </row>
    <row r="3385">
      <c r="A3385" s="227" t="str">
        <f t="shared" si="1"/>
        <v>#VALUE!</v>
      </c>
      <c r="B3385" s="227" t="str">
        <f t="shared" si="2"/>
        <v>#VALUE!</v>
      </c>
      <c r="C3385" s="32"/>
      <c r="D3385" s="32"/>
      <c r="E3385" s="231"/>
      <c r="F3385" s="32"/>
      <c r="G3385" s="229"/>
      <c r="H3385" s="229"/>
      <c r="I3385" s="32"/>
      <c r="J3385" s="32"/>
      <c r="K3385" s="229"/>
      <c r="L3385" s="229"/>
      <c r="M3385" s="32"/>
      <c r="N3385" s="229"/>
    </row>
    <row r="3386">
      <c r="A3386" s="227" t="str">
        <f t="shared" si="1"/>
        <v>#VALUE!</v>
      </c>
      <c r="B3386" s="227" t="str">
        <f t="shared" si="2"/>
        <v>#VALUE!</v>
      </c>
      <c r="C3386" s="32"/>
      <c r="D3386" s="32"/>
      <c r="E3386" s="229"/>
      <c r="F3386" s="32"/>
      <c r="G3386" s="229"/>
      <c r="H3386" s="229"/>
      <c r="I3386" s="32"/>
      <c r="J3386" s="32"/>
      <c r="K3386" s="229"/>
      <c r="L3386" s="229"/>
      <c r="M3386" s="32"/>
      <c r="N3386" s="229"/>
    </row>
    <row r="3387">
      <c r="A3387" s="227" t="str">
        <f t="shared" si="1"/>
        <v>#VALUE!</v>
      </c>
      <c r="B3387" s="227" t="str">
        <f t="shared" si="2"/>
        <v>#VALUE!</v>
      </c>
      <c r="C3387" s="32"/>
      <c r="D3387" s="32"/>
      <c r="E3387" s="229"/>
      <c r="F3387" s="32"/>
      <c r="G3387" s="229"/>
      <c r="H3387" s="229"/>
      <c r="I3387" s="32"/>
      <c r="J3387" s="32"/>
      <c r="K3387" s="229"/>
      <c r="L3387" s="229"/>
      <c r="M3387" s="32"/>
      <c r="N3387" s="229"/>
    </row>
    <row r="3388">
      <c r="A3388" s="227" t="str">
        <f t="shared" si="1"/>
        <v>#VALUE!</v>
      </c>
      <c r="B3388" s="227" t="str">
        <f t="shared" si="2"/>
        <v>#VALUE!</v>
      </c>
      <c r="C3388" s="32"/>
      <c r="D3388" s="32"/>
      <c r="E3388" s="32"/>
      <c r="F3388" s="32"/>
      <c r="G3388" s="229"/>
      <c r="H3388" s="229"/>
      <c r="I3388" s="32"/>
      <c r="J3388" s="32"/>
      <c r="K3388" s="229"/>
      <c r="L3388" s="229"/>
      <c r="M3388" s="32"/>
      <c r="N3388" s="229"/>
    </row>
    <row r="3389">
      <c r="A3389" s="227" t="str">
        <f t="shared" si="1"/>
        <v>#VALUE!</v>
      </c>
      <c r="B3389" s="227" t="str">
        <f t="shared" si="2"/>
        <v>#VALUE!</v>
      </c>
      <c r="C3389" s="32"/>
      <c r="D3389" s="32"/>
      <c r="E3389" s="32"/>
      <c r="F3389" s="32"/>
      <c r="G3389" s="229"/>
      <c r="H3389" s="229"/>
      <c r="I3389" s="32"/>
      <c r="J3389" s="32"/>
      <c r="K3389" s="229"/>
      <c r="L3389" s="229"/>
      <c r="M3389" s="32"/>
      <c r="N3389" s="229"/>
    </row>
    <row r="3390">
      <c r="A3390" s="227" t="str">
        <f t="shared" si="1"/>
        <v>#VALUE!</v>
      </c>
      <c r="B3390" s="227" t="str">
        <f t="shared" si="2"/>
        <v>#VALUE!</v>
      </c>
      <c r="C3390" s="32"/>
      <c r="D3390" s="32"/>
      <c r="E3390" s="231"/>
      <c r="F3390" s="32"/>
      <c r="G3390" s="229"/>
      <c r="H3390" s="229"/>
      <c r="I3390" s="32"/>
      <c r="J3390" s="32"/>
      <c r="K3390" s="229"/>
      <c r="L3390" s="229"/>
      <c r="M3390" s="32"/>
      <c r="N3390" s="229"/>
    </row>
    <row r="3391">
      <c r="A3391" s="227" t="str">
        <f t="shared" si="1"/>
        <v>#VALUE!</v>
      </c>
      <c r="B3391" s="227" t="str">
        <f t="shared" si="2"/>
        <v>#VALUE!</v>
      </c>
      <c r="C3391" s="32"/>
      <c r="D3391" s="32"/>
      <c r="E3391" s="231"/>
      <c r="F3391" s="32"/>
      <c r="G3391" s="229"/>
      <c r="H3391" s="229"/>
      <c r="I3391" s="32"/>
      <c r="J3391" s="32"/>
      <c r="K3391" s="229"/>
      <c r="L3391" s="229"/>
      <c r="M3391" s="32"/>
      <c r="N3391" s="229"/>
    </row>
    <row r="3392">
      <c r="A3392" s="227" t="str">
        <f t="shared" si="1"/>
        <v>#VALUE!</v>
      </c>
      <c r="B3392" s="227" t="str">
        <f t="shared" si="2"/>
        <v>#VALUE!</v>
      </c>
      <c r="C3392" s="32"/>
      <c r="D3392" s="32"/>
      <c r="E3392" s="231"/>
      <c r="F3392" s="32"/>
      <c r="G3392" s="229"/>
      <c r="H3392" s="229"/>
      <c r="I3392" s="32"/>
      <c r="J3392" s="32"/>
      <c r="K3392" s="229"/>
      <c r="L3392" s="229"/>
      <c r="M3392" s="32"/>
      <c r="N3392" s="229"/>
    </row>
    <row r="3393">
      <c r="A3393" s="227" t="str">
        <f t="shared" si="1"/>
        <v>#VALUE!</v>
      </c>
      <c r="B3393" s="227" t="str">
        <f t="shared" si="2"/>
        <v>#VALUE!</v>
      </c>
      <c r="C3393" s="32"/>
      <c r="D3393" s="32"/>
      <c r="E3393" s="229"/>
      <c r="F3393" s="32"/>
      <c r="G3393" s="229"/>
      <c r="H3393" s="229"/>
      <c r="I3393" s="32"/>
      <c r="J3393" s="32"/>
      <c r="K3393" s="229"/>
      <c r="L3393" s="229"/>
      <c r="M3393" s="32"/>
      <c r="N3393" s="229"/>
    </row>
    <row r="3394">
      <c r="A3394" s="227" t="str">
        <f t="shared" si="1"/>
        <v>#VALUE!</v>
      </c>
      <c r="B3394" s="227" t="str">
        <f t="shared" si="2"/>
        <v>#VALUE!</v>
      </c>
      <c r="C3394" s="32"/>
      <c r="D3394" s="32"/>
      <c r="E3394" s="229"/>
      <c r="F3394" s="32"/>
      <c r="G3394" s="229"/>
      <c r="H3394" s="229"/>
      <c r="I3394" s="32"/>
      <c r="J3394" s="32"/>
      <c r="K3394" s="229"/>
      <c r="L3394" s="229"/>
      <c r="M3394" s="32"/>
      <c r="N3394" s="229"/>
    </row>
    <row r="3395">
      <c r="A3395" s="227" t="str">
        <f t="shared" si="1"/>
        <v>#VALUE!</v>
      </c>
      <c r="B3395" s="227" t="str">
        <f t="shared" si="2"/>
        <v>#VALUE!</v>
      </c>
      <c r="C3395" s="32"/>
      <c r="D3395" s="32"/>
      <c r="E3395" s="32"/>
      <c r="F3395" s="32"/>
      <c r="G3395" s="229"/>
      <c r="H3395" s="229"/>
      <c r="I3395" s="32"/>
      <c r="J3395" s="32"/>
      <c r="K3395" s="229"/>
      <c r="L3395" s="229"/>
      <c r="M3395" s="32"/>
      <c r="N3395" s="229"/>
    </row>
    <row r="3396">
      <c r="A3396" s="227" t="str">
        <f t="shared" si="1"/>
        <v>#VALUE!</v>
      </c>
      <c r="B3396" s="227" t="str">
        <f t="shared" si="2"/>
        <v>#VALUE!</v>
      </c>
      <c r="C3396" s="32"/>
      <c r="D3396" s="32"/>
      <c r="E3396" s="32"/>
      <c r="F3396" s="32"/>
      <c r="G3396" s="229"/>
      <c r="H3396" s="229"/>
      <c r="I3396" s="32"/>
      <c r="J3396" s="32"/>
      <c r="K3396" s="229"/>
      <c r="L3396" s="229"/>
      <c r="M3396" s="32"/>
      <c r="N3396" s="229"/>
    </row>
    <row r="3397">
      <c r="A3397" s="227" t="str">
        <f t="shared" si="1"/>
        <v>#VALUE!</v>
      </c>
      <c r="B3397" s="227" t="str">
        <f t="shared" si="2"/>
        <v>#VALUE!</v>
      </c>
      <c r="C3397" s="32"/>
      <c r="D3397" s="32"/>
      <c r="E3397" s="231"/>
      <c r="F3397" s="32"/>
      <c r="G3397" s="229"/>
      <c r="H3397" s="229"/>
      <c r="I3397" s="32"/>
      <c r="J3397" s="32"/>
      <c r="K3397" s="229"/>
      <c r="L3397" s="229"/>
      <c r="M3397" s="32"/>
      <c r="N3397" s="229"/>
    </row>
    <row r="3398">
      <c r="A3398" s="227" t="str">
        <f t="shared" si="1"/>
        <v>#VALUE!</v>
      </c>
      <c r="B3398" s="227" t="str">
        <f t="shared" si="2"/>
        <v>#VALUE!</v>
      </c>
      <c r="C3398" s="32"/>
      <c r="D3398" s="32"/>
      <c r="E3398" s="229"/>
      <c r="F3398" s="32"/>
      <c r="G3398" s="229"/>
      <c r="H3398" s="229"/>
      <c r="I3398" s="32"/>
      <c r="J3398" s="32"/>
      <c r="K3398" s="229"/>
      <c r="L3398" s="229"/>
      <c r="M3398" s="32"/>
      <c r="N3398" s="229"/>
    </row>
    <row r="3399">
      <c r="A3399" s="227" t="str">
        <f t="shared" si="1"/>
        <v>#VALUE!</v>
      </c>
      <c r="B3399" s="227" t="str">
        <f t="shared" si="2"/>
        <v>#VALUE!</v>
      </c>
      <c r="C3399" s="32"/>
      <c r="D3399" s="32"/>
      <c r="E3399" s="229"/>
      <c r="F3399" s="32"/>
      <c r="G3399" s="229"/>
      <c r="H3399" s="229"/>
      <c r="I3399" s="32"/>
      <c r="J3399" s="32"/>
      <c r="K3399" s="229"/>
      <c r="L3399" s="229"/>
      <c r="M3399" s="32"/>
      <c r="N3399" s="229"/>
    </row>
    <row r="3400">
      <c r="A3400" s="227" t="str">
        <f t="shared" si="1"/>
        <v>#VALUE!</v>
      </c>
      <c r="B3400" s="227" t="str">
        <f t="shared" si="2"/>
        <v>#VALUE!</v>
      </c>
      <c r="C3400" s="32"/>
      <c r="D3400" s="32"/>
      <c r="E3400" s="32"/>
      <c r="F3400" s="32"/>
      <c r="G3400" s="229"/>
      <c r="H3400" s="229"/>
      <c r="I3400" s="32"/>
      <c r="J3400" s="32"/>
      <c r="K3400" s="229"/>
      <c r="L3400" s="229"/>
      <c r="M3400" s="32"/>
      <c r="N3400" s="229"/>
    </row>
    <row r="3401">
      <c r="A3401" s="227" t="str">
        <f t="shared" si="1"/>
        <v>#VALUE!</v>
      </c>
      <c r="B3401" s="227" t="str">
        <f t="shared" si="2"/>
        <v>#VALUE!</v>
      </c>
      <c r="C3401" s="32"/>
      <c r="D3401" s="32"/>
      <c r="E3401" s="229"/>
      <c r="F3401" s="32"/>
      <c r="G3401" s="229"/>
      <c r="H3401" s="229"/>
      <c r="I3401" s="32"/>
      <c r="J3401" s="32"/>
      <c r="K3401" s="229"/>
      <c r="L3401" s="229"/>
      <c r="M3401" s="32"/>
      <c r="N3401" s="229"/>
    </row>
    <row r="3402">
      <c r="A3402" s="227" t="str">
        <f t="shared" si="1"/>
        <v>#VALUE!</v>
      </c>
      <c r="B3402" s="227" t="str">
        <f t="shared" si="2"/>
        <v>#VALUE!</v>
      </c>
      <c r="C3402" s="32"/>
      <c r="D3402" s="32"/>
      <c r="E3402" s="231"/>
      <c r="F3402" s="32"/>
      <c r="G3402" s="229"/>
      <c r="H3402" s="229"/>
      <c r="I3402" s="32"/>
      <c r="J3402" s="32"/>
      <c r="K3402" s="229"/>
      <c r="L3402" s="229"/>
      <c r="M3402" s="32"/>
      <c r="N3402" s="229"/>
    </row>
    <row r="3403">
      <c r="A3403" s="227" t="str">
        <f t="shared" si="1"/>
        <v>#VALUE!</v>
      </c>
      <c r="B3403" s="227" t="str">
        <f t="shared" si="2"/>
        <v>#VALUE!</v>
      </c>
      <c r="C3403" s="32"/>
      <c r="D3403" s="32"/>
      <c r="E3403" s="32"/>
      <c r="F3403" s="32"/>
      <c r="G3403" s="229"/>
      <c r="H3403" s="229"/>
      <c r="I3403" s="32"/>
      <c r="J3403" s="32"/>
      <c r="K3403" s="229"/>
      <c r="L3403" s="229"/>
      <c r="M3403" s="32"/>
      <c r="N3403" s="229"/>
    </row>
    <row r="3404">
      <c r="A3404" s="227" t="str">
        <f t="shared" si="1"/>
        <v>#VALUE!</v>
      </c>
      <c r="B3404" s="227" t="str">
        <f t="shared" si="2"/>
        <v>#VALUE!</v>
      </c>
      <c r="C3404" s="32"/>
      <c r="D3404" s="32"/>
      <c r="E3404" s="229"/>
      <c r="F3404" s="32"/>
      <c r="G3404" s="229"/>
      <c r="H3404" s="229"/>
      <c r="I3404" s="32"/>
      <c r="J3404" s="32"/>
      <c r="K3404" s="229"/>
      <c r="L3404" s="229"/>
      <c r="M3404" s="32"/>
      <c r="N3404" s="229"/>
    </row>
    <row r="3405">
      <c r="A3405" s="227" t="str">
        <f t="shared" si="1"/>
        <v>#VALUE!</v>
      </c>
      <c r="B3405" s="227" t="str">
        <f t="shared" si="2"/>
        <v>#VALUE!</v>
      </c>
      <c r="C3405" s="32"/>
      <c r="D3405" s="32"/>
      <c r="E3405" s="231"/>
      <c r="F3405" s="32"/>
      <c r="G3405" s="229"/>
      <c r="H3405" s="229"/>
      <c r="I3405" s="32"/>
      <c r="J3405" s="32"/>
      <c r="K3405" s="229"/>
      <c r="L3405" s="229"/>
      <c r="M3405" s="231"/>
      <c r="N3405" s="229"/>
    </row>
    <row r="3406">
      <c r="A3406" s="227" t="str">
        <f t="shared" si="1"/>
        <v>#VALUE!</v>
      </c>
      <c r="B3406" s="227" t="str">
        <f t="shared" si="2"/>
        <v>#VALUE!</v>
      </c>
      <c r="C3406" s="32"/>
      <c r="D3406" s="32"/>
      <c r="E3406" s="229"/>
      <c r="F3406" s="32"/>
      <c r="G3406" s="229"/>
      <c r="H3406" s="229"/>
      <c r="I3406" s="32"/>
      <c r="J3406" s="32"/>
      <c r="K3406" s="229"/>
      <c r="L3406" s="229"/>
      <c r="M3406" s="231"/>
      <c r="N3406" s="229"/>
    </row>
    <row r="3407">
      <c r="A3407" s="227" t="str">
        <f t="shared" si="1"/>
        <v>#VALUE!</v>
      </c>
      <c r="B3407" s="227" t="str">
        <f t="shared" si="2"/>
        <v>#VALUE!</v>
      </c>
      <c r="C3407" s="32"/>
      <c r="D3407" s="32"/>
      <c r="E3407" s="229"/>
      <c r="F3407" s="32"/>
      <c r="G3407" s="229"/>
      <c r="H3407" s="229"/>
      <c r="I3407" s="32"/>
      <c r="J3407" s="32"/>
      <c r="K3407" s="229"/>
      <c r="L3407" s="229"/>
      <c r="M3407" s="232"/>
      <c r="N3407" s="229"/>
    </row>
    <row r="3408">
      <c r="A3408" s="227" t="str">
        <f t="shared" si="1"/>
        <v>#VALUE!</v>
      </c>
      <c r="B3408" s="227" t="str">
        <f t="shared" si="2"/>
        <v>#VALUE!</v>
      </c>
      <c r="C3408" s="32"/>
      <c r="D3408" s="32"/>
      <c r="E3408" s="32"/>
      <c r="F3408" s="32"/>
      <c r="G3408" s="229"/>
      <c r="H3408" s="229"/>
      <c r="I3408" s="32"/>
      <c r="J3408" s="32"/>
      <c r="K3408" s="229"/>
      <c r="L3408" s="229"/>
      <c r="M3408" s="232"/>
      <c r="N3408" s="229"/>
    </row>
    <row r="3409">
      <c r="A3409" s="227" t="str">
        <f t="shared" si="1"/>
        <v>#VALUE!</v>
      </c>
      <c r="B3409" s="227" t="str">
        <f t="shared" si="2"/>
        <v>#VALUE!</v>
      </c>
      <c r="C3409" s="32"/>
      <c r="D3409" s="32"/>
      <c r="E3409" s="32"/>
      <c r="F3409" s="32"/>
      <c r="G3409" s="229"/>
      <c r="H3409" s="229"/>
      <c r="I3409" s="32"/>
      <c r="J3409" s="32"/>
      <c r="K3409" s="229"/>
      <c r="L3409" s="229"/>
      <c r="M3409" s="232"/>
      <c r="N3409" s="229"/>
    </row>
    <row r="3410">
      <c r="A3410" s="227" t="str">
        <f t="shared" si="1"/>
        <v>#VALUE!</v>
      </c>
      <c r="B3410" s="227" t="str">
        <f t="shared" si="2"/>
        <v>#VALUE!</v>
      </c>
      <c r="C3410" s="32"/>
      <c r="D3410" s="32"/>
      <c r="E3410" s="231"/>
      <c r="F3410" s="32"/>
      <c r="G3410" s="229"/>
      <c r="H3410" s="229"/>
      <c r="I3410" s="32"/>
      <c r="J3410" s="32"/>
      <c r="K3410" s="229"/>
      <c r="L3410" s="229"/>
      <c r="M3410" s="32"/>
      <c r="N3410" s="229"/>
    </row>
    <row r="3411">
      <c r="A3411" s="227" t="str">
        <f t="shared" si="1"/>
        <v>#VALUE!</v>
      </c>
      <c r="B3411" s="227" t="str">
        <f t="shared" si="2"/>
        <v>#VALUE!</v>
      </c>
      <c r="C3411" s="32"/>
      <c r="D3411" s="32"/>
      <c r="E3411" s="229"/>
      <c r="F3411" s="32"/>
      <c r="G3411" s="229"/>
      <c r="H3411" s="229"/>
      <c r="I3411" s="32"/>
      <c r="J3411" s="32"/>
      <c r="K3411" s="229"/>
      <c r="L3411" s="229"/>
      <c r="M3411" s="32"/>
      <c r="N3411" s="229"/>
    </row>
    <row r="3412">
      <c r="A3412" s="227" t="str">
        <f t="shared" si="1"/>
        <v>#VALUE!</v>
      </c>
      <c r="B3412" s="227" t="str">
        <f t="shared" si="2"/>
        <v>#VALUE!</v>
      </c>
      <c r="C3412" s="32"/>
      <c r="D3412" s="32"/>
      <c r="E3412" s="229"/>
      <c r="F3412" s="32"/>
      <c r="G3412" s="229"/>
      <c r="H3412" s="229"/>
      <c r="I3412" s="32"/>
      <c r="J3412" s="32"/>
      <c r="K3412" s="229"/>
      <c r="L3412" s="229"/>
      <c r="M3412" s="32"/>
      <c r="N3412" s="229"/>
    </row>
    <row r="3413">
      <c r="A3413" s="227" t="str">
        <f t="shared" si="1"/>
        <v>#VALUE!</v>
      </c>
      <c r="B3413" s="227" t="str">
        <f t="shared" si="2"/>
        <v>#VALUE!</v>
      </c>
      <c r="C3413" s="32"/>
      <c r="D3413" s="32"/>
      <c r="E3413" s="32"/>
      <c r="F3413" s="32"/>
      <c r="G3413" s="229"/>
      <c r="H3413" s="229"/>
      <c r="I3413" s="32"/>
      <c r="J3413" s="32"/>
      <c r="K3413" s="229"/>
      <c r="L3413" s="229"/>
      <c r="M3413" s="32"/>
      <c r="N3413" s="229"/>
    </row>
    <row r="3414">
      <c r="A3414" s="227" t="str">
        <f t="shared" si="1"/>
        <v>#VALUE!</v>
      </c>
      <c r="B3414" s="227" t="str">
        <f t="shared" si="2"/>
        <v>#VALUE!</v>
      </c>
      <c r="C3414" s="32"/>
      <c r="D3414" s="32"/>
      <c r="E3414" s="32"/>
      <c r="F3414" s="32"/>
      <c r="G3414" s="229"/>
      <c r="H3414" s="229"/>
      <c r="I3414" s="32"/>
      <c r="J3414" s="32"/>
      <c r="K3414" s="229"/>
      <c r="L3414" s="229"/>
      <c r="M3414" s="32"/>
      <c r="N3414" s="229"/>
    </row>
    <row r="3415">
      <c r="A3415" s="227" t="str">
        <f t="shared" si="1"/>
        <v>#VALUE!</v>
      </c>
      <c r="B3415" s="227" t="str">
        <f t="shared" si="2"/>
        <v>#VALUE!</v>
      </c>
      <c r="C3415" s="32"/>
      <c r="D3415" s="32"/>
      <c r="E3415" s="231"/>
      <c r="F3415" s="32"/>
      <c r="G3415" s="229"/>
      <c r="H3415" s="229"/>
      <c r="I3415" s="32"/>
      <c r="J3415" s="32"/>
      <c r="K3415" s="229"/>
      <c r="L3415" s="229"/>
      <c r="M3415" s="232"/>
      <c r="N3415" s="229"/>
    </row>
    <row r="3416">
      <c r="A3416" s="227" t="str">
        <f t="shared" si="1"/>
        <v>#VALUE!</v>
      </c>
      <c r="B3416" s="227" t="str">
        <f t="shared" si="2"/>
        <v>#VALUE!</v>
      </c>
      <c r="C3416" s="32"/>
      <c r="D3416" s="32"/>
      <c r="E3416" s="231"/>
      <c r="F3416" s="32"/>
      <c r="G3416" s="229"/>
      <c r="H3416" s="229"/>
      <c r="I3416" s="32"/>
      <c r="J3416" s="32"/>
      <c r="K3416" s="229"/>
      <c r="L3416" s="229"/>
      <c r="M3416" s="232"/>
      <c r="N3416" s="229"/>
    </row>
    <row r="3417">
      <c r="A3417" s="227" t="str">
        <f t="shared" si="1"/>
        <v>#VALUE!</v>
      </c>
      <c r="B3417" s="227" t="str">
        <f t="shared" si="2"/>
        <v>#VALUE!</v>
      </c>
      <c r="C3417" s="32"/>
      <c r="D3417" s="32"/>
      <c r="E3417" s="231"/>
      <c r="F3417" s="32"/>
      <c r="G3417" s="229"/>
      <c r="H3417" s="229"/>
      <c r="I3417" s="32"/>
      <c r="J3417" s="32"/>
      <c r="K3417" s="229"/>
      <c r="L3417" s="229"/>
      <c r="M3417" s="232"/>
      <c r="N3417" s="229"/>
    </row>
    <row r="3418">
      <c r="A3418" s="227" t="str">
        <f t="shared" si="1"/>
        <v>#VALUE!</v>
      </c>
      <c r="B3418" s="227" t="str">
        <f t="shared" si="2"/>
        <v>#VALUE!</v>
      </c>
      <c r="C3418" s="32"/>
      <c r="D3418" s="32"/>
      <c r="E3418" s="229"/>
      <c r="F3418" s="32"/>
      <c r="G3418" s="229"/>
      <c r="H3418" s="229"/>
      <c r="I3418" s="32"/>
      <c r="J3418" s="32"/>
      <c r="K3418" s="229"/>
      <c r="L3418" s="229"/>
      <c r="M3418" s="232"/>
      <c r="N3418" s="229"/>
    </row>
    <row r="3419">
      <c r="A3419" s="227" t="str">
        <f t="shared" si="1"/>
        <v>#VALUE!</v>
      </c>
      <c r="B3419" s="227" t="str">
        <f t="shared" si="2"/>
        <v>#VALUE!</v>
      </c>
      <c r="C3419" s="32"/>
      <c r="D3419" s="32"/>
      <c r="E3419" s="229"/>
      <c r="F3419" s="32"/>
      <c r="G3419" s="229"/>
      <c r="H3419" s="229"/>
      <c r="I3419" s="32"/>
      <c r="J3419" s="32"/>
      <c r="K3419" s="229"/>
      <c r="L3419" s="229"/>
      <c r="M3419" s="232"/>
      <c r="N3419" s="229"/>
    </row>
    <row r="3420">
      <c r="A3420" s="227" t="str">
        <f t="shared" si="1"/>
        <v>#VALUE!</v>
      </c>
      <c r="B3420" s="227" t="str">
        <f t="shared" si="2"/>
        <v>#VALUE!</v>
      </c>
      <c r="C3420" s="32"/>
      <c r="D3420" s="32"/>
      <c r="E3420" s="229"/>
      <c r="F3420" s="32"/>
      <c r="G3420" s="229"/>
      <c r="H3420" s="229"/>
      <c r="I3420" s="32"/>
      <c r="J3420" s="32"/>
      <c r="K3420" s="229"/>
      <c r="L3420" s="229"/>
      <c r="M3420" s="232"/>
      <c r="N3420" s="229"/>
    </row>
    <row r="3421">
      <c r="A3421" s="227" t="str">
        <f t="shared" si="1"/>
        <v>#VALUE!</v>
      </c>
      <c r="B3421" s="227" t="str">
        <f t="shared" si="2"/>
        <v>#VALUE!</v>
      </c>
      <c r="C3421" s="32"/>
      <c r="D3421" s="32"/>
      <c r="E3421" s="32"/>
      <c r="F3421" s="32"/>
      <c r="G3421" s="229"/>
      <c r="H3421" s="229"/>
      <c r="I3421" s="32"/>
      <c r="J3421" s="32"/>
      <c r="K3421" s="229"/>
      <c r="L3421" s="229"/>
      <c r="M3421" s="232"/>
      <c r="N3421" s="229"/>
    </row>
    <row r="3422">
      <c r="A3422" s="227" t="str">
        <f t="shared" si="1"/>
        <v>#VALUE!</v>
      </c>
      <c r="B3422" s="227" t="str">
        <f t="shared" si="2"/>
        <v>#VALUE!</v>
      </c>
      <c r="C3422" s="32"/>
      <c r="D3422" s="32"/>
      <c r="E3422" s="32"/>
      <c r="F3422" s="32"/>
      <c r="G3422" s="229"/>
      <c r="H3422" s="229"/>
      <c r="I3422" s="32"/>
      <c r="J3422" s="32"/>
      <c r="K3422" s="229"/>
      <c r="L3422" s="229"/>
      <c r="M3422" s="232"/>
      <c r="N3422" s="229"/>
    </row>
    <row r="3423">
      <c r="A3423" s="227" t="str">
        <f t="shared" si="1"/>
        <v>#VALUE!</v>
      </c>
      <c r="B3423" s="227" t="str">
        <f t="shared" si="2"/>
        <v>#VALUE!</v>
      </c>
      <c r="C3423" s="32"/>
      <c r="D3423" s="32"/>
      <c r="E3423" s="231"/>
      <c r="F3423" s="32"/>
      <c r="G3423" s="229"/>
      <c r="H3423" s="229"/>
      <c r="I3423" s="32"/>
      <c r="J3423" s="32"/>
      <c r="K3423" s="229"/>
      <c r="L3423" s="229"/>
      <c r="M3423" s="231"/>
      <c r="N3423" s="229"/>
    </row>
    <row r="3424">
      <c r="A3424" s="227" t="str">
        <f t="shared" si="1"/>
        <v>#VALUE!</v>
      </c>
      <c r="B3424" s="227" t="str">
        <f t="shared" si="2"/>
        <v>#VALUE!</v>
      </c>
      <c r="C3424" s="32"/>
      <c r="D3424" s="32"/>
      <c r="E3424" s="231"/>
      <c r="F3424" s="32"/>
      <c r="G3424" s="233"/>
      <c r="H3424" s="233"/>
      <c r="I3424" s="32"/>
      <c r="J3424" s="32"/>
      <c r="K3424" s="229"/>
      <c r="L3424" s="233"/>
      <c r="M3424" s="231"/>
      <c r="N3424" s="229"/>
    </row>
    <row r="3425">
      <c r="A3425" s="227" t="str">
        <f t="shared" si="1"/>
        <v>#VALUE!</v>
      </c>
      <c r="B3425" s="227" t="str">
        <f t="shared" si="2"/>
        <v>#VALUE!</v>
      </c>
      <c r="C3425" s="32"/>
      <c r="D3425" s="32"/>
      <c r="E3425" s="231"/>
      <c r="F3425" s="32"/>
      <c r="G3425" s="229"/>
      <c r="H3425" s="229"/>
      <c r="I3425" s="32"/>
      <c r="J3425" s="32"/>
      <c r="K3425" s="229"/>
      <c r="L3425" s="229"/>
      <c r="M3425" s="231"/>
      <c r="N3425" s="229"/>
    </row>
    <row r="3426">
      <c r="A3426" s="227" t="str">
        <f t="shared" si="1"/>
        <v>#VALUE!</v>
      </c>
      <c r="B3426" s="227" t="str">
        <f t="shared" si="2"/>
        <v>#VALUE!</v>
      </c>
      <c r="C3426" s="32"/>
      <c r="D3426" s="32"/>
      <c r="E3426" s="231"/>
      <c r="F3426" s="32"/>
      <c r="G3426" s="229"/>
      <c r="H3426" s="229"/>
      <c r="I3426" s="32"/>
      <c r="J3426" s="32"/>
      <c r="K3426" s="229"/>
      <c r="L3426" s="229"/>
      <c r="M3426" s="231"/>
      <c r="N3426" s="229"/>
    </row>
    <row r="3427">
      <c r="A3427" s="227" t="str">
        <f t="shared" si="1"/>
        <v>#VALUE!</v>
      </c>
      <c r="B3427" s="227" t="str">
        <f t="shared" si="2"/>
        <v>#VALUE!</v>
      </c>
      <c r="C3427" s="32"/>
      <c r="D3427" s="32"/>
      <c r="E3427" s="231"/>
      <c r="F3427" s="32"/>
      <c r="G3427" s="233"/>
      <c r="H3427" s="233"/>
      <c r="I3427" s="32"/>
      <c r="J3427" s="32"/>
      <c r="K3427" s="229"/>
      <c r="L3427" s="233"/>
      <c r="M3427" s="231"/>
      <c r="N3427" s="229"/>
    </row>
    <row r="3428">
      <c r="A3428" s="227" t="str">
        <f t="shared" si="1"/>
        <v>#VALUE!</v>
      </c>
      <c r="B3428" s="227" t="str">
        <f t="shared" si="2"/>
        <v>#VALUE!</v>
      </c>
      <c r="C3428" s="32"/>
      <c r="D3428" s="32"/>
      <c r="E3428" s="231"/>
      <c r="F3428" s="32"/>
      <c r="G3428" s="233"/>
      <c r="H3428" s="233"/>
      <c r="I3428" s="32"/>
      <c r="J3428" s="32"/>
      <c r="K3428" s="229"/>
      <c r="L3428" s="233"/>
      <c r="M3428" s="231"/>
      <c r="N3428" s="229"/>
    </row>
    <row r="3429">
      <c r="A3429" s="227" t="str">
        <f t="shared" si="1"/>
        <v>#VALUE!</v>
      </c>
      <c r="B3429" s="227" t="str">
        <f t="shared" si="2"/>
        <v>#VALUE!</v>
      </c>
      <c r="C3429" s="32"/>
      <c r="D3429" s="32"/>
      <c r="E3429" s="231"/>
      <c r="F3429" s="32"/>
      <c r="G3429" s="233"/>
      <c r="H3429" s="233"/>
      <c r="I3429" s="32"/>
      <c r="J3429" s="32"/>
      <c r="K3429" s="229"/>
      <c r="L3429" s="233"/>
      <c r="M3429" s="231"/>
      <c r="N3429" s="229"/>
    </row>
    <row r="3430">
      <c r="A3430" s="227" t="str">
        <f t="shared" si="1"/>
        <v>#VALUE!</v>
      </c>
      <c r="B3430" s="227" t="str">
        <f t="shared" si="2"/>
        <v>#VALUE!</v>
      </c>
      <c r="C3430" s="32"/>
      <c r="D3430" s="32"/>
      <c r="E3430" s="231"/>
      <c r="F3430" s="32"/>
      <c r="G3430" s="233"/>
      <c r="H3430" s="233"/>
      <c r="I3430" s="32"/>
      <c r="J3430" s="32"/>
      <c r="K3430" s="229"/>
      <c r="L3430" s="233"/>
      <c r="M3430" s="231"/>
      <c r="N3430" s="229"/>
    </row>
    <row r="3431">
      <c r="A3431" s="227" t="str">
        <f t="shared" si="1"/>
        <v>#VALUE!</v>
      </c>
      <c r="B3431" s="227" t="str">
        <f t="shared" si="2"/>
        <v>#VALUE!</v>
      </c>
      <c r="C3431" s="32"/>
      <c r="D3431" s="32"/>
      <c r="E3431" s="231"/>
      <c r="F3431" s="32"/>
      <c r="G3431" s="233"/>
      <c r="H3431" s="233"/>
      <c r="I3431" s="32"/>
      <c r="J3431" s="32"/>
      <c r="K3431" s="229"/>
      <c r="L3431" s="233"/>
      <c r="M3431" s="231"/>
      <c r="N3431" s="229"/>
    </row>
    <row r="3432">
      <c r="A3432" s="227" t="str">
        <f t="shared" si="1"/>
        <v>#VALUE!</v>
      </c>
      <c r="B3432" s="227" t="str">
        <f t="shared" si="2"/>
        <v>#VALUE!</v>
      </c>
      <c r="C3432" s="32"/>
      <c r="D3432" s="32"/>
      <c r="E3432" s="229"/>
      <c r="F3432" s="32"/>
      <c r="G3432" s="233"/>
      <c r="H3432" s="233"/>
      <c r="I3432" s="32"/>
      <c r="J3432" s="32"/>
      <c r="K3432" s="229"/>
      <c r="L3432" s="233"/>
      <c r="M3432" s="231"/>
      <c r="N3432" s="229"/>
    </row>
    <row r="3433">
      <c r="A3433" s="227" t="str">
        <f t="shared" si="1"/>
        <v>#VALUE!</v>
      </c>
      <c r="B3433" s="227" t="str">
        <f t="shared" si="2"/>
        <v>#VALUE!</v>
      </c>
      <c r="C3433" s="32"/>
      <c r="D3433" s="32"/>
      <c r="E3433" s="229"/>
      <c r="F3433" s="32"/>
      <c r="G3433" s="233"/>
      <c r="H3433" s="233"/>
      <c r="I3433" s="32"/>
      <c r="J3433" s="32"/>
      <c r="K3433" s="229"/>
      <c r="L3433" s="233"/>
      <c r="M3433" s="231"/>
      <c r="N3433" s="229"/>
    </row>
    <row r="3434">
      <c r="A3434" s="227" t="str">
        <f t="shared" si="1"/>
        <v>#VALUE!</v>
      </c>
      <c r="B3434" s="227" t="str">
        <f t="shared" si="2"/>
        <v>#VALUE!</v>
      </c>
      <c r="C3434" s="32"/>
      <c r="D3434" s="32"/>
      <c r="E3434" s="229"/>
      <c r="F3434" s="32"/>
      <c r="G3434" s="233"/>
      <c r="H3434" s="233"/>
      <c r="I3434" s="32"/>
      <c r="J3434" s="32"/>
      <c r="K3434" s="229"/>
      <c r="L3434" s="233"/>
      <c r="M3434" s="231"/>
      <c r="N3434" s="229"/>
    </row>
    <row r="3435">
      <c r="A3435" s="227" t="str">
        <f t="shared" si="1"/>
        <v>#VALUE!</v>
      </c>
      <c r="B3435" s="227" t="str">
        <f t="shared" si="2"/>
        <v>#VALUE!</v>
      </c>
      <c r="C3435" s="32"/>
      <c r="D3435" s="32"/>
      <c r="E3435" s="229"/>
      <c r="F3435" s="32"/>
      <c r="G3435" s="233"/>
      <c r="H3435" s="233"/>
      <c r="I3435" s="32"/>
      <c r="J3435" s="32"/>
      <c r="K3435" s="229"/>
      <c r="L3435" s="233"/>
      <c r="M3435" s="231"/>
      <c r="N3435" s="229"/>
    </row>
    <row r="3436">
      <c r="A3436" s="227" t="str">
        <f t="shared" si="1"/>
        <v>#VALUE!</v>
      </c>
      <c r="B3436" s="227" t="str">
        <f t="shared" si="2"/>
        <v>#VALUE!</v>
      </c>
      <c r="C3436" s="32"/>
      <c r="D3436" s="32"/>
      <c r="E3436" s="229"/>
      <c r="F3436" s="32"/>
      <c r="G3436" s="233"/>
      <c r="H3436" s="233"/>
      <c r="I3436" s="32"/>
      <c r="J3436" s="32"/>
      <c r="K3436" s="229"/>
      <c r="L3436" s="233"/>
      <c r="M3436" s="32"/>
      <c r="N3436" s="229"/>
    </row>
    <row r="3437">
      <c r="A3437" s="227" t="str">
        <f t="shared" si="1"/>
        <v>#VALUE!</v>
      </c>
      <c r="B3437" s="227" t="str">
        <f t="shared" si="2"/>
        <v>#VALUE!</v>
      </c>
      <c r="C3437" s="32"/>
      <c r="D3437" s="32"/>
      <c r="E3437" s="229"/>
      <c r="F3437" s="32"/>
      <c r="G3437" s="233"/>
      <c r="H3437" s="233"/>
      <c r="I3437" s="32"/>
      <c r="J3437" s="32"/>
      <c r="K3437" s="229"/>
      <c r="L3437" s="233"/>
      <c r="M3437" s="32"/>
      <c r="N3437" s="229"/>
    </row>
    <row r="3438">
      <c r="A3438" s="227" t="str">
        <f t="shared" si="1"/>
        <v>#VALUE!</v>
      </c>
      <c r="B3438" s="227" t="str">
        <f t="shared" si="2"/>
        <v>#VALUE!</v>
      </c>
      <c r="C3438" s="32"/>
      <c r="D3438" s="32"/>
      <c r="E3438" s="229"/>
      <c r="F3438" s="32"/>
      <c r="G3438" s="233"/>
      <c r="H3438" s="233"/>
      <c r="I3438" s="32"/>
      <c r="J3438" s="32"/>
      <c r="K3438" s="229"/>
      <c r="L3438" s="233"/>
      <c r="M3438" s="32"/>
      <c r="N3438" s="229"/>
    </row>
    <row r="3439">
      <c r="A3439" s="227" t="str">
        <f t="shared" si="1"/>
        <v>#VALUE!</v>
      </c>
      <c r="B3439" s="227" t="str">
        <f t="shared" si="2"/>
        <v>#VALUE!</v>
      </c>
      <c r="C3439" s="32"/>
      <c r="D3439" s="32"/>
      <c r="E3439" s="229"/>
      <c r="F3439" s="32"/>
      <c r="G3439" s="233"/>
      <c r="H3439" s="233"/>
      <c r="I3439" s="32"/>
      <c r="J3439" s="32"/>
      <c r="K3439" s="229"/>
      <c r="L3439" s="233"/>
      <c r="M3439" s="32"/>
      <c r="N3439" s="229"/>
    </row>
    <row r="3440">
      <c r="A3440" s="227" t="str">
        <f t="shared" si="1"/>
        <v>#VALUE!</v>
      </c>
      <c r="B3440" s="227" t="str">
        <f t="shared" si="2"/>
        <v>#VALUE!</v>
      </c>
      <c r="C3440" s="32"/>
      <c r="D3440" s="32"/>
      <c r="E3440" s="229"/>
      <c r="F3440" s="32"/>
      <c r="G3440" s="233"/>
      <c r="H3440" s="233"/>
      <c r="I3440" s="32"/>
      <c r="J3440" s="32"/>
      <c r="K3440" s="229"/>
      <c r="L3440" s="233"/>
      <c r="M3440" s="32"/>
      <c r="N3440" s="229"/>
    </row>
    <row r="3441">
      <c r="A3441" s="227" t="str">
        <f t="shared" si="1"/>
        <v>#VALUE!</v>
      </c>
      <c r="B3441" s="227" t="str">
        <f t="shared" si="2"/>
        <v>#VALUE!</v>
      </c>
      <c r="C3441" s="32"/>
      <c r="D3441" s="32"/>
      <c r="E3441" s="229"/>
      <c r="F3441" s="32"/>
      <c r="G3441" s="233"/>
      <c r="H3441" s="233"/>
      <c r="I3441" s="32"/>
      <c r="J3441" s="32"/>
      <c r="K3441" s="229"/>
      <c r="L3441" s="233"/>
      <c r="M3441" s="32"/>
      <c r="N3441" s="229"/>
    </row>
    <row r="3442">
      <c r="A3442" s="227" t="str">
        <f t="shared" si="1"/>
        <v>#VALUE!</v>
      </c>
      <c r="B3442" s="227" t="str">
        <f t="shared" si="2"/>
        <v>#VALUE!</v>
      </c>
      <c r="C3442" s="32"/>
      <c r="D3442" s="32"/>
      <c r="E3442" s="32"/>
      <c r="F3442" s="32"/>
      <c r="G3442" s="233"/>
      <c r="H3442" s="233"/>
      <c r="I3442" s="32"/>
      <c r="J3442" s="32"/>
      <c r="K3442" s="229"/>
      <c r="L3442" s="233"/>
      <c r="M3442" s="32"/>
      <c r="N3442" s="229"/>
    </row>
    <row r="3443">
      <c r="A3443" s="227" t="str">
        <f t="shared" si="1"/>
        <v>#VALUE!</v>
      </c>
      <c r="B3443" s="227" t="str">
        <f t="shared" si="2"/>
        <v>#VALUE!</v>
      </c>
      <c r="C3443" s="32"/>
      <c r="D3443" s="32"/>
      <c r="E3443" s="32"/>
      <c r="F3443" s="32"/>
      <c r="G3443" s="233"/>
      <c r="H3443" s="233"/>
      <c r="I3443" s="32"/>
      <c r="J3443" s="32"/>
      <c r="K3443" s="229"/>
      <c r="L3443" s="233"/>
      <c r="M3443" s="32"/>
      <c r="N3443" s="229"/>
    </row>
    <row r="3444">
      <c r="A3444" s="227" t="str">
        <f t="shared" si="1"/>
        <v>#VALUE!</v>
      </c>
      <c r="B3444" s="227" t="str">
        <f t="shared" si="2"/>
        <v>#VALUE!</v>
      </c>
      <c r="C3444" s="32"/>
      <c r="D3444" s="32"/>
      <c r="E3444" s="231"/>
      <c r="F3444" s="32"/>
      <c r="G3444" s="229"/>
      <c r="H3444" s="229"/>
      <c r="I3444" s="32"/>
      <c r="J3444" s="32"/>
      <c r="K3444" s="229"/>
      <c r="L3444" s="229"/>
      <c r="M3444" s="32"/>
      <c r="N3444" s="229"/>
    </row>
    <row r="3445">
      <c r="A3445" s="227" t="str">
        <f t="shared" si="1"/>
        <v>#VALUE!</v>
      </c>
      <c r="B3445" s="227" t="str">
        <f t="shared" si="2"/>
        <v>#VALUE!</v>
      </c>
      <c r="C3445" s="32"/>
      <c r="D3445" s="32"/>
      <c r="E3445" s="231"/>
      <c r="F3445" s="32"/>
      <c r="G3445" s="229"/>
      <c r="H3445" s="229"/>
      <c r="I3445" s="32"/>
      <c r="J3445" s="32"/>
      <c r="K3445" s="229"/>
      <c r="L3445" s="229"/>
      <c r="M3445" s="32"/>
      <c r="N3445" s="229"/>
    </row>
    <row r="3446">
      <c r="A3446" s="227" t="str">
        <f t="shared" si="1"/>
        <v>#VALUE!</v>
      </c>
      <c r="B3446" s="227" t="str">
        <f t="shared" si="2"/>
        <v>#VALUE!</v>
      </c>
      <c r="C3446" s="32"/>
      <c r="D3446" s="32"/>
      <c r="E3446" s="231"/>
      <c r="F3446" s="32"/>
      <c r="G3446" s="229"/>
      <c r="H3446" s="229"/>
      <c r="I3446" s="32"/>
      <c r="J3446" s="32"/>
      <c r="K3446" s="229"/>
      <c r="L3446" s="229"/>
      <c r="M3446" s="32"/>
      <c r="N3446" s="229"/>
    </row>
    <row r="3447">
      <c r="A3447" s="227" t="str">
        <f t="shared" si="1"/>
        <v>#VALUE!</v>
      </c>
      <c r="B3447" s="227" t="str">
        <f t="shared" si="2"/>
        <v>#VALUE!</v>
      </c>
      <c r="C3447" s="32"/>
      <c r="D3447" s="32"/>
      <c r="E3447" s="231"/>
      <c r="F3447" s="32"/>
      <c r="G3447" s="229"/>
      <c r="H3447" s="229"/>
      <c r="I3447" s="32"/>
      <c r="J3447" s="32"/>
      <c r="K3447" s="229"/>
      <c r="L3447" s="229"/>
      <c r="M3447" s="32"/>
      <c r="N3447" s="229"/>
    </row>
    <row r="3448">
      <c r="A3448" s="227" t="str">
        <f t="shared" si="1"/>
        <v>#VALUE!</v>
      </c>
      <c r="B3448" s="227" t="str">
        <f t="shared" si="2"/>
        <v>#VALUE!</v>
      </c>
      <c r="C3448" s="32"/>
      <c r="D3448" s="32"/>
      <c r="E3448" s="231"/>
      <c r="F3448" s="32"/>
      <c r="G3448" s="229"/>
      <c r="H3448" s="229"/>
      <c r="I3448" s="32"/>
      <c r="J3448" s="32"/>
      <c r="K3448" s="229"/>
      <c r="L3448" s="229"/>
      <c r="M3448" s="32"/>
      <c r="N3448" s="229"/>
    </row>
    <row r="3449">
      <c r="A3449" s="227" t="str">
        <f t="shared" si="1"/>
        <v>#VALUE!</v>
      </c>
      <c r="B3449" s="227" t="str">
        <f t="shared" si="2"/>
        <v>#VALUE!</v>
      </c>
      <c r="C3449" s="32"/>
      <c r="D3449" s="32"/>
      <c r="E3449" s="229"/>
      <c r="F3449" s="32"/>
      <c r="G3449" s="229"/>
      <c r="H3449" s="229"/>
      <c r="I3449" s="32"/>
      <c r="J3449" s="32"/>
      <c r="K3449" s="229"/>
      <c r="L3449" s="229"/>
      <c r="M3449" s="32"/>
      <c r="N3449" s="229"/>
    </row>
    <row r="3450">
      <c r="A3450" s="227" t="str">
        <f t="shared" si="1"/>
        <v>#VALUE!</v>
      </c>
      <c r="B3450" s="227" t="str">
        <f t="shared" si="2"/>
        <v>#VALUE!</v>
      </c>
      <c r="C3450" s="32"/>
      <c r="D3450" s="32"/>
      <c r="E3450" s="229"/>
      <c r="F3450" s="32"/>
      <c r="G3450" s="229"/>
      <c r="H3450" s="229"/>
      <c r="I3450" s="32"/>
      <c r="J3450" s="32"/>
      <c r="K3450" s="229"/>
      <c r="L3450" s="229"/>
      <c r="M3450" s="32"/>
      <c r="N3450" s="229"/>
    </row>
    <row r="3451">
      <c r="A3451" s="227" t="str">
        <f t="shared" si="1"/>
        <v>#VALUE!</v>
      </c>
      <c r="B3451" s="227" t="str">
        <f t="shared" si="2"/>
        <v>#VALUE!</v>
      </c>
      <c r="C3451" s="32"/>
      <c r="D3451" s="32"/>
      <c r="E3451" s="229"/>
      <c r="F3451" s="32"/>
      <c r="G3451" s="229"/>
      <c r="H3451" s="229"/>
      <c r="I3451" s="32"/>
      <c r="J3451" s="32"/>
      <c r="K3451" s="229"/>
      <c r="L3451" s="229"/>
      <c r="M3451" s="32"/>
      <c r="N3451" s="229"/>
    </row>
    <row r="3452">
      <c r="A3452" s="227" t="str">
        <f t="shared" si="1"/>
        <v>#VALUE!</v>
      </c>
      <c r="B3452" s="227" t="str">
        <f t="shared" si="2"/>
        <v>#VALUE!</v>
      </c>
      <c r="C3452" s="32"/>
      <c r="D3452" s="32"/>
      <c r="E3452" s="229"/>
      <c r="F3452" s="32"/>
      <c r="G3452" s="229"/>
      <c r="H3452" s="229"/>
      <c r="I3452" s="32"/>
      <c r="J3452" s="32"/>
      <c r="K3452" s="229"/>
      <c r="L3452" s="229"/>
      <c r="M3452" s="32"/>
      <c r="N3452" s="229"/>
    </row>
    <row r="3453">
      <c r="A3453" s="227" t="str">
        <f t="shared" si="1"/>
        <v>#VALUE!</v>
      </c>
      <c r="B3453" s="227" t="str">
        <f t="shared" si="2"/>
        <v>#VALUE!</v>
      </c>
      <c r="C3453" s="32"/>
      <c r="D3453" s="32"/>
      <c r="E3453" s="229"/>
      <c r="F3453" s="32"/>
      <c r="G3453" s="229"/>
      <c r="H3453" s="229"/>
      <c r="I3453" s="32"/>
      <c r="J3453" s="32"/>
      <c r="K3453" s="229"/>
      <c r="L3453" s="229"/>
      <c r="M3453" s="32"/>
      <c r="N3453" s="229"/>
    </row>
    <row r="3454">
      <c r="A3454" s="227" t="str">
        <f t="shared" si="1"/>
        <v>#VALUE!</v>
      </c>
      <c r="B3454" s="227" t="str">
        <f t="shared" si="2"/>
        <v>#VALUE!</v>
      </c>
      <c r="C3454" s="32"/>
      <c r="D3454" s="32"/>
      <c r="E3454" s="229"/>
      <c r="F3454" s="32"/>
      <c r="G3454" s="229"/>
      <c r="H3454" s="229"/>
      <c r="I3454" s="32"/>
      <c r="J3454" s="32"/>
      <c r="K3454" s="229"/>
      <c r="L3454" s="229"/>
      <c r="M3454" s="32"/>
      <c r="N3454" s="229"/>
    </row>
    <row r="3455">
      <c r="A3455" s="227" t="str">
        <f t="shared" si="1"/>
        <v>#VALUE!</v>
      </c>
      <c r="B3455" s="227" t="str">
        <f t="shared" si="2"/>
        <v>#VALUE!</v>
      </c>
      <c r="C3455" s="32"/>
      <c r="D3455" s="32"/>
      <c r="E3455" s="229"/>
      <c r="F3455" s="32"/>
      <c r="G3455" s="229"/>
      <c r="H3455" s="229"/>
      <c r="I3455" s="32"/>
      <c r="J3455" s="32"/>
      <c r="K3455" s="229"/>
      <c r="L3455" s="229"/>
      <c r="M3455" s="32"/>
      <c r="N3455" s="229"/>
    </row>
    <row r="3456">
      <c r="A3456" s="227" t="str">
        <f t="shared" si="1"/>
        <v>#VALUE!</v>
      </c>
      <c r="B3456" s="227" t="str">
        <f t="shared" si="2"/>
        <v>#VALUE!</v>
      </c>
      <c r="C3456" s="32"/>
      <c r="D3456" s="32"/>
      <c r="E3456" s="229"/>
      <c r="F3456" s="32"/>
      <c r="G3456" s="229"/>
      <c r="H3456" s="229"/>
      <c r="I3456" s="32"/>
      <c r="J3456" s="32"/>
      <c r="K3456" s="229"/>
      <c r="L3456" s="229"/>
      <c r="M3456" s="32"/>
      <c r="N3456" s="229"/>
    </row>
    <row r="3457">
      <c r="A3457" s="227" t="str">
        <f t="shared" si="1"/>
        <v>#VALUE!</v>
      </c>
      <c r="B3457" s="227" t="str">
        <f t="shared" si="2"/>
        <v>#VALUE!</v>
      </c>
      <c r="C3457" s="32"/>
      <c r="D3457" s="32"/>
      <c r="E3457" s="229"/>
      <c r="F3457" s="32"/>
      <c r="G3457" s="229"/>
      <c r="H3457" s="229"/>
      <c r="I3457" s="32"/>
      <c r="J3457" s="32"/>
      <c r="K3457" s="229"/>
      <c r="L3457" s="229"/>
      <c r="M3457" s="32"/>
      <c r="N3457" s="229"/>
    </row>
    <row r="3458">
      <c r="A3458" s="227" t="str">
        <f t="shared" si="1"/>
        <v>#VALUE!</v>
      </c>
      <c r="B3458" s="227" t="str">
        <f t="shared" si="2"/>
        <v>#VALUE!</v>
      </c>
      <c r="C3458" s="32"/>
      <c r="D3458" s="32"/>
      <c r="E3458" s="229"/>
      <c r="F3458" s="32"/>
      <c r="G3458" s="229"/>
      <c r="H3458" s="229"/>
      <c r="I3458" s="32"/>
      <c r="J3458" s="32"/>
      <c r="K3458" s="229"/>
      <c r="L3458" s="229"/>
      <c r="M3458" s="32"/>
      <c r="N3458" s="229"/>
    </row>
    <row r="3459">
      <c r="A3459" s="227" t="str">
        <f t="shared" si="1"/>
        <v>#VALUE!</v>
      </c>
      <c r="B3459" s="227" t="str">
        <f t="shared" si="2"/>
        <v>#VALUE!</v>
      </c>
      <c r="C3459" s="32"/>
      <c r="D3459" s="32"/>
      <c r="E3459" s="32"/>
      <c r="F3459" s="32"/>
      <c r="G3459" s="229"/>
      <c r="H3459" s="229"/>
      <c r="I3459" s="32"/>
      <c r="J3459" s="32"/>
      <c r="K3459" s="229"/>
      <c r="L3459" s="229"/>
      <c r="M3459" s="32"/>
      <c r="N3459" s="229"/>
    </row>
    <row r="3460">
      <c r="A3460" s="227" t="str">
        <f t="shared" si="1"/>
        <v>#VALUE!</v>
      </c>
      <c r="B3460" s="227" t="str">
        <f t="shared" si="2"/>
        <v>#VALUE!</v>
      </c>
      <c r="C3460" s="32"/>
      <c r="D3460" s="32"/>
      <c r="E3460" s="32"/>
      <c r="F3460" s="32"/>
      <c r="G3460" s="229"/>
      <c r="H3460" s="229"/>
      <c r="I3460" s="32"/>
      <c r="J3460" s="32"/>
      <c r="K3460" s="229"/>
      <c r="L3460" s="229"/>
      <c r="M3460" s="32"/>
      <c r="N3460" s="229"/>
    </row>
    <row r="3461">
      <c r="A3461" s="227" t="str">
        <f t="shared" si="1"/>
        <v>#VALUE!</v>
      </c>
      <c r="B3461" s="227" t="str">
        <f t="shared" si="2"/>
        <v>#VALUE!</v>
      </c>
      <c r="C3461" s="32"/>
      <c r="D3461" s="32"/>
      <c r="E3461" s="231"/>
      <c r="F3461" s="32"/>
      <c r="G3461" s="229"/>
      <c r="H3461" s="229"/>
      <c r="I3461" s="32"/>
      <c r="J3461" s="32"/>
      <c r="K3461" s="229"/>
      <c r="L3461" s="229"/>
      <c r="M3461" s="32"/>
      <c r="N3461" s="229"/>
    </row>
    <row r="3462">
      <c r="A3462" s="227" t="str">
        <f t="shared" si="1"/>
        <v>#VALUE!</v>
      </c>
      <c r="B3462" s="227" t="str">
        <f t="shared" si="2"/>
        <v>#VALUE!</v>
      </c>
      <c r="C3462" s="32"/>
      <c r="D3462" s="32"/>
      <c r="E3462" s="231"/>
      <c r="F3462" s="32"/>
      <c r="G3462" s="229"/>
      <c r="H3462" s="229"/>
      <c r="I3462" s="32"/>
      <c r="J3462" s="32"/>
      <c r="K3462" s="229"/>
      <c r="L3462" s="229"/>
      <c r="M3462" s="32"/>
      <c r="N3462" s="229"/>
    </row>
    <row r="3463">
      <c r="A3463" s="227" t="str">
        <f t="shared" si="1"/>
        <v>#VALUE!</v>
      </c>
      <c r="B3463" s="227" t="str">
        <f t="shared" si="2"/>
        <v>#VALUE!</v>
      </c>
      <c r="C3463" s="32"/>
      <c r="D3463" s="32"/>
      <c r="E3463" s="231"/>
      <c r="F3463" s="32"/>
      <c r="G3463" s="229"/>
      <c r="H3463" s="229"/>
      <c r="I3463" s="32"/>
      <c r="J3463" s="32"/>
      <c r="K3463" s="229"/>
      <c r="L3463" s="229"/>
      <c r="M3463" s="32"/>
      <c r="N3463" s="229"/>
    </row>
    <row r="3464">
      <c r="A3464" s="227" t="str">
        <f t="shared" si="1"/>
        <v>#VALUE!</v>
      </c>
      <c r="B3464" s="227" t="str">
        <f t="shared" si="2"/>
        <v>#VALUE!</v>
      </c>
      <c r="C3464" s="32"/>
      <c r="D3464" s="32"/>
      <c r="E3464" s="231"/>
      <c r="F3464" s="32"/>
      <c r="G3464" s="229"/>
      <c r="H3464" s="229"/>
      <c r="I3464" s="32"/>
      <c r="J3464" s="32"/>
      <c r="K3464" s="229"/>
      <c r="L3464" s="229"/>
      <c r="M3464" s="32"/>
      <c r="N3464" s="229"/>
    </row>
    <row r="3465">
      <c r="A3465" s="227" t="str">
        <f t="shared" si="1"/>
        <v>#VALUE!</v>
      </c>
      <c r="B3465" s="227" t="str">
        <f t="shared" si="2"/>
        <v>#VALUE!</v>
      </c>
      <c r="C3465" s="32"/>
      <c r="D3465" s="32"/>
      <c r="E3465" s="231"/>
      <c r="F3465" s="32"/>
      <c r="G3465" s="229"/>
      <c r="H3465" s="229"/>
      <c r="I3465" s="32"/>
      <c r="J3465" s="32"/>
      <c r="K3465" s="229"/>
      <c r="L3465" s="229"/>
      <c r="M3465" s="32"/>
      <c r="N3465" s="229"/>
    </row>
    <row r="3466">
      <c r="A3466" s="227" t="str">
        <f t="shared" si="1"/>
        <v>#VALUE!</v>
      </c>
      <c r="B3466" s="227" t="str">
        <f t="shared" si="2"/>
        <v>#VALUE!</v>
      </c>
      <c r="C3466" s="32"/>
      <c r="D3466" s="32"/>
      <c r="E3466" s="231"/>
      <c r="F3466" s="32"/>
      <c r="G3466" s="229"/>
      <c r="H3466" s="229"/>
      <c r="I3466" s="32"/>
      <c r="J3466" s="32"/>
      <c r="K3466" s="229"/>
      <c r="L3466" s="229"/>
      <c r="M3466" s="231"/>
      <c r="N3466" s="229"/>
    </row>
    <row r="3467">
      <c r="A3467" s="227" t="str">
        <f t="shared" si="1"/>
        <v>#VALUE!</v>
      </c>
      <c r="B3467" s="227" t="str">
        <f t="shared" si="2"/>
        <v>#VALUE!</v>
      </c>
      <c r="C3467" s="32"/>
      <c r="D3467" s="32"/>
      <c r="E3467" s="231"/>
      <c r="F3467" s="32"/>
      <c r="G3467" s="229"/>
      <c r="H3467" s="229"/>
      <c r="I3467" s="32"/>
      <c r="J3467" s="32"/>
      <c r="K3467" s="229"/>
      <c r="L3467" s="229"/>
      <c r="M3467" s="231"/>
      <c r="N3467" s="229"/>
    </row>
    <row r="3468">
      <c r="A3468" s="227" t="str">
        <f t="shared" si="1"/>
        <v>#VALUE!</v>
      </c>
      <c r="B3468" s="227" t="str">
        <f t="shared" si="2"/>
        <v>#VALUE!</v>
      </c>
      <c r="C3468" s="32"/>
      <c r="D3468" s="32"/>
      <c r="E3468" s="231"/>
      <c r="F3468" s="32"/>
      <c r="G3468" s="229"/>
      <c r="H3468" s="229"/>
      <c r="I3468" s="32"/>
      <c r="J3468" s="32"/>
      <c r="K3468" s="229"/>
      <c r="L3468" s="229"/>
      <c r="M3468" s="231"/>
      <c r="N3468" s="229"/>
    </row>
    <row r="3469">
      <c r="A3469" s="227" t="str">
        <f t="shared" si="1"/>
        <v>#VALUE!</v>
      </c>
      <c r="B3469" s="227" t="str">
        <f t="shared" si="2"/>
        <v>#VALUE!</v>
      </c>
      <c r="C3469" s="32"/>
      <c r="D3469" s="32"/>
      <c r="E3469" s="231"/>
      <c r="F3469" s="32"/>
      <c r="G3469" s="229"/>
      <c r="H3469" s="229"/>
      <c r="I3469" s="32"/>
      <c r="J3469" s="32"/>
      <c r="K3469" s="229"/>
      <c r="L3469" s="229"/>
      <c r="M3469" s="231"/>
      <c r="N3469" s="229"/>
    </row>
    <row r="3470">
      <c r="A3470" s="227" t="str">
        <f t="shared" si="1"/>
        <v>#VALUE!</v>
      </c>
      <c r="B3470" s="227" t="str">
        <f t="shared" si="2"/>
        <v>#VALUE!</v>
      </c>
      <c r="C3470" s="32"/>
      <c r="D3470" s="32"/>
      <c r="E3470" s="231"/>
      <c r="F3470" s="32"/>
      <c r="G3470" s="229"/>
      <c r="H3470" s="229"/>
      <c r="I3470" s="32"/>
      <c r="J3470" s="32"/>
      <c r="K3470" s="229"/>
      <c r="L3470" s="229"/>
      <c r="M3470" s="231"/>
      <c r="N3470" s="229"/>
    </row>
    <row r="3471">
      <c r="A3471" s="227" t="str">
        <f t="shared" si="1"/>
        <v>#VALUE!</v>
      </c>
      <c r="B3471" s="227" t="str">
        <f t="shared" si="2"/>
        <v>#VALUE!</v>
      </c>
      <c r="C3471" s="32"/>
      <c r="D3471" s="32"/>
      <c r="E3471" s="231"/>
      <c r="F3471" s="32"/>
      <c r="G3471" s="229"/>
      <c r="H3471" s="229"/>
      <c r="I3471" s="32"/>
      <c r="J3471" s="32"/>
      <c r="K3471" s="229"/>
      <c r="L3471" s="229"/>
      <c r="M3471" s="231"/>
      <c r="N3471" s="229"/>
    </row>
    <row r="3472">
      <c r="A3472" s="227" t="str">
        <f t="shared" si="1"/>
        <v>#VALUE!</v>
      </c>
      <c r="B3472" s="227" t="str">
        <f t="shared" si="2"/>
        <v>#VALUE!</v>
      </c>
      <c r="C3472" s="32"/>
      <c r="D3472" s="32"/>
      <c r="E3472" s="231"/>
      <c r="F3472" s="32"/>
      <c r="G3472" s="229"/>
      <c r="H3472" s="229"/>
      <c r="I3472" s="32"/>
      <c r="J3472" s="32"/>
      <c r="K3472" s="229"/>
      <c r="L3472" s="229"/>
      <c r="M3472" s="231"/>
      <c r="N3472" s="229"/>
    </row>
    <row r="3473">
      <c r="A3473" s="227" t="str">
        <f t="shared" si="1"/>
        <v>#VALUE!</v>
      </c>
      <c r="B3473" s="227" t="str">
        <f t="shared" si="2"/>
        <v>#VALUE!</v>
      </c>
      <c r="C3473" s="32"/>
      <c r="D3473" s="32"/>
      <c r="E3473" s="231"/>
      <c r="F3473" s="32"/>
      <c r="G3473" s="229"/>
      <c r="H3473" s="229"/>
      <c r="I3473" s="32"/>
      <c r="J3473" s="32"/>
      <c r="K3473" s="229"/>
      <c r="L3473" s="229"/>
      <c r="M3473" s="231"/>
      <c r="N3473" s="229"/>
    </row>
    <row r="3474">
      <c r="A3474" s="227" t="str">
        <f t="shared" si="1"/>
        <v>#VALUE!</v>
      </c>
      <c r="B3474" s="227" t="str">
        <f t="shared" si="2"/>
        <v>#VALUE!</v>
      </c>
      <c r="C3474" s="32"/>
      <c r="D3474" s="32"/>
      <c r="E3474" s="231"/>
      <c r="F3474" s="32"/>
      <c r="G3474" s="229"/>
      <c r="H3474" s="229"/>
      <c r="I3474" s="32"/>
      <c r="J3474" s="32"/>
      <c r="K3474" s="229"/>
      <c r="L3474" s="229"/>
      <c r="M3474" s="231"/>
      <c r="N3474" s="229"/>
    </row>
    <row r="3475">
      <c r="A3475" s="227" t="str">
        <f t="shared" si="1"/>
        <v>#VALUE!</v>
      </c>
      <c r="B3475" s="227" t="str">
        <f t="shared" si="2"/>
        <v>#VALUE!</v>
      </c>
      <c r="C3475" s="32"/>
      <c r="D3475" s="32"/>
      <c r="E3475" s="231"/>
      <c r="F3475" s="32"/>
      <c r="G3475" s="229"/>
      <c r="H3475" s="229"/>
      <c r="I3475" s="32"/>
      <c r="J3475" s="32"/>
      <c r="K3475" s="229"/>
      <c r="L3475" s="229"/>
      <c r="M3475" s="231"/>
      <c r="N3475" s="229"/>
    </row>
    <row r="3476">
      <c r="A3476" s="227" t="str">
        <f t="shared" si="1"/>
        <v>#VALUE!</v>
      </c>
      <c r="B3476" s="227" t="str">
        <f t="shared" si="2"/>
        <v>#VALUE!</v>
      </c>
      <c r="C3476" s="32"/>
      <c r="D3476" s="32"/>
      <c r="E3476" s="231"/>
      <c r="F3476" s="32"/>
      <c r="G3476" s="229"/>
      <c r="H3476" s="229"/>
      <c r="I3476" s="32"/>
      <c r="J3476" s="32"/>
      <c r="K3476" s="229"/>
      <c r="L3476" s="229"/>
      <c r="M3476" s="231"/>
      <c r="N3476" s="229"/>
    </row>
    <row r="3477">
      <c r="A3477" s="227" t="str">
        <f t="shared" si="1"/>
        <v>#VALUE!</v>
      </c>
      <c r="B3477" s="227" t="str">
        <f t="shared" si="2"/>
        <v>#VALUE!</v>
      </c>
      <c r="C3477" s="32"/>
      <c r="D3477" s="32"/>
      <c r="E3477" s="231"/>
      <c r="F3477" s="32"/>
      <c r="G3477" s="229"/>
      <c r="H3477" s="229"/>
      <c r="I3477" s="32"/>
      <c r="J3477" s="32"/>
      <c r="K3477" s="229"/>
      <c r="L3477" s="229"/>
      <c r="M3477" s="231"/>
      <c r="N3477" s="229"/>
    </row>
    <row r="3478">
      <c r="A3478" s="227" t="str">
        <f t="shared" si="1"/>
        <v>#VALUE!</v>
      </c>
      <c r="B3478" s="227" t="str">
        <f t="shared" si="2"/>
        <v>#VALUE!</v>
      </c>
      <c r="C3478" s="32"/>
      <c r="D3478" s="32"/>
      <c r="E3478" s="231"/>
      <c r="F3478" s="32"/>
      <c r="G3478" s="229"/>
      <c r="H3478" s="229"/>
      <c r="I3478" s="32"/>
      <c r="J3478" s="32"/>
      <c r="K3478" s="229"/>
      <c r="L3478" s="229"/>
      <c r="M3478" s="231"/>
      <c r="N3478" s="229"/>
    </row>
    <row r="3479">
      <c r="A3479" s="227" t="str">
        <f t="shared" si="1"/>
        <v>#VALUE!</v>
      </c>
      <c r="B3479" s="227" t="str">
        <f t="shared" si="2"/>
        <v>#VALUE!</v>
      </c>
      <c r="C3479" s="32"/>
      <c r="D3479" s="32"/>
      <c r="E3479" s="231"/>
      <c r="F3479" s="32"/>
      <c r="G3479" s="229"/>
      <c r="H3479" s="229"/>
      <c r="I3479" s="32"/>
      <c r="J3479" s="32"/>
      <c r="K3479" s="229"/>
      <c r="L3479" s="229"/>
      <c r="M3479" s="231"/>
      <c r="N3479" s="229"/>
    </row>
    <row r="3480">
      <c r="A3480" s="227" t="str">
        <f t="shared" si="1"/>
        <v>#VALUE!</v>
      </c>
      <c r="B3480" s="227" t="str">
        <f t="shared" si="2"/>
        <v>#VALUE!</v>
      </c>
      <c r="C3480" s="32"/>
      <c r="D3480" s="32"/>
      <c r="E3480" s="231"/>
      <c r="F3480" s="32"/>
      <c r="G3480" s="229"/>
      <c r="H3480" s="229"/>
      <c r="I3480" s="32"/>
      <c r="J3480" s="32"/>
      <c r="K3480" s="229"/>
      <c r="L3480" s="229"/>
      <c r="M3480" s="231"/>
      <c r="N3480" s="229"/>
    </row>
    <row r="3481">
      <c r="A3481" s="227" t="str">
        <f t="shared" si="1"/>
        <v>#VALUE!</v>
      </c>
      <c r="B3481" s="227" t="str">
        <f t="shared" si="2"/>
        <v>#VALUE!</v>
      </c>
      <c r="C3481" s="32"/>
      <c r="D3481" s="32"/>
      <c r="E3481" s="231"/>
      <c r="F3481" s="32"/>
      <c r="G3481" s="233"/>
      <c r="H3481" s="233"/>
      <c r="I3481" s="32"/>
      <c r="J3481" s="32"/>
      <c r="K3481" s="229"/>
      <c r="L3481" s="233"/>
      <c r="M3481" s="231"/>
      <c r="N3481" s="229"/>
    </row>
    <row r="3482">
      <c r="A3482" s="227" t="str">
        <f t="shared" si="1"/>
        <v>#VALUE!</v>
      </c>
      <c r="B3482" s="227" t="str">
        <f t="shared" si="2"/>
        <v>#VALUE!</v>
      </c>
      <c r="C3482" s="32"/>
      <c r="D3482" s="32"/>
      <c r="E3482" s="231"/>
      <c r="F3482" s="32"/>
      <c r="G3482" s="233"/>
      <c r="H3482" s="233"/>
      <c r="I3482" s="32"/>
      <c r="J3482" s="32"/>
      <c r="K3482" s="229"/>
      <c r="L3482" s="233"/>
      <c r="M3482" s="231"/>
      <c r="N3482" s="229"/>
    </row>
    <row r="3483">
      <c r="A3483" s="227" t="str">
        <f t="shared" si="1"/>
        <v>#VALUE!</v>
      </c>
      <c r="B3483" s="227" t="str">
        <f t="shared" si="2"/>
        <v>#VALUE!</v>
      </c>
      <c r="C3483" s="32"/>
      <c r="D3483" s="32"/>
      <c r="E3483" s="231"/>
      <c r="F3483" s="32"/>
      <c r="G3483" s="233"/>
      <c r="H3483" s="233"/>
      <c r="I3483" s="32"/>
      <c r="J3483" s="32"/>
      <c r="K3483" s="229"/>
      <c r="L3483" s="233"/>
      <c r="M3483" s="231"/>
      <c r="N3483" s="229"/>
    </row>
    <row r="3484">
      <c r="A3484" s="227" t="str">
        <f t="shared" si="1"/>
        <v>#VALUE!</v>
      </c>
      <c r="B3484" s="227" t="str">
        <f t="shared" si="2"/>
        <v>#VALUE!</v>
      </c>
      <c r="C3484" s="32"/>
      <c r="D3484" s="32"/>
      <c r="E3484" s="231"/>
      <c r="F3484" s="32"/>
      <c r="G3484" s="229"/>
      <c r="H3484" s="229"/>
      <c r="I3484" s="32"/>
      <c r="J3484" s="32"/>
      <c r="K3484" s="229"/>
      <c r="L3484" s="229"/>
      <c r="M3484" s="231"/>
      <c r="N3484" s="229"/>
    </row>
    <row r="3485">
      <c r="A3485" s="227" t="str">
        <f t="shared" si="1"/>
        <v>#VALUE!</v>
      </c>
      <c r="B3485" s="227" t="str">
        <f t="shared" si="2"/>
        <v>#VALUE!</v>
      </c>
      <c r="C3485" s="32"/>
      <c r="D3485" s="32"/>
      <c r="E3485" s="231"/>
      <c r="F3485" s="32"/>
      <c r="G3485" s="229"/>
      <c r="H3485" s="229"/>
      <c r="I3485" s="32"/>
      <c r="J3485" s="32"/>
      <c r="K3485" s="229"/>
      <c r="L3485" s="229"/>
      <c r="M3485" s="231"/>
      <c r="N3485" s="229"/>
    </row>
    <row r="3486">
      <c r="A3486" s="227" t="str">
        <f t="shared" si="1"/>
        <v>#VALUE!</v>
      </c>
      <c r="B3486" s="227" t="str">
        <f t="shared" si="2"/>
        <v>#VALUE!</v>
      </c>
      <c r="C3486" s="32"/>
      <c r="D3486" s="32"/>
      <c r="E3486" s="231"/>
      <c r="F3486" s="32"/>
      <c r="G3486" s="229"/>
      <c r="H3486" s="229"/>
      <c r="I3486" s="32"/>
      <c r="J3486" s="32"/>
      <c r="K3486" s="229"/>
      <c r="L3486" s="229"/>
      <c r="M3486" s="231"/>
      <c r="N3486" s="229"/>
    </row>
    <row r="3487">
      <c r="A3487" s="227" t="str">
        <f t="shared" si="1"/>
        <v>#VALUE!</v>
      </c>
      <c r="B3487" s="227" t="str">
        <f t="shared" si="2"/>
        <v>#VALUE!</v>
      </c>
      <c r="C3487" s="32"/>
      <c r="D3487" s="32"/>
      <c r="E3487" s="231"/>
      <c r="F3487" s="32"/>
      <c r="G3487" s="229"/>
      <c r="H3487" s="229"/>
      <c r="I3487" s="32"/>
      <c r="J3487" s="32"/>
      <c r="K3487" s="229"/>
      <c r="L3487" s="229"/>
      <c r="M3487" s="231"/>
      <c r="N3487" s="229"/>
    </row>
    <row r="3488">
      <c r="A3488" s="227" t="str">
        <f t="shared" si="1"/>
        <v>#VALUE!</v>
      </c>
      <c r="B3488" s="227" t="str">
        <f t="shared" si="2"/>
        <v>#VALUE!</v>
      </c>
      <c r="C3488" s="32"/>
      <c r="D3488" s="32"/>
      <c r="E3488" s="231"/>
      <c r="F3488" s="32"/>
      <c r="G3488" s="229"/>
      <c r="H3488" s="229"/>
      <c r="I3488" s="32"/>
      <c r="J3488" s="32"/>
      <c r="K3488" s="229"/>
      <c r="L3488" s="229"/>
      <c r="M3488" s="231"/>
      <c r="N3488" s="229"/>
    </row>
    <row r="3489">
      <c r="A3489" s="227" t="str">
        <f t="shared" si="1"/>
        <v>#VALUE!</v>
      </c>
      <c r="B3489" s="227" t="str">
        <f t="shared" si="2"/>
        <v>#VALUE!</v>
      </c>
      <c r="C3489" s="32"/>
      <c r="D3489" s="32"/>
      <c r="E3489" s="229"/>
      <c r="F3489" s="32"/>
      <c r="G3489" s="233"/>
      <c r="H3489" s="233"/>
      <c r="I3489" s="32"/>
      <c r="J3489" s="32"/>
      <c r="K3489" s="229"/>
      <c r="L3489" s="233"/>
      <c r="M3489" s="231"/>
      <c r="N3489" s="229"/>
    </row>
    <row r="3490">
      <c r="A3490" s="227" t="str">
        <f t="shared" si="1"/>
        <v>#VALUE!</v>
      </c>
      <c r="B3490" s="227" t="str">
        <f t="shared" si="2"/>
        <v>#VALUE!</v>
      </c>
      <c r="C3490" s="32"/>
      <c r="D3490" s="32"/>
      <c r="E3490" s="229"/>
      <c r="F3490" s="32"/>
      <c r="G3490" s="233"/>
      <c r="H3490" s="233"/>
      <c r="I3490" s="32"/>
      <c r="J3490" s="32"/>
      <c r="K3490" s="229"/>
      <c r="L3490" s="233"/>
      <c r="M3490" s="231"/>
      <c r="N3490" s="229"/>
    </row>
    <row r="3491">
      <c r="A3491" s="227" t="str">
        <f t="shared" si="1"/>
        <v>#VALUE!</v>
      </c>
      <c r="B3491" s="227" t="str">
        <f t="shared" si="2"/>
        <v>#VALUE!</v>
      </c>
      <c r="C3491" s="32"/>
      <c r="D3491" s="32"/>
      <c r="E3491" s="32"/>
      <c r="F3491" s="32"/>
      <c r="G3491" s="233"/>
      <c r="H3491" s="233"/>
      <c r="I3491" s="32"/>
      <c r="J3491" s="32"/>
      <c r="K3491" s="229"/>
      <c r="L3491" s="233"/>
      <c r="M3491" s="231"/>
      <c r="N3491" s="229"/>
    </row>
    <row r="3492">
      <c r="A3492" s="227" t="str">
        <f t="shared" si="1"/>
        <v>#VALUE!</v>
      </c>
      <c r="B3492" s="227" t="str">
        <f t="shared" si="2"/>
        <v>#VALUE!</v>
      </c>
      <c r="C3492" s="32"/>
      <c r="D3492" s="32"/>
      <c r="E3492" s="229"/>
      <c r="F3492" s="32"/>
      <c r="G3492" s="233"/>
      <c r="H3492" s="233"/>
      <c r="I3492" s="32"/>
      <c r="J3492" s="32"/>
      <c r="K3492" s="229"/>
      <c r="L3492" s="233"/>
      <c r="M3492" s="231"/>
      <c r="N3492" s="229"/>
    </row>
    <row r="3493">
      <c r="A3493" s="227" t="str">
        <f t="shared" si="1"/>
        <v>#VALUE!</v>
      </c>
      <c r="B3493" s="227" t="str">
        <f t="shared" si="2"/>
        <v>#VALUE!</v>
      </c>
      <c r="C3493" s="32"/>
      <c r="D3493" s="32"/>
      <c r="E3493" s="229"/>
      <c r="F3493" s="32"/>
      <c r="G3493" s="233"/>
      <c r="H3493" s="233"/>
      <c r="I3493" s="32"/>
      <c r="J3493" s="32"/>
      <c r="K3493" s="229"/>
      <c r="L3493" s="233"/>
      <c r="M3493" s="231"/>
      <c r="N3493" s="229"/>
    </row>
    <row r="3494">
      <c r="A3494" s="227" t="str">
        <f t="shared" si="1"/>
        <v>#VALUE!</v>
      </c>
      <c r="B3494" s="227" t="str">
        <f t="shared" si="2"/>
        <v>#VALUE!</v>
      </c>
      <c r="C3494" s="32"/>
      <c r="D3494" s="32"/>
      <c r="E3494" s="229"/>
      <c r="F3494" s="32"/>
      <c r="G3494" s="229"/>
      <c r="H3494" s="229"/>
      <c r="I3494" s="32"/>
      <c r="J3494" s="32"/>
      <c r="K3494" s="229"/>
      <c r="L3494" s="229"/>
      <c r="M3494" s="231"/>
      <c r="N3494" s="229"/>
    </row>
    <row r="3495">
      <c r="A3495" s="227" t="str">
        <f t="shared" si="1"/>
        <v>#VALUE!</v>
      </c>
      <c r="B3495" s="227" t="str">
        <f t="shared" si="2"/>
        <v>#VALUE!</v>
      </c>
      <c r="C3495" s="32"/>
      <c r="D3495" s="32"/>
      <c r="E3495" s="32"/>
      <c r="F3495" s="32"/>
      <c r="G3495" s="229"/>
      <c r="H3495" s="229"/>
      <c r="I3495" s="32"/>
      <c r="J3495" s="32"/>
      <c r="K3495" s="229"/>
      <c r="L3495" s="229"/>
      <c r="M3495" s="231"/>
      <c r="N3495" s="229"/>
    </row>
    <row r="3496">
      <c r="A3496" s="227" t="str">
        <f t="shared" si="1"/>
        <v>#VALUE!</v>
      </c>
      <c r="B3496" s="227" t="str">
        <f t="shared" si="2"/>
        <v>#VALUE!</v>
      </c>
      <c r="C3496" s="32"/>
      <c r="D3496" s="32"/>
      <c r="E3496" s="229"/>
      <c r="F3496" s="32"/>
      <c r="G3496" s="229"/>
      <c r="H3496" s="229"/>
      <c r="I3496" s="32"/>
      <c r="J3496" s="32"/>
      <c r="K3496" s="229"/>
      <c r="L3496" s="229"/>
      <c r="M3496" s="231"/>
      <c r="N3496" s="229"/>
    </row>
    <row r="3497">
      <c r="A3497" s="227" t="str">
        <f t="shared" si="1"/>
        <v>#VALUE!</v>
      </c>
      <c r="B3497" s="227" t="str">
        <f t="shared" si="2"/>
        <v>#VALUE!</v>
      </c>
      <c r="C3497" s="32"/>
      <c r="D3497" s="32"/>
      <c r="E3497" s="231"/>
      <c r="F3497" s="32"/>
      <c r="G3497" s="229"/>
      <c r="H3497" s="229"/>
      <c r="I3497" s="32"/>
      <c r="J3497" s="32"/>
      <c r="K3497" s="229"/>
      <c r="L3497" s="229"/>
      <c r="M3497" s="231"/>
      <c r="N3497" s="229"/>
    </row>
    <row r="3498">
      <c r="A3498" s="227" t="str">
        <f t="shared" si="1"/>
        <v>#VALUE!</v>
      </c>
      <c r="B3498" s="227" t="str">
        <f t="shared" si="2"/>
        <v>#VALUE!</v>
      </c>
      <c r="C3498" s="32"/>
      <c r="D3498" s="32"/>
      <c r="E3498" s="229"/>
      <c r="F3498" s="32"/>
      <c r="G3498" s="229"/>
      <c r="H3498" s="229"/>
      <c r="I3498" s="32"/>
      <c r="J3498" s="32"/>
      <c r="K3498" s="229"/>
      <c r="L3498" s="229"/>
      <c r="M3498" s="231"/>
      <c r="N3498" s="229"/>
    </row>
    <row r="3499">
      <c r="A3499" s="227" t="str">
        <f t="shared" si="1"/>
        <v>#VALUE!</v>
      </c>
      <c r="B3499" s="227" t="str">
        <f t="shared" si="2"/>
        <v>#VALUE!</v>
      </c>
      <c r="C3499" s="32"/>
      <c r="D3499" s="32"/>
      <c r="E3499" s="231"/>
      <c r="F3499" s="32"/>
      <c r="G3499" s="229"/>
      <c r="H3499" s="229"/>
      <c r="I3499" s="32"/>
      <c r="J3499" s="32"/>
      <c r="K3499" s="229"/>
      <c r="L3499" s="229"/>
      <c r="M3499" s="231"/>
      <c r="N3499" s="229"/>
    </row>
    <row r="3500">
      <c r="A3500" s="227" t="str">
        <f t="shared" si="1"/>
        <v>#VALUE!</v>
      </c>
      <c r="B3500" s="227" t="str">
        <f t="shared" si="2"/>
        <v>#VALUE!</v>
      </c>
      <c r="C3500" s="32"/>
      <c r="D3500" s="32"/>
      <c r="E3500" s="229"/>
      <c r="F3500" s="32"/>
      <c r="G3500" s="229"/>
      <c r="H3500" s="229"/>
      <c r="I3500" s="32"/>
      <c r="J3500" s="32"/>
      <c r="K3500" s="229"/>
      <c r="L3500" s="229"/>
      <c r="M3500" s="231"/>
      <c r="N3500" s="229"/>
    </row>
    <row r="3501">
      <c r="A3501" s="227" t="str">
        <f t="shared" si="1"/>
        <v>#VALUE!</v>
      </c>
      <c r="B3501" s="227" t="str">
        <f t="shared" si="2"/>
        <v>#VALUE!</v>
      </c>
      <c r="C3501" s="32"/>
      <c r="D3501" s="32"/>
      <c r="E3501" s="229"/>
      <c r="F3501" s="32"/>
      <c r="G3501" s="229"/>
      <c r="H3501" s="229"/>
      <c r="I3501" s="32"/>
      <c r="J3501" s="32"/>
      <c r="K3501" s="229"/>
      <c r="L3501" s="229"/>
      <c r="M3501" s="231"/>
      <c r="N3501" s="229"/>
    </row>
    <row r="3502">
      <c r="A3502" s="227" t="str">
        <f t="shared" si="1"/>
        <v>#VALUE!</v>
      </c>
      <c r="B3502" s="227" t="str">
        <f t="shared" si="2"/>
        <v>#VALUE!</v>
      </c>
      <c r="C3502" s="32"/>
      <c r="D3502" s="32"/>
      <c r="E3502" s="229"/>
      <c r="F3502" s="32"/>
      <c r="G3502" s="229"/>
      <c r="H3502" s="229"/>
      <c r="I3502" s="32"/>
      <c r="J3502" s="32"/>
      <c r="K3502" s="229"/>
      <c r="L3502" s="229"/>
      <c r="M3502" s="231"/>
      <c r="N3502" s="229"/>
    </row>
    <row r="3503">
      <c r="A3503" s="227" t="str">
        <f t="shared" si="1"/>
        <v>#VALUE!</v>
      </c>
      <c r="B3503" s="227" t="str">
        <f t="shared" si="2"/>
        <v>#VALUE!</v>
      </c>
      <c r="C3503" s="32"/>
      <c r="D3503" s="32"/>
      <c r="E3503" s="32"/>
      <c r="F3503" s="32"/>
      <c r="G3503" s="229"/>
      <c r="H3503" s="229"/>
      <c r="I3503" s="32"/>
      <c r="J3503" s="32"/>
      <c r="K3503" s="229"/>
      <c r="L3503" s="229"/>
      <c r="M3503" s="231"/>
      <c r="N3503" s="229"/>
    </row>
    <row r="3504">
      <c r="A3504" s="227" t="str">
        <f t="shared" si="1"/>
        <v>#VALUE!</v>
      </c>
      <c r="B3504" s="227" t="str">
        <f t="shared" si="2"/>
        <v>#VALUE!</v>
      </c>
      <c r="C3504" s="32"/>
      <c r="D3504" s="32"/>
      <c r="E3504" s="32"/>
      <c r="F3504" s="32"/>
      <c r="G3504" s="229"/>
      <c r="H3504" s="229"/>
      <c r="I3504" s="32"/>
      <c r="J3504" s="32"/>
      <c r="K3504" s="229"/>
      <c r="L3504" s="229"/>
      <c r="M3504" s="32"/>
      <c r="N3504" s="229"/>
    </row>
    <row r="3505">
      <c r="A3505" s="227" t="str">
        <f t="shared" si="1"/>
        <v>#VALUE!</v>
      </c>
      <c r="B3505" s="227" t="str">
        <f t="shared" si="2"/>
        <v>#VALUE!</v>
      </c>
      <c r="C3505" s="32"/>
      <c r="D3505" s="32"/>
      <c r="E3505" s="231"/>
      <c r="F3505" s="32"/>
      <c r="G3505" s="229"/>
      <c r="H3505" s="229"/>
      <c r="I3505" s="32"/>
      <c r="J3505" s="32"/>
      <c r="K3505" s="229"/>
      <c r="L3505" s="229"/>
      <c r="M3505" s="32"/>
      <c r="N3505" s="229"/>
    </row>
    <row r="3506">
      <c r="A3506" s="227" t="str">
        <f t="shared" si="1"/>
        <v>#VALUE!</v>
      </c>
      <c r="B3506" s="227" t="str">
        <f t="shared" si="2"/>
        <v>#VALUE!</v>
      </c>
      <c r="C3506" s="32"/>
      <c r="D3506" s="32"/>
      <c r="E3506" s="231"/>
      <c r="F3506" s="32"/>
      <c r="G3506" s="229"/>
      <c r="H3506" s="229"/>
      <c r="I3506" s="32"/>
      <c r="J3506" s="32"/>
      <c r="K3506" s="229"/>
      <c r="L3506" s="229"/>
      <c r="M3506" s="32"/>
      <c r="N3506" s="229"/>
    </row>
    <row r="3507">
      <c r="A3507" s="227" t="str">
        <f t="shared" si="1"/>
        <v>#VALUE!</v>
      </c>
      <c r="B3507" s="227" t="str">
        <f t="shared" si="2"/>
        <v>#VALUE!</v>
      </c>
      <c r="C3507" s="32"/>
      <c r="D3507" s="32"/>
      <c r="E3507" s="231"/>
      <c r="F3507" s="32"/>
      <c r="G3507" s="229"/>
      <c r="H3507" s="229"/>
      <c r="I3507" s="32"/>
      <c r="J3507" s="32"/>
      <c r="K3507" s="229"/>
      <c r="L3507" s="229"/>
      <c r="M3507" s="32"/>
      <c r="N3507" s="229"/>
    </row>
    <row r="3508">
      <c r="A3508" s="227" t="str">
        <f t="shared" si="1"/>
        <v>#VALUE!</v>
      </c>
      <c r="B3508" s="227" t="str">
        <f t="shared" si="2"/>
        <v>#VALUE!</v>
      </c>
      <c r="C3508" s="32"/>
      <c r="D3508" s="32"/>
      <c r="E3508" s="231"/>
      <c r="F3508" s="32"/>
      <c r="G3508" s="233"/>
      <c r="H3508" s="233"/>
      <c r="I3508" s="32"/>
      <c r="J3508" s="32"/>
      <c r="K3508" s="229"/>
      <c r="L3508" s="233"/>
      <c r="M3508" s="32"/>
      <c r="N3508" s="229"/>
    </row>
    <row r="3509">
      <c r="A3509" s="227" t="str">
        <f t="shared" si="1"/>
        <v>#VALUE!</v>
      </c>
      <c r="B3509" s="227" t="str">
        <f t="shared" si="2"/>
        <v>#VALUE!</v>
      </c>
      <c r="C3509" s="32"/>
      <c r="D3509" s="32"/>
      <c r="E3509" s="229"/>
      <c r="F3509" s="32"/>
      <c r="G3509" s="233"/>
      <c r="H3509" s="233"/>
      <c r="I3509" s="32"/>
      <c r="J3509" s="32"/>
      <c r="K3509" s="229"/>
      <c r="L3509" s="233"/>
      <c r="M3509" s="32"/>
      <c r="N3509" s="229"/>
    </row>
    <row r="3510">
      <c r="A3510" s="227" t="str">
        <f t="shared" si="1"/>
        <v>#VALUE!</v>
      </c>
      <c r="B3510" s="227" t="str">
        <f t="shared" si="2"/>
        <v>#VALUE!</v>
      </c>
      <c r="C3510" s="32"/>
      <c r="D3510" s="32"/>
      <c r="E3510" s="229"/>
      <c r="F3510" s="32"/>
      <c r="G3510" s="229"/>
      <c r="H3510" s="229"/>
      <c r="I3510" s="32"/>
      <c r="J3510" s="32"/>
      <c r="K3510" s="229"/>
      <c r="L3510" s="229"/>
      <c r="M3510" s="32"/>
      <c r="N3510" s="229"/>
    </row>
    <row r="3511">
      <c r="A3511" s="227" t="str">
        <f t="shared" si="1"/>
        <v>#VALUE!</v>
      </c>
      <c r="B3511" s="227" t="str">
        <f t="shared" si="2"/>
        <v>#VALUE!</v>
      </c>
      <c r="C3511" s="32"/>
      <c r="D3511" s="32"/>
      <c r="E3511" s="229"/>
      <c r="F3511" s="32"/>
      <c r="G3511" s="229"/>
      <c r="H3511" s="229"/>
      <c r="I3511" s="32"/>
      <c r="J3511" s="32"/>
      <c r="K3511" s="229"/>
      <c r="L3511" s="229"/>
      <c r="M3511" s="32"/>
      <c r="N3511" s="229"/>
    </row>
    <row r="3512">
      <c r="A3512" s="227" t="str">
        <f t="shared" si="1"/>
        <v>#VALUE!</v>
      </c>
      <c r="B3512" s="227" t="str">
        <f t="shared" si="2"/>
        <v>#VALUE!</v>
      </c>
      <c r="C3512" s="32"/>
      <c r="D3512" s="32"/>
      <c r="E3512" s="32"/>
      <c r="F3512" s="32"/>
      <c r="G3512" s="229"/>
      <c r="H3512" s="229"/>
      <c r="I3512" s="32"/>
      <c r="J3512" s="32"/>
      <c r="K3512" s="229"/>
      <c r="L3512" s="233"/>
      <c r="M3512" s="32"/>
      <c r="N3512" s="229"/>
    </row>
    <row r="3513">
      <c r="A3513" s="227" t="str">
        <f t="shared" si="1"/>
        <v>#VALUE!</v>
      </c>
      <c r="B3513" s="227" t="str">
        <f t="shared" si="2"/>
        <v>#VALUE!</v>
      </c>
      <c r="C3513" s="32"/>
      <c r="D3513" s="32"/>
      <c r="E3513" s="229"/>
      <c r="F3513" s="32"/>
      <c r="G3513" s="229"/>
      <c r="H3513" s="229"/>
      <c r="I3513" s="32"/>
      <c r="J3513" s="32"/>
      <c r="K3513" s="229"/>
      <c r="L3513" s="229"/>
      <c r="M3513" s="32"/>
      <c r="N3513" s="229"/>
    </row>
    <row r="3514">
      <c r="A3514" s="227" t="str">
        <f t="shared" si="1"/>
        <v>#VALUE!</v>
      </c>
      <c r="B3514" s="227" t="str">
        <f t="shared" si="2"/>
        <v>#VALUE!</v>
      </c>
      <c r="C3514" s="32"/>
      <c r="D3514" s="32"/>
      <c r="E3514" s="229"/>
      <c r="F3514" s="32"/>
      <c r="G3514" s="229"/>
      <c r="H3514" s="229"/>
      <c r="I3514" s="32"/>
      <c r="J3514" s="32"/>
      <c r="K3514" s="229"/>
      <c r="L3514" s="229"/>
      <c r="M3514" s="32"/>
      <c r="N3514" s="229"/>
    </row>
    <row r="3515">
      <c r="A3515" s="227" t="str">
        <f t="shared" si="1"/>
        <v>#VALUE!</v>
      </c>
      <c r="B3515" s="227" t="str">
        <f t="shared" si="2"/>
        <v>#VALUE!</v>
      </c>
      <c r="C3515" s="32"/>
      <c r="D3515" s="32"/>
      <c r="E3515" s="229"/>
      <c r="F3515" s="32"/>
      <c r="G3515" s="229"/>
      <c r="H3515" s="229"/>
      <c r="I3515" s="32"/>
      <c r="J3515" s="32"/>
      <c r="K3515" s="229"/>
      <c r="L3515" s="229"/>
      <c r="M3515" s="32"/>
      <c r="N3515" s="229"/>
    </row>
    <row r="3516">
      <c r="A3516" s="227" t="str">
        <f t="shared" si="1"/>
        <v>#VALUE!</v>
      </c>
      <c r="B3516" s="227" t="str">
        <f t="shared" si="2"/>
        <v>#VALUE!</v>
      </c>
      <c r="C3516" s="32"/>
      <c r="D3516" s="32"/>
      <c r="E3516" s="229"/>
      <c r="F3516" s="32"/>
      <c r="G3516" s="233"/>
      <c r="H3516" s="233"/>
      <c r="I3516" s="32"/>
      <c r="J3516" s="32"/>
      <c r="K3516" s="229"/>
      <c r="L3516" s="233"/>
      <c r="M3516" s="32"/>
      <c r="N3516" s="229"/>
    </row>
    <row r="3517">
      <c r="A3517" s="227" t="str">
        <f t="shared" si="1"/>
        <v>#VALUE!</v>
      </c>
      <c r="B3517" s="227" t="str">
        <f t="shared" si="2"/>
        <v>#VALUE!</v>
      </c>
      <c r="C3517" s="32"/>
      <c r="D3517" s="32"/>
      <c r="E3517" s="229"/>
      <c r="F3517" s="32"/>
      <c r="G3517" s="233"/>
      <c r="H3517" s="233"/>
      <c r="I3517" s="32"/>
      <c r="J3517" s="32"/>
      <c r="K3517" s="229"/>
      <c r="L3517" s="233"/>
      <c r="M3517" s="32"/>
      <c r="N3517" s="229"/>
    </row>
    <row r="3518">
      <c r="A3518" s="227" t="str">
        <f t="shared" si="1"/>
        <v>#VALUE!</v>
      </c>
      <c r="B3518" s="227" t="str">
        <f t="shared" si="2"/>
        <v>#VALUE!</v>
      </c>
      <c r="C3518" s="32"/>
      <c r="D3518" s="32"/>
      <c r="E3518" s="32"/>
      <c r="F3518" s="32"/>
      <c r="G3518" s="233"/>
      <c r="H3518" s="233"/>
      <c r="I3518" s="32"/>
      <c r="J3518" s="32"/>
      <c r="K3518" s="229"/>
      <c r="L3518" s="233"/>
      <c r="M3518" s="32"/>
      <c r="N3518" s="229"/>
    </row>
    <row r="3519">
      <c r="A3519" s="227" t="str">
        <f t="shared" si="1"/>
        <v>#VALUE!</v>
      </c>
      <c r="B3519" s="227" t="str">
        <f t="shared" si="2"/>
        <v>#VALUE!</v>
      </c>
      <c r="C3519" s="32"/>
      <c r="D3519" s="32"/>
      <c r="E3519" s="229"/>
      <c r="F3519" s="32"/>
      <c r="G3519" s="233"/>
      <c r="H3519" s="233"/>
      <c r="I3519" s="32"/>
      <c r="J3519" s="32"/>
      <c r="K3519" s="229"/>
      <c r="L3519" s="233"/>
      <c r="M3519" s="32"/>
      <c r="N3519" s="229"/>
    </row>
    <row r="3520">
      <c r="A3520" s="227" t="str">
        <f t="shared" si="1"/>
        <v>#VALUE!</v>
      </c>
      <c r="B3520" s="227" t="str">
        <f t="shared" si="2"/>
        <v>#VALUE!</v>
      </c>
      <c r="C3520" s="32"/>
      <c r="D3520" s="32"/>
      <c r="E3520" s="229"/>
      <c r="F3520" s="32"/>
      <c r="G3520" s="229"/>
      <c r="H3520" s="229"/>
      <c r="I3520" s="32"/>
      <c r="J3520" s="32"/>
      <c r="K3520" s="229"/>
      <c r="L3520" s="229"/>
      <c r="M3520" s="32"/>
      <c r="N3520" s="229"/>
    </row>
    <row r="3521">
      <c r="A3521" s="227" t="str">
        <f t="shared" si="1"/>
        <v>#VALUE!</v>
      </c>
      <c r="B3521" s="227" t="str">
        <f t="shared" si="2"/>
        <v>#VALUE!</v>
      </c>
      <c r="C3521" s="32"/>
      <c r="D3521" s="32"/>
      <c r="E3521" s="32"/>
      <c r="F3521" s="32"/>
      <c r="G3521" s="229"/>
      <c r="H3521" s="229"/>
      <c r="I3521" s="32"/>
      <c r="J3521" s="32"/>
      <c r="K3521" s="229"/>
      <c r="L3521" s="229"/>
      <c r="M3521" s="32"/>
      <c r="N3521" s="229"/>
    </row>
    <row r="3522">
      <c r="A3522" s="227" t="str">
        <f t="shared" si="1"/>
        <v>#VALUE!</v>
      </c>
      <c r="B3522" s="227" t="str">
        <f t="shared" si="2"/>
        <v>#VALUE!</v>
      </c>
      <c r="C3522" s="32"/>
      <c r="D3522" s="32"/>
      <c r="E3522" s="229"/>
      <c r="F3522" s="32"/>
      <c r="G3522" s="229"/>
      <c r="H3522" s="229"/>
      <c r="I3522" s="32"/>
      <c r="J3522" s="32"/>
      <c r="K3522" s="229"/>
      <c r="L3522" s="229"/>
      <c r="M3522" s="32"/>
      <c r="N3522" s="229"/>
    </row>
    <row r="3523">
      <c r="A3523" s="227" t="str">
        <f t="shared" si="1"/>
        <v>#VALUE!</v>
      </c>
      <c r="B3523" s="227" t="str">
        <f t="shared" si="2"/>
        <v>#VALUE!</v>
      </c>
      <c r="C3523" s="32"/>
      <c r="D3523" s="32"/>
      <c r="E3523" s="229"/>
      <c r="F3523" s="32"/>
      <c r="G3523" s="229"/>
      <c r="H3523" s="229"/>
      <c r="I3523" s="32"/>
      <c r="J3523" s="32"/>
      <c r="K3523" s="229"/>
      <c r="L3523" s="229"/>
      <c r="M3523" s="32"/>
      <c r="N3523" s="229"/>
    </row>
    <row r="3524">
      <c r="A3524" s="227" t="str">
        <f t="shared" si="1"/>
        <v>#VALUE!</v>
      </c>
      <c r="B3524" s="227" t="str">
        <f t="shared" si="2"/>
        <v>#VALUE!</v>
      </c>
      <c r="C3524" s="32"/>
      <c r="D3524" s="32"/>
      <c r="E3524" s="229"/>
      <c r="F3524" s="32"/>
      <c r="G3524" s="229"/>
      <c r="H3524" s="229"/>
      <c r="I3524" s="32"/>
      <c r="J3524" s="32"/>
      <c r="K3524" s="229"/>
      <c r="L3524" s="229"/>
      <c r="M3524" s="32"/>
      <c r="N3524" s="229"/>
    </row>
    <row r="3525">
      <c r="A3525" s="227" t="str">
        <f t="shared" si="1"/>
        <v>#VALUE!</v>
      </c>
      <c r="B3525" s="227" t="str">
        <f t="shared" si="2"/>
        <v>#VALUE!</v>
      </c>
      <c r="C3525" s="32"/>
      <c r="D3525" s="32"/>
      <c r="E3525" s="229"/>
      <c r="F3525" s="32"/>
      <c r="G3525" s="229"/>
      <c r="H3525" s="229"/>
      <c r="I3525" s="32"/>
      <c r="J3525" s="32"/>
      <c r="K3525" s="229"/>
      <c r="L3525" s="229"/>
      <c r="M3525" s="32"/>
      <c r="N3525" s="229"/>
    </row>
    <row r="3526">
      <c r="A3526" s="227" t="str">
        <f t="shared" si="1"/>
        <v>#VALUE!</v>
      </c>
      <c r="B3526" s="227" t="str">
        <f t="shared" si="2"/>
        <v>#VALUE!</v>
      </c>
      <c r="C3526" s="32"/>
      <c r="D3526" s="32"/>
      <c r="E3526" s="229"/>
      <c r="F3526" s="32"/>
      <c r="G3526" s="229"/>
      <c r="H3526" s="229"/>
      <c r="I3526" s="32"/>
      <c r="J3526" s="32"/>
      <c r="K3526" s="229"/>
      <c r="L3526" s="229"/>
      <c r="M3526" s="32"/>
      <c r="N3526" s="229"/>
    </row>
    <row r="3527">
      <c r="A3527" s="227" t="str">
        <f t="shared" si="1"/>
        <v>#VALUE!</v>
      </c>
      <c r="B3527" s="227" t="str">
        <f t="shared" si="2"/>
        <v>#VALUE!</v>
      </c>
      <c r="C3527" s="32"/>
      <c r="D3527" s="32"/>
      <c r="E3527" s="229"/>
      <c r="F3527" s="32"/>
      <c r="G3527" s="229"/>
      <c r="H3527" s="229"/>
      <c r="I3527" s="32"/>
      <c r="J3527" s="32"/>
      <c r="K3527" s="229"/>
      <c r="L3527" s="229"/>
      <c r="M3527" s="32"/>
      <c r="N3527" s="229"/>
    </row>
    <row r="3528">
      <c r="A3528" s="227" t="str">
        <f t="shared" si="1"/>
        <v>#VALUE!</v>
      </c>
      <c r="B3528" s="227" t="str">
        <f t="shared" si="2"/>
        <v>#VALUE!</v>
      </c>
      <c r="C3528" s="32"/>
      <c r="D3528" s="32"/>
      <c r="E3528" s="229"/>
      <c r="F3528" s="32"/>
      <c r="G3528" s="229"/>
      <c r="H3528" s="229"/>
      <c r="I3528" s="32"/>
      <c r="J3528" s="32"/>
      <c r="K3528" s="229"/>
      <c r="L3528" s="229"/>
      <c r="M3528" s="32"/>
      <c r="N3528" s="229"/>
    </row>
    <row r="3529">
      <c r="A3529" s="227" t="str">
        <f t="shared" si="1"/>
        <v>#VALUE!</v>
      </c>
      <c r="B3529" s="227" t="str">
        <f t="shared" si="2"/>
        <v>#VALUE!</v>
      </c>
      <c r="C3529" s="32"/>
      <c r="D3529" s="32"/>
      <c r="E3529" s="229"/>
      <c r="F3529" s="32"/>
      <c r="G3529" s="229"/>
      <c r="H3529" s="229"/>
      <c r="I3529" s="32"/>
      <c r="J3529" s="32"/>
      <c r="K3529" s="229"/>
      <c r="L3529" s="229"/>
      <c r="M3529" s="32"/>
      <c r="N3529" s="229"/>
    </row>
    <row r="3530">
      <c r="A3530" s="227" t="str">
        <f t="shared" si="1"/>
        <v>#VALUE!</v>
      </c>
      <c r="B3530" s="227" t="str">
        <f t="shared" si="2"/>
        <v>#VALUE!</v>
      </c>
      <c r="C3530" s="32"/>
      <c r="D3530" s="32"/>
      <c r="E3530" s="229"/>
      <c r="F3530" s="32"/>
      <c r="G3530" s="233"/>
      <c r="H3530" s="233"/>
      <c r="I3530" s="32"/>
      <c r="J3530" s="32"/>
      <c r="K3530" s="229"/>
      <c r="L3530" s="233"/>
      <c r="M3530" s="32"/>
      <c r="N3530" s="229"/>
    </row>
    <row r="3531">
      <c r="A3531" s="227" t="str">
        <f t="shared" si="1"/>
        <v>#VALUE!</v>
      </c>
      <c r="B3531" s="227" t="str">
        <f t="shared" si="2"/>
        <v>#VALUE!</v>
      </c>
      <c r="C3531" s="32"/>
      <c r="D3531" s="32"/>
      <c r="E3531" s="229"/>
      <c r="F3531" s="32"/>
      <c r="G3531" s="233"/>
      <c r="H3531" s="233"/>
      <c r="I3531" s="32"/>
      <c r="J3531" s="32"/>
      <c r="K3531" s="229"/>
      <c r="L3531" s="233"/>
      <c r="M3531" s="32"/>
      <c r="N3531" s="229"/>
    </row>
    <row r="3532">
      <c r="A3532" s="227" t="str">
        <f t="shared" si="1"/>
        <v>#VALUE!</v>
      </c>
      <c r="B3532" s="227" t="str">
        <f t="shared" si="2"/>
        <v>#VALUE!</v>
      </c>
      <c r="C3532" s="32"/>
      <c r="D3532" s="32"/>
      <c r="E3532" s="229"/>
      <c r="F3532" s="32"/>
      <c r="G3532" s="229"/>
      <c r="H3532" s="229"/>
      <c r="I3532" s="32"/>
      <c r="J3532" s="32"/>
      <c r="K3532" s="229"/>
      <c r="L3532" s="229"/>
      <c r="M3532" s="32"/>
      <c r="N3532" s="229"/>
    </row>
    <row r="3533">
      <c r="A3533" s="227" t="str">
        <f t="shared" si="1"/>
        <v>#VALUE!</v>
      </c>
      <c r="B3533" s="227" t="str">
        <f t="shared" si="2"/>
        <v>#VALUE!</v>
      </c>
      <c r="C3533" s="32"/>
      <c r="D3533" s="32"/>
      <c r="E3533" s="229"/>
      <c r="F3533" s="32"/>
      <c r="G3533" s="229"/>
      <c r="H3533" s="229"/>
      <c r="I3533" s="32"/>
      <c r="J3533" s="32"/>
      <c r="K3533" s="229"/>
      <c r="L3533" s="229"/>
      <c r="M3533" s="32"/>
      <c r="N3533" s="229"/>
    </row>
    <row r="3534">
      <c r="A3534" s="227" t="str">
        <f t="shared" si="1"/>
        <v>#VALUE!</v>
      </c>
      <c r="B3534" s="227" t="str">
        <f t="shared" si="2"/>
        <v>#VALUE!</v>
      </c>
      <c r="C3534" s="32"/>
      <c r="D3534" s="32"/>
      <c r="E3534" s="229"/>
      <c r="F3534" s="32"/>
      <c r="G3534" s="229"/>
      <c r="H3534" s="229"/>
      <c r="I3534" s="32"/>
      <c r="J3534" s="32"/>
      <c r="K3534" s="229"/>
      <c r="L3534" s="229"/>
      <c r="M3534" s="32"/>
      <c r="N3534" s="229"/>
    </row>
    <row r="3535">
      <c r="A3535" s="227" t="str">
        <f t="shared" si="1"/>
        <v>#VALUE!</v>
      </c>
      <c r="B3535" s="227" t="str">
        <f t="shared" si="2"/>
        <v>#VALUE!</v>
      </c>
      <c r="C3535" s="32"/>
      <c r="D3535" s="32"/>
      <c r="E3535" s="229"/>
      <c r="F3535" s="32"/>
      <c r="G3535" s="229"/>
      <c r="H3535" s="229"/>
      <c r="I3535" s="32"/>
      <c r="J3535" s="32"/>
      <c r="K3535" s="229"/>
      <c r="L3535" s="229"/>
      <c r="M3535" s="32"/>
      <c r="N3535" s="229"/>
    </row>
    <row r="3536">
      <c r="A3536" s="227" t="str">
        <f t="shared" si="1"/>
        <v>#VALUE!</v>
      </c>
      <c r="B3536" s="227" t="str">
        <f t="shared" si="2"/>
        <v>#VALUE!</v>
      </c>
      <c r="C3536" s="32"/>
      <c r="D3536" s="32"/>
      <c r="E3536" s="229"/>
      <c r="F3536" s="32"/>
      <c r="G3536" s="229"/>
      <c r="H3536" s="229"/>
      <c r="I3536" s="32"/>
      <c r="J3536" s="32"/>
      <c r="K3536" s="233"/>
      <c r="L3536" s="229"/>
      <c r="M3536" s="32"/>
      <c r="N3536" s="229"/>
    </row>
    <row r="3537">
      <c r="A3537" s="227" t="str">
        <f t="shared" si="1"/>
        <v>#VALUE!</v>
      </c>
      <c r="B3537" s="227" t="str">
        <f t="shared" si="2"/>
        <v>#VALUE!</v>
      </c>
      <c r="C3537" s="32"/>
      <c r="D3537" s="32"/>
      <c r="E3537" s="229"/>
      <c r="F3537" s="32"/>
      <c r="G3537" s="229"/>
      <c r="H3537" s="229"/>
      <c r="I3537" s="32"/>
      <c r="J3537" s="32"/>
      <c r="K3537" s="229"/>
      <c r="L3537" s="229"/>
      <c r="M3537" s="32"/>
      <c r="N3537" s="229"/>
    </row>
    <row r="3538">
      <c r="A3538" s="227" t="str">
        <f t="shared" si="1"/>
        <v>#VALUE!</v>
      </c>
      <c r="B3538" s="227" t="str">
        <f t="shared" si="2"/>
        <v>#VALUE!</v>
      </c>
      <c r="C3538" s="32"/>
      <c r="D3538" s="32"/>
      <c r="E3538" s="229"/>
      <c r="F3538" s="32"/>
      <c r="G3538" s="233"/>
      <c r="H3538" s="233"/>
      <c r="I3538" s="32"/>
      <c r="J3538" s="32"/>
      <c r="K3538" s="233"/>
      <c r="L3538" s="233"/>
      <c r="M3538" s="32"/>
      <c r="N3538" s="229"/>
    </row>
    <row r="3539">
      <c r="A3539" s="227" t="str">
        <f t="shared" si="1"/>
        <v>#VALUE!</v>
      </c>
      <c r="B3539" s="227" t="str">
        <f t="shared" si="2"/>
        <v>#VALUE!</v>
      </c>
      <c r="C3539" s="32"/>
      <c r="D3539" s="32"/>
      <c r="E3539" s="235"/>
      <c r="F3539" s="32"/>
      <c r="G3539" s="233"/>
      <c r="H3539" s="233"/>
      <c r="I3539" s="32"/>
      <c r="J3539" s="32"/>
      <c r="K3539" s="233"/>
      <c r="L3539" s="233"/>
      <c r="M3539" s="32"/>
      <c r="N3539" s="229"/>
    </row>
    <row r="3540">
      <c r="A3540" s="227" t="str">
        <f t="shared" si="1"/>
        <v>#VALUE!</v>
      </c>
      <c r="B3540" s="227" t="str">
        <f t="shared" si="2"/>
        <v>#VALUE!</v>
      </c>
      <c r="C3540" s="32"/>
      <c r="D3540" s="32"/>
      <c r="E3540" s="229"/>
      <c r="F3540" s="32"/>
      <c r="G3540" s="233"/>
      <c r="H3540" s="233"/>
      <c r="I3540" s="32"/>
      <c r="J3540" s="32"/>
      <c r="K3540" s="229"/>
      <c r="L3540" s="233"/>
      <c r="M3540" s="32"/>
      <c r="N3540" s="229"/>
    </row>
    <row r="3541">
      <c r="A3541" s="227" t="str">
        <f t="shared" si="1"/>
        <v>#VALUE!</v>
      </c>
      <c r="B3541" s="227" t="str">
        <f t="shared" si="2"/>
        <v>#VALUE!</v>
      </c>
      <c r="C3541" s="32"/>
      <c r="D3541" s="32"/>
      <c r="E3541" s="229"/>
      <c r="F3541" s="32"/>
      <c r="G3541" s="233"/>
      <c r="H3541" s="233"/>
      <c r="I3541" s="32"/>
      <c r="J3541" s="32"/>
      <c r="K3541" s="233"/>
      <c r="L3541" s="233"/>
      <c r="M3541" s="32"/>
      <c r="N3541" s="229"/>
    </row>
    <row r="3542">
      <c r="A3542" s="227" t="str">
        <f t="shared" si="1"/>
        <v>#VALUE!</v>
      </c>
      <c r="B3542" s="227" t="str">
        <f t="shared" si="2"/>
        <v>#VALUE!</v>
      </c>
      <c r="C3542" s="32"/>
      <c r="D3542" s="32"/>
      <c r="E3542" s="233"/>
      <c r="F3542" s="32"/>
      <c r="G3542" s="229"/>
      <c r="H3542" s="229"/>
      <c r="I3542" s="32"/>
      <c r="J3542" s="32"/>
      <c r="K3542" s="233"/>
      <c r="L3542" s="229"/>
      <c r="M3542" s="32"/>
      <c r="N3542" s="229"/>
    </row>
    <row r="3543">
      <c r="A3543" s="227" t="str">
        <f t="shared" si="1"/>
        <v>#VALUE!</v>
      </c>
      <c r="B3543" s="227" t="str">
        <f t="shared" si="2"/>
        <v>#VALUE!</v>
      </c>
      <c r="C3543" s="32"/>
      <c r="D3543" s="32"/>
      <c r="E3543" s="229"/>
      <c r="F3543" s="32"/>
      <c r="G3543" s="229"/>
      <c r="H3543" s="229"/>
      <c r="I3543" s="32"/>
      <c r="J3543" s="32"/>
      <c r="K3543" s="233"/>
      <c r="L3543" s="229"/>
      <c r="M3543" s="32"/>
      <c r="N3543" s="229"/>
    </row>
    <row r="3544">
      <c r="A3544" s="227" t="str">
        <f t="shared" si="1"/>
        <v>#VALUE!</v>
      </c>
      <c r="B3544" s="227" t="str">
        <f t="shared" si="2"/>
        <v>#VALUE!</v>
      </c>
      <c r="C3544" s="32"/>
      <c r="D3544" s="32"/>
      <c r="E3544" s="32"/>
      <c r="F3544" s="32"/>
      <c r="G3544" s="229"/>
      <c r="H3544" s="229"/>
      <c r="I3544" s="32"/>
      <c r="J3544" s="32"/>
      <c r="K3544" s="233"/>
      <c r="L3544" s="229"/>
      <c r="M3544" s="32"/>
      <c r="N3544" s="233"/>
    </row>
    <row r="3545">
      <c r="A3545" s="227" t="str">
        <f t="shared" si="1"/>
        <v>#VALUE!</v>
      </c>
      <c r="B3545" s="227" t="str">
        <f t="shared" si="2"/>
        <v>#VALUE!</v>
      </c>
      <c r="C3545" s="32"/>
      <c r="D3545" s="32"/>
      <c r="E3545" s="235"/>
      <c r="F3545" s="32"/>
      <c r="G3545" s="229"/>
      <c r="H3545" s="229"/>
      <c r="I3545" s="32"/>
      <c r="J3545" s="32"/>
      <c r="K3545" s="233"/>
      <c r="L3545" s="229"/>
      <c r="M3545" s="32"/>
      <c r="N3545" s="233"/>
    </row>
    <row r="3546">
      <c r="A3546" s="227" t="str">
        <f t="shared" si="1"/>
        <v>#VALUE!</v>
      </c>
      <c r="B3546" s="227" t="str">
        <f t="shared" si="2"/>
        <v>#VALUE!</v>
      </c>
      <c r="C3546" s="32"/>
      <c r="D3546" s="32"/>
      <c r="E3546" s="229"/>
      <c r="F3546" s="32"/>
      <c r="G3546" s="229"/>
      <c r="H3546" s="229"/>
      <c r="I3546" s="32"/>
      <c r="J3546" s="32"/>
      <c r="K3546" s="233"/>
      <c r="L3546" s="229"/>
      <c r="M3546" s="231"/>
      <c r="N3546" s="233"/>
    </row>
    <row r="3547">
      <c r="A3547" s="227" t="str">
        <f t="shared" si="1"/>
        <v>#VALUE!</v>
      </c>
      <c r="B3547" s="227" t="str">
        <f t="shared" si="2"/>
        <v>#VALUE!</v>
      </c>
      <c r="C3547" s="32"/>
      <c r="D3547" s="32"/>
      <c r="E3547" s="233"/>
      <c r="F3547" s="32"/>
      <c r="G3547" s="229"/>
      <c r="H3547" s="229"/>
      <c r="I3547" s="32"/>
      <c r="J3547" s="32"/>
      <c r="K3547" s="233"/>
      <c r="L3547" s="229"/>
      <c r="M3547" s="231"/>
      <c r="N3547" s="233"/>
    </row>
    <row r="3548">
      <c r="A3548" s="227" t="str">
        <f t="shared" si="1"/>
        <v>#VALUE!</v>
      </c>
      <c r="B3548" s="227" t="str">
        <f t="shared" si="2"/>
        <v>#VALUE!</v>
      </c>
      <c r="C3548" s="32"/>
      <c r="D3548" s="32"/>
      <c r="E3548" s="32"/>
      <c r="F3548" s="32"/>
      <c r="G3548" s="233"/>
      <c r="H3548" s="233"/>
      <c r="I3548" s="32"/>
      <c r="J3548" s="32"/>
      <c r="K3548" s="233"/>
      <c r="L3548" s="233"/>
      <c r="M3548" s="231"/>
      <c r="N3548" s="233"/>
    </row>
    <row r="3549">
      <c r="A3549" s="227" t="str">
        <f t="shared" si="1"/>
        <v>#VALUE!</v>
      </c>
      <c r="B3549" s="227" t="str">
        <f t="shared" si="2"/>
        <v>#VALUE!</v>
      </c>
      <c r="C3549" s="32"/>
      <c r="D3549" s="32"/>
      <c r="E3549" s="235"/>
      <c r="F3549" s="32"/>
      <c r="G3549" s="233"/>
      <c r="H3549" s="233"/>
      <c r="I3549" s="32"/>
      <c r="J3549" s="32"/>
      <c r="K3549" s="233"/>
      <c r="L3549" s="233"/>
      <c r="M3549" s="231"/>
      <c r="N3549" s="233"/>
    </row>
    <row r="3550">
      <c r="A3550" s="227" t="str">
        <f t="shared" si="1"/>
        <v>#VALUE!</v>
      </c>
      <c r="B3550" s="227" t="str">
        <f t="shared" si="2"/>
        <v>#VALUE!</v>
      </c>
      <c r="C3550" s="32"/>
      <c r="D3550" s="32"/>
      <c r="E3550" s="231"/>
      <c r="F3550" s="32"/>
      <c r="G3550" s="229"/>
      <c r="H3550" s="229"/>
      <c r="I3550" s="32"/>
      <c r="J3550" s="32"/>
      <c r="K3550" s="233"/>
      <c r="L3550" s="229"/>
      <c r="M3550" s="231"/>
      <c r="N3550" s="233"/>
    </row>
    <row r="3551">
      <c r="A3551" s="227" t="str">
        <f t="shared" si="1"/>
        <v>#VALUE!</v>
      </c>
      <c r="B3551" s="227" t="str">
        <f t="shared" si="2"/>
        <v>#VALUE!</v>
      </c>
      <c r="C3551" s="32"/>
      <c r="D3551" s="32"/>
      <c r="E3551" s="231"/>
      <c r="F3551" s="32"/>
      <c r="G3551" s="229"/>
      <c r="H3551" s="229"/>
      <c r="I3551" s="32"/>
      <c r="J3551" s="32"/>
      <c r="K3551" s="233"/>
      <c r="L3551" s="229"/>
      <c r="M3551" s="231"/>
      <c r="N3551" s="233"/>
    </row>
    <row r="3552">
      <c r="A3552" s="227" t="str">
        <f t="shared" si="1"/>
        <v>#VALUE!</v>
      </c>
      <c r="B3552" s="227" t="str">
        <f t="shared" si="2"/>
        <v>#VALUE!</v>
      </c>
      <c r="C3552" s="32"/>
      <c r="D3552" s="32"/>
      <c r="E3552" s="231"/>
      <c r="F3552" s="32"/>
      <c r="G3552" s="229"/>
      <c r="H3552" s="229"/>
      <c r="I3552" s="32"/>
      <c r="J3552" s="32"/>
      <c r="K3552" s="233"/>
      <c r="L3552" s="229"/>
      <c r="M3552" s="231"/>
      <c r="N3552" s="233"/>
    </row>
    <row r="3553">
      <c r="A3553" s="227" t="str">
        <f t="shared" si="1"/>
        <v>#VALUE!</v>
      </c>
      <c r="B3553" s="227" t="str">
        <f t="shared" si="2"/>
        <v>#VALUE!</v>
      </c>
      <c r="C3553" s="32"/>
      <c r="D3553" s="32"/>
      <c r="E3553" s="233"/>
      <c r="F3553" s="32"/>
      <c r="G3553" s="229"/>
      <c r="H3553" s="229"/>
      <c r="I3553" s="32"/>
      <c r="J3553" s="32"/>
      <c r="K3553" s="233"/>
      <c r="L3553" s="229"/>
      <c r="M3553" s="231"/>
      <c r="N3553" s="233"/>
    </row>
    <row r="3554">
      <c r="A3554" s="227" t="str">
        <f t="shared" si="1"/>
        <v>#VALUE!</v>
      </c>
      <c r="B3554" s="227" t="str">
        <f t="shared" si="2"/>
        <v>#VALUE!</v>
      </c>
      <c r="C3554" s="32"/>
      <c r="D3554" s="32"/>
      <c r="E3554" s="231"/>
      <c r="F3554" s="32"/>
      <c r="G3554" s="229"/>
      <c r="H3554" s="229"/>
      <c r="I3554" s="32"/>
      <c r="J3554" s="32"/>
      <c r="K3554" s="233"/>
      <c r="L3554" s="229"/>
      <c r="M3554" s="231"/>
      <c r="N3554" s="233"/>
    </row>
    <row r="3555">
      <c r="A3555" s="227" t="str">
        <f t="shared" si="1"/>
        <v>#VALUE!</v>
      </c>
      <c r="B3555" s="227" t="str">
        <f t="shared" si="2"/>
        <v>#VALUE!</v>
      </c>
      <c r="C3555" s="32"/>
      <c r="D3555" s="32"/>
      <c r="E3555" s="233"/>
      <c r="F3555" s="32"/>
      <c r="G3555" s="233"/>
      <c r="H3555" s="233"/>
      <c r="I3555" s="32"/>
      <c r="J3555" s="32"/>
      <c r="K3555" s="233"/>
      <c r="L3555" s="233"/>
      <c r="M3555" s="231"/>
      <c r="N3555" s="233"/>
    </row>
    <row r="3556">
      <c r="A3556" s="227" t="str">
        <f t="shared" si="1"/>
        <v>#VALUE!</v>
      </c>
      <c r="B3556" s="227" t="str">
        <f t="shared" si="2"/>
        <v>#VALUE!</v>
      </c>
      <c r="C3556" s="32"/>
      <c r="D3556" s="32"/>
      <c r="E3556" s="229"/>
      <c r="F3556" s="32"/>
      <c r="G3556" s="233"/>
      <c r="H3556" s="233"/>
      <c r="I3556" s="32"/>
      <c r="J3556" s="32"/>
      <c r="K3556" s="233"/>
      <c r="L3556" s="233"/>
      <c r="M3556" s="32"/>
      <c r="N3556" s="233"/>
    </row>
    <row r="3557">
      <c r="A3557" s="227" t="str">
        <f t="shared" si="1"/>
        <v>#VALUE!</v>
      </c>
      <c r="B3557" s="227" t="str">
        <f t="shared" si="2"/>
        <v>#VALUE!</v>
      </c>
      <c r="C3557" s="32"/>
      <c r="D3557" s="32"/>
      <c r="E3557" s="32"/>
      <c r="F3557" s="32"/>
      <c r="G3557" s="233"/>
      <c r="H3557" s="233"/>
      <c r="I3557" s="32"/>
      <c r="J3557" s="32"/>
      <c r="K3557" s="233"/>
      <c r="L3557" s="233"/>
      <c r="M3557" s="32"/>
      <c r="N3557" s="233"/>
    </row>
    <row r="3558">
      <c r="A3558" s="227" t="str">
        <f t="shared" si="1"/>
        <v>#VALUE!</v>
      </c>
      <c r="B3558" s="227" t="str">
        <f t="shared" si="2"/>
        <v>#VALUE!</v>
      </c>
      <c r="C3558" s="32"/>
      <c r="D3558" s="32"/>
      <c r="E3558" s="229"/>
      <c r="F3558" s="32"/>
      <c r="G3558" s="233"/>
      <c r="H3558" s="233"/>
      <c r="I3558" s="32"/>
      <c r="J3558" s="32"/>
      <c r="K3558" s="229"/>
      <c r="L3558" s="233"/>
      <c r="M3558" s="32"/>
      <c r="N3558" s="229"/>
    </row>
    <row r="3559">
      <c r="A3559" s="227" t="str">
        <f t="shared" si="1"/>
        <v>#VALUE!</v>
      </c>
      <c r="B3559" s="227" t="str">
        <f t="shared" si="2"/>
        <v>#VALUE!</v>
      </c>
      <c r="C3559" s="32"/>
      <c r="D3559" s="32"/>
      <c r="E3559" s="231"/>
      <c r="F3559" s="32"/>
      <c r="G3559" s="233"/>
      <c r="H3559" s="233"/>
      <c r="I3559" s="32"/>
      <c r="J3559" s="32"/>
      <c r="K3559" s="229"/>
      <c r="L3559" s="233"/>
      <c r="M3559" s="32"/>
      <c r="N3559" s="229"/>
    </row>
    <row r="3560">
      <c r="A3560" s="227" t="str">
        <f t="shared" si="1"/>
        <v>#VALUE!</v>
      </c>
      <c r="B3560" s="227" t="str">
        <f t="shared" si="2"/>
        <v>#VALUE!</v>
      </c>
      <c r="C3560" s="32"/>
      <c r="D3560" s="32"/>
      <c r="E3560" s="229"/>
      <c r="F3560" s="32"/>
      <c r="G3560" s="229"/>
      <c r="H3560" s="229"/>
      <c r="I3560" s="32"/>
      <c r="J3560" s="32"/>
      <c r="K3560" s="229"/>
      <c r="L3560" s="229"/>
      <c r="M3560" s="32"/>
      <c r="N3560" s="229"/>
    </row>
    <row r="3561">
      <c r="A3561" s="227" t="str">
        <f t="shared" si="1"/>
        <v>#VALUE!</v>
      </c>
      <c r="B3561" s="227" t="str">
        <f t="shared" si="2"/>
        <v>#VALUE!</v>
      </c>
      <c r="C3561" s="32"/>
      <c r="D3561" s="32"/>
      <c r="E3561" s="229"/>
      <c r="F3561" s="32"/>
      <c r="G3561" s="229"/>
      <c r="H3561" s="229"/>
      <c r="I3561" s="32"/>
      <c r="J3561" s="32"/>
      <c r="K3561" s="229"/>
      <c r="L3561" s="229"/>
      <c r="M3561" s="32"/>
      <c r="N3561" s="229"/>
    </row>
    <row r="3562">
      <c r="A3562" s="227" t="str">
        <f t="shared" si="1"/>
        <v>#VALUE!</v>
      </c>
      <c r="B3562" s="227" t="str">
        <f t="shared" si="2"/>
        <v>#VALUE!</v>
      </c>
      <c r="C3562" s="32"/>
      <c r="D3562" s="32"/>
      <c r="E3562" s="229"/>
      <c r="F3562" s="32"/>
      <c r="G3562" s="229"/>
      <c r="H3562" s="229"/>
      <c r="I3562" s="32"/>
      <c r="J3562" s="32"/>
      <c r="K3562" s="229"/>
      <c r="L3562" s="229"/>
      <c r="M3562" s="32"/>
      <c r="N3562" s="229"/>
    </row>
    <row r="3563">
      <c r="A3563" s="227" t="str">
        <f t="shared" si="1"/>
        <v>#VALUE!</v>
      </c>
      <c r="B3563" s="227" t="str">
        <f t="shared" si="2"/>
        <v>#VALUE!</v>
      </c>
      <c r="C3563" s="32"/>
      <c r="D3563" s="32"/>
      <c r="E3563" s="229"/>
      <c r="F3563" s="32"/>
      <c r="G3563" s="233"/>
      <c r="H3563" s="233"/>
      <c r="I3563" s="32"/>
      <c r="J3563" s="32"/>
      <c r="K3563" s="229"/>
      <c r="L3563" s="233"/>
      <c r="M3563" s="32"/>
      <c r="N3563" s="229"/>
    </row>
    <row r="3564">
      <c r="A3564" s="227" t="str">
        <f t="shared" si="1"/>
        <v>#VALUE!</v>
      </c>
      <c r="B3564" s="227" t="str">
        <f t="shared" si="2"/>
        <v>#VALUE!</v>
      </c>
      <c r="C3564" s="32"/>
      <c r="D3564" s="32"/>
      <c r="E3564" s="229"/>
      <c r="F3564" s="32"/>
      <c r="G3564" s="229"/>
      <c r="H3564" s="229"/>
      <c r="I3564" s="32"/>
      <c r="J3564" s="32"/>
      <c r="K3564" s="229"/>
      <c r="L3564" s="229"/>
      <c r="M3564" s="231"/>
      <c r="N3564" s="229"/>
    </row>
    <row r="3565">
      <c r="A3565" s="227" t="str">
        <f t="shared" si="1"/>
        <v>#VALUE!</v>
      </c>
      <c r="B3565" s="227" t="str">
        <f t="shared" si="2"/>
        <v>#VALUE!</v>
      </c>
      <c r="C3565" s="32"/>
      <c r="D3565" s="32"/>
      <c r="E3565" s="229"/>
      <c r="F3565" s="32"/>
      <c r="G3565" s="233"/>
      <c r="H3565" s="233"/>
      <c r="I3565" s="32"/>
      <c r="J3565" s="32"/>
      <c r="K3565" s="229"/>
      <c r="L3565" s="233"/>
      <c r="M3565" s="231"/>
      <c r="N3565" s="229"/>
    </row>
    <row r="3566">
      <c r="A3566" s="227" t="str">
        <f t="shared" si="1"/>
        <v>#VALUE!</v>
      </c>
      <c r="B3566" s="227" t="str">
        <f t="shared" si="2"/>
        <v>#VALUE!</v>
      </c>
      <c r="C3566" s="32"/>
      <c r="D3566" s="32"/>
      <c r="E3566" s="229"/>
      <c r="F3566" s="32"/>
      <c r="G3566" s="233"/>
      <c r="H3566" s="233"/>
      <c r="I3566" s="32"/>
      <c r="J3566" s="32"/>
      <c r="K3566" s="229"/>
      <c r="L3566" s="233"/>
      <c r="M3566" s="231"/>
      <c r="N3566" s="229"/>
    </row>
    <row r="3567">
      <c r="A3567" s="227" t="str">
        <f t="shared" si="1"/>
        <v>#VALUE!</v>
      </c>
      <c r="B3567" s="227" t="str">
        <f t="shared" si="2"/>
        <v>#VALUE!</v>
      </c>
      <c r="C3567" s="32"/>
      <c r="D3567" s="32"/>
      <c r="E3567" s="229"/>
      <c r="F3567" s="32"/>
      <c r="G3567" s="229"/>
      <c r="H3567" s="229"/>
      <c r="I3567" s="32"/>
      <c r="J3567" s="32"/>
      <c r="K3567" s="229"/>
      <c r="L3567" s="229"/>
      <c r="M3567" s="231"/>
      <c r="N3567" s="229"/>
    </row>
    <row r="3568">
      <c r="A3568" s="227" t="str">
        <f t="shared" si="1"/>
        <v>#VALUE!</v>
      </c>
      <c r="B3568" s="227" t="str">
        <f t="shared" si="2"/>
        <v>#VALUE!</v>
      </c>
      <c r="C3568" s="32"/>
      <c r="D3568" s="32"/>
      <c r="E3568" s="229"/>
      <c r="F3568" s="32"/>
      <c r="G3568" s="229"/>
      <c r="H3568" s="229"/>
      <c r="I3568" s="32"/>
      <c r="J3568" s="32"/>
      <c r="K3568" s="229"/>
      <c r="L3568" s="229"/>
      <c r="M3568" s="231"/>
      <c r="N3568" s="229"/>
    </row>
    <row r="3569">
      <c r="A3569" s="227" t="str">
        <f t="shared" si="1"/>
        <v>#VALUE!</v>
      </c>
      <c r="B3569" s="227" t="str">
        <f t="shared" si="2"/>
        <v>#VALUE!</v>
      </c>
      <c r="C3569" s="32"/>
      <c r="D3569" s="32"/>
      <c r="E3569" s="229"/>
      <c r="F3569" s="32"/>
      <c r="G3569" s="229"/>
      <c r="H3569" s="229"/>
      <c r="I3569" s="32"/>
      <c r="J3569" s="32"/>
      <c r="K3569" s="229"/>
      <c r="L3569" s="229"/>
      <c r="M3569" s="231"/>
      <c r="N3569" s="229"/>
    </row>
    <row r="3570">
      <c r="A3570" s="227" t="str">
        <f t="shared" si="1"/>
        <v>#VALUE!</v>
      </c>
      <c r="B3570" s="227" t="str">
        <f t="shared" si="2"/>
        <v>#VALUE!</v>
      </c>
      <c r="C3570" s="32"/>
      <c r="D3570" s="32"/>
      <c r="E3570" s="32"/>
      <c r="F3570" s="32"/>
      <c r="G3570" s="229"/>
      <c r="H3570" s="229"/>
      <c r="I3570" s="32"/>
      <c r="J3570" s="32"/>
      <c r="K3570" s="229"/>
      <c r="L3570" s="229"/>
      <c r="M3570" s="231"/>
      <c r="N3570" s="229"/>
    </row>
    <row r="3571">
      <c r="A3571" s="227" t="str">
        <f t="shared" si="1"/>
        <v>#VALUE!</v>
      </c>
      <c r="B3571" s="227" t="str">
        <f t="shared" si="2"/>
        <v>#VALUE!</v>
      </c>
      <c r="C3571" s="32"/>
      <c r="D3571" s="32"/>
      <c r="E3571" s="229"/>
      <c r="F3571" s="32"/>
      <c r="G3571" s="229"/>
      <c r="H3571" s="229"/>
      <c r="I3571" s="32"/>
      <c r="J3571" s="32"/>
      <c r="K3571" s="229"/>
      <c r="L3571" s="229"/>
      <c r="M3571" s="231"/>
      <c r="N3571" s="229"/>
    </row>
    <row r="3572">
      <c r="A3572" s="227" t="str">
        <f t="shared" si="1"/>
        <v>#VALUE!</v>
      </c>
      <c r="B3572" s="227" t="str">
        <f t="shared" si="2"/>
        <v>#VALUE!</v>
      </c>
      <c r="C3572" s="32"/>
      <c r="D3572" s="32"/>
      <c r="E3572" s="229"/>
      <c r="F3572" s="32"/>
      <c r="G3572" s="229"/>
      <c r="H3572" s="229"/>
      <c r="I3572" s="32"/>
      <c r="J3572" s="32"/>
      <c r="K3572" s="229"/>
      <c r="L3572" s="229"/>
      <c r="M3572" s="231"/>
      <c r="N3572" s="229"/>
    </row>
    <row r="3573">
      <c r="A3573" s="227" t="str">
        <f t="shared" si="1"/>
        <v>#VALUE!</v>
      </c>
      <c r="B3573" s="227" t="str">
        <f t="shared" si="2"/>
        <v>#VALUE!</v>
      </c>
      <c r="C3573" s="32"/>
      <c r="D3573" s="32"/>
      <c r="E3573" s="229"/>
      <c r="F3573" s="32"/>
      <c r="G3573" s="233"/>
      <c r="H3573" s="233"/>
      <c r="I3573" s="32"/>
      <c r="J3573" s="32"/>
      <c r="K3573" s="229"/>
      <c r="L3573" s="233"/>
      <c r="M3573" s="231"/>
      <c r="N3573" s="229"/>
    </row>
    <row r="3574">
      <c r="A3574" s="227" t="str">
        <f t="shared" si="1"/>
        <v>#VALUE!</v>
      </c>
      <c r="B3574" s="227" t="str">
        <f t="shared" si="2"/>
        <v>#VALUE!</v>
      </c>
      <c r="C3574" s="32"/>
      <c r="D3574" s="32"/>
      <c r="E3574" s="32"/>
      <c r="F3574" s="32"/>
      <c r="G3574" s="233"/>
      <c r="H3574" s="233"/>
      <c r="I3574" s="32"/>
      <c r="J3574" s="32"/>
      <c r="K3574" s="229"/>
      <c r="L3574" s="233"/>
      <c r="M3574" s="231"/>
      <c r="N3574" s="229"/>
    </row>
    <row r="3575">
      <c r="A3575" s="227" t="str">
        <f t="shared" si="1"/>
        <v>#VALUE!</v>
      </c>
      <c r="B3575" s="227" t="str">
        <f t="shared" si="2"/>
        <v>#VALUE!</v>
      </c>
      <c r="C3575" s="32"/>
      <c r="D3575" s="32"/>
      <c r="E3575" s="229"/>
      <c r="F3575" s="32"/>
      <c r="G3575" s="233"/>
      <c r="H3575" s="233"/>
      <c r="I3575" s="32"/>
      <c r="J3575" s="32"/>
      <c r="K3575" s="229"/>
      <c r="L3575" s="233"/>
      <c r="M3575" s="231"/>
      <c r="N3575" s="229"/>
    </row>
    <row r="3576">
      <c r="A3576" s="227" t="str">
        <f t="shared" si="1"/>
        <v>#VALUE!</v>
      </c>
      <c r="B3576" s="227" t="str">
        <f t="shared" si="2"/>
        <v>#VALUE!</v>
      </c>
      <c r="C3576" s="32"/>
      <c r="D3576" s="32"/>
      <c r="E3576" s="231"/>
      <c r="F3576" s="32"/>
      <c r="G3576" s="233"/>
      <c r="H3576" s="233"/>
      <c r="I3576" s="32"/>
      <c r="J3576" s="32"/>
      <c r="K3576" s="229"/>
      <c r="L3576" s="233"/>
      <c r="M3576" s="231"/>
      <c r="N3576" s="229"/>
    </row>
    <row r="3577">
      <c r="A3577" s="227" t="str">
        <f t="shared" si="1"/>
        <v>#VALUE!</v>
      </c>
      <c r="B3577" s="227" t="str">
        <f t="shared" si="2"/>
        <v>#VALUE!</v>
      </c>
      <c r="C3577" s="32"/>
      <c r="D3577" s="32"/>
      <c r="E3577" s="32"/>
      <c r="F3577" s="32"/>
      <c r="G3577" s="229"/>
      <c r="H3577" s="229"/>
      <c r="I3577" s="32"/>
      <c r="J3577" s="32"/>
      <c r="K3577" s="229"/>
      <c r="L3577" s="229"/>
      <c r="M3577" s="231"/>
      <c r="N3577" s="229"/>
    </row>
    <row r="3578">
      <c r="A3578" s="227" t="str">
        <f t="shared" si="1"/>
        <v>#VALUE!</v>
      </c>
      <c r="B3578" s="227" t="str">
        <f t="shared" si="2"/>
        <v>#VALUE!</v>
      </c>
      <c r="C3578" s="32"/>
      <c r="D3578" s="32"/>
      <c r="E3578" s="229"/>
      <c r="F3578" s="32"/>
      <c r="G3578" s="233"/>
      <c r="H3578" s="233"/>
      <c r="I3578" s="32"/>
      <c r="J3578" s="32"/>
      <c r="K3578" s="229"/>
      <c r="L3578" s="233"/>
      <c r="M3578" s="231"/>
      <c r="N3578" s="229"/>
    </row>
    <row r="3579">
      <c r="A3579" s="227" t="str">
        <f t="shared" si="1"/>
        <v>#VALUE!</v>
      </c>
      <c r="B3579" s="227" t="str">
        <f t="shared" si="2"/>
        <v>#VALUE!</v>
      </c>
      <c r="C3579" s="32"/>
      <c r="D3579" s="32"/>
      <c r="E3579" s="229"/>
      <c r="F3579" s="32"/>
      <c r="G3579" s="229"/>
      <c r="H3579" s="229"/>
      <c r="I3579" s="32"/>
      <c r="J3579" s="32"/>
      <c r="K3579" s="229"/>
      <c r="L3579" s="229"/>
      <c r="M3579" s="231"/>
      <c r="N3579" s="229"/>
    </row>
    <row r="3580">
      <c r="A3580" s="227" t="str">
        <f t="shared" si="1"/>
        <v>#VALUE!</v>
      </c>
      <c r="B3580" s="227" t="str">
        <f t="shared" si="2"/>
        <v>#VALUE!</v>
      </c>
      <c r="C3580" s="32"/>
      <c r="D3580" s="32"/>
      <c r="E3580" s="229"/>
      <c r="F3580" s="32"/>
      <c r="G3580" s="229"/>
      <c r="H3580" s="229"/>
      <c r="I3580" s="32"/>
      <c r="J3580" s="32"/>
      <c r="K3580" s="229"/>
      <c r="L3580" s="229"/>
      <c r="M3580" s="231"/>
      <c r="N3580" s="229"/>
    </row>
    <row r="3581">
      <c r="A3581" s="227" t="str">
        <f t="shared" si="1"/>
        <v>#VALUE!</v>
      </c>
      <c r="B3581" s="227" t="str">
        <f t="shared" si="2"/>
        <v>#VALUE!</v>
      </c>
      <c r="C3581" s="32"/>
      <c r="D3581" s="32"/>
      <c r="E3581" s="229"/>
      <c r="F3581" s="32"/>
      <c r="G3581" s="233"/>
      <c r="H3581" s="233"/>
      <c r="I3581" s="32"/>
      <c r="J3581" s="32"/>
      <c r="K3581" s="229"/>
      <c r="L3581" s="233"/>
      <c r="M3581" s="231"/>
      <c r="N3581" s="229"/>
    </row>
    <row r="3582">
      <c r="A3582" s="227" t="str">
        <f t="shared" si="1"/>
        <v>#VALUE!</v>
      </c>
      <c r="B3582" s="227" t="str">
        <f t="shared" si="2"/>
        <v>#VALUE!</v>
      </c>
      <c r="C3582" s="32"/>
      <c r="D3582" s="32"/>
      <c r="E3582" s="229"/>
      <c r="F3582" s="32"/>
      <c r="G3582" s="229"/>
      <c r="H3582" s="229"/>
      <c r="I3582" s="32"/>
      <c r="J3582" s="32"/>
      <c r="K3582" s="229"/>
      <c r="L3582" s="229"/>
      <c r="M3582" s="231"/>
      <c r="N3582" s="229"/>
    </row>
    <row r="3583">
      <c r="A3583" s="227" t="str">
        <f t="shared" si="1"/>
        <v>#VALUE!</v>
      </c>
      <c r="B3583" s="227" t="str">
        <f t="shared" si="2"/>
        <v>#VALUE!</v>
      </c>
      <c r="C3583" s="32"/>
      <c r="D3583" s="32"/>
      <c r="E3583" s="229"/>
      <c r="F3583" s="32"/>
      <c r="G3583" s="229"/>
      <c r="H3583" s="229"/>
      <c r="I3583" s="32"/>
      <c r="J3583" s="32"/>
      <c r="K3583" s="229"/>
      <c r="L3583" s="229"/>
      <c r="M3583" s="32"/>
      <c r="N3583" s="229"/>
    </row>
    <row r="3584">
      <c r="A3584" s="227" t="str">
        <f t="shared" si="1"/>
        <v>#VALUE!</v>
      </c>
      <c r="B3584" s="227" t="str">
        <f t="shared" si="2"/>
        <v>#VALUE!</v>
      </c>
      <c r="C3584" s="32"/>
      <c r="D3584" s="32"/>
      <c r="E3584" s="229"/>
      <c r="F3584" s="32"/>
      <c r="G3584" s="233"/>
      <c r="H3584" s="233"/>
      <c r="I3584" s="32"/>
      <c r="J3584" s="32"/>
      <c r="K3584" s="229"/>
      <c r="L3584" s="233"/>
      <c r="M3584" s="32"/>
      <c r="N3584" s="229"/>
    </row>
    <row r="3585">
      <c r="A3585" s="227" t="str">
        <f t="shared" si="1"/>
        <v>#VALUE!</v>
      </c>
      <c r="B3585" s="227" t="str">
        <f t="shared" si="2"/>
        <v>#VALUE!</v>
      </c>
      <c r="C3585" s="32"/>
      <c r="D3585" s="32"/>
      <c r="E3585" s="229"/>
      <c r="F3585" s="32"/>
      <c r="G3585" s="233"/>
      <c r="H3585" s="233"/>
      <c r="I3585" s="32"/>
      <c r="J3585" s="32"/>
      <c r="K3585" s="229"/>
      <c r="L3585" s="233"/>
      <c r="M3585" s="32"/>
      <c r="N3585" s="229"/>
    </row>
    <row r="3586">
      <c r="A3586" s="227" t="str">
        <f t="shared" si="1"/>
        <v>#VALUE!</v>
      </c>
      <c r="B3586" s="227" t="str">
        <f t="shared" si="2"/>
        <v>#VALUE!</v>
      </c>
      <c r="C3586" s="32"/>
      <c r="D3586" s="32"/>
      <c r="E3586" s="229"/>
      <c r="F3586" s="32"/>
      <c r="G3586" s="233"/>
      <c r="H3586" s="233"/>
      <c r="I3586" s="32"/>
      <c r="J3586" s="32"/>
      <c r="K3586" s="229"/>
      <c r="L3586" s="233"/>
      <c r="M3586" s="32"/>
      <c r="N3586" s="229"/>
    </row>
    <row r="3587">
      <c r="A3587" s="227" t="str">
        <f t="shared" si="1"/>
        <v>#VALUE!</v>
      </c>
      <c r="B3587" s="227" t="str">
        <f t="shared" si="2"/>
        <v>#VALUE!</v>
      </c>
      <c r="C3587" s="32"/>
      <c r="D3587" s="32"/>
      <c r="E3587" s="229"/>
      <c r="F3587" s="32"/>
      <c r="G3587" s="229"/>
      <c r="H3587" s="229"/>
      <c r="I3587" s="32"/>
      <c r="J3587" s="32"/>
      <c r="K3587" s="229"/>
      <c r="L3587" s="229"/>
      <c r="M3587" s="32"/>
      <c r="N3587" s="229"/>
    </row>
    <row r="3588">
      <c r="A3588" s="227" t="str">
        <f t="shared" si="1"/>
        <v>#VALUE!</v>
      </c>
      <c r="B3588" s="227" t="str">
        <f t="shared" si="2"/>
        <v>#VALUE!</v>
      </c>
      <c r="C3588" s="32"/>
      <c r="D3588" s="32"/>
      <c r="E3588" s="32"/>
      <c r="F3588" s="32"/>
      <c r="G3588" s="233"/>
      <c r="H3588" s="233"/>
      <c r="I3588" s="32"/>
      <c r="J3588" s="32"/>
      <c r="K3588" s="229"/>
      <c r="L3588" s="233"/>
      <c r="M3588" s="32"/>
      <c r="N3588" s="229"/>
    </row>
    <row r="3589">
      <c r="A3589" s="227" t="str">
        <f t="shared" si="1"/>
        <v>#VALUE!</v>
      </c>
      <c r="B3589" s="227" t="str">
        <f t="shared" si="2"/>
        <v>#VALUE!</v>
      </c>
      <c r="C3589" s="32"/>
      <c r="D3589" s="32"/>
      <c r="E3589" s="229"/>
      <c r="F3589" s="32"/>
      <c r="G3589" s="233"/>
      <c r="H3589" s="233"/>
      <c r="I3589" s="32"/>
      <c r="J3589" s="32"/>
      <c r="K3589" s="229"/>
      <c r="L3589" s="233"/>
      <c r="M3589" s="32"/>
      <c r="N3589" s="229"/>
    </row>
    <row r="3590">
      <c r="A3590" s="227" t="str">
        <f t="shared" si="1"/>
        <v>#VALUE!</v>
      </c>
      <c r="B3590" s="227" t="str">
        <f t="shared" si="2"/>
        <v>#VALUE!</v>
      </c>
      <c r="C3590" s="32"/>
      <c r="D3590" s="32"/>
      <c r="E3590" s="229"/>
      <c r="F3590" s="32"/>
      <c r="G3590" s="229"/>
      <c r="H3590" s="229"/>
      <c r="I3590" s="32"/>
      <c r="J3590" s="32"/>
      <c r="K3590" s="229"/>
      <c r="L3590" s="229"/>
      <c r="M3590" s="32"/>
      <c r="N3590" s="229"/>
    </row>
    <row r="3591">
      <c r="A3591" s="227" t="str">
        <f t="shared" si="1"/>
        <v>#VALUE!</v>
      </c>
      <c r="B3591" s="227" t="str">
        <f t="shared" si="2"/>
        <v>#VALUE!</v>
      </c>
      <c r="C3591" s="32"/>
      <c r="D3591" s="32"/>
      <c r="E3591" s="32"/>
      <c r="F3591" s="32"/>
      <c r="G3591" s="233"/>
      <c r="H3591" s="233"/>
      <c r="I3591" s="32"/>
      <c r="J3591" s="32"/>
      <c r="K3591" s="229"/>
      <c r="L3591" s="233"/>
      <c r="M3591" s="32"/>
      <c r="N3591" s="229"/>
    </row>
    <row r="3592">
      <c r="A3592" s="227" t="str">
        <f t="shared" si="1"/>
        <v>#VALUE!</v>
      </c>
      <c r="B3592" s="227" t="str">
        <f t="shared" si="2"/>
        <v>#VALUE!</v>
      </c>
      <c r="C3592" s="32"/>
      <c r="D3592" s="32"/>
      <c r="E3592" s="229"/>
      <c r="F3592" s="32"/>
      <c r="G3592" s="233"/>
      <c r="H3592" s="233"/>
      <c r="I3592" s="32"/>
      <c r="J3592" s="32"/>
      <c r="K3592" s="229"/>
      <c r="L3592" s="233"/>
      <c r="M3592" s="32"/>
      <c r="N3592" s="229"/>
    </row>
    <row r="3593">
      <c r="A3593" s="227" t="str">
        <f t="shared" si="1"/>
        <v>#VALUE!</v>
      </c>
      <c r="B3593" s="227" t="str">
        <f t="shared" si="2"/>
        <v>#VALUE!</v>
      </c>
      <c r="C3593" s="32"/>
      <c r="D3593" s="32"/>
      <c r="E3593" s="229"/>
      <c r="F3593" s="32"/>
      <c r="G3593" s="233"/>
      <c r="H3593" s="233"/>
      <c r="I3593" s="32"/>
      <c r="J3593" s="32"/>
      <c r="K3593" s="229"/>
      <c r="L3593" s="233"/>
      <c r="M3593" s="32"/>
      <c r="N3593" s="229"/>
    </row>
    <row r="3594">
      <c r="A3594" s="227" t="str">
        <f t="shared" si="1"/>
        <v>#VALUE!</v>
      </c>
      <c r="B3594" s="227" t="str">
        <f t="shared" si="2"/>
        <v>#VALUE!</v>
      </c>
      <c r="C3594" s="32"/>
      <c r="D3594" s="32"/>
      <c r="E3594" s="32"/>
      <c r="F3594" s="32"/>
      <c r="G3594" s="233"/>
      <c r="H3594" s="233"/>
      <c r="I3594" s="32"/>
      <c r="J3594" s="32"/>
      <c r="K3594" s="233"/>
      <c r="L3594" s="233"/>
      <c r="M3594" s="32"/>
      <c r="N3594" s="229"/>
    </row>
    <row r="3595">
      <c r="A3595" s="227" t="str">
        <f t="shared" si="1"/>
        <v>#VALUE!</v>
      </c>
      <c r="B3595" s="227" t="str">
        <f t="shared" si="2"/>
        <v>#VALUE!</v>
      </c>
      <c r="C3595" s="32"/>
      <c r="D3595" s="32"/>
      <c r="E3595" s="233"/>
      <c r="F3595" s="32"/>
      <c r="G3595" s="233"/>
      <c r="H3595" s="233"/>
      <c r="I3595" s="32"/>
      <c r="J3595" s="32"/>
      <c r="K3595" s="233"/>
      <c r="L3595" s="233"/>
      <c r="M3595" s="32"/>
      <c r="N3595" s="229"/>
    </row>
    <row r="3596">
      <c r="A3596" s="227" t="str">
        <f t="shared" si="1"/>
        <v>#VALUE!</v>
      </c>
      <c r="B3596" s="227" t="str">
        <f t="shared" si="2"/>
        <v>#VALUE!</v>
      </c>
      <c r="C3596" s="32"/>
      <c r="D3596" s="32"/>
      <c r="E3596" s="229"/>
      <c r="F3596" s="32"/>
      <c r="G3596" s="233"/>
      <c r="H3596" s="233"/>
      <c r="I3596" s="32"/>
      <c r="J3596" s="32"/>
      <c r="K3596" s="229"/>
      <c r="L3596" s="233"/>
      <c r="M3596" s="32"/>
      <c r="N3596" s="229"/>
    </row>
    <row r="3597">
      <c r="A3597" s="227" t="str">
        <f t="shared" si="1"/>
        <v>#VALUE!</v>
      </c>
      <c r="B3597" s="227" t="str">
        <f t="shared" si="2"/>
        <v>#VALUE!</v>
      </c>
      <c r="C3597" s="32"/>
      <c r="D3597" s="32"/>
      <c r="E3597" s="229"/>
      <c r="F3597" s="32"/>
      <c r="G3597" s="229"/>
      <c r="H3597" s="229"/>
      <c r="I3597" s="32"/>
      <c r="J3597" s="32"/>
      <c r="K3597" s="229"/>
      <c r="L3597" s="229"/>
      <c r="M3597" s="32"/>
      <c r="N3597" s="229"/>
    </row>
    <row r="3598">
      <c r="A3598" s="227" t="str">
        <f t="shared" si="1"/>
        <v>#VALUE!</v>
      </c>
      <c r="B3598" s="227" t="str">
        <f t="shared" si="2"/>
        <v>#VALUE!</v>
      </c>
      <c r="C3598" s="32"/>
      <c r="D3598" s="32"/>
      <c r="E3598" s="229"/>
      <c r="F3598" s="32"/>
      <c r="G3598" s="229"/>
      <c r="H3598" s="229"/>
      <c r="I3598" s="32"/>
      <c r="J3598" s="32"/>
      <c r="K3598" s="229"/>
      <c r="L3598" s="229"/>
      <c r="M3598" s="32"/>
      <c r="N3598" s="229"/>
    </row>
    <row r="3599">
      <c r="A3599" s="227" t="str">
        <f t="shared" si="1"/>
        <v>#VALUE!</v>
      </c>
      <c r="B3599" s="227" t="str">
        <f t="shared" si="2"/>
        <v>#VALUE!</v>
      </c>
      <c r="C3599" s="32"/>
      <c r="D3599" s="32"/>
      <c r="E3599" s="32"/>
      <c r="F3599" s="32"/>
      <c r="G3599" s="229"/>
      <c r="H3599" s="229"/>
      <c r="I3599" s="32"/>
      <c r="J3599" s="32"/>
      <c r="K3599" s="229"/>
      <c r="L3599" s="229"/>
      <c r="M3599" s="231"/>
      <c r="N3599" s="229"/>
    </row>
    <row r="3600">
      <c r="A3600" s="227" t="str">
        <f t="shared" si="1"/>
        <v>#VALUE!</v>
      </c>
      <c r="B3600" s="227" t="str">
        <f t="shared" si="2"/>
        <v>#VALUE!</v>
      </c>
      <c r="C3600" s="32"/>
      <c r="D3600" s="32"/>
      <c r="E3600" s="32"/>
      <c r="F3600" s="32"/>
      <c r="G3600" s="229"/>
      <c r="H3600" s="229"/>
      <c r="I3600" s="32"/>
      <c r="J3600" s="32"/>
      <c r="K3600" s="229"/>
      <c r="L3600" s="229"/>
      <c r="M3600" s="231"/>
      <c r="N3600" s="229"/>
    </row>
    <row r="3601">
      <c r="A3601" s="227" t="str">
        <f t="shared" si="1"/>
        <v>#VALUE!</v>
      </c>
      <c r="B3601" s="227" t="str">
        <f t="shared" si="2"/>
        <v>#VALUE!</v>
      </c>
      <c r="C3601" s="32"/>
      <c r="D3601" s="32"/>
      <c r="E3601" s="229"/>
      <c r="F3601" s="32"/>
      <c r="G3601" s="229"/>
      <c r="H3601" s="229"/>
      <c r="I3601" s="32"/>
      <c r="J3601" s="32"/>
      <c r="K3601" s="233"/>
      <c r="L3601" s="229"/>
      <c r="M3601" s="231"/>
      <c r="N3601" s="229"/>
    </row>
    <row r="3602">
      <c r="A3602" s="227" t="str">
        <f t="shared" si="1"/>
        <v>#VALUE!</v>
      </c>
      <c r="B3602" s="227" t="str">
        <f t="shared" si="2"/>
        <v>#VALUE!</v>
      </c>
      <c r="C3602" s="32"/>
      <c r="D3602" s="32"/>
      <c r="E3602" s="229"/>
      <c r="F3602" s="32"/>
      <c r="G3602" s="229"/>
      <c r="H3602" s="229"/>
      <c r="I3602" s="32"/>
      <c r="J3602" s="32"/>
      <c r="K3602" s="233"/>
      <c r="L3602" s="229"/>
      <c r="M3602" s="231"/>
      <c r="N3602" s="233"/>
    </row>
    <row r="3603">
      <c r="A3603" s="227" t="str">
        <f t="shared" si="1"/>
        <v>#VALUE!</v>
      </c>
      <c r="B3603" s="227" t="str">
        <f t="shared" si="2"/>
        <v>#VALUE!</v>
      </c>
      <c r="C3603" s="32"/>
      <c r="D3603" s="32"/>
      <c r="E3603" s="233"/>
      <c r="F3603" s="32"/>
      <c r="G3603" s="229"/>
      <c r="H3603" s="229"/>
      <c r="I3603" s="32"/>
      <c r="J3603" s="32"/>
      <c r="K3603" s="233"/>
      <c r="L3603" s="229"/>
      <c r="M3603" s="231"/>
      <c r="N3603" s="233"/>
    </row>
    <row r="3604">
      <c r="A3604" s="227" t="str">
        <f t="shared" si="1"/>
        <v>#VALUE!</v>
      </c>
      <c r="B3604" s="227" t="str">
        <f t="shared" si="2"/>
        <v>#VALUE!</v>
      </c>
      <c r="C3604" s="32"/>
      <c r="D3604" s="32"/>
      <c r="E3604" s="229"/>
      <c r="F3604" s="32"/>
      <c r="G3604" s="229"/>
      <c r="H3604" s="229"/>
      <c r="I3604" s="32"/>
      <c r="J3604" s="32"/>
      <c r="K3604" s="233"/>
      <c r="L3604" s="229"/>
      <c r="M3604" s="231"/>
      <c r="N3604" s="233"/>
    </row>
    <row r="3605">
      <c r="A3605" s="227" t="str">
        <f t="shared" si="1"/>
        <v>#VALUE!</v>
      </c>
      <c r="B3605" s="227" t="str">
        <f t="shared" si="2"/>
        <v>#VALUE!</v>
      </c>
      <c r="C3605" s="32"/>
      <c r="D3605" s="32"/>
      <c r="E3605" s="233"/>
      <c r="F3605" s="32"/>
      <c r="G3605" s="229"/>
      <c r="H3605" s="229"/>
      <c r="I3605" s="32"/>
      <c r="J3605" s="32"/>
      <c r="K3605" s="233"/>
      <c r="L3605" s="229"/>
      <c r="M3605" s="231"/>
      <c r="N3605" s="233"/>
    </row>
    <row r="3606">
      <c r="A3606" s="227" t="str">
        <f t="shared" si="1"/>
        <v>#VALUE!</v>
      </c>
      <c r="B3606" s="227" t="str">
        <f t="shared" si="2"/>
        <v>#VALUE!</v>
      </c>
      <c r="C3606" s="32"/>
      <c r="D3606" s="32"/>
      <c r="E3606" s="32"/>
      <c r="F3606" s="32"/>
      <c r="G3606" s="229"/>
      <c r="H3606" s="229"/>
      <c r="I3606" s="32"/>
      <c r="J3606" s="32"/>
      <c r="K3606" s="229"/>
      <c r="L3606" s="229"/>
      <c r="M3606" s="231"/>
      <c r="N3606" s="229"/>
    </row>
    <row r="3607">
      <c r="A3607" s="227" t="str">
        <f t="shared" si="1"/>
        <v>#VALUE!</v>
      </c>
      <c r="B3607" s="227" t="str">
        <f t="shared" si="2"/>
        <v>#VALUE!</v>
      </c>
      <c r="C3607" s="32"/>
      <c r="D3607" s="32"/>
      <c r="E3607" s="229"/>
      <c r="F3607" s="32"/>
      <c r="G3607" s="229"/>
      <c r="H3607" s="229"/>
      <c r="I3607" s="32"/>
      <c r="J3607" s="32"/>
      <c r="K3607" s="229"/>
      <c r="L3607" s="229"/>
      <c r="M3607" s="231"/>
      <c r="N3607" s="229"/>
    </row>
    <row r="3608">
      <c r="A3608" s="227" t="str">
        <f t="shared" si="1"/>
        <v>#VALUE!</v>
      </c>
      <c r="B3608" s="227" t="str">
        <f t="shared" si="2"/>
        <v>#VALUE!</v>
      </c>
      <c r="C3608" s="32"/>
      <c r="D3608" s="32"/>
      <c r="E3608" s="229"/>
      <c r="F3608" s="32"/>
      <c r="G3608" s="229"/>
      <c r="H3608" s="229"/>
      <c r="I3608" s="32"/>
      <c r="J3608" s="32"/>
      <c r="K3608" s="229"/>
      <c r="L3608" s="229"/>
      <c r="M3608" s="231"/>
      <c r="N3608" s="229"/>
    </row>
    <row r="3609">
      <c r="A3609" s="227" t="str">
        <f t="shared" si="1"/>
        <v>#VALUE!</v>
      </c>
      <c r="B3609" s="227" t="str">
        <f t="shared" si="2"/>
        <v>#VALUE!</v>
      </c>
      <c r="C3609" s="32"/>
      <c r="D3609" s="32"/>
      <c r="E3609" s="235"/>
      <c r="F3609" s="32"/>
      <c r="G3609" s="229"/>
      <c r="H3609" s="229"/>
      <c r="I3609" s="32"/>
      <c r="J3609" s="32"/>
      <c r="K3609" s="233"/>
      <c r="L3609" s="229"/>
      <c r="M3609" s="32"/>
      <c r="N3609" s="229"/>
    </row>
    <row r="3610">
      <c r="A3610" s="227" t="str">
        <f t="shared" si="1"/>
        <v>#VALUE!</v>
      </c>
      <c r="B3610" s="227" t="str">
        <f t="shared" si="2"/>
        <v>#VALUE!</v>
      </c>
      <c r="C3610" s="32"/>
      <c r="D3610" s="32"/>
      <c r="E3610" s="235"/>
      <c r="F3610" s="32"/>
      <c r="G3610" s="229"/>
      <c r="H3610" s="229"/>
      <c r="I3610" s="32"/>
      <c r="J3610" s="32"/>
      <c r="K3610" s="233"/>
      <c r="L3610" s="229"/>
      <c r="M3610" s="32"/>
      <c r="N3610" s="229"/>
    </row>
    <row r="3611">
      <c r="A3611" s="227" t="str">
        <f t="shared" si="1"/>
        <v>#VALUE!</v>
      </c>
      <c r="B3611" s="227" t="str">
        <f t="shared" si="2"/>
        <v>#VALUE!</v>
      </c>
      <c r="C3611" s="32"/>
      <c r="D3611" s="32"/>
      <c r="E3611" s="233"/>
      <c r="F3611" s="32"/>
      <c r="G3611" s="229"/>
      <c r="H3611" s="229"/>
      <c r="I3611" s="32"/>
      <c r="J3611" s="32"/>
      <c r="K3611" s="233"/>
      <c r="L3611" s="229"/>
      <c r="M3611" s="32"/>
      <c r="N3611" s="229"/>
    </row>
    <row r="3612">
      <c r="A3612" s="227" t="str">
        <f t="shared" si="1"/>
        <v>#VALUE!</v>
      </c>
      <c r="B3612" s="227" t="str">
        <f t="shared" si="2"/>
        <v>#VALUE!</v>
      </c>
      <c r="C3612" s="32"/>
      <c r="D3612" s="32"/>
      <c r="E3612" s="229"/>
      <c r="F3612" s="32"/>
      <c r="G3612" s="229"/>
      <c r="H3612" s="229"/>
      <c r="I3612" s="32"/>
      <c r="J3612" s="32"/>
      <c r="K3612" s="233"/>
      <c r="L3612" s="229"/>
      <c r="M3612" s="32"/>
      <c r="N3612" s="233"/>
    </row>
    <row r="3613">
      <c r="A3613" s="227" t="str">
        <f t="shared" si="1"/>
        <v>#VALUE!</v>
      </c>
      <c r="B3613" s="227" t="str">
        <f t="shared" si="2"/>
        <v>#VALUE!</v>
      </c>
      <c r="C3613" s="32"/>
      <c r="D3613" s="32"/>
      <c r="E3613" s="233"/>
      <c r="F3613" s="32"/>
      <c r="G3613" s="229"/>
      <c r="H3613" s="229"/>
      <c r="I3613" s="32"/>
      <c r="J3613" s="32"/>
      <c r="K3613" s="233"/>
      <c r="L3613" s="229"/>
      <c r="M3613" s="32"/>
      <c r="N3613" s="229"/>
    </row>
    <row r="3614">
      <c r="A3614" s="227" t="str">
        <f t="shared" si="1"/>
        <v>#VALUE!</v>
      </c>
      <c r="B3614" s="227" t="str">
        <f t="shared" si="2"/>
        <v>#VALUE!</v>
      </c>
      <c r="C3614" s="32"/>
      <c r="D3614" s="32"/>
      <c r="E3614" s="235"/>
      <c r="F3614" s="32"/>
      <c r="G3614" s="229"/>
      <c r="H3614" s="229"/>
      <c r="I3614" s="32"/>
      <c r="J3614" s="32"/>
      <c r="K3614" s="233"/>
      <c r="L3614" s="229"/>
      <c r="M3614" s="231"/>
      <c r="N3614" s="233"/>
    </row>
    <row r="3615">
      <c r="A3615" s="227" t="str">
        <f t="shared" si="1"/>
        <v>#VALUE!</v>
      </c>
      <c r="B3615" s="227" t="str">
        <f t="shared" si="2"/>
        <v>#VALUE!</v>
      </c>
      <c r="C3615" s="32"/>
      <c r="D3615" s="32"/>
      <c r="E3615" s="229"/>
      <c r="F3615" s="32"/>
      <c r="G3615" s="229"/>
      <c r="H3615" s="229"/>
      <c r="I3615" s="32"/>
      <c r="J3615" s="32"/>
      <c r="K3615" s="229"/>
      <c r="L3615" s="229"/>
      <c r="M3615" s="231"/>
      <c r="N3615" s="229"/>
    </row>
    <row r="3616">
      <c r="A3616" s="227" t="str">
        <f t="shared" si="1"/>
        <v>#VALUE!</v>
      </c>
      <c r="B3616" s="227" t="str">
        <f t="shared" si="2"/>
        <v>#VALUE!</v>
      </c>
      <c r="C3616" s="32"/>
      <c r="D3616" s="32"/>
      <c r="E3616" s="229"/>
      <c r="F3616" s="32"/>
      <c r="G3616" s="229"/>
      <c r="H3616" s="229"/>
      <c r="I3616" s="32"/>
      <c r="J3616" s="32"/>
      <c r="K3616" s="229"/>
      <c r="L3616" s="229"/>
      <c r="M3616" s="231"/>
      <c r="N3616" s="229"/>
    </row>
    <row r="3617">
      <c r="A3617" s="227" t="str">
        <f t="shared" si="1"/>
        <v>#VALUE!</v>
      </c>
      <c r="B3617" s="227" t="str">
        <f t="shared" si="2"/>
        <v>#VALUE!</v>
      </c>
      <c r="C3617" s="32"/>
      <c r="D3617" s="32"/>
      <c r="E3617" s="233"/>
      <c r="F3617" s="32"/>
      <c r="G3617" s="229"/>
      <c r="H3617" s="229"/>
      <c r="I3617" s="32"/>
      <c r="J3617" s="32"/>
      <c r="K3617" s="233"/>
      <c r="L3617" s="229"/>
      <c r="M3617" s="231"/>
      <c r="N3617" s="233"/>
    </row>
    <row r="3618">
      <c r="A3618" s="227" t="str">
        <f t="shared" si="1"/>
        <v>#VALUE!</v>
      </c>
      <c r="B3618" s="227" t="str">
        <f t="shared" si="2"/>
        <v>#VALUE!</v>
      </c>
      <c r="C3618" s="32"/>
      <c r="D3618" s="32"/>
      <c r="E3618" s="233"/>
      <c r="F3618" s="32"/>
      <c r="G3618" s="229"/>
      <c r="H3618" s="229"/>
      <c r="I3618" s="32"/>
      <c r="J3618" s="32"/>
      <c r="K3618" s="233"/>
      <c r="L3618" s="229"/>
      <c r="M3618" s="231"/>
      <c r="N3618" s="233"/>
    </row>
    <row r="3619">
      <c r="A3619" s="227" t="str">
        <f t="shared" si="1"/>
        <v>#VALUE!</v>
      </c>
      <c r="B3619" s="227" t="str">
        <f t="shared" si="2"/>
        <v>#VALUE!</v>
      </c>
      <c r="C3619" s="32"/>
      <c r="D3619" s="32"/>
      <c r="E3619" s="233"/>
      <c r="F3619" s="32"/>
      <c r="G3619" s="229"/>
      <c r="H3619" s="229"/>
      <c r="I3619" s="32"/>
      <c r="J3619" s="32"/>
      <c r="K3619" s="233"/>
      <c r="L3619" s="229"/>
      <c r="M3619" s="32"/>
      <c r="N3619" s="233"/>
    </row>
    <row r="3620">
      <c r="A3620" s="227" t="str">
        <f t="shared" si="1"/>
        <v>#VALUE!</v>
      </c>
      <c r="B3620" s="227" t="str">
        <f t="shared" si="2"/>
        <v>#VALUE!</v>
      </c>
      <c r="C3620" s="32"/>
      <c r="D3620" s="32"/>
      <c r="E3620" s="235"/>
      <c r="F3620" s="32"/>
      <c r="G3620" s="229"/>
      <c r="H3620" s="229"/>
      <c r="I3620" s="32"/>
      <c r="J3620" s="32"/>
      <c r="K3620" s="233"/>
      <c r="L3620" s="229"/>
      <c r="M3620" s="32"/>
      <c r="N3620" s="233"/>
    </row>
    <row r="3621">
      <c r="A3621" s="227" t="str">
        <f t="shared" si="1"/>
        <v>#VALUE!</v>
      </c>
      <c r="B3621" s="227" t="str">
        <f t="shared" si="2"/>
        <v>#VALUE!</v>
      </c>
      <c r="C3621" s="32"/>
      <c r="D3621" s="32"/>
      <c r="E3621" s="32"/>
      <c r="F3621" s="32"/>
      <c r="G3621" s="229"/>
      <c r="H3621" s="229"/>
      <c r="I3621" s="32"/>
      <c r="J3621" s="32"/>
      <c r="K3621" s="229"/>
      <c r="L3621" s="229"/>
      <c r="M3621" s="32"/>
      <c r="N3621" s="229"/>
    </row>
    <row r="3622">
      <c r="A3622" s="227" t="str">
        <f t="shared" si="1"/>
        <v>#VALUE!</v>
      </c>
      <c r="B3622" s="227" t="str">
        <f t="shared" si="2"/>
        <v>#VALUE!</v>
      </c>
      <c r="C3622" s="32"/>
      <c r="D3622" s="32"/>
      <c r="E3622" s="233"/>
      <c r="F3622" s="32"/>
      <c r="G3622" s="229"/>
      <c r="H3622" s="229"/>
      <c r="I3622" s="32"/>
      <c r="J3622" s="32"/>
      <c r="K3622" s="233"/>
      <c r="L3622" s="229"/>
      <c r="M3622" s="32"/>
      <c r="N3622" s="233"/>
    </row>
    <row r="3623">
      <c r="A3623" s="227" t="str">
        <f t="shared" si="1"/>
        <v>#VALUE!</v>
      </c>
      <c r="B3623" s="227" t="str">
        <f t="shared" si="2"/>
        <v>#VALUE!</v>
      </c>
      <c r="C3623" s="32"/>
      <c r="D3623" s="32"/>
      <c r="E3623" s="231"/>
      <c r="F3623" s="32"/>
      <c r="G3623" s="229"/>
      <c r="H3623" s="229"/>
      <c r="I3623" s="32"/>
      <c r="J3623" s="32"/>
      <c r="K3623" s="229"/>
      <c r="L3623" s="229"/>
      <c r="M3623" s="231"/>
      <c r="N3623" s="229"/>
    </row>
    <row r="3624">
      <c r="A3624" s="227" t="str">
        <f t="shared" si="1"/>
        <v>#VALUE!</v>
      </c>
      <c r="B3624" s="227" t="str">
        <f t="shared" si="2"/>
        <v>#VALUE!</v>
      </c>
      <c r="C3624" s="32"/>
      <c r="D3624" s="32"/>
      <c r="E3624" s="235"/>
      <c r="F3624" s="32"/>
      <c r="G3624" s="229"/>
      <c r="H3624" s="229"/>
      <c r="I3624" s="32"/>
      <c r="J3624" s="32"/>
      <c r="K3624" s="233"/>
      <c r="L3624" s="229"/>
      <c r="M3624" s="231"/>
      <c r="N3624" s="233"/>
    </row>
    <row r="3625">
      <c r="A3625" s="227" t="str">
        <f t="shared" si="1"/>
        <v>#VALUE!</v>
      </c>
      <c r="B3625" s="227" t="str">
        <f t="shared" si="2"/>
        <v>#VALUE!</v>
      </c>
      <c r="C3625" s="32"/>
      <c r="D3625" s="32"/>
      <c r="E3625" s="231"/>
      <c r="F3625" s="32"/>
      <c r="G3625" s="229"/>
      <c r="H3625" s="229"/>
      <c r="I3625" s="32"/>
      <c r="J3625" s="32"/>
      <c r="K3625" s="229"/>
      <c r="L3625" s="229"/>
      <c r="M3625" s="231"/>
      <c r="N3625" s="229"/>
    </row>
    <row r="3626">
      <c r="A3626" s="227" t="str">
        <f t="shared" si="1"/>
        <v>#VALUE!</v>
      </c>
      <c r="B3626" s="227" t="str">
        <f t="shared" si="2"/>
        <v>#VALUE!</v>
      </c>
      <c r="C3626" s="32"/>
      <c r="D3626" s="32"/>
      <c r="E3626" s="231"/>
      <c r="F3626" s="32"/>
      <c r="G3626" s="229"/>
      <c r="H3626" s="229"/>
      <c r="I3626" s="32"/>
      <c r="J3626" s="32"/>
      <c r="K3626" s="229"/>
      <c r="L3626" s="229"/>
      <c r="M3626" s="231"/>
      <c r="N3626" s="229"/>
    </row>
    <row r="3627">
      <c r="A3627" s="227" t="str">
        <f t="shared" si="1"/>
        <v>#VALUE!</v>
      </c>
      <c r="B3627" s="227" t="str">
        <f t="shared" si="2"/>
        <v>#VALUE!</v>
      </c>
      <c r="C3627" s="32"/>
      <c r="D3627" s="32"/>
      <c r="E3627" s="229"/>
      <c r="F3627" s="32"/>
      <c r="G3627" s="229"/>
      <c r="H3627" s="229"/>
      <c r="I3627" s="32"/>
      <c r="J3627" s="32"/>
      <c r="K3627" s="229"/>
      <c r="L3627" s="229"/>
      <c r="M3627" s="231"/>
      <c r="N3627" s="229"/>
    </row>
    <row r="3628">
      <c r="A3628" s="227" t="str">
        <f t="shared" si="1"/>
        <v>#VALUE!</v>
      </c>
      <c r="B3628" s="227" t="str">
        <f t="shared" si="2"/>
        <v>#VALUE!</v>
      </c>
      <c r="C3628" s="32"/>
      <c r="D3628" s="32"/>
      <c r="E3628" s="231"/>
      <c r="F3628" s="32"/>
      <c r="G3628" s="229"/>
      <c r="H3628" s="229"/>
      <c r="I3628" s="32"/>
      <c r="J3628" s="32"/>
      <c r="K3628" s="229"/>
      <c r="L3628" s="229"/>
      <c r="M3628" s="231"/>
      <c r="N3628" s="229"/>
    </row>
    <row r="3629">
      <c r="A3629" s="227" t="str">
        <f t="shared" si="1"/>
        <v>#VALUE!</v>
      </c>
      <c r="B3629" s="227" t="str">
        <f t="shared" si="2"/>
        <v>#VALUE!</v>
      </c>
      <c r="C3629" s="32"/>
      <c r="D3629" s="32"/>
      <c r="E3629" s="32"/>
      <c r="F3629" s="32"/>
      <c r="G3629" s="229"/>
      <c r="H3629" s="229"/>
      <c r="I3629" s="32"/>
      <c r="J3629" s="32"/>
      <c r="K3629" s="229"/>
      <c r="L3629" s="229"/>
      <c r="M3629" s="231"/>
      <c r="N3629" s="229"/>
    </row>
    <row r="3630">
      <c r="A3630" s="227" t="str">
        <f t="shared" si="1"/>
        <v>#VALUE!</v>
      </c>
      <c r="B3630" s="227" t="str">
        <f t="shared" si="2"/>
        <v>#VALUE!</v>
      </c>
      <c r="C3630" s="32"/>
      <c r="D3630" s="32"/>
      <c r="E3630" s="231"/>
      <c r="F3630" s="32"/>
      <c r="G3630" s="229"/>
      <c r="H3630" s="229"/>
      <c r="I3630" s="32"/>
      <c r="J3630" s="32"/>
      <c r="K3630" s="229"/>
      <c r="L3630" s="229"/>
      <c r="M3630" s="231"/>
      <c r="N3630" s="229"/>
    </row>
    <row r="3631">
      <c r="A3631" s="227" t="str">
        <f t="shared" si="1"/>
        <v>#VALUE!</v>
      </c>
      <c r="B3631" s="227" t="str">
        <f t="shared" si="2"/>
        <v>#VALUE!</v>
      </c>
      <c r="C3631" s="32"/>
      <c r="D3631" s="32"/>
      <c r="E3631" s="231"/>
      <c r="F3631" s="32"/>
      <c r="G3631" s="229"/>
      <c r="H3631" s="229"/>
      <c r="I3631" s="32"/>
      <c r="J3631" s="32"/>
      <c r="K3631" s="229"/>
      <c r="L3631" s="229"/>
      <c r="M3631" s="231"/>
      <c r="N3631" s="229"/>
    </row>
    <row r="3632">
      <c r="A3632" s="227" t="str">
        <f t="shared" si="1"/>
        <v>#VALUE!</v>
      </c>
      <c r="B3632" s="227" t="str">
        <f t="shared" si="2"/>
        <v>#VALUE!</v>
      </c>
      <c r="C3632" s="32"/>
      <c r="D3632" s="32"/>
      <c r="E3632" s="231"/>
      <c r="F3632" s="32"/>
      <c r="G3632" s="229"/>
      <c r="H3632" s="229"/>
      <c r="I3632" s="32"/>
      <c r="J3632" s="32"/>
      <c r="K3632" s="229"/>
      <c r="L3632" s="229"/>
      <c r="M3632" s="231"/>
      <c r="N3632" s="229"/>
    </row>
    <row r="3633">
      <c r="A3633" s="227" t="str">
        <f t="shared" si="1"/>
        <v>#VALUE!</v>
      </c>
      <c r="B3633" s="227" t="str">
        <f t="shared" si="2"/>
        <v>#VALUE!</v>
      </c>
      <c r="C3633" s="32"/>
      <c r="D3633" s="32"/>
      <c r="E3633" s="231"/>
      <c r="F3633" s="32"/>
      <c r="G3633" s="229"/>
      <c r="H3633" s="229"/>
      <c r="I3633" s="32"/>
      <c r="J3633" s="32"/>
      <c r="K3633" s="229"/>
      <c r="L3633" s="229"/>
      <c r="M3633" s="231"/>
      <c r="N3633" s="229"/>
    </row>
    <row r="3634">
      <c r="A3634" s="227" t="str">
        <f t="shared" si="1"/>
        <v>#VALUE!</v>
      </c>
      <c r="B3634" s="227" t="str">
        <f t="shared" si="2"/>
        <v>#VALUE!</v>
      </c>
      <c r="C3634" s="32"/>
      <c r="D3634" s="32"/>
      <c r="E3634" s="231"/>
      <c r="F3634" s="32"/>
      <c r="G3634" s="229"/>
      <c r="H3634" s="229"/>
      <c r="I3634" s="32"/>
      <c r="J3634" s="32"/>
      <c r="K3634" s="229"/>
      <c r="L3634" s="229"/>
      <c r="M3634" s="231"/>
      <c r="N3634" s="229"/>
    </row>
    <row r="3635">
      <c r="A3635" s="227" t="str">
        <f t="shared" si="1"/>
        <v>#VALUE!</v>
      </c>
      <c r="B3635" s="227" t="str">
        <f t="shared" si="2"/>
        <v>#VALUE!</v>
      </c>
      <c r="C3635" s="32"/>
      <c r="D3635" s="32"/>
      <c r="E3635" s="231"/>
      <c r="F3635" s="32"/>
      <c r="G3635" s="229"/>
      <c r="H3635" s="229"/>
      <c r="I3635" s="32"/>
      <c r="J3635" s="32"/>
      <c r="K3635" s="229"/>
      <c r="L3635" s="229"/>
      <c r="M3635" s="32"/>
      <c r="N3635" s="229"/>
    </row>
    <row r="3636">
      <c r="A3636" s="227" t="str">
        <f t="shared" si="1"/>
        <v>#VALUE!</v>
      </c>
      <c r="B3636" s="227" t="str">
        <f t="shared" si="2"/>
        <v>#VALUE!</v>
      </c>
      <c r="C3636" s="32"/>
      <c r="D3636" s="32"/>
      <c r="E3636" s="231"/>
      <c r="F3636" s="32"/>
      <c r="G3636" s="32"/>
      <c r="H3636" s="32"/>
      <c r="I3636" s="32"/>
      <c r="J3636" s="32"/>
      <c r="K3636" s="32"/>
      <c r="L3636" s="32"/>
      <c r="M3636" s="32"/>
      <c r="N3636" s="32"/>
    </row>
    <row r="3637">
      <c r="A3637" s="227" t="str">
        <f t="shared" si="1"/>
        <v>#VALUE!</v>
      </c>
      <c r="B3637" s="227" t="str">
        <f t="shared" si="2"/>
        <v>#VALUE!</v>
      </c>
      <c r="C3637" s="32"/>
      <c r="D3637" s="32"/>
      <c r="E3637" s="231"/>
      <c r="F3637" s="32"/>
      <c r="G3637" s="229"/>
      <c r="H3637" s="229"/>
      <c r="I3637" s="231"/>
      <c r="J3637" s="32"/>
      <c r="K3637" s="229"/>
      <c r="L3637" s="229"/>
      <c r="M3637" s="32"/>
      <c r="N3637" s="229"/>
    </row>
    <row r="3638">
      <c r="A3638" s="227" t="str">
        <f t="shared" si="1"/>
        <v>#VALUE!</v>
      </c>
      <c r="B3638" s="227" t="str">
        <f t="shared" si="2"/>
        <v>#VALUE!</v>
      </c>
      <c r="C3638" s="231"/>
      <c r="D3638" s="231"/>
      <c r="E3638" s="231"/>
      <c r="F3638" s="231"/>
      <c r="G3638" s="231"/>
      <c r="H3638" s="231"/>
      <c r="I3638" s="231"/>
      <c r="J3638" s="231"/>
      <c r="K3638" s="231"/>
      <c r="L3638" s="231"/>
      <c r="M3638" s="32"/>
      <c r="N3638" s="231"/>
    </row>
    <row r="3639">
      <c r="A3639" s="227" t="str">
        <f t="shared" si="1"/>
        <v>#VALUE!</v>
      </c>
      <c r="B3639" s="227" t="str">
        <f t="shared" si="2"/>
        <v>#VALUE!</v>
      </c>
      <c r="C3639" s="32"/>
      <c r="D3639" s="32"/>
      <c r="E3639" s="231"/>
      <c r="F3639" s="32"/>
      <c r="G3639" s="229"/>
      <c r="H3639" s="229"/>
      <c r="I3639" s="231"/>
      <c r="J3639" s="32"/>
      <c r="K3639" s="229"/>
      <c r="L3639" s="229"/>
      <c r="M3639" s="32"/>
      <c r="N3639" s="229"/>
    </row>
    <row r="3640">
      <c r="A3640" s="227" t="str">
        <f t="shared" si="1"/>
        <v>#VALUE!</v>
      </c>
      <c r="B3640" s="227" t="str">
        <f t="shared" si="2"/>
        <v>#VALUE!</v>
      </c>
      <c r="C3640" s="231"/>
      <c r="D3640" s="231"/>
      <c r="E3640" s="231"/>
      <c r="F3640" s="231"/>
      <c r="G3640" s="231"/>
      <c r="H3640" s="231"/>
      <c r="I3640" s="231"/>
      <c r="J3640" s="231"/>
      <c r="K3640" s="231"/>
      <c r="L3640" s="231"/>
      <c r="M3640" s="32"/>
      <c r="N3640" s="231"/>
    </row>
    <row r="3641">
      <c r="A3641" s="227" t="str">
        <f t="shared" si="1"/>
        <v>#VALUE!</v>
      </c>
      <c r="B3641" s="227" t="str">
        <f t="shared" si="2"/>
        <v>#VALUE!</v>
      </c>
      <c r="C3641" s="32"/>
      <c r="D3641" s="32"/>
      <c r="E3641" s="231"/>
      <c r="F3641" s="32"/>
      <c r="G3641" s="229"/>
      <c r="H3641" s="229"/>
      <c r="I3641" s="231"/>
      <c r="J3641" s="32"/>
      <c r="K3641" s="229"/>
      <c r="L3641" s="229"/>
      <c r="M3641" s="32"/>
      <c r="N3641" s="229"/>
    </row>
    <row r="3642">
      <c r="A3642" s="227" t="str">
        <f t="shared" si="1"/>
        <v>#VALUE!</v>
      </c>
      <c r="B3642" s="227" t="str">
        <f t="shared" si="2"/>
        <v>#VALUE!</v>
      </c>
      <c r="C3642" s="231"/>
      <c r="D3642" s="231"/>
      <c r="E3642" s="231"/>
      <c r="F3642" s="231"/>
      <c r="G3642" s="231"/>
      <c r="H3642" s="231"/>
      <c r="I3642" s="231"/>
      <c r="J3642" s="231"/>
      <c r="K3642" s="231"/>
      <c r="L3642" s="231"/>
      <c r="M3642" s="32"/>
      <c r="N3642" s="231"/>
    </row>
    <row r="3643">
      <c r="A3643" s="227" t="str">
        <f t="shared" si="1"/>
        <v>#VALUE!</v>
      </c>
      <c r="B3643" s="227" t="str">
        <f t="shared" si="2"/>
        <v>#VALUE!</v>
      </c>
      <c r="C3643" s="32"/>
      <c r="D3643" s="32"/>
      <c r="E3643" s="231"/>
      <c r="F3643" s="32"/>
      <c r="G3643" s="229"/>
      <c r="H3643" s="229"/>
      <c r="I3643" s="231"/>
      <c r="J3643" s="32"/>
      <c r="K3643" s="229"/>
      <c r="L3643" s="229"/>
      <c r="M3643" s="32"/>
      <c r="N3643" s="229"/>
    </row>
    <row r="3644">
      <c r="A3644" s="227" t="str">
        <f t="shared" si="1"/>
        <v>#VALUE!</v>
      </c>
      <c r="B3644" s="227" t="str">
        <f t="shared" si="2"/>
        <v>#VALUE!</v>
      </c>
      <c r="C3644" s="231"/>
      <c r="D3644" s="231"/>
      <c r="E3644" s="231"/>
      <c r="F3644" s="231"/>
      <c r="G3644" s="231"/>
      <c r="H3644" s="231"/>
      <c r="I3644" s="231"/>
      <c r="J3644" s="231"/>
      <c r="K3644" s="231"/>
      <c r="L3644" s="231"/>
      <c r="M3644" s="32"/>
      <c r="N3644" s="231"/>
    </row>
    <row r="3645">
      <c r="A3645" s="227" t="str">
        <f t="shared" si="1"/>
        <v>#VALUE!</v>
      </c>
      <c r="B3645" s="227" t="str">
        <f t="shared" si="2"/>
        <v>#VALUE!</v>
      </c>
      <c r="C3645" s="32"/>
      <c r="D3645" s="32"/>
      <c r="E3645" s="231"/>
      <c r="F3645" s="32"/>
      <c r="G3645" s="229"/>
      <c r="H3645" s="229"/>
      <c r="I3645" s="231"/>
      <c r="J3645" s="32"/>
      <c r="K3645" s="229"/>
      <c r="L3645" s="229"/>
      <c r="M3645" s="32"/>
      <c r="N3645" s="229"/>
    </row>
    <row r="3646">
      <c r="A3646" s="227" t="str">
        <f t="shared" si="1"/>
        <v>#VALUE!</v>
      </c>
      <c r="B3646" s="227" t="str">
        <f t="shared" si="2"/>
        <v>#VALUE!</v>
      </c>
      <c r="C3646" s="231"/>
      <c r="D3646" s="231"/>
      <c r="E3646" s="231"/>
      <c r="F3646" s="231"/>
      <c r="G3646" s="231"/>
      <c r="H3646" s="231"/>
      <c r="I3646" s="231"/>
      <c r="J3646" s="231"/>
      <c r="K3646" s="231"/>
      <c r="L3646" s="231"/>
      <c r="M3646" s="32"/>
      <c r="N3646" s="231"/>
    </row>
    <row r="3647">
      <c r="A3647" s="227" t="str">
        <f t="shared" si="1"/>
        <v>#VALUE!</v>
      </c>
      <c r="B3647" s="227" t="str">
        <f t="shared" si="2"/>
        <v>#VALUE!</v>
      </c>
      <c r="C3647" s="32"/>
      <c r="D3647" s="32"/>
      <c r="E3647" s="231"/>
      <c r="F3647" s="32"/>
      <c r="G3647" s="229"/>
      <c r="H3647" s="229"/>
      <c r="I3647" s="231"/>
      <c r="J3647" s="32"/>
      <c r="K3647" s="229"/>
      <c r="L3647" s="229"/>
      <c r="M3647" s="32"/>
      <c r="N3647" s="229"/>
    </row>
    <row r="3648">
      <c r="A3648" s="227" t="str">
        <f t="shared" si="1"/>
        <v>#VALUE!</v>
      </c>
      <c r="B3648" s="227" t="str">
        <f t="shared" si="2"/>
        <v>#VALUE!</v>
      </c>
      <c r="C3648" s="231"/>
      <c r="D3648" s="231"/>
      <c r="E3648" s="231"/>
      <c r="F3648" s="231"/>
      <c r="G3648" s="231"/>
      <c r="H3648" s="231"/>
      <c r="I3648" s="231"/>
      <c r="J3648" s="231"/>
      <c r="K3648" s="231"/>
      <c r="L3648" s="231"/>
      <c r="M3648" s="32"/>
      <c r="N3648" s="231"/>
    </row>
    <row r="3649">
      <c r="A3649" s="227" t="str">
        <f t="shared" si="1"/>
        <v>#VALUE!</v>
      </c>
      <c r="B3649" s="227" t="str">
        <f t="shared" si="2"/>
        <v>#VALUE!</v>
      </c>
      <c r="C3649" s="32"/>
      <c r="D3649" s="32"/>
      <c r="E3649" s="231"/>
      <c r="F3649" s="32"/>
      <c r="G3649" s="229"/>
      <c r="H3649" s="229"/>
      <c r="I3649" s="231"/>
      <c r="J3649" s="32"/>
      <c r="K3649" s="229"/>
      <c r="L3649" s="229"/>
      <c r="M3649" s="32"/>
      <c r="N3649" s="229"/>
    </row>
    <row r="3650">
      <c r="A3650" s="227" t="str">
        <f t="shared" si="1"/>
        <v>#VALUE!</v>
      </c>
      <c r="B3650" s="227" t="str">
        <f t="shared" si="2"/>
        <v>#VALUE!</v>
      </c>
      <c r="C3650" s="231"/>
      <c r="D3650" s="231"/>
      <c r="E3650" s="231"/>
      <c r="F3650" s="231"/>
      <c r="G3650" s="231"/>
      <c r="H3650" s="231"/>
      <c r="I3650" s="231"/>
      <c r="J3650" s="231"/>
      <c r="K3650" s="231"/>
      <c r="L3650" s="231"/>
      <c r="M3650" s="32"/>
      <c r="N3650" s="231"/>
    </row>
    <row r="3651">
      <c r="A3651" s="227" t="str">
        <f t="shared" si="1"/>
        <v>#VALUE!</v>
      </c>
      <c r="B3651" s="227" t="str">
        <f t="shared" si="2"/>
        <v>#VALUE!</v>
      </c>
      <c r="C3651" s="32"/>
      <c r="D3651" s="32"/>
      <c r="E3651" s="231"/>
      <c r="F3651" s="32"/>
      <c r="G3651" s="229"/>
      <c r="H3651" s="229"/>
      <c r="I3651" s="231"/>
      <c r="J3651" s="32"/>
      <c r="K3651" s="229"/>
      <c r="L3651" s="229"/>
      <c r="M3651" s="32"/>
      <c r="N3651" s="229"/>
    </row>
    <row r="3652">
      <c r="A3652" s="227" t="str">
        <f t="shared" si="1"/>
        <v>#VALUE!</v>
      </c>
      <c r="B3652" s="227" t="str">
        <f t="shared" si="2"/>
        <v>#VALUE!</v>
      </c>
      <c r="C3652" s="231"/>
      <c r="D3652" s="231"/>
      <c r="E3652" s="231"/>
      <c r="F3652" s="231"/>
      <c r="G3652" s="231"/>
      <c r="H3652" s="231"/>
      <c r="I3652" s="231"/>
      <c r="J3652" s="231"/>
      <c r="K3652" s="231"/>
      <c r="L3652" s="231"/>
      <c r="M3652" s="32"/>
      <c r="N3652" s="231"/>
    </row>
    <row r="3653">
      <c r="A3653" s="227" t="str">
        <f t="shared" si="1"/>
        <v>#VALUE!</v>
      </c>
      <c r="B3653" s="227" t="str">
        <f t="shared" si="2"/>
        <v>#VALUE!</v>
      </c>
      <c r="C3653" s="32"/>
      <c r="D3653" s="32"/>
      <c r="E3653" s="231"/>
      <c r="F3653" s="32"/>
      <c r="G3653" s="229"/>
      <c r="H3653" s="229"/>
      <c r="I3653" s="231"/>
      <c r="J3653" s="32"/>
      <c r="K3653" s="229"/>
      <c r="L3653" s="229"/>
      <c r="M3653" s="32"/>
      <c r="N3653" s="229"/>
    </row>
    <row r="3654">
      <c r="A3654" s="227" t="str">
        <f t="shared" si="1"/>
        <v>#VALUE!</v>
      </c>
      <c r="B3654" s="227" t="str">
        <f t="shared" si="2"/>
        <v>#VALUE!</v>
      </c>
      <c r="C3654" s="231"/>
      <c r="D3654" s="231"/>
      <c r="E3654" s="231"/>
      <c r="F3654" s="231"/>
      <c r="G3654" s="231"/>
      <c r="H3654" s="231"/>
      <c r="I3654" s="231"/>
      <c r="J3654" s="231"/>
      <c r="K3654" s="231"/>
      <c r="L3654" s="231"/>
      <c r="M3654" s="32"/>
      <c r="N3654" s="231"/>
    </row>
    <row r="3655">
      <c r="A3655" s="227" t="str">
        <f t="shared" si="1"/>
        <v>#VALUE!</v>
      </c>
      <c r="B3655" s="227" t="str">
        <f t="shared" si="2"/>
        <v>#VALUE!</v>
      </c>
      <c r="C3655" s="32"/>
      <c r="D3655" s="32"/>
      <c r="E3655" s="231"/>
      <c r="F3655" s="32"/>
      <c r="G3655" s="229"/>
      <c r="H3655" s="229"/>
      <c r="I3655" s="231"/>
      <c r="J3655" s="32"/>
      <c r="K3655" s="229"/>
      <c r="L3655" s="229"/>
      <c r="M3655" s="32"/>
      <c r="N3655" s="229"/>
    </row>
    <row r="3656">
      <c r="A3656" s="227" t="str">
        <f t="shared" si="1"/>
        <v>#VALUE!</v>
      </c>
      <c r="B3656" s="227" t="str">
        <f t="shared" si="2"/>
        <v>#VALUE!</v>
      </c>
      <c r="C3656" s="231"/>
      <c r="D3656" s="231"/>
      <c r="E3656" s="231"/>
      <c r="F3656" s="231"/>
      <c r="G3656" s="231"/>
      <c r="H3656" s="231"/>
      <c r="I3656" s="231"/>
      <c r="J3656" s="231"/>
      <c r="K3656" s="231"/>
      <c r="L3656" s="231"/>
      <c r="M3656" s="32"/>
      <c r="N3656" s="231"/>
    </row>
    <row r="3657">
      <c r="A3657" s="227" t="str">
        <f t="shared" si="1"/>
        <v>#VALUE!</v>
      </c>
      <c r="B3657" s="227" t="str">
        <f t="shared" si="2"/>
        <v>#VALUE!</v>
      </c>
      <c r="C3657" s="32"/>
      <c r="D3657" s="32"/>
      <c r="E3657" s="231"/>
      <c r="F3657" s="32"/>
      <c r="G3657" s="229"/>
      <c r="H3657" s="229"/>
      <c r="I3657" s="231"/>
      <c r="J3657" s="32"/>
      <c r="K3657" s="229"/>
      <c r="L3657" s="229"/>
      <c r="M3657" s="32"/>
      <c r="N3657" s="229"/>
    </row>
    <row r="3658">
      <c r="A3658" s="227" t="str">
        <f t="shared" si="1"/>
        <v>#VALUE!</v>
      </c>
      <c r="B3658" s="227" t="str">
        <f t="shared" si="2"/>
        <v>#VALUE!</v>
      </c>
      <c r="C3658" s="231"/>
      <c r="D3658" s="231"/>
      <c r="E3658" s="231"/>
      <c r="F3658" s="231"/>
      <c r="G3658" s="231"/>
      <c r="H3658" s="231"/>
      <c r="I3658" s="231"/>
      <c r="J3658" s="231"/>
      <c r="K3658" s="231"/>
      <c r="L3658" s="231"/>
      <c r="M3658" s="32"/>
      <c r="N3658" s="231"/>
    </row>
    <row r="3659">
      <c r="A3659" s="227" t="str">
        <f t="shared" si="1"/>
        <v>#VALUE!</v>
      </c>
      <c r="B3659" s="227" t="str">
        <f t="shared" si="2"/>
        <v>#VALUE!</v>
      </c>
      <c r="C3659" s="32"/>
      <c r="D3659" s="32"/>
      <c r="E3659" s="231"/>
      <c r="F3659" s="32"/>
      <c r="G3659" s="229"/>
      <c r="H3659" s="229"/>
      <c r="I3659" s="231"/>
      <c r="J3659" s="32"/>
      <c r="K3659" s="229"/>
      <c r="L3659" s="229"/>
      <c r="M3659" s="32"/>
      <c r="N3659" s="229"/>
    </row>
    <row r="3660">
      <c r="A3660" s="227" t="str">
        <f t="shared" si="1"/>
        <v>#VALUE!</v>
      </c>
      <c r="B3660" s="227" t="str">
        <f t="shared" si="2"/>
        <v>#VALUE!</v>
      </c>
      <c r="C3660" s="231"/>
      <c r="D3660" s="231"/>
      <c r="E3660" s="231"/>
      <c r="F3660" s="231"/>
      <c r="G3660" s="231"/>
      <c r="H3660" s="231"/>
      <c r="I3660" s="231"/>
      <c r="J3660" s="231"/>
      <c r="K3660" s="231"/>
      <c r="L3660" s="231"/>
      <c r="M3660" s="32"/>
      <c r="N3660" s="231"/>
    </row>
    <row r="3661">
      <c r="A3661" s="227" t="str">
        <f t="shared" si="1"/>
        <v>#VALUE!</v>
      </c>
      <c r="B3661" s="227" t="str">
        <f t="shared" si="2"/>
        <v>#VALUE!</v>
      </c>
      <c r="C3661" s="32"/>
      <c r="D3661" s="32"/>
      <c r="E3661" s="231"/>
      <c r="F3661" s="32"/>
      <c r="G3661" s="229"/>
      <c r="H3661" s="229"/>
      <c r="I3661" s="231"/>
      <c r="J3661" s="32"/>
      <c r="K3661" s="229"/>
      <c r="L3661" s="229"/>
      <c r="M3661" s="32"/>
      <c r="N3661" s="229"/>
    </row>
    <row r="3662">
      <c r="A3662" s="227" t="str">
        <f t="shared" si="1"/>
        <v>#VALUE!</v>
      </c>
      <c r="B3662" s="227" t="str">
        <f t="shared" si="2"/>
        <v>#VALUE!</v>
      </c>
      <c r="C3662" s="231"/>
      <c r="D3662" s="231"/>
      <c r="E3662" s="231"/>
      <c r="F3662" s="231"/>
      <c r="G3662" s="231"/>
      <c r="H3662" s="231"/>
      <c r="I3662" s="231"/>
      <c r="J3662" s="231"/>
      <c r="K3662" s="231"/>
      <c r="L3662" s="231"/>
      <c r="M3662" s="32"/>
      <c r="N3662" s="231"/>
    </row>
    <row r="3663">
      <c r="A3663" s="227" t="str">
        <f t="shared" si="1"/>
        <v>#VALUE!</v>
      </c>
      <c r="B3663" s="227" t="str">
        <f t="shared" si="2"/>
        <v>#VALUE!</v>
      </c>
      <c r="C3663" s="32"/>
      <c r="D3663" s="32"/>
      <c r="E3663" s="231"/>
      <c r="F3663" s="32"/>
      <c r="G3663" s="229"/>
      <c r="H3663" s="229"/>
      <c r="I3663" s="231"/>
      <c r="J3663" s="32"/>
      <c r="K3663" s="229"/>
      <c r="L3663" s="229"/>
      <c r="M3663" s="32"/>
      <c r="N3663" s="229"/>
    </row>
    <row r="3664">
      <c r="A3664" s="227" t="str">
        <f t="shared" si="1"/>
        <v>#VALUE!</v>
      </c>
      <c r="B3664" s="227" t="str">
        <f t="shared" si="2"/>
        <v>#VALUE!</v>
      </c>
      <c r="C3664" s="231"/>
      <c r="D3664" s="231"/>
      <c r="E3664" s="231"/>
      <c r="F3664" s="231"/>
      <c r="G3664" s="231"/>
      <c r="H3664" s="231"/>
      <c r="I3664" s="231"/>
      <c r="J3664" s="231"/>
      <c r="K3664" s="231"/>
      <c r="L3664" s="231"/>
      <c r="M3664" s="32"/>
      <c r="N3664" s="231"/>
    </row>
    <row r="3665">
      <c r="A3665" s="227" t="str">
        <f t="shared" si="1"/>
        <v>#VALUE!</v>
      </c>
      <c r="B3665" s="227" t="str">
        <f t="shared" si="2"/>
        <v>#VALUE!</v>
      </c>
      <c r="C3665" s="32"/>
      <c r="D3665" s="32"/>
      <c r="E3665" s="231"/>
      <c r="F3665" s="32"/>
      <c r="G3665" s="229"/>
      <c r="H3665" s="229"/>
      <c r="I3665" s="231"/>
      <c r="J3665" s="32"/>
      <c r="K3665" s="229"/>
      <c r="L3665" s="229"/>
      <c r="M3665" s="32"/>
      <c r="N3665" s="229"/>
    </row>
    <row r="3666">
      <c r="A3666" s="227" t="str">
        <f t="shared" si="1"/>
        <v>#VALUE!</v>
      </c>
      <c r="B3666" s="227" t="str">
        <f t="shared" si="2"/>
        <v>#VALUE!</v>
      </c>
      <c r="C3666" s="231"/>
      <c r="D3666" s="231"/>
      <c r="E3666" s="231"/>
      <c r="F3666" s="231"/>
      <c r="G3666" s="231"/>
      <c r="H3666" s="231"/>
      <c r="I3666" s="231"/>
      <c r="J3666" s="231"/>
      <c r="K3666" s="231"/>
      <c r="L3666" s="231"/>
      <c r="M3666" s="32"/>
      <c r="N3666" s="231"/>
    </row>
    <row r="3667">
      <c r="A3667" s="227" t="str">
        <f t="shared" si="1"/>
        <v>#VALUE!</v>
      </c>
      <c r="B3667" s="227" t="str">
        <f t="shared" si="2"/>
        <v>#VALUE!</v>
      </c>
      <c r="C3667" s="32"/>
      <c r="D3667" s="32"/>
      <c r="E3667" s="231"/>
      <c r="F3667" s="32"/>
      <c r="G3667" s="229"/>
      <c r="H3667" s="229"/>
      <c r="I3667" s="231"/>
      <c r="J3667" s="32"/>
      <c r="K3667" s="229"/>
      <c r="L3667" s="229"/>
      <c r="M3667" s="32"/>
      <c r="N3667" s="229"/>
    </row>
    <row r="3668">
      <c r="A3668" s="227" t="str">
        <f t="shared" si="1"/>
        <v>#VALUE!</v>
      </c>
      <c r="B3668" s="227" t="str">
        <f t="shared" si="2"/>
        <v>#VALUE!</v>
      </c>
      <c r="C3668" s="231"/>
      <c r="D3668" s="231"/>
      <c r="E3668" s="231"/>
      <c r="F3668" s="231"/>
      <c r="G3668" s="231"/>
      <c r="H3668" s="231"/>
      <c r="I3668" s="231"/>
      <c r="J3668" s="231"/>
      <c r="K3668" s="231"/>
      <c r="L3668" s="231"/>
      <c r="M3668" s="32"/>
      <c r="N3668" s="231"/>
    </row>
    <row r="3669">
      <c r="A3669" s="227" t="str">
        <f t="shared" si="1"/>
        <v>#VALUE!</v>
      </c>
      <c r="B3669" s="227" t="str">
        <f t="shared" si="2"/>
        <v>#VALUE!</v>
      </c>
      <c r="C3669" s="32"/>
      <c r="D3669" s="32"/>
      <c r="E3669" s="231"/>
      <c r="F3669" s="32"/>
      <c r="G3669" s="229"/>
      <c r="H3669" s="229"/>
      <c r="I3669" s="231"/>
      <c r="J3669" s="32"/>
      <c r="K3669" s="229"/>
      <c r="L3669" s="229"/>
      <c r="M3669" s="32"/>
      <c r="N3669" s="229"/>
    </row>
    <row r="3670">
      <c r="A3670" s="227" t="str">
        <f t="shared" si="1"/>
        <v>#VALUE!</v>
      </c>
      <c r="B3670" s="227" t="str">
        <f t="shared" si="2"/>
        <v>#VALUE!</v>
      </c>
      <c r="C3670" s="231"/>
      <c r="D3670" s="231"/>
      <c r="E3670" s="231"/>
      <c r="F3670" s="231"/>
      <c r="G3670" s="231"/>
      <c r="H3670" s="231"/>
      <c r="I3670" s="231"/>
      <c r="J3670" s="231"/>
      <c r="K3670" s="231"/>
      <c r="L3670" s="231"/>
      <c r="M3670" s="32"/>
      <c r="N3670" s="231"/>
    </row>
    <row r="3671">
      <c r="A3671" s="227" t="str">
        <f t="shared" si="1"/>
        <v>#VALUE!</v>
      </c>
      <c r="B3671" s="227" t="str">
        <f t="shared" si="2"/>
        <v>#VALUE!</v>
      </c>
      <c r="C3671" s="32"/>
      <c r="D3671" s="32"/>
      <c r="E3671" s="231"/>
      <c r="F3671" s="32"/>
      <c r="G3671" s="229"/>
      <c r="H3671" s="229"/>
      <c r="I3671" s="231"/>
      <c r="J3671" s="32"/>
      <c r="K3671" s="229"/>
      <c r="L3671" s="229"/>
      <c r="M3671" s="32"/>
      <c r="N3671" s="229"/>
    </row>
    <row r="3672">
      <c r="A3672" s="227" t="str">
        <f t="shared" si="1"/>
        <v>#VALUE!</v>
      </c>
      <c r="B3672" s="227" t="str">
        <f t="shared" si="2"/>
        <v>#VALUE!</v>
      </c>
      <c r="C3672" s="231"/>
      <c r="D3672" s="231"/>
      <c r="E3672" s="231"/>
      <c r="F3672" s="231"/>
      <c r="G3672" s="231"/>
      <c r="H3672" s="231"/>
      <c r="I3672" s="231"/>
      <c r="J3672" s="231"/>
      <c r="K3672" s="231"/>
      <c r="L3672" s="231"/>
      <c r="M3672" s="32"/>
      <c r="N3672" s="231"/>
    </row>
    <row r="3673">
      <c r="A3673" s="227" t="str">
        <f t="shared" si="1"/>
        <v>#VALUE!</v>
      </c>
      <c r="B3673" s="227" t="str">
        <f t="shared" si="2"/>
        <v>#VALUE!</v>
      </c>
      <c r="C3673" s="32"/>
      <c r="D3673" s="32"/>
      <c r="E3673" s="231"/>
      <c r="F3673" s="32"/>
      <c r="G3673" s="229"/>
      <c r="H3673" s="229"/>
      <c r="I3673" s="231"/>
      <c r="J3673" s="32"/>
      <c r="K3673" s="229"/>
      <c r="L3673" s="229"/>
      <c r="M3673" s="32"/>
      <c r="N3673" s="229"/>
    </row>
    <row r="3674">
      <c r="A3674" s="227" t="str">
        <f t="shared" si="1"/>
        <v>#VALUE!</v>
      </c>
      <c r="B3674" s="227" t="str">
        <f t="shared" si="2"/>
        <v>#VALUE!</v>
      </c>
      <c r="C3674" s="231"/>
      <c r="D3674" s="231"/>
      <c r="E3674" s="231"/>
      <c r="F3674" s="231"/>
      <c r="G3674" s="231"/>
      <c r="H3674" s="231"/>
      <c r="I3674" s="231"/>
      <c r="J3674" s="231"/>
      <c r="K3674" s="231"/>
      <c r="L3674" s="231"/>
      <c r="M3674" s="32"/>
      <c r="N3674" s="231"/>
    </row>
    <row r="3675">
      <c r="A3675" s="227" t="str">
        <f t="shared" si="1"/>
        <v>#VALUE!</v>
      </c>
      <c r="B3675" s="227" t="str">
        <f t="shared" si="2"/>
        <v>#VALUE!</v>
      </c>
      <c r="C3675" s="32"/>
      <c r="D3675" s="32"/>
      <c r="E3675" s="231"/>
      <c r="F3675" s="32"/>
      <c r="G3675" s="229"/>
      <c r="H3675" s="229"/>
      <c r="I3675" s="231"/>
      <c r="J3675" s="32"/>
      <c r="K3675" s="229"/>
      <c r="L3675" s="229"/>
      <c r="M3675" s="32"/>
      <c r="N3675" s="229"/>
    </row>
    <row r="3676">
      <c r="A3676" s="227" t="str">
        <f t="shared" si="1"/>
        <v>#VALUE!</v>
      </c>
      <c r="B3676" s="227" t="str">
        <f t="shared" si="2"/>
        <v>#VALUE!</v>
      </c>
      <c r="C3676" s="231"/>
      <c r="D3676" s="231"/>
      <c r="E3676" s="231"/>
      <c r="F3676" s="231"/>
      <c r="G3676" s="231"/>
      <c r="H3676" s="231"/>
      <c r="I3676" s="231"/>
      <c r="J3676" s="231"/>
      <c r="K3676" s="231"/>
      <c r="L3676" s="231"/>
      <c r="M3676" s="32"/>
      <c r="N3676" s="231"/>
    </row>
    <row r="3677">
      <c r="A3677" s="227" t="str">
        <f t="shared" si="1"/>
        <v>#VALUE!</v>
      </c>
      <c r="B3677" s="227" t="str">
        <f t="shared" si="2"/>
        <v>#VALUE!</v>
      </c>
      <c r="C3677" s="32"/>
      <c r="D3677" s="32"/>
      <c r="E3677" s="231"/>
      <c r="F3677" s="32"/>
      <c r="G3677" s="229"/>
      <c r="H3677" s="229"/>
      <c r="I3677" s="231"/>
      <c r="J3677" s="32"/>
      <c r="K3677" s="229"/>
      <c r="L3677" s="229"/>
      <c r="M3677" s="32"/>
      <c r="N3677" s="229"/>
    </row>
    <row r="3678">
      <c r="A3678" s="227" t="str">
        <f t="shared" si="1"/>
        <v>#VALUE!</v>
      </c>
      <c r="B3678" s="227" t="str">
        <f t="shared" si="2"/>
        <v>#VALUE!</v>
      </c>
      <c r="C3678" s="231"/>
      <c r="D3678" s="231"/>
      <c r="E3678" s="231"/>
      <c r="F3678" s="231"/>
      <c r="G3678" s="231"/>
      <c r="H3678" s="231"/>
      <c r="I3678" s="231"/>
      <c r="J3678" s="231"/>
      <c r="K3678" s="231"/>
      <c r="L3678" s="231"/>
      <c r="M3678" s="32"/>
      <c r="N3678" s="231"/>
    </row>
    <row r="3679">
      <c r="A3679" s="227" t="str">
        <f t="shared" si="1"/>
        <v>#VALUE!</v>
      </c>
      <c r="B3679" s="227" t="str">
        <f t="shared" si="2"/>
        <v>#VALUE!</v>
      </c>
      <c r="C3679" s="32"/>
      <c r="D3679" s="32"/>
      <c r="E3679" s="231"/>
      <c r="F3679" s="32"/>
      <c r="G3679" s="229"/>
      <c r="H3679" s="229"/>
      <c r="I3679" s="231"/>
      <c r="J3679" s="32"/>
      <c r="K3679" s="229"/>
      <c r="L3679" s="229"/>
      <c r="M3679" s="32"/>
      <c r="N3679" s="229"/>
    </row>
    <row r="3680">
      <c r="A3680" s="227" t="str">
        <f t="shared" si="1"/>
        <v>#VALUE!</v>
      </c>
      <c r="B3680" s="227" t="str">
        <f t="shared" si="2"/>
        <v>#VALUE!</v>
      </c>
      <c r="C3680" s="231"/>
      <c r="D3680" s="231"/>
      <c r="E3680" s="231"/>
      <c r="F3680" s="231"/>
      <c r="G3680" s="231"/>
      <c r="H3680" s="231"/>
      <c r="I3680" s="231"/>
      <c r="J3680" s="231"/>
      <c r="K3680" s="231"/>
      <c r="L3680" s="231"/>
      <c r="M3680" s="32"/>
      <c r="N3680" s="231"/>
    </row>
    <row r="3681">
      <c r="A3681" s="227" t="str">
        <f t="shared" si="1"/>
        <v>#VALUE!</v>
      </c>
      <c r="B3681" s="227" t="str">
        <f t="shared" si="2"/>
        <v>#VALUE!</v>
      </c>
      <c r="C3681" s="32"/>
      <c r="D3681" s="32"/>
      <c r="E3681" s="231"/>
      <c r="F3681" s="32"/>
      <c r="G3681" s="229"/>
      <c r="H3681" s="229"/>
      <c r="I3681" s="231"/>
      <c r="J3681" s="32"/>
      <c r="K3681" s="229"/>
      <c r="L3681" s="229"/>
      <c r="M3681" s="32"/>
      <c r="N3681" s="229"/>
    </row>
    <row r="3682">
      <c r="A3682" s="227" t="str">
        <f t="shared" si="1"/>
        <v>#VALUE!</v>
      </c>
      <c r="B3682" s="227" t="str">
        <f t="shared" si="2"/>
        <v>#VALUE!</v>
      </c>
      <c r="C3682" s="231"/>
      <c r="D3682" s="231"/>
      <c r="E3682" s="231"/>
      <c r="F3682" s="231"/>
      <c r="G3682" s="231"/>
      <c r="H3682" s="231"/>
      <c r="I3682" s="231"/>
      <c r="J3682" s="231"/>
      <c r="K3682" s="231"/>
      <c r="L3682" s="231"/>
      <c r="M3682" s="32"/>
      <c r="N3682" s="231"/>
    </row>
    <row r="3683">
      <c r="A3683" s="227" t="str">
        <f t="shared" si="1"/>
        <v>#VALUE!</v>
      </c>
      <c r="B3683" s="227" t="str">
        <f t="shared" si="2"/>
        <v>#VALUE!</v>
      </c>
      <c r="C3683" s="32"/>
      <c r="D3683" s="32"/>
      <c r="E3683" s="231"/>
      <c r="F3683" s="32"/>
      <c r="G3683" s="229"/>
      <c r="H3683" s="229"/>
      <c r="I3683" s="231"/>
      <c r="J3683" s="32"/>
      <c r="K3683" s="229"/>
      <c r="L3683" s="229"/>
      <c r="M3683" s="32"/>
      <c r="N3683" s="229"/>
    </row>
    <row r="3684">
      <c r="A3684" s="227" t="str">
        <f t="shared" si="1"/>
        <v>#VALUE!</v>
      </c>
      <c r="B3684" s="227" t="str">
        <f t="shared" si="2"/>
        <v>#VALUE!</v>
      </c>
      <c r="C3684" s="231"/>
      <c r="D3684" s="231"/>
      <c r="E3684" s="231"/>
      <c r="F3684" s="231"/>
      <c r="G3684" s="231"/>
      <c r="H3684" s="231"/>
      <c r="I3684" s="231"/>
      <c r="J3684" s="231"/>
      <c r="K3684" s="231"/>
      <c r="L3684" s="231"/>
      <c r="M3684" s="32"/>
      <c r="N3684" s="231"/>
    </row>
    <row r="3685">
      <c r="A3685" s="227" t="str">
        <f t="shared" si="1"/>
        <v>#VALUE!</v>
      </c>
      <c r="B3685" s="227" t="str">
        <f t="shared" si="2"/>
        <v>#VALUE!</v>
      </c>
      <c r="C3685" s="32"/>
      <c r="D3685" s="32"/>
      <c r="E3685" s="231"/>
      <c r="F3685" s="32"/>
      <c r="G3685" s="229"/>
      <c r="H3685" s="229"/>
      <c r="I3685" s="231"/>
      <c r="J3685" s="32"/>
      <c r="K3685" s="229"/>
      <c r="L3685" s="229"/>
      <c r="M3685" s="32"/>
      <c r="N3685" s="229"/>
    </row>
    <row r="3686">
      <c r="A3686" s="227" t="str">
        <f t="shared" si="1"/>
        <v>#VALUE!</v>
      </c>
      <c r="B3686" s="227" t="str">
        <f t="shared" si="2"/>
        <v>#VALUE!</v>
      </c>
      <c r="C3686" s="231"/>
      <c r="D3686" s="231"/>
      <c r="E3686" s="231"/>
      <c r="F3686" s="231"/>
      <c r="G3686" s="231"/>
      <c r="H3686" s="231"/>
      <c r="I3686" s="231"/>
      <c r="J3686" s="231"/>
      <c r="K3686" s="231"/>
      <c r="L3686" s="231"/>
      <c r="M3686" s="32"/>
      <c r="N3686" s="231"/>
    </row>
    <row r="3687">
      <c r="A3687" s="227" t="str">
        <f t="shared" si="1"/>
        <v>#VALUE!</v>
      </c>
      <c r="B3687" s="227" t="str">
        <f t="shared" si="2"/>
        <v>#VALUE!</v>
      </c>
      <c r="C3687" s="32"/>
      <c r="D3687" s="32"/>
      <c r="E3687" s="231"/>
      <c r="F3687" s="32"/>
      <c r="G3687" s="229"/>
      <c r="H3687" s="229"/>
      <c r="I3687" s="231"/>
      <c r="J3687" s="32"/>
      <c r="K3687" s="229"/>
      <c r="L3687" s="229"/>
      <c r="M3687" s="32"/>
      <c r="N3687" s="229"/>
    </row>
    <row r="3688">
      <c r="A3688" s="227" t="str">
        <f t="shared" si="1"/>
        <v>#VALUE!</v>
      </c>
      <c r="B3688" s="227" t="str">
        <f t="shared" si="2"/>
        <v>#VALUE!</v>
      </c>
      <c r="C3688" s="231"/>
      <c r="D3688" s="231"/>
      <c r="E3688" s="231"/>
      <c r="F3688" s="231"/>
      <c r="G3688" s="231"/>
      <c r="H3688" s="231"/>
      <c r="I3688" s="231"/>
      <c r="J3688" s="231"/>
      <c r="K3688" s="231"/>
      <c r="L3688" s="231"/>
      <c r="M3688" s="32"/>
      <c r="N3688" s="231"/>
    </row>
    <row r="3689">
      <c r="A3689" s="227" t="str">
        <f t="shared" si="1"/>
        <v>#VALUE!</v>
      </c>
      <c r="B3689" s="227" t="str">
        <f t="shared" si="2"/>
        <v>#VALUE!</v>
      </c>
      <c r="C3689" s="32"/>
      <c r="D3689" s="32"/>
      <c r="E3689" s="231"/>
      <c r="F3689" s="32"/>
      <c r="G3689" s="229"/>
      <c r="H3689" s="229"/>
      <c r="I3689" s="231"/>
      <c r="J3689" s="32"/>
      <c r="K3689" s="229"/>
      <c r="L3689" s="229"/>
      <c r="M3689" s="32"/>
      <c r="N3689" s="229"/>
    </row>
    <row r="3690">
      <c r="A3690" s="227" t="str">
        <f t="shared" si="1"/>
        <v>#VALUE!</v>
      </c>
      <c r="B3690" s="227" t="str">
        <f t="shared" si="2"/>
        <v>#VALUE!</v>
      </c>
      <c r="C3690" s="231"/>
      <c r="D3690" s="231"/>
      <c r="E3690" s="231"/>
      <c r="F3690" s="231"/>
      <c r="G3690" s="231"/>
      <c r="H3690" s="231"/>
      <c r="I3690" s="231"/>
      <c r="J3690" s="231"/>
      <c r="K3690" s="231"/>
      <c r="L3690" s="231"/>
      <c r="M3690" s="32"/>
      <c r="N3690" s="231"/>
    </row>
    <row r="3691">
      <c r="A3691" s="227" t="str">
        <f t="shared" si="1"/>
        <v>#VALUE!</v>
      </c>
      <c r="B3691" s="227" t="str">
        <f t="shared" si="2"/>
        <v>#VALUE!</v>
      </c>
      <c r="C3691" s="32"/>
      <c r="D3691" s="32"/>
      <c r="E3691" s="231"/>
      <c r="F3691" s="32"/>
      <c r="G3691" s="229"/>
      <c r="H3691" s="229"/>
      <c r="I3691" s="231"/>
      <c r="J3691" s="32"/>
      <c r="K3691" s="229"/>
      <c r="L3691" s="229"/>
      <c r="M3691" s="32"/>
      <c r="N3691" s="229"/>
    </row>
    <row r="3692">
      <c r="A3692" s="227" t="str">
        <f t="shared" si="1"/>
        <v>#VALUE!</v>
      </c>
      <c r="B3692" s="227" t="str">
        <f t="shared" si="2"/>
        <v>#VALUE!</v>
      </c>
      <c r="C3692" s="231"/>
      <c r="D3692" s="231"/>
      <c r="E3692" s="231"/>
      <c r="F3692" s="231"/>
      <c r="G3692" s="231"/>
      <c r="H3692" s="231"/>
      <c r="I3692" s="231"/>
      <c r="J3692" s="231"/>
      <c r="K3692" s="231"/>
      <c r="L3692" s="231"/>
      <c r="M3692" s="32"/>
      <c r="N3692" s="231"/>
    </row>
    <row r="3693">
      <c r="A3693" s="227" t="str">
        <f t="shared" si="1"/>
        <v>#VALUE!</v>
      </c>
      <c r="B3693" s="227" t="str">
        <f t="shared" si="2"/>
        <v>#VALUE!</v>
      </c>
      <c r="C3693" s="32"/>
      <c r="D3693" s="32"/>
      <c r="E3693" s="231"/>
      <c r="F3693" s="32"/>
      <c r="G3693" s="229"/>
      <c r="H3693" s="229"/>
      <c r="I3693" s="231"/>
      <c r="J3693" s="32"/>
      <c r="K3693" s="229"/>
      <c r="L3693" s="229"/>
      <c r="M3693" s="32"/>
      <c r="N3693" s="229"/>
    </row>
    <row r="3694">
      <c r="A3694" s="227" t="str">
        <f t="shared" si="1"/>
        <v>#VALUE!</v>
      </c>
      <c r="B3694" s="227" t="str">
        <f t="shared" si="2"/>
        <v>#VALUE!</v>
      </c>
      <c r="C3694" s="231"/>
      <c r="D3694" s="231"/>
      <c r="E3694" s="231"/>
      <c r="F3694" s="231"/>
      <c r="G3694" s="231"/>
      <c r="H3694" s="231"/>
      <c r="I3694" s="231"/>
      <c r="J3694" s="231"/>
      <c r="K3694" s="231"/>
      <c r="L3694" s="231"/>
      <c r="M3694" s="32"/>
      <c r="N3694" s="231"/>
    </row>
    <row r="3695">
      <c r="A3695" s="227" t="str">
        <f t="shared" si="1"/>
        <v>#VALUE!</v>
      </c>
      <c r="B3695" s="227" t="str">
        <f t="shared" si="2"/>
        <v>#VALUE!</v>
      </c>
      <c r="C3695" s="32"/>
      <c r="D3695" s="32"/>
      <c r="E3695" s="231"/>
      <c r="F3695" s="32"/>
      <c r="G3695" s="229"/>
      <c r="H3695" s="229"/>
      <c r="I3695" s="231"/>
      <c r="J3695" s="32"/>
      <c r="K3695" s="229"/>
      <c r="L3695" s="229"/>
      <c r="M3695" s="32"/>
      <c r="N3695" s="229"/>
    </row>
    <row r="3696">
      <c r="A3696" s="227" t="str">
        <f t="shared" si="1"/>
        <v>#VALUE!</v>
      </c>
      <c r="B3696" s="227" t="str">
        <f t="shared" si="2"/>
        <v>#VALUE!</v>
      </c>
      <c r="C3696" s="231"/>
      <c r="D3696" s="231"/>
      <c r="E3696" s="231"/>
      <c r="F3696" s="231"/>
      <c r="G3696" s="231"/>
      <c r="H3696" s="231"/>
      <c r="I3696" s="231"/>
      <c r="J3696" s="231"/>
      <c r="K3696" s="231"/>
      <c r="L3696" s="231"/>
      <c r="M3696" s="32"/>
      <c r="N3696" s="231"/>
    </row>
    <row r="3697">
      <c r="A3697" s="227" t="str">
        <f t="shared" si="1"/>
        <v>#VALUE!</v>
      </c>
      <c r="B3697" s="227" t="str">
        <f t="shared" si="2"/>
        <v>#VALUE!</v>
      </c>
      <c r="C3697" s="32"/>
      <c r="D3697" s="32"/>
      <c r="E3697" s="231"/>
      <c r="F3697" s="32"/>
      <c r="G3697" s="229"/>
      <c r="H3697" s="229"/>
      <c r="I3697" s="231"/>
      <c r="J3697" s="32"/>
      <c r="K3697" s="229"/>
      <c r="L3697" s="229"/>
      <c r="M3697" s="32"/>
      <c r="N3697" s="229"/>
    </row>
    <row r="3698">
      <c r="A3698" s="227" t="str">
        <f t="shared" si="1"/>
        <v>#VALUE!</v>
      </c>
      <c r="B3698" s="227" t="str">
        <f t="shared" si="2"/>
        <v>#VALUE!</v>
      </c>
      <c r="C3698" s="231"/>
      <c r="D3698" s="231"/>
      <c r="E3698" s="231"/>
      <c r="F3698" s="231"/>
      <c r="G3698" s="231"/>
      <c r="H3698" s="231"/>
      <c r="I3698" s="231"/>
      <c r="J3698" s="231"/>
      <c r="K3698" s="231"/>
      <c r="L3698" s="231"/>
      <c r="M3698" s="32"/>
      <c r="N3698" s="231"/>
    </row>
    <row r="3699">
      <c r="A3699" s="227" t="str">
        <f t="shared" si="1"/>
        <v>#VALUE!</v>
      </c>
      <c r="B3699" s="227" t="str">
        <f t="shared" si="2"/>
        <v>#VALUE!</v>
      </c>
      <c r="C3699" s="32"/>
      <c r="D3699" s="32"/>
      <c r="E3699" s="231"/>
      <c r="F3699" s="32"/>
      <c r="G3699" s="229"/>
      <c r="H3699" s="229"/>
      <c r="I3699" s="231"/>
      <c r="J3699" s="32"/>
      <c r="K3699" s="229"/>
      <c r="L3699" s="229"/>
      <c r="M3699" s="32"/>
      <c r="N3699" s="229"/>
    </row>
    <row r="3700">
      <c r="A3700" s="227" t="str">
        <f t="shared" si="1"/>
        <v>#VALUE!</v>
      </c>
      <c r="B3700" s="227" t="str">
        <f t="shared" si="2"/>
        <v>#VALUE!</v>
      </c>
      <c r="C3700" s="231"/>
      <c r="D3700" s="231"/>
      <c r="E3700" s="231"/>
      <c r="F3700" s="231"/>
      <c r="G3700" s="231"/>
      <c r="H3700" s="231"/>
      <c r="I3700" s="231"/>
      <c r="J3700" s="231"/>
      <c r="K3700" s="231"/>
      <c r="L3700" s="231"/>
      <c r="M3700" s="32"/>
      <c r="N3700" s="231"/>
    </row>
    <row r="3701">
      <c r="A3701" s="227" t="str">
        <f t="shared" si="1"/>
        <v>#VALUE!</v>
      </c>
      <c r="B3701" s="227" t="str">
        <f t="shared" si="2"/>
        <v>#VALUE!</v>
      </c>
      <c r="C3701" s="32"/>
      <c r="D3701" s="32"/>
      <c r="E3701" s="231"/>
      <c r="F3701" s="32"/>
      <c r="G3701" s="229"/>
      <c r="H3701" s="229"/>
      <c r="I3701" s="231"/>
      <c r="J3701" s="32"/>
      <c r="K3701" s="229"/>
      <c r="L3701" s="229"/>
      <c r="M3701" s="32"/>
      <c r="N3701" s="229"/>
    </row>
    <row r="3702">
      <c r="A3702" s="227" t="str">
        <f t="shared" si="1"/>
        <v>#VALUE!</v>
      </c>
      <c r="B3702" s="227" t="str">
        <f t="shared" si="2"/>
        <v>#VALUE!</v>
      </c>
      <c r="C3702" s="231"/>
      <c r="D3702" s="231"/>
      <c r="E3702" s="231"/>
      <c r="F3702" s="231"/>
      <c r="G3702" s="231"/>
      <c r="H3702" s="231"/>
      <c r="I3702" s="231"/>
      <c r="J3702" s="231"/>
      <c r="K3702" s="231"/>
      <c r="L3702" s="231"/>
      <c r="M3702" s="32"/>
      <c r="N3702" s="231"/>
    </row>
    <row r="3703">
      <c r="A3703" s="227" t="str">
        <f t="shared" si="1"/>
        <v>#VALUE!</v>
      </c>
      <c r="B3703" s="227" t="str">
        <f t="shared" si="2"/>
        <v>#VALUE!</v>
      </c>
      <c r="C3703" s="32"/>
      <c r="D3703" s="32"/>
      <c r="E3703" s="231"/>
      <c r="F3703" s="32"/>
      <c r="G3703" s="229"/>
      <c r="H3703" s="229"/>
      <c r="I3703" s="231"/>
      <c r="J3703" s="32"/>
      <c r="K3703" s="229"/>
      <c r="L3703" s="229"/>
      <c r="M3703" s="32"/>
      <c r="N3703" s="229"/>
    </row>
    <row r="3704">
      <c r="A3704" s="227" t="str">
        <f t="shared" si="1"/>
        <v>#VALUE!</v>
      </c>
      <c r="B3704" s="227" t="str">
        <f t="shared" si="2"/>
        <v>#VALUE!</v>
      </c>
      <c r="C3704" s="231"/>
      <c r="D3704" s="231"/>
      <c r="E3704" s="231"/>
      <c r="F3704" s="231"/>
      <c r="G3704" s="231"/>
      <c r="H3704" s="231"/>
      <c r="I3704" s="231"/>
      <c r="J3704" s="231"/>
      <c r="K3704" s="231"/>
      <c r="L3704" s="231"/>
      <c r="M3704" s="32"/>
      <c r="N3704" s="231"/>
    </row>
    <row r="3705">
      <c r="A3705" s="227" t="str">
        <f t="shared" si="1"/>
        <v>#VALUE!</v>
      </c>
      <c r="B3705" s="227" t="str">
        <f t="shared" si="2"/>
        <v>#VALUE!</v>
      </c>
      <c r="C3705" s="32"/>
      <c r="D3705" s="32"/>
      <c r="E3705" s="231"/>
      <c r="F3705" s="32"/>
      <c r="G3705" s="229"/>
      <c r="H3705" s="229"/>
      <c r="I3705" s="231"/>
      <c r="J3705" s="32"/>
      <c r="K3705" s="229"/>
      <c r="L3705" s="229"/>
      <c r="M3705" s="32"/>
      <c r="N3705" s="229"/>
    </row>
    <row r="3706">
      <c r="A3706" s="227" t="str">
        <f t="shared" si="1"/>
        <v>#VALUE!</v>
      </c>
      <c r="B3706" s="227" t="str">
        <f t="shared" si="2"/>
        <v>#VALUE!</v>
      </c>
      <c r="C3706" s="231"/>
      <c r="D3706" s="231"/>
      <c r="E3706" s="231"/>
      <c r="F3706" s="231"/>
      <c r="G3706" s="231"/>
      <c r="H3706" s="231"/>
      <c r="I3706" s="231"/>
      <c r="J3706" s="231"/>
      <c r="K3706" s="231"/>
      <c r="L3706" s="231"/>
      <c r="M3706" s="32"/>
      <c r="N3706" s="231"/>
    </row>
    <row r="3707">
      <c r="A3707" s="227" t="str">
        <f t="shared" si="1"/>
        <v>#VALUE!</v>
      </c>
      <c r="B3707" s="227" t="str">
        <f t="shared" si="2"/>
        <v>#VALUE!</v>
      </c>
      <c r="C3707" s="32"/>
      <c r="D3707" s="32"/>
      <c r="E3707" s="231"/>
      <c r="F3707" s="32"/>
      <c r="G3707" s="229"/>
      <c r="H3707" s="229"/>
      <c r="I3707" s="231"/>
      <c r="J3707" s="32"/>
      <c r="K3707" s="229"/>
      <c r="L3707" s="229"/>
      <c r="M3707" s="32"/>
      <c r="N3707" s="229"/>
    </row>
    <row r="3708">
      <c r="A3708" s="227" t="str">
        <f t="shared" si="1"/>
        <v>#VALUE!</v>
      </c>
      <c r="B3708" s="227" t="str">
        <f t="shared" si="2"/>
        <v>#VALUE!</v>
      </c>
      <c r="C3708" s="231"/>
      <c r="D3708" s="231"/>
      <c r="E3708" s="231"/>
      <c r="F3708" s="231"/>
      <c r="G3708" s="231"/>
      <c r="H3708" s="231"/>
      <c r="I3708" s="231"/>
      <c r="J3708" s="231"/>
      <c r="K3708" s="231"/>
      <c r="L3708" s="231"/>
      <c r="M3708" s="32"/>
      <c r="N3708" s="231"/>
    </row>
    <row r="3709">
      <c r="A3709" s="227" t="str">
        <f t="shared" si="1"/>
        <v>#VALUE!</v>
      </c>
      <c r="B3709" s="227" t="str">
        <f t="shared" si="2"/>
        <v>#VALUE!</v>
      </c>
      <c r="C3709" s="32"/>
      <c r="D3709" s="32"/>
      <c r="E3709" s="231"/>
      <c r="F3709" s="32"/>
      <c r="G3709" s="229"/>
      <c r="H3709" s="229"/>
      <c r="I3709" s="231"/>
      <c r="J3709" s="32"/>
      <c r="K3709" s="229"/>
      <c r="L3709" s="229"/>
      <c r="M3709" s="32"/>
      <c r="N3709" s="229"/>
    </row>
    <row r="3710">
      <c r="A3710" s="227" t="str">
        <f t="shared" si="1"/>
        <v>#VALUE!</v>
      </c>
      <c r="B3710" s="227" t="str">
        <f t="shared" si="2"/>
        <v>#VALUE!</v>
      </c>
      <c r="C3710" s="231"/>
      <c r="D3710" s="231"/>
      <c r="E3710" s="231"/>
      <c r="F3710" s="231"/>
      <c r="G3710" s="231"/>
      <c r="H3710" s="231"/>
      <c r="I3710" s="231"/>
      <c r="J3710" s="231"/>
      <c r="K3710" s="231"/>
      <c r="L3710" s="231"/>
      <c r="M3710" s="32"/>
      <c r="N3710" s="231"/>
    </row>
    <row r="3711">
      <c r="A3711" s="227" t="str">
        <f t="shared" si="1"/>
        <v>#VALUE!</v>
      </c>
      <c r="B3711" s="227" t="str">
        <f t="shared" si="2"/>
        <v>#VALUE!</v>
      </c>
      <c r="C3711" s="32"/>
      <c r="D3711" s="32"/>
      <c r="E3711" s="231"/>
      <c r="F3711" s="32"/>
      <c r="G3711" s="229"/>
      <c r="H3711" s="229"/>
      <c r="I3711" s="231"/>
      <c r="J3711" s="32"/>
      <c r="K3711" s="229"/>
      <c r="L3711" s="229"/>
      <c r="M3711" s="32"/>
      <c r="N3711" s="229"/>
    </row>
    <row r="3712">
      <c r="A3712" s="227" t="str">
        <f t="shared" si="1"/>
        <v>#VALUE!</v>
      </c>
      <c r="B3712" s="227" t="str">
        <f t="shared" si="2"/>
        <v>#VALUE!</v>
      </c>
      <c r="C3712" s="231"/>
      <c r="D3712" s="231"/>
      <c r="E3712" s="231"/>
      <c r="F3712" s="231"/>
      <c r="G3712" s="231"/>
      <c r="H3712" s="231"/>
      <c r="I3712" s="231"/>
      <c r="J3712" s="231"/>
      <c r="K3712" s="231"/>
      <c r="L3712" s="231"/>
      <c r="M3712" s="32"/>
      <c r="N3712" s="231"/>
    </row>
    <row r="3713">
      <c r="A3713" s="227" t="str">
        <f t="shared" si="1"/>
        <v>#VALUE!</v>
      </c>
      <c r="B3713" s="227" t="str">
        <f t="shared" si="2"/>
        <v>#VALUE!</v>
      </c>
      <c r="C3713" s="32"/>
      <c r="D3713" s="32"/>
      <c r="E3713" s="231"/>
      <c r="F3713" s="32"/>
      <c r="G3713" s="229"/>
      <c r="H3713" s="229"/>
      <c r="I3713" s="231"/>
      <c r="J3713" s="32"/>
      <c r="K3713" s="229"/>
      <c r="L3713" s="229"/>
      <c r="M3713" s="32"/>
      <c r="N3713" s="229"/>
    </row>
    <row r="3714">
      <c r="A3714" s="227" t="str">
        <f t="shared" si="1"/>
        <v>#VALUE!</v>
      </c>
      <c r="B3714" s="227" t="str">
        <f t="shared" si="2"/>
        <v>#VALUE!</v>
      </c>
      <c r="C3714" s="231"/>
      <c r="D3714" s="231"/>
      <c r="E3714" s="231"/>
      <c r="F3714" s="231"/>
      <c r="G3714" s="231"/>
      <c r="H3714" s="231"/>
      <c r="I3714" s="231"/>
      <c r="J3714" s="231"/>
      <c r="K3714" s="231"/>
      <c r="L3714" s="231"/>
      <c r="M3714" s="32"/>
      <c r="N3714" s="231"/>
    </row>
    <row r="3715">
      <c r="A3715" s="227" t="str">
        <f t="shared" si="1"/>
        <v>#VALUE!</v>
      </c>
      <c r="B3715" s="227" t="str">
        <f t="shared" si="2"/>
        <v>#VALUE!</v>
      </c>
      <c r="C3715" s="32"/>
      <c r="D3715" s="32"/>
      <c r="E3715" s="231"/>
      <c r="F3715" s="32"/>
      <c r="G3715" s="229"/>
      <c r="H3715" s="229"/>
      <c r="I3715" s="231"/>
      <c r="J3715" s="32"/>
      <c r="K3715" s="229"/>
      <c r="L3715" s="229"/>
      <c r="M3715" s="32"/>
      <c r="N3715" s="229"/>
    </row>
    <row r="3716">
      <c r="A3716" s="227" t="str">
        <f t="shared" si="1"/>
        <v>#VALUE!</v>
      </c>
      <c r="B3716" s="227" t="str">
        <f t="shared" si="2"/>
        <v>#VALUE!</v>
      </c>
      <c r="C3716" s="231"/>
      <c r="D3716" s="231"/>
      <c r="E3716" s="231"/>
      <c r="F3716" s="231"/>
      <c r="G3716" s="231"/>
      <c r="H3716" s="231"/>
      <c r="I3716" s="231"/>
      <c r="J3716" s="231"/>
      <c r="K3716" s="231"/>
      <c r="L3716" s="231"/>
      <c r="M3716" s="32"/>
      <c r="N3716" s="231"/>
    </row>
    <row r="3717">
      <c r="A3717" s="227" t="str">
        <f t="shared" si="1"/>
        <v>#VALUE!</v>
      </c>
      <c r="B3717" s="227" t="str">
        <f t="shared" si="2"/>
        <v>#VALUE!</v>
      </c>
      <c r="C3717" s="32"/>
      <c r="D3717" s="32"/>
      <c r="E3717" s="231"/>
      <c r="F3717" s="32"/>
      <c r="G3717" s="229"/>
      <c r="H3717" s="229"/>
      <c r="I3717" s="231"/>
      <c r="J3717" s="32"/>
      <c r="K3717" s="229"/>
      <c r="L3717" s="229"/>
      <c r="M3717" s="32"/>
      <c r="N3717" s="229"/>
    </row>
    <row r="3718">
      <c r="A3718" s="227" t="str">
        <f t="shared" si="1"/>
        <v>#VALUE!</v>
      </c>
      <c r="B3718" s="227" t="str">
        <f t="shared" si="2"/>
        <v>#VALUE!</v>
      </c>
      <c r="C3718" s="231"/>
      <c r="D3718" s="231"/>
      <c r="E3718" s="231"/>
      <c r="F3718" s="231"/>
      <c r="G3718" s="231"/>
      <c r="H3718" s="231"/>
      <c r="I3718" s="231"/>
      <c r="J3718" s="231"/>
      <c r="K3718" s="231"/>
      <c r="L3718" s="231"/>
      <c r="M3718" s="32"/>
      <c r="N3718" s="231"/>
    </row>
    <row r="3719">
      <c r="A3719" s="227" t="str">
        <f t="shared" si="1"/>
        <v>#VALUE!</v>
      </c>
      <c r="B3719" s="227" t="str">
        <f t="shared" si="2"/>
        <v>#VALUE!</v>
      </c>
      <c r="C3719" s="32"/>
      <c r="D3719" s="32"/>
      <c r="E3719" s="231"/>
      <c r="F3719" s="32"/>
      <c r="G3719" s="229"/>
      <c r="H3719" s="229"/>
      <c r="I3719" s="231"/>
      <c r="J3719" s="32"/>
      <c r="K3719" s="229"/>
      <c r="L3719" s="229"/>
      <c r="M3719" s="32"/>
      <c r="N3719" s="229"/>
    </row>
    <row r="3720">
      <c r="A3720" s="227" t="str">
        <f t="shared" si="1"/>
        <v>#VALUE!</v>
      </c>
      <c r="B3720" s="227" t="str">
        <f t="shared" si="2"/>
        <v>#VALUE!</v>
      </c>
      <c r="C3720" s="231"/>
      <c r="D3720" s="231"/>
      <c r="E3720" s="231"/>
      <c r="F3720" s="231"/>
      <c r="G3720" s="231"/>
      <c r="H3720" s="231"/>
      <c r="I3720" s="231"/>
      <c r="J3720" s="231"/>
      <c r="K3720" s="231"/>
      <c r="L3720" s="231"/>
      <c r="M3720" s="32"/>
      <c r="N3720" s="231"/>
    </row>
    <row r="3721">
      <c r="A3721" s="227" t="str">
        <f t="shared" si="1"/>
        <v>#VALUE!</v>
      </c>
      <c r="B3721" s="227" t="str">
        <f t="shared" si="2"/>
        <v>#VALUE!</v>
      </c>
      <c r="C3721" s="32"/>
      <c r="D3721" s="32"/>
      <c r="E3721" s="231"/>
      <c r="F3721" s="32"/>
      <c r="G3721" s="229"/>
      <c r="H3721" s="229"/>
      <c r="I3721" s="231"/>
      <c r="J3721" s="32"/>
      <c r="K3721" s="229"/>
      <c r="L3721" s="229"/>
      <c r="M3721" s="32"/>
      <c r="N3721" s="229"/>
    </row>
    <row r="3722">
      <c r="A3722" s="227" t="str">
        <f t="shared" si="1"/>
        <v>#VALUE!</v>
      </c>
      <c r="B3722" s="227" t="str">
        <f t="shared" si="2"/>
        <v>#VALUE!</v>
      </c>
      <c r="C3722" s="231"/>
      <c r="D3722" s="231"/>
      <c r="E3722" s="231"/>
      <c r="F3722" s="231"/>
      <c r="G3722" s="231"/>
      <c r="H3722" s="231"/>
      <c r="I3722" s="231"/>
      <c r="J3722" s="231"/>
      <c r="K3722" s="231"/>
      <c r="L3722" s="231"/>
      <c r="M3722" s="32"/>
      <c r="N3722" s="231"/>
    </row>
    <row r="3723">
      <c r="A3723" s="227" t="str">
        <f t="shared" si="1"/>
        <v>#VALUE!</v>
      </c>
      <c r="B3723" s="227" t="str">
        <f t="shared" si="2"/>
        <v>#VALUE!</v>
      </c>
      <c r="C3723" s="32"/>
      <c r="D3723" s="32"/>
      <c r="E3723" s="231"/>
      <c r="F3723" s="32"/>
      <c r="G3723" s="229"/>
      <c r="H3723" s="229"/>
      <c r="I3723" s="231"/>
      <c r="J3723" s="32"/>
      <c r="K3723" s="229"/>
      <c r="L3723" s="229"/>
      <c r="M3723" s="32"/>
      <c r="N3723" s="229"/>
    </row>
    <row r="3724">
      <c r="A3724" s="227" t="str">
        <f t="shared" si="1"/>
        <v>#VALUE!</v>
      </c>
      <c r="B3724" s="227" t="str">
        <f t="shared" si="2"/>
        <v>#VALUE!</v>
      </c>
      <c r="C3724" s="231"/>
      <c r="D3724" s="231"/>
      <c r="E3724" s="231"/>
      <c r="F3724" s="231"/>
      <c r="G3724" s="231"/>
      <c r="H3724" s="231"/>
      <c r="I3724" s="231"/>
      <c r="J3724" s="231"/>
      <c r="K3724" s="231"/>
      <c r="L3724" s="231"/>
      <c r="M3724" s="32"/>
      <c r="N3724" s="231"/>
    </row>
    <row r="3725">
      <c r="A3725" s="227" t="str">
        <f t="shared" si="1"/>
        <v>#VALUE!</v>
      </c>
      <c r="B3725" s="227" t="str">
        <f t="shared" si="2"/>
        <v>#VALUE!</v>
      </c>
      <c r="C3725" s="32"/>
      <c r="D3725" s="32"/>
      <c r="E3725" s="231"/>
      <c r="F3725" s="32"/>
      <c r="G3725" s="229"/>
      <c r="H3725" s="229"/>
      <c r="I3725" s="231"/>
      <c r="J3725" s="32"/>
      <c r="K3725" s="229"/>
      <c r="L3725" s="229"/>
      <c r="M3725" s="32"/>
      <c r="N3725" s="229"/>
    </row>
    <row r="3726">
      <c r="A3726" s="227" t="str">
        <f t="shared" si="1"/>
        <v>#VALUE!</v>
      </c>
      <c r="B3726" s="227" t="str">
        <f t="shared" si="2"/>
        <v>#VALUE!</v>
      </c>
      <c r="C3726" s="231"/>
      <c r="D3726" s="231"/>
      <c r="E3726" s="231"/>
      <c r="F3726" s="231"/>
      <c r="G3726" s="231"/>
      <c r="H3726" s="231"/>
      <c r="I3726" s="231"/>
      <c r="J3726" s="231"/>
      <c r="K3726" s="231"/>
      <c r="L3726" s="231"/>
      <c r="M3726" s="32"/>
      <c r="N3726" s="231"/>
    </row>
    <row r="3727">
      <c r="A3727" s="227" t="str">
        <f t="shared" si="1"/>
        <v>#VALUE!</v>
      </c>
      <c r="B3727" s="227" t="str">
        <f t="shared" si="2"/>
        <v>#VALUE!</v>
      </c>
      <c r="C3727" s="32"/>
      <c r="D3727" s="32"/>
      <c r="E3727" s="231"/>
      <c r="F3727" s="32"/>
      <c r="G3727" s="229"/>
      <c r="H3727" s="229"/>
      <c r="I3727" s="231"/>
      <c r="J3727" s="32"/>
      <c r="K3727" s="229"/>
      <c r="L3727" s="229"/>
      <c r="M3727" s="32"/>
      <c r="N3727" s="229"/>
    </row>
    <row r="3728">
      <c r="A3728" s="227" t="str">
        <f t="shared" si="1"/>
        <v>#VALUE!</v>
      </c>
      <c r="B3728" s="227" t="str">
        <f t="shared" si="2"/>
        <v>#VALUE!</v>
      </c>
      <c r="C3728" s="231"/>
      <c r="D3728" s="231"/>
      <c r="E3728" s="231"/>
      <c r="F3728" s="231"/>
      <c r="G3728" s="231"/>
      <c r="H3728" s="231"/>
      <c r="I3728" s="231"/>
      <c r="J3728" s="231"/>
      <c r="K3728" s="231"/>
      <c r="L3728" s="231"/>
      <c r="M3728" s="32"/>
      <c r="N3728" s="231"/>
    </row>
    <row r="3729">
      <c r="A3729" s="227" t="str">
        <f t="shared" si="1"/>
        <v>#VALUE!</v>
      </c>
      <c r="B3729" s="227" t="str">
        <f t="shared" si="2"/>
        <v>#VALUE!</v>
      </c>
      <c r="C3729" s="32"/>
      <c r="D3729" s="32"/>
      <c r="E3729" s="231"/>
      <c r="F3729" s="32"/>
      <c r="G3729" s="229"/>
      <c r="H3729" s="229"/>
      <c r="I3729" s="231"/>
      <c r="J3729" s="32"/>
      <c r="K3729" s="229"/>
      <c r="L3729" s="229"/>
      <c r="M3729" s="32"/>
      <c r="N3729" s="229"/>
    </row>
    <row r="3730">
      <c r="A3730" s="227" t="str">
        <f t="shared" si="1"/>
        <v>#VALUE!</v>
      </c>
      <c r="B3730" s="227" t="str">
        <f t="shared" si="2"/>
        <v>#VALUE!</v>
      </c>
      <c r="C3730" s="231"/>
      <c r="D3730" s="231"/>
      <c r="E3730" s="231"/>
      <c r="F3730" s="231"/>
      <c r="G3730" s="231"/>
      <c r="H3730" s="231"/>
      <c r="I3730" s="231"/>
      <c r="J3730" s="231"/>
      <c r="K3730" s="231"/>
      <c r="L3730" s="231"/>
      <c r="M3730" s="32"/>
      <c r="N3730" s="231"/>
    </row>
    <row r="3731">
      <c r="A3731" s="227" t="str">
        <f t="shared" si="1"/>
        <v>#VALUE!</v>
      </c>
      <c r="B3731" s="227" t="str">
        <f t="shared" si="2"/>
        <v>#VALUE!</v>
      </c>
      <c r="C3731" s="32"/>
      <c r="D3731" s="32"/>
      <c r="E3731" s="231"/>
      <c r="F3731" s="32"/>
      <c r="G3731" s="229"/>
      <c r="H3731" s="229"/>
      <c r="I3731" s="231"/>
      <c r="J3731" s="32"/>
      <c r="K3731" s="229"/>
      <c r="L3731" s="229"/>
      <c r="M3731" s="32"/>
      <c r="N3731" s="229"/>
    </row>
    <row r="3732">
      <c r="A3732" s="227" t="str">
        <f t="shared" si="1"/>
        <v>#VALUE!</v>
      </c>
      <c r="B3732" s="227" t="str">
        <f t="shared" si="2"/>
        <v>#VALUE!</v>
      </c>
      <c r="C3732" s="231"/>
      <c r="D3732" s="231"/>
      <c r="E3732" s="231"/>
      <c r="F3732" s="231"/>
      <c r="G3732" s="231"/>
      <c r="H3732" s="231"/>
      <c r="I3732" s="231"/>
      <c r="J3732" s="231"/>
      <c r="K3732" s="231"/>
      <c r="L3732" s="231"/>
      <c r="M3732" s="32"/>
      <c r="N3732" s="231"/>
    </row>
    <row r="3733">
      <c r="A3733" s="227" t="str">
        <f t="shared" si="1"/>
        <v>#VALUE!</v>
      </c>
      <c r="B3733" s="227" t="str">
        <f t="shared" si="2"/>
        <v>#VALUE!</v>
      </c>
      <c r="C3733" s="32"/>
      <c r="D3733" s="32"/>
      <c r="E3733" s="231"/>
      <c r="F3733" s="32"/>
      <c r="G3733" s="229"/>
      <c r="H3733" s="229"/>
      <c r="I3733" s="231"/>
      <c r="J3733" s="32"/>
      <c r="K3733" s="229"/>
      <c r="L3733" s="229"/>
      <c r="M3733" s="32"/>
      <c r="N3733" s="229"/>
    </row>
    <row r="3734">
      <c r="A3734" s="227" t="str">
        <f t="shared" si="1"/>
        <v>#VALUE!</v>
      </c>
      <c r="B3734" s="227" t="str">
        <f t="shared" si="2"/>
        <v>#VALUE!</v>
      </c>
      <c r="C3734" s="231"/>
      <c r="D3734" s="231"/>
      <c r="E3734" s="231"/>
      <c r="F3734" s="231"/>
      <c r="G3734" s="231"/>
      <c r="H3734" s="231"/>
      <c r="I3734" s="231"/>
      <c r="J3734" s="231"/>
      <c r="K3734" s="231"/>
      <c r="L3734" s="231"/>
      <c r="M3734" s="32"/>
      <c r="N3734" s="231"/>
    </row>
    <row r="3735">
      <c r="A3735" s="227" t="str">
        <f t="shared" si="1"/>
        <v>#VALUE!</v>
      </c>
      <c r="B3735" s="227" t="str">
        <f t="shared" si="2"/>
        <v>#VALUE!</v>
      </c>
      <c r="C3735" s="32"/>
      <c r="D3735" s="32"/>
      <c r="E3735" s="231"/>
      <c r="F3735" s="32"/>
      <c r="G3735" s="229"/>
      <c r="H3735" s="229"/>
      <c r="I3735" s="231"/>
      <c r="J3735" s="32"/>
      <c r="K3735" s="229"/>
      <c r="L3735" s="229"/>
      <c r="M3735" s="32"/>
      <c r="N3735" s="229"/>
    </row>
    <row r="3736">
      <c r="A3736" s="227" t="str">
        <f t="shared" si="1"/>
        <v>#VALUE!</v>
      </c>
      <c r="B3736" s="227" t="str">
        <f t="shared" si="2"/>
        <v>#VALUE!</v>
      </c>
      <c r="C3736" s="231"/>
      <c r="D3736" s="231"/>
      <c r="E3736" s="231"/>
      <c r="F3736" s="231"/>
      <c r="G3736" s="231"/>
      <c r="H3736" s="231"/>
      <c r="I3736" s="231"/>
      <c r="J3736" s="231"/>
      <c r="K3736" s="231"/>
      <c r="L3736" s="231"/>
      <c r="M3736" s="32"/>
      <c r="N3736" s="231"/>
    </row>
    <row r="3737">
      <c r="A3737" s="227" t="str">
        <f t="shared" si="1"/>
        <v>#VALUE!</v>
      </c>
      <c r="B3737" s="227" t="str">
        <f t="shared" si="2"/>
        <v>#VALUE!</v>
      </c>
      <c r="C3737" s="32"/>
      <c r="D3737" s="32"/>
      <c r="E3737" s="231"/>
      <c r="F3737" s="32"/>
      <c r="G3737" s="229"/>
      <c r="H3737" s="229"/>
      <c r="I3737" s="32"/>
      <c r="J3737" s="32"/>
      <c r="K3737" s="229"/>
      <c r="L3737" s="229"/>
      <c r="M3737" s="32"/>
      <c r="N3737" s="229"/>
    </row>
    <row r="3738">
      <c r="A3738" s="227" t="str">
        <f t="shared" si="1"/>
        <v>#VALUE!</v>
      </c>
      <c r="B3738" s="227" t="str">
        <f t="shared" si="2"/>
        <v>#VALUE!</v>
      </c>
      <c r="C3738" s="32"/>
      <c r="D3738" s="32"/>
      <c r="E3738" s="229"/>
      <c r="F3738" s="32"/>
      <c r="G3738" s="229"/>
      <c r="H3738" s="229"/>
      <c r="I3738" s="32"/>
      <c r="J3738" s="32"/>
      <c r="K3738" s="229"/>
      <c r="L3738" s="229"/>
      <c r="M3738" s="32"/>
      <c r="N3738" s="229"/>
    </row>
    <row r="3739">
      <c r="A3739" s="227" t="str">
        <f t="shared" si="1"/>
        <v>#VALUE!</v>
      </c>
      <c r="B3739" s="227" t="str">
        <f t="shared" si="2"/>
        <v>#VALUE!</v>
      </c>
      <c r="C3739" s="32"/>
      <c r="D3739" s="32"/>
      <c r="E3739" s="231"/>
      <c r="F3739" s="32"/>
      <c r="G3739" s="229"/>
      <c r="H3739" s="229"/>
      <c r="I3739" s="32"/>
      <c r="J3739" s="32"/>
      <c r="K3739" s="229"/>
      <c r="L3739" s="229"/>
      <c r="M3739" s="232"/>
      <c r="N3739" s="229"/>
    </row>
    <row r="3740">
      <c r="A3740" s="227" t="str">
        <f t="shared" si="1"/>
        <v>#VALUE!</v>
      </c>
      <c r="B3740" s="227" t="str">
        <f t="shared" si="2"/>
        <v>#VALUE!</v>
      </c>
      <c r="C3740" s="32"/>
      <c r="D3740" s="32"/>
      <c r="E3740" s="32"/>
      <c r="F3740" s="32"/>
      <c r="G3740" s="229"/>
      <c r="H3740" s="229"/>
      <c r="I3740" s="32"/>
      <c r="J3740" s="32"/>
      <c r="K3740" s="229"/>
      <c r="L3740" s="229"/>
      <c r="M3740" s="232"/>
      <c r="N3740" s="229"/>
    </row>
    <row r="3741">
      <c r="A3741" s="227" t="str">
        <f t="shared" si="1"/>
        <v>#VALUE!</v>
      </c>
      <c r="B3741" s="227" t="str">
        <f t="shared" si="2"/>
        <v>#VALUE!</v>
      </c>
      <c r="C3741" s="32"/>
      <c r="D3741" s="32"/>
      <c r="E3741" s="231"/>
      <c r="F3741" s="32"/>
      <c r="G3741" s="229"/>
      <c r="H3741" s="229"/>
      <c r="I3741" s="32"/>
      <c r="J3741" s="32"/>
      <c r="K3741" s="229"/>
      <c r="L3741" s="229"/>
      <c r="M3741" s="232"/>
      <c r="N3741" s="229"/>
    </row>
    <row r="3742">
      <c r="A3742" s="227" t="str">
        <f t="shared" si="1"/>
        <v>#VALUE!</v>
      </c>
      <c r="B3742" s="227" t="str">
        <f t="shared" si="2"/>
        <v>#VALUE!</v>
      </c>
      <c r="C3742" s="32"/>
      <c r="D3742" s="32"/>
      <c r="E3742" s="231"/>
      <c r="F3742" s="32"/>
      <c r="G3742" s="229"/>
      <c r="H3742" s="229"/>
      <c r="I3742" s="32"/>
      <c r="J3742" s="32"/>
      <c r="K3742" s="229"/>
      <c r="L3742" s="229"/>
      <c r="M3742" s="232"/>
      <c r="N3742" s="229"/>
    </row>
    <row r="3743">
      <c r="A3743" s="227" t="str">
        <f t="shared" si="1"/>
        <v>#VALUE!</v>
      </c>
      <c r="B3743" s="227" t="str">
        <f t="shared" si="2"/>
        <v>#VALUE!</v>
      </c>
      <c r="C3743" s="32"/>
      <c r="D3743" s="32"/>
      <c r="E3743" s="231"/>
      <c r="F3743" s="32"/>
      <c r="G3743" s="229"/>
      <c r="H3743" s="229"/>
      <c r="I3743" s="32"/>
      <c r="J3743" s="32"/>
      <c r="K3743" s="229"/>
      <c r="L3743" s="229"/>
      <c r="M3743" s="232"/>
      <c r="N3743" s="229"/>
    </row>
    <row r="3744">
      <c r="A3744" s="227" t="str">
        <f t="shared" si="1"/>
        <v>#VALUE!</v>
      </c>
      <c r="B3744" s="227" t="str">
        <f t="shared" si="2"/>
        <v>#VALUE!</v>
      </c>
      <c r="C3744" s="32"/>
      <c r="D3744" s="32"/>
      <c r="E3744" s="229"/>
      <c r="F3744" s="32"/>
      <c r="G3744" s="229"/>
      <c r="H3744" s="229"/>
      <c r="I3744" s="32"/>
      <c r="J3744" s="32"/>
      <c r="K3744" s="229"/>
      <c r="L3744" s="229"/>
      <c r="M3744" s="232"/>
      <c r="N3744" s="229"/>
    </row>
    <row r="3745">
      <c r="A3745" s="227" t="str">
        <f t="shared" si="1"/>
        <v>#VALUE!</v>
      </c>
      <c r="B3745" s="227" t="str">
        <f t="shared" si="2"/>
        <v>#VALUE!</v>
      </c>
      <c r="C3745" s="32"/>
      <c r="D3745" s="32"/>
      <c r="E3745" s="229"/>
      <c r="F3745" s="32"/>
      <c r="G3745" s="229"/>
      <c r="H3745" s="229"/>
      <c r="I3745" s="32"/>
      <c r="J3745" s="32"/>
      <c r="K3745" s="229"/>
      <c r="L3745" s="229"/>
      <c r="M3745" s="232"/>
      <c r="N3745" s="229"/>
    </row>
    <row r="3746">
      <c r="A3746" s="227" t="str">
        <f t="shared" si="1"/>
        <v>#VALUE!</v>
      </c>
      <c r="B3746" s="227" t="str">
        <f t="shared" si="2"/>
        <v>#VALUE!</v>
      </c>
      <c r="C3746" s="32"/>
      <c r="D3746" s="32"/>
      <c r="E3746" s="32"/>
      <c r="F3746" s="32"/>
      <c r="G3746" s="229"/>
      <c r="H3746" s="229"/>
      <c r="I3746" s="32"/>
      <c r="J3746" s="32"/>
      <c r="K3746" s="229"/>
      <c r="L3746" s="229"/>
      <c r="M3746" s="232"/>
      <c r="N3746" s="229"/>
    </row>
    <row r="3747">
      <c r="A3747" s="227" t="str">
        <f t="shared" si="1"/>
        <v>#VALUE!</v>
      </c>
      <c r="B3747" s="227" t="str">
        <f t="shared" si="2"/>
        <v>#VALUE!</v>
      </c>
      <c r="C3747" s="32"/>
      <c r="D3747" s="32"/>
      <c r="E3747" s="32"/>
      <c r="F3747" s="32"/>
      <c r="G3747" s="229"/>
      <c r="H3747" s="229"/>
      <c r="I3747" s="32"/>
      <c r="J3747" s="32"/>
      <c r="K3747" s="229"/>
      <c r="L3747" s="229"/>
      <c r="M3747" s="232"/>
      <c r="N3747" s="229"/>
    </row>
    <row r="3748">
      <c r="A3748" s="227" t="str">
        <f t="shared" si="1"/>
        <v>#VALUE!</v>
      </c>
      <c r="B3748" s="227" t="str">
        <f t="shared" si="2"/>
        <v>#VALUE!</v>
      </c>
      <c r="C3748" s="32"/>
      <c r="D3748" s="32"/>
      <c r="E3748" s="231"/>
      <c r="F3748" s="32"/>
      <c r="G3748" s="229"/>
      <c r="H3748" s="229"/>
      <c r="I3748" s="32"/>
      <c r="J3748" s="32"/>
      <c r="K3748" s="229"/>
      <c r="L3748" s="229"/>
      <c r="M3748" s="232"/>
      <c r="N3748" s="229"/>
    </row>
    <row r="3749">
      <c r="A3749" s="227" t="str">
        <f t="shared" si="1"/>
        <v>#VALUE!</v>
      </c>
      <c r="B3749" s="227" t="str">
        <f t="shared" si="2"/>
        <v>#VALUE!</v>
      </c>
      <c r="C3749" s="32"/>
      <c r="D3749" s="32"/>
      <c r="E3749" s="231"/>
      <c r="F3749" s="32"/>
      <c r="G3749" s="229"/>
      <c r="H3749" s="229"/>
      <c r="I3749" s="32"/>
      <c r="J3749" s="32"/>
      <c r="K3749" s="229"/>
      <c r="L3749" s="229"/>
      <c r="M3749" s="232"/>
      <c r="N3749" s="229"/>
    </row>
    <row r="3750">
      <c r="A3750" s="227" t="str">
        <f t="shared" si="1"/>
        <v>#VALUE!</v>
      </c>
      <c r="B3750" s="227" t="str">
        <f t="shared" si="2"/>
        <v>#VALUE!</v>
      </c>
      <c r="C3750" s="32"/>
      <c r="D3750" s="32"/>
      <c r="E3750" s="231"/>
      <c r="F3750" s="32"/>
      <c r="G3750" s="229"/>
      <c r="H3750" s="229"/>
      <c r="I3750" s="32"/>
      <c r="J3750" s="32"/>
      <c r="K3750" s="229"/>
      <c r="L3750" s="233"/>
      <c r="M3750" s="232"/>
      <c r="N3750" s="229"/>
    </row>
    <row r="3751">
      <c r="A3751" s="227" t="str">
        <f t="shared" si="1"/>
        <v>#VALUE!</v>
      </c>
      <c r="B3751" s="227" t="str">
        <f t="shared" si="2"/>
        <v>#VALUE!</v>
      </c>
      <c r="C3751" s="32"/>
      <c r="D3751" s="32"/>
      <c r="E3751" s="229"/>
      <c r="F3751" s="32"/>
      <c r="G3751" s="229"/>
      <c r="H3751" s="229"/>
      <c r="I3751" s="32"/>
      <c r="J3751" s="32"/>
      <c r="K3751" s="229"/>
      <c r="L3751" s="233"/>
      <c r="M3751" s="232"/>
      <c r="N3751" s="229"/>
    </row>
    <row r="3752">
      <c r="A3752" s="227" t="str">
        <f t="shared" si="1"/>
        <v>#VALUE!</v>
      </c>
      <c r="B3752" s="227" t="str">
        <f t="shared" si="2"/>
        <v>#VALUE!</v>
      </c>
      <c r="C3752" s="32"/>
      <c r="D3752" s="32"/>
      <c r="E3752" s="231"/>
      <c r="F3752" s="32"/>
      <c r="G3752" s="229"/>
      <c r="H3752" s="229"/>
      <c r="I3752" s="32"/>
      <c r="J3752" s="32"/>
      <c r="K3752" s="229"/>
      <c r="L3752" s="229"/>
      <c r="M3752" s="232"/>
      <c r="N3752" s="229"/>
    </row>
    <row r="3753">
      <c r="A3753" s="227" t="str">
        <f t="shared" si="1"/>
        <v>#VALUE!</v>
      </c>
      <c r="B3753" s="227" t="str">
        <f t="shared" si="2"/>
        <v>#VALUE!</v>
      </c>
      <c r="C3753" s="32"/>
      <c r="D3753" s="32"/>
      <c r="E3753" s="229"/>
      <c r="F3753" s="32"/>
      <c r="G3753" s="229"/>
      <c r="H3753" s="229"/>
      <c r="I3753" s="32"/>
      <c r="J3753" s="32"/>
      <c r="K3753" s="229"/>
      <c r="L3753" s="229"/>
      <c r="M3753" s="232"/>
      <c r="N3753" s="229"/>
    </row>
    <row r="3754">
      <c r="A3754" s="227" t="str">
        <f t="shared" si="1"/>
        <v>#VALUE!</v>
      </c>
      <c r="B3754" s="227" t="str">
        <f t="shared" si="2"/>
        <v>#VALUE!</v>
      </c>
      <c r="C3754" s="32"/>
      <c r="D3754" s="32"/>
      <c r="E3754" s="229"/>
      <c r="F3754" s="32"/>
      <c r="G3754" s="229"/>
      <c r="H3754" s="229"/>
      <c r="I3754" s="32"/>
      <c r="J3754" s="32"/>
      <c r="K3754" s="229"/>
      <c r="L3754" s="229"/>
      <c r="M3754" s="232"/>
      <c r="N3754" s="229"/>
    </row>
    <row r="3755">
      <c r="A3755" s="227" t="str">
        <f t="shared" si="1"/>
        <v>#VALUE!</v>
      </c>
      <c r="B3755" s="227" t="str">
        <f t="shared" si="2"/>
        <v>#VALUE!</v>
      </c>
      <c r="C3755" s="32"/>
      <c r="D3755" s="32"/>
      <c r="E3755" s="32"/>
      <c r="F3755" s="32"/>
      <c r="G3755" s="229"/>
      <c r="H3755" s="229"/>
      <c r="I3755" s="32"/>
      <c r="J3755" s="32"/>
      <c r="K3755" s="229"/>
      <c r="L3755" s="229"/>
      <c r="M3755" s="232"/>
      <c r="N3755" s="229"/>
    </row>
    <row r="3756">
      <c r="A3756" s="227" t="str">
        <f t="shared" si="1"/>
        <v>#VALUE!</v>
      </c>
      <c r="B3756" s="227" t="str">
        <f t="shared" si="2"/>
        <v>#VALUE!</v>
      </c>
      <c r="C3756" s="32"/>
      <c r="D3756" s="32"/>
      <c r="E3756" s="229"/>
      <c r="F3756" s="32"/>
      <c r="G3756" s="229"/>
      <c r="H3756" s="229"/>
      <c r="I3756" s="32"/>
      <c r="J3756" s="32"/>
      <c r="K3756" s="229"/>
      <c r="L3756" s="229"/>
      <c r="M3756" s="232"/>
      <c r="N3756" s="229"/>
    </row>
    <row r="3757">
      <c r="A3757" s="227" t="str">
        <f t="shared" si="1"/>
        <v>#VALUE!</v>
      </c>
      <c r="B3757" s="227" t="str">
        <f t="shared" si="2"/>
        <v>#VALUE!</v>
      </c>
      <c r="C3757" s="32"/>
      <c r="D3757" s="32"/>
      <c r="E3757" s="229"/>
      <c r="F3757" s="32"/>
      <c r="G3757" s="229"/>
      <c r="H3757" s="229"/>
      <c r="I3757" s="32"/>
      <c r="J3757" s="32"/>
      <c r="K3757" s="229"/>
      <c r="L3757" s="229"/>
      <c r="M3757" s="232"/>
      <c r="N3757" s="229"/>
    </row>
    <row r="3758">
      <c r="A3758" s="227" t="str">
        <f t="shared" si="1"/>
        <v>#VALUE!</v>
      </c>
      <c r="B3758" s="227" t="str">
        <f t="shared" si="2"/>
        <v>#VALUE!</v>
      </c>
      <c r="C3758" s="32"/>
      <c r="D3758" s="32"/>
      <c r="E3758" s="229"/>
      <c r="F3758" s="32"/>
      <c r="G3758" s="229"/>
      <c r="H3758" s="229"/>
      <c r="I3758" s="32"/>
      <c r="J3758" s="32"/>
      <c r="K3758" s="229"/>
      <c r="L3758" s="229"/>
      <c r="M3758" s="232"/>
      <c r="N3758" s="229"/>
    </row>
    <row r="3759">
      <c r="A3759" s="227" t="str">
        <f t="shared" si="1"/>
        <v>#VALUE!</v>
      </c>
      <c r="B3759" s="227" t="str">
        <f t="shared" si="2"/>
        <v>#VALUE!</v>
      </c>
      <c r="C3759" s="32"/>
      <c r="D3759" s="32"/>
      <c r="E3759" s="32"/>
      <c r="F3759" s="32"/>
      <c r="G3759" s="229"/>
      <c r="H3759" s="229"/>
      <c r="I3759" s="32"/>
      <c r="J3759" s="32"/>
      <c r="K3759" s="229"/>
      <c r="L3759" s="229"/>
      <c r="M3759" s="232"/>
      <c r="N3759" s="229"/>
    </row>
    <row r="3760">
      <c r="A3760" s="227" t="str">
        <f t="shared" si="1"/>
        <v>#VALUE!</v>
      </c>
      <c r="B3760" s="227" t="str">
        <f t="shared" si="2"/>
        <v>#VALUE!</v>
      </c>
      <c r="C3760" s="32"/>
      <c r="D3760" s="32"/>
      <c r="E3760" s="229"/>
      <c r="F3760" s="32"/>
      <c r="G3760" s="229"/>
      <c r="H3760" s="229"/>
      <c r="I3760" s="32"/>
      <c r="J3760" s="32"/>
      <c r="K3760" s="229"/>
      <c r="L3760" s="229"/>
      <c r="M3760" s="232"/>
      <c r="N3760" s="229"/>
    </row>
    <row r="3761">
      <c r="A3761" s="227" t="str">
        <f t="shared" si="1"/>
        <v>#VALUE!</v>
      </c>
      <c r="B3761" s="227" t="str">
        <f t="shared" si="2"/>
        <v>#VALUE!</v>
      </c>
      <c r="C3761" s="32"/>
      <c r="D3761" s="32"/>
      <c r="E3761" s="229"/>
      <c r="F3761" s="32"/>
      <c r="G3761" s="229"/>
      <c r="H3761" s="229"/>
      <c r="I3761" s="32"/>
      <c r="J3761" s="32"/>
      <c r="K3761" s="229"/>
      <c r="L3761" s="229"/>
      <c r="M3761" s="232"/>
      <c r="N3761" s="229"/>
    </row>
    <row r="3762">
      <c r="A3762" s="227" t="str">
        <f t="shared" si="1"/>
        <v>#VALUE!</v>
      </c>
      <c r="B3762" s="227" t="str">
        <f t="shared" si="2"/>
        <v>#VALUE!</v>
      </c>
      <c r="C3762" s="32"/>
      <c r="D3762" s="32"/>
      <c r="E3762" s="229"/>
      <c r="F3762" s="32"/>
      <c r="G3762" s="229"/>
      <c r="H3762" s="229"/>
      <c r="I3762" s="32"/>
      <c r="J3762" s="32"/>
      <c r="K3762" s="229"/>
      <c r="L3762" s="229"/>
      <c r="M3762" s="232"/>
      <c r="N3762" s="229"/>
    </row>
    <row r="3763">
      <c r="A3763" s="227" t="str">
        <f t="shared" si="1"/>
        <v>#VALUE!</v>
      </c>
      <c r="B3763" s="227" t="str">
        <f t="shared" si="2"/>
        <v>#VALUE!</v>
      </c>
      <c r="C3763" s="32"/>
      <c r="D3763" s="32"/>
      <c r="E3763" s="229"/>
      <c r="F3763" s="32"/>
      <c r="G3763" s="229"/>
      <c r="H3763" s="229"/>
      <c r="I3763" s="32"/>
      <c r="J3763" s="32"/>
      <c r="K3763" s="229"/>
      <c r="L3763" s="229"/>
      <c r="M3763" s="232"/>
      <c r="N3763" s="229"/>
    </row>
    <row r="3764">
      <c r="A3764" s="227" t="str">
        <f t="shared" si="1"/>
        <v>#VALUE!</v>
      </c>
      <c r="B3764" s="227" t="str">
        <f t="shared" si="2"/>
        <v>#VALUE!</v>
      </c>
      <c r="C3764" s="32"/>
      <c r="D3764" s="32"/>
      <c r="E3764" s="229"/>
      <c r="F3764" s="32"/>
      <c r="G3764" s="229"/>
      <c r="H3764" s="229"/>
      <c r="I3764" s="32"/>
      <c r="J3764" s="32"/>
      <c r="K3764" s="229"/>
      <c r="L3764" s="229"/>
      <c r="M3764" s="232"/>
      <c r="N3764" s="229"/>
    </row>
    <row r="3765">
      <c r="A3765" s="227" t="str">
        <f t="shared" si="1"/>
        <v>#VALUE!</v>
      </c>
      <c r="B3765" s="227" t="str">
        <f t="shared" si="2"/>
        <v>#VALUE!</v>
      </c>
      <c r="C3765" s="32"/>
      <c r="D3765" s="32"/>
      <c r="E3765" s="32"/>
      <c r="F3765" s="32"/>
      <c r="G3765" s="229"/>
      <c r="H3765" s="229"/>
      <c r="I3765" s="32"/>
      <c r="J3765" s="32"/>
      <c r="K3765" s="229"/>
      <c r="L3765" s="229"/>
      <c r="M3765" s="232"/>
      <c r="N3765" s="229"/>
    </row>
    <row r="3766">
      <c r="A3766" s="227" t="str">
        <f t="shared" si="1"/>
        <v>#VALUE!</v>
      </c>
      <c r="B3766" s="227" t="str">
        <f t="shared" si="2"/>
        <v>#VALUE!</v>
      </c>
      <c r="C3766" s="32"/>
      <c r="D3766" s="32"/>
      <c r="E3766" s="32"/>
      <c r="F3766" s="32"/>
      <c r="G3766" s="229"/>
      <c r="H3766" s="229"/>
      <c r="I3766" s="32"/>
      <c r="J3766" s="32"/>
      <c r="K3766" s="229"/>
      <c r="L3766" s="229"/>
      <c r="M3766" s="232"/>
      <c r="N3766" s="229"/>
    </row>
    <row r="3767">
      <c r="A3767" s="227" t="str">
        <f t="shared" si="1"/>
        <v>#VALUE!</v>
      </c>
      <c r="B3767" s="227" t="str">
        <f t="shared" si="2"/>
        <v>#VALUE!</v>
      </c>
      <c r="C3767" s="32"/>
      <c r="D3767" s="32"/>
      <c r="E3767" s="231"/>
      <c r="F3767" s="32"/>
      <c r="G3767" s="229"/>
      <c r="H3767" s="229"/>
      <c r="I3767" s="32"/>
      <c r="J3767" s="32"/>
      <c r="K3767" s="229"/>
      <c r="L3767" s="229"/>
      <c r="M3767" s="232"/>
      <c r="N3767" s="229"/>
    </row>
    <row r="3768">
      <c r="A3768" s="227" t="str">
        <f t="shared" si="1"/>
        <v>#VALUE!</v>
      </c>
      <c r="B3768" s="227" t="str">
        <f t="shared" si="2"/>
        <v>#VALUE!</v>
      </c>
      <c r="C3768" s="32"/>
      <c r="D3768" s="32"/>
      <c r="E3768" s="231"/>
      <c r="F3768" s="32"/>
      <c r="G3768" s="229"/>
      <c r="H3768" s="229"/>
      <c r="I3768" s="32"/>
      <c r="J3768" s="32"/>
      <c r="K3768" s="229"/>
      <c r="L3768" s="229"/>
      <c r="M3768" s="232"/>
      <c r="N3768" s="229"/>
    </row>
    <row r="3769">
      <c r="A3769" s="227" t="str">
        <f t="shared" si="1"/>
        <v>#VALUE!</v>
      </c>
      <c r="B3769" s="227" t="str">
        <f t="shared" si="2"/>
        <v>#VALUE!</v>
      </c>
      <c r="C3769" s="32"/>
      <c r="D3769" s="32"/>
      <c r="E3769" s="229"/>
      <c r="F3769" s="32"/>
      <c r="G3769" s="229"/>
      <c r="H3769" s="229"/>
      <c r="I3769" s="32"/>
      <c r="J3769" s="32"/>
      <c r="K3769" s="229"/>
      <c r="L3769" s="229"/>
      <c r="M3769" s="232"/>
      <c r="N3769" s="229"/>
    </row>
    <row r="3770">
      <c r="A3770" s="227" t="str">
        <f t="shared" si="1"/>
        <v>#VALUE!</v>
      </c>
      <c r="B3770" s="227" t="str">
        <f t="shared" si="2"/>
        <v>#VALUE!</v>
      </c>
      <c r="C3770" s="32"/>
      <c r="D3770" s="32"/>
      <c r="E3770" s="229"/>
      <c r="F3770" s="32"/>
      <c r="G3770" s="229"/>
      <c r="H3770" s="229"/>
      <c r="I3770" s="32"/>
      <c r="J3770" s="32"/>
      <c r="K3770" s="229"/>
      <c r="L3770" s="229"/>
      <c r="M3770" s="232"/>
      <c r="N3770" s="229"/>
    </row>
    <row r="3771">
      <c r="A3771" s="227" t="str">
        <f t="shared" si="1"/>
        <v>#VALUE!</v>
      </c>
      <c r="B3771" s="227" t="str">
        <f t="shared" si="2"/>
        <v>#VALUE!</v>
      </c>
      <c r="C3771" s="32"/>
      <c r="D3771" s="32"/>
      <c r="E3771" s="229"/>
      <c r="F3771" s="32"/>
      <c r="G3771" s="229"/>
      <c r="H3771" s="229"/>
      <c r="I3771" s="32"/>
      <c r="J3771" s="32"/>
      <c r="K3771" s="229"/>
      <c r="L3771" s="229"/>
      <c r="M3771" s="232"/>
      <c r="N3771" s="229"/>
    </row>
    <row r="3772">
      <c r="A3772" s="227" t="str">
        <f t="shared" si="1"/>
        <v>#VALUE!</v>
      </c>
      <c r="B3772" s="227" t="str">
        <f t="shared" si="2"/>
        <v>#VALUE!</v>
      </c>
      <c r="C3772" s="32"/>
      <c r="D3772" s="32"/>
      <c r="E3772" s="229"/>
      <c r="F3772" s="32"/>
      <c r="G3772" s="229"/>
      <c r="H3772" s="229"/>
      <c r="I3772" s="32"/>
      <c r="J3772" s="32"/>
      <c r="K3772" s="229"/>
      <c r="L3772" s="229"/>
      <c r="M3772" s="232"/>
      <c r="N3772" s="229"/>
    </row>
    <row r="3773">
      <c r="A3773" s="227" t="str">
        <f t="shared" si="1"/>
        <v>#VALUE!</v>
      </c>
      <c r="B3773" s="227" t="str">
        <f t="shared" si="2"/>
        <v>#VALUE!</v>
      </c>
      <c r="C3773" s="32"/>
      <c r="D3773" s="32"/>
      <c r="E3773" s="229"/>
      <c r="F3773" s="32"/>
      <c r="G3773" s="229"/>
      <c r="H3773" s="229"/>
      <c r="I3773" s="32"/>
      <c r="J3773" s="32"/>
      <c r="K3773" s="229"/>
      <c r="L3773" s="229"/>
      <c r="M3773" s="232"/>
      <c r="N3773" s="229"/>
    </row>
    <row r="3774">
      <c r="A3774" s="227" t="str">
        <f t="shared" si="1"/>
        <v>#VALUE!</v>
      </c>
      <c r="B3774" s="227" t="str">
        <f t="shared" si="2"/>
        <v>#VALUE!</v>
      </c>
      <c r="C3774" s="32"/>
      <c r="D3774" s="32"/>
      <c r="E3774" s="32"/>
      <c r="F3774" s="32"/>
      <c r="G3774" s="229"/>
      <c r="H3774" s="229"/>
      <c r="I3774" s="32"/>
      <c r="J3774" s="32"/>
      <c r="K3774" s="229"/>
      <c r="L3774" s="229"/>
      <c r="M3774" s="232"/>
      <c r="N3774" s="229"/>
    </row>
    <row r="3775">
      <c r="A3775" s="227" t="str">
        <f t="shared" si="1"/>
        <v>#VALUE!</v>
      </c>
      <c r="B3775" s="227" t="str">
        <f t="shared" si="2"/>
        <v>#VALUE!</v>
      </c>
      <c r="C3775" s="32"/>
      <c r="D3775" s="32"/>
      <c r="E3775" s="32"/>
      <c r="F3775" s="32"/>
      <c r="G3775" s="229"/>
      <c r="H3775" s="229"/>
      <c r="I3775" s="32"/>
      <c r="J3775" s="32"/>
      <c r="K3775" s="229"/>
      <c r="L3775" s="229"/>
      <c r="M3775" s="232"/>
      <c r="N3775" s="229"/>
    </row>
    <row r="3776">
      <c r="A3776" s="227" t="str">
        <f t="shared" si="1"/>
        <v>#VALUE!</v>
      </c>
      <c r="B3776" s="227" t="str">
        <f t="shared" si="2"/>
        <v>#VALUE!</v>
      </c>
      <c r="C3776" s="32"/>
      <c r="D3776" s="32"/>
      <c r="E3776" s="229"/>
      <c r="F3776" s="32"/>
      <c r="G3776" s="229"/>
      <c r="H3776" s="229"/>
      <c r="I3776" s="32"/>
      <c r="J3776" s="32"/>
      <c r="K3776" s="229"/>
      <c r="L3776" s="229"/>
      <c r="M3776" s="232"/>
      <c r="N3776" s="229"/>
    </row>
    <row r="3777">
      <c r="A3777" s="227" t="str">
        <f t="shared" si="1"/>
        <v>#VALUE!</v>
      </c>
      <c r="B3777" s="227" t="str">
        <f t="shared" si="2"/>
        <v>#VALUE!</v>
      </c>
      <c r="C3777" s="32"/>
      <c r="D3777" s="32"/>
      <c r="E3777" s="229"/>
      <c r="F3777" s="32"/>
      <c r="G3777" s="229"/>
      <c r="H3777" s="229"/>
      <c r="I3777" s="32"/>
      <c r="J3777" s="32"/>
      <c r="K3777" s="229"/>
      <c r="L3777" s="229"/>
      <c r="M3777" s="232"/>
      <c r="N3777" s="229"/>
    </row>
    <row r="3778">
      <c r="A3778" s="227" t="str">
        <f t="shared" si="1"/>
        <v>#VALUE!</v>
      </c>
      <c r="B3778" s="227" t="str">
        <f t="shared" si="2"/>
        <v>#VALUE!</v>
      </c>
      <c r="C3778" s="32"/>
      <c r="D3778" s="32"/>
      <c r="E3778" s="32"/>
      <c r="F3778" s="32"/>
      <c r="G3778" s="229"/>
      <c r="H3778" s="229"/>
      <c r="I3778" s="32"/>
      <c r="J3778" s="32"/>
      <c r="K3778" s="229"/>
      <c r="L3778" s="229"/>
      <c r="M3778" s="232"/>
      <c r="N3778" s="229"/>
    </row>
    <row r="3779">
      <c r="A3779" s="227" t="str">
        <f t="shared" si="1"/>
        <v>#VALUE!</v>
      </c>
      <c r="B3779" s="227" t="str">
        <f t="shared" si="2"/>
        <v>#VALUE!</v>
      </c>
      <c r="C3779" s="32"/>
      <c r="D3779" s="32"/>
      <c r="E3779" s="229"/>
      <c r="F3779" s="32"/>
      <c r="G3779" s="229"/>
      <c r="H3779" s="229"/>
      <c r="I3779" s="32"/>
      <c r="J3779" s="32"/>
      <c r="K3779" s="229"/>
      <c r="L3779" s="229"/>
      <c r="M3779" s="232"/>
      <c r="N3779" s="229"/>
    </row>
    <row r="3780">
      <c r="A3780" s="227" t="str">
        <f t="shared" si="1"/>
        <v>#VALUE!</v>
      </c>
      <c r="B3780" s="227" t="str">
        <f t="shared" si="2"/>
        <v>#VALUE!</v>
      </c>
      <c r="C3780" s="32"/>
      <c r="D3780" s="32"/>
      <c r="E3780" s="231"/>
      <c r="F3780" s="32"/>
      <c r="G3780" s="229"/>
      <c r="H3780" s="229"/>
      <c r="I3780" s="32"/>
      <c r="J3780" s="32"/>
      <c r="K3780" s="229"/>
      <c r="L3780" s="229"/>
      <c r="M3780" s="232"/>
      <c r="N3780" s="229"/>
    </row>
    <row r="3781">
      <c r="A3781" s="227" t="str">
        <f t="shared" si="1"/>
        <v>#VALUE!</v>
      </c>
      <c r="B3781" s="227" t="str">
        <f t="shared" si="2"/>
        <v>#VALUE!</v>
      </c>
      <c r="C3781" s="32"/>
      <c r="D3781" s="32"/>
      <c r="E3781" s="229"/>
      <c r="F3781" s="32"/>
      <c r="G3781" s="229"/>
      <c r="H3781" s="229"/>
      <c r="I3781" s="32"/>
      <c r="J3781" s="32"/>
      <c r="K3781" s="229"/>
      <c r="L3781" s="229"/>
      <c r="M3781" s="232"/>
      <c r="N3781" s="229"/>
    </row>
    <row r="3782">
      <c r="A3782" s="227" t="str">
        <f t="shared" si="1"/>
        <v>#VALUE!</v>
      </c>
      <c r="B3782" s="227" t="str">
        <f t="shared" si="2"/>
        <v>#VALUE!</v>
      </c>
      <c r="C3782" s="32"/>
      <c r="D3782" s="32"/>
      <c r="E3782" s="231"/>
      <c r="F3782" s="32"/>
      <c r="G3782" s="229"/>
      <c r="H3782" s="229"/>
      <c r="I3782" s="32"/>
      <c r="J3782" s="32"/>
      <c r="K3782" s="229"/>
      <c r="L3782" s="229"/>
      <c r="M3782" s="232"/>
      <c r="N3782" s="229"/>
    </row>
    <row r="3783">
      <c r="A3783" s="227" t="str">
        <f t="shared" si="1"/>
        <v>#VALUE!</v>
      </c>
      <c r="B3783" s="227" t="str">
        <f t="shared" si="2"/>
        <v>#VALUE!</v>
      </c>
      <c r="C3783" s="32"/>
      <c r="D3783" s="32"/>
      <c r="E3783" s="229"/>
      <c r="F3783" s="32"/>
      <c r="G3783" s="229"/>
      <c r="H3783" s="229"/>
      <c r="I3783" s="32"/>
      <c r="J3783" s="32"/>
      <c r="K3783" s="229"/>
      <c r="L3783" s="229"/>
      <c r="M3783" s="232"/>
      <c r="N3783" s="229"/>
    </row>
    <row r="3784">
      <c r="A3784" s="227" t="str">
        <f t="shared" si="1"/>
        <v>#VALUE!</v>
      </c>
      <c r="B3784" s="227" t="str">
        <f t="shared" si="2"/>
        <v>#VALUE!</v>
      </c>
      <c r="C3784" s="32"/>
      <c r="D3784" s="32"/>
      <c r="E3784" s="231"/>
      <c r="F3784" s="32"/>
      <c r="G3784" s="229"/>
      <c r="H3784" s="229"/>
      <c r="I3784" s="32"/>
      <c r="J3784" s="32"/>
      <c r="K3784" s="229"/>
      <c r="L3784" s="229"/>
      <c r="M3784" s="232"/>
      <c r="N3784" s="229"/>
    </row>
    <row r="3785">
      <c r="A3785" s="227" t="str">
        <f t="shared" si="1"/>
        <v>#VALUE!</v>
      </c>
      <c r="B3785" s="227" t="str">
        <f t="shared" si="2"/>
        <v>#VALUE!</v>
      </c>
      <c r="C3785" s="32"/>
      <c r="D3785" s="32"/>
      <c r="E3785" s="229"/>
      <c r="F3785" s="32"/>
      <c r="G3785" s="229"/>
      <c r="H3785" s="229"/>
      <c r="I3785" s="32"/>
      <c r="J3785" s="32"/>
      <c r="K3785" s="229"/>
      <c r="L3785" s="229"/>
      <c r="M3785" s="232"/>
      <c r="N3785" s="229"/>
    </row>
    <row r="3786">
      <c r="A3786" s="227" t="str">
        <f t="shared" si="1"/>
        <v>#VALUE!</v>
      </c>
      <c r="B3786" s="227" t="str">
        <f t="shared" si="2"/>
        <v>#VALUE!</v>
      </c>
      <c r="C3786" s="32"/>
      <c r="D3786" s="32"/>
      <c r="E3786" s="231"/>
      <c r="F3786" s="32"/>
      <c r="G3786" s="229"/>
      <c r="H3786" s="229"/>
      <c r="I3786" s="32"/>
      <c r="J3786" s="32"/>
      <c r="K3786" s="229"/>
      <c r="L3786" s="229"/>
      <c r="M3786" s="232"/>
      <c r="N3786" s="229"/>
    </row>
    <row r="3787">
      <c r="A3787" s="227" t="str">
        <f t="shared" si="1"/>
        <v>#VALUE!</v>
      </c>
      <c r="B3787" s="227" t="str">
        <f t="shared" si="2"/>
        <v>#VALUE!</v>
      </c>
      <c r="C3787" s="32"/>
      <c r="D3787" s="32"/>
      <c r="E3787" s="229"/>
      <c r="F3787" s="32"/>
      <c r="G3787" s="229"/>
      <c r="H3787" s="229"/>
      <c r="I3787" s="32"/>
      <c r="J3787" s="32"/>
      <c r="K3787" s="229"/>
      <c r="L3787" s="229"/>
      <c r="M3787" s="232"/>
      <c r="N3787" s="229"/>
    </row>
    <row r="3788">
      <c r="A3788" s="227" t="str">
        <f t="shared" si="1"/>
        <v>#VALUE!</v>
      </c>
      <c r="B3788" s="227" t="str">
        <f t="shared" si="2"/>
        <v>#VALUE!</v>
      </c>
      <c r="C3788" s="32"/>
      <c r="D3788" s="32"/>
      <c r="E3788" s="231"/>
      <c r="F3788" s="32"/>
      <c r="G3788" s="229"/>
      <c r="H3788" s="229"/>
      <c r="I3788" s="32"/>
      <c r="J3788" s="32"/>
      <c r="K3788" s="229"/>
      <c r="L3788" s="229"/>
      <c r="M3788" s="232"/>
      <c r="N3788" s="229"/>
    </row>
    <row r="3789">
      <c r="A3789" s="227" t="str">
        <f t="shared" si="1"/>
        <v>#VALUE!</v>
      </c>
      <c r="B3789" s="227" t="str">
        <f t="shared" si="2"/>
        <v>#VALUE!</v>
      </c>
      <c r="C3789" s="32"/>
      <c r="D3789" s="32"/>
      <c r="E3789" s="229"/>
      <c r="F3789" s="32"/>
      <c r="G3789" s="233"/>
      <c r="H3789" s="233"/>
      <c r="I3789" s="32"/>
      <c r="J3789" s="32"/>
      <c r="K3789" s="229"/>
      <c r="L3789" s="233"/>
      <c r="M3789" s="232"/>
      <c r="N3789" s="229"/>
    </row>
    <row r="3790">
      <c r="A3790" s="227" t="str">
        <f t="shared" si="1"/>
        <v>#VALUE!</v>
      </c>
      <c r="B3790" s="227" t="str">
        <f t="shared" si="2"/>
        <v>#VALUE!</v>
      </c>
      <c r="C3790" s="32"/>
      <c r="D3790" s="32"/>
      <c r="E3790" s="229"/>
      <c r="F3790" s="32"/>
      <c r="G3790" s="229"/>
      <c r="H3790" s="229"/>
      <c r="I3790" s="32"/>
      <c r="J3790" s="32"/>
      <c r="K3790" s="229"/>
      <c r="L3790" s="229"/>
      <c r="M3790" s="232"/>
      <c r="N3790" s="229"/>
    </row>
    <row r="3791">
      <c r="A3791" s="227" t="str">
        <f t="shared" si="1"/>
        <v>#VALUE!</v>
      </c>
      <c r="B3791" s="227" t="str">
        <f t="shared" si="2"/>
        <v>#VALUE!</v>
      </c>
      <c r="C3791" s="32"/>
      <c r="D3791" s="32"/>
      <c r="E3791" s="32"/>
      <c r="F3791" s="32"/>
      <c r="G3791" s="229"/>
      <c r="H3791" s="229"/>
      <c r="I3791" s="32"/>
      <c r="J3791" s="32"/>
      <c r="K3791" s="229"/>
      <c r="L3791" s="229"/>
      <c r="M3791" s="232"/>
      <c r="N3791" s="229"/>
    </row>
    <row r="3792">
      <c r="A3792" s="227" t="str">
        <f t="shared" si="1"/>
        <v>#VALUE!</v>
      </c>
      <c r="B3792" s="227" t="str">
        <f t="shared" si="2"/>
        <v>#VALUE!</v>
      </c>
      <c r="C3792" s="32"/>
      <c r="D3792" s="32"/>
      <c r="E3792" s="229"/>
      <c r="F3792" s="32"/>
      <c r="G3792" s="229"/>
      <c r="H3792" s="229"/>
      <c r="I3792" s="32"/>
      <c r="J3792" s="32"/>
      <c r="K3792" s="229"/>
      <c r="L3792" s="229"/>
      <c r="M3792" s="232"/>
      <c r="N3792" s="229"/>
    </row>
    <row r="3793">
      <c r="A3793" s="227" t="str">
        <f t="shared" si="1"/>
        <v>#VALUE!</v>
      </c>
      <c r="B3793" s="227" t="str">
        <f t="shared" si="2"/>
        <v>#VALUE!</v>
      </c>
      <c r="C3793" s="32"/>
      <c r="D3793" s="32"/>
      <c r="E3793" s="229"/>
      <c r="F3793" s="32"/>
      <c r="G3793" s="229"/>
      <c r="H3793" s="229"/>
      <c r="I3793" s="32"/>
      <c r="J3793" s="32"/>
      <c r="K3793" s="229"/>
      <c r="L3793" s="229"/>
      <c r="M3793" s="232"/>
      <c r="N3793" s="229"/>
    </row>
    <row r="3794">
      <c r="A3794" s="227" t="str">
        <f t="shared" si="1"/>
        <v>#VALUE!</v>
      </c>
      <c r="B3794" s="227" t="str">
        <f t="shared" si="2"/>
        <v>#VALUE!</v>
      </c>
      <c r="C3794" s="32"/>
      <c r="D3794" s="32"/>
      <c r="E3794" s="229"/>
      <c r="F3794" s="32"/>
      <c r="G3794" s="233"/>
      <c r="H3794" s="233"/>
      <c r="I3794" s="32"/>
      <c r="J3794" s="32"/>
      <c r="K3794" s="229"/>
      <c r="L3794" s="233"/>
      <c r="M3794" s="232"/>
      <c r="N3794" s="229"/>
    </row>
    <row r="3795">
      <c r="A3795" s="227" t="str">
        <f t="shared" si="1"/>
        <v>#VALUE!</v>
      </c>
      <c r="B3795" s="227" t="str">
        <f t="shared" si="2"/>
        <v>#VALUE!</v>
      </c>
      <c r="C3795" s="32"/>
      <c r="D3795" s="32"/>
      <c r="E3795" s="229"/>
      <c r="F3795" s="32"/>
      <c r="G3795" s="233"/>
      <c r="H3795" s="233"/>
      <c r="I3795" s="32"/>
      <c r="J3795" s="32"/>
      <c r="K3795" s="229"/>
      <c r="L3795" s="233"/>
      <c r="M3795" s="232"/>
      <c r="N3795" s="229"/>
    </row>
    <row r="3796">
      <c r="A3796" s="227" t="str">
        <f t="shared" si="1"/>
        <v>#VALUE!</v>
      </c>
      <c r="B3796" s="227" t="str">
        <f t="shared" si="2"/>
        <v>#VALUE!</v>
      </c>
      <c r="C3796" s="32"/>
      <c r="D3796" s="32"/>
      <c r="E3796" s="229"/>
      <c r="F3796" s="32"/>
      <c r="G3796" s="229"/>
      <c r="H3796" s="229"/>
      <c r="I3796" s="32"/>
      <c r="J3796" s="32"/>
      <c r="K3796" s="229"/>
      <c r="L3796" s="229"/>
      <c r="M3796" s="232"/>
      <c r="N3796" s="229"/>
    </row>
    <row r="3797">
      <c r="A3797" s="227" t="str">
        <f t="shared" si="1"/>
        <v>#VALUE!</v>
      </c>
      <c r="B3797" s="227" t="str">
        <f t="shared" si="2"/>
        <v>#VALUE!</v>
      </c>
      <c r="C3797" s="32"/>
      <c r="D3797" s="32"/>
      <c r="E3797" s="229"/>
      <c r="F3797" s="32"/>
      <c r="G3797" s="233"/>
      <c r="H3797" s="233"/>
      <c r="I3797" s="32"/>
      <c r="J3797" s="32"/>
      <c r="K3797" s="229"/>
      <c r="L3797" s="233"/>
      <c r="M3797" s="232"/>
      <c r="N3797" s="229"/>
    </row>
    <row r="3798">
      <c r="A3798" s="227" t="str">
        <f t="shared" si="1"/>
        <v>#VALUE!</v>
      </c>
      <c r="B3798" s="227" t="str">
        <f t="shared" si="2"/>
        <v>#VALUE!</v>
      </c>
      <c r="C3798" s="32"/>
      <c r="D3798" s="32"/>
      <c r="E3798" s="32"/>
      <c r="F3798" s="32"/>
      <c r="G3798" s="229"/>
      <c r="H3798" s="229"/>
      <c r="I3798" s="32"/>
      <c r="J3798" s="32"/>
      <c r="K3798" s="229"/>
      <c r="L3798" s="229"/>
      <c r="M3798" s="232"/>
      <c r="N3798" s="229"/>
    </row>
    <row r="3799">
      <c r="A3799" s="227" t="str">
        <f t="shared" si="1"/>
        <v>#VALUE!</v>
      </c>
      <c r="B3799" s="227" t="str">
        <f t="shared" si="2"/>
        <v>#VALUE!</v>
      </c>
      <c r="C3799" s="32"/>
      <c r="D3799" s="32"/>
      <c r="E3799" s="229"/>
      <c r="F3799" s="32"/>
      <c r="G3799" s="233"/>
      <c r="H3799" s="233"/>
      <c r="I3799" s="32"/>
      <c r="J3799" s="32"/>
      <c r="K3799" s="229"/>
      <c r="L3799" s="233"/>
      <c r="M3799" s="232"/>
      <c r="N3799" s="229"/>
    </row>
    <row r="3800">
      <c r="A3800" s="227" t="str">
        <f t="shared" si="1"/>
        <v>#VALUE!</v>
      </c>
      <c r="B3800" s="227" t="str">
        <f t="shared" si="2"/>
        <v>#VALUE!</v>
      </c>
      <c r="C3800" s="32"/>
      <c r="D3800" s="32"/>
      <c r="E3800" s="229"/>
      <c r="F3800" s="32"/>
      <c r="G3800" s="233"/>
      <c r="H3800" s="233"/>
      <c r="I3800" s="32"/>
      <c r="J3800" s="32"/>
      <c r="K3800" s="229"/>
      <c r="L3800" s="233"/>
      <c r="M3800" s="231"/>
      <c r="N3800" s="229"/>
    </row>
    <row r="3801">
      <c r="A3801" s="227" t="str">
        <f t="shared" si="1"/>
        <v>#VALUE!</v>
      </c>
      <c r="B3801" s="227" t="str">
        <f t="shared" si="2"/>
        <v>#VALUE!</v>
      </c>
      <c r="C3801" s="32"/>
      <c r="D3801" s="32"/>
      <c r="E3801" s="229"/>
      <c r="F3801" s="32"/>
      <c r="G3801" s="233"/>
      <c r="H3801" s="233"/>
      <c r="I3801" s="32"/>
      <c r="J3801" s="32"/>
      <c r="K3801" s="229"/>
      <c r="L3801" s="233"/>
      <c r="M3801" s="231"/>
      <c r="N3801" s="229"/>
    </row>
    <row r="3802">
      <c r="A3802" s="227" t="str">
        <f t="shared" si="1"/>
        <v>#VALUE!</v>
      </c>
      <c r="B3802" s="227" t="str">
        <f t="shared" si="2"/>
        <v>#VALUE!</v>
      </c>
      <c r="C3802" s="32"/>
      <c r="D3802" s="32"/>
      <c r="E3802" s="229"/>
      <c r="F3802" s="32"/>
      <c r="G3802" s="233"/>
      <c r="H3802" s="233"/>
      <c r="I3802" s="32"/>
      <c r="J3802" s="32"/>
      <c r="K3802" s="229"/>
      <c r="L3802" s="233"/>
      <c r="M3802" s="231"/>
      <c r="N3802" s="229"/>
    </row>
    <row r="3803">
      <c r="A3803" s="227" t="str">
        <f t="shared" si="1"/>
        <v>#VALUE!</v>
      </c>
      <c r="B3803" s="227" t="str">
        <f t="shared" si="2"/>
        <v>#VALUE!</v>
      </c>
      <c r="C3803" s="32"/>
      <c r="D3803" s="32"/>
      <c r="E3803" s="229"/>
      <c r="F3803" s="32"/>
      <c r="G3803" s="233"/>
      <c r="H3803" s="233"/>
      <c r="I3803" s="32"/>
      <c r="J3803" s="32"/>
      <c r="K3803" s="229"/>
      <c r="L3803" s="233"/>
      <c r="M3803" s="231"/>
      <c r="N3803" s="229"/>
    </row>
    <row r="3804">
      <c r="A3804" s="227" t="str">
        <f t="shared" si="1"/>
        <v>#VALUE!</v>
      </c>
      <c r="B3804" s="227" t="str">
        <f t="shared" si="2"/>
        <v>#VALUE!</v>
      </c>
      <c r="C3804" s="32"/>
      <c r="D3804" s="32"/>
      <c r="E3804" s="229"/>
      <c r="F3804" s="32"/>
      <c r="G3804" s="233"/>
      <c r="H3804" s="233"/>
      <c r="I3804" s="32"/>
      <c r="J3804" s="32"/>
      <c r="K3804" s="229"/>
      <c r="L3804" s="233"/>
      <c r="M3804" s="231"/>
      <c r="N3804" s="229"/>
    </row>
    <row r="3805">
      <c r="A3805" s="227" t="str">
        <f t="shared" si="1"/>
        <v>#VALUE!</v>
      </c>
      <c r="B3805" s="227" t="str">
        <f t="shared" si="2"/>
        <v>#VALUE!</v>
      </c>
      <c r="C3805" s="32"/>
      <c r="D3805" s="32"/>
      <c r="E3805" s="229"/>
      <c r="F3805" s="32"/>
      <c r="G3805" s="233"/>
      <c r="H3805" s="233"/>
      <c r="I3805" s="32"/>
      <c r="J3805" s="32"/>
      <c r="K3805" s="229"/>
      <c r="L3805" s="233"/>
      <c r="M3805" s="231"/>
      <c r="N3805" s="229"/>
    </row>
    <row r="3806">
      <c r="A3806" s="227" t="str">
        <f t="shared" si="1"/>
        <v>#VALUE!</v>
      </c>
      <c r="B3806" s="227" t="str">
        <f t="shared" si="2"/>
        <v>#VALUE!</v>
      </c>
      <c r="C3806" s="32"/>
      <c r="D3806" s="32"/>
      <c r="E3806" s="32"/>
      <c r="F3806" s="32"/>
      <c r="G3806" s="229"/>
      <c r="H3806" s="229"/>
      <c r="I3806" s="32"/>
      <c r="J3806" s="32"/>
      <c r="K3806" s="229"/>
      <c r="L3806" s="229"/>
      <c r="M3806" s="231"/>
      <c r="N3806" s="229"/>
    </row>
    <row r="3807">
      <c r="A3807" s="227" t="str">
        <f t="shared" si="1"/>
        <v>#VALUE!</v>
      </c>
      <c r="B3807" s="227" t="str">
        <f t="shared" si="2"/>
        <v>#VALUE!</v>
      </c>
      <c r="C3807" s="32"/>
      <c r="D3807" s="32"/>
      <c r="E3807" s="32"/>
      <c r="F3807" s="32"/>
      <c r="G3807" s="229"/>
      <c r="H3807" s="229"/>
      <c r="I3807" s="32"/>
      <c r="J3807" s="32"/>
      <c r="K3807" s="229"/>
      <c r="L3807" s="229"/>
      <c r="M3807" s="231"/>
      <c r="N3807" s="229"/>
    </row>
    <row r="3808">
      <c r="A3808" s="227" t="str">
        <f t="shared" si="1"/>
        <v>#VALUE!</v>
      </c>
      <c r="B3808" s="227" t="str">
        <f t="shared" si="2"/>
        <v>#VALUE!</v>
      </c>
      <c r="C3808" s="32"/>
      <c r="D3808" s="32"/>
      <c r="E3808" s="229"/>
      <c r="F3808" s="32"/>
      <c r="G3808" s="233"/>
      <c r="H3808" s="233"/>
      <c r="I3808" s="32"/>
      <c r="J3808" s="32"/>
      <c r="K3808" s="229"/>
      <c r="L3808" s="233"/>
      <c r="M3808" s="231"/>
      <c r="N3808" s="229"/>
    </row>
    <row r="3809">
      <c r="A3809" s="227" t="str">
        <f t="shared" si="1"/>
        <v>#VALUE!</v>
      </c>
      <c r="B3809" s="227" t="str">
        <f t="shared" si="2"/>
        <v>#VALUE!</v>
      </c>
      <c r="C3809" s="32"/>
      <c r="D3809" s="32"/>
      <c r="E3809" s="231"/>
      <c r="F3809" s="32"/>
      <c r="G3809" s="233"/>
      <c r="H3809" s="233"/>
      <c r="I3809" s="32"/>
      <c r="J3809" s="32"/>
      <c r="K3809" s="229"/>
      <c r="L3809" s="233"/>
      <c r="M3809" s="231"/>
      <c r="N3809" s="229"/>
    </row>
    <row r="3810">
      <c r="A3810" s="227" t="str">
        <f t="shared" si="1"/>
        <v>#VALUE!</v>
      </c>
      <c r="B3810" s="227" t="str">
        <f t="shared" si="2"/>
        <v>#VALUE!</v>
      </c>
      <c r="C3810" s="32"/>
      <c r="D3810" s="32"/>
      <c r="E3810" s="229"/>
      <c r="F3810" s="32"/>
      <c r="G3810" s="233"/>
      <c r="H3810" s="233"/>
      <c r="I3810" s="32"/>
      <c r="J3810" s="32"/>
      <c r="K3810" s="229"/>
      <c r="L3810" s="233"/>
      <c r="M3810" s="231"/>
      <c r="N3810" s="229"/>
    </row>
    <row r="3811">
      <c r="A3811" s="227" t="str">
        <f t="shared" si="1"/>
        <v>#VALUE!</v>
      </c>
      <c r="B3811" s="227" t="str">
        <f t="shared" si="2"/>
        <v>#VALUE!</v>
      </c>
      <c r="C3811" s="32"/>
      <c r="D3811" s="32"/>
      <c r="E3811" s="229"/>
      <c r="F3811" s="32"/>
      <c r="G3811" s="233"/>
      <c r="H3811" s="233"/>
      <c r="I3811" s="32"/>
      <c r="J3811" s="32"/>
      <c r="K3811" s="229"/>
      <c r="L3811" s="233"/>
      <c r="M3811" s="231"/>
      <c r="N3811" s="229"/>
    </row>
    <row r="3812">
      <c r="A3812" s="227" t="str">
        <f t="shared" si="1"/>
        <v>#VALUE!</v>
      </c>
      <c r="B3812" s="227" t="str">
        <f t="shared" si="2"/>
        <v>#VALUE!</v>
      </c>
      <c r="C3812" s="32"/>
      <c r="D3812" s="32"/>
      <c r="E3812" s="32"/>
      <c r="F3812" s="32"/>
      <c r="G3812" s="229"/>
      <c r="H3812" s="229"/>
      <c r="I3812" s="32"/>
      <c r="J3812" s="32"/>
      <c r="K3812" s="229"/>
      <c r="L3812" s="229"/>
      <c r="M3812" s="231"/>
      <c r="N3812" s="229"/>
    </row>
    <row r="3813">
      <c r="A3813" s="227" t="str">
        <f t="shared" si="1"/>
        <v>#VALUE!</v>
      </c>
      <c r="B3813" s="227" t="str">
        <f t="shared" si="2"/>
        <v>#VALUE!</v>
      </c>
      <c r="C3813" s="32"/>
      <c r="D3813" s="32"/>
      <c r="E3813" s="229"/>
      <c r="F3813" s="32"/>
      <c r="G3813" s="229"/>
      <c r="H3813" s="229"/>
      <c r="I3813" s="32"/>
      <c r="J3813" s="32"/>
      <c r="K3813" s="229"/>
      <c r="L3813" s="229"/>
      <c r="M3813" s="231"/>
      <c r="N3813" s="229"/>
    </row>
    <row r="3814">
      <c r="A3814" s="227" t="str">
        <f t="shared" si="1"/>
        <v>#VALUE!</v>
      </c>
      <c r="B3814" s="227" t="str">
        <f t="shared" si="2"/>
        <v>#VALUE!</v>
      </c>
      <c r="C3814" s="32"/>
      <c r="D3814" s="32"/>
      <c r="E3814" s="231"/>
      <c r="F3814" s="32"/>
      <c r="G3814" s="229"/>
      <c r="H3814" s="229"/>
      <c r="I3814" s="32"/>
      <c r="J3814" s="32"/>
      <c r="K3814" s="229"/>
      <c r="L3814" s="229"/>
      <c r="M3814" s="231"/>
      <c r="N3814" s="229"/>
    </row>
    <row r="3815">
      <c r="A3815" s="227" t="str">
        <f t="shared" si="1"/>
        <v>#VALUE!</v>
      </c>
      <c r="B3815" s="227" t="str">
        <f t="shared" si="2"/>
        <v>#VALUE!</v>
      </c>
      <c r="C3815" s="32"/>
      <c r="D3815" s="32"/>
      <c r="E3815" s="32"/>
      <c r="F3815" s="32"/>
      <c r="G3815" s="229"/>
      <c r="H3815" s="229"/>
      <c r="I3815" s="32"/>
      <c r="J3815" s="32"/>
      <c r="K3815" s="229"/>
      <c r="L3815" s="229"/>
      <c r="M3815" s="231"/>
      <c r="N3815" s="229"/>
    </row>
    <row r="3816">
      <c r="A3816" s="227" t="str">
        <f t="shared" si="1"/>
        <v>#VALUE!</v>
      </c>
      <c r="B3816" s="227" t="str">
        <f t="shared" si="2"/>
        <v>#VALUE!</v>
      </c>
      <c r="C3816" s="32"/>
      <c r="D3816" s="32"/>
      <c r="E3816" s="229"/>
      <c r="F3816" s="32"/>
      <c r="G3816" s="229"/>
      <c r="H3816" s="229"/>
      <c r="I3816" s="32"/>
      <c r="J3816" s="32"/>
      <c r="K3816" s="229"/>
      <c r="L3816" s="229"/>
      <c r="M3816" s="231"/>
      <c r="N3816" s="229"/>
    </row>
    <row r="3817">
      <c r="A3817" s="227" t="str">
        <f t="shared" si="1"/>
        <v>#VALUE!</v>
      </c>
      <c r="B3817" s="227" t="str">
        <f t="shared" si="2"/>
        <v>#VALUE!</v>
      </c>
      <c r="C3817" s="32"/>
      <c r="D3817" s="32"/>
      <c r="E3817" s="229"/>
      <c r="F3817" s="32"/>
      <c r="G3817" s="229"/>
      <c r="H3817" s="229"/>
      <c r="I3817" s="32"/>
      <c r="J3817" s="32"/>
      <c r="K3817" s="229"/>
      <c r="L3817" s="229"/>
      <c r="M3817" s="231"/>
      <c r="N3817" s="229"/>
    </row>
    <row r="3818">
      <c r="A3818" s="227" t="str">
        <f t="shared" si="1"/>
        <v>#VALUE!</v>
      </c>
      <c r="B3818" s="227" t="str">
        <f t="shared" si="2"/>
        <v>#VALUE!</v>
      </c>
      <c r="C3818" s="32"/>
      <c r="D3818" s="32"/>
      <c r="E3818" s="32"/>
      <c r="F3818" s="32"/>
      <c r="G3818" s="229"/>
      <c r="H3818" s="229"/>
      <c r="I3818" s="32"/>
      <c r="J3818" s="32"/>
      <c r="K3818" s="229"/>
      <c r="L3818" s="229"/>
      <c r="M3818" s="231"/>
      <c r="N3818" s="229"/>
    </row>
    <row r="3819">
      <c r="A3819" s="227" t="str">
        <f t="shared" si="1"/>
        <v>#VALUE!</v>
      </c>
      <c r="B3819" s="227" t="str">
        <f t="shared" si="2"/>
        <v>#VALUE!</v>
      </c>
      <c r="C3819" s="32"/>
      <c r="D3819" s="32"/>
      <c r="E3819" s="229"/>
      <c r="F3819" s="32"/>
      <c r="G3819" s="229"/>
      <c r="H3819" s="229"/>
      <c r="I3819" s="32"/>
      <c r="J3819" s="32"/>
      <c r="K3819" s="229"/>
      <c r="L3819" s="229"/>
      <c r="M3819" s="231"/>
      <c r="N3819" s="229"/>
    </row>
    <row r="3820">
      <c r="A3820" s="227" t="str">
        <f t="shared" si="1"/>
        <v>#VALUE!</v>
      </c>
      <c r="B3820" s="227" t="str">
        <f t="shared" si="2"/>
        <v>#VALUE!</v>
      </c>
      <c r="C3820" s="32"/>
      <c r="D3820" s="32"/>
      <c r="E3820" s="229"/>
      <c r="F3820" s="32"/>
      <c r="G3820" s="229"/>
      <c r="H3820" s="229"/>
      <c r="I3820" s="32"/>
      <c r="J3820" s="32"/>
      <c r="K3820" s="229"/>
      <c r="L3820" s="229"/>
      <c r="M3820" s="232"/>
      <c r="N3820" s="229"/>
    </row>
    <row r="3821">
      <c r="A3821" s="227" t="str">
        <f t="shared" si="1"/>
        <v>#VALUE!</v>
      </c>
      <c r="B3821" s="227" t="str">
        <f t="shared" si="2"/>
        <v>#VALUE!</v>
      </c>
      <c r="C3821" s="32"/>
      <c r="D3821" s="32"/>
      <c r="E3821" s="229"/>
      <c r="F3821" s="32"/>
      <c r="G3821" s="229"/>
      <c r="H3821" s="229"/>
      <c r="I3821" s="32"/>
      <c r="J3821" s="32"/>
      <c r="K3821" s="229"/>
      <c r="L3821" s="229"/>
      <c r="M3821" s="232"/>
      <c r="N3821" s="229"/>
    </row>
    <row r="3822">
      <c r="A3822" s="227" t="str">
        <f t="shared" si="1"/>
        <v>#VALUE!</v>
      </c>
      <c r="B3822" s="227" t="str">
        <f t="shared" si="2"/>
        <v>#VALUE!</v>
      </c>
      <c r="C3822" s="32"/>
      <c r="D3822" s="32"/>
      <c r="E3822" s="32"/>
      <c r="F3822" s="32"/>
      <c r="G3822" s="229"/>
      <c r="H3822" s="229"/>
      <c r="I3822" s="32"/>
      <c r="J3822" s="32"/>
      <c r="K3822" s="229"/>
      <c r="L3822" s="229"/>
      <c r="M3822" s="231"/>
      <c r="N3822" s="229"/>
    </row>
    <row r="3823">
      <c r="A3823" s="227" t="str">
        <f t="shared" si="1"/>
        <v>#VALUE!</v>
      </c>
      <c r="B3823" s="227" t="str">
        <f t="shared" si="2"/>
        <v>#VALUE!</v>
      </c>
      <c r="C3823" s="32"/>
      <c r="D3823" s="32"/>
      <c r="E3823" s="229"/>
      <c r="F3823" s="32"/>
      <c r="G3823" s="229"/>
      <c r="H3823" s="229"/>
      <c r="I3823" s="32"/>
      <c r="J3823" s="32"/>
      <c r="K3823" s="229"/>
      <c r="L3823" s="229"/>
      <c r="M3823" s="231"/>
      <c r="N3823" s="229"/>
    </row>
    <row r="3824">
      <c r="A3824" s="227" t="str">
        <f t="shared" si="1"/>
        <v>#VALUE!</v>
      </c>
      <c r="B3824" s="227" t="str">
        <f t="shared" si="2"/>
        <v>#VALUE!</v>
      </c>
      <c r="C3824" s="32"/>
      <c r="D3824" s="32"/>
      <c r="E3824" s="229"/>
      <c r="F3824" s="32"/>
      <c r="G3824" s="229"/>
      <c r="H3824" s="229"/>
      <c r="I3824" s="32"/>
      <c r="J3824" s="32"/>
      <c r="K3824" s="229"/>
      <c r="L3824" s="229"/>
      <c r="M3824" s="231"/>
      <c r="N3824" s="229"/>
    </row>
    <row r="3825">
      <c r="A3825" s="227" t="str">
        <f t="shared" si="1"/>
        <v>#VALUE!</v>
      </c>
      <c r="B3825" s="227" t="str">
        <f t="shared" si="2"/>
        <v>#VALUE!</v>
      </c>
      <c r="C3825" s="32"/>
      <c r="D3825" s="32"/>
      <c r="E3825" s="229"/>
      <c r="F3825" s="32"/>
      <c r="G3825" s="229"/>
      <c r="H3825" s="229"/>
      <c r="I3825" s="32"/>
      <c r="J3825" s="32"/>
      <c r="K3825" s="229"/>
      <c r="L3825" s="229"/>
      <c r="M3825" s="231"/>
      <c r="N3825" s="229"/>
    </row>
    <row r="3826">
      <c r="A3826" s="227" t="str">
        <f t="shared" si="1"/>
        <v>#VALUE!</v>
      </c>
      <c r="B3826" s="227" t="str">
        <f t="shared" si="2"/>
        <v>#VALUE!</v>
      </c>
      <c r="C3826" s="32"/>
      <c r="D3826" s="32"/>
      <c r="E3826" s="32"/>
      <c r="F3826" s="32"/>
      <c r="G3826" s="229"/>
      <c r="H3826" s="229"/>
      <c r="I3826" s="32"/>
      <c r="J3826" s="32"/>
      <c r="K3826" s="229"/>
      <c r="L3826" s="229"/>
      <c r="M3826" s="231"/>
      <c r="N3826" s="229"/>
    </row>
    <row r="3827">
      <c r="A3827" s="227" t="str">
        <f t="shared" si="1"/>
        <v>#VALUE!</v>
      </c>
      <c r="B3827" s="227" t="str">
        <f t="shared" si="2"/>
        <v>#VALUE!</v>
      </c>
      <c r="C3827" s="32"/>
      <c r="D3827" s="32"/>
      <c r="E3827" s="229"/>
      <c r="F3827" s="32"/>
      <c r="G3827" s="229"/>
      <c r="H3827" s="229"/>
      <c r="I3827" s="32"/>
      <c r="J3827" s="32"/>
      <c r="K3827" s="229"/>
      <c r="L3827" s="229"/>
      <c r="M3827" s="231"/>
      <c r="N3827" s="229"/>
    </row>
    <row r="3828">
      <c r="A3828" s="227" t="str">
        <f t="shared" si="1"/>
        <v>#VALUE!</v>
      </c>
      <c r="B3828" s="227" t="str">
        <f t="shared" si="2"/>
        <v>#VALUE!</v>
      </c>
      <c r="C3828" s="32"/>
      <c r="D3828" s="32"/>
      <c r="E3828" s="231"/>
      <c r="F3828" s="32"/>
      <c r="G3828" s="229"/>
      <c r="H3828" s="229"/>
      <c r="I3828" s="32"/>
      <c r="J3828" s="32"/>
      <c r="K3828" s="229"/>
      <c r="L3828" s="229"/>
      <c r="M3828" s="231"/>
      <c r="N3828" s="229"/>
    </row>
    <row r="3829">
      <c r="A3829" s="227" t="str">
        <f t="shared" si="1"/>
        <v>#VALUE!</v>
      </c>
      <c r="B3829" s="227" t="str">
        <f t="shared" si="2"/>
        <v>#VALUE!</v>
      </c>
      <c r="C3829" s="32"/>
      <c r="D3829" s="32"/>
      <c r="E3829" s="32"/>
      <c r="F3829" s="32"/>
      <c r="G3829" s="233"/>
      <c r="H3829" s="233"/>
      <c r="I3829" s="32"/>
      <c r="J3829" s="32"/>
      <c r="K3829" s="229"/>
      <c r="L3829" s="233"/>
      <c r="M3829" s="231"/>
      <c r="N3829" s="229"/>
    </row>
    <row r="3830">
      <c r="A3830" s="227" t="str">
        <f t="shared" si="1"/>
        <v>#VALUE!</v>
      </c>
      <c r="B3830" s="227" t="str">
        <f t="shared" si="2"/>
        <v>#VALUE!</v>
      </c>
      <c r="C3830" s="32"/>
      <c r="D3830" s="32"/>
      <c r="E3830" s="231"/>
      <c r="F3830" s="32"/>
      <c r="G3830" s="229"/>
      <c r="H3830" s="229"/>
      <c r="I3830" s="32"/>
      <c r="J3830" s="32"/>
      <c r="K3830" s="229"/>
      <c r="L3830" s="229"/>
      <c r="M3830" s="231"/>
      <c r="N3830" s="229"/>
    </row>
    <row r="3831">
      <c r="A3831" s="227" t="str">
        <f t="shared" si="1"/>
        <v>#VALUE!</v>
      </c>
      <c r="B3831" s="227" t="str">
        <f t="shared" si="2"/>
        <v>#VALUE!</v>
      </c>
      <c r="C3831" s="32"/>
      <c r="D3831" s="32"/>
      <c r="E3831" s="229"/>
      <c r="F3831" s="32"/>
      <c r="G3831" s="229"/>
      <c r="H3831" s="229"/>
      <c r="I3831" s="32"/>
      <c r="J3831" s="32"/>
      <c r="K3831" s="229"/>
      <c r="L3831" s="229"/>
      <c r="M3831" s="231"/>
      <c r="N3831" s="229"/>
    </row>
    <row r="3832">
      <c r="A3832" s="227" t="str">
        <f t="shared" si="1"/>
        <v>#VALUE!</v>
      </c>
      <c r="B3832" s="227" t="str">
        <f t="shared" si="2"/>
        <v>#VALUE!</v>
      </c>
      <c r="C3832" s="32"/>
      <c r="D3832" s="32"/>
      <c r="E3832" s="229"/>
      <c r="F3832" s="32"/>
      <c r="G3832" s="229"/>
      <c r="H3832" s="229"/>
      <c r="I3832" s="32"/>
      <c r="J3832" s="32"/>
      <c r="K3832" s="229"/>
      <c r="L3832" s="229"/>
      <c r="M3832" s="231"/>
      <c r="N3832" s="229"/>
    </row>
    <row r="3833">
      <c r="A3833" s="227" t="str">
        <f t="shared" si="1"/>
        <v>#VALUE!</v>
      </c>
      <c r="B3833" s="227" t="str">
        <f t="shared" si="2"/>
        <v>#VALUE!</v>
      </c>
      <c r="C3833" s="32"/>
      <c r="D3833" s="32"/>
      <c r="E3833" s="229"/>
      <c r="F3833" s="32"/>
      <c r="G3833" s="233"/>
      <c r="H3833" s="233"/>
      <c r="I3833" s="32"/>
      <c r="J3833" s="32"/>
      <c r="K3833" s="229"/>
      <c r="L3833" s="233"/>
      <c r="M3833" s="231"/>
      <c r="N3833" s="229"/>
    </row>
    <row r="3834">
      <c r="A3834" s="227" t="str">
        <f t="shared" si="1"/>
        <v>#VALUE!</v>
      </c>
      <c r="B3834" s="227" t="str">
        <f t="shared" si="2"/>
        <v>#VALUE!</v>
      </c>
      <c r="C3834" s="32"/>
      <c r="D3834" s="32"/>
      <c r="E3834" s="229"/>
      <c r="F3834" s="32"/>
      <c r="G3834" s="229"/>
      <c r="H3834" s="229"/>
      <c r="I3834" s="32"/>
      <c r="J3834" s="32"/>
      <c r="K3834" s="229"/>
      <c r="L3834" s="229"/>
      <c r="M3834" s="231"/>
      <c r="N3834" s="229"/>
    </row>
    <row r="3835">
      <c r="A3835" s="227" t="str">
        <f t="shared" si="1"/>
        <v>#VALUE!</v>
      </c>
      <c r="B3835" s="227" t="str">
        <f t="shared" si="2"/>
        <v>#VALUE!</v>
      </c>
      <c r="C3835" s="32"/>
      <c r="D3835" s="32"/>
      <c r="E3835" s="229"/>
      <c r="F3835" s="32"/>
      <c r="G3835" s="229"/>
      <c r="H3835" s="229"/>
      <c r="I3835" s="32"/>
      <c r="J3835" s="32"/>
      <c r="K3835" s="229"/>
      <c r="L3835" s="229"/>
      <c r="M3835" s="231"/>
      <c r="N3835" s="229"/>
    </row>
    <row r="3836">
      <c r="A3836" s="227" t="str">
        <f t="shared" si="1"/>
        <v>#VALUE!</v>
      </c>
      <c r="B3836" s="227" t="str">
        <f t="shared" si="2"/>
        <v>#VALUE!</v>
      </c>
      <c r="C3836" s="32"/>
      <c r="D3836" s="32"/>
      <c r="E3836" s="229"/>
      <c r="F3836" s="32"/>
      <c r="G3836" s="229"/>
      <c r="H3836" s="229"/>
      <c r="I3836" s="32"/>
      <c r="J3836" s="32"/>
      <c r="K3836" s="229"/>
      <c r="L3836" s="229"/>
      <c r="M3836" s="231"/>
      <c r="N3836" s="229"/>
    </row>
    <row r="3837">
      <c r="A3837" s="227" t="str">
        <f t="shared" si="1"/>
        <v>#VALUE!</v>
      </c>
      <c r="B3837" s="227" t="str">
        <f t="shared" si="2"/>
        <v>#VALUE!</v>
      </c>
      <c r="C3837" s="32"/>
      <c r="D3837" s="32"/>
      <c r="E3837" s="229"/>
      <c r="F3837" s="32"/>
      <c r="G3837" s="233"/>
      <c r="H3837" s="233"/>
      <c r="I3837" s="32"/>
      <c r="J3837" s="32"/>
      <c r="K3837" s="229"/>
      <c r="L3837" s="233"/>
      <c r="M3837" s="231"/>
      <c r="N3837" s="229"/>
    </row>
    <row r="3838">
      <c r="A3838" s="227" t="str">
        <f t="shared" si="1"/>
        <v>#VALUE!</v>
      </c>
      <c r="B3838" s="227" t="str">
        <f t="shared" si="2"/>
        <v>#VALUE!</v>
      </c>
      <c r="C3838" s="32"/>
      <c r="D3838" s="32"/>
      <c r="E3838" s="229"/>
      <c r="F3838" s="32"/>
      <c r="G3838" s="229"/>
      <c r="H3838" s="229"/>
      <c r="I3838" s="32"/>
      <c r="J3838" s="32"/>
      <c r="K3838" s="229"/>
      <c r="L3838" s="229"/>
      <c r="M3838" s="231"/>
      <c r="N3838" s="229"/>
    </row>
    <row r="3839">
      <c r="A3839" s="227" t="str">
        <f t="shared" si="1"/>
        <v>#VALUE!</v>
      </c>
      <c r="B3839" s="227" t="str">
        <f t="shared" si="2"/>
        <v>#VALUE!</v>
      </c>
      <c r="C3839" s="32"/>
      <c r="D3839" s="32"/>
      <c r="E3839" s="229"/>
      <c r="F3839" s="32"/>
      <c r="G3839" s="233"/>
      <c r="H3839" s="233"/>
      <c r="I3839" s="32"/>
      <c r="J3839" s="32"/>
      <c r="K3839" s="229"/>
      <c r="L3839" s="233"/>
      <c r="M3839" s="231"/>
      <c r="N3839" s="229"/>
    </row>
    <row r="3840">
      <c r="A3840" s="227" t="str">
        <f t="shared" si="1"/>
        <v>#VALUE!</v>
      </c>
      <c r="B3840" s="227" t="str">
        <f t="shared" si="2"/>
        <v>#VALUE!</v>
      </c>
      <c r="C3840" s="32"/>
      <c r="D3840" s="32"/>
      <c r="E3840" s="229"/>
      <c r="F3840" s="32"/>
      <c r="G3840" s="229"/>
      <c r="H3840" s="229"/>
      <c r="I3840" s="32"/>
      <c r="J3840" s="32"/>
      <c r="K3840" s="229"/>
      <c r="L3840" s="229"/>
      <c r="M3840" s="231"/>
      <c r="N3840" s="229"/>
    </row>
    <row r="3841">
      <c r="A3841" s="227" t="str">
        <f t="shared" si="1"/>
        <v>#VALUE!</v>
      </c>
      <c r="B3841" s="227" t="str">
        <f t="shared" si="2"/>
        <v>#VALUE!</v>
      </c>
      <c r="C3841" s="32"/>
      <c r="D3841" s="32"/>
      <c r="E3841" s="229"/>
      <c r="F3841" s="32"/>
      <c r="G3841" s="233"/>
      <c r="H3841" s="233"/>
      <c r="I3841" s="32"/>
      <c r="J3841" s="32"/>
      <c r="K3841" s="229"/>
      <c r="L3841" s="233"/>
      <c r="M3841" s="231"/>
      <c r="N3841" s="229"/>
    </row>
    <row r="3842">
      <c r="A3842" s="227" t="str">
        <f t="shared" si="1"/>
        <v>#VALUE!</v>
      </c>
      <c r="B3842" s="227" t="str">
        <f t="shared" si="2"/>
        <v>#VALUE!</v>
      </c>
      <c r="C3842" s="32"/>
      <c r="D3842" s="32"/>
      <c r="E3842" s="32"/>
      <c r="F3842" s="32"/>
      <c r="G3842" s="229"/>
      <c r="H3842" s="229"/>
      <c r="I3842" s="32"/>
      <c r="J3842" s="32"/>
      <c r="K3842" s="229"/>
      <c r="L3842" s="229"/>
      <c r="M3842" s="231"/>
      <c r="N3842" s="229"/>
    </row>
    <row r="3843">
      <c r="A3843" s="227" t="str">
        <f t="shared" si="1"/>
        <v>#VALUE!</v>
      </c>
      <c r="B3843" s="227" t="str">
        <f t="shared" si="2"/>
        <v>#VALUE!</v>
      </c>
      <c r="C3843" s="32"/>
      <c r="D3843" s="32"/>
      <c r="E3843" s="32"/>
      <c r="F3843" s="32"/>
      <c r="G3843" s="233"/>
      <c r="H3843" s="233"/>
      <c r="I3843" s="32"/>
      <c r="J3843" s="32"/>
      <c r="K3843" s="229"/>
      <c r="L3843" s="233"/>
      <c r="M3843" s="231"/>
      <c r="N3843" s="229"/>
    </row>
    <row r="3844">
      <c r="A3844" s="227" t="str">
        <f t="shared" si="1"/>
        <v>#VALUE!</v>
      </c>
      <c r="B3844" s="227" t="str">
        <f t="shared" si="2"/>
        <v>#VALUE!</v>
      </c>
      <c r="C3844" s="32"/>
      <c r="D3844" s="32"/>
      <c r="E3844" s="229"/>
      <c r="F3844" s="32"/>
      <c r="G3844" s="229"/>
      <c r="H3844" s="229"/>
      <c r="I3844" s="32"/>
      <c r="J3844" s="32"/>
      <c r="K3844" s="229"/>
      <c r="L3844" s="229"/>
      <c r="M3844" s="231"/>
      <c r="N3844" s="229"/>
    </row>
    <row r="3845">
      <c r="A3845" s="227" t="str">
        <f t="shared" si="1"/>
        <v>#VALUE!</v>
      </c>
      <c r="B3845" s="227" t="str">
        <f t="shared" si="2"/>
        <v>#VALUE!</v>
      </c>
      <c r="C3845" s="32"/>
      <c r="D3845" s="32"/>
      <c r="E3845" s="229"/>
      <c r="F3845" s="32"/>
      <c r="G3845" s="229"/>
      <c r="H3845" s="229"/>
      <c r="I3845" s="32"/>
      <c r="J3845" s="32"/>
      <c r="K3845" s="229"/>
      <c r="L3845" s="229"/>
      <c r="M3845" s="231"/>
      <c r="N3845" s="229"/>
    </row>
    <row r="3846">
      <c r="A3846" s="227" t="str">
        <f t="shared" si="1"/>
        <v>#VALUE!</v>
      </c>
      <c r="B3846" s="227" t="str">
        <f t="shared" si="2"/>
        <v>#VALUE!</v>
      </c>
      <c r="C3846" s="32"/>
      <c r="D3846" s="32"/>
      <c r="E3846" s="32"/>
      <c r="F3846" s="32"/>
      <c r="G3846" s="229"/>
      <c r="H3846" s="229"/>
      <c r="I3846" s="32"/>
      <c r="J3846" s="32"/>
      <c r="K3846" s="229"/>
      <c r="L3846" s="229"/>
      <c r="M3846" s="231"/>
      <c r="N3846" s="229"/>
    </row>
    <row r="3847">
      <c r="A3847" s="227" t="str">
        <f t="shared" si="1"/>
        <v>#VALUE!</v>
      </c>
      <c r="B3847" s="227" t="str">
        <f t="shared" si="2"/>
        <v>#VALUE!</v>
      </c>
      <c r="C3847" s="32"/>
      <c r="D3847" s="32"/>
      <c r="E3847" s="32"/>
      <c r="F3847" s="32"/>
      <c r="G3847" s="229"/>
      <c r="H3847" s="229"/>
      <c r="I3847" s="32"/>
      <c r="J3847" s="32"/>
      <c r="K3847" s="229"/>
      <c r="L3847" s="229"/>
      <c r="M3847" s="231"/>
      <c r="N3847" s="229"/>
    </row>
    <row r="3848">
      <c r="A3848" s="227" t="str">
        <f t="shared" si="1"/>
        <v>#VALUE!</v>
      </c>
      <c r="B3848" s="227" t="str">
        <f t="shared" si="2"/>
        <v>#VALUE!</v>
      </c>
      <c r="C3848" s="32"/>
      <c r="D3848" s="32"/>
      <c r="E3848" s="231"/>
      <c r="F3848" s="32"/>
      <c r="G3848" s="229"/>
      <c r="H3848" s="229"/>
      <c r="I3848" s="32"/>
      <c r="J3848" s="32"/>
      <c r="K3848" s="229"/>
      <c r="L3848" s="229"/>
      <c r="M3848" s="231"/>
      <c r="N3848" s="229"/>
    </row>
    <row r="3849">
      <c r="A3849" s="227" t="str">
        <f t="shared" si="1"/>
        <v>#VALUE!</v>
      </c>
      <c r="B3849" s="227" t="str">
        <f t="shared" si="2"/>
        <v>#VALUE!</v>
      </c>
      <c r="C3849" s="32"/>
      <c r="D3849" s="32"/>
      <c r="E3849" s="231"/>
      <c r="F3849" s="32"/>
      <c r="G3849" s="229"/>
      <c r="H3849" s="229"/>
      <c r="I3849" s="32"/>
      <c r="J3849" s="32"/>
      <c r="K3849" s="229"/>
      <c r="L3849" s="229"/>
      <c r="M3849" s="231"/>
      <c r="N3849" s="229"/>
    </row>
    <row r="3850">
      <c r="A3850" s="227" t="str">
        <f t="shared" si="1"/>
        <v>#VALUE!</v>
      </c>
      <c r="B3850" s="227" t="str">
        <f t="shared" si="2"/>
        <v>#VALUE!</v>
      </c>
      <c r="C3850" s="32"/>
      <c r="D3850" s="32"/>
      <c r="E3850" s="231"/>
      <c r="F3850" s="32"/>
      <c r="G3850" s="229"/>
      <c r="H3850" s="229"/>
      <c r="I3850" s="32"/>
      <c r="J3850" s="32"/>
      <c r="K3850" s="229"/>
      <c r="L3850" s="229"/>
      <c r="M3850" s="231"/>
      <c r="N3850" s="229"/>
    </row>
    <row r="3851">
      <c r="A3851" s="227" t="str">
        <f t="shared" si="1"/>
        <v>#VALUE!</v>
      </c>
      <c r="B3851" s="227" t="str">
        <f t="shared" si="2"/>
        <v>#VALUE!</v>
      </c>
      <c r="C3851" s="32"/>
      <c r="D3851" s="32"/>
      <c r="E3851" s="229"/>
      <c r="F3851" s="32"/>
      <c r="G3851" s="229"/>
      <c r="H3851" s="229"/>
      <c r="I3851" s="32"/>
      <c r="J3851" s="32"/>
      <c r="K3851" s="229"/>
      <c r="L3851" s="229"/>
      <c r="M3851" s="231"/>
      <c r="N3851" s="229"/>
    </row>
    <row r="3852">
      <c r="A3852" s="227" t="str">
        <f t="shared" si="1"/>
        <v>#VALUE!</v>
      </c>
      <c r="B3852" s="227" t="str">
        <f t="shared" si="2"/>
        <v>#VALUE!</v>
      </c>
      <c r="C3852" s="32"/>
      <c r="D3852" s="32"/>
      <c r="E3852" s="231"/>
      <c r="F3852" s="32"/>
      <c r="G3852" s="229"/>
      <c r="H3852" s="229"/>
      <c r="I3852" s="32"/>
      <c r="J3852" s="32"/>
      <c r="K3852" s="229"/>
      <c r="L3852" s="229"/>
      <c r="M3852" s="231"/>
      <c r="N3852" s="229"/>
    </row>
    <row r="3853">
      <c r="A3853" s="227" t="str">
        <f t="shared" si="1"/>
        <v>#VALUE!</v>
      </c>
      <c r="B3853" s="227" t="str">
        <f t="shared" si="2"/>
        <v>#VALUE!</v>
      </c>
      <c r="C3853" s="32"/>
      <c r="D3853" s="32"/>
      <c r="E3853" s="32"/>
      <c r="F3853" s="32"/>
      <c r="G3853" s="229"/>
      <c r="H3853" s="229"/>
      <c r="I3853" s="32"/>
      <c r="J3853" s="32"/>
      <c r="K3853" s="229"/>
      <c r="L3853" s="229"/>
      <c r="M3853" s="231"/>
      <c r="N3853" s="229"/>
    </row>
    <row r="3854">
      <c r="A3854" s="227" t="str">
        <f t="shared" si="1"/>
        <v>#VALUE!</v>
      </c>
      <c r="B3854" s="227" t="str">
        <f t="shared" si="2"/>
        <v>#VALUE!</v>
      </c>
      <c r="C3854" s="32"/>
      <c r="D3854" s="32"/>
      <c r="E3854" s="231"/>
      <c r="F3854" s="32"/>
      <c r="G3854" s="229"/>
      <c r="H3854" s="229"/>
      <c r="I3854" s="32"/>
      <c r="J3854" s="32"/>
      <c r="K3854" s="229"/>
      <c r="L3854" s="229"/>
      <c r="M3854" s="231"/>
      <c r="N3854" s="229"/>
    </row>
    <row r="3855">
      <c r="A3855" s="227" t="str">
        <f t="shared" si="1"/>
        <v>#VALUE!</v>
      </c>
      <c r="B3855" s="227" t="str">
        <f t="shared" si="2"/>
        <v>#VALUE!</v>
      </c>
      <c r="C3855" s="32"/>
      <c r="D3855" s="32"/>
      <c r="E3855" s="231"/>
      <c r="F3855" s="32"/>
      <c r="G3855" s="229"/>
      <c r="H3855" s="229"/>
      <c r="I3855" s="32"/>
      <c r="J3855" s="32"/>
      <c r="K3855" s="229"/>
      <c r="L3855" s="229"/>
      <c r="M3855" s="231"/>
      <c r="N3855" s="229"/>
    </row>
    <row r="3856">
      <c r="A3856" s="227" t="str">
        <f t="shared" si="1"/>
        <v>#VALUE!</v>
      </c>
      <c r="B3856" s="227" t="str">
        <f t="shared" si="2"/>
        <v>#VALUE!</v>
      </c>
      <c r="C3856" s="32"/>
      <c r="D3856" s="32"/>
      <c r="E3856" s="231"/>
      <c r="F3856" s="32"/>
      <c r="G3856" s="229"/>
      <c r="H3856" s="229"/>
      <c r="I3856" s="32"/>
      <c r="J3856" s="32"/>
      <c r="K3856" s="229"/>
      <c r="L3856" s="229"/>
      <c r="M3856" s="231"/>
      <c r="N3856" s="229"/>
    </row>
    <row r="3857">
      <c r="A3857" s="227" t="str">
        <f t="shared" si="1"/>
        <v>#VALUE!</v>
      </c>
      <c r="B3857" s="227" t="str">
        <f t="shared" si="2"/>
        <v>#VALUE!</v>
      </c>
      <c r="C3857" s="32"/>
      <c r="D3857" s="32"/>
      <c r="E3857" s="231"/>
      <c r="F3857" s="32"/>
      <c r="G3857" s="229"/>
      <c r="H3857" s="229"/>
      <c r="I3857" s="32"/>
      <c r="J3857" s="32"/>
      <c r="K3857" s="229"/>
      <c r="L3857" s="229"/>
      <c r="M3857" s="231"/>
      <c r="N3857" s="229"/>
    </row>
    <row r="3858">
      <c r="A3858" s="227" t="str">
        <f t="shared" si="1"/>
        <v>#VALUE!</v>
      </c>
      <c r="B3858" s="227" t="str">
        <f t="shared" si="2"/>
        <v>#VALUE!</v>
      </c>
      <c r="C3858" s="32"/>
      <c r="D3858" s="231"/>
      <c r="E3858" s="231"/>
      <c r="F3858" s="32"/>
      <c r="G3858" s="229"/>
      <c r="H3858" s="229"/>
      <c r="I3858" s="231"/>
      <c r="J3858" s="32"/>
      <c r="K3858" s="229"/>
      <c r="L3858" s="229"/>
      <c r="M3858" s="231"/>
      <c r="N3858" s="229"/>
    </row>
    <row r="3859">
      <c r="A3859" s="227" t="str">
        <f t="shared" si="1"/>
        <v>#VALUE!</v>
      </c>
      <c r="B3859" s="227" t="str">
        <f t="shared" si="2"/>
        <v>#VALUE!</v>
      </c>
      <c r="C3859" s="32"/>
      <c r="D3859" s="231"/>
      <c r="E3859" s="231"/>
      <c r="F3859" s="32"/>
      <c r="G3859" s="229"/>
      <c r="H3859" s="229"/>
      <c r="I3859" s="231"/>
      <c r="J3859" s="32"/>
      <c r="K3859" s="229"/>
      <c r="L3859" s="229"/>
      <c r="M3859" s="231"/>
      <c r="N3859" s="229"/>
    </row>
    <row r="3860">
      <c r="A3860" s="227" t="str">
        <f t="shared" si="1"/>
        <v>#VALUE!</v>
      </c>
      <c r="B3860" s="227" t="str">
        <f t="shared" si="2"/>
        <v>#VALUE!</v>
      </c>
      <c r="C3860" s="32"/>
      <c r="D3860" s="231"/>
      <c r="E3860" s="231"/>
      <c r="F3860" s="32"/>
      <c r="G3860" s="229"/>
      <c r="H3860" s="229"/>
      <c r="I3860" s="231"/>
      <c r="J3860" s="32"/>
      <c r="K3860" s="229"/>
      <c r="L3860" s="229"/>
      <c r="M3860" s="231"/>
      <c r="N3860" s="229"/>
    </row>
    <row r="3861">
      <c r="A3861" s="227" t="str">
        <f t="shared" si="1"/>
        <v>#VALUE!</v>
      </c>
      <c r="B3861" s="227" t="str">
        <f t="shared" si="2"/>
        <v>#VALUE!</v>
      </c>
      <c r="C3861" s="32"/>
      <c r="D3861" s="231"/>
      <c r="E3861" s="231"/>
      <c r="F3861" s="32"/>
      <c r="G3861" s="229"/>
      <c r="H3861" s="229"/>
      <c r="I3861" s="231"/>
      <c r="J3861" s="32"/>
      <c r="K3861" s="229"/>
      <c r="L3861" s="229"/>
      <c r="M3861" s="231"/>
      <c r="N3861" s="229"/>
    </row>
    <row r="3862">
      <c r="A3862" s="227" t="str">
        <f t="shared" si="1"/>
        <v>#VALUE!</v>
      </c>
      <c r="B3862" s="227" t="str">
        <f t="shared" si="2"/>
        <v>#VALUE!</v>
      </c>
      <c r="C3862" s="32"/>
      <c r="D3862" s="231"/>
      <c r="E3862" s="231"/>
      <c r="F3862" s="32"/>
      <c r="G3862" s="229"/>
      <c r="H3862" s="229"/>
      <c r="I3862" s="231"/>
      <c r="J3862" s="32"/>
      <c r="K3862" s="229"/>
      <c r="L3862" s="229"/>
      <c r="M3862" s="231"/>
      <c r="N3862" s="229"/>
    </row>
    <row r="3863">
      <c r="A3863" s="227" t="str">
        <f t="shared" si="1"/>
        <v>#VALUE!</v>
      </c>
      <c r="B3863" s="227" t="str">
        <f t="shared" si="2"/>
        <v>#VALUE!</v>
      </c>
      <c r="C3863" s="32"/>
      <c r="D3863" s="231"/>
      <c r="E3863" s="231"/>
      <c r="F3863" s="32"/>
      <c r="G3863" s="229"/>
      <c r="H3863" s="229"/>
      <c r="I3863" s="231"/>
      <c r="J3863" s="32"/>
      <c r="K3863" s="229"/>
      <c r="L3863" s="229"/>
      <c r="M3863" s="231"/>
      <c r="N3863" s="229"/>
    </row>
    <row r="3864">
      <c r="A3864" s="227" t="str">
        <f t="shared" si="1"/>
        <v>#VALUE!</v>
      </c>
      <c r="B3864" s="227" t="str">
        <f t="shared" si="2"/>
        <v>#VALUE!</v>
      </c>
      <c r="C3864" s="32"/>
      <c r="D3864" s="231"/>
      <c r="E3864" s="231"/>
      <c r="F3864" s="32"/>
      <c r="G3864" s="229"/>
      <c r="H3864" s="229"/>
      <c r="I3864" s="231"/>
      <c r="J3864" s="32"/>
      <c r="K3864" s="229"/>
      <c r="L3864" s="229"/>
      <c r="M3864" s="231"/>
      <c r="N3864" s="229"/>
    </row>
    <row r="3865">
      <c r="A3865" s="227" t="str">
        <f t="shared" si="1"/>
        <v>#VALUE!</v>
      </c>
      <c r="B3865" s="227" t="str">
        <f t="shared" si="2"/>
        <v>#VALUE!</v>
      </c>
      <c r="C3865" s="32"/>
      <c r="D3865" s="231"/>
      <c r="E3865" s="231"/>
      <c r="F3865" s="32"/>
      <c r="G3865" s="229"/>
      <c r="H3865" s="229"/>
      <c r="I3865" s="32"/>
      <c r="J3865" s="32"/>
      <c r="K3865" s="229"/>
      <c r="L3865" s="229"/>
      <c r="M3865" s="231"/>
      <c r="N3865" s="229"/>
    </row>
    <row r="3866">
      <c r="A3866" s="227" t="str">
        <f t="shared" si="1"/>
        <v>#VALUE!</v>
      </c>
      <c r="B3866" s="227" t="str">
        <f t="shared" si="2"/>
        <v>#VALUE!</v>
      </c>
      <c r="C3866" s="32"/>
      <c r="D3866" s="231"/>
      <c r="E3866" s="231"/>
      <c r="F3866" s="32"/>
      <c r="G3866" s="229"/>
      <c r="H3866" s="229"/>
      <c r="I3866" s="231"/>
      <c r="J3866" s="32"/>
      <c r="K3866" s="229"/>
      <c r="L3866" s="229"/>
      <c r="M3866" s="231"/>
      <c r="N3866" s="229"/>
    </row>
    <row r="3867">
      <c r="A3867" s="227" t="str">
        <f t="shared" si="1"/>
        <v>#VALUE!</v>
      </c>
      <c r="B3867" s="227" t="str">
        <f t="shared" si="2"/>
        <v>#VALUE!</v>
      </c>
      <c r="C3867" s="32"/>
      <c r="D3867" s="231"/>
      <c r="E3867" s="231"/>
      <c r="F3867" s="32"/>
      <c r="G3867" s="233"/>
      <c r="H3867" s="233"/>
      <c r="I3867" s="32"/>
      <c r="J3867" s="32"/>
      <c r="K3867" s="229"/>
      <c r="L3867" s="233"/>
      <c r="M3867" s="231"/>
      <c r="N3867" s="229"/>
    </row>
    <row r="3868">
      <c r="A3868" s="227" t="str">
        <f t="shared" si="1"/>
        <v>#VALUE!</v>
      </c>
      <c r="B3868" s="227" t="str">
        <f t="shared" si="2"/>
        <v>#VALUE!</v>
      </c>
      <c r="C3868" s="32"/>
      <c r="D3868" s="231"/>
      <c r="E3868" s="231"/>
      <c r="F3868" s="32"/>
      <c r="G3868" s="233"/>
      <c r="H3868" s="233"/>
      <c r="I3868" s="231"/>
      <c r="J3868" s="32"/>
      <c r="K3868" s="229"/>
      <c r="L3868" s="233"/>
      <c r="M3868" s="231"/>
      <c r="N3868" s="229"/>
    </row>
    <row r="3869">
      <c r="A3869" s="227" t="str">
        <f t="shared" si="1"/>
        <v>#VALUE!</v>
      </c>
      <c r="B3869" s="227" t="str">
        <f t="shared" si="2"/>
        <v>#VALUE!</v>
      </c>
      <c r="C3869" s="32"/>
      <c r="D3869" s="231"/>
      <c r="E3869" s="231"/>
      <c r="F3869" s="32"/>
      <c r="G3869" s="229"/>
      <c r="H3869" s="229"/>
      <c r="I3869" s="32"/>
      <c r="J3869" s="32"/>
      <c r="K3869" s="229"/>
      <c r="L3869" s="229"/>
      <c r="M3869" s="231"/>
      <c r="N3869" s="229"/>
    </row>
    <row r="3870">
      <c r="A3870" s="227" t="str">
        <f t="shared" si="1"/>
        <v>#VALUE!</v>
      </c>
      <c r="B3870" s="227" t="str">
        <f t="shared" si="2"/>
        <v>#VALUE!</v>
      </c>
      <c r="C3870" s="32"/>
      <c r="D3870" s="231"/>
      <c r="E3870" s="231"/>
      <c r="F3870" s="32"/>
      <c r="G3870" s="229"/>
      <c r="H3870" s="229"/>
      <c r="I3870" s="231"/>
      <c r="J3870" s="32"/>
      <c r="K3870" s="229"/>
      <c r="L3870" s="229"/>
      <c r="M3870" s="231"/>
      <c r="N3870" s="229"/>
    </row>
    <row r="3871">
      <c r="A3871" s="227" t="str">
        <f t="shared" si="1"/>
        <v>#VALUE!</v>
      </c>
      <c r="B3871" s="227" t="str">
        <f t="shared" si="2"/>
        <v>#VALUE!</v>
      </c>
      <c r="C3871" s="32"/>
      <c r="D3871" s="231"/>
      <c r="E3871" s="231"/>
      <c r="F3871" s="32"/>
      <c r="G3871" s="229"/>
      <c r="H3871" s="229"/>
      <c r="I3871" s="231"/>
      <c r="J3871" s="32"/>
      <c r="K3871" s="229"/>
      <c r="L3871" s="229"/>
      <c r="M3871" s="231"/>
      <c r="N3871" s="229"/>
    </row>
    <row r="3872">
      <c r="A3872" s="227" t="str">
        <f t="shared" si="1"/>
        <v>#VALUE!</v>
      </c>
      <c r="B3872" s="227" t="str">
        <f t="shared" si="2"/>
        <v>#VALUE!</v>
      </c>
      <c r="C3872" s="32"/>
      <c r="D3872" s="231"/>
      <c r="E3872" s="231"/>
      <c r="F3872" s="32"/>
      <c r="G3872" s="229"/>
      <c r="H3872" s="229"/>
      <c r="I3872" s="231"/>
      <c r="J3872" s="32"/>
      <c r="K3872" s="229"/>
      <c r="L3872" s="229"/>
      <c r="M3872" s="231"/>
      <c r="N3872" s="229"/>
    </row>
    <row r="3873">
      <c r="A3873" s="227" t="str">
        <f t="shared" si="1"/>
        <v>#VALUE!</v>
      </c>
      <c r="B3873" s="227" t="str">
        <f t="shared" si="2"/>
        <v>#VALUE!</v>
      </c>
      <c r="C3873" s="32"/>
      <c r="D3873" s="231"/>
      <c r="E3873" s="231"/>
      <c r="F3873" s="32"/>
      <c r="G3873" s="233"/>
      <c r="H3873" s="233"/>
      <c r="I3873" s="231"/>
      <c r="J3873" s="32"/>
      <c r="K3873" s="229"/>
      <c r="L3873" s="233"/>
      <c r="M3873" s="231"/>
      <c r="N3873" s="229"/>
    </row>
    <row r="3874">
      <c r="A3874" s="227" t="str">
        <f t="shared" si="1"/>
        <v>#VALUE!</v>
      </c>
      <c r="B3874" s="227" t="str">
        <f t="shared" si="2"/>
        <v>#VALUE!</v>
      </c>
      <c r="C3874" s="32"/>
      <c r="D3874" s="231"/>
      <c r="E3874" s="231"/>
      <c r="F3874" s="32"/>
      <c r="G3874" s="233"/>
      <c r="H3874" s="233"/>
      <c r="I3874" s="231"/>
      <c r="J3874" s="32"/>
      <c r="K3874" s="229"/>
      <c r="L3874" s="233"/>
      <c r="M3874" s="231"/>
      <c r="N3874" s="229"/>
    </row>
    <row r="3875">
      <c r="A3875" s="227" t="str">
        <f t="shared" si="1"/>
        <v>#VALUE!</v>
      </c>
      <c r="B3875" s="227" t="str">
        <f t="shared" si="2"/>
        <v>#VALUE!</v>
      </c>
      <c r="C3875" s="32"/>
      <c r="D3875" s="231"/>
      <c r="E3875" s="231"/>
      <c r="F3875" s="32"/>
      <c r="G3875" s="233"/>
      <c r="H3875" s="233"/>
      <c r="I3875" s="231"/>
      <c r="J3875" s="32"/>
      <c r="K3875" s="229"/>
      <c r="L3875" s="233"/>
      <c r="M3875" s="32"/>
      <c r="N3875" s="229"/>
    </row>
    <row r="3876">
      <c r="A3876" s="227" t="str">
        <f t="shared" si="1"/>
        <v>#VALUE!</v>
      </c>
      <c r="B3876" s="227" t="str">
        <f t="shared" si="2"/>
        <v>#VALUE!</v>
      </c>
      <c r="C3876" s="32"/>
      <c r="D3876" s="231"/>
      <c r="E3876" s="231"/>
      <c r="F3876" s="32"/>
      <c r="G3876" s="233"/>
      <c r="H3876" s="233"/>
      <c r="I3876" s="231"/>
      <c r="J3876" s="32"/>
      <c r="K3876" s="229"/>
      <c r="L3876" s="233"/>
      <c r="M3876" s="32"/>
      <c r="N3876" s="229"/>
    </row>
    <row r="3877">
      <c r="A3877" s="227" t="str">
        <f t="shared" si="1"/>
        <v>#VALUE!</v>
      </c>
      <c r="B3877" s="227" t="str">
        <f t="shared" si="2"/>
        <v>#VALUE!</v>
      </c>
      <c r="C3877" s="32"/>
      <c r="D3877" s="231"/>
      <c r="E3877" s="231"/>
      <c r="F3877" s="32"/>
      <c r="G3877" s="233"/>
      <c r="H3877" s="233"/>
      <c r="I3877" s="231"/>
      <c r="J3877" s="32"/>
      <c r="K3877" s="229"/>
      <c r="L3877" s="233"/>
      <c r="M3877" s="32"/>
      <c r="N3877" s="229"/>
    </row>
    <row r="3878">
      <c r="A3878" s="227" t="str">
        <f t="shared" si="1"/>
        <v>#VALUE!</v>
      </c>
      <c r="B3878" s="227" t="str">
        <f t="shared" si="2"/>
        <v>#VALUE!</v>
      </c>
      <c r="C3878" s="32"/>
      <c r="D3878" s="231"/>
      <c r="E3878" s="231"/>
      <c r="F3878" s="32"/>
      <c r="G3878" s="233"/>
      <c r="H3878" s="233"/>
      <c r="I3878" s="231"/>
      <c r="J3878" s="32"/>
      <c r="K3878" s="229"/>
      <c r="L3878" s="233"/>
      <c r="M3878" s="32"/>
      <c r="N3878" s="229"/>
    </row>
    <row r="3879">
      <c r="A3879" s="227" t="str">
        <f t="shared" si="1"/>
        <v>#VALUE!</v>
      </c>
      <c r="B3879" s="227" t="str">
        <f t="shared" si="2"/>
        <v>#VALUE!</v>
      </c>
      <c r="C3879" s="32"/>
      <c r="D3879" s="231"/>
      <c r="E3879" s="231"/>
      <c r="F3879" s="32"/>
      <c r="G3879" s="229"/>
      <c r="H3879" s="229"/>
      <c r="I3879" s="231"/>
      <c r="J3879" s="32"/>
      <c r="K3879" s="229"/>
      <c r="L3879" s="229"/>
      <c r="M3879" s="231"/>
      <c r="N3879" s="229"/>
    </row>
    <row r="3880">
      <c r="A3880" s="227" t="str">
        <f t="shared" si="1"/>
        <v>#VALUE!</v>
      </c>
      <c r="B3880" s="227" t="str">
        <f t="shared" si="2"/>
        <v>#VALUE!</v>
      </c>
      <c r="C3880" s="32"/>
      <c r="D3880" s="231"/>
      <c r="E3880" s="231"/>
      <c r="F3880" s="32"/>
      <c r="G3880" s="229"/>
      <c r="H3880" s="229"/>
      <c r="I3880" s="32"/>
      <c r="J3880" s="32"/>
      <c r="K3880" s="229"/>
      <c r="L3880" s="229"/>
      <c r="M3880" s="231"/>
      <c r="N3880" s="229"/>
    </row>
    <row r="3881">
      <c r="A3881" s="227" t="str">
        <f t="shared" si="1"/>
        <v>#VALUE!</v>
      </c>
      <c r="B3881" s="227" t="str">
        <f t="shared" si="2"/>
        <v>#VALUE!</v>
      </c>
      <c r="C3881" s="32"/>
      <c r="D3881" s="231"/>
      <c r="E3881" s="231"/>
      <c r="F3881" s="32"/>
      <c r="G3881" s="233"/>
      <c r="H3881" s="233"/>
      <c r="I3881" s="231"/>
      <c r="J3881" s="32"/>
      <c r="K3881" s="229"/>
      <c r="L3881" s="233"/>
      <c r="M3881" s="32"/>
      <c r="N3881" s="229"/>
    </row>
    <row r="3882">
      <c r="A3882" s="227" t="str">
        <f t="shared" si="1"/>
        <v>#VALUE!</v>
      </c>
      <c r="B3882" s="227" t="str">
        <f t="shared" si="2"/>
        <v>#VALUE!</v>
      </c>
      <c r="C3882" s="32"/>
      <c r="D3882" s="231"/>
      <c r="E3882" s="231"/>
      <c r="F3882" s="32"/>
      <c r="G3882" s="233"/>
      <c r="H3882" s="233"/>
      <c r="I3882" s="32"/>
      <c r="J3882" s="32"/>
      <c r="K3882" s="229"/>
      <c r="L3882" s="233"/>
      <c r="M3882" s="32"/>
      <c r="N3882" s="229"/>
    </row>
    <row r="3883">
      <c r="A3883" s="227" t="str">
        <f t="shared" si="1"/>
        <v>#VALUE!</v>
      </c>
      <c r="B3883" s="227" t="str">
        <f t="shared" si="2"/>
        <v>#VALUE!</v>
      </c>
      <c r="C3883" s="32"/>
      <c r="D3883" s="231"/>
      <c r="E3883" s="231"/>
      <c r="F3883" s="32"/>
      <c r="G3883" s="233"/>
      <c r="H3883" s="233"/>
      <c r="I3883" s="231"/>
      <c r="J3883" s="32"/>
      <c r="K3883" s="229"/>
      <c r="L3883" s="233"/>
      <c r="M3883" s="32"/>
      <c r="N3883" s="229"/>
    </row>
    <row r="3884">
      <c r="A3884" s="227" t="str">
        <f t="shared" si="1"/>
        <v>#VALUE!</v>
      </c>
      <c r="B3884" s="227" t="str">
        <f t="shared" si="2"/>
        <v>#VALUE!</v>
      </c>
      <c r="C3884" s="32"/>
      <c r="D3884" s="231"/>
      <c r="E3884" s="231"/>
      <c r="F3884" s="32"/>
      <c r="G3884" s="233"/>
      <c r="H3884" s="233"/>
      <c r="I3884" s="231"/>
      <c r="J3884" s="32"/>
      <c r="K3884" s="229"/>
      <c r="L3884" s="233"/>
      <c r="M3884" s="32"/>
      <c r="N3884" s="229"/>
    </row>
    <row r="3885">
      <c r="A3885" s="227" t="str">
        <f t="shared" si="1"/>
        <v>#VALUE!</v>
      </c>
      <c r="B3885" s="227" t="str">
        <f t="shared" si="2"/>
        <v>#VALUE!</v>
      </c>
      <c r="C3885" s="32"/>
      <c r="D3885" s="231"/>
      <c r="E3885" s="231"/>
      <c r="F3885" s="32"/>
      <c r="G3885" s="229"/>
      <c r="H3885" s="229"/>
      <c r="I3885" s="231"/>
      <c r="J3885" s="32"/>
      <c r="K3885" s="229"/>
      <c r="L3885" s="229"/>
      <c r="M3885" s="32"/>
      <c r="N3885" s="229"/>
    </row>
    <row r="3886">
      <c r="A3886" s="227" t="str">
        <f t="shared" si="1"/>
        <v>#VALUE!</v>
      </c>
      <c r="B3886" s="227" t="str">
        <f t="shared" si="2"/>
        <v>#VALUE!</v>
      </c>
      <c r="C3886" s="32"/>
      <c r="D3886" s="231"/>
      <c r="E3886" s="231"/>
      <c r="F3886" s="32"/>
      <c r="G3886" s="229"/>
      <c r="H3886" s="229"/>
      <c r="I3886" s="231"/>
      <c r="J3886" s="32"/>
      <c r="K3886" s="229"/>
      <c r="L3886" s="229"/>
      <c r="M3886" s="32"/>
      <c r="N3886" s="229"/>
    </row>
    <row r="3887">
      <c r="A3887" s="227" t="str">
        <f t="shared" si="1"/>
        <v>#VALUE!</v>
      </c>
      <c r="B3887" s="227" t="str">
        <f t="shared" si="2"/>
        <v>#VALUE!</v>
      </c>
      <c r="C3887" s="32"/>
      <c r="D3887" s="231"/>
      <c r="E3887" s="231"/>
      <c r="F3887" s="32"/>
      <c r="G3887" s="229"/>
      <c r="H3887" s="229"/>
      <c r="I3887" s="231"/>
      <c r="J3887" s="32"/>
      <c r="K3887" s="229"/>
      <c r="L3887" s="229"/>
      <c r="M3887" s="32"/>
      <c r="N3887" s="229"/>
    </row>
    <row r="3888">
      <c r="A3888" s="227" t="str">
        <f t="shared" si="1"/>
        <v>#VALUE!</v>
      </c>
      <c r="B3888" s="227" t="str">
        <f t="shared" si="2"/>
        <v>#VALUE!</v>
      </c>
      <c r="C3888" s="32"/>
      <c r="D3888" s="231"/>
      <c r="E3888" s="231"/>
      <c r="F3888" s="32"/>
      <c r="G3888" s="229"/>
      <c r="H3888" s="229"/>
      <c r="I3888" s="231"/>
      <c r="J3888" s="32"/>
      <c r="K3888" s="229"/>
      <c r="L3888" s="229"/>
      <c r="M3888" s="32"/>
      <c r="N3888" s="229"/>
    </row>
    <row r="3889">
      <c r="A3889" s="227" t="str">
        <f t="shared" si="1"/>
        <v>#VALUE!</v>
      </c>
      <c r="B3889" s="227" t="str">
        <f t="shared" si="2"/>
        <v>#VALUE!</v>
      </c>
      <c r="C3889" s="32"/>
      <c r="D3889" s="231"/>
      <c r="E3889" s="231"/>
      <c r="F3889" s="32"/>
      <c r="G3889" s="229"/>
      <c r="H3889" s="229"/>
      <c r="I3889" s="231"/>
      <c r="J3889" s="32"/>
      <c r="K3889" s="229"/>
      <c r="L3889" s="229"/>
      <c r="M3889" s="32"/>
      <c r="N3889" s="229"/>
    </row>
    <row r="3890">
      <c r="A3890" s="227" t="str">
        <f t="shared" si="1"/>
        <v>#VALUE!</v>
      </c>
      <c r="B3890" s="227" t="str">
        <f t="shared" si="2"/>
        <v>#VALUE!</v>
      </c>
      <c r="C3890" s="32"/>
      <c r="D3890" s="231"/>
      <c r="E3890" s="231"/>
      <c r="F3890" s="32"/>
      <c r="G3890" s="229"/>
      <c r="H3890" s="229"/>
      <c r="I3890" s="231"/>
      <c r="J3890" s="32"/>
      <c r="K3890" s="229"/>
      <c r="L3890" s="229"/>
      <c r="M3890" s="32"/>
      <c r="N3890" s="229"/>
    </row>
    <row r="3891">
      <c r="A3891" s="227" t="str">
        <f t="shared" si="1"/>
        <v>#VALUE!</v>
      </c>
      <c r="B3891" s="227" t="str">
        <f t="shared" si="2"/>
        <v>#VALUE!</v>
      </c>
      <c r="C3891" s="32"/>
      <c r="D3891" s="231"/>
      <c r="E3891" s="231"/>
      <c r="F3891" s="32"/>
      <c r="G3891" s="229"/>
      <c r="H3891" s="229"/>
      <c r="I3891" s="231"/>
      <c r="J3891" s="32"/>
      <c r="K3891" s="229"/>
      <c r="L3891" s="229"/>
      <c r="M3891" s="32"/>
      <c r="N3891" s="229"/>
    </row>
    <row r="3892">
      <c r="A3892" s="227" t="str">
        <f t="shared" si="1"/>
        <v>#VALUE!</v>
      </c>
      <c r="B3892" s="227" t="str">
        <f t="shared" si="2"/>
        <v>#VALUE!</v>
      </c>
      <c r="C3892" s="32"/>
      <c r="D3892" s="231"/>
      <c r="E3892" s="231"/>
      <c r="F3892" s="32"/>
      <c r="G3892" s="229"/>
      <c r="H3892" s="229"/>
      <c r="I3892" s="231"/>
      <c r="J3892" s="32"/>
      <c r="K3892" s="229"/>
      <c r="L3892" s="229"/>
      <c r="M3892" s="32"/>
      <c r="N3892" s="229"/>
    </row>
    <row r="3893">
      <c r="A3893" s="227" t="str">
        <f t="shared" si="1"/>
        <v>#VALUE!</v>
      </c>
      <c r="B3893" s="227" t="str">
        <f t="shared" si="2"/>
        <v>#VALUE!</v>
      </c>
      <c r="C3893" s="32"/>
      <c r="D3893" s="231"/>
      <c r="E3893" s="231"/>
      <c r="F3893" s="32"/>
      <c r="G3893" s="229"/>
      <c r="H3893" s="229"/>
      <c r="I3893" s="231"/>
      <c r="J3893" s="32"/>
      <c r="K3893" s="229"/>
      <c r="L3893" s="229"/>
      <c r="M3893" s="32"/>
      <c r="N3893" s="229"/>
    </row>
    <row r="3894">
      <c r="A3894" s="227" t="str">
        <f t="shared" si="1"/>
        <v>#VALUE!</v>
      </c>
      <c r="B3894" s="227" t="str">
        <f t="shared" si="2"/>
        <v>#VALUE!</v>
      </c>
      <c r="C3894" s="32"/>
      <c r="D3894" s="231"/>
      <c r="E3894" s="231"/>
      <c r="F3894" s="32"/>
      <c r="G3894" s="229"/>
      <c r="H3894" s="229"/>
      <c r="I3894" s="231"/>
      <c r="J3894" s="32"/>
      <c r="K3894" s="229"/>
      <c r="L3894" s="229"/>
      <c r="M3894" s="32"/>
      <c r="N3894" s="229"/>
    </row>
    <row r="3895">
      <c r="A3895" s="227" t="str">
        <f t="shared" si="1"/>
        <v>#VALUE!</v>
      </c>
      <c r="B3895" s="227" t="str">
        <f t="shared" si="2"/>
        <v>#VALUE!</v>
      </c>
      <c r="C3895" s="32"/>
      <c r="D3895" s="231"/>
      <c r="E3895" s="231"/>
      <c r="F3895" s="32"/>
      <c r="G3895" s="229"/>
      <c r="H3895" s="229"/>
      <c r="I3895" s="231"/>
      <c r="J3895" s="32"/>
      <c r="K3895" s="229"/>
      <c r="L3895" s="229"/>
      <c r="M3895" s="231"/>
      <c r="N3895" s="229"/>
    </row>
    <row r="3896">
      <c r="A3896" s="227" t="str">
        <f t="shared" si="1"/>
        <v>#VALUE!</v>
      </c>
      <c r="B3896" s="227" t="str">
        <f t="shared" si="2"/>
        <v>#VALUE!</v>
      </c>
      <c r="C3896" s="32"/>
      <c r="D3896" s="231"/>
      <c r="E3896" s="231"/>
      <c r="F3896" s="32"/>
      <c r="G3896" s="229"/>
      <c r="H3896" s="229"/>
      <c r="I3896" s="231"/>
      <c r="J3896" s="32"/>
      <c r="K3896" s="229"/>
      <c r="L3896" s="229"/>
      <c r="M3896" s="232"/>
      <c r="N3896" s="229"/>
    </row>
    <row r="3897">
      <c r="A3897" s="227" t="str">
        <f t="shared" si="1"/>
        <v>#VALUE!</v>
      </c>
      <c r="B3897" s="227" t="str">
        <f t="shared" si="2"/>
        <v>#VALUE!</v>
      </c>
      <c r="C3897" s="32"/>
      <c r="D3897" s="231"/>
      <c r="E3897" s="231"/>
      <c r="F3897" s="32"/>
      <c r="G3897" s="229"/>
      <c r="H3897" s="229"/>
      <c r="I3897" s="231"/>
      <c r="J3897" s="32"/>
      <c r="K3897" s="229"/>
      <c r="L3897" s="229"/>
      <c r="M3897" s="231"/>
      <c r="N3897" s="229"/>
    </row>
    <row r="3898">
      <c r="A3898" s="227" t="str">
        <f t="shared" si="1"/>
        <v>#VALUE!</v>
      </c>
      <c r="B3898" s="227" t="str">
        <f t="shared" si="2"/>
        <v>#VALUE!</v>
      </c>
      <c r="C3898" s="32"/>
      <c r="D3898" s="231"/>
      <c r="E3898" s="231"/>
      <c r="F3898" s="32"/>
      <c r="G3898" s="229"/>
      <c r="H3898" s="229"/>
      <c r="I3898" s="231"/>
      <c r="J3898" s="32"/>
      <c r="K3898" s="229"/>
      <c r="L3898" s="229"/>
      <c r="M3898" s="231"/>
      <c r="N3898" s="229"/>
    </row>
    <row r="3899">
      <c r="A3899" s="227" t="str">
        <f t="shared" si="1"/>
        <v>#VALUE!</v>
      </c>
      <c r="B3899" s="227" t="str">
        <f t="shared" si="2"/>
        <v>#VALUE!</v>
      </c>
      <c r="C3899" s="32"/>
      <c r="D3899" s="231"/>
      <c r="E3899" s="231"/>
      <c r="F3899" s="32"/>
      <c r="G3899" s="229"/>
      <c r="H3899" s="229"/>
      <c r="I3899" s="231"/>
      <c r="J3899" s="32"/>
      <c r="K3899" s="229"/>
      <c r="L3899" s="229"/>
      <c r="M3899" s="231"/>
      <c r="N3899" s="229"/>
    </row>
    <row r="3900">
      <c r="A3900" s="227" t="str">
        <f t="shared" si="1"/>
        <v>#VALUE!</v>
      </c>
      <c r="B3900" s="227" t="str">
        <f t="shared" si="2"/>
        <v>#VALUE!</v>
      </c>
      <c r="C3900" s="32"/>
      <c r="D3900" s="231"/>
      <c r="E3900" s="231"/>
      <c r="F3900" s="32"/>
      <c r="G3900" s="229"/>
      <c r="H3900" s="229"/>
      <c r="I3900" s="231"/>
      <c r="J3900" s="32"/>
      <c r="K3900" s="229"/>
      <c r="L3900" s="229"/>
      <c r="M3900" s="231"/>
      <c r="N3900" s="229"/>
    </row>
    <row r="3901">
      <c r="A3901" s="227" t="str">
        <f t="shared" si="1"/>
        <v>#VALUE!</v>
      </c>
      <c r="B3901" s="227" t="str">
        <f t="shared" si="2"/>
        <v>#VALUE!</v>
      </c>
      <c r="C3901" s="32"/>
      <c r="D3901" s="231"/>
      <c r="E3901" s="231"/>
      <c r="F3901" s="32"/>
      <c r="G3901" s="229"/>
      <c r="H3901" s="229"/>
      <c r="I3901" s="32"/>
      <c r="J3901" s="32"/>
      <c r="K3901" s="229"/>
      <c r="L3901" s="229"/>
      <c r="M3901" s="231"/>
      <c r="N3901" s="229"/>
    </row>
    <row r="3902">
      <c r="A3902" s="227" t="str">
        <f t="shared" si="1"/>
        <v>#VALUE!</v>
      </c>
      <c r="B3902" s="227" t="str">
        <f t="shared" si="2"/>
        <v>#VALUE!</v>
      </c>
      <c r="C3902" s="32"/>
      <c r="D3902" s="231"/>
      <c r="E3902" s="231"/>
      <c r="F3902" s="32"/>
      <c r="G3902" s="229"/>
      <c r="H3902" s="229"/>
      <c r="I3902" s="231"/>
      <c r="J3902" s="32"/>
      <c r="K3902" s="229"/>
      <c r="L3902" s="229"/>
      <c r="M3902" s="231"/>
      <c r="N3902" s="229"/>
    </row>
    <row r="3903">
      <c r="A3903" s="227" t="str">
        <f t="shared" si="1"/>
        <v>#VALUE!</v>
      </c>
      <c r="B3903" s="227" t="str">
        <f t="shared" si="2"/>
        <v>#VALUE!</v>
      </c>
      <c r="C3903" s="32"/>
      <c r="D3903" s="231"/>
      <c r="E3903" s="231"/>
      <c r="F3903" s="32"/>
      <c r="G3903" s="229"/>
      <c r="H3903" s="229"/>
      <c r="I3903" s="32"/>
      <c r="J3903" s="32"/>
      <c r="K3903" s="229"/>
      <c r="L3903" s="229"/>
      <c r="M3903" s="231"/>
      <c r="N3903" s="229"/>
    </row>
    <row r="3904">
      <c r="A3904" s="227" t="str">
        <f t="shared" si="1"/>
        <v>#VALUE!</v>
      </c>
      <c r="B3904" s="227" t="str">
        <f t="shared" si="2"/>
        <v>#VALUE!</v>
      </c>
      <c r="C3904" s="32"/>
      <c r="D3904" s="231"/>
      <c r="E3904" s="231"/>
      <c r="F3904" s="32"/>
      <c r="G3904" s="229"/>
      <c r="H3904" s="229"/>
      <c r="I3904" s="231"/>
      <c r="J3904" s="32"/>
      <c r="K3904" s="229"/>
      <c r="L3904" s="229"/>
      <c r="M3904" s="231"/>
      <c r="N3904" s="229"/>
    </row>
    <row r="3905">
      <c r="A3905" s="227" t="str">
        <f t="shared" si="1"/>
        <v>#VALUE!</v>
      </c>
      <c r="B3905" s="227" t="str">
        <f t="shared" si="2"/>
        <v>#VALUE!</v>
      </c>
      <c r="C3905" s="32"/>
      <c r="D3905" s="231"/>
      <c r="E3905" s="231"/>
      <c r="F3905" s="32"/>
      <c r="G3905" s="229"/>
      <c r="H3905" s="229"/>
      <c r="I3905" s="231"/>
      <c r="J3905" s="32"/>
      <c r="K3905" s="229"/>
      <c r="L3905" s="229"/>
      <c r="M3905" s="231"/>
      <c r="N3905" s="229"/>
    </row>
    <row r="3906">
      <c r="A3906" s="227" t="str">
        <f t="shared" si="1"/>
        <v>#VALUE!</v>
      </c>
      <c r="B3906" s="227" t="str">
        <f t="shared" si="2"/>
        <v>#VALUE!</v>
      </c>
      <c r="C3906" s="32"/>
      <c r="D3906" s="231"/>
      <c r="E3906" s="231"/>
      <c r="F3906" s="32"/>
      <c r="G3906" s="229"/>
      <c r="H3906" s="229"/>
      <c r="I3906" s="231"/>
      <c r="J3906" s="32"/>
      <c r="K3906" s="229"/>
      <c r="L3906" s="229"/>
      <c r="M3906" s="231"/>
      <c r="N3906" s="229"/>
    </row>
    <row r="3907">
      <c r="A3907" s="227" t="str">
        <f t="shared" si="1"/>
        <v>#VALUE!</v>
      </c>
      <c r="B3907" s="227" t="str">
        <f t="shared" si="2"/>
        <v>#VALUE!</v>
      </c>
      <c r="C3907" s="32"/>
      <c r="D3907" s="231"/>
      <c r="E3907" s="231"/>
      <c r="F3907" s="32"/>
      <c r="G3907" s="229"/>
      <c r="H3907" s="229"/>
      <c r="I3907" s="231"/>
      <c r="J3907" s="32"/>
      <c r="K3907" s="229"/>
      <c r="L3907" s="229"/>
      <c r="M3907" s="231"/>
      <c r="N3907" s="229"/>
    </row>
    <row r="3908">
      <c r="A3908" s="227" t="str">
        <f t="shared" si="1"/>
        <v>#VALUE!</v>
      </c>
      <c r="B3908" s="227" t="str">
        <f t="shared" si="2"/>
        <v>#VALUE!</v>
      </c>
      <c r="C3908" s="32"/>
      <c r="D3908" s="231"/>
      <c r="E3908" s="231"/>
      <c r="F3908" s="32"/>
      <c r="G3908" s="229"/>
      <c r="H3908" s="229"/>
      <c r="I3908" s="231"/>
      <c r="J3908" s="32"/>
      <c r="K3908" s="229"/>
      <c r="L3908" s="229"/>
      <c r="M3908" s="231"/>
      <c r="N3908" s="229"/>
    </row>
    <row r="3909">
      <c r="A3909" s="227" t="str">
        <f t="shared" si="1"/>
        <v>#VALUE!</v>
      </c>
      <c r="B3909" s="227" t="str">
        <f t="shared" si="2"/>
        <v>#VALUE!</v>
      </c>
      <c r="C3909" s="32"/>
      <c r="D3909" s="231"/>
      <c r="E3909" s="231"/>
      <c r="F3909" s="32"/>
      <c r="G3909" s="229"/>
      <c r="H3909" s="229"/>
      <c r="I3909" s="32"/>
      <c r="J3909" s="32"/>
      <c r="K3909" s="229"/>
      <c r="L3909" s="229"/>
      <c r="M3909" s="231"/>
      <c r="N3909" s="229"/>
    </row>
    <row r="3910">
      <c r="A3910" s="227" t="str">
        <f t="shared" si="1"/>
        <v>#VALUE!</v>
      </c>
      <c r="B3910" s="227" t="str">
        <f t="shared" si="2"/>
        <v>#VALUE!</v>
      </c>
      <c r="C3910" s="32"/>
      <c r="D3910" s="231"/>
      <c r="E3910" s="231"/>
      <c r="F3910" s="32"/>
      <c r="G3910" s="229"/>
      <c r="H3910" s="229"/>
      <c r="I3910" s="231"/>
      <c r="J3910" s="32"/>
      <c r="K3910" s="229"/>
      <c r="L3910" s="229"/>
      <c r="M3910" s="231"/>
      <c r="N3910" s="229"/>
    </row>
    <row r="3911">
      <c r="A3911" s="227" t="str">
        <f t="shared" si="1"/>
        <v>#VALUE!</v>
      </c>
      <c r="B3911" s="227" t="str">
        <f t="shared" si="2"/>
        <v>#VALUE!</v>
      </c>
      <c r="C3911" s="32"/>
      <c r="D3911" s="231"/>
      <c r="E3911" s="231"/>
      <c r="F3911" s="32"/>
      <c r="G3911" s="229"/>
      <c r="H3911" s="229"/>
      <c r="I3911" s="32"/>
      <c r="J3911" s="32"/>
      <c r="K3911" s="229"/>
      <c r="L3911" s="229"/>
      <c r="M3911" s="231"/>
      <c r="N3911" s="229"/>
    </row>
    <row r="3912">
      <c r="A3912" s="227" t="str">
        <f t="shared" si="1"/>
        <v>#VALUE!</v>
      </c>
      <c r="B3912" s="227" t="str">
        <f t="shared" si="2"/>
        <v>#VALUE!</v>
      </c>
      <c r="C3912" s="32"/>
      <c r="D3912" s="231"/>
      <c r="E3912" s="231"/>
      <c r="F3912" s="32"/>
      <c r="G3912" s="229"/>
      <c r="H3912" s="229"/>
      <c r="I3912" s="231"/>
      <c r="J3912" s="32"/>
      <c r="K3912" s="229"/>
      <c r="L3912" s="229"/>
      <c r="M3912" s="32"/>
      <c r="N3912" s="229"/>
    </row>
    <row r="3913">
      <c r="A3913" s="227" t="str">
        <f t="shared" si="1"/>
        <v>#VALUE!</v>
      </c>
      <c r="B3913" s="227" t="str">
        <f t="shared" si="2"/>
        <v>#VALUE!</v>
      </c>
      <c r="C3913" s="32"/>
      <c r="D3913" s="231"/>
      <c r="E3913" s="231"/>
      <c r="F3913" s="32"/>
      <c r="G3913" s="32"/>
      <c r="H3913" s="32"/>
      <c r="I3913" s="231"/>
      <c r="J3913" s="32"/>
      <c r="K3913" s="32"/>
      <c r="L3913" s="32"/>
      <c r="M3913" s="32"/>
      <c r="N3913" s="32"/>
    </row>
    <row r="3914">
      <c r="A3914" s="227" t="str">
        <f t="shared" si="1"/>
        <v>#VALUE!</v>
      </c>
      <c r="B3914" s="227" t="str">
        <f t="shared" si="2"/>
        <v>#VALUE!</v>
      </c>
      <c r="C3914" s="32"/>
      <c r="D3914" s="231"/>
      <c r="E3914" s="231"/>
      <c r="F3914" s="32"/>
      <c r="G3914" s="229"/>
      <c r="H3914" s="229"/>
      <c r="I3914" s="231"/>
      <c r="J3914" s="32"/>
      <c r="K3914" s="229"/>
      <c r="L3914" s="229"/>
      <c r="M3914" s="32"/>
      <c r="N3914" s="229"/>
    </row>
    <row r="3915">
      <c r="A3915" s="227" t="str">
        <f t="shared" si="1"/>
        <v>#VALUE!</v>
      </c>
      <c r="B3915" s="227" t="str">
        <f t="shared" si="2"/>
        <v>#VALUE!</v>
      </c>
      <c r="C3915" s="231"/>
      <c r="D3915" s="231"/>
      <c r="E3915" s="231"/>
      <c r="F3915" s="231"/>
      <c r="G3915" s="231"/>
      <c r="H3915" s="231"/>
      <c r="I3915" s="231"/>
      <c r="J3915" s="231"/>
      <c r="K3915" s="231"/>
      <c r="L3915" s="231"/>
      <c r="M3915" s="32"/>
      <c r="N3915" s="231"/>
    </row>
    <row r="3916">
      <c r="A3916" s="227" t="str">
        <f t="shared" si="1"/>
        <v>#VALUE!</v>
      </c>
      <c r="B3916" s="227" t="str">
        <f t="shared" si="2"/>
        <v>#VALUE!</v>
      </c>
      <c r="C3916" s="32"/>
      <c r="D3916" s="231"/>
      <c r="E3916" s="231"/>
      <c r="F3916" s="32"/>
      <c r="G3916" s="229"/>
      <c r="H3916" s="229"/>
      <c r="I3916" s="231"/>
      <c r="J3916" s="32"/>
      <c r="K3916" s="229"/>
      <c r="L3916" s="229"/>
      <c r="M3916" s="32"/>
      <c r="N3916" s="229"/>
    </row>
    <row r="3917">
      <c r="A3917" s="227" t="str">
        <f t="shared" si="1"/>
        <v>#VALUE!</v>
      </c>
      <c r="B3917" s="227" t="str">
        <f t="shared" si="2"/>
        <v>#VALUE!</v>
      </c>
      <c r="C3917" s="231"/>
      <c r="D3917" s="231"/>
      <c r="E3917" s="231"/>
      <c r="F3917" s="231"/>
      <c r="G3917" s="231"/>
      <c r="H3917" s="231"/>
      <c r="I3917" s="231"/>
      <c r="J3917" s="231"/>
      <c r="K3917" s="231"/>
      <c r="L3917" s="231"/>
      <c r="M3917" s="32"/>
      <c r="N3917" s="231"/>
    </row>
    <row r="3918">
      <c r="A3918" s="227" t="str">
        <f t="shared" si="1"/>
        <v>#VALUE!</v>
      </c>
      <c r="B3918" s="227" t="str">
        <f t="shared" si="2"/>
        <v>#VALUE!</v>
      </c>
      <c r="C3918" s="32"/>
      <c r="D3918" s="231"/>
      <c r="E3918" s="231"/>
      <c r="F3918" s="32"/>
      <c r="G3918" s="229"/>
      <c r="H3918" s="229"/>
      <c r="I3918" s="231"/>
      <c r="J3918" s="32"/>
      <c r="K3918" s="229"/>
      <c r="L3918" s="229"/>
      <c r="M3918" s="32"/>
      <c r="N3918" s="229"/>
    </row>
    <row r="3919">
      <c r="A3919" s="227" t="str">
        <f t="shared" si="1"/>
        <v>#VALUE!</v>
      </c>
      <c r="B3919" s="227" t="str">
        <f t="shared" si="2"/>
        <v>#VALUE!</v>
      </c>
      <c r="C3919" s="231"/>
      <c r="D3919" s="231"/>
      <c r="E3919" s="231"/>
      <c r="F3919" s="231"/>
      <c r="G3919" s="231"/>
      <c r="H3919" s="231"/>
      <c r="I3919" s="231"/>
      <c r="J3919" s="231"/>
      <c r="K3919" s="231"/>
      <c r="L3919" s="231"/>
      <c r="M3919" s="32"/>
      <c r="N3919" s="231"/>
    </row>
    <row r="3920">
      <c r="A3920" s="227" t="str">
        <f t="shared" si="1"/>
        <v>#VALUE!</v>
      </c>
      <c r="B3920" s="227" t="str">
        <f t="shared" si="2"/>
        <v>#VALUE!</v>
      </c>
      <c r="C3920" s="32"/>
      <c r="D3920" s="231"/>
      <c r="E3920" s="231"/>
      <c r="F3920" s="32"/>
      <c r="G3920" s="229"/>
      <c r="H3920" s="229"/>
      <c r="I3920" s="231"/>
      <c r="J3920" s="32"/>
      <c r="K3920" s="229"/>
      <c r="L3920" s="229"/>
      <c r="M3920" s="32"/>
      <c r="N3920" s="229"/>
    </row>
    <row r="3921">
      <c r="A3921" s="227" t="str">
        <f t="shared" si="1"/>
        <v>#VALUE!</v>
      </c>
      <c r="B3921" s="227" t="str">
        <f t="shared" si="2"/>
        <v>#VALUE!</v>
      </c>
      <c r="C3921" s="231"/>
      <c r="D3921" s="231"/>
      <c r="E3921" s="231"/>
      <c r="F3921" s="231"/>
      <c r="G3921" s="231"/>
      <c r="H3921" s="231"/>
      <c r="I3921" s="231"/>
      <c r="J3921" s="231"/>
      <c r="K3921" s="231"/>
      <c r="L3921" s="231"/>
      <c r="M3921" s="32"/>
      <c r="N3921" s="231"/>
    </row>
    <row r="3922">
      <c r="A3922" s="227" t="str">
        <f t="shared" si="1"/>
        <v>#VALUE!</v>
      </c>
      <c r="B3922" s="227" t="str">
        <f t="shared" si="2"/>
        <v>#VALUE!</v>
      </c>
      <c r="C3922" s="32"/>
      <c r="D3922" s="231"/>
      <c r="E3922" s="231"/>
      <c r="F3922" s="32"/>
      <c r="G3922" s="229"/>
      <c r="H3922" s="229"/>
      <c r="I3922" s="231"/>
      <c r="J3922" s="32"/>
      <c r="K3922" s="229"/>
      <c r="L3922" s="229"/>
      <c r="M3922" s="32"/>
      <c r="N3922" s="229"/>
    </row>
    <row r="3923">
      <c r="A3923" s="227" t="str">
        <f t="shared" si="1"/>
        <v>#VALUE!</v>
      </c>
      <c r="B3923" s="227" t="str">
        <f t="shared" si="2"/>
        <v>#VALUE!</v>
      </c>
      <c r="C3923" s="231"/>
      <c r="D3923" s="231"/>
      <c r="E3923" s="231"/>
      <c r="F3923" s="231"/>
      <c r="G3923" s="231"/>
      <c r="H3923" s="231"/>
      <c r="I3923" s="231"/>
      <c r="J3923" s="231"/>
      <c r="K3923" s="231"/>
      <c r="L3923" s="231"/>
      <c r="M3923" s="32"/>
      <c r="N3923" s="231"/>
    </row>
    <row r="3924">
      <c r="A3924" s="227" t="str">
        <f t="shared" si="1"/>
        <v>#VALUE!</v>
      </c>
      <c r="B3924" s="227" t="str">
        <f t="shared" si="2"/>
        <v>#VALUE!</v>
      </c>
      <c r="C3924" s="32"/>
      <c r="D3924" s="231"/>
      <c r="E3924" s="231"/>
      <c r="F3924" s="32"/>
      <c r="G3924" s="229"/>
      <c r="H3924" s="229"/>
      <c r="I3924" s="231"/>
      <c r="J3924" s="32"/>
      <c r="K3924" s="229"/>
      <c r="L3924" s="229"/>
      <c r="M3924" s="32"/>
      <c r="N3924" s="229"/>
    </row>
    <row r="3925">
      <c r="A3925" s="227" t="str">
        <f t="shared" si="1"/>
        <v>#VALUE!</v>
      </c>
      <c r="B3925" s="227" t="str">
        <f t="shared" si="2"/>
        <v>#VALUE!</v>
      </c>
      <c r="C3925" s="231"/>
      <c r="D3925" s="231"/>
      <c r="E3925" s="231"/>
      <c r="F3925" s="231"/>
      <c r="G3925" s="231"/>
      <c r="H3925" s="231"/>
      <c r="I3925" s="231"/>
      <c r="J3925" s="231"/>
      <c r="K3925" s="231"/>
      <c r="L3925" s="231"/>
      <c r="M3925" s="32"/>
      <c r="N3925" s="231"/>
    </row>
    <row r="3926">
      <c r="A3926" s="227" t="str">
        <f t="shared" si="1"/>
        <v>#VALUE!</v>
      </c>
      <c r="B3926" s="227" t="str">
        <f t="shared" si="2"/>
        <v>#VALUE!</v>
      </c>
      <c r="C3926" s="32"/>
      <c r="D3926" s="231"/>
      <c r="E3926" s="231"/>
      <c r="F3926" s="32"/>
      <c r="G3926" s="229"/>
      <c r="H3926" s="229"/>
      <c r="I3926" s="231"/>
      <c r="J3926" s="32"/>
      <c r="K3926" s="229"/>
      <c r="L3926" s="229"/>
      <c r="M3926" s="32"/>
      <c r="N3926" s="229"/>
    </row>
    <row r="3927">
      <c r="A3927" s="227" t="str">
        <f t="shared" si="1"/>
        <v>#VALUE!</v>
      </c>
      <c r="B3927" s="227" t="str">
        <f t="shared" si="2"/>
        <v>#VALUE!</v>
      </c>
      <c r="C3927" s="231"/>
      <c r="D3927" s="231"/>
      <c r="E3927" s="231"/>
      <c r="F3927" s="231"/>
      <c r="G3927" s="231"/>
      <c r="H3927" s="231"/>
      <c r="I3927" s="231"/>
      <c r="J3927" s="231"/>
      <c r="K3927" s="231"/>
      <c r="L3927" s="231"/>
      <c r="M3927" s="32"/>
      <c r="N3927" s="231"/>
    </row>
    <row r="3928">
      <c r="A3928" s="227" t="str">
        <f t="shared" si="1"/>
        <v>#VALUE!</v>
      </c>
      <c r="B3928" s="227" t="str">
        <f t="shared" si="2"/>
        <v>#VALUE!</v>
      </c>
      <c r="C3928" s="32"/>
      <c r="D3928" s="231"/>
      <c r="E3928" s="231"/>
      <c r="F3928" s="32"/>
      <c r="G3928" s="229"/>
      <c r="H3928" s="229"/>
      <c r="I3928" s="231"/>
      <c r="J3928" s="32"/>
      <c r="K3928" s="229"/>
      <c r="L3928" s="229"/>
      <c r="M3928" s="32"/>
      <c r="N3928" s="229"/>
    </row>
    <row r="3929">
      <c r="A3929" s="227" t="str">
        <f t="shared" si="1"/>
        <v>#VALUE!</v>
      </c>
      <c r="B3929" s="227" t="str">
        <f t="shared" si="2"/>
        <v>#VALUE!</v>
      </c>
      <c r="C3929" s="231"/>
      <c r="D3929" s="231"/>
      <c r="E3929" s="231"/>
      <c r="F3929" s="231"/>
      <c r="G3929" s="231"/>
      <c r="H3929" s="231"/>
      <c r="I3929" s="231"/>
      <c r="J3929" s="231"/>
      <c r="K3929" s="231"/>
      <c r="L3929" s="231"/>
      <c r="M3929" s="32"/>
      <c r="N3929" s="231"/>
    </row>
    <row r="3930">
      <c r="A3930" s="227" t="str">
        <f t="shared" si="1"/>
        <v>#VALUE!</v>
      </c>
      <c r="B3930" s="227" t="str">
        <f t="shared" si="2"/>
        <v>#VALUE!</v>
      </c>
      <c r="C3930" s="32"/>
      <c r="D3930" s="231"/>
      <c r="E3930" s="231"/>
      <c r="F3930" s="32"/>
      <c r="G3930" s="229"/>
      <c r="H3930" s="229"/>
      <c r="I3930" s="231"/>
      <c r="J3930" s="32"/>
      <c r="K3930" s="229"/>
      <c r="L3930" s="229"/>
      <c r="M3930" s="32"/>
      <c r="N3930" s="229"/>
    </row>
    <row r="3931">
      <c r="A3931" s="227" t="str">
        <f t="shared" si="1"/>
        <v>#VALUE!</v>
      </c>
      <c r="B3931" s="227" t="str">
        <f t="shared" si="2"/>
        <v>#VALUE!</v>
      </c>
      <c r="C3931" s="231"/>
      <c r="D3931" s="231"/>
      <c r="E3931" s="231"/>
      <c r="F3931" s="231"/>
      <c r="G3931" s="231"/>
      <c r="H3931" s="231"/>
      <c r="I3931" s="231"/>
      <c r="J3931" s="231"/>
      <c r="K3931" s="231"/>
      <c r="L3931" s="231"/>
      <c r="M3931" s="32"/>
      <c r="N3931" s="231"/>
    </row>
    <row r="3932">
      <c r="A3932" s="227" t="str">
        <f t="shared" si="1"/>
        <v>#VALUE!</v>
      </c>
      <c r="B3932" s="227" t="str">
        <f t="shared" si="2"/>
        <v>#VALUE!</v>
      </c>
      <c r="C3932" s="32"/>
      <c r="D3932" s="231"/>
      <c r="E3932" s="231"/>
      <c r="F3932" s="32"/>
      <c r="G3932" s="229"/>
      <c r="H3932" s="229"/>
      <c r="I3932" s="231"/>
      <c r="J3932" s="32"/>
      <c r="K3932" s="229"/>
      <c r="L3932" s="229"/>
      <c r="M3932" s="32"/>
      <c r="N3932" s="229"/>
    </row>
    <row r="3933">
      <c r="A3933" s="227" t="str">
        <f t="shared" si="1"/>
        <v>#VALUE!</v>
      </c>
      <c r="B3933" s="227" t="str">
        <f t="shared" si="2"/>
        <v>#VALUE!</v>
      </c>
      <c r="C3933" s="231"/>
      <c r="D3933" s="231"/>
      <c r="E3933" s="231"/>
      <c r="F3933" s="231"/>
      <c r="G3933" s="231"/>
      <c r="H3933" s="231"/>
      <c r="I3933" s="231"/>
      <c r="J3933" s="231"/>
      <c r="K3933" s="231"/>
      <c r="L3933" s="231"/>
      <c r="M3933" s="32"/>
      <c r="N3933" s="231"/>
    </row>
    <row r="3934">
      <c r="A3934" s="227" t="str">
        <f t="shared" si="1"/>
        <v>#VALUE!</v>
      </c>
      <c r="B3934" s="227" t="str">
        <f t="shared" si="2"/>
        <v>#VALUE!</v>
      </c>
      <c r="C3934" s="32"/>
      <c r="D3934" s="231"/>
      <c r="E3934" s="231"/>
      <c r="F3934" s="32"/>
      <c r="G3934" s="229"/>
      <c r="H3934" s="229"/>
      <c r="I3934" s="231"/>
      <c r="J3934" s="32"/>
      <c r="K3934" s="229"/>
      <c r="L3934" s="229"/>
      <c r="M3934" s="32"/>
      <c r="N3934" s="229"/>
    </row>
    <row r="3935">
      <c r="A3935" s="227" t="str">
        <f t="shared" si="1"/>
        <v>#VALUE!</v>
      </c>
      <c r="B3935" s="227" t="str">
        <f t="shared" si="2"/>
        <v>#VALUE!</v>
      </c>
      <c r="C3935" s="231"/>
      <c r="D3935" s="231"/>
      <c r="E3935" s="231"/>
      <c r="F3935" s="231"/>
      <c r="G3935" s="231"/>
      <c r="H3935" s="231"/>
      <c r="I3935" s="231"/>
      <c r="J3935" s="231"/>
      <c r="K3935" s="231"/>
      <c r="L3935" s="231"/>
      <c r="M3935" s="32"/>
      <c r="N3935" s="231"/>
    </row>
    <row r="3936">
      <c r="A3936" s="227" t="str">
        <f t="shared" si="1"/>
        <v>#VALUE!</v>
      </c>
      <c r="B3936" s="227" t="str">
        <f t="shared" si="2"/>
        <v>#VALUE!</v>
      </c>
      <c r="C3936" s="32"/>
      <c r="D3936" s="231"/>
      <c r="E3936" s="231"/>
      <c r="F3936" s="32"/>
      <c r="G3936" s="229"/>
      <c r="H3936" s="229"/>
      <c r="I3936" s="231"/>
      <c r="J3936" s="32"/>
      <c r="K3936" s="229"/>
      <c r="L3936" s="229"/>
      <c r="M3936" s="32"/>
      <c r="N3936" s="229"/>
    </row>
    <row r="3937">
      <c r="A3937" s="227" t="str">
        <f t="shared" si="1"/>
        <v>#VALUE!</v>
      </c>
      <c r="B3937" s="227" t="str">
        <f t="shared" si="2"/>
        <v>#VALUE!</v>
      </c>
      <c r="C3937" s="231"/>
      <c r="D3937" s="231"/>
      <c r="E3937" s="231"/>
      <c r="F3937" s="231"/>
      <c r="G3937" s="231"/>
      <c r="H3937" s="231"/>
      <c r="I3937" s="231"/>
      <c r="J3937" s="231"/>
      <c r="K3937" s="231"/>
      <c r="L3937" s="231"/>
      <c r="M3937" s="32"/>
      <c r="N3937" s="231"/>
    </row>
    <row r="3938">
      <c r="A3938" s="227" t="str">
        <f t="shared" si="1"/>
        <v>#VALUE!</v>
      </c>
      <c r="B3938" s="227" t="str">
        <f t="shared" si="2"/>
        <v>#VALUE!</v>
      </c>
      <c r="C3938" s="32"/>
      <c r="D3938" s="231"/>
      <c r="E3938" s="231"/>
      <c r="F3938" s="32"/>
      <c r="G3938" s="229"/>
      <c r="H3938" s="229"/>
      <c r="I3938" s="231"/>
      <c r="J3938" s="32"/>
      <c r="K3938" s="229"/>
      <c r="L3938" s="229"/>
      <c r="M3938" s="32"/>
      <c r="N3938" s="229"/>
    </row>
    <row r="3939">
      <c r="A3939" s="227" t="str">
        <f t="shared" si="1"/>
        <v>#VALUE!</v>
      </c>
      <c r="B3939" s="227" t="str">
        <f t="shared" si="2"/>
        <v>#VALUE!</v>
      </c>
      <c r="C3939" s="32"/>
      <c r="D3939" s="231"/>
      <c r="E3939" s="231"/>
      <c r="F3939" s="32"/>
      <c r="G3939" s="229"/>
      <c r="H3939" s="229"/>
      <c r="I3939" s="231"/>
      <c r="J3939" s="32"/>
      <c r="K3939" s="229"/>
      <c r="L3939" s="229"/>
      <c r="M3939" s="32"/>
      <c r="N3939" s="229"/>
    </row>
    <row r="3940">
      <c r="A3940" s="227" t="str">
        <f t="shared" si="1"/>
        <v>#VALUE!</v>
      </c>
      <c r="B3940" s="227" t="str">
        <f t="shared" si="2"/>
        <v>#VALUE!</v>
      </c>
      <c r="C3940" s="32"/>
      <c r="D3940" s="231"/>
      <c r="E3940" s="231"/>
      <c r="F3940" s="32"/>
      <c r="G3940" s="229"/>
      <c r="H3940" s="229"/>
      <c r="I3940" s="231"/>
      <c r="J3940" s="32"/>
      <c r="K3940" s="229"/>
      <c r="L3940" s="229"/>
      <c r="M3940" s="232"/>
      <c r="N3940" s="229"/>
    </row>
    <row r="3941">
      <c r="A3941" s="227" t="str">
        <f t="shared" si="1"/>
        <v>#VALUE!</v>
      </c>
      <c r="B3941" s="227" t="str">
        <f t="shared" si="2"/>
        <v>#VALUE!</v>
      </c>
      <c r="C3941" s="32"/>
      <c r="D3941" s="231"/>
      <c r="E3941" s="231"/>
      <c r="F3941" s="32"/>
      <c r="G3941" s="229"/>
      <c r="H3941" s="229"/>
      <c r="I3941" s="231"/>
      <c r="J3941" s="32"/>
      <c r="K3941" s="229"/>
      <c r="L3941" s="229"/>
      <c r="M3941" s="232"/>
      <c r="N3941" s="229"/>
    </row>
    <row r="3942">
      <c r="A3942" s="227" t="str">
        <f t="shared" si="1"/>
        <v>#VALUE!</v>
      </c>
      <c r="B3942" s="227" t="str">
        <f t="shared" si="2"/>
        <v>#VALUE!</v>
      </c>
      <c r="C3942" s="32"/>
      <c r="D3942" s="231"/>
      <c r="E3942" s="231"/>
      <c r="F3942" s="32"/>
      <c r="G3942" s="229"/>
      <c r="H3942" s="229"/>
      <c r="I3942" s="231"/>
      <c r="J3942" s="32"/>
      <c r="K3942" s="229"/>
      <c r="L3942" s="229"/>
      <c r="M3942" s="232"/>
      <c r="N3942" s="229"/>
    </row>
    <row r="3943">
      <c r="A3943" s="227" t="str">
        <f t="shared" si="1"/>
        <v>#VALUE!</v>
      </c>
      <c r="B3943" s="227" t="str">
        <f t="shared" si="2"/>
        <v>#VALUE!</v>
      </c>
      <c r="C3943" s="32"/>
      <c r="D3943" s="231"/>
      <c r="E3943" s="231"/>
      <c r="F3943" s="32"/>
      <c r="G3943" s="229"/>
      <c r="H3943" s="229"/>
      <c r="I3943" s="231"/>
      <c r="J3943" s="32"/>
      <c r="K3943" s="229"/>
      <c r="L3943" s="229"/>
      <c r="M3943" s="32"/>
      <c r="N3943" s="229"/>
    </row>
    <row r="3944">
      <c r="A3944" s="227" t="str">
        <f t="shared" si="1"/>
        <v>#VALUE!</v>
      </c>
      <c r="B3944" s="227" t="str">
        <f t="shared" si="2"/>
        <v>#VALUE!</v>
      </c>
      <c r="C3944" s="32"/>
      <c r="D3944" s="231"/>
      <c r="E3944" s="231"/>
      <c r="F3944" s="32"/>
      <c r="G3944" s="229"/>
      <c r="H3944" s="229"/>
      <c r="I3944" s="231"/>
      <c r="J3944" s="32"/>
      <c r="K3944" s="229"/>
      <c r="L3944" s="229"/>
      <c r="M3944" s="32"/>
      <c r="N3944" s="229"/>
    </row>
    <row r="3945">
      <c r="A3945" s="227" t="str">
        <f t="shared" si="1"/>
        <v>#VALUE!</v>
      </c>
      <c r="B3945" s="227" t="str">
        <f t="shared" si="2"/>
        <v>#VALUE!</v>
      </c>
      <c r="C3945" s="32"/>
      <c r="D3945" s="231"/>
      <c r="E3945" s="231"/>
      <c r="F3945" s="32"/>
      <c r="G3945" s="229"/>
      <c r="H3945" s="229"/>
      <c r="I3945" s="231"/>
      <c r="J3945" s="32"/>
      <c r="K3945" s="229"/>
      <c r="L3945" s="229"/>
      <c r="M3945" s="32"/>
      <c r="N3945" s="229"/>
    </row>
    <row r="3946">
      <c r="A3946" s="227" t="str">
        <f t="shared" si="1"/>
        <v>#VALUE!</v>
      </c>
      <c r="B3946" s="227" t="str">
        <f t="shared" si="2"/>
        <v>#VALUE!</v>
      </c>
      <c r="C3946" s="32"/>
      <c r="D3946" s="231"/>
      <c r="E3946" s="231"/>
      <c r="F3946" s="32"/>
      <c r="G3946" s="229"/>
      <c r="H3946" s="229"/>
      <c r="I3946" s="231"/>
      <c r="J3946" s="32"/>
      <c r="K3946" s="229"/>
      <c r="L3946" s="229"/>
      <c r="M3946" s="32"/>
      <c r="N3946" s="229"/>
    </row>
    <row r="3947">
      <c r="A3947" s="227" t="str">
        <f t="shared" si="1"/>
        <v>#VALUE!</v>
      </c>
      <c r="B3947" s="227" t="str">
        <f t="shared" si="2"/>
        <v>#VALUE!</v>
      </c>
      <c r="C3947" s="32"/>
      <c r="D3947" s="231"/>
      <c r="E3947" s="231"/>
      <c r="F3947" s="32"/>
      <c r="G3947" s="229"/>
      <c r="H3947" s="229"/>
      <c r="I3947" s="231"/>
      <c r="J3947" s="32"/>
      <c r="K3947" s="229"/>
      <c r="L3947" s="229"/>
      <c r="M3947" s="232"/>
      <c r="N3947" s="229"/>
    </row>
    <row r="3948">
      <c r="A3948" s="227" t="str">
        <f t="shared" si="1"/>
        <v>#VALUE!</v>
      </c>
      <c r="B3948" s="227" t="str">
        <f t="shared" si="2"/>
        <v>#VALUE!</v>
      </c>
      <c r="C3948" s="32"/>
      <c r="D3948" s="231"/>
      <c r="E3948" s="231"/>
      <c r="F3948" s="32"/>
      <c r="G3948" s="229"/>
      <c r="H3948" s="229"/>
      <c r="I3948" s="231"/>
      <c r="J3948" s="32"/>
      <c r="K3948" s="229"/>
      <c r="L3948" s="229"/>
      <c r="M3948" s="232"/>
      <c r="N3948" s="229"/>
    </row>
    <row r="3949">
      <c r="A3949" s="227" t="str">
        <f t="shared" si="1"/>
        <v>#VALUE!</v>
      </c>
      <c r="B3949" s="227" t="str">
        <f t="shared" si="2"/>
        <v>#VALUE!</v>
      </c>
      <c r="C3949" s="32"/>
      <c r="D3949" s="231"/>
      <c r="E3949" s="231"/>
      <c r="F3949" s="32"/>
      <c r="G3949" s="229"/>
      <c r="H3949" s="229"/>
      <c r="I3949" s="231"/>
      <c r="J3949" s="32"/>
      <c r="K3949" s="229"/>
      <c r="L3949" s="229"/>
      <c r="M3949" s="232"/>
      <c r="N3949" s="229"/>
    </row>
    <row r="3950">
      <c r="A3950" s="227" t="str">
        <f t="shared" si="1"/>
        <v>#VALUE!</v>
      </c>
      <c r="B3950" s="227" t="str">
        <f t="shared" si="2"/>
        <v>#VALUE!</v>
      </c>
      <c r="C3950" s="32"/>
      <c r="D3950" s="231"/>
      <c r="E3950" s="231"/>
      <c r="F3950" s="32"/>
      <c r="G3950" s="229"/>
      <c r="H3950" s="229"/>
      <c r="I3950" s="231"/>
      <c r="J3950" s="32"/>
      <c r="K3950" s="229"/>
      <c r="L3950" s="229"/>
      <c r="M3950" s="232"/>
      <c r="N3950" s="229"/>
    </row>
    <row r="3951">
      <c r="A3951" s="227" t="str">
        <f t="shared" si="1"/>
        <v>#VALUE!</v>
      </c>
      <c r="B3951" s="227" t="str">
        <f t="shared" si="2"/>
        <v>#VALUE!</v>
      </c>
      <c r="C3951" s="32"/>
      <c r="D3951" s="231"/>
      <c r="E3951" s="231"/>
      <c r="F3951" s="32"/>
      <c r="G3951" s="229"/>
      <c r="H3951" s="229"/>
      <c r="I3951" s="231"/>
      <c r="J3951" s="32"/>
      <c r="K3951" s="229"/>
      <c r="L3951" s="229"/>
      <c r="M3951" s="232"/>
      <c r="N3951" s="229"/>
    </row>
    <row r="3952">
      <c r="A3952" s="227" t="str">
        <f t="shared" si="1"/>
        <v>#VALUE!</v>
      </c>
      <c r="B3952" s="227" t="str">
        <f t="shared" si="2"/>
        <v>#VALUE!</v>
      </c>
      <c r="C3952" s="32"/>
      <c r="D3952" s="231"/>
      <c r="E3952" s="231"/>
      <c r="F3952" s="32"/>
      <c r="G3952" s="229"/>
      <c r="H3952" s="229"/>
      <c r="I3952" s="231"/>
      <c r="J3952" s="32"/>
      <c r="K3952" s="229"/>
      <c r="L3952" s="229"/>
      <c r="M3952" s="232"/>
      <c r="N3952" s="229"/>
    </row>
    <row r="3953">
      <c r="A3953" s="227" t="str">
        <f t="shared" si="1"/>
        <v>#VALUE!</v>
      </c>
      <c r="B3953" s="227" t="str">
        <f t="shared" si="2"/>
        <v>#VALUE!</v>
      </c>
      <c r="C3953" s="32"/>
      <c r="D3953" s="231"/>
      <c r="E3953" s="231"/>
      <c r="F3953" s="32"/>
      <c r="G3953" s="229"/>
      <c r="H3953" s="229"/>
      <c r="I3953" s="231"/>
      <c r="J3953" s="32"/>
      <c r="K3953" s="229"/>
      <c r="L3953" s="229"/>
      <c r="M3953" s="232"/>
      <c r="N3953" s="229"/>
    </row>
    <row r="3954">
      <c r="A3954" s="227" t="str">
        <f t="shared" si="1"/>
        <v>#VALUE!</v>
      </c>
      <c r="B3954" s="227" t="str">
        <f t="shared" si="2"/>
        <v>#VALUE!</v>
      </c>
      <c r="C3954" s="32"/>
      <c r="D3954" s="231"/>
      <c r="E3954" s="231"/>
      <c r="F3954" s="32"/>
      <c r="G3954" s="229"/>
      <c r="H3954" s="229"/>
      <c r="I3954" s="231"/>
      <c r="J3954" s="32"/>
      <c r="K3954" s="229"/>
      <c r="L3954" s="229"/>
      <c r="M3954" s="232"/>
      <c r="N3954" s="229"/>
    </row>
    <row r="3955">
      <c r="A3955" s="227" t="str">
        <f t="shared" si="1"/>
        <v>#VALUE!</v>
      </c>
      <c r="B3955" s="227" t="str">
        <f t="shared" si="2"/>
        <v>#VALUE!</v>
      </c>
      <c r="C3955" s="32"/>
      <c r="D3955" s="231"/>
      <c r="E3955" s="231"/>
      <c r="F3955" s="32"/>
      <c r="G3955" s="229"/>
      <c r="H3955" s="229"/>
      <c r="I3955" s="231"/>
      <c r="J3955" s="32"/>
      <c r="K3955" s="229"/>
      <c r="L3955" s="229"/>
      <c r="M3955" s="232"/>
      <c r="N3955" s="229"/>
    </row>
    <row r="3956">
      <c r="A3956" s="227" t="str">
        <f t="shared" si="1"/>
        <v>#VALUE!</v>
      </c>
      <c r="B3956" s="227" t="str">
        <f t="shared" si="2"/>
        <v>#VALUE!</v>
      </c>
      <c r="C3956" s="32"/>
      <c r="D3956" s="231"/>
      <c r="E3956" s="231"/>
      <c r="F3956" s="32"/>
      <c r="G3956" s="229"/>
      <c r="H3956" s="229"/>
      <c r="I3956" s="231"/>
      <c r="J3956" s="32"/>
      <c r="K3956" s="229"/>
      <c r="L3956" s="229"/>
      <c r="M3956" s="232"/>
      <c r="N3956" s="229"/>
    </row>
    <row r="3957">
      <c r="A3957" s="227" t="str">
        <f t="shared" si="1"/>
        <v>#VALUE!</v>
      </c>
      <c r="B3957" s="227" t="str">
        <f t="shared" si="2"/>
        <v>#VALUE!</v>
      </c>
      <c r="C3957" s="32"/>
      <c r="D3957" s="231"/>
      <c r="E3957" s="231"/>
      <c r="F3957" s="32"/>
      <c r="G3957" s="229"/>
      <c r="H3957" s="229"/>
      <c r="I3957" s="231"/>
      <c r="J3957" s="32"/>
      <c r="K3957" s="229"/>
      <c r="L3957" s="229"/>
      <c r="M3957" s="232"/>
      <c r="N3957" s="229"/>
    </row>
    <row r="3958">
      <c r="A3958" s="227" t="str">
        <f t="shared" si="1"/>
        <v>#VALUE!</v>
      </c>
      <c r="B3958" s="227" t="str">
        <f t="shared" si="2"/>
        <v>#VALUE!</v>
      </c>
      <c r="C3958" s="32"/>
      <c r="D3958" s="231"/>
      <c r="E3958" s="231"/>
      <c r="F3958" s="32"/>
      <c r="G3958" s="229"/>
      <c r="H3958" s="229"/>
      <c r="I3958" s="231"/>
      <c r="J3958" s="32"/>
      <c r="K3958" s="229"/>
      <c r="L3958" s="229"/>
      <c r="M3958" s="231"/>
      <c r="N3958" s="229"/>
    </row>
    <row r="3959">
      <c r="A3959" s="227" t="str">
        <f t="shared" si="1"/>
        <v>#VALUE!</v>
      </c>
      <c r="B3959" s="227" t="str">
        <f t="shared" si="2"/>
        <v>#VALUE!</v>
      </c>
      <c r="C3959" s="32"/>
      <c r="D3959" s="231"/>
      <c r="E3959" s="231"/>
      <c r="F3959" s="32"/>
      <c r="G3959" s="229"/>
      <c r="H3959" s="229"/>
      <c r="I3959" s="231"/>
      <c r="J3959" s="32"/>
      <c r="K3959" s="229"/>
      <c r="L3959" s="229"/>
      <c r="M3959" s="231"/>
      <c r="N3959" s="229"/>
    </row>
    <row r="3960">
      <c r="A3960" s="227" t="str">
        <f t="shared" si="1"/>
        <v>#VALUE!</v>
      </c>
      <c r="B3960" s="227" t="str">
        <f t="shared" si="2"/>
        <v>#VALUE!</v>
      </c>
      <c r="C3960" s="32"/>
      <c r="D3960" s="231"/>
      <c r="E3960" s="231"/>
      <c r="F3960" s="32"/>
      <c r="G3960" s="229"/>
      <c r="H3960" s="229"/>
      <c r="I3960" s="231"/>
      <c r="J3960" s="32"/>
      <c r="K3960" s="229"/>
      <c r="L3960" s="229"/>
      <c r="M3960" s="231"/>
      <c r="N3960" s="229"/>
    </row>
    <row r="3961">
      <c r="A3961" s="227" t="str">
        <f t="shared" si="1"/>
        <v>#VALUE!</v>
      </c>
      <c r="B3961" s="227" t="str">
        <f t="shared" si="2"/>
        <v>#VALUE!</v>
      </c>
      <c r="C3961" s="32"/>
      <c r="D3961" s="231"/>
      <c r="E3961" s="231"/>
      <c r="F3961" s="32"/>
      <c r="G3961" s="229"/>
      <c r="H3961" s="229"/>
      <c r="I3961" s="231"/>
      <c r="J3961" s="32"/>
      <c r="K3961" s="229"/>
      <c r="L3961" s="229"/>
      <c r="M3961" s="231"/>
      <c r="N3961" s="229"/>
    </row>
    <row r="3962">
      <c r="A3962" s="227" t="str">
        <f t="shared" si="1"/>
        <v>#VALUE!</v>
      </c>
      <c r="B3962" s="227" t="str">
        <f t="shared" si="2"/>
        <v>#VALUE!</v>
      </c>
      <c r="C3962" s="32"/>
      <c r="D3962" s="231"/>
      <c r="E3962" s="231"/>
      <c r="F3962" s="32"/>
      <c r="G3962" s="229"/>
      <c r="H3962" s="229"/>
      <c r="I3962" s="231"/>
      <c r="J3962" s="32"/>
      <c r="K3962" s="229"/>
      <c r="L3962" s="229"/>
      <c r="M3962" s="231"/>
      <c r="N3962" s="229"/>
    </row>
    <row r="3963">
      <c r="A3963" s="227" t="str">
        <f t="shared" si="1"/>
        <v>#VALUE!</v>
      </c>
      <c r="B3963" s="227" t="str">
        <f t="shared" si="2"/>
        <v>#VALUE!</v>
      </c>
      <c r="C3963" s="32"/>
      <c r="D3963" s="231"/>
      <c r="E3963" s="231"/>
      <c r="F3963" s="32"/>
      <c r="G3963" s="229"/>
      <c r="H3963" s="229"/>
      <c r="I3963" s="231"/>
      <c r="J3963" s="32"/>
      <c r="K3963" s="229"/>
      <c r="L3963" s="229"/>
      <c r="M3963" s="232"/>
      <c r="N3963" s="229"/>
    </row>
    <row r="3964">
      <c r="A3964" s="227" t="str">
        <f t="shared" si="1"/>
        <v>#VALUE!</v>
      </c>
      <c r="B3964" s="227" t="str">
        <f t="shared" si="2"/>
        <v>#VALUE!</v>
      </c>
      <c r="C3964" s="32"/>
      <c r="D3964" s="231"/>
      <c r="E3964" s="231"/>
      <c r="F3964" s="32"/>
      <c r="G3964" s="229"/>
      <c r="H3964" s="229"/>
      <c r="I3964" s="231"/>
      <c r="J3964" s="32"/>
      <c r="K3964" s="229"/>
      <c r="L3964" s="229"/>
      <c r="M3964" s="232"/>
      <c r="N3964" s="229"/>
    </row>
    <row r="3965">
      <c r="A3965" s="227" t="str">
        <f t="shared" si="1"/>
        <v>#VALUE!</v>
      </c>
      <c r="B3965" s="227" t="str">
        <f t="shared" si="2"/>
        <v>#VALUE!</v>
      </c>
      <c r="C3965" s="32"/>
      <c r="D3965" s="231"/>
      <c r="E3965" s="231"/>
      <c r="F3965" s="32"/>
      <c r="G3965" s="229"/>
      <c r="H3965" s="229"/>
      <c r="I3965" s="231"/>
      <c r="J3965" s="32"/>
      <c r="K3965" s="229"/>
      <c r="L3965" s="229"/>
      <c r="M3965" s="231"/>
      <c r="N3965" s="229"/>
    </row>
    <row r="3966">
      <c r="A3966" s="227" t="str">
        <f t="shared" si="1"/>
        <v>#VALUE!</v>
      </c>
      <c r="B3966" s="227" t="str">
        <f t="shared" si="2"/>
        <v>#VALUE!</v>
      </c>
      <c r="C3966" s="32"/>
      <c r="D3966" s="231"/>
      <c r="E3966" s="231"/>
      <c r="F3966" s="32"/>
      <c r="G3966" s="229"/>
      <c r="H3966" s="229"/>
      <c r="I3966" s="231"/>
      <c r="J3966" s="32"/>
      <c r="K3966" s="233"/>
      <c r="L3966" s="229"/>
      <c r="M3966" s="232"/>
      <c r="N3966" s="229"/>
    </row>
    <row r="3967">
      <c r="A3967" s="227" t="str">
        <f t="shared" si="1"/>
        <v>#VALUE!</v>
      </c>
      <c r="B3967" s="227" t="str">
        <f t="shared" si="2"/>
        <v>#VALUE!</v>
      </c>
      <c r="C3967" s="32"/>
      <c r="D3967" s="231"/>
      <c r="E3967" s="231"/>
      <c r="F3967" s="32"/>
      <c r="G3967" s="229"/>
      <c r="H3967" s="229"/>
      <c r="I3967" s="231"/>
      <c r="J3967" s="32"/>
      <c r="K3967" s="229"/>
      <c r="L3967" s="229"/>
      <c r="M3967" s="232"/>
      <c r="N3967" s="229"/>
    </row>
    <row r="3968">
      <c r="A3968" s="227" t="str">
        <f t="shared" si="1"/>
        <v>#VALUE!</v>
      </c>
      <c r="B3968" s="227" t="str">
        <f t="shared" si="2"/>
        <v>#VALUE!</v>
      </c>
      <c r="C3968" s="32"/>
      <c r="D3968" s="231"/>
      <c r="E3968" s="231"/>
      <c r="F3968" s="32"/>
      <c r="G3968" s="229"/>
      <c r="H3968" s="229"/>
      <c r="I3968" s="231"/>
      <c r="J3968" s="32"/>
      <c r="K3968" s="229"/>
      <c r="L3968" s="229"/>
      <c r="M3968" s="232"/>
      <c r="N3968" s="229"/>
    </row>
    <row r="3969">
      <c r="A3969" s="227" t="str">
        <f t="shared" si="1"/>
        <v>#VALUE!</v>
      </c>
      <c r="B3969" s="227" t="str">
        <f t="shared" si="2"/>
        <v>#VALUE!</v>
      </c>
      <c r="C3969" s="32"/>
      <c r="D3969" s="231"/>
      <c r="E3969" s="231"/>
      <c r="F3969" s="32"/>
      <c r="G3969" s="229"/>
      <c r="H3969" s="229"/>
      <c r="I3969" s="231"/>
      <c r="J3969" s="32"/>
      <c r="K3969" s="229"/>
      <c r="L3969" s="229"/>
      <c r="M3969" s="232"/>
      <c r="N3969" s="229"/>
    </row>
    <row r="3970">
      <c r="A3970" s="227" t="str">
        <f t="shared" si="1"/>
        <v>#VALUE!</v>
      </c>
      <c r="B3970" s="227" t="str">
        <f t="shared" si="2"/>
        <v>#VALUE!</v>
      </c>
      <c r="C3970" s="32"/>
      <c r="D3970" s="231"/>
      <c r="E3970" s="231"/>
      <c r="F3970" s="32"/>
      <c r="G3970" s="229"/>
      <c r="H3970" s="229"/>
      <c r="I3970" s="231"/>
      <c r="J3970" s="32"/>
      <c r="K3970" s="229"/>
      <c r="L3970" s="229"/>
      <c r="M3970" s="232"/>
      <c r="N3970" s="229"/>
    </row>
    <row r="3971">
      <c r="A3971" s="227" t="str">
        <f t="shared" si="1"/>
        <v>#VALUE!</v>
      </c>
      <c r="B3971" s="227" t="str">
        <f t="shared" si="2"/>
        <v>#VALUE!</v>
      </c>
      <c r="C3971" s="32"/>
      <c r="D3971" s="231"/>
      <c r="E3971" s="231"/>
      <c r="F3971" s="32"/>
      <c r="G3971" s="229"/>
      <c r="H3971" s="229"/>
      <c r="I3971" s="231"/>
      <c r="J3971" s="32"/>
      <c r="K3971" s="229"/>
      <c r="L3971" s="229"/>
      <c r="M3971" s="232"/>
      <c r="N3971" s="229"/>
    </row>
    <row r="3972">
      <c r="A3972" s="227" t="str">
        <f t="shared" si="1"/>
        <v>#VALUE!</v>
      </c>
      <c r="B3972" s="227" t="str">
        <f t="shared" si="2"/>
        <v>#VALUE!</v>
      </c>
      <c r="C3972" s="32"/>
      <c r="D3972" s="231"/>
      <c r="E3972" s="231"/>
      <c r="F3972" s="32"/>
      <c r="G3972" s="229"/>
      <c r="H3972" s="229"/>
      <c r="I3972" s="32"/>
      <c r="J3972" s="32"/>
      <c r="K3972" s="229"/>
      <c r="L3972" s="229"/>
      <c r="M3972" s="232"/>
      <c r="N3972" s="229"/>
    </row>
    <row r="3973">
      <c r="A3973" s="227" t="str">
        <f t="shared" si="1"/>
        <v>#VALUE!</v>
      </c>
      <c r="B3973" s="227" t="str">
        <f t="shared" si="2"/>
        <v>#VALUE!</v>
      </c>
      <c r="C3973" s="32"/>
      <c r="D3973" s="231"/>
      <c r="E3973" s="229"/>
      <c r="F3973" s="32"/>
      <c r="G3973" s="229"/>
      <c r="H3973" s="229"/>
      <c r="I3973" s="32"/>
      <c r="J3973" s="32"/>
      <c r="K3973" s="229"/>
      <c r="L3973" s="229"/>
      <c r="M3973" s="32"/>
      <c r="N3973" s="229"/>
    </row>
    <row r="3974">
      <c r="A3974" s="227" t="str">
        <f t="shared" si="1"/>
        <v>#VALUE!</v>
      </c>
      <c r="B3974" s="227" t="str">
        <f t="shared" si="2"/>
        <v>#VALUE!</v>
      </c>
      <c r="C3974" s="32"/>
      <c r="D3974" s="231"/>
      <c r="E3974" s="231"/>
      <c r="F3974" s="32"/>
      <c r="G3974" s="229"/>
      <c r="H3974" s="229"/>
      <c r="I3974" s="32"/>
      <c r="J3974" s="32"/>
      <c r="K3974" s="233"/>
      <c r="L3974" s="229"/>
      <c r="M3974" s="232"/>
      <c r="N3974" s="233"/>
    </row>
    <row r="3975">
      <c r="A3975" s="227" t="str">
        <f t="shared" si="1"/>
        <v>#VALUE!</v>
      </c>
      <c r="B3975" s="227" t="str">
        <f t="shared" si="2"/>
        <v>#VALUE!</v>
      </c>
      <c r="C3975" s="32"/>
      <c r="D3975" s="231"/>
      <c r="E3975" s="32"/>
      <c r="F3975" s="32"/>
      <c r="G3975" s="229"/>
      <c r="H3975" s="229"/>
      <c r="I3975" s="32"/>
      <c r="J3975" s="32"/>
      <c r="K3975" s="229"/>
      <c r="L3975" s="229"/>
      <c r="M3975" s="32"/>
      <c r="N3975" s="229"/>
    </row>
    <row r="3976">
      <c r="A3976" s="227" t="str">
        <f t="shared" si="1"/>
        <v>#VALUE!</v>
      </c>
      <c r="B3976" s="227" t="str">
        <f t="shared" si="2"/>
        <v>#VALUE!</v>
      </c>
      <c r="C3976" s="32"/>
      <c r="D3976" s="231"/>
      <c r="E3976" s="231"/>
      <c r="F3976" s="32"/>
      <c r="G3976" s="229"/>
      <c r="H3976" s="229"/>
      <c r="I3976" s="231"/>
      <c r="J3976" s="32"/>
      <c r="K3976" s="233"/>
      <c r="L3976" s="229"/>
      <c r="M3976" s="232"/>
      <c r="N3976" s="233"/>
    </row>
    <row r="3977">
      <c r="A3977" s="227" t="str">
        <f t="shared" si="1"/>
        <v>#VALUE!</v>
      </c>
      <c r="B3977" s="227" t="str">
        <f t="shared" si="2"/>
        <v>#VALUE!</v>
      </c>
      <c r="C3977" s="32"/>
      <c r="D3977" s="231"/>
      <c r="E3977" s="231"/>
      <c r="F3977" s="32"/>
      <c r="G3977" s="229"/>
      <c r="H3977" s="229"/>
      <c r="I3977" s="32"/>
      <c r="J3977" s="32"/>
      <c r="K3977" s="229"/>
      <c r="L3977" s="229"/>
      <c r="M3977" s="232"/>
      <c r="N3977" s="229"/>
    </row>
    <row r="3978">
      <c r="A3978" s="227" t="str">
        <f t="shared" si="1"/>
        <v>#VALUE!</v>
      </c>
      <c r="B3978" s="227" t="str">
        <f t="shared" si="2"/>
        <v>#VALUE!</v>
      </c>
      <c r="C3978" s="32"/>
      <c r="D3978" s="231"/>
      <c r="E3978" s="231"/>
      <c r="F3978" s="32"/>
      <c r="G3978" s="229"/>
      <c r="H3978" s="229"/>
      <c r="I3978" s="231"/>
      <c r="J3978" s="32"/>
      <c r="K3978" s="229"/>
      <c r="L3978" s="229"/>
      <c r="M3978" s="232"/>
      <c r="N3978" s="229"/>
    </row>
    <row r="3979">
      <c r="A3979" s="227" t="str">
        <f t="shared" si="1"/>
        <v>#VALUE!</v>
      </c>
      <c r="B3979" s="227" t="str">
        <f t="shared" si="2"/>
        <v>#VALUE!</v>
      </c>
      <c r="C3979" s="32"/>
      <c r="D3979" s="231"/>
      <c r="E3979" s="229"/>
      <c r="F3979" s="32"/>
      <c r="G3979" s="229"/>
      <c r="H3979" s="229"/>
      <c r="I3979" s="32"/>
      <c r="J3979" s="32"/>
      <c r="K3979" s="229"/>
      <c r="L3979" s="229"/>
      <c r="M3979" s="232"/>
      <c r="N3979" s="229"/>
    </row>
    <row r="3980">
      <c r="A3980" s="227" t="str">
        <f t="shared" si="1"/>
        <v>#VALUE!</v>
      </c>
      <c r="B3980" s="227" t="str">
        <f t="shared" si="2"/>
        <v>#VALUE!</v>
      </c>
      <c r="C3980" s="32"/>
      <c r="D3980" s="231"/>
      <c r="E3980" s="231"/>
      <c r="F3980" s="32"/>
      <c r="G3980" s="229"/>
      <c r="H3980" s="229"/>
      <c r="I3980" s="231"/>
      <c r="J3980" s="32"/>
      <c r="K3980" s="229"/>
      <c r="L3980" s="229"/>
      <c r="M3980" s="232"/>
      <c r="N3980" s="229"/>
    </row>
    <row r="3981">
      <c r="A3981" s="227" t="str">
        <f t="shared" si="1"/>
        <v>#VALUE!</v>
      </c>
      <c r="B3981" s="227" t="str">
        <f t="shared" si="2"/>
        <v>#VALUE!</v>
      </c>
      <c r="C3981" s="32"/>
      <c r="D3981" s="231"/>
      <c r="E3981" s="32"/>
      <c r="F3981" s="32"/>
      <c r="G3981" s="229"/>
      <c r="H3981" s="229"/>
      <c r="I3981" s="231"/>
      <c r="J3981" s="32"/>
      <c r="K3981" s="229"/>
      <c r="L3981" s="229"/>
      <c r="M3981" s="232"/>
      <c r="N3981" s="229"/>
    </row>
    <row r="3982">
      <c r="A3982" s="227" t="str">
        <f t="shared" si="1"/>
        <v>#VALUE!</v>
      </c>
      <c r="B3982" s="227" t="str">
        <f t="shared" si="2"/>
        <v>#VALUE!</v>
      </c>
      <c r="C3982" s="32"/>
      <c r="D3982" s="231"/>
      <c r="E3982" s="231"/>
      <c r="F3982" s="32"/>
      <c r="G3982" s="229"/>
      <c r="H3982" s="229"/>
      <c r="I3982" s="231"/>
      <c r="J3982" s="32"/>
      <c r="K3982" s="229"/>
      <c r="L3982" s="229"/>
      <c r="M3982" s="232"/>
      <c r="N3982" s="229"/>
    </row>
    <row r="3983">
      <c r="A3983" s="227" t="str">
        <f t="shared" si="1"/>
        <v>#VALUE!</v>
      </c>
      <c r="B3983" s="227" t="str">
        <f t="shared" si="2"/>
        <v>#VALUE!</v>
      </c>
      <c r="C3983" s="32"/>
      <c r="D3983" s="231"/>
      <c r="E3983" s="231"/>
      <c r="F3983" s="32"/>
      <c r="G3983" s="229"/>
      <c r="H3983" s="229"/>
      <c r="I3983" s="231"/>
      <c r="J3983" s="32"/>
      <c r="K3983" s="229"/>
      <c r="L3983" s="229"/>
      <c r="M3983" s="232"/>
      <c r="N3983" s="229"/>
    </row>
    <row r="3984">
      <c r="A3984" s="227" t="str">
        <f t="shared" si="1"/>
        <v>#VALUE!</v>
      </c>
      <c r="B3984" s="227" t="str">
        <f t="shared" si="2"/>
        <v>#VALUE!</v>
      </c>
      <c r="C3984" s="32"/>
      <c r="D3984" s="231"/>
      <c r="E3984" s="231"/>
      <c r="F3984" s="32"/>
      <c r="G3984" s="229"/>
      <c r="H3984" s="229"/>
      <c r="I3984" s="231"/>
      <c r="J3984" s="32"/>
      <c r="K3984" s="229"/>
      <c r="L3984" s="229"/>
      <c r="M3984" s="232"/>
      <c r="N3984" s="229"/>
    </row>
    <row r="3985">
      <c r="A3985" s="227" t="str">
        <f t="shared" si="1"/>
        <v>#VALUE!</v>
      </c>
      <c r="B3985" s="227" t="str">
        <f t="shared" si="2"/>
        <v>#VALUE!</v>
      </c>
      <c r="C3985" s="32"/>
      <c r="D3985" s="231"/>
      <c r="E3985" s="231"/>
      <c r="F3985" s="32"/>
      <c r="G3985" s="229"/>
      <c r="H3985" s="229"/>
      <c r="I3985" s="231"/>
      <c r="J3985" s="32"/>
      <c r="K3985" s="229"/>
      <c r="L3985" s="229"/>
      <c r="M3985" s="232"/>
      <c r="N3985" s="229"/>
    </row>
    <row r="3986">
      <c r="A3986" s="227" t="str">
        <f t="shared" si="1"/>
        <v>#VALUE!</v>
      </c>
      <c r="B3986" s="227" t="str">
        <f t="shared" si="2"/>
        <v>#VALUE!</v>
      </c>
      <c r="C3986" s="32"/>
      <c r="D3986" s="231"/>
      <c r="E3986" s="231"/>
      <c r="F3986" s="32"/>
      <c r="G3986" s="229"/>
      <c r="H3986" s="229"/>
      <c r="I3986" s="231"/>
      <c r="J3986" s="32"/>
      <c r="K3986" s="229"/>
      <c r="L3986" s="229"/>
      <c r="M3986" s="232"/>
      <c r="N3986" s="229"/>
    </row>
    <row r="3987">
      <c r="A3987" s="227" t="str">
        <f t="shared" si="1"/>
        <v>#VALUE!</v>
      </c>
      <c r="B3987" s="227" t="str">
        <f t="shared" si="2"/>
        <v>#VALUE!</v>
      </c>
      <c r="C3987" s="32"/>
      <c r="D3987" s="231"/>
      <c r="E3987" s="231"/>
      <c r="F3987" s="32"/>
      <c r="G3987" s="229"/>
      <c r="H3987" s="229"/>
      <c r="I3987" s="231"/>
      <c r="J3987" s="32"/>
      <c r="K3987" s="229"/>
      <c r="L3987" s="229"/>
      <c r="M3987" s="232"/>
      <c r="N3987" s="229"/>
    </row>
    <row r="3988">
      <c r="A3988" s="227" t="str">
        <f t="shared" si="1"/>
        <v>#VALUE!</v>
      </c>
      <c r="B3988" s="227" t="str">
        <f t="shared" si="2"/>
        <v>#VALUE!</v>
      </c>
      <c r="C3988" s="32"/>
      <c r="D3988" s="231"/>
      <c r="E3988" s="231"/>
      <c r="F3988" s="32"/>
      <c r="G3988" s="229"/>
      <c r="H3988" s="229"/>
      <c r="I3988" s="231"/>
      <c r="J3988" s="32"/>
      <c r="K3988" s="229"/>
      <c r="L3988" s="229"/>
      <c r="M3988" s="232"/>
      <c r="N3988" s="229"/>
    </row>
    <row r="3989">
      <c r="A3989" s="227" t="str">
        <f t="shared" si="1"/>
        <v>#VALUE!</v>
      </c>
      <c r="B3989" s="227" t="str">
        <f t="shared" si="2"/>
        <v>#VALUE!</v>
      </c>
      <c r="C3989" s="32"/>
      <c r="D3989" s="231"/>
      <c r="E3989" s="231"/>
      <c r="F3989" s="32"/>
      <c r="G3989" s="229"/>
      <c r="H3989" s="229"/>
      <c r="I3989" s="231"/>
      <c r="J3989" s="32"/>
      <c r="K3989" s="229"/>
      <c r="L3989" s="229"/>
      <c r="M3989" s="232"/>
      <c r="N3989" s="229"/>
    </row>
    <row r="3990">
      <c r="A3990" s="227" t="str">
        <f t="shared" si="1"/>
        <v>#VALUE!</v>
      </c>
      <c r="B3990" s="227" t="str">
        <f t="shared" si="2"/>
        <v>#VALUE!</v>
      </c>
      <c r="C3990" s="32"/>
      <c r="D3990" s="231"/>
      <c r="E3990" s="231"/>
      <c r="F3990" s="32"/>
      <c r="G3990" s="229"/>
      <c r="H3990" s="229"/>
      <c r="I3990" s="231"/>
      <c r="J3990" s="32"/>
      <c r="K3990" s="229"/>
      <c r="L3990" s="229"/>
      <c r="M3990" s="232"/>
      <c r="N3990" s="229"/>
    </row>
    <row r="3991">
      <c r="A3991" s="227" t="str">
        <f t="shared" si="1"/>
        <v>#VALUE!</v>
      </c>
      <c r="B3991" s="227" t="str">
        <f t="shared" si="2"/>
        <v>#VALUE!</v>
      </c>
      <c r="C3991" s="32"/>
      <c r="D3991" s="231"/>
      <c r="E3991" s="231"/>
      <c r="F3991" s="32"/>
      <c r="G3991" s="229"/>
      <c r="H3991" s="229"/>
      <c r="I3991" s="231"/>
      <c r="J3991" s="32"/>
      <c r="K3991" s="229"/>
      <c r="L3991" s="229"/>
      <c r="M3991" s="232"/>
      <c r="N3991" s="229"/>
    </row>
    <row r="3992">
      <c r="A3992" s="227" t="str">
        <f t="shared" si="1"/>
        <v>#VALUE!</v>
      </c>
      <c r="B3992" s="227" t="str">
        <f t="shared" si="2"/>
        <v>#VALUE!</v>
      </c>
      <c r="C3992" s="32"/>
      <c r="D3992" s="231"/>
      <c r="E3992" s="231"/>
      <c r="F3992" s="32"/>
      <c r="G3992" s="229"/>
      <c r="H3992" s="229"/>
      <c r="I3992" s="231"/>
      <c r="J3992" s="32"/>
      <c r="K3992" s="229"/>
      <c r="L3992" s="229"/>
      <c r="M3992" s="232"/>
      <c r="N3992" s="229"/>
    </row>
    <row r="3993">
      <c r="A3993" s="227" t="str">
        <f t="shared" si="1"/>
        <v>#VALUE!</v>
      </c>
      <c r="B3993" s="227" t="str">
        <f t="shared" si="2"/>
        <v>#VALUE!</v>
      </c>
      <c r="C3993" s="32"/>
      <c r="D3993" s="231"/>
      <c r="E3993" s="231"/>
      <c r="F3993" s="32"/>
      <c r="G3993" s="229"/>
      <c r="H3993" s="229"/>
      <c r="I3993" s="231"/>
      <c r="J3993" s="32"/>
      <c r="K3993" s="229"/>
      <c r="L3993" s="229"/>
      <c r="M3993" s="232"/>
      <c r="N3993" s="229"/>
    </row>
    <row r="3994">
      <c r="A3994" s="227" t="str">
        <f t="shared" si="1"/>
        <v>#VALUE!</v>
      </c>
      <c r="B3994" s="227" t="str">
        <f t="shared" si="2"/>
        <v>#VALUE!</v>
      </c>
      <c r="C3994" s="32"/>
      <c r="D3994" s="231"/>
      <c r="E3994" s="231"/>
      <c r="F3994" s="32"/>
      <c r="G3994" s="229"/>
      <c r="H3994" s="229"/>
      <c r="I3994" s="231"/>
      <c r="J3994" s="32"/>
      <c r="K3994" s="229"/>
      <c r="L3994" s="229"/>
      <c r="M3994" s="232"/>
      <c r="N3994" s="229"/>
    </row>
    <row r="3995">
      <c r="A3995" s="227" t="str">
        <f t="shared" si="1"/>
        <v>#VALUE!</v>
      </c>
      <c r="B3995" s="227" t="str">
        <f t="shared" si="2"/>
        <v>#VALUE!</v>
      </c>
      <c r="C3995" s="32"/>
      <c r="D3995" s="32"/>
      <c r="E3995" s="231"/>
      <c r="F3995" s="32"/>
      <c r="G3995" s="229"/>
      <c r="H3995" s="229"/>
      <c r="I3995" s="32"/>
      <c r="J3995" s="32"/>
      <c r="K3995" s="229"/>
      <c r="L3995" s="229"/>
      <c r="M3995" s="232"/>
      <c r="N3995" s="229"/>
    </row>
    <row r="3996">
      <c r="A3996" s="227" t="str">
        <f t="shared" si="1"/>
        <v>#VALUE!</v>
      </c>
      <c r="B3996" s="227" t="str">
        <f t="shared" si="2"/>
        <v>#VALUE!</v>
      </c>
      <c r="C3996" s="32"/>
      <c r="D3996" s="32"/>
      <c r="E3996" s="231"/>
      <c r="F3996" s="32"/>
      <c r="G3996" s="229"/>
      <c r="H3996" s="229"/>
      <c r="I3996" s="32"/>
      <c r="J3996" s="32"/>
      <c r="K3996" s="229"/>
      <c r="L3996" s="229"/>
      <c r="M3996" s="232"/>
      <c r="N3996" s="229"/>
    </row>
    <row r="3997">
      <c r="A3997" s="227" t="str">
        <f t="shared" si="1"/>
        <v>#VALUE!</v>
      </c>
      <c r="B3997" s="227" t="str">
        <f t="shared" si="2"/>
        <v>#VALUE!</v>
      </c>
      <c r="C3997" s="32"/>
      <c r="D3997" s="32"/>
      <c r="E3997" s="231"/>
      <c r="F3997" s="32"/>
      <c r="G3997" s="229"/>
      <c r="H3997" s="229"/>
      <c r="I3997" s="32"/>
      <c r="J3997" s="32"/>
      <c r="K3997" s="229"/>
      <c r="L3997" s="229"/>
      <c r="M3997" s="232"/>
      <c r="N3997" s="229"/>
    </row>
    <row r="3998">
      <c r="A3998" s="227" t="str">
        <f t="shared" si="1"/>
        <v>#VALUE!</v>
      </c>
      <c r="B3998" s="227" t="str">
        <f t="shared" si="2"/>
        <v>#VALUE!</v>
      </c>
      <c r="C3998" s="32"/>
      <c r="D3998" s="32"/>
      <c r="E3998" s="231"/>
      <c r="F3998" s="32"/>
      <c r="G3998" s="229"/>
      <c r="H3998" s="229"/>
      <c r="I3998" s="32"/>
      <c r="J3998" s="32"/>
      <c r="K3998" s="229"/>
      <c r="L3998" s="229"/>
      <c r="M3998" s="232"/>
      <c r="N3998" s="229"/>
    </row>
    <row r="3999">
      <c r="A3999" s="227" t="str">
        <f t="shared" si="1"/>
        <v>#VALUE!</v>
      </c>
      <c r="B3999" s="227" t="str">
        <f t="shared" si="2"/>
        <v>#VALUE!</v>
      </c>
      <c r="C3999" s="32"/>
      <c r="D3999" s="32"/>
      <c r="E3999" s="231"/>
      <c r="F3999" s="32"/>
      <c r="G3999" s="229"/>
      <c r="H3999" s="229"/>
      <c r="I3999" s="32"/>
      <c r="J3999" s="32"/>
      <c r="K3999" s="229"/>
      <c r="L3999" s="229"/>
      <c r="M3999" s="232"/>
      <c r="N3999" s="229"/>
    </row>
    <row r="4000">
      <c r="A4000" s="227" t="str">
        <f t="shared" si="1"/>
        <v>#VALUE!</v>
      </c>
      <c r="B4000" s="227" t="str">
        <f t="shared" si="2"/>
        <v>#VALUE!</v>
      </c>
      <c r="C4000" s="32"/>
      <c r="D4000" s="32"/>
      <c r="E4000" s="231"/>
      <c r="F4000" s="32"/>
      <c r="G4000" s="229"/>
      <c r="H4000" s="229"/>
      <c r="I4000" s="32"/>
      <c r="J4000" s="32"/>
      <c r="K4000" s="229"/>
      <c r="L4000" s="229"/>
      <c r="M4000" s="232"/>
      <c r="N4000" s="229"/>
    </row>
    <row r="4001">
      <c r="A4001" s="227" t="str">
        <f t="shared" si="1"/>
        <v>#VALUE!</v>
      </c>
      <c r="B4001" s="227" t="str">
        <f t="shared" si="2"/>
        <v>#VALUE!</v>
      </c>
      <c r="C4001" s="32"/>
      <c r="D4001" s="32"/>
      <c r="E4001" s="231"/>
      <c r="F4001" s="32"/>
      <c r="G4001" s="229"/>
      <c r="H4001" s="229"/>
      <c r="I4001" s="32"/>
      <c r="J4001" s="32"/>
      <c r="K4001" s="229"/>
      <c r="L4001" s="229"/>
      <c r="M4001" s="232"/>
      <c r="N4001" s="229"/>
    </row>
    <row r="4002">
      <c r="A4002" s="227" t="str">
        <f t="shared" si="1"/>
        <v>#VALUE!</v>
      </c>
      <c r="B4002" s="227" t="str">
        <f t="shared" si="2"/>
        <v>#VALUE!</v>
      </c>
      <c r="C4002" s="32"/>
      <c r="D4002" s="32"/>
      <c r="E4002" s="231"/>
      <c r="F4002" s="32"/>
      <c r="G4002" s="229"/>
      <c r="H4002" s="229"/>
      <c r="I4002" s="32"/>
      <c r="J4002" s="32"/>
      <c r="K4002" s="229"/>
      <c r="L4002" s="229"/>
      <c r="M4002" s="232"/>
      <c r="N4002" s="229"/>
    </row>
    <row r="4003">
      <c r="A4003" s="227" t="str">
        <f t="shared" si="1"/>
        <v>#VALUE!</v>
      </c>
      <c r="B4003" s="227" t="str">
        <f t="shared" si="2"/>
        <v>#VALUE!</v>
      </c>
      <c r="C4003" s="32"/>
      <c r="D4003" s="32"/>
      <c r="E4003" s="231"/>
      <c r="F4003" s="32"/>
      <c r="G4003" s="229"/>
      <c r="H4003" s="229"/>
      <c r="I4003" s="32"/>
      <c r="J4003" s="32"/>
      <c r="K4003" s="229"/>
      <c r="L4003" s="229"/>
      <c r="M4003" s="232"/>
      <c r="N4003" s="229"/>
    </row>
    <row r="4004">
      <c r="A4004" s="227" t="str">
        <f t="shared" si="1"/>
        <v>#VALUE!</v>
      </c>
      <c r="B4004" s="227" t="str">
        <f t="shared" si="2"/>
        <v>#VALUE!</v>
      </c>
      <c r="C4004" s="32"/>
      <c r="D4004" s="32"/>
      <c r="E4004" s="231"/>
      <c r="F4004" s="32"/>
      <c r="G4004" s="229"/>
      <c r="H4004" s="229"/>
      <c r="I4004" s="32"/>
      <c r="J4004" s="32"/>
      <c r="K4004" s="229"/>
      <c r="L4004" s="229"/>
      <c r="M4004" s="232"/>
      <c r="N4004" s="229"/>
    </row>
    <row r="4005">
      <c r="A4005" s="227" t="str">
        <f t="shared" si="1"/>
        <v>#VALUE!</v>
      </c>
      <c r="B4005" s="227" t="str">
        <f t="shared" si="2"/>
        <v>#VALUE!</v>
      </c>
      <c r="C4005" s="32"/>
      <c r="D4005" s="32"/>
      <c r="E4005" s="231"/>
      <c r="F4005" s="32"/>
      <c r="G4005" s="229"/>
      <c r="H4005" s="229"/>
      <c r="I4005" s="32"/>
      <c r="J4005" s="32"/>
      <c r="K4005" s="229"/>
      <c r="L4005" s="229"/>
      <c r="M4005" s="232"/>
      <c r="N4005" s="229"/>
    </row>
    <row r="4006">
      <c r="A4006" s="227" t="str">
        <f t="shared" si="1"/>
        <v>#VALUE!</v>
      </c>
      <c r="B4006" s="227" t="str">
        <f t="shared" si="2"/>
        <v>#VALUE!</v>
      </c>
      <c r="C4006" s="32"/>
      <c r="D4006" s="32"/>
      <c r="E4006" s="229"/>
      <c r="F4006" s="32"/>
      <c r="G4006" s="229"/>
      <c r="H4006" s="229"/>
      <c r="I4006" s="32"/>
      <c r="J4006" s="32"/>
      <c r="K4006" s="229"/>
      <c r="L4006" s="229"/>
      <c r="M4006" s="232"/>
      <c r="N4006" s="229"/>
    </row>
    <row r="4007">
      <c r="A4007" s="227" t="str">
        <f t="shared" si="1"/>
        <v>#VALUE!</v>
      </c>
      <c r="B4007" s="227" t="str">
        <f t="shared" si="2"/>
        <v>#VALUE!</v>
      </c>
      <c r="C4007" s="32"/>
      <c r="D4007" s="32"/>
      <c r="E4007" s="231"/>
      <c r="F4007" s="32"/>
      <c r="G4007" s="229"/>
      <c r="H4007" s="229"/>
      <c r="I4007" s="32"/>
      <c r="J4007" s="32"/>
      <c r="K4007" s="229"/>
      <c r="L4007" s="229"/>
      <c r="M4007" s="232"/>
      <c r="N4007" s="229"/>
    </row>
    <row r="4008">
      <c r="A4008" s="227" t="str">
        <f t="shared" si="1"/>
        <v>#VALUE!</v>
      </c>
      <c r="B4008" s="227" t="str">
        <f t="shared" si="2"/>
        <v>#VALUE!</v>
      </c>
      <c r="C4008" s="32"/>
      <c r="D4008" s="32"/>
      <c r="E4008" s="231"/>
      <c r="F4008" s="32"/>
      <c r="G4008" s="229"/>
      <c r="H4008" s="229"/>
      <c r="I4008" s="32"/>
      <c r="J4008" s="32"/>
      <c r="K4008" s="229"/>
      <c r="L4008" s="229"/>
      <c r="M4008" s="232"/>
      <c r="N4008" s="229"/>
    </row>
    <row r="4009">
      <c r="A4009" s="227" t="str">
        <f t="shared" si="1"/>
        <v>#VALUE!</v>
      </c>
      <c r="B4009" s="227" t="str">
        <f t="shared" si="2"/>
        <v>#VALUE!</v>
      </c>
      <c r="C4009" s="32"/>
      <c r="D4009" s="32"/>
      <c r="E4009" s="231"/>
      <c r="F4009" s="32"/>
      <c r="G4009" s="229"/>
      <c r="H4009" s="229"/>
      <c r="I4009" s="32"/>
      <c r="J4009" s="32"/>
      <c r="K4009" s="229"/>
      <c r="L4009" s="229"/>
      <c r="M4009" s="232"/>
      <c r="N4009" s="229"/>
    </row>
    <row r="4010">
      <c r="A4010" s="227" t="str">
        <f t="shared" si="1"/>
        <v>#VALUE!</v>
      </c>
      <c r="B4010" s="227" t="str">
        <f t="shared" si="2"/>
        <v>#VALUE!</v>
      </c>
      <c r="C4010" s="32"/>
      <c r="D4010" s="32"/>
      <c r="E4010" s="231"/>
      <c r="F4010" s="32"/>
      <c r="G4010" s="229"/>
      <c r="H4010" s="229"/>
      <c r="I4010" s="32"/>
      <c r="J4010" s="32"/>
      <c r="K4010" s="229"/>
      <c r="L4010" s="229"/>
      <c r="M4010" s="232"/>
      <c r="N4010" s="229"/>
    </row>
    <row r="4011">
      <c r="A4011" s="227" t="str">
        <f t="shared" si="1"/>
        <v>#VALUE!</v>
      </c>
      <c r="B4011" s="227" t="str">
        <f t="shared" si="2"/>
        <v>#VALUE!</v>
      </c>
      <c r="C4011" s="32"/>
      <c r="D4011" s="32"/>
      <c r="E4011" s="231"/>
      <c r="F4011" s="32"/>
      <c r="G4011" s="229"/>
      <c r="H4011" s="229"/>
      <c r="I4011" s="32"/>
      <c r="J4011" s="32"/>
      <c r="K4011" s="229"/>
      <c r="L4011" s="229"/>
      <c r="M4011" s="232"/>
      <c r="N4011" s="229"/>
    </row>
    <row r="4012">
      <c r="A4012" s="227" t="str">
        <f t="shared" si="1"/>
        <v>#VALUE!</v>
      </c>
      <c r="B4012" s="227" t="str">
        <f t="shared" si="2"/>
        <v>#VALUE!</v>
      </c>
      <c r="C4012" s="32"/>
      <c r="D4012" s="32"/>
      <c r="E4012" s="231"/>
      <c r="F4012" s="32"/>
      <c r="G4012" s="229"/>
      <c r="H4012" s="229"/>
      <c r="I4012" s="32"/>
      <c r="J4012" s="32"/>
      <c r="K4012" s="229"/>
      <c r="L4012" s="229"/>
      <c r="M4012" s="232"/>
      <c r="N4012" s="229"/>
    </row>
    <row r="4013">
      <c r="A4013" s="227" t="str">
        <f t="shared" si="1"/>
        <v>#VALUE!</v>
      </c>
      <c r="B4013" s="227" t="str">
        <f t="shared" si="2"/>
        <v>#VALUE!</v>
      </c>
      <c r="C4013" s="32"/>
      <c r="D4013" s="32"/>
      <c r="E4013" s="231"/>
      <c r="F4013" s="32"/>
      <c r="G4013" s="229"/>
      <c r="H4013" s="229"/>
      <c r="I4013" s="32"/>
      <c r="J4013" s="32"/>
      <c r="K4013" s="229"/>
      <c r="L4013" s="229"/>
      <c r="M4013" s="232"/>
      <c r="N4013" s="229"/>
    </row>
    <row r="4014">
      <c r="A4014" s="227" t="str">
        <f t="shared" si="1"/>
        <v>#VALUE!</v>
      </c>
      <c r="B4014" s="227" t="str">
        <f t="shared" si="2"/>
        <v>#VALUE!</v>
      </c>
      <c r="C4014" s="32"/>
      <c r="D4014" s="32"/>
      <c r="E4014" s="231"/>
      <c r="F4014" s="32"/>
      <c r="G4014" s="229"/>
      <c r="H4014" s="229"/>
      <c r="I4014" s="32"/>
      <c r="J4014" s="32"/>
      <c r="K4014" s="229"/>
      <c r="L4014" s="229"/>
      <c r="M4014" s="232"/>
      <c r="N4014" s="229"/>
    </row>
    <row r="4015">
      <c r="A4015" s="227" t="str">
        <f t="shared" si="1"/>
        <v>#VALUE!</v>
      </c>
      <c r="B4015" s="227" t="str">
        <f t="shared" si="2"/>
        <v>#VALUE!</v>
      </c>
      <c r="C4015" s="32"/>
      <c r="D4015" s="32"/>
      <c r="E4015" s="231"/>
      <c r="F4015" s="32"/>
      <c r="G4015" s="229"/>
      <c r="H4015" s="229"/>
      <c r="I4015" s="32"/>
      <c r="J4015" s="32"/>
      <c r="K4015" s="229"/>
      <c r="L4015" s="229"/>
      <c r="M4015" s="232"/>
      <c r="N4015" s="229"/>
    </row>
    <row r="4016">
      <c r="A4016" s="227" t="str">
        <f t="shared" si="1"/>
        <v>#VALUE!</v>
      </c>
      <c r="B4016" s="227" t="str">
        <f t="shared" si="2"/>
        <v>#VALUE!</v>
      </c>
      <c r="C4016" s="32"/>
      <c r="D4016" s="32"/>
      <c r="E4016" s="231"/>
      <c r="F4016" s="32"/>
      <c r="G4016" s="229"/>
      <c r="H4016" s="229"/>
      <c r="I4016" s="32"/>
      <c r="J4016" s="32"/>
      <c r="K4016" s="229"/>
      <c r="L4016" s="229"/>
      <c r="M4016" s="232"/>
      <c r="N4016" s="229"/>
    </row>
    <row r="4017">
      <c r="A4017" s="227" t="str">
        <f t="shared" si="1"/>
        <v>#VALUE!</v>
      </c>
      <c r="B4017" s="227" t="str">
        <f t="shared" si="2"/>
        <v>#VALUE!</v>
      </c>
      <c r="C4017" s="32"/>
      <c r="D4017" s="32"/>
      <c r="E4017" s="231"/>
      <c r="F4017" s="32"/>
      <c r="G4017" s="229"/>
      <c r="H4017" s="229"/>
      <c r="I4017" s="32"/>
      <c r="J4017" s="32"/>
      <c r="K4017" s="229"/>
      <c r="L4017" s="229"/>
      <c r="M4017" s="232"/>
      <c r="N4017" s="229"/>
    </row>
    <row r="4018">
      <c r="A4018" s="227" t="str">
        <f t="shared" si="1"/>
        <v>#VALUE!</v>
      </c>
      <c r="B4018" s="227" t="str">
        <f t="shared" si="2"/>
        <v>#VALUE!</v>
      </c>
      <c r="C4018" s="32"/>
      <c r="D4018" s="32"/>
      <c r="E4018" s="231"/>
      <c r="F4018" s="32"/>
      <c r="G4018" s="229"/>
      <c r="H4018" s="229"/>
      <c r="I4018" s="32"/>
      <c r="J4018" s="32"/>
      <c r="K4018" s="229"/>
      <c r="L4018" s="229"/>
      <c r="M4018" s="232"/>
      <c r="N4018" s="229"/>
    </row>
    <row r="4019">
      <c r="A4019" s="227" t="str">
        <f t="shared" si="1"/>
        <v>#VALUE!</v>
      </c>
      <c r="B4019" s="227" t="str">
        <f t="shared" si="2"/>
        <v>#VALUE!</v>
      </c>
      <c r="C4019" s="32"/>
      <c r="D4019" s="32"/>
      <c r="E4019" s="229"/>
      <c r="F4019" s="32"/>
      <c r="G4019" s="229"/>
      <c r="H4019" s="229"/>
      <c r="I4019" s="32"/>
      <c r="J4019" s="32"/>
      <c r="K4019" s="229"/>
      <c r="L4019" s="229"/>
      <c r="M4019" s="232"/>
      <c r="N4019" s="229"/>
    </row>
    <row r="4020">
      <c r="A4020" s="227" t="str">
        <f t="shared" si="1"/>
        <v>#VALUE!</v>
      </c>
      <c r="B4020" s="227" t="str">
        <f t="shared" si="2"/>
        <v>#VALUE!</v>
      </c>
      <c r="C4020" s="32"/>
      <c r="D4020" s="32"/>
      <c r="E4020" s="231"/>
      <c r="F4020" s="32"/>
      <c r="G4020" s="229"/>
      <c r="H4020" s="229"/>
      <c r="I4020" s="32"/>
      <c r="J4020" s="32"/>
      <c r="K4020" s="229"/>
      <c r="L4020" s="229"/>
      <c r="M4020" s="232"/>
      <c r="N4020" s="229"/>
    </row>
    <row r="4021">
      <c r="A4021" s="227" t="str">
        <f t="shared" si="1"/>
        <v>#VALUE!</v>
      </c>
      <c r="B4021" s="227" t="str">
        <f t="shared" si="2"/>
        <v>#VALUE!</v>
      </c>
      <c r="C4021" s="32"/>
      <c r="D4021" s="32"/>
      <c r="E4021" s="231"/>
      <c r="F4021" s="32"/>
      <c r="G4021" s="229"/>
      <c r="H4021" s="229"/>
      <c r="I4021" s="32"/>
      <c r="J4021" s="32"/>
      <c r="K4021" s="229"/>
      <c r="L4021" s="229"/>
      <c r="M4021" s="232"/>
      <c r="N4021" s="229"/>
    </row>
    <row r="4022">
      <c r="A4022" s="227" t="str">
        <f t="shared" si="1"/>
        <v>#VALUE!</v>
      </c>
      <c r="B4022" s="227" t="str">
        <f t="shared" si="2"/>
        <v>#VALUE!</v>
      </c>
      <c r="C4022" s="32"/>
      <c r="D4022" s="32"/>
      <c r="E4022" s="231"/>
      <c r="F4022" s="32"/>
      <c r="G4022" s="229"/>
      <c r="H4022" s="229"/>
      <c r="I4022" s="32"/>
      <c r="J4022" s="32"/>
      <c r="K4022" s="229"/>
      <c r="L4022" s="229"/>
      <c r="M4022" s="232"/>
      <c r="N4022" s="229"/>
    </row>
    <row r="4023">
      <c r="A4023" s="227" t="str">
        <f t="shared" si="1"/>
        <v>#VALUE!</v>
      </c>
      <c r="B4023" s="227" t="str">
        <f t="shared" si="2"/>
        <v>#VALUE!</v>
      </c>
      <c r="C4023" s="32"/>
      <c r="D4023" s="32"/>
      <c r="E4023" s="231"/>
      <c r="F4023" s="32"/>
      <c r="G4023" s="229"/>
      <c r="H4023" s="229"/>
      <c r="I4023" s="32"/>
      <c r="J4023" s="32"/>
      <c r="K4023" s="229"/>
      <c r="L4023" s="229"/>
      <c r="M4023" s="232"/>
      <c r="N4023" s="229"/>
    </row>
    <row r="4024">
      <c r="A4024" s="227" t="str">
        <f t="shared" si="1"/>
        <v>#VALUE!</v>
      </c>
      <c r="B4024" s="227" t="str">
        <f t="shared" si="2"/>
        <v>#VALUE!</v>
      </c>
      <c r="C4024" s="32"/>
      <c r="D4024" s="32"/>
      <c r="E4024" s="231"/>
      <c r="F4024" s="32"/>
      <c r="G4024" s="229"/>
      <c r="H4024" s="229"/>
      <c r="I4024" s="32"/>
      <c r="J4024" s="32"/>
      <c r="K4024" s="229"/>
      <c r="L4024" s="229"/>
      <c r="M4024" s="232"/>
      <c r="N4024" s="229"/>
    </row>
    <row r="4025">
      <c r="A4025" s="227" t="str">
        <f t="shared" si="1"/>
        <v>#VALUE!</v>
      </c>
      <c r="B4025" s="227" t="str">
        <f t="shared" si="2"/>
        <v>#VALUE!</v>
      </c>
      <c r="C4025" s="32"/>
      <c r="D4025" s="32"/>
      <c r="E4025" s="231"/>
      <c r="F4025" s="32"/>
      <c r="G4025" s="229"/>
      <c r="H4025" s="229"/>
      <c r="I4025" s="32"/>
      <c r="J4025" s="32"/>
      <c r="K4025" s="229"/>
      <c r="L4025" s="229"/>
      <c r="M4025" s="232"/>
      <c r="N4025" s="229"/>
    </row>
    <row r="4026">
      <c r="A4026" s="227" t="str">
        <f t="shared" si="1"/>
        <v>#VALUE!</v>
      </c>
      <c r="B4026" s="227" t="str">
        <f t="shared" si="2"/>
        <v>#VALUE!</v>
      </c>
      <c r="C4026" s="32"/>
      <c r="D4026" s="32"/>
      <c r="E4026" s="231"/>
      <c r="F4026" s="32"/>
      <c r="G4026" s="229"/>
      <c r="H4026" s="229"/>
      <c r="I4026" s="32"/>
      <c r="J4026" s="32"/>
      <c r="K4026" s="229"/>
      <c r="L4026" s="229"/>
      <c r="M4026" s="232"/>
      <c r="N4026" s="229"/>
    </row>
    <row r="4027">
      <c r="A4027" s="227" t="str">
        <f t="shared" si="1"/>
        <v>#VALUE!</v>
      </c>
      <c r="B4027" s="227" t="str">
        <f t="shared" si="2"/>
        <v>#VALUE!</v>
      </c>
      <c r="C4027" s="32"/>
      <c r="D4027" s="32"/>
      <c r="E4027" s="231"/>
      <c r="F4027" s="32"/>
      <c r="G4027" s="229"/>
      <c r="H4027" s="229"/>
      <c r="I4027" s="32"/>
      <c r="J4027" s="32"/>
      <c r="K4027" s="229"/>
      <c r="L4027" s="229"/>
      <c r="M4027" s="232"/>
      <c r="N4027" s="229"/>
    </row>
    <row r="4028">
      <c r="A4028" s="227" t="str">
        <f t="shared" si="1"/>
        <v>#VALUE!</v>
      </c>
      <c r="B4028" s="227" t="str">
        <f t="shared" si="2"/>
        <v>#VALUE!</v>
      </c>
      <c r="C4028" s="32"/>
      <c r="D4028" s="32"/>
      <c r="E4028" s="231"/>
      <c r="F4028" s="32"/>
      <c r="G4028" s="229"/>
      <c r="H4028" s="229"/>
      <c r="I4028" s="32"/>
      <c r="J4028" s="32"/>
      <c r="K4028" s="229"/>
      <c r="L4028" s="229"/>
      <c r="M4028" s="232"/>
      <c r="N4028" s="229"/>
    </row>
    <row r="4029">
      <c r="A4029" s="227" t="str">
        <f t="shared" si="1"/>
        <v>#VALUE!</v>
      </c>
      <c r="B4029" s="227" t="str">
        <f t="shared" si="2"/>
        <v>#VALUE!</v>
      </c>
      <c r="C4029" s="32"/>
      <c r="D4029" s="32"/>
      <c r="E4029" s="231"/>
      <c r="F4029" s="32"/>
      <c r="G4029" s="229"/>
      <c r="H4029" s="229"/>
      <c r="I4029" s="32"/>
      <c r="J4029" s="32"/>
      <c r="K4029" s="229"/>
      <c r="L4029" s="229"/>
      <c r="M4029" s="232"/>
      <c r="N4029" s="229"/>
    </row>
    <row r="4030">
      <c r="A4030" s="227" t="str">
        <f t="shared" si="1"/>
        <v>#VALUE!</v>
      </c>
      <c r="B4030" s="227" t="str">
        <f t="shared" si="2"/>
        <v>#VALUE!</v>
      </c>
      <c r="C4030" s="32"/>
      <c r="D4030" s="32"/>
      <c r="E4030" s="231"/>
      <c r="F4030" s="32"/>
      <c r="G4030" s="229"/>
      <c r="H4030" s="229"/>
      <c r="I4030" s="32"/>
      <c r="J4030" s="32"/>
      <c r="K4030" s="229"/>
      <c r="L4030" s="229"/>
      <c r="M4030" s="232"/>
      <c r="N4030" s="229"/>
    </row>
    <row r="4031">
      <c r="A4031" s="227" t="str">
        <f t="shared" si="1"/>
        <v>#VALUE!</v>
      </c>
      <c r="B4031" s="227" t="str">
        <f t="shared" si="2"/>
        <v>#VALUE!</v>
      </c>
      <c r="C4031" s="32"/>
      <c r="D4031" s="32"/>
      <c r="E4031" s="231"/>
      <c r="F4031" s="32"/>
      <c r="G4031" s="229"/>
      <c r="H4031" s="229"/>
      <c r="I4031" s="32"/>
      <c r="J4031" s="32"/>
      <c r="K4031" s="229"/>
      <c r="L4031" s="229"/>
      <c r="M4031" s="232"/>
      <c r="N4031" s="229"/>
    </row>
    <row r="4032">
      <c r="A4032" s="227" t="str">
        <f t="shared" si="1"/>
        <v>#VALUE!</v>
      </c>
      <c r="B4032" s="227" t="str">
        <f t="shared" si="2"/>
        <v>#VALUE!</v>
      </c>
      <c r="C4032" s="32"/>
      <c r="D4032" s="32"/>
      <c r="E4032" s="231"/>
      <c r="F4032" s="32"/>
      <c r="G4032" s="229"/>
      <c r="H4032" s="229"/>
      <c r="I4032" s="32"/>
      <c r="J4032" s="32"/>
      <c r="K4032" s="229"/>
      <c r="L4032" s="229"/>
      <c r="M4032" s="232"/>
      <c r="N4032" s="229"/>
    </row>
    <row r="4033">
      <c r="A4033" s="227" t="str">
        <f t="shared" si="1"/>
        <v>#VALUE!</v>
      </c>
      <c r="B4033" s="227" t="str">
        <f t="shared" si="2"/>
        <v>#VALUE!</v>
      </c>
      <c r="C4033" s="32"/>
      <c r="D4033" s="32"/>
      <c r="E4033" s="231"/>
      <c r="F4033" s="32"/>
      <c r="G4033" s="229"/>
      <c r="H4033" s="229"/>
      <c r="I4033" s="32"/>
      <c r="J4033" s="32"/>
      <c r="K4033" s="229"/>
      <c r="L4033" s="229"/>
      <c r="M4033" s="232"/>
      <c r="N4033" s="229"/>
    </row>
    <row r="4034">
      <c r="A4034" s="227" t="str">
        <f t="shared" si="1"/>
        <v>#VALUE!</v>
      </c>
      <c r="B4034" s="227" t="str">
        <f t="shared" si="2"/>
        <v>#VALUE!</v>
      </c>
      <c r="C4034" s="32"/>
      <c r="D4034" s="32"/>
      <c r="E4034" s="231"/>
      <c r="F4034" s="32"/>
      <c r="G4034" s="229"/>
      <c r="H4034" s="229"/>
      <c r="I4034" s="32"/>
      <c r="J4034" s="32"/>
      <c r="K4034" s="229"/>
      <c r="L4034" s="229"/>
      <c r="M4034" s="232"/>
      <c r="N4034" s="229"/>
    </row>
    <row r="4035">
      <c r="A4035" s="227" t="str">
        <f t="shared" si="1"/>
        <v>#VALUE!</v>
      </c>
      <c r="B4035" s="227" t="str">
        <f t="shared" si="2"/>
        <v>#VALUE!</v>
      </c>
      <c r="C4035" s="32"/>
      <c r="D4035" s="32"/>
      <c r="E4035" s="229"/>
      <c r="F4035" s="32"/>
      <c r="G4035" s="229"/>
      <c r="H4035" s="229"/>
      <c r="I4035" s="32"/>
      <c r="J4035" s="32"/>
      <c r="K4035" s="229"/>
      <c r="L4035" s="229"/>
      <c r="M4035" s="232"/>
      <c r="N4035" s="229"/>
    </row>
    <row r="4036">
      <c r="A4036" s="227" t="str">
        <f t="shared" si="1"/>
        <v>#VALUE!</v>
      </c>
      <c r="B4036" s="227" t="str">
        <f t="shared" si="2"/>
        <v>#VALUE!</v>
      </c>
      <c r="C4036" s="32"/>
      <c r="D4036" s="32"/>
      <c r="E4036" s="231"/>
      <c r="F4036" s="32"/>
      <c r="G4036" s="229"/>
      <c r="H4036" s="229"/>
      <c r="I4036" s="32"/>
      <c r="J4036" s="32"/>
      <c r="K4036" s="229"/>
      <c r="L4036" s="229"/>
      <c r="M4036" s="232"/>
      <c r="N4036" s="229"/>
    </row>
    <row r="4037">
      <c r="A4037" s="227" t="str">
        <f t="shared" si="1"/>
        <v>#VALUE!</v>
      </c>
      <c r="B4037" s="227" t="str">
        <f t="shared" si="2"/>
        <v>#VALUE!</v>
      </c>
      <c r="C4037" s="32"/>
      <c r="D4037" s="32"/>
      <c r="E4037" s="231"/>
      <c r="F4037" s="32"/>
      <c r="G4037" s="229"/>
      <c r="H4037" s="229"/>
      <c r="I4037" s="32"/>
      <c r="J4037" s="32"/>
      <c r="K4037" s="229"/>
      <c r="L4037" s="229"/>
      <c r="M4037" s="232"/>
      <c r="N4037" s="229"/>
    </row>
    <row r="4038">
      <c r="A4038" s="227" t="str">
        <f t="shared" si="1"/>
        <v>#VALUE!</v>
      </c>
      <c r="B4038" s="227" t="str">
        <f t="shared" si="2"/>
        <v>#VALUE!</v>
      </c>
      <c r="C4038" s="32"/>
      <c r="D4038" s="32"/>
      <c r="E4038" s="231"/>
      <c r="F4038" s="32"/>
      <c r="G4038" s="229"/>
      <c r="H4038" s="229"/>
      <c r="I4038" s="32"/>
      <c r="J4038" s="32"/>
      <c r="K4038" s="229"/>
      <c r="L4038" s="229"/>
      <c r="M4038" s="232"/>
      <c r="N4038" s="229"/>
    </row>
    <row r="4039">
      <c r="A4039" s="227" t="str">
        <f t="shared" si="1"/>
        <v>#VALUE!</v>
      </c>
      <c r="B4039" s="227" t="str">
        <f t="shared" si="2"/>
        <v>#VALUE!</v>
      </c>
      <c r="C4039" s="32"/>
      <c r="D4039" s="32"/>
      <c r="E4039" s="231"/>
      <c r="F4039" s="32"/>
      <c r="G4039" s="229"/>
      <c r="H4039" s="229"/>
      <c r="I4039" s="32"/>
      <c r="J4039" s="32"/>
      <c r="K4039" s="229"/>
      <c r="L4039" s="229"/>
      <c r="M4039" s="232"/>
      <c r="N4039" s="229"/>
    </row>
    <row r="4040">
      <c r="A4040" s="227" t="str">
        <f t="shared" si="1"/>
        <v>#VALUE!</v>
      </c>
      <c r="B4040" s="227" t="str">
        <f t="shared" si="2"/>
        <v>#VALUE!</v>
      </c>
      <c r="C4040" s="32"/>
      <c r="D4040" s="32"/>
      <c r="E4040" s="231"/>
      <c r="F4040" s="32"/>
      <c r="G4040" s="229"/>
      <c r="H4040" s="229"/>
      <c r="I4040" s="32"/>
      <c r="J4040" s="32"/>
      <c r="K4040" s="229"/>
      <c r="L4040" s="229"/>
      <c r="M4040" s="232"/>
      <c r="N4040" s="229"/>
    </row>
    <row r="4041">
      <c r="A4041" s="227" t="str">
        <f t="shared" si="1"/>
        <v>#VALUE!</v>
      </c>
      <c r="B4041" s="227" t="str">
        <f t="shared" si="2"/>
        <v>#VALUE!</v>
      </c>
      <c r="C4041" s="32"/>
      <c r="D4041" s="32"/>
      <c r="E4041" s="231"/>
      <c r="F4041" s="32"/>
      <c r="G4041" s="229"/>
      <c r="H4041" s="229"/>
      <c r="I4041" s="32"/>
      <c r="J4041" s="32"/>
      <c r="K4041" s="229"/>
      <c r="L4041" s="229"/>
      <c r="M4041" s="232"/>
      <c r="N4041" s="229"/>
    </row>
    <row r="4042">
      <c r="A4042" s="227" t="str">
        <f t="shared" si="1"/>
        <v>#VALUE!</v>
      </c>
      <c r="B4042" s="227" t="str">
        <f t="shared" si="2"/>
        <v>#VALUE!</v>
      </c>
      <c r="C4042" s="32"/>
      <c r="D4042" s="32"/>
      <c r="E4042" s="231"/>
      <c r="F4042" s="32"/>
      <c r="G4042" s="229"/>
      <c r="H4042" s="229"/>
      <c r="I4042" s="32"/>
      <c r="J4042" s="32"/>
      <c r="K4042" s="229"/>
      <c r="L4042" s="229"/>
      <c r="M4042" s="232"/>
      <c r="N4042" s="229"/>
    </row>
    <row r="4043">
      <c r="A4043" s="227" t="str">
        <f t="shared" si="1"/>
        <v>#VALUE!</v>
      </c>
      <c r="B4043" s="227" t="str">
        <f t="shared" si="2"/>
        <v>#VALUE!</v>
      </c>
      <c r="C4043" s="32"/>
      <c r="D4043" s="32"/>
      <c r="E4043" s="231"/>
      <c r="F4043" s="32"/>
      <c r="G4043" s="229"/>
      <c r="H4043" s="229"/>
      <c r="I4043" s="32"/>
      <c r="J4043" s="32"/>
      <c r="K4043" s="229"/>
      <c r="L4043" s="229"/>
      <c r="M4043" s="232"/>
      <c r="N4043" s="229"/>
    </row>
    <row r="4044">
      <c r="A4044" s="227" t="str">
        <f t="shared" si="1"/>
        <v>#VALUE!</v>
      </c>
      <c r="B4044" s="227" t="str">
        <f t="shared" si="2"/>
        <v>#VALUE!</v>
      </c>
      <c r="C4044" s="32"/>
      <c r="D4044" s="32"/>
      <c r="E4044" s="229"/>
      <c r="F4044" s="32"/>
      <c r="G4044" s="229"/>
      <c r="H4044" s="229"/>
      <c r="I4044" s="32"/>
      <c r="J4044" s="32"/>
      <c r="K4044" s="229"/>
      <c r="L4044" s="229"/>
      <c r="M4044" s="232"/>
      <c r="N4044" s="229"/>
    </row>
    <row r="4045">
      <c r="A4045" s="227" t="str">
        <f t="shared" si="1"/>
        <v>#VALUE!</v>
      </c>
      <c r="B4045" s="227" t="str">
        <f t="shared" si="2"/>
        <v>#VALUE!</v>
      </c>
      <c r="C4045" s="32"/>
      <c r="D4045" s="32"/>
      <c r="E4045" s="231"/>
      <c r="F4045" s="32"/>
      <c r="G4045" s="229"/>
      <c r="H4045" s="229"/>
      <c r="I4045" s="32"/>
      <c r="J4045" s="32"/>
      <c r="K4045" s="229"/>
      <c r="L4045" s="229"/>
      <c r="M4045" s="232"/>
      <c r="N4045" s="229"/>
    </row>
    <row r="4046">
      <c r="A4046" s="227" t="str">
        <f t="shared" si="1"/>
        <v>#VALUE!</v>
      </c>
      <c r="B4046" s="227" t="str">
        <f t="shared" si="2"/>
        <v>#VALUE!</v>
      </c>
      <c r="C4046" s="32"/>
      <c r="D4046" s="32"/>
      <c r="E4046" s="231"/>
      <c r="F4046" s="32"/>
      <c r="G4046" s="229"/>
      <c r="H4046" s="229"/>
      <c r="I4046" s="32"/>
      <c r="J4046" s="32"/>
      <c r="K4046" s="229"/>
      <c r="L4046" s="229"/>
      <c r="M4046" s="232"/>
      <c r="N4046" s="229"/>
    </row>
    <row r="4047">
      <c r="A4047" s="227" t="str">
        <f t="shared" si="1"/>
        <v>#VALUE!</v>
      </c>
      <c r="B4047" s="227" t="str">
        <f t="shared" si="2"/>
        <v>#VALUE!</v>
      </c>
      <c r="C4047" s="32"/>
      <c r="D4047" s="32"/>
      <c r="E4047" s="231"/>
      <c r="F4047" s="32"/>
      <c r="G4047" s="229"/>
      <c r="H4047" s="229"/>
      <c r="I4047" s="32"/>
      <c r="J4047" s="32"/>
      <c r="K4047" s="229"/>
      <c r="L4047" s="229"/>
      <c r="M4047" s="232"/>
      <c r="N4047" s="229"/>
    </row>
    <row r="4048">
      <c r="A4048" s="227" t="str">
        <f t="shared" si="1"/>
        <v>#VALUE!</v>
      </c>
      <c r="B4048" s="227" t="str">
        <f t="shared" si="2"/>
        <v>#VALUE!</v>
      </c>
      <c r="C4048" s="32"/>
      <c r="D4048" s="32"/>
      <c r="E4048" s="231"/>
      <c r="F4048" s="32"/>
      <c r="G4048" s="229"/>
      <c r="H4048" s="229"/>
      <c r="I4048" s="32"/>
      <c r="J4048" s="32"/>
      <c r="K4048" s="229"/>
      <c r="L4048" s="229"/>
      <c r="M4048" s="232"/>
      <c r="N4048" s="229"/>
    </row>
    <row r="4049">
      <c r="A4049" s="227" t="str">
        <f t="shared" si="1"/>
        <v>#VALUE!</v>
      </c>
      <c r="B4049" s="227" t="str">
        <f t="shared" si="2"/>
        <v>#VALUE!</v>
      </c>
      <c r="C4049" s="32"/>
      <c r="D4049" s="32"/>
      <c r="E4049" s="229"/>
      <c r="F4049" s="32"/>
      <c r="G4049" s="229"/>
      <c r="H4049" s="229"/>
      <c r="I4049" s="32"/>
      <c r="J4049" s="32"/>
      <c r="K4049" s="229"/>
      <c r="L4049" s="229"/>
      <c r="M4049" s="232"/>
      <c r="N4049" s="229"/>
    </row>
    <row r="4050">
      <c r="A4050" s="227" t="str">
        <f t="shared" si="1"/>
        <v>#VALUE!</v>
      </c>
      <c r="B4050" s="227" t="str">
        <f t="shared" si="2"/>
        <v>#VALUE!</v>
      </c>
      <c r="C4050" s="32"/>
      <c r="D4050" s="32"/>
      <c r="E4050" s="229"/>
      <c r="F4050" s="32"/>
      <c r="G4050" s="229"/>
      <c r="H4050" s="229"/>
      <c r="I4050" s="32"/>
      <c r="J4050" s="32"/>
      <c r="K4050" s="229"/>
      <c r="L4050" s="229"/>
      <c r="M4050" s="232"/>
      <c r="N4050" s="229"/>
    </row>
    <row r="4051">
      <c r="A4051" s="227" t="str">
        <f t="shared" si="1"/>
        <v>#VALUE!</v>
      </c>
      <c r="B4051" s="227" t="str">
        <f t="shared" si="2"/>
        <v>#VALUE!</v>
      </c>
      <c r="C4051" s="32"/>
      <c r="D4051" s="32"/>
      <c r="E4051" s="231"/>
      <c r="F4051" s="32"/>
      <c r="G4051" s="229"/>
      <c r="H4051" s="229"/>
      <c r="I4051" s="32"/>
      <c r="J4051" s="32"/>
      <c r="K4051" s="229"/>
      <c r="L4051" s="229"/>
      <c r="M4051" s="232"/>
      <c r="N4051" s="229"/>
    </row>
    <row r="4052">
      <c r="A4052" s="227" t="str">
        <f t="shared" si="1"/>
        <v>#VALUE!</v>
      </c>
      <c r="B4052" s="227" t="str">
        <f t="shared" si="2"/>
        <v>#VALUE!</v>
      </c>
      <c r="C4052" s="32"/>
      <c r="D4052" s="32"/>
      <c r="E4052" s="231"/>
      <c r="F4052" s="32"/>
      <c r="G4052" s="229"/>
      <c r="H4052" s="229"/>
      <c r="I4052" s="32"/>
      <c r="J4052" s="32"/>
      <c r="K4052" s="229"/>
      <c r="L4052" s="229"/>
      <c r="M4052" s="232"/>
      <c r="N4052" s="229"/>
    </row>
    <row r="4053">
      <c r="A4053" s="227" t="str">
        <f t="shared" si="1"/>
        <v>#VALUE!</v>
      </c>
      <c r="B4053" s="227" t="str">
        <f t="shared" si="2"/>
        <v>#VALUE!</v>
      </c>
      <c r="C4053" s="32"/>
      <c r="D4053" s="32"/>
      <c r="E4053" s="231"/>
      <c r="F4053" s="32"/>
      <c r="G4053" s="229"/>
      <c r="H4053" s="229"/>
      <c r="I4053" s="32"/>
      <c r="J4053" s="32"/>
      <c r="K4053" s="229"/>
      <c r="L4053" s="229"/>
      <c r="M4053" s="232"/>
      <c r="N4053" s="229"/>
    </row>
    <row r="4054">
      <c r="A4054" s="227" t="str">
        <f t="shared" si="1"/>
        <v>#VALUE!</v>
      </c>
      <c r="B4054" s="227" t="str">
        <f t="shared" si="2"/>
        <v>#VALUE!</v>
      </c>
      <c r="C4054" s="32"/>
      <c r="D4054" s="32"/>
      <c r="E4054" s="231"/>
      <c r="F4054" s="32"/>
      <c r="G4054" s="229"/>
      <c r="H4054" s="229"/>
      <c r="I4054" s="32"/>
      <c r="J4054" s="32"/>
      <c r="K4054" s="229"/>
      <c r="L4054" s="229"/>
      <c r="M4054" s="232"/>
      <c r="N4054" s="229"/>
    </row>
    <row r="4055">
      <c r="A4055" s="227" t="str">
        <f t="shared" si="1"/>
        <v>#VALUE!</v>
      </c>
      <c r="B4055" s="227" t="str">
        <f t="shared" si="2"/>
        <v>#VALUE!</v>
      </c>
      <c r="C4055" s="32"/>
      <c r="D4055" s="32"/>
      <c r="E4055" s="231"/>
      <c r="F4055" s="32"/>
      <c r="G4055" s="229"/>
      <c r="H4055" s="229"/>
      <c r="I4055" s="32"/>
      <c r="J4055" s="32"/>
      <c r="K4055" s="229"/>
      <c r="L4055" s="229"/>
      <c r="M4055" s="232"/>
      <c r="N4055" s="229"/>
    </row>
    <row r="4056">
      <c r="A4056" s="227" t="str">
        <f t="shared" si="1"/>
        <v>#VALUE!</v>
      </c>
      <c r="B4056" s="227" t="str">
        <f t="shared" si="2"/>
        <v>#VALUE!</v>
      </c>
      <c r="C4056" s="32"/>
      <c r="D4056" s="32"/>
      <c r="E4056" s="231"/>
      <c r="F4056" s="32"/>
      <c r="G4056" s="229"/>
      <c r="H4056" s="229"/>
      <c r="I4056" s="32"/>
      <c r="J4056" s="32"/>
      <c r="K4056" s="229"/>
      <c r="L4056" s="229"/>
      <c r="M4056" s="232"/>
      <c r="N4056" s="229"/>
    </row>
    <row r="4057">
      <c r="A4057" s="227" t="str">
        <f t="shared" si="1"/>
        <v>#VALUE!</v>
      </c>
      <c r="B4057" s="227" t="str">
        <f t="shared" si="2"/>
        <v>#VALUE!</v>
      </c>
      <c r="C4057" s="32"/>
      <c r="D4057" s="32"/>
      <c r="E4057" s="229"/>
      <c r="F4057" s="32"/>
      <c r="G4057" s="229"/>
      <c r="H4057" s="229"/>
      <c r="I4057" s="32"/>
      <c r="J4057" s="32"/>
      <c r="K4057" s="229"/>
      <c r="L4057" s="229"/>
      <c r="M4057" s="232"/>
      <c r="N4057" s="229"/>
    </row>
    <row r="4058">
      <c r="A4058" s="227" t="str">
        <f t="shared" si="1"/>
        <v>#VALUE!</v>
      </c>
      <c r="B4058" s="227" t="str">
        <f t="shared" si="2"/>
        <v>#VALUE!</v>
      </c>
      <c r="C4058" s="32"/>
      <c r="D4058" s="32"/>
      <c r="E4058" s="231"/>
      <c r="F4058" s="32"/>
      <c r="G4058" s="229"/>
      <c r="H4058" s="229"/>
      <c r="I4058" s="32"/>
      <c r="J4058" s="32"/>
      <c r="K4058" s="229"/>
      <c r="L4058" s="229"/>
      <c r="M4058" s="232"/>
      <c r="N4058" s="229"/>
    </row>
    <row r="4059">
      <c r="A4059" s="227" t="str">
        <f t="shared" si="1"/>
        <v>#VALUE!</v>
      </c>
      <c r="B4059" s="227" t="str">
        <f t="shared" si="2"/>
        <v>#VALUE!</v>
      </c>
      <c r="C4059" s="32"/>
      <c r="D4059" s="32"/>
      <c r="E4059" s="229"/>
      <c r="F4059" s="32"/>
      <c r="G4059" s="229"/>
      <c r="H4059" s="229"/>
      <c r="I4059" s="32"/>
      <c r="J4059" s="32"/>
      <c r="K4059" s="229"/>
      <c r="L4059" s="229"/>
      <c r="M4059" s="232"/>
      <c r="N4059" s="229"/>
    </row>
    <row r="4060">
      <c r="A4060" s="227" t="str">
        <f t="shared" si="1"/>
        <v>#VALUE!</v>
      </c>
      <c r="B4060" s="227" t="str">
        <f t="shared" si="2"/>
        <v>#VALUE!</v>
      </c>
      <c r="C4060" s="32"/>
      <c r="D4060" s="32"/>
      <c r="E4060" s="231"/>
      <c r="F4060" s="32"/>
      <c r="G4060" s="229"/>
      <c r="H4060" s="229"/>
      <c r="I4060" s="32"/>
      <c r="J4060" s="32"/>
      <c r="K4060" s="229"/>
      <c r="L4060" s="229"/>
      <c r="M4060" s="232"/>
      <c r="N4060" s="229"/>
    </row>
    <row r="4061">
      <c r="A4061" s="227" t="str">
        <f t="shared" si="1"/>
        <v>#VALUE!</v>
      </c>
      <c r="B4061" s="227" t="str">
        <f t="shared" si="2"/>
        <v>#VALUE!</v>
      </c>
      <c r="C4061" s="32"/>
      <c r="D4061" s="32"/>
      <c r="E4061" s="231"/>
      <c r="F4061" s="32"/>
      <c r="G4061" s="229"/>
      <c r="H4061" s="229"/>
      <c r="I4061" s="32"/>
      <c r="J4061" s="32"/>
      <c r="K4061" s="229"/>
      <c r="L4061" s="229"/>
      <c r="M4061" s="232"/>
      <c r="N4061" s="229"/>
    </row>
    <row r="4062">
      <c r="A4062" s="227" t="str">
        <f t="shared" si="1"/>
        <v>#VALUE!</v>
      </c>
      <c r="B4062" s="227" t="str">
        <f t="shared" si="2"/>
        <v>#VALUE!</v>
      </c>
      <c r="C4062" s="32"/>
      <c r="D4062" s="32"/>
      <c r="E4062" s="231"/>
      <c r="F4062" s="32"/>
      <c r="G4062" s="229"/>
      <c r="H4062" s="229"/>
      <c r="I4062" s="32"/>
      <c r="J4062" s="32"/>
      <c r="K4062" s="229"/>
      <c r="L4062" s="229"/>
      <c r="M4062" s="232"/>
      <c r="N4062" s="229"/>
    </row>
    <row r="4063">
      <c r="A4063" s="227" t="str">
        <f t="shared" si="1"/>
        <v>#VALUE!</v>
      </c>
      <c r="B4063" s="227" t="str">
        <f t="shared" si="2"/>
        <v>#VALUE!</v>
      </c>
      <c r="C4063" s="32"/>
      <c r="D4063" s="32"/>
      <c r="E4063" s="231"/>
      <c r="F4063" s="32"/>
      <c r="G4063" s="229"/>
      <c r="H4063" s="229"/>
      <c r="I4063" s="32"/>
      <c r="J4063" s="32"/>
      <c r="K4063" s="229"/>
      <c r="L4063" s="229"/>
      <c r="M4063" s="232"/>
      <c r="N4063" s="229"/>
    </row>
    <row r="4064">
      <c r="A4064" s="227" t="str">
        <f t="shared" si="1"/>
        <v>#VALUE!</v>
      </c>
      <c r="B4064" s="227" t="str">
        <f t="shared" si="2"/>
        <v>#VALUE!</v>
      </c>
      <c r="C4064" s="32"/>
      <c r="D4064" s="32"/>
      <c r="E4064" s="231"/>
      <c r="F4064" s="32"/>
      <c r="G4064" s="229"/>
      <c r="H4064" s="229"/>
      <c r="I4064" s="32"/>
      <c r="J4064" s="32"/>
      <c r="K4064" s="229"/>
      <c r="L4064" s="229"/>
      <c r="M4064" s="232"/>
      <c r="N4064" s="229"/>
    </row>
    <row r="4065">
      <c r="A4065" s="227" t="str">
        <f t="shared" si="1"/>
        <v>#VALUE!</v>
      </c>
      <c r="B4065" s="227" t="str">
        <f t="shared" si="2"/>
        <v>#VALUE!</v>
      </c>
      <c r="C4065" s="32"/>
      <c r="D4065" s="32"/>
      <c r="E4065" s="231"/>
      <c r="F4065" s="32"/>
      <c r="G4065" s="229"/>
      <c r="H4065" s="229"/>
      <c r="I4065" s="32"/>
      <c r="J4065" s="32"/>
      <c r="K4065" s="229"/>
      <c r="L4065" s="229"/>
      <c r="M4065" s="232"/>
      <c r="N4065" s="229"/>
    </row>
    <row r="4066">
      <c r="A4066" s="227" t="str">
        <f t="shared" si="1"/>
        <v>#VALUE!</v>
      </c>
      <c r="B4066" s="227" t="str">
        <f t="shared" si="2"/>
        <v>#VALUE!</v>
      </c>
      <c r="C4066" s="32"/>
      <c r="D4066" s="32"/>
      <c r="E4066" s="231"/>
      <c r="F4066" s="32"/>
      <c r="G4066" s="229"/>
      <c r="H4066" s="229"/>
      <c r="I4066" s="32"/>
      <c r="J4066" s="32"/>
      <c r="K4066" s="229"/>
      <c r="L4066" s="229"/>
      <c r="M4066" s="232"/>
      <c r="N4066" s="229"/>
    </row>
    <row r="4067">
      <c r="A4067" s="227" t="str">
        <f t="shared" si="1"/>
        <v>#VALUE!</v>
      </c>
      <c r="B4067" s="227" t="str">
        <f t="shared" si="2"/>
        <v>#VALUE!</v>
      </c>
      <c r="C4067" s="32"/>
      <c r="D4067" s="32"/>
      <c r="E4067" s="231"/>
      <c r="F4067" s="32"/>
      <c r="G4067" s="229"/>
      <c r="H4067" s="229"/>
      <c r="I4067" s="32"/>
      <c r="J4067" s="32"/>
      <c r="K4067" s="229"/>
      <c r="L4067" s="229"/>
      <c r="M4067" s="232"/>
      <c r="N4067" s="229"/>
    </row>
    <row r="4068">
      <c r="A4068" s="227" t="str">
        <f t="shared" si="1"/>
        <v>#VALUE!</v>
      </c>
      <c r="B4068" s="227" t="str">
        <f t="shared" si="2"/>
        <v>#VALUE!</v>
      </c>
      <c r="C4068" s="32"/>
      <c r="D4068" s="32"/>
      <c r="E4068" s="231"/>
      <c r="F4068" s="32"/>
      <c r="G4068" s="229"/>
      <c r="H4068" s="229"/>
      <c r="I4068" s="32"/>
      <c r="J4068" s="32"/>
      <c r="K4068" s="229"/>
      <c r="L4068" s="229"/>
      <c r="M4068" s="232"/>
      <c r="N4068" s="229"/>
    </row>
    <row r="4069">
      <c r="A4069" s="227" t="str">
        <f t="shared" si="1"/>
        <v>#VALUE!</v>
      </c>
      <c r="B4069" s="227" t="str">
        <f t="shared" si="2"/>
        <v>#VALUE!</v>
      </c>
      <c r="C4069" s="32"/>
      <c r="D4069" s="32"/>
      <c r="E4069" s="231"/>
      <c r="F4069" s="32"/>
      <c r="G4069" s="229"/>
      <c r="H4069" s="229"/>
      <c r="I4069" s="32"/>
      <c r="J4069" s="32"/>
      <c r="K4069" s="229"/>
      <c r="L4069" s="229"/>
      <c r="M4069" s="232"/>
      <c r="N4069" s="229"/>
    </row>
    <row r="4070">
      <c r="A4070" s="227" t="str">
        <f t="shared" si="1"/>
        <v>#VALUE!</v>
      </c>
      <c r="B4070" s="227" t="str">
        <f t="shared" si="2"/>
        <v>#VALUE!</v>
      </c>
      <c r="C4070" s="32"/>
      <c r="D4070" s="32"/>
      <c r="E4070" s="231"/>
      <c r="F4070" s="32"/>
      <c r="G4070" s="229"/>
      <c r="H4070" s="229"/>
      <c r="I4070" s="32"/>
      <c r="J4070" s="32"/>
      <c r="K4070" s="229"/>
      <c r="L4070" s="229"/>
      <c r="M4070" s="232"/>
      <c r="N4070" s="229"/>
    </row>
    <row r="4071">
      <c r="A4071" s="227" t="str">
        <f t="shared" si="1"/>
        <v>#VALUE!</v>
      </c>
      <c r="B4071" s="227" t="str">
        <f t="shared" si="2"/>
        <v>#VALUE!</v>
      </c>
      <c r="C4071" s="32"/>
      <c r="D4071" s="32"/>
      <c r="E4071" s="231"/>
      <c r="F4071" s="32"/>
      <c r="G4071" s="229"/>
      <c r="H4071" s="229"/>
      <c r="I4071" s="32"/>
      <c r="J4071" s="32"/>
      <c r="K4071" s="229"/>
      <c r="L4071" s="229"/>
      <c r="M4071" s="232"/>
      <c r="N4071" s="229"/>
    </row>
    <row r="4072">
      <c r="A4072" s="227" t="str">
        <f t="shared" si="1"/>
        <v>#VALUE!</v>
      </c>
      <c r="B4072" s="227" t="str">
        <f t="shared" si="2"/>
        <v>#VALUE!</v>
      </c>
      <c r="C4072" s="32"/>
      <c r="D4072" s="32"/>
      <c r="E4072" s="231"/>
      <c r="F4072" s="32"/>
      <c r="G4072" s="229"/>
      <c r="H4072" s="229"/>
      <c r="I4072" s="32"/>
      <c r="J4072" s="32"/>
      <c r="K4072" s="229"/>
      <c r="L4072" s="229"/>
      <c r="M4072" s="232"/>
      <c r="N4072" s="229"/>
    </row>
    <row r="4073">
      <c r="A4073" s="227" t="str">
        <f t="shared" si="1"/>
        <v>#VALUE!</v>
      </c>
      <c r="B4073" s="227" t="str">
        <f t="shared" si="2"/>
        <v>#VALUE!</v>
      </c>
      <c r="C4073" s="32"/>
      <c r="D4073" s="32"/>
      <c r="E4073" s="231"/>
      <c r="F4073" s="32"/>
      <c r="G4073" s="229"/>
      <c r="H4073" s="229"/>
      <c r="I4073" s="32"/>
      <c r="J4073" s="32"/>
      <c r="K4073" s="229"/>
      <c r="L4073" s="229"/>
      <c r="M4073" s="232"/>
      <c r="N4073" s="229"/>
    </row>
    <row r="4074">
      <c r="A4074" s="227" t="str">
        <f t="shared" si="1"/>
        <v>#VALUE!</v>
      </c>
      <c r="B4074" s="227" t="str">
        <f t="shared" si="2"/>
        <v>#VALUE!</v>
      </c>
      <c r="C4074" s="32"/>
      <c r="D4074" s="32"/>
      <c r="E4074" s="231"/>
      <c r="F4074" s="32"/>
      <c r="G4074" s="229"/>
      <c r="H4074" s="229"/>
      <c r="I4074" s="32"/>
      <c r="J4074" s="32"/>
      <c r="K4074" s="229"/>
      <c r="L4074" s="229"/>
      <c r="M4074" s="232"/>
      <c r="N4074" s="229"/>
    </row>
    <row r="4075">
      <c r="A4075" s="227" t="str">
        <f t="shared" si="1"/>
        <v>#VALUE!</v>
      </c>
      <c r="B4075" s="227" t="str">
        <f t="shared" si="2"/>
        <v>#VALUE!</v>
      </c>
      <c r="C4075" s="32"/>
      <c r="D4075" s="32"/>
      <c r="E4075" s="231"/>
      <c r="F4075" s="32"/>
      <c r="G4075" s="229"/>
      <c r="H4075" s="229"/>
      <c r="I4075" s="32"/>
      <c r="J4075" s="32"/>
      <c r="K4075" s="229"/>
      <c r="L4075" s="229"/>
      <c r="M4075" s="232"/>
      <c r="N4075" s="229"/>
    </row>
    <row r="4076">
      <c r="A4076" s="227" t="str">
        <f t="shared" si="1"/>
        <v>#VALUE!</v>
      </c>
      <c r="B4076" s="227" t="str">
        <f t="shared" si="2"/>
        <v>#VALUE!</v>
      </c>
      <c r="C4076" s="32"/>
      <c r="D4076" s="32"/>
      <c r="E4076" s="231"/>
      <c r="F4076" s="32"/>
      <c r="G4076" s="229"/>
      <c r="H4076" s="229"/>
      <c r="I4076" s="32"/>
      <c r="J4076" s="32"/>
      <c r="K4076" s="229"/>
      <c r="L4076" s="229"/>
      <c r="M4076" s="232"/>
      <c r="N4076" s="229"/>
    </row>
    <row r="4077">
      <c r="A4077" s="227" t="str">
        <f t="shared" si="1"/>
        <v>#VALUE!</v>
      </c>
      <c r="B4077" s="227" t="str">
        <f t="shared" si="2"/>
        <v>#VALUE!</v>
      </c>
      <c r="C4077" s="32"/>
      <c r="D4077" s="32"/>
      <c r="E4077" s="231"/>
      <c r="F4077" s="32"/>
      <c r="G4077" s="229"/>
      <c r="H4077" s="229"/>
      <c r="I4077" s="32"/>
      <c r="J4077" s="32"/>
      <c r="K4077" s="229"/>
      <c r="L4077" s="229"/>
      <c r="M4077" s="232"/>
      <c r="N4077" s="229"/>
    </row>
    <row r="4078">
      <c r="A4078" s="227" t="str">
        <f t="shared" si="1"/>
        <v>#VALUE!</v>
      </c>
      <c r="B4078" s="227" t="str">
        <f t="shared" si="2"/>
        <v>#VALUE!</v>
      </c>
      <c r="C4078" s="32"/>
      <c r="D4078" s="32"/>
      <c r="E4078" s="231"/>
      <c r="F4078" s="32"/>
      <c r="G4078" s="229"/>
      <c r="H4078" s="229"/>
      <c r="I4078" s="32"/>
      <c r="J4078" s="32"/>
      <c r="K4078" s="229"/>
      <c r="L4078" s="229"/>
      <c r="M4078" s="232"/>
      <c r="N4078" s="229"/>
    </row>
    <row r="4079">
      <c r="A4079" s="227" t="str">
        <f t="shared" si="1"/>
        <v>#VALUE!</v>
      </c>
      <c r="B4079" s="227" t="str">
        <f t="shared" si="2"/>
        <v>#VALUE!</v>
      </c>
      <c r="C4079" s="32"/>
      <c r="D4079" s="32"/>
      <c r="E4079" s="231"/>
      <c r="F4079" s="32"/>
      <c r="G4079" s="229"/>
      <c r="H4079" s="229"/>
      <c r="I4079" s="32"/>
      <c r="J4079" s="32"/>
      <c r="K4079" s="229"/>
      <c r="L4079" s="229"/>
      <c r="M4079" s="232"/>
      <c r="N4079" s="229"/>
    </row>
    <row r="4080">
      <c r="A4080" s="227" t="str">
        <f t="shared" si="1"/>
        <v>#VALUE!</v>
      </c>
      <c r="B4080" s="227" t="str">
        <f t="shared" si="2"/>
        <v>#VALUE!</v>
      </c>
      <c r="C4080" s="32"/>
      <c r="D4080" s="32"/>
      <c r="E4080" s="231"/>
      <c r="F4080" s="32"/>
      <c r="G4080" s="229"/>
      <c r="H4080" s="229"/>
      <c r="I4080" s="32"/>
      <c r="J4080" s="32"/>
      <c r="K4080" s="229"/>
      <c r="L4080" s="229"/>
      <c r="M4080" s="232"/>
      <c r="N4080" s="229"/>
    </row>
    <row r="4081">
      <c r="A4081" s="227" t="str">
        <f t="shared" si="1"/>
        <v>#VALUE!</v>
      </c>
      <c r="B4081" s="227" t="str">
        <f t="shared" si="2"/>
        <v>#VALUE!</v>
      </c>
      <c r="C4081" s="32"/>
      <c r="D4081" s="32"/>
      <c r="E4081" s="231"/>
      <c r="F4081" s="32"/>
      <c r="G4081" s="229"/>
      <c r="H4081" s="229"/>
      <c r="I4081" s="32"/>
      <c r="J4081" s="32"/>
      <c r="K4081" s="229"/>
      <c r="L4081" s="229"/>
      <c r="M4081" s="232"/>
      <c r="N4081" s="229"/>
    </row>
    <row r="4082">
      <c r="A4082" s="227" t="str">
        <f t="shared" si="1"/>
        <v>#VALUE!</v>
      </c>
      <c r="B4082" s="227" t="str">
        <f t="shared" si="2"/>
        <v>#VALUE!</v>
      </c>
      <c r="C4082" s="32"/>
      <c r="D4082" s="32"/>
      <c r="E4082" s="231"/>
      <c r="F4082" s="32"/>
      <c r="G4082" s="229"/>
      <c r="H4082" s="229"/>
      <c r="I4082" s="32"/>
      <c r="J4082" s="32"/>
      <c r="K4082" s="229"/>
      <c r="L4082" s="229"/>
      <c r="M4082" s="232"/>
      <c r="N4082" s="229"/>
    </row>
    <row r="4083">
      <c r="A4083" s="227" t="str">
        <f t="shared" si="1"/>
        <v>#VALUE!</v>
      </c>
      <c r="B4083" s="227" t="str">
        <f t="shared" si="2"/>
        <v>#VALUE!</v>
      </c>
      <c r="C4083" s="32"/>
      <c r="D4083" s="32"/>
      <c r="E4083" s="231"/>
      <c r="F4083" s="32"/>
      <c r="G4083" s="229"/>
      <c r="H4083" s="229"/>
      <c r="I4083" s="32"/>
      <c r="J4083" s="32"/>
      <c r="K4083" s="229"/>
      <c r="L4083" s="229"/>
      <c r="M4083" s="232"/>
      <c r="N4083" s="229"/>
    </row>
    <row r="4084">
      <c r="A4084" s="227" t="str">
        <f t="shared" si="1"/>
        <v>#VALUE!</v>
      </c>
      <c r="B4084" s="227" t="str">
        <f t="shared" si="2"/>
        <v>#VALUE!</v>
      </c>
      <c r="C4084" s="32"/>
      <c r="D4084" s="32"/>
      <c r="E4084" s="231"/>
      <c r="F4084" s="32"/>
      <c r="G4084" s="229"/>
      <c r="H4084" s="229"/>
      <c r="I4084" s="32"/>
      <c r="J4084" s="32"/>
      <c r="K4084" s="229"/>
      <c r="L4084" s="229"/>
      <c r="M4084" s="232"/>
      <c r="N4084" s="229"/>
    </row>
    <row r="4085">
      <c r="A4085" s="227" t="str">
        <f t="shared" si="1"/>
        <v>#VALUE!</v>
      </c>
      <c r="B4085" s="227" t="str">
        <f t="shared" si="2"/>
        <v>#VALUE!</v>
      </c>
      <c r="C4085" s="32"/>
      <c r="D4085" s="32"/>
      <c r="E4085" s="231"/>
      <c r="F4085" s="32"/>
      <c r="G4085" s="229"/>
      <c r="H4085" s="229"/>
      <c r="I4085" s="32"/>
      <c r="J4085" s="32"/>
      <c r="K4085" s="229"/>
      <c r="L4085" s="229"/>
      <c r="M4085" s="232"/>
      <c r="N4085" s="229"/>
    </row>
    <row r="4086">
      <c r="A4086" s="227" t="str">
        <f t="shared" si="1"/>
        <v>#VALUE!</v>
      </c>
      <c r="B4086" s="227" t="str">
        <f t="shared" si="2"/>
        <v>#VALUE!</v>
      </c>
      <c r="C4086" s="32"/>
      <c r="D4086" s="32"/>
      <c r="E4086" s="231"/>
      <c r="F4086" s="32"/>
      <c r="G4086" s="229"/>
      <c r="H4086" s="229"/>
      <c r="I4086" s="32"/>
      <c r="J4086" s="32"/>
      <c r="K4086" s="229"/>
      <c r="L4086" s="229"/>
      <c r="M4086" s="232"/>
      <c r="N4086" s="229"/>
    </row>
    <row r="4087">
      <c r="A4087" s="227" t="str">
        <f t="shared" si="1"/>
        <v>#VALUE!</v>
      </c>
      <c r="B4087" s="227" t="str">
        <f t="shared" si="2"/>
        <v>#VALUE!</v>
      </c>
      <c r="C4087" s="32"/>
      <c r="D4087" s="32"/>
      <c r="E4087" s="231"/>
      <c r="F4087" s="32"/>
      <c r="G4087" s="229"/>
      <c r="H4087" s="229"/>
      <c r="I4087" s="32"/>
      <c r="J4087" s="32"/>
      <c r="K4087" s="229"/>
      <c r="L4087" s="229"/>
      <c r="M4087" s="232"/>
      <c r="N4087" s="229"/>
    </row>
    <row r="4088">
      <c r="A4088" s="227" t="str">
        <f t="shared" si="1"/>
        <v>#VALUE!</v>
      </c>
      <c r="B4088" s="227" t="str">
        <f t="shared" si="2"/>
        <v>#VALUE!</v>
      </c>
      <c r="C4088" s="32"/>
      <c r="D4088" s="32"/>
      <c r="E4088" s="231"/>
      <c r="F4088" s="32"/>
      <c r="G4088" s="229"/>
      <c r="H4088" s="229"/>
      <c r="I4088" s="32"/>
      <c r="J4088" s="32"/>
      <c r="K4088" s="229"/>
      <c r="L4088" s="229"/>
      <c r="M4088" s="232"/>
      <c r="N4088" s="229"/>
    </row>
    <row r="4089">
      <c r="A4089" s="227" t="str">
        <f t="shared" si="1"/>
        <v>#VALUE!</v>
      </c>
      <c r="B4089" s="227" t="str">
        <f t="shared" si="2"/>
        <v>#VALUE!</v>
      </c>
      <c r="C4089" s="32"/>
      <c r="D4089" s="32"/>
      <c r="E4089" s="231"/>
      <c r="F4089" s="32"/>
      <c r="G4089" s="229"/>
      <c r="H4089" s="229"/>
      <c r="I4089" s="32"/>
      <c r="J4089" s="32"/>
      <c r="K4089" s="229"/>
      <c r="L4089" s="229"/>
      <c r="M4089" s="232"/>
      <c r="N4089" s="229"/>
    </row>
    <row r="4090">
      <c r="A4090" s="227" t="str">
        <f t="shared" si="1"/>
        <v>#VALUE!</v>
      </c>
      <c r="B4090" s="227" t="str">
        <f t="shared" si="2"/>
        <v>#VALUE!</v>
      </c>
      <c r="C4090" s="32"/>
      <c r="D4090" s="32"/>
      <c r="E4090" s="231"/>
      <c r="F4090" s="32"/>
      <c r="G4090" s="229"/>
      <c r="H4090" s="229"/>
      <c r="I4090" s="32"/>
      <c r="J4090" s="32"/>
      <c r="K4090" s="229"/>
      <c r="L4090" s="229"/>
      <c r="M4090" s="232"/>
      <c r="N4090" s="229"/>
    </row>
    <row r="4091">
      <c r="A4091" s="227" t="str">
        <f t="shared" si="1"/>
        <v>#VALUE!</v>
      </c>
      <c r="B4091" s="227" t="str">
        <f t="shared" si="2"/>
        <v>#VALUE!</v>
      </c>
      <c r="C4091" s="32"/>
      <c r="D4091" s="32"/>
      <c r="E4091" s="231"/>
      <c r="F4091" s="32"/>
      <c r="G4091" s="229"/>
      <c r="H4091" s="229"/>
      <c r="I4091" s="32"/>
      <c r="J4091" s="32"/>
      <c r="K4091" s="229"/>
      <c r="L4091" s="229"/>
      <c r="M4091" s="232"/>
      <c r="N4091" s="229"/>
    </row>
    <row r="4092">
      <c r="A4092" s="227" t="str">
        <f t="shared" si="1"/>
        <v>#VALUE!</v>
      </c>
      <c r="B4092" s="227" t="str">
        <f t="shared" si="2"/>
        <v>#VALUE!</v>
      </c>
      <c r="C4092" s="32"/>
      <c r="D4092" s="32"/>
      <c r="E4092" s="231"/>
      <c r="F4092" s="32"/>
      <c r="G4092" s="229"/>
      <c r="H4092" s="229"/>
      <c r="I4092" s="32"/>
      <c r="J4092" s="32"/>
      <c r="K4092" s="229"/>
      <c r="L4092" s="229"/>
      <c r="M4092" s="232"/>
      <c r="N4092" s="229"/>
    </row>
    <row r="4093">
      <c r="A4093" s="227" t="str">
        <f t="shared" si="1"/>
        <v>#VALUE!</v>
      </c>
      <c r="B4093" s="227" t="str">
        <f t="shared" si="2"/>
        <v>#VALUE!</v>
      </c>
      <c r="C4093" s="32"/>
      <c r="D4093" s="32"/>
      <c r="E4093" s="231"/>
      <c r="F4093" s="32"/>
      <c r="G4093" s="229"/>
      <c r="H4093" s="229"/>
      <c r="I4093" s="32"/>
      <c r="J4093" s="32"/>
      <c r="K4093" s="229"/>
      <c r="L4093" s="229"/>
      <c r="M4093" s="232"/>
      <c r="N4093" s="229"/>
    </row>
    <row r="4094">
      <c r="A4094" s="227" t="str">
        <f t="shared" si="1"/>
        <v>#VALUE!</v>
      </c>
      <c r="B4094" s="227" t="str">
        <f t="shared" si="2"/>
        <v>#VALUE!</v>
      </c>
      <c r="C4094" s="32"/>
      <c r="D4094" s="32"/>
      <c r="E4094" s="231"/>
      <c r="F4094" s="32"/>
      <c r="G4094" s="229"/>
      <c r="H4094" s="229"/>
      <c r="I4094" s="32"/>
      <c r="J4094" s="32"/>
      <c r="K4094" s="229"/>
      <c r="L4094" s="229"/>
      <c r="M4094" s="232"/>
      <c r="N4094" s="229"/>
    </row>
    <row r="4095">
      <c r="A4095" s="227" t="str">
        <f t="shared" si="1"/>
        <v>#VALUE!</v>
      </c>
      <c r="B4095" s="227" t="str">
        <f t="shared" si="2"/>
        <v>#VALUE!</v>
      </c>
      <c r="C4095" s="32"/>
      <c r="D4095" s="32"/>
      <c r="E4095" s="231"/>
      <c r="F4095" s="32"/>
      <c r="G4095" s="229"/>
      <c r="H4095" s="229"/>
      <c r="I4095" s="32"/>
      <c r="J4095" s="32"/>
      <c r="K4095" s="229"/>
      <c r="L4095" s="229"/>
      <c r="M4095" s="232"/>
      <c r="N4095" s="229"/>
    </row>
    <row r="4096">
      <c r="A4096" s="227" t="str">
        <f t="shared" si="1"/>
        <v>#VALUE!</v>
      </c>
      <c r="B4096" s="227" t="str">
        <f t="shared" si="2"/>
        <v>#VALUE!</v>
      </c>
      <c r="C4096" s="32"/>
      <c r="D4096" s="32"/>
      <c r="E4096" s="231"/>
      <c r="F4096" s="32"/>
      <c r="G4096" s="229"/>
      <c r="H4096" s="229"/>
      <c r="I4096" s="32"/>
      <c r="J4096" s="32"/>
      <c r="K4096" s="229"/>
      <c r="L4096" s="229"/>
      <c r="M4096" s="232"/>
      <c r="N4096" s="229"/>
    </row>
    <row r="4097">
      <c r="A4097" s="227" t="str">
        <f t="shared" si="1"/>
        <v>#VALUE!</v>
      </c>
      <c r="B4097" s="227" t="str">
        <f t="shared" si="2"/>
        <v>#VALUE!</v>
      </c>
      <c r="C4097" s="32"/>
      <c r="D4097" s="32"/>
      <c r="E4097" s="231"/>
      <c r="F4097" s="32"/>
      <c r="G4097" s="229"/>
      <c r="H4097" s="229"/>
      <c r="I4097" s="32"/>
      <c r="J4097" s="32"/>
      <c r="K4097" s="229"/>
      <c r="L4097" s="229"/>
      <c r="M4097" s="232"/>
      <c r="N4097" s="229"/>
    </row>
    <row r="4098">
      <c r="A4098" s="227" t="str">
        <f t="shared" si="1"/>
        <v>#VALUE!</v>
      </c>
      <c r="B4098" s="227" t="str">
        <f t="shared" si="2"/>
        <v>#VALUE!</v>
      </c>
      <c r="C4098" s="32"/>
      <c r="D4098" s="32"/>
      <c r="E4098" s="231"/>
      <c r="F4098" s="32"/>
      <c r="G4098" s="229"/>
      <c r="H4098" s="229"/>
      <c r="I4098" s="32"/>
      <c r="J4098" s="32"/>
      <c r="K4098" s="229"/>
      <c r="L4098" s="229"/>
      <c r="M4098" s="232"/>
      <c r="N4098" s="229"/>
    </row>
    <row r="4099">
      <c r="A4099" s="227" t="str">
        <f t="shared" si="1"/>
        <v>#VALUE!</v>
      </c>
      <c r="B4099" s="227" t="str">
        <f t="shared" si="2"/>
        <v>#VALUE!</v>
      </c>
      <c r="C4099" s="32"/>
      <c r="D4099" s="32"/>
      <c r="E4099" s="231"/>
      <c r="F4099" s="32"/>
      <c r="G4099" s="229"/>
      <c r="H4099" s="229"/>
      <c r="I4099" s="32"/>
      <c r="J4099" s="32"/>
      <c r="K4099" s="229"/>
      <c r="L4099" s="229"/>
      <c r="M4099" s="232"/>
      <c r="N4099" s="229"/>
    </row>
    <row r="4100">
      <c r="A4100" s="227" t="str">
        <f t="shared" si="1"/>
        <v>#VALUE!</v>
      </c>
      <c r="B4100" s="227" t="str">
        <f t="shared" si="2"/>
        <v>#VALUE!</v>
      </c>
      <c r="C4100" s="32"/>
      <c r="D4100" s="32"/>
      <c r="E4100" s="231"/>
      <c r="F4100" s="32"/>
      <c r="G4100" s="229"/>
      <c r="H4100" s="229"/>
      <c r="I4100" s="32"/>
      <c r="J4100" s="32"/>
      <c r="K4100" s="229"/>
      <c r="L4100" s="229"/>
      <c r="M4100" s="232"/>
      <c r="N4100" s="229"/>
    </row>
    <row r="4101">
      <c r="A4101" s="227" t="str">
        <f t="shared" si="1"/>
        <v>#VALUE!</v>
      </c>
      <c r="B4101" s="227" t="str">
        <f t="shared" si="2"/>
        <v>#VALUE!</v>
      </c>
      <c r="C4101" s="32"/>
      <c r="D4101" s="32"/>
      <c r="E4101" s="231"/>
      <c r="F4101" s="32"/>
      <c r="G4101" s="229"/>
      <c r="H4101" s="229"/>
      <c r="I4101" s="32"/>
      <c r="J4101" s="32"/>
      <c r="K4101" s="229"/>
      <c r="L4101" s="229"/>
      <c r="M4101" s="232"/>
      <c r="N4101" s="229"/>
    </row>
    <row r="4102">
      <c r="A4102" s="227" t="str">
        <f t="shared" si="1"/>
        <v>#VALUE!</v>
      </c>
      <c r="B4102" s="227" t="str">
        <f t="shared" si="2"/>
        <v>#VALUE!</v>
      </c>
      <c r="C4102" s="32"/>
      <c r="D4102" s="32"/>
      <c r="E4102" s="231"/>
      <c r="F4102" s="32"/>
      <c r="G4102" s="229"/>
      <c r="H4102" s="229"/>
      <c r="I4102" s="32"/>
      <c r="J4102" s="32"/>
      <c r="K4102" s="229"/>
      <c r="L4102" s="229"/>
      <c r="M4102" s="232"/>
      <c r="N4102" s="229"/>
    </row>
    <row r="4103">
      <c r="A4103" s="227" t="str">
        <f t="shared" si="1"/>
        <v>#VALUE!</v>
      </c>
      <c r="B4103" s="227" t="str">
        <f t="shared" si="2"/>
        <v>#VALUE!</v>
      </c>
      <c r="C4103" s="32"/>
      <c r="D4103" s="32"/>
      <c r="E4103" s="231"/>
      <c r="F4103" s="32"/>
      <c r="G4103" s="229"/>
      <c r="H4103" s="229"/>
      <c r="I4103" s="32"/>
      <c r="J4103" s="32"/>
      <c r="K4103" s="229"/>
      <c r="L4103" s="229"/>
      <c r="M4103" s="232"/>
      <c r="N4103" s="229"/>
    </row>
    <row r="4104">
      <c r="A4104" s="227" t="str">
        <f t="shared" si="1"/>
        <v>#VALUE!</v>
      </c>
      <c r="B4104" s="227" t="str">
        <f t="shared" si="2"/>
        <v>#VALUE!</v>
      </c>
      <c r="C4104" s="32"/>
      <c r="D4104" s="32"/>
      <c r="E4104" s="231"/>
      <c r="F4104" s="32"/>
      <c r="G4104" s="229"/>
      <c r="H4104" s="229"/>
      <c r="I4104" s="32"/>
      <c r="J4104" s="32"/>
      <c r="K4104" s="229"/>
      <c r="L4104" s="229"/>
      <c r="M4104" s="232"/>
      <c r="N4104" s="229"/>
    </row>
    <row r="4105">
      <c r="A4105" s="227" t="str">
        <f t="shared" si="1"/>
        <v>#VALUE!</v>
      </c>
      <c r="B4105" s="227" t="str">
        <f t="shared" si="2"/>
        <v>#VALUE!</v>
      </c>
      <c r="C4105" s="32"/>
      <c r="D4105" s="32"/>
      <c r="E4105" s="231"/>
      <c r="F4105" s="32"/>
      <c r="G4105" s="229"/>
      <c r="H4105" s="229"/>
      <c r="I4105" s="32"/>
      <c r="J4105" s="32"/>
      <c r="K4105" s="229"/>
      <c r="L4105" s="229"/>
      <c r="M4105" s="232"/>
      <c r="N4105" s="229"/>
    </row>
    <row r="4106">
      <c r="A4106" s="227" t="str">
        <f t="shared" si="1"/>
        <v>#VALUE!</v>
      </c>
      <c r="B4106" s="227" t="str">
        <f t="shared" si="2"/>
        <v>#VALUE!</v>
      </c>
      <c r="C4106" s="32"/>
      <c r="D4106" s="32"/>
      <c r="E4106" s="231"/>
      <c r="F4106" s="32"/>
      <c r="G4106" s="229"/>
      <c r="H4106" s="229"/>
      <c r="I4106" s="32"/>
      <c r="J4106" s="32"/>
      <c r="K4106" s="229"/>
      <c r="L4106" s="229"/>
      <c r="M4106" s="232"/>
      <c r="N4106" s="229"/>
    </row>
    <row r="4107">
      <c r="A4107" s="227" t="str">
        <f t="shared" si="1"/>
        <v>#VALUE!</v>
      </c>
      <c r="B4107" s="227" t="str">
        <f t="shared" si="2"/>
        <v>#VALUE!</v>
      </c>
      <c r="C4107" s="32"/>
      <c r="D4107" s="32"/>
      <c r="E4107" s="231"/>
      <c r="F4107" s="32"/>
      <c r="G4107" s="229"/>
      <c r="H4107" s="229"/>
      <c r="I4107" s="32"/>
      <c r="J4107" s="32"/>
      <c r="K4107" s="229"/>
      <c r="L4107" s="229"/>
      <c r="M4107" s="232"/>
      <c r="N4107" s="229"/>
    </row>
    <row r="4108">
      <c r="A4108" s="227" t="str">
        <f t="shared" si="1"/>
        <v>#VALUE!</v>
      </c>
      <c r="B4108" s="227" t="str">
        <f t="shared" si="2"/>
        <v>#VALUE!</v>
      </c>
      <c r="C4108" s="32"/>
      <c r="D4108" s="32"/>
      <c r="E4108" s="231"/>
      <c r="F4108" s="32"/>
      <c r="G4108" s="229"/>
      <c r="H4108" s="229"/>
      <c r="I4108" s="32"/>
      <c r="J4108" s="32"/>
      <c r="K4108" s="229"/>
      <c r="L4108" s="229"/>
      <c r="M4108" s="232"/>
      <c r="N4108" s="229"/>
    </row>
    <row r="4109">
      <c r="A4109" s="227" t="str">
        <f t="shared" si="1"/>
        <v>#VALUE!</v>
      </c>
      <c r="B4109" s="227" t="str">
        <f t="shared" si="2"/>
        <v>#VALUE!</v>
      </c>
      <c r="C4109" s="32"/>
      <c r="D4109" s="32"/>
      <c r="E4109" s="231"/>
      <c r="F4109" s="32"/>
      <c r="G4109" s="229"/>
      <c r="H4109" s="229"/>
      <c r="I4109" s="32"/>
      <c r="J4109" s="32"/>
      <c r="K4109" s="229"/>
      <c r="L4109" s="229"/>
      <c r="M4109" s="232"/>
      <c r="N4109" s="229"/>
    </row>
    <row r="4110">
      <c r="A4110" s="227" t="str">
        <f t="shared" si="1"/>
        <v>#VALUE!</v>
      </c>
      <c r="B4110" s="227" t="str">
        <f t="shared" si="2"/>
        <v>#VALUE!</v>
      </c>
      <c r="C4110" s="32"/>
      <c r="D4110" s="32"/>
      <c r="E4110" s="231"/>
      <c r="F4110" s="32"/>
      <c r="G4110" s="229"/>
      <c r="H4110" s="229"/>
      <c r="I4110" s="32"/>
      <c r="J4110" s="32"/>
      <c r="K4110" s="229"/>
      <c r="L4110" s="229"/>
      <c r="M4110" s="232"/>
      <c r="N4110" s="229"/>
    </row>
    <row r="4111">
      <c r="A4111" s="227" t="str">
        <f t="shared" si="1"/>
        <v>#VALUE!</v>
      </c>
      <c r="B4111" s="227" t="str">
        <f t="shared" si="2"/>
        <v>#VALUE!</v>
      </c>
      <c r="C4111" s="32"/>
      <c r="D4111" s="32"/>
      <c r="E4111" s="231"/>
      <c r="F4111" s="32"/>
      <c r="G4111" s="229"/>
      <c r="H4111" s="229"/>
      <c r="I4111" s="32"/>
      <c r="J4111" s="32"/>
      <c r="K4111" s="229"/>
      <c r="L4111" s="229"/>
      <c r="M4111" s="232"/>
      <c r="N4111" s="229"/>
    </row>
    <row r="4112">
      <c r="A4112" s="227" t="str">
        <f t="shared" si="1"/>
        <v>#VALUE!</v>
      </c>
      <c r="B4112" s="227" t="str">
        <f t="shared" si="2"/>
        <v>#VALUE!</v>
      </c>
      <c r="C4112" s="32"/>
      <c r="D4112" s="32"/>
      <c r="E4112" s="231"/>
      <c r="F4112" s="32"/>
      <c r="G4112" s="229"/>
      <c r="H4112" s="229"/>
      <c r="I4112" s="32"/>
      <c r="J4112" s="32"/>
      <c r="K4112" s="229"/>
      <c r="L4112" s="229"/>
      <c r="M4112" s="232"/>
      <c r="N4112" s="229"/>
    </row>
    <row r="4113">
      <c r="A4113" s="227" t="str">
        <f t="shared" si="1"/>
        <v>#VALUE!</v>
      </c>
      <c r="B4113" s="227" t="str">
        <f t="shared" si="2"/>
        <v>#VALUE!</v>
      </c>
      <c r="C4113" s="32"/>
      <c r="D4113" s="32"/>
      <c r="E4113" s="231"/>
      <c r="F4113" s="32"/>
      <c r="G4113" s="229"/>
      <c r="H4113" s="229"/>
      <c r="I4113" s="32"/>
      <c r="J4113" s="32"/>
      <c r="K4113" s="229"/>
      <c r="L4113" s="229"/>
      <c r="M4113" s="232"/>
      <c r="N4113" s="229"/>
    </row>
    <row r="4114">
      <c r="A4114" s="227" t="str">
        <f t="shared" si="1"/>
        <v>#VALUE!</v>
      </c>
      <c r="B4114" s="227" t="str">
        <f t="shared" si="2"/>
        <v>#VALUE!</v>
      </c>
      <c r="C4114" s="32"/>
      <c r="D4114" s="32"/>
      <c r="E4114" s="231"/>
      <c r="F4114" s="32"/>
      <c r="G4114" s="229"/>
      <c r="H4114" s="229"/>
      <c r="I4114" s="32"/>
      <c r="J4114" s="32"/>
      <c r="K4114" s="229"/>
      <c r="L4114" s="229"/>
      <c r="M4114" s="232"/>
      <c r="N4114" s="229"/>
    </row>
    <row r="4115">
      <c r="A4115" s="227" t="str">
        <f t="shared" si="1"/>
        <v>#VALUE!</v>
      </c>
      <c r="B4115" s="227" t="str">
        <f t="shared" si="2"/>
        <v>#VALUE!</v>
      </c>
      <c r="C4115" s="32"/>
      <c r="D4115" s="32"/>
      <c r="E4115" s="231"/>
      <c r="F4115" s="32"/>
      <c r="G4115" s="229"/>
      <c r="H4115" s="229"/>
      <c r="I4115" s="32"/>
      <c r="J4115" s="32"/>
      <c r="K4115" s="229"/>
      <c r="L4115" s="229"/>
      <c r="M4115" s="232"/>
      <c r="N4115" s="229"/>
    </row>
    <row r="4116">
      <c r="A4116" s="227" t="str">
        <f t="shared" si="1"/>
        <v>#VALUE!</v>
      </c>
      <c r="B4116" s="227" t="str">
        <f t="shared" si="2"/>
        <v>#VALUE!</v>
      </c>
      <c r="C4116" s="32"/>
      <c r="D4116" s="32"/>
      <c r="E4116" s="231"/>
      <c r="F4116" s="32"/>
      <c r="G4116" s="229"/>
      <c r="H4116" s="229"/>
      <c r="I4116" s="32"/>
      <c r="J4116" s="32"/>
      <c r="K4116" s="229"/>
      <c r="L4116" s="229"/>
      <c r="M4116" s="232"/>
      <c r="N4116" s="229"/>
    </row>
    <row r="4117">
      <c r="A4117" s="227" t="str">
        <f t="shared" si="1"/>
        <v>#VALUE!</v>
      </c>
      <c r="B4117" s="227" t="str">
        <f t="shared" si="2"/>
        <v>#VALUE!</v>
      </c>
      <c r="C4117" s="32"/>
      <c r="D4117" s="32"/>
      <c r="E4117" s="231"/>
      <c r="F4117" s="32"/>
      <c r="G4117" s="229"/>
      <c r="H4117" s="229"/>
      <c r="I4117" s="32"/>
      <c r="J4117" s="32"/>
      <c r="K4117" s="229"/>
      <c r="L4117" s="229"/>
      <c r="M4117" s="232"/>
      <c r="N4117" s="229"/>
    </row>
    <row r="4118">
      <c r="A4118" s="227" t="str">
        <f t="shared" si="1"/>
        <v>#VALUE!</v>
      </c>
      <c r="B4118" s="227" t="str">
        <f t="shared" si="2"/>
        <v>#VALUE!</v>
      </c>
      <c r="C4118" s="32"/>
      <c r="D4118" s="32"/>
      <c r="E4118" s="231"/>
      <c r="F4118" s="32"/>
      <c r="G4118" s="229"/>
      <c r="H4118" s="229"/>
      <c r="I4118" s="32"/>
      <c r="J4118" s="32"/>
      <c r="K4118" s="229"/>
      <c r="L4118" s="229"/>
      <c r="M4118" s="232"/>
      <c r="N4118" s="229"/>
    </row>
    <row r="4119">
      <c r="A4119" s="227" t="str">
        <f t="shared" si="1"/>
        <v>#VALUE!</v>
      </c>
      <c r="B4119" s="227" t="str">
        <f t="shared" si="2"/>
        <v>#VALUE!</v>
      </c>
      <c r="C4119" s="32"/>
      <c r="D4119" s="32"/>
      <c r="E4119" s="231"/>
      <c r="F4119" s="32"/>
      <c r="G4119" s="229"/>
      <c r="H4119" s="229"/>
      <c r="I4119" s="32"/>
      <c r="J4119" s="32"/>
      <c r="K4119" s="229"/>
      <c r="L4119" s="229"/>
      <c r="M4119" s="232"/>
      <c r="N4119" s="229"/>
    </row>
    <row r="4120">
      <c r="A4120" s="227" t="str">
        <f t="shared" si="1"/>
        <v>#VALUE!</v>
      </c>
      <c r="B4120" s="227" t="str">
        <f t="shared" si="2"/>
        <v>#VALUE!</v>
      </c>
      <c r="C4120" s="32"/>
      <c r="D4120" s="32"/>
      <c r="E4120" s="231"/>
      <c r="F4120" s="32"/>
      <c r="G4120" s="229"/>
      <c r="H4120" s="229"/>
      <c r="I4120" s="32"/>
      <c r="J4120" s="32"/>
      <c r="K4120" s="229"/>
      <c r="L4120" s="229"/>
      <c r="M4120" s="32"/>
      <c r="N4120" s="229"/>
    </row>
    <row r="4121">
      <c r="A4121" s="227" t="str">
        <f t="shared" si="1"/>
        <v>#VALUE!</v>
      </c>
      <c r="B4121" s="227" t="str">
        <f t="shared" si="2"/>
        <v>#VALUE!</v>
      </c>
      <c r="C4121" s="32"/>
      <c r="D4121" s="32"/>
      <c r="E4121" s="231"/>
      <c r="F4121" s="32"/>
      <c r="G4121" s="229"/>
      <c r="H4121" s="229"/>
      <c r="I4121" s="32"/>
      <c r="J4121" s="32"/>
      <c r="K4121" s="229"/>
      <c r="L4121" s="229"/>
      <c r="M4121" s="32"/>
      <c r="N4121" s="229"/>
    </row>
    <row r="4122">
      <c r="A4122" s="227" t="str">
        <f t="shared" si="1"/>
        <v>#VALUE!</v>
      </c>
      <c r="B4122" s="227" t="str">
        <f t="shared" si="2"/>
        <v>#VALUE!</v>
      </c>
      <c r="C4122" s="32"/>
      <c r="D4122" s="32"/>
      <c r="E4122" s="231"/>
      <c r="F4122" s="32"/>
      <c r="G4122" s="229"/>
      <c r="H4122" s="229"/>
      <c r="I4122" s="32"/>
      <c r="J4122" s="32"/>
      <c r="K4122" s="229"/>
      <c r="L4122" s="229"/>
      <c r="M4122" s="32"/>
      <c r="N4122" s="229"/>
    </row>
    <row r="4123">
      <c r="A4123" s="227" t="str">
        <f t="shared" si="1"/>
        <v>#VALUE!</v>
      </c>
      <c r="B4123" s="227" t="str">
        <f t="shared" si="2"/>
        <v>#VALUE!</v>
      </c>
      <c r="C4123" s="32"/>
      <c r="D4123" s="32"/>
      <c r="E4123" s="231"/>
      <c r="F4123" s="32"/>
      <c r="G4123" s="229"/>
      <c r="H4123" s="229"/>
      <c r="I4123" s="32"/>
      <c r="J4123" s="32"/>
      <c r="K4123" s="229"/>
      <c r="L4123" s="229"/>
      <c r="M4123" s="32"/>
      <c r="N4123" s="229"/>
    </row>
    <row r="4124">
      <c r="A4124" s="227" t="str">
        <f t="shared" si="1"/>
        <v>#VALUE!</v>
      </c>
      <c r="B4124" s="227" t="str">
        <f t="shared" si="2"/>
        <v>#VALUE!</v>
      </c>
      <c r="C4124" s="32"/>
      <c r="D4124" s="32"/>
      <c r="E4124" s="231"/>
      <c r="F4124" s="32"/>
      <c r="G4124" s="229"/>
      <c r="H4124" s="229"/>
      <c r="I4124" s="32"/>
      <c r="J4124" s="32"/>
      <c r="K4124" s="229"/>
      <c r="L4124" s="229"/>
      <c r="M4124" s="32"/>
      <c r="N4124" s="229"/>
    </row>
    <row r="4125">
      <c r="A4125" s="227" t="str">
        <f t="shared" si="1"/>
        <v>#VALUE!</v>
      </c>
      <c r="B4125" s="227" t="str">
        <f t="shared" si="2"/>
        <v>#VALUE!</v>
      </c>
      <c r="C4125" s="32"/>
      <c r="D4125" s="32"/>
      <c r="E4125" s="229"/>
      <c r="F4125" s="32"/>
      <c r="G4125" s="229"/>
      <c r="H4125" s="229"/>
      <c r="I4125" s="32"/>
      <c r="J4125" s="32"/>
      <c r="K4125" s="229"/>
      <c r="L4125" s="229"/>
      <c r="M4125" s="32"/>
      <c r="N4125" s="229"/>
    </row>
    <row r="4126">
      <c r="A4126" s="227" t="str">
        <f t="shared" si="1"/>
        <v>#VALUE!</v>
      </c>
      <c r="B4126" s="227" t="str">
        <f t="shared" si="2"/>
        <v>#VALUE!</v>
      </c>
      <c r="C4126" s="32"/>
      <c r="D4126" s="32"/>
      <c r="E4126" s="231"/>
      <c r="F4126" s="32"/>
      <c r="G4126" s="229"/>
      <c r="H4126" s="229"/>
      <c r="I4126" s="32"/>
      <c r="J4126" s="32"/>
      <c r="K4126" s="229"/>
      <c r="L4126" s="229"/>
      <c r="M4126" s="32"/>
      <c r="N4126" s="229"/>
    </row>
    <row r="4127">
      <c r="A4127" s="227" t="str">
        <f t="shared" si="1"/>
        <v>#VALUE!</v>
      </c>
      <c r="B4127" s="227" t="str">
        <f t="shared" si="2"/>
        <v>#VALUE!</v>
      </c>
      <c r="C4127" s="32"/>
      <c r="D4127" s="32"/>
      <c r="E4127" s="229"/>
      <c r="F4127" s="32"/>
      <c r="G4127" s="229"/>
      <c r="H4127" s="229"/>
      <c r="I4127" s="32"/>
      <c r="J4127" s="32"/>
      <c r="K4127" s="229"/>
      <c r="L4127" s="229"/>
      <c r="M4127" s="32"/>
      <c r="N4127" s="229"/>
    </row>
    <row r="4128">
      <c r="A4128" s="227" t="str">
        <f t="shared" si="1"/>
        <v>#VALUE!</v>
      </c>
      <c r="B4128" s="227" t="str">
        <f t="shared" si="2"/>
        <v>#VALUE!</v>
      </c>
      <c r="C4128" s="32"/>
      <c r="D4128" s="32"/>
      <c r="E4128" s="231"/>
      <c r="F4128" s="32"/>
      <c r="G4128" s="229"/>
      <c r="H4128" s="229"/>
      <c r="I4128" s="32"/>
      <c r="J4128" s="32"/>
      <c r="K4128" s="229"/>
      <c r="L4128" s="229"/>
      <c r="M4128" s="32"/>
      <c r="N4128" s="229"/>
    </row>
    <row r="4129">
      <c r="A4129" s="227" t="str">
        <f t="shared" si="1"/>
        <v>#VALUE!</v>
      </c>
      <c r="B4129" s="227" t="str">
        <f t="shared" si="2"/>
        <v>#VALUE!</v>
      </c>
      <c r="C4129" s="32"/>
      <c r="D4129" s="32"/>
      <c r="E4129" s="231"/>
      <c r="F4129" s="32"/>
      <c r="G4129" s="229"/>
      <c r="H4129" s="229"/>
      <c r="I4129" s="32"/>
      <c r="J4129" s="32"/>
      <c r="K4129" s="229"/>
      <c r="L4129" s="229"/>
      <c r="M4129" s="32"/>
      <c r="N4129" s="229"/>
    </row>
    <row r="4130">
      <c r="A4130" s="227" t="str">
        <f t="shared" si="1"/>
        <v>#VALUE!</v>
      </c>
      <c r="B4130" s="227" t="str">
        <f t="shared" si="2"/>
        <v>#VALUE!</v>
      </c>
      <c r="C4130" s="32"/>
      <c r="D4130" s="32"/>
      <c r="E4130" s="231"/>
      <c r="F4130" s="32"/>
      <c r="G4130" s="229"/>
      <c r="H4130" s="229"/>
      <c r="I4130" s="32"/>
      <c r="J4130" s="32"/>
      <c r="K4130" s="229"/>
      <c r="L4130" s="229"/>
      <c r="M4130" s="232"/>
      <c r="N4130" s="229"/>
    </row>
    <row r="4131">
      <c r="A4131" s="227" t="str">
        <f t="shared" si="1"/>
        <v>#VALUE!</v>
      </c>
      <c r="B4131" s="227" t="str">
        <f t="shared" si="2"/>
        <v>#VALUE!</v>
      </c>
      <c r="C4131" s="32"/>
      <c r="D4131" s="32"/>
      <c r="E4131" s="229"/>
      <c r="F4131" s="32"/>
      <c r="G4131" s="229"/>
      <c r="H4131" s="229"/>
      <c r="I4131" s="32"/>
      <c r="J4131" s="32"/>
      <c r="K4131" s="229"/>
      <c r="L4131" s="229"/>
      <c r="M4131" s="232"/>
      <c r="N4131" s="229"/>
    </row>
    <row r="4132">
      <c r="A4132" s="227" t="str">
        <f t="shared" si="1"/>
        <v>#VALUE!</v>
      </c>
      <c r="B4132" s="227" t="str">
        <f t="shared" si="2"/>
        <v>#VALUE!</v>
      </c>
      <c r="C4132" s="32"/>
      <c r="D4132" s="32"/>
      <c r="E4132" s="229"/>
      <c r="F4132" s="32"/>
      <c r="G4132" s="229"/>
      <c r="H4132" s="229"/>
      <c r="I4132" s="32"/>
      <c r="J4132" s="32"/>
      <c r="K4132" s="229"/>
      <c r="L4132" s="229"/>
      <c r="M4132" s="232"/>
      <c r="N4132" s="229"/>
    </row>
    <row r="4133">
      <c r="A4133" s="227" t="str">
        <f t="shared" si="1"/>
        <v>#VALUE!</v>
      </c>
      <c r="B4133" s="227" t="str">
        <f t="shared" si="2"/>
        <v>#VALUE!</v>
      </c>
      <c r="C4133" s="32"/>
      <c r="D4133" s="32"/>
      <c r="E4133" s="231"/>
      <c r="F4133" s="32"/>
      <c r="G4133" s="229"/>
      <c r="H4133" s="229"/>
      <c r="I4133" s="32"/>
      <c r="J4133" s="32"/>
      <c r="K4133" s="229"/>
      <c r="L4133" s="229"/>
      <c r="M4133" s="232"/>
      <c r="N4133" s="229"/>
    </row>
    <row r="4134">
      <c r="A4134" s="227" t="str">
        <f t="shared" si="1"/>
        <v>#VALUE!</v>
      </c>
      <c r="B4134" s="227" t="str">
        <f t="shared" si="2"/>
        <v>#VALUE!</v>
      </c>
      <c r="C4134" s="32"/>
      <c r="D4134" s="32"/>
      <c r="E4134" s="231"/>
      <c r="F4134" s="32"/>
      <c r="G4134" s="229"/>
      <c r="H4134" s="229"/>
      <c r="I4134" s="32"/>
      <c r="J4134" s="32"/>
      <c r="K4134" s="229"/>
      <c r="L4134" s="229"/>
      <c r="M4134" s="232"/>
      <c r="N4134" s="229"/>
    </row>
    <row r="4135">
      <c r="A4135" s="227" t="str">
        <f t="shared" si="1"/>
        <v>#VALUE!</v>
      </c>
      <c r="B4135" s="227" t="str">
        <f t="shared" si="2"/>
        <v>#VALUE!</v>
      </c>
      <c r="C4135" s="32"/>
      <c r="D4135" s="32"/>
      <c r="E4135" s="231"/>
      <c r="F4135" s="32"/>
      <c r="G4135" s="229"/>
      <c r="H4135" s="229"/>
      <c r="I4135" s="32"/>
      <c r="J4135" s="32"/>
      <c r="K4135" s="229"/>
      <c r="L4135" s="229"/>
      <c r="M4135" s="232"/>
      <c r="N4135" s="229"/>
    </row>
    <row r="4136">
      <c r="A4136" s="227" t="str">
        <f t="shared" si="1"/>
        <v>#VALUE!</v>
      </c>
      <c r="B4136" s="227" t="str">
        <f t="shared" si="2"/>
        <v>#VALUE!</v>
      </c>
      <c r="C4136" s="32"/>
      <c r="D4136" s="32"/>
      <c r="E4136" s="231"/>
      <c r="F4136" s="32"/>
      <c r="G4136" s="229"/>
      <c r="H4136" s="229"/>
      <c r="I4136" s="32"/>
      <c r="J4136" s="32"/>
      <c r="K4136" s="229"/>
      <c r="L4136" s="229"/>
      <c r="M4136" s="232"/>
      <c r="N4136" s="229"/>
    </row>
    <row r="4137">
      <c r="A4137" s="227" t="str">
        <f t="shared" si="1"/>
        <v>#VALUE!</v>
      </c>
      <c r="B4137" s="227" t="str">
        <f t="shared" si="2"/>
        <v>#VALUE!</v>
      </c>
      <c r="C4137" s="32"/>
      <c r="D4137" s="32"/>
      <c r="E4137" s="231"/>
      <c r="F4137" s="32"/>
      <c r="G4137" s="229"/>
      <c r="H4137" s="229"/>
      <c r="I4137" s="32"/>
      <c r="J4137" s="32"/>
      <c r="K4137" s="229"/>
      <c r="L4137" s="229"/>
      <c r="M4137" s="232"/>
      <c r="N4137" s="229"/>
    </row>
    <row r="4138">
      <c r="A4138" s="227" t="str">
        <f t="shared" si="1"/>
        <v>#VALUE!</v>
      </c>
      <c r="B4138" s="227" t="str">
        <f t="shared" si="2"/>
        <v>#VALUE!</v>
      </c>
      <c r="C4138" s="32"/>
      <c r="D4138" s="32"/>
      <c r="E4138" s="229"/>
      <c r="F4138" s="32"/>
      <c r="G4138" s="229"/>
      <c r="H4138" s="229"/>
      <c r="I4138" s="32"/>
      <c r="J4138" s="32"/>
      <c r="K4138" s="229"/>
      <c r="L4138" s="229"/>
      <c r="M4138" s="232"/>
      <c r="N4138" s="229"/>
    </row>
    <row r="4139">
      <c r="A4139" s="227" t="str">
        <f t="shared" si="1"/>
        <v>#VALUE!</v>
      </c>
      <c r="B4139" s="227" t="str">
        <f t="shared" si="2"/>
        <v>#VALUE!</v>
      </c>
      <c r="C4139" s="32"/>
      <c r="D4139" s="32"/>
      <c r="E4139" s="229"/>
      <c r="F4139" s="32"/>
      <c r="G4139" s="229"/>
      <c r="H4139" s="229"/>
      <c r="I4139" s="32"/>
      <c r="J4139" s="32"/>
      <c r="K4139" s="229"/>
      <c r="L4139" s="229"/>
      <c r="M4139" s="232"/>
      <c r="N4139" s="229"/>
    </row>
    <row r="4140">
      <c r="A4140" s="227" t="str">
        <f t="shared" si="1"/>
        <v>#VALUE!</v>
      </c>
      <c r="B4140" s="227" t="str">
        <f t="shared" si="2"/>
        <v>#VALUE!</v>
      </c>
      <c r="C4140" s="32"/>
      <c r="D4140" s="32"/>
      <c r="E4140" s="231"/>
      <c r="F4140" s="32"/>
      <c r="G4140" s="229"/>
      <c r="H4140" s="229"/>
      <c r="I4140" s="32"/>
      <c r="J4140" s="32"/>
      <c r="K4140" s="229"/>
      <c r="L4140" s="229"/>
      <c r="M4140" s="232"/>
      <c r="N4140" s="229"/>
    </row>
    <row r="4141">
      <c r="A4141" s="227" t="str">
        <f t="shared" si="1"/>
        <v>#VALUE!</v>
      </c>
      <c r="B4141" s="227" t="str">
        <f t="shared" si="2"/>
        <v>#VALUE!</v>
      </c>
      <c r="C4141" s="32"/>
      <c r="D4141" s="32"/>
      <c r="E4141" s="231"/>
      <c r="F4141" s="32"/>
      <c r="G4141" s="229"/>
      <c r="H4141" s="229"/>
      <c r="I4141" s="32"/>
      <c r="J4141" s="32"/>
      <c r="K4141" s="229"/>
      <c r="L4141" s="229"/>
      <c r="M4141" s="32"/>
      <c r="N4141" s="229"/>
    </row>
    <row r="4142">
      <c r="A4142" s="227" t="str">
        <f t="shared" si="1"/>
        <v>#VALUE!</v>
      </c>
      <c r="B4142" s="227" t="str">
        <f t="shared" si="2"/>
        <v>#VALUE!</v>
      </c>
      <c r="C4142" s="32"/>
      <c r="D4142" s="32"/>
      <c r="E4142" s="231"/>
      <c r="F4142" s="32"/>
      <c r="G4142" s="229"/>
      <c r="H4142" s="229"/>
      <c r="I4142" s="32"/>
      <c r="J4142" s="32"/>
      <c r="K4142" s="229"/>
      <c r="L4142" s="229"/>
      <c r="M4142" s="32"/>
      <c r="N4142" s="229"/>
    </row>
    <row r="4143">
      <c r="A4143" s="227" t="str">
        <f t="shared" si="1"/>
        <v>#VALUE!</v>
      </c>
      <c r="B4143" s="227" t="str">
        <f t="shared" si="2"/>
        <v>#VALUE!</v>
      </c>
      <c r="C4143" s="32"/>
      <c r="D4143" s="32"/>
      <c r="E4143" s="231"/>
      <c r="F4143" s="32"/>
      <c r="G4143" s="229"/>
      <c r="H4143" s="229"/>
      <c r="I4143" s="32"/>
      <c r="J4143" s="32"/>
      <c r="K4143" s="229"/>
      <c r="L4143" s="229"/>
      <c r="M4143" s="32"/>
      <c r="N4143" s="229"/>
    </row>
    <row r="4144">
      <c r="A4144" s="227" t="str">
        <f t="shared" si="1"/>
        <v>#VALUE!</v>
      </c>
      <c r="B4144" s="227" t="str">
        <f t="shared" si="2"/>
        <v>#VALUE!</v>
      </c>
      <c r="C4144" s="32"/>
      <c r="D4144" s="32"/>
      <c r="E4144" s="231"/>
      <c r="F4144" s="32"/>
      <c r="G4144" s="229"/>
      <c r="H4144" s="229"/>
      <c r="I4144" s="32"/>
      <c r="J4144" s="32"/>
      <c r="K4144" s="229"/>
      <c r="L4144" s="229"/>
      <c r="M4144" s="32"/>
      <c r="N4144" s="229"/>
    </row>
    <row r="4145">
      <c r="A4145" s="227" t="str">
        <f t="shared" si="1"/>
        <v>#VALUE!</v>
      </c>
      <c r="B4145" s="227" t="str">
        <f t="shared" si="2"/>
        <v>#VALUE!</v>
      </c>
      <c r="C4145" s="32"/>
      <c r="D4145" s="32"/>
      <c r="E4145" s="231"/>
      <c r="F4145" s="32"/>
      <c r="G4145" s="229"/>
      <c r="H4145" s="229"/>
      <c r="I4145" s="32"/>
      <c r="J4145" s="32"/>
      <c r="K4145" s="229"/>
      <c r="L4145" s="229"/>
      <c r="M4145" s="32"/>
      <c r="N4145" s="229"/>
    </row>
    <row r="4146">
      <c r="A4146" s="227" t="str">
        <f t="shared" si="1"/>
        <v>#VALUE!</v>
      </c>
      <c r="B4146" s="227" t="str">
        <f t="shared" si="2"/>
        <v>#VALUE!</v>
      </c>
      <c r="C4146" s="32"/>
      <c r="D4146" s="32"/>
      <c r="E4146" s="231"/>
      <c r="F4146" s="32"/>
      <c r="G4146" s="229"/>
      <c r="H4146" s="229"/>
      <c r="I4146" s="32"/>
      <c r="J4146" s="32"/>
      <c r="K4146" s="229"/>
      <c r="L4146" s="229"/>
      <c r="M4146" s="32"/>
      <c r="N4146" s="229"/>
    </row>
    <row r="4147">
      <c r="A4147" s="227" t="str">
        <f t="shared" si="1"/>
        <v>#VALUE!</v>
      </c>
      <c r="B4147" s="227" t="str">
        <f t="shared" si="2"/>
        <v>#VALUE!</v>
      </c>
      <c r="C4147" s="32"/>
      <c r="D4147" s="32"/>
      <c r="E4147" s="231"/>
      <c r="F4147" s="32"/>
      <c r="G4147" s="229"/>
      <c r="H4147" s="229"/>
      <c r="I4147" s="32"/>
      <c r="J4147" s="32"/>
      <c r="K4147" s="229"/>
      <c r="L4147" s="229"/>
      <c r="M4147" s="232"/>
      <c r="N4147" s="229"/>
    </row>
    <row r="4148">
      <c r="A4148" s="227" t="str">
        <f t="shared" si="1"/>
        <v>#VALUE!</v>
      </c>
      <c r="B4148" s="227" t="str">
        <f t="shared" si="2"/>
        <v>#VALUE!</v>
      </c>
      <c r="C4148" s="32"/>
      <c r="D4148" s="32"/>
      <c r="E4148" s="231"/>
      <c r="F4148" s="32"/>
      <c r="G4148" s="229"/>
      <c r="H4148" s="229"/>
      <c r="I4148" s="32"/>
      <c r="J4148" s="32"/>
      <c r="K4148" s="229"/>
      <c r="L4148" s="229"/>
      <c r="M4148" s="32"/>
      <c r="N4148" s="229"/>
    </row>
    <row r="4149">
      <c r="A4149" s="227" t="str">
        <f t="shared" si="1"/>
        <v>#VALUE!</v>
      </c>
      <c r="B4149" s="227" t="str">
        <f t="shared" si="2"/>
        <v>#VALUE!</v>
      </c>
      <c r="C4149" s="32"/>
      <c r="D4149" s="32"/>
      <c r="E4149" s="231"/>
      <c r="F4149" s="32"/>
      <c r="G4149" s="229"/>
      <c r="H4149" s="229"/>
      <c r="I4149" s="32"/>
      <c r="J4149" s="32"/>
      <c r="K4149" s="229"/>
      <c r="L4149" s="229"/>
      <c r="M4149" s="32"/>
      <c r="N4149" s="229"/>
    </row>
    <row r="4150">
      <c r="A4150" s="227" t="str">
        <f t="shared" si="1"/>
        <v>#VALUE!</v>
      </c>
      <c r="B4150" s="227" t="str">
        <f t="shared" si="2"/>
        <v>#VALUE!</v>
      </c>
      <c r="C4150" s="32"/>
      <c r="D4150" s="32"/>
      <c r="E4150" s="231"/>
      <c r="F4150" s="32"/>
      <c r="G4150" s="229"/>
      <c r="H4150" s="229"/>
      <c r="I4150" s="32"/>
      <c r="J4150" s="32"/>
      <c r="K4150" s="229"/>
      <c r="L4150" s="229"/>
      <c r="M4150" s="32"/>
      <c r="N4150" s="229"/>
    </row>
    <row r="4151">
      <c r="A4151" s="227" t="str">
        <f t="shared" si="1"/>
        <v>#VALUE!</v>
      </c>
      <c r="B4151" s="227" t="str">
        <f t="shared" si="2"/>
        <v>#VALUE!</v>
      </c>
      <c r="C4151" s="32"/>
      <c r="D4151" s="32"/>
      <c r="E4151" s="231"/>
      <c r="F4151" s="32"/>
      <c r="G4151" s="229"/>
      <c r="H4151" s="229"/>
      <c r="I4151" s="32"/>
      <c r="J4151" s="32"/>
      <c r="K4151" s="229"/>
      <c r="L4151" s="229"/>
      <c r="M4151" s="32"/>
      <c r="N4151" s="229"/>
    </row>
    <row r="4152">
      <c r="A4152" s="227" t="str">
        <f t="shared" si="1"/>
        <v>#VALUE!</v>
      </c>
      <c r="B4152" s="227" t="str">
        <f t="shared" si="2"/>
        <v>#VALUE!</v>
      </c>
      <c r="C4152" s="32"/>
      <c r="D4152" s="32"/>
      <c r="E4152" s="231"/>
      <c r="F4152" s="32"/>
      <c r="G4152" s="229"/>
      <c r="H4152" s="229"/>
      <c r="I4152" s="32"/>
      <c r="J4152" s="32"/>
      <c r="K4152" s="229"/>
      <c r="L4152" s="229"/>
      <c r="M4152" s="32"/>
      <c r="N4152" s="229"/>
    </row>
    <row r="4153">
      <c r="A4153" s="227" t="str">
        <f t="shared" si="1"/>
        <v>#VALUE!</v>
      </c>
      <c r="B4153" s="227" t="str">
        <f t="shared" si="2"/>
        <v>#VALUE!</v>
      </c>
      <c r="C4153" s="32"/>
      <c r="D4153" s="32"/>
      <c r="E4153" s="229"/>
      <c r="F4153" s="32"/>
      <c r="G4153" s="229"/>
      <c r="H4153" s="229"/>
      <c r="I4153" s="32"/>
      <c r="J4153" s="32"/>
      <c r="K4153" s="229"/>
      <c r="L4153" s="229"/>
      <c r="M4153" s="32"/>
      <c r="N4153" s="229"/>
    </row>
    <row r="4154">
      <c r="A4154" s="227" t="str">
        <f t="shared" si="1"/>
        <v>#VALUE!</v>
      </c>
      <c r="B4154" s="227" t="str">
        <f t="shared" si="2"/>
        <v>#VALUE!</v>
      </c>
      <c r="C4154" s="32"/>
      <c r="D4154" s="32"/>
      <c r="E4154" s="229"/>
      <c r="F4154" s="32"/>
      <c r="G4154" s="229"/>
      <c r="H4154" s="229"/>
      <c r="I4154" s="32"/>
      <c r="J4154" s="32"/>
      <c r="K4154" s="229"/>
      <c r="L4154" s="229"/>
      <c r="M4154" s="32"/>
      <c r="N4154" s="229"/>
    </row>
    <row r="4155">
      <c r="A4155" s="227" t="str">
        <f t="shared" si="1"/>
        <v>#VALUE!</v>
      </c>
      <c r="B4155" s="227" t="str">
        <f t="shared" si="2"/>
        <v>#VALUE!</v>
      </c>
      <c r="C4155" s="32"/>
      <c r="D4155" s="32"/>
      <c r="E4155" s="229"/>
      <c r="F4155" s="32"/>
      <c r="G4155" s="229"/>
      <c r="H4155" s="229"/>
      <c r="I4155" s="32"/>
      <c r="J4155" s="32"/>
      <c r="K4155" s="229"/>
      <c r="L4155" s="229"/>
      <c r="M4155" s="32"/>
      <c r="N4155" s="229"/>
    </row>
    <row r="4156">
      <c r="A4156" s="227" t="str">
        <f t="shared" si="1"/>
        <v>#VALUE!</v>
      </c>
      <c r="B4156" s="227" t="str">
        <f t="shared" si="2"/>
        <v>#VALUE!</v>
      </c>
      <c r="C4156" s="32"/>
      <c r="D4156" s="32"/>
      <c r="E4156" s="229"/>
      <c r="F4156" s="32"/>
      <c r="G4156" s="229"/>
      <c r="H4156" s="229"/>
      <c r="I4156" s="32"/>
      <c r="J4156" s="32"/>
      <c r="K4156" s="229"/>
      <c r="L4156" s="229"/>
      <c r="M4156" s="32"/>
      <c r="N4156" s="229"/>
    </row>
    <row r="4157">
      <c r="A4157" s="227" t="str">
        <f t="shared" si="1"/>
        <v>#VALUE!</v>
      </c>
      <c r="B4157" s="227" t="str">
        <f t="shared" si="2"/>
        <v>#VALUE!</v>
      </c>
      <c r="C4157" s="32"/>
      <c r="D4157" s="32"/>
      <c r="E4157" s="229"/>
      <c r="F4157" s="32"/>
      <c r="G4157" s="229"/>
      <c r="H4157" s="229"/>
      <c r="I4157" s="32"/>
      <c r="J4157" s="32"/>
      <c r="K4157" s="229"/>
      <c r="L4157" s="229"/>
      <c r="M4157" s="32"/>
      <c r="N4157" s="229"/>
    </row>
    <row r="4158">
      <c r="A4158" s="227" t="str">
        <f t="shared" si="1"/>
        <v>#VALUE!</v>
      </c>
      <c r="B4158" s="227" t="str">
        <f t="shared" si="2"/>
        <v>#VALUE!</v>
      </c>
      <c r="C4158" s="32"/>
      <c r="D4158" s="32"/>
      <c r="E4158" s="229"/>
      <c r="F4158" s="32"/>
      <c r="G4158" s="229"/>
      <c r="H4158" s="229"/>
      <c r="I4158" s="32"/>
      <c r="J4158" s="32"/>
      <c r="K4158" s="229"/>
      <c r="L4158" s="229"/>
      <c r="M4158" s="32"/>
      <c r="N4158" s="229"/>
    </row>
    <row r="4159">
      <c r="A4159" s="227" t="str">
        <f t="shared" si="1"/>
        <v>#VALUE!</v>
      </c>
      <c r="B4159" s="227" t="str">
        <f t="shared" si="2"/>
        <v>#VALUE!</v>
      </c>
      <c r="C4159" s="32"/>
      <c r="D4159" s="32"/>
      <c r="E4159" s="229"/>
      <c r="F4159" s="32"/>
      <c r="G4159" s="229"/>
      <c r="H4159" s="229"/>
      <c r="I4159" s="32"/>
      <c r="J4159" s="32"/>
      <c r="K4159" s="229"/>
      <c r="L4159" s="229"/>
      <c r="M4159" s="32"/>
      <c r="N4159" s="229"/>
    </row>
    <row r="4160">
      <c r="A4160" s="227" t="str">
        <f t="shared" si="1"/>
        <v>#VALUE!</v>
      </c>
      <c r="B4160" s="227" t="str">
        <f t="shared" si="2"/>
        <v>#VALUE!</v>
      </c>
      <c r="C4160" s="32"/>
      <c r="D4160" s="32"/>
      <c r="E4160" s="229"/>
      <c r="F4160" s="32"/>
      <c r="G4160" s="229"/>
      <c r="H4160" s="229"/>
      <c r="I4160" s="32"/>
      <c r="J4160" s="32"/>
      <c r="K4160" s="229"/>
      <c r="L4160" s="229"/>
      <c r="M4160" s="32"/>
      <c r="N4160" s="229"/>
    </row>
    <row r="4161">
      <c r="A4161" s="227" t="str">
        <f t="shared" si="1"/>
        <v>#VALUE!</v>
      </c>
      <c r="B4161" s="227" t="str">
        <f t="shared" si="2"/>
        <v>#VALUE!</v>
      </c>
      <c r="C4161" s="32"/>
      <c r="D4161" s="32"/>
      <c r="E4161" s="229"/>
      <c r="F4161" s="32"/>
      <c r="G4161" s="229"/>
      <c r="H4161" s="229"/>
      <c r="I4161" s="32"/>
      <c r="J4161" s="32"/>
      <c r="K4161" s="229"/>
      <c r="L4161" s="229"/>
      <c r="M4161" s="32"/>
      <c r="N4161" s="229"/>
    </row>
    <row r="4162">
      <c r="A4162" s="227" t="str">
        <f t="shared" si="1"/>
        <v>#VALUE!</v>
      </c>
      <c r="B4162" s="227" t="str">
        <f t="shared" si="2"/>
        <v>#VALUE!</v>
      </c>
      <c r="C4162" s="32"/>
      <c r="D4162" s="32"/>
      <c r="E4162" s="229"/>
      <c r="F4162" s="32"/>
      <c r="G4162" s="229"/>
      <c r="H4162" s="229"/>
      <c r="I4162" s="32"/>
      <c r="J4162" s="32"/>
      <c r="K4162" s="229"/>
      <c r="L4162" s="229"/>
      <c r="M4162" s="32"/>
      <c r="N4162" s="229"/>
    </row>
    <row r="4163">
      <c r="A4163" s="227" t="str">
        <f t="shared" si="1"/>
        <v>#VALUE!</v>
      </c>
      <c r="B4163" s="227" t="str">
        <f t="shared" si="2"/>
        <v>#VALUE!</v>
      </c>
      <c r="C4163" s="32"/>
      <c r="D4163" s="32"/>
      <c r="E4163" s="229"/>
      <c r="F4163" s="32"/>
      <c r="G4163" s="229"/>
      <c r="H4163" s="229"/>
      <c r="I4163" s="32"/>
      <c r="J4163" s="32"/>
      <c r="K4163" s="229"/>
      <c r="L4163" s="229"/>
      <c r="M4163" s="32"/>
      <c r="N4163" s="229"/>
    </row>
    <row r="4164">
      <c r="A4164" s="227" t="str">
        <f t="shared" si="1"/>
        <v>#VALUE!</v>
      </c>
      <c r="B4164" s="227" t="str">
        <f t="shared" si="2"/>
        <v>#VALUE!</v>
      </c>
      <c r="C4164" s="32"/>
      <c r="D4164" s="32"/>
      <c r="E4164" s="229"/>
      <c r="F4164" s="32"/>
      <c r="G4164" s="229"/>
      <c r="H4164" s="229"/>
      <c r="I4164" s="32"/>
      <c r="J4164" s="32"/>
      <c r="K4164" s="229"/>
      <c r="L4164" s="229"/>
      <c r="M4164" s="32"/>
      <c r="N4164" s="229"/>
    </row>
    <row r="4165">
      <c r="A4165" s="227" t="str">
        <f t="shared" si="1"/>
        <v>#VALUE!</v>
      </c>
      <c r="B4165" s="227" t="str">
        <f t="shared" si="2"/>
        <v>#VALUE!</v>
      </c>
      <c r="C4165" s="32"/>
      <c r="D4165" s="32"/>
      <c r="E4165" s="229"/>
      <c r="F4165" s="32"/>
      <c r="G4165" s="229"/>
      <c r="H4165" s="229"/>
      <c r="I4165" s="32"/>
      <c r="J4165" s="32"/>
      <c r="K4165" s="229"/>
      <c r="L4165" s="229"/>
      <c r="M4165" s="32"/>
      <c r="N4165" s="229"/>
    </row>
    <row r="4166">
      <c r="A4166" s="227" t="str">
        <f t="shared" si="1"/>
        <v>#VALUE!</v>
      </c>
      <c r="B4166" s="227" t="str">
        <f t="shared" si="2"/>
        <v>#VALUE!</v>
      </c>
      <c r="C4166" s="32"/>
      <c r="D4166" s="32"/>
      <c r="E4166" s="229"/>
      <c r="F4166" s="32"/>
      <c r="G4166" s="229"/>
      <c r="H4166" s="229"/>
      <c r="I4166" s="32"/>
      <c r="J4166" s="32"/>
      <c r="K4166" s="229"/>
      <c r="L4166" s="229"/>
      <c r="M4166" s="32"/>
      <c r="N4166" s="229"/>
    </row>
    <row r="4167">
      <c r="A4167" s="227" t="str">
        <f t="shared" si="1"/>
        <v>#VALUE!</v>
      </c>
      <c r="B4167" s="227" t="str">
        <f t="shared" si="2"/>
        <v>#VALUE!</v>
      </c>
      <c r="C4167" s="32"/>
      <c r="D4167" s="32"/>
      <c r="E4167" s="229"/>
      <c r="F4167" s="32"/>
      <c r="G4167" s="229"/>
      <c r="H4167" s="229"/>
      <c r="I4167" s="32"/>
      <c r="J4167" s="32"/>
      <c r="K4167" s="229"/>
      <c r="L4167" s="229"/>
      <c r="M4167" s="32"/>
      <c r="N4167" s="229"/>
    </row>
    <row r="4168">
      <c r="A4168" s="227" t="str">
        <f t="shared" si="1"/>
        <v>#VALUE!</v>
      </c>
      <c r="B4168" s="227" t="str">
        <f t="shared" si="2"/>
        <v>#VALUE!</v>
      </c>
      <c r="C4168" s="32"/>
      <c r="D4168" s="32"/>
      <c r="E4168" s="229"/>
      <c r="F4168" s="32"/>
      <c r="G4168" s="229"/>
      <c r="H4168" s="229"/>
      <c r="I4168" s="32"/>
      <c r="J4168" s="32"/>
      <c r="K4168" s="229"/>
      <c r="L4168" s="229"/>
      <c r="M4168" s="32"/>
      <c r="N4168" s="229"/>
    </row>
    <row r="4169">
      <c r="A4169" s="227" t="str">
        <f t="shared" si="1"/>
        <v>#VALUE!</v>
      </c>
      <c r="B4169" s="227" t="str">
        <f t="shared" si="2"/>
        <v>#VALUE!</v>
      </c>
      <c r="C4169" s="32"/>
      <c r="D4169" s="32"/>
      <c r="E4169" s="229"/>
      <c r="F4169" s="32"/>
      <c r="G4169" s="229"/>
      <c r="H4169" s="229"/>
      <c r="I4169" s="32"/>
      <c r="J4169" s="32"/>
      <c r="K4169" s="229"/>
      <c r="L4169" s="229"/>
      <c r="M4169" s="32"/>
      <c r="N4169" s="229"/>
    </row>
    <row r="4170">
      <c r="A4170" s="227" t="str">
        <f t="shared" si="1"/>
        <v>#VALUE!</v>
      </c>
      <c r="B4170" s="227" t="str">
        <f t="shared" si="2"/>
        <v>#VALUE!</v>
      </c>
      <c r="C4170" s="32"/>
      <c r="D4170" s="32"/>
      <c r="E4170" s="229"/>
      <c r="F4170" s="32"/>
      <c r="G4170" s="229"/>
      <c r="H4170" s="229"/>
      <c r="I4170" s="32"/>
      <c r="J4170" s="32"/>
      <c r="K4170" s="229"/>
      <c r="L4170" s="229"/>
      <c r="M4170" s="32"/>
      <c r="N4170" s="229"/>
    </row>
    <row r="4171">
      <c r="A4171" s="227" t="str">
        <f t="shared" si="1"/>
        <v>#VALUE!</v>
      </c>
      <c r="B4171" s="227" t="str">
        <f t="shared" si="2"/>
        <v>#VALUE!</v>
      </c>
      <c r="C4171" s="32"/>
      <c r="D4171" s="32"/>
      <c r="E4171" s="229"/>
      <c r="F4171" s="32"/>
      <c r="G4171" s="229"/>
      <c r="H4171" s="229"/>
      <c r="I4171" s="32"/>
      <c r="J4171" s="32"/>
      <c r="K4171" s="229"/>
      <c r="L4171" s="229"/>
      <c r="M4171" s="32"/>
      <c r="N4171" s="229"/>
    </row>
    <row r="4172">
      <c r="A4172" s="227" t="str">
        <f t="shared" si="1"/>
        <v>#VALUE!</v>
      </c>
      <c r="B4172" s="227" t="str">
        <f t="shared" si="2"/>
        <v>#VALUE!</v>
      </c>
      <c r="C4172" s="32"/>
      <c r="D4172" s="32"/>
      <c r="E4172" s="229"/>
      <c r="F4172" s="32"/>
      <c r="G4172" s="229"/>
      <c r="H4172" s="229"/>
      <c r="I4172" s="32"/>
      <c r="J4172" s="32"/>
      <c r="K4172" s="229"/>
      <c r="L4172" s="229"/>
      <c r="M4172" s="32"/>
      <c r="N4172" s="229"/>
    </row>
    <row r="4173">
      <c r="A4173" s="227" t="str">
        <f t="shared" si="1"/>
        <v>#VALUE!</v>
      </c>
      <c r="B4173" s="227" t="str">
        <f t="shared" si="2"/>
        <v>#VALUE!</v>
      </c>
      <c r="C4173" s="32"/>
      <c r="D4173" s="32"/>
      <c r="E4173" s="229"/>
      <c r="F4173" s="32"/>
      <c r="G4173" s="229"/>
      <c r="H4173" s="229"/>
      <c r="I4173" s="32"/>
      <c r="J4173" s="32"/>
      <c r="K4173" s="229"/>
      <c r="L4173" s="229"/>
      <c r="M4173" s="32"/>
      <c r="N4173" s="229"/>
    </row>
    <row r="4174">
      <c r="A4174" s="227" t="str">
        <f t="shared" si="1"/>
        <v>#VALUE!</v>
      </c>
      <c r="B4174" s="227" t="str">
        <f t="shared" si="2"/>
        <v>#VALUE!</v>
      </c>
      <c r="C4174" s="32"/>
      <c r="D4174" s="32"/>
      <c r="E4174" s="229"/>
      <c r="F4174" s="32"/>
      <c r="G4174" s="229"/>
      <c r="H4174" s="229"/>
      <c r="I4174" s="32"/>
      <c r="J4174" s="32"/>
      <c r="K4174" s="229"/>
      <c r="L4174" s="229"/>
      <c r="M4174" s="32"/>
      <c r="N4174" s="229"/>
    </row>
    <row r="4175">
      <c r="A4175" s="227" t="str">
        <f t="shared" si="1"/>
        <v>#VALUE!</v>
      </c>
      <c r="B4175" s="227" t="str">
        <f t="shared" si="2"/>
        <v>#VALUE!</v>
      </c>
      <c r="C4175" s="32"/>
      <c r="D4175" s="32"/>
      <c r="E4175" s="229"/>
      <c r="F4175" s="32"/>
      <c r="G4175" s="229"/>
      <c r="H4175" s="229"/>
      <c r="I4175" s="32"/>
      <c r="J4175" s="32"/>
      <c r="K4175" s="229"/>
      <c r="L4175" s="229"/>
      <c r="M4175" s="32"/>
      <c r="N4175" s="229"/>
    </row>
    <row r="4176">
      <c r="A4176" s="227" t="str">
        <f t="shared" si="1"/>
        <v>#VALUE!</v>
      </c>
      <c r="B4176" s="227" t="str">
        <f t="shared" si="2"/>
        <v>#VALUE!</v>
      </c>
      <c r="C4176" s="32"/>
      <c r="D4176" s="32"/>
      <c r="E4176" s="229"/>
      <c r="F4176" s="32"/>
      <c r="G4176" s="229"/>
      <c r="H4176" s="229"/>
      <c r="I4176" s="32"/>
      <c r="J4176" s="32"/>
      <c r="K4176" s="229"/>
      <c r="L4176" s="229"/>
      <c r="M4176" s="32"/>
      <c r="N4176" s="229"/>
    </row>
    <row r="4177">
      <c r="A4177" s="227" t="str">
        <f t="shared" si="1"/>
        <v>#VALUE!</v>
      </c>
      <c r="B4177" s="227" t="str">
        <f t="shared" si="2"/>
        <v>#VALUE!</v>
      </c>
      <c r="C4177" s="32"/>
      <c r="D4177" s="32"/>
      <c r="E4177" s="229"/>
      <c r="F4177" s="32"/>
      <c r="G4177" s="229"/>
      <c r="H4177" s="229"/>
      <c r="I4177" s="32"/>
      <c r="J4177" s="32"/>
      <c r="K4177" s="229"/>
      <c r="L4177" s="229"/>
      <c r="M4177" s="32"/>
      <c r="N4177" s="229"/>
    </row>
    <row r="4178">
      <c r="A4178" s="227" t="str">
        <f t="shared" si="1"/>
        <v>#VALUE!</v>
      </c>
      <c r="B4178" s="227" t="str">
        <f t="shared" si="2"/>
        <v>#VALUE!</v>
      </c>
      <c r="C4178" s="32"/>
      <c r="D4178" s="32"/>
      <c r="E4178" s="229"/>
      <c r="F4178" s="32"/>
      <c r="G4178" s="229"/>
      <c r="H4178" s="229"/>
      <c r="I4178" s="32"/>
      <c r="J4178" s="32"/>
      <c r="K4178" s="229"/>
      <c r="L4178" s="229"/>
      <c r="M4178" s="32"/>
      <c r="N4178" s="229"/>
    </row>
    <row r="4179">
      <c r="A4179" s="227" t="str">
        <f t="shared" si="1"/>
        <v>#VALUE!</v>
      </c>
      <c r="B4179" s="227" t="str">
        <f t="shared" si="2"/>
        <v>#VALUE!</v>
      </c>
      <c r="C4179" s="32"/>
      <c r="D4179" s="32"/>
      <c r="E4179" s="229"/>
      <c r="F4179" s="32"/>
      <c r="G4179" s="229"/>
      <c r="H4179" s="229"/>
      <c r="I4179" s="32"/>
      <c r="J4179" s="32"/>
      <c r="K4179" s="229"/>
      <c r="L4179" s="229"/>
      <c r="M4179" s="32"/>
      <c r="N4179" s="229"/>
    </row>
    <row r="4180">
      <c r="A4180" s="227" t="str">
        <f t="shared" si="1"/>
        <v>#VALUE!</v>
      </c>
      <c r="B4180" s="227" t="str">
        <f t="shared" si="2"/>
        <v>#VALUE!</v>
      </c>
      <c r="C4180" s="32"/>
      <c r="D4180" s="32"/>
      <c r="E4180" s="229"/>
      <c r="F4180" s="32"/>
      <c r="G4180" s="229"/>
      <c r="H4180" s="229"/>
      <c r="I4180" s="32"/>
      <c r="J4180" s="32"/>
      <c r="K4180" s="229"/>
      <c r="L4180" s="229"/>
      <c r="M4180" s="32"/>
      <c r="N4180" s="229"/>
    </row>
    <row r="4181">
      <c r="A4181" s="227" t="str">
        <f t="shared" si="1"/>
        <v>#VALUE!</v>
      </c>
      <c r="B4181" s="227" t="str">
        <f t="shared" si="2"/>
        <v>#VALUE!</v>
      </c>
      <c r="C4181" s="32"/>
      <c r="D4181" s="32"/>
      <c r="E4181" s="231"/>
      <c r="F4181" s="32"/>
      <c r="G4181" s="229"/>
      <c r="H4181" s="229"/>
      <c r="I4181" s="32"/>
      <c r="J4181" s="32"/>
      <c r="K4181" s="229"/>
      <c r="L4181" s="229"/>
      <c r="M4181" s="232"/>
      <c r="N4181" s="229"/>
    </row>
    <row r="4182">
      <c r="A4182" s="227" t="str">
        <f t="shared" si="1"/>
        <v>#VALUE!</v>
      </c>
      <c r="B4182" s="227" t="str">
        <f t="shared" si="2"/>
        <v>#VALUE!</v>
      </c>
      <c r="C4182" s="32"/>
      <c r="D4182" s="32"/>
      <c r="E4182" s="231"/>
      <c r="F4182" s="32"/>
      <c r="G4182" s="229"/>
      <c r="H4182" s="229"/>
      <c r="I4182" s="32"/>
      <c r="J4182" s="32"/>
      <c r="K4182" s="229"/>
      <c r="L4182" s="229"/>
      <c r="M4182" s="232"/>
      <c r="N4182" s="229"/>
    </row>
    <row r="4183">
      <c r="A4183" s="227" t="str">
        <f t="shared" si="1"/>
        <v>#VALUE!</v>
      </c>
      <c r="B4183" s="227" t="str">
        <f t="shared" si="2"/>
        <v>#VALUE!</v>
      </c>
      <c r="C4183" s="32"/>
      <c r="D4183" s="32"/>
      <c r="E4183" s="231"/>
      <c r="F4183" s="32"/>
      <c r="G4183" s="229"/>
      <c r="H4183" s="229"/>
      <c r="I4183" s="32"/>
      <c r="J4183" s="32"/>
      <c r="K4183" s="229"/>
      <c r="L4183" s="229"/>
      <c r="M4183" s="232"/>
      <c r="N4183" s="229"/>
    </row>
    <row r="4184">
      <c r="A4184" s="227" t="str">
        <f t="shared" si="1"/>
        <v>#VALUE!</v>
      </c>
      <c r="B4184" s="227" t="str">
        <f t="shared" si="2"/>
        <v>#VALUE!</v>
      </c>
      <c r="C4184" s="32"/>
      <c r="D4184" s="32"/>
      <c r="E4184" s="231"/>
      <c r="F4184" s="32"/>
      <c r="G4184" s="229"/>
      <c r="H4184" s="229"/>
      <c r="I4184" s="32"/>
      <c r="J4184" s="32"/>
      <c r="K4184" s="229"/>
      <c r="L4184" s="229"/>
      <c r="M4184" s="232"/>
      <c r="N4184" s="229"/>
    </row>
    <row r="4185">
      <c r="A4185" s="227" t="str">
        <f t="shared" si="1"/>
        <v>#VALUE!</v>
      </c>
      <c r="B4185" s="227" t="str">
        <f t="shared" si="2"/>
        <v>#VALUE!</v>
      </c>
      <c r="C4185" s="32"/>
      <c r="D4185" s="32"/>
      <c r="E4185" s="231"/>
      <c r="F4185" s="32"/>
      <c r="G4185" s="229"/>
      <c r="H4185" s="229"/>
      <c r="I4185" s="32"/>
      <c r="J4185" s="32"/>
      <c r="K4185" s="229"/>
      <c r="L4185" s="229"/>
      <c r="M4185" s="232"/>
      <c r="N4185" s="229"/>
    </row>
    <row r="4186">
      <c r="A4186" s="227" t="str">
        <f t="shared" si="1"/>
        <v>#VALUE!</v>
      </c>
      <c r="B4186" s="227" t="str">
        <f t="shared" si="2"/>
        <v>#VALUE!</v>
      </c>
      <c r="C4186" s="32"/>
      <c r="D4186" s="32"/>
      <c r="E4186" s="231"/>
      <c r="F4186" s="32"/>
      <c r="G4186" s="229"/>
      <c r="H4186" s="229"/>
      <c r="I4186" s="32"/>
      <c r="J4186" s="32"/>
      <c r="K4186" s="229"/>
      <c r="L4186" s="229"/>
      <c r="M4186" s="232"/>
      <c r="N4186" s="229"/>
    </row>
    <row r="4187">
      <c r="A4187" s="227" t="str">
        <f t="shared" si="1"/>
        <v>#VALUE!</v>
      </c>
      <c r="B4187" s="227" t="str">
        <f t="shared" si="2"/>
        <v>#VALUE!</v>
      </c>
      <c r="C4187" s="32"/>
      <c r="D4187" s="32"/>
      <c r="E4187" s="231"/>
      <c r="F4187" s="32"/>
      <c r="G4187" s="229"/>
      <c r="H4187" s="229"/>
      <c r="I4187" s="32"/>
      <c r="J4187" s="32"/>
      <c r="K4187" s="229"/>
      <c r="L4187" s="229"/>
      <c r="M4187" s="232"/>
      <c r="N4187" s="229"/>
    </row>
    <row r="4188">
      <c r="A4188" s="227" t="str">
        <f t="shared" si="1"/>
        <v>#VALUE!</v>
      </c>
      <c r="B4188" s="227" t="str">
        <f t="shared" si="2"/>
        <v>#VALUE!</v>
      </c>
      <c r="C4188" s="32"/>
      <c r="D4188" s="32"/>
      <c r="E4188" s="231"/>
      <c r="F4188" s="32"/>
      <c r="G4188" s="229"/>
      <c r="H4188" s="229"/>
      <c r="I4188" s="32"/>
      <c r="J4188" s="32"/>
      <c r="K4188" s="229"/>
      <c r="L4188" s="229"/>
      <c r="M4188" s="232"/>
      <c r="N4188" s="229"/>
    </row>
    <row r="4189">
      <c r="A4189" s="227" t="str">
        <f t="shared" si="1"/>
        <v>#VALUE!</v>
      </c>
      <c r="B4189" s="227" t="str">
        <f t="shared" si="2"/>
        <v>#VALUE!</v>
      </c>
      <c r="C4189" s="32"/>
      <c r="D4189" s="32"/>
      <c r="E4189" s="229"/>
      <c r="F4189" s="32"/>
      <c r="G4189" s="229"/>
      <c r="H4189" s="229"/>
      <c r="I4189" s="32"/>
      <c r="J4189" s="32"/>
      <c r="K4189" s="229"/>
      <c r="L4189" s="229"/>
      <c r="M4189" s="232"/>
      <c r="N4189" s="229"/>
    </row>
    <row r="4190">
      <c r="A4190" s="227" t="str">
        <f t="shared" si="1"/>
        <v>#VALUE!</v>
      </c>
      <c r="B4190" s="227" t="str">
        <f t="shared" si="2"/>
        <v>#VALUE!</v>
      </c>
      <c r="C4190" s="32"/>
      <c r="D4190" s="32"/>
      <c r="E4190" s="229"/>
      <c r="F4190" s="32"/>
      <c r="G4190" s="229"/>
      <c r="H4190" s="229"/>
      <c r="I4190" s="32"/>
      <c r="J4190" s="32"/>
      <c r="K4190" s="229"/>
      <c r="L4190" s="229"/>
      <c r="M4190" s="232"/>
      <c r="N4190" s="229"/>
    </row>
    <row r="4191">
      <c r="A4191" s="227" t="str">
        <f t="shared" si="1"/>
        <v>#VALUE!</v>
      </c>
      <c r="B4191" s="227" t="str">
        <f t="shared" si="2"/>
        <v>#VALUE!</v>
      </c>
      <c r="C4191" s="32"/>
      <c r="D4191" s="32"/>
      <c r="E4191" s="229"/>
      <c r="F4191" s="32"/>
      <c r="G4191" s="229"/>
      <c r="H4191" s="229"/>
      <c r="I4191" s="32"/>
      <c r="J4191" s="32"/>
      <c r="K4191" s="229"/>
      <c r="L4191" s="229"/>
      <c r="M4191" s="32"/>
      <c r="N4191" s="229"/>
    </row>
    <row r="4192">
      <c r="A4192" s="227" t="str">
        <f t="shared" si="1"/>
        <v>#VALUE!</v>
      </c>
      <c r="B4192" s="227" t="str">
        <f t="shared" si="2"/>
        <v>#VALUE!</v>
      </c>
      <c r="C4192" s="32"/>
      <c r="D4192" s="32"/>
      <c r="E4192" s="229"/>
      <c r="F4192" s="32"/>
      <c r="G4192" s="229"/>
      <c r="H4192" s="229"/>
      <c r="I4192" s="32"/>
      <c r="J4192" s="32"/>
      <c r="K4192" s="229"/>
      <c r="L4192" s="229"/>
      <c r="M4192" s="32"/>
      <c r="N4192" s="229"/>
    </row>
    <row r="4193">
      <c r="A4193" s="227" t="str">
        <f t="shared" si="1"/>
        <v>#VALUE!</v>
      </c>
      <c r="B4193" s="227" t="str">
        <f t="shared" si="2"/>
        <v>#VALUE!</v>
      </c>
      <c r="C4193" s="32"/>
      <c r="D4193" s="32"/>
      <c r="E4193" s="229"/>
      <c r="F4193" s="32"/>
      <c r="G4193" s="229"/>
      <c r="H4193" s="229"/>
      <c r="I4193" s="32"/>
      <c r="J4193" s="32"/>
      <c r="K4193" s="229"/>
      <c r="L4193" s="229"/>
      <c r="M4193" s="32"/>
      <c r="N4193" s="229"/>
    </row>
    <row r="4194">
      <c r="A4194" s="227" t="str">
        <f t="shared" si="1"/>
        <v>#VALUE!</v>
      </c>
      <c r="B4194" s="227" t="str">
        <f t="shared" si="2"/>
        <v>#VALUE!</v>
      </c>
      <c r="C4194" s="32"/>
      <c r="D4194" s="32"/>
      <c r="E4194" s="229"/>
      <c r="F4194" s="32"/>
      <c r="G4194" s="229"/>
      <c r="H4194" s="229"/>
      <c r="I4194" s="32"/>
      <c r="J4194" s="32"/>
      <c r="K4194" s="229"/>
      <c r="L4194" s="229"/>
      <c r="M4194" s="32"/>
      <c r="N4194" s="229"/>
    </row>
    <row r="4195">
      <c r="A4195" s="227" t="str">
        <f t="shared" si="1"/>
        <v>#VALUE!</v>
      </c>
      <c r="B4195" s="227" t="str">
        <f t="shared" si="2"/>
        <v>#VALUE!</v>
      </c>
      <c r="C4195" s="32"/>
      <c r="D4195" s="32"/>
      <c r="E4195" s="231"/>
      <c r="F4195" s="32"/>
      <c r="G4195" s="229"/>
      <c r="H4195" s="229"/>
      <c r="I4195" s="32"/>
      <c r="J4195" s="32"/>
      <c r="K4195" s="229"/>
      <c r="L4195" s="229"/>
      <c r="M4195" s="32"/>
      <c r="N4195" s="229"/>
    </row>
    <row r="4196">
      <c r="A4196" s="227" t="str">
        <f t="shared" si="1"/>
        <v>#VALUE!</v>
      </c>
      <c r="B4196" s="227" t="str">
        <f t="shared" si="2"/>
        <v>#VALUE!</v>
      </c>
      <c r="C4196" s="32"/>
      <c r="D4196" s="32"/>
      <c r="E4196" s="229"/>
      <c r="F4196" s="32"/>
      <c r="G4196" s="229"/>
      <c r="H4196" s="229"/>
      <c r="I4196" s="32"/>
      <c r="J4196" s="32"/>
      <c r="K4196" s="229"/>
      <c r="L4196" s="229"/>
      <c r="M4196" s="32"/>
      <c r="N4196" s="229"/>
    </row>
    <row r="4197">
      <c r="A4197" s="227" t="str">
        <f t="shared" si="1"/>
        <v>#VALUE!</v>
      </c>
      <c r="B4197" s="227" t="str">
        <f t="shared" si="2"/>
        <v>#VALUE!</v>
      </c>
      <c r="C4197" s="32"/>
      <c r="D4197" s="32"/>
      <c r="E4197" s="229"/>
      <c r="F4197" s="32"/>
      <c r="G4197" s="229"/>
      <c r="H4197" s="229"/>
      <c r="I4197" s="32"/>
      <c r="J4197" s="32"/>
      <c r="K4197" s="229"/>
      <c r="L4197" s="229"/>
      <c r="M4197" s="32"/>
      <c r="N4197" s="229"/>
    </row>
    <row r="4198">
      <c r="A4198" s="227" t="str">
        <f t="shared" si="1"/>
        <v>#VALUE!</v>
      </c>
      <c r="B4198" s="227" t="str">
        <f t="shared" si="2"/>
        <v>#VALUE!</v>
      </c>
      <c r="C4198" s="32"/>
      <c r="D4198" s="32"/>
      <c r="E4198" s="229"/>
      <c r="F4198" s="32"/>
      <c r="G4198" s="229"/>
      <c r="H4198" s="229"/>
      <c r="I4198" s="32"/>
      <c r="J4198" s="32"/>
      <c r="K4198" s="229"/>
      <c r="L4198" s="229"/>
      <c r="M4198" s="32"/>
      <c r="N4198" s="229"/>
    </row>
    <row r="4199">
      <c r="A4199" s="227" t="str">
        <f t="shared" si="1"/>
        <v>#VALUE!</v>
      </c>
      <c r="B4199" s="227" t="str">
        <f t="shared" si="2"/>
        <v>#VALUE!</v>
      </c>
      <c r="C4199" s="32"/>
      <c r="D4199" s="32"/>
      <c r="E4199" s="229"/>
      <c r="F4199" s="32"/>
      <c r="G4199" s="229"/>
      <c r="H4199" s="229"/>
      <c r="I4199" s="32"/>
      <c r="J4199" s="32"/>
      <c r="K4199" s="229"/>
      <c r="L4199" s="229"/>
      <c r="M4199" s="32"/>
      <c r="N4199" s="229"/>
    </row>
    <row r="4200">
      <c r="A4200" s="227" t="str">
        <f t="shared" si="1"/>
        <v>#VALUE!</v>
      </c>
      <c r="B4200" s="227" t="str">
        <f t="shared" si="2"/>
        <v>#VALUE!</v>
      </c>
      <c r="C4200" s="32"/>
      <c r="D4200" s="32"/>
      <c r="E4200" s="229"/>
      <c r="F4200" s="32"/>
      <c r="G4200" s="229"/>
      <c r="H4200" s="229"/>
      <c r="I4200" s="32"/>
      <c r="J4200" s="32"/>
      <c r="K4200" s="229"/>
      <c r="L4200" s="229"/>
      <c r="M4200" s="32"/>
      <c r="N4200" s="229"/>
    </row>
    <row r="4201">
      <c r="A4201" s="227" t="str">
        <f t="shared" si="1"/>
        <v>#VALUE!</v>
      </c>
      <c r="B4201" s="227" t="str">
        <f t="shared" si="2"/>
        <v>#VALUE!</v>
      </c>
      <c r="C4201" s="32"/>
      <c r="D4201" s="32"/>
      <c r="E4201" s="229"/>
      <c r="F4201" s="32"/>
      <c r="G4201" s="229"/>
      <c r="H4201" s="229"/>
      <c r="I4201" s="32"/>
      <c r="J4201" s="32"/>
      <c r="K4201" s="229"/>
      <c r="L4201" s="229"/>
      <c r="M4201" s="32"/>
      <c r="N4201" s="229"/>
    </row>
    <row r="4202">
      <c r="A4202" s="227" t="str">
        <f t="shared" si="1"/>
        <v>#VALUE!</v>
      </c>
      <c r="B4202" s="227" t="str">
        <f t="shared" si="2"/>
        <v>#VALUE!</v>
      </c>
      <c r="C4202" s="32"/>
      <c r="D4202" s="32"/>
      <c r="E4202" s="229"/>
      <c r="F4202" s="32"/>
      <c r="G4202" s="229"/>
      <c r="H4202" s="229"/>
      <c r="I4202" s="32"/>
      <c r="J4202" s="32"/>
      <c r="K4202" s="229"/>
      <c r="L4202" s="229"/>
      <c r="M4202" s="32"/>
      <c r="N4202" s="229"/>
    </row>
    <row r="4203">
      <c r="A4203" s="227" t="str">
        <f t="shared" si="1"/>
        <v>#VALUE!</v>
      </c>
      <c r="B4203" s="227" t="str">
        <f t="shared" si="2"/>
        <v>#VALUE!</v>
      </c>
      <c r="C4203" s="32"/>
      <c r="D4203" s="32"/>
      <c r="E4203" s="229"/>
      <c r="F4203" s="32"/>
      <c r="G4203" s="229"/>
      <c r="H4203" s="229"/>
      <c r="I4203" s="32"/>
      <c r="J4203" s="32"/>
      <c r="K4203" s="229"/>
      <c r="L4203" s="229"/>
      <c r="M4203" s="32"/>
      <c r="N4203" s="229"/>
    </row>
    <row r="4204">
      <c r="A4204" s="227" t="str">
        <f t="shared" si="1"/>
        <v>#VALUE!</v>
      </c>
      <c r="B4204" s="227" t="str">
        <f t="shared" si="2"/>
        <v>#VALUE!</v>
      </c>
      <c r="C4204" s="32"/>
      <c r="D4204" s="32"/>
      <c r="E4204" s="229"/>
      <c r="F4204" s="32"/>
      <c r="G4204" s="229"/>
      <c r="H4204" s="229"/>
      <c r="I4204" s="32"/>
      <c r="J4204" s="32"/>
      <c r="K4204" s="229"/>
      <c r="L4204" s="229"/>
      <c r="M4204" s="32"/>
      <c r="N4204" s="229"/>
    </row>
    <row r="4205">
      <c r="A4205" s="227" t="str">
        <f t="shared" si="1"/>
        <v>#VALUE!</v>
      </c>
      <c r="B4205" s="227" t="str">
        <f t="shared" si="2"/>
        <v>#VALUE!</v>
      </c>
      <c r="C4205" s="32"/>
      <c r="D4205" s="32"/>
      <c r="E4205" s="231"/>
      <c r="F4205" s="32"/>
      <c r="G4205" s="229"/>
      <c r="H4205" s="229"/>
      <c r="I4205" s="32"/>
      <c r="J4205" s="32"/>
      <c r="K4205" s="229"/>
      <c r="L4205" s="229"/>
      <c r="M4205" s="32"/>
      <c r="N4205" s="229"/>
    </row>
    <row r="4206">
      <c r="A4206" s="227" t="str">
        <f t="shared" si="1"/>
        <v>#VALUE!</v>
      </c>
      <c r="B4206" s="227" t="str">
        <f t="shared" si="2"/>
        <v>#VALUE!</v>
      </c>
      <c r="C4206" s="32"/>
      <c r="D4206" s="32"/>
      <c r="E4206" s="229"/>
      <c r="F4206" s="32"/>
      <c r="G4206" s="229"/>
      <c r="H4206" s="229"/>
      <c r="I4206" s="32"/>
      <c r="J4206" s="32"/>
      <c r="K4206" s="229"/>
      <c r="L4206" s="229"/>
      <c r="M4206" s="32"/>
      <c r="N4206" s="229"/>
    </row>
    <row r="4207">
      <c r="A4207" s="227" t="str">
        <f t="shared" si="1"/>
        <v>#VALUE!</v>
      </c>
      <c r="B4207" s="227" t="str">
        <f t="shared" si="2"/>
        <v>#VALUE!</v>
      </c>
      <c r="C4207" s="32"/>
      <c r="D4207" s="32"/>
      <c r="E4207" s="229"/>
      <c r="F4207" s="32"/>
      <c r="G4207" s="229"/>
      <c r="H4207" s="229"/>
      <c r="I4207" s="32"/>
      <c r="J4207" s="32"/>
      <c r="K4207" s="229"/>
      <c r="L4207" s="229"/>
      <c r="M4207" s="32"/>
      <c r="N4207" s="229"/>
    </row>
    <row r="4208">
      <c r="A4208" s="227" t="str">
        <f t="shared" si="1"/>
        <v>#VALUE!</v>
      </c>
      <c r="B4208" s="227" t="str">
        <f t="shared" si="2"/>
        <v>#VALUE!</v>
      </c>
      <c r="C4208" s="32"/>
      <c r="D4208" s="32"/>
      <c r="E4208" s="229"/>
      <c r="F4208" s="32"/>
      <c r="G4208" s="229"/>
      <c r="H4208" s="229"/>
      <c r="I4208" s="32"/>
      <c r="J4208" s="32"/>
      <c r="K4208" s="229"/>
      <c r="L4208" s="229"/>
      <c r="M4208" s="32"/>
      <c r="N4208" s="229"/>
    </row>
    <row r="4209">
      <c r="A4209" s="227" t="str">
        <f t="shared" si="1"/>
        <v>#VALUE!</v>
      </c>
      <c r="B4209" s="227" t="str">
        <f t="shared" si="2"/>
        <v>#VALUE!</v>
      </c>
      <c r="C4209" s="32"/>
      <c r="D4209" s="32"/>
      <c r="E4209" s="229"/>
      <c r="F4209" s="32"/>
      <c r="G4209" s="229"/>
      <c r="H4209" s="229"/>
      <c r="I4209" s="32"/>
      <c r="J4209" s="32"/>
      <c r="K4209" s="229"/>
      <c r="L4209" s="229"/>
      <c r="M4209" s="32"/>
      <c r="N4209" s="229"/>
    </row>
    <row r="4210">
      <c r="A4210" s="227" t="str">
        <f t="shared" si="1"/>
        <v>#VALUE!</v>
      </c>
      <c r="B4210" s="227" t="str">
        <f t="shared" si="2"/>
        <v>#VALUE!</v>
      </c>
      <c r="C4210" s="32"/>
      <c r="D4210" s="32"/>
      <c r="E4210" s="229"/>
      <c r="F4210" s="32"/>
      <c r="G4210" s="229"/>
      <c r="H4210" s="229"/>
      <c r="I4210" s="32"/>
      <c r="J4210" s="32"/>
      <c r="K4210" s="229"/>
      <c r="L4210" s="229"/>
      <c r="M4210" s="32"/>
      <c r="N4210" s="229"/>
    </row>
    <row r="4211">
      <c r="A4211" s="227" t="str">
        <f t="shared" si="1"/>
        <v>#VALUE!</v>
      </c>
      <c r="B4211" s="227" t="str">
        <f t="shared" si="2"/>
        <v>#VALUE!</v>
      </c>
      <c r="C4211" s="32"/>
      <c r="D4211" s="32"/>
      <c r="E4211" s="229"/>
      <c r="F4211" s="32"/>
      <c r="G4211" s="229"/>
      <c r="H4211" s="229"/>
      <c r="I4211" s="32"/>
      <c r="J4211" s="32"/>
      <c r="K4211" s="229"/>
      <c r="L4211" s="229"/>
      <c r="M4211" s="32"/>
      <c r="N4211" s="229"/>
    </row>
    <row r="4212">
      <c r="A4212" s="227" t="str">
        <f t="shared" si="1"/>
        <v>#VALUE!</v>
      </c>
      <c r="B4212" s="227" t="str">
        <f t="shared" si="2"/>
        <v>#VALUE!</v>
      </c>
      <c r="C4212" s="32"/>
      <c r="D4212" s="32"/>
      <c r="E4212" s="229"/>
      <c r="F4212" s="32"/>
      <c r="G4212" s="229"/>
      <c r="H4212" s="229"/>
      <c r="I4212" s="32"/>
      <c r="J4212" s="32"/>
      <c r="K4212" s="229"/>
      <c r="L4212" s="229"/>
      <c r="M4212" s="32"/>
      <c r="N4212" s="229"/>
    </row>
    <row r="4213">
      <c r="A4213" s="227" t="str">
        <f t="shared" si="1"/>
        <v>#VALUE!</v>
      </c>
      <c r="B4213" s="227" t="str">
        <f t="shared" si="2"/>
        <v>#VALUE!</v>
      </c>
      <c r="C4213" s="32"/>
      <c r="D4213" s="32"/>
      <c r="E4213" s="229"/>
      <c r="F4213" s="32"/>
      <c r="G4213" s="229"/>
      <c r="H4213" s="229"/>
      <c r="I4213" s="32"/>
      <c r="J4213" s="32"/>
      <c r="K4213" s="229"/>
      <c r="L4213" s="229"/>
      <c r="M4213" s="32"/>
      <c r="N4213" s="229"/>
    </row>
    <row r="4214">
      <c r="A4214" s="227" t="str">
        <f t="shared" si="1"/>
        <v>#VALUE!</v>
      </c>
      <c r="B4214" s="227" t="str">
        <f t="shared" si="2"/>
        <v>#VALUE!</v>
      </c>
      <c r="C4214" s="32"/>
      <c r="D4214" s="32"/>
      <c r="E4214" s="229"/>
      <c r="F4214" s="32"/>
      <c r="G4214" s="229"/>
      <c r="H4214" s="229"/>
      <c r="I4214" s="32"/>
      <c r="J4214" s="32"/>
      <c r="K4214" s="229"/>
      <c r="L4214" s="229"/>
      <c r="M4214" s="32"/>
      <c r="N4214" s="229"/>
    </row>
    <row r="4215">
      <c r="A4215" s="227" t="str">
        <f t="shared" si="1"/>
        <v>#VALUE!</v>
      </c>
      <c r="B4215" s="227" t="str">
        <f t="shared" si="2"/>
        <v>#VALUE!</v>
      </c>
      <c r="C4215" s="32"/>
      <c r="D4215" s="32"/>
      <c r="E4215" s="229"/>
      <c r="F4215" s="32"/>
      <c r="G4215" s="229"/>
      <c r="H4215" s="229"/>
      <c r="I4215" s="32"/>
      <c r="J4215" s="32"/>
      <c r="K4215" s="229"/>
      <c r="L4215" s="229"/>
      <c r="M4215" s="32"/>
      <c r="N4215" s="229"/>
    </row>
    <row r="4216">
      <c r="A4216" s="227" t="str">
        <f t="shared" si="1"/>
        <v>#VALUE!</v>
      </c>
      <c r="B4216" s="227" t="str">
        <f t="shared" si="2"/>
        <v>#VALUE!</v>
      </c>
      <c r="C4216" s="32"/>
      <c r="D4216" s="32"/>
      <c r="E4216" s="229"/>
      <c r="F4216" s="32"/>
      <c r="G4216" s="229"/>
      <c r="H4216" s="229"/>
      <c r="I4216" s="32"/>
      <c r="J4216" s="32"/>
      <c r="K4216" s="229"/>
      <c r="L4216" s="229"/>
      <c r="M4216" s="32"/>
      <c r="N4216" s="229"/>
    </row>
    <row r="4217">
      <c r="A4217" s="227" t="str">
        <f t="shared" si="1"/>
        <v>#VALUE!</v>
      </c>
      <c r="B4217" s="227" t="str">
        <f t="shared" si="2"/>
        <v>#VALUE!</v>
      </c>
      <c r="C4217" s="32"/>
      <c r="D4217" s="32"/>
      <c r="E4217" s="229"/>
      <c r="F4217" s="32"/>
      <c r="G4217" s="229"/>
      <c r="H4217" s="229"/>
      <c r="I4217" s="32"/>
      <c r="J4217" s="32"/>
      <c r="K4217" s="229"/>
      <c r="L4217" s="229"/>
      <c r="M4217" s="32"/>
      <c r="N4217" s="229"/>
    </row>
    <row r="4218">
      <c r="A4218" s="227" t="str">
        <f t="shared" si="1"/>
        <v>#VALUE!</v>
      </c>
      <c r="B4218" s="227" t="str">
        <f t="shared" si="2"/>
        <v>#VALUE!</v>
      </c>
      <c r="C4218" s="32"/>
      <c r="D4218" s="32"/>
      <c r="E4218" s="229"/>
      <c r="F4218" s="32"/>
      <c r="G4218" s="229"/>
      <c r="H4218" s="229"/>
      <c r="I4218" s="32"/>
      <c r="J4218" s="32"/>
      <c r="K4218" s="229"/>
      <c r="L4218" s="229"/>
      <c r="M4218" s="32"/>
      <c r="N4218" s="229"/>
    </row>
    <row r="4219">
      <c r="A4219" s="227" t="str">
        <f t="shared" si="1"/>
        <v>#VALUE!</v>
      </c>
      <c r="B4219" s="227" t="str">
        <f t="shared" si="2"/>
        <v>#VALUE!</v>
      </c>
      <c r="C4219" s="32"/>
      <c r="D4219" s="32"/>
      <c r="E4219" s="229"/>
      <c r="F4219" s="32"/>
      <c r="G4219" s="229"/>
      <c r="H4219" s="229"/>
      <c r="I4219" s="32"/>
      <c r="J4219" s="32"/>
      <c r="K4219" s="229"/>
      <c r="L4219" s="229"/>
      <c r="M4219" s="32"/>
      <c r="N4219" s="229"/>
    </row>
    <row r="4220">
      <c r="A4220" s="227" t="str">
        <f t="shared" si="1"/>
        <v>#VALUE!</v>
      </c>
      <c r="B4220" s="227" t="str">
        <f t="shared" si="2"/>
        <v>#VALUE!</v>
      </c>
      <c r="C4220" s="32"/>
      <c r="D4220" s="32"/>
      <c r="E4220" s="229"/>
      <c r="F4220" s="32"/>
      <c r="G4220" s="229"/>
      <c r="H4220" s="229"/>
      <c r="I4220" s="32"/>
      <c r="J4220" s="32"/>
      <c r="K4220" s="229"/>
      <c r="L4220" s="229"/>
      <c r="M4220" s="32"/>
      <c r="N4220" s="229"/>
    </row>
    <row r="4221">
      <c r="A4221" s="227" t="str">
        <f t="shared" si="1"/>
        <v>#VALUE!</v>
      </c>
      <c r="B4221" s="227" t="str">
        <f t="shared" si="2"/>
        <v>#VALUE!</v>
      </c>
      <c r="C4221" s="32"/>
      <c r="D4221" s="32"/>
      <c r="E4221" s="229"/>
      <c r="F4221" s="32"/>
      <c r="G4221" s="229"/>
      <c r="H4221" s="229"/>
      <c r="I4221" s="32"/>
      <c r="J4221" s="32"/>
      <c r="K4221" s="229"/>
      <c r="L4221" s="229"/>
      <c r="M4221" s="32"/>
      <c r="N4221" s="229"/>
    </row>
    <row r="4222">
      <c r="A4222" s="227" t="str">
        <f t="shared" si="1"/>
        <v>#VALUE!</v>
      </c>
      <c r="B4222" s="227" t="str">
        <f t="shared" si="2"/>
        <v>#VALUE!</v>
      </c>
      <c r="C4222" s="32"/>
      <c r="D4222" s="32"/>
      <c r="E4222" s="231"/>
      <c r="F4222" s="32"/>
      <c r="G4222" s="229"/>
      <c r="H4222" s="229"/>
      <c r="I4222" s="32"/>
      <c r="J4222" s="32"/>
      <c r="K4222" s="229"/>
      <c r="L4222" s="229"/>
      <c r="M4222" s="32"/>
      <c r="N4222" s="229"/>
    </row>
    <row r="4223">
      <c r="A4223" s="227" t="str">
        <f t="shared" si="1"/>
        <v>#VALUE!</v>
      </c>
      <c r="B4223" s="227" t="str">
        <f t="shared" si="2"/>
        <v>#VALUE!</v>
      </c>
      <c r="C4223" s="32"/>
      <c r="D4223" s="32"/>
      <c r="E4223" s="231"/>
      <c r="F4223" s="32"/>
      <c r="G4223" s="229"/>
      <c r="H4223" s="229"/>
      <c r="I4223" s="32"/>
      <c r="J4223" s="32"/>
      <c r="K4223" s="229"/>
      <c r="L4223" s="229"/>
      <c r="M4223" s="32"/>
      <c r="N4223" s="229"/>
    </row>
    <row r="4224">
      <c r="A4224" s="227" t="str">
        <f t="shared" si="1"/>
        <v>#VALUE!</v>
      </c>
      <c r="B4224" s="227" t="str">
        <f t="shared" si="2"/>
        <v>#VALUE!</v>
      </c>
      <c r="C4224" s="32"/>
      <c r="D4224" s="32"/>
      <c r="E4224" s="231"/>
      <c r="F4224" s="32"/>
      <c r="G4224" s="229"/>
      <c r="H4224" s="229"/>
      <c r="I4224" s="32"/>
      <c r="J4224" s="32"/>
      <c r="K4224" s="229"/>
      <c r="L4224" s="229"/>
      <c r="M4224" s="32"/>
      <c r="N4224" s="229"/>
    </row>
    <row r="4225">
      <c r="A4225" s="227" t="str">
        <f t="shared" si="1"/>
        <v>#VALUE!</v>
      </c>
      <c r="B4225" s="227" t="str">
        <f t="shared" si="2"/>
        <v>#VALUE!</v>
      </c>
      <c r="C4225" s="32"/>
      <c r="D4225" s="32"/>
      <c r="E4225" s="231"/>
      <c r="F4225" s="32"/>
      <c r="G4225" s="229"/>
      <c r="H4225" s="229"/>
      <c r="I4225" s="32"/>
      <c r="J4225" s="32"/>
      <c r="K4225" s="229"/>
      <c r="L4225" s="229"/>
      <c r="M4225" s="32"/>
      <c r="N4225" s="229"/>
    </row>
    <row r="4226">
      <c r="A4226" s="227" t="str">
        <f t="shared" si="1"/>
        <v>#VALUE!</v>
      </c>
      <c r="B4226" s="227" t="str">
        <f t="shared" si="2"/>
        <v>#VALUE!</v>
      </c>
      <c r="C4226" s="32"/>
      <c r="D4226" s="32"/>
      <c r="E4226" s="229"/>
      <c r="F4226" s="32"/>
      <c r="G4226" s="229"/>
      <c r="H4226" s="229"/>
      <c r="I4226" s="32"/>
      <c r="J4226" s="32"/>
      <c r="K4226" s="229"/>
      <c r="L4226" s="229"/>
      <c r="M4226" s="32"/>
      <c r="N4226" s="229"/>
    </row>
    <row r="4227">
      <c r="A4227" s="227" t="str">
        <f t="shared" si="1"/>
        <v>#VALUE!</v>
      </c>
      <c r="B4227" s="227" t="str">
        <f t="shared" si="2"/>
        <v>#VALUE!</v>
      </c>
      <c r="C4227" s="32"/>
      <c r="D4227" s="32"/>
      <c r="E4227" s="229"/>
      <c r="F4227" s="32"/>
      <c r="G4227" s="229"/>
      <c r="H4227" s="229"/>
      <c r="I4227" s="32"/>
      <c r="J4227" s="32"/>
      <c r="K4227" s="229"/>
      <c r="L4227" s="229"/>
      <c r="M4227" s="32"/>
      <c r="N4227" s="229"/>
    </row>
    <row r="4228">
      <c r="A4228" s="227" t="str">
        <f t="shared" si="1"/>
        <v>#VALUE!</v>
      </c>
      <c r="B4228" s="227" t="str">
        <f t="shared" si="2"/>
        <v>#VALUE!</v>
      </c>
      <c r="C4228" s="32"/>
      <c r="D4228" s="32"/>
      <c r="E4228" s="231"/>
      <c r="F4228" s="32"/>
      <c r="G4228" s="229"/>
      <c r="H4228" s="229"/>
      <c r="I4228" s="32"/>
      <c r="J4228" s="32"/>
      <c r="K4228" s="229"/>
      <c r="L4228" s="229"/>
      <c r="M4228" s="32"/>
      <c r="N4228" s="229"/>
    </row>
    <row r="4229">
      <c r="A4229" s="227" t="str">
        <f t="shared" si="1"/>
        <v>#VALUE!</v>
      </c>
      <c r="B4229" s="227" t="str">
        <f t="shared" si="2"/>
        <v>#VALUE!</v>
      </c>
      <c r="C4229" s="32"/>
      <c r="D4229" s="32"/>
      <c r="E4229" s="231"/>
      <c r="F4229" s="32"/>
      <c r="G4229" s="229"/>
      <c r="H4229" s="229"/>
      <c r="I4229" s="32"/>
      <c r="J4229" s="32"/>
      <c r="K4229" s="229"/>
      <c r="L4229" s="229"/>
      <c r="M4229" s="32"/>
      <c r="N4229" s="229"/>
    </row>
    <row r="4230">
      <c r="A4230" s="227" t="str">
        <f t="shared" si="1"/>
        <v>#VALUE!</v>
      </c>
      <c r="B4230" s="227" t="str">
        <f t="shared" si="2"/>
        <v>#VALUE!</v>
      </c>
      <c r="C4230" s="32"/>
      <c r="D4230" s="32"/>
      <c r="E4230" s="231"/>
      <c r="F4230" s="32"/>
      <c r="G4230" s="229"/>
      <c r="H4230" s="229"/>
      <c r="I4230" s="32"/>
      <c r="J4230" s="32"/>
      <c r="K4230" s="229"/>
      <c r="L4230" s="229"/>
      <c r="M4230" s="32"/>
      <c r="N4230" s="229"/>
    </row>
    <row r="4231">
      <c r="A4231" s="227" t="str">
        <f t="shared" si="1"/>
        <v>#VALUE!</v>
      </c>
      <c r="B4231" s="227" t="str">
        <f t="shared" si="2"/>
        <v>#VALUE!</v>
      </c>
      <c r="C4231" s="32"/>
      <c r="D4231" s="32"/>
      <c r="E4231" s="229"/>
      <c r="F4231" s="32"/>
      <c r="G4231" s="229"/>
      <c r="H4231" s="229"/>
      <c r="I4231" s="32"/>
      <c r="J4231" s="32"/>
      <c r="K4231" s="229"/>
      <c r="L4231" s="229"/>
      <c r="M4231" s="32"/>
      <c r="N4231" s="229"/>
    </row>
    <row r="4232">
      <c r="A4232" s="227" t="str">
        <f t="shared" si="1"/>
        <v>#VALUE!</v>
      </c>
      <c r="B4232" s="227" t="str">
        <f t="shared" si="2"/>
        <v>#VALUE!</v>
      </c>
      <c r="C4232" s="32"/>
      <c r="D4232" s="32"/>
      <c r="E4232" s="229"/>
      <c r="F4232" s="32"/>
      <c r="G4232" s="229"/>
      <c r="H4232" s="229"/>
      <c r="I4232" s="32"/>
      <c r="J4232" s="32"/>
      <c r="K4232" s="229"/>
      <c r="L4232" s="229"/>
      <c r="M4232" s="32"/>
      <c r="N4232" s="229"/>
    </row>
    <row r="4233">
      <c r="A4233" s="227" t="str">
        <f t="shared" si="1"/>
        <v>#VALUE!</v>
      </c>
      <c r="B4233" s="227" t="str">
        <f t="shared" si="2"/>
        <v>#VALUE!</v>
      </c>
      <c r="C4233" s="32"/>
      <c r="D4233" s="32"/>
      <c r="E4233" s="231"/>
      <c r="F4233" s="32"/>
      <c r="G4233" s="229"/>
      <c r="H4233" s="229"/>
      <c r="I4233" s="32"/>
      <c r="J4233" s="32"/>
      <c r="K4233" s="229"/>
      <c r="L4233" s="229"/>
      <c r="M4233" s="32"/>
      <c r="N4233" s="229"/>
    </row>
    <row r="4234">
      <c r="A4234" s="227" t="str">
        <f t="shared" si="1"/>
        <v>#VALUE!</v>
      </c>
      <c r="B4234" s="227" t="str">
        <f t="shared" si="2"/>
        <v>#VALUE!</v>
      </c>
      <c r="C4234" s="32"/>
      <c r="D4234" s="32"/>
      <c r="E4234" s="231"/>
      <c r="F4234" s="32"/>
      <c r="G4234" s="229"/>
      <c r="H4234" s="229"/>
      <c r="I4234" s="32"/>
      <c r="J4234" s="32"/>
      <c r="K4234" s="229"/>
      <c r="L4234" s="229"/>
      <c r="M4234" s="32"/>
      <c r="N4234" s="229"/>
    </row>
    <row r="4235">
      <c r="A4235" s="227" t="str">
        <f t="shared" si="1"/>
        <v>#VALUE!</v>
      </c>
      <c r="B4235" s="227" t="str">
        <f t="shared" si="2"/>
        <v>#VALUE!</v>
      </c>
      <c r="C4235" s="32"/>
      <c r="D4235" s="32"/>
      <c r="E4235" s="231"/>
      <c r="F4235" s="32"/>
      <c r="G4235" s="229"/>
      <c r="H4235" s="229"/>
      <c r="I4235" s="32"/>
      <c r="J4235" s="32"/>
      <c r="K4235" s="229"/>
      <c r="L4235" s="229"/>
      <c r="M4235" s="32"/>
      <c r="N4235" s="229"/>
    </row>
    <row r="4236">
      <c r="A4236" s="227" t="str">
        <f t="shared" si="1"/>
        <v>#VALUE!</v>
      </c>
      <c r="B4236" s="227" t="str">
        <f t="shared" si="2"/>
        <v>#VALUE!</v>
      </c>
      <c r="C4236" s="32"/>
      <c r="D4236" s="32"/>
      <c r="E4236" s="229"/>
      <c r="F4236" s="32"/>
      <c r="G4236" s="229"/>
      <c r="H4236" s="229"/>
      <c r="I4236" s="32"/>
      <c r="J4236" s="32"/>
      <c r="K4236" s="229"/>
      <c r="L4236" s="229"/>
      <c r="M4236" s="32"/>
      <c r="N4236" s="229"/>
    </row>
    <row r="4237">
      <c r="A4237" s="227" t="str">
        <f t="shared" si="1"/>
        <v>#VALUE!</v>
      </c>
      <c r="B4237" s="227" t="str">
        <f t="shared" si="2"/>
        <v>#VALUE!</v>
      </c>
      <c r="C4237" s="32"/>
      <c r="D4237" s="32"/>
      <c r="E4237" s="229"/>
      <c r="F4237" s="32"/>
      <c r="G4237" s="229"/>
      <c r="H4237" s="229"/>
      <c r="I4237" s="32"/>
      <c r="J4237" s="32"/>
      <c r="K4237" s="229"/>
      <c r="L4237" s="229"/>
      <c r="M4237" s="32"/>
      <c r="N4237" s="229"/>
    </row>
    <row r="4238">
      <c r="A4238" s="227" t="str">
        <f t="shared" si="1"/>
        <v>#VALUE!</v>
      </c>
      <c r="B4238" s="227" t="str">
        <f t="shared" si="2"/>
        <v>#VALUE!</v>
      </c>
      <c r="C4238" s="32"/>
      <c r="D4238" s="32"/>
      <c r="E4238" s="229"/>
      <c r="F4238" s="32"/>
      <c r="G4238" s="229"/>
      <c r="H4238" s="229"/>
      <c r="I4238" s="32"/>
      <c r="J4238" s="32"/>
      <c r="K4238" s="229"/>
      <c r="L4238" s="229"/>
      <c r="M4238" s="32"/>
      <c r="N4238" s="229"/>
    </row>
    <row r="4239">
      <c r="A4239" s="227" t="str">
        <f t="shared" si="1"/>
        <v>#VALUE!</v>
      </c>
      <c r="B4239" s="227" t="str">
        <f t="shared" si="2"/>
        <v>#VALUE!</v>
      </c>
      <c r="C4239" s="32"/>
      <c r="D4239" s="32"/>
      <c r="E4239" s="229"/>
      <c r="F4239" s="32"/>
      <c r="G4239" s="229"/>
      <c r="H4239" s="229"/>
      <c r="I4239" s="32"/>
      <c r="J4239" s="32"/>
      <c r="K4239" s="229"/>
      <c r="L4239" s="229"/>
      <c r="M4239" s="32"/>
      <c r="N4239" s="229"/>
    </row>
    <row r="4240">
      <c r="A4240" s="227" t="str">
        <f t="shared" si="1"/>
        <v>#VALUE!</v>
      </c>
      <c r="B4240" s="227" t="str">
        <f t="shared" si="2"/>
        <v>#VALUE!</v>
      </c>
      <c r="C4240" s="32"/>
      <c r="D4240" s="32"/>
      <c r="E4240" s="229"/>
      <c r="F4240" s="32"/>
      <c r="G4240" s="229"/>
      <c r="H4240" s="229"/>
      <c r="I4240" s="32"/>
      <c r="J4240" s="32"/>
      <c r="K4240" s="229"/>
      <c r="L4240" s="229"/>
      <c r="M4240" s="32"/>
      <c r="N4240" s="229"/>
    </row>
    <row r="4241">
      <c r="A4241" s="227" t="str">
        <f t="shared" si="1"/>
        <v>#VALUE!</v>
      </c>
      <c r="B4241" s="227" t="str">
        <f t="shared" si="2"/>
        <v>#VALUE!</v>
      </c>
      <c r="C4241" s="32"/>
      <c r="D4241" s="32"/>
      <c r="E4241" s="229"/>
      <c r="F4241" s="32"/>
      <c r="G4241" s="229"/>
      <c r="H4241" s="229"/>
      <c r="I4241" s="32"/>
      <c r="J4241" s="32"/>
      <c r="K4241" s="229"/>
      <c r="L4241" s="229"/>
      <c r="M4241" s="32"/>
      <c r="N4241" s="229"/>
    </row>
    <row r="4242">
      <c r="A4242" s="227" t="str">
        <f t="shared" si="1"/>
        <v>#VALUE!</v>
      </c>
      <c r="B4242" s="227" t="str">
        <f t="shared" si="2"/>
        <v>#VALUE!</v>
      </c>
      <c r="C4242" s="32"/>
      <c r="D4242" s="32"/>
      <c r="E4242" s="229"/>
      <c r="F4242" s="32"/>
      <c r="G4242" s="229"/>
      <c r="H4242" s="229"/>
      <c r="I4242" s="32"/>
      <c r="J4242" s="32"/>
      <c r="K4242" s="229"/>
      <c r="L4242" s="229"/>
      <c r="M4242" s="32"/>
      <c r="N4242" s="229"/>
    </row>
    <row r="4243">
      <c r="A4243" s="227" t="str">
        <f t="shared" si="1"/>
        <v>#VALUE!</v>
      </c>
      <c r="B4243" s="227" t="str">
        <f t="shared" si="2"/>
        <v>#VALUE!</v>
      </c>
      <c r="C4243" s="32"/>
      <c r="D4243" s="32"/>
      <c r="E4243" s="229"/>
      <c r="F4243" s="32"/>
      <c r="G4243" s="229"/>
      <c r="H4243" s="229"/>
      <c r="I4243" s="32"/>
      <c r="J4243" s="32"/>
      <c r="K4243" s="229"/>
      <c r="L4243" s="229"/>
      <c r="M4243" s="32"/>
      <c r="N4243" s="229"/>
    </row>
    <row r="4244">
      <c r="A4244" s="227" t="str">
        <f t="shared" si="1"/>
        <v>#VALUE!</v>
      </c>
      <c r="B4244" s="227" t="str">
        <f t="shared" si="2"/>
        <v>#VALUE!</v>
      </c>
      <c r="C4244" s="32"/>
      <c r="D4244" s="32"/>
      <c r="E4244" s="229"/>
      <c r="F4244" s="32"/>
      <c r="G4244" s="229"/>
      <c r="H4244" s="229"/>
      <c r="I4244" s="32"/>
      <c r="J4244" s="32"/>
      <c r="K4244" s="229"/>
      <c r="L4244" s="229"/>
      <c r="M4244" s="32"/>
      <c r="N4244" s="229"/>
    </row>
    <row r="4245">
      <c r="A4245" s="227" t="str">
        <f t="shared" si="1"/>
        <v>#VALUE!</v>
      </c>
      <c r="B4245" s="227" t="str">
        <f t="shared" si="2"/>
        <v>#VALUE!</v>
      </c>
      <c r="C4245" s="32"/>
      <c r="D4245" s="32"/>
      <c r="E4245" s="229"/>
      <c r="F4245" s="32"/>
      <c r="G4245" s="229"/>
      <c r="H4245" s="229"/>
      <c r="I4245" s="32"/>
      <c r="J4245" s="32"/>
      <c r="K4245" s="229"/>
      <c r="L4245" s="229"/>
      <c r="M4245" s="32"/>
      <c r="N4245" s="229"/>
    </row>
    <row r="4246">
      <c r="A4246" s="227" t="str">
        <f t="shared" si="1"/>
        <v>#VALUE!</v>
      </c>
      <c r="B4246" s="227" t="str">
        <f t="shared" si="2"/>
        <v>#VALUE!</v>
      </c>
      <c r="C4246" s="32"/>
      <c r="D4246" s="32"/>
      <c r="E4246" s="229"/>
      <c r="F4246" s="32"/>
      <c r="G4246" s="229"/>
      <c r="H4246" s="229"/>
      <c r="I4246" s="32"/>
      <c r="J4246" s="32"/>
      <c r="K4246" s="229"/>
      <c r="L4246" s="229"/>
      <c r="M4246" s="32"/>
      <c r="N4246" s="229"/>
    </row>
    <row r="4247">
      <c r="A4247" s="227" t="str">
        <f t="shared" si="1"/>
        <v>#VALUE!</v>
      </c>
      <c r="B4247" s="227" t="str">
        <f t="shared" si="2"/>
        <v>#VALUE!</v>
      </c>
      <c r="C4247" s="32"/>
      <c r="D4247" s="32"/>
      <c r="E4247" s="229"/>
      <c r="F4247" s="32"/>
      <c r="G4247" s="229"/>
      <c r="H4247" s="229"/>
      <c r="I4247" s="32"/>
      <c r="J4247" s="32"/>
      <c r="K4247" s="229"/>
      <c r="L4247" s="229"/>
      <c r="M4247" s="32"/>
      <c r="N4247" s="229"/>
    </row>
    <row r="4248">
      <c r="A4248" s="227" t="str">
        <f t="shared" si="1"/>
        <v>#VALUE!</v>
      </c>
      <c r="B4248" s="227" t="str">
        <f t="shared" si="2"/>
        <v>#VALUE!</v>
      </c>
      <c r="C4248" s="32"/>
      <c r="D4248" s="32"/>
      <c r="E4248" s="229"/>
      <c r="F4248" s="32"/>
      <c r="G4248" s="229"/>
      <c r="H4248" s="229"/>
      <c r="I4248" s="32"/>
      <c r="J4248" s="32"/>
      <c r="K4248" s="229"/>
      <c r="L4248" s="229"/>
      <c r="M4248" s="32"/>
      <c r="N4248" s="229"/>
    </row>
    <row r="4249">
      <c r="A4249" s="227" t="str">
        <f t="shared" si="1"/>
        <v>#VALUE!</v>
      </c>
      <c r="B4249" s="227" t="str">
        <f t="shared" si="2"/>
        <v>#VALUE!</v>
      </c>
      <c r="C4249" s="32"/>
      <c r="D4249" s="32"/>
      <c r="E4249" s="229"/>
      <c r="F4249" s="32"/>
      <c r="G4249" s="229"/>
      <c r="H4249" s="229"/>
      <c r="I4249" s="32"/>
      <c r="J4249" s="32"/>
      <c r="K4249" s="229"/>
      <c r="L4249" s="229"/>
      <c r="M4249" s="32"/>
      <c r="N4249" s="229"/>
    </row>
    <row r="4250">
      <c r="A4250" s="227" t="str">
        <f t="shared" si="1"/>
        <v>#VALUE!</v>
      </c>
      <c r="B4250" s="227" t="str">
        <f t="shared" si="2"/>
        <v>#VALUE!</v>
      </c>
      <c r="C4250" s="32"/>
      <c r="D4250" s="32"/>
      <c r="E4250" s="229"/>
      <c r="F4250" s="32"/>
      <c r="G4250" s="229"/>
      <c r="H4250" s="229"/>
      <c r="I4250" s="32"/>
      <c r="J4250" s="32"/>
      <c r="K4250" s="229"/>
      <c r="L4250" s="229"/>
      <c r="M4250" s="32"/>
      <c r="N4250" s="229"/>
    </row>
    <row r="4251">
      <c r="A4251" s="227" t="str">
        <f t="shared" si="1"/>
        <v>#VALUE!</v>
      </c>
      <c r="B4251" s="227" t="str">
        <f t="shared" si="2"/>
        <v>#VALUE!</v>
      </c>
      <c r="C4251" s="32"/>
      <c r="D4251" s="32"/>
      <c r="E4251" s="229"/>
      <c r="F4251" s="32"/>
      <c r="G4251" s="229"/>
      <c r="H4251" s="229"/>
      <c r="I4251" s="32"/>
      <c r="J4251" s="32"/>
      <c r="K4251" s="229"/>
      <c r="L4251" s="229"/>
      <c r="M4251" s="32"/>
      <c r="N4251" s="229"/>
    </row>
    <row r="4252">
      <c r="A4252" s="227" t="str">
        <f t="shared" si="1"/>
        <v>#VALUE!</v>
      </c>
      <c r="B4252" s="227" t="str">
        <f t="shared" si="2"/>
        <v>#VALUE!</v>
      </c>
      <c r="C4252" s="32"/>
      <c r="D4252" s="32"/>
      <c r="E4252" s="229"/>
      <c r="F4252" s="32"/>
      <c r="G4252" s="229"/>
      <c r="H4252" s="229"/>
      <c r="I4252" s="32"/>
      <c r="J4252" s="32"/>
      <c r="K4252" s="229"/>
      <c r="L4252" s="229"/>
      <c r="M4252" s="32"/>
      <c r="N4252" s="229"/>
    </row>
    <row r="4253">
      <c r="A4253" s="227" t="str">
        <f t="shared" si="1"/>
        <v>#VALUE!</v>
      </c>
      <c r="B4253" s="227" t="str">
        <f t="shared" si="2"/>
        <v>#VALUE!</v>
      </c>
      <c r="C4253" s="32"/>
      <c r="D4253" s="32"/>
      <c r="E4253" s="229"/>
      <c r="F4253" s="32"/>
      <c r="G4253" s="229"/>
      <c r="H4253" s="229"/>
      <c r="I4253" s="32"/>
      <c r="J4253" s="32"/>
      <c r="K4253" s="229"/>
      <c r="L4253" s="229"/>
      <c r="M4253" s="32"/>
      <c r="N4253" s="229"/>
    </row>
    <row r="4254">
      <c r="A4254" s="227" t="str">
        <f t="shared" si="1"/>
        <v>#VALUE!</v>
      </c>
      <c r="B4254" s="227" t="str">
        <f t="shared" si="2"/>
        <v>#VALUE!</v>
      </c>
      <c r="C4254" s="32"/>
      <c r="D4254" s="32"/>
      <c r="E4254" s="229"/>
      <c r="F4254" s="32"/>
      <c r="G4254" s="229"/>
      <c r="H4254" s="229"/>
      <c r="I4254" s="32"/>
      <c r="J4254" s="32"/>
      <c r="K4254" s="229"/>
      <c r="L4254" s="229"/>
      <c r="M4254" s="32"/>
      <c r="N4254" s="229"/>
    </row>
    <row r="4255">
      <c r="A4255" s="227" t="str">
        <f t="shared" si="1"/>
        <v>#VALUE!</v>
      </c>
      <c r="B4255" s="227" t="str">
        <f t="shared" si="2"/>
        <v>#VALUE!</v>
      </c>
      <c r="C4255" s="32"/>
      <c r="D4255" s="32"/>
      <c r="E4255" s="229"/>
      <c r="F4255" s="32"/>
      <c r="G4255" s="229"/>
      <c r="H4255" s="229"/>
      <c r="I4255" s="32"/>
      <c r="J4255" s="32"/>
      <c r="K4255" s="229"/>
      <c r="L4255" s="229"/>
      <c r="M4255" s="32"/>
      <c r="N4255" s="229"/>
    </row>
    <row r="4256">
      <c r="A4256" s="227" t="str">
        <f t="shared" si="1"/>
        <v>#VALUE!</v>
      </c>
      <c r="B4256" s="227" t="str">
        <f t="shared" si="2"/>
        <v>#VALUE!</v>
      </c>
      <c r="C4256" s="32"/>
      <c r="D4256" s="32"/>
      <c r="E4256" s="229"/>
      <c r="F4256" s="32"/>
      <c r="G4256" s="229"/>
      <c r="H4256" s="229"/>
      <c r="I4256" s="32"/>
      <c r="J4256" s="32"/>
      <c r="K4256" s="229"/>
      <c r="L4256" s="229"/>
      <c r="M4256" s="32"/>
      <c r="N4256" s="229"/>
    </row>
    <row r="4257">
      <c r="A4257" s="227" t="str">
        <f t="shared" si="1"/>
        <v>#VALUE!</v>
      </c>
      <c r="B4257" s="227" t="str">
        <f t="shared" si="2"/>
        <v>#VALUE!</v>
      </c>
      <c r="C4257" s="32"/>
      <c r="D4257" s="32"/>
      <c r="E4257" s="229"/>
      <c r="F4257" s="32"/>
      <c r="G4257" s="229"/>
      <c r="H4257" s="229"/>
      <c r="I4257" s="32"/>
      <c r="J4257" s="32"/>
      <c r="K4257" s="229"/>
      <c r="L4257" s="229"/>
      <c r="M4257" s="32"/>
      <c r="N4257" s="229"/>
    </row>
    <row r="4258">
      <c r="A4258" s="227" t="str">
        <f t="shared" si="1"/>
        <v>#VALUE!</v>
      </c>
      <c r="B4258" s="227" t="str">
        <f t="shared" si="2"/>
        <v>#VALUE!</v>
      </c>
      <c r="C4258" s="32"/>
      <c r="D4258" s="32"/>
      <c r="E4258" s="229"/>
      <c r="F4258" s="32"/>
      <c r="G4258" s="229"/>
      <c r="H4258" s="229"/>
      <c r="I4258" s="32"/>
      <c r="J4258" s="32"/>
      <c r="K4258" s="229"/>
      <c r="L4258" s="229"/>
      <c r="M4258" s="32"/>
      <c r="N4258" s="229"/>
    </row>
    <row r="4259">
      <c r="A4259" s="227" t="str">
        <f t="shared" si="1"/>
        <v>#VALUE!</v>
      </c>
      <c r="B4259" s="227" t="str">
        <f t="shared" si="2"/>
        <v>#VALUE!</v>
      </c>
      <c r="C4259" s="32"/>
      <c r="D4259" s="32"/>
      <c r="E4259" s="229"/>
      <c r="F4259" s="32"/>
      <c r="G4259" s="229"/>
      <c r="H4259" s="229"/>
      <c r="I4259" s="32"/>
      <c r="J4259" s="32"/>
      <c r="K4259" s="229"/>
      <c r="L4259" s="229"/>
      <c r="M4259" s="32"/>
      <c r="N4259" s="229"/>
    </row>
    <row r="4260">
      <c r="A4260" s="227" t="str">
        <f t="shared" si="1"/>
        <v>#VALUE!</v>
      </c>
      <c r="B4260" s="227" t="str">
        <f t="shared" si="2"/>
        <v>#VALUE!</v>
      </c>
      <c r="C4260" s="32"/>
      <c r="D4260" s="32"/>
      <c r="E4260" s="229"/>
      <c r="F4260" s="32"/>
      <c r="G4260" s="229"/>
      <c r="H4260" s="229"/>
      <c r="I4260" s="32"/>
      <c r="J4260" s="32"/>
      <c r="K4260" s="229"/>
      <c r="L4260" s="229"/>
      <c r="M4260" s="32"/>
      <c r="N4260" s="229"/>
    </row>
    <row r="4261">
      <c r="A4261" s="227" t="str">
        <f t="shared" si="1"/>
        <v>#VALUE!</v>
      </c>
      <c r="B4261" s="227" t="str">
        <f t="shared" si="2"/>
        <v>#VALUE!</v>
      </c>
      <c r="C4261" s="32"/>
      <c r="D4261" s="32"/>
      <c r="E4261" s="229"/>
      <c r="F4261" s="32"/>
      <c r="G4261" s="229"/>
      <c r="H4261" s="229"/>
      <c r="I4261" s="32"/>
      <c r="J4261" s="32"/>
      <c r="K4261" s="229"/>
      <c r="L4261" s="229"/>
      <c r="M4261" s="32"/>
      <c r="N4261" s="229"/>
    </row>
    <row r="4262">
      <c r="A4262" s="227" t="str">
        <f t="shared" si="1"/>
        <v>#VALUE!</v>
      </c>
      <c r="B4262" s="227" t="str">
        <f t="shared" si="2"/>
        <v>#VALUE!</v>
      </c>
      <c r="C4262" s="32"/>
      <c r="D4262" s="32"/>
      <c r="E4262" s="229"/>
      <c r="F4262" s="32"/>
      <c r="G4262" s="229"/>
      <c r="H4262" s="229"/>
      <c r="I4262" s="32"/>
      <c r="J4262" s="32"/>
      <c r="K4262" s="229"/>
      <c r="L4262" s="229"/>
      <c r="M4262" s="32"/>
      <c r="N4262" s="229"/>
    </row>
    <row r="4263">
      <c r="A4263" s="227" t="str">
        <f t="shared" si="1"/>
        <v>#VALUE!</v>
      </c>
      <c r="B4263" s="227" t="str">
        <f t="shared" si="2"/>
        <v>#VALUE!</v>
      </c>
      <c r="C4263" s="32"/>
      <c r="D4263" s="32"/>
      <c r="E4263" s="229"/>
      <c r="F4263" s="32"/>
      <c r="G4263" s="229"/>
      <c r="H4263" s="229"/>
      <c r="I4263" s="32"/>
      <c r="J4263" s="32"/>
      <c r="K4263" s="229"/>
      <c r="L4263" s="229"/>
      <c r="M4263" s="32"/>
      <c r="N4263" s="229"/>
    </row>
    <row r="4264">
      <c r="A4264" s="227" t="str">
        <f t="shared" si="1"/>
        <v>#VALUE!</v>
      </c>
      <c r="B4264" s="227" t="str">
        <f t="shared" si="2"/>
        <v>#VALUE!</v>
      </c>
      <c r="C4264" s="32"/>
      <c r="D4264" s="32"/>
      <c r="E4264" s="231"/>
      <c r="F4264" s="32"/>
      <c r="G4264" s="229"/>
      <c r="H4264" s="229"/>
      <c r="I4264" s="32"/>
      <c r="J4264" s="32"/>
      <c r="K4264" s="229"/>
      <c r="L4264" s="229"/>
      <c r="M4264" s="32"/>
      <c r="N4264" s="229"/>
    </row>
    <row r="4265">
      <c r="A4265" s="227" t="str">
        <f t="shared" si="1"/>
        <v>#VALUE!</v>
      </c>
      <c r="B4265" s="227" t="str">
        <f t="shared" si="2"/>
        <v>#VALUE!</v>
      </c>
      <c r="C4265" s="32"/>
      <c r="D4265" s="32"/>
      <c r="E4265" s="231"/>
      <c r="F4265" s="32"/>
      <c r="G4265" s="229"/>
      <c r="H4265" s="229"/>
      <c r="I4265" s="32"/>
      <c r="J4265" s="32"/>
      <c r="K4265" s="229"/>
      <c r="L4265" s="229"/>
      <c r="M4265" s="32"/>
      <c r="N4265" s="229"/>
    </row>
    <row r="4266">
      <c r="A4266" s="227" t="str">
        <f t="shared" si="1"/>
        <v>#VALUE!</v>
      </c>
      <c r="B4266" s="227" t="str">
        <f t="shared" si="2"/>
        <v>#VALUE!</v>
      </c>
      <c r="C4266" s="32"/>
      <c r="D4266" s="32"/>
      <c r="E4266" s="229"/>
      <c r="F4266" s="32"/>
      <c r="G4266" s="229"/>
      <c r="H4266" s="229"/>
      <c r="I4266" s="32"/>
      <c r="J4266" s="32"/>
      <c r="K4266" s="229"/>
      <c r="L4266" s="229"/>
      <c r="M4266" s="32"/>
      <c r="N4266" s="229"/>
    </row>
    <row r="4267">
      <c r="A4267" s="227" t="str">
        <f t="shared" si="1"/>
        <v>#VALUE!</v>
      </c>
      <c r="B4267" s="227" t="str">
        <f t="shared" si="2"/>
        <v>#VALUE!</v>
      </c>
      <c r="C4267" s="32"/>
      <c r="D4267" s="32"/>
      <c r="E4267" s="229"/>
      <c r="F4267" s="32"/>
      <c r="G4267" s="229"/>
      <c r="H4267" s="229"/>
      <c r="I4267" s="32"/>
      <c r="J4267" s="32"/>
      <c r="K4267" s="229"/>
      <c r="L4267" s="229"/>
      <c r="M4267" s="32"/>
      <c r="N4267" s="229"/>
    </row>
    <row r="4268">
      <c r="A4268" s="227" t="str">
        <f t="shared" si="1"/>
        <v>#VALUE!</v>
      </c>
      <c r="B4268" s="227" t="str">
        <f t="shared" si="2"/>
        <v>#VALUE!</v>
      </c>
      <c r="C4268" s="32"/>
      <c r="D4268" s="32"/>
      <c r="E4268" s="229"/>
      <c r="F4268" s="32"/>
      <c r="G4268" s="229"/>
      <c r="H4268" s="229"/>
      <c r="I4268" s="32"/>
      <c r="J4268" s="32"/>
      <c r="K4268" s="229"/>
      <c r="L4268" s="229"/>
      <c r="M4268" s="32"/>
      <c r="N4268" s="229"/>
    </row>
    <row r="4269">
      <c r="A4269" s="227" t="str">
        <f t="shared" si="1"/>
        <v>#VALUE!</v>
      </c>
      <c r="B4269" s="227" t="str">
        <f t="shared" si="2"/>
        <v>#VALUE!</v>
      </c>
      <c r="C4269" s="32"/>
      <c r="D4269" s="32"/>
      <c r="E4269" s="229"/>
      <c r="F4269" s="32"/>
      <c r="G4269" s="229"/>
      <c r="H4269" s="229"/>
      <c r="I4269" s="32"/>
      <c r="J4269" s="32"/>
      <c r="K4269" s="229"/>
      <c r="L4269" s="229"/>
      <c r="M4269" s="32"/>
      <c r="N4269" s="229"/>
    </row>
    <row r="4270">
      <c r="A4270" s="227" t="str">
        <f t="shared" si="1"/>
        <v>#VALUE!</v>
      </c>
      <c r="B4270" s="227" t="str">
        <f t="shared" si="2"/>
        <v>#VALUE!</v>
      </c>
      <c r="C4270" s="32"/>
      <c r="D4270" s="32"/>
      <c r="E4270" s="229"/>
      <c r="F4270" s="32"/>
      <c r="G4270" s="229"/>
      <c r="H4270" s="229"/>
      <c r="I4270" s="32"/>
      <c r="J4270" s="32"/>
      <c r="K4270" s="229"/>
      <c r="L4270" s="229"/>
      <c r="M4270" s="32"/>
      <c r="N4270" s="229"/>
    </row>
    <row r="4271">
      <c r="A4271" s="227" t="str">
        <f t="shared" si="1"/>
        <v>#VALUE!</v>
      </c>
      <c r="B4271" s="227" t="str">
        <f t="shared" si="2"/>
        <v>#VALUE!</v>
      </c>
      <c r="C4271" s="32"/>
      <c r="D4271" s="32"/>
      <c r="E4271" s="229"/>
      <c r="F4271" s="32"/>
      <c r="G4271" s="229"/>
      <c r="H4271" s="229"/>
      <c r="I4271" s="32"/>
      <c r="J4271" s="32"/>
      <c r="K4271" s="229"/>
      <c r="L4271" s="229"/>
      <c r="M4271" s="32"/>
      <c r="N4271" s="229"/>
    </row>
    <row r="4272">
      <c r="A4272" s="227" t="str">
        <f t="shared" si="1"/>
        <v>#VALUE!</v>
      </c>
      <c r="B4272" s="227" t="str">
        <f t="shared" si="2"/>
        <v>#VALUE!</v>
      </c>
      <c r="C4272" s="32"/>
      <c r="D4272" s="32"/>
      <c r="E4272" s="229"/>
      <c r="F4272" s="32"/>
      <c r="G4272" s="229"/>
      <c r="H4272" s="229"/>
      <c r="I4272" s="32"/>
      <c r="J4272" s="32"/>
      <c r="K4272" s="229"/>
      <c r="L4272" s="229"/>
      <c r="M4272" s="32"/>
      <c r="N4272" s="229"/>
    </row>
    <row r="4273">
      <c r="A4273" s="227" t="str">
        <f t="shared" si="1"/>
        <v>#VALUE!</v>
      </c>
      <c r="B4273" s="227" t="str">
        <f t="shared" si="2"/>
        <v>#VALUE!</v>
      </c>
      <c r="C4273" s="32"/>
      <c r="D4273" s="32"/>
      <c r="E4273" s="229"/>
      <c r="F4273" s="32"/>
      <c r="G4273" s="229"/>
      <c r="H4273" s="229"/>
      <c r="I4273" s="32"/>
      <c r="J4273" s="32"/>
      <c r="K4273" s="229"/>
      <c r="L4273" s="229"/>
      <c r="M4273" s="32"/>
      <c r="N4273" s="229"/>
    </row>
    <row r="4274">
      <c r="A4274" s="227" t="str">
        <f t="shared" si="1"/>
        <v>#VALUE!</v>
      </c>
      <c r="B4274" s="227" t="str">
        <f t="shared" si="2"/>
        <v>#VALUE!</v>
      </c>
      <c r="C4274" s="32"/>
      <c r="D4274" s="32"/>
      <c r="E4274" s="229"/>
      <c r="F4274" s="32"/>
      <c r="G4274" s="229"/>
      <c r="H4274" s="229"/>
      <c r="I4274" s="32"/>
      <c r="J4274" s="32"/>
      <c r="K4274" s="229"/>
      <c r="L4274" s="229"/>
      <c r="M4274" s="32"/>
      <c r="N4274" s="229"/>
    </row>
    <row r="4275">
      <c r="A4275" s="227" t="str">
        <f t="shared" si="1"/>
        <v>#VALUE!</v>
      </c>
      <c r="B4275" s="227" t="str">
        <f t="shared" si="2"/>
        <v>#VALUE!</v>
      </c>
      <c r="C4275" s="32"/>
      <c r="D4275" s="32"/>
      <c r="E4275" s="229"/>
      <c r="F4275" s="32"/>
      <c r="G4275" s="229"/>
      <c r="H4275" s="229"/>
      <c r="I4275" s="32"/>
      <c r="J4275" s="32"/>
      <c r="K4275" s="229"/>
      <c r="L4275" s="229"/>
      <c r="M4275" s="32"/>
      <c r="N4275" s="229"/>
    </row>
    <row r="4276">
      <c r="A4276" s="227" t="str">
        <f t="shared" si="1"/>
        <v>#VALUE!</v>
      </c>
      <c r="B4276" s="227" t="str">
        <f t="shared" si="2"/>
        <v>#VALUE!</v>
      </c>
      <c r="C4276" s="32"/>
      <c r="D4276" s="32"/>
      <c r="E4276" s="231"/>
      <c r="F4276" s="32"/>
      <c r="G4276" s="229"/>
      <c r="H4276" s="229"/>
      <c r="I4276" s="32"/>
      <c r="J4276" s="32"/>
      <c r="K4276" s="229"/>
      <c r="L4276" s="229"/>
      <c r="M4276" s="32"/>
      <c r="N4276" s="229"/>
    </row>
    <row r="4277">
      <c r="A4277" s="227" t="str">
        <f t="shared" si="1"/>
        <v>#VALUE!</v>
      </c>
      <c r="B4277" s="227" t="str">
        <f t="shared" si="2"/>
        <v>#VALUE!</v>
      </c>
      <c r="C4277" s="32"/>
      <c r="D4277" s="32"/>
      <c r="E4277" s="229"/>
      <c r="F4277" s="32"/>
      <c r="G4277" s="229"/>
      <c r="H4277" s="229"/>
      <c r="I4277" s="32"/>
      <c r="J4277" s="32"/>
      <c r="K4277" s="229"/>
      <c r="L4277" s="229"/>
      <c r="M4277" s="32"/>
      <c r="N4277" s="229"/>
    </row>
    <row r="4278">
      <c r="A4278" s="227" t="str">
        <f t="shared" si="1"/>
        <v>#VALUE!</v>
      </c>
      <c r="B4278" s="227" t="str">
        <f t="shared" si="2"/>
        <v>#VALUE!</v>
      </c>
      <c r="C4278" s="32"/>
      <c r="D4278" s="32"/>
      <c r="E4278" s="229"/>
      <c r="F4278" s="32"/>
      <c r="G4278" s="229"/>
      <c r="H4278" s="229"/>
      <c r="I4278" s="32"/>
      <c r="J4278" s="32"/>
      <c r="K4278" s="229"/>
      <c r="L4278" s="229"/>
      <c r="M4278" s="32"/>
      <c r="N4278" s="229"/>
    </row>
    <row r="4279">
      <c r="A4279" s="227" t="str">
        <f t="shared" si="1"/>
        <v>#VALUE!</v>
      </c>
      <c r="B4279" s="227" t="str">
        <f t="shared" si="2"/>
        <v>#VALUE!</v>
      </c>
      <c r="C4279" s="32"/>
      <c r="D4279" s="32"/>
      <c r="E4279" s="229"/>
      <c r="F4279" s="32"/>
      <c r="G4279" s="229"/>
      <c r="H4279" s="229"/>
      <c r="I4279" s="32"/>
      <c r="J4279" s="32"/>
      <c r="K4279" s="229"/>
      <c r="L4279" s="229"/>
      <c r="M4279" s="32"/>
      <c r="N4279" s="229"/>
    </row>
    <row r="4280">
      <c r="A4280" s="227" t="str">
        <f t="shared" si="1"/>
        <v>#VALUE!</v>
      </c>
      <c r="B4280" s="227" t="str">
        <f t="shared" si="2"/>
        <v>#VALUE!</v>
      </c>
      <c r="C4280" s="32"/>
      <c r="D4280" s="32"/>
      <c r="E4280" s="229"/>
      <c r="F4280" s="32"/>
      <c r="G4280" s="229"/>
      <c r="H4280" s="229"/>
      <c r="I4280" s="32"/>
      <c r="J4280" s="32"/>
      <c r="K4280" s="229"/>
      <c r="L4280" s="229"/>
      <c r="M4280" s="32"/>
      <c r="N4280" s="229"/>
    </row>
    <row r="4281">
      <c r="A4281" s="227" t="str">
        <f t="shared" si="1"/>
        <v>#VALUE!</v>
      </c>
      <c r="B4281" s="227" t="str">
        <f t="shared" si="2"/>
        <v>#VALUE!</v>
      </c>
      <c r="C4281" s="32"/>
      <c r="D4281" s="32"/>
      <c r="E4281" s="229"/>
      <c r="F4281" s="32"/>
      <c r="G4281" s="229"/>
      <c r="H4281" s="229"/>
      <c r="I4281" s="32"/>
      <c r="J4281" s="32"/>
      <c r="K4281" s="229"/>
      <c r="L4281" s="229"/>
      <c r="M4281" s="32"/>
      <c r="N4281" s="229"/>
    </row>
    <row r="4282">
      <c r="A4282" s="227" t="str">
        <f t="shared" si="1"/>
        <v>#VALUE!</v>
      </c>
      <c r="B4282" s="227" t="str">
        <f t="shared" si="2"/>
        <v>#VALUE!</v>
      </c>
      <c r="C4282" s="32"/>
      <c r="D4282" s="32"/>
      <c r="E4282" s="229"/>
      <c r="F4282" s="32"/>
      <c r="G4282" s="229"/>
      <c r="H4282" s="229"/>
      <c r="I4282" s="32"/>
      <c r="J4282" s="32"/>
      <c r="K4282" s="229"/>
      <c r="L4282" s="229"/>
      <c r="M4282" s="32"/>
      <c r="N4282" s="229"/>
    </row>
    <row r="4283">
      <c r="A4283" s="227" t="str">
        <f t="shared" si="1"/>
        <v>#VALUE!</v>
      </c>
      <c r="B4283" s="227" t="str">
        <f t="shared" si="2"/>
        <v>#VALUE!</v>
      </c>
      <c r="C4283" s="32"/>
      <c r="D4283" s="32"/>
      <c r="E4283" s="229"/>
      <c r="F4283" s="32"/>
      <c r="G4283" s="229"/>
      <c r="H4283" s="229"/>
      <c r="I4283" s="32"/>
      <c r="J4283" s="32"/>
      <c r="K4283" s="229"/>
      <c r="L4283" s="229"/>
      <c r="M4283" s="32"/>
      <c r="N4283" s="229"/>
    </row>
    <row r="4284">
      <c r="A4284" s="227" t="str">
        <f t="shared" si="1"/>
        <v>#VALUE!</v>
      </c>
      <c r="B4284" s="227" t="str">
        <f t="shared" si="2"/>
        <v>#VALUE!</v>
      </c>
      <c r="C4284" s="32"/>
      <c r="D4284" s="32"/>
      <c r="E4284" s="229"/>
      <c r="F4284" s="32"/>
      <c r="G4284" s="229"/>
      <c r="H4284" s="229"/>
      <c r="I4284" s="32"/>
      <c r="J4284" s="32"/>
      <c r="K4284" s="229"/>
      <c r="L4284" s="229"/>
      <c r="M4284" s="32"/>
      <c r="N4284" s="229"/>
    </row>
    <row r="4285">
      <c r="A4285" s="227" t="str">
        <f t="shared" si="1"/>
        <v>#VALUE!</v>
      </c>
      <c r="B4285" s="227" t="str">
        <f t="shared" si="2"/>
        <v>#VALUE!</v>
      </c>
      <c r="C4285" s="32"/>
      <c r="D4285" s="32"/>
      <c r="E4285" s="231"/>
      <c r="F4285" s="32"/>
      <c r="G4285" s="229"/>
      <c r="H4285" s="229"/>
      <c r="I4285" s="32"/>
      <c r="J4285" s="32"/>
      <c r="K4285" s="229"/>
      <c r="L4285" s="229"/>
      <c r="M4285" s="32"/>
      <c r="N4285" s="229"/>
    </row>
    <row r="4286">
      <c r="A4286" s="227" t="str">
        <f t="shared" si="1"/>
        <v>#VALUE!</v>
      </c>
      <c r="B4286" s="227" t="str">
        <f t="shared" si="2"/>
        <v>#VALUE!</v>
      </c>
      <c r="C4286" s="32"/>
      <c r="D4286" s="32"/>
      <c r="E4286" s="231"/>
      <c r="F4286" s="32"/>
      <c r="G4286" s="229"/>
      <c r="H4286" s="229"/>
      <c r="I4286" s="32"/>
      <c r="J4286" s="32"/>
      <c r="K4286" s="229"/>
      <c r="L4286" s="229"/>
      <c r="M4286" s="32"/>
      <c r="N4286" s="229"/>
    </row>
    <row r="4287">
      <c r="A4287" s="227" t="str">
        <f t="shared" si="1"/>
        <v>#VALUE!</v>
      </c>
      <c r="B4287" s="227" t="str">
        <f t="shared" si="2"/>
        <v>#VALUE!</v>
      </c>
      <c r="C4287" s="32"/>
      <c r="D4287" s="32"/>
      <c r="E4287" s="231"/>
      <c r="F4287" s="32"/>
      <c r="G4287" s="229"/>
      <c r="H4287" s="229"/>
      <c r="I4287" s="32"/>
      <c r="J4287" s="32"/>
      <c r="K4287" s="229"/>
      <c r="L4287" s="229"/>
      <c r="M4287" s="32"/>
      <c r="N4287" s="229"/>
    </row>
    <row r="4288">
      <c r="A4288" s="227" t="str">
        <f t="shared" si="1"/>
        <v>#VALUE!</v>
      </c>
      <c r="B4288" s="227" t="str">
        <f t="shared" si="2"/>
        <v>#VALUE!</v>
      </c>
      <c r="C4288" s="32"/>
      <c r="D4288" s="32"/>
      <c r="E4288" s="231"/>
      <c r="F4288" s="32"/>
      <c r="G4288" s="229"/>
      <c r="H4288" s="229"/>
      <c r="I4288" s="32"/>
      <c r="J4288" s="32"/>
      <c r="K4288" s="229"/>
      <c r="L4288" s="229"/>
      <c r="M4288" s="32"/>
      <c r="N4288" s="229"/>
    </row>
    <row r="4289">
      <c r="A4289" s="227" t="str">
        <f t="shared" si="1"/>
        <v>#VALUE!</v>
      </c>
      <c r="B4289" s="227" t="str">
        <f t="shared" si="2"/>
        <v>#VALUE!</v>
      </c>
      <c r="C4289" s="32"/>
      <c r="D4289" s="32"/>
      <c r="E4289" s="231"/>
      <c r="F4289" s="32"/>
      <c r="G4289" s="229"/>
      <c r="H4289" s="229"/>
      <c r="I4289" s="32"/>
      <c r="J4289" s="32"/>
      <c r="K4289" s="229"/>
      <c r="L4289" s="229"/>
      <c r="M4289" s="32"/>
      <c r="N4289" s="229"/>
    </row>
    <row r="4290">
      <c r="A4290" s="227" t="str">
        <f t="shared" si="1"/>
        <v>#VALUE!</v>
      </c>
      <c r="B4290" s="227" t="str">
        <f t="shared" si="2"/>
        <v>#VALUE!</v>
      </c>
      <c r="C4290" s="32"/>
      <c r="D4290" s="32"/>
      <c r="E4290" s="231"/>
      <c r="F4290" s="32"/>
      <c r="G4290" s="229"/>
      <c r="H4290" s="229"/>
      <c r="I4290" s="32"/>
      <c r="J4290" s="32"/>
      <c r="K4290" s="229"/>
      <c r="L4290" s="229"/>
      <c r="M4290" s="32"/>
      <c r="N4290" s="229"/>
    </row>
    <row r="4291">
      <c r="A4291" s="227" t="str">
        <f t="shared" si="1"/>
        <v>#VALUE!</v>
      </c>
      <c r="B4291" s="227" t="str">
        <f t="shared" si="2"/>
        <v>#VALUE!</v>
      </c>
      <c r="C4291" s="32"/>
      <c r="D4291" s="32"/>
      <c r="E4291" s="229"/>
      <c r="F4291" s="32"/>
      <c r="G4291" s="229"/>
      <c r="H4291" s="229"/>
      <c r="I4291" s="32"/>
      <c r="J4291" s="32"/>
      <c r="K4291" s="229"/>
      <c r="L4291" s="229"/>
      <c r="M4291" s="32"/>
      <c r="N4291" s="229"/>
    </row>
    <row r="4292">
      <c r="A4292" s="227" t="str">
        <f t="shared" si="1"/>
        <v>#VALUE!</v>
      </c>
      <c r="B4292" s="227" t="str">
        <f t="shared" si="2"/>
        <v>#VALUE!</v>
      </c>
      <c r="C4292" s="32"/>
      <c r="D4292" s="32"/>
      <c r="E4292" s="229"/>
      <c r="F4292" s="32"/>
      <c r="G4292" s="229"/>
      <c r="H4292" s="229"/>
      <c r="I4292" s="32"/>
      <c r="J4292" s="32"/>
      <c r="K4292" s="229"/>
      <c r="L4292" s="229"/>
      <c r="M4292" s="32"/>
      <c r="N4292" s="229"/>
    </row>
    <row r="4293">
      <c r="A4293" s="227" t="str">
        <f t="shared" si="1"/>
        <v>#VALUE!</v>
      </c>
      <c r="B4293" s="227" t="str">
        <f t="shared" si="2"/>
        <v>#VALUE!</v>
      </c>
      <c r="C4293" s="32"/>
      <c r="D4293" s="32"/>
      <c r="E4293" s="229"/>
      <c r="F4293" s="32"/>
      <c r="G4293" s="229"/>
      <c r="H4293" s="229"/>
      <c r="I4293" s="32"/>
      <c r="J4293" s="32"/>
      <c r="K4293" s="229"/>
      <c r="L4293" s="229"/>
      <c r="M4293" s="32"/>
      <c r="N4293" s="229"/>
    </row>
    <row r="4294">
      <c r="A4294" s="227" t="str">
        <f t="shared" si="1"/>
        <v>#VALUE!</v>
      </c>
      <c r="B4294" s="227" t="str">
        <f t="shared" si="2"/>
        <v>#VALUE!</v>
      </c>
      <c r="C4294" s="32"/>
      <c r="D4294" s="32"/>
      <c r="E4294" s="229"/>
      <c r="F4294" s="32"/>
      <c r="G4294" s="229"/>
      <c r="H4294" s="229"/>
      <c r="I4294" s="32"/>
      <c r="J4294" s="32"/>
      <c r="K4294" s="229"/>
      <c r="L4294" s="229"/>
      <c r="M4294" s="32"/>
      <c r="N4294" s="229"/>
    </row>
    <row r="4295">
      <c r="A4295" s="227" t="str">
        <f t="shared" si="1"/>
        <v>#VALUE!</v>
      </c>
      <c r="B4295" s="227" t="str">
        <f t="shared" si="2"/>
        <v>#VALUE!</v>
      </c>
      <c r="C4295" s="32"/>
      <c r="D4295" s="32"/>
      <c r="E4295" s="229"/>
      <c r="F4295" s="32"/>
      <c r="G4295" s="229"/>
      <c r="H4295" s="229"/>
      <c r="I4295" s="32"/>
      <c r="J4295" s="32"/>
      <c r="K4295" s="229"/>
      <c r="L4295" s="229"/>
      <c r="M4295" s="32"/>
      <c r="N4295" s="229"/>
    </row>
    <row r="4296">
      <c r="A4296" s="227" t="str">
        <f t="shared" si="1"/>
        <v>#VALUE!</v>
      </c>
      <c r="B4296" s="227" t="str">
        <f t="shared" si="2"/>
        <v>#VALUE!</v>
      </c>
      <c r="C4296" s="32"/>
      <c r="D4296" s="32"/>
      <c r="E4296" s="229"/>
      <c r="F4296" s="32"/>
      <c r="G4296" s="229"/>
      <c r="H4296" s="229"/>
      <c r="I4296" s="32"/>
      <c r="J4296" s="32"/>
      <c r="K4296" s="229"/>
      <c r="L4296" s="229"/>
      <c r="M4296" s="32"/>
      <c r="N4296" s="229"/>
    </row>
    <row r="4297">
      <c r="A4297" s="227" t="str">
        <f t="shared" si="1"/>
        <v>#VALUE!</v>
      </c>
      <c r="B4297" s="227" t="str">
        <f t="shared" si="2"/>
        <v>#VALUE!</v>
      </c>
      <c r="C4297" s="32"/>
      <c r="D4297" s="32"/>
      <c r="E4297" s="231"/>
      <c r="F4297" s="32"/>
      <c r="G4297" s="229"/>
      <c r="H4297" s="229"/>
      <c r="I4297" s="32"/>
      <c r="J4297" s="32"/>
      <c r="K4297" s="229"/>
      <c r="L4297" s="229"/>
      <c r="M4297" s="32"/>
      <c r="N4297" s="229"/>
    </row>
    <row r="4298">
      <c r="A4298" s="227" t="str">
        <f t="shared" si="1"/>
        <v>#VALUE!</v>
      </c>
      <c r="B4298" s="227" t="str">
        <f t="shared" si="2"/>
        <v>#VALUE!</v>
      </c>
      <c r="C4298" s="32"/>
      <c r="D4298" s="32"/>
      <c r="E4298" s="229"/>
      <c r="F4298" s="32"/>
      <c r="G4298" s="229"/>
      <c r="H4298" s="229"/>
      <c r="I4298" s="32"/>
      <c r="J4298" s="32"/>
      <c r="K4298" s="229"/>
      <c r="L4298" s="229"/>
      <c r="M4298" s="32"/>
      <c r="N4298" s="229"/>
    </row>
    <row r="4299">
      <c r="A4299" s="227" t="str">
        <f t="shared" si="1"/>
        <v>#VALUE!</v>
      </c>
      <c r="B4299" s="227" t="str">
        <f t="shared" si="2"/>
        <v>#VALUE!</v>
      </c>
      <c r="C4299" s="32"/>
      <c r="D4299" s="32"/>
      <c r="E4299" s="229"/>
      <c r="F4299" s="32"/>
      <c r="G4299" s="229"/>
      <c r="H4299" s="229"/>
      <c r="I4299" s="32"/>
      <c r="J4299" s="32"/>
      <c r="K4299" s="229"/>
      <c r="L4299" s="229"/>
      <c r="M4299" s="32"/>
      <c r="N4299" s="229"/>
    </row>
    <row r="4300">
      <c r="A4300" s="227" t="str">
        <f t="shared" si="1"/>
        <v>#VALUE!</v>
      </c>
      <c r="B4300" s="227" t="str">
        <f t="shared" si="2"/>
        <v>#VALUE!</v>
      </c>
      <c r="C4300" s="32"/>
      <c r="D4300" s="32"/>
      <c r="E4300" s="229"/>
      <c r="F4300" s="32"/>
      <c r="G4300" s="229"/>
      <c r="H4300" s="229"/>
      <c r="I4300" s="32"/>
      <c r="J4300" s="32"/>
      <c r="K4300" s="229"/>
      <c r="L4300" s="229"/>
      <c r="M4300" s="32"/>
      <c r="N4300" s="229"/>
    </row>
    <row r="4301">
      <c r="A4301" s="227" t="str">
        <f t="shared" si="1"/>
        <v>#VALUE!</v>
      </c>
      <c r="B4301" s="227" t="str">
        <f t="shared" si="2"/>
        <v>#VALUE!</v>
      </c>
      <c r="C4301" s="32"/>
      <c r="D4301" s="32"/>
      <c r="E4301" s="229"/>
      <c r="F4301" s="32"/>
      <c r="G4301" s="229"/>
      <c r="H4301" s="229"/>
      <c r="I4301" s="32"/>
      <c r="J4301" s="32"/>
      <c r="K4301" s="229"/>
      <c r="L4301" s="229"/>
      <c r="M4301" s="32"/>
      <c r="N4301" s="229"/>
    </row>
    <row r="4302">
      <c r="A4302" s="227" t="str">
        <f t="shared" si="1"/>
        <v>#VALUE!</v>
      </c>
      <c r="B4302" s="227" t="str">
        <f t="shared" si="2"/>
        <v>#VALUE!</v>
      </c>
      <c r="C4302" s="32"/>
      <c r="D4302" s="32"/>
      <c r="E4302" s="229"/>
      <c r="F4302" s="32"/>
      <c r="G4302" s="229"/>
      <c r="H4302" s="229"/>
      <c r="I4302" s="32"/>
      <c r="J4302" s="32"/>
      <c r="K4302" s="229"/>
      <c r="L4302" s="229"/>
      <c r="M4302" s="32"/>
      <c r="N4302" s="229"/>
    </row>
    <row r="4303">
      <c r="A4303" s="227" t="str">
        <f t="shared" si="1"/>
        <v>#VALUE!</v>
      </c>
      <c r="B4303" s="227" t="str">
        <f t="shared" si="2"/>
        <v>#VALUE!</v>
      </c>
      <c r="C4303" s="32"/>
      <c r="D4303" s="32"/>
      <c r="E4303" s="229"/>
      <c r="F4303" s="32"/>
      <c r="G4303" s="229"/>
      <c r="H4303" s="229"/>
      <c r="I4303" s="32"/>
      <c r="J4303" s="32"/>
      <c r="K4303" s="229"/>
      <c r="L4303" s="229"/>
      <c r="M4303" s="32"/>
      <c r="N4303" s="229"/>
    </row>
    <row r="4304">
      <c r="A4304" s="227" t="str">
        <f t="shared" si="1"/>
        <v>#VALUE!</v>
      </c>
      <c r="B4304" s="227" t="str">
        <f t="shared" si="2"/>
        <v>#VALUE!</v>
      </c>
      <c r="C4304" s="32"/>
      <c r="D4304" s="32"/>
      <c r="E4304" s="229"/>
      <c r="F4304" s="32"/>
      <c r="G4304" s="229"/>
      <c r="H4304" s="229"/>
      <c r="I4304" s="32"/>
      <c r="J4304" s="32"/>
      <c r="K4304" s="229"/>
      <c r="L4304" s="229"/>
      <c r="M4304" s="32"/>
      <c r="N4304" s="229"/>
    </row>
    <row r="4305">
      <c r="A4305" s="227" t="str">
        <f t="shared" si="1"/>
        <v>#VALUE!</v>
      </c>
      <c r="B4305" s="227" t="str">
        <f t="shared" si="2"/>
        <v>#VALUE!</v>
      </c>
      <c r="C4305" s="32"/>
      <c r="D4305" s="32"/>
      <c r="E4305" s="229"/>
      <c r="F4305" s="32"/>
      <c r="G4305" s="229"/>
      <c r="H4305" s="229"/>
      <c r="I4305" s="32"/>
      <c r="J4305" s="32"/>
      <c r="K4305" s="229"/>
      <c r="L4305" s="229"/>
      <c r="M4305" s="32"/>
      <c r="N4305" s="229"/>
    </row>
    <row r="4306">
      <c r="A4306" s="227" t="str">
        <f t="shared" si="1"/>
        <v>#VALUE!</v>
      </c>
      <c r="B4306" s="227" t="str">
        <f t="shared" si="2"/>
        <v>#VALUE!</v>
      </c>
      <c r="C4306" s="32"/>
      <c r="D4306" s="32"/>
      <c r="E4306" s="229"/>
      <c r="F4306" s="32"/>
      <c r="G4306" s="229"/>
      <c r="H4306" s="229"/>
      <c r="I4306" s="32"/>
      <c r="J4306" s="32"/>
      <c r="K4306" s="229"/>
      <c r="L4306" s="229"/>
      <c r="M4306" s="32"/>
      <c r="N4306" s="229"/>
    </row>
    <row r="4307">
      <c r="A4307" s="227" t="str">
        <f t="shared" si="1"/>
        <v>#VALUE!</v>
      </c>
      <c r="B4307" s="227" t="str">
        <f t="shared" si="2"/>
        <v>#VALUE!</v>
      </c>
      <c r="C4307" s="32"/>
      <c r="D4307" s="32"/>
      <c r="E4307" s="229"/>
      <c r="F4307" s="32"/>
      <c r="G4307" s="229"/>
      <c r="H4307" s="229"/>
      <c r="I4307" s="32"/>
      <c r="J4307" s="32"/>
      <c r="K4307" s="229"/>
      <c r="L4307" s="229"/>
      <c r="M4307" s="32"/>
      <c r="N4307" s="229"/>
    </row>
    <row r="4308">
      <c r="A4308" s="227" t="str">
        <f t="shared" si="1"/>
        <v>#VALUE!</v>
      </c>
      <c r="B4308" s="227" t="str">
        <f t="shared" si="2"/>
        <v>#VALUE!</v>
      </c>
      <c r="C4308" s="32"/>
      <c r="D4308" s="32"/>
      <c r="E4308" s="229"/>
      <c r="F4308" s="32"/>
      <c r="G4308" s="229"/>
      <c r="H4308" s="229"/>
      <c r="I4308" s="32"/>
      <c r="J4308" s="32"/>
      <c r="K4308" s="229"/>
      <c r="L4308" s="229"/>
      <c r="M4308" s="32"/>
      <c r="N4308" s="229"/>
    </row>
    <row r="4309">
      <c r="A4309" s="227" t="str">
        <f t="shared" si="1"/>
        <v>#VALUE!</v>
      </c>
      <c r="B4309" s="227" t="str">
        <f t="shared" si="2"/>
        <v>#VALUE!</v>
      </c>
      <c r="C4309" s="32"/>
      <c r="D4309" s="32"/>
      <c r="E4309" s="229"/>
      <c r="F4309" s="32"/>
      <c r="G4309" s="229"/>
      <c r="H4309" s="229"/>
      <c r="I4309" s="32"/>
      <c r="J4309" s="32"/>
      <c r="K4309" s="229"/>
      <c r="L4309" s="229"/>
      <c r="M4309" s="32"/>
      <c r="N4309" s="229"/>
    </row>
    <row r="4310">
      <c r="A4310" s="227" t="str">
        <f t="shared" si="1"/>
        <v>#VALUE!</v>
      </c>
      <c r="B4310" s="227" t="str">
        <f t="shared" si="2"/>
        <v>#VALUE!</v>
      </c>
      <c r="C4310" s="32"/>
      <c r="D4310" s="32"/>
      <c r="E4310" s="229"/>
      <c r="F4310" s="32"/>
      <c r="G4310" s="229"/>
      <c r="H4310" s="229"/>
      <c r="I4310" s="32"/>
      <c r="J4310" s="32"/>
      <c r="K4310" s="229"/>
      <c r="L4310" s="229"/>
      <c r="M4310" s="32"/>
      <c r="N4310" s="229"/>
    </row>
    <row r="4311">
      <c r="A4311" s="227" t="str">
        <f t="shared" si="1"/>
        <v>#VALUE!</v>
      </c>
      <c r="B4311" s="227" t="str">
        <f t="shared" si="2"/>
        <v>#VALUE!</v>
      </c>
      <c r="C4311" s="32"/>
      <c r="D4311" s="32"/>
      <c r="E4311" s="231"/>
      <c r="F4311" s="32"/>
      <c r="G4311" s="229"/>
      <c r="H4311" s="229"/>
      <c r="I4311" s="232"/>
      <c r="J4311" s="32"/>
      <c r="K4311" s="229"/>
      <c r="L4311" s="229"/>
      <c r="M4311" s="232"/>
      <c r="N4311" s="229"/>
    </row>
    <row r="4312">
      <c r="A4312" s="227" t="str">
        <f t="shared" si="1"/>
        <v>#VALUE!</v>
      </c>
      <c r="B4312" s="227" t="str">
        <f t="shared" si="2"/>
        <v>#VALUE!</v>
      </c>
      <c r="C4312" s="32"/>
      <c r="D4312" s="32"/>
      <c r="E4312" s="231"/>
      <c r="F4312" s="32"/>
      <c r="G4312" s="229"/>
      <c r="H4312" s="229"/>
      <c r="I4312" s="32"/>
      <c r="J4312" s="32"/>
      <c r="K4312" s="229"/>
      <c r="L4312" s="229"/>
      <c r="M4312" s="232"/>
      <c r="N4312" s="229"/>
    </row>
    <row r="4313">
      <c r="A4313" s="227" t="str">
        <f t="shared" si="1"/>
        <v>#VALUE!</v>
      </c>
      <c r="B4313" s="227" t="str">
        <f t="shared" si="2"/>
        <v>#VALUE!</v>
      </c>
      <c r="C4313" s="32"/>
      <c r="D4313" s="32"/>
      <c r="E4313" s="231"/>
      <c r="F4313" s="32"/>
      <c r="G4313" s="229"/>
      <c r="H4313" s="229"/>
      <c r="I4313" s="32"/>
      <c r="J4313" s="32"/>
      <c r="K4313" s="229"/>
      <c r="L4313" s="229"/>
      <c r="M4313" s="232"/>
      <c r="N4313" s="229"/>
    </row>
    <row r="4314">
      <c r="A4314" s="227" t="str">
        <f t="shared" si="1"/>
        <v>#VALUE!</v>
      </c>
      <c r="B4314" s="227" t="str">
        <f t="shared" si="2"/>
        <v>#VALUE!</v>
      </c>
      <c r="C4314" s="32"/>
      <c r="D4314" s="32"/>
      <c r="E4314" s="231"/>
      <c r="F4314" s="32"/>
      <c r="G4314" s="229"/>
      <c r="H4314" s="229"/>
      <c r="I4314" s="32"/>
      <c r="J4314" s="32"/>
      <c r="K4314" s="229"/>
      <c r="L4314" s="229"/>
      <c r="M4314" s="232"/>
      <c r="N4314" s="229"/>
    </row>
    <row r="4315">
      <c r="A4315" s="227" t="str">
        <f t="shared" si="1"/>
        <v>#VALUE!</v>
      </c>
      <c r="B4315" s="227" t="str">
        <f t="shared" si="2"/>
        <v>#VALUE!</v>
      </c>
      <c r="C4315" s="32"/>
      <c r="D4315" s="32"/>
      <c r="E4315" s="231"/>
      <c r="F4315" s="32"/>
      <c r="G4315" s="229"/>
      <c r="H4315" s="229"/>
      <c r="I4315" s="32"/>
      <c r="J4315" s="32"/>
      <c r="K4315" s="229"/>
      <c r="L4315" s="229"/>
      <c r="M4315" s="232"/>
      <c r="N4315" s="229"/>
    </row>
    <row r="4316">
      <c r="A4316" s="227" t="str">
        <f t="shared" si="1"/>
        <v>#VALUE!</v>
      </c>
      <c r="B4316" s="227" t="str">
        <f t="shared" si="2"/>
        <v>#VALUE!</v>
      </c>
      <c r="C4316" s="32"/>
      <c r="D4316" s="32"/>
      <c r="E4316" s="231"/>
      <c r="F4316" s="32"/>
      <c r="G4316" s="229"/>
      <c r="H4316" s="229"/>
      <c r="I4316" s="32"/>
      <c r="J4316" s="32"/>
      <c r="K4316" s="229"/>
      <c r="L4316" s="229"/>
      <c r="M4316" s="232"/>
      <c r="N4316" s="229"/>
    </row>
    <row r="4317">
      <c r="A4317" s="227" t="str">
        <f t="shared" si="1"/>
        <v>#VALUE!</v>
      </c>
      <c r="B4317" s="227" t="str">
        <f t="shared" si="2"/>
        <v>#VALUE!</v>
      </c>
      <c r="C4317" s="32"/>
      <c r="D4317" s="32"/>
      <c r="E4317" s="231"/>
      <c r="F4317" s="32"/>
      <c r="G4317" s="229"/>
      <c r="H4317" s="229"/>
      <c r="I4317" s="32"/>
      <c r="J4317" s="32"/>
      <c r="K4317" s="229"/>
      <c r="L4317" s="229"/>
      <c r="M4317" s="232"/>
      <c r="N4317" s="229"/>
    </row>
    <row r="4318">
      <c r="A4318" s="227" t="str">
        <f t="shared" si="1"/>
        <v>#VALUE!</v>
      </c>
      <c r="B4318" s="227" t="str">
        <f t="shared" si="2"/>
        <v>#VALUE!</v>
      </c>
      <c r="C4318" s="32"/>
      <c r="D4318" s="32"/>
      <c r="E4318" s="231"/>
      <c r="F4318" s="32"/>
      <c r="G4318" s="229"/>
      <c r="H4318" s="229"/>
      <c r="I4318" s="32"/>
      <c r="J4318" s="32"/>
      <c r="K4318" s="229"/>
      <c r="L4318" s="229"/>
      <c r="M4318" s="232"/>
      <c r="N4318" s="229"/>
    </row>
    <row r="4319">
      <c r="A4319" s="227" t="str">
        <f t="shared" si="1"/>
        <v>#VALUE!</v>
      </c>
      <c r="B4319" s="227" t="str">
        <f t="shared" si="2"/>
        <v>#VALUE!</v>
      </c>
      <c r="C4319" s="32"/>
      <c r="D4319" s="32"/>
      <c r="E4319" s="231"/>
      <c r="F4319" s="32"/>
      <c r="G4319" s="229"/>
      <c r="H4319" s="229"/>
      <c r="I4319" s="32"/>
      <c r="J4319" s="32"/>
      <c r="K4319" s="229"/>
      <c r="L4319" s="229"/>
      <c r="M4319" s="232"/>
      <c r="N4319" s="229"/>
    </row>
    <row r="4320">
      <c r="A4320" s="227" t="str">
        <f t="shared" si="1"/>
        <v>#VALUE!</v>
      </c>
      <c r="B4320" s="227" t="str">
        <f t="shared" si="2"/>
        <v>#VALUE!</v>
      </c>
      <c r="C4320" s="32"/>
      <c r="D4320" s="32"/>
      <c r="E4320" s="231"/>
      <c r="F4320" s="32"/>
      <c r="G4320" s="229"/>
      <c r="H4320" s="229"/>
      <c r="I4320" s="32"/>
      <c r="J4320" s="32"/>
      <c r="K4320" s="229"/>
      <c r="L4320" s="229"/>
      <c r="M4320" s="232"/>
      <c r="N4320" s="229"/>
    </row>
    <row r="4321">
      <c r="A4321" s="227" t="str">
        <f t="shared" si="1"/>
        <v>#VALUE!</v>
      </c>
      <c r="B4321" s="227" t="str">
        <f t="shared" si="2"/>
        <v>#VALUE!</v>
      </c>
      <c r="C4321" s="32"/>
      <c r="D4321" s="32"/>
      <c r="E4321" s="231"/>
      <c r="F4321" s="32"/>
      <c r="G4321" s="229"/>
      <c r="H4321" s="229"/>
      <c r="I4321" s="32"/>
      <c r="J4321" s="32"/>
      <c r="K4321" s="229"/>
      <c r="L4321" s="229"/>
      <c r="M4321" s="232"/>
      <c r="N4321" s="229"/>
    </row>
    <row r="4322">
      <c r="A4322" s="227" t="str">
        <f t="shared" si="1"/>
        <v>#VALUE!</v>
      </c>
      <c r="B4322" s="227" t="str">
        <f t="shared" si="2"/>
        <v>#VALUE!</v>
      </c>
      <c r="C4322" s="32"/>
      <c r="D4322" s="32"/>
      <c r="E4322" s="231"/>
      <c r="F4322" s="32"/>
      <c r="G4322" s="229"/>
      <c r="H4322" s="229"/>
      <c r="I4322" s="32"/>
      <c r="J4322" s="32"/>
      <c r="K4322" s="229"/>
      <c r="L4322" s="229"/>
      <c r="M4322" s="232"/>
      <c r="N4322" s="229"/>
    </row>
    <row r="4323">
      <c r="A4323" s="227" t="str">
        <f t="shared" si="1"/>
        <v>#VALUE!</v>
      </c>
      <c r="B4323" s="227" t="str">
        <f t="shared" si="2"/>
        <v>#VALUE!</v>
      </c>
      <c r="C4323" s="32"/>
      <c r="D4323" s="32"/>
      <c r="E4323" s="231"/>
      <c r="F4323" s="32"/>
      <c r="G4323" s="229"/>
      <c r="H4323" s="229"/>
      <c r="I4323" s="32"/>
      <c r="J4323" s="32"/>
      <c r="K4323" s="229"/>
      <c r="L4323" s="229"/>
      <c r="M4323" s="232"/>
      <c r="N4323" s="229"/>
    </row>
    <row r="4324">
      <c r="A4324" s="227" t="str">
        <f t="shared" si="1"/>
        <v>#VALUE!</v>
      </c>
      <c r="B4324" s="227" t="str">
        <f t="shared" si="2"/>
        <v>#VALUE!</v>
      </c>
      <c r="C4324" s="32"/>
      <c r="D4324" s="32"/>
      <c r="E4324" s="231"/>
      <c r="F4324" s="32"/>
      <c r="G4324" s="229"/>
      <c r="H4324" s="229"/>
      <c r="I4324" s="32"/>
      <c r="J4324" s="32"/>
      <c r="K4324" s="229"/>
      <c r="L4324" s="229"/>
      <c r="M4324" s="232"/>
      <c r="N4324" s="229"/>
    </row>
    <row r="4325">
      <c r="A4325" s="227" t="str">
        <f t="shared" si="1"/>
        <v>#VALUE!</v>
      </c>
      <c r="B4325" s="227" t="str">
        <f t="shared" si="2"/>
        <v>#VALUE!</v>
      </c>
      <c r="C4325" s="32"/>
      <c r="D4325" s="32"/>
      <c r="E4325" s="231"/>
      <c r="F4325" s="32"/>
      <c r="G4325" s="229"/>
      <c r="H4325" s="229"/>
      <c r="I4325" s="32"/>
      <c r="J4325" s="32"/>
      <c r="K4325" s="229"/>
      <c r="L4325" s="229"/>
      <c r="M4325" s="232"/>
      <c r="N4325" s="229"/>
    </row>
    <row r="4326">
      <c r="A4326" s="227" t="str">
        <f t="shared" si="1"/>
        <v>#VALUE!</v>
      </c>
      <c r="B4326" s="227" t="str">
        <f t="shared" si="2"/>
        <v>#VALUE!</v>
      </c>
      <c r="C4326" s="32"/>
      <c r="D4326" s="32"/>
      <c r="E4326" s="231"/>
      <c r="F4326" s="32"/>
      <c r="G4326" s="229"/>
      <c r="H4326" s="229"/>
      <c r="I4326" s="32"/>
      <c r="J4326" s="32"/>
      <c r="K4326" s="229"/>
      <c r="L4326" s="229"/>
      <c r="M4326" s="232"/>
      <c r="N4326" s="229"/>
    </row>
    <row r="4327">
      <c r="A4327" s="227" t="str">
        <f t="shared" si="1"/>
        <v>#VALUE!</v>
      </c>
      <c r="B4327" s="227" t="str">
        <f t="shared" si="2"/>
        <v>#VALUE!</v>
      </c>
      <c r="C4327" s="32"/>
      <c r="D4327" s="32"/>
      <c r="E4327" s="231"/>
      <c r="F4327" s="32"/>
      <c r="G4327" s="229"/>
      <c r="H4327" s="229"/>
      <c r="I4327" s="32"/>
      <c r="J4327" s="32"/>
      <c r="K4327" s="229"/>
      <c r="L4327" s="229"/>
      <c r="M4327" s="232"/>
      <c r="N4327" s="229"/>
    </row>
    <row r="4328">
      <c r="A4328" s="227" t="str">
        <f t="shared" si="1"/>
        <v>#VALUE!</v>
      </c>
      <c r="B4328" s="227" t="str">
        <f t="shared" si="2"/>
        <v>#VALUE!</v>
      </c>
      <c r="C4328" s="32"/>
      <c r="D4328" s="32"/>
      <c r="E4328" s="231"/>
      <c r="F4328" s="32"/>
      <c r="G4328" s="229"/>
      <c r="H4328" s="229"/>
      <c r="I4328" s="32"/>
      <c r="J4328" s="32"/>
      <c r="K4328" s="229"/>
      <c r="L4328" s="229"/>
      <c r="M4328" s="232"/>
      <c r="N4328" s="229"/>
    </row>
    <row r="4329">
      <c r="A4329" s="227" t="str">
        <f t="shared" si="1"/>
        <v>#VALUE!</v>
      </c>
      <c r="B4329" s="227" t="str">
        <f t="shared" si="2"/>
        <v>#VALUE!</v>
      </c>
      <c r="C4329" s="32"/>
      <c r="D4329" s="32"/>
      <c r="E4329" s="231"/>
      <c r="F4329" s="32"/>
      <c r="G4329" s="229"/>
      <c r="H4329" s="229"/>
      <c r="I4329" s="32"/>
      <c r="J4329" s="32"/>
      <c r="K4329" s="229"/>
      <c r="L4329" s="229"/>
      <c r="M4329" s="232"/>
      <c r="N4329" s="229"/>
    </row>
    <row r="4330">
      <c r="A4330" s="227" t="str">
        <f t="shared" si="1"/>
        <v>#VALUE!</v>
      </c>
      <c r="B4330" s="227" t="str">
        <f t="shared" si="2"/>
        <v>#VALUE!</v>
      </c>
      <c r="C4330" s="32"/>
      <c r="D4330" s="32"/>
      <c r="E4330" s="231"/>
      <c r="F4330" s="32"/>
      <c r="G4330" s="229"/>
      <c r="H4330" s="229"/>
      <c r="I4330" s="32"/>
      <c r="J4330" s="32"/>
      <c r="K4330" s="229"/>
      <c r="L4330" s="229"/>
      <c r="M4330" s="232"/>
      <c r="N4330" s="229"/>
    </row>
    <row r="4331">
      <c r="A4331" s="227" t="str">
        <f t="shared" si="1"/>
        <v>#VALUE!</v>
      </c>
      <c r="B4331" s="227" t="str">
        <f t="shared" si="2"/>
        <v>#VALUE!</v>
      </c>
      <c r="C4331" s="32"/>
      <c r="D4331" s="32"/>
      <c r="E4331" s="231"/>
      <c r="F4331" s="32"/>
      <c r="G4331" s="229"/>
      <c r="H4331" s="229"/>
      <c r="I4331" s="32"/>
      <c r="J4331" s="32"/>
      <c r="K4331" s="229"/>
      <c r="L4331" s="229"/>
      <c r="M4331" s="232"/>
      <c r="N4331" s="229"/>
    </row>
    <row r="4332">
      <c r="A4332" s="227" t="str">
        <f t="shared" si="1"/>
        <v>#VALUE!</v>
      </c>
      <c r="B4332" s="227" t="str">
        <f t="shared" si="2"/>
        <v>#VALUE!</v>
      </c>
      <c r="C4332" s="32"/>
      <c r="D4332" s="32"/>
      <c r="E4332" s="231"/>
      <c r="F4332" s="32"/>
      <c r="G4332" s="229"/>
      <c r="H4332" s="229"/>
      <c r="I4332" s="32"/>
      <c r="J4332" s="32"/>
      <c r="K4332" s="229"/>
      <c r="L4332" s="229"/>
      <c r="M4332" s="232"/>
      <c r="N4332" s="229"/>
    </row>
    <row r="4333">
      <c r="A4333" s="227" t="str">
        <f t="shared" si="1"/>
        <v>#VALUE!</v>
      </c>
      <c r="B4333" s="227" t="str">
        <f t="shared" si="2"/>
        <v>#VALUE!</v>
      </c>
      <c r="C4333" s="32"/>
      <c r="D4333" s="32"/>
      <c r="E4333" s="231"/>
      <c r="F4333" s="32"/>
      <c r="G4333" s="229"/>
      <c r="H4333" s="229"/>
      <c r="I4333" s="32"/>
      <c r="J4333" s="32"/>
      <c r="K4333" s="229"/>
      <c r="L4333" s="229"/>
      <c r="M4333" s="232"/>
      <c r="N4333" s="229"/>
    </row>
    <row r="4334">
      <c r="A4334" s="227" t="str">
        <f t="shared" si="1"/>
        <v>#VALUE!</v>
      </c>
      <c r="B4334" s="227" t="str">
        <f t="shared" si="2"/>
        <v>#VALUE!</v>
      </c>
      <c r="C4334" s="32"/>
      <c r="D4334" s="32"/>
      <c r="E4334" s="231"/>
      <c r="F4334" s="32"/>
      <c r="G4334" s="229"/>
      <c r="H4334" s="229"/>
      <c r="I4334" s="32"/>
      <c r="J4334" s="32"/>
      <c r="K4334" s="229"/>
      <c r="L4334" s="229"/>
      <c r="M4334" s="232"/>
      <c r="N4334" s="229"/>
    </row>
    <row r="4335">
      <c r="A4335" s="227" t="str">
        <f t="shared" si="1"/>
        <v>#VALUE!</v>
      </c>
      <c r="B4335" s="227" t="str">
        <f t="shared" si="2"/>
        <v>#VALUE!</v>
      </c>
      <c r="C4335" s="32"/>
      <c r="D4335" s="32"/>
      <c r="E4335" s="231"/>
      <c r="F4335" s="32"/>
      <c r="G4335" s="229"/>
      <c r="H4335" s="229"/>
      <c r="I4335" s="32"/>
      <c r="J4335" s="32"/>
      <c r="K4335" s="229"/>
      <c r="L4335" s="229"/>
      <c r="M4335" s="232"/>
      <c r="N4335" s="229"/>
    </row>
    <row r="4336">
      <c r="A4336" s="227" t="str">
        <f t="shared" si="1"/>
        <v>#VALUE!</v>
      </c>
      <c r="B4336" s="227" t="str">
        <f t="shared" si="2"/>
        <v>#VALUE!</v>
      </c>
      <c r="C4336" s="32"/>
      <c r="D4336" s="32"/>
      <c r="E4336" s="231"/>
      <c r="F4336" s="32"/>
      <c r="G4336" s="229"/>
      <c r="H4336" s="229"/>
      <c r="I4336" s="32"/>
      <c r="J4336" s="32"/>
      <c r="K4336" s="229"/>
      <c r="L4336" s="229"/>
      <c r="M4336" s="232"/>
      <c r="N4336" s="229"/>
    </row>
    <row r="4337">
      <c r="A4337" s="227" t="str">
        <f t="shared" si="1"/>
        <v>#VALUE!</v>
      </c>
      <c r="B4337" s="227" t="str">
        <f t="shared" si="2"/>
        <v>#VALUE!</v>
      </c>
      <c r="C4337" s="32"/>
      <c r="D4337" s="32"/>
      <c r="E4337" s="231"/>
      <c r="F4337" s="32"/>
      <c r="G4337" s="229"/>
      <c r="H4337" s="229"/>
      <c r="I4337" s="32"/>
      <c r="J4337" s="32"/>
      <c r="K4337" s="229"/>
      <c r="L4337" s="229"/>
      <c r="M4337" s="232"/>
      <c r="N4337" s="229"/>
    </row>
    <row r="4338">
      <c r="A4338" s="227" t="str">
        <f t="shared" si="1"/>
        <v>#VALUE!</v>
      </c>
      <c r="B4338" s="227" t="str">
        <f t="shared" si="2"/>
        <v>#VALUE!</v>
      </c>
      <c r="C4338" s="32"/>
      <c r="D4338" s="32"/>
      <c r="E4338" s="231"/>
      <c r="F4338" s="32"/>
      <c r="G4338" s="229"/>
      <c r="H4338" s="229"/>
      <c r="I4338" s="32"/>
      <c r="J4338" s="32"/>
      <c r="K4338" s="229"/>
      <c r="L4338" s="229"/>
      <c r="M4338" s="232"/>
      <c r="N4338" s="229"/>
    </row>
    <row r="4339">
      <c r="A4339" s="227" t="str">
        <f t="shared" si="1"/>
        <v>#VALUE!</v>
      </c>
      <c r="B4339" s="227" t="str">
        <f t="shared" si="2"/>
        <v>#VALUE!</v>
      </c>
      <c r="C4339" s="32"/>
      <c r="D4339" s="32"/>
      <c r="E4339" s="231"/>
      <c r="F4339" s="32"/>
      <c r="G4339" s="229"/>
      <c r="H4339" s="229"/>
      <c r="I4339" s="32"/>
      <c r="J4339" s="32"/>
      <c r="K4339" s="229"/>
      <c r="L4339" s="229"/>
      <c r="M4339" s="232"/>
      <c r="N4339" s="229"/>
    </row>
    <row r="4340">
      <c r="A4340" s="227" t="str">
        <f t="shared" si="1"/>
        <v>#VALUE!</v>
      </c>
      <c r="B4340" s="227" t="str">
        <f t="shared" si="2"/>
        <v>#VALUE!</v>
      </c>
      <c r="C4340" s="32"/>
      <c r="D4340" s="32"/>
      <c r="E4340" s="231"/>
      <c r="F4340" s="32"/>
      <c r="G4340" s="229"/>
      <c r="H4340" s="229"/>
      <c r="I4340" s="32"/>
      <c r="J4340" s="32"/>
      <c r="K4340" s="229"/>
      <c r="L4340" s="229"/>
      <c r="M4340" s="232"/>
      <c r="N4340" s="229"/>
    </row>
    <row r="4341">
      <c r="A4341" s="227" t="str">
        <f t="shared" si="1"/>
        <v>#VALUE!</v>
      </c>
      <c r="B4341" s="227" t="str">
        <f t="shared" si="2"/>
        <v>#VALUE!</v>
      </c>
      <c r="C4341" s="32"/>
      <c r="D4341" s="32"/>
      <c r="E4341" s="231"/>
      <c r="F4341" s="32"/>
      <c r="G4341" s="229"/>
      <c r="H4341" s="229"/>
      <c r="I4341" s="32"/>
      <c r="J4341" s="32"/>
      <c r="K4341" s="229"/>
      <c r="L4341" s="229"/>
      <c r="M4341" s="232"/>
      <c r="N4341" s="229"/>
    </row>
    <row r="4342">
      <c r="A4342" s="227" t="str">
        <f t="shared" si="1"/>
        <v>#VALUE!</v>
      </c>
      <c r="B4342" s="227" t="str">
        <f t="shared" si="2"/>
        <v>#VALUE!</v>
      </c>
      <c r="C4342" s="32"/>
      <c r="D4342" s="32"/>
      <c r="E4342" s="231"/>
      <c r="F4342" s="32"/>
      <c r="G4342" s="229"/>
      <c r="H4342" s="229"/>
      <c r="I4342" s="32"/>
      <c r="J4342" s="32"/>
      <c r="K4342" s="229"/>
      <c r="L4342" s="229"/>
      <c r="M4342" s="232"/>
      <c r="N4342" s="229"/>
    </row>
    <row r="4343">
      <c r="A4343" s="227" t="str">
        <f t="shared" si="1"/>
        <v>#VALUE!</v>
      </c>
      <c r="B4343" s="227" t="str">
        <f t="shared" si="2"/>
        <v>#VALUE!</v>
      </c>
      <c r="C4343" s="32"/>
      <c r="D4343" s="32"/>
      <c r="E4343" s="231"/>
      <c r="F4343" s="32"/>
      <c r="G4343" s="229"/>
      <c r="H4343" s="229"/>
      <c r="I4343" s="32"/>
      <c r="J4343" s="32"/>
      <c r="K4343" s="229"/>
      <c r="L4343" s="229"/>
      <c r="M4343" s="232"/>
      <c r="N4343" s="229"/>
    </row>
    <row r="4344">
      <c r="A4344" s="227" t="str">
        <f t="shared" si="1"/>
        <v>#VALUE!</v>
      </c>
      <c r="B4344" s="227" t="str">
        <f t="shared" si="2"/>
        <v>#VALUE!</v>
      </c>
      <c r="C4344" s="32"/>
      <c r="D4344" s="32"/>
      <c r="E4344" s="231"/>
      <c r="F4344" s="32"/>
      <c r="G4344" s="229"/>
      <c r="H4344" s="229"/>
      <c r="I4344" s="32"/>
      <c r="J4344" s="32"/>
      <c r="K4344" s="229"/>
      <c r="L4344" s="229"/>
      <c r="M4344" s="232"/>
      <c r="N4344" s="229"/>
    </row>
    <row r="4345">
      <c r="A4345" s="227" t="str">
        <f t="shared" si="1"/>
        <v>#VALUE!</v>
      </c>
      <c r="B4345" s="227" t="str">
        <f t="shared" si="2"/>
        <v>#VALUE!</v>
      </c>
      <c r="C4345" s="32"/>
      <c r="D4345" s="32"/>
      <c r="E4345" s="231"/>
      <c r="F4345" s="32"/>
      <c r="G4345" s="229"/>
      <c r="H4345" s="229"/>
      <c r="I4345" s="32"/>
      <c r="J4345" s="32"/>
      <c r="K4345" s="229"/>
      <c r="L4345" s="229"/>
      <c r="M4345" s="232"/>
      <c r="N4345" s="229"/>
    </row>
    <row r="4346">
      <c r="A4346" s="227" t="str">
        <f t="shared" si="1"/>
        <v>#VALUE!</v>
      </c>
      <c r="B4346" s="227" t="str">
        <f t="shared" si="2"/>
        <v>#VALUE!</v>
      </c>
      <c r="C4346" s="32"/>
      <c r="D4346" s="32"/>
      <c r="E4346" s="231"/>
      <c r="F4346" s="32"/>
      <c r="G4346" s="229"/>
      <c r="H4346" s="229"/>
      <c r="I4346" s="32"/>
      <c r="J4346" s="32"/>
      <c r="K4346" s="229"/>
      <c r="L4346" s="229"/>
      <c r="M4346" s="232"/>
      <c r="N4346" s="229"/>
    </row>
    <row r="4347">
      <c r="A4347" s="227" t="str">
        <f t="shared" si="1"/>
        <v>#VALUE!</v>
      </c>
      <c r="B4347" s="227" t="str">
        <f t="shared" si="2"/>
        <v>#VALUE!</v>
      </c>
      <c r="C4347" s="32"/>
      <c r="D4347" s="32"/>
      <c r="E4347" s="231"/>
      <c r="F4347" s="32"/>
      <c r="G4347" s="229"/>
      <c r="H4347" s="229"/>
      <c r="I4347" s="32"/>
      <c r="J4347" s="32"/>
      <c r="K4347" s="229"/>
      <c r="L4347" s="229"/>
      <c r="M4347" s="232"/>
      <c r="N4347" s="229"/>
    </row>
    <row r="4348">
      <c r="A4348" s="227" t="str">
        <f t="shared" si="1"/>
        <v>#VALUE!</v>
      </c>
      <c r="B4348" s="227" t="str">
        <f t="shared" si="2"/>
        <v>#VALUE!</v>
      </c>
      <c r="C4348" s="32"/>
      <c r="D4348" s="32"/>
      <c r="E4348" s="231"/>
      <c r="F4348" s="32"/>
      <c r="G4348" s="229"/>
      <c r="H4348" s="229"/>
      <c r="I4348" s="32"/>
      <c r="J4348" s="32"/>
      <c r="K4348" s="229"/>
      <c r="L4348" s="229"/>
      <c r="M4348" s="232"/>
      <c r="N4348" s="229"/>
    </row>
    <row r="4349">
      <c r="A4349" s="227" t="str">
        <f t="shared" si="1"/>
        <v>#VALUE!</v>
      </c>
      <c r="B4349" s="227" t="str">
        <f t="shared" si="2"/>
        <v>#VALUE!</v>
      </c>
      <c r="C4349" s="32"/>
      <c r="D4349" s="32"/>
      <c r="E4349" s="231"/>
      <c r="F4349" s="32"/>
      <c r="G4349" s="229"/>
      <c r="H4349" s="229"/>
      <c r="I4349" s="32"/>
      <c r="J4349" s="32"/>
      <c r="K4349" s="229"/>
      <c r="L4349" s="229"/>
      <c r="M4349" s="232"/>
      <c r="N4349" s="229"/>
    </row>
    <row r="4350">
      <c r="A4350" s="227" t="str">
        <f t="shared" si="1"/>
        <v>#VALUE!</v>
      </c>
      <c r="B4350" s="227" t="str">
        <f t="shared" si="2"/>
        <v>#VALUE!</v>
      </c>
      <c r="C4350" s="32"/>
      <c r="D4350" s="32"/>
      <c r="E4350" s="231"/>
      <c r="F4350" s="32"/>
      <c r="G4350" s="229"/>
      <c r="H4350" s="229"/>
      <c r="I4350" s="32"/>
      <c r="J4350" s="32"/>
      <c r="K4350" s="229"/>
      <c r="L4350" s="229"/>
      <c r="M4350" s="232"/>
      <c r="N4350" s="229"/>
    </row>
    <row r="4351">
      <c r="A4351" s="227" t="str">
        <f t="shared" si="1"/>
        <v>#VALUE!</v>
      </c>
      <c r="B4351" s="227" t="str">
        <f t="shared" si="2"/>
        <v>#VALUE!</v>
      </c>
      <c r="C4351" s="32"/>
      <c r="D4351" s="32"/>
      <c r="E4351" s="231"/>
      <c r="F4351" s="32"/>
      <c r="G4351" s="229"/>
      <c r="H4351" s="229"/>
      <c r="I4351" s="32"/>
      <c r="J4351" s="32"/>
      <c r="K4351" s="229"/>
      <c r="L4351" s="229"/>
      <c r="M4351" s="232"/>
      <c r="N4351" s="229"/>
    </row>
    <row r="4352">
      <c r="A4352" s="227" t="str">
        <f t="shared" si="1"/>
        <v>#VALUE!</v>
      </c>
      <c r="B4352" s="227" t="str">
        <f t="shared" si="2"/>
        <v>#VALUE!</v>
      </c>
      <c r="C4352" s="32"/>
      <c r="D4352" s="32"/>
      <c r="E4352" s="231"/>
      <c r="F4352" s="32"/>
      <c r="G4352" s="229"/>
      <c r="H4352" s="229"/>
      <c r="I4352" s="32"/>
      <c r="J4352" s="32"/>
      <c r="K4352" s="229"/>
      <c r="L4352" s="229"/>
      <c r="M4352" s="232"/>
      <c r="N4352" s="229"/>
    </row>
    <row r="4353">
      <c r="A4353" s="227" t="str">
        <f t="shared" si="1"/>
        <v>#VALUE!</v>
      </c>
      <c r="B4353" s="227" t="str">
        <f t="shared" si="2"/>
        <v>#VALUE!</v>
      </c>
      <c r="C4353" s="32"/>
      <c r="D4353" s="32"/>
      <c r="E4353" s="231"/>
      <c r="F4353" s="32"/>
      <c r="G4353" s="229"/>
      <c r="H4353" s="229"/>
      <c r="I4353" s="32"/>
      <c r="J4353" s="32"/>
      <c r="K4353" s="229"/>
      <c r="L4353" s="229"/>
      <c r="M4353" s="232"/>
      <c r="N4353" s="229"/>
    </row>
    <row r="4354">
      <c r="A4354" s="227" t="str">
        <f t="shared" si="1"/>
        <v>#VALUE!</v>
      </c>
      <c r="B4354" s="227" t="str">
        <f t="shared" si="2"/>
        <v>#VALUE!</v>
      </c>
      <c r="C4354" s="32"/>
      <c r="D4354" s="32"/>
      <c r="E4354" s="231"/>
      <c r="F4354" s="32"/>
      <c r="G4354" s="229"/>
      <c r="H4354" s="229"/>
      <c r="I4354" s="32"/>
      <c r="J4354" s="32"/>
      <c r="K4354" s="229"/>
      <c r="L4354" s="229"/>
      <c r="M4354" s="232"/>
      <c r="N4354" s="229"/>
    </row>
    <row r="4355">
      <c r="A4355" s="227" t="str">
        <f t="shared" si="1"/>
        <v>#VALUE!</v>
      </c>
      <c r="B4355" s="227" t="str">
        <f t="shared" si="2"/>
        <v>#VALUE!</v>
      </c>
      <c r="C4355" s="32"/>
      <c r="D4355" s="32"/>
      <c r="E4355" s="231"/>
      <c r="F4355" s="32"/>
      <c r="G4355" s="229"/>
      <c r="H4355" s="229"/>
      <c r="I4355" s="32"/>
      <c r="J4355" s="32"/>
      <c r="K4355" s="229"/>
      <c r="L4355" s="229"/>
      <c r="M4355" s="232"/>
      <c r="N4355" s="229"/>
    </row>
    <row r="4356">
      <c r="A4356" s="227" t="str">
        <f t="shared" si="1"/>
        <v>#VALUE!</v>
      </c>
      <c r="B4356" s="227" t="str">
        <f t="shared" si="2"/>
        <v>#VALUE!</v>
      </c>
      <c r="C4356" s="32"/>
      <c r="D4356" s="32"/>
      <c r="E4356" s="231"/>
      <c r="F4356" s="32"/>
      <c r="G4356" s="229"/>
      <c r="H4356" s="229"/>
      <c r="I4356" s="32"/>
      <c r="J4356" s="32"/>
      <c r="K4356" s="229"/>
      <c r="L4356" s="229"/>
      <c r="M4356" s="232"/>
      <c r="N4356" s="229"/>
    </row>
    <row r="4357">
      <c r="A4357" s="227" t="str">
        <f t="shared" si="1"/>
        <v>#VALUE!</v>
      </c>
      <c r="B4357" s="227" t="str">
        <f t="shared" si="2"/>
        <v>#VALUE!</v>
      </c>
      <c r="C4357" s="32"/>
      <c r="D4357" s="32"/>
      <c r="E4357" s="231"/>
      <c r="F4357" s="32"/>
      <c r="G4357" s="229"/>
      <c r="H4357" s="229"/>
      <c r="I4357" s="32"/>
      <c r="J4357" s="32"/>
      <c r="K4357" s="229"/>
      <c r="L4357" s="229"/>
      <c r="M4357" s="232"/>
      <c r="N4357" s="229"/>
    </row>
    <row r="4358">
      <c r="A4358" s="227" t="str">
        <f t="shared" si="1"/>
        <v>#VALUE!</v>
      </c>
      <c r="B4358" s="227" t="str">
        <f t="shared" si="2"/>
        <v>#VALUE!</v>
      </c>
      <c r="C4358" s="32"/>
      <c r="D4358" s="32"/>
      <c r="E4358" s="231"/>
      <c r="F4358" s="32"/>
      <c r="G4358" s="229"/>
      <c r="H4358" s="229"/>
      <c r="I4358" s="32"/>
      <c r="J4358" s="32"/>
      <c r="K4358" s="229"/>
      <c r="L4358" s="229"/>
      <c r="M4358" s="232"/>
      <c r="N4358" s="229"/>
    </row>
    <row r="4359">
      <c r="A4359" s="227" t="str">
        <f t="shared" si="1"/>
        <v>#VALUE!</v>
      </c>
      <c r="B4359" s="227" t="str">
        <f t="shared" si="2"/>
        <v>#VALUE!</v>
      </c>
      <c r="C4359" s="32"/>
      <c r="D4359" s="32"/>
      <c r="E4359" s="231"/>
      <c r="F4359" s="32"/>
      <c r="G4359" s="229"/>
      <c r="H4359" s="229"/>
      <c r="I4359" s="32"/>
      <c r="J4359" s="32"/>
      <c r="K4359" s="229"/>
      <c r="L4359" s="229"/>
      <c r="M4359" s="232"/>
      <c r="N4359" s="229"/>
    </row>
    <row r="4360">
      <c r="A4360" s="227" t="str">
        <f t="shared" si="1"/>
        <v>#VALUE!</v>
      </c>
      <c r="B4360" s="227" t="str">
        <f t="shared" si="2"/>
        <v>#VALUE!</v>
      </c>
      <c r="C4360" s="32"/>
      <c r="D4360" s="32"/>
      <c r="E4360" s="231"/>
      <c r="F4360" s="32"/>
      <c r="G4360" s="229"/>
      <c r="H4360" s="229"/>
      <c r="I4360" s="32"/>
      <c r="J4360" s="32"/>
      <c r="K4360" s="229"/>
      <c r="L4360" s="229"/>
      <c r="M4360" s="232"/>
      <c r="N4360" s="229"/>
    </row>
    <row r="4361">
      <c r="A4361" s="227" t="str">
        <f t="shared" si="1"/>
        <v>#VALUE!</v>
      </c>
      <c r="B4361" s="227" t="str">
        <f t="shared" si="2"/>
        <v>#VALUE!</v>
      </c>
      <c r="C4361" s="32"/>
      <c r="D4361" s="32"/>
      <c r="E4361" s="231"/>
      <c r="F4361" s="32"/>
      <c r="G4361" s="229"/>
      <c r="H4361" s="229"/>
      <c r="I4361" s="32"/>
      <c r="J4361" s="32"/>
      <c r="K4361" s="229"/>
      <c r="L4361" s="229"/>
      <c r="M4361" s="232"/>
      <c r="N4361" s="229"/>
    </row>
    <row r="4362">
      <c r="A4362" s="227" t="str">
        <f t="shared" si="1"/>
        <v>#VALUE!</v>
      </c>
      <c r="B4362" s="227" t="str">
        <f t="shared" si="2"/>
        <v>#VALUE!</v>
      </c>
      <c r="C4362" s="32"/>
      <c r="D4362" s="32"/>
      <c r="E4362" s="231"/>
      <c r="F4362" s="32"/>
      <c r="G4362" s="229"/>
      <c r="H4362" s="229"/>
      <c r="I4362" s="32"/>
      <c r="J4362" s="32"/>
      <c r="K4362" s="229"/>
      <c r="L4362" s="229"/>
      <c r="M4362" s="232"/>
      <c r="N4362" s="229"/>
    </row>
    <row r="4363">
      <c r="A4363" s="227" t="str">
        <f t="shared" si="1"/>
        <v>#VALUE!</v>
      </c>
      <c r="B4363" s="227" t="str">
        <f t="shared" si="2"/>
        <v>#VALUE!</v>
      </c>
      <c r="C4363" s="32"/>
      <c r="D4363" s="32"/>
      <c r="E4363" s="231"/>
      <c r="F4363" s="32"/>
      <c r="G4363" s="229"/>
      <c r="H4363" s="229"/>
      <c r="I4363" s="32"/>
      <c r="J4363" s="32"/>
      <c r="K4363" s="229"/>
      <c r="L4363" s="229"/>
      <c r="M4363" s="232"/>
      <c r="N4363" s="229"/>
    </row>
    <row r="4364">
      <c r="A4364" s="227" t="str">
        <f t="shared" si="1"/>
        <v>#VALUE!</v>
      </c>
      <c r="B4364" s="227" t="str">
        <f t="shared" si="2"/>
        <v>#VALUE!</v>
      </c>
      <c r="C4364" s="32"/>
      <c r="D4364" s="32"/>
      <c r="E4364" s="231"/>
      <c r="F4364" s="32"/>
      <c r="G4364" s="229"/>
      <c r="H4364" s="229"/>
      <c r="I4364" s="32"/>
      <c r="J4364" s="32"/>
      <c r="K4364" s="229"/>
      <c r="L4364" s="229"/>
      <c r="M4364" s="232"/>
      <c r="N4364" s="229"/>
    </row>
    <row r="4365">
      <c r="A4365" s="227" t="str">
        <f t="shared" si="1"/>
        <v>#VALUE!</v>
      </c>
      <c r="B4365" s="227" t="str">
        <f t="shared" si="2"/>
        <v>#VALUE!</v>
      </c>
      <c r="C4365" s="32"/>
      <c r="D4365" s="32"/>
      <c r="E4365" s="231"/>
      <c r="F4365" s="32"/>
      <c r="G4365" s="229"/>
      <c r="H4365" s="229"/>
      <c r="I4365" s="32"/>
      <c r="J4365" s="32"/>
      <c r="K4365" s="229"/>
      <c r="L4365" s="229"/>
      <c r="M4365" s="232"/>
      <c r="N4365" s="229"/>
    </row>
    <row r="4366">
      <c r="A4366" s="227" t="str">
        <f t="shared" si="1"/>
        <v>#VALUE!</v>
      </c>
      <c r="B4366" s="227" t="str">
        <f t="shared" si="2"/>
        <v>#VALUE!</v>
      </c>
      <c r="C4366" s="32"/>
      <c r="D4366" s="32"/>
      <c r="E4366" s="231"/>
      <c r="F4366" s="32"/>
      <c r="G4366" s="229"/>
      <c r="H4366" s="229"/>
      <c r="I4366" s="32"/>
      <c r="J4366" s="32"/>
      <c r="K4366" s="229"/>
      <c r="L4366" s="229"/>
      <c r="M4366" s="232"/>
      <c r="N4366" s="229"/>
    </row>
    <row r="4367">
      <c r="A4367" s="227" t="str">
        <f t="shared" si="1"/>
        <v>#VALUE!</v>
      </c>
      <c r="B4367" s="227" t="str">
        <f t="shared" si="2"/>
        <v>#VALUE!</v>
      </c>
      <c r="C4367" s="32"/>
      <c r="D4367" s="32"/>
      <c r="E4367" s="231"/>
      <c r="F4367" s="32"/>
      <c r="G4367" s="229"/>
      <c r="H4367" s="229"/>
      <c r="I4367" s="32"/>
      <c r="J4367" s="32"/>
      <c r="K4367" s="229"/>
      <c r="L4367" s="229"/>
      <c r="M4367" s="232"/>
      <c r="N4367" s="229"/>
    </row>
    <row r="4368">
      <c r="A4368" s="227" t="str">
        <f t="shared" si="1"/>
        <v>#VALUE!</v>
      </c>
      <c r="B4368" s="227" t="str">
        <f t="shared" si="2"/>
        <v>#VALUE!</v>
      </c>
      <c r="C4368" s="32"/>
      <c r="D4368" s="32"/>
      <c r="E4368" s="231"/>
      <c r="F4368" s="32"/>
      <c r="G4368" s="229"/>
      <c r="H4368" s="229"/>
      <c r="I4368" s="32"/>
      <c r="J4368" s="32"/>
      <c r="K4368" s="229"/>
      <c r="L4368" s="229"/>
      <c r="M4368" s="232"/>
      <c r="N4368" s="229"/>
    </row>
    <row r="4369">
      <c r="A4369" s="227" t="str">
        <f t="shared" si="1"/>
        <v>#VALUE!</v>
      </c>
      <c r="B4369" s="227" t="str">
        <f t="shared" si="2"/>
        <v>#VALUE!</v>
      </c>
      <c r="C4369" s="32"/>
      <c r="D4369" s="32"/>
      <c r="E4369" s="231"/>
      <c r="F4369" s="32"/>
      <c r="G4369" s="229"/>
      <c r="H4369" s="229"/>
      <c r="I4369" s="32"/>
      <c r="J4369" s="32"/>
      <c r="K4369" s="229"/>
      <c r="L4369" s="229"/>
      <c r="M4369" s="232"/>
      <c r="N4369" s="229"/>
    </row>
    <row r="4370">
      <c r="A4370" s="227" t="str">
        <f t="shared" si="1"/>
        <v>#VALUE!</v>
      </c>
      <c r="B4370" s="227" t="str">
        <f t="shared" si="2"/>
        <v>#VALUE!</v>
      </c>
      <c r="C4370" s="32"/>
      <c r="D4370" s="32"/>
      <c r="E4370" s="231"/>
      <c r="F4370" s="32"/>
      <c r="G4370" s="229"/>
      <c r="H4370" s="229"/>
      <c r="I4370" s="32"/>
      <c r="J4370" s="32"/>
      <c r="K4370" s="229"/>
      <c r="L4370" s="229"/>
      <c r="M4370" s="232"/>
      <c r="N4370" s="229"/>
    </row>
    <row r="4371">
      <c r="A4371" s="227" t="str">
        <f t="shared" si="1"/>
        <v>#VALUE!</v>
      </c>
      <c r="B4371" s="227" t="str">
        <f t="shared" si="2"/>
        <v>#VALUE!</v>
      </c>
      <c r="C4371" s="32"/>
      <c r="D4371" s="32"/>
      <c r="E4371" s="231"/>
      <c r="F4371" s="32"/>
      <c r="G4371" s="229"/>
      <c r="H4371" s="229"/>
      <c r="I4371" s="32"/>
      <c r="J4371" s="32"/>
      <c r="K4371" s="229"/>
      <c r="L4371" s="229"/>
      <c r="M4371" s="232"/>
      <c r="N4371" s="229"/>
    </row>
    <row r="4372">
      <c r="A4372" s="227" t="str">
        <f t="shared" si="1"/>
        <v>#VALUE!</v>
      </c>
      <c r="B4372" s="227" t="str">
        <f t="shared" si="2"/>
        <v>#VALUE!</v>
      </c>
      <c r="C4372" s="32"/>
      <c r="D4372" s="32"/>
      <c r="E4372" s="231"/>
      <c r="F4372" s="32"/>
      <c r="G4372" s="229"/>
      <c r="H4372" s="229"/>
      <c r="I4372" s="32"/>
      <c r="J4372" s="32"/>
      <c r="K4372" s="229"/>
      <c r="L4372" s="229"/>
      <c r="M4372" s="232"/>
      <c r="N4372" s="229"/>
    </row>
    <row r="4373">
      <c r="A4373" s="227" t="str">
        <f t="shared" si="1"/>
        <v>#VALUE!</v>
      </c>
      <c r="B4373" s="227" t="str">
        <f t="shared" si="2"/>
        <v>#VALUE!</v>
      </c>
      <c r="C4373" s="32"/>
      <c r="D4373" s="32"/>
      <c r="E4373" s="231"/>
      <c r="F4373" s="32"/>
      <c r="G4373" s="229"/>
      <c r="H4373" s="229"/>
      <c r="I4373" s="32"/>
      <c r="J4373" s="32"/>
      <c r="K4373" s="229"/>
      <c r="L4373" s="229"/>
      <c r="M4373" s="232"/>
      <c r="N4373" s="229"/>
    </row>
    <row r="4374">
      <c r="A4374" s="227" t="str">
        <f t="shared" si="1"/>
        <v>#VALUE!</v>
      </c>
      <c r="B4374" s="227" t="str">
        <f t="shared" si="2"/>
        <v>#VALUE!</v>
      </c>
      <c r="C4374" s="32"/>
      <c r="D4374" s="32"/>
      <c r="E4374" s="231"/>
      <c r="F4374" s="32"/>
      <c r="G4374" s="229"/>
      <c r="H4374" s="229"/>
      <c r="I4374" s="32"/>
      <c r="J4374" s="32"/>
      <c r="K4374" s="229"/>
      <c r="L4374" s="229"/>
      <c r="M4374" s="232"/>
      <c r="N4374" s="229"/>
    </row>
    <row r="4375">
      <c r="A4375" s="227" t="str">
        <f t="shared" si="1"/>
        <v>#VALUE!</v>
      </c>
      <c r="B4375" s="227" t="str">
        <f t="shared" si="2"/>
        <v>#VALUE!</v>
      </c>
      <c r="C4375" s="32"/>
      <c r="D4375" s="32"/>
      <c r="E4375" s="231"/>
      <c r="F4375" s="32"/>
      <c r="G4375" s="229"/>
      <c r="H4375" s="229"/>
      <c r="I4375" s="32"/>
      <c r="J4375" s="32"/>
      <c r="K4375" s="229"/>
      <c r="L4375" s="229"/>
      <c r="M4375" s="232"/>
      <c r="N4375" s="229"/>
    </row>
    <row r="4376">
      <c r="A4376" s="227" t="str">
        <f t="shared" si="1"/>
        <v>#VALUE!</v>
      </c>
      <c r="B4376" s="227" t="str">
        <f t="shared" si="2"/>
        <v>#VALUE!</v>
      </c>
      <c r="C4376" s="32"/>
      <c r="D4376" s="32"/>
      <c r="E4376" s="231"/>
      <c r="F4376" s="32"/>
      <c r="G4376" s="229"/>
      <c r="H4376" s="229"/>
      <c r="I4376" s="32"/>
      <c r="J4376" s="32"/>
      <c r="K4376" s="229"/>
      <c r="L4376" s="229"/>
      <c r="M4376" s="232"/>
      <c r="N4376" s="229"/>
    </row>
    <row r="4377">
      <c r="A4377" s="227" t="str">
        <f t="shared" si="1"/>
        <v>#VALUE!</v>
      </c>
      <c r="B4377" s="227" t="str">
        <f t="shared" si="2"/>
        <v>#VALUE!</v>
      </c>
      <c r="C4377" s="32"/>
      <c r="D4377" s="32"/>
      <c r="E4377" s="231"/>
      <c r="F4377" s="32"/>
      <c r="G4377" s="229"/>
      <c r="H4377" s="229"/>
      <c r="I4377" s="32"/>
      <c r="J4377" s="32"/>
      <c r="K4377" s="229"/>
      <c r="L4377" s="229"/>
      <c r="M4377" s="232"/>
      <c r="N4377" s="229"/>
    </row>
    <row r="4378">
      <c r="A4378" s="227" t="str">
        <f t="shared" si="1"/>
        <v>#VALUE!</v>
      </c>
      <c r="B4378" s="227" t="str">
        <f t="shared" si="2"/>
        <v>#VALUE!</v>
      </c>
      <c r="C4378" s="32"/>
      <c r="D4378" s="32"/>
      <c r="E4378" s="231"/>
      <c r="F4378" s="32"/>
      <c r="G4378" s="229"/>
      <c r="H4378" s="229"/>
      <c r="I4378" s="32"/>
      <c r="J4378" s="32"/>
      <c r="K4378" s="229"/>
      <c r="L4378" s="229"/>
      <c r="M4378" s="232"/>
      <c r="N4378" s="229"/>
    </row>
    <row r="4379">
      <c r="A4379" s="227" t="str">
        <f t="shared" si="1"/>
        <v>#VALUE!</v>
      </c>
      <c r="B4379" s="227" t="str">
        <f t="shared" si="2"/>
        <v>#VALUE!</v>
      </c>
      <c r="C4379" s="32"/>
      <c r="D4379" s="32"/>
      <c r="E4379" s="231"/>
      <c r="F4379" s="32"/>
      <c r="G4379" s="229"/>
      <c r="H4379" s="229"/>
      <c r="I4379" s="32"/>
      <c r="J4379" s="32"/>
      <c r="K4379" s="229"/>
      <c r="L4379" s="229"/>
      <c r="M4379" s="232"/>
      <c r="N4379" s="229"/>
    </row>
    <row r="4380">
      <c r="A4380" s="227" t="str">
        <f t="shared" si="1"/>
        <v>#VALUE!</v>
      </c>
      <c r="B4380" s="227" t="str">
        <f t="shared" si="2"/>
        <v>#VALUE!</v>
      </c>
      <c r="C4380" s="32"/>
      <c r="D4380" s="32"/>
      <c r="E4380" s="231"/>
      <c r="F4380" s="32"/>
      <c r="G4380" s="229"/>
      <c r="H4380" s="229"/>
      <c r="I4380" s="32"/>
      <c r="J4380" s="32"/>
      <c r="K4380" s="229"/>
      <c r="L4380" s="229"/>
      <c r="M4380" s="232"/>
      <c r="N4380" s="229"/>
    </row>
    <row r="4381">
      <c r="A4381" s="227" t="str">
        <f t="shared" si="1"/>
        <v>#VALUE!</v>
      </c>
      <c r="B4381" s="227" t="str">
        <f t="shared" si="2"/>
        <v>#VALUE!</v>
      </c>
      <c r="C4381" s="32"/>
      <c r="D4381" s="32"/>
      <c r="E4381" s="231"/>
      <c r="F4381" s="32"/>
      <c r="G4381" s="229"/>
      <c r="H4381" s="229"/>
      <c r="I4381" s="32"/>
      <c r="J4381" s="32"/>
      <c r="K4381" s="229"/>
      <c r="L4381" s="229"/>
      <c r="M4381" s="232"/>
      <c r="N4381" s="229"/>
    </row>
    <row r="4382">
      <c r="A4382" s="227" t="str">
        <f t="shared" si="1"/>
        <v>#VALUE!</v>
      </c>
      <c r="B4382" s="227" t="str">
        <f t="shared" si="2"/>
        <v>#VALUE!</v>
      </c>
      <c r="C4382" s="32"/>
      <c r="D4382" s="32"/>
      <c r="E4382" s="231"/>
      <c r="F4382" s="32"/>
      <c r="G4382" s="229"/>
      <c r="H4382" s="229"/>
      <c r="I4382" s="32"/>
      <c r="J4382" s="32"/>
      <c r="K4382" s="229"/>
      <c r="L4382" s="229"/>
      <c r="M4382" s="232"/>
      <c r="N4382" s="229"/>
    </row>
    <row r="4383">
      <c r="A4383" s="227" t="str">
        <f t="shared" si="1"/>
        <v>#VALUE!</v>
      </c>
      <c r="B4383" s="227" t="str">
        <f t="shared" si="2"/>
        <v>#VALUE!</v>
      </c>
      <c r="C4383" s="32"/>
      <c r="D4383" s="32"/>
      <c r="E4383" s="231"/>
      <c r="F4383" s="32"/>
      <c r="G4383" s="229"/>
      <c r="H4383" s="229"/>
      <c r="I4383" s="32"/>
      <c r="J4383" s="32"/>
      <c r="K4383" s="229"/>
      <c r="L4383" s="229"/>
      <c r="M4383" s="232"/>
      <c r="N4383" s="229"/>
    </row>
    <row r="4384">
      <c r="A4384" s="227" t="str">
        <f t="shared" si="1"/>
        <v>#VALUE!</v>
      </c>
      <c r="B4384" s="227" t="str">
        <f t="shared" si="2"/>
        <v>#VALUE!</v>
      </c>
      <c r="C4384" s="32"/>
      <c r="D4384" s="32"/>
      <c r="E4384" s="231"/>
      <c r="F4384" s="32"/>
      <c r="G4384" s="229"/>
      <c r="H4384" s="229"/>
      <c r="I4384" s="32"/>
      <c r="J4384" s="32"/>
      <c r="K4384" s="229"/>
      <c r="L4384" s="229"/>
      <c r="M4384" s="232"/>
      <c r="N4384" s="229"/>
    </row>
    <row r="4385">
      <c r="A4385" s="227" t="str">
        <f t="shared" si="1"/>
        <v>#VALUE!</v>
      </c>
      <c r="B4385" s="227" t="str">
        <f t="shared" si="2"/>
        <v>#VALUE!</v>
      </c>
      <c r="C4385" s="32"/>
      <c r="D4385" s="32"/>
      <c r="E4385" s="231"/>
      <c r="F4385" s="32"/>
      <c r="G4385" s="229"/>
      <c r="H4385" s="229"/>
      <c r="I4385" s="32"/>
      <c r="J4385" s="32"/>
      <c r="K4385" s="229"/>
      <c r="L4385" s="229"/>
      <c r="M4385" s="232"/>
      <c r="N4385" s="229"/>
    </row>
    <row r="4386">
      <c r="A4386" s="227" t="str">
        <f t="shared" si="1"/>
        <v>#VALUE!</v>
      </c>
      <c r="B4386" s="227" t="str">
        <f t="shared" si="2"/>
        <v>#VALUE!</v>
      </c>
      <c r="C4386" s="32"/>
      <c r="D4386" s="32"/>
      <c r="E4386" s="231"/>
      <c r="F4386" s="32"/>
      <c r="G4386" s="229"/>
      <c r="H4386" s="229"/>
      <c r="I4386" s="32"/>
      <c r="J4386" s="32"/>
      <c r="K4386" s="229"/>
      <c r="L4386" s="229"/>
      <c r="M4386" s="232"/>
      <c r="N4386" s="229"/>
    </row>
    <row r="4387">
      <c r="A4387" s="227" t="str">
        <f t="shared" si="1"/>
        <v>#VALUE!</v>
      </c>
      <c r="B4387" s="227" t="str">
        <f t="shared" si="2"/>
        <v>#VALUE!</v>
      </c>
      <c r="C4387" s="32"/>
      <c r="D4387" s="32"/>
      <c r="E4387" s="231"/>
      <c r="F4387" s="32"/>
      <c r="G4387" s="229"/>
      <c r="H4387" s="229"/>
      <c r="I4387" s="32"/>
      <c r="J4387" s="32"/>
      <c r="K4387" s="229"/>
      <c r="L4387" s="229"/>
      <c r="M4387" s="232"/>
      <c r="N4387" s="229"/>
    </row>
    <row r="4388">
      <c r="A4388" s="227" t="str">
        <f t="shared" si="1"/>
        <v>#VALUE!</v>
      </c>
      <c r="B4388" s="227" t="str">
        <f t="shared" si="2"/>
        <v>#VALUE!</v>
      </c>
      <c r="C4388" s="32"/>
      <c r="D4388" s="32"/>
      <c r="E4388" s="231"/>
      <c r="F4388" s="32"/>
      <c r="G4388" s="229"/>
      <c r="H4388" s="229"/>
      <c r="I4388" s="32"/>
      <c r="J4388" s="32"/>
      <c r="K4388" s="229"/>
      <c r="L4388" s="229"/>
      <c r="M4388" s="232"/>
      <c r="N4388" s="229"/>
    </row>
    <row r="4389">
      <c r="A4389" s="227" t="str">
        <f t="shared" si="1"/>
        <v>#VALUE!</v>
      </c>
      <c r="B4389" s="227" t="str">
        <f t="shared" si="2"/>
        <v>#VALUE!</v>
      </c>
      <c r="C4389" s="32"/>
      <c r="D4389" s="32"/>
      <c r="E4389" s="231"/>
      <c r="F4389" s="32"/>
      <c r="G4389" s="229"/>
      <c r="H4389" s="229"/>
      <c r="I4389" s="32"/>
      <c r="J4389" s="32"/>
      <c r="K4389" s="229"/>
      <c r="L4389" s="229"/>
      <c r="M4389" s="232"/>
      <c r="N4389" s="229"/>
    </row>
    <row r="4390">
      <c r="A4390" s="227" t="str">
        <f t="shared" si="1"/>
        <v>#VALUE!</v>
      </c>
      <c r="B4390" s="227" t="str">
        <f t="shared" si="2"/>
        <v>#VALUE!</v>
      </c>
      <c r="C4390" s="32"/>
      <c r="D4390" s="32"/>
      <c r="E4390" s="231"/>
      <c r="F4390" s="32"/>
      <c r="G4390" s="229"/>
      <c r="H4390" s="229"/>
      <c r="I4390" s="32"/>
      <c r="J4390" s="32"/>
      <c r="K4390" s="229"/>
      <c r="L4390" s="229"/>
      <c r="M4390" s="232"/>
      <c r="N4390" s="229"/>
    </row>
    <row r="4391">
      <c r="A4391" s="227" t="str">
        <f t="shared" si="1"/>
        <v>#VALUE!</v>
      </c>
      <c r="B4391" s="227" t="str">
        <f t="shared" si="2"/>
        <v>#VALUE!</v>
      </c>
      <c r="C4391" s="32"/>
      <c r="D4391" s="32"/>
      <c r="E4391" s="231"/>
      <c r="F4391" s="32"/>
      <c r="G4391" s="229"/>
      <c r="H4391" s="229"/>
      <c r="I4391" s="32"/>
      <c r="J4391" s="32"/>
      <c r="K4391" s="229"/>
      <c r="L4391" s="229"/>
      <c r="M4391" s="232"/>
      <c r="N4391" s="229"/>
    </row>
    <row r="4392">
      <c r="A4392" s="227" t="str">
        <f t="shared" si="1"/>
        <v>#VALUE!</v>
      </c>
      <c r="B4392" s="227" t="str">
        <f t="shared" si="2"/>
        <v>#VALUE!</v>
      </c>
      <c r="C4392" s="32"/>
      <c r="D4392" s="32"/>
      <c r="E4392" s="231"/>
      <c r="F4392" s="32"/>
      <c r="G4392" s="229"/>
      <c r="H4392" s="229"/>
      <c r="I4392" s="32"/>
      <c r="J4392" s="32"/>
      <c r="K4392" s="229"/>
      <c r="L4392" s="229"/>
      <c r="M4392" s="232"/>
      <c r="N4392" s="229"/>
    </row>
    <row r="4393">
      <c r="A4393" s="227" t="str">
        <f t="shared" si="1"/>
        <v>#VALUE!</v>
      </c>
      <c r="B4393" s="227" t="str">
        <f t="shared" si="2"/>
        <v>#VALUE!</v>
      </c>
      <c r="C4393" s="32"/>
      <c r="D4393" s="32"/>
      <c r="E4393" s="231"/>
      <c r="F4393" s="32"/>
      <c r="G4393" s="229"/>
      <c r="H4393" s="229"/>
      <c r="I4393" s="32"/>
      <c r="J4393" s="32"/>
      <c r="K4393" s="229"/>
      <c r="L4393" s="229"/>
      <c r="M4393" s="232"/>
      <c r="N4393" s="229"/>
    </row>
    <row r="4394">
      <c r="A4394" s="227" t="str">
        <f t="shared" si="1"/>
        <v>#VALUE!</v>
      </c>
      <c r="B4394" s="227" t="str">
        <f t="shared" si="2"/>
        <v>#VALUE!</v>
      </c>
      <c r="C4394" s="32"/>
      <c r="D4394" s="32"/>
      <c r="E4394" s="231"/>
      <c r="F4394" s="32"/>
      <c r="G4394" s="229"/>
      <c r="H4394" s="229"/>
      <c r="I4394" s="32"/>
      <c r="J4394" s="32"/>
      <c r="K4394" s="229"/>
      <c r="L4394" s="229"/>
      <c r="M4394" s="232"/>
      <c r="N4394" s="229"/>
    </row>
    <row r="4395">
      <c r="A4395" s="227" t="str">
        <f t="shared" si="1"/>
        <v>#VALUE!</v>
      </c>
      <c r="B4395" s="227" t="str">
        <f t="shared" si="2"/>
        <v>#VALUE!</v>
      </c>
      <c r="C4395" s="32"/>
      <c r="D4395" s="32"/>
      <c r="E4395" s="231"/>
      <c r="F4395" s="32"/>
      <c r="G4395" s="229"/>
      <c r="H4395" s="229"/>
      <c r="I4395" s="32"/>
      <c r="J4395" s="32"/>
      <c r="K4395" s="229"/>
      <c r="L4395" s="229"/>
      <c r="M4395" s="232"/>
      <c r="N4395" s="229"/>
    </row>
    <row r="4396">
      <c r="A4396" s="227" t="str">
        <f t="shared" si="1"/>
        <v>#VALUE!</v>
      </c>
      <c r="B4396" s="227" t="str">
        <f t="shared" si="2"/>
        <v>#VALUE!</v>
      </c>
      <c r="C4396" s="32"/>
      <c r="D4396" s="32"/>
      <c r="E4396" s="231"/>
      <c r="F4396" s="32"/>
      <c r="G4396" s="229"/>
      <c r="H4396" s="229"/>
      <c r="I4396" s="32"/>
      <c r="J4396" s="32"/>
      <c r="K4396" s="229"/>
      <c r="L4396" s="229"/>
      <c r="M4396" s="232"/>
      <c r="N4396" s="229"/>
    </row>
    <row r="4397">
      <c r="A4397" s="227" t="str">
        <f t="shared" si="1"/>
        <v>#VALUE!</v>
      </c>
      <c r="B4397" s="227" t="str">
        <f t="shared" si="2"/>
        <v>#VALUE!</v>
      </c>
      <c r="C4397" s="32"/>
      <c r="D4397" s="32"/>
      <c r="E4397" s="231"/>
      <c r="F4397" s="32"/>
      <c r="G4397" s="229"/>
      <c r="H4397" s="229"/>
      <c r="I4397" s="32"/>
      <c r="J4397" s="32"/>
      <c r="K4397" s="229"/>
      <c r="L4397" s="229"/>
      <c r="M4397" s="232"/>
      <c r="N4397" s="229"/>
    </row>
    <row r="4398">
      <c r="A4398" s="227" t="str">
        <f t="shared" si="1"/>
        <v>#VALUE!</v>
      </c>
      <c r="B4398" s="227" t="str">
        <f t="shared" si="2"/>
        <v>#VALUE!</v>
      </c>
      <c r="C4398" s="32"/>
      <c r="D4398" s="32"/>
      <c r="E4398" s="231"/>
      <c r="F4398" s="32"/>
      <c r="G4398" s="229"/>
      <c r="H4398" s="229"/>
      <c r="I4398" s="32"/>
      <c r="J4398" s="32"/>
      <c r="K4398" s="229"/>
      <c r="L4398" s="229"/>
      <c r="M4398" s="232"/>
      <c r="N4398" s="229"/>
    </row>
    <row r="4399">
      <c r="A4399" s="227" t="str">
        <f t="shared" si="1"/>
        <v>#VALUE!</v>
      </c>
      <c r="B4399" s="227" t="str">
        <f t="shared" si="2"/>
        <v>#VALUE!</v>
      </c>
      <c r="C4399" s="32"/>
      <c r="D4399" s="32"/>
      <c r="E4399" s="231"/>
      <c r="F4399" s="32"/>
      <c r="G4399" s="229"/>
      <c r="H4399" s="229"/>
      <c r="I4399" s="32"/>
      <c r="J4399" s="32"/>
      <c r="K4399" s="229"/>
      <c r="L4399" s="229"/>
      <c r="M4399" s="232"/>
      <c r="N4399" s="229"/>
    </row>
    <row r="4400">
      <c r="A4400" s="227" t="str">
        <f t="shared" si="1"/>
        <v>#VALUE!</v>
      </c>
      <c r="B4400" s="227" t="str">
        <f t="shared" si="2"/>
        <v>#VALUE!</v>
      </c>
      <c r="C4400" s="32"/>
      <c r="D4400" s="32"/>
      <c r="E4400" s="231"/>
      <c r="F4400" s="32"/>
      <c r="G4400" s="229"/>
      <c r="H4400" s="229"/>
      <c r="I4400" s="32"/>
      <c r="J4400" s="32"/>
      <c r="K4400" s="229"/>
      <c r="L4400" s="229"/>
      <c r="M4400" s="232"/>
      <c r="N4400" s="229"/>
    </row>
    <row r="4401">
      <c r="A4401" s="227" t="str">
        <f t="shared" si="1"/>
        <v>#VALUE!</v>
      </c>
      <c r="B4401" s="227" t="str">
        <f t="shared" si="2"/>
        <v>#VALUE!</v>
      </c>
      <c r="C4401" s="32"/>
      <c r="D4401" s="32"/>
      <c r="E4401" s="231"/>
      <c r="F4401" s="32"/>
      <c r="G4401" s="229"/>
      <c r="H4401" s="229"/>
      <c r="I4401" s="32"/>
      <c r="J4401" s="32"/>
      <c r="K4401" s="229"/>
      <c r="L4401" s="229"/>
      <c r="M4401" s="232"/>
      <c r="N4401" s="229"/>
    </row>
    <row r="4402">
      <c r="A4402" s="227" t="str">
        <f t="shared" si="1"/>
        <v>#VALUE!</v>
      </c>
      <c r="B4402" s="227" t="str">
        <f t="shared" si="2"/>
        <v>#VALUE!</v>
      </c>
      <c r="C4402" s="32"/>
      <c r="D4402" s="32"/>
      <c r="E4402" s="231"/>
      <c r="F4402" s="32"/>
      <c r="G4402" s="229"/>
      <c r="H4402" s="229"/>
      <c r="I4402" s="32"/>
      <c r="J4402" s="32"/>
      <c r="K4402" s="229"/>
      <c r="L4402" s="229"/>
      <c r="M4402" s="232"/>
      <c r="N4402" s="229"/>
    </row>
    <row r="4403">
      <c r="A4403" s="227" t="str">
        <f t="shared" si="1"/>
        <v>#VALUE!</v>
      </c>
      <c r="B4403" s="227" t="str">
        <f t="shared" si="2"/>
        <v>#VALUE!</v>
      </c>
      <c r="C4403" s="32"/>
      <c r="D4403" s="32"/>
      <c r="E4403" s="231"/>
      <c r="F4403" s="32"/>
      <c r="G4403" s="229"/>
      <c r="H4403" s="229"/>
      <c r="I4403" s="32"/>
      <c r="J4403" s="32"/>
      <c r="K4403" s="229"/>
      <c r="L4403" s="229"/>
      <c r="M4403" s="232"/>
      <c r="N4403" s="229"/>
    </row>
    <row r="4404">
      <c r="A4404" s="227" t="str">
        <f t="shared" si="1"/>
        <v>#VALUE!</v>
      </c>
      <c r="B4404" s="227" t="str">
        <f t="shared" si="2"/>
        <v>#VALUE!</v>
      </c>
      <c r="C4404" s="32"/>
      <c r="D4404" s="32"/>
      <c r="E4404" s="231"/>
      <c r="F4404" s="32"/>
      <c r="G4404" s="229"/>
      <c r="H4404" s="229"/>
      <c r="I4404" s="32"/>
      <c r="J4404" s="32"/>
      <c r="K4404" s="229"/>
      <c r="L4404" s="229"/>
      <c r="M4404" s="232"/>
      <c r="N4404" s="229"/>
    </row>
    <row r="4405">
      <c r="A4405" s="227" t="str">
        <f t="shared" si="1"/>
        <v>#VALUE!</v>
      </c>
      <c r="B4405" s="227" t="str">
        <f t="shared" si="2"/>
        <v>#VALUE!</v>
      </c>
      <c r="C4405" s="32"/>
      <c r="D4405" s="32"/>
      <c r="E4405" s="231"/>
      <c r="F4405" s="32"/>
      <c r="G4405" s="229"/>
      <c r="H4405" s="229"/>
      <c r="I4405" s="32"/>
      <c r="J4405" s="32"/>
      <c r="K4405" s="229"/>
      <c r="L4405" s="229"/>
      <c r="M4405" s="232"/>
      <c r="N4405" s="229"/>
    </row>
    <row r="4406">
      <c r="A4406" s="227" t="str">
        <f t="shared" si="1"/>
        <v>#VALUE!</v>
      </c>
      <c r="B4406" s="227" t="str">
        <f t="shared" si="2"/>
        <v>#VALUE!</v>
      </c>
      <c r="C4406" s="32"/>
      <c r="D4406" s="32"/>
      <c r="E4406" s="231"/>
      <c r="F4406" s="32"/>
      <c r="G4406" s="229"/>
      <c r="H4406" s="229"/>
      <c r="I4406" s="32"/>
      <c r="J4406" s="32"/>
      <c r="K4406" s="229"/>
      <c r="L4406" s="229"/>
      <c r="M4406" s="232"/>
      <c r="N4406" s="229"/>
    </row>
    <row r="4407">
      <c r="A4407" s="227" t="str">
        <f t="shared" si="1"/>
        <v>#VALUE!</v>
      </c>
      <c r="B4407" s="227" t="str">
        <f t="shared" si="2"/>
        <v>#VALUE!</v>
      </c>
      <c r="C4407" s="32"/>
      <c r="D4407" s="32"/>
      <c r="E4407" s="231"/>
      <c r="F4407" s="32"/>
      <c r="G4407" s="229"/>
      <c r="H4407" s="229"/>
      <c r="I4407" s="32"/>
      <c r="J4407" s="32"/>
      <c r="K4407" s="229"/>
      <c r="L4407" s="229"/>
      <c r="M4407" s="232"/>
      <c r="N4407" s="229"/>
    </row>
    <row r="4408">
      <c r="A4408" s="227" t="str">
        <f t="shared" si="1"/>
        <v>#VALUE!</v>
      </c>
      <c r="B4408" s="227" t="str">
        <f t="shared" si="2"/>
        <v>#VALUE!</v>
      </c>
      <c r="C4408" s="32"/>
      <c r="D4408" s="32"/>
      <c r="E4408" s="231"/>
      <c r="F4408" s="32"/>
      <c r="G4408" s="229"/>
      <c r="H4408" s="229"/>
      <c r="I4408" s="32"/>
      <c r="J4408" s="32"/>
      <c r="K4408" s="229"/>
      <c r="L4408" s="229"/>
      <c r="M4408" s="232"/>
      <c r="N4408" s="229"/>
    </row>
    <row r="4409">
      <c r="A4409" s="227" t="str">
        <f t="shared" si="1"/>
        <v>#VALUE!</v>
      </c>
      <c r="B4409" s="227" t="str">
        <f t="shared" si="2"/>
        <v>#VALUE!</v>
      </c>
      <c r="C4409" s="32"/>
      <c r="D4409" s="32"/>
      <c r="E4409" s="231"/>
      <c r="F4409" s="32"/>
      <c r="G4409" s="229"/>
      <c r="H4409" s="229"/>
      <c r="I4409" s="32"/>
      <c r="J4409" s="32"/>
      <c r="K4409" s="229"/>
      <c r="L4409" s="229"/>
      <c r="M4409" s="232"/>
      <c r="N4409" s="229"/>
    </row>
    <row r="4410">
      <c r="A4410" s="227" t="str">
        <f t="shared" si="1"/>
        <v>#VALUE!</v>
      </c>
      <c r="B4410" s="227" t="str">
        <f t="shared" si="2"/>
        <v>#VALUE!</v>
      </c>
      <c r="C4410" s="32"/>
      <c r="D4410" s="32"/>
      <c r="E4410" s="231"/>
      <c r="F4410" s="32"/>
      <c r="G4410" s="229"/>
      <c r="H4410" s="229"/>
      <c r="I4410" s="32"/>
      <c r="J4410" s="32"/>
      <c r="K4410" s="229"/>
      <c r="L4410" s="229"/>
      <c r="M4410" s="232"/>
      <c r="N4410" s="229"/>
    </row>
    <row r="4411">
      <c r="A4411" s="227" t="str">
        <f t="shared" si="1"/>
        <v>#VALUE!</v>
      </c>
      <c r="B4411" s="227" t="str">
        <f t="shared" si="2"/>
        <v>#VALUE!</v>
      </c>
      <c r="C4411" s="32"/>
      <c r="D4411" s="32"/>
      <c r="E4411" s="231"/>
      <c r="F4411" s="32"/>
      <c r="G4411" s="229"/>
      <c r="H4411" s="229"/>
      <c r="I4411" s="32"/>
      <c r="J4411" s="32"/>
      <c r="K4411" s="229"/>
      <c r="L4411" s="229"/>
      <c r="M4411" s="232"/>
      <c r="N4411" s="229"/>
    </row>
    <row r="4412">
      <c r="A4412" s="227" t="str">
        <f t="shared" si="1"/>
        <v>#VALUE!</v>
      </c>
      <c r="B4412" s="227" t="str">
        <f t="shared" si="2"/>
        <v>#VALUE!</v>
      </c>
      <c r="C4412" s="32"/>
      <c r="D4412" s="32"/>
      <c r="E4412" s="231"/>
      <c r="F4412" s="32"/>
      <c r="G4412" s="229"/>
      <c r="H4412" s="229"/>
      <c r="I4412" s="32"/>
      <c r="J4412" s="32"/>
      <c r="K4412" s="229"/>
      <c r="L4412" s="229"/>
      <c r="M4412" s="232"/>
      <c r="N4412" s="229"/>
    </row>
    <row r="4413">
      <c r="A4413" s="227" t="str">
        <f t="shared" si="1"/>
        <v>#VALUE!</v>
      </c>
      <c r="B4413" s="227" t="str">
        <f t="shared" si="2"/>
        <v>#VALUE!</v>
      </c>
      <c r="C4413" s="32"/>
      <c r="D4413" s="32"/>
      <c r="E4413" s="231"/>
      <c r="F4413" s="32"/>
      <c r="G4413" s="229"/>
      <c r="H4413" s="229"/>
      <c r="I4413" s="32"/>
      <c r="J4413" s="32"/>
      <c r="K4413" s="229"/>
      <c r="L4413" s="229"/>
      <c r="M4413" s="232"/>
      <c r="N4413" s="229"/>
    </row>
    <row r="4414">
      <c r="A4414" s="227" t="str">
        <f t="shared" si="1"/>
        <v>#VALUE!</v>
      </c>
      <c r="B4414" s="227" t="str">
        <f t="shared" si="2"/>
        <v>#VALUE!</v>
      </c>
      <c r="C4414" s="32"/>
      <c r="D4414" s="32"/>
      <c r="E4414" s="231"/>
      <c r="F4414" s="32"/>
      <c r="G4414" s="229"/>
      <c r="H4414" s="229"/>
      <c r="I4414" s="32"/>
      <c r="J4414" s="32"/>
      <c r="K4414" s="229"/>
      <c r="L4414" s="229"/>
      <c r="M4414" s="232"/>
      <c r="N4414" s="229"/>
    </row>
    <row r="4415">
      <c r="A4415" s="227" t="str">
        <f t="shared" si="1"/>
        <v>#VALUE!</v>
      </c>
      <c r="B4415" s="227" t="str">
        <f t="shared" si="2"/>
        <v>#VALUE!</v>
      </c>
      <c r="C4415" s="32"/>
      <c r="D4415" s="32"/>
      <c r="E4415" s="231"/>
      <c r="F4415" s="32"/>
      <c r="G4415" s="229"/>
      <c r="H4415" s="229"/>
      <c r="I4415" s="32"/>
      <c r="J4415" s="32"/>
      <c r="K4415" s="229"/>
      <c r="L4415" s="229"/>
      <c r="M4415" s="232"/>
      <c r="N4415" s="229"/>
    </row>
    <row r="4416">
      <c r="A4416" s="227" t="str">
        <f t="shared" si="1"/>
        <v>#VALUE!</v>
      </c>
      <c r="B4416" s="227" t="str">
        <f t="shared" si="2"/>
        <v>#VALUE!</v>
      </c>
      <c r="C4416" s="32"/>
      <c r="D4416" s="32"/>
      <c r="E4416" s="231"/>
      <c r="F4416" s="32"/>
      <c r="G4416" s="229"/>
      <c r="H4416" s="229"/>
      <c r="I4416" s="32"/>
      <c r="J4416" s="32"/>
      <c r="K4416" s="229"/>
      <c r="L4416" s="229"/>
      <c r="M4416" s="232"/>
      <c r="N4416" s="229"/>
    </row>
    <row r="4417">
      <c r="A4417" s="227" t="str">
        <f t="shared" si="1"/>
        <v>#VALUE!</v>
      </c>
      <c r="B4417" s="227" t="str">
        <f t="shared" si="2"/>
        <v>#VALUE!</v>
      </c>
      <c r="C4417" s="32"/>
      <c r="D4417" s="32"/>
      <c r="E4417" s="231"/>
      <c r="F4417" s="32"/>
      <c r="G4417" s="229"/>
      <c r="H4417" s="229"/>
      <c r="I4417" s="32"/>
      <c r="J4417" s="32"/>
      <c r="K4417" s="229"/>
      <c r="L4417" s="229"/>
      <c r="M4417" s="232"/>
      <c r="N4417" s="229"/>
    </row>
    <row r="4418">
      <c r="A4418" s="227" t="str">
        <f t="shared" si="1"/>
        <v>#VALUE!</v>
      </c>
      <c r="B4418" s="227" t="str">
        <f t="shared" si="2"/>
        <v>#VALUE!</v>
      </c>
      <c r="C4418" s="32"/>
      <c r="D4418" s="32"/>
      <c r="E4418" s="231"/>
      <c r="F4418" s="32"/>
      <c r="G4418" s="229"/>
      <c r="H4418" s="229"/>
      <c r="I4418" s="32"/>
      <c r="J4418" s="32"/>
      <c r="K4418" s="229"/>
      <c r="L4418" s="229"/>
      <c r="M4418" s="232"/>
      <c r="N4418" s="229"/>
    </row>
    <row r="4419">
      <c r="A4419" s="227" t="str">
        <f t="shared" si="1"/>
        <v>#VALUE!</v>
      </c>
      <c r="B4419" s="227" t="str">
        <f t="shared" si="2"/>
        <v>#VALUE!</v>
      </c>
      <c r="C4419" s="32"/>
      <c r="D4419" s="32"/>
      <c r="E4419" s="231"/>
      <c r="F4419" s="32"/>
      <c r="G4419" s="229"/>
      <c r="H4419" s="229"/>
      <c r="I4419" s="32"/>
      <c r="J4419" s="32"/>
      <c r="K4419" s="229"/>
      <c r="L4419" s="229"/>
      <c r="M4419" s="232"/>
      <c r="N4419" s="229"/>
    </row>
    <row r="4420">
      <c r="A4420" s="227" t="str">
        <f t="shared" si="1"/>
        <v>#VALUE!</v>
      </c>
      <c r="B4420" s="227" t="str">
        <f t="shared" si="2"/>
        <v>#VALUE!</v>
      </c>
      <c r="C4420" s="32"/>
      <c r="D4420" s="32"/>
      <c r="E4420" s="231"/>
      <c r="F4420" s="32"/>
      <c r="G4420" s="229"/>
      <c r="H4420" s="229"/>
      <c r="I4420" s="32"/>
      <c r="J4420" s="32"/>
      <c r="K4420" s="229"/>
      <c r="L4420" s="229"/>
      <c r="M4420" s="232"/>
      <c r="N4420" s="229"/>
    </row>
    <row r="4421">
      <c r="A4421" s="227" t="str">
        <f t="shared" si="1"/>
        <v>#VALUE!</v>
      </c>
      <c r="B4421" s="227" t="str">
        <f t="shared" si="2"/>
        <v>#VALUE!</v>
      </c>
      <c r="C4421" s="32"/>
      <c r="D4421" s="32"/>
      <c r="E4421" s="231"/>
      <c r="F4421" s="32"/>
      <c r="G4421" s="229"/>
      <c r="H4421" s="229"/>
      <c r="I4421" s="32"/>
      <c r="J4421" s="32"/>
      <c r="K4421" s="229"/>
      <c r="L4421" s="229"/>
      <c r="M4421" s="232"/>
      <c r="N4421" s="229"/>
    </row>
    <row r="4422">
      <c r="A4422" s="227" t="str">
        <f t="shared" si="1"/>
        <v>#VALUE!</v>
      </c>
      <c r="B4422" s="227" t="str">
        <f t="shared" si="2"/>
        <v>#VALUE!</v>
      </c>
      <c r="C4422" s="32"/>
      <c r="D4422" s="32"/>
      <c r="E4422" s="231"/>
      <c r="F4422" s="32"/>
      <c r="G4422" s="229"/>
      <c r="H4422" s="229"/>
      <c r="I4422" s="32"/>
      <c r="J4422" s="32"/>
      <c r="K4422" s="229"/>
      <c r="L4422" s="229"/>
      <c r="M4422" s="232"/>
      <c r="N4422" s="229"/>
    </row>
    <row r="4423">
      <c r="A4423" s="227" t="str">
        <f t="shared" si="1"/>
        <v>#VALUE!</v>
      </c>
      <c r="B4423" s="227" t="str">
        <f t="shared" si="2"/>
        <v>#VALUE!</v>
      </c>
      <c r="C4423" s="32"/>
      <c r="D4423" s="32"/>
      <c r="E4423" s="231"/>
      <c r="F4423" s="32"/>
      <c r="G4423" s="229"/>
      <c r="H4423" s="229"/>
      <c r="I4423" s="32"/>
      <c r="J4423" s="32"/>
      <c r="K4423" s="229"/>
      <c r="L4423" s="229"/>
      <c r="M4423" s="232"/>
      <c r="N4423" s="229"/>
    </row>
    <row r="4424">
      <c r="A4424" s="227" t="str">
        <f t="shared" si="1"/>
        <v>#VALUE!</v>
      </c>
      <c r="B4424" s="227" t="str">
        <f t="shared" si="2"/>
        <v>#VALUE!</v>
      </c>
      <c r="C4424" s="32"/>
      <c r="D4424" s="32"/>
      <c r="E4424" s="231"/>
      <c r="F4424" s="32"/>
      <c r="G4424" s="229"/>
      <c r="H4424" s="229"/>
      <c r="I4424" s="32"/>
      <c r="J4424" s="32"/>
      <c r="K4424" s="229"/>
      <c r="L4424" s="229"/>
      <c r="M4424" s="232"/>
      <c r="N4424" s="229"/>
    </row>
    <row r="4425">
      <c r="A4425" s="227" t="str">
        <f t="shared" si="1"/>
        <v>#VALUE!</v>
      </c>
      <c r="B4425" s="227" t="str">
        <f t="shared" si="2"/>
        <v>#VALUE!</v>
      </c>
      <c r="C4425" s="32"/>
      <c r="D4425" s="32"/>
      <c r="E4425" s="231"/>
      <c r="F4425" s="32"/>
      <c r="G4425" s="229"/>
      <c r="H4425" s="229"/>
      <c r="I4425" s="32"/>
      <c r="J4425" s="32"/>
      <c r="K4425" s="229"/>
      <c r="L4425" s="229"/>
      <c r="M4425" s="232"/>
      <c r="N4425" s="229"/>
    </row>
    <row r="4426">
      <c r="A4426" s="227" t="str">
        <f t="shared" si="1"/>
        <v>#VALUE!</v>
      </c>
      <c r="B4426" s="227" t="str">
        <f t="shared" si="2"/>
        <v>#VALUE!</v>
      </c>
      <c r="C4426" s="32"/>
      <c r="D4426" s="32"/>
      <c r="E4426" s="231"/>
      <c r="F4426" s="32"/>
      <c r="G4426" s="229"/>
      <c r="H4426" s="229"/>
      <c r="I4426" s="32"/>
      <c r="J4426" s="32"/>
      <c r="K4426" s="229"/>
      <c r="L4426" s="229"/>
      <c r="M4426" s="232"/>
      <c r="N4426" s="229"/>
    </row>
    <row r="4427">
      <c r="A4427" s="227" t="str">
        <f t="shared" si="1"/>
        <v>#VALUE!</v>
      </c>
      <c r="B4427" s="227" t="str">
        <f t="shared" si="2"/>
        <v>#VALUE!</v>
      </c>
      <c r="C4427" s="32"/>
      <c r="D4427" s="32"/>
      <c r="E4427" s="231"/>
      <c r="F4427" s="32"/>
      <c r="G4427" s="229"/>
      <c r="H4427" s="229"/>
      <c r="I4427" s="32"/>
      <c r="J4427" s="32"/>
      <c r="K4427" s="229"/>
      <c r="L4427" s="229"/>
      <c r="M4427" s="232"/>
      <c r="N4427" s="229"/>
    </row>
    <row r="4428">
      <c r="A4428" s="227" t="str">
        <f t="shared" si="1"/>
        <v>#VALUE!</v>
      </c>
      <c r="B4428" s="227" t="str">
        <f t="shared" si="2"/>
        <v>#VALUE!</v>
      </c>
      <c r="C4428" s="32"/>
      <c r="D4428" s="32"/>
      <c r="E4428" s="231"/>
      <c r="F4428" s="32"/>
      <c r="G4428" s="229"/>
      <c r="H4428" s="229"/>
      <c r="I4428" s="32"/>
      <c r="J4428" s="32"/>
      <c r="K4428" s="229"/>
      <c r="L4428" s="229"/>
      <c r="M4428" s="232"/>
      <c r="N4428" s="229"/>
    </row>
    <row r="4429">
      <c r="A4429" s="227" t="str">
        <f t="shared" si="1"/>
        <v>#VALUE!</v>
      </c>
      <c r="B4429" s="227" t="str">
        <f t="shared" si="2"/>
        <v>#VALUE!</v>
      </c>
      <c r="C4429" s="32"/>
      <c r="D4429" s="32"/>
      <c r="E4429" s="231"/>
      <c r="F4429" s="32"/>
      <c r="G4429" s="229"/>
      <c r="H4429" s="229"/>
      <c r="I4429" s="32"/>
      <c r="J4429" s="32"/>
      <c r="K4429" s="229"/>
      <c r="L4429" s="229"/>
      <c r="M4429" s="232"/>
      <c r="N4429" s="229"/>
    </row>
    <row r="4430">
      <c r="A4430" s="227" t="str">
        <f t="shared" si="1"/>
        <v>#VALUE!</v>
      </c>
      <c r="B4430" s="227" t="str">
        <f t="shared" si="2"/>
        <v>#VALUE!</v>
      </c>
      <c r="C4430" s="32"/>
      <c r="D4430" s="32"/>
      <c r="E4430" s="231"/>
      <c r="F4430" s="32"/>
      <c r="G4430" s="229"/>
      <c r="H4430" s="229"/>
      <c r="I4430" s="32"/>
      <c r="J4430" s="32"/>
      <c r="K4430" s="229"/>
      <c r="L4430" s="229"/>
      <c r="M4430" s="232"/>
      <c r="N4430" s="229"/>
    </row>
    <row r="4431">
      <c r="A4431" s="227" t="str">
        <f t="shared" si="1"/>
        <v>#VALUE!</v>
      </c>
      <c r="B4431" s="227" t="str">
        <f t="shared" si="2"/>
        <v>#VALUE!</v>
      </c>
      <c r="C4431" s="32"/>
      <c r="D4431" s="32"/>
      <c r="E4431" s="231"/>
      <c r="F4431" s="32"/>
      <c r="G4431" s="229"/>
      <c r="H4431" s="229"/>
      <c r="I4431" s="32"/>
      <c r="J4431" s="32"/>
      <c r="K4431" s="229"/>
      <c r="L4431" s="229"/>
      <c r="M4431" s="232"/>
      <c r="N4431" s="229"/>
    </row>
    <row r="4432">
      <c r="A4432" s="227" t="str">
        <f t="shared" si="1"/>
        <v>#VALUE!</v>
      </c>
      <c r="B4432" s="227" t="str">
        <f t="shared" si="2"/>
        <v>#VALUE!</v>
      </c>
      <c r="C4432" s="32"/>
      <c r="D4432" s="32"/>
      <c r="E4432" s="231"/>
      <c r="F4432" s="32"/>
      <c r="G4432" s="229"/>
      <c r="H4432" s="229"/>
      <c r="I4432" s="32"/>
      <c r="J4432" s="32"/>
      <c r="K4432" s="229"/>
      <c r="L4432" s="229"/>
      <c r="M4432" s="232"/>
      <c r="N4432" s="229"/>
    </row>
    <row r="4433">
      <c r="A4433" s="227" t="str">
        <f t="shared" si="1"/>
        <v>#VALUE!</v>
      </c>
      <c r="B4433" s="227" t="str">
        <f t="shared" si="2"/>
        <v>#VALUE!</v>
      </c>
      <c r="C4433" s="32"/>
      <c r="D4433" s="32"/>
      <c r="E4433" s="231"/>
      <c r="F4433" s="32"/>
      <c r="G4433" s="229"/>
      <c r="H4433" s="229"/>
      <c r="I4433" s="32"/>
      <c r="J4433" s="32"/>
      <c r="K4433" s="229"/>
      <c r="L4433" s="229"/>
      <c r="M4433" s="232"/>
      <c r="N4433" s="229"/>
    </row>
    <row r="4434">
      <c r="A4434" s="227" t="str">
        <f t="shared" si="1"/>
        <v>#VALUE!</v>
      </c>
      <c r="B4434" s="227" t="str">
        <f t="shared" si="2"/>
        <v>#VALUE!</v>
      </c>
      <c r="C4434" s="32"/>
      <c r="D4434" s="32"/>
      <c r="E4434" s="231"/>
      <c r="F4434" s="32"/>
      <c r="G4434" s="229"/>
      <c r="H4434" s="229"/>
      <c r="I4434" s="32"/>
      <c r="J4434" s="32"/>
      <c r="K4434" s="229"/>
      <c r="L4434" s="229"/>
      <c r="M4434" s="232"/>
      <c r="N4434" s="229"/>
    </row>
    <row r="4435">
      <c r="A4435" s="227" t="str">
        <f t="shared" si="1"/>
        <v>#VALUE!</v>
      </c>
      <c r="B4435" s="227" t="str">
        <f t="shared" si="2"/>
        <v>#VALUE!</v>
      </c>
      <c r="C4435" s="32"/>
      <c r="D4435" s="32"/>
      <c r="E4435" s="231"/>
      <c r="F4435" s="32"/>
      <c r="G4435" s="229"/>
      <c r="H4435" s="229"/>
      <c r="I4435" s="32"/>
      <c r="J4435" s="32"/>
      <c r="K4435" s="229"/>
      <c r="L4435" s="229"/>
      <c r="M4435" s="232"/>
      <c r="N4435" s="229"/>
    </row>
    <row r="4436">
      <c r="A4436" s="227" t="str">
        <f t="shared" si="1"/>
        <v>#VALUE!</v>
      </c>
      <c r="B4436" s="227" t="str">
        <f t="shared" si="2"/>
        <v>#VALUE!</v>
      </c>
      <c r="C4436" s="32"/>
      <c r="D4436" s="32"/>
      <c r="E4436" s="231"/>
      <c r="F4436" s="32"/>
      <c r="G4436" s="229"/>
      <c r="H4436" s="229"/>
      <c r="I4436" s="32"/>
      <c r="J4436" s="32"/>
      <c r="K4436" s="229"/>
      <c r="L4436" s="229"/>
      <c r="M4436" s="232"/>
      <c r="N4436" s="229"/>
    </row>
    <row r="4437">
      <c r="A4437" s="227" t="str">
        <f t="shared" si="1"/>
        <v>#VALUE!</v>
      </c>
      <c r="B4437" s="227" t="str">
        <f t="shared" si="2"/>
        <v>#VALUE!</v>
      </c>
      <c r="C4437" s="32"/>
      <c r="D4437" s="32"/>
      <c r="E4437" s="231"/>
      <c r="F4437" s="32"/>
      <c r="G4437" s="229"/>
      <c r="H4437" s="229"/>
      <c r="I4437" s="32"/>
      <c r="J4437" s="32"/>
      <c r="K4437" s="229"/>
      <c r="L4437" s="229"/>
      <c r="M4437" s="232"/>
      <c r="N4437" s="229"/>
    </row>
    <row r="4438">
      <c r="A4438" s="227" t="str">
        <f t="shared" si="1"/>
        <v>#VALUE!</v>
      </c>
      <c r="B4438" s="227" t="str">
        <f t="shared" si="2"/>
        <v>#VALUE!</v>
      </c>
      <c r="C4438" s="32"/>
      <c r="D4438" s="32"/>
      <c r="E4438" s="231"/>
      <c r="F4438" s="32"/>
      <c r="G4438" s="229"/>
      <c r="H4438" s="229"/>
      <c r="I4438" s="32"/>
      <c r="J4438" s="32"/>
      <c r="K4438" s="229"/>
      <c r="L4438" s="229"/>
      <c r="M4438" s="232"/>
      <c r="N4438" s="229"/>
    </row>
    <row r="4439">
      <c r="A4439" s="227" t="str">
        <f t="shared" si="1"/>
        <v>#VALUE!</v>
      </c>
      <c r="B4439" s="227" t="str">
        <f t="shared" si="2"/>
        <v>#VALUE!</v>
      </c>
      <c r="C4439" s="32"/>
      <c r="D4439" s="32"/>
      <c r="E4439" s="231"/>
      <c r="F4439" s="32"/>
      <c r="G4439" s="229"/>
      <c r="H4439" s="229"/>
      <c r="I4439" s="32"/>
      <c r="J4439" s="32"/>
      <c r="K4439" s="229"/>
      <c r="L4439" s="229"/>
      <c r="M4439" s="232"/>
      <c r="N4439" s="229"/>
    </row>
    <row r="4440">
      <c r="A4440" s="227" t="str">
        <f t="shared" si="1"/>
        <v>#VALUE!</v>
      </c>
      <c r="B4440" s="227" t="str">
        <f t="shared" si="2"/>
        <v>#VALUE!</v>
      </c>
      <c r="C4440" s="32"/>
      <c r="D4440" s="32"/>
      <c r="E4440" s="231"/>
      <c r="F4440" s="32"/>
      <c r="G4440" s="229"/>
      <c r="H4440" s="229"/>
      <c r="I4440" s="32"/>
      <c r="J4440" s="32"/>
      <c r="K4440" s="229"/>
      <c r="L4440" s="229"/>
      <c r="M4440" s="232"/>
      <c r="N4440" s="229"/>
    </row>
    <row r="4441">
      <c r="A4441" s="227" t="str">
        <f t="shared" si="1"/>
        <v>#VALUE!</v>
      </c>
      <c r="B4441" s="227" t="str">
        <f t="shared" si="2"/>
        <v>#VALUE!</v>
      </c>
      <c r="C4441" s="32"/>
      <c r="D4441" s="32"/>
      <c r="E4441" s="231"/>
      <c r="F4441" s="32"/>
      <c r="G4441" s="229"/>
      <c r="H4441" s="229"/>
      <c r="I4441" s="32"/>
      <c r="J4441" s="32"/>
      <c r="K4441" s="229"/>
      <c r="L4441" s="229"/>
      <c r="M4441" s="232"/>
      <c r="N4441" s="229"/>
    </row>
    <row r="4442">
      <c r="A4442" s="227" t="str">
        <f t="shared" si="1"/>
        <v>#VALUE!</v>
      </c>
      <c r="B4442" s="227" t="str">
        <f t="shared" si="2"/>
        <v>#VALUE!</v>
      </c>
      <c r="C4442" s="32"/>
      <c r="D4442" s="32"/>
      <c r="E4442" s="231"/>
      <c r="F4442" s="32"/>
      <c r="G4442" s="229"/>
      <c r="H4442" s="229"/>
      <c r="I4442" s="32"/>
      <c r="J4442" s="32"/>
      <c r="K4442" s="229"/>
      <c r="L4442" s="229"/>
      <c r="M4442" s="232"/>
      <c r="N4442" s="229"/>
    </row>
    <row r="4443">
      <c r="A4443" s="227" t="str">
        <f t="shared" si="1"/>
        <v>#VALUE!</v>
      </c>
      <c r="B4443" s="227" t="str">
        <f t="shared" si="2"/>
        <v>#VALUE!</v>
      </c>
      <c r="C4443" s="32"/>
      <c r="D4443" s="32"/>
      <c r="E4443" s="231"/>
      <c r="F4443" s="32"/>
      <c r="G4443" s="229"/>
      <c r="H4443" s="229"/>
      <c r="I4443" s="32"/>
      <c r="J4443" s="32"/>
      <c r="K4443" s="229"/>
      <c r="L4443" s="229"/>
      <c r="M4443" s="232"/>
      <c r="N4443" s="229"/>
    </row>
    <row r="4444">
      <c r="A4444" s="227" t="str">
        <f t="shared" si="1"/>
        <v>#VALUE!</v>
      </c>
      <c r="B4444" s="227" t="str">
        <f t="shared" si="2"/>
        <v>#VALUE!</v>
      </c>
      <c r="C4444" s="32"/>
      <c r="D4444" s="32"/>
      <c r="E4444" s="231"/>
      <c r="F4444" s="32"/>
      <c r="G4444" s="229"/>
      <c r="H4444" s="229"/>
      <c r="I4444" s="32"/>
      <c r="J4444" s="32"/>
      <c r="K4444" s="229"/>
      <c r="L4444" s="229"/>
      <c r="M4444" s="232"/>
      <c r="N4444" s="229"/>
    </row>
    <row r="4445">
      <c r="A4445" s="227" t="str">
        <f t="shared" si="1"/>
        <v>#VALUE!</v>
      </c>
      <c r="B4445" s="227" t="str">
        <f t="shared" si="2"/>
        <v>#VALUE!</v>
      </c>
      <c r="C4445" s="32"/>
      <c r="D4445" s="32"/>
      <c r="E4445" s="231"/>
      <c r="F4445" s="32"/>
      <c r="G4445" s="229"/>
      <c r="H4445" s="229"/>
      <c r="I4445" s="32"/>
      <c r="J4445" s="32"/>
      <c r="K4445" s="229"/>
      <c r="L4445" s="229"/>
      <c r="M4445" s="232"/>
      <c r="N4445" s="229"/>
    </row>
    <row r="4446">
      <c r="A4446" s="227" t="str">
        <f t="shared" si="1"/>
        <v>#VALUE!</v>
      </c>
      <c r="B4446" s="227" t="str">
        <f t="shared" si="2"/>
        <v>#VALUE!</v>
      </c>
      <c r="C4446" s="32"/>
      <c r="D4446" s="32"/>
      <c r="E4446" s="231"/>
      <c r="F4446" s="32"/>
      <c r="G4446" s="229"/>
      <c r="H4446" s="229"/>
      <c r="I4446" s="32"/>
      <c r="J4446" s="32"/>
      <c r="K4446" s="229"/>
      <c r="L4446" s="229"/>
      <c r="M4446" s="232"/>
      <c r="N4446" s="229"/>
    </row>
    <row r="4447">
      <c r="A4447" s="227" t="str">
        <f t="shared" si="1"/>
        <v>#VALUE!</v>
      </c>
      <c r="B4447" s="227" t="str">
        <f t="shared" si="2"/>
        <v>#VALUE!</v>
      </c>
      <c r="C4447" s="32"/>
      <c r="D4447" s="32"/>
      <c r="E4447" s="231"/>
      <c r="F4447" s="32"/>
      <c r="G4447" s="229"/>
      <c r="H4447" s="229"/>
      <c r="I4447" s="32"/>
      <c r="J4447" s="32"/>
      <c r="K4447" s="229"/>
      <c r="L4447" s="229"/>
      <c r="M4447" s="232"/>
      <c r="N4447" s="229"/>
    </row>
    <row r="4448">
      <c r="A4448" s="227" t="str">
        <f t="shared" si="1"/>
        <v>#VALUE!</v>
      </c>
      <c r="B4448" s="227" t="str">
        <f t="shared" si="2"/>
        <v>#VALUE!</v>
      </c>
      <c r="C4448" s="32"/>
      <c r="D4448" s="32"/>
      <c r="E4448" s="231"/>
      <c r="F4448" s="32"/>
      <c r="G4448" s="229"/>
      <c r="H4448" s="229"/>
      <c r="I4448" s="32"/>
      <c r="J4448" s="32"/>
      <c r="K4448" s="229"/>
      <c r="L4448" s="229"/>
      <c r="M4448" s="232"/>
      <c r="N4448" s="229"/>
    </row>
    <row r="4449">
      <c r="A4449" s="227" t="str">
        <f t="shared" si="1"/>
        <v>#VALUE!</v>
      </c>
      <c r="B4449" s="227" t="str">
        <f t="shared" si="2"/>
        <v>#VALUE!</v>
      </c>
      <c r="C4449" s="32"/>
      <c r="D4449" s="32"/>
      <c r="E4449" s="231"/>
      <c r="F4449" s="32"/>
      <c r="G4449" s="229"/>
      <c r="H4449" s="229"/>
      <c r="I4449" s="32"/>
      <c r="J4449" s="32"/>
      <c r="K4449" s="229"/>
      <c r="L4449" s="229"/>
      <c r="M4449" s="232"/>
      <c r="N4449" s="229"/>
    </row>
    <row r="4450">
      <c r="A4450" s="227" t="str">
        <f t="shared" si="1"/>
        <v>#VALUE!</v>
      </c>
      <c r="B4450" s="227" t="str">
        <f t="shared" si="2"/>
        <v>#VALUE!</v>
      </c>
      <c r="C4450" s="32"/>
      <c r="D4450" s="32"/>
      <c r="E4450" s="231"/>
      <c r="F4450" s="32"/>
      <c r="G4450" s="229"/>
      <c r="H4450" s="229"/>
      <c r="I4450" s="32"/>
      <c r="J4450" s="32"/>
      <c r="K4450" s="229"/>
      <c r="L4450" s="229"/>
      <c r="M4450" s="232"/>
      <c r="N4450" s="229"/>
    </row>
    <row r="4451">
      <c r="A4451" s="227" t="str">
        <f t="shared" si="1"/>
        <v>#VALUE!</v>
      </c>
      <c r="B4451" s="227" t="str">
        <f t="shared" si="2"/>
        <v>#VALUE!</v>
      </c>
      <c r="C4451" s="32"/>
      <c r="D4451" s="32"/>
      <c r="E4451" s="231"/>
      <c r="F4451" s="32"/>
      <c r="G4451" s="229"/>
      <c r="H4451" s="229"/>
      <c r="I4451" s="32"/>
      <c r="J4451" s="32"/>
      <c r="K4451" s="229"/>
      <c r="L4451" s="229"/>
      <c r="M4451" s="232"/>
      <c r="N4451" s="229"/>
    </row>
    <row r="4452">
      <c r="A4452" s="227" t="str">
        <f t="shared" si="1"/>
        <v>#VALUE!</v>
      </c>
      <c r="B4452" s="227" t="str">
        <f t="shared" si="2"/>
        <v>#VALUE!</v>
      </c>
      <c r="C4452" s="32"/>
      <c r="D4452" s="32"/>
      <c r="E4452" s="231"/>
      <c r="F4452" s="32"/>
      <c r="G4452" s="229"/>
      <c r="H4452" s="229"/>
      <c r="I4452" s="32"/>
      <c r="J4452" s="32"/>
      <c r="K4452" s="229"/>
      <c r="L4452" s="229"/>
      <c r="M4452" s="232"/>
      <c r="N4452" s="229"/>
    </row>
    <row r="4453">
      <c r="A4453" s="227" t="str">
        <f t="shared" si="1"/>
        <v>#VALUE!</v>
      </c>
      <c r="B4453" s="227" t="str">
        <f t="shared" si="2"/>
        <v>#VALUE!</v>
      </c>
      <c r="C4453" s="32"/>
      <c r="D4453" s="32"/>
      <c r="E4453" s="231"/>
      <c r="F4453" s="32"/>
      <c r="G4453" s="229"/>
      <c r="H4453" s="229"/>
      <c r="I4453" s="32"/>
      <c r="J4453" s="32"/>
      <c r="K4453" s="229"/>
      <c r="L4453" s="229"/>
      <c r="M4453" s="232"/>
      <c r="N4453" s="229"/>
    </row>
    <row r="4454">
      <c r="A4454" s="227" t="str">
        <f t="shared" si="1"/>
        <v>#VALUE!</v>
      </c>
      <c r="B4454" s="227" t="str">
        <f t="shared" si="2"/>
        <v>#VALUE!</v>
      </c>
      <c r="C4454" s="32"/>
      <c r="D4454" s="32"/>
      <c r="E4454" s="229"/>
      <c r="F4454" s="32"/>
      <c r="G4454" s="229"/>
      <c r="H4454" s="229"/>
      <c r="I4454" s="32"/>
      <c r="J4454" s="32"/>
      <c r="K4454" s="229"/>
      <c r="L4454" s="229"/>
      <c r="M4454" s="232"/>
      <c r="N4454" s="229"/>
    </row>
    <row r="4455">
      <c r="A4455" s="227" t="str">
        <f t="shared" si="1"/>
        <v>#VALUE!</v>
      </c>
      <c r="B4455" s="227" t="str">
        <f t="shared" si="2"/>
        <v>#VALUE!</v>
      </c>
      <c r="C4455" s="32"/>
      <c r="D4455" s="32"/>
      <c r="E4455" s="229"/>
      <c r="F4455" s="32"/>
      <c r="G4455" s="229"/>
      <c r="H4455" s="229"/>
      <c r="I4455" s="32"/>
      <c r="J4455" s="32"/>
      <c r="K4455" s="229"/>
      <c r="L4455" s="229"/>
      <c r="M4455" s="232"/>
      <c r="N4455" s="229"/>
    </row>
    <row r="4456">
      <c r="A4456" s="227" t="str">
        <f t="shared" si="1"/>
        <v>#VALUE!</v>
      </c>
      <c r="B4456" s="227" t="str">
        <f t="shared" si="2"/>
        <v>#VALUE!</v>
      </c>
      <c r="C4456" s="32"/>
      <c r="D4456" s="32"/>
      <c r="E4456" s="231"/>
      <c r="F4456" s="32"/>
      <c r="G4456" s="229"/>
      <c r="H4456" s="229"/>
      <c r="I4456" s="32"/>
      <c r="J4456" s="32"/>
      <c r="K4456" s="229"/>
      <c r="L4456" s="229"/>
      <c r="M4456" s="232"/>
      <c r="N4456" s="229"/>
    </row>
    <row r="4457">
      <c r="A4457" s="227" t="str">
        <f t="shared" si="1"/>
        <v>#VALUE!</v>
      </c>
      <c r="B4457" s="227" t="str">
        <f t="shared" si="2"/>
        <v>#VALUE!</v>
      </c>
      <c r="C4457" s="32"/>
      <c r="D4457" s="32"/>
      <c r="E4457" s="229"/>
      <c r="F4457" s="32"/>
      <c r="G4457" s="229"/>
      <c r="H4457" s="229"/>
      <c r="I4457" s="32"/>
      <c r="J4457" s="32"/>
      <c r="K4457" s="229"/>
      <c r="L4457" s="229"/>
      <c r="M4457" s="232"/>
      <c r="N4457" s="229"/>
    </row>
    <row r="4458">
      <c r="A4458" s="227" t="str">
        <f t="shared" si="1"/>
        <v>#VALUE!</v>
      </c>
      <c r="B4458" s="227" t="str">
        <f t="shared" si="2"/>
        <v>#VALUE!</v>
      </c>
      <c r="C4458" s="32"/>
      <c r="D4458" s="32"/>
      <c r="E4458" s="229"/>
      <c r="F4458" s="32"/>
      <c r="G4458" s="229"/>
      <c r="H4458" s="229"/>
      <c r="I4458" s="32"/>
      <c r="J4458" s="32"/>
      <c r="K4458" s="229"/>
      <c r="L4458" s="229"/>
      <c r="M4458" s="232"/>
      <c r="N4458" s="229"/>
    </row>
    <row r="4459">
      <c r="A4459" s="227" t="str">
        <f t="shared" si="1"/>
        <v>#VALUE!</v>
      </c>
      <c r="B4459" s="227" t="str">
        <f t="shared" si="2"/>
        <v>#VALUE!</v>
      </c>
      <c r="C4459" s="32"/>
      <c r="D4459" s="32"/>
      <c r="E4459" s="229"/>
      <c r="F4459" s="32"/>
      <c r="G4459" s="229"/>
      <c r="H4459" s="229"/>
      <c r="I4459" s="32"/>
      <c r="J4459" s="32"/>
      <c r="K4459" s="229"/>
      <c r="L4459" s="229"/>
      <c r="M4459" s="232"/>
      <c r="N4459" s="229"/>
    </row>
    <row r="4460">
      <c r="A4460" s="227" t="str">
        <f t="shared" si="1"/>
        <v>#VALUE!</v>
      </c>
      <c r="B4460" s="227" t="str">
        <f t="shared" si="2"/>
        <v>#VALUE!</v>
      </c>
      <c r="C4460" s="32"/>
      <c r="D4460" s="32"/>
      <c r="E4460" s="229"/>
      <c r="F4460" s="32"/>
      <c r="G4460" s="229"/>
      <c r="H4460" s="229"/>
      <c r="I4460" s="32"/>
      <c r="J4460" s="32"/>
      <c r="K4460" s="229"/>
      <c r="L4460" s="229"/>
      <c r="M4460" s="232"/>
      <c r="N4460" s="229"/>
    </row>
    <row r="4461">
      <c r="A4461" s="227" t="str">
        <f t="shared" si="1"/>
        <v>#VALUE!</v>
      </c>
      <c r="B4461" s="227" t="str">
        <f t="shared" si="2"/>
        <v>#VALUE!</v>
      </c>
      <c r="C4461" s="32"/>
      <c r="D4461" s="32"/>
      <c r="E4461" s="229"/>
      <c r="F4461" s="32"/>
      <c r="G4461" s="229"/>
      <c r="H4461" s="229"/>
      <c r="I4461" s="32"/>
      <c r="J4461" s="32"/>
      <c r="K4461" s="229"/>
      <c r="L4461" s="229"/>
      <c r="M4461" s="232"/>
      <c r="N4461" s="229"/>
    </row>
    <row r="4462">
      <c r="A4462" s="227" t="str">
        <f t="shared" si="1"/>
        <v>#VALUE!</v>
      </c>
      <c r="B4462" s="227" t="str">
        <f t="shared" si="2"/>
        <v>#VALUE!</v>
      </c>
      <c r="C4462" s="32"/>
      <c r="D4462" s="32"/>
      <c r="E4462" s="229"/>
      <c r="F4462" s="32"/>
      <c r="G4462" s="229"/>
      <c r="H4462" s="229"/>
      <c r="I4462" s="32"/>
      <c r="J4462" s="32"/>
      <c r="K4462" s="229"/>
      <c r="L4462" s="229"/>
      <c r="M4462" s="232"/>
      <c r="N4462" s="229"/>
    </row>
    <row r="4463">
      <c r="A4463" s="227" t="str">
        <f t="shared" si="1"/>
        <v>#VALUE!</v>
      </c>
      <c r="B4463" s="227" t="str">
        <f t="shared" si="2"/>
        <v>#VALUE!</v>
      </c>
      <c r="C4463" s="32"/>
      <c r="D4463" s="32"/>
      <c r="E4463" s="229"/>
      <c r="F4463" s="32"/>
      <c r="G4463" s="229"/>
      <c r="H4463" s="229"/>
      <c r="I4463" s="32"/>
      <c r="J4463" s="32"/>
      <c r="K4463" s="229"/>
      <c r="L4463" s="229"/>
      <c r="M4463" s="232"/>
      <c r="N4463" s="229"/>
    </row>
    <row r="4464">
      <c r="A4464" s="227" t="str">
        <f t="shared" si="1"/>
        <v>#VALUE!</v>
      </c>
      <c r="B4464" s="227" t="str">
        <f t="shared" si="2"/>
        <v>#VALUE!</v>
      </c>
      <c r="C4464" s="32"/>
      <c r="D4464" s="32"/>
      <c r="E4464" s="229"/>
      <c r="F4464" s="32"/>
      <c r="G4464" s="229"/>
      <c r="H4464" s="229"/>
      <c r="I4464" s="32"/>
      <c r="J4464" s="32"/>
      <c r="K4464" s="229"/>
      <c r="L4464" s="229"/>
      <c r="M4464" s="232"/>
      <c r="N4464" s="229"/>
    </row>
    <row r="4465">
      <c r="A4465" s="227" t="str">
        <f t="shared" si="1"/>
        <v>#VALUE!</v>
      </c>
      <c r="B4465" s="227" t="str">
        <f t="shared" si="2"/>
        <v>#VALUE!</v>
      </c>
      <c r="C4465" s="32"/>
      <c r="D4465" s="32"/>
      <c r="E4465" s="229"/>
      <c r="F4465" s="32"/>
      <c r="G4465" s="229"/>
      <c r="H4465" s="229"/>
      <c r="I4465" s="32"/>
      <c r="J4465" s="32"/>
      <c r="K4465" s="229"/>
      <c r="L4465" s="229"/>
      <c r="M4465" s="232"/>
      <c r="N4465" s="229"/>
    </row>
    <row r="4466">
      <c r="A4466" s="227" t="str">
        <f t="shared" si="1"/>
        <v>#VALUE!</v>
      </c>
      <c r="B4466" s="227" t="str">
        <f t="shared" si="2"/>
        <v>#VALUE!</v>
      </c>
      <c r="C4466" s="32"/>
      <c r="D4466" s="32"/>
      <c r="E4466" s="229"/>
      <c r="F4466" s="32"/>
      <c r="G4466" s="229"/>
      <c r="H4466" s="229"/>
      <c r="I4466" s="32"/>
      <c r="J4466" s="32"/>
      <c r="K4466" s="229"/>
      <c r="L4466" s="229"/>
      <c r="M4466" s="232"/>
      <c r="N4466" s="229"/>
    </row>
    <row r="4467">
      <c r="A4467" s="227" t="str">
        <f t="shared" si="1"/>
        <v>#VALUE!</v>
      </c>
      <c r="B4467" s="227" t="str">
        <f t="shared" si="2"/>
        <v>#VALUE!</v>
      </c>
      <c r="C4467" s="32"/>
      <c r="D4467" s="32"/>
      <c r="E4467" s="229"/>
      <c r="F4467" s="32"/>
      <c r="G4467" s="229"/>
      <c r="H4467" s="229"/>
      <c r="I4467" s="32"/>
      <c r="J4467" s="32"/>
      <c r="K4467" s="229"/>
      <c r="L4467" s="229"/>
      <c r="M4467" s="232"/>
      <c r="N4467" s="229"/>
    </row>
    <row r="4468">
      <c r="A4468" s="227" t="str">
        <f t="shared" si="1"/>
        <v>#VALUE!</v>
      </c>
      <c r="B4468" s="227" t="str">
        <f t="shared" si="2"/>
        <v>#VALUE!</v>
      </c>
      <c r="C4468" s="32"/>
      <c r="D4468" s="32"/>
      <c r="E4468" s="231"/>
      <c r="F4468" s="32"/>
      <c r="G4468" s="229"/>
      <c r="H4468" s="229"/>
      <c r="I4468" s="32"/>
      <c r="J4468" s="32"/>
      <c r="K4468" s="229"/>
      <c r="L4468" s="229"/>
      <c r="M4468" s="232"/>
      <c r="N4468" s="229"/>
    </row>
    <row r="4469">
      <c r="A4469" s="227" t="str">
        <f t="shared" si="1"/>
        <v>#VALUE!</v>
      </c>
      <c r="B4469" s="227" t="str">
        <f t="shared" si="2"/>
        <v>#VALUE!</v>
      </c>
      <c r="C4469" s="32"/>
      <c r="D4469" s="32"/>
      <c r="E4469" s="231"/>
      <c r="F4469" s="32"/>
      <c r="G4469" s="229"/>
      <c r="H4469" s="229"/>
      <c r="I4469" s="32"/>
      <c r="J4469" s="32"/>
      <c r="K4469" s="229"/>
      <c r="L4469" s="229"/>
      <c r="M4469" s="232"/>
      <c r="N4469" s="229"/>
    </row>
    <row r="4470">
      <c r="A4470" s="227" t="str">
        <f t="shared" si="1"/>
        <v>#VALUE!</v>
      </c>
      <c r="B4470" s="227" t="str">
        <f t="shared" si="2"/>
        <v>#VALUE!</v>
      </c>
      <c r="C4470" s="32"/>
      <c r="D4470" s="32"/>
      <c r="E4470" s="231"/>
      <c r="F4470" s="32"/>
      <c r="G4470" s="229"/>
      <c r="H4470" s="229"/>
      <c r="I4470" s="32"/>
      <c r="J4470" s="32"/>
      <c r="K4470" s="229"/>
      <c r="L4470" s="229"/>
      <c r="M4470" s="232"/>
      <c r="N4470" s="229"/>
    </row>
    <row r="4471">
      <c r="A4471" s="227" t="str">
        <f t="shared" si="1"/>
        <v>#VALUE!</v>
      </c>
      <c r="B4471" s="227" t="str">
        <f t="shared" si="2"/>
        <v>#VALUE!</v>
      </c>
      <c r="C4471" s="32"/>
      <c r="D4471" s="32"/>
      <c r="E4471" s="231"/>
      <c r="F4471" s="32"/>
      <c r="G4471" s="229"/>
      <c r="H4471" s="229"/>
      <c r="I4471" s="32"/>
      <c r="J4471" s="32"/>
      <c r="K4471" s="229"/>
      <c r="L4471" s="229"/>
      <c r="M4471" s="232"/>
      <c r="N4471" s="229"/>
    </row>
    <row r="4472">
      <c r="A4472" s="227" t="str">
        <f t="shared" si="1"/>
        <v>#VALUE!</v>
      </c>
      <c r="B4472" s="227" t="str">
        <f t="shared" si="2"/>
        <v>#VALUE!</v>
      </c>
      <c r="C4472" s="32"/>
      <c r="D4472" s="32"/>
      <c r="E4472" s="231"/>
      <c r="F4472" s="32"/>
      <c r="G4472" s="229"/>
      <c r="H4472" s="229"/>
      <c r="I4472" s="32"/>
      <c r="J4472" s="32"/>
      <c r="K4472" s="229"/>
      <c r="L4472" s="229"/>
      <c r="M4472" s="232"/>
      <c r="N4472" s="229"/>
    </row>
    <row r="4473">
      <c r="A4473" s="227" t="str">
        <f t="shared" si="1"/>
        <v>#VALUE!</v>
      </c>
      <c r="B4473" s="227" t="str">
        <f t="shared" si="2"/>
        <v>#VALUE!</v>
      </c>
      <c r="C4473" s="32"/>
      <c r="D4473" s="32"/>
      <c r="E4473" s="229"/>
      <c r="F4473" s="32"/>
      <c r="G4473" s="229"/>
      <c r="H4473" s="229"/>
      <c r="I4473" s="32"/>
      <c r="J4473" s="32"/>
      <c r="K4473" s="229"/>
      <c r="L4473" s="229"/>
      <c r="M4473" s="232"/>
      <c r="N4473" s="229"/>
    </row>
    <row r="4474">
      <c r="A4474" s="227" t="str">
        <f t="shared" si="1"/>
        <v>#VALUE!</v>
      </c>
      <c r="B4474" s="227" t="str">
        <f t="shared" si="2"/>
        <v>#VALUE!</v>
      </c>
      <c r="C4474" s="32"/>
      <c r="D4474" s="32"/>
      <c r="E4474" s="229"/>
      <c r="F4474" s="32"/>
      <c r="G4474" s="229"/>
      <c r="H4474" s="229"/>
      <c r="I4474" s="32"/>
      <c r="J4474" s="32"/>
      <c r="K4474" s="229"/>
      <c r="L4474" s="229"/>
      <c r="M4474" s="232"/>
      <c r="N4474" s="229"/>
    </row>
    <row r="4475">
      <c r="A4475" s="227" t="str">
        <f t="shared" si="1"/>
        <v>#VALUE!</v>
      </c>
      <c r="B4475" s="227" t="str">
        <f t="shared" si="2"/>
        <v>#VALUE!</v>
      </c>
      <c r="C4475" s="32"/>
      <c r="D4475" s="32"/>
      <c r="E4475" s="229"/>
      <c r="F4475" s="32"/>
      <c r="G4475" s="229"/>
      <c r="H4475" s="229"/>
      <c r="I4475" s="32"/>
      <c r="J4475" s="32"/>
      <c r="K4475" s="229"/>
      <c r="L4475" s="229"/>
      <c r="M4475" s="232"/>
      <c r="N4475" s="229"/>
    </row>
    <row r="4476">
      <c r="A4476" s="227" t="str">
        <f t="shared" si="1"/>
        <v>#VALUE!</v>
      </c>
      <c r="B4476" s="227" t="str">
        <f t="shared" si="2"/>
        <v>#VALUE!</v>
      </c>
      <c r="C4476" s="32"/>
      <c r="D4476" s="32"/>
      <c r="E4476" s="229"/>
      <c r="F4476" s="32"/>
      <c r="G4476" s="229"/>
      <c r="H4476" s="229"/>
      <c r="I4476" s="32"/>
      <c r="J4476" s="32"/>
      <c r="K4476" s="229"/>
      <c r="L4476" s="229"/>
      <c r="M4476" s="232"/>
      <c r="N4476" s="229"/>
    </row>
    <row r="4477">
      <c r="A4477" s="227" t="str">
        <f t="shared" si="1"/>
        <v>#VALUE!</v>
      </c>
      <c r="B4477" s="227" t="str">
        <f t="shared" si="2"/>
        <v>#VALUE!</v>
      </c>
      <c r="C4477" s="32"/>
      <c r="D4477" s="32"/>
      <c r="E4477" s="229"/>
      <c r="F4477" s="32"/>
      <c r="G4477" s="229"/>
      <c r="H4477" s="229"/>
      <c r="I4477" s="32"/>
      <c r="J4477" s="32"/>
      <c r="K4477" s="229"/>
      <c r="L4477" s="229"/>
      <c r="M4477" s="232"/>
      <c r="N4477" s="229"/>
    </row>
    <row r="4478">
      <c r="A4478" s="227" t="str">
        <f t="shared" si="1"/>
        <v>#VALUE!</v>
      </c>
      <c r="B4478" s="227" t="str">
        <f t="shared" si="2"/>
        <v>#VALUE!</v>
      </c>
      <c r="C4478" s="32"/>
      <c r="D4478" s="32"/>
      <c r="E4478" s="229"/>
      <c r="F4478" s="32"/>
      <c r="G4478" s="229"/>
      <c r="H4478" s="229"/>
      <c r="I4478" s="32"/>
      <c r="J4478" s="32"/>
      <c r="K4478" s="229"/>
      <c r="L4478" s="229"/>
      <c r="M4478" s="232"/>
      <c r="N4478" s="229"/>
    </row>
    <row r="4479">
      <c r="A4479" s="227" t="str">
        <f t="shared" si="1"/>
        <v>#VALUE!</v>
      </c>
      <c r="B4479" s="227" t="str">
        <f t="shared" si="2"/>
        <v>#VALUE!</v>
      </c>
      <c r="C4479" s="32"/>
      <c r="D4479" s="32"/>
      <c r="E4479" s="229"/>
      <c r="F4479" s="32"/>
      <c r="G4479" s="229"/>
      <c r="H4479" s="229"/>
      <c r="I4479" s="32"/>
      <c r="J4479" s="32"/>
      <c r="K4479" s="229"/>
      <c r="L4479" s="229"/>
      <c r="M4479" s="232"/>
      <c r="N4479" s="229"/>
    </row>
    <row r="4480">
      <c r="A4480" s="227" t="str">
        <f t="shared" si="1"/>
        <v>#VALUE!</v>
      </c>
      <c r="B4480" s="227" t="str">
        <f t="shared" si="2"/>
        <v>#VALUE!</v>
      </c>
      <c r="C4480" s="32"/>
      <c r="D4480" s="32"/>
      <c r="E4480" s="229"/>
      <c r="F4480" s="32"/>
      <c r="G4480" s="229"/>
      <c r="H4480" s="229"/>
      <c r="I4480" s="32"/>
      <c r="J4480" s="32"/>
      <c r="K4480" s="229"/>
      <c r="L4480" s="229"/>
      <c r="M4480" s="232"/>
      <c r="N4480" s="229"/>
    </row>
    <row r="4481">
      <c r="A4481" s="227" t="str">
        <f t="shared" si="1"/>
        <v>#VALUE!</v>
      </c>
      <c r="B4481" s="227" t="str">
        <f t="shared" si="2"/>
        <v>#VALUE!</v>
      </c>
      <c r="C4481" s="32"/>
      <c r="D4481" s="32"/>
      <c r="E4481" s="229"/>
      <c r="F4481" s="32"/>
      <c r="G4481" s="229"/>
      <c r="H4481" s="229"/>
      <c r="I4481" s="32"/>
      <c r="J4481" s="32"/>
      <c r="K4481" s="229"/>
      <c r="L4481" s="229"/>
      <c r="M4481" s="232"/>
      <c r="N4481" s="229"/>
    </row>
    <row r="4482">
      <c r="A4482" s="227" t="str">
        <f t="shared" si="1"/>
        <v>#VALUE!</v>
      </c>
      <c r="B4482" s="227" t="str">
        <f t="shared" si="2"/>
        <v>#VALUE!</v>
      </c>
      <c r="C4482" s="32"/>
      <c r="D4482" s="32"/>
      <c r="E4482" s="229"/>
      <c r="F4482" s="32"/>
      <c r="G4482" s="229"/>
      <c r="H4482" s="229"/>
      <c r="I4482" s="32"/>
      <c r="J4482" s="32"/>
      <c r="K4482" s="229"/>
      <c r="L4482" s="229"/>
      <c r="M4482" s="232"/>
      <c r="N4482" s="229"/>
    </row>
    <row r="4483">
      <c r="A4483" s="227" t="str">
        <f t="shared" si="1"/>
        <v>#VALUE!</v>
      </c>
      <c r="B4483" s="227" t="str">
        <f t="shared" si="2"/>
        <v>#VALUE!</v>
      </c>
      <c r="C4483" s="32"/>
      <c r="D4483" s="32"/>
      <c r="E4483" s="231"/>
      <c r="F4483" s="32"/>
      <c r="G4483" s="229"/>
      <c r="H4483" s="229"/>
      <c r="I4483" s="232"/>
      <c r="J4483" s="32"/>
      <c r="K4483" s="229"/>
      <c r="L4483" s="229"/>
      <c r="M4483" s="232"/>
      <c r="N4483" s="229"/>
    </row>
    <row r="4484">
      <c r="A4484" s="227" t="str">
        <f t="shared" si="1"/>
        <v>#VALUE!</v>
      </c>
      <c r="B4484" s="227" t="str">
        <f t="shared" si="2"/>
        <v>#VALUE!</v>
      </c>
      <c r="C4484" s="32"/>
      <c r="D4484" s="32"/>
      <c r="E4484" s="231"/>
      <c r="F4484" s="32"/>
      <c r="G4484" s="229"/>
      <c r="H4484" s="229"/>
      <c r="I4484" s="232"/>
      <c r="J4484" s="32"/>
      <c r="K4484" s="229"/>
      <c r="L4484" s="229"/>
      <c r="M4484" s="232"/>
      <c r="N4484" s="229"/>
    </row>
    <row r="4485">
      <c r="A4485" s="227" t="str">
        <f t="shared" si="1"/>
        <v>#VALUE!</v>
      </c>
      <c r="B4485" s="227" t="str">
        <f t="shared" si="2"/>
        <v>#VALUE!</v>
      </c>
      <c r="C4485" s="32"/>
      <c r="D4485" s="32"/>
      <c r="E4485" s="229"/>
      <c r="F4485" s="32"/>
      <c r="G4485" s="229"/>
      <c r="H4485" s="229"/>
      <c r="I4485" s="32"/>
      <c r="J4485" s="32"/>
      <c r="K4485" s="229"/>
      <c r="L4485" s="229"/>
      <c r="M4485" s="32"/>
      <c r="N4485" s="229"/>
    </row>
    <row r="4486">
      <c r="A4486" s="227" t="str">
        <f t="shared" si="1"/>
        <v>#VALUE!</v>
      </c>
      <c r="B4486" s="227" t="str">
        <f t="shared" si="2"/>
        <v>#VALUE!</v>
      </c>
      <c r="C4486" s="32"/>
      <c r="D4486" s="32"/>
      <c r="E4486" s="231"/>
      <c r="F4486" s="32"/>
      <c r="G4486" s="229"/>
      <c r="H4486" s="229"/>
      <c r="I4486" s="32"/>
      <c r="J4486" s="32"/>
      <c r="K4486" s="229"/>
      <c r="L4486" s="229"/>
      <c r="M4486" s="32"/>
      <c r="N4486" s="229"/>
    </row>
    <row r="4487">
      <c r="A4487" s="227" t="str">
        <f t="shared" si="1"/>
        <v>#VALUE!</v>
      </c>
      <c r="B4487" s="227" t="str">
        <f t="shared" si="2"/>
        <v>#VALUE!</v>
      </c>
      <c r="C4487" s="32"/>
      <c r="D4487" s="32"/>
      <c r="E4487" s="231"/>
      <c r="F4487" s="32"/>
      <c r="G4487" s="229"/>
      <c r="H4487" s="229"/>
      <c r="I4487" s="32"/>
      <c r="J4487" s="32"/>
      <c r="K4487" s="229"/>
      <c r="L4487" s="229"/>
      <c r="M4487" s="32"/>
      <c r="N4487" s="229"/>
    </row>
    <row r="4488">
      <c r="A4488" s="227" t="str">
        <f t="shared" si="1"/>
        <v>#VALUE!</v>
      </c>
      <c r="B4488" s="227" t="str">
        <f t="shared" si="2"/>
        <v>#VALUE!</v>
      </c>
      <c r="C4488" s="32"/>
      <c r="D4488" s="32"/>
      <c r="E4488" s="231"/>
      <c r="F4488" s="32"/>
      <c r="G4488" s="229"/>
      <c r="H4488" s="229"/>
      <c r="I4488" s="32"/>
      <c r="J4488" s="32"/>
      <c r="K4488" s="229"/>
      <c r="L4488" s="229"/>
      <c r="M4488" s="32"/>
      <c r="N4488" s="229"/>
    </row>
    <row r="4489">
      <c r="A4489" s="227" t="str">
        <f t="shared" si="1"/>
        <v>#VALUE!</v>
      </c>
      <c r="B4489" s="227" t="str">
        <f t="shared" si="2"/>
        <v>#VALUE!</v>
      </c>
      <c r="C4489" s="32"/>
      <c r="D4489" s="32"/>
      <c r="E4489" s="231"/>
      <c r="F4489" s="32"/>
      <c r="G4489" s="229"/>
      <c r="H4489" s="229"/>
      <c r="I4489" s="32"/>
      <c r="J4489" s="32"/>
      <c r="K4489" s="229"/>
      <c r="L4489" s="229"/>
      <c r="M4489" s="32"/>
      <c r="N4489" s="229"/>
    </row>
    <row r="4490">
      <c r="A4490" s="227" t="str">
        <f t="shared" si="1"/>
        <v>#VALUE!</v>
      </c>
      <c r="B4490" s="227" t="str">
        <f t="shared" si="2"/>
        <v>#VALUE!</v>
      </c>
      <c r="C4490" s="32"/>
      <c r="D4490" s="32"/>
      <c r="E4490" s="231"/>
      <c r="F4490" s="32"/>
      <c r="G4490" s="229"/>
      <c r="H4490" s="229"/>
      <c r="I4490" s="32"/>
      <c r="J4490" s="32"/>
      <c r="K4490" s="229"/>
      <c r="L4490" s="229"/>
      <c r="M4490" s="232"/>
      <c r="N4490" s="229"/>
    </row>
    <row r="4491">
      <c r="A4491" s="227" t="str">
        <f t="shared" si="1"/>
        <v>#VALUE!</v>
      </c>
      <c r="B4491" s="227" t="str">
        <f t="shared" si="2"/>
        <v>#VALUE!</v>
      </c>
      <c r="C4491" s="32"/>
      <c r="D4491" s="32"/>
      <c r="E4491" s="231"/>
      <c r="F4491" s="32"/>
      <c r="G4491" s="229"/>
      <c r="H4491" s="229"/>
      <c r="I4491" s="32"/>
      <c r="J4491" s="32"/>
      <c r="K4491" s="229"/>
      <c r="L4491" s="229"/>
      <c r="M4491" s="32"/>
      <c r="N4491" s="229"/>
    </row>
    <row r="4492">
      <c r="A4492" s="227" t="str">
        <f t="shared" si="1"/>
        <v>#VALUE!</v>
      </c>
      <c r="B4492" s="227" t="str">
        <f t="shared" si="2"/>
        <v>#VALUE!</v>
      </c>
      <c r="C4492" s="32"/>
      <c r="D4492" s="32"/>
      <c r="E4492" s="231"/>
      <c r="F4492" s="32"/>
      <c r="G4492" s="229"/>
      <c r="H4492" s="229"/>
      <c r="I4492" s="32"/>
      <c r="J4492" s="32"/>
      <c r="K4492" s="229"/>
      <c r="L4492" s="229"/>
      <c r="M4492" s="32"/>
      <c r="N4492" s="229"/>
    </row>
    <row r="4493">
      <c r="A4493" s="227" t="str">
        <f t="shared" si="1"/>
        <v>#VALUE!</v>
      </c>
      <c r="B4493" s="227" t="str">
        <f t="shared" si="2"/>
        <v>#VALUE!</v>
      </c>
      <c r="C4493" s="32"/>
      <c r="D4493" s="32"/>
      <c r="E4493" s="231"/>
      <c r="F4493" s="32"/>
      <c r="G4493" s="229"/>
      <c r="H4493" s="229"/>
      <c r="I4493" s="32"/>
      <c r="J4493" s="32"/>
      <c r="K4493" s="229"/>
      <c r="L4493" s="229"/>
      <c r="M4493" s="32"/>
      <c r="N4493" s="229"/>
    </row>
    <row r="4494">
      <c r="A4494" s="227" t="str">
        <f t="shared" si="1"/>
        <v>#VALUE!</v>
      </c>
      <c r="B4494" s="227" t="str">
        <f t="shared" si="2"/>
        <v>#VALUE!</v>
      </c>
      <c r="C4494" s="32"/>
      <c r="D4494" s="32"/>
      <c r="E4494" s="231"/>
      <c r="F4494" s="32"/>
      <c r="G4494" s="229"/>
      <c r="H4494" s="229"/>
      <c r="I4494" s="32"/>
      <c r="J4494" s="32"/>
      <c r="K4494" s="229"/>
      <c r="L4494" s="229"/>
      <c r="M4494" s="232"/>
      <c r="N4494" s="229"/>
    </row>
    <row r="4495">
      <c r="A4495" s="227" t="str">
        <f t="shared" si="1"/>
        <v>#VALUE!</v>
      </c>
      <c r="B4495" s="227" t="str">
        <f t="shared" si="2"/>
        <v>#VALUE!</v>
      </c>
      <c r="C4495" s="32"/>
      <c r="D4495" s="32"/>
      <c r="E4495" s="231"/>
      <c r="F4495" s="32"/>
      <c r="G4495" s="229"/>
      <c r="H4495" s="229"/>
      <c r="I4495" s="32"/>
      <c r="J4495" s="32"/>
      <c r="K4495" s="229"/>
      <c r="L4495" s="229"/>
      <c r="M4495" s="32"/>
      <c r="N4495" s="229"/>
    </row>
    <row r="4496">
      <c r="A4496" s="227" t="str">
        <f t="shared" si="1"/>
        <v>#VALUE!</v>
      </c>
      <c r="B4496" s="227" t="str">
        <f t="shared" si="2"/>
        <v>#VALUE!</v>
      </c>
      <c r="C4496" s="32"/>
      <c r="D4496" s="32"/>
      <c r="E4496" s="231"/>
      <c r="F4496" s="32"/>
      <c r="G4496" s="229"/>
      <c r="H4496" s="229"/>
      <c r="I4496" s="32"/>
      <c r="J4496" s="32"/>
      <c r="K4496" s="229"/>
      <c r="L4496" s="229"/>
      <c r="M4496" s="32"/>
      <c r="N4496" s="229"/>
    </row>
    <row r="4497">
      <c r="A4497" s="227" t="str">
        <f t="shared" si="1"/>
        <v>#VALUE!</v>
      </c>
      <c r="B4497" s="227" t="str">
        <f t="shared" si="2"/>
        <v>#VALUE!</v>
      </c>
      <c r="C4497" s="32"/>
      <c r="D4497" s="32"/>
      <c r="E4497" s="231"/>
      <c r="F4497" s="32"/>
      <c r="G4497" s="229"/>
      <c r="H4497" s="229"/>
      <c r="I4497" s="32"/>
      <c r="J4497" s="32"/>
      <c r="K4497" s="229"/>
      <c r="L4497" s="229"/>
      <c r="M4497" s="32"/>
      <c r="N4497" s="229"/>
    </row>
    <row r="4498">
      <c r="A4498" s="227" t="str">
        <f t="shared" si="1"/>
        <v>#VALUE!</v>
      </c>
      <c r="B4498" s="227" t="str">
        <f t="shared" si="2"/>
        <v>#VALUE!</v>
      </c>
      <c r="C4498" s="32"/>
      <c r="D4498" s="32"/>
      <c r="E4498" s="231"/>
      <c r="F4498" s="32"/>
      <c r="G4498" s="229"/>
      <c r="H4498" s="229"/>
      <c r="I4498" s="32"/>
      <c r="J4498" s="32"/>
      <c r="K4498" s="229"/>
      <c r="L4498" s="229"/>
      <c r="M4498" s="32"/>
      <c r="N4498" s="229"/>
    </row>
    <row r="4499">
      <c r="A4499" s="227" t="str">
        <f t="shared" si="1"/>
        <v>#VALUE!</v>
      </c>
      <c r="B4499" s="227" t="str">
        <f t="shared" si="2"/>
        <v>#VALUE!</v>
      </c>
      <c r="C4499" s="32"/>
      <c r="D4499" s="32"/>
      <c r="E4499" s="231"/>
      <c r="F4499" s="32"/>
      <c r="G4499" s="229"/>
      <c r="H4499" s="229"/>
      <c r="I4499" s="32"/>
      <c r="J4499" s="32"/>
      <c r="K4499" s="229"/>
      <c r="L4499" s="229"/>
      <c r="M4499" s="32"/>
      <c r="N4499" s="229"/>
    </row>
    <row r="4500">
      <c r="A4500" s="227" t="str">
        <f t="shared" si="1"/>
        <v>#VALUE!</v>
      </c>
      <c r="B4500" s="227" t="str">
        <f t="shared" si="2"/>
        <v>#VALUE!</v>
      </c>
      <c r="C4500" s="32"/>
      <c r="D4500" s="32"/>
      <c r="E4500" s="231"/>
      <c r="F4500" s="32"/>
      <c r="G4500" s="229"/>
      <c r="H4500" s="229"/>
      <c r="I4500" s="32"/>
      <c r="J4500" s="32"/>
      <c r="K4500" s="229"/>
      <c r="L4500" s="229"/>
      <c r="M4500" s="32"/>
      <c r="N4500" s="229"/>
    </row>
    <row r="4501">
      <c r="A4501" s="227" t="str">
        <f t="shared" si="1"/>
        <v>#VALUE!</v>
      </c>
      <c r="B4501" s="227" t="str">
        <f t="shared" si="2"/>
        <v>#VALUE!</v>
      </c>
      <c r="C4501" s="32"/>
      <c r="D4501" s="32"/>
      <c r="E4501" s="231"/>
      <c r="F4501" s="32"/>
      <c r="G4501" s="229"/>
      <c r="H4501" s="229"/>
      <c r="I4501" s="32"/>
      <c r="J4501" s="32"/>
      <c r="K4501" s="229"/>
      <c r="L4501" s="229"/>
      <c r="M4501" s="32"/>
      <c r="N4501" s="229"/>
    </row>
    <row r="4502">
      <c r="A4502" s="227" t="str">
        <f t="shared" si="1"/>
        <v>#VALUE!</v>
      </c>
      <c r="B4502" s="227" t="str">
        <f t="shared" si="2"/>
        <v>#VALUE!</v>
      </c>
      <c r="C4502" s="32"/>
      <c r="D4502" s="32"/>
      <c r="E4502" s="231"/>
      <c r="F4502" s="32"/>
      <c r="G4502" s="229"/>
      <c r="H4502" s="229"/>
      <c r="I4502" s="32"/>
      <c r="J4502" s="32"/>
      <c r="K4502" s="229"/>
      <c r="L4502" s="229"/>
      <c r="M4502" s="32"/>
      <c r="N4502" s="229"/>
    </row>
    <row r="4503">
      <c r="A4503" s="227" t="str">
        <f t="shared" si="1"/>
        <v>#VALUE!</v>
      </c>
      <c r="B4503" s="227" t="str">
        <f t="shared" si="2"/>
        <v>#VALUE!</v>
      </c>
      <c r="C4503" s="32"/>
      <c r="D4503" s="32"/>
      <c r="E4503" s="231"/>
      <c r="F4503" s="32"/>
      <c r="G4503" s="229"/>
      <c r="H4503" s="229"/>
      <c r="I4503" s="32"/>
      <c r="J4503" s="32"/>
      <c r="K4503" s="229"/>
      <c r="L4503" s="229"/>
      <c r="M4503" s="32"/>
      <c r="N4503" s="229"/>
    </row>
    <row r="4504">
      <c r="A4504" s="227" t="str">
        <f t="shared" si="1"/>
        <v>#VALUE!</v>
      </c>
      <c r="B4504" s="227" t="str">
        <f t="shared" si="2"/>
        <v>#VALUE!</v>
      </c>
      <c r="C4504" s="32"/>
      <c r="D4504" s="32"/>
      <c r="E4504" s="231"/>
      <c r="F4504" s="32"/>
      <c r="G4504" s="229"/>
      <c r="H4504" s="229"/>
      <c r="I4504" s="32"/>
      <c r="J4504" s="32"/>
      <c r="K4504" s="229"/>
      <c r="L4504" s="229"/>
      <c r="M4504" s="232"/>
      <c r="N4504" s="229"/>
    </row>
    <row r="4505">
      <c r="A4505" s="227" t="str">
        <f t="shared" si="1"/>
        <v>#VALUE!</v>
      </c>
      <c r="B4505" s="227" t="str">
        <f t="shared" si="2"/>
        <v>#VALUE!</v>
      </c>
      <c r="C4505" s="32"/>
      <c r="D4505" s="32"/>
      <c r="E4505" s="231"/>
      <c r="F4505" s="32"/>
      <c r="G4505" s="229"/>
      <c r="H4505" s="229"/>
      <c r="I4505" s="32"/>
      <c r="J4505" s="32"/>
      <c r="K4505" s="229"/>
      <c r="L4505" s="229"/>
      <c r="M4505" s="232"/>
      <c r="N4505" s="229"/>
    </row>
    <row r="4506">
      <c r="A4506" s="227" t="str">
        <f t="shared" si="1"/>
        <v>#VALUE!</v>
      </c>
      <c r="B4506" s="227" t="str">
        <f t="shared" si="2"/>
        <v>#VALUE!</v>
      </c>
      <c r="C4506" s="32"/>
      <c r="D4506" s="32"/>
      <c r="E4506" s="231"/>
      <c r="F4506" s="32"/>
      <c r="G4506" s="229"/>
      <c r="H4506" s="229"/>
      <c r="I4506" s="32"/>
      <c r="J4506" s="32"/>
      <c r="K4506" s="229"/>
      <c r="L4506" s="229"/>
      <c r="M4506" s="32"/>
      <c r="N4506" s="229"/>
    </row>
    <row r="4507">
      <c r="A4507" s="227" t="str">
        <f t="shared" si="1"/>
        <v>#VALUE!</v>
      </c>
      <c r="B4507" s="227" t="str">
        <f t="shared" si="2"/>
        <v>#VALUE!</v>
      </c>
      <c r="C4507" s="32"/>
      <c r="D4507" s="32"/>
      <c r="E4507" s="231"/>
      <c r="F4507" s="32"/>
      <c r="G4507" s="229"/>
      <c r="H4507" s="229"/>
      <c r="I4507" s="32"/>
      <c r="J4507" s="32"/>
      <c r="K4507" s="229"/>
      <c r="L4507" s="229"/>
      <c r="M4507" s="32"/>
      <c r="N4507" s="229"/>
    </row>
    <row r="4508">
      <c r="A4508" s="227" t="str">
        <f t="shared" si="1"/>
        <v>#VALUE!</v>
      </c>
      <c r="B4508" s="227" t="str">
        <f t="shared" si="2"/>
        <v>#VALUE!</v>
      </c>
      <c r="C4508" s="32"/>
      <c r="D4508" s="32"/>
      <c r="E4508" s="231"/>
      <c r="F4508" s="32"/>
      <c r="G4508" s="229"/>
      <c r="H4508" s="229"/>
      <c r="I4508" s="32"/>
      <c r="J4508" s="32"/>
      <c r="K4508" s="229"/>
      <c r="L4508" s="229"/>
      <c r="M4508" s="32"/>
      <c r="N4508" s="229"/>
    </row>
    <row r="4509">
      <c r="A4509" s="227" t="str">
        <f t="shared" si="1"/>
        <v>#VALUE!</v>
      </c>
      <c r="B4509" s="227" t="str">
        <f t="shared" si="2"/>
        <v>#VALUE!</v>
      </c>
      <c r="C4509" s="32"/>
      <c r="D4509" s="32"/>
      <c r="E4509" s="231"/>
      <c r="F4509" s="32"/>
      <c r="G4509" s="229"/>
      <c r="H4509" s="229"/>
      <c r="I4509" s="32"/>
      <c r="J4509" s="32"/>
      <c r="K4509" s="229"/>
      <c r="L4509" s="229"/>
      <c r="M4509" s="32"/>
      <c r="N4509" s="229"/>
    </row>
    <row r="4510">
      <c r="A4510" s="227" t="str">
        <f t="shared" si="1"/>
        <v>#VALUE!</v>
      </c>
      <c r="B4510" s="227" t="str">
        <f t="shared" si="2"/>
        <v>#VALUE!</v>
      </c>
      <c r="C4510" s="32"/>
      <c r="D4510" s="32"/>
      <c r="E4510" s="231"/>
      <c r="F4510" s="32"/>
      <c r="G4510" s="229"/>
      <c r="H4510" s="229"/>
      <c r="I4510" s="32"/>
      <c r="J4510" s="32"/>
      <c r="K4510" s="229"/>
      <c r="L4510" s="229"/>
      <c r="M4510" s="32"/>
      <c r="N4510" s="229"/>
    </row>
    <row r="4511">
      <c r="A4511" s="227" t="str">
        <f t="shared" si="1"/>
        <v>#VALUE!</v>
      </c>
      <c r="B4511" s="227" t="str">
        <f t="shared" si="2"/>
        <v>#VALUE!</v>
      </c>
      <c r="C4511" s="32"/>
      <c r="D4511" s="32"/>
      <c r="E4511" s="231"/>
      <c r="F4511" s="32"/>
      <c r="G4511" s="229"/>
      <c r="H4511" s="229"/>
      <c r="I4511" s="32"/>
      <c r="J4511" s="32"/>
      <c r="K4511" s="229"/>
      <c r="L4511" s="229"/>
      <c r="M4511" s="32"/>
      <c r="N4511" s="229"/>
    </row>
    <row r="4512">
      <c r="A4512" s="227" t="str">
        <f t="shared" si="1"/>
        <v>#VALUE!</v>
      </c>
      <c r="B4512" s="227" t="str">
        <f t="shared" si="2"/>
        <v>#VALUE!</v>
      </c>
      <c r="C4512" s="32"/>
      <c r="D4512" s="32"/>
      <c r="E4512" s="231"/>
      <c r="F4512" s="32"/>
      <c r="G4512" s="229"/>
      <c r="H4512" s="229"/>
      <c r="I4512" s="32"/>
      <c r="J4512" s="32"/>
      <c r="K4512" s="229"/>
      <c r="L4512" s="229"/>
      <c r="M4512" s="232"/>
      <c r="N4512" s="229"/>
    </row>
    <row r="4513">
      <c r="A4513" s="227" t="str">
        <f t="shared" si="1"/>
        <v>#VALUE!</v>
      </c>
      <c r="B4513" s="227" t="str">
        <f t="shared" si="2"/>
        <v>#VALUE!</v>
      </c>
      <c r="C4513" s="32"/>
      <c r="D4513" s="32"/>
      <c r="E4513" s="231"/>
      <c r="F4513" s="32"/>
      <c r="G4513" s="229"/>
      <c r="H4513" s="229"/>
      <c r="I4513" s="32"/>
      <c r="J4513" s="32"/>
      <c r="K4513" s="229"/>
      <c r="L4513" s="229"/>
      <c r="M4513" s="32"/>
      <c r="N4513" s="229"/>
    </row>
    <row r="4514">
      <c r="A4514" s="227" t="str">
        <f t="shared" si="1"/>
        <v>#VALUE!</v>
      </c>
      <c r="B4514" s="227" t="str">
        <f t="shared" si="2"/>
        <v>#VALUE!</v>
      </c>
      <c r="C4514" s="32"/>
      <c r="D4514" s="32"/>
      <c r="E4514" s="231"/>
      <c r="F4514" s="32"/>
      <c r="G4514" s="229"/>
      <c r="H4514" s="229"/>
      <c r="I4514" s="32"/>
      <c r="J4514" s="32"/>
      <c r="K4514" s="229"/>
      <c r="L4514" s="229"/>
      <c r="M4514" s="32"/>
      <c r="N4514" s="229"/>
    </row>
    <row r="4515">
      <c r="A4515" s="227" t="str">
        <f t="shared" si="1"/>
        <v>#VALUE!</v>
      </c>
      <c r="B4515" s="227" t="str">
        <f t="shared" si="2"/>
        <v>#VALUE!</v>
      </c>
      <c r="C4515" s="32"/>
      <c r="D4515" s="32"/>
      <c r="E4515" s="231"/>
      <c r="F4515" s="32"/>
      <c r="G4515" s="229"/>
      <c r="H4515" s="229"/>
      <c r="I4515" s="32"/>
      <c r="J4515" s="32"/>
      <c r="K4515" s="229"/>
      <c r="L4515" s="229"/>
      <c r="M4515" s="232"/>
      <c r="N4515" s="229"/>
    </row>
    <row r="4516">
      <c r="A4516" s="227" t="str">
        <f t="shared" si="1"/>
        <v>#VALUE!</v>
      </c>
      <c r="B4516" s="227" t="str">
        <f t="shared" si="2"/>
        <v>#VALUE!</v>
      </c>
      <c r="C4516" s="32"/>
      <c r="D4516" s="32"/>
      <c r="E4516" s="231"/>
      <c r="F4516" s="32"/>
      <c r="G4516" s="229"/>
      <c r="H4516" s="229"/>
      <c r="I4516" s="32"/>
      <c r="J4516" s="32"/>
      <c r="K4516" s="229"/>
      <c r="L4516" s="229"/>
      <c r="M4516" s="232"/>
      <c r="N4516" s="229"/>
    </row>
    <row r="4517">
      <c r="A4517" s="227" t="str">
        <f t="shared" si="1"/>
        <v>#VALUE!</v>
      </c>
      <c r="B4517" s="227" t="str">
        <f t="shared" si="2"/>
        <v>#VALUE!</v>
      </c>
      <c r="C4517" s="32"/>
      <c r="D4517" s="32"/>
      <c r="E4517" s="231"/>
      <c r="F4517" s="32"/>
      <c r="G4517" s="229"/>
      <c r="H4517" s="229"/>
      <c r="I4517" s="32"/>
      <c r="J4517" s="32"/>
      <c r="K4517" s="229"/>
      <c r="L4517" s="229"/>
      <c r="M4517" s="232"/>
      <c r="N4517" s="229"/>
    </row>
    <row r="4518">
      <c r="A4518" s="227" t="str">
        <f t="shared" si="1"/>
        <v>#VALUE!</v>
      </c>
      <c r="B4518" s="227" t="str">
        <f t="shared" si="2"/>
        <v>#VALUE!</v>
      </c>
      <c r="C4518" s="32"/>
      <c r="D4518" s="32"/>
      <c r="E4518" s="231"/>
      <c r="F4518" s="32"/>
      <c r="G4518" s="229"/>
      <c r="H4518" s="229"/>
      <c r="I4518" s="32"/>
      <c r="J4518" s="32"/>
      <c r="K4518" s="229"/>
      <c r="L4518" s="229"/>
      <c r="M4518" s="232"/>
      <c r="N4518" s="229"/>
    </row>
    <row r="4519">
      <c r="A4519" s="227" t="str">
        <f t="shared" si="1"/>
        <v>#VALUE!</v>
      </c>
      <c r="B4519" s="227" t="str">
        <f t="shared" si="2"/>
        <v>#VALUE!</v>
      </c>
      <c r="C4519" s="32"/>
      <c r="D4519" s="32"/>
      <c r="E4519" s="231"/>
      <c r="F4519" s="32"/>
      <c r="G4519" s="229"/>
      <c r="H4519" s="229"/>
      <c r="I4519" s="32"/>
      <c r="J4519" s="32"/>
      <c r="K4519" s="229"/>
      <c r="L4519" s="229"/>
      <c r="M4519" s="232"/>
      <c r="N4519" s="229"/>
    </row>
    <row r="4520">
      <c r="A4520" s="227" t="str">
        <f t="shared" si="1"/>
        <v>#VALUE!</v>
      </c>
      <c r="B4520" s="227" t="str">
        <f t="shared" si="2"/>
        <v>#VALUE!</v>
      </c>
      <c r="C4520" s="32"/>
      <c r="D4520" s="32"/>
      <c r="E4520" s="231"/>
      <c r="F4520" s="32"/>
      <c r="G4520" s="229"/>
      <c r="H4520" s="229"/>
      <c r="I4520" s="32"/>
      <c r="J4520" s="32"/>
      <c r="K4520" s="229"/>
      <c r="L4520" s="229"/>
      <c r="M4520" s="232"/>
      <c r="N4520" s="229"/>
    </row>
    <row r="4521">
      <c r="A4521" s="227" t="str">
        <f t="shared" si="1"/>
        <v>#VALUE!</v>
      </c>
      <c r="B4521" s="227" t="str">
        <f t="shared" si="2"/>
        <v>#VALUE!</v>
      </c>
      <c r="C4521" s="32"/>
      <c r="D4521" s="32"/>
      <c r="E4521" s="231"/>
      <c r="F4521" s="32"/>
      <c r="G4521" s="229"/>
      <c r="H4521" s="229"/>
      <c r="I4521" s="32"/>
      <c r="J4521" s="32"/>
      <c r="K4521" s="229"/>
      <c r="L4521" s="229"/>
      <c r="M4521" s="232"/>
      <c r="N4521" s="229"/>
    </row>
    <row r="4522">
      <c r="A4522" s="227" t="str">
        <f t="shared" si="1"/>
        <v>#VALUE!</v>
      </c>
      <c r="B4522" s="227" t="str">
        <f t="shared" si="2"/>
        <v>#VALUE!</v>
      </c>
      <c r="C4522" s="32"/>
      <c r="D4522" s="32"/>
      <c r="E4522" s="231"/>
      <c r="F4522" s="32"/>
      <c r="G4522" s="229"/>
      <c r="H4522" s="229"/>
      <c r="I4522" s="32"/>
      <c r="J4522" s="32"/>
      <c r="K4522" s="229"/>
      <c r="L4522" s="229"/>
      <c r="M4522" s="232"/>
      <c r="N4522" s="229"/>
    </row>
    <row r="4523">
      <c r="A4523" s="227" t="str">
        <f t="shared" si="1"/>
        <v>#VALUE!</v>
      </c>
      <c r="B4523" s="227" t="str">
        <f t="shared" si="2"/>
        <v>#VALUE!</v>
      </c>
      <c r="C4523" s="32"/>
      <c r="D4523" s="32"/>
      <c r="E4523" s="231"/>
      <c r="F4523" s="32"/>
      <c r="G4523" s="229"/>
      <c r="H4523" s="229"/>
      <c r="I4523" s="32"/>
      <c r="J4523" s="32"/>
      <c r="K4523" s="229"/>
      <c r="L4523" s="229"/>
      <c r="M4523" s="232"/>
      <c r="N4523" s="229"/>
    </row>
    <row r="4524">
      <c r="A4524" s="227" t="str">
        <f t="shared" si="1"/>
        <v>#VALUE!</v>
      </c>
      <c r="B4524" s="227" t="str">
        <f t="shared" si="2"/>
        <v>#VALUE!</v>
      </c>
      <c r="C4524" s="32"/>
      <c r="D4524" s="32"/>
      <c r="E4524" s="229"/>
      <c r="F4524" s="32"/>
      <c r="G4524" s="229"/>
      <c r="H4524" s="229"/>
      <c r="I4524" s="32"/>
      <c r="J4524" s="32"/>
      <c r="K4524" s="229"/>
      <c r="L4524" s="229"/>
      <c r="M4524" s="232"/>
      <c r="N4524" s="229"/>
    </row>
    <row r="4525">
      <c r="A4525" s="227" t="str">
        <f t="shared" si="1"/>
        <v>#VALUE!</v>
      </c>
      <c r="B4525" s="227" t="str">
        <f t="shared" si="2"/>
        <v>#VALUE!</v>
      </c>
      <c r="C4525" s="32"/>
      <c r="D4525" s="32"/>
      <c r="E4525" s="231"/>
      <c r="F4525" s="32"/>
      <c r="G4525" s="229"/>
      <c r="H4525" s="229"/>
      <c r="I4525" s="32"/>
      <c r="J4525" s="32"/>
      <c r="K4525" s="229"/>
      <c r="L4525" s="229"/>
      <c r="M4525" s="232"/>
      <c r="N4525" s="229"/>
    </row>
    <row r="4526">
      <c r="A4526" s="227" t="str">
        <f t="shared" si="1"/>
        <v>#VALUE!</v>
      </c>
      <c r="B4526" s="227" t="str">
        <f t="shared" si="2"/>
        <v>#VALUE!</v>
      </c>
      <c r="C4526" s="32"/>
      <c r="D4526" s="32"/>
      <c r="E4526" s="231"/>
      <c r="F4526" s="32"/>
      <c r="G4526" s="229"/>
      <c r="H4526" s="229"/>
      <c r="I4526" s="32"/>
      <c r="J4526" s="32"/>
      <c r="K4526" s="229"/>
      <c r="L4526" s="229"/>
      <c r="M4526" s="232"/>
      <c r="N4526" s="229"/>
    </row>
    <row r="4527">
      <c r="A4527" s="227" t="str">
        <f t="shared" si="1"/>
        <v>#VALUE!</v>
      </c>
      <c r="B4527" s="227" t="str">
        <f t="shared" si="2"/>
        <v>#VALUE!</v>
      </c>
      <c r="C4527" s="32"/>
      <c r="D4527" s="32"/>
      <c r="E4527" s="229"/>
      <c r="F4527" s="32"/>
      <c r="G4527" s="229"/>
      <c r="H4527" s="229"/>
      <c r="I4527" s="32"/>
      <c r="J4527" s="32"/>
      <c r="K4527" s="229"/>
      <c r="L4527" s="229"/>
      <c r="M4527" s="232"/>
      <c r="N4527" s="229"/>
    </row>
    <row r="4528">
      <c r="A4528" s="227" t="str">
        <f t="shared" si="1"/>
        <v>#VALUE!</v>
      </c>
      <c r="B4528" s="227" t="str">
        <f t="shared" si="2"/>
        <v>#VALUE!</v>
      </c>
      <c r="C4528" s="32"/>
      <c r="D4528" s="32"/>
      <c r="E4528" s="231"/>
      <c r="F4528" s="32"/>
      <c r="G4528" s="229"/>
      <c r="H4528" s="229"/>
      <c r="I4528" s="32"/>
      <c r="J4528" s="32"/>
      <c r="K4528" s="229"/>
      <c r="L4528" s="229"/>
      <c r="M4528" s="232"/>
      <c r="N4528" s="229"/>
    </row>
    <row r="4529">
      <c r="A4529" s="227" t="str">
        <f t="shared" si="1"/>
        <v>#VALUE!</v>
      </c>
      <c r="B4529" s="227" t="str">
        <f t="shared" si="2"/>
        <v>#VALUE!</v>
      </c>
      <c r="C4529" s="32"/>
      <c r="D4529" s="32"/>
      <c r="E4529" s="231"/>
      <c r="F4529" s="32"/>
      <c r="G4529" s="229"/>
      <c r="H4529" s="229"/>
      <c r="I4529" s="232"/>
      <c r="J4529" s="32"/>
      <c r="K4529" s="229"/>
      <c r="L4529" s="229"/>
      <c r="M4529" s="232"/>
      <c r="N4529" s="229"/>
    </row>
    <row r="4530">
      <c r="A4530" s="227" t="str">
        <f t="shared" si="1"/>
        <v>#VALUE!</v>
      </c>
      <c r="B4530" s="227" t="str">
        <f t="shared" si="2"/>
        <v>#VALUE!</v>
      </c>
      <c r="C4530" s="32"/>
      <c r="D4530" s="32"/>
      <c r="E4530" s="231"/>
      <c r="F4530" s="32"/>
      <c r="G4530" s="229"/>
      <c r="H4530" s="229"/>
      <c r="I4530" s="32"/>
      <c r="J4530" s="32"/>
      <c r="K4530" s="229"/>
      <c r="L4530" s="229"/>
      <c r="M4530" s="232"/>
      <c r="N4530" s="229"/>
    </row>
    <row r="4531">
      <c r="A4531" s="227" t="str">
        <f t="shared" si="1"/>
        <v>#VALUE!</v>
      </c>
      <c r="B4531" s="227" t="str">
        <f t="shared" si="2"/>
        <v>#VALUE!</v>
      </c>
      <c r="C4531" s="32"/>
      <c r="D4531" s="32"/>
      <c r="E4531" s="231"/>
      <c r="F4531" s="32"/>
      <c r="G4531" s="229"/>
      <c r="H4531" s="229"/>
      <c r="I4531" s="32"/>
      <c r="J4531" s="32"/>
      <c r="K4531" s="229"/>
      <c r="L4531" s="229"/>
      <c r="M4531" s="232"/>
      <c r="N4531" s="229"/>
    </row>
    <row r="4532">
      <c r="A4532" s="227" t="str">
        <f t="shared" si="1"/>
        <v>#VALUE!</v>
      </c>
      <c r="B4532" s="227" t="str">
        <f t="shared" si="2"/>
        <v>#VALUE!</v>
      </c>
      <c r="C4532" s="32"/>
      <c r="D4532" s="32"/>
      <c r="E4532" s="231"/>
      <c r="F4532" s="32"/>
      <c r="G4532" s="229"/>
      <c r="H4532" s="229"/>
      <c r="I4532" s="32"/>
      <c r="J4532" s="32"/>
      <c r="K4532" s="229"/>
      <c r="L4532" s="229"/>
      <c r="M4532" s="232"/>
      <c r="N4532" s="229"/>
    </row>
    <row r="4533">
      <c r="A4533" s="227" t="str">
        <f t="shared" si="1"/>
        <v>#VALUE!</v>
      </c>
      <c r="B4533" s="227" t="str">
        <f t="shared" si="2"/>
        <v>#VALUE!</v>
      </c>
      <c r="C4533" s="32"/>
      <c r="D4533" s="32"/>
      <c r="E4533" s="231"/>
      <c r="F4533" s="32"/>
      <c r="G4533" s="229"/>
      <c r="H4533" s="229"/>
      <c r="I4533" s="32"/>
      <c r="J4533" s="32"/>
      <c r="K4533" s="229"/>
      <c r="L4533" s="229"/>
      <c r="M4533" s="232"/>
      <c r="N4533" s="229"/>
    </row>
    <row r="4534">
      <c r="A4534" s="227" t="str">
        <f t="shared" si="1"/>
        <v>#VALUE!</v>
      </c>
      <c r="B4534" s="227" t="str">
        <f t="shared" si="2"/>
        <v>#VALUE!</v>
      </c>
      <c r="C4534" s="32"/>
      <c r="D4534" s="32"/>
      <c r="E4534" s="231"/>
      <c r="F4534" s="32"/>
      <c r="G4534" s="229"/>
      <c r="H4534" s="229"/>
      <c r="I4534" s="32"/>
      <c r="J4534" s="32"/>
      <c r="K4534" s="229"/>
      <c r="L4534" s="229"/>
      <c r="M4534" s="232"/>
      <c r="N4534" s="229"/>
    </row>
    <row r="4535">
      <c r="A4535" s="227" t="str">
        <f t="shared" si="1"/>
        <v>#VALUE!</v>
      </c>
      <c r="B4535" s="227" t="str">
        <f t="shared" si="2"/>
        <v>#VALUE!</v>
      </c>
      <c r="C4535" s="32"/>
      <c r="D4535" s="32"/>
      <c r="E4535" s="231"/>
      <c r="F4535" s="32"/>
      <c r="G4535" s="229"/>
      <c r="H4535" s="229"/>
      <c r="I4535" s="32"/>
      <c r="J4535" s="32"/>
      <c r="K4535" s="229"/>
      <c r="L4535" s="229"/>
      <c r="M4535" s="232"/>
      <c r="N4535" s="229"/>
    </row>
    <row r="4536">
      <c r="A4536" s="227" t="str">
        <f t="shared" si="1"/>
        <v>#VALUE!</v>
      </c>
      <c r="B4536" s="227" t="str">
        <f t="shared" si="2"/>
        <v>#VALUE!</v>
      </c>
      <c r="C4536" s="32"/>
      <c r="D4536" s="32"/>
      <c r="E4536" s="231"/>
      <c r="F4536" s="32"/>
      <c r="G4536" s="229"/>
      <c r="H4536" s="229"/>
      <c r="I4536" s="32"/>
      <c r="J4536" s="32"/>
      <c r="K4536" s="229"/>
      <c r="L4536" s="229"/>
      <c r="M4536" s="232"/>
      <c r="N4536" s="229"/>
    </row>
    <row r="4537">
      <c r="A4537" s="227" t="str">
        <f t="shared" si="1"/>
        <v>#VALUE!</v>
      </c>
      <c r="B4537" s="227" t="str">
        <f t="shared" si="2"/>
        <v>#VALUE!</v>
      </c>
      <c r="C4537" s="32"/>
      <c r="D4537" s="32"/>
      <c r="E4537" s="231"/>
      <c r="F4537" s="32"/>
      <c r="G4537" s="229"/>
      <c r="H4537" s="229"/>
      <c r="I4537" s="32"/>
      <c r="J4537" s="32"/>
      <c r="K4537" s="229"/>
      <c r="L4537" s="229"/>
      <c r="M4537" s="232"/>
      <c r="N4537" s="229"/>
    </row>
    <row r="4538">
      <c r="A4538" s="227" t="str">
        <f t="shared" si="1"/>
        <v>#VALUE!</v>
      </c>
      <c r="B4538" s="227" t="str">
        <f t="shared" si="2"/>
        <v>#VALUE!</v>
      </c>
      <c r="C4538" s="32"/>
      <c r="D4538" s="32"/>
      <c r="E4538" s="231"/>
      <c r="F4538" s="32"/>
      <c r="G4538" s="229"/>
      <c r="H4538" s="229"/>
      <c r="I4538" s="32"/>
      <c r="J4538" s="32"/>
      <c r="K4538" s="229"/>
      <c r="L4538" s="229"/>
      <c r="M4538" s="232"/>
      <c r="N4538" s="229"/>
    </row>
    <row r="4539">
      <c r="A4539" s="227" t="str">
        <f t="shared" si="1"/>
        <v>#VALUE!</v>
      </c>
      <c r="B4539" s="227" t="str">
        <f t="shared" si="2"/>
        <v>#VALUE!</v>
      </c>
      <c r="C4539" s="32"/>
      <c r="D4539" s="32"/>
      <c r="E4539" s="231"/>
      <c r="F4539" s="32"/>
      <c r="G4539" s="229"/>
      <c r="H4539" s="229"/>
      <c r="I4539" s="32"/>
      <c r="J4539" s="32"/>
      <c r="K4539" s="229"/>
      <c r="L4539" s="229"/>
      <c r="M4539" s="232"/>
      <c r="N4539" s="229"/>
    </row>
    <row r="4540">
      <c r="A4540" s="227" t="str">
        <f t="shared" si="1"/>
        <v>#VALUE!</v>
      </c>
      <c r="B4540" s="227" t="str">
        <f t="shared" si="2"/>
        <v>#VALUE!</v>
      </c>
      <c r="C4540" s="32"/>
      <c r="D4540" s="32"/>
      <c r="E4540" s="231"/>
      <c r="F4540" s="32"/>
      <c r="G4540" s="229"/>
      <c r="H4540" s="229"/>
      <c r="I4540" s="32"/>
      <c r="J4540" s="32"/>
      <c r="K4540" s="229"/>
      <c r="L4540" s="229"/>
      <c r="M4540" s="232"/>
      <c r="N4540" s="229"/>
    </row>
    <row r="4541">
      <c r="A4541" s="227" t="str">
        <f t="shared" si="1"/>
        <v>#VALUE!</v>
      </c>
      <c r="B4541" s="227" t="str">
        <f t="shared" si="2"/>
        <v>#VALUE!</v>
      </c>
      <c r="C4541" s="32"/>
      <c r="D4541" s="32"/>
      <c r="E4541" s="231"/>
      <c r="F4541" s="32"/>
      <c r="G4541" s="229"/>
      <c r="H4541" s="229"/>
      <c r="I4541" s="32"/>
      <c r="J4541" s="32"/>
      <c r="K4541" s="229"/>
      <c r="L4541" s="229"/>
      <c r="M4541" s="232"/>
      <c r="N4541" s="229"/>
    </row>
    <row r="4542">
      <c r="A4542" s="227" t="str">
        <f t="shared" si="1"/>
        <v>#VALUE!</v>
      </c>
      <c r="B4542" s="227" t="str">
        <f t="shared" si="2"/>
        <v>#VALUE!</v>
      </c>
      <c r="C4542" s="32"/>
      <c r="D4542" s="32"/>
      <c r="E4542" s="231"/>
      <c r="F4542" s="32"/>
      <c r="G4542" s="229"/>
      <c r="H4542" s="229"/>
      <c r="I4542" s="32"/>
      <c r="J4542" s="32"/>
      <c r="K4542" s="229"/>
      <c r="L4542" s="229"/>
      <c r="M4542" s="232"/>
      <c r="N4542" s="229"/>
    </row>
    <row r="4543">
      <c r="A4543" s="227" t="str">
        <f t="shared" si="1"/>
        <v>#VALUE!</v>
      </c>
      <c r="B4543" s="227" t="str">
        <f t="shared" si="2"/>
        <v>#VALUE!</v>
      </c>
      <c r="C4543" s="32"/>
      <c r="D4543" s="32"/>
      <c r="E4543" s="231"/>
      <c r="F4543" s="32"/>
      <c r="G4543" s="229"/>
      <c r="H4543" s="229"/>
      <c r="I4543" s="32"/>
      <c r="J4543" s="32"/>
      <c r="K4543" s="229"/>
      <c r="L4543" s="229"/>
      <c r="M4543" s="232"/>
      <c r="N4543" s="229"/>
    </row>
    <row r="4544">
      <c r="A4544" s="227" t="str">
        <f t="shared" si="1"/>
        <v>#VALUE!</v>
      </c>
      <c r="B4544" s="227" t="str">
        <f t="shared" si="2"/>
        <v>#VALUE!</v>
      </c>
      <c r="C4544" s="32"/>
      <c r="D4544" s="32"/>
      <c r="E4544" s="231"/>
      <c r="F4544" s="32"/>
      <c r="G4544" s="229"/>
      <c r="H4544" s="229"/>
      <c r="I4544" s="32"/>
      <c r="J4544" s="32"/>
      <c r="K4544" s="229"/>
      <c r="L4544" s="229"/>
      <c r="M4544" s="232"/>
      <c r="N4544" s="229"/>
    </row>
    <row r="4545">
      <c r="A4545" s="227" t="str">
        <f t="shared" si="1"/>
        <v>#VALUE!</v>
      </c>
      <c r="B4545" s="227" t="str">
        <f t="shared" si="2"/>
        <v>#VALUE!</v>
      </c>
      <c r="C4545" s="32"/>
      <c r="D4545" s="32"/>
      <c r="E4545" s="231"/>
      <c r="F4545" s="32"/>
      <c r="G4545" s="229"/>
      <c r="H4545" s="229"/>
      <c r="I4545" s="32"/>
      <c r="J4545" s="32"/>
      <c r="K4545" s="229"/>
      <c r="L4545" s="229"/>
      <c r="M4545" s="232"/>
      <c r="N4545" s="229"/>
    </row>
    <row r="4546">
      <c r="A4546" s="227" t="str">
        <f t="shared" si="1"/>
        <v>#VALUE!</v>
      </c>
      <c r="B4546" s="227" t="str">
        <f t="shared" si="2"/>
        <v>#VALUE!</v>
      </c>
      <c r="C4546" s="32"/>
      <c r="D4546" s="32"/>
      <c r="E4546" s="231"/>
      <c r="F4546" s="32"/>
      <c r="G4546" s="229"/>
      <c r="H4546" s="229"/>
      <c r="I4546" s="32"/>
      <c r="J4546" s="32"/>
      <c r="K4546" s="229"/>
      <c r="L4546" s="229"/>
      <c r="M4546" s="232"/>
      <c r="N4546" s="229"/>
    </row>
    <row r="4547">
      <c r="A4547" s="227" t="str">
        <f t="shared" si="1"/>
        <v>#VALUE!</v>
      </c>
      <c r="B4547" s="227" t="str">
        <f t="shared" si="2"/>
        <v>#VALUE!</v>
      </c>
      <c r="C4547" s="32"/>
      <c r="D4547" s="32"/>
      <c r="E4547" s="231"/>
      <c r="F4547" s="32"/>
      <c r="G4547" s="229"/>
      <c r="H4547" s="229"/>
      <c r="I4547" s="32"/>
      <c r="J4547" s="32"/>
      <c r="K4547" s="229"/>
      <c r="L4547" s="229"/>
      <c r="M4547" s="232"/>
      <c r="N4547" s="229"/>
    </row>
    <row r="4548">
      <c r="A4548" s="227" t="str">
        <f t="shared" si="1"/>
        <v>#VALUE!</v>
      </c>
      <c r="B4548" s="227" t="str">
        <f t="shared" si="2"/>
        <v>#VALUE!</v>
      </c>
      <c r="C4548" s="32"/>
      <c r="D4548" s="32"/>
      <c r="E4548" s="231"/>
      <c r="F4548" s="32"/>
      <c r="G4548" s="229"/>
      <c r="H4548" s="229"/>
      <c r="I4548" s="32"/>
      <c r="J4548" s="32"/>
      <c r="K4548" s="229"/>
      <c r="L4548" s="229"/>
      <c r="M4548" s="232"/>
      <c r="N4548" s="229"/>
    </row>
    <row r="4549">
      <c r="A4549" s="227" t="str">
        <f t="shared" si="1"/>
        <v>#VALUE!</v>
      </c>
      <c r="B4549" s="227" t="str">
        <f t="shared" si="2"/>
        <v>#VALUE!</v>
      </c>
      <c r="C4549" s="32"/>
      <c r="D4549" s="32"/>
      <c r="E4549" s="231"/>
      <c r="F4549" s="32"/>
      <c r="G4549" s="229"/>
      <c r="H4549" s="229"/>
      <c r="I4549" s="32"/>
      <c r="J4549" s="32"/>
      <c r="K4549" s="229"/>
      <c r="L4549" s="229"/>
      <c r="M4549" s="232"/>
      <c r="N4549" s="229"/>
    </row>
    <row r="4550">
      <c r="A4550" s="227" t="str">
        <f t="shared" si="1"/>
        <v>#VALUE!</v>
      </c>
      <c r="B4550" s="227" t="str">
        <f t="shared" si="2"/>
        <v>#VALUE!</v>
      </c>
      <c r="C4550" s="32"/>
      <c r="D4550" s="32"/>
      <c r="E4550" s="231"/>
      <c r="F4550" s="32"/>
      <c r="G4550" s="229"/>
      <c r="H4550" s="229"/>
      <c r="I4550" s="32"/>
      <c r="J4550" s="32"/>
      <c r="K4550" s="229"/>
      <c r="L4550" s="229"/>
      <c r="M4550" s="232"/>
      <c r="N4550" s="229"/>
    </row>
    <row r="4551">
      <c r="A4551" s="227" t="str">
        <f t="shared" si="1"/>
        <v>#VALUE!</v>
      </c>
      <c r="B4551" s="227" t="str">
        <f t="shared" si="2"/>
        <v>#VALUE!</v>
      </c>
      <c r="C4551" s="32"/>
      <c r="D4551" s="32"/>
      <c r="E4551" s="231"/>
      <c r="F4551" s="32"/>
      <c r="G4551" s="229"/>
      <c r="H4551" s="229"/>
      <c r="I4551" s="32"/>
      <c r="J4551" s="32"/>
      <c r="K4551" s="229"/>
      <c r="L4551" s="229"/>
      <c r="M4551" s="232"/>
      <c r="N4551" s="229"/>
    </row>
    <row r="4552">
      <c r="A4552" s="227" t="str">
        <f t="shared" si="1"/>
        <v>#VALUE!</v>
      </c>
      <c r="B4552" s="227" t="str">
        <f t="shared" si="2"/>
        <v>#VALUE!</v>
      </c>
      <c r="C4552" s="32"/>
      <c r="D4552" s="32"/>
      <c r="E4552" s="229"/>
      <c r="F4552" s="32"/>
      <c r="G4552" s="229"/>
      <c r="H4552" s="229"/>
      <c r="I4552" s="32"/>
      <c r="J4552" s="32"/>
      <c r="K4552" s="229"/>
      <c r="L4552" s="229"/>
      <c r="M4552" s="32"/>
      <c r="N4552" s="229"/>
    </row>
    <row r="4553">
      <c r="A4553" s="227" t="str">
        <f t="shared" si="1"/>
        <v>#VALUE!</v>
      </c>
      <c r="B4553" s="227" t="str">
        <f t="shared" si="2"/>
        <v>#VALUE!</v>
      </c>
      <c r="C4553" s="32"/>
      <c r="D4553" s="32"/>
      <c r="E4553" s="231"/>
      <c r="F4553" s="32"/>
      <c r="G4553" s="229"/>
      <c r="H4553" s="229"/>
      <c r="I4553" s="32"/>
      <c r="J4553" s="32"/>
      <c r="K4553" s="229"/>
      <c r="L4553" s="229"/>
      <c r="M4553" s="32"/>
      <c r="N4553" s="229"/>
    </row>
    <row r="4554">
      <c r="A4554" s="227" t="str">
        <f t="shared" si="1"/>
        <v>#VALUE!</v>
      </c>
      <c r="B4554" s="227" t="str">
        <f t="shared" si="2"/>
        <v>#VALUE!</v>
      </c>
      <c r="C4554" s="32"/>
      <c r="D4554" s="32"/>
      <c r="E4554" s="229"/>
      <c r="F4554" s="32"/>
      <c r="G4554" s="229"/>
      <c r="H4554" s="229"/>
      <c r="I4554" s="32"/>
      <c r="J4554" s="32"/>
      <c r="K4554" s="229"/>
      <c r="L4554" s="229"/>
      <c r="M4554" s="32"/>
      <c r="N4554" s="229"/>
    </row>
    <row r="4555">
      <c r="A4555" s="227" t="str">
        <f t="shared" si="1"/>
        <v>#VALUE!</v>
      </c>
      <c r="B4555" s="227" t="str">
        <f t="shared" si="2"/>
        <v>#VALUE!</v>
      </c>
      <c r="C4555" s="32"/>
      <c r="D4555" s="32"/>
      <c r="E4555" s="231"/>
      <c r="F4555" s="32"/>
      <c r="G4555" s="229"/>
      <c r="H4555" s="229"/>
      <c r="I4555" s="32"/>
      <c r="J4555" s="32"/>
      <c r="K4555" s="229"/>
      <c r="L4555" s="229"/>
      <c r="M4555" s="232"/>
      <c r="N4555" s="229"/>
    </row>
    <row r="4556">
      <c r="A4556" s="227" t="str">
        <f t="shared" si="1"/>
        <v>#VALUE!</v>
      </c>
      <c r="B4556" s="227" t="str">
        <f t="shared" si="2"/>
        <v>#VALUE!</v>
      </c>
      <c r="C4556" s="32"/>
      <c r="D4556" s="32"/>
      <c r="E4556" s="231"/>
      <c r="F4556" s="32"/>
      <c r="G4556" s="229"/>
      <c r="H4556" s="229"/>
      <c r="I4556" s="32"/>
      <c r="J4556" s="32"/>
      <c r="K4556" s="229"/>
      <c r="L4556" s="229"/>
      <c r="M4556" s="32"/>
      <c r="N4556" s="229"/>
    </row>
    <row r="4557">
      <c r="A4557" s="227" t="str">
        <f t="shared" si="1"/>
        <v>#VALUE!</v>
      </c>
      <c r="B4557" s="227" t="str">
        <f t="shared" si="2"/>
        <v>#VALUE!</v>
      </c>
      <c r="C4557" s="32"/>
      <c r="D4557" s="32"/>
      <c r="E4557" s="231"/>
      <c r="F4557" s="32"/>
      <c r="G4557" s="229"/>
      <c r="H4557" s="229"/>
      <c r="I4557" s="32"/>
      <c r="J4557" s="32"/>
      <c r="K4557" s="229"/>
      <c r="L4557" s="229"/>
      <c r="M4557" s="32"/>
      <c r="N4557" s="229"/>
    </row>
    <row r="4558">
      <c r="A4558" s="227" t="str">
        <f t="shared" si="1"/>
        <v>#VALUE!</v>
      </c>
      <c r="B4558" s="227" t="str">
        <f t="shared" si="2"/>
        <v>#VALUE!</v>
      </c>
      <c r="C4558" s="32"/>
      <c r="D4558" s="32"/>
      <c r="E4558" s="231"/>
      <c r="F4558" s="32"/>
      <c r="G4558" s="229"/>
      <c r="H4558" s="229"/>
      <c r="I4558" s="32"/>
      <c r="J4558" s="32"/>
      <c r="K4558" s="229"/>
      <c r="L4558" s="229"/>
      <c r="M4558" s="32"/>
      <c r="N4558" s="229"/>
    </row>
    <row r="4559">
      <c r="A4559" s="227" t="str">
        <f t="shared" si="1"/>
        <v>#VALUE!</v>
      </c>
      <c r="B4559" s="227" t="str">
        <f t="shared" si="2"/>
        <v>#VALUE!</v>
      </c>
      <c r="C4559" s="32"/>
      <c r="D4559" s="32"/>
      <c r="E4559" s="231"/>
      <c r="F4559" s="32"/>
      <c r="G4559" s="229"/>
      <c r="H4559" s="229"/>
      <c r="I4559" s="32"/>
      <c r="J4559" s="32"/>
      <c r="K4559" s="229"/>
      <c r="L4559" s="229"/>
      <c r="M4559" s="32"/>
      <c r="N4559" s="229"/>
    </row>
    <row r="4560">
      <c r="A4560" s="227" t="str">
        <f t="shared" si="1"/>
        <v>#VALUE!</v>
      </c>
      <c r="B4560" s="227" t="str">
        <f t="shared" si="2"/>
        <v>#VALUE!</v>
      </c>
      <c r="C4560" s="32"/>
      <c r="D4560" s="32"/>
      <c r="E4560" s="231"/>
      <c r="F4560" s="32"/>
      <c r="G4560" s="229"/>
      <c r="H4560" s="229"/>
      <c r="I4560" s="32"/>
      <c r="J4560" s="32"/>
      <c r="K4560" s="229"/>
      <c r="L4560" s="229"/>
      <c r="M4560" s="32"/>
      <c r="N4560" s="229"/>
    </row>
    <row r="4561">
      <c r="A4561" s="227" t="str">
        <f t="shared" si="1"/>
        <v>#VALUE!</v>
      </c>
      <c r="B4561" s="227" t="str">
        <f t="shared" si="2"/>
        <v>#VALUE!</v>
      </c>
      <c r="C4561" s="32"/>
      <c r="D4561" s="32"/>
      <c r="E4561" s="231"/>
      <c r="F4561" s="32"/>
      <c r="G4561" s="229"/>
      <c r="H4561" s="229"/>
      <c r="I4561" s="32"/>
      <c r="J4561" s="32"/>
      <c r="K4561" s="229"/>
      <c r="L4561" s="229"/>
      <c r="M4561" s="32"/>
      <c r="N4561" s="229"/>
    </row>
    <row r="4562">
      <c r="A4562" s="227" t="str">
        <f t="shared" si="1"/>
        <v>#VALUE!</v>
      </c>
      <c r="B4562" s="227" t="str">
        <f t="shared" si="2"/>
        <v>#VALUE!</v>
      </c>
      <c r="C4562" s="32"/>
      <c r="D4562" s="32"/>
      <c r="E4562" s="231"/>
      <c r="F4562" s="32"/>
      <c r="G4562" s="229"/>
      <c r="H4562" s="229"/>
      <c r="I4562" s="32"/>
      <c r="J4562" s="32"/>
      <c r="K4562" s="229"/>
      <c r="L4562" s="229"/>
      <c r="M4562" s="32"/>
      <c r="N4562" s="229"/>
    </row>
    <row r="4563">
      <c r="A4563" s="227" t="str">
        <f t="shared" si="1"/>
        <v>#VALUE!</v>
      </c>
      <c r="B4563" s="227" t="str">
        <f t="shared" si="2"/>
        <v>#VALUE!</v>
      </c>
      <c r="C4563" s="32"/>
      <c r="D4563" s="32"/>
      <c r="E4563" s="231"/>
      <c r="F4563" s="32"/>
      <c r="G4563" s="229"/>
      <c r="H4563" s="229"/>
      <c r="I4563" s="32"/>
      <c r="J4563" s="32"/>
      <c r="K4563" s="229"/>
      <c r="L4563" s="229"/>
      <c r="M4563" s="32"/>
      <c r="N4563" s="229"/>
    </row>
    <row r="4564">
      <c r="A4564" s="227" t="str">
        <f t="shared" si="1"/>
        <v>#VALUE!</v>
      </c>
      <c r="B4564" s="227" t="str">
        <f t="shared" si="2"/>
        <v>#VALUE!</v>
      </c>
      <c r="C4564" s="32"/>
      <c r="D4564" s="32"/>
      <c r="E4564" s="231"/>
      <c r="F4564" s="32"/>
      <c r="G4564" s="229"/>
      <c r="H4564" s="229"/>
      <c r="I4564" s="32"/>
      <c r="J4564" s="32"/>
      <c r="K4564" s="229"/>
      <c r="L4564" s="229"/>
      <c r="M4564" s="232"/>
      <c r="N4564" s="229"/>
    </row>
    <row r="4565">
      <c r="A4565" s="227" t="str">
        <f t="shared" si="1"/>
        <v>#VALUE!</v>
      </c>
      <c r="B4565" s="227" t="str">
        <f t="shared" si="2"/>
        <v>#VALUE!</v>
      </c>
      <c r="C4565" s="32"/>
      <c r="D4565" s="32"/>
      <c r="E4565" s="231"/>
      <c r="F4565" s="32"/>
      <c r="G4565" s="229"/>
      <c r="H4565" s="229"/>
      <c r="I4565" s="32"/>
      <c r="J4565" s="32"/>
      <c r="K4565" s="229"/>
      <c r="L4565" s="229"/>
      <c r="M4565" s="232"/>
      <c r="N4565" s="229"/>
    </row>
    <row r="4566">
      <c r="A4566" s="227" t="str">
        <f t="shared" si="1"/>
        <v>#VALUE!</v>
      </c>
      <c r="B4566" s="227" t="str">
        <f t="shared" si="2"/>
        <v>#VALUE!</v>
      </c>
      <c r="C4566" s="32"/>
      <c r="D4566" s="32"/>
      <c r="E4566" s="229"/>
      <c r="F4566" s="32"/>
      <c r="G4566" s="229"/>
      <c r="H4566" s="229"/>
      <c r="I4566" s="32"/>
      <c r="J4566" s="32"/>
      <c r="K4566" s="229"/>
      <c r="L4566" s="229"/>
      <c r="M4566" s="32"/>
      <c r="N4566" s="229"/>
    </row>
    <row r="4567">
      <c r="A4567" s="227" t="str">
        <f t="shared" si="1"/>
        <v>#VALUE!</v>
      </c>
      <c r="B4567" s="227" t="str">
        <f t="shared" si="2"/>
        <v>#VALUE!</v>
      </c>
      <c r="C4567" s="32"/>
      <c r="D4567" s="32"/>
      <c r="E4567" s="231"/>
      <c r="F4567" s="32"/>
      <c r="G4567" s="229"/>
      <c r="H4567" s="229"/>
      <c r="I4567" s="32"/>
      <c r="J4567" s="32"/>
      <c r="K4567" s="229"/>
      <c r="L4567" s="229"/>
      <c r="M4567" s="32"/>
      <c r="N4567" s="229"/>
    </row>
    <row r="4568">
      <c r="A4568" s="227" t="str">
        <f t="shared" si="1"/>
        <v>#VALUE!</v>
      </c>
      <c r="B4568" s="227" t="str">
        <f t="shared" si="2"/>
        <v>#VALUE!</v>
      </c>
      <c r="C4568" s="32"/>
      <c r="D4568" s="32"/>
      <c r="E4568" s="231"/>
      <c r="F4568" s="32"/>
      <c r="G4568" s="229"/>
      <c r="H4568" s="229"/>
      <c r="I4568" s="32"/>
      <c r="J4568" s="32"/>
      <c r="K4568" s="229"/>
      <c r="L4568" s="229"/>
      <c r="M4568" s="32"/>
      <c r="N4568" s="229"/>
    </row>
    <row r="4569">
      <c r="A4569" s="227" t="str">
        <f t="shared" si="1"/>
        <v>#VALUE!</v>
      </c>
      <c r="B4569" s="227" t="str">
        <f t="shared" si="2"/>
        <v>#VALUE!</v>
      </c>
      <c r="C4569" s="32"/>
      <c r="D4569" s="32"/>
      <c r="E4569" s="229"/>
      <c r="F4569" s="32"/>
      <c r="G4569" s="229"/>
      <c r="H4569" s="229"/>
      <c r="I4569" s="32"/>
      <c r="J4569" s="32"/>
      <c r="K4569" s="229"/>
      <c r="L4569" s="229"/>
      <c r="M4569" s="32"/>
      <c r="N4569" s="229"/>
    </row>
    <row r="4570">
      <c r="A4570" s="227" t="str">
        <f t="shared" si="1"/>
        <v>#VALUE!</v>
      </c>
      <c r="B4570" s="227" t="str">
        <f t="shared" si="2"/>
        <v>#VALUE!</v>
      </c>
      <c r="C4570" s="32"/>
      <c r="D4570" s="32"/>
      <c r="E4570" s="231"/>
      <c r="F4570" s="32"/>
      <c r="G4570" s="229"/>
      <c r="H4570" s="229"/>
      <c r="I4570" s="32"/>
      <c r="J4570" s="32"/>
      <c r="K4570" s="229"/>
      <c r="L4570" s="229"/>
      <c r="M4570" s="32"/>
      <c r="N4570" s="229"/>
    </row>
    <row r="4571">
      <c r="A4571" s="227" t="str">
        <f t="shared" si="1"/>
        <v>#VALUE!</v>
      </c>
      <c r="B4571" s="227" t="str">
        <f t="shared" si="2"/>
        <v>#VALUE!</v>
      </c>
      <c r="C4571" s="32"/>
      <c r="D4571" s="32"/>
      <c r="E4571" s="231"/>
      <c r="F4571" s="32"/>
      <c r="G4571" s="229"/>
      <c r="H4571" s="229"/>
      <c r="I4571" s="32"/>
      <c r="J4571" s="32"/>
      <c r="K4571" s="229"/>
      <c r="L4571" s="229"/>
      <c r="M4571" s="32"/>
      <c r="N4571" s="229"/>
    </row>
    <row r="4572">
      <c r="A4572" s="227" t="str">
        <f t="shared" si="1"/>
        <v>#VALUE!</v>
      </c>
      <c r="B4572" s="227" t="str">
        <f t="shared" si="2"/>
        <v>#VALUE!</v>
      </c>
      <c r="C4572" s="32"/>
      <c r="D4572" s="32"/>
      <c r="E4572" s="229"/>
      <c r="F4572" s="32"/>
      <c r="G4572" s="229"/>
      <c r="H4572" s="229"/>
      <c r="I4572" s="32"/>
      <c r="J4572" s="32"/>
      <c r="K4572" s="229"/>
      <c r="L4572" s="229"/>
      <c r="M4572" s="32"/>
      <c r="N4572" s="229"/>
    </row>
    <row r="4573">
      <c r="A4573" s="227" t="str">
        <f t="shared" si="1"/>
        <v>#VALUE!</v>
      </c>
      <c r="B4573" s="227" t="str">
        <f t="shared" si="2"/>
        <v>#VALUE!</v>
      </c>
      <c r="C4573" s="32"/>
      <c r="D4573" s="32"/>
      <c r="E4573" s="231"/>
      <c r="F4573" s="32"/>
      <c r="G4573" s="229"/>
      <c r="H4573" s="229"/>
      <c r="I4573" s="32"/>
      <c r="J4573" s="32"/>
      <c r="K4573" s="229"/>
      <c r="L4573" s="229"/>
      <c r="M4573" s="32"/>
      <c r="N4573" s="229"/>
    </row>
    <row r="4574">
      <c r="A4574" s="227" t="str">
        <f t="shared" si="1"/>
        <v>#VALUE!</v>
      </c>
      <c r="B4574" s="227" t="str">
        <f t="shared" si="2"/>
        <v>#VALUE!</v>
      </c>
      <c r="C4574" s="32"/>
      <c r="D4574" s="32"/>
      <c r="E4574" s="229"/>
      <c r="F4574" s="32"/>
      <c r="G4574" s="229"/>
      <c r="H4574" s="229"/>
      <c r="I4574" s="32"/>
      <c r="J4574" s="32"/>
      <c r="K4574" s="229"/>
      <c r="L4574" s="229"/>
      <c r="M4574" s="32"/>
      <c r="N4574" s="229"/>
    </row>
    <row r="4575">
      <c r="A4575" s="227" t="str">
        <f t="shared" si="1"/>
        <v>#VALUE!</v>
      </c>
      <c r="B4575" s="227" t="str">
        <f t="shared" si="2"/>
        <v>#VALUE!</v>
      </c>
      <c r="C4575" s="32"/>
      <c r="D4575" s="32"/>
      <c r="E4575" s="231"/>
      <c r="F4575" s="32"/>
      <c r="G4575" s="229"/>
      <c r="H4575" s="229"/>
      <c r="I4575" s="32"/>
      <c r="J4575" s="32"/>
      <c r="K4575" s="229"/>
      <c r="L4575" s="229"/>
      <c r="M4575" s="32"/>
      <c r="N4575" s="229"/>
    </row>
    <row r="4576">
      <c r="A4576" s="227" t="str">
        <f t="shared" si="1"/>
        <v>#VALUE!</v>
      </c>
      <c r="B4576" s="227" t="str">
        <f t="shared" si="2"/>
        <v>#VALUE!</v>
      </c>
      <c r="C4576" s="32"/>
      <c r="D4576" s="32"/>
      <c r="E4576" s="229"/>
      <c r="F4576" s="32"/>
      <c r="G4576" s="229"/>
      <c r="H4576" s="229"/>
      <c r="I4576" s="32"/>
      <c r="J4576" s="32"/>
      <c r="K4576" s="229"/>
      <c r="L4576" s="229"/>
      <c r="M4576" s="32"/>
      <c r="N4576" s="229"/>
    </row>
    <row r="4577">
      <c r="A4577" s="227" t="str">
        <f t="shared" si="1"/>
        <v>#VALUE!</v>
      </c>
      <c r="B4577" s="227" t="str">
        <f t="shared" si="2"/>
        <v>#VALUE!</v>
      </c>
      <c r="C4577" s="32"/>
      <c r="D4577" s="32"/>
      <c r="E4577" s="231"/>
      <c r="F4577" s="32"/>
      <c r="G4577" s="229"/>
      <c r="H4577" s="229"/>
      <c r="I4577" s="32"/>
      <c r="J4577" s="32"/>
      <c r="K4577" s="229"/>
      <c r="L4577" s="229"/>
      <c r="M4577" s="32"/>
      <c r="N4577" s="229"/>
    </row>
    <row r="4578">
      <c r="A4578" s="227" t="str">
        <f t="shared" si="1"/>
        <v>#VALUE!</v>
      </c>
      <c r="B4578" s="227" t="str">
        <f t="shared" si="2"/>
        <v>#VALUE!</v>
      </c>
      <c r="C4578" s="32"/>
      <c r="D4578" s="32"/>
      <c r="E4578" s="229"/>
      <c r="F4578" s="32"/>
      <c r="G4578" s="229"/>
      <c r="H4578" s="229"/>
      <c r="I4578" s="32"/>
      <c r="J4578" s="32"/>
      <c r="K4578" s="229"/>
      <c r="L4578" s="229"/>
      <c r="M4578" s="32"/>
      <c r="N4578" s="229"/>
    </row>
    <row r="4579">
      <c r="A4579" s="227" t="str">
        <f t="shared" si="1"/>
        <v>#VALUE!</v>
      </c>
      <c r="B4579" s="227" t="str">
        <f t="shared" si="2"/>
        <v>#VALUE!</v>
      </c>
      <c r="C4579" s="32"/>
      <c r="D4579" s="32"/>
      <c r="E4579" s="231"/>
      <c r="F4579" s="32"/>
      <c r="G4579" s="229"/>
      <c r="H4579" s="229"/>
      <c r="I4579" s="32"/>
      <c r="J4579" s="32"/>
      <c r="K4579" s="229"/>
      <c r="L4579" s="229"/>
      <c r="M4579" s="32"/>
      <c r="N4579" s="229"/>
    </row>
    <row r="4580">
      <c r="A4580" s="227" t="str">
        <f t="shared" si="1"/>
        <v>#VALUE!</v>
      </c>
      <c r="B4580" s="227" t="str">
        <f t="shared" si="2"/>
        <v>#VALUE!</v>
      </c>
      <c r="C4580" s="32"/>
      <c r="D4580" s="32"/>
      <c r="E4580" s="231"/>
      <c r="F4580" s="32"/>
      <c r="G4580" s="229"/>
      <c r="H4580" s="229"/>
      <c r="I4580" s="32"/>
      <c r="J4580" s="32"/>
      <c r="K4580" s="229"/>
      <c r="L4580" s="229"/>
      <c r="M4580" s="32"/>
      <c r="N4580" s="229"/>
    </row>
    <row r="4581">
      <c r="A4581" s="227" t="str">
        <f t="shared" si="1"/>
        <v>#VALUE!</v>
      </c>
      <c r="B4581" s="227" t="str">
        <f t="shared" si="2"/>
        <v>#VALUE!</v>
      </c>
      <c r="C4581" s="32"/>
      <c r="D4581" s="32"/>
      <c r="E4581" s="231"/>
      <c r="F4581" s="32"/>
      <c r="G4581" s="229"/>
      <c r="H4581" s="229"/>
      <c r="I4581" s="32"/>
      <c r="J4581" s="32"/>
      <c r="K4581" s="229"/>
      <c r="L4581" s="229"/>
      <c r="M4581" s="32"/>
      <c r="N4581" s="229"/>
    </row>
    <row r="4582">
      <c r="A4582" s="227" t="str">
        <f t="shared" si="1"/>
        <v>#VALUE!</v>
      </c>
      <c r="B4582" s="227" t="str">
        <f t="shared" si="2"/>
        <v>#VALUE!</v>
      </c>
      <c r="C4582" s="32"/>
      <c r="D4582" s="32"/>
      <c r="E4582" s="229"/>
      <c r="F4582" s="32"/>
      <c r="G4582" s="229"/>
      <c r="H4582" s="229"/>
      <c r="I4582" s="32"/>
      <c r="J4582" s="32"/>
      <c r="K4582" s="229"/>
      <c r="L4582" s="229"/>
      <c r="M4582" s="32"/>
      <c r="N4582" s="229"/>
    </row>
    <row r="4583">
      <c r="A4583" s="227" t="str">
        <f t="shared" si="1"/>
        <v>#VALUE!</v>
      </c>
      <c r="B4583" s="227" t="str">
        <f t="shared" si="2"/>
        <v>#VALUE!</v>
      </c>
      <c r="C4583" s="32"/>
      <c r="D4583" s="32"/>
      <c r="E4583" s="231"/>
      <c r="F4583" s="32"/>
      <c r="G4583" s="229"/>
      <c r="H4583" s="229"/>
      <c r="I4583" s="32"/>
      <c r="J4583" s="32"/>
      <c r="K4583" s="229"/>
      <c r="L4583" s="229"/>
      <c r="M4583" s="32"/>
      <c r="N4583" s="229"/>
    </row>
    <row r="4584">
      <c r="A4584" s="227" t="str">
        <f t="shared" si="1"/>
        <v>#VALUE!</v>
      </c>
      <c r="B4584" s="227" t="str">
        <f t="shared" si="2"/>
        <v>#VALUE!</v>
      </c>
      <c r="C4584" s="32"/>
      <c r="D4584" s="32"/>
      <c r="E4584" s="231"/>
      <c r="F4584" s="32"/>
      <c r="G4584" s="229"/>
      <c r="H4584" s="229"/>
      <c r="I4584" s="32"/>
      <c r="J4584" s="32"/>
      <c r="K4584" s="229"/>
      <c r="L4584" s="229"/>
      <c r="M4584" s="32"/>
      <c r="N4584" s="229"/>
    </row>
    <row r="4585">
      <c r="A4585" s="227" t="str">
        <f t="shared" si="1"/>
        <v>#VALUE!</v>
      </c>
      <c r="B4585" s="227" t="str">
        <f t="shared" si="2"/>
        <v>#VALUE!</v>
      </c>
      <c r="C4585" s="32"/>
      <c r="D4585" s="32"/>
      <c r="E4585" s="229"/>
      <c r="F4585" s="32"/>
      <c r="G4585" s="229"/>
      <c r="H4585" s="229"/>
      <c r="I4585" s="32"/>
      <c r="J4585" s="32"/>
      <c r="K4585" s="229"/>
      <c r="L4585" s="229"/>
      <c r="M4585" s="32"/>
      <c r="N4585" s="229"/>
    </row>
    <row r="4586">
      <c r="A4586" s="227" t="str">
        <f t="shared" si="1"/>
        <v>#VALUE!</v>
      </c>
      <c r="B4586" s="227" t="str">
        <f t="shared" si="2"/>
        <v>#VALUE!</v>
      </c>
      <c r="C4586" s="32"/>
      <c r="D4586" s="32"/>
      <c r="E4586" s="229"/>
      <c r="F4586" s="32"/>
      <c r="G4586" s="229"/>
      <c r="H4586" s="229"/>
      <c r="I4586" s="32"/>
      <c r="J4586" s="32"/>
      <c r="K4586" s="229"/>
      <c r="L4586" s="229"/>
      <c r="M4586" s="32"/>
      <c r="N4586" s="229"/>
    </row>
    <row r="4587">
      <c r="A4587" s="227" t="str">
        <f t="shared" si="1"/>
        <v>#VALUE!</v>
      </c>
      <c r="B4587" s="227" t="str">
        <f t="shared" si="2"/>
        <v>#VALUE!</v>
      </c>
      <c r="C4587" s="32"/>
      <c r="D4587" s="32"/>
      <c r="E4587" s="231"/>
      <c r="F4587" s="32"/>
      <c r="G4587" s="229"/>
      <c r="H4587" s="229"/>
      <c r="I4587" s="32"/>
      <c r="J4587" s="32"/>
      <c r="K4587" s="229"/>
      <c r="L4587" s="229"/>
      <c r="M4587" s="32"/>
      <c r="N4587" s="229"/>
    </row>
    <row r="4588">
      <c r="A4588" s="227" t="str">
        <f t="shared" si="1"/>
        <v>#VALUE!</v>
      </c>
      <c r="B4588" s="227" t="str">
        <f t="shared" si="2"/>
        <v>#VALUE!</v>
      </c>
      <c r="C4588" s="32"/>
      <c r="D4588" s="32"/>
      <c r="E4588" s="231"/>
      <c r="F4588" s="32"/>
      <c r="G4588" s="229"/>
      <c r="H4588" s="229"/>
      <c r="I4588" s="32"/>
      <c r="J4588" s="32"/>
      <c r="K4588" s="229"/>
      <c r="L4588" s="229"/>
      <c r="M4588" s="32"/>
      <c r="N4588" s="229"/>
    </row>
    <row r="4589">
      <c r="A4589" s="227" t="str">
        <f t="shared" si="1"/>
        <v>#VALUE!</v>
      </c>
      <c r="B4589" s="227" t="str">
        <f t="shared" si="2"/>
        <v>#VALUE!</v>
      </c>
      <c r="C4589" s="32"/>
      <c r="D4589" s="32"/>
      <c r="E4589" s="229"/>
      <c r="F4589" s="32"/>
      <c r="G4589" s="229"/>
      <c r="H4589" s="229"/>
      <c r="I4589" s="32"/>
      <c r="J4589" s="32"/>
      <c r="K4589" s="229"/>
      <c r="L4589" s="229"/>
      <c r="M4589" s="32"/>
      <c r="N4589" s="229"/>
    </row>
    <row r="4590">
      <c r="A4590" s="227" t="str">
        <f t="shared" si="1"/>
        <v>#VALUE!</v>
      </c>
      <c r="B4590" s="227" t="str">
        <f t="shared" si="2"/>
        <v>#VALUE!</v>
      </c>
      <c r="C4590" s="32"/>
      <c r="D4590" s="32"/>
      <c r="E4590" s="229"/>
      <c r="F4590" s="32"/>
      <c r="G4590" s="229"/>
      <c r="H4590" s="229"/>
      <c r="I4590" s="32"/>
      <c r="J4590" s="32"/>
      <c r="K4590" s="229"/>
      <c r="L4590" s="229"/>
      <c r="M4590" s="32"/>
      <c r="N4590" s="229"/>
    </row>
    <row r="4591">
      <c r="A4591" s="227" t="str">
        <f t="shared" si="1"/>
        <v>#VALUE!</v>
      </c>
      <c r="B4591" s="227" t="str">
        <f t="shared" si="2"/>
        <v>#VALUE!</v>
      </c>
      <c r="C4591" s="32"/>
      <c r="D4591" s="32"/>
      <c r="E4591" s="231"/>
      <c r="F4591" s="32"/>
      <c r="G4591" s="229"/>
      <c r="H4591" s="229"/>
      <c r="I4591" s="32"/>
      <c r="J4591" s="32"/>
      <c r="K4591" s="229"/>
      <c r="L4591" s="229"/>
      <c r="M4591" s="32"/>
      <c r="N4591" s="229"/>
    </row>
    <row r="4592">
      <c r="A4592" s="227" t="str">
        <f t="shared" si="1"/>
        <v>#VALUE!</v>
      </c>
      <c r="B4592" s="227" t="str">
        <f t="shared" si="2"/>
        <v>#VALUE!</v>
      </c>
      <c r="C4592" s="32"/>
      <c r="D4592" s="32"/>
      <c r="E4592" s="229"/>
      <c r="F4592" s="32"/>
      <c r="G4592" s="229"/>
      <c r="H4592" s="229"/>
      <c r="I4592" s="32"/>
      <c r="J4592" s="32"/>
      <c r="K4592" s="229"/>
      <c r="L4592" s="229"/>
      <c r="M4592" s="32"/>
      <c r="N4592" s="229"/>
    </row>
    <row r="4593">
      <c r="A4593" s="227" t="str">
        <f t="shared" si="1"/>
        <v>#VALUE!</v>
      </c>
      <c r="B4593" s="227" t="str">
        <f t="shared" si="2"/>
        <v>#VALUE!</v>
      </c>
      <c r="C4593" s="32"/>
      <c r="D4593" s="32"/>
      <c r="E4593" s="231"/>
      <c r="F4593" s="32"/>
      <c r="G4593" s="229"/>
      <c r="H4593" s="229"/>
      <c r="I4593" s="32"/>
      <c r="J4593" s="32"/>
      <c r="K4593" s="229"/>
      <c r="L4593" s="229"/>
      <c r="M4593" s="32"/>
      <c r="N4593" s="229"/>
    </row>
    <row r="4594">
      <c r="A4594" s="227" t="str">
        <f t="shared" si="1"/>
        <v>#VALUE!</v>
      </c>
      <c r="B4594" s="227" t="str">
        <f t="shared" si="2"/>
        <v>#VALUE!</v>
      </c>
      <c r="C4594" s="32"/>
      <c r="D4594" s="32"/>
      <c r="E4594" s="231"/>
      <c r="F4594" s="32"/>
      <c r="G4594" s="229"/>
      <c r="H4594" s="229"/>
      <c r="I4594" s="32"/>
      <c r="J4594" s="32"/>
      <c r="K4594" s="229"/>
      <c r="L4594" s="229"/>
      <c r="M4594" s="32"/>
      <c r="N4594" s="229"/>
    </row>
    <row r="4595">
      <c r="A4595" s="227" t="str">
        <f t="shared" si="1"/>
        <v>#VALUE!</v>
      </c>
      <c r="B4595" s="227" t="str">
        <f t="shared" si="2"/>
        <v>#VALUE!</v>
      </c>
      <c r="C4595" s="32"/>
      <c r="D4595" s="32"/>
      <c r="E4595" s="231"/>
      <c r="F4595" s="32"/>
      <c r="G4595" s="229"/>
      <c r="H4595" s="229"/>
      <c r="I4595" s="32"/>
      <c r="J4595" s="32"/>
      <c r="K4595" s="229"/>
      <c r="L4595" s="229"/>
      <c r="M4595" s="32"/>
      <c r="N4595" s="229"/>
    </row>
    <row r="4596">
      <c r="A4596" s="227" t="str">
        <f t="shared" si="1"/>
        <v>#VALUE!</v>
      </c>
      <c r="B4596" s="227" t="str">
        <f t="shared" si="2"/>
        <v>#VALUE!</v>
      </c>
      <c r="C4596" s="32"/>
      <c r="D4596" s="32"/>
      <c r="E4596" s="231"/>
      <c r="F4596" s="32"/>
      <c r="G4596" s="229"/>
      <c r="H4596" s="229"/>
      <c r="I4596" s="32"/>
      <c r="J4596" s="32"/>
      <c r="K4596" s="229"/>
      <c r="L4596" s="229"/>
      <c r="M4596" s="32"/>
      <c r="N4596" s="229"/>
    </row>
    <row r="4597">
      <c r="A4597" s="227" t="str">
        <f t="shared" si="1"/>
        <v>#VALUE!</v>
      </c>
      <c r="B4597" s="227" t="str">
        <f t="shared" si="2"/>
        <v>#VALUE!</v>
      </c>
      <c r="C4597" s="32"/>
      <c r="D4597" s="32"/>
      <c r="E4597" s="231"/>
      <c r="F4597" s="32"/>
      <c r="G4597" s="229"/>
      <c r="H4597" s="229"/>
      <c r="I4597" s="32"/>
      <c r="J4597" s="32"/>
      <c r="K4597" s="229"/>
      <c r="L4597" s="229"/>
      <c r="M4597" s="32"/>
      <c r="N4597" s="229"/>
    </row>
    <row r="4598">
      <c r="A4598" s="227" t="str">
        <f t="shared" si="1"/>
        <v>#VALUE!</v>
      </c>
      <c r="B4598" s="227" t="str">
        <f t="shared" si="2"/>
        <v>#VALUE!</v>
      </c>
      <c r="C4598" s="32"/>
      <c r="D4598" s="32"/>
      <c r="E4598" s="231"/>
      <c r="F4598" s="32"/>
      <c r="G4598" s="229"/>
      <c r="H4598" s="229"/>
      <c r="I4598" s="32"/>
      <c r="J4598" s="32"/>
      <c r="K4598" s="229"/>
      <c r="L4598" s="229"/>
      <c r="M4598" s="32"/>
      <c r="N4598" s="229"/>
    </row>
    <row r="4599">
      <c r="A4599" s="227" t="str">
        <f t="shared" si="1"/>
        <v>#VALUE!</v>
      </c>
      <c r="B4599" s="227" t="str">
        <f t="shared" si="2"/>
        <v>#VALUE!</v>
      </c>
      <c r="C4599" s="32"/>
      <c r="D4599" s="32"/>
      <c r="E4599" s="231"/>
      <c r="F4599" s="32"/>
      <c r="G4599" s="229"/>
      <c r="H4599" s="229"/>
      <c r="I4599" s="32"/>
      <c r="J4599" s="32"/>
      <c r="K4599" s="229"/>
      <c r="L4599" s="229"/>
      <c r="M4599" s="32"/>
      <c r="N4599" s="229"/>
    </row>
    <row r="4600">
      <c r="A4600" s="227" t="str">
        <f t="shared" si="1"/>
        <v>#VALUE!</v>
      </c>
      <c r="B4600" s="227" t="str">
        <f t="shared" si="2"/>
        <v>#VALUE!</v>
      </c>
      <c r="C4600" s="32"/>
      <c r="D4600" s="32"/>
      <c r="E4600" s="231"/>
      <c r="F4600" s="32"/>
      <c r="G4600" s="229"/>
      <c r="H4600" s="229"/>
      <c r="I4600" s="32"/>
      <c r="J4600" s="32"/>
      <c r="K4600" s="229"/>
      <c r="L4600" s="229"/>
      <c r="M4600" s="32"/>
      <c r="N4600" s="229"/>
    </row>
    <row r="4601">
      <c r="A4601" s="227" t="str">
        <f t="shared" si="1"/>
        <v>#VALUE!</v>
      </c>
      <c r="B4601" s="227" t="str">
        <f t="shared" si="2"/>
        <v>#VALUE!</v>
      </c>
      <c r="C4601" s="32"/>
      <c r="D4601" s="32"/>
      <c r="E4601" s="231"/>
      <c r="F4601" s="32"/>
      <c r="G4601" s="229"/>
      <c r="H4601" s="229"/>
      <c r="I4601" s="32"/>
      <c r="J4601" s="32"/>
      <c r="K4601" s="229"/>
      <c r="L4601" s="229"/>
      <c r="M4601" s="32"/>
      <c r="N4601" s="229"/>
    </row>
    <row r="4602">
      <c r="A4602" s="227" t="str">
        <f t="shared" si="1"/>
        <v>#VALUE!</v>
      </c>
      <c r="B4602" s="227" t="str">
        <f t="shared" si="2"/>
        <v>#VALUE!</v>
      </c>
      <c r="C4602" s="32"/>
      <c r="D4602" s="32"/>
      <c r="E4602" s="231"/>
      <c r="F4602" s="32"/>
      <c r="G4602" s="229"/>
      <c r="H4602" s="229"/>
      <c r="I4602" s="32"/>
      <c r="J4602" s="32"/>
      <c r="K4602" s="229"/>
      <c r="L4602" s="229"/>
      <c r="M4602" s="32"/>
      <c r="N4602" s="229"/>
    </row>
    <row r="4603">
      <c r="A4603" s="227" t="str">
        <f t="shared" si="1"/>
        <v>#VALUE!</v>
      </c>
      <c r="B4603" s="227" t="str">
        <f t="shared" si="2"/>
        <v>#VALUE!</v>
      </c>
      <c r="C4603" s="32"/>
      <c r="D4603" s="32"/>
      <c r="E4603" s="231"/>
      <c r="F4603" s="32"/>
      <c r="G4603" s="229"/>
      <c r="H4603" s="229"/>
      <c r="I4603" s="32"/>
      <c r="J4603" s="32"/>
      <c r="K4603" s="229"/>
      <c r="L4603" s="229"/>
      <c r="M4603" s="32"/>
      <c r="N4603" s="229"/>
    </row>
    <row r="4604">
      <c r="A4604" s="227" t="str">
        <f t="shared" si="1"/>
        <v>#VALUE!</v>
      </c>
      <c r="B4604" s="227" t="str">
        <f t="shared" si="2"/>
        <v>#VALUE!</v>
      </c>
      <c r="C4604" s="32"/>
      <c r="D4604" s="32"/>
      <c r="E4604" s="229"/>
      <c r="F4604" s="32"/>
      <c r="G4604" s="229"/>
      <c r="H4604" s="229"/>
      <c r="I4604" s="32"/>
      <c r="J4604" s="32"/>
      <c r="K4604" s="229"/>
      <c r="L4604" s="229"/>
      <c r="M4604" s="32"/>
      <c r="N4604" s="229"/>
    </row>
    <row r="4605">
      <c r="A4605" s="227" t="str">
        <f t="shared" si="1"/>
        <v>#VALUE!</v>
      </c>
      <c r="B4605" s="227" t="str">
        <f t="shared" si="2"/>
        <v>#VALUE!</v>
      </c>
      <c r="C4605" s="32"/>
      <c r="D4605" s="32"/>
      <c r="E4605" s="231"/>
      <c r="F4605" s="32"/>
      <c r="G4605" s="229"/>
      <c r="H4605" s="229"/>
      <c r="I4605" s="32"/>
      <c r="J4605" s="32"/>
      <c r="K4605" s="229"/>
      <c r="L4605" s="229"/>
      <c r="M4605" s="32"/>
      <c r="N4605" s="229"/>
    </row>
    <row r="4606">
      <c r="A4606" s="227" t="str">
        <f t="shared" si="1"/>
        <v>#VALUE!</v>
      </c>
      <c r="B4606" s="227" t="str">
        <f t="shared" si="2"/>
        <v>#VALUE!</v>
      </c>
      <c r="C4606" s="32"/>
      <c r="D4606" s="32"/>
      <c r="E4606" s="229"/>
      <c r="F4606" s="32"/>
      <c r="G4606" s="229"/>
      <c r="H4606" s="229"/>
      <c r="I4606" s="32"/>
      <c r="J4606" s="32"/>
      <c r="K4606" s="229"/>
      <c r="L4606" s="229"/>
      <c r="M4606" s="32"/>
      <c r="N4606" s="229"/>
    </row>
    <row r="4607">
      <c r="A4607" s="227" t="str">
        <f t="shared" si="1"/>
        <v>#VALUE!</v>
      </c>
      <c r="B4607" s="227" t="str">
        <f t="shared" si="2"/>
        <v>#VALUE!</v>
      </c>
      <c r="C4607" s="32"/>
      <c r="D4607" s="32"/>
      <c r="E4607" s="229"/>
      <c r="F4607" s="32"/>
      <c r="G4607" s="229"/>
      <c r="H4607" s="229"/>
      <c r="I4607" s="32"/>
      <c r="J4607" s="32"/>
      <c r="K4607" s="229"/>
      <c r="L4607" s="229"/>
      <c r="M4607" s="32"/>
      <c r="N4607" s="229"/>
    </row>
    <row r="4608">
      <c r="A4608" s="227" t="str">
        <f t="shared" si="1"/>
        <v>#VALUE!</v>
      </c>
      <c r="B4608" s="227" t="str">
        <f t="shared" si="2"/>
        <v>#VALUE!</v>
      </c>
      <c r="C4608" s="32"/>
      <c r="D4608" s="32"/>
      <c r="E4608" s="229"/>
      <c r="F4608" s="32"/>
      <c r="G4608" s="229"/>
      <c r="H4608" s="229"/>
      <c r="I4608" s="32"/>
      <c r="J4608" s="32"/>
      <c r="K4608" s="229"/>
      <c r="L4608" s="229"/>
      <c r="M4608" s="32"/>
      <c r="N4608" s="229"/>
    </row>
    <row r="4609">
      <c r="A4609" s="227" t="str">
        <f t="shared" si="1"/>
        <v>#VALUE!</v>
      </c>
      <c r="B4609" s="227" t="str">
        <f t="shared" si="2"/>
        <v>#VALUE!</v>
      </c>
      <c r="C4609" s="32"/>
      <c r="D4609" s="32"/>
      <c r="E4609" s="229"/>
      <c r="F4609" s="32"/>
      <c r="G4609" s="229"/>
      <c r="H4609" s="229"/>
      <c r="I4609" s="32"/>
      <c r="J4609" s="32"/>
      <c r="K4609" s="229"/>
      <c r="L4609" s="229"/>
      <c r="M4609" s="32"/>
      <c r="N4609" s="229"/>
    </row>
    <row r="4610">
      <c r="A4610" s="227" t="str">
        <f t="shared" si="1"/>
        <v>#VALUE!</v>
      </c>
      <c r="B4610" s="227" t="str">
        <f t="shared" si="2"/>
        <v>#VALUE!</v>
      </c>
      <c r="C4610" s="32"/>
      <c r="D4610" s="32"/>
      <c r="E4610" s="231"/>
      <c r="F4610" s="32"/>
      <c r="G4610" s="229"/>
      <c r="H4610" s="229"/>
      <c r="I4610" s="32"/>
      <c r="J4610" s="32"/>
      <c r="K4610" s="229"/>
      <c r="L4610" s="229"/>
      <c r="M4610" s="32"/>
      <c r="N4610" s="229"/>
    </row>
    <row r="4611">
      <c r="A4611" s="227" t="str">
        <f t="shared" si="1"/>
        <v>#VALUE!</v>
      </c>
      <c r="B4611" s="227" t="str">
        <f t="shared" si="2"/>
        <v>#VALUE!</v>
      </c>
      <c r="C4611" s="32"/>
      <c r="D4611" s="32"/>
      <c r="E4611" s="231"/>
      <c r="F4611" s="32"/>
      <c r="G4611" s="229"/>
      <c r="H4611" s="229"/>
      <c r="I4611" s="32"/>
      <c r="J4611" s="32"/>
      <c r="K4611" s="229"/>
      <c r="L4611" s="229"/>
      <c r="M4611" s="32"/>
      <c r="N4611" s="229"/>
    </row>
    <row r="4612">
      <c r="A4612" s="227" t="str">
        <f t="shared" si="1"/>
        <v>#VALUE!</v>
      </c>
      <c r="B4612" s="227" t="str">
        <f t="shared" si="2"/>
        <v>#VALUE!</v>
      </c>
      <c r="C4612" s="32"/>
      <c r="D4612" s="32"/>
      <c r="E4612" s="231"/>
      <c r="F4612" s="32"/>
      <c r="G4612" s="229"/>
      <c r="H4612" s="229"/>
      <c r="I4612" s="32"/>
      <c r="J4612" s="32"/>
      <c r="K4612" s="229"/>
      <c r="L4612" s="229"/>
      <c r="M4612" s="32"/>
      <c r="N4612" s="229"/>
    </row>
    <row r="4613">
      <c r="A4613" s="227" t="str">
        <f t="shared" si="1"/>
        <v>#VALUE!</v>
      </c>
      <c r="B4613" s="227" t="str">
        <f t="shared" si="2"/>
        <v>#VALUE!</v>
      </c>
      <c r="C4613" s="32"/>
      <c r="D4613" s="32"/>
      <c r="E4613" s="231"/>
      <c r="F4613" s="32"/>
      <c r="G4613" s="229"/>
      <c r="H4613" s="229"/>
      <c r="I4613" s="32"/>
      <c r="J4613" s="32"/>
      <c r="K4613" s="229"/>
      <c r="L4613" s="229"/>
      <c r="M4613" s="32"/>
      <c r="N4613" s="229"/>
    </row>
    <row r="4614">
      <c r="A4614" s="227" t="str">
        <f t="shared" si="1"/>
        <v>#VALUE!</v>
      </c>
      <c r="B4614" s="227" t="str">
        <f t="shared" si="2"/>
        <v>#VALUE!</v>
      </c>
      <c r="C4614" s="32"/>
      <c r="D4614" s="32"/>
      <c r="E4614" s="229"/>
      <c r="F4614" s="32"/>
      <c r="G4614" s="229"/>
      <c r="H4614" s="229"/>
      <c r="I4614" s="32"/>
      <c r="J4614" s="32"/>
      <c r="K4614" s="229"/>
      <c r="L4614" s="229"/>
      <c r="M4614" s="32"/>
      <c r="N4614" s="229"/>
    </row>
    <row r="4615">
      <c r="A4615" s="227" t="str">
        <f t="shared" si="1"/>
        <v>#VALUE!</v>
      </c>
      <c r="B4615" s="227" t="str">
        <f t="shared" si="2"/>
        <v>#VALUE!</v>
      </c>
      <c r="C4615" s="32"/>
      <c r="D4615" s="32"/>
      <c r="E4615" s="231"/>
      <c r="F4615" s="32"/>
      <c r="G4615" s="229"/>
      <c r="H4615" s="229"/>
      <c r="I4615" s="32"/>
      <c r="J4615" s="32"/>
      <c r="K4615" s="229"/>
      <c r="L4615" s="229"/>
      <c r="M4615" s="32"/>
      <c r="N4615" s="229"/>
    </row>
    <row r="4616">
      <c r="A4616" s="227" t="str">
        <f t="shared" si="1"/>
        <v>#VALUE!</v>
      </c>
      <c r="B4616" s="227" t="str">
        <f t="shared" si="2"/>
        <v>#VALUE!</v>
      </c>
      <c r="C4616" s="32"/>
      <c r="D4616" s="32"/>
      <c r="E4616" s="231"/>
      <c r="F4616" s="32"/>
      <c r="G4616" s="229"/>
      <c r="H4616" s="229"/>
      <c r="I4616" s="32"/>
      <c r="J4616" s="32"/>
      <c r="K4616" s="229"/>
      <c r="L4616" s="229"/>
      <c r="M4616" s="32"/>
      <c r="N4616" s="229"/>
    </row>
    <row r="4617">
      <c r="A4617" s="227" t="str">
        <f t="shared" si="1"/>
        <v>#VALUE!</v>
      </c>
      <c r="B4617" s="227" t="str">
        <f t="shared" si="2"/>
        <v>#VALUE!</v>
      </c>
      <c r="C4617" s="32"/>
      <c r="D4617" s="32"/>
      <c r="E4617" s="229"/>
      <c r="F4617" s="32"/>
      <c r="G4617" s="229"/>
      <c r="H4617" s="229"/>
      <c r="I4617" s="32"/>
      <c r="J4617" s="32"/>
      <c r="K4617" s="229"/>
      <c r="L4617" s="229"/>
      <c r="M4617" s="32"/>
      <c r="N4617" s="229"/>
    </row>
    <row r="4618">
      <c r="A4618" s="227" t="str">
        <f t="shared" si="1"/>
        <v>#VALUE!</v>
      </c>
      <c r="B4618" s="227" t="str">
        <f t="shared" si="2"/>
        <v>#VALUE!</v>
      </c>
      <c r="C4618" s="32"/>
      <c r="D4618" s="32"/>
      <c r="E4618" s="231"/>
      <c r="F4618" s="32"/>
      <c r="G4618" s="229"/>
      <c r="H4618" s="229"/>
      <c r="I4618" s="32"/>
      <c r="J4618" s="32"/>
      <c r="K4618" s="229"/>
      <c r="L4618" s="229"/>
      <c r="M4618" s="32"/>
      <c r="N4618" s="229"/>
    </row>
    <row r="4619">
      <c r="A4619" s="227" t="str">
        <f t="shared" si="1"/>
        <v>#VALUE!</v>
      </c>
      <c r="B4619" s="227" t="str">
        <f t="shared" si="2"/>
        <v>#VALUE!</v>
      </c>
      <c r="C4619" s="32"/>
      <c r="D4619" s="32"/>
      <c r="E4619" s="229"/>
      <c r="F4619" s="32"/>
      <c r="G4619" s="229"/>
      <c r="H4619" s="229"/>
      <c r="I4619" s="32"/>
      <c r="J4619" s="32"/>
      <c r="K4619" s="229"/>
      <c r="L4619" s="229"/>
      <c r="M4619" s="32"/>
      <c r="N4619" s="229"/>
    </row>
    <row r="4620">
      <c r="A4620" s="227" t="str">
        <f t="shared" si="1"/>
        <v>#VALUE!</v>
      </c>
      <c r="B4620" s="227" t="str">
        <f t="shared" si="2"/>
        <v>#VALUE!</v>
      </c>
      <c r="C4620" s="32"/>
      <c r="D4620" s="32"/>
      <c r="E4620" s="229"/>
      <c r="F4620" s="32"/>
      <c r="G4620" s="229"/>
      <c r="H4620" s="229"/>
      <c r="I4620" s="32"/>
      <c r="J4620" s="32"/>
      <c r="K4620" s="229"/>
      <c r="L4620" s="229"/>
      <c r="M4620" s="32"/>
      <c r="N4620" s="229"/>
    </row>
    <row r="4621">
      <c r="A4621" s="227" t="str">
        <f t="shared" si="1"/>
        <v>#VALUE!</v>
      </c>
      <c r="B4621" s="227" t="str">
        <f t="shared" si="2"/>
        <v>#VALUE!</v>
      </c>
      <c r="C4621" s="32"/>
      <c r="D4621" s="32"/>
      <c r="E4621" s="229"/>
      <c r="F4621" s="32"/>
      <c r="G4621" s="229"/>
      <c r="H4621" s="229"/>
      <c r="I4621" s="32"/>
      <c r="J4621" s="32"/>
      <c r="K4621" s="229"/>
      <c r="L4621" s="229"/>
      <c r="M4621" s="32"/>
      <c r="N4621" s="229"/>
    </row>
    <row r="4622">
      <c r="A4622" s="227" t="str">
        <f t="shared" si="1"/>
        <v>#VALUE!</v>
      </c>
      <c r="B4622" s="227" t="str">
        <f t="shared" si="2"/>
        <v>#VALUE!</v>
      </c>
      <c r="C4622" s="32"/>
      <c r="D4622" s="32"/>
      <c r="E4622" s="231"/>
      <c r="F4622" s="32"/>
      <c r="G4622" s="229"/>
      <c r="H4622" s="229"/>
      <c r="I4622" s="32"/>
      <c r="J4622" s="32"/>
      <c r="K4622" s="229"/>
      <c r="L4622" s="229"/>
      <c r="M4622" s="32"/>
      <c r="N4622" s="229"/>
    </row>
    <row r="4623">
      <c r="A4623" s="227" t="str">
        <f t="shared" si="1"/>
        <v>#VALUE!</v>
      </c>
      <c r="B4623" s="227" t="str">
        <f t="shared" si="2"/>
        <v>#VALUE!</v>
      </c>
      <c r="C4623" s="32"/>
      <c r="D4623" s="32"/>
      <c r="E4623" s="231"/>
      <c r="F4623" s="32"/>
      <c r="G4623" s="229"/>
      <c r="H4623" s="229"/>
      <c r="I4623" s="32"/>
      <c r="J4623" s="32"/>
      <c r="K4623" s="229"/>
      <c r="L4623" s="229"/>
      <c r="M4623" s="32"/>
      <c r="N4623" s="229"/>
    </row>
    <row r="4624">
      <c r="A4624" s="227" t="str">
        <f t="shared" si="1"/>
        <v>#VALUE!</v>
      </c>
      <c r="B4624" s="227" t="str">
        <f t="shared" si="2"/>
        <v>#VALUE!</v>
      </c>
      <c r="C4624" s="32"/>
      <c r="D4624" s="32"/>
      <c r="E4624" s="229"/>
      <c r="F4624" s="32"/>
      <c r="G4624" s="229"/>
      <c r="H4624" s="229"/>
      <c r="I4624" s="32"/>
      <c r="J4624" s="32"/>
      <c r="K4624" s="229"/>
      <c r="L4624" s="229"/>
      <c r="M4624" s="32"/>
      <c r="N4624" s="229"/>
    </row>
    <row r="4625">
      <c r="A4625" s="227" t="str">
        <f t="shared" si="1"/>
        <v>#VALUE!</v>
      </c>
      <c r="B4625" s="227" t="str">
        <f t="shared" si="2"/>
        <v>#VALUE!</v>
      </c>
      <c r="C4625" s="32"/>
      <c r="D4625" s="32"/>
      <c r="E4625" s="229"/>
      <c r="F4625" s="32"/>
      <c r="G4625" s="229"/>
      <c r="H4625" s="229"/>
      <c r="I4625" s="32"/>
      <c r="J4625" s="32"/>
      <c r="K4625" s="229"/>
      <c r="L4625" s="229"/>
      <c r="M4625" s="32"/>
      <c r="N4625" s="229"/>
    </row>
    <row r="4626">
      <c r="A4626" s="227" t="str">
        <f t="shared" si="1"/>
        <v>#VALUE!</v>
      </c>
      <c r="B4626" s="227" t="str">
        <f t="shared" si="2"/>
        <v>#VALUE!</v>
      </c>
      <c r="C4626" s="32"/>
      <c r="D4626" s="32"/>
      <c r="E4626" s="231"/>
      <c r="F4626" s="32"/>
      <c r="G4626" s="229"/>
      <c r="H4626" s="229"/>
      <c r="I4626" s="32"/>
      <c r="J4626" s="32"/>
      <c r="K4626" s="229"/>
      <c r="L4626" s="229"/>
      <c r="M4626" s="32"/>
      <c r="N4626" s="229"/>
    </row>
    <row r="4627">
      <c r="A4627" s="227" t="str">
        <f t="shared" si="1"/>
        <v>#VALUE!</v>
      </c>
      <c r="B4627" s="227" t="str">
        <f t="shared" si="2"/>
        <v>#VALUE!</v>
      </c>
      <c r="C4627" s="32"/>
      <c r="D4627" s="32"/>
      <c r="E4627" s="231"/>
      <c r="F4627" s="32"/>
      <c r="G4627" s="229"/>
      <c r="H4627" s="229"/>
      <c r="I4627" s="32"/>
      <c r="J4627" s="32"/>
      <c r="K4627" s="229"/>
      <c r="L4627" s="229"/>
      <c r="M4627" s="32"/>
      <c r="N4627" s="229"/>
    </row>
    <row r="4628">
      <c r="A4628" s="227" t="str">
        <f t="shared" si="1"/>
        <v>#VALUE!</v>
      </c>
      <c r="B4628" s="227" t="str">
        <f t="shared" si="2"/>
        <v>#VALUE!</v>
      </c>
      <c r="C4628" s="32"/>
      <c r="D4628" s="32"/>
      <c r="E4628" s="231"/>
      <c r="F4628" s="32"/>
      <c r="G4628" s="229"/>
      <c r="H4628" s="229"/>
      <c r="I4628" s="32"/>
      <c r="J4628" s="32"/>
      <c r="K4628" s="229"/>
      <c r="L4628" s="229"/>
      <c r="M4628" s="32"/>
      <c r="N4628" s="229"/>
    </row>
    <row r="4629">
      <c r="A4629" s="227" t="str">
        <f t="shared" si="1"/>
        <v>#VALUE!</v>
      </c>
      <c r="B4629" s="227" t="str">
        <f t="shared" si="2"/>
        <v>#VALUE!</v>
      </c>
      <c r="C4629" s="32"/>
      <c r="D4629" s="32"/>
      <c r="E4629" s="231"/>
      <c r="F4629" s="32"/>
      <c r="G4629" s="229"/>
      <c r="H4629" s="229"/>
      <c r="I4629" s="32"/>
      <c r="J4629" s="32"/>
      <c r="K4629" s="229"/>
      <c r="L4629" s="229"/>
      <c r="M4629" s="32"/>
      <c r="N4629" s="229"/>
    </row>
    <row r="4630">
      <c r="A4630" s="227" t="str">
        <f t="shared" si="1"/>
        <v>#VALUE!</v>
      </c>
      <c r="B4630" s="227" t="str">
        <f t="shared" si="2"/>
        <v>#VALUE!</v>
      </c>
      <c r="C4630" s="32"/>
      <c r="D4630" s="32"/>
      <c r="E4630" s="231"/>
      <c r="F4630" s="32"/>
      <c r="G4630" s="229"/>
      <c r="H4630" s="229"/>
      <c r="I4630" s="32"/>
      <c r="J4630" s="32"/>
      <c r="K4630" s="229"/>
      <c r="L4630" s="229"/>
      <c r="M4630" s="32"/>
      <c r="N4630" s="229"/>
    </row>
    <row r="4631">
      <c r="A4631" s="227" t="str">
        <f t="shared" si="1"/>
        <v>#VALUE!</v>
      </c>
      <c r="B4631" s="227" t="str">
        <f t="shared" si="2"/>
        <v>#VALUE!</v>
      </c>
      <c r="C4631" s="32"/>
      <c r="D4631" s="32"/>
      <c r="E4631" s="231"/>
      <c r="F4631" s="32"/>
      <c r="G4631" s="229"/>
      <c r="H4631" s="229"/>
      <c r="I4631" s="32"/>
      <c r="J4631" s="32"/>
      <c r="K4631" s="229"/>
      <c r="L4631" s="229"/>
      <c r="M4631" s="32"/>
      <c r="N4631" s="229"/>
    </row>
    <row r="4632">
      <c r="A4632" s="227" t="str">
        <f t="shared" si="1"/>
        <v>#VALUE!</v>
      </c>
      <c r="B4632" s="227" t="str">
        <f t="shared" si="2"/>
        <v>#VALUE!</v>
      </c>
      <c r="C4632" s="32"/>
      <c r="D4632" s="32"/>
      <c r="E4632" s="231"/>
      <c r="F4632" s="32"/>
      <c r="G4632" s="229"/>
      <c r="H4632" s="229"/>
      <c r="I4632" s="32"/>
      <c r="J4632" s="32"/>
      <c r="K4632" s="229"/>
      <c r="L4632" s="229"/>
      <c r="M4632" s="32"/>
      <c r="N4632" s="229"/>
    </row>
    <row r="4633">
      <c r="A4633" s="227" t="str">
        <f t="shared" si="1"/>
        <v>#VALUE!</v>
      </c>
      <c r="B4633" s="227" t="str">
        <f t="shared" si="2"/>
        <v>#VALUE!</v>
      </c>
      <c r="C4633" s="32"/>
      <c r="D4633" s="32"/>
      <c r="E4633" s="229"/>
      <c r="F4633" s="32"/>
      <c r="G4633" s="229"/>
      <c r="H4633" s="229"/>
      <c r="I4633" s="32"/>
      <c r="J4633" s="32"/>
      <c r="K4633" s="229"/>
      <c r="L4633" s="229"/>
      <c r="M4633" s="32"/>
      <c r="N4633" s="229"/>
    </row>
    <row r="4634">
      <c r="A4634" s="227" t="str">
        <f t="shared" si="1"/>
        <v>#VALUE!</v>
      </c>
      <c r="B4634" s="227" t="str">
        <f t="shared" si="2"/>
        <v>#VALUE!</v>
      </c>
      <c r="C4634" s="32"/>
      <c r="D4634" s="32"/>
      <c r="E4634" s="231"/>
      <c r="F4634" s="32"/>
      <c r="G4634" s="229"/>
      <c r="H4634" s="229"/>
      <c r="I4634" s="32"/>
      <c r="J4634" s="32"/>
      <c r="K4634" s="229"/>
      <c r="L4634" s="229"/>
      <c r="M4634" s="32"/>
      <c r="N4634" s="229"/>
    </row>
    <row r="4635">
      <c r="A4635" s="227" t="str">
        <f t="shared" si="1"/>
        <v>#VALUE!</v>
      </c>
      <c r="B4635" s="227" t="str">
        <f t="shared" si="2"/>
        <v>#VALUE!</v>
      </c>
      <c r="C4635" s="32"/>
      <c r="D4635" s="32"/>
      <c r="E4635" s="231"/>
      <c r="F4635" s="32"/>
      <c r="G4635" s="229"/>
      <c r="H4635" s="229"/>
      <c r="I4635" s="32"/>
      <c r="J4635" s="32"/>
      <c r="K4635" s="229"/>
      <c r="L4635" s="229"/>
      <c r="M4635" s="32"/>
      <c r="N4635" s="229"/>
    </row>
    <row r="4636">
      <c r="A4636" s="227" t="str">
        <f t="shared" si="1"/>
        <v>#VALUE!</v>
      </c>
      <c r="B4636" s="227" t="str">
        <f t="shared" si="2"/>
        <v>#VALUE!</v>
      </c>
      <c r="C4636" s="32"/>
      <c r="D4636" s="32"/>
      <c r="E4636" s="229"/>
      <c r="F4636" s="32"/>
      <c r="G4636" s="229"/>
      <c r="H4636" s="229"/>
      <c r="I4636" s="32"/>
      <c r="J4636" s="32"/>
      <c r="K4636" s="229"/>
      <c r="L4636" s="229"/>
      <c r="M4636" s="32"/>
      <c r="N4636" s="229"/>
    </row>
    <row r="4637">
      <c r="A4637" s="227" t="str">
        <f t="shared" si="1"/>
        <v>#VALUE!</v>
      </c>
      <c r="B4637" s="227" t="str">
        <f t="shared" si="2"/>
        <v>#VALUE!</v>
      </c>
      <c r="C4637" s="32"/>
      <c r="D4637" s="32"/>
      <c r="E4637" s="229"/>
      <c r="F4637" s="32"/>
      <c r="G4637" s="229"/>
      <c r="H4637" s="229"/>
      <c r="I4637" s="32"/>
      <c r="J4637" s="32"/>
      <c r="K4637" s="229"/>
      <c r="L4637" s="229"/>
      <c r="M4637" s="32"/>
      <c r="N4637" s="229"/>
    </row>
    <row r="4638">
      <c r="A4638" s="227" t="str">
        <f t="shared" si="1"/>
        <v>#VALUE!</v>
      </c>
      <c r="B4638" s="227" t="str">
        <f t="shared" si="2"/>
        <v>#VALUE!</v>
      </c>
      <c r="C4638" s="32"/>
      <c r="D4638" s="32"/>
      <c r="E4638" s="231"/>
      <c r="F4638" s="32"/>
      <c r="G4638" s="229"/>
      <c r="H4638" s="229"/>
      <c r="I4638" s="32"/>
      <c r="J4638" s="32"/>
      <c r="K4638" s="229"/>
      <c r="L4638" s="229"/>
      <c r="M4638" s="32"/>
      <c r="N4638" s="229"/>
    </row>
    <row r="4639">
      <c r="A4639" s="227" t="str">
        <f t="shared" si="1"/>
        <v>#VALUE!</v>
      </c>
      <c r="B4639" s="227" t="str">
        <f t="shared" si="2"/>
        <v>#VALUE!</v>
      </c>
      <c r="C4639" s="32"/>
      <c r="D4639" s="32"/>
      <c r="E4639" s="229"/>
      <c r="F4639" s="32"/>
      <c r="G4639" s="229"/>
      <c r="H4639" s="229"/>
      <c r="I4639" s="32"/>
      <c r="J4639" s="32"/>
      <c r="K4639" s="229"/>
      <c r="L4639" s="229"/>
      <c r="M4639" s="32"/>
      <c r="N4639" s="229"/>
    </row>
    <row r="4640">
      <c r="A4640" s="227" t="str">
        <f t="shared" si="1"/>
        <v>#VALUE!</v>
      </c>
      <c r="B4640" s="227" t="str">
        <f t="shared" si="2"/>
        <v>#VALUE!</v>
      </c>
      <c r="C4640" s="32"/>
      <c r="D4640" s="32"/>
      <c r="E4640" s="229"/>
      <c r="F4640" s="32"/>
      <c r="G4640" s="229"/>
      <c r="H4640" s="229"/>
      <c r="I4640" s="32"/>
      <c r="J4640" s="32"/>
      <c r="K4640" s="229"/>
      <c r="L4640" s="229"/>
      <c r="M4640" s="32"/>
      <c r="N4640" s="229"/>
    </row>
    <row r="4641">
      <c r="A4641" s="227" t="str">
        <f t="shared" si="1"/>
        <v>#VALUE!</v>
      </c>
      <c r="B4641" s="227" t="str">
        <f t="shared" si="2"/>
        <v>#VALUE!</v>
      </c>
      <c r="C4641" s="32"/>
      <c r="D4641" s="32"/>
      <c r="E4641" s="229"/>
      <c r="F4641" s="32"/>
      <c r="G4641" s="229"/>
      <c r="H4641" s="229"/>
      <c r="I4641" s="32"/>
      <c r="J4641" s="32"/>
      <c r="K4641" s="229"/>
      <c r="L4641" s="229"/>
      <c r="M4641" s="32"/>
      <c r="N4641" s="229"/>
    </row>
    <row r="4642">
      <c r="A4642" s="227" t="str">
        <f t="shared" si="1"/>
        <v>#VALUE!</v>
      </c>
      <c r="B4642" s="227" t="str">
        <f t="shared" si="2"/>
        <v>#VALUE!</v>
      </c>
      <c r="C4642" s="32"/>
      <c r="D4642" s="32"/>
      <c r="E4642" s="231"/>
      <c r="F4642" s="32"/>
      <c r="G4642" s="229"/>
      <c r="H4642" s="229"/>
      <c r="I4642" s="32"/>
      <c r="J4642" s="32"/>
      <c r="K4642" s="229"/>
      <c r="L4642" s="229"/>
      <c r="M4642" s="32"/>
      <c r="N4642" s="229"/>
    </row>
    <row r="4643">
      <c r="A4643" s="227" t="str">
        <f t="shared" si="1"/>
        <v>#VALUE!</v>
      </c>
      <c r="B4643" s="227" t="str">
        <f t="shared" si="2"/>
        <v>#VALUE!</v>
      </c>
      <c r="C4643" s="32"/>
      <c r="D4643" s="32"/>
      <c r="E4643" s="229"/>
      <c r="F4643" s="32"/>
      <c r="G4643" s="229"/>
      <c r="H4643" s="229"/>
      <c r="I4643" s="32"/>
      <c r="J4643" s="32"/>
      <c r="K4643" s="229"/>
      <c r="L4643" s="229"/>
      <c r="M4643" s="32"/>
      <c r="N4643" s="229"/>
    </row>
    <row r="4644">
      <c r="A4644" s="227" t="str">
        <f t="shared" si="1"/>
        <v>#VALUE!</v>
      </c>
      <c r="B4644" s="227" t="str">
        <f t="shared" si="2"/>
        <v>#VALUE!</v>
      </c>
      <c r="C4644" s="32"/>
      <c r="D4644" s="32"/>
      <c r="E4644" s="229"/>
      <c r="F4644" s="32"/>
      <c r="G4644" s="229"/>
      <c r="H4644" s="229"/>
      <c r="I4644" s="32"/>
      <c r="J4644" s="32"/>
      <c r="K4644" s="229"/>
      <c r="L4644" s="229"/>
      <c r="M4644" s="32"/>
      <c r="N4644" s="229"/>
    </row>
    <row r="4645">
      <c r="A4645" s="227" t="str">
        <f t="shared" si="1"/>
        <v>#VALUE!</v>
      </c>
      <c r="B4645" s="227" t="str">
        <f t="shared" si="2"/>
        <v>#VALUE!</v>
      </c>
      <c r="C4645" s="32"/>
      <c r="D4645" s="32"/>
      <c r="E4645" s="229"/>
      <c r="F4645" s="32"/>
      <c r="G4645" s="229"/>
      <c r="H4645" s="229"/>
      <c r="I4645" s="32"/>
      <c r="J4645" s="32"/>
      <c r="K4645" s="229"/>
      <c r="L4645" s="229"/>
      <c r="M4645" s="32"/>
      <c r="N4645" s="229"/>
    </row>
    <row r="4646">
      <c r="A4646" s="227" t="str">
        <f t="shared" si="1"/>
        <v>#VALUE!</v>
      </c>
      <c r="B4646" s="227" t="str">
        <f t="shared" si="2"/>
        <v>#VALUE!</v>
      </c>
      <c r="C4646" s="32"/>
      <c r="D4646" s="32"/>
      <c r="E4646" s="229"/>
      <c r="F4646" s="32"/>
      <c r="G4646" s="229"/>
      <c r="H4646" s="229"/>
      <c r="I4646" s="32"/>
      <c r="J4646" s="32"/>
      <c r="K4646" s="229"/>
      <c r="L4646" s="229"/>
      <c r="M4646" s="32"/>
      <c r="N4646" s="229"/>
    </row>
    <row r="4647">
      <c r="A4647" s="227" t="str">
        <f t="shared" si="1"/>
        <v>#VALUE!</v>
      </c>
      <c r="B4647" s="227" t="str">
        <f t="shared" si="2"/>
        <v>#VALUE!</v>
      </c>
      <c r="C4647" s="32"/>
      <c r="D4647" s="32"/>
      <c r="E4647" s="229"/>
      <c r="F4647" s="32"/>
      <c r="G4647" s="229"/>
      <c r="H4647" s="229"/>
      <c r="I4647" s="32"/>
      <c r="J4647" s="32"/>
      <c r="K4647" s="229"/>
      <c r="L4647" s="229"/>
      <c r="M4647" s="32"/>
      <c r="N4647" s="229"/>
    </row>
    <row r="4648">
      <c r="A4648" s="227" t="str">
        <f t="shared" si="1"/>
        <v>#VALUE!</v>
      </c>
      <c r="B4648" s="227" t="str">
        <f t="shared" si="2"/>
        <v>#VALUE!</v>
      </c>
      <c r="C4648" s="32"/>
      <c r="D4648" s="32"/>
      <c r="E4648" s="229"/>
      <c r="F4648" s="32"/>
      <c r="G4648" s="229"/>
      <c r="H4648" s="229"/>
      <c r="I4648" s="32"/>
      <c r="J4648" s="32"/>
      <c r="K4648" s="229"/>
      <c r="L4648" s="229"/>
      <c r="M4648" s="32"/>
      <c r="N4648" s="229"/>
    </row>
    <row r="4649">
      <c r="A4649" s="227" t="str">
        <f t="shared" si="1"/>
        <v>#VALUE!</v>
      </c>
      <c r="B4649" s="227" t="str">
        <f t="shared" si="2"/>
        <v>#VALUE!</v>
      </c>
      <c r="C4649" s="32"/>
      <c r="D4649" s="32"/>
      <c r="E4649" s="229"/>
      <c r="F4649" s="32"/>
      <c r="G4649" s="229"/>
      <c r="H4649" s="229"/>
      <c r="I4649" s="32"/>
      <c r="J4649" s="32"/>
      <c r="K4649" s="229"/>
      <c r="L4649" s="229"/>
      <c r="M4649" s="32"/>
      <c r="N4649" s="229"/>
    </row>
    <row r="4650">
      <c r="A4650" s="227" t="str">
        <f t="shared" si="1"/>
        <v>#VALUE!</v>
      </c>
      <c r="B4650" s="227" t="str">
        <f t="shared" si="2"/>
        <v>#VALUE!</v>
      </c>
      <c r="C4650" s="32"/>
      <c r="D4650" s="32"/>
      <c r="E4650" s="231"/>
      <c r="F4650" s="32"/>
      <c r="G4650" s="229"/>
      <c r="H4650" s="229"/>
      <c r="I4650" s="32"/>
      <c r="J4650" s="32"/>
      <c r="K4650" s="229"/>
      <c r="L4650" s="229"/>
      <c r="M4650" s="32"/>
      <c r="N4650" s="229"/>
    </row>
    <row r="4651">
      <c r="A4651" s="227" t="str">
        <f t="shared" si="1"/>
        <v>#VALUE!</v>
      </c>
      <c r="B4651" s="227" t="str">
        <f t="shared" si="2"/>
        <v>#VALUE!</v>
      </c>
      <c r="C4651" s="32"/>
      <c r="D4651" s="32"/>
      <c r="E4651" s="231"/>
      <c r="F4651" s="32"/>
      <c r="G4651" s="229"/>
      <c r="H4651" s="229"/>
      <c r="I4651" s="32"/>
      <c r="J4651" s="32"/>
      <c r="K4651" s="229"/>
      <c r="L4651" s="229"/>
      <c r="M4651" s="32"/>
      <c r="N4651" s="229"/>
    </row>
    <row r="4652">
      <c r="A4652" s="227" t="str">
        <f t="shared" si="1"/>
        <v>#VALUE!</v>
      </c>
      <c r="B4652" s="227" t="str">
        <f t="shared" si="2"/>
        <v>#VALUE!</v>
      </c>
      <c r="C4652" s="32"/>
      <c r="D4652" s="32"/>
      <c r="E4652" s="231"/>
      <c r="F4652" s="32"/>
      <c r="G4652" s="229"/>
      <c r="H4652" s="229"/>
      <c r="I4652" s="32"/>
      <c r="J4652" s="32"/>
      <c r="K4652" s="229"/>
      <c r="L4652" s="229"/>
      <c r="M4652" s="32"/>
      <c r="N4652" s="229"/>
    </row>
    <row r="4653">
      <c r="A4653" s="227" t="str">
        <f t="shared" si="1"/>
        <v>#VALUE!</v>
      </c>
      <c r="B4653" s="227" t="str">
        <f t="shared" si="2"/>
        <v>#VALUE!</v>
      </c>
      <c r="C4653" s="32"/>
      <c r="D4653" s="32"/>
      <c r="E4653" s="231"/>
      <c r="F4653" s="32"/>
      <c r="G4653" s="229"/>
      <c r="H4653" s="229"/>
      <c r="I4653" s="32"/>
      <c r="J4653" s="32"/>
      <c r="K4653" s="229"/>
      <c r="L4653" s="229"/>
      <c r="M4653" s="32"/>
      <c r="N4653" s="229"/>
    </row>
    <row r="4654">
      <c r="A4654" s="227" t="str">
        <f t="shared" si="1"/>
        <v>#VALUE!</v>
      </c>
      <c r="B4654" s="227" t="str">
        <f t="shared" si="2"/>
        <v>#VALUE!</v>
      </c>
      <c r="C4654" s="32"/>
      <c r="D4654" s="32"/>
      <c r="E4654" s="231"/>
      <c r="F4654" s="32"/>
      <c r="G4654" s="229"/>
      <c r="H4654" s="229"/>
      <c r="I4654" s="32"/>
      <c r="J4654" s="32"/>
      <c r="K4654" s="229"/>
      <c r="L4654" s="229"/>
      <c r="M4654" s="32"/>
      <c r="N4654" s="229"/>
    </row>
    <row r="4655">
      <c r="A4655" s="227" t="str">
        <f t="shared" si="1"/>
        <v>#VALUE!</v>
      </c>
      <c r="B4655" s="227" t="str">
        <f t="shared" si="2"/>
        <v>#VALUE!</v>
      </c>
      <c r="C4655" s="32"/>
      <c r="D4655" s="32"/>
      <c r="E4655" s="231"/>
      <c r="F4655" s="32"/>
      <c r="G4655" s="229"/>
      <c r="H4655" s="229"/>
      <c r="I4655" s="32"/>
      <c r="J4655" s="32"/>
      <c r="K4655" s="229"/>
      <c r="L4655" s="229"/>
      <c r="M4655" s="232"/>
      <c r="N4655" s="229"/>
    </row>
    <row r="4656">
      <c r="A4656" s="227" t="str">
        <f t="shared" si="1"/>
        <v>#VALUE!</v>
      </c>
      <c r="B4656" s="227" t="str">
        <f t="shared" si="2"/>
        <v>#VALUE!</v>
      </c>
      <c r="C4656" s="32"/>
      <c r="D4656" s="32"/>
      <c r="E4656" s="231"/>
      <c r="F4656" s="32"/>
      <c r="G4656" s="229"/>
      <c r="H4656" s="229"/>
      <c r="I4656" s="32"/>
      <c r="J4656" s="32"/>
      <c r="K4656" s="229"/>
      <c r="L4656" s="229"/>
      <c r="M4656" s="32"/>
      <c r="N4656" s="229"/>
    </row>
    <row r="4657">
      <c r="A4657" s="227" t="str">
        <f t="shared" si="1"/>
        <v>#VALUE!</v>
      </c>
      <c r="B4657" s="227" t="str">
        <f t="shared" si="2"/>
        <v>#VALUE!</v>
      </c>
      <c r="C4657" s="32"/>
      <c r="D4657" s="32"/>
      <c r="E4657" s="231"/>
      <c r="F4657" s="32"/>
      <c r="G4657" s="229"/>
      <c r="H4657" s="229"/>
      <c r="I4657" s="32"/>
      <c r="J4657" s="32"/>
      <c r="K4657" s="229"/>
      <c r="L4657" s="229"/>
      <c r="M4657" s="32"/>
      <c r="N4657" s="229"/>
    </row>
    <row r="4658">
      <c r="A4658" s="227" t="str">
        <f t="shared" si="1"/>
        <v>#VALUE!</v>
      </c>
      <c r="B4658" s="227" t="str">
        <f t="shared" si="2"/>
        <v>#VALUE!</v>
      </c>
      <c r="C4658" s="32"/>
      <c r="D4658" s="32"/>
      <c r="E4658" s="231"/>
      <c r="F4658" s="32"/>
      <c r="G4658" s="229"/>
      <c r="H4658" s="229"/>
      <c r="I4658" s="32"/>
      <c r="J4658" s="32"/>
      <c r="K4658" s="229"/>
      <c r="L4658" s="229"/>
      <c r="M4658" s="32"/>
      <c r="N4658" s="229"/>
    </row>
    <row r="4659">
      <c r="A4659" s="227" t="str">
        <f t="shared" si="1"/>
        <v>#VALUE!</v>
      </c>
      <c r="B4659" s="227" t="str">
        <f t="shared" si="2"/>
        <v>#VALUE!</v>
      </c>
      <c r="C4659" s="32"/>
      <c r="D4659" s="32"/>
      <c r="E4659" s="231"/>
      <c r="F4659" s="32"/>
      <c r="G4659" s="229"/>
      <c r="H4659" s="229"/>
      <c r="I4659" s="32"/>
      <c r="J4659" s="32"/>
      <c r="K4659" s="229"/>
      <c r="L4659" s="229"/>
      <c r="M4659" s="32"/>
      <c r="N4659" s="229"/>
    </row>
    <row r="4660">
      <c r="A4660" s="227" t="str">
        <f t="shared" si="1"/>
        <v>#VALUE!</v>
      </c>
      <c r="B4660" s="227" t="str">
        <f t="shared" si="2"/>
        <v>#VALUE!</v>
      </c>
      <c r="C4660" s="32"/>
      <c r="D4660" s="32"/>
      <c r="E4660" s="231"/>
      <c r="F4660" s="32"/>
      <c r="G4660" s="229"/>
      <c r="H4660" s="229"/>
      <c r="I4660" s="32"/>
      <c r="J4660" s="32"/>
      <c r="K4660" s="229"/>
      <c r="L4660" s="229"/>
      <c r="M4660" s="32"/>
      <c r="N4660" s="229"/>
    </row>
    <row r="4661">
      <c r="A4661" s="227" t="str">
        <f t="shared" si="1"/>
        <v>#VALUE!</v>
      </c>
      <c r="B4661" s="227" t="str">
        <f t="shared" si="2"/>
        <v>#VALUE!</v>
      </c>
      <c r="C4661" s="32"/>
      <c r="D4661" s="32"/>
      <c r="E4661" s="231"/>
      <c r="F4661" s="32"/>
      <c r="G4661" s="229"/>
      <c r="H4661" s="229"/>
      <c r="I4661" s="32"/>
      <c r="J4661" s="32"/>
      <c r="K4661" s="229"/>
      <c r="L4661" s="229"/>
      <c r="M4661" s="32"/>
      <c r="N4661" s="229"/>
    </row>
    <row r="4662">
      <c r="A4662" s="227" t="str">
        <f t="shared" si="1"/>
        <v>#VALUE!</v>
      </c>
      <c r="B4662" s="227" t="str">
        <f t="shared" si="2"/>
        <v>#VALUE!</v>
      </c>
      <c r="C4662" s="32"/>
      <c r="D4662" s="32"/>
      <c r="E4662" s="231"/>
      <c r="F4662" s="32"/>
      <c r="G4662" s="229"/>
      <c r="H4662" s="229"/>
      <c r="I4662" s="32"/>
      <c r="J4662" s="32"/>
      <c r="K4662" s="229"/>
      <c r="L4662" s="229"/>
      <c r="M4662" s="32"/>
      <c r="N4662" s="229"/>
    </row>
    <row r="4663">
      <c r="A4663" s="227" t="str">
        <f t="shared" si="1"/>
        <v>#VALUE!</v>
      </c>
      <c r="B4663" s="227" t="str">
        <f t="shared" si="2"/>
        <v>#VALUE!</v>
      </c>
      <c r="C4663" s="32"/>
      <c r="D4663" s="32"/>
      <c r="E4663" s="231"/>
      <c r="F4663" s="32"/>
      <c r="G4663" s="229"/>
      <c r="H4663" s="229"/>
      <c r="I4663" s="32"/>
      <c r="J4663" s="32"/>
      <c r="K4663" s="229"/>
      <c r="L4663" s="229"/>
      <c r="M4663" s="232"/>
      <c r="N4663" s="229"/>
    </row>
    <row r="4664">
      <c r="A4664" s="227" t="str">
        <f t="shared" si="1"/>
        <v>#VALUE!</v>
      </c>
      <c r="B4664" s="227" t="str">
        <f t="shared" si="2"/>
        <v>#VALUE!</v>
      </c>
      <c r="C4664" s="32"/>
      <c r="D4664" s="32"/>
      <c r="E4664" s="229"/>
      <c r="F4664" s="32"/>
      <c r="G4664" s="229"/>
      <c r="H4664" s="229"/>
      <c r="I4664" s="32"/>
      <c r="J4664" s="32"/>
      <c r="K4664" s="229"/>
      <c r="L4664" s="229"/>
      <c r="M4664" s="232"/>
      <c r="N4664" s="229"/>
    </row>
    <row r="4665">
      <c r="A4665" s="227" t="str">
        <f t="shared" si="1"/>
        <v>#VALUE!</v>
      </c>
      <c r="B4665" s="227" t="str">
        <f t="shared" si="2"/>
        <v>#VALUE!</v>
      </c>
      <c r="C4665" s="32"/>
      <c r="D4665" s="32"/>
      <c r="E4665" s="229"/>
      <c r="F4665" s="32"/>
      <c r="G4665" s="229"/>
      <c r="H4665" s="229"/>
      <c r="I4665" s="32"/>
      <c r="J4665" s="32"/>
      <c r="K4665" s="229"/>
      <c r="L4665" s="229"/>
      <c r="M4665" s="232"/>
      <c r="N4665" s="229"/>
    </row>
    <row r="4666">
      <c r="A4666" s="227" t="str">
        <f t="shared" si="1"/>
        <v>#VALUE!</v>
      </c>
      <c r="B4666" s="227" t="str">
        <f t="shared" si="2"/>
        <v>#VALUE!</v>
      </c>
      <c r="C4666" s="32"/>
      <c r="D4666" s="32"/>
      <c r="E4666" s="231"/>
      <c r="F4666" s="32"/>
      <c r="G4666" s="229"/>
      <c r="H4666" s="229"/>
      <c r="I4666" s="32"/>
      <c r="J4666" s="32"/>
      <c r="K4666" s="229"/>
      <c r="L4666" s="229"/>
      <c r="M4666" s="232"/>
      <c r="N4666" s="229"/>
    </row>
    <row r="4667">
      <c r="A4667" s="227" t="str">
        <f t="shared" si="1"/>
        <v>#VALUE!</v>
      </c>
      <c r="B4667" s="227" t="str">
        <f t="shared" si="2"/>
        <v>#VALUE!</v>
      </c>
      <c r="C4667" s="32"/>
      <c r="D4667" s="32"/>
      <c r="E4667" s="231"/>
      <c r="F4667" s="32"/>
      <c r="G4667" s="229"/>
      <c r="H4667" s="229"/>
      <c r="I4667" s="32"/>
      <c r="J4667" s="32"/>
      <c r="K4667" s="229"/>
      <c r="L4667" s="229"/>
      <c r="M4667" s="232"/>
      <c r="N4667" s="229"/>
    </row>
    <row r="4668">
      <c r="A4668" s="227" t="str">
        <f t="shared" si="1"/>
        <v>#VALUE!</v>
      </c>
      <c r="B4668" s="227" t="str">
        <f t="shared" si="2"/>
        <v>#VALUE!</v>
      </c>
      <c r="C4668" s="32"/>
      <c r="D4668" s="32"/>
      <c r="E4668" s="231"/>
      <c r="F4668" s="32"/>
      <c r="G4668" s="229"/>
      <c r="H4668" s="229"/>
      <c r="I4668" s="32"/>
      <c r="J4668" s="32"/>
      <c r="K4668" s="229"/>
      <c r="L4668" s="229"/>
      <c r="M4668" s="232"/>
      <c r="N4668" s="229"/>
    </row>
    <row r="4669">
      <c r="A4669" s="227" t="str">
        <f t="shared" si="1"/>
        <v>#VALUE!</v>
      </c>
      <c r="B4669" s="227" t="str">
        <f t="shared" si="2"/>
        <v>#VALUE!</v>
      </c>
      <c r="C4669" s="32"/>
      <c r="D4669" s="32"/>
      <c r="E4669" s="231"/>
      <c r="F4669" s="32"/>
      <c r="G4669" s="229"/>
      <c r="H4669" s="229"/>
      <c r="I4669" s="32"/>
      <c r="J4669" s="32"/>
      <c r="K4669" s="229"/>
      <c r="L4669" s="229"/>
      <c r="M4669" s="232"/>
      <c r="N4669" s="229"/>
    </row>
    <row r="4670">
      <c r="A4670" s="227" t="str">
        <f t="shared" si="1"/>
        <v>#VALUE!</v>
      </c>
      <c r="B4670" s="227" t="str">
        <f t="shared" si="2"/>
        <v>#VALUE!</v>
      </c>
      <c r="C4670" s="32"/>
      <c r="D4670" s="32"/>
      <c r="E4670" s="231"/>
      <c r="F4670" s="32"/>
      <c r="G4670" s="229"/>
      <c r="H4670" s="229"/>
      <c r="I4670" s="32"/>
      <c r="J4670" s="32"/>
      <c r="K4670" s="229"/>
      <c r="L4670" s="229"/>
      <c r="M4670" s="232"/>
      <c r="N4670" s="229"/>
    </row>
    <row r="4671">
      <c r="A4671" s="227" t="str">
        <f t="shared" si="1"/>
        <v>#VALUE!</v>
      </c>
      <c r="B4671" s="227" t="str">
        <f t="shared" si="2"/>
        <v>#VALUE!</v>
      </c>
      <c r="C4671" s="32"/>
      <c r="D4671" s="32"/>
      <c r="E4671" s="231"/>
      <c r="F4671" s="32"/>
      <c r="G4671" s="229"/>
      <c r="H4671" s="229"/>
      <c r="I4671" s="32"/>
      <c r="J4671" s="32"/>
      <c r="K4671" s="229"/>
      <c r="L4671" s="229"/>
      <c r="M4671" s="232"/>
      <c r="N4671" s="229"/>
    </row>
    <row r="4672">
      <c r="A4672" s="227" t="str">
        <f t="shared" si="1"/>
        <v>#VALUE!</v>
      </c>
      <c r="B4672" s="227" t="str">
        <f t="shared" si="2"/>
        <v>#VALUE!</v>
      </c>
      <c r="C4672" s="32"/>
      <c r="D4672" s="32"/>
      <c r="E4672" s="229"/>
      <c r="F4672" s="32"/>
      <c r="G4672" s="229"/>
      <c r="H4672" s="229"/>
      <c r="I4672" s="32"/>
      <c r="J4672" s="32"/>
      <c r="K4672" s="229"/>
      <c r="L4672" s="229"/>
      <c r="M4672" s="232"/>
      <c r="N4672" s="229"/>
    </row>
    <row r="4673">
      <c r="A4673" s="227" t="str">
        <f t="shared" si="1"/>
        <v>#VALUE!</v>
      </c>
      <c r="B4673" s="227" t="str">
        <f t="shared" si="2"/>
        <v>#VALUE!</v>
      </c>
      <c r="C4673" s="32"/>
      <c r="D4673" s="32"/>
      <c r="E4673" s="229"/>
      <c r="F4673" s="32"/>
      <c r="G4673" s="229"/>
      <c r="H4673" s="229"/>
      <c r="I4673" s="32"/>
      <c r="J4673" s="32"/>
      <c r="K4673" s="229"/>
      <c r="L4673" s="229"/>
      <c r="M4673" s="232"/>
      <c r="N4673" s="229"/>
    </row>
    <row r="4674">
      <c r="A4674" s="227" t="str">
        <f t="shared" si="1"/>
        <v>#VALUE!</v>
      </c>
      <c r="B4674" s="227" t="str">
        <f t="shared" si="2"/>
        <v>#VALUE!</v>
      </c>
      <c r="C4674" s="32"/>
      <c r="D4674" s="32"/>
      <c r="E4674" s="229"/>
      <c r="F4674" s="32"/>
      <c r="G4674" s="229"/>
      <c r="H4674" s="229"/>
      <c r="I4674" s="32"/>
      <c r="J4674" s="32"/>
      <c r="K4674" s="229"/>
      <c r="L4674" s="229"/>
      <c r="M4674" s="232"/>
      <c r="N4674" s="229"/>
    </row>
    <row r="4675">
      <c r="A4675" s="227" t="str">
        <f t="shared" si="1"/>
        <v>#VALUE!</v>
      </c>
      <c r="B4675" s="227" t="str">
        <f t="shared" si="2"/>
        <v>#VALUE!</v>
      </c>
      <c r="C4675" s="32"/>
      <c r="D4675" s="32"/>
      <c r="E4675" s="231"/>
      <c r="F4675" s="32"/>
      <c r="G4675" s="229"/>
      <c r="H4675" s="229"/>
      <c r="I4675" s="32"/>
      <c r="J4675" s="32"/>
      <c r="K4675" s="229"/>
      <c r="L4675" s="229"/>
      <c r="M4675" s="32"/>
      <c r="N4675" s="229"/>
    </row>
    <row r="4676">
      <c r="A4676" s="227" t="str">
        <f t="shared" si="1"/>
        <v>#VALUE!</v>
      </c>
      <c r="B4676" s="227" t="str">
        <f t="shared" si="2"/>
        <v>#VALUE!</v>
      </c>
      <c r="C4676" s="32"/>
      <c r="D4676" s="32"/>
      <c r="E4676" s="231"/>
      <c r="F4676" s="32"/>
      <c r="G4676" s="229"/>
      <c r="H4676" s="229"/>
      <c r="I4676" s="32"/>
      <c r="J4676" s="32"/>
      <c r="K4676" s="229"/>
      <c r="L4676" s="229"/>
      <c r="M4676" s="32"/>
      <c r="N4676" s="229"/>
    </row>
    <row r="4677">
      <c r="A4677" s="227" t="str">
        <f t="shared" si="1"/>
        <v>#VALUE!</v>
      </c>
      <c r="B4677" s="227" t="str">
        <f t="shared" si="2"/>
        <v>#VALUE!</v>
      </c>
      <c r="C4677" s="32"/>
      <c r="D4677" s="32"/>
      <c r="E4677" s="231"/>
      <c r="F4677" s="32"/>
      <c r="G4677" s="229"/>
      <c r="H4677" s="229"/>
      <c r="I4677" s="32"/>
      <c r="J4677" s="32"/>
      <c r="K4677" s="229"/>
      <c r="L4677" s="229"/>
      <c r="M4677" s="32"/>
      <c r="N4677" s="229"/>
    </row>
    <row r="4678">
      <c r="A4678" s="227" t="str">
        <f t="shared" si="1"/>
        <v>#VALUE!</v>
      </c>
      <c r="B4678" s="227" t="str">
        <f t="shared" si="2"/>
        <v>#VALUE!</v>
      </c>
      <c r="C4678" s="32"/>
      <c r="D4678" s="32"/>
      <c r="E4678" s="231"/>
      <c r="F4678" s="32"/>
      <c r="G4678" s="229"/>
      <c r="H4678" s="229"/>
      <c r="I4678" s="32"/>
      <c r="J4678" s="32"/>
      <c r="K4678" s="229"/>
      <c r="L4678" s="229"/>
      <c r="M4678" s="32"/>
      <c r="N4678" s="229"/>
    </row>
    <row r="4679">
      <c r="A4679" s="227" t="str">
        <f t="shared" si="1"/>
        <v>#VALUE!</v>
      </c>
      <c r="B4679" s="227" t="str">
        <f t="shared" si="2"/>
        <v>#VALUE!</v>
      </c>
      <c r="C4679" s="32"/>
      <c r="D4679" s="32"/>
      <c r="E4679" s="231"/>
      <c r="F4679" s="32"/>
      <c r="G4679" s="229"/>
      <c r="H4679" s="229"/>
      <c r="I4679" s="32"/>
      <c r="J4679" s="32"/>
      <c r="K4679" s="229"/>
      <c r="L4679" s="229"/>
      <c r="M4679" s="32"/>
      <c r="N4679" s="229"/>
    </row>
    <row r="4680">
      <c r="A4680" s="227" t="str">
        <f t="shared" si="1"/>
        <v>#VALUE!</v>
      </c>
      <c r="B4680" s="227" t="str">
        <f t="shared" si="2"/>
        <v>#VALUE!</v>
      </c>
      <c r="C4680" s="32"/>
      <c r="D4680" s="32"/>
      <c r="E4680" s="231"/>
      <c r="F4680" s="32"/>
      <c r="G4680" s="229"/>
      <c r="H4680" s="229"/>
      <c r="I4680" s="32"/>
      <c r="J4680" s="32"/>
      <c r="K4680" s="229"/>
      <c r="L4680" s="229"/>
      <c r="M4680" s="32"/>
      <c r="N4680" s="229"/>
    </row>
    <row r="4681">
      <c r="A4681" s="227" t="str">
        <f t="shared" si="1"/>
        <v>#VALUE!</v>
      </c>
      <c r="B4681" s="227" t="str">
        <f t="shared" si="2"/>
        <v>#VALUE!</v>
      </c>
      <c r="C4681" s="32"/>
      <c r="D4681" s="32"/>
      <c r="E4681" s="229"/>
      <c r="F4681" s="32"/>
      <c r="G4681" s="229"/>
      <c r="H4681" s="229"/>
      <c r="I4681" s="32"/>
      <c r="J4681" s="32"/>
      <c r="K4681" s="229"/>
      <c r="L4681" s="229"/>
      <c r="M4681" s="232"/>
      <c r="N4681" s="229"/>
    </row>
    <row r="4682">
      <c r="A4682" s="227" t="str">
        <f t="shared" si="1"/>
        <v>#VALUE!</v>
      </c>
      <c r="B4682" s="227" t="str">
        <f t="shared" si="2"/>
        <v>#VALUE!</v>
      </c>
      <c r="C4682" s="32"/>
      <c r="D4682" s="32"/>
      <c r="E4682" s="229"/>
      <c r="F4682" s="32"/>
      <c r="G4682" s="229"/>
      <c r="H4682" s="229"/>
      <c r="I4682" s="32"/>
      <c r="J4682" s="32"/>
      <c r="K4682" s="229"/>
      <c r="L4682" s="229"/>
      <c r="M4682" s="232"/>
      <c r="N4682" s="229"/>
    </row>
    <row r="4683">
      <c r="A4683" s="227" t="str">
        <f t="shared" si="1"/>
        <v>#VALUE!</v>
      </c>
      <c r="B4683" s="227" t="str">
        <f t="shared" si="2"/>
        <v>#VALUE!</v>
      </c>
      <c r="C4683" s="32"/>
      <c r="D4683" s="32"/>
      <c r="E4683" s="231"/>
      <c r="F4683" s="32"/>
      <c r="G4683" s="229"/>
      <c r="H4683" s="229"/>
      <c r="I4683" s="32"/>
      <c r="J4683" s="32"/>
      <c r="K4683" s="229"/>
      <c r="L4683" s="229"/>
      <c r="M4683" s="32"/>
      <c r="N4683" s="229"/>
    </row>
    <row r="4684">
      <c r="A4684" s="227" t="str">
        <f t="shared" si="1"/>
        <v>#VALUE!</v>
      </c>
      <c r="B4684" s="227" t="str">
        <f t="shared" si="2"/>
        <v>#VALUE!</v>
      </c>
      <c r="C4684" s="32"/>
      <c r="D4684" s="32"/>
      <c r="E4684" s="231"/>
      <c r="F4684" s="32"/>
      <c r="G4684" s="229"/>
      <c r="H4684" s="229"/>
      <c r="I4684" s="32"/>
      <c r="J4684" s="32"/>
      <c r="K4684" s="229"/>
      <c r="L4684" s="229"/>
      <c r="M4684" s="32"/>
      <c r="N4684" s="229"/>
    </row>
    <row r="4685">
      <c r="A4685" s="227" t="str">
        <f t="shared" si="1"/>
        <v>#VALUE!</v>
      </c>
      <c r="B4685" s="227" t="str">
        <f t="shared" si="2"/>
        <v>#VALUE!</v>
      </c>
      <c r="C4685" s="32"/>
      <c r="D4685" s="32"/>
      <c r="E4685" s="231"/>
      <c r="F4685" s="32"/>
      <c r="G4685" s="229"/>
      <c r="H4685" s="229"/>
      <c r="I4685" s="32"/>
      <c r="J4685" s="32"/>
      <c r="K4685" s="229"/>
      <c r="L4685" s="229"/>
      <c r="M4685" s="32"/>
      <c r="N4685" s="229"/>
    </row>
    <row r="4686">
      <c r="A4686" s="227" t="str">
        <f t="shared" si="1"/>
        <v>#VALUE!</v>
      </c>
      <c r="B4686" s="227" t="str">
        <f t="shared" si="2"/>
        <v>#VALUE!</v>
      </c>
      <c r="C4686" s="32"/>
      <c r="D4686" s="32"/>
      <c r="E4686" s="231"/>
      <c r="F4686" s="32"/>
      <c r="G4686" s="229"/>
      <c r="H4686" s="229"/>
      <c r="I4686" s="32"/>
      <c r="J4686" s="32"/>
      <c r="K4686" s="229"/>
      <c r="L4686" s="229"/>
      <c r="M4686" s="32"/>
      <c r="N4686" s="229"/>
    </row>
    <row r="4687">
      <c r="A4687" s="227" t="str">
        <f t="shared" si="1"/>
        <v>#VALUE!</v>
      </c>
      <c r="B4687" s="227" t="str">
        <f t="shared" si="2"/>
        <v>#VALUE!</v>
      </c>
      <c r="C4687" s="32"/>
      <c r="D4687" s="32"/>
      <c r="E4687" s="231"/>
      <c r="F4687" s="32"/>
      <c r="G4687" s="229"/>
      <c r="H4687" s="229"/>
      <c r="I4687" s="32"/>
      <c r="J4687" s="32"/>
      <c r="K4687" s="229"/>
      <c r="L4687" s="229"/>
      <c r="M4687" s="32"/>
      <c r="N4687" s="229"/>
    </row>
    <row r="4688">
      <c r="A4688" s="227" t="str">
        <f t="shared" si="1"/>
        <v>#VALUE!</v>
      </c>
      <c r="B4688" s="227" t="str">
        <f t="shared" si="2"/>
        <v>#VALUE!</v>
      </c>
      <c r="C4688" s="32"/>
      <c r="D4688" s="32"/>
      <c r="E4688" s="231"/>
      <c r="F4688" s="32"/>
      <c r="G4688" s="229"/>
      <c r="H4688" s="229"/>
      <c r="I4688" s="32"/>
      <c r="J4688" s="32"/>
      <c r="K4688" s="229"/>
      <c r="L4688" s="229"/>
      <c r="M4688" s="32"/>
      <c r="N4688" s="229"/>
    </row>
    <row r="4689">
      <c r="A4689" s="227" t="str">
        <f t="shared" si="1"/>
        <v>#VALUE!</v>
      </c>
      <c r="B4689" s="227" t="str">
        <f t="shared" si="2"/>
        <v>#VALUE!</v>
      </c>
      <c r="C4689" s="32"/>
      <c r="D4689" s="32"/>
      <c r="E4689" s="231"/>
      <c r="F4689" s="32"/>
      <c r="G4689" s="229"/>
      <c r="H4689" s="229"/>
      <c r="I4689" s="32"/>
      <c r="J4689" s="32"/>
      <c r="K4689" s="229"/>
      <c r="L4689" s="229"/>
      <c r="M4689" s="32"/>
      <c r="N4689" s="229"/>
    </row>
    <row r="4690">
      <c r="A4690" s="227" t="str">
        <f t="shared" si="1"/>
        <v>#VALUE!</v>
      </c>
      <c r="B4690" s="227" t="str">
        <f t="shared" si="2"/>
        <v>#VALUE!</v>
      </c>
      <c r="C4690" s="32"/>
      <c r="D4690" s="32"/>
      <c r="E4690" s="231"/>
      <c r="F4690" s="32"/>
      <c r="G4690" s="229"/>
      <c r="H4690" s="229"/>
      <c r="I4690" s="32"/>
      <c r="J4690" s="32"/>
      <c r="K4690" s="229"/>
      <c r="L4690" s="229"/>
      <c r="M4690" s="32"/>
      <c r="N4690" s="229"/>
    </row>
    <row r="4691">
      <c r="A4691" s="227" t="str">
        <f t="shared" si="1"/>
        <v>#VALUE!</v>
      </c>
      <c r="B4691" s="227" t="str">
        <f t="shared" si="2"/>
        <v>#VALUE!</v>
      </c>
      <c r="C4691" s="32"/>
      <c r="D4691" s="32"/>
      <c r="E4691" s="231"/>
      <c r="F4691" s="32"/>
      <c r="G4691" s="229"/>
      <c r="H4691" s="229"/>
      <c r="I4691" s="32"/>
      <c r="J4691" s="32"/>
      <c r="K4691" s="229"/>
      <c r="L4691" s="229"/>
      <c r="M4691" s="32"/>
      <c r="N4691" s="229"/>
    </row>
    <row r="4692">
      <c r="A4692" s="227" t="str">
        <f t="shared" si="1"/>
        <v>#VALUE!</v>
      </c>
      <c r="B4692" s="227" t="str">
        <f t="shared" si="2"/>
        <v>#VALUE!</v>
      </c>
      <c r="C4692" s="32"/>
      <c r="D4692" s="32"/>
      <c r="E4692" s="231"/>
      <c r="F4692" s="32"/>
      <c r="G4692" s="229"/>
      <c r="H4692" s="229"/>
      <c r="I4692" s="32"/>
      <c r="J4692" s="32"/>
      <c r="K4692" s="229"/>
      <c r="L4692" s="229"/>
      <c r="M4692" s="32"/>
      <c r="N4692" s="229"/>
    </row>
    <row r="4693">
      <c r="A4693" s="227" t="str">
        <f t="shared" si="1"/>
        <v>#VALUE!</v>
      </c>
      <c r="B4693" s="227" t="str">
        <f t="shared" si="2"/>
        <v>#VALUE!</v>
      </c>
      <c r="C4693" s="32"/>
      <c r="D4693" s="32"/>
      <c r="E4693" s="231"/>
      <c r="F4693" s="32"/>
      <c r="G4693" s="229"/>
      <c r="H4693" s="229"/>
      <c r="I4693" s="32"/>
      <c r="J4693" s="32"/>
      <c r="K4693" s="229"/>
      <c r="L4693" s="229"/>
      <c r="M4693" s="32"/>
      <c r="N4693" s="229"/>
    </row>
    <row r="4694">
      <c r="A4694" s="227" t="str">
        <f t="shared" si="1"/>
        <v>#VALUE!</v>
      </c>
      <c r="B4694" s="227" t="str">
        <f t="shared" si="2"/>
        <v>#VALUE!</v>
      </c>
      <c r="C4694" s="32"/>
      <c r="D4694" s="32"/>
      <c r="E4694" s="231"/>
      <c r="F4694" s="32"/>
      <c r="G4694" s="229"/>
      <c r="H4694" s="229"/>
      <c r="I4694" s="32"/>
      <c r="J4694" s="32"/>
      <c r="K4694" s="229"/>
      <c r="L4694" s="229"/>
      <c r="M4694" s="32"/>
      <c r="N4694" s="229"/>
    </row>
    <row r="4695">
      <c r="A4695" s="227" t="str">
        <f t="shared" si="1"/>
        <v>#VALUE!</v>
      </c>
      <c r="B4695" s="227" t="str">
        <f t="shared" si="2"/>
        <v>#VALUE!</v>
      </c>
      <c r="C4695" s="32"/>
      <c r="D4695" s="32"/>
      <c r="E4695" s="231"/>
      <c r="F4695" s="32"/>
      <c r="G4695" s="229"/>
      <c r="H4695" s="229"/>
      <c r="I4695" s="32"/>
      <c r="J4695" s="32"/>
      <c r="K4695" s="229"/>
      <c r="L4695" s="229"/>
      <c r="M4695" s="32"/>
      <c r="N4695" s="229"/>
    </row>
    <row r="4696">
      <c r="A4696" s="227" t="str">
        <f t="shared" si="1"/>
        <v>#VALUE!</v>
      </c>
      <c r="B4696" s="227" t="str">
        <f t="shared" si="2"/>
        <v>#VALUE!</v>
      </c>
      <c r="C4696" s="32"/>
      <c r="D4696" s="32"/>
      <c r="E4696" s="229"/>
      <c r="F4696" s="32"/>
      <c r="G4696" s="229"/>
      <c r="H4696" s="229"/>
      <c r="I4696" s="32"/>
      <c r="J4696" s="32"/>
      <c r="K4696" s="229"/>
      <c r="L4696" s="229"/>
      <c r="M4696" s="32"/>
      <c r="N4696" s="229"/>
    </row>
    <row r="4697">
      <c r="A4697" s="227" t="str">
        <f t="shared" si="1"/>
        <v>#VALUE!</v>
      </c>
      <c r="B4697" s="227" t="str">
        <f t="shared" si="2"/>
        <v>#VALUE!</v>
      </c>
      <c r="C4697" s="32"/>
      <c r="D4697" s="32"/>
      <c r="E4697" s="231"/>
      <c r="F4697" s="32"/>
      <c r="G4697" s="229"/>
      <c r="H4697" s="229"/>
      <c r="I4697" s="32"/>
      <c r="J4697" s="32"/>
      <c r="K4697" s="229"/>
      <c r="L4697" s="229"/>
      <c r="M4697" s="32"/>
      <c r="N4697" s="229"/>
    </row>
    <row r="4698">
      <c r="A4698" s="227" t="str">
        <f t="shared" si="1"/>
        <v>#VALUE!</v>
      </c>
      <c r="B4698" s="227" t="str">
        <f t="shared" si="2"/>
        <v>#VALUE!</v>
      </c>
      <c r="C4698" s="32"/>
      <c r="D4698" s="32"/>
      <c r="E4698" s="231"/>
      <c r="F4698" s="32"/>
      <c r="G4698" s="229"/>
      <c r="H4698" s="229"/>
      <c r="I4698" s="32"/>
      <c r="J4698" s="32"/>
      <c r="K4698" s="229"/>
      <c r="L4698" s="229"/>
      <c r="M4698" s="32"/>
      <c r="N4698" s="229"/>
    </row>
    <row r="4699">
      <c r="A4699" s="227" t="str">
        <f t="shared" si="1"/>
        <v>#VALUE!</v>
      </c>
      <c r="B4699" s="227" t="str">
        <f t="shared" si="2"/>
        <v>#VALUE!</v>
      </c>
      <c r="C4699" s="32"/>
      <c r="D4699" s="32"/>
      <c r="E4699" s="231"/>
      <c r="F4699" s="32"/>
      <c r="G4699" s="229"/>
      <c r="H4699" s="229"/>
      <c r="I4699" s="32"/>
      <c r="J4699" s="32"/>
      <c r="K4699" s="229"/>
      <c r="L4699" s="229"/>
      <c r="M4699" s="232"/>
      <c r="N4699" s="229"/>
    </row>
    <row r="4700">
      <c r="A4700" s="227" t="str">
        <f t="shared" si="1"/>
        <v>#VALUE!</v>
      </c>
      <c r="B4700" s="227" t="str">
        <f t="shared" si="2"/>
        <v>#VALUE!</v>
      </c>
      <c r="C4700" s="32"/>
      <c r="D4700" s="32"/>
      <c r="E4700" s="229"/>
      <c r="F4700" s="32"/>
      <c r="G4700" s="229"/>
      <c r="H4700" s="229"/>
      <c r="I4700" s="32"/>
      <c r="J4700" s="32"/>
      <c r="K4700" s="229"/>
      <c r="L4700" s="229"/>
      <c r="M4700" s="32"/>
      <c r="N4700" s="229"/>
    </row>
    <row r="4701">
      <c r="A4701" s="227" t="str">
        <f t="shared" si="1"/>
        <v>#VALUE!</v>
      </c>
      <c r="B4701" s="227" t="str">
        <f t="shared" si="2"/>
        <v>#VALUE!</v>
      </c>
      <c r="C4701" s="32"/>
      <c r="D4701" s="32"/>
      <c r="E4701" s="229"/>
      <c r="F4701" s="32"/>
      <c r="G4701" s="229"/>
      <c r="H4701" s="229"/>
      <c r="I4701" s="32"/>
      <c r="J4701" s="32"/>
      <c r="K4701" s="229"/>
      <c r="L4701" s="229"/>
      <c r="M4701" s="32"/>
      <c r="N4701" s="229"/>
    </row>
    <row r="4702">
      <c r="A4702" s="227" t="str">
        <f t="shared" si="1"/>
        <v>#VALUE!</v>
      </c>
      <c r="B4702" s="227" t="str">
        <f t="shared" si="2"/>
        <v>#VALUE!</v>
      </c>
      <c r="C4702" s="32"/>
      <c r="D4702" s="32"/>
      <c r="E4702" s="231"/>
      <c r="F4702" s="32"/>
      <c r="G4702" s="229"/>
      <c r="H4702" s="229"/>
      <c r="I4702" s="32"/>
      <c r="J4702" s="32"/>
      <c r="K4702" s="229"/>
      <c r="L4702" s="229"/>
      <c r="M4702" s="232"/>
      <c r="N4702" s="229"/>
    </row>
    <row r="4703">
      <c r="A4703" s="227" t="str">
        <f t="shared" si="1"/>
        <v>#VALUE!</v>
      </c>
      <c r="B4703" s="227" t="str">
        <f t="shared" si="2"/>
        <v>#VALUE!</v>
      </c>
      <c r="C4703" s="32"/>
      <c r="D4703" s="32"/>
      <c r="E4703" s="229"/>
      <c r="F4703" s="32"/>
      <c r="G4703" s="229"/>
      <c r="H4703" s="229"/>
      <c r="I4703" s="32"/>
      <c r="J4703" s="32"/>
      <c r="K4703" s="229"/>
      <c r="L4703" s="229"/>
      <c r="M4703" s="32"/>
      <c r="N4703" s="229"/>
    </row>
    <row r="4704">
      <c r="A4704" s="227" t="str">
        <f t="shared" si="1"/>
        <v>#VALUE!</v>
      </c>
      <c r="B4704" s="227" t="str">
        <f t="shared" si="2"/>
        <v>#VALUE!</v>
      </c>
      <c r="C4704" s="32"/>
      <c r="D4704" s="32"/>
      <c r="E4704" s="231"/>
      <c r="F4704" s="32"/>
      <c r="G4704" s="229"/>
      <c r="H4704" s="229"/>
      <c r="I4704" s="32"/>
      <c r="J4704" s="32"/>
      <c r="K4704" s="229"/>
      <c r="L4704" s="229"/>
      <c r="M4704" s="32"/>
      <c r="N4704" s="229"/>
    </row>
    <row r="4705">
      <c r="A4705" s="227" t="str">
        <f t="shared" si="1"/>
        <v>#VALUE!</v>
      </c>
      <c r="B4705" s="227" t="str">
        <f t="shared" si="2"/>
        <v>#VALUE!</v>
      </c>
      <c r="C4705" s="32"/>
      <c r="D4705" s="32"/>
      <c r="E4705" s="231"/>
      <c r="F4705" s="32"/>
      <c r="G4705" s="229"/>
      <c r="H4705" s="229"/>
      <c r="I4705" s="32"/>
      <c r="J4705" s="32"/>
      <c r="K4705" s="229"/>
      <c r="L4705" s="229"/>
      <c r="M4705" s="32"/>
      <c r="N4705" s="229"/>
    </row>
    <row r="4706">
      <c r="A4706" s="227" t="str">
        <f t="shared" si="1"/>
        <v>#VALUE!</v>
      </c>
      <c r="B4706" s="227" t="str">
        <f t="shared" si="2"/>
        <v>#VALUE!</v>
      </c>
      <c r="C4706" s="32"/>
      <c r="D4706" s="32"/>
      <c r="E4706" s="229"/>
      <c r="F4706" s="32"/>
      <c r="G4706" s="229"/>
      <c r="H4706" s="229"/>
      <c r="I4706" s="32"/>
      <c r="J4706" s="32"/>
      <c r="K4706" s="229"/>
      <c r="L4706" s="229"/>
      <c r="M4706" s="32"/>
      <c r="N4706" s="229"/>
    </row>
    <row r="4707">
      <c r="A4707" s="227" t="str">
        <f t="shared" si="1"/>
        <v>#VALUE!</v>
      </c>
      <c r="B4707" s="227" t="str">
        <f t="shared" si="2"/>
        <v>#VALUE!</v>
      </c>
      <c r="C4707" s="32"/>
      <c r="D4707" s="32"/>
      <c r="E4707" s="229"/>
      <c r="F4707" s="32"/>
      <c r="G4707" s="229"/>
      <c r="H4707" s="229"/>
      <c r="I4707" s="32"/>
      <c r="J4707" s="32"/>
      <c r="K4707" s="229"/>
      <c r="L4707" s="229"/>
      <c r="M4707" s="32"/>
      <c r="N4707" s="229"/>
    </row>
    <row r="4708">
      <c r="A4708" s="227" t="str">
        <f t="shared" si="1"/>
        <v>#VALUE!</v>
      </c>
      <c r="B4708" s="227" t="str">
        <f t="shared" si="2"/>
        <v>#VALUE!</v>
      </c>
      <c r="C4708" s="32"/>
      <c r="D4708" s="32"/>
      <c r="E4708" s="229"/>
      <c r="F4708" s="32"/>
      <c r="G4708" s="229"/>
      <c r="H4708" s="229"/>
      <c r="I4708" s="32"/>
      <c r="J4708" s="32"/>
      <c r="K4708" s="229"/>
      <c r="L4708" s="229"/>
      <c r="M4708" s="32"/>
      <c r="N4708" s="229"/>
    </row>
    <row r="4709">
      <c r="A4709" s="227" t="str">
        <f t="shared" si="1"/>
        <v>#VALUE!</v>
      </c>
      <c r="B4709" s="227" t="str">
        <f t="shared" si="2"/>
        <v>#VALUE!</v>
      </c>
      <c r="C4709" s="32"/>
      <c r="D4709" s="32"/>
      <c r="E4709" s="229"/>
      <c r="F4709" s="32"/>
      <c r="G4709" s="229"/>
      <c r="H4709" s="229"/>
      <c r="I4709" s="32"/>
      <c r="J4709" s="32"/>
      <c r="K4709" s="229"/>
      <c r="L4709" s="229"/>
      <c r="M4709" s="32"/>
      <c r="N4709" s="229"/>
    </row>
    <row r="4710">
      <c r="A4710" s="227" t="str">
        <f t="shared" si="1"/>
        <v>#VALUE!</v>
      </c>
      <c r="B4710" s="227" t="str">
        <f t="shared" si="2"/>
        <v>#VALUE!</v>
      </c>
      <c r="C4710" s="32"/>
      <c r="D4710" s="32"/>
      <c r="E4710" s="229"/>
      <c r="F4710" s="32"/>
      <c r="G4710" s="229"/>
      <c r="H4710" s="229"/>
      <c r="I4710" s="32"/>
      <c r="J4710" s="32"/>
      <c r="K4710" s="229"/>
      <c r="L4710" s="229"/>
      <c r="M4710" s="32"/>
      <c r="N4710" s="229"/>
    </row>
    <row r="4711">
      <c r="A4711" s="227" t="str">
        <f t="shared" si="1"/>
        <v>#VALUE!</v>
      </c>
      <c r="B4711" s="227" t="str">
        <f t="shared" si="2"/>
        <v>#VALUE!</v>
      </c>
      <c r="C4711" s="32"/>
      <c r="D4711" s="32"/>
      <c r="E4711" s="229"/>
      <c r="F4711" s="32"/>
      <c r="G4711" s="229"/>
      <c r="H4711" s="229"/>
      <c r="I4711" s="32"/>
      <c r="J4711" s="32"/>
      <c r="K4711" s="229"/>
      <c r="L4711" s="229"/>
      <c r="M4711" s="32"/>
      <c r="N4711" s="229"/>
    </row>
    <row r="4712">
      <c r="A4712" s="227" t="str">
        <f t="shared" si="1"/>
        <v>#VALUE!</v>
      </c>
      <c r="B4712" s="227" t="str">
        <f t="shared" si="2"/>
        <v>#VALUE!</v>
      </c>
      <c r="C4712" s="32"/>
      <c r="D4712" s="32"/>
      <c r="E4712" s="229"/>
      <c r="F4712" s="32"/>
      <c r="G4712" s="229"/>
      <c r="H4712" s="229"/>
      <c r="I4712" s="32"/>
      <c r="J4712" s="32"/>
      <c r="K4712" s="229"/>
      <c r="L4712" s="229"/>
      <c r="M4712" s="32"/>
      <c r="N4712" s="229"/>
    </row>
    <row r="4713">
      <c r="A4713" s="227" t="str">
        <f t="shared" si="1"/>
        <v>#VALUE!</v>
      </c>
      <c r="B4713" s="227" t="str">
        <f t="shared" si="2"/>
        <v>#VALUE!</v>
      </c>
      <c r="C4713" s="32"/>
      <c r="D4713" s="32"/>
      <c r="E4713" s="229"/>
      <c r="F4713" s="32"/>
      <c r="G4713" s="229"/>
      <c r="H4713" s="229"/>
      <c r="I4713" s="32"/>
      <c r="J4713" s="32"/>
      <c r="K4713" s="229"/>
      <c r="L4713" s="229"/>
      <c r="M4713" s="32"/>
      <c r="N4713" s="229"/>
    </row>
    <row r="4714">
      <c r="A4714" s="227" t="str">
        <f t="shared" si="1"/>
        <v>#VALUE!</v>
      </c>
      <c r="B4714" s="227" t="str">
        <f t="shared" si="2"/>
        <v>#VALUE!</v>
      </c>
      <c r="C4714" s="32"/>
      <c r="D4714" s="32"/>
      <c r="E4714" s="231"/>
      <c r="F4714" s="32"/>
      <c r="G4714" s="229"/>
      <c r="H4714" s="229"/>
      <c r="I4714" s="32"/>
      <c r="J4714" s="32"/>
      <c r="K4714" s="229"/>
      <c r="L4714" s="229"/>
      <c r="M4714" s="32"/>
      <c r="N4714" s="229"/>
    </row>
    <row r="4715">
      <c r="A4715" s="227" t="str">
        <f t="shared" si="1"/>
        <v>#VALUE!</v>
      </c>
      <c r="B4715" s="227" t="str">
        <f t="shared" si="2"/>
        <v>#VALUE!</v>
      </c>
      <c r="C4715" s="32"/>
      <c r="D4715" s="32"/>
      <c r="E4715" s="229"/>
      <c r="F4715" s="32"/>
      <c r="G4715" s="229"/>
      <c r="H4715" s="229"/>
      <c r="I4715" s="32"/>
      <c r="J4715" s="32"/>
      <c r="K4715" s="229"/>
      <c r="L4715" s="229"/>
      <c r="M4715" s="32"/>
      <c r="N4715" s="229"/>
    </row>
    <row r="4716">
      <c r="A4716" s="227" t="str">
        <f t="shared" si="1"/>
        <v>#VALUE!</v>
      </c>
      <c r="B4716" s="227" t="str">
        <f t="shared" si="2"/>
        <v>#VALUE!</v>
      </c>
      <c r="C4716" s="32"/>
      <c r="D4716" s="32"/>
      <c r="E4716" s="229"/>
      <c r="F4716" s="32"/>
      <c r="G4716" s="229"/>
      <c r="H4716" s="229"/>
      <c r="I4716" s="32"/>
      <c r="J4716" s="32"/>
      <c r="K4716" s="229"/>
      <c r="L4716" s="229"/>
      <c r="M4716" s="32"/>
      <c r="N4716" s="229"/>
    </row>
    <row r="4717">
      <c r="A4717" s="227" t="str">
        <f t="shared" si="1"/>
        <v>#VALUE!</v>
      </c>
      <c r="B4717" s="227" t="str">
        <f t="shared" si="2"/>
        <v>#VALUE!</v>
      </c>
      <c r="C4717" s="32"/>
      <c r="D4717" s="32"/>
      <c r="E4717" s="229"/>
      <c r="F4717" s="32"/>
      <c r="G4717" s="229"/>
      <c r="H4717" s="229"/>
      <c r="I4717" s="32"/>
      <c r="J4717" s="32"/>
      <c r="K4717" s="229"/>
      <c r="L4717" s="229"/>
      <c r="M4717" s="32"/>
      <c r="N4717" s="229"/>
    </row>
    <row r="4718">
      <c r="A4718" s="227" t="str">
        <f t="shared" si="1"/>
        <v>#VALUE!</v>
      </c>
      <c r="B4718" s="227" t="str">
        <f t="shared" si="2"/>
        <v>#VALUE!</v>
      </c>
      <c r="C4718" s="32"/>
      <c r="D4718" s="32"/>
      <c r="E4718" s="229"/>
      <c r="F4718" s="32"/>
      <c r="G4718" s="229"/>
      <c r="H4718" s="229"/>
      <c r="I4718" s="32"/>
      <c r="J4718" s="32"/>
      <c r="K4718" s="229"/>
      <c r="L4718" s="229"/>
      <c r="M4718" s="32"/>
      <c r="N4718" s="229"/>
    </row>
    <row r="4719">
      <c r="A4719" s="227" t="str">
        <f t="shared" si="1"/>
        <v>#VALUE!</v>
      </c>
      <c r="B4719" s="227" t="str">
        <f t="shared" si="2"/>
        <v>#VALUE!</v>
      </c>
      <c r="C4719" s="32"/>
      <c r="D4719" s="32"/>
      <c r="E4719" s="229"/>
      <c r="F4719" s="32"/>
      <c r="G4719" s="229"/>
      <c r="H4719" s="229"/>
      <c r="I4719" s="32"/>
      <c r="J4719" s="32"/>
      <c r="K4719" s="229"/>
      <c r="L4719" s="229"/>
      <c r="M4719" s="32"/>
      <c r="N4719" s="229"/>
    </row>
    <row r="4720">
      <c r="A4720" s="227" t="str">
        <f t="shared" si="1"/>
        <v>#VALUE!</v>
      </c>
      <c r="B4720" s="227" t="str">
        <f t="shared" si="2"/>
        <v>#VALUE!</v>
      </c>
      <c r="C4720" s="32"/>
      <c r="D4720" s="32"/>
      <c r="E4720" s="229"/>
      <c r="F4720" s="32"/>
      <c r="G4720" s="229"/>
      <c r="H4720" s="229"/>
      <c r="I4720" s="32"/>
      <c r="J4720" s="32"/>
      <c r="K4720" s="229"/>
      <c r="L4720" s="229"/>
      <c r="M4720" s="32"/>
      <c r="N4720" s="229"/>
    </row>
    <row r="4721">
      <c r="A4721" s="227" t="str">
        <f t="shared" si="1"/>
        <v>#VALUE!</v>
      </c>
      <c r="B4721" s="227" t="str">
        <f t="shared" si="2"/>
        <v>#VALUE!</v>
      </c>
      <c r="C4721" s="32"/>
      <c r="D4721" s="32"/>
      <c r="E4721" s="229"/>
      <c r="F4721" s="32"/>
      <c r="G4721" s="229"/>
      <c r="H4721" s="229"/>
      <c r="I4721" s="32"/>
      <c r="J4721" s="32"/>
      <c r="K4721" s="229"/>
      <c r="L4721" s="229"/>
      <c r="M4721" s="32"/>
      <c r="N4721" s="229"/>
    </row>
    <row r="4722">
      <c r="A4722" s="227" t="str">
        <f t="shared" si="1"/>
        <v>#VALUE!</v>
      </c>
      <c r="B4722" s="227" t="str">
        <f t="shared" si="2"/>
        <v>#VALUE!</v>
      </c>
      <c r="C4722" s="32"/>
      <c r="D4722" s="32"/>
      <c r="E4722" s="229"/>
      <c r="F4722" s="32"/>
      <c r="G4722" s="229"/>
      <c r="H4722" s="229"/>
      <c r="I4722" s="32"/>
      <c r="J4722" s="32"/>
      <c r="K4722" s="229"/>
      <c r="L4722" s="229"/>
      <c r="M4722" s="32"/>
      <c r="N4722" s="229"/>
    </row>
    <row r="4723">
      <c r="A4723" s="227" t="str">
        <f t="shared" si="1"/>
        <v>#VALUE!</v>
      </c>
      <c r="B4723" s="227" t="str">
        <f t="shared" si="2"/>
        <v>#VALUE!</v>
      </c>
      <c r="C4723" s="32"/>
      <c r="D4723" s="32"/>
      <c r="E4723" s="229"/>
      <c r="F4723" s="32"/>
      <c r="G4723" s="229"/>
      <c r="H4723" s="229"/>
      <c r="I4723" s="32"/>
      <c r="J4723" s="32"/>
      <c r="K4723" s="229"/>
      <c r="L4723" s="229"/>
      <c r="M4723" s="32"/>
      <c r="N4723" s="229"/>
    </row>
    <row r="4724">
      <c r="A4724" s="227" t="str">
        <f t="shared" si="1"/>
        <v>#VALUE!</v>
      </c>
      <c r="B4724" s="227" t="str">
        <f t="shared" si="2"/>
        <v>#VALUE!</v>
      </c>
      <c r="C4724" s="32"/>
      <c r="D4724" s="32"/>
      <c r="E4724" s="231"/>
      <c r="F4724" s="32"/>
      <c r="G4724" s="229"/>
      <c r="H4724" s="229"/>
      <c r="I4724" s="32"/>
      <c r="J4724" s="32"/>
      <c r="K4724" s="229"/>
      <c r="L4724" s="229"/>
      <c r="M4724" s="32"/>
      <c r="N4724" s="229"/>
    </row>
    <row r="4725">
      <c r="A4725" s="227" t="str">
        <f t="shared" si="1"/>
        <v>#VALUE!</v>
      </c>
      <c r="B4725" s="227" t="str">
        <f t="shared" si="2"/>
        <v>#VALUE!</v>
      </c>
      <c r="C4725" s="32"/>
      <c r="D4725" s="32"/>
      <c r="E4725" s="231"/>
      <c r="F4725" s="32"/>
      <c r="G4725" s="229"/>
      <c r="H4725" s="229"/>
      <c r="I4725" s="32"/>
      <c r="J4725" s="32"/>
      <c r="K4725" s="229"/>
      <c r="L4725" s="229"/>
      <c r="M4725" s="32"/>
      <c r="N4725" s="229"/>
    </row>
    <row r="4726">
      <c r="A4726" s="227" t="str">
        <f t="shared" si="1"/>
        <v>#VALUE!</v>
      </c>
      <c r="B4726" s="227" t="str">
        <f t="shared" si="2"/>
        <v>#VALUE!</v>
      </c>
      <c r="C4726" s="32"/>
      <c r="D4726" s="32"/>
      <c r="E4726" s="229"/>
      <c r="F4726" s="32"/>
      <c r="G4726" s="229"/>
      <c r="H4726" s="229"/>
      <c r="I4726" s="32"/>
      <c r="J4726" s="32"/>
      <c r="K4726" s="229"/>
      <c r="L4726" s="229"/>
      <c r="M4726" s="32"/>
      <c r="N4726" s="229"/>
    </row>
    <row r="4727">
      <c r="A4727" s="227" t="str">
        <f t="shared" si="1"/>
        <v>#VALUE!</v>
      </c>
      <c r="B4727" s="227" t="str">
        <f t="shared" si="2"/>
        <v>#VALUE!</v>
      </c>
      <c r="C4727" s="32"/>
      <c r="D4727" s="32"/>
      <c r="E4727" s="229"/>
      <c r="F4727" s="32"/>
      <c r="G4727" s="229"/>
      <c r="H4727" s="229"/>
      <c r="I4727" s="32"/>
      <c r="J4727" s="32"/>
      <c r="K4727" s="229"/>
      <c r="L4727" s="229"/>
      <c r="M4727" s="32"/>
      <c r="N4727" s="229"/>
    </row>
    <row r="4728">
      <c r="A4728" s="227" t="str">
        <f t="shared" si="1"/>
        <v>#VALUE!</v>
      </c>
      <c r="B4728" s="227" t="str">
        <f t="shared" si="2"/>
        <v>#VALUE!</v>
      </c>
      <c r="C4728" s="32"/>
      <c r="D4728" s="32"/>
      <c r="E4728" s="229"/>
      <c r="F4728" s="32"/>
      <c r="G4728" s="229"/>
      <c r="H4728" s="229"/>
      <c r="I4728" s="32"/>
      <c r="J4728" s="32"/>
      <c r="K4728" s="229"/>
      <c r="L4728" s="229"/>
      <c r="M4728" s="32"/>
      <c r="N4728" s="229"/>
    </row>
    <row r="4729">
      <c r="A4729" s="227" t="str">
        <f t="shared" si="1"/>
        <v>#VALUE!</v>
      </c>
      <c r="B4729" s="227" t="str">
        <f t="shared" si="2"/>
        <v>#VALUE!</v>
      </c>
      <c r="C4729" s="32"/>
      <c r="D4729" s="32"/>
      <c r="E4729" s="231"/>
      <c r="F4729" s="32"/>
      <c r="G4729" s="229"/>
      <c r="H4729" s="229"/>
      <c r="I4729" s="32"/>
      <c r="J4729" s="32"/>
      <c r="K4729" s="229"/>
      <c r="L4729" s="229"/>
      <c r="M4729" s="32"/>
      <c r="N4729" s="229"/>
    </row>
    <row r="4730">
      <c r="A4730" s="227" t="str">
        <f t="shared" si="1"/>
        <v>#VALUE!</v>
      </c>
      <c r="B4730" s="227" t="str">
        <f t="shared" si="2"/>
        <v>#VALUE!</v>
      </c>
      <c r="C4730" s="32"/>
      <c r="D4730" s="32"/>
      <c r="E4730" s="229"/>
      <c r="F4730" s="32"/>
      <c r="G4730" s="229"/>
      <c r="H4730" s="229"/>
      <c r="I4730" s="32"/>
      <c r="J4730" s="32"/>
      <c r="K4730" s="229"/>
      <c r="L4730" s="229"/>
      <c r="M4730" s="32"/>
      <c r="N4730" s="229"/>
    </row>
    <row r="4731">
      <c r="A4731" s="227" t="str">
        <f t="shared" si="1"/>
        <v>#VALUE!</v>
      </c>
      <c r="B4731" s="227" t="str">
        <f t="shared" si="2"/>
        <v>#VALUE!</v>
      </c>
      <c r="C4731" s="32"/>
      <c r="D4731" s="32"/>
      <c r="E4731" s="231"/>
      <c r="F4731" s="32"/>
      <c r="G4731" s="229"/>
      <c r="H4731" s="229"/>
      <c r="I4731" s="32"/>
      <c r="J4731" s="32"/>
      <c r="K4731" s="229"/>
      <c r="L4731" s="229"/>
      <c r="M4731" s="32"/>
      <c r="N4731" s="229"/>
    </row>
    <row r="4732">
      <c r="A4732" s="227" t="str">
        <f t="shared" si="1"/>
        <v>#VALUE!</v>
      </c>
      <c r="B4732" s="227" t="str">
        <f t="shared" si="2"/>
        <v>#VALUE!</v>
      </c>
      <c r="C4732" s="32"/>
      <c r="D4732" s="32"/>
      <c r="E4732" s="231"/>
      <c r="F4732" s="32"/>
      <c r="G4732" s="229"/>
      <c r="H4732" s="229"/>
      <c r="I4732" s="32"/>
      <c r="J4732" s="32"/>
      <c r="K4732" s="229"/>
      <c r="L4732" s="229"/>
      <c r="M4732" s="32"/>
      <c r="N4732" s="229"/>
    </row>
    <row r="4733">
      <c r="A4733" s="227" t="str">
        <f t="shared" si="1"/>
        <v>#VALUE!</v>
      </c>
      <c r="B4733" s="227" t="str">
        <f t="shared" si="2"/>
        <v>#VALUE!</v>
      </c>
      <c r="C4733" s="32"/>
      <c r="D4733" s="32"/>
      <c r="E4733" s="231"/>
      <c r="F4733" s="32"/>
      <c r="G4733" s="229"/>
      <c r="H4733" s="229"/>
      <c r="I4733" s="32"/>
      <c r="J4733" s="32"/>
      <c r="K4733" s="229"/>
      <c r="L4733" s="229"/>
      <c r="M4733" s="32"/>
      <c r="N4733" s="229"/>
    </row>
    <row r="4734">
      <c r="A4734" s="227" t="str">
        <f t="shared" si="1"/>
        <v>#VALUE!</v>
      </c>
      <c r="B4734" s="227" t="str">
        <f t="shared" si="2"/>
        <v>#VALUE!</v>
      </c>
      <c r="C4734" s="32"/>
      <c r="D4734" s="32"/>
      <c r="E4734" s="231"/>
      <c r="F4734" s="32"/>
      <c r="G4734" s="229"/>
      <c r="H4734" s="229"/>
      <c r="I4734" s="32"/>
      <c r="J4734" s="32"/>
      <c r="K4734" s="229"/>
      <c r="L4734" s="229"/>
      <c r="M4734" s="232"/>
      <c r="N4734" s="229"/>
    </row>
    <row r="4735">
      <c r="A4735" s="227" t="str">
        <f t="shared" si="1"/>
        <v>#VALUE!</v>
      </c>
      <c r="B4735" s="227" t="str">
        <f t="shared" si="2"/>
        <v>#VALUE!</v>
      </c>
      <c r="C4735" s="32"/>
      <c r="D4735" s="32"/>
      <c r="E4735" s="231"/>
      <c r="F4735" s="32"/>
      <c r="G4735" s="229"/>
      <c r="H4735" s="229"/>
      <c r="I4735" s="32"/>
      <c r="J4735" s="32"/>
      <c r="K4735" s="229"/>
      <c r="L4735" s="229"/>
      <c r="M4735" s="232"/>
      <c r="N4735" s="229"/>
    </row>
    <row r="4736">
      <c r="A4736" s="227" t="str">
        <f t="shared" si="1"/>
        <v>#VALUE!</v>
      </c>
      <c r="B4736" s="227" t="str">
        <f t="shared" si="2"/>
        <v>#VALUE!</v>
      </c>
      <c r="C4736" s="32"/>
      <c r="D4736" s="32"/>
      <c r="E4736" s="231"/>
      <c r="F4736" s="32"/>
      <c r="G4736" s="229"/>
      <c r="H4736" s="229"/>
      <c r="I4736" s="32"/>
      <c r="J4736" s="32"/>
      <c r="K4736" s="229"/>
      <c r="L4736" s="229"/>
      <c r="M4736" s="232"/>
      <c r="N4736" s="229"/>
    </row>
    <row r="4737">
      <c r="A4737" s="227" t="str">
        <f t="shared" si="1"/>
        <v>#VALUE!</v>
      </c>
      <c r="B4737" s="227" t="str">
        <f t="shared" si="2"/>
        <v>#VALUE!</v>
      </c>
      <c r="C4737" s="32"/>
      <c r="D4737" s="32"/>
      <c r="E4737" s="231"/>
      <c r="F4737" s="32"/>
      <c r="G4737" s="229"/>
      <c r="H4737" s="229"/>
      <c r="I4737" s="32"/>
      <c r="J4737" s="32"/>
      <c r="K4737" s="229"/>
      <c r="L4737" s="229"/>
      <c r="M4737" s="232"/>
      <c r="N4737" s="229"/>
    </row>
    <row r="4738">
      <c r="A4738" s="227" t="str">
        <f t="shared" si="1"/>
        <v>#VALUE!</v>
      </c>
      <c r="B4738" s="227" t="str">
        <f t="shared" si="2"/>
        <v>#VALUE!</v>
      </c>
      <c r="C4738" s="32"/>
      <c r="D4738" s="32"/>
      <c r="E4738" s="229"/>
      <c r="F4738" s="32"/>
      <c r="G4738" s="229"/>
      <c r="H4738" s="229"/>
      <c r="I4738" s="32"/>
      <c r="J4738" s="32"/>
      <c r="K4738" s="229"/>
      <c r="L4738" s="229"/>
      <c r="M4738" s="232"/>
      <c r="N4738" s="229"/>
    </row>
    <row r="4739">
      <c r="A4739" s="227" t="str">
        <f t="shared" si="1"/>
        <v>#VALUE!</v>
      </c>
      <c r="B4739" s="227" t="str">
        <f t="shared" si="2"/>
        <v>#VALUE!</v>
      </c>
      <c r="C4739" s="32"/>
      <c r="D4739" s="32"/>
      <c r="E4739" s="231"/>
      <c r="F4739" s="32"/>
      <c r="G4739" s="229"/>
      <c r="H4739" s="229"/>
      <c r="I4739" s="32"/>
      <c r="J4739" s="32"/>
      <c r="K4739" s="229"/>
      <c r="L4739" s="229"/>
      <c r="M4739" s="232"/>
      <c r="N4739" s="229"/>
    </row>
    <row r="4740">
      <c r="A4740" s="227" t="str">
        <f t="shared" si="1"/>
        <v>#VALUE!</v>
      </c>
      <c r="B4740" s="227" t="str">
        <f t="shared" si="2"/>
        <v>#VALUE!</v>
      </c>
      <c r="C4740" s="32"/>
      <c r="D4740" s="32"/>
      <c r="E4740" s="231"/>
      <c r="F4740" s="32"/>
      <c r="G4740" s="229"/>
      <c r="H4740" s="229"/>
      <c r="I4740" s="32"/>
      <c r="J4740" s="32"/>
      <c r="K4740" s="229"/>
      <c r="L4740" s="229"/>
      <c r="M4740" s="232"/>
      <c r="N4740" s="229"/>
    </row>
    <row r="4741">
      <c r="A4741" s="227" t="str">
        <f t="shared" si="1"/>
        <v>#VALUE!</v>
      </c>
      <c r="B4741" s="227" t="str">
        <f t="shared" si="2"/>
        <v>#VALUE!</v>
      </c>
      <c r="C4741" s="32"/>
      <c r="D4741" s="32"/>
      <c r="E4741" s="229"/>
      <c r="F4741" s="32"/>
      <c r="G4741" s="229"/>
      <c r="H4741" s="229"/>
      <c r="I4741" s="32"/>
      <c r="J4741" s="32"/>
      <c r="K4741" s="229"/>
      <c r="L4741" s="229"/>
      <c r="M4741" s="232"/>
      <c r="N4741" s="229"/>
    </row>
    <row r="4742">
      <c r="A4742" s="227" t="str">
        <f t="shared" si="1"/>
        <v>#VALUE!</v>
      </c>
      <c r="B4742" s="227" t="str">
        <f t="shared" si="2"/>
        <v>#VALUE!</v>
      </c>
      <c r="C4742" s="32"/>
      <c r="D4742" s="32"/>
      <c r="E4742" s="229"/>
      <c r="F4742" s="32"/>
      <c r="G4742" s="229"/>
      <c r="H4742" s="229"/>
      <c r="I4742" s="32"/>
      <c r="J4742" s="32"/>
      <c r="K4742" s="229"/>
      <c r="L4742" s="229"/>
      <c r="M4742" s="232"/>
      <c r="N4742" s="229"/>
    </row>
    <row r="4743">
      <c r="A4743" s="227" t="str">
        <f t="shared" si="1"/>
        <v>#VALUE!</v>
      </c>
      <c r="B4743" s="227" t="str">
        <f t="shared" si="2"/>
        <v>#VALUE!</v>
      </c>
      <c r="C4743" s="32"/>
      <c r="D4743" s="32"/>
      <c r="E4743" s="231"/>
      <c r="F4743" s="32"/>
      <c r="G4743" s="229"/>
      <c r="H4743" s="229"/>
      <c r="I4743" s="32"/>
      <c r="J4743" s="32"/>
      <c r="K4743" s="229"/>
      <c r="L4743" s="229"/>
      <c r="M4743" s="232"/>
      <c r="N4743" s="229"/>
    </row>
    <row r="4744">
      <c r="A4744" s="227" t="str">
        <f t="shared" si="1"/>
        <v>#VALUE!</v>
      </c>
      <c r="B4744" s="227" t="str">
        <f t="shared" si="2"/>
        <v>#VALUE!</v>
      </c>
      <c r="C4744" s="32"/>
      <c r="D4744" s="32"/>
      <c r="E4744" s="231"/>
      <c r="F4744" s="32"/>
      <c r="G4744" s="229"/>
      <c r="H4744" s="229"/>
      <c r="I4744" s="32"/>
      <c r="J4744" s="32"/>
      <c r="K4744" s="229"/>
      <c r="L4744" s="229"/>
      <c r="M4744" s="232"/>
      <c r="N4744" s="229"/>
    </row>
    <row r="4745">
      <c r="A4745" s="227" t="str">
        <f t="shared" si="1"/>
        <v>#VALUE!</v>
      </c>
      <c r="B4745" s="227" t="str">
        <f t="shared" si="2"/>
        <v>#VALUE!</v>
      </c>
      <c r="C4745" s="32"/>
      <c r="D4745" s="32"/>
      <c r="E4745" s="231"/>
      <c r="F4745" s="32"/>
      <c r="G4745" s="229"/>
      <c r="H4745" s="229"/>
      <c r="I4745" s="32"/>
      <c r="J4745" s="32"/>
      <c r="K4745" s="229"/>
      <c r="L4745" s="229"/>
      <c r="M4745" s="232"/>
      <c r="N4745" s="229"/>
    </row>
    <row r="4746">
      <c r="A4746" s="227" t="str">
        <f t="shared" si="1"/>
        <v>#VALUE!</v>
      </c>
      <c r="B4746" s="227" t="str">
        <f t="shared" si="2"/>
        <v>#VALUE!</v>
      </c>
      <c r="C4746" s="32"/>
      <c r="D4746" s="32"/>
      <c r="E4746" s="229"/>
      <c r="F4746" s="32"/>
      <c r="G4746" s="229"/>
      <c r="H4746" s="229"/>
      <c r="I4746" s="32"/>
      <c r="J4746" s="32"/>
      <c r="K4746" s="229"/>
      <c r="L4746" s="229"/>
      <c r="M4746" s="232"/>
      <c r="N4746" s="229"/>
    </row>
    <row r="4747">
      <c r="A4747" s="227" t="str">
        <f t="shared" si="1"/>
        <v>#VALUE!</v>
      </c>
      <c r="B4747" s="227" t="str">
        <f t="shared" si="2"/>
        <v>#VALUE!</v>
      </c>
      <c r="C4747" s="32"/>
      <c r="D4747" s="32"/>
      <c r="E4747" s="229"/>
      <c r="F4747" s="32"/>
      <c r="G4747" s="229"/>
      <c r="H4747" s="229"/>
      <c r="I4747" s="32"/>
      <c r="J4747" s="32"/>
      <c r="K4747" s="229"/>
      <c r="L4747" s="229"/>
      <c r="M4747" s="232"/>
      <c r="N4747" s="229"/>
    </row>
    <row r="4748">
      <c r="A4748" s="227" t="str">
        <f t="shared" si="1"/>
        <v>#VALUE!</v>
      </c>
      <c r="B4748" s="227" t="str">
        <f t="shared" si="2"/>
        <v>#VALUE!</v>
      </c>
      <c r="C4748" s="32"/>
      <c r="D4748" s="32"/>
      <c r="E4748" s="229"/>
      <c r="F4748" s="32"/>
      <c r="G4748" s="229"/>
      <c r="H4748" s="229"/>
      <c r="I4748" s="32"/>
      <c r="J4748" s="32"/>
      <c r="K4748" s="229"/>
      <c r="L4748" s="229"/>
      <c r="M4748" s="232"/>
      <c r="N4748" s="229"/>
    </row>
    <row r="4749">
      <c r="A4749" s="227" t="str">
        <f t="shared" si="1"/>
        <v>#VALUE!</v>
      </c>
      <c r="B4749" s="227" t="str">
        <f t="shared" si="2"/>
        <v>#VALUE!</v>
      </c>
      <c r="C4749" s="32"/>
      <c r="D4749" s="32"/>
      <c r="E4749" s="231"/>
      <c r="F4749" s="32"/>
      <c r="G4749" s="229"/>
      <c r="H4749" s="229"/>
      <c r="I4749" s="32"/>
      <c r="J4749" s="32"/>
      <c r="K4749" s="229"/>
      <c r="L4749" s="229"/>
      <c r="M4749" s="232"/>
      <c r="N4749" s="229"/>
    </row>
    <row r="4750">
      <c r="A4750" s="227" t="str">
        <f t="shared" si="1"/>
        <v>#VALUE!</v>
      </c>
      <c r="B4750" s="227" t="str">
        <f t="shared" si="2"/>
        <v>#VALUE!</v>
      </c>
      <c r="C4750" s="32"/>
      <c r="D4750" s="32"/>
      <c r="E4750" s="229"/>
      <c r="F4750" s="32"/>
      <c r="G4750" s="229"/>
      <c r="H4750" s="229"/>
      <c r="I4750" s="32"/>
      <c r="J4750" s="32"/>
      <c r="K4750" s="229"/>
      <c r="L4750" s="229"/>
      <c r="M4750" s="232"/>
      <c r="N4750" s="229"/>
    </row>
    <row r="4751">
      <c r="A4751" s="227" t="str">
        <f t="shared" si="1"/>
        <v>#VALUE!</v>
      </c>
      <c r="B4751" s="227" t="str">
        <f t="shared" si="2"/>
        <v>#VALUE!</v>
      </c>
      <c r="C4751" s="32"/>
      <c r="D4751" s="32"/>
      <c r="E4751" s="231"/>
      <c r="F4751" s="32"/>
      <c r="G4751" s="229"/>
      <c r="H4751" s="229"/>
      <c r="I4751" s="32"/>
      <c r="J4751" s="32"/>
      <c r="K4751" s="229"/>
      <c r="L4751" s="229"/>
      <c r="M4751" s="232"/>
      <c r="N4751" s="229"/>
    </row>
    <row r="4752">
      <c r="A4752" s="227" t="str">
        <f t="shared" si="1"/>
        <v>#VALUE!</v>
      </c>
      <c r="B4752" s="227" t="str">
        <f t="shared" si="2"/>
        <v>#VALUE!</v>
      </c>
      <c r="C4752" s="32"/>
      <c r="D4752" s="32"/>
      <c r="E4752" s="231"/>
      <c r="F4752" s="32"/>
      <c r="G4752" s="229"/>
      <c r="H4752" s="229"/>
      <c r="I4752" s="32"/>
      <c r="J4752" s="32"/>
      <c r="K4752" s="229"/>
      <c r="L4752" s="229"/>
      <c r="M4752" s="232"/>
      <c r="N4752" s="229"/>
    </row>
    <row r="4753">
      <c r="A4753" s="227" t="str">
        <f t="shared" si="1"/>
        <v>#VALUE!</v>
      </c>
      <c r="B4753" s="227" t="str">
        <f t="shared" si="2"/>
        <v>#VALUE!</v>
      </c>
      <c r="C4753" s="32"/>
      <c r="D4753" s="32"/>
      <c r="E4753" s="231"/>
      <c r="F4753" s="32"/>
      <c r="G4753" s="229"/>
      <c r="H4753" s="229"/>
      <c r="I4753" s="32"/>
      <c r="J4753" s="32"/>
      <c r="K4753" s="229"/>
      <c r="L4753" s="229"/>
      <c r="M4753" s="232"/>
      <c r="N4753" s="229"/>
    </row>
    <row r="4754">
      <c r="A4754" s="227" t="str">
        <f t="shared" si="1"/>
        <v>#VALUE!</v>
      </c>
      <c r="B4754" s="227" t="str">
        <f t="shared" si="2"/>
        <v>#VALUE!</v>
      </c>
      <c r="C4754" s="32"/>
      <c r="D4754" s="32"/>
      <c r="E4754" s="231"/>
      <c r="F4754" s="32"/>
      <c r="G4754" s="229"/>
      <c r="H4754" s="229"/>
      <c r="I4754" s="32"/>
      <c r="J4754" s="32"/>
      <c r="K4754" s="229"/>
      <c r="L4754" s="229"/>
      <c r="M4754" s="232"/>
      <c r="N4754" s="229"/>
    </row>
    <row r="4755">
      <c r="A4755" s="227" t="str">
        <f t="shared" si="1"/>
        <v>#VALUE!</v>
      </c>
      <c r="B4755" s="227" t="str">
        <f t="shared" si="2"/>
        <v>#VALUE!</v>
      </c>
      <c r="C4755" s="32"/>
      <c r="D4755" s="32"/>
      <c r="E4755" s="231"/>
      <c r="F4755" s="32"/>
      <c r="G4755" s="229"/>
      <c r="H4755" s="229"/>
      <c r="I4755" s="32"/>
      <c r="J4755" s="32"/>
      <c r="K4755" s="229"/>
      <c r="L4755" s="229"/>
      <c r="M4755" s="232"/>
      <c r="N4755" s="229"/>
    </row>
    <row r="4756">
      <c r="A4756" s="227" t="str">
        <f t="shared" si="1"/>
        <v>#VALUE!</v>
      </c>
      <c r="B4756" s="227" t="str">
        <f t="shared" si="2"/>
        <v>#VALUE!</v>
      </c>
      <c r="C4756" s="32"/>
      <c r="D4756" s="32"/>
      <c r="E4756" s="231"/>
      <c r="F4756" s="32"/>
      <c r="G4756" s="229"/>
      <c r="H4756" s="229"/>
      <c r="I4756" s="32"/>
      <c r="J4756" s="32"/>
      <c r="K4756" s="229"/>
      <c r="L4756" s="229"/>
      <c r="M4756" s="232"/>
      <c r="N4756" s="229"/>
    </row>
    <row r="4757">
      <c r="A4757" s="227" t="str">
        <f t="shared" si="1"/>
        <v>#VALUE!</v>
      </c>
      <c r="B4757" s="227" t="str">
        <f t="shared" si="2"/>
        <v>#VALUE!</v>
      </c>
      <c r="C4757" s="32"/>
      <c r="D4757" s="32"/>
      <c r="E4757" s="231"/>
      <c r="F4757" s="32"/>
      <c r="G4757" s="229"/>
      <c r="H4757" s="229"/>
      <c r="I4757" s="32"/>
      <c r="J4757" s="32"/>
      <c r="K4757" s="229"/>
      <c r="L4757" s="229"/>
      <c r="M4757" s="232"/>
      <c r="N4757" s="229"/>
    </row>
    <row r="4758">
      <c r="A4758" s="227" t="str">
        <f t="shared" si="1"/>
        <v>#VALUE!</v>
      </c>
      <c r="B4758" s="227" t="str">
        <f t="shared" si="2"/>
        <v>#VALUE!</v>
      </c>
      <c r="C4758" s="32"/>
      <c r="D4758" s="32"/>
      <c r="E4758" s="231"/>
      <c r="F4758" s="32"/>
      <c r="G4758" s="229"/>
      <c r="H4758" s="229"/>
      <c r="I4758" s="32"/>
      <c r="J4758" s="32"/>
      <c r="K4758" s="229"/>
      <c r="L4758" s="229"/>
      <c r="M4758" s="232"/>
      <c r="N4758" s="229"/>
    </row>
    <row r="4759">
      <c r="A4759" s="227" t="str">
        <f t="shared" si="1"/>
        <v>#VALUE!</v>
      </c>
      <c r="B4759" s="227" t="str">
        <f t="shared" si="2"/>
        <v>#VALUE!</v>
      </c>
      <c r="C4759" s="32"/>
      <c r="D4759" s="32"/>
      <c r="E4759" s="231"/>
      <c r="F4759" s="32"/>
      <c r="G4759" s="229"/>
      <c r="H4759" s="229"/>
      <c r="I4759" s="32"/>
      <c r="J4759" s="32"/>
      <c r="K4759" s="229"/>
      <c r="L4759" s="229"/>
      <c r="M4759" s="232"/>
      <c r="N4759" s="229"/>
    </row>
    <row r="4760">
      <c r="A4760" s="227" t="str">
        <f t="shared" si="1"/>
        <v>#VALUE!</v>
      </c>
      <c r="B4760" s="227" t="str">
        <f t="shared" si="2"/>
        <v>#VALUE!</v>
      </c>
      <c r="C4760" s="32"/>
      <c r="D4760" s="32"/>
      <c r="E4760" s="231"/>
      <c r="F4760" s="32"/>
      <c r="G4760" s="229"/>
      <c r="H4760" s="229"/>
      <c r="I4760" s="32"/>
      <c r="J4760" s="32"/>
      <c r="K4760" s="229"/>
      <c r="L4760" s="229"/>
      <c r="M4760" s="232"/>
      <c r="N4760" s="229"/>
    </row>
    <row r="4761">
      <c r="A4761" s="227" t="str">
        <f t="shared" si="1"/>
        <v>#VALUE!</v>
      </c>
      <c r="B4761" s="227" t="str">
        <f t="shared" si="2"/>
        <v>#VALUE!</v>
      </c>
      <c r="C4761" s="32"/>
      <c r="D4761" s="32"/>
      <c r="E4761" s="231"/>
      <c r="F4761" s="32"/>
      <c r="G4761" s="229"/>
      <c r="H4761" s="229"/>
      <c r="I4761" s="32"/>
      <c r="J4761" s="32"/>
      <c r="K4761" s="229"/>
      <c r="L4761" s="229"/>
      <c r="M4761" s="232"/>
      <c r="N4761" s="229"/>
    </row>
    <row r="4762">
      <c r="A4762" s="227" t="str">
        <f t="shared" si="1"/>
        <v>#VALUE!</v>
      </c>
      <c r="B4762" s="227" t="str">
        <f t="shared" si="2"/>
        <v>#VALUE!</v>
      </c>
      <c r="C4762" s="32"/>
      <c r="D4762" s="32"/>
      <c r="E4762" s="231"/>
      <c r="F4762" s="32"/>
      <c r="G4762" s="229"/>
      <c r="H4762" s="229"/>
      <c r="I4762" s="32"/>
      <c r="J4762" s="32"/>
      <c r="K4762" s="229"/>
      <c r="L4762" s="229"/>
      <c r="M4762" s="232"/>
      <c r="N4762" s="229"/>
    </row>
    <row r="4763">
      <c r="A4763" s="227" t="str">
        <f t="shared" si="1"/>
        <v>#VALUE!</v>
      </c>
      <c r="B4763" s="227" t="str">
        <f t="shared" si="2"/>
        <v>#VALUE!</v>
      </c>
      <c r="C4763" s="32"/>
      <c r="D4763" s="32"/>
      <c r="E4763" s="231"/>
      <c r="F4763" s="32"/>
      <c r="G4763" s="229"/>
      <c r="H4763" s="229"/>
      <c r="I4763" s="32"/>
      <c r="J4763" s="32"/>
      <c r="K4763" s="229"/>
      <c r="L4763" s="229"/>
      <c r="M4763" s="32"/>
      <c r="N4763" s="229"/>
    </row>
    <row r="4764">
      <c r="A4764" s="227" t="str">
        <f t="shared" si="1"/>
        <v>#VALUE!</v>
      </c>
      <c r="B4764" s="227" t="str">
        <f t="shared" si="2"/>
        <v>#VALUE!</v>
      </c>
      <c r="C4764" s="32"/>
      <c r="D4764" s="32"/>
      <c r="E4764" s="231"/>
      <c r="F4764" s="32"/>
      <c r="G4764" s="229"/>
      <c r="H4764" s="229"/>
      <c r="I4764" s="32"/>
      <c r="J4764" s="32"/>
      <c r="K4764" s="229"/>
      <c r="L4764" s="229"/>
      <c r="M4764" s="232"/>
      <c r="N4764" s="229"/>
    </row>
    <row r="4765">
      <c r="A4765" s="227" t="str">
        <f t="shared" si="1"/>
        <v>#VALUE!</v>
      </c>
      <c r="B4765" s="227" t="str">
        <f t="shared" si="2"/>
        <v>#VALUE!</v>
      </c>
      <c r="C4765" s="32"/>
      <c r="D4765" s="32"/>
      <c r="E4765" s="231"/>
      <c r="F4765" s="32"/>
      <c r="G4765" s="229"/>
      <c r="H4765" s="229"/>
      <c r="I4765" s="32"/>
      <c r="J4765" s="32"/>
      <c r="K4765" s="229"/>
      <c r="L4765" s="229"/>
      <c r="M4765" s="32"/>
      <c r="N4765" s="229"/>
    </row>
    <row r="4766">
      <c r="A4766" s="227" t="str">
        <f t="shared" si="1"/>
        <v>#VALUE!</v>
      </c>
      <c r="B4766" s="227" t="str">
        <f t="shared" si="2"/>
        <v>#VALUE!</v>
      </c>
      <c r="C4766" s="32"/>
      <c r="D4766" s="32"/>
      <c r="E4766" s="231"/>
      <c r="F4766" s="32"/>
      <c r="G4766" s="229"/>
      <c r="H4766" s="229"/>
      <c r="I4766" s="32"/>
      <c r="J4766" s="32"/>
      <c r="K4766" s="229"/>
      <c r="L4766" s="229"/>
      <c r="M4766" s="32"/>
      <c r="N4766" s="229"/>
    </row>
    <row r="4767">
      <c r="A4767" s="227" t="str">
        <f t="shared" si="1"/>
        <v>#VALUE!</v>
      </c>
      <c r="B4767" s="227" t="str">
        <f t="shared" si="2"/>
        <v>#VALUE!</v>
      </c>
      <c r="C4767" s="32"/>
      <c r="D4767" s="32"/>
      <c r="E4767" s="231"/>
      <c r="F4767" s="32"/>
      <c r="G4767" s="229"/>
      <c r="H4767" s="229"/>
      <c r="I4767" s="32"/>
      <c r="J4767" s="32"/>
      <c r="K4767" s="229"/>
      <c r="L4767" s="229"/>
      <c r="M4767" s="232"/>
      <c r="N4767" s="229"/>
    </row>
    <row r="4768">
      <c r="A4768" s="227" t="str">
        <f t="shared" si="1"/>
        <v>#VALUE!</v>
      </c>
      <c r="B4768" s="227" t="str">
        <f t="shared" si="2"/>
        <v>#VALUE!</v>
      </c>
      <c r="C4768" s="32"/>
      <c r="D4768" s="32"/>
      <c r="E4768" s="231"/>
      <c r="F4768" s="32"/>
      <c r="G4768" s="229"/>
      <c r="H4768" s="229"/>
      <c r="I4768" s="32"/>
      <c r="J4768" s="32"/>
      <c r="K4768" s="229"/>
      <c r="L4768" s="229"/>
      <c r="M4768" s="32"/>
      <c r="N4768" s="229"/>
    </row>
    <row r="4769">
      <c r="A4769" s="227" t="str">
        <f t="shared" si="1"/>
        <v>#VALUE!</v>
      </c>
      <c r="B4769" s="227" t="str">
        <f t="shared" si="2"/>
        <v>#VALUE!</v>
      </c>
      <c r="C4769" s="32"/>
      <c r="D4769" s="32"/>
      <c r="E4769" s="231"/>
      <c r="F4769" s="32"/>
      <c r="G4769" s="229"/>
      <c r="H4769" s="229"/>
      <c r="I4769" s="32"/>
      <c r="J4769" s="32"/>
      <c r="K4769" s="229"/>
      <c r="L4769" s="229"/>
      <c r="M4769" s="32"/>
      <c r="N4769" s="229"/>
    </row>
    <row r="4770">
      <c r="A4770" s="227" t="str">
        <f t="shared" si="1"/>
        <v>#VALUE!</v>
      </c>
      <c r="B4770" s="227" t="str">
        <f t="shared" si="2"/>
        <v>#VALUE!</v>
      </c>
      <c r="C4770" s="32"/>
      <c r="D4770" s="32"/>
      <c r="E4770" s="231"/>
      <c r="F4770" s="32"/>
      <c r="G4770" s="229"/>
      <c r="H4770" s="229"/>
      <c r="I4770" s="32"/>
      <c r="J4770" s="32"/>
      <c r="K4770" s="229"/>
      <c r="L4770" s="229"/>
      <c r="M4770" s="232"/>
      <c r="N4770" s="229"/>
    </row>
    <row r="4771">
      <c r="A4771" s="227" t="str">
        <f t="shared" si="1"/>
        <v>#VALUE!</v>
      </c>
      <c r="B4771" s="227" t="str">
        <f t="shared" si="2"/>
        <v>#VALUE!</v>
      </c>
      <c r="C4771" s="32"/>
      <c r="D4771" s="32"/>
      <c r="E4771" s="229"/>
      <c r="F4771" s="32"/>
      <c r="G4771" s="229"/>
      <c r="H4771" s="229"/>
      <c r="I4771" s="32"/>
      <c r="J4771" s="32"/>
      <c r="K4771" s="229"/>
      <c r="L4771" s="229"/>
      <c r="M4771" s="32"/>
      <c r="N4771" s="229"/>
    </row>
    <row r="4772">
      <c r="A4772" s="227" t="str">
        <f t="shared" si="1"/>
        <v>#VALUE!</v>
      </c>
      <c r="B4772" s="227" t="str">
        <f t="shared" si="2"/>
        <v>#VALUE!</v>
      </c>
      <c r="C4772" s="32"/>
      <c r="D4772" s="32"/>
      <c r="E4772" s="231"/>
      <c r="F4772" s="32"/>
      <c r="G4772" s="229"/>
      <c r="H4772" s="229"/>
      <c r="I4772" s="32"/>
      <c r="J4772" s="32"/>
      <c r="K4772" s="229"/>
      <c r="L4772" s="229"/>
      <c r="M4772" s="32"/>
      <c r="N4772" s="229"/>
    </row>
    <row r="4773">
      <c r="A4773" s="227" t="str">
        <f t="shared" si="1"/>
        <v>#VALUE!</v>
      </c>
      <c r="B4773" s="227" t="str">
        <f t="shared" si="2"/>
        <v>#VALUE!</v>
      </c>
      <c r="C4773" s="32"/>
      <c r="D4773" s="32"/>
      <c r="E4773" s="231"/>
      <c r="F4773" s="32"/>
      <c r="G4773" s="229"/>
      <c r="H4773" s="229"/>
      <c r="I4773" s="32"/>
      <c r="J4773" s="32"/>
      <c r="K4773" s="229"/>
      <c r="L4773" s="229"/>
      <c r="M4773" s="32"/>
      <c r="N4773" s="229"/>
    </row>
    <row r="4774">
      <c r="A4774" s="227" t="str">
        <f t="shared" si="1"/>
        <v>#VALUE!</v>
      </c>
      <c r="B4774" s="227" t="str">
        <f t="shared" si="2"/>
        <v>#VALUE!</v>
      </c>
      <c r="C4774" s="32"/>
      <c r="D4774" s="32"/>
      <c r="E4774" s="231"/>
      <c r="F4774" s="32"/>
      <c r="G4774" s="229"/>
      <c r="H4774" s="229"/>
      <c r="I4774" s="32"/>
      <c r="J4774" s="32"/>
      <c r="K4774" s="229"/>
      <c r="L4774" s="229"/>
      <c r="M4774" s="32"/>
      <c r="N4774" s="229"/>
    </row>
    <row r="4775">
      <c r="A4775" s="227" t="str">
        <f t="shared" si="1"/>
        <v>#VALUE!</v>
      </c>
      <c r="B4775" s="227" t="str">
        <f t="shared" si="2"/>
        <v>#VALUE!</v>
      </c>
      <c r="C4775" s="32"/>
      <c r="D4775" s="32"/>
      <c r="E4775" s="229"/>
      <c r="F4775" s="32"/>
      <c r="G4775" s="229"/>
      <c r="H4775" s="229"/>
      <c r="I4775" s="32"/>
      <c r="J4775" s="32"/>
      <c r="K4775" s="229"/>
      <c r="L4775" s="229"/>
      <c r="M4775" s="32"/>
      <c r="N4775" s="229"/>
    </row>
    <row r="4776">
      <c r="A4776" s="227" t="str">
        <f t="shared" si="1"/>
        <v>#VALUE!</v>
      </c>
      <c r="B4776" s="227" t="str">
        <f t="shared" si="2"/>
        <v>#VALUE!</v>
      </c>
      <c r="C4776" s="32"/>
      <c r="D4776" s="32"/>
      <c r="E4776" s="229"/>
      <c r="F4776" s="32"/>
      <c r="G4776" s="229"/>
      <c r="H4776" s="229"/>
      <c r="I4776" s="32"/>
      <c r="J4776" s="32"/>
      <c r="K4776" s="229"/>
      <c r="L4776" s="229"/>
      <c r="M4776" s="32"/>
      <c r="N4776" s="229"/>
    </row>
    <row r="4777">
      <c r="A4777" s="227" t="str">
        <f t="shared" si="1"/>
        <v>#VALUE!</v>
      </c>
      <c r="B4777" s="227" t="str">
        <f t="shared" si="2"/>
        <v>#VALUE!</v>
      </c>
      <c r="C4777" s="32"/>
      <c r="D4777" s="32"/>
      <c r="E4777" s="231"/>
      <c r="F4777" s="32"/>
      <c r="G4777" s="229"/>
      <c r="H4777" s="229"/>
      <c r="I4777" s="32"/>
      <c r="J4777" s="32"/>
      <c r="K4777" s="229"/>
      <c r="L4777" s="229"/>
      <c r="M4777" s="32"/>
      <c r="N4777" s="229"/>
    </row>
    <row r="4778">
      <c r="A4778" s="227" t="str">
        <f t="shared" si="1"/>
        <v>#VALUE!</v>
      </c>
      <c r="B4778" s="227" t="str">
        <f t="shared" si="2"/>
        <v>#VALUE!</v>
      </c>
      <c r="C4778" s="32"/>
      <c r="D4778" s="32"/>
      <c r="E4778" s="229"/>
      <c r="F4778" s="32"/>
      <c r="G4778" s="229"/>
      <c r="H4778" s="229"/>
      <c r="I4778" s="32"/>
      <c r="J4778" s="32"/>
      <c r="K4778" s="229"/>
      <c r="L4778" s="229"/>
      <c r="M4778" s="32"/>
      <c r="N4778" s="229"/>
    </row>
    <row r="4779">
      <c r="A4779" s="227" t="str">
        <f t="shared" si="1"/>
        <v>#VALUE!</v>
      </c>
      <c r="B4779" s="227" t="str">
        <f t="shared" si="2"/>
        <v>#VALUE!</v>
      </c>
      <c r="C4779" s="32"/>
      <c r="D4779" s="32"/>
      <c r="E4779" s="231"/>
      <c r="F4779" s="32"/>
      <c r="G4779" s="229"/>
      <c r="H4779" s="229"/>
      <c r="I4779" s="32"/>
      <c r="J4779" s="32"/>
      <c r="K4779" s="229"/>
      <c r="L4779" s="229"/>
      <c r="M4779" s="32"/>
      <c r="N4779" s="229"/>
    </row>
    <row r="4780">
      <c r="A4780" s="227" t="str">
        <f t="shared" si="1"/>
        <v>#VALUE!</v>
      </c>
      <c r="B4780" s="227" t="str">
        <f t="shared" si="2"/>
        <v>#VALUE!</v>
      </c>
      <c r="C4780" s="32"/>
      <c r="D4780" s="32"/>
      <c r="E4780" s="231"/>
      <c r="F4780" s="32"/>
      <c r="G4780" s="229"/>
      <c r="H4780" s="229"/>
      <c r="I4780" s="32"/>
      <c r="J4780" s="32"/>
      <c r="K4780" s="229"/>
      <c r="L4780" s="229"/>
      <c r="M4780" s="32"/>
      <c r="N4780" s="229"/>
    </row>
    <row r="4781">
      <c r="A4781" s="227" t="str">
        <f t="shared" si="1"/>
        <v>#VALUE!</v>
      </c>
      <c r="B4781" s="227" t="str">
        <f t="shared" si="2"/>
        <v>#VALUE!</v>
      </c>
      <c r="C4781" s="32"/>
      <c r="D4781" s="32"/>
      <c r="E4781" s="231"/>
      <c r="F4781" s="32"/>
      <c r="G4781" s="229"/>
      <c r="H4781" s="229"/>
      <c r="I4781" s="32"/>
      <c r="J4781" s="32"/>
      <c r="K4781" s="229"/>
      <c r="L4781" s="229"/>
      <c r="M4781" s="32"/>
      <c r="N4781" s="229"/>
    </row>
    <row r="4782">
      <c r="A4782" s="227" t="str">
        <f t="shared" si="1"/>
        <v>#VALUE!</v>
      </c>
      <c r="B4782" s="227" t="str">
        <f t="shared" si="2"/>
        <v>#VALUE!</v>
      </c>
      <c r="C4782" s="32"/>
      <c r="D4782" s="32"/>
      <c r="E4782" s="231"/>
      <c r="F4782" s="32"/>
      <c r="G4782" s="229"/>
      <c r="H4782" s="229"/>
      <c r="I4782" s="32"/>
      <c r="J4782" s="32"/>
      <c r="K4782" s="229"/>
      <c r="L4782" s="229"/>
      <c r="M4782" s="32"/>
      <c r="N4782" s="229"/>
    </row>
    <row r="4783">
      <c r="A4783" s="227" t="str">
        <f t="shared" si="1"/>
        <v>#VALUE!</v>
      </c>
      <c r="B4783" s="227" t="str">
        <f t="shared" si="2"/>
        <v>#VALUE!</v>
      </c>
      <c r="C4783" s="32"/>
      <c r="D4783" s="32"/>
      <c r="E4783" s="231"/>
      <c r="F4783" s="32"/>
      <c r="G4783" s="229"/>
      <c r="H4783" s="229"/>
      <c r="I4783" s="32"/>
      <c r="J4783" s="32"/>
      <c r="K4783" s="229"/>
      <c r="L4783" s="229"/>
      <c r="M4783" s="32"/>
      <c r="N4783" s="229"/>
    </row>
    <row r="4784">
      <c r="A4784" s="227" t="str">
        <f t="shared" si="1"/>
        <v>#VALUE!</v>
      </c>
      <c r="B4784" s="227" t="str">
        <f t="shared" si="2"/>
        <v>#VALUE!</v>
      </c>
      <c r="C4784" s="32"/>
      <c r="D4784" s="32"/>
      <c r="E4784" s="231"/>
      <c r="F4784" s="32"/>
      <c r="G4784" s="229"/>
      <c r="H4784" s="229"/>
      <c r="I4784" s="32"/>
      <c r="J4784" s="32"/>
      <c r="K4784" s="229"/>
      <c r="L4784" s="229"/>
      <c r="M4784" s="32"/>
      <c r="N4784" s="229"/>
    </row>
    <row r="4785">
      <c r="A4785" s="227" t="str">
        <f t="shared" si="1"/>
        <v>#VALUE!</v>
      </c>
      <c r="B4785" s="227" t="str">
        <f t="shared" si="2"/>
        <v>#VALUE!</v>
      </c>
      <c r="C4785" s="32"/>
      <c r="D4785" s="32"/>
      <c r="E4785" s="231"/>
      <c r="F4785" s="32"/>
      <c r="G4785" s="229"/>
      <c r="H4785" s="229"/>
      <c r="I4785" s="32"/>
      <c r="J4785" s="32"/>
      <c r="K4785" s="229"/>
      <c r="L4785" s="229"/>
      <c r="M4785" s="32"/>
      <c r="N4785" s="229"/>
    </row>
    <row r="4786">
      <c r="A4786" s="227" t="str">
        <f t="shared" si="1"/>
        <v>#VALUE!</v>
      </c>
      <c r="B4786" s="227" t="str">
        <f t="shared" si="2"/>
        <v>#VALUE!</v>
      </c>
      <c r="C4786" s="32"/>
      <c r="D4786" s="32"/>
      <c r="E4786" s="231"/>
      <c r="F4786" s="32"/>
      <c r="G4786" s="229"/>
      <c r="H4786" s="229"/>
      <c r="I4786" s="32"/>
      <c r="J4786" s="32"/>
      <c r="K4786" s="229"/>
      <c r="L4786" s="229"/>
      <c r="M4786" s="32"/>
      <c r="N4786" s="229"/>
    </row>
    <row r="4787">
      <c r="A4787" s="227" t="str">
        <f t="shared" si="1"/>
        <v>#VALUE!</v>
      </c>
      <c r="B4787" s="227" t="str">
        <f t="shared" si="2"/>
        <v>#VALUE!</v>
      </c>
      <c r="C4787" s="32"/>
      <c r="D4787" s="32"/>
      <c r="E4787" s="231"/>
      <c r="F4787" s="32"/>
      <c r="G4787" s="229"/>
      <c r="H4787" s="229"/>
      <c r="I4787" s="32"/>
      <c r="J4787" s="32"/>
      <c r="K4787" s="229"/>
      <c r="L4787" s="229"/>
      <c r="M4787" s="32"/>
      <c r="N4787" s="229"/>
    </row>
    <row r="4788">
      <c r="A4788" s="227" t="str">
        <f t="shared" si="1"/>
        <v>#VALUE!</v>
      </c>
      <c r="B4788" s="227" t="str">
        <f t="shared" si="2"/>
        <v>#VALUE!</v>
      </c>
      <c r="C4788" s="32"/>
      <c r="D4788" s="32"/>
      <c r="E4788" s="231"/>
      <c r="F4788" s="32"/>
      <c r="G4788" s="229"/>
      <c r="H4788" s="229"/>
      <c r="I4788" s="32"/>
      <c r="J4788" s="32"/>
      <c r="K4788" s="229"/>
      <c r="L4788" s="229"/>
      <c r="M4788" s="32"/>
      <c r="N4788" s="229"/>
    </row>
    <row r="4789">
      <c r="A4789" s="227" t="str">
        <f t="shared" si="1"/>
        <v>#VALUE!</v>
      </c>
      <c r="B4789" s="227" t="str">
        <f t="shared" si="2"/>
        <v>#VALUE!</v>
      </c>
      <c r="C4789" s="32"/>
      <c r="D4789" s="32"/>
      <c r="E4789" s="231"/>
      <c r="F4789" s="32"/>
      <c r="G4789" s="229"/>
      <c r="H4789" s="229"/>
      <c r="I4789" s="32"/>
      <c r="J4789" s="32"/>
      <c r="K4789" s="229"/>
      <c r="L4789" s="229"/>
      <c r="M4789" s="32"/>
      <c r="N4789" s="229"/>
    </row>
    <row r="4790">
      <c r="A4790" s="227" t="str">
        <f t="shared" si="1"/>
        <v>#VALUE!</v>
      </c>
      <c r="B4790" s="227" t="str">
        <f t="shared" si="2"/>
        <v>#VALUE!</v>
      </c>
      <c r="C4790" s="32"/>
      <c r="D4790" s="32"/>
      <c r="E4790" s="231"/>
      <c r="F4790" s="32"/>
      <c r="G4790" s="229"/>
      <c r="H4790" s="229"/>
      <c r="I4790" s="32"/>
      <c r="J4790" s="32"/>
      <c r="K4790" s="229"/>
      <c r="L4790" s="229"/>
      <c r="M4790" s="32"/>
      <c r="N4790" s="229"/>
    </row>
    <row r="4791">
      <c r="A4791" s="227" t="str">
        <f t="shared" si="1"/>
        <v>#VALUE!</v>
      </c>
      <c r="B4791" s="227" t="str">
        <f t="shared" si="2"/>
        <v>#VALUE!</v>
      </c>
      <c r="C4791" s="32"/>
      <c r="D4791" s="32"/>
      <c r="E4791" s="231"/>
      <c r="F4791" s="32"/>
      <c r="G4791" s="229"/>
      <c r="H4791" s="229"/>
      <c r="I4791" s="32"/>
      <c r="J4791" s="32"/>
      <c r="K4791" s="229"/>
      <c r="L4791" s="229"/>
      <c r="M4791" s="32"/>
      <c r="N4791" s="229"/>
    </row>
    <row r="4792">
      <c r="A4792" s="227" t="str">
        <f t="shared" si="1"/>
        <v>#VALUE!</v>
      </c>
      <c r="B4792" s="227" t="str">
        <f t="shared" si="2"/>
        <v>#VALUE!</v>
      </c>
      <c r="C4792" s="32"/>
      <c r="D4792" s="32"/>
      <c r="E4792" s="231"/>
      <c r="F4792" s="32"/>
      <c r="G4792" s="229"/>
      <c r="H4792" s="229"/>
      <c r="I4792" s="32"/>
      <c r="J4792" s="32"/>
      <c r="K4792" s="229"/>
      <c r="L4792" s="229"/>
      <c r="M4792" s="32"/>
      <c r="N4792" s="229"/>
    </row>
    <row r="4793">
      <c r="A4793" s="227" t="str">
        <f t="shared" si="1"/>
        <v>#VALUE!</v>
      </c>
      <c r="B4793" s="227" t="str">
        <f t="shared" si="2"/>
        <v>#VALUE!</v>
      </c>
      <c r="C4793" s="32"/>
      <c r="D4793" s="32"/>
      <c r="E4793" s="231"/>
      <c r="F4793" s="32"/>
      <c r="G4793" s="229"/>
      <c r="H4793" s="229"/>
      <c r="I4793" s="32"/>
      <c r="J4793" s="32"/>
      <c r="K4793" s="229"/>
      <c r="L4793" s="229"/>
      <c r="M4793" s="32"/>
      <c r="N4793" s="229"/>
    </row>
    <row r="4794">
      <c r="A4794" s="227" t="str">
        <f t="shared" si="1"/>
        <v>#VALUE!</v>
      </c>
      <c r="B4794" s="227" t="str">
        <f t="shared" si="2"/>
        <v>#VALUE!</v>
      </c>
      <c r="C4794" s="32"/>
      <c r="D4794" s="32"/>
      <c r="E4794" s="231"/>
      <c r="F4794" s="32"/>
      <c r="G4794" s="229"/>
      <c r="H4794" s="229"/>
      <c r="I4794" s="32"/>
      <c r="J4794" s="32"/>
      <c r="K4794" s="229"/>
      <c r="L4794" s="229"/>
      <c r="M4794" s="32"/>
      <c r="N4794" s="229"/>
    </row>
    <row r="4795">
      <c r="A4795" s="227" t="str">
        <f t="shared" si="1"/>
        <v>#VALUE!</v>
      </c>
      <c r="B4795" s="227" t="str">
        <f t="shared" si="2"/>
        <v>#VALUE!</v>
      </c>
      <c r="C4795" s="32"/>
      <c r="D4795" s="32"/>
      <c r="E4795" s="231"/>
      <c r="F4795" s="32"/>
      <c r="G4795" s="229"/>
      <c r="H4795" s="229"/>
      <c r="I4795" s="32"/>
      <c r="J4795" s="32"/>
      <c r="K4795" s="229"/>
      <c r="L4795" s="229"/>
      <c r="M4795" s="32"/>
      <c r="N4795" s="229"/>
    </row>
    <row r="4796">
      <c r="A4796" s="227" t="str">
        <f t="shared" si="1"/>
        <v>#VALUE!</v>
      </c>
      <c r="B4796" s="227" t="str">
        <f t="shared" si="2"/>
        <v>#VALUE!</v>
      </c>
      <c r="C4796" s="32"/>
      <c r="D4796" s="32"/>
      <c r="E4796" s="231"/>
      <c r="F4796" s="32"/>
      <c r="G4796" s="229"/>
      <c r="H4796" s="229"/>
      <c r="I4796" s="32"/>
      <c r="J4796" s="32"/>
      <c r="K4796" s="229"/>
      <c r="L4796" s="229"/>
      <c r="M4796" s="32"/>
      <c r="N4796" s="229"/>
    </row>
    <row r="4797">
      <c r="A4797" s="227" t="str">
        <f t="shared" si="1"/>
        <v>#VALUE!</v>
      </c>
      <c r="B4797" s="227" t="str">
        <f t="shared" si="2"/>
        <v>#VALUE!</v>
      </c>
      <c r="C4797" s="32"/>
      <c r="D4797" s="32"/>
      <c r="E4797" s="231"/>
      <c r="F4797" s="32"/>
      <c r="G4797" s="229"/>
      <c r="H4797" s="229"/>
      <c r="I4797" s="32"/>
      <c r="J4797" s="32"/>
      <c r="K4797" s="229"/>
      <c r="L4797" s="229"/>
      <c r="M4797" s="32"/>
      <c r="N4797" s="229"/>
    </row>
    <row r="4798">
      <c r="A4798" s="227" t="str">
        <f t="shared" si="1"/>
        <v>#VALUE!</v>
      </c>
      <c r="B4798" s="227" t="str">
        <f t="shared" si="2"/>
        <v>#VALUE!</v>
      </c>
      <c r="C4798" s="32"/>
      <c r="D4798" s="32"/>
      <c r="E4798" s="231"/>
      <c r="F4798" s="32"/>
      <c r="G4798" s="229"/>
      <c r="H4798" s="229"/>
      <c r="I4798" s="32"/>
      <c r="J4798" s="32"/>
      <c r="K4798" s="229"/>
      <c r="L4798" s="229"/>
      <c r="M4798" s="32"/>
      <c r="N4798" s="229"/>
    </row>
    <row r="4799">
      <c r="A4799" s="227" t="str">
        <f t="shared" si="1"/>
        <v>#VALUE!</v>
      </c>
      <c r="B4799" s="227" t="str">
        <f t="shared" si="2"/>
        <v>#VALUE!</v>
      </c>
      <c r="C4799" s="32"/>
      <c r="D4799" s="32"/>
      <c r="E4799" s="229"/>
      <c r="F4799" s="32"/>
      <c r="G4799" s="229"/>
      <c r="H4799" s="229"/>
      <c r="I4799" s="32"/>
      <c r="J4799" s="32"/>
      <c r="K4799" s="229"/>
      <c r="L4799" s="229"/>
      <c r="M4799" s="32"/>
      <c r="N4799" s="229"/>
    </row>
    <row r="4800">
      <c r="A4800" s="227" t="str">
        <f t="shared" si="1"/>
        <v>#VALUE!</v>
      </c>
      <c r="B4800" s="227" t="str">
        <f t="shared" si="2"/>
        <v>#VALUE!</v>
      </c>
      <c r="C4800" s="32"/>
      <c r="D4800" s="32"/>
      <c r="E4800" s="231"/>
      <c r="F4800" s="32"/>
      <c r="G4800" s="229"/>
      <c r="H4800" s="229"/>
      <c r="I4800" s="32"/>
      <c r="J4800" s="32"/>
      <c r="K4800" s="229"/>
      <c r="L4800" s="229"/>
      <c r="M4800" s="32"/>
      <c r="N4800" s="229"/>
    </row>
    <row r="4801">
      <c r="A4801" s="227" t="str">
        <f t="shared" si="1"/>
        <v>#VALUE!</v>
      </c>
      <c r="B4801" s="227" t="str">
        <f t="shared" si="2"/>
        <v>#VALUE!</v>
      </c>
      <c r="C4801" s="32"/>
      <c r="D4801" s="32"/>
      <c r="E4801" s="229"/>
      <c r="F4801" s="32"/>
      <c r="G4801" s="229"/>
      <c r="H4801" s="229"/>
      <c r="I4801" s="32"/>
      <c r="J4801" s="32"/>
      <c r="K4801" s="229"/>
      <c r="L4801" s="229"/>
      <c r="M4801" s="32"/>
      <c r="N4801" s="229"/>
    </row>
    <row r="4802">
      <c r="A4802" s="227" t="str">
        <f t="shared" si="1"/>
        <v>#VALUE!</v>
      </c>
      <c r="B4802" s="227" t="str">
        <f t="shared" si="2"/>
        <v>#VALUE!</v>
      </c>
      <c r="C4802" s="32"/>
      <c r="D4802" s="32"/>
      <c r="E4802" s="229"/>
      <c r="F4802" s="32"/>
      <c r="G4802" s="229"/>
      <c r="H4802" s="229"/>
      <c r="I4802" s="32"/>
      <c r="J4802" s="32"/>
      <c r="K4802" s="229"/>
      <c r="L4802" s="229"/>
      <c r="M4802" s="232"/>
      <c r="N4802" s="229"/>
    </row>
    <row r="4803">
      <c r="A4803" s="227" t="str">
        <f t="shared" si="1"/>
        <v>#VALUE!</v>
      </c>
      <c r="B4803" s="227" t="str">
        <f t="shared" si="2"/>
        <v>#VALUE!</v>
      </c>
      <c r="C4803" s="32"/>
      <c r="D4803" s="32"/>
      <c r="E4803" s="231"/>
      <c r="F4803" s="32"/>
      <c r="G4803" s="229"/>
      <c r="H4803" s="229"/>
      <c r="I4803" s="32"/>
      <c r="J4803" s="32"/>
      <c r="K4803" s="229"/>
      <c r="L4803" s="229"/>
      <c r="M4803" s="232"/>
      <c r="N4803" s="229"/>
    </row>
    <row r="4804">
      <c r="A4804" s="227" t="str">
        <f t="shared" si="1"/>
        <v>#VALUE!</v>
      </c>
      <c r="B4804" s="227" t="str">
        <f t="shared" si="2"/>
        <v>#VALUE!</v>
      </c>
      <c r="C4804" s="32"/>
      <c r="D4804" s="32"/>
      <c r="E4804" s="229"/>
      <c r="F4804" s="32"/>
      <c r="G4804" s="229"/>
      <c r="H4804" s="229"/>
      <c r="I4804" s="32"/>
      <c r="J4804" s="32"/>
      <c r="K4804" s="229"/>
      <c r="L4804" s="229"/>
      <c r="M4804" s="32"/>
      <c r="N4804" s="229"/>
    </row>
    <row r="4805">
      <c r="A4805" s="227" t="str">
        <f t="shared" si="1"/>
        <v>#VALUE!</v>
      </c>
      <c r="B4805" s="227" t="str">
        <f t="shared" si="2"/>
        <v>#VALUE!</v>
      </c>
      <c r="C4805" s="32"/>
      <c r="D4805" s="32"/>
      <c r="E4805" s="229"/>
      <c r="F4805" s="32"/>
      <c r="G4805" s="229"/>
      <c r="H4805" s="229"/>
      <c r="I4805" s="32"/>
      <c r="J4805" s="32"/>
      <c r="K4805" s="229"/>
      <c r="L4805" s="229"/>
      <c r="M4805" s="32"/>
      <c r="N4805" s="229"/>
    </row>
    <row r="4806">
      <c r="A4806" s="227" t="str">
        <f t="shared" si="1"/>
        <v>#VALUE!</v>
      </c>
      <c r="B4806" s="227" t="str">
        <f t="shared" si="2"/>
        <v>#VALUE!</v>
      </c>
      <c r="C4806" s="32"/>
      <c r="D4806" s="32"/>
      <c r="E4806" s="229"/>
      <c r="F4806" s="32"/>
      <c r="G4806" s="229"/>
      <c r="H4806" s="229"/>
      <c r="I4806" s="32"/>
      <c r="J4806" s="32"/>
      <c r="K4806" s="229"/>
      <c r="L4806" s="229"/>
      <c r="M4806" s="32"/>
      <c r="N4806" s="229"/>
    </row>
    <row r="4807">
      <c r="A4807" s="227" t="str">
        <f t="shared" si="1"/>
        <v>#VALUE!</v>
      </c>
      <c r="B4807" s="227" t="str">
        <f t="shared" si="2"/>
        <v>#VALUE!</v>
      </c>
      <c r="C4807" s="32"/>
      <c r="D4807" s="32"/>
      <c r="E4807" s="231"/>
      <c r="F4807" s="32"/>
      <c r="G4807" s="229"/>
      <c r="H4807" s="229"/>
      <c r="I4807" s="32"/>
      <c r="J4807" s="32"/>
      <c r="K4807" s="229"/>
      <c r="L4807" s="229"/>
      <c r="M4807" s="32"/>
      <c r="N4807" s="229"/>
    </row>
    <row r="4808">
      <c r="A4808" s="227" t="str">
        <f t="shared" si="1"/>
        <v>#VALUE!</v>
      </c>
      <c r="B4808" s="227" t="str">
        <f t="shared" si="2"/>
        <v>#VALUE!</v>
      </c>
      <c r="C4808" s="32"/>
      <c r="D4808" s="32"/>
      <c r="E4808" s="231"/>
      <c r="F4808" s="32"/>
      <c r="G4808" s="229"/>
      <c r="H4808" s="229"/>
      <c r="I4808" s="32"/>
      <c r="J4808" s="32"/>
      <c r="K4808" s="229"/>
      <c r="L4808" s="229"/>
      <c r="M4808" s="232"/>
      <c r="N4808" s="229"/>
    </row>
    <row r="4809">
      <c r="A4809" s="227" t="str">
        <f t="shared" si="1"/>
        <v>#VALUE!</v>
      </c>
      <c r="B4809" s="227" t="str">
        <f t="shared" si="2"/>
        <v>#VALUE!</v>
      </c>
      <c r="C4809" s="32"/>
      <c r="D4809" s="32"/>
      <c r="E4809" s="231"/>
      <c r="F4809" s="32"/>
      <c r="G4809" s="229"/>
      <c r="H4809" s="229"/>
      <c r="I4809" s="32"/>
      <c r="J4809" s="32"/>
      <c r="K4809" s="229"/>
      <c r="L4809" s="229"/>
      <c r="M4809" s="232"/>
      <c r="N4809" s="229"/>
    </row>
    <row r="4810">
      <c r="A4810" s="227" t="str">
        <f t="shared" si="1"/>
        <v>#VALUE!</v>
      </c>
      <c r="B4810" s="227" t="str">
        <f t="shared" si="2"/>
        <v>#VALUE!</v>
      </c>
      <c r="C4810" s="32"/>
      <c r="D4810" s="32"/>
      <c r="E4810" s="231"/>
      <c r="F4810" s="32"/>
      <c r="G4810" s="229"/>
      <c r="H4810" s="229"/>
      <c r="I4810" s="32"/>
      <c r="J4810" s="32"/>
      <c r="K4810" s="229"/>
      <c r="L4810" s="229"/>
      <c r="M4810" s="232"/>
      <c r="N4810" s="229"/>
    </row>
    <row r="4811">
      <c r="A4811" s="227" t="str">
        <f t="shared" si="1"/>
        <v>#VALUE!</v>
      </c>
      <c r="B4811" s="227" t="str">
        <f t="shared" si="2"/>
        <v>#VALUE!</v>
      </c>
      <c r="C4811" s="32"/>
      <c r="D4811" s="32"/>
      <c r="E4811" s="231"/>
      <c r="F4811" s="32"/>
      <c r="G4811" s="229"/>
      <c r="H4811" s="229"/>
      <c r="I4811" s="32"/>
      <c r="J4811" s="32"/>
      <c r="K4811" s="229"/>
      <c r="L4811" s="229"/>
      <c r="M4811" s="32"/>
      <c r="N4811" s="229"/>
    </row>
    <row r="4812">
      <c r="A4812" s="227" t="str">
        <f t="shared" si="1"/>
        <v>#VALUE!</v>
      </c>
      <c r="B4812" s="227" t="str">
        <f t="shared" si="2"/>
        <v>#VALUE!</v>
      </c>
      <c r="C4812" s="32"/>
      <c r="D4812" s="32"/>
      <c r="E4812" s="231"/>
      <c r="F4812" s="32"/>
      <c r="G4812" s="229"/>
      <c r="H4812" s="229"/>
      <c r="I4812" s="32"/>
      <c r="J4812" s="32"/>
      <c r="K4812" s="229"/>
      <c r="L4812" s="229"/>
      <c r="M4812" s="32"/>
      <c r="N4812" s="229"/>
    </row>
    <row r="4813">
      <c r="A4813" s="227" t="str">
        <f t="shared" si="1"/>
        <v>#VALUE!</v>
      </c>
      <c r="B4813" s="227" t="str">
        <f t="shared" si="2"/>
        <v>#VALUE!</v>
      </c>
      <c r="C4813" s="32"/>
      <c r="D4813" s="32"/>
      <c r="E4813" s="231"/>
      <c r="F4813" s="32"/>
      <c r="G4813" s="229"/>
      <c r="H4813" s="229"/>
      <c r="I4813" s="32"/>
      <c r="J4813" s="32"/>
      <c r="K4813" s="229"/>
      <c r="L4813" s="229"/>
      <c r="M4813" s="32"/>
      <c r="N4813" s="229"/>
    </row>
    <row r="4814">
      <c r="A4814" s="227" t="str">
        <f t="shared" si="1"/>
        <v>#VALUE!</v>
      </c>
      <c r="B4814" s="227" t="str">
        <f t="shared" si="2"/>
        <v>#VALUE!</v>
      </c>
      <c r="C4814" s="32"/>
      <c r="D4814" s="32"/>
      <c r="E4814" s="231"/>
      <c r="F4814" s="32"/>
      <c r="G4814" s="229"/>
      <c r="H4814" s="229"/>
      <c r="I4814" s="32"/>
      <c r="J4814" s="32"/>
      <c r="K4814" s="229"/>
      <c r="L4814" s="229"/>
      <c r="M4814" s="32"/>
      <c r="N4814" s="229"/>
    </row>
    <row r="4815">
      <c r="A4815" s="227" t="str">
        <f t="shared" si="1"/>
        <v>#VALUE!</v>
      </c>
      <c r="B4815" s="227" t="str">
        <f t="shared" si="2"/>
        <v>#VALUE!</v>
      </c>
      <c r="C4815" s="32"/>
      <c r="D4815" s="32"/>
      <c r="E4815" s="231"/>
      <c r="F4815" s="32"/>
      <c r="G4815" s="229"/>
      <c r="H4815" s="229"/>
      <c r="I4815" s="32"/>
      <c r="J4815" s="32"/>
      <c r="K4815" s="229"/>
      <c r="L4815" s="229"/>
      <c r="M4815" s="32"/>
      <c r="N4815" s="229"/>
    </row>
    <row r="4816">
      <c r="A4816" s="227" t="str">
        <f t="shared" si="1"/>
        <v>#VALUE!</v>
      </c>
      <c r="B4816" s="227" t="str">
        <f t="shared" si="2"/>
        <v>#VALUE!</v>
      </c>
      <c r="C4816" s="32"/>
      <c r="D4816" s="32"/>
      <c r="E4816" s="229"/>
      <c r="F4816" s="32"/>
      <c r="G4816" s="229"/>
      <c r="H4816" s="229"/>
      <c r="I4816" s="32"/>
      <c r="J4816" s="32"/>
      <c r="K4816" s="229"/>
      <c r="L4816" s="229"/>
      <c r="M4816" s="232"/>
      <c r="N4816" s="229"/>
    </row>
    <row r="4817">
      <c r="A4817" s="227" t="str">
        <f t="shared" si="1"/>
        <v>#VALUE!</v>
      </c>
      <c r="B4817" s="227" t="str">
        <f t="shared" si="2"/>
        <v>#VALUE!</v>
      </c>
      <c r="C4817" s="32"/>
      <c r="D4817" s="32"/>
      <c r="E4817" s="229"/>
      <c r="F4817" s="32"/>
      <c r="G4817" s="229"/>
      <c r="H4817" s="229"/>
      <c r="I4817" s="32"/>
      <c r="J4817" s="32"/>
      <c r="K4817" s="229"/>
      <c r="L4817" s="229"/>
      <c r="M4817" s="232"/>
      <c r="N4817" s="229"/>
    </row>
    <row r="4818">
      <c r="A4818" s="227" t="str">
        <f t="shared" si="1"/>
        <v>#VALUE!</v>
      </c>
      <c r="B4818" s="227" t="str">
        <f t="shared" si="2"/>
        <v>#VALUE!</v>
      </c>
      <c r="C4818" s="32"/>
      <c r="D4818" s="32"/>
      <c r="E4818" s="231"/>
      <c r="F4818" s="32"/>
      <c r="G4818" s="229"/>
      <c r="H4818" s="229"/>
      <c r="I4818" s="32"/>
      <c r="J4818" s="32"/>
      <c r="K4818" s="229"/>
      <c r="L4818" s="229"/>
      <c r="M4818" s="232"/>
      <c r="N4818" s="229"/>
    </row>
    <row r="4819">
      <c r="A4819" s="227" t="str">
        <f t="shared" si="1"/>
        <v>#VALUE!</v>
      </c>
      <c r="B4819" s="227" t="str">
        <f t="shared" si="2"/>
        <v>#VALUE!</v>
      </c>
      <c r="C4819" s="32"/>
      <c r="D4819" s="32"/>
      <c r="E4819" s="231"/>
      <c r="F4819" s="32"/>
      <c r="G4819" s="229"/>
      <c r="H4819" s="229"/>
      <c r="I4819" s="32"/>
      <c r="J4819" s="32"/>
      <c r="K4819" s="229"/>
      <c r="L4819" s="229"/>
      <c r="M4819" s="232"/>
      <c r="N4819" s="229"/>
    </row>
    <row r="4820">
      <c r="A4820" s="227" t="str">
        <f t="shared" si="1"/>
        <v>#VALUE!</v>
      </c>
      <c r="B4820" s="227" t="str">
        <f t="shared" si="2"/>
        <v>#VALUE!</v>
      </c>
      <c r="C4820" s="32"/>
      <c r="D4820" s="32"/>
      <c r="E4820" s="231"/>
      <c r="F4820" s="32"/>
      <c r="G4820" s="229"/>
      <c r="H4820" s="229"/>
      <c r="I4820" s="32"/>
      <c r="J4820" s="32"/>
      <c r="K4820" s="229"/>
      <c r="L4820" s="229"/>
      <c r="M4820" s="232"/>
      <c r="N4820" s="229"/>
    </row>
    <row r="4821">
      <c r="A4821" s="227" t="str">
        <f t="shared" si="1"/>
        <v>#VALUE!</v>
      </c>
      <c r="B4821" s="227" t="str">
        <f t="shared" si="2"/>
        <v>#VALUE!</v>
      </c>
      <c r="C4821" s="32"/>
      <c r="D4821" s="32"/>
      <c r="E4821" s="231"/>
      <c r="F4821" s="32"/>
      <c r="G4821" s="229"/>
      <c r="H4821" s="229"/>
      <c r="I4821" s="32"/>
      <c r="J4821" s="32"/>
      <c r="K4821" s="229"/>
      <c r="L4821" s="229"/>
      <c r="M4821" s="232"/>
      <c r="N4821" s="229"/>
    </row>
    <row r="4822">
      <c r="A4822" s="227" t="str">
        <f t="shared" si="1"/>
        <v>#VALUE!</v>
      </c>
      <c r="B4822" s="227" t="str">
        <f t="shared" si="2"/>
        <v>#VALUE!</v>
      </c>
      <c r="C4822" s="32"/>
      <c r="D4822" s="32"/>
      <c r="E4822" s="231"/>
      <c r="F4822" s="32"/>
      <c r="G4822" s="229"/>
      <c r="H4822" s="229"/>
      <c r="I4822" s="32"/>
      <c r="J4822" s="32"/>
      <c r="K4822" s="229"/>
      <c r="L4822" s="229"/>
      <c r="M4822" s="232"/>
      <c r="N4822" s="229"/>
    </row>
    <row r="4823">
      <c r="A4823" s="227" t="str">
        <f t="shared" si="1"/>
        <v>#VALUE!</v>
      </c>
      <c r="B4823" s="227" t="str">
        <f t="shared" si="2"/>
        <v>#VALUE!</v>
      </c>
      <c r="C4823" s="32"/>
      <c r="D4823" s="32"/>
      <c r="E4823" s="231"/>
      <c r="F4823" s="32"/>
      <c r="G4823" s="229"/>
      <c r="H4823" s="229"/>
      <c r="I4823" s="32"/>
      <c r="J4823" s="32"/>
      <c r="K4823" s="229"/>
      <c r="L4823" s="229"/>
      <c r="M4823" s="232"/>
      <c r="N4823" s="229"/>
    </row>
    <row r="4824">
      <c r="A4824" s="227" t="str">
        <f t="shared" si="1"/>
        <v>#VALUE!</v>
      </c>
      <c r="B4824" s="227" t="str">
        <f t="shared" si="2"/>
        <v>#VALUE!</v>
      </c>
      <c r="C4824" s="32"/>
      <c r="D4824" s="32"/>
      <c r="E4824" s="229"/>
      <c r="F4824" s="32"/>
      <c r="G4824" s="229"/>
      <c r="H4824" s="229"/>
      <c r="I4824" s="32"/>
      <c r="J4824" s="32"/>
      <c r="K4824" s="229"/>
      <c r="L4824" s="229"/>
      <c r="M4824" s="232"/>
      <c r="N4824" s="229"/>
    </row>
    <row r="4825">
      <c r="A4825" s="227" t="str">
        <f t="shared" si="1"/>
        <v>#VALUE!</v>
      </c>
      <c r="B4825" s="227" t="str">
        <f t="shared" si="2"/>
        <v>#VALUE!</v>
      </c>
      <c r="C4825" s="32"/>
      <c r="D4825" s="32"/>
      <c r="E4825" s="231"/>
      <c r="F4825" s="32"/>
      <c r="G4825" s="229"/>
      <c r="H4825" s="229"/>
      <c r="I4825" s="32"/>
      <c r="J4825" s="32"/>
      <c r="K4825" s="229"/>
      <c r="L4825" s="229"/>
      <c r="M4825" s="232"/>
      <c r="N4825" s="229"/>
    </row>
    <row r="4826">
      <c r="A4826" s="227" t="str">
        <f t="shared" si="1"/>
        <v>#VALUE!</v>
      </c>
      <c r="B4826" s="227" t="str">
        <f t="shared" si="2"/>
        <v>#VALUE!</v>
      </c>
      <c r="C4826" s="32"/>
      <c r="D4826" s="32"/>
      <c r="E4826" s="231"/>
      <c r="F4826" s="32"/>
      <c r="G4826" s="229"/>
      <c r="H4826" s="229"/>
      <c r="I4826" s="32"/>
      <c r="J4826" s="32"/>
      <c r="K4826" s="229"/>
      <c r="L4826" s="229"/>
      <c r="M4826" s="232"/>
      <c r="N4826" s="229"/>
    </row>
    <row r="4827">
      <c r="A4827" s="227" t="str">
        <f t="shared" si="1"/>
        <v>#VALUE!</v>
      </c>
      <c r="B4827" s="227" t="str">
        <f t="shared" si="2"/>
        <v>#VALUE!</v>
      </c>
      <c r="C4827" s="32"/>
      <c r="D4827" s="32"/>
      <c r="E4827" s="229"/>
      <c r="F4827" s="32"/>
      <c r="G4827" s="229"/>
      <c r="H4827" s="229"/>
      <c r="I4827" s="32"/>
      <c r="J4827" s="32"/>
      <c r="K4827" s="229"/>
      <c r="L4827" s="229"/>
      <c r="M4827" s="232"/>
      <c r="N4827" s="229"/>
    </row>
    <row r="4828">
      <c r="A4828" s="227" t="str">
        <f t="shared" si="1"/>
        <v>#VALUE!</v>
      </c>
      <c r="B4828" s="227" t="str">
        <f t="shared" si="2"/>
        <v>#VALUE!</v>
      </c>
      <c r="C4828" s="32"/>
      <c r="D4828" s="32"/>
      <c r="E4828" s="231"/>
      <c r="F4828" s="32"/>
      <c r="G4828" s="229"/>
      <c r="H4828" s="229"/>
      <c r="I4828" s="32"/>
      <c r="J4828" s="32"/>
      <c r="K4828" s="229"/>
      <c r="L4828" s="229"/>
      <c r="M4828" s="232"/>
      <c r="N4828" s="229"/>
    </row>
    <row r="4829">
      <c r="A4829" s="227" t="str">
        <f t="shared" si="1"/>
        <v>#VALUE!</v>
      </c>
      <c r="B4829" s="227" t="str">
        <f t="shared" si="2"/>
        <v>#VALUE!</v>
      </c>
      <c r="C4829" s="32"/>
      <c r="D4829" s="32"/>
      <c r="E4829" s="229"/>
      <c r="F4829" s="32"/>
      <c r="G4829" s="229"/>
      <c r="H4829" s="229"/>
      <c r="I4829" s="32"/>
      <c r="J4829" s="32"/>
      <c r="K4829" s="229"/>
      <c r="L4829" s="229"/>
      <c r="M4829" s="232"/>
      <c r="N4829" s="229"/>
    </row>
    <row r="4830">
      <c r="A4830" s="227" t="str">
        <f t="shared" si="1"/>
        <v>#VALUE!</v>
      </c>
      <c r="B4830" s="227" t="str">
        <f t="shared" si="2"/>
        <v>#VALUE!</v>
      </c>
      <c r="C4830" s="32"/>
      <c r="D4830" s="32"/>
      <c r="E4830" s="231"/>
      <c r="F4830" s="32"/>
      <c r="G4830" s="229"/>
      <c r="H4830" s="229"/>
      <c r="I4830" s="32"/>
      <c r="J4830" s="32"/>
      <c r="K4830" s="229"/>
      <c r="L4830" s="229"/>
      <c r="M4830" s="232"/>
      <c r="N4830" s="229"/>
    </row>
    <row r="4831">
      <c r="A4831" s="227" t="str">
        <f t="shared" si="1"/>
        <v>#VALUE!</v>
      </c>
      <c r="B4831" s="227" t="str">
        <f t="shared" si="2"/>
        <v>#VALUE!</v>
      </c>
      <c r="C4831" s="32"/>
      <c r="D4831" s="32"/>
      <c r="E4831" s="229"/>
      <c r="F4831" s="32"/>
      <c r="G4831" s="229"/>
      <c r="H4831" s="229"/>
      <c r="I4831" s="32"/>
      <c r="J4831" s="32"/>
      <c r="K4831" s="229"/>
      <c r="L4831" s="229"/>
      <c r="M4831" s="232"/>
      <c r="N4831" s="229"/>
    </row>
    <row r="4832">
      <c r="A4832" s="227" t="str">
        <f t="shared" si="1"/>
        <v>#VALUE!</v>
      </c>
      <c r="B4832" s="227" t="str">
        <f t="shared" si="2"/>
        <v>#VALUE!</v>
      </c>
      <c r="C4832" s="32"/>
      <c r="D4832" s="32"/>
      <c r="E4832" s="231"/>
      <c r="F4832" s="32"/>
      <c r="G4832" s="229"/>
      <c r="H4832" s="229"/>
      <c r="I4832" s="32"/>
      <c r="J4832" s="32"/>
      <c r="K4832" s="229"/>
      <c r="L4832" s="229"/>
      <c r="M4832" s="232"/>
      <c r="N4832" s="229"/>
    </row>
    <row r="4833">
      <c r="A4833" s="227" t="str">
        <f t="shared" si="1"/>
        <v>#VALUE!</v>
      </c>
      <c r="B4833" s="227" t="str">
        <f t="shared" si="2"/>
        <v>#VALUE!</v>
      </c>
      <c r="C4833" s="32"/>
      <c r="D4833" s="32"/>
      <c r="E4833" s="231"/>
      <c r="F4833" s="32"/>
      <c r="G4833" s="229"/>
      <c r="H4833" s="229"/>
      <c r="I4833" s="32"/>
      <c r="J4833" s="32"/>
      <c r="K4833" s="229"/>
      <c r="L4833" s="229"/>
      <c r="M4833" s="232"/>
      <c r="N4833" s="229"/>
    </row>
    <row r="4834">
      <c r="A4834" s="227" t="str">
        <f t="shared" si="1"/>
        <v>#VALUE!</v>
      </c>
      <c r="B4834" s="227" t="str">
        <f t="shared" si="2"/>
        <v>#VALUE!</v>
      </c>
      <c r="C4834" s="32"/>
      <c r="D4834" s="32"/>
      <c r="E4834" s="231"/>
      <c r="F4834" s="32"/>
      <c r="G4834" s="229"/>
      <c r="H4834" s="229"/>
      <c r="I4834" s="32"/>
      <c r="J4834" s="32"/>
      <c r="K4834" s="229"/>
      <c r="L4834" s="229"/>
      <c r="M4834" s="232"/>
      <c r="N4834" s="229"/>
    </row>
    <row r="4835">
      <c r="A4835" s="227" t="str">
        <f t="shared" si="1"/>
        <v>#VALUE!</v>
      </c>
      <c r="B4835" s="227" t="str">
        <f t="shared" si="2"/>
        <v>#VALUE!</v>
      </c>
      <c r="C4835" s="32"/>
      <c r="D4835" s="32"/>
      <c r="E4835" s="231"/>
      <c r="F4835" s="32"/>
      <c r="G4835" s="229"/>
      <c r="H4835" s="229"/>
      <c r="I4835" s="32"/>
      <c r="J4835" s="32"/>
      <c r="K4835" s="229"/>
      <c r="L4835" s="229"/>
      <c r="M4835" s="232"/>
      <c r="N4835" s="229"/>
    </row>
    <row r="4836">
      <c r="A4836" s="227" t="str">
        <f t="shared" si="1"/>
        <v>#VALUE!</v>
      </c>
      <c r="B4836" s="227" t="str">
        <f t="shared" si="2"/>
        <v>#VALUE!</v>
      </c>
      <c r="C4836" s="32"/>
      <c r="D4836" s="32"/>
      <c r="E4836" s="229"/>
      <c r="F4836" s="32"/>
      <c r="G4836" s="229"/>
      <c r="H4836" s="229"/>
      <c r="I4836" s="32"/>
      <c r="J4836" s="32"/>
      <c r="K4836" s="229"/>
      <c r="L4836" s="229"/>
      <c r="M4836" s="232"/>
      <c r="N4836" s="229"/>
    </row>
    <row r="4837">
      <c r="A4837" s="227" t="str">
        <f t="shared" si="1"/>
        <v>#VALUE!</v>
      </c>
      <c r="B4837" s="227" t="str">
        <f t="shared" si="2"/>
        <v>#VALUE!</v>
      </c>
      <c r="C4837" s="32"/>
      <c r="D4837" s="32"/>
      <c r="E4837" s="231"/>
      <c r="F4837" s="32"/>
      <c r="G4837" s="229"/>
      <c r="H4837" s="229"/>
      <c r="I4837" s="32"/>
      <c r="J4837" s="32"/>
      <c r="K4837" s="229"/>
      <c r="L4837" s="229"/>
      <c r="M4837" s="232"/>
      <c r="N4837" s="229"/>
    </row>
    <row r="4838">
      <c r="A4838" s="227" t="str">
        <f t="shared" si="1"/>
        <v>#VALUE!</v>
      </c>
      <c r="B4838" s="227" t="str">
        <f t="shared" si="2"/>
        <v>#VALUE!</v>
      </c>
      <c r="C4838" s="32"/>
      <c r="D4838" s="32"/>
      <c r="E4838" s="231"/>
      <c r="F4838" s="32"/>
      <c r="G4838" s="229"/>
      <c r="H4838" s="229"/>
      <c r="I4838" s="32"/>
      <c r="J4838" s="32"/>
      <c r="K4838" s="229"/>
      <c r="L4838" s="229"/>
      <c r="M4838" s="232"/>
      <c r="N4838" s="229"/>
    </row>
    <row r="4839">
      <c r="A4839" s="227" t="str">
        <f t="shared" si="1"/>
        <v>#VALUE!</v>
      </c>
      <c r="B4839" s="227" t="str">
        <f t="shared" si="2"/>
        <v>#VALUE!</v>
      </c>
      <c r="C4839" s="32"/>
      <c r="D4839" s="32"/>
      <c r="E4839" s="231"/>
      <c r="F4839" s="32"/>
      <c r="G4839" s="229"/>
      <c r="H4839" s="229"/>
      <c r="I4839" s="32"/>
      <c r="J4839" s="32"/>
      <c r="K4839" s="229"/>
      <c r="L4839" s="229"/>
      <c r="M4839" s="232"/>
      <c r="N4839" s="229"/>
    </row>
    <row r="4840">
      <c r="A4840" s="227" t="str">
        <f t="shared" si="1"/>
        <v>#VALUE!</v>
      </c>
      <c r="B4840" s="227" t="str">
        <f t="shared" si="2"/>
        <v>#VALUE!</v>
      </c>
      <c r="C4840" s="32"/>
      <c r="D4840" s="32"/>
      <c r="E4840" s="231"/>
      <c r="F4840" s="32"/>
      <c r="G4840" s="229"/>
      <c r="H4840" s="229"/>
      <c r="I4840" s="32"/>
      <c r="J4840" s="32"/>
      <c r="K4840" s="229"/>
      <c r="L4840" s="229"/>
      <c r="M4840" s="232"/>
      <c r="N4840" s="229"/>
    </row>
    <row r="4841">
      <c r="A4841" s="227" t="str">
        <f t="shared" si="1"/>
        <v>#VALUE!</v>
      </c>
      <c r="B4841" s="227" t="str">
        <f t="shared" si="2"/>
        <v>#VALUE!</v>
      </c>
      <c r="C4841" s="32"/>
      <c r="D4841" s="32"/>
      <c r="E4841" s="231"/>
      <c r="F4841" s="32"/>
      <c r="G4841" s="229"/>
      <c r="H4841" s="229"/>
      <c r="I4841" s="32"/>
      <c r="J4841" s="32"/>
      <c r="K4841" s="229"/>
      <c r="L4841" s="229"/>
      <c r="M4841" s="232"/>
      <c r="N4841" s="229"/>
    </row>
    <row r="4842">
      <c r="A4842" s="227" t="str">
        <f t="shared" si="1"/>
        <v>#VALUE!</v>
      </c>
      <c r="B4842" s="227" t="str">
        <f t="shared" si="2"/>
        <v>#VALUE!</v>
      </c>
      <c r="C4842" s="32"/>
      <c r="D4842" s="32"/>
      <c r="E4842" s="231"/>
      <c r="F4842" s="32"/>
      <c r="G4842" s="229"/>
      <c r="H4842" s="229"/>
      <c r="I4842" s="32"/>
      <c r="J4842" s="32"/>
      <c r="K4842" s="229"/>
      <c r="L4842" s="229"/>
      <c r="M4842" s="232"/>
      <c r="N4842" s="229"/>
    </row>
    <row r="4843">
      <c r="A4843" s="227" t="str">
        <f t="shared" si="1"/>
        <v>#VALUE!</v>
      </c>
      <c r="B4843" s="227" t="str">
        <f t="shared" si="2"/>
        <v>#VALUE!</v>
      </c>
      <c r="C4843" s="32"/>
      <c r="D4843" s="32"/>
      <c r="E4843" s="231"/>
      <c r="F4843" s="32"/>
      <c r="G4843" s="229"/>
      <c r="H4843" s="229"/>
      <c r="I4843" s="32"/>
      <c r="J4843" s="32"/>
      <c r="K4843" s="229"/>
      <c r="L4843" s="229"/>
      <c r="M4843" s="232"/>
      <c r="N4843" s="229"/>
    </row>
    <row r="4844">
      <c r="A4844" s="227" t="str">
        <f t="shared" si="1"/>
        <v>#VALUE!</v>
      </c>
      <c r="B4844" s="227" t="str">
        <f t="shared" si="2"/>
        <v>#VALUE!</v>
      </c>
      <c r="C4844" s="32"/>
      <c r="D4844" s="32"/>
      <c r="E4844" s="231"/>
      <c r="F4844" s="32"/>
      <c r="G4844" s="229"/>
      <c r="H4844" s="229"/>
      <c r="I4844" s="32"/>
      <c r="J4844" s="32"/>
      <c r="K4844" s="229"/>
      <c r="L4844" s="229"/>
      <c r="M4844" s="232"/>
      <c r="N4844" s="229"/>
    </row>
    <row r="4845">
      <c r="A4845" s="227" t="str">
        <f t="shared" si="1"/>
        <v>#VALUE!</v>
      </c>
      <c r="B4845" s="227" t="str">
        <f t="shared" si="2"/>
        <v>#VALUE!</v>
      </c>
      <c r="C4845" s="32"/>
      <c r="D4845" s="32"/>
      <c r="E4845" s="229"/>
      <c r="F4845" s="32"/>
      <c r="G4845" s="229"/>
      <c r="H4845" s="229"/>
      <c r="I4845" s="32"/>
      <c r="J4845" s="32"/>
      <c r="K4845" s="229"/>
      <c r="L4845" s="229"/>
      <c r="M4845" s="232"/>
      <c r="N4845" s="229"/>
    </row>
    <row r="4846">
      <c r="A4846" s="227" t="str">
        <f t="shared" si="1"/>
        <v>#VALUE!</v>
      </c>
      <c r="B4846" s="227" t="str">
        <f t="shared" si="2"/>
        <v>#VALUE!</v>
      </c>
      <c r="C4846" s="32"/>
      <c r="D4846" s="32"/>
      <c r="E4846" s="229"/>
      <c r="F4846" s="32"/>
      <c r="G4846" s="229"/>
      <c r="H4846" s="229"/>
      <c r="I4846" s="32"/>
      <c r="J4846" s="32"/>
      <c r="K4846" s="229"/>
      <c r="L4846" s="229"/>
      <c r="M4846" s="232"/>
      <c r="N4846" s="229"/>
    </row>
    <row r="4847">
      <c r="A4847" s="227" t="str">
        <f t="shared" si="1"/>
        <v>#VALUE!</v>
      </c>
      <c r="B4847" s="227" t="str">
        <f t="shared" si="2"/>
        <v>#VALUE!</v>
      </c>
      <c r="C4847" s="32"/>
      <c r="D4847" s="32"/>
      <c r="E4847" s="231"/>
      <c r="F4847" s="32"/>
      <c r="G4847" s="229"/>
      <c r="H4847" s="229"/>
      <c r="I4847" s="32"/>
      <c r="J4847" s="32"/>
      <c r="K4847" s="229"/>
      <c r="L4847" s="229"/>
      <c r="M4847" s="232"/>
      <c r="N4847" s="229"/>
    </row>
    <row r="4848">
      <c r="A4848" s="227" t="str">
        <f t="shared" si="1"/>
        <v>#VALUE!</v>
      </c>
      <c r="B4848" s="227" t="str">
        <f t="shared" si="2"/>
        <v>#VALUE!</v>
      </c>
      <c r="C4848" s="32"/>
      <c r="D4848" s="32"/>
      <c r="E4848" s="231"/>
      <c r="F4848" s="32"/>
      <c r="G4848" s="229"/>
      <c r="H4848" s="229"/>
      <c r="I4848" s="32"/>
      <c r="J4848" s="32"/>
      <c r="K4848" s="229"/>
      <c r="L4848" s="229"/>
      <c r="M4848" s="232"/>
      <c r="N4848" s="229"/>
    </row>
    <row r="4849">
      <c r="A4849" s="227" t="str">
        <f t="shared" si="1"/>
        <v>#VALUE!</v>
      </c>
      <c r="B4849" s="227" t="str">
        <f t="shared" si="2"/>
        <v>#VALUE!</v>
      </c>
      <c r="C4849" s="32"/>
      <c r="D4849" s="32"/>
      <c r="E4849" s="231"/>
      <c r="F4849" s="32"/>
      <c r="G4849" s="229"/>
      <c r="H4849" s="229"/>
      <c r="I4849" s="32"/>
      <c r="J4849" s="32"/>
      <c r="K4849" s="229"/>
      <c r="L4849" s="229"/>
      <c r="M4849" s="232"/>
      <c r="N4849" s="229"/>
    </row>
    <row r="4850">
      <c r="A4850" s="227" t="str">
        <f t="shared" si="1"/>
        <v>#VALUE!</v>
      </c>
      <c r="B4850" s="227" t="str">
        <f t="shared" si="2"/>
        <v>#VALUE!</v>
      </c>
      <c r="C4850" s="32"/>
      <c r="D4850" s="32"/>
      <c r="E4850" s="231"/>
      <c r="F4850" s="32"/>
      <c r="G4850" s="229"/>
      <c r="H4850" s="229"/>
      <c r="I4850" s="32"/>
      <c r="J4850" s="32"/>
      <c r="K4850" s="229"/>
      <c r="L4850" s="229"/>
      <c r="M4850" s="232"/>
      <c r="N4850" s="229"/>
    </row>
    <row r="4851">
      <c r="A4851" s="227" t="str">
        <f t="shared" si="1"/>
        <v>#VALUE!</v>
      </c>
      <c r="B4851" s="227" t="str">
        <f t="shared" si="2"/>
        <v>#VALUE!</v>
      </c>
      <c r="C4851" s="32"/>
      <c r="D4851" s="32"/>
      <c r="E4851" s="231"/>
      <c r="F4851" s="32"/>
      <c r="G4851" s="229"/>
      <c r="H4851" s="229"/>
      <c r="I4851" s="32"/>
      <c r="J4851" s="32"/>
      <c r="K4851" s="229"/>
      <c r="L4851" s="229"/>
      <c r="M4851" s="232"/>
      <c r="N4851" s="229"/>
    </row>
    <row r="4852">
      <c r="A4852" s="227" t="str">
        <f t="shared" si="1"/>
        <v>#VALUE!</v>
      </c>
      <c r="B4852" s="227" t="str">
        <f t="shared" si="2"/>
        <v>#VALUE!</v>
      </c>
      <c r="C4852" s="32"/>
      <c r="D4852" s="32"/>
      <c r="E4852" s="231"/>
      <c r="F4852" s="32"/>
      <c r="G4852" s="229"/>
      <c r="H4852" s="229"/>
      <c r="I4852" s="32"/>
      <c r="J4852" s="32"/>
      <c r="K4852" s="229"/>
      <c r="L4852" s="229"/>
      <c r="M4852" s="232"/>
      <c r="N4852" s="229"/>
    </row>
    <row r="4853">
      <c r="A4853" s="227" t="str">
        <f t="shared" si="1"/>
        <v>#VALUE!</v>
      </c>
      <c r="B4853" s="227" t="str">
        <f t="shared" si="2"/>
        <v>#VALUE!</v>
      </c>
      <c r="C4853" s="32"/>
      <c r="D4853" s="32"/>
      <c r="E4853" s="231"/>
      <c r="F4853" s="32"/>
      <c r="G4853" s="229"/>
      <c r="H4853" s="229"/>
      <c r="I4853" s="32"/>
      <c r="J4853" s="32"/>
      <c r="K4853" s="229"/>
      <c r="L4853" s="229"/>
      <c r="M4853" s="232"/>
      <c r="N4853" s="229"/>
    </row>
    <row r="4854">
      <c r="A4854" s="227" t="str">
        <f t="shared" si="1"/>
        <v>#VALUE!</v>
      </c>
      <c r="B4854" s="227" t="str">
        <f t="shared" si="2"/>
        <v>#VALUE!</v>
      </c>
      <c r="C4854" s="32"/>
      <c r="D4854" s="32"/>
      <c r="E4854" s="231"/>
      <c r="F4854" s="32"/>
      <c r="G4854" s="229"/>
      <c r="H4854" s="229"/>
      <c r="I4854" s="32"/>
      <c r="J4854" s="32"/>
      <c r="K4854" s="229"/>
      <c r="L4854" s="229"/>
      <c r="M4854" s="232"/>
      <c r="N4854" s="229"/>
    </row>
    <row r="4855">
      <c r="A4855" s="227" t="str">
        <f t="shared" si="1"/>
        <v>#VALUE!</v>
      </c>
      <c r="B4855" s="227" t="str">
        <f t="shared" si="2"/>
        <v>#VALUE!</v>
      </c>
      <c r="C4855" s="32"/>
      <c r="D4855" s="32"/>
      <c r="E4855" s="231"/>
      <c r="F4855" s="32"/>
      <c r="G4855" s="229"/>
      <c r="H4855" s="229"/>
      <c r="I4855" s="32"/>
      <c r="J4855" s="32"/>
      <c r="K4855" s="229"/>
      <c r="L4855" s="229"/>
      <c r="M4855" s="232"/>
      <c r="N4855" s="229"/>
    </row>
    <row r="4856">
      <c r="A4856" s="227" t="str">
        <f t="shared" si="1"/>
        <v>#VALUE!</v>
      </c>
      <c r="B4856" s="227" t="str">
        <f t="shared" si="2"/>
        <v>#VALUE!</v>
      </c>
      <c r="C4856" s="32"/>
      <c r="D4856" s="32"/>
      <c r="E4856" s="231"/>
      <c r="F4856" s="32"/>
      <c r="G4856" s="229"/>
      <c r="H4856" s="229"/>
      <c r="I4856" s="32"/>
      <c r="J4856" s="32"/>
      <c r="K4856" s="229"/>
      <c r="L4856" s="229"/>
      <c r="M4856" s="232"/>
      <c r="N4856" s="229"/>
    </row>
    <row r="4857">
      <c r="A4857" s="227" t="str">
        <f t="shared" si="1"/>
        <v>#VALUE!</v>
      </c>
      <c r="B4857" s="227" t="str">
        <f t="shared" si="2"/>
        <v>#VALUE!</v>
      </c>
      <c r="C4857" s="32"/>
      <c r="D4857" s="32"/>
      <c r="E4857" s="231"/>
      <c r="F4857" s="32"/>
      <c r="G4857" s="229"/>
      <c r="H4857" s="229"/>
      <c r="I4857" s="32"/>
      <c r="J4857" s="32"/>
      <c r="K4857" s="229"/>
      <c r="L4857" s="229"/>
      <c r="M4857" s="232"/>
      <c r="N4857" s="229"/>
    </row>
    <row r="4858">
      <c r="A4858" s="227" t="str">
        <f t="shared" si="1"/>
        <v>#VALUE!</v>
      </c>
      <c r="B4858" s="227" t="str">
        <f t="shared" si="2"/>
        <v>#VALUE!</v>
      </c>
      <c r="C4858" s="32"/>
      <c r="D4858" s="32"/>
      <c r="E4858" s="231"/>
      <c r="F4858" s="32"/>
      <c r="G4858" s="229"/>
      <c r="H4858" s="229"/>
      <c r="I4858" s="32"/>
      <c r="J4858" s="32"/>
      <c r="K4858" s="229"/>
      <c r="L4858" s="229"/>
      <c r="M4858" s="232"/>
      <c r="N4858" s="229"/>
    </row>
    <row r="4859">
      <c r="A4859" s="227" t="str">
        <f t="shared" si="1"/>
        <v>#VALUE!</v>
      </c>
      <c r="B4859" s="227" t="str">
        <f t="shared" si="2"/>
        <v>#VALUE!</v>
      </c>
      <c r="C4859" s="32"/>
      <c r="D4859" s="32"/>
      <c r="E4859" s="231"/>
      <c r="F4859" s="32"/>
      <c r="G4859" s="229"/>
      <c r="H4859" s="229"/>
      <c r="I4859" s="32"/>
      <c r="J4859" s="32"/>
      <c r="K4859" s="229"/>
      <c r="L4859" s="229"/>
      <c r="M4859" s="232"/>
      <c r="N4859" s="229"/>
    </row>
    <row r="4860">
      <c r="A4860" s="227" t="str">
        <f t="shared" si="1"/>
        <v>#VALUE!</v>
      </c>
      <c r="B4860" s="227" t="str">
        <f t="shared" si="2"/>
        <v>#VALUE!</v>
      </c>
      <c r="C4860" s="32"/>
      <c r="D4860" s="32"/>
      <c r="E4860" s="231"/>
      <c r="F4860" s="32"/>
      <c r="G4860" s="229"/>
      <c r="H4860" s="229"/>
      <c r="I4860" s="32"/>
      <c r="J4860" s="32"/>
      <c r="K4860" s="229"/>
      <c r="L4860" s="229"/>
      <c r="M4860" s="232"/>
      <c r="N4860" s="229"/>
    </row>
    <row r="4861">
      <c r="A4861" s="227" t="str">
        <f t="shared" si="1"/>
        <v>#VALUE!</v>
      </c>
      <c r="B4861" s="227" t="str">
        <f t="shared" si="2"/>
        <v>#VALUE!</v>
      </c>
      <c r="C4861" s="32"/>
      <c r="D4861" s="32"/>
      <c r="E4861" s="231"/>
      <c r="F4861" s="32"/>
      <c r="G4861" s="229"/>
      <c r="H4861" s="229"/>
      <c r="I4861" s="32"/>
      <c r="J4861" s="32"/>
      <c r="K4861" s="229"/>
      <c r="L4861" s="229"/>
      <c r="M4861" s="232"/>
      <c r="N4861" s="229"/>
    </row>
    <row r="4862">
      <c r="A4862" s="227" t="str">
        <f t="shared" si="1"/>
        <v>#VALUE!</v>
      </c>
      <c r="B4862" s="227" t="str">
        <f t="shared" si="2"/>
        <v>#VALUE!</v>
      </c>
      <c r="C4862" s="32"/>
      <c r="D4862" s="32"/>
      <c r="E4862" s="231"/>
      <c r="F4862" s="32"/>
      <c r="G4862" s="229"/>
      <c r="H4862" s="229"/>
      <c r="I4862" s="32"/>
      <c r="J4862" s="32"/>
      <c r="K4862" s="229"/>
      <c r="L4862" s="229"/>
      <c r="M4862" s="232"/>
      <c r="N4862" s="229"/>
    </row>
    <row r="4863">
      <c r="A4863" s="227" t="str">
        <f t="shared" si="1"/>
        <v>#VALUE!</v>
      </c>
      <c r="B4863" s="227" t="str">
        <f t="shared" si="2"/>
        <v>#VALUE!</v>
      </c>
      <c r="C4863" s="32"/>
      <c r="D4863" s="32"/>
      <c r="E4863" s="231"/>
      <c r="F4863" s="32"/>
      <c r="G4863" s="229"/>
      <c r="H4863" s="229"/>
      <c r="I4863" s="32"/>
      <c r="J4863" s="32"/>
      <c r="K4863" s="229"/>
      <c r="L4863" s="229"/>
      <c r="M4863" s="232"/>
      <c r="N4863" s="229"/>
    </row>
    <row r="4864">
      <c r="A4864" s="227" t="str">
        <f t="shared" si="1"/>
        <v>#VALUE!</v>
      </c>
      <c r="B4864" s="227" t="str">
        <f t="shared" si="2"/>
        <v>#VALUE!</v>
      </c>
      <c r="C4864" s="32"/>
      <c r="D4864" s="32"/>
      <c r="E4864" s="231"/>
      <c r="F4864" s="32"/>
      <c r="G4864" s="229"/>
      <c r="H4864" s="229"/>
      <c r="I4864" s="32"/>
      <c r="J4864" s="32"/>
      <c r="K4864" s="229"/>
      <c r="L4864" s="229"/>
      <c r="M4864" s="232"/>
      <c r="N4864" s="229"/>
    </row>
    <row r="4865">
      <c r="A4865" s="227" t="str">
        <f t="shared" si="1"/>
        <v>#VALUE!</v>
      </c>
      <c r="B4865" s="227" t="str">
        <f t="shared" si="2"/>
        <v>#VALUE!</v>
      </c>
      <c r="C4865" s="32"/>
      <c r="D4865" s="32"/>
      <c r="E4865" s="231"/>
      <c r="F4865" s="32"/>
      <c r="G4865" s="229"/>
      <c r="H4865" s="229"/>
      <c r="I4865" s="32"/>
      <c r="J4865" s="32"/>
      <c r="K4865" s="229"/>
      <c r="L4865" s="229"/>
      <c r="M4865" s="232"/>
      <c r="N4865" s="229"/>
    </row>
    <row r="4866">
      <c r="A4866" s="227" t="str">
        <f t="shared" si="1"/>
        <v>#VALUE!</v>
      </c>
      <c r="B4866" s="227" t="str">
        <f t="shared" si="2"/>
        <v>#VALUE!</v>
      </c>
      <c r="C4866" s="32"/>
      <c r="D4866" s="32"/>
      <c r="E4866" s="231"/>
      <c r="F4866" s="32"/>
      <c r="G4866" s="229"/>
      <c r="H4866" s="229"/>
      <c r="I4866" s="32"/>
      <c r="J4866" s="32"/>
      <c r="K4866" s="229"/>
      <c r="L4866" s="229"/>
      <c r="M4866" s="232"/>
      <c r="N4866" s="229"/>
    </row>
    <row r="4867">
      <c r="A4867" s="227" t="str">
        <f t="shared" si="1"/>
        <v>#VALUE!</v>
      </c>
      <c r="B4867" s="227" t="str">
        <f t="shared" si="2"/>
        <v>#VALUE!</v>
      </c>
      <c r="C4867" s="32"/>
      <c r="D4867" s="32"/>
      <c r="E4867" s="231"/>
      <c r="F4867" s="32"/>
      <c r="G4867" s="229"/>
      <c r="H4867" s="229"/>
      <c r="I4867" s="32"/>
      <c r="J4867" s="32"/>
      <c r="K4867" s="229"/>
      <c r="L4867" s="229"/>
      <c r="M4867" s="232"/>
      <c r="N4867" s="229"/>
    </row>
    <row r="4868">
      <c r="A4868" s="227" t="str">
        <f t="shared" si="1"/>
        <v>#VALUE!</v>
      </c>
      <c r="B4868" s="227" t="str">
        <f t="shared" si="2"/>
        <v>#VALUE!</v>
      </c>
      <c r="C4868" s="32"/>
      <c r="D4868" s="32"/>
      <c r="E4868" s="231"/>
      <c r="F4868" s="32"/>
      <c r="G4868" s="229"/>
      <c r="H4868" s="229"/>
      <c r="I4868" s="32"/>
      <c r="J4868" s="32"/>
      <c r="K4868" s="229"/>
      <c r="L4868" s="229"/>
      <c r="M4868" s="232"/>
      <c r="N4868" s="229"/>
    </row>
    <row r="4869">
      <c r="A4869" s="227" t="str">
        <f t="shared" si="1"/>
        <v>#VALUE!</v>
      </c>
      <c r="B4869" s="227" t="str">
        <f t="shared" si="2"/>
        <v>#VALUE!</v>
      </c>
      <c r="C4869" s="32"/>
      <c r="D4869" s="32"/>
      <c r="E4869" s="231"/>
      <c r="F4869" s="32"/>
      <c r="G4869" s="229"/>
      <c r="H4869" s="229"/>
      <c r="I4869" s="32"/>
      <c r="J4869" s="32"/>
      <c r="K4869" s="229"/>
      <c r="L4869" s="229"/>
      <c r="M4869" s="232"/>
      <c r="N4869" s="229"/>
    </row>
    <row r="4870">
      <c r="A4870" s="227" t="str">
        <f t="shared" si="1"/>
        <v>#VALUE!</v>
      </c>
      <c r="B4870" s="227" t="str">
        <f t="shared" si="2"/>
        <v>#VALUE!</v>
      </c>
      <c r="C4870" s="32"/>
      <c r="D4870" s="32"/>
      <c r="E4870" s="231"/>
      <c r="F4870" s="32"/>
      <c r="G4870" s="229"/>
      <c r="H4870" s="229"/>
      <c r="I4870" s="32"/>
      <c r="J4870" s="32"/>
      <c r="K4870" s="229"/>
      <c r="L4870" s="229"/>
      <c r="M4870" s="232"/>
      <c r="N4870" s="229"/>
    </row>
    <row r="4871">
      <c r="A4871" s="227" t="str">
        <f t="shared" si="1"/>
        <v>#VALUE!</v>
      </c>
      <c r="B4871" s="227" t="str">
        <f t="shared" si="2"/>
        <v>#VALUE!</v>
      </c>
      <c r="C4871" s="32"/>
      <c r="D4871" s="32"/>
      <c r="E4871" s="231"/>
      <c r="F4871" s="32"/>
      <c r="G4871" s="229"/>
      <c r="H4871" s="229"/>
      <c r="I4871" s="32"/>
      <c r="J4871" s="32"/>
      <c r="K4871" s="229"/>
      <c r="L4871" s="229"/>
      <c r="M4871" s="232"/>
      <c r="N4871" s="229"/>
    </row>
    <row r="4872">
      <c r="A4872" s="227" t="str">
        <f t="shared" si="1"/>
        <v>#VALUE!</v>
      </c>
      <c r="B4872" s="227" t="str">
        <f t="shared" si="2"/>
        <v>#VALUE!</v>
      </c>
      <c r="C4872" s="32"/>
      <c r="D4872" s="32"/>
      <c r="E4872" s="231"/>
      <c r="F4872" s="32"/>
      <c r="G4872" s="229"/>
      <c r="H4872" s="229"/>
      <c r="I4872" s="32"/>
      <c r="J4872" s="32"/>
      <c r="K4872" s="229"/>
      <c r="L4872" s="229"/>
      <c r="M4872" s="232"/>
      <c r="N4872" s="229"/>
    </row>
    <row r="4873">
      <c r="A4873" s="227" t="str">
        <f t="shared" si="1"/>
        <v>#VALUE!</v>
      </c>
      <c r="B4873" s="227" t="str">
        <f t="shared" si="2"/>
        <v>#VALUE!</v>
      </c>
      <c r="C4873" s="32"/>
      <c r="D4873" s="32"/>
      <c r="E4873" s="231"/>
      <c r="F4873" s="32"/>
      <c r="G4873" s="229"/>
      <c r="H4873" s="229"/>
      <c r="I4873" s="32"/>
      <c r="J4873" s="32"/>
      <c r="K4873" s="229"/>
      <c r="L4873" s="229"/>
      <c r="M4873" s="232"/>
      <c r="N4873" s="229"/>
    </row>
    <row r="4874">
      <c r="A4874" s="227" t="str">
        <f t="shared" si="1"/>
        <v>#VALUE!</v>
      </c>
      <c r="B4874" s="227" t="str">
        <f t="shared" si="2"/>
        <v>#VALUE!</v>
      </c>
      <c r="C4874" s="32"/>
      <c r="D4874" s="32"/>
      <c r="E4874" s="231"/>
      <c r="F4874" s="32"/>
      <c r="G4874" s="229"/>
      <c r="H4874" s="229"/>
      <c r="I4874" s="32"/>
      <c r="J4874" s="32"/>
      <c r="K4874" s="229"/>
      <c r="L4874" s="229"/>
      <c r="M4874" s="232"/>
      <c r="N4874" s="229"/>
    </row>
    <row r="4875">
      <c r="A4875" s="227" t="str">
        <f t="shared" si="1"/>
        <v>#VALUE!</v>
      </c>
      <c r="B4875" s="227" t="str">
        <f t="shared" si="2"/>
        <v>#VALUE!</v>
      </c>
      <c r="C4875" s="32"/>
      <c r="D4875" s="32"/>
      <c r="E4875" s="231"/>
      <c r="F4875" s="32"/>
      <c r="G4875" s="229"/>
      <c r="H4875" s="229"/>
      <c r="I4875" s="32"/>
      <c r="J4875" s="32"/>
      <c r="K4875" s="229"/>
      <c r="L4875" s="229"/>
      <c r="M4875" s="232"/>
      <c r="N4875" s="229"/>
    </row>
    <row r="4876">
      <c r="A4876" s="227" t="str">
        <f t="shared" si="1"/>
        <v>#VALUE!</v>
      </c>
      <c r="B4876" s="227" t="str">
        <f t="shared" si="2"/>
        <v>#VALUE!</v>
      </c>
      <c r="C4876" s="32"/>
      <c r="D4876" s="32"/>
      <c r="E4876" s="231"/>
      <c r="F4876" s="32"/>
      <c r="G4876" s="229"/>
      <c r="H4876" s="229"/>
      <c r="I4876" s="32"/>
      <c r="J4876" s="32"/>
      <c r="K4876" s="229"/>
      <c r="L4876" s="229"/>
      <c r="M4876" s="232"/>
      <c r="N4876" s="229"/>
    </row>
    <row r="4877">
      <c r="A4877" s="227" t="str">
        <f t="shared" si="1"/>
        <v>#VALUE!</v>
      </c>
      <c r="B4877" s="227" t="str">
        <f t="shared" si="2"/>
        <v>#VALUE!</v>
      </c>
      <c r="C4877" s="32"/>
      <c r="D4877" s="32"/>
      <c r="E4877" s="231"/>
      <c r="F4877" s="32"/>
      <c r="G4877" s="229"/>
      <c r="H4877" s="229"/>
      <c r="I4877" s="32"/>
      <c r="J4877" s="32"/>
      <c r="K4877" s="229"/>
      <c r="L4877" s="229"/>
      <c r="M4877" s="232"/>
      <c r="N4877" s="229"/>
    </row>
    <row r="4878">
      <c r="A4878" s="227" t="str">
        <f t="shared" si="1"/>
        <v>#VALUE!</v>
      </c>
      <c r="B4878" s="227" t="str">
        <f t="shared" si="2"/>
        <v>#VALUE!</v>
      </c>
      <c r="C4878" s="32"/>
      <c r="D4878" s="32"/>
      <c r="E4878" s="231"/>
      <c r="F4878" s="32"/>
      <c r="G4878" s="229"/>
      <c r="H4878" s="229"/>
      <c r="I4878" s="32"/>
      <c r="J4878" s="32"/>
      <c r="K4878" s="229"/>
      <c r="L4878" s="229"/>
      <c r="M4878" s="232"/>
      <c r="N4878" s="229"/>
    </row>
    <row r="4879">
      <c r="A4879" s="227" t="str">
        <f t="shared" si="1"/>
        <v>#VALUE!</v>
      </c>
      <c r="B4879" s="227" t="str">
        <f t="shared" si="2"/>
        <v>#VALUE!</v>
      </c>
      <c r="C4879" s="32"/>
      <c r="D4879" s="32"/>
      <c r="E4879" s="231"/>
      <c r="F4879" s="32"/>
      <c r="G4879" s="229"/>
      <c r="H4879" s="229"/>
      <c r="I4879" s="32"/>
      <c r="J4879" s="32"/>
      <c r="K4879" s="229"/>
      <c r="L4879" s="229"/>
      <c r="M4879" s="232"/>
      <c r="N4879" s="229"/>
    </row>
    <row r="4880">
      <c r="A4880" s="227" t="str">
        <f t="shared" si="1"/>
        <v>#VALUE!</v>
      </c>
      <c r="B4880" s="227" t="str">
        <f t="shared" si="2"/>
        <v>#VALUE!</v>
      </c>
      <c r="C4880" s="32"/>
      <c r="D4880" s="32"/>
      <c r="E4880" s="231"/>
      <c r="F4880" s="32"/>
      <c r="G4880" s="229"/>
      <c r="H4880" s="229"/>
      <c r="I4880" s="32"/>
      <c r="J4880" s="32"/>
      <c r="K4880" s="229"/>
      <c r="L4880" s="229"/>
      <c r="M4880" s="232"/>
      <c r="N4880" s="229"/>
    </row>
    <row r="4881">
      <c r="A4881" s="227" t="str">
        <f t="shared" si="1"/>
        <v>#VALUE!</v>
      </c>
      <c r="B4881" s="227" t="str">
        <f t="shared" si="2"/>
        <v>#VALUE!</v>
      </c>
      <c r="C4881" s="32"/>
      <c r="D4881" s="32"/>
      <c r="E4881" s="231"/>
      <c r="F4881" s="32"/>
      <c r="G4881" s="229"/>
      <c r="H4881" s="229"/>
      <c r="I4881" s="32"/>
      <c r="J4881" s="32"/>
      <c r="K4881" s="229"/>
      <c r="L4881" s="229"/>
      <c r="M4881" s="232"/>
      <c r="N4881" s="229"/>
    </row>
    <row r="4882">
      <c r="A4882" s="227" t="str">
        <f t="shared" si="1"/>
        <v>#VALUE!</v>
      </c>
      <c r="B4882" s="227" t="str">
        <f t="shared" si="2"/>
        <v>#VALUE!</v>
      </c>
      <c r="C4882" s="32"/>
      <c r="D4882" s="32"/>
      <c r="E4882" s="231"/>
      <c r="F4882" s="32"/>
      <c r="G4882" s="229"/>
      <c r="H4882" s="229"/>
      <c r="I4882" s="32"/>
      <c r="J4882" s="32"/>
      <c r="K4882" s="229"/>
      <c r="L4882" s="229"/>
      <c r="M4882" s="232"/>
      <c r="N4882" s="229"/>
    </row>
    <row r="4883">
      <c r="A4883" s="227" t="str">
        <f t="shared" si="1"/>
        <v>#VALUE!</v>
      </c>
      <c r="B4883" s="227" t="str">
        <f t="shared" si="2"/>
        <v>#VALUE!</v>
      </c>
      <c r="C4883" s="32"/>
      <c r="D4883" s="32"/>
      <c r="E4883" s="231"/>
      <c r="F4883" s="32"/>
      <c r="G4883" s="229"/>
      <c r="H4883" s="229"/>
      <c r="I4883" s="32"/>
      <c r="J4883" s="32"/>
      <c r="K4883" s="229"/>
      <c r="L4883" s="229"/>
      <c r="M4883" s="232"/>
      <c r="N4883" s="229"/>
    </row>
    <row r="4884">
      <c r="A4884" s="227" t="str">
        <f t="shared" si="1"/>
        <v>#VALUE!</v>
      </c>
      <c r="B4884" s="227" t="str">
        <f t="shared" si="2"/>
        <v>#VALUE!</v>
      </c>
      <c r="C4884" s="32"/>
      <c r="D4884" s="32"/>
      <c r="E4884" s="231"/>
      <c r="F4884" s="32"/>
      <c r="G4884" s="229"/>
      <c r="H4884" s="229"/>
      <c r="I4884" s="32"/>
      <c r="J4884" s="32"/>
      <c r="K4884" s="229"/>
      <c r="L4884" s="229"/>
      <c r="M4884" s="232"/>
      <c r="N4884" s="229"/>
    </row>
    <row r="4885">
      <c r="A4885" s="227" t="str">
        <f t="shared" si="1"/>
        <v>#VALUE!</v>
      </c>
      <c r="B4885" s="227" t="str">
        <f t="shared" si="2"/>
        <v>#VALUE!</v>
      </c>
      <c r="C4885" s="32"/>
      <c r="D4885" s="32"/>
      <c r="E4885" s="231"/>
      <c r="F4885" s="32"/>
      <c r="G4885" s="229"/>
      <c r="H4885" s="229"/>
      <c r="I4885" s="32"/>
      <c r="J4885" s="32"/>
      <c r="K4885" s="229"/>
      <c r="L4885" s="229"/>
      <c r="M4885" s="232"/>
      <c r="N4885" s="229"/>
    </row>
    <row r="4886">
      <c r="A4886" s="227" t="str">
        <f t="shared" si="1"/>
        <v>#VALUE!</v>
      </c>
      <c r="B4886" s="227" t="str">
        <f t="shared" si="2"/>
        <v>#VALUE!</v>
      </c>
      <c r="C4886" s="32"/>
      <c r="D4886" s="32"/>
      <c r="E4886" s="231"/>
      <c r="F4886" s="32"/>
      <c r="G4886" s="229"/>
      <c r="H4886" s="229"/>
      <c r="I4886" s="32"/>
      <c r="J4886" s="32"/>
      <c r="K4886" s="229"/>
      <c r="L4886" s="229"/>
      <c r="M4886" s="232"/>
      <c r="N4886" s="229"/>
    </row>
    <row r="4887">
      <c r="A4887" s="227" t="str">
        <f t="shared" si="1"/>
        <v>#VALUE!</v>
      </c>
      <c r="B4887" s="227" t="str">
        <f t="shared" si="2"/>
        <v>#VALUE!</v>
      </c>
      <c r="C4887" s="32"/>
      <c r="D4887" s="32"/>
      <c r="E4887" s="231"/>
      <c r="F4887" s="32"/>
      <c r="G4887" s="229"/>
      <c r="H4887" s="229"/>
      <c r="I4887" s="32"/>
      <c r="J4887" s="32"/>
      <c r="K4887" s="229"/>
      <c r="L4887" s="229"/>
      <c r="M4887" s="232"/>
      <c r="N4887" s="229"/>
    </row>
    <row r="4888">
      <c r="A4888" s="227" t="str">
        <f t="shared" si="1"/>
        <v>#VALUE!</v>
      </c>
      <c r="B4888" s="227" t="str">
        <f t="shared" si="2"/>
        <v>#VALUE!</v>
      </c>
      <c r="C4888" s="32"/>
      <c r="D4888" s="32"/>
      <c r="E4888" s="231"/>
      <c r="F4888" s="32"/>
      <c r="G4888" s="229"/>
      <c r="H4888" s="229"/>
      <c r="I4888" s="32"/>
      <c r="J4888" s="32"/>
      <c r="K4888" s="229"/>
      <c r="L4888" s="229"/>
      <c r="M4888" s="232"/>
      <c r="N4888" s="229"/>
    </row>
    <row r="4889">
      <c r="A4889" s="227" t="str">
        <f t="shared" si="1"/>
        <v>#VALUE!</v>
      </c>
      <c r="B4889" s="227" t="str">
        <f t="shared" si="2"/>
        <v>#VALUE!</v>
      </c>
      <c r="C4889" s="32"/>
      <c r="D4889" s="32"/>
      <c r="E4889" s="231"/>
      <c r="F4889" s="32"/>
      <c r="G4889" s="229"/>
      <c r="H4889" s="229"/>
      <c r="I4889" s="32"/>
      <c r="J4889" s="32"/>
      <c r="K4889" s="229"/>
      <c r="L4889" s="229"/>
      <c r="M4889" s="232"/>
      <c r="N4889" s="229"/>
    </row>
    <row r="4890">
      <c r="A4890" s="227" t="str">
        <f t="shared" si="1"/>
        <v>#VALUE!</v>
      </c>
      <c r="B4890" s="227" t="str">
        <f t="shared" si="2"/>
        <v>#VALUE!</v>
      </c>
      <c r="C4890" s="32"/>
      <c r="D4890" s="32"/>
      <c r="E4890" s="231"/>
      <c r="F4890" s="32"/>
      <c r="G4890" s="229"/>
      <c r="H4890" s="229"/>
      <c r="I4890" s="32"/>
      <c r="J4890" s="32"/>
      <c r="K4890" s="229"/>
      <c r="L4890" s="229"/>
      <c r="M4890" s="232"/>
      <c r="N4890" s="229"/>
    </row>
    <row r="4891">
      <c r="A4891" s="227" t="str">
        <f t="shared" si="1"/>
        <v>#VALUE!</v>
      </c>
      <c r="B4891" s="227" t="str">
        <f t="shared" si="2"/>
        <v>#VALUE!</v>
      </c>
      <c r="C4891" s="32"/>
      <c r="D4891" s="32"/>
      <c r="E4891" s="231"/>
      <c r="F4891" s="32"/>
      <c r="G4891" s="229"/>
      <c r="H4891" s="229"/>
      <c r="I4891" s="32"/>
      <c r="J4891" s="32"/>
      <c r="K4891" s="229"/>
      <c r="L4891" s="229"/>
      <c r="M4891" s="232"/>
      <c r="N4891" s="229"/>
    </row>
    <row r="4892">
      <c r="A4892" s="227" t="str">
        <f t="shared" si="1"/>
        <v>#VALUE!</v>
      </c>
      <c r="B4892" s="227" t="str">
        <f t="shared" si="2"/>
        <v>#VALUE!</v>
      </c>
      <c r="C4892" s="32"/>
      <c r="D4892" s="32"/>
      <c r="E4892" s="231"/>
      <c r="F4892" s="32"/>
      <c r="G4892" s="229"/>
      <c r="H4892" s="229"/>
      <c r="I4892" s="32"/>
      <c r="J4892" s="32"/>
      <c r="K4892" s="229"/>
      <c r="L4892" s="229"/>
      <c r="M4892" s="232"/>
      <c r="N4892" s="229"/>
    </row>
    <row r="4893">
      <c r="A4893" s="227" t="str">
        <f t="shared" si="1"/>
        <v>#VALUE!</v>
      </c>
      <c r="B4893" s="227" t="str">
        <f t="shared" si="2"/>
        <v>#VALUE!</v>
      </c>
      <c r="C4893" s="32"/>
      <c r="D4893" s="32"/>
      <c r="E4893" s="231"/>
      <c r="F4893" s="32"/>
      <c r="G4893" s="229"/>
      <c r="H4893" s="229"/>
      <c r="I4893" s="32"/>
      <c r="J4893" s="32"/>
      <c r="K4893" s="229"/>
      <c r="L4893" s="229"/>
      <c r="M4893" s="232"/>
      <c r="N4893" s="229"/>
    </row>
    <row r="4894">
      <c r="A4894" s="227" t="str">
        <f t="shared" si="1"/>
        <v>#VALUE!</v>
      </c>
      <c r="B4894" s="227" t="str">
        <f t="shared" si="2"/>
        <v>#VALUE!</v>
      </c>
      <c r="C4894" s="32"/>
      <c r="D4894" s="32"/>
      <c r="E4894" s="231"/>
      <c r="F4894" s="32"/>
      <c r="G4894" s="229"/>
      <c r="H4894" s="229"/>
      <c r="I4894" s="32"/>
      <c r="J4894" s="32"/>
      <c r="K4894" s="229"/>
      <c r="L4894" s="229"/>
      <c r="M4894" s="232"/>
      <c r="N4894" s="229"/>
    </row>
    <row r="4895">
      <c r="A4895" s="227" t="str">
        <f t="shared" si="1"/>
        <v>#VALUE!</v>
      </c>
      <c r="B4895" s="227" t="str">
        <f t="shared" si="2"/>
        <v>#VALUE!</v>
      </c>
      <c r="C4895" s="32"/>
      <c r="D4895" s="32"/>
      <c r="E4895" s="231"/>
      <c r="F4895" s="32"/>
      <c r="G4895" s="229"/>
      <c r="H4895" s="229"/>
      <c r="I4895" s="32"/>
      <c r="J4895" s="32"/>
      <c r="K4895" s="229"/>
      <c r="L4895" s="229"/>
      <c r="M4895" s="232"/>
      <c r="N4895" s="229"/>
    </row>
    <row r="4896">
      <c r="A4896" s="227" t="str">
        <f t="shared" si="1"/>
        <v>#VALUE!</v>
      </c>
      <c r="B4896" s="227" t="str">
        <f t="shared" si="2"/>
        <v>#VALUE!</v>
      </c>
      <c r="C4896" s="32"/>
      <c r="D4896" s="32"/>
      <c r="E4896" s="231"/>
      <c r="F4896" s="32"/>
      <c r="G4896" s="229"/>
      <c r="H4896" s="229"/>
      <c r="I4896" s="32"/>
      <c r="J4896" s="32"/>
      <c r="K4896" s="229"/>
      <c r="L4896" s="229"/>
      <c r="M4896" s="232"/>
      <c r="N4896" s="229"/>
    </row>
    <row r="4897">
      <c r="A4897" s="227" t="str">
        <f t="shared" si="1"/>
        <v>#VALUE!</v>
      </c>
      <c r="B4897" s="227" t="str">
        <f t="shared" si="2"/>
        <v>#VALUE!</v>
      </c>
      <c r="C4897" s="32"/>
      <c r="D4897" s="32"/>
      <c r="E4897" s="231"/>
      <c r="F4897" s="32"/>
      <c r="G4897" s="229"/>
      <c r="H4897" s="229"/>
      <c r="I4897" s="32"/>
      <c r="J4897" s="32"/>
      <c r="K4897" s="229"/>
      <c r="L4897" s="229"/>
      <c r="M4897" s="232"/>
      <c r="N4897" s="229"/>
    </row>
    <row r="4898">
      <c r="A4898" s="227" t="str">
        <f t="shared" si="1"/>
        <v>#VALUE!</v>
      </c>
      <c r="B4898" s="227" t="str">
        <f t="shared" si="2"/>
        <v>#VALUE!</v>
      </c>
      <c r="C4898" s="32"/>
      <c r="D4898" s="32"/>
      <c r="E4898" s="231"/>
      <c r="F4898" s="32"/>
      <c r="G4898" s="229"/>
      <c r="H4898" s="229"/>
      <c r="I4898" s="32"/>
      <c r="J4898" s="32"/>
      <c r="K4898" s="229"/>
      <c r="L4898" s="229"/>
      <c r="M4898" s="232"/>
      <c r="N4898" s="229"/>
    </row>
    <row r="4899">
      <c r="A4899" s="227" t="str">
        <f t="shared" si="1"/>
        <v>#VALUE!</v>
      </c>
      <c r="B4899" s="227" t="str">
        <f t="shared" si="2"/>
        <v>#VALUE!</v>
      </c>
      <c r="C4899" s="32"/>
      <c r="D4899" s="32"/>
      <c r="E4899" s="231"/>
      <c r="F4899" s="32"/>
      <c r="G4899" s="229"/>
      <c r="H4899" s="229"/>
      <c r="I4899" s="32"/>
      <c r="J4899" s="32"/>
      <c r="K4899" s="229"/>
      <c r="L4899" s="229"/>
      <c r="M4899" s="232"/>
      <c r="N4899" s="229"/>
    </row>
    <row r="4900">
      <c r="A4900" s="227" t="str">
        <f t="shared" si="1"/>
        <v>#VALUE!</v>
      </c>
      <c r="B4900" s="227" t="str">
        <f t="shared" si="2"/>
        <v>#VALUE!</v>
      </c>
      <c r="C4900" s="32"/>
      <c r="D4900" s="32"/>
      <c r="E4900" s="231"/>
      <c r="F4900" s="32"/>
      <c r="G4900" s="229"/>
      <c r="H4900" s="229"/>
      <c r="I4900" s="32"/>
      <c r="J4900" s="32"/>
      <c r="K4900" s="229"/>
      <c r="L4900" s="229"/>
      <c r="M4900" s="232"/>
      <c r="N4900" s="229"/>
    </row>
    <row r="4901">
      <c r="A4901" s="227" t="str">
        <f t="shared" si="1"/>
        <v>#VALUE!</v>
      </c>
      <c r="B4901" s="227" t="str">
        <f t="shared" si="2"/>
        <v>#VALUE!</v>
      </c>
      <c r="C4901" s="32"/>
      <c r="D4901" s="32"/>
      <c r="E4901" s="231"/>
      <c r="F4901" s="32"/>
      <c r="G4901" s="229"/>
      <c r="H4901" s="229"/>
      <c r="I4901" s="32"/>
      <c r="J4901" s="32"/>
      <c r="K4901" s="229"/>
      <c r="L4901" s="229"/>
      <c r="M4901" s="232"/>
      <c r="N4901" s="229"/>
    </row>
    <row r="4902">
      <c r="A4902" s="227" t="str">
        <f t="shared" si="1"/>
        <v>#VALUE!</v>
      </c>
      <c r="B4902" s="227" t="str">
        <f t="shared" si="2"/>
        <v>#VALUE!</v>
      </c>
      <c r="C4902" s="32"/>
      <c r="D4902" s="32"/>
      <c r="E4902" s="231"/>
      <c r="F4902" s="32"/>
      <c r="G4902" s="229"/>
      <c r="H4902" s="229"/>
      <c r="I4902" s="32"/>
      <c r="J4902" s="32"/>
      <c r="K4902" s="229"/>
      <c r="L4902" s="229"/>
      <c r="M4902" s="232"/>
      <c r="N4902" s="229"/>
    </row>
    <row r="4903">
      <c r="A4903" s="227" t="str">
        <f t="shared" si="1"/>
        <v>#VALUE!</v>
      </c>
      <c r="B4903" s="227" t="str">
        <f t="shared" si="2"/>
        <v>#VALUE!</v>
      </c>
      <c r="C4903" s="32"/>
      <c r="D4903" s="32"/>
      <c r="E4903" s="231"/>
      <c r="F4903" s="32"/>
      <c r="G4903" s="229"/>
      <c r="H4903" s="229"/>
      <c r="I4903" s="32"/>
      <c r="J4903" s="32"/>
      <c r="K4903" s="229"/>
      <c r="L4903" s="229"/>
      <c r="M4903" s="232"/>
      <c r="N4903" s="229"/>
    </row>
    <row r="4904">
      <c r="A4904" s="227" t="str">
        <f t="shared" si="1"/>
        <v>#VALUE!</v>
      </c>
      <c r="B4904" s="227" t="str">
        <f t="shared" si="2"/>
        <v>#VALUE!</v>
      </c>
      <c r="C4904" s="32"/>
      <c r="D4904" s="32"/>
      <c r="E4904" s="231"/>
      <c r="F4904" s="32"/>
      <c r="G4904" s="229"/>
      <c r="H4904" s="229"/>
      <c r="I4904" s="32"/>
      <c r="J4904" s="32"/>
      <c r="K4904" s="229"/>
      <c r="L4904" s="229"/>
      <c r="M4904" s="232"/>
      <c r="N4904" s="229"/>
    </row>
    <row r="4905">
      <c r="A4905" s="227" t="str">
        <f t="shared" si="1"/>
        <v>#VALUE!</v>
      </c>
      <c r="B4905" s="227" t="str">
        <f t="shared" si="2"/>
        <v>#VALUE!</v>
      </c>
      <c r="C4905" s="32"/>
      <c r="D4905" s="32"/>
      <c r="E4905" s="231"/>
      <c r="F4905" s="32"/>
      <c r="G4905" s="229"/>
      <c r="H4905" s="229"/>
      <c r="I4905" s="32"/>
      <c r="J4905" s="32"/>
      <c r="K4905" s="229"/>
      <c r="L4905" s="229"/>
      <c r="M4905" s="232"/>
      <c r="N4905" s="229"/>
    </row>
    <row r="4906">
      <c r="A4906" s="227" t="str">
        <f t="shared" si="1"/>
        <v>#VALUE!</v>
      </c>
      <c r="B4906" s="227" t="str">
        <f t="shared" si="2"/>
        <v>#VALUE!</v>
      </c>
      <c r="C4906" s="32"/>
      <c r="D4906" s="32"/>
      <c r="E4906" s="231"/>
      <c r="F4906" s="32"/>
      <c r="G4906" s="229"/>
      <c r="H4906" s="229"/>
      <c r="I4906" s="32"/>
      <c r="J4906" s="32"/>
      <c r="K4906" s="229"/>
      <c r="L4906" s="229"/>
      <c r="M4906" s="232"/>
      <c r="N4906" s="229"/>
    </row>
    <row r="4907">
      <c r="A4907" s="227" t="str">
        <f t="shared" si="1"/>
        <v>#VALUE!</v>
      </c>
      <c r="B4907" s="227" t="str">
        <f t="shared" si="2"/>
        <v>#VALUE!</v>
      </c>
      <c r="C4907" s="32"/>
      <c r="D4907" s="32"/>
      <c r="E4907" s="231"/>
      <c r="F4907" s="32"/>
      <c r="G4907" s="229"/>
      <c r="H4907" s="229"/>
      <c r="I4907" s="32"/>
      <c r="J4907" s="32"/>
      <c r="K4907" s="229"/>
      <c r="L4907" s="229"/>
      <c r="M4907" s="232"/>
      <c r="N4907" s="229"/>
    </row>
    <row r="4908">
      <c r="A4908" s="227" t="str">
        <f t="shared" si="1"/>
        <v>#VALUE!</v>
      </c>
      <c r="B4908" s="227" t="str">
        <f t="shared" si="2"/>
        <v>#VALUE!</v>
      </c>
      <c r="C4908" s="32"/>
      <c r="D4908" s="32"/>
      <c r="E4908" s="231"/>
      <c r="F4908" s="32"/>
      <c r="G4908" s="229"/>
      <c r="H4908" s="229"/>
      <c r="I4908" s="32"/>
      <c r="J4908" s="32"/>
      <c r="K4908" s="229"/>
      <c r="L4908" s="229"/>
      <c r="M4908" s="232"/>
      <c r="N4908" s="229"/>
    </row>
    <row r="4909">
      <c r="A4909" s="227" t="str">
        <f t="shared" si="1"/>
        <v>#VALUE!</v>
      </c>
      <c r="B4909" s="227" t="str">
        <f t="shared" si="2"/>
        <v>#VALUE!</v>
      </c>
      <c r="C4909" s="32"/>
      <c r="D4909" s="32"/>
      <c r="E4909" s="231"/>
      <c r="F4909" s="32"/>
      <c r="G4909" s="229"/>
      <c r="H4909" s="229"/>
      <c r="I4909" s="32"/>
      <c r="J4909" s="32"/>
      <c r="K4909" s="229"/>
      <c r="L4909" s="229"/>
      <c r="M4909" s="232"/>
      <c r="N4909" s="229"/>
    </row>
    <row r="4910">
      <c r="A4910" s="227" t="str">
        <f t="shared" si="1"/>
        <v>#VALUE!</v>
      </c>
      <c r="B4910" s="227" t="str">
        <f t="shared" si="2"/>
        <v>#VALUE!</v>
      </c>
      <c r="C4910" s="32"/>
      <c r="D4910" s="32"/>
      <c r="E4910" s="231"/>
      <c r="F4910" s="32"/>
      <c r="G4910" s="229"/>
      <c r="H4910" s="229"/>
      <c r="I4910" s="32"/>
      <c r="J4910" s="32"/>
      <c r="K4910" s="229"/>
      <c r="L4910" s="229"/>
      <c r="M4910" s="232"/>
      <c r="N4910" s="229"/>
    </row>
    <row r="4911">
      <c r="A4911" s="227" t="str">
        <f t="shared" si="1"/>
        <v>#VALUE!</v>
      </c>
      <c r="B4911" s="227" t="str">
        <f t="shared" si="2"/>
        <v>#VALUE!</v>
      </c>
      <c r="C4911" s="32"/>
      <c r="D4911" s="32"/>
      <c r="E4911" s="231"/>
      <c r="F4911" s="32"/>
      <c r="G4911" s="229"/>
      <c r="H4911" s="229"/>
      <c r="I4911" s="32"/>
      <c r="J4911" s="32"/>
      <c r="K4911" s="229"/>
      <c r="L4911" s="229"/>
      <c r="M4911" s="232"/>
      <c r="N4911" s="229"/>
    </row>
    <row r="4912">
      <c r="A4912" s="227" t="str">
        <f t="shared" si="1"/>
        <v>#VALUE!</v>
      </c>
      <c r="B4912" s="227" t="str">
        <f t="shared" si="2"/>
        <v>#VALUE!</v>
      </c>
      <c r="C4912" s="32"/>
      <c r="D4912" s="32"/>
      <c r="E4912" s="231"/>
      <c r="F4912" s="32"/>
      <c r="G4912" s="229"/>
      <c r="H4912" s="229"/>
      <c r="I4912" s="32"/>
      <c r="J4912" s="32"/>
      <c r="K4912" s="229"/>
      <c r="L4912" s="229"/>
      <c r="M4912" s="232"/>
      <c r="N4912" s="229"/>
    </row>
    <row r="4913">
      <c r="A4913" s="227" t="str">
        <f t="shared" si="1"/>
        <v>#VALUE!</v>
      </c>
      <c r="B4913" s="227" t="str">
        <f t="shared" si="2"/>
        <v>#VALUE!</v>
      </c>
      <c r="C4913" s="32"/>
      <c r="D4913" s="32"/>
      <c r="E4913" s="231"/>
      <c r="F4913" s="32"/>
      <c r="G4913" s="229"/>
      <c r="H4913" s="229"/>
      <c r="I4913" s="32"/>
      <c r="J4913" s="32"/>
      <c r="K4913" s="229"/>
      <c r="L4913" s="229"/>
      <c r="M4913" s="232"/>
      <c r="N4913" s="229"/>
    </row>
    <row r="4914">
      <c r="A4914" s="227" t="str">
        <f t="shared" si="1"/>
        <v>#VALUE!</v>
      </c>
      <c r="B4914" s="227" t="str">
        <f t="shared" si="2"/>
        <v>#VALUE!</v>
      </c>
      <c r="C4914" s="32"/>
      <c r="D4914" s="32"/>
      <c r="E4914" s="231"/>
      <c r="F4914" s="32"/>
      <c r="G4914" s="229"/>
      <c r="H4914" s="229"/>
      <c r="I4914" s="32"/>
      <c r="J4914" s="32"/>
      <c r="K4914" s="229"/>
      <c r="L4914" s="229"/>
      <c r="M4914" s="232"/>
      <c r="N4914" s="229"/>
    </row>
    <row r="4915">
      <c r="A4915" s="227" t="str">
        <f t="shared" si="1"/>
        <v>#VALUE!</v>
      </c>
      <c r="B4915" s="227" t="str">
        <f t="shared" si="2"/>
        <v>#VALUE!</v>
      </c>
      <c r="C4915" s="32"/>
      <c r="D4915" s="32"/>
      <c r="E4915" s="231"/>
      <c r="F4915" s="32"/>
      <c r="G4915" s="229"/>
      <c r="H4915" s="229"/>
      <c r="I4915" s="32"/>
      <c r="J4915" s="32"/>
      <c r="K4915" s="229"/>
      <c r="L4915" s="229"/>
      <c r="M4915" s="232"/>
      <c r="N4915" s="229"/>
    </row>
    <row r="4916">
      <c r="A4916" s="227" t="str">
        <f t="shared" si="1"/>
        <v>#VALUE!</v>
      </c>
      <c r="B4916" s="227" t="str">
        <f t="shared" si="2"/>
        <v>#VALUE!</v>
      </c>
      <c r="C4916" s="32"/>
      <c r="D4916" s="32"/>
      <c r="E4916" s="231"/>
      <c r="F4916" s="32"/>
      <c r="G4916" s="229"/>
      <c r="H4916" s="229"/>
      <c r="I4916" s="32"/>
      <c r="J4916" s="32"/>
      <c r="K4916" s="229"/>
      <c r="L4916" s="229"/>
      <c r="M4916" s="232"/>
      <c r="N4916" s="229"/>
    </row>
    <row r="4917">
      <c r="A4917" s="227" t="str">
        <f t="shared" si="1"/>
        <v>#VALUE!</v>
      </c>
      <c r="B4917" s="227" t="str">
        <f t="shared" si="2"/>
        <v>#VALUE!</v>
      </c>
      <c r="C4917" s="32"/>
      <c r="D4917" s="32"/>
      <c r="E4917" s="231"/>
      <c r="F4917" s="32"/>
      <c r="G4917" s="229"/>
      <c r="H4917" s="229"/>
      <c r="I4917" s="32"/>
      <c r="J4917" s="32"/>
      <c r="K4917" s="229"/>
      <c r="L4917" s="229"/>
      <c r="M4917" s="232"/>
      <c r="N4917" s="229"/>
    </row>
    <row r="4918">
      <c r="A4918" s="227" t="str">
        <f t="shared" si="1"/>
        <v>#VALUE!</v>
      </c>
      <c r="B4918" s="227" t="str">
        <f t="shared" si="2"/>
        <v>#VALUE!</v>
      </c>
      <c r="C4918" s="32"/>
      <c r="D4918" s="32"/>
      <c r="E4918" s="231"/>
      <c r="F4918" s="32"/>
      <c r="G4918" s="229"/>
      <c r="H4918" s="229"/>
      <c r="I4918" s="32"/>
      <c r="J4918" s="32"/>
      <c r="K4918" s="229"/>
      <c r="L4918" s="229"/>
      <c r="M4918" s="232"/>
      <c r="N4918" s="229"/>
    </row>
    <row r="4919">
      <c r="A4919" s="227" t="str">
        <f t="shared" si="1"/>
        <v>#VALUE!</v>
      </c>
      <c r="B4919" s="227" t="str">
        <f t="shared" si="2"/>
        <v>#VALUE!</v>
      </c>
      <c r="C4919" s="32"/>
      <c r="D4919" s="32"/>
      <c r="E4919" s="231"/>
      <c r="F4919" s="32"/>
      <c r="G4919" s="229"/>
      <c r="H4919" s="229"/>
      <c r="I4919" s="32"/>
      <c r="J4919" s="32"/>
      <c r="K4919" s="229"/>
      <c r="L4919" s="229"/>
      <c r="M4919" s="232"/>
      <c r="N4919" s="229"/>
    </row>
    <row r="4920">
      <c r="A4920" s="227" t="str">
        <f t="shared" si="1"/>
        <v>#VALUE!</v>
      </c>
      <c r="B4920" s="227" t="str">
        <f t="shared" si="2"/>
        <v>#VALUE!</v>
      </c>
      <c r="C4920" s="32"/>
      <c r="D4920" s="32"/>
      <c r="E4920" s="231"/>
      <c r="F4920" s="32"/>
      <c r="G4920" s="229"/>
      <c r="H4920" s="229"/>
      <c r="I4920" s="32"/>
      <c r="J4920" s="32"/>
      <c r="K4920" s="229"/>
      <c r="L4920" s="229"/>
      <c r="M4920" s="232"/>
      <c r="N4920" s="229"/>
    </row>
    <row r="4921">
      <c r="A4921" s="227" t="str">
        <f t="shared" si="1"/>
        <v>#VALUE!</v>
      </c>
      <c r="B4921" s="227" t="str">
        <f t="shared" si="2"/>
        <v>#VALUE!</v>
      </c>
      <c r="C4921" s="32"/>
      <c r="D4921" s="32"/>
      <c r="E4921" s="231"/>
      <c r="F4921" s="32"/>
      <c r="G4921" s="229"/>
      <c r="H4921" s="229"/>
      <c r="I4921" s="32"/>
      <c r="J4921" s="32"/>
      <c r="K4921" s="229"/>
      <c r="L4921" s="229"/>
      <c r="M4921" s="232"/>
      <c r="N4921" s="229"/>
    </row>
    <row r="4922">
      <c r="A4922" s="227" t="str">
        <f t="shared" si="1"/>
        <v>#VALUE!</v>
      </c>
      <c r="B4922" s="227" t="str">
        <f t="shared" si="2"/>
        <v>#VALUE!</v>
      </c>
      <c r="C4922" s="32"/>
      <c r="D4922" s="32"/>
      <c r="E4922" s="231"/>
      <c r="F4922" s="32"/>
      <c r="G4922" s="229"/>
      <c r="H4922" s="229"/>
      <c r="I4922" s="32"/>
      <c r="J4922" s="32"/>
      <c r="K4922" s="229"/>
      <c r="L4922" s="229"/>
      <c r="M4922" s="232"/>
      <c r="N4922" s="229"/>
    </row>
    <row r="4923">
      <c r="A4923" s="227" t="str">
        <f t="shared" si="1"/>
        <v>#VALUE!</v>
      </c>
      <c r="B4923" s="227" t="str">
        <f t="shared" si="2"/>
        <v>#VALUE!</v>
      </c>
      <c r="C4923" s="32"/>
      <c r="D4923" s="32"/>
      <c r="E4923" s="231"/>
      <c r="F4923" s="32"/>
      <c r="G4923" s="229"/>
      <c r="H4923" s="229"/>
      <c r="I4923" s="32"/>
      <c r="J4923" s="32"/>
      <c r="K4923" s="229"/>
      <c r="L4923" s="229"/>
      <c r="M4923" s="232"/>
      <c r="N4923" s="229"/>
    </row>
    <row r="4924">
      <c r="A4924" s="227" t="str">
        <f t="shared" si="1"/>
        <v>#VALUE!</v>
      </c>
      <c r="B4924" s="227" t="str">
        <f t="shared" si="2"/>
        <v>#VALUE!</v>
      </c>
      <c r="C4924" s="32"/>
      <c r="D4924" s="32"/>
      <c r="E4924" s="231"/>
      <c r="F4924" s="32"/>
      <c r="G4924" s="229"/>
      <c r="H4924" s="229"/>
      <c r="I4924" s="32"/>
      <c r="J4924" s="32"/>
      <c r="K4924" s="229"/>
      <c r="L4924" s="229"/>
      <c r="M4924" s="232"/>
      <c r="N4924" s="229"/>
    </row>
    <row r="4925">
      <c r="A4925" s="227" t="str">
        <f t="shared" si="1"/>
        <v>#VALUE!</v>
      </c>
      <c r="B4925" s="227" t="str">
        <f t="shared" si="2"/>
        <v>#VALUE!</v>
      </c>
      <c r="C4925" s="32"/>
      <c r="D4925" s="32"/>
      <c r="E4925" s="231"/>
      <c r="F4925" s="32"/>
      <c r="G4925" s="229"/>
      <c r="H4925" s="229"/>
      <c r="I4925" s="32"/>
      <c r="J4925" s="32"/>
      <c r="K4925" s="229"/>
      <c r="L4925" s="229"/>
      <c r="M4925" s="232"/>
      <c r="N4925" s="229"/>
    </row>
    <row r="4926">
      <c r="A4926" s="227" t="str">
        <f t="shared" si="1"/>
        <v>#VALUE!</v>
      </c>
      <c r="B4926" s="227" t="str">
        <f t="shared" si="2"/>
        <v>#VALUE!</v>
      </c>
      <c r="C4926" s="32"/>
      <c r="D4926" s="32"/>
      <c r="E4926" s="231"/>
      <c r="F4926" s="32"/>
      <c r="G4926" s="229"/>
      <c r="H4926" s="229"/>
      <c r="I4926" s="32"/>
      <c r="J4926" s="32"/>
      <c r="K4926" s="229"/>
      <c r="L4926" s="229"/>
      <c r="M4926" s="232"/>
      <c r="N4926" s="229"/>
    </row>
    <row r="4927">
      <c r="A4927" s="227" t="str">
        <f t="shared" si="1"/>
        <v>#VALUE!</v>
      </c>
      <c r="B4927" s="227" t="str">
        <f t="shared" si="2"/>
        <v>#VALUE!</v>
      </c>
      <c r="C4927" s="32"/>
      <c r="D4927" s="32"/>
      <c r="E4927" s="231"/>
      <c r="F4927" s="32"/>
      <c r="G4927" s="229"/>
      <c r="H4927" s="229"/>
      <c r="I4927" s="32"/>
      <c r="J4927" s="32"/>
      <c r="K4927" s="229"/>
      <c r="L4927" s="229"/>
      <c r="M4927" s="232"/>
      <c r="N4927" s="229"/>
    </row>
    <row r="4928">
      <c r="A4928" s="227" t="str">
        <f t="shared" si="1"/>
        <v>#VALUE!</v>
      </c>
      <c r="B4928" s="227" t="str">
        <f t="shared" si="2"/>
        <v>#VALUE!</v>
      </c>
      <c r="C4928" s="32"/>
      <c r="D4928" s="32"/>
      <c r="E4928" s="231"/>
      <c r="F4928" s="32"/>
      <c r="G4928" s="229"/>
      <c r="H4928" s="229"/>
      <c r="I4928" s="32"/>
      <c r="J4928" s="32"/>
      <c r="K4928" s="229"/>
      <c r="L4928" s="229"/>
      <c r="M4928" s="232"/>
      <c r="N4928" s="229"/>
    </row>
    <row r="4929">
      <c r="A4929" s="227" t="str">
        <f t="shared" si="1"/>
        <v>#VALUE!</v>
      </c>
      <c r="B4929" s="227" t="str">
        <f t="shared" si="2"/>
        <v>#VALUE!</v>
      </c>
      <c r="C4929" s="32"/>
      <c r="D4929" s="32"/>
      <c r="E4929" s="231"/>
      <c r="F4929" s="32"/>
      <c r="G4929" s="229"/>
      <c r="H4929" s="229"/>
      <c r="I4929" s="32"/>
      <c r="J4929" s="32"/>
      <c r="K4929" s="229"/>
      <c r="L4929" s="229"/>
      <c r="M4929" s="232"/>
      <c r="N4929" s="229"/>
    </row>
    <row r="4930">
      <c r="A4930" s="227" t="str">
        <f t="shared" si="1"/>
        <v>#VALUE!</v>
      </c>
      <c r="B4930" s="227" t="str">
        <f t="shared" si="2"/>
        <v>#VALUE!</v>
      </c>
      <c r="C4930" s="32"/>
      <c r="D4930" s="32"/>
      <c r="E4930" s="231"/>
      <c r="F4930" s="32"/>
      <c r="G4930" s="229"/>
      <c r="H4930" s="229"/>
      <c r="I4930" s="32"/>
      <c r="J4930" s="32"/>
      <c r="K4930" s="229"/>
      <c r="L4930" s="229"/>
      <c r="M4930" s="232"/>
      <c r="N4930" s="229"/>
    </row>
    <row r="4931">
      <c r="A4931" s="227" t="str">
        <f t="shared" si="1"/>
        <v>#VALUE!</v>
      </c>
      <c r="B4931" s="227" t="str">
        <f t="shared" si="2"/>
        <v>#VALUE!</v>
      </c>
      <c r="C4931" s="32"/>
      <c r="D4931" s="32"/>
      <c r="E4931" s="231"/>
      <c r="F4931" s="32"/>
      <c r="G4931" s="229"/>
      <c r="H4931" s="229"/>
      <c r="I4931" s="32"/>
      <c r="J4931" s="32"/>
      <c r="K4931" s="229"/>
      <c r="L4931" s="229"/>
      <c r="M4931" s="232"/>
      <c r="N4931" s="229"/>
    </row>
    <row r="4932">
      <c r="A4932" s="227" t="str">
        <f t="shared" si="1"/>
        <v>#VALUE!</v>
      </c>
      <c r="B4932" s="227" t="str">
        <f t="shared" si="2"/>
        <v>#VALUE!</v>
      </c>
      <c r="C4932" s="32"/>
      <c r="D4932" s="32"/>
      <c r="E4932" s="231"/>
      <c r="F4932" s="32"/>
      <c r="G4932" s="229"/>
      <c r="H4932" s="229"/>
      <c r="I4932" s="32"/>
      <c r="J4932" s="32"/>
      <c r="K4932" s="229"/>
      <c r="L4932" s="229"/>
      <c r="M4932" s="232"/>
      <c r="N4932" s="229"/>
    </row>
    <row r="4933">
      <c r="A4933" s="227" t="str">
        <f t="shared" si="1"/>
        <v>#VALUE!</v>
      </c>
      <c r="B4933" s="227" t="str">
        <f t="shared" si="2"/>
        <v>#VALUE!</v>
      </c>
      <c r="C4933" s="32"/>
      <c r="D4933" s="32"/>
      <c r="E4933" s="231"/>
      <c r="F4933" s="32"/>
      <c r="G4933" s="229"/>
      <c r="H4933" s="229"/>
      <c r="I4933" s="32"/>
      <c r="J4933" s="32"/>
      <c r="K4933" s="229"/>
      <c r="L4933" s="229"/>
      <c r="M4933" s="232"/>
      <c r="N4933" s="229"/>
    </row>
    <row r="4934">
      <c r="A4934" s="227" t="str">
        <f t="shared" si="1"/>
        <v>#VALUE!</v>
      </c>
      <c r="B4934" s="227" t="str">
        <f t="shared" si="2"/>
        <v>#VALUE!</v>
      </c>
      <c r="C4934" s="32"/>
      <c r="D4934" s="32"/>
      <c r="E4934" s="231"/>
      <c r="F4934" s="32"/>
      <c r="G4934" s="229"/>
      <c r="H4934" s="229"/>
      <c r="I4934" s="32"/>
      <c r="J4934" s="32"/>
      <c r="K4934" s="229"/>
      <c r="L4934" s="229"/>
      <c r="M4934" s="232"/>
      <c r="N4934" s="229"/>
    </row>
    <row r="4935">
      <c r="A4935" s="227" t="str">
        <f t="shared" si="1"/>
        <v>#VALUE!</v>
      </c>
      <c r="B4935" s="227" t="str">
        <f t="shared" si="2"/>
        <v>#VALUE!</v>
      </c>
      <c r="C4935" s="32"/>
      <c r="D4935" s="32"/>
      <c r="E4935" s="231"/>
      <c r="F4935" s="32"/>
      <c r="G4935" s="229"/>
      <c r="H4935" s="229"/>
      <c r="I4935" s="32"/>
      <c r="J4935" s="32"/>
      <c r="K4935" s="229"/>
      <c r="L4935" s="229"/>
      <c r="M4935" s="232"/>
      <c r="N4935" s="229"/>
    </row>
    <row r="4936">
      <c r="A4936" s="227" t="str">
        <f t="shared" si="1"/>
        <v>#VALUE!</v>
      </c>
      <c r="B4936" s="227" t="str">
        <f t="shared" si="2"/>
        <v>#VALUE!</v>
      </c>
      <c r="C4936" s="32"/>
      <c r="D4936" s="32"/>
      <c r="E4936" s="231"/>
      <c r="F4936" s="32"/>
      <c r="G4936" s="229"/>
      <c r="H4936" s="229"/>
      <c r="I4936" s="32"/>
      <c r="J4936" s="32"/>
      <c r="K4936" s="229"/>
      <c r="L4936" s="229"/>
      <c r="M4936" s="232"/>
      <c r="N4936" s="229"/>
    </row>
    <row r="4937">
      <c r="A4937" s="227" t="str">
        <f t="shared" si="1"/>
        <v>#VALUE!</v>
      </c>
      <c r="B4937" s="227" t="str">
        <f t="shared" si="2"/>
        <v>#VALUE!</v>
      </c>
      <c r="C4937" s="32"/>
      <c r="D4937" s="32"/>
      <c r="E4937" s="231"/>
      <c r="F4937" s="32"/>
      <c r="G4937" s="229"/>
      <c r="H4937" s="229"/>
      <c r="I4937" s="32"/>
      <c r="J4937" s="32"/>
      <c r="K4937" s="229"/>
      <c r="L4937" s="229"/>
      <c r="M4937" s="232"/>
      <c r="N4937" s="229"/>
    </row>
    <row r="4938">
      <c r="A4938" s="227" t="str">
        <f t="shared" si="1"/>
        <v>#VALUE!</v>
      </c>
      <c r="B4938" s="227" t="str">
        <f t="shared" si="2"/>
        <v>#VALUE!</v>
      </c>
      <c r="C4938" s="32"/>
      <c r="D4938" s="32"/>
      <c r="E4938" s="231"/>
      <c r="F4938" s="32"/>
      <c r="G4938" s="229"/>
      <c r="H4938" s="229"/>
      <c r="I4938" s="32"/>
      <c r="J4938" s="32"/>
      <c r="K4938" s="229"/>
      <c r="L4938" s="229"/>
      <c r="M4938" s="232"/>
      <c r="N4938" s="229"/>
    </row>
    <row r="4939">
      <c r="A4939" s="227" t="str">
        <f t="shared" si="1"/>
        <v>#VALUE!</v>
      </c>
      <c r="B4939" s="227" t="str">
        <f t="shared" si="2"/>
        <v>#VALUE!</v>
      </c>
      <c r="C4939" s="32"/>
      <c r="D4939" s="32"/>
      <c r="E4939" s="231"/>
      <c r="F4939" s="32"/>
      <c r="G4939" s="229"/>
      <c r="H4939" s="229"/>
      <c r="I4939" s="32"/>
      <c r="J4939" s="32"/>
      <c r="K4939" s="229"/>
      <c r="L4939" s="229"/>
      <c r="M4939" s="232"/>
      <c r="N4939" s="229"/>
    </row>
    <row r="4940">
      <c r="A4940" s="227" t="str">
        <f t="shared" si="1"/>
        <v>#VALUE!</v>
      </c>
      <c r="B4940" s="227" t="str">
        <f t="shared" si="2"/>
        <v>#VALUE!</v>
      </c>
      <c r="C4940" s="32"/>
      <c r="D4940" s="32"/>
      <c r="E4940" s="231"/>
      <c r="F4940" s="32"/>
      <c r="G4940" s="229"/>
      <c r="H4940" s="229"/>
      <c r="I4940" s="32"/>
      <c r="J4940" s="32"/>
      <c r="K4940" s="229"/>
      <c r="L4940" s="229"/>
      <c r="M4940" s="232"/>
      <c r="N4940" s="229"/>
    </row>
    <row r="4941">
      <c r="A4941" s="227" t="str">
        <f t="shared" si="1"/>
        <v>#VALUE!</v>
      </c>
      <c r="B4941" s="227" t="str">
        <f t="shared" si="2"/>
        <v>#VALUE!</v>
      </c>
      <c r="C4941" s="32"/>
      <c r="D4941" s="32"/>
      <c r="E4941" s="231"/>
      <c r="F4941" s="32"/>
      <c r="G4941" s="229"/>
      <c r="H4941" s="229"/>
      <c r="I4941" s="32"/>
      <c r="J4941" s="32"/>
      <c r="K4941" s="229"/>
      <c r="L4941" s="229"/>
      <c r="M4941" s="232"/>
      <c r="N4941" s="229"/>
    </row>
    <row r="4942">
      <c r="A4942" s="227" t="str">
        <f t="shared" si="1"/>
        <v>#VALUE!</v>
      </c>
      <c r="B4942" s="227" t="str">
        <f t="shared" si="2"/>
        <v>#VALUE!</v>
      </c>
      <c r="C4942" s="32"/>
      <c r="D4942" s="32"/>
      <c r="E4942" s="231"/>
      <c r="F4942" s="32"/>
      <c r="G4942" s="229"/>
      <c r="H4942" s="229"/>
      <c r="I4942" s="32"/>
      <c r="J4942" s="32"/>
      <c r="K4942" s="229"/>
      <c r="L4942" s="229"/>
      <c r="M4942" s="232"/>
      <c r="N4942" s="229"/>
    </row>
    <row r="4943">
      <c r="A4943" s="227" t="str">
        <f t="shared" si="1"/>
        <v>#VALUE!</v>
      </c>
      <c r="B4943" s="227" t="str">
        <f t="shared" si="2"/>
        <v>#VALUE!</v>
      </c>
      <c r="C4943" s="32"/>
      <c r="D4943" s="32"/>
      <c r="E4943" s="231"/>
      <c r="F4943" s="32"/>
      <c r="G4943" s="229"/>
      <c r="H4943" s="229"/>
      <c r="I4943" s="32"/>
      <c r="J4943" s="32"/>
      <c r="K4943" s="229"/>
      <c r="L4943" s="229"/>
      <c r="M4943" s="232"/>
      <c r="N4943" s="229"/>
    </row>
    <row r="4944">
      <c r="A4944" s="227" t="str">
        <f t="shared" si="1"/>
        <v>#VALUE!</v>
      </c>
      <c r="B4944" s="227" t="str">
        <f t="shared" si="2"/>
        <v>#VALUE!</v>
      </c>
      <c r="C4944" s="32"/>
      <c r="D4944" s="32"/>
      <c r="E4944" s="231"/>
      <c r="F4944" s="32"/>
      <c r="G4944" s="229"/>
      <c r="H4944" s="229"/>
      <c r="I4944" s="32"/>
      <c r="J4944" s="32"/>
      <c r="K4944" s="229"/>
      <c r="L4944" s="229"/>
      <c r="M4944" s="232"/>
      <c r="N4944" s="229"/>
    </row>
    <row r="4945">
      <c r="A4945" s="227" t="str">
        <f t="shared" si="1"/>
        <v>#VALUE!</v>
      </c>
      <c r="B4945" s="227" t="str">
        <f t="shared" si="2"/>
        <v>#VALUE!</v>
      </c>
      <c r="C4945" s="32"/>
      <c r="D4945" s="32"/>
      <c r="E4945" s="231"/>
      <c r="F4945" s="32"/>
      <c r="G4945" s="229"/>
      <c r="H4945" s="229"/>
      <c r="I4945" s="32"/>
      <c r="J4945" s="32"/>
      <c r="K4945" s="229"/>
      <c r="L4945" s="229"/>
      <c r="M4945" s="232"/>
      <c r="N4945" s="229"/>
    </row>
    <row r="4946">
      <c r="A4946" s="227" t="str">
        <f t="shared" si="1"/>
        <v>#VALUE!</v>
      </c>
      <c r="B4946" s="227" t="str">
        <f t="shared" si="2"/>
        <v>#VALUE!</v>
      </c>
      <c r="C4946" s="32"/>
      <c r="D4946" s="32"/>
      <c r="E4946" s="231"/>
      <c r="F4946" s="32"/>
      <c r="G4946" s="229"/>
      <c r="H4946" s="229"/>
      <c r="I4946" s="32"/>
      <c r="J4946" s="32"/>
      <c r="K4946" s="229"/>
      <c r="L4946" s="229"/>
      <c r="M4946" s="232"/>
      <c r="N4946" s="229"/>
    </row>
    <row r="4947">
      <c r="A4947" s="227" t="str">
        <f t="shared" si="1"/>
        <v>#VALUE!</v>
      </c>
      <c r="B4947" s="227" t="str">
        <f t="shared" si="2"/>
        <v>#VALUE!</v>
      </c>
      <c r="C4947" s="32"/>
      <c r="D4947" s="32"/>
      <c r="E4947" s="231"/>
      <c r="F4947" s="32"/>
      <c r="G4947" s="229"/>
      <c r="H4947" s="229"/>
      <c r="I4947" s="32"/>
      <c r="J4947" s="32"/>
      <c r="K4947" s="229"/>
      <c r="L4947" s="229"/>
      <c r="M4947" s="232"/>
      <c r="N4947" s="229"/>
    </row>
    <row r="4948">
      <c r="A4948" s="227" t="str">
        <f t="shared" si="1"/>
        <v>#VALUE!</v>
      </c>
      <c r="B4948" s="227" t="str">
        <f t="shared" si="2"/>
        <v>#VALUE!</v>
      </c>
      <c r="C4948" s="32"/>
      <c r="D4948" s="32"/>
      <c r="E4948" s="231"/>
      <c r="F4948" s="32"/>
      <c r="G4948" s="229"/>
      <c r="H4948" s="229"/>
      <c r="I4948" s="32"/>
      <c r="J4948" s="32"/>
      <c r="K4948" s="229"/>
      <c r="L4948" s="229"/>
      <c r="M4948" s="232"/>
      <c r="N4948" s="229"/>
    </row>
    <row r="4949">
      <c r="A4949" s="227" t="str">
        <f t="shared" si="1"/>
        <v>#VALUE!</v>
      </c>
      <c r="B4949" s="227" t="str">
        <f t="shared" si="2"/>
        <v>#VALUE!</v>
      </c>
      <c r="C4949" s="32"/>
      <c r="D4949" s="32"/>
      <c r="E4949" s="231"/>
      <c r="F4949" s="32"/>
      <c r="G4949" s="229"/>
      <c r="H4949" s="229"/>
      <c r="I4949" s="32"/>
      <c r="J4949" s="32"/>
      <c r="K4949" s="229"/>
      <c r="L4949" s="229"/>
      <c r="M4949" s="232"/>
      <c r="N4949" s="229"/>
    </row>
    <row r="4950">
      <c r="A4950" s="227" t="str">
        <f t="shared" si="1"/>
        <v>#VALUE!</v>
      </c>
      <c r="B4950" s="227" t="str">
        <f t="shared" si="2"/>
        <v>#VALUE!</v>
      </c>
      <c r="C4950" s="32"/>
      <c r="D4950" s="32"/>
      <c r="E4950" s="231"/>
      <c r="F4950" s="32"/>
      <c r="G4950" s="229"/>
      <c r="H4950" s="229"/>
      <c r="I4950" s="32"/>
      <c r="J4950" s="32"/>
      <c r="K4950" s="229"/>
      <c r="L4950" s="229"/>
      <c r="M4950" s="232"/>
      <c r="N4950" s="229"/>
    </row>
    <row r="4951">
      <c r="A4951" s="227" t="str">
        <f t="shared" si="1"/>
        <v>#VALUE!</v>
      </c>
      <c r="B4951" s="227" t="str">
        <f t="shared" si="2"/>
        <v>#VALUE!</v>
      </c>
      <c r="C4951" s="32"/>
      <c r="D4951" s="32"/>
      <c r="E4951" s="231"/>
      <c r="F4951" s="32"/>
      <c r="G4951" s="229"/>
      <c r="H4951" s="229"/>
      <c r="I4951" s="32"/>
      <c r="J4951" s="32"/>
      <c r="K4951" s="229"/>
      <c r="L4951" s="229"/>
      <c r="M4951" s="232"/>
      <c r="N4951" s="229"/>
    </row>
    <row r="4952">
      <c r="A4952" s="227" t="str">
        <f t="shared" si="1"/>
        <v>#VALUE!</v>
      </c>
      <c r="B4952" s="227" t="str">
        <f t="shared" si="2"/>
        <v>#VALUE!</v>
      </c>
      <c r="C4952" s="32"/>
      <c r="D4952" s="32"/>
      <c r="E4952" s="231"/>
      <c r="F4952" s="32"/>
      <c r="G4952" s="229"/>
      <c r="H4952" s="229"/>
      <c r="I4952" s="32"/>
      <c r="J4952" s="32"/>
      <c r="K4952" s="229"/>
      <c r="L4952" s="229"/>
      <c r="M4952" s="232"/>
      <c r="N4952" s="229"/>
    </row>
    <row r="4953">
      <c r="A4953" s="227" t="str">
        <f t="shared" si="1"/>
        <v>#VALUE!</v>
      </c>
      <c r="B4953" s="227" t="str">
        <f t="shared" si="2"/>
        <v>#VALUE!</v>
      </c>
      <c r="C4953" s="32"/>
      <c r="D4953" s="32"/>
      <c r="E4953" s="231"/>
      <c r="F4953" s="32"/>
      <c r="G4953" s="229"/>
      <c r="H4953" s="229"/>
      <c r="I4953" s="32"/>
      <c r="J4953" s="32"/>
      <c r="K4953" s="229"/>
      <c r="L4953" s="229"/>
      <c r="M4953" s="232"/>
      <c r="N4953" s="229"/>
    </row>
    <row r="4954">
      <c r="A4954" s="227" t="str">
        <f t="shared" si="1"/>
        <v>#VALUE!</v>
      </c>
      <c r="B4954" s="227" t="str">
        <f t="shared" si="2"/>
        <v>#VALUE!</v>
      </c>
      <c r="C4954" s="32"/>
      <c r="D4954" s="32"/>
      <c r="E4954" s="231"/>
      <c r="F4954" s="32"/>
      <c r="G4954" s="229"/>
      <c r="H4954" s="229"/>
      <c r="I4954" s="32"/>
      <c r="J4954" s="32"/>
      <c r="K4954" s="229"/>
      <c r="L4954" s="229"/>
      <c r="M4954" s="232"/>
      <c r="N4954" s="229"/>
    </row>
    <row r="4955">
      <c r="A4955" s="227" t="str">
        <f t="shared" si="1"/>
        <v>#VALUE!</v>
      </c>
      <c r="B4955" s="227" t="str">
        <f t="shared" si="2"/>
        <v>#VALUE!</v>
      </c>
      <c r="C4955" s="32"/>
      <c r="D4955" s="32"/>
      <c r="E4955" s="231"/>
      <c r="F4955" s="32"/>
      <c r="G4955" s="229"/>
      <c r="H4955" s="229"/>
      <c r="I4955" s="32"/>
      <c r="J4955" s="32"/>
      <c r="K4955" s="229"/>
      <c r="L4955" s="229"/>
      <c r="M4955" s="232"/>
      <c r="N4955" s="229"/>
    </row>
    <row r="4956">
      <c r="A4956" s="227" t="str">
        <f t="shared" si="1"/>
        <v>#VALUE!</v>
      </c>
      <c r="B4956" s="227" t="str">
        <f t="shared" si="2"/>
        <v>#VALUE!</v>
      </c>
      <c r="C4956" s="32"/>
      <c r="D4956" s="32"/>
      <c r="E4956" s="231"/>
      <c r="F4956" s="32"/>
      <c r="G4956" s="229"/>
      <c r="H4956" s="229"/>
      <c r="I4956" s="32"/>
      <c r="J4956" s="32"/>
      <c r="K4956" s="229"/>
      <c r="L4956" s="229"/>
      <c r="M4956" s="232"/>
      <c r="N4956" s="229"/>
    </row>
    <row r="4957">
      <c r="A4957" s="227" t="str">
        <f t="shared" si="1"/>
        <v>#VALUE!</v>
      </c>
      <c r="B4957" s="227" t="str">
        <f t="shared" si="2"/>
        <v>#VALUE!</v>
      </c>
      <c r="C4957" s="32"/>
      <c r="D4957" s="32"/>
      <c r="E4957" s="231"/>
      <c r="F4957" s="32"/>
      <c r="G4957" s="229"/>
      <c r="H4957" s="229"/>
      <c r="I4957" s="32"/>
      <c r="J4957" s="32"/>
      <c r="K4957" s="229"/>
      <c r="L4957" s="229"/>
      <c r="M4957" s="232"/>
      <c r="N4957" s="229"/>
    </row>
    <row r="4958">
      <c r="A4958" s="227" t="str">
        <f t="shared" si="1"/>
        <v>#VALUE!</v>
      </c>
      <c r="B4958" s="227" t="str">
        <f t="shared" si="2"/>
        <v>#VALUE!</v>
      </c>
      <c r="C4958" s="32"/>
      <c r="D4958" s="32"/>
      <c r="E4958" s="231"/>
      <c r="F4958" s="32"/>
      <c r="G4958" s="229"/>
      <c r="H4958" s="229"/>
      <c r="I4958" s="32"/>
      <c r="J4958" s="32"/>
      <c r="K4958" s="229"/>
      <c r="L4958" s="229"/>
      <c r="M4958" s="232"/>
      <c r="N4958" s="229"/>
    </row>
    <row r="4959">
      <c r="A4959" s="227" t="str">
        <f t="shared" si="1"/>
        <v>#VALUE!</v>
      </c>
      <c r="B4959" s="227" t="str">
        <f t="shared" si="2"/>
        <v>#VALUE!</v>
      </c>
      <c r="C4959" s="32"/>
      <c r="D4959" s="32"/>
      <c r="E4959" s="231"/>
      <c r="F4959" s="32"/>
      <c r="G4959" s="229"/>
      <c r="H4959" s="229"/>
      <c r="I4959" s="32"/>
      <c r="J4959" s="32"/>
      <c r="K4959" s="229"/>
      <c r="L4959" s="229"/>
      <c r="M4959" s="232"/>
      <c r="N4959" s="229"/>
    </row>
    <row r="4960">
      <c r="A4960" s="227" t="str">
        <f t="shared" si="1"/>
        <v>#VALUE!</v>
      </c>
      <c r="B4960" s="227" t="str">
        <f t="shared" si="2"/>
        <v>#VALUE!</v>
      </c>
      <c r="C4960" s="32"/>
      <c r="D4960" s="32"/>
      <c r="E4960" s="231"/>
      <c r="F4960" s="32"/>
      <c r="G4960" s="229"/>
      <c r="H4960" s="229"/>
      <c r="I4960" s="32"/>
      <c r="J4960" s="32"/>
      <c r="K4960" s="229"/>
      <c r="L4960" s="229"/>
      <c r="M4960" s="232"/>
      <c r="N4960" s="229"/>
    </row>
    <row r="4961">
      <c r="A4961" s="227" t="str">
        <f t="shared" si="1"/>
        <v>#VALUE!</v>
      </c>
      <c r="B4961" s="227" t="str">
        <f t="shared" si="2"/>
        <v>#VALUE!</v>
      </c>
      <c r="C4961" s="32"/>
      <c r="D4961" s="32"/>
      <c r="E4961" s="231"/>
      <c r="F4961" s="32"/>
      <c r="G4961" s="229"/>
      <c r="H4961" s="229"/>
      <c r="I4961" s="32"/>
      <c r="J4961" s="32"/>
      <c r="K4961" s="229"/>
      <c r="L4961" s="229"/>
      <c r="M4961" s="232"/>
      <c r="N4961" s="229"/>
    </row>
    <row r="4962">
      <c r="A4962" s="227" t="str">
        <f t="shared" si="1"/>
        <v>#VALUE!</v>
      </c>
      <c r="B4962" s="227" t="str">
        <f t="shared" si="2"/>
        <v>#VALUE!</v>
      </c>
      <c r="C4962" s="32"/>
      <c r="D4962" s="32"/>
      <c r="E4962" s="231"/>
      <c r="F4962" s="32"/>
      <c r="G4962" s="229"/>
      <c r="H4962" s="229"/>
      <c r="I4962" s="32"/>
      <c r="J4962" s="32"/>
      <c r="K4962" s="229"/>
      <c r="L4962" s="229"/>
      <c r="M4962" s="232"/>
      <c r="N4962" s="229"/>
    </row>
    <row r="4963">
      <c r="A4963" s="227" t="str">
        <f t="shared" si="1"/>
        <v>#VALUE!</v>
      </c>
      <c r="B4963" s="227" t="str">
        <f t="shared" si="2"/>
        <v>#VALUE!</v>
      </c>
      <c r="C4963" s="32"/>
      <c r="D4963" s="32"/>
      <c r="E4963" s="231"/>
      <c r="F4963" s="32"/>
      <c r="G4963" s="229"/>
      <c r="H4963" s="229"/>
      <c r="I4963" s="32"/>
      <c r="J4963" s="32"/>
      <c r="K4963" s="229"/>
      <c r="L4963" s="229"/>
      <c r="M4963" s="232"/>
      <c r="N4963" s="229"/>
    </row>
    <row r="4964">
      <c r="A4964" s="227" t="str">
        <f t="shared" si="1"/>
        <v>#VALUE!</v>
      </c>
      <c r="B4964" s="227" t="str">
        <f t="shared" si="2"/>
        <v>#VALUE!</v>
      </c>
      <c r="C4964" s="32"/>
      <c r="D4964" s="32"/>
      <c r="E4964" s="231"/>
      <c r="F4964" s="32"/>
      <c r="G4964" s="229"/>
      <c r="H4964" s="229"/>
      <c r="I4964" s="32"/>
      <c r="J4964" s="32"/>
      <c r="K4964" s="229"/>
      <c r="L4964" s="229"/>
      <c r="M4964" s="232"/>
      <c r="N4964" s="229"/>
    </row>
    <row r="4965">
      <c r="A4965" s="227" t="str">
        <f t="shared" si="1"/>
        <v>#VALUE!</v>
      </c>
      <c r="B4965" s="227" t="str">
        <f t="shared" si="2"/>
        <v>#VALUE!</v>
      </c>
      <c r="C4965" s="32"/>
      <c r="D4965" s="32"/>
      <c r="E4965" s="231"/>
      <c r="F4965" s="32"/>
      <c r="G4965" s="229"/>
      <c r="H4965" s="229"/>
      <c r="I4965" s="32"/>
      <c r="J4965" s="32"/>
      <c r="K4965" s="229"/>
      <c r="L4965" s="229"/>
      <c r="M4965" s="232"/>
      <c r="N4965" s="229"/>
    </row>
    <row r="4966">
      <c r="A4966" s="227" t="str">
        <f t="shared" si="1"/>
        <v>#VALUE!</v>
      </c>
      <c r="B4966" s="227" t="str">
        <f t="shared" si="2"/>
        <v>#VALUE!</v>
      </c>
      <c r="C4966" s="32"/>
      <c r="D4966" s="32"/>
      <c r="E4966" s="231"/>
      <c r="F4966" s="32"/>
      <c r="G4966" s="229"/>
      <c r="H4966" s="229"/>
      <c r="I4966" s="32"/>
      <c r="J4966" s="32"/>
      <c r="K4966" s="229"/>
      <c r="L4966" s="229"/>
      <c r="M4966" s="232"/>
      <c r="N4966" s="229"/>
    </row>
    <row r="4967">
      <c r="A4967" s="227" t="str">
        <f t="shared" si="1"/>
        <v>#VALUE!</v>
      </c>
      <c r="B4967" s="227" t="str">
        <f t="shared" si="2"/>
        <v>#VALUE!</v>
      </c>
      <c r="C4967" s="32"/>
      <c r="D4967" s="32"/>
      <c r="E4967" s="231"/>
      <c r="F4967" s="32"/>
      <c r="G4967" s="229"/>
      <c r="H4967" s="229"/>
      <c r="I4967" s="32"/>
      <c r="J4967" s="32"/>
      <c r="K4967" s="229"/>
      <c r="L4967" s="229"/>
      <c r="M4967" s="232"/>
      <c r="N4967" s="229"/>
    </row>
    <row r="4968">
      <c r="A4968" s="227" t="str">
        <f t="shared" si="1"/>
        <v>#VALUE!</v>
      </c>
      <c r="B4968" s="227" t="str">
        <f t="shared" si="2"/>
        <v>#VALUE!</v>
      </c>
      <c r="C4968" s="32"/>
      <c r="D4968" s="32"/>
      <c r="E4968" s="231"/>
      <c r="F4968" s="32"/>
      <c r="G4968" s="229"/>
      <c r="H4968" s="229"/>
      <c r="I4968" s="32"/>
      <c r="J4968" s="32"/>
      <c r="K4968" s="229"/>
      <c r="L4968" s="229"/>
      <c r="M4968" s="232"/>
      <c r="N4968" s="229"/>
    </row>
    <row r="4969">
      <c r="A4969" s="227" t="str">
        <f t="shared" si="1"/>
        <v>#VALUE!</v>
      </c>
      <c r="B4969" s="227" t="str">
        <f t="shared" si="2"/>
        <v>#VALUE!</v>
      </c>
      <c r="C4969" s="32"/>
      <c r="D4969" s="32"/>
      <c r="E4969" s="231"/>
      <c r="F4969" s="32"/>
      <c r="G4969" s="229"/>
      <c r="H4969" s="229"/>
      <c r="I4969" s="32"/>
      <c r="J4969" s="32"/>
      <c r="K4969" s="229"/>
      <c r="L4969" s="229"/>
      <c r="M4969" s="232"/>
      <c r="N4969" s="229"/>
    </row>
    <row r="4970">
      <c r="A4970" s="227" t="str">
        <f t="shared" si="1"/>
        <v>#VALUE!</v>
      </c>
      <c r="B4970" s="227" t="str">
        <f t="shared" si="2"/>
        <v>#VALUE!</v>
      </c>
      <c r="C4970" s="32"/>
      <c r="D4970" s="32"/>
      <c r="E4970" s="231"/>
      <c r="F4970" s="32"/>
      <c r="G4970" s="229"/>
      <c r="H4970" s="229"/>
      <c r="I4970" s="32"/>
      <c r="J4970" s="32"/>
      <c r="K4970" s="229"/>
      <c r="L4970" s="229"/>
      <c r="M4970" s="232"/>
      <c r="N4970" s="229"/>
    </row>
    <row r="4971">
      <c r="A4971" s="227" t="str">
        <f t="shared" si="1"/>
        <v>#VALUE!</v>
      </c>
      <c r="B4971" s="227" t="str">
        <f t="shared" si="2"/>
        <v>#VALUE!</v>
      </c>
      <c r="C4971" s="32"/>
      <c r="D4971" s="32"/>
      <c r="E4971" s="231"/>
      <c r="F4971" s="32"/>
      <c r="G4971" s="229"/>
      <c r="H4971" s="229"/>
      <c r="I4971" s="32"/>
      <c r="J4971" s="32"/>
      <c r="K4971" s="229"/>
      <c r="L4971" s="229"/>
      <c r="M4971" s="232"/>
      <c r="N4971" s="229"/>
    </row>
    <row r="4972">
      <c r="A4972" s="227" t="str">
        <f t="shared" si="1"/>
        <v>#VALUE!</v>
      </c>
      <c r="B4972" s="227" t="str">
        <f t="shared" si="2"/>
        <v>#VALUE!</v>
      </c>
      <c r="C4972" s="32"/>
      <c r="D4972" s="32"/>
      <c r="E4972" s="231"/>
      <c r="F4972" s="32"/>
      <c r="G4972" s="229"/>
      <c r="H4972" s="229"/>
      <c r="I4972" s="32"/>
      <c r="J4972" s="32"/>
      <c r="K4972" s="229"/>
      <c r="L4972" s="229"/>
      <c r="M4972" s="232"/>
      <c r="N4972" s="229"/>
    </row>
    <row r="4973">
      <c r="A4973" s="227" t="str">
        <f t="shared" si="1"/>
        <v>#VALUE!</v>
      </c>
      <c r="B4973" s="227" t="str">
        <f t="shared" si="2"/>
        <v>#VALUE!</v>
      </c>
      <c r="C4973" s="32"/>
      <c r="D4973" s="32"/>
      <c r="E4973" s="231"/>
      <c r="F4973" s="32"/>
      <c r="G4973" s="229"/>
      <c r="H4973" s="229"/>
      <c r="I4973" s="32"/>
      <c r="J4973" s="32"/>
      <c r="K4973" s="229"/>
      <c r="L4973" s="229"/>
      <c r="M4973" s="232"/>
      <c r="N4973" s="229"/>
    </row>
    <row r="4974">
      <c r="A4974" s="227" t="str">
        <f t="shared" si="1"/>
        <v>#VALUE!</v>
      </c>
      <c r="B4974" s="227" t="str">
        <f t="shared" si="2"/>
        <v>#VALUE!</v>
      </c>
      <c r="C4974" s="32"/>
      <c r="D4974" s="32"/>
      <c r="E4974" s="231"/>
      <c r="F4974" s="32"/>
      <c r="G4974" s="229"/>
      <c r="H4974" s="229"/>
      <c r="I4974" s="32"/>
      <c r="J4974" s="32"/>
      <c r="K4974" s="229"/>
      <c r="L4974" s="229"/>
      <c r="M4974" s="232"/>
      <c r="N4974" s="229"/>
    </row>
    <row r="4975">
      <c r="A4975" s="227" t="str">
        <f t="shared" si="1"/>
        <v>#VALUE!</v>
      </c>
      <c r="B4975" s="227" t="str">
        <f t="shared" si="2"/>
        <v>#VALUE!</v>
      </c>
      <c r="C4975" s="32"/>
      <c r="D4975" s="32"/>
      <c r="E4975" s="231"/>
      <c r="F4975" s="32"/>
      <c r="G4975" s="229"/>
      <c r="H4975" s="229"/>
      <c r="I4975" s="32"/>
      <c r="J4975" s="32"/>
      <c r="K4975" s="229"/>
      <c r="L4975" s="229"/>
      <c r="M4975" s="232"/>
      <c r="N4975" s="229"/>
    </row>
    <row r="4976">
      <c r="A4976" s="227" t="str">
        <f t="shared" si="1"/>
        <v>#VALUE!</v>
      </c>
      <c r="B4976" s="227" t="str">
        <f t="shared" si="2"/>
        <v>#VALUE!</v>
      </c>
      <c r="C4976" s="32"/>
      <c r="D4976" s="32"/>
      <c r="E4976" s="231"/>
      <c r="F4976" s="32"/>
      <c r="G4976" s="229"/>
      <c r="H4976" s="229"/>
      <c r="I4976" s="32"/>
      <c r="J4976" s="32"/>
      <c r="K4976" s="229"/>
      <c r="L4976" s="229"/>
      <c r="M4976" s="232"/>
      <c r="N4976" s="229"/>
    </row>
    <row r="4977">
      <c r="A4977" s="227" t="str">
        <f t="shared" si="1"/>
        <v>#VALUE!</v>
      </c>
      <c r="B4977" s="227" t="str">
        <f t="shared" si="2"/>
        <v>#VALUE!</v>
      </c>
      <c r="C4977" s="32"/>
      <c r="D4977" s="32"/>
      <c r="E4977" s="231"/>
      <c r="F4977" s="32"/>
      <c r="G4977" s="229"/>
      <c r="H4977" s="229"/>
      <c r="I4977" s="32"/>
      <c r="J4977" s="32"/>
      <c r="K4977" s="229"/>
      <c r="L4977" s="229"/>
      <c r="M4977" s="232"/>
      <c r="N4977" s="229"/>
    </row>
    <row r="4978">
      <c r="A4978" s="227" t="str">
        <f t="shared" si="1"/>
        <v>#VALUE!</v>
      </c>
      <c r="B4978" s="227" t="str">
        <f t="shared" si="2"/>
        <v>#VALUE!</v>
      </c>
      <c r="C4978" s="32"/>
      <c r="D4978" s="32"/>
      <c r="E4978" s="231"/>
      <c r="F4978" s="32"/>
      <c r="G4978" s="229"/>
      <c r="H4978" s="229"/>
      <c r="I4978" s="32"/>
      <c r="J4978" s="32"/>
      <c r="K4978" s="229"/>
      <c r="L4978" s="229"/>
      <c r="M4978" s="232"/>
      <c r="N4978" s="229"/>
    </row>
    <row r="4979">
      <c r="A4979" s="227" t="str">
        <f t="shared" si="1"/>
        <v>#VALUE!</v>
      </c>
      <c r="B4979" s="227" t="str">
        <f t="shared" si="2"/>
        <v>#VALUE!</v>
      </c>
      <c r="C4979" s="32"/>
      <c r="D4979" s="32"/>
      <c r="E4979" s="231"/>
      <c r="F4979" s="32"/>
      <c r="G4979" s="229"/>
      <c r="H4979" s="229"/>
      <c r="I4979" s="32"/>
      <c r="J4979" s="32"/>
      <c r="K4979" s="229"/>
      <c r="L4979" s="229"/>
      <c r="M4979" s="232"/>
      <c r="N4979" s="229"/>
    </row>
    <row r="4980">
      <c r="A4980" s="227" t="str">
        <f t="shared" si="1"/>
        <v>#VALUE!</v>
      </c>
      <c r="B4980" s="227" t="str">
        <f t="shared" si="2"/>
        <v>#VALUE!</v>
      </c>
      <c r="C4980" s="32"/>
      <c r="D4980" s="32"/>
      <c r="E4980" s="231"/>
      <c r="F4980" s="32"/>
      <c r="G4980" s="229"/>
      <c r="H4980" s="229"/>
      <c r="I4980" s="32"/>
      <c r="J4980" s="32"/>
      <c r="K4980" s="229"/>
      <c r="L4980" s="229"/>
      <c r="M4980" s="232"/>
      <c r="N4980" s="229"/>
    </row>
    <row r="4981">
      <c r="A4981" s="227" t="str">
        <f t="shared" si="1"/>
        <v>#VALUE!</v>
      </c>
      <c r="B4981" s="227" t="str">
        <f t="shared" si="2"/>
        <v>#VALUE!</v>
      </c>
      <c r="C4981" s="32"/>
      <c r="D4981" s="32"/>
      <c r="E4981" s="231"/>
      <c r="F4981" s="32"/>
      <c r="G4981" s="229"/>
      <c r="H4981" s="229"/>
      <c r="I4981" s="32"/>
      <c r="J4981" s="32"/>
      <c r="K4981" s="229"/>
      <c r="L4981" s="229"/>
      <c r="M4981" s="232"/>
      <c r="N4981" s="229"/>
    </row>
    <row r="4982">
      <c r="A4982" s="227" t="str">
        <f t="shared" si="1"/>
        <v>#VALUE!</v>
      </c>
      <c r="B4982" s="227" t="str">
        <f t="shared" si="2"/>
        <v>#VALUE!</v>
      </c>
      <c r="C4982" s="32"/>
      <c r="D4982" s="32"/>
      <c r="E4982" s="231"/>
      <c r="F4982" s="32"/>
      <c r="G4982" s="229"/>
      <c r="H4982" s="229"/>
      <c r="I4982" s="32"/>
      <c r="J4982" s="32"/>
      <c r="K4982" s="229"/>
      <c r="L4982" s="229"/>
      <c r="M4982" s="232"/>
      <c r="N4982" s="229"/>
    </row>
    <row r="4983">
      <c r="A4983" s="227" t="str">
        <f t="shared" si="1"/>
        <v>#VALUE!</v>
      </c>
      <c r="B4983" s="227" t="str">
        <f t="shared" si="2"/>
        <v>#VALUE!</v>
      </c>
      <c r="C4983" s="32"/>
      <c r="D4983" s="32"/>
      <c r="E4983" s="231"/>
      <c r="F4983" s="32"/>
      <c r="G4983" s="229"/>
      <c r="H4983" s="229"/>
      <c r="I4983" s="32"/>
      <c r="J4983" s="32"/>
      <c r="K4983" s="229"/>
      <c r="L4983" s="229"/>
      <c r="M4983" s="232"/>
      <c r="N4983" s="229"/>
    </row>
    <row r="4984">
      <c r="A4984" s="227" t="str">
        <f t="shared" si="1"/>
        <v>#VALUE!</v>
      </c>
      <c r="B4984" s="227" t="str">
        <f t="shared" si="2"/>
        <v>#VALUE!</v>
      </c>
      <c r="C4984" s="32"/>
      <c r="D4984" s="32"/>
      <c r="E4984" s="231"/>
      <c r="F4984" s="32"/>
      <c r="G4984" s="229"/>
      <c r="H4984" s="229"/>
      <c r="I4984" s="32"/>
      <c r="J4984" s="32"/>
      <c r="K4984" s="229"/>
      <c r="L4984" s="229"/>
      <c r="M4984" s="232"/>
      <c r="N4984" s="229"/>
    </row>
    <row r="4985">
      <c r="A4985" s="227" t="str">
        <f t="shared" si="1"/>
        <v>#VALUE!</v>
      </c>
      <c r="B4985" s="227" t="str">
        <f t="shared" si="2"/>
        <v>#VALUE!</v>
      </c>
      <c r="C4985" s="32"/>
      <c r="D4985" s="32"/>
      <c r="E4985" s="231"/>
      <c r="F4985" s="32"/>
      <c r="G4985" s="229"/>
      <c r="H4985" s="229"/>
      <c r="I4985" s="32"/>
      <c r="J4985" s="32"/>
      <c r="K4985" s="229"/>
      <c r="L4985" s="229"/>
      <c r="M4985" s="232"/>
      <c r="N4985" s="229"/>
    </row>
    <row r="4986">
      <c r="A4986" s="227" t="str">
        <f t="shared" si="1"/>
        <v>#VALUE!</v>
      </c>
      <c r="B4986" s="227" t="str">
        <f t="shared" si="2"/>
        <v>#VALUE!</v>
      </c>
      <c r="C4986" s="32"/>
      <c r="D4986" s="32"/>
      <c r="E4986" s="231"/>
      <c r="F4986" s="32"/>
      <c r="G4986" s="229"/>
      <c r="H4986" s="229"/>
      <c r="I4986" s="32"/>
      <c r="J4986" s="32"/>
      <c r="K4986" s="229"/>
      <c r="L4986" s="229"/>
      <c r="M4986" s="232"/>
      <c r="N4986" s="229"/>
    </row>
    <row r="4987">
      <c r="A4987" s="227" t="str">
        <f t="shared" si="1"/>
        <v>#VALUE!</v>
      </c>
      <c r="B4987" s="227" t="str">
        <f t="shared" si="2"/>
        <v>#VALUE!</v>
      </c>
      <c r="C4987" s="32"/>
      <c r="D4987" s="32"/>
      <c r="E4987" s="231"/>
      <c r="F4987" s="32"/>
      <c r="G4987" s="229"/>
      <c r="H4987" s="229"/>
      <c r="I4987" s="32"/>
      <c r="J4987" s="32"/>
      <c r="K4987" s="229"/>
      <c r="L4987" s="229"/>
      <c r="M4987" s="232"/>
      <c r="N4987" s="229"/>
    </row>
    <row r="4988">
      <c r="A4988" s="227" t="str">
        <f t="shared" si="1"/>
        <v>#VALUE!</v>
      </c>
      <c r="B4988" s="227" t="str">
        <f t="shared" si="2"/>
        <v>#VALUE!</v>
      </c>
      <c r="C4988" s="32"/>
      <c r="D4988" s="32"/>
      <c r="E4988" s="231"/>
      <c r="F4988" s="32"/>
      <c r="G4988" s="229"/>
      <c r="H4988" s="229"/>
      <c r="I4988" s="32"/>
      <c r="J4988" s="32"/>
      <c r="K4988" s="229"/>
      <c r="L4988" s="229"/>
      <c r="M4988" s="232"/>
      <c r="N4988" s="229"/>
    </row>
    <row r="4989">
      <c r="A4989" s="227" t="str">
        <f t="shared" si="1"/>
        <v>#VALUE!</v>
      </c>
      <c r="B4989" s="227" t="str">
        <f t="shared" si="2"/>
        <v>#VALUE!</v>
      </c>
      <c r="C4989" s="32"/>
      <c r="D4989" s="32"/>
      <c r="E4989" s="231"/>
      <c r="F4989" s="32"/>
      <c r="G4989" s="229"/>
      <c r="H4989" s="229"/>
      <c r="I4989" s="32"/>
      <c r="J4989" s="32"/>
      <c r="K4989" s="229"/>
      <c r="L4989" s="229"/>
      <c r="M4989" s="232"/>
      <c r="N4989" s="229"/>
    </row>
    <row r="4990">
      <c r="A4990" s="227" t="str">
        <f t="shared" si="1"/>
        <v>#VALUE!</v>
      </c>
      <c r="B4990" s="227" t="str">
        <f t="shared" si="2"/>
        <v>#VALUE!</v>
      </c>
      <c r="C4990" s="32"/>
      <c r="D4990" s="32"/>
      <c r="E4990" s="231"/>
      <c r="F4990" s="32"/>
      <c r="G4990" s="229"/>
      <c r="H4990" s="229"/>
      <c r="I4990" s="32"/>
      <c r="J4990" s="32"/>
      <c r="K4990" s="229"/>
      <c r="L4990" s="229"/>
      <c r="M4990" s="232"/>
      <c r="N4990" s="229"/>
    </row>
    <row r="4991">
      <c r="A4991" s="227" t="str">
        <f t="shared" si="1"/>
        <v>#VALUE!</v>
      </c>
      <c r="B4991" s="227" t="str">
        <f t="shared" si="2"/>
        <v>#VALUE!</v>
      </c>
      <c r="C4991" s="32"/>
      <c r="D4991" s="32"/>
      <c r="E4991" s="231"/>
      <c r="F4991" s="32"/>
      <c r="G4991" s="229"/>
      <c r="H4991" s="229"/>
      <c r="I4991" s="32"/>
      <c r="J4991" s="32"/>
      <c r="K4991" s="229"/>
      <c r="L4991" s="229"/>
      <c r="M4991" s="232"/>
      <c r="N4991" s="229"/>
    </row>
    <row r="4992">
      <c r="A4992" s="227" t="str">
        <f t="shared" si="1"/>
        <v>#VALUE!</v>
      </c>
      <c r="B4992" s="227" t="str">
        <f t="shared" si="2"/>
        <v>#VALUE!</v>
      </c>
      <c r="C4992" s="32"/>
      <c r="D4992" s="32"/>
      <c r="E4992" s="231"/>
      <c r="F4992" s="32"/>
      <c r="G4992" s="229"/>
      <c r="H4992" s="229"/>
      <c r="I4992" s="32"/>
      <c r="J4992" s="32"/>
      <c r="K4992" s="229"/>
      <c r="L4992" s="229"/>
      <c r="M4992" s="232"/>
      <c r="N4992" s="229"/>
    </row>
    <row r="4993">
      <c r="A4993" s="227" t="str">
        <f t="shared" si="1"/>
        <v>#VALUE!</v>
      </c>
      <c r="B4993" s="227" t="str">
        <f t="shared" si="2"/>
        <v>#VALUE!</v>
      </c>
      <c r="C4993" s="32"/>
      <c r="D4993" s="32"/>
      <c r="E4993" s="231"/>
      <c r="F4993" s="32"/>
      <c r="G4993" s="229"/>
      <c r="H4993" s="229"/>
      <c r="I4993" s="32"/>
      <c r="J4993" s="32"/>
      <c r="K4993" s="229"/>
      <c r="L4993" s="229"/>
      <c r="M4993" s="232"/>
      <c r="N4993" s="229"/>
    </row>
    <row r="4994">
      <c r="A4994" s="227" t="str">
        <f t="shared" si="1"/>
        <v>#VALUE!</v>
      </c>
      <c r="B4994" s="227" t="str">
        <f t="shared" si="2"/>
        <v>#VALUE!</v>
      </c>
      <c r="C4994" s="32"/>
      <c r="D4994" s="32"/>
      <c r="E4994" s="231"/>
      <c r="F4994" s="32"/>
      <c r="G4994" s="229"/>
      <c r="H4994" s="229"/>
      <c r="I4994" s="32"/>
      <c r="J4994" s="32"/>
      <c r="K4994" s="229"/>
      <c r="L4994" s="229"/>
      <c r="M4994" s="232"/>
      <c r="N4994" s="229"/>
    </row>
    <row r="4995">
      <c r="A4995" s="227" t="str">
        <f t="shared" si="1"/>
        <v>#VALUE!</v>
      </c>
      <c r="B4995" s="227" t="str">
        <f t="shared" si="2"/>
        <v>#VALUE!</v>
      </c>
      <c r="C4995" s="32"/>
      <c r="D4995" s="32"/>
      <c r="E4995" s="231"/>
      <c r="F4995" s="32"/>
      <c r="G4995" s="229"/>
      <c r="H4995" s="229"/>
      <c r="I4995" s="32"/>
      <c r="J4995" s="32"/>
      <c r="K4995" s="229"/>
      <c r="L4995" s="229"/>
      <c r="M4995" s="232"/>
      <c r="N4995" s="229"/>
    </row>
    <row r="4996">
      <c r="A4996" s="227" t="str">
        <f t="shared" si="1"/>
        <v>#VALUE!</v>
      </c>
      <c r="B4996" s="227" t="str">
        <f t="shared" si="2"/>
        <v>#VALUE!</v>
      </c>
      <c r="C4996" s="32"/>
      <c r="D4996" s="32"/>
      <c r="E4996" s="231"/>
      <c r="F4996" s="32"/>
      <c r="G4996" s="229"/>
      <c r="H4996" s="229"/>
      <c r="I4996" s="32"/>
      <c r="J4996" s="32"/>
      <c r="K4996" s="229"/>
      <c r="L4996" s="229"/>
      <c r="M4996" s="232"/>
      <c r="N4996" s="229"/>
    </row>
    <row r="4997">
      <c r="A4997" s="227" t="str">
        <f t="shared" si="1"/>
        <v>#VALUE!</v>
      </c>
      <c r="B4997" s="227" t="str">
        <f t="shared" si="2"/>
        <v>#VALUE!</v>
      </c>
      <c r="C4997" s="32"/>
      <c r="D4997" s="32"/>
      <c r="E4997" s="231"/>
      <c r="F4997" s="32"/>
      <c r="G4997" s="229"/>
      <c r="H4997" s="229"/>
      <c r="I4997" s="32"/>
      <c r="J4997" s="32"/>
      <c r="K4997" s="229"/>
      <c r="L4997" s="229"/>
      <c r="M4997" s="232"/>
      <c r="N4997" s="229"/>
    </row>
    <row r="4998">
      <c r="A4998" s="227" t="str">
        <f t="shared" si="1"/>
        <v>#VALUE!</v>
      </c>
      <c r="B4998" s="227" t="str">
        <f t="shared" si="2"/>
        <v>#VALUE!</v>
      </c>
      <c r="C4998" s="32"/>
      <c r="D4998" s="32"/>
      <c r="E4998" s="231"/>
      <c r="F4998" s="32"/>
      <c r="G4998" s="229"/>
      <c r="H4998" s="229"/>
      <c r="I4998" s="32"/>
      <c r="J4998" s="32"/>
      <c r="K4998" s="229"/>
      <c r="L4998" s="229"/>
      <c r="M4998" s="232"/>
      <c r="N4998" s="229"/>
    </row>
    <row r="4999">
      <c r="A4999" s="227" t="str">
        <f t="shared" si="1"/>
        <v>#VALUE!</v>
      </c>
      <c r="B4999" s="227" t="str">
        <f t="shared" si="2"/>
        <v>#VALUE!</v>
      </c>
      <c r="C4999" s="32"/>
      <c r="D4999" s="32"/>
      <c r="E4999" s="231"/>
      <c r="F4999" s="32"/>
      <c r="G4999" s="229"/>
      <c r="H4999" s="229"/>
      <c r="I4999" s="32"/>
      <c r="J4999" s="32"/>
      <c r="K4999" s="229"/>
      <c r="L4999" s="229"/>
      <c r="M4999" s="232"/>
      <c r="N4999" s="229"/>
    </row>
    <row r="5000">
      <c r="A5000" s="227" t="str">
        <f t="shared" si="1"/>
        <v>#VALUE!</v>
      </c>
      <c r="B5000" s="227" t="str">
        <f t="shared" si="2"/>
        <v>#VALUE!</v>
      </c>
      <c r="C5000" s="32"/>
      <c r="D5000" s="32"/>
      <c r="E5000" s="231"/>
      <c r="F5000" s="32"/>
      <c r="G5000" s="229"/>
      <c r="H5000" s="229"/>
      <c r="I5000" s="32"/>
      <c r="J5000" s="32"/>
      <c r="K5000" s="229"/>
      <c r="L5000" s="229"/>
      <c r="M5000" s="232"/>
      <c r="N5000" s="229"/>
    </row>
    <row r="5001">
      <c r="A5001" s="227" t="str">
        <f t="shared" si="1"/>
        <v>#VALUE!</v>
      </c>
      <c r="B5001" s="227" t="str">
        <f t="shared" si="2"/>
        <v>#VALUE!</v>
      </c>
      <c r="C5001" s="32"/>
      <c r="D5001" s="32"/>
      <c r="E5001" s="231"/>
      <c r="F5001" s="32"/>
      <c r="G5001" s="229"/>
      <c r="H5001" s="229"/>
      <c r="I5001" s="32"/>
      <c r="J5001" s="32"/>
      <c r="K5001" s="229"/>
      <c r="L5001" s="229"/>
      <c r="M5001" s="232"/>
      <c r="N5001" s="229"/>
    </row>
    <row r="5002">
      <c r="A5002" s="227" t="str">
        <f t="shared" si="1"/>
        <v>#VALUE!</v>
      </c>
      <c r="B5002" s="227" t="str">
        <f t="shared" si="2"/>
        <v>#VALUE!</v>
      </c>
      <c r="C5002" s="32"/>
      <c r="D5002" s="32"/>
      <c r="E5002" s="231"/>
      <c r="F5002" s="32"/>
      <c r="G5002" s="229"/>
      <c r="H5002" s="229"/>
      <c r="I5002" s="32"/>
      <c r="J5002" s="32"/>
      <c r="K5002" s="229"/>
      <c r="L5002" s="229"/>
      <c r="M5002" s="232"/>
      <c r="N5002" s="229"/>
    </row>
    <row r="5003">
      <c r="A5003" s="227" t="str">
        <f t="shared" si="1"/>
        <v>#VALUE!</v>
      </c>
      <c r="B5003" s="227" t="str">
        <f t="shared" si="2"/>
        <v>#VALUE!</v>
      </c>
      <c r="C5003" s="32"/>
      <c r="D5003" s="32"/>
      <c r="E5003" s="231"/>
      <c r="F5003" s="32"/>
      <c r="G5003" s="229"/>
      <c r="H5003" s="229"/>
      <c r="I5003" s="32"/>
      <c r="J5003" s="32"/>
      <c r="K5003" s="229"/>
      <c r="L5003" s="229"/>
      <c r="M5003" s="232"/>
      <c r="N5003" s="229"/>
    </row>
    <row r="5004">
      <c r="A5004" s="227" t="str">
        <f t="shared" si="1"/>
        <v>#VALUE!</v>
      </c>
      <c r="B5004" s="227" t="str">
        <f t="shared" si="2"/>
        <v>#VALUE!</v>
      </c>
      <c r="C5004" s="32"/>
      <c r="D5004" s="32"/>
      <c r="E5004" s="231"/>
      <c r="F5004" s="32"/>
      <c r="G5004" s="229"/>
      <c r="H5004" s="229"/>
      <c r="I5004" s="32"/>
      <c r="J5004" s="32"/>
      <c r="K5004" s="229"/>
      <c r="L5004" s="229"/>
      <c r="M5004" s="232"/>
      <c r="N5004" s="229"/>
    </row>
    <row r="5005">
      <c r="A5005" s="227" t="str">
        <f t="shared" si="1"/>
        <v>#VALUE!</v>
      </c>
      <c r="B5005" s="227" t="str">
        <f t="shared" si="2"/>
        <v>#VALUE!</v>
      </c>
      <c r="C5005" s="32"/>
      <c r="D5005" s="32"/>
      <c r="E5005" s="231"/>
      <c r="F5005" s="32"/>
      <c r="G5005" s="229"/>
      <c r="H5005" s="229"/>
      <c r="I5005" s="32"/>
      <c r="J5005" s="32"/>
      <c r="K5005" s="229"/>
      <c r="L5005" s="229"/>
      <c r="M5005" s="232"/>
      <c r="N5005" s="229"/>
    </row>
    <row r="5006">
      <c r="A5006" s="227" t="str">
        <f t="shared" si="1"/>
        <v>#VALUE!</v>
      </c>
      <c r="B5006" s="227" t="str">
        <f t="shared" si="2"/>
        <v>#VALUE!</v>
      </c>
      <c r="C5006" s="32"/>
      <c r="D5006" s="32"/>
      <c r="E5006" s="231"/>
      <c r="F5006" s="32"/>
      <c r="G5006" s="229"/>
      <c r="H5006" s="229"/>
      <c r="I5006" s="32"/>
      <c r="J5006" s="32"/>
      <c r="K5006" s="229"/>
      <c r="L5006" s="229"/>
      <c r="M5006" s="232"/>
      <c r="N5006" s="229"/>
    </row>
    <row r="5007">
      <c r="A5007" s="227" t="str">
        <f t="shared" si="1"/>
        <v>#VALUE!</v>
      </c>
      <c r="B5007" s="227" t="str">
        <f t="shared" si="2"/>
        <v>#VALUE!</v>
      </c>
      <c r="C5007" s="32"/>
      <c r="D5007" s="32"/>
      <c r="E5007" s="231"/>
      <c r="F5007" s="32"/>
      <c r="G5007" s="229"/>
      <c r="H5007" s="229"/>
      <c r="I5007" s="32"/>
      <c r="J5007" s="32"/>
      <c r="K5007" s="229"/>
      <c r="L5007" s="229"/>
      <c r="M5007" s="232"/>
      <c r="N5007" s="229"/>
    </row>
    <row r="5008">
      <c r="A5008" s="227" t="str">
        <f t="shared" si="1"/>
        <v>#VALUE!</v>
      </c>
      <c r="B5008" s="227" t="str">
        <f t="shared" si="2"/>
        <v>#VALUE!</v>
      </c>
      <c r="C5008" s="32"/>
      <c r="D5008" s="32"/>
      <c r="E5008" s="231"/>
      <c r="F5008" s="32"/>
      <c r="G5008" s="229"/>
      <c r="H5008" s="229"/>
      <c r="I5008" s="32"/>
      <c r="J5008" s="32"/>
      <c r="K5008" s="229"/>
      <c r="L5008" s="229"/>
      <c r="M5008" s="232"/>
      <c r="N5008" s="229"/>
    </row>
    <row r="5009">
      <c r="A5009" s="227" t="str">
        <f t="shared" si="1"/>
        <v>#VALUE!</v>
      </c>
      <c r="B5009" s="227" t="str">
        <f t="shared" si="2"/>
        <v>#VALUE!</v>
      </c>
      <c r="C5009" s="32"/>
      <c r="D5009" s="32"/>
      <c r="E5009" s="231"/>
      <c r="F5009" s="32"/>
      <c r="G5009" s="229"/>
      <c r="H5009" s="229"/>
      <c r="I5009" s="32"/>
      <c r="J5009" s="32"/>
      <c r="K5009" s="229"/>
      <c r="L5009" s="229"/>
      <c r="M5009" s="232"/>
      <c r="N5009" s="229"/>
    </row>
    <row r="5010">
      <c r="A5010" s="227" t="str">
        <f t="shared" si="1"/>
        <v>#VALUE!</v>
      </c>
      <c r="B5010" s="227" t="str">
        <f t="shared" si="2"/>
        <v>#VALUE!</v>
      </c>
      <c r="C5010" s="32"/>
      <c r="D5010" s="32"/>
      <c r="E5010" s="231"/>
      <c r="F5010" s="32"/>
      <c r="G5010" s="229"/>
      <c r="H5010" s="229"/>
      <c r="I5010" s="32"/>
      <c r="J5010" s="32"/>
      <c r="K5010" s="229"/>
      <c r="L5010" s="229"/>
      <c r="M5010" s="232"/>
      <c r="N5010" s="229"/>
    </row>
    <row r="5011">
      <c r="A5011" s="227" t="str">
        <f t="shared" si="1"/>
        <v>#VALUE!</v>
      </c>
      <c r="B5011" s="227" t="str">
        <f t="shared" si="2"/>
        <v>#VALUE!</v>
      </c>
      <c r="C5011" s="32"/>
      <c r="D5011" s="32"/>
      <c r="E5011" s="231"/>
      <c r="F5011" s="32"/>
      <c r="G5011" s="229"/>
      <c r="H5011" s="229"/>
      <c r="I5011" s="32"/>
      <c r="J5011" s="32"/>
      <c r="K5011" s="229"/>
      <c r="L5011" s="229"/>
      <c r="M5011" s="232"/>
      <c r="N5011" s="229"/>
    </row>
    <row r="5012">
      <c r="A5012" s="227" t="str">
        <f t="shared" si="1"/>
        <v>#VALUE!</v>
      </c>
      <c r="B5012" s="227" t="str">
        <f t="shared" si="2"/>
        <v>#VALUE!</v>
      </c>
      <c r="C5012" s="32"/>
      <c r="D5012" s="32"/>
      <c r="E5012" s="231"/>
      <c r="F5012" s="32"/>
      <c r="G5012" s="229"/>
      <c r="H5012" s="229"/>
      <c r="I5012" s="32"/>
      <c r="J5012" s="32"/>
      <c r="K5012" s="229"/>
      <c r="L5012" s="229"/>
      <c r="M5012" s="232"/>
      <c r="N5012" s="229"/>
    </row>
    <row r="5013">
      <c r="A5013" s="227" t="str">
        <f t="shared" si="1"/>
        <v>#VALUE!</v>
      </c>
      <c r="B5013" s="227" t="str">
        <f t="shared" si="2"/>
        <v>#VALUE!</v>
      </c>
      <c r="C5013" s="32"/>
      <c r="D5013" s="32"/>
      <c r="E5013" s="231"/>
      <c r="F5013" s="32"/>
      <c r="G5013" s="229"/>
      <c r="H5013" s="229"/>
      <c r="I5013" s="32"/>
      <c r="J5013" s="32"/>
      <c r="K5013" s="229"/>
      <c r="L5013" s="229"/>
      <c r="M5013" s="232"/>
      <c r="N5013" s="229"/>
    </row>
    <row r="5014">
      <c r="A5014" s="227" t="str">
        <f t="shared" si="1"/>
        <v>#VALUE!</v>
      </c>
      <c r="B5014" s="227" t="str">
        <f t="shared" si="2"/>
        <v>#VALUE!</v>
      </c>
      <c r="C5014" s="32"/>
      <c r="D5014" s="32"/>
      <c r="E5014" s="231"/>
      <c r="F5014" s="32"/>
      <c r="G5014" s="229"/>
      <c r="H5014" s="229"/>
      <c r="I5014" s="32"/>
      <c r="J5014" s="32"/>
      <c r="K5014" s="229"/>
      <c r="L5014" s="229"/>
      <c r="M5014" s="232"/>
      <c r="N5014" s="229"/>
    </row>
    <row r="5015">
      <c r="A5015" s="227" t="str">
        <f t="shared" si="1"/>
        <v>#VALUE!</v>
      </c>
      <c r="B5015" s="227" t="str">
        <f t="shared" si="2"/>
        <v>#VALUE!</v>
      </c>
      <c r="C5015" s="32"/>
      <c r="D5015" s="32"/>
      <c r="E5015" s="231"/>
      <c r="F5015" s="32"/>
      <c r="G5015" s="229"/>
      <c r="H5015" s="229"/>
      <c r="I5015" s="32"/>
      <c r="J5015" s="32"/>
      <c r="K5015" s="229"/>
      <c r="L5015" s="229"/>
      <c r="M5015" s="232"/>
      <c r="N5015" s="229"/>
    </row>
    <row r="5016">
      <c r="A5016" s="227" t="str">
        <f t="shared" si="1"/>
        <v>#VALUE!</v>
      </c>
      <c r="B5016" s="227" t="str">
        <f t="shared" si="2"/>
        <v>#VALUE!</v>
      </c>
      <c r="C5016" s="32"/>
      <c r="D5016" s="32"/>
      <c r="E5016" s="231"/>
      <c r="F5016" s="32"/>
      <c r="G5016" s="229"/>
      <c r="H5016" s="229"/>
      <c r="I5016" s="32"/>
      <c r="J5016" s="32"/>
      <c r="K5016" s="229"/>
      <c r="L5016" s="229"/>
      <c r="M5016" s="232"/>
      <c r="N5016" s="229"/>
    </row>
    <row r="5017">
      <c r="A5017" s="227" t="str">
        <f t="shared" si="1"/>
        <v>#VALUE!</v>
      </c>
      <c r="B5017" s="227" t="str">
        <f t="shared" si="2"/>
        <v>#VALUE!</v>
      </c>
      <c r="C5017" s="32"/>
      <c r="D5017" s="32"/>
      <c r="E5017" s="231"/>
      <c r="F5017" s="32"/>
      <c r="G5017" s="229"/>
      <c r="H5017" s="229"/>
      <c r="I5017" s="32"/>
      <c r="J5017" s="32"/>
      <c r="K5017" s="229"/>
      <c r="L5017" s="229"/>
      <c r="M5017" s="232"/>
      <c r="N5017" s="229"/>
    </row>
    <row r="5018">
      <c r="A5018" s="227" t="str">
        <f t="shared" si="1"/>
        <v>#VALUE!</v>
      </c>
      <c r="B5018" s="227" t="str">
        <f t="shared" si="2"/>
        <v>#VALUE!</v>
      </c>
      <c r="C5018" s="32"/>
      <c r="D5018" s="32"/>
      <c r="E5018" s="231"/>
      <c r="F5018" s="32"/>
      <c r="G5018" s="229"/>
      <c r="H5018" s="229"/>
      <c r="I5018" s="32"/>
      <c r="J5018" s="32"/>
      <c r="K5018" s="229"/>
      <c r="L5018" s="229"/>
      <c r="M5018" s="232"/>
      <c r="N5018" s="229"/>
    </row>
    <row r="5019">
      <c r="A5019" s="227" t="str">
        <f t="shared" si="1"/>
        <v>#VALUE!</v>
      </c>
      <c r="B5019" s="227" t="str">
        <f t="shared" si="2"/>
        <v>#VALUE!</v>
      </c>
      <c r="C5019" s="32"/>
      <c r="D5019" s="32"/>
      <c r="E5019" s="231"/>
      <c r="F5019" s="32"/>
      <c r="G5019" s="229"/>
      <c r="H5019" s="229"/>
      <c r="I5019" s="32"/>
      <c r="J5019" s="32"/>
      <c r="K5019" s="229"/>
      <c r="L5019" s="229"/>
      <c r="M5019" s="232"/>
      <c r="N5019" s="229"/>
    </row>
    <row r="5020">
      <c r="A5020" s="227" t="str">
        <f t="shared" si="1"/>
        <v>#VALUE!</v>
      </c>
      <c r="B5020" s="227" t="str">
        <f t="shared" si="2"/>
        <v>#VALUE!</v>
      </c>
      <c r="C5020" s="32"/>
      <c r="D5020" s="32"/>
      <c r="E5020" s="231"/>
      <c r="F5020" s="32"/>
      <c r="G5020" s="229"/>
      <c r="H5020" s="229"/>
      <c r="I5020" s="32"/>
      <c r="J5020" s="32"/>
      <c r="K5020" s="229"/>
      <c r="L5020" s="229"/>
      <c r="M5020" s="232"/>
      <c r="N5020" s="229"/>
    </row>
    <row r="5021">
      <c r="A5021" s="227" t="str">
        <f t="shared" si="1"/>
        <v>#VALUE!</v>
      </c>
      <c r="B5021" s="227" t="str">
        <f t="shared" si="2"/>
        <v>#VALUE!</v>
      </c>
      <c r="C5021" s="32"/>
      <c r="D5021" s="32"/>
      <c r="E5021" s="231"/>
      <c r="F5021" s="32"/>
      <c r="G5021" s="229"/>
      <c r="H5021" s="229"/>
      <c r="I5021" s="32"/>
      <c r="J5021" s="32"/>
      <c r="K5021" s="229"/>
      <c r="L5021" s="229"/>
      <c r="M5021" s="232"/>
      <c r="N5021" s="229"/>
    </row>
    <row r="5022">
      <c r="A5022" s="227" t="str">
        <f t="shared" si="1"/>
        <v>#VALUE!</v>
      </c>
      <c r="B5022" s="227" t="str">
        <f t="shared" si="2"/>
        <v>#VALUE!</v>
      </c>
      <c r="C5022" s="32"/>
      <c r="D5022" s="32"/>
      <c r="E5022" s="231"/>
      <c r="F5022" s="32"/>
      <c r="G5022" s="229"/>
      <c r="H5022" s="229"/>
      <c r="I5022" s="32"/>
      <c r="J5022" s="32"/>
      <c r="K5022" s="229"/>
      <c r="L5022" s="229"/>
      <c r="M5022" s="232"/>
      <c r="N5022" s="229"/>
    </row>
    <row r="5023">
      <c r="A5023" s="227" t="str">
        <f t="shared" si="1"/>
        <v>#VALUE!</v>
      </c>
      <c r="B5023" s="227" t="str">
        <f t="shared" si="2"/>
        <v>#VALUE!</v>
      </c>
      <c r="C5023" s="32"/>
      <c r="D5023" s="32"/>
      <c r="E5023" s="231"/>
      <c r="F5023" s="32"/>
      <c r="G5023" s="229"/>
      <c r="H5023" s="229"/>
      <c r="I5023" s="32"/>
      <c r="J5023" s="32"/>
      <c r="K5023" s="229"/>
      <c r="L5023" s="229"/>
      <c r="M5023" s="232"/>
      <c r="N5023" s="229"/>
    </row>
    <row r="5024">
      <c r="A5024" s="227" t="str">
        <f t="shared" si="1"/>
        <v>#VALUE!</v>
      </c>
      <c r="B5024" s="227" t="str">
        <f t="shared" si="2"/>
        <v>#VALUE!</v>
      </c>
      <c r="C5024" s="32"/>
      <c r="D5024" s="32"/>
      <c r="E5024" s="231"/>
      <c r="F5024" s="32"/>
      <c r="G5024" s="229"/>
      <c r="H5024" s="229"/>
      <c r="I5024" s="32"/>
      <c r="J5024" s="32"/>
      <c r="K5024" s="229"/>
      <c r="L5024" s="229"/>
      <c r="M5024" s="232"/>
      <c r="N5024" s="229"/>
    </row>
    <row r="5025">
      <c r="A5025" s="227" t="str">
        <f t="shared" si="1"/>
        <v>#VALUE!</v>
      </c>
      <c r="B5025" s="227" t="str">
        <f t="shared" si="2"/>
        <v>#VALUE!</v>
      </c>
      <c r="C5025" s="32"/>
      <c r="D5025" s="32"/>
      <c r="E5025" s="231"/>
      <c r="F5025" s="32"/>
      <c r="G5025" s="229"/>
      <c r="H5025" s="229"/>
      <c r="I5025" s="32"/>
      <c r="J5025" s="32"/>
      <c r="K5025" s="229"/>
      <c r="L5025" s="229"/>
      <c r="M5025" s="232"/>
      <c r="N5025" s="229"/>
    </row>
    <row r="5026">
      <c r="A5026" s="227" t="str">
        <f t="shared" si="1"/>
        <v>#VALUE!</v>
      </c>
      <c r="B5026" s="227" t="str">
        <f t="shared" si="2"/>
        <v>#VALUE!</v>
      </c>
      <c r="C5026" s="32"/>
      <c r="D5026" s="32"/>
      <c r="E5026" s="231"/>
      <c r="F5026" s="32"/>
      <c r="G5026" s="229"/>
      <c r="H5026" s="229"/>
      <c r="I5026" s="32"/>
      <c r="J5026" s="32"/>
      <c r="K5026" s="229"/>
      <c r="L5026" s="229"/>
      <c r="M5026" s="232"/>
      <c r="N5026" s="229"/>
    </row>
    <row r="5027">
      <c r="A5027" s="227" t="str">
        <f t="shared" si="1"/>
        <v>#VALUE!</v>
      </c>
      <c r="B5027" s="227" t="str">
        <f t="shared" si="2"/>
        <v>#VALUE!</v>
      </c>
      <c r="C5027" s="32"/>
      <c r="D5027" s="32"/>
      <c r="E5027" s="231"/>
      <c r="F5027" s="32"/>
      <c r="G5027" s="229"/>
      <c r="H5027" s="229"/>
      <c r="I5027" s="32"/>
      <c r="J5027" s="32"/>
      <c r="K5027" s="229"/>
      <c r="L5027" s="229"/>
      <c r="M5027" s="232"/>
      <c r="N5027" s="229"/>
    </row>
    <row r="5028">
      <c r="A5028" s="227" t="str">
        <f t="shared" si="1"/>
        <v>#VALUE!</v>
      </c>
      <c r="B5028" s="227" t="str">
        <f t="shared" si="2"/>
        <v>#VALUE!</v>
      </c>
      <c r="C5028" s="32"/>
      <c r="D5028" s="32"/>
      <c r="E5028" s="231"/>
      <c r="F5028" s="32"/>
      <c r="G5028" s="229"/>
      <c r="H5028" s="229"/>
      <c r="I5028" s="32"/>
      <c r="J5028" s="32"/>
      <c r="K5028" s="229"/>
      <c r="L5028" s="229"/>
      <c r="M5028" s="232"/>
      <c r="N5028" s="229"/>
    </row>
    <row r="5029">
      <c r="A5029" s="227" t="str">
        <f t="shared" si="1"/>
        <v>#VALUE!</v>
      </c>
      <c r="B5029" s="227" t="str">
        <f t="shared" si="2"/>
        <v>#VALUE!</v>
      </c>
      <c r="C5029" s="32"/>
      <c r="D5029" s="32"/>
      <c r="E5029" s="231"/>
      <c r="F5029" s="32"/>
      <c r="G5029" s="229"/>
      <c r="H5029" s="229"/>
      <c r="I5029" s="32"/>
      <c r="J5029" s="32"/>
      <c r="K5029" s="229"/>
      <c r="L5029" s="229"/>
      <c r="M5029" s="232"/>
      <c r="N5029" s="229"/>
    </row>
    <row r="5030">
      <c r="A5030" s="227" t="str">
        <f t="shared" si="1"/>
        <v>#VALUE!</v>
      </c>
      <c r="B5030" s="227" t="str">
        <f t="shared" si="2"/>
        <v>#VALUE!</v>
      </c>
      <c r="C5030" s="32"/>
      <c r="D5030" s="32"/>
      <c r="E5030" s="231"/>
      <c r="F5030" s="32"/>
      <c r="G5030" s="229"/>
      <c r="H5030" s="229"/>
      <c r="I5030" s="32"/>
      <c r="J5030" s="32"/>
      <c r="K5030" s="229"/>
      <c r="L5030" s="229"/>
      <c r="M5030" s="232"/>
      <c r="N5030" s="229"/>
    </row>
    <row r="5031">
      <c r="A5031" s="227" t="str">
        <f t="shared" si="1"/>
        <v>#VALUE!</v>
      </c>
      <c r="B5031" s="227" t="str">
        <f t="shared" si="2"/>
        <v>#VALUE!</v>
      </c>
      <c r="C5031" s="32"/>
      <c r="D5031" s="32"/>
      <c r="E5031" s="231"/>
      <c r="F5031" s="32"/>
      <c r="G5031" s="229"/>
      <c r="H5031" s="229"/>
      <c r="I5031" s="32"/>
      <c r="J5031" s="32"/>
      <c r="K5031" s="229"/>
      <c r="L5031" s="229"/>
      <c r="M5031" s="232"/>
      <c r="N5031" s="229"/>
    </row>
    <row r="5032">
      <c r="A5032" s="227" t="str">
        <f t="shared" si="1"/>
        <v>#VALUE!</v>
      </c>
      <c r="B5032" s="227" t="str">
        <f t="shared" si="2"/>
        <v>#VALUE!</v>
      </c>
      <c r="C5032" s="32"/>
      <c r="D5032" s="32"/>
      <c r="E5032" s="231"/>
      <c r="F5032" s="32"/>
      <c r="G5032" s="229"/>
      <c r="H5032" s="229"/>
      <c r="I5032" s="32"/>
      <c r="J5032" s="32"/>
      <c r="K5032" s="229"/>
      <c r="L5032" s="229"/>
      <c r="M5032" s="232"/>
      <c r="N5032" s="229"/>
    </row>
    <row r="5033">
      <c r="A5033" s="227" t="str">
        <f t="shared" si="1"/>
        <v>#VALUE!</v>
      </c>
      <c r="B5033" s="227" t="str">
        <f t="shared" si="2"/>
        <v>#VALUE!</v>
      </c>
      <c r="C5033" s="32"/>
      <c r="D5033" s="32"/>
      <c r="E5033" s="231"/>
      <c r="F5033" s="32"/>
      <c r="G5033" s="229"/>
      <c r="H5033" s="229"/>
      <c r="I5033" s="32"/>
      <c r="J5033" s="32"/>
      <c r="K5033" s="229"/>
      <c r="L5033" s="229"/>
      <c r="M5033" s="232"/>
      <c r="N5033" s="229"/>
    </row>
    <row r="5034">
      <c r="A5034" s="227" t="str">
        <f t="shared" si="1"/>
        <v>#VALUE!</v>
      </c>
      <c r="B5034" s="227" t="str">
        <f t="shared" si="2"/>
        <v>#VALUE!</v>
      </c>
      <c r="C5034" s="32"/>
      <c r="D5034" s="32"/>
      <c r="E5034" s="231"/>
      <c r="F5034" s="32"/>
      <c r="G5034" s="229"/>
      <c r="H5034" s="229"/>
      <c r="I5034" s="32"/>
      <c r="J5034" s="32"/>
      <c r="K5034" s="229"/>
      <c r="L5034" s="229"/>
      <c r="M5034" s="232"/>
      <c r="N5034" s="229"/>
    </row>
    <row r="5035">
      <c r="A5035" s="227" t="str">
        <f t="shared" si="1"/>
        <v>#VALUE!</v>
      </c>
      <c r="B5035" s="227" t="str">
        <f t="shared" si="2"/>
        <v>#VALUE!</v>
      </c>
      <c r="C5035" s="32"/>
      <c r="D5035" s="32"/>
      <c r="E5035" s="231"/>
      <c r="F5035" s="32"/>
      <c r="G5035" s="229"/>
      <c r="H5035" s="229"/>
      <c r="I5035" s="32"/>
      <c r="J5035" s="32"/>
      <c r="K5035" s="229"/>
      <c r="L5035" s="229"/>
      <c r="M5035" s="232"/>
      <c r="N5035" s="229"/>
    </row>
    <row r="5036">
      <c r="A5036" s="227" t="str">
        <f t="shared" si="1"/>
        <v>#VALUE!</v>
      </c>
      <c r="B5036" s="227" t="str">
        <f t="shared" si="2"/>
        <v>#VALUE!</v>
      </c>
      <c r="C5036" s="32"/>
      <c r="D5036" s="32"/>
      <c r="E5036" s="231"/>
      <c r="F5036" s="32"/>
      <c r="G5036" s="229"/>
      <c r="H5036" s="229"/>
      <c r="I5036" s="32"/>
      <c r="J5036" s="32"/>
      <c r="K5036" s="229"/>
      <c r="L5036" s="229"/>
      <c r="M5036" s="232"/>
      <c r="N5036" s="229"/>
    </row>
    <row r="5037">
      <c r="A5037" s="227" t="str">
        <f t="shared" si="1"/>
        <v>#VALUE!</v>
      </c>
      <c r="B5037" s="227" t="str">
        <f t="shared" si="2"/>
        <v>#VALUE!</v>
      </c>
      <c r="C5037" s="32"/>
      <c r="D5037" s="32"/>
      <c r="E5037" s="231"/>
      <c r="F5037" s="32"/>
      <c r="G5037" s="229"/>
      <c r="H5037" s="229"/>
      <c r="I5037" s="32"/>
      <c r="J5037" s="32"/>
      <c r="K5037" s="229"/>
      <c r="L5037" s="229"/>
      <c r="M5037" s="232"/>
      <c r="N5037" s="229"/>
    </row>
    <row r="5038">
      <c r="A5038" s="227" t="str">
        <f t="shared" si="1"/>
        <v>#VALUE!</v>
      </c>
      <c r="B5038" s="227" t="str">
        <f t="shared" si="2"/>
        <v>#VALUE!</v>
      </c>
      <c r="C5038" s="32"/>
      <c r="D5038" s="32"/>
      <c r="E5038" s="231"/>
      <c r="F5038" s="32"/>
      <c r="G5038" s="229"/>
      <c r="H5038" s="229"/>
      <c r="I5038" s="32"/>
      <c r="J5038" s="32"/>
      <c r="K5038" s="229"/>
      <c r="L5038" s="229"/>
      <c r="M5038" s="232"/>
      <c r="N5038" s="229"/>
    </row>
    <row r="5039">
      <c r="A5039" s="227" t="str">
        <f t="shared" si="1"/>
        <v>#VALUE!</v>
      </c>
      <c r="B5039" s="227" t="str">
        <f t="shared" si="2"/>
        <v>#VALUE!</v>
      </c>
      <c r="C5039" s="32"/>
      <c r="D5039" s="32"/>
      <c r="E5039" s="231"/>
      <c r="F5039" s="32"/>
      <c r="G5039" s="229"/>
      <c r="H5039" s="229"/>
      <c r="I5039" s="32"/>
      <c r="J5039" s="32"/>
      <c r="K5039" s="229"/>
      <c r="L5039" s="229"/>
      <c r="M5039" s="232"/>
      <c r="N5039" s="229"/>
    </row>
    <row r="5040">
      <c r="A5040" s="227" t="str">
        <f t="shared" si="1"/>
        <v>#VALUE!</v>
      </c>
      <c r="B5040" s="227" t="str">
        <f t="shared" si="2"/>
        <v>#VALUE!</v>
      </c>
      <c r="C5040" s="32"/>
      <c r="D5040" s="32"/>
      <c r="E5040" s="231"/>
      <c r="F5040" s="32"/>
      <c r="G5040" s="229"/>
      <c r="H5040" s="229"/>
      <c r="I5040" s="32"/>
      <c r="J5040" s="32"/>
      <c r="K5040" s="229"/>
      <c r="L5040" s="229"/>
      <c r="M5040" s="232"/>
      <c r="N5040" s="229"/>
    </row>
    <row r="5041">
      <c r="A5041" s="227" t="str">
        <f t="shared" si="1"/>
        <v>#VALUE!</v>
      </c>
      <c r="B5041" s="227" t="str">
        <f t="shared" si="2"/>
        <v>#VALUE!</v>
      </c>
      <c r="C5041" s="32"/>
      <c r="D5041" s="32"/>
      <c r="E5041" s="231"/>
      <c r="F5041" s="32"/>
      <c r="G5041" s="229"/>
      <c r="H5041" s="229"/>
      <c r="I5041" s="32"/>
      <c r="J5041" s="32"/>
      <c r="K5041" s="229"/>
      <c r="L5041" s="229"/>
      <c r="M5041" s="232"/>
      <c r="N5041" s="229"/>
    </row>
    <row r="5042">
      <c r="A5042" s="227" t="str">
        <f t="shared" si="1"/>
        <v>#VALUE!</v>
      </c>
      <c r="B5042" s="227" t="str">
        <f t="shared" si="2"/>
        <v>#VALUE!</v>
      </c>
      <c r="C5042" s="32"/>
      <c r="D5042" s="32"/>
      <c r="E5042" s="231"/>
      <c r="F5042" s="32"/>
      <c r="G5042" s="229"/>
      <c r="H5042" s="229"/>
      <c r="I5042" s="32"/>
      <c r="J5042" s="32"/>
      <c r="K5042" s="229"/>
      <c r="L5042" s="229"/>
      <c r="M5042" s="232"/>
      <c r="N5042" s="229"/>
    </row>
    <row r="5043">
      <c r="A5043" s="227" t="str">
        <f t="shared" si="1"/>
        <v>#VALUE!</v>
      </c>
      <c r="B5043" s="227" t="str">
        <f t="shared" si="2"/>
        <v>#VALUE!</v>
      </c>
      <c r="C5043" s="32"/>
      <c r="D5043" s="32"/>
      <c r="E5043" s="231"/>
      <c r="F5043" s="32"/>
      <c r="G5043" s="229"/>
      <c r="H5043" s="229"/>
      <c r="I5043" s="32"/>
      <c r="J5043" s="32"/>
      <c r="K5043" s="229"/>
      <c r="L5043" s="229"/>
      <c r="M5043" s="232"/>
      <c r="N5043" s="229"/>
    </row>
    <row r="5044">
      <c r="A5044" s="227" t="str">
        <f t="shared" si="1"/>
        <v>#VALUE!</v>
      </c>
      <c r="B5044" s="227" t="str">
        <f t="shared" si="2"/>
        <v>#VALUE!</v>
      </c>
      <c r="C5044" s="32"/>
      <c r="D5044" s="32"/>
      <c r="E5044" s="231"/>
      <c r="F5044" s="32"/>
      <c r="G5044" s="229"/>
      <c r="H5044" s="229"/>
      <c r="I5044" s="32"/>
      <c r="J5044" s="32"/>
      <c r="K5044" s="229"/>
      <c r="L5044" s="229"/>
      <c r="M5044" s="232"/>
      <c r="N5044" s="229"/>
    </row>
    <row r="5045">
      <c r="A5045" s="227" t="str">
        <f t="shared" si="1"/>
        <v>#VALUE!</v>
      </c>
      <c r="B5045" s="227" t="str">
        <f t="shared" si="2"/>
        <v>#VALUE!</v>
      </c>
      <c r="C5045" s="32"/>
      <c r="D5045" s="32"/>
      <c r="E5045" s="231"/>
      <c r="F5045" s="32"/>
      <c r="G5045" s="229"/>
      <c r="H5045" s="229"/>
      <c r="I5045" s="32"/>
      <c r="J5045" s="32"/>
      <c r="K5045" s="229"/>
      <c r="L5045" s="229"/>
      <c r="M5045" s="232"/>
      <c r="N5045" s="229"/>
    </row>
    <row r="5046">
      <c r="A5046" s="227" t="str">
        <f t="shared" si="1"/>
        <v>#VALUE!</v>
      </c>
      <c r="B5046" s="227" t="str">
        <f t="shared" si="2"/>
        <v>#VALUE!</v>
      </c>
      <c r="C5046" s="32"/>
      <c r="D5046" s="32"/>
      <c r="E5046" s="231"/>
      <c r="F5046" s="32"/>
      <c r="G5046" s="229"/>
      <c r="H5046" s="229"/>
      <c r="I5046" s="32"/>
      <c r="J5046" s="32"/>
      <c r="K5046" s="229"/>
      <c r="L5046" s="229"/>
      <c r="M5046" s="232"/>
      <c r="N5046" s="229"/>
    </row>
    <row r="5047">
      <c r="A5047" s="227" t="str">
        <f t="shared" si="1"/>
        <v>#VALUE!</v>
      </c>
      <c r="B5047" s="227" t="str">
        <f t="shared" si="2"/>
        <v>#VALUE!</v>
      </c>
      <c r="C5047" s="32"/>
      <c r="D5047" s="32"/>
      <c r="E5047" s="231"/>
      <c r="F5047" s="32"/>
      <c r="G5047" s="229"/>
      <c r="H5047" s="229"/>
      <c r="I5047" s="32"/>
      <c r="J5047" s="32"/>
      <c r="K5047" s="229"/>
      <c r="L5047" s="229"/>
      <c r="M5047" s="232"/>
      <c r="N5047" s="229"/>
    </row>
    <row r="5048">
      <c r="A5048" s="227" t="str">
        <f t="shared" si="1"/>
        <v>#VALUE!</v>
      </c>
      <c r="B5048" s="227" t="str">
        <f t="shared" si="2"/>
        <v>#VALUE!</v>
      </c>
      <c r="C5048" s="32"/>
      <c r="D5048" s="32"/>
      <c r="E5048" s="231"/>
      <c r="F5048" s="32"/>
      <c r="G5048" s="229"/>
      <c r="H5048" s="229"/>
      <c r="I5048" s="32"/>
      <c r="J5048" s="32"/>
      <c r="K5048" s="229"/>
      <c r="L5048" s="229"/>
      <c r="M5048" s="232"/>
      <c r="N5048" s="229"/>
    </row>
    <row r="5049">
      <c r="A5049" s="227" t="str">
        <f t="shared" si="1"/>
        <v>#VALUE!</v>
      </c>
      <c r="B5049" s="227" t="str">
        <f t="shared" si="2"/>
        <v>#VALUE!</v>
      </c>
      <c r="C5049" s="32"/>
      <c r="D5049" s="32"/>
      <c r="E5049" s="231"/>
      <c r="F5049" s="32"/>
      <c r="G5049" s="229"/>
      <c r="H5049" s="229"/>
      <c r="I5049" s="32"/>
      <c r="J5049" s="32"/>
      <c r="K5049" s="229"/>
      <c r="L5049" s="229"/>
      <c r="M5049" s="232"/>
      <c r="N5049" s="229"/>
    </row>
    <row r="5050">
      <c r="A5050" s="227" t="str">
        <f t="shared" si="1"/>
        <v>#VALUE!</v>
      </c>
      <c r="B5050" s="227" t="str">
        <f t="shared" si="2"/>
        <v>#VALUE!</v>
      </c>
      <c r="C5050" s="32"/>
      <c r="D5050" s="32"/>
      <c r="E5050" s="231"/>
      <c r="F5050" s="32"/>
      <c r="G5050" s="229"/>
      <c r="H5050" s="229"/>
      <c r="I5050" s="32"/>
      <c r="J5050" s="32"/>
      <c r="K5050" s="229"/>
      <c r="L5050" s="229"/>
      <c r="M5050" s="232"/>
      <c r="N5050" s="229"/>
    </row>
    <row r="5051">
      <c r="A5051" s="227" t="str">
        <f t="shared" si="1"/>
        <v>#VALUE!</v>
      </c>
      <c r="B5051" s="227" t="str">
        <f t="shared" si="2"/>
        <v>#VALUE!</v>
      </c>
      <c r="C5051" s="32"/>
      <c r="D5051" s="32"/>
      <c r="E5051" s="231"/>
      <c r="F5051" s="32"/>
      <c r="G5051" s="229"/>
      <c r="H5051" s="229"/>
      <c r="I5051" s="32"/>
      <c r="J5051" s="32"/>
      <c r="K5051" s="229"/>
      <c r="L5051" s="229"/>
      <c r="M5051" s="232"/>
      <c r="N5051" s="229"/>
    </row>
    <row r="5052">
      <c r="A5052" s="227" t="str">
        <f t="shared" si="1"/>
        <v>#VALUE!</v>
      </c>
      <c r="B5052" s="227" t="str">
        <f t="shared" si="2"/>
        <v>#VALUE!</v>
      </c>
      <c r="C5052" s="32"/>
      <c r="D5052" s="32"/>
      <c r="E5052" s="231"/>
      <c r="F5052" s="32"/>
      <c r="G5052" s="229"/>
      <c r="H5052" s="229"/>
      <c r="I5052" s="32"/>
      <c r="J5052" s="32"/>
      <c r="K5052" s="229"/>
      <c r="L5052" s="229"/>
      <c r="M5052" s="232"/>
      <c r="N5052" s="229"/>
    </row>
    <row r="5053">
      <c r="A5053" s="227" t="str">
        <f t="shared" si="1"/>
        <v>#VALUE!</v>
      </c>
      <c r="B5053" s="227" t="str">
        <f t="shared" si="2"/>
        <v>#VALUE!</v>
      </c>
      <c r="C5053" s="32"/>
      <c r="D5053" s="32"/>
      <c r="E5053" s="231"/>
      <c r="F5053" s="32"/>
      <c r="G5053" s="229"/>
      <c r="H5053" s="229"/>
      <c r="I5053" s="32"/>
      <c r="J5053" s="32"/>
      <c r="K5053" s="229"/>
      <c r="L5053" s="229"/>
      <c r="M5053" s="232"/>
      <c r="N5053" s="229"/>
    </row>
    <row r="5054">
      <c r="A5054" s="227" t="str">
        <f t="shared" si="1"/>
        <v>#VALUE!</v>
      </c>
      <c r="B5054" s="227" t="str">
        <f t="shared" si="2"/>
        <v>#VALUE!</v>
      </c>
      <c r="C5054" s="32"/>
      <c r="D5054" s="32"/>
      <c r="E5054" s="231"/>
      <c r="F5054" s="32"/>
      <c r="G5054" s="229"/>
      <c r="H5054" s="229"/>
      <c r="I5054" s="32"/>
      <c r="J5054" s="32"/>
      <c r="K5054" s="229"/>
      <c r="L5054" s="229"/>
      <c r="M5054" s="232"/>
      <c r="N5054" s="229"/>
    </row>
    <row r="5055">
      <c r="A5055" s="227" t="str">
        <f t="shared" si="1"/>
        <v>#VALUE!</v>
      </c>
      <c r="B5055" s="227" t="str">
        <f t="shared" si="2"/>
        <v>#VALUE!</v>
      </c>
      <c r="C5055" s="32"/>
      <c r="D5055" s="32"/>
      <c r="E5055" s="231"/>
      <c r="F5055" s="32"/>
      <c r="G5055" s="229"/>
      <c r="H5055" s="229"/>
      <c r="I5055" s="32"/>
      <c r="J5055" s="32"/>
      <c r="K5055" s="229"/>
      <c r="L5055" s="229"/>
      <c r="M5055" s="232"/>
      <c r="N5055" s="229"/>
    </row>
    <row r="5056">
      <c r="A5056" s="227" t="str">
        <f t="shared" si="1"/>
        <v>#VALUE!</v>
      </c>
      <c r="B5056" s="227" t="str">
        <f t="shared" si="2"/>
        <v>#VALUE!</v>
      </c>
      <c r="C5056" s="32"/>
      <c r="D5056" s="32"/>
      <c r="E5056" s="231"/>
      <c r="F5056" s="32"/>
      <c r="G5056" s="229"/>
      <c r="H5056" s="229"/>
      <c r="I5056" s="32"/>
      <c r="J5056" s="32"/>
      <c r="K5056" s="229"/>
      <c r="L5056" s="229"/>
      <c r="M5056" s="232"/>
      <c r="N5056" s="229"/>
    </row>
    <row r="5057">
      <c r="A5057" s="227" t="str">
        <f t="shared" si="1"/>
        <v>#VALUE!</v>
      </c>
      <c r="B5057" s="227" t="str">
        <f t="shared" si="2"/>
        <v>#VALUE!</v>
      </c>
      <c r="C5057" s="32"/>
      <c r="D5057" s="32"/>
      <c r="E5057" s="231"/>
      <c r="F5057" s="32"/>
      <c r="G5057" s="229"/>
      <c r="H5057" s="229"/>
      <c r="I5057" s="32"/>
      <c r="J5057" s="32"/>
      <c r="K5057" s="229"/>
      <c r="L5057" s="229"/>
      <c r="M5057" s="232"/>
      <c r="N5057" s="229"/>
    </row>
    <row r="5058">
      <c r="A5058" s="227" t="str">
        <f t="shared" si="1"/>
        <v>#VALUE!</v>
      </c>
      <c r="B5058" s="227" t="str">
        <f t="shared" si="2"/>
        <v>#VALUE!</v>
      </c>
      <c r="C5058" s="32"/>
      <c r="D5058" s="32"/>
      <c r="E5058" s="231"/>
      <c r="F5058" s="32"/>
      <c r="G5058" s="229"/>
      <c r="H5058" s="229"/>
      <c r="I5058" s="32"/>
      <c r="J5058" s="32"/>
      <c r="K5058" s="229"/>
      <c r="L5058" s="229"/>
      <c r="M5058" s="232"/>
      <c r="N5058" s="229"/>
    </row>
    <row r="5059">
      <c r="A5059" s="227" t="str">
        <f t="shared" si="1"/>
        <v>#VALUE!</v>
      </c>
      <c r="B5059" s="227" t="str">
        <f t="shared" si="2"/>
        <v>#VALUE!</v>
      </c>
      <c r="C5059" s="32"/>
      <c r="D5059" s="32"/>
      <c r="E5059" s="231"/>
      <c r="F5059" s="32"/>
      <c r="G5059" s="229"/>
      <c r="H5059" s="229"/>
      <c r="I5059" s="32"/>
      <c r="J5059" s="32"/>
      <c r="K5059" s="229"/>
      <c r="L5059" s="229"/>
      <c r="M5059" s="232"/>
      <c r="N5059" s="229"/>
    </row>
    <row r="5060">
      <c r="A5060" s="227" t="str">
        <f t="shared" si="1"/>
        <v>#VALUE!</v>
      </c>
      <c r="B5060" s="227" t="str">
        <f t="shared" si="2"/>
        <v>#VALUE!</v>
      </c>
      <c r="C5060" s="32"/>
      <c r="D5060" s="32"/>
      <c r="E5060" s="231"/>
      <c r="F5060" s="32"/>
      <c r="G5060" s="229"/>
      <c r="H5060" s="229"/>
      <c r="I5060" s="32"/>
      <c r="J5060" s="32"/>
      <c r="K5060" s="229"/>
      <c r="L5060" s="229"/>
      <c r="M5060" s="232"/>
      <c r="N5060" s="229"/>
    </row>
    <row r="5061">
      <c r="A5061" s="227" t="str">
        <f t="shared" si="1"/>
        <v>#VALUE!</v>
      </c>
      <c r="B5061" s="227" t="str">
        <f t="shared" si="2"/>
        <v>#VALUE!</v>
      </c>
      <c r="C5061" s="32"/>
      <c r="D5061" s="32"/>
      <c r="E5061" s="231"/>
      <c r="F5061" s="32"/>
      <c r="G5061" s="229"/>
      <c r="H5061" s="229"/>
      <c r="I5061" s="32"/>
      <c r="J5061" s="32"/>
      <c r="K5061" s="229"/>
      <c r="L5061" s="229"/>
      <c r="M5061" s="232"/>
      <c r="N5061" s="229"/>
    </row>
    <row r="5062">
      <c r="A5062" s="227" t="str">
        <f t="shared" si="1"/>
        <v>#VALUE!</v>
      </c>
      <c r="B5062" s="227" t="str">
        <f t="shared" si="2"/>
        <v>#VALUE!</v>
      </c>
      <c r="C5062" s="32"/>
      <c r="D5062" s="32"/>
      <c r="E5062" s="231"/>
      <c r="F5062" s="32"/>
      <c r="G5062" s="229"/>
      <c r="H5062" s="229"/>
      <c r="I5062" s="32"/>
      <c r="J5062" s="32"/>
      <c r="K5062" s="229"/>
      <c r="L5062" s="229"/>
      <c r="M5062" s="232"/>
      <c r="N5062" s="229"/>
    </row>
    <row r="5063">
      <c r="A5063" s="227" t="str">
        <f t="shared" si="1"/>
        <v>#VALUE!</v>
      </c>
      <c r="B5063" s="227" t="str">
        <f t="shared" si="2"/>
        <v>#VALUE!</v>
      </c>
      <c r="C5063" s="32"/>
      <c r="D5063" s="32"/>
      <c r="E5063" s="231"/>
      <c r="F5063" s="32"/>
      <c r="G5063" s="229"/>
      <c r="H5063" s="229"/>
      <c r="I5063" s="32"/>
      <c r="J5063" s="32"/>
      <c r="K5063" s="229"/>
      <c r="L5063" s="229"/>
      <c r="M5063" s="232"/>
      <c r="N5063" s="229"/>
    </row>
    <row r="5064">
      <c r="A5064" s="227" t="str">
        <f t="shared" si="1"/>
        <v>#VALUE!</v>
      </c>
      <c r="B5064" s="227" t="str">
        <f t="shared" si="2"/>
        <v>#VALUE!</v>
      </c>
      <c r="C5064" s="32"/>
      <c r="D5064" s="32"/>
      <c r="E5064" s="231"/>
      <c r="F5064" s="32"/>
      <c r="G5064" s="229"/>
      <c r="H5064" s="229"/>
      <c r="I5064" s="32"/>
      <c r="J5064" s="32"/>
      <c r="K5064" s="229"/>
      <c r="L5064" s="229"/>
      <c r="M5064" s="232"/>
      <c r="N5064" s="229"/>
    </row>
    <row r="5065">
      <c r="A5065" s="227" t="str">
        <f t="shared" si="1"/>
        <v>#VALUE!</v>
      </c>
      <c r="B5065" s="227" t="str">
        <f t="shared" si="2"/>
        <v>#VALUE!</v>
      </c>
      <c r="C5065" s="32"/>
      <c r="D5065" s="32"/>
      <c r="E5065" s="231"/>
      <c r="F5065" s="32"/>
      <c r="G5065" s="229"/>
      <c r="H5065" s="229"/>
      <c r="I5065" s="32"/>
      <c r="J5065" s="32"/>
      <c r="K5065" s="229"/>
      <c r="L5065" s="229"/>
      <c r="M5065" s="232"/>
      <c r="N5065" s="229"/>
    </row>
    <row r="5066">
      <c r="A5066" s="227" t="str">
        <f t="shared" si="1"/>
        <v>#VALUE!</v>
      </c>
      <c r="B5066" s="227" t="str">
        <f t="shared" si="2"/>
        <v>#VALUE!</v>
      </c>
      <c r="C5066" s="32"/>
      <c r="D5066" s="32"/>
      <c r="E5066" s="231"/>
      <c r="F5066" s="32"/>
      <c r="G5066" s="229"/>
      <c r="H5066" s="229"/>
      <c r="I5066" s="32"/>
      <c r="J5066" s="32"/>
      <c r="K5066" s="229"/>
      <c r="L5066" s="229"/>
      <c r="M5066" s="232"/>
      <c r="N5066" s="229"/>
    </row>
    <row r="5067">
      <c r="A5067" s="227" t="str">
        <f t="shared" si="1"/>
        <v>#VALUE!</v>
      </c>
      <c r="B5067" s="227" t="str">
        <f t="shared" si="2"/>
        <v>#VALUE!</v>
      </c>
      <c r="C5067" s="32"/>
      <c r="D5067" s="32"/>
      <c r="E5067" s="231"/>
      <c r="F5067" s="32"/>
      <c r="G5067" s="229"/>
      <c r="H5067" s="229"/>
      <c r="I5067" s="32"/>
      <c r="J5067" s="32"/>
      <c r="K5067" s="229"/>
      <c r="L5067" s="229"/>
      <c r="M5067" s="232"/>
      <c r="N5067" s="229"/>
    </row>
    <row r="5068">
      <c r="A5068" s="227" t="str">
        <f t="shared" si="1"/>
        <v>#VALUE!</v>
      </c>
      <c r="B5068" s="227" t="str">
        <f t="shared" si="2"/>
        <v>#VALUE!</v>
      </c>
      <c r="C5068" s="32"/>
      <c r="D5068" s="32"/>
      <c r="E5068" s="231"/>
      <c r="F5068" s="32"/>
      <c r="G5068" s="229"/>
      <c r="H5068" s="229"/>
      <c r="I5068" s="32"/>
      <c r="J5068" s="32"/>
      <c r="K5068" s="229"/>
      <c r="L5068" s="229"/>
      <c r="M5068" s="232"/>
      <c r="N5068" s="229"/>
    </row>
    <row r="5069">
      <c r="A5069" s="227" t="str">
        <f t="shared" si="1"/>
        <v>#VALUE!</v>
      </c>
      <c r="B5069" s="227" t="str">
        <f t="shared" si="2"/>
        <v>#VALUE!</v>
      </c>
      <c r="C5069" s="32"/>
      <c r="D5069" s="32"/>
      <c r="E5069" s="231"/>
      <c r="F5069" s="32"/>
      <c r="G5069" s="229"/>
      <c r="H5069" s="229"/>
      <c r="I5069" s="32"/>
      <c r="J5069" s="32"/>
      <c r="K5069" s="229"/>
      <c r="L5069" s="229"/>
      <c r="M5069" s="232"/>
      <c r="N5069" s="229"/>
    </row>
    <row r="5070">
      <c r="A5070" s="227" t="str">
        <f t="shared" si="1"/>
        <v>#VALUE!</v>
      </c>
      <c r="B5070" s="227" t="str">
        <f t="shared" si="2"/>
        <v>#VALUE!</v>
      </c>
      <c r="C5070" s="32"/>
      <c r="D5070" s="32"/>
      <c r="E5070" s="231"/>
      <c r="F5070" s="32"/>
      <c r="G5070" s="229"/>
      <c r="H5070" s="229"/>
      <c r="I5070" s="32"/>
      <c r="J5070" s="32"/>
      <c r="K5070" s="229"/>
      <c r="L5070" s="229"/>
      <c r="M5070" s="232"/>
      <c r="N5070" s="229"/>
    </row>
    <row r="5071">
      <c r="A5071" s="227" t="str">
        <f t="shared" si="1"/>
        <v>#VALUE!</v>
      </c>
      <c r="B5071" s="227" t="str">
        <f t="shared" si="2"/>
        <v>#VALUE!</v>
      </c>
      <c r="C5071" s="32"/>
      <c r="D5071" s="32"/>
      <c r="E5071" s="231"/>
      <c r="F5071" s="32"/>
      <c r="G5071" s="229"/>
      <c r="H5071" s="229"/>
      <c r="I5071" s="32"/>
      <c r="J5071" s="32"/>
      <c r="K5071" s="229"/>
      <c r="L5071" s="229"/>
      <c r="M5071" s="232"/>
      <c r="N5071" s="229"/>
    </row>
    <row r="5072">
      <c r="A5072" s="227" t="str">
        <f t="shared" si="1"/>
        <v>#VALUE!</v>
      </c>
      <c r="B5072" s="227" t="str">
        <f t="shared" si="2"/>
        <v>#VALUE!</v>
      </c>
      <c r="C5072" s="32"/>
      <c r="D5072" s="32"/>
      <c r="E5072" s="231"/>
      <c r="F5072" s="32"/>
      <c r="G5072" s="229"/>
      <c r="H5072" s="229"/>
      <c r="I5072" s="32"/>
      <c r="J5072" s="32"/>
      <c r="K5072" s="229"/>
      <c r="L5072" s="229"/>
      <c r="M5072" s="232"/>
      <c r="N5072" s="229"/>
    </row>
    <row r="5073">
      <c r="A5073" s="227" t="str">
        <f t="shared" si="1"/>
        <v>#VALUE!</v>
      </c>
      <c r="B5073" s="227" t="str">
        <f t="shared" si="2"/>
        <v>#VALUE!</v>
      </c>
      <c r="C5073" s="32"/>
      <c r="D5073" s="32"/>
      <c r="E5073" s="231"/>
      <c r="F5073" s="32"/>
      <c r="G5073" s="229"/>
      <c r="H5073" s="229"/>
      <c r="I5073" s="32"/>
      <c r="J5073" s="32"/>
      <c r="K5073" s="229"/>
      <c r="L5073" s="229"/>
      <c r="M5073" s="232"/>
      <c r="N5073" s="229"/>
    </row>
    <row r="5074">
      <c r="A5074" s="227" t="str">
        <f t="shared" si="1"/>
        <v>#VALUE!</v>
      </c>
      <c r="B5074" s="227" t="str">
        <f t="shared" si="2"/>
        <v>#VALUE!</v>
      </c>
      <c r="C5074" s="32"/>
      <c r="D5074" s="32"/>
      <c r="E5074" s="231"/>
      <c r="F5074" s="32"/>
      <c r="G5074" s="229"/>
      <c r="H5074" s="229"/>
      <c r="I5074" s="32"/>
      <c r="J5074" s="32"/>
      <c r="K5074" s="229"/>
      <c r="L5074" s="229"/>
      <c r="M5074" s="232"/>
      <c r="N5074" s="229"/>
    </row>
    <row r="5075">
      <c r="A5075" s="227" t="str">
        <f t="shared" si="1"/>
        <v>#VALUE!</v>
      </c>
      <c r="B5075" s="227" t="str">
        <f t="shared" si="2"/>
        <v>#VALUE!</v>
      </c>
      <c r="C5075" s="32"/>
      <c r="D5075" s="32"/>
      <c r="E5075" s="231"/>
      <c r="F5075" s="32"/>
      <c r="G5075" s="229"/>
      <c r="H5075" s="229"/>
      <c r="I5075" s="32"/>
      <c r="J5075" s="32"/>
      <c r="K5075" s="229"/>
      <c r="L5075" s="229"/>
      <c r="M5075" s="232"/>
      <c r="N5075" s="229"/>
    </row>
    <row r="5076">
      <c r="A5076" s="227" t="str">
        <f t="shared" si="1"/>
        <v>#VALUE!</v>
      </c>
      <c r="B5076" s="227" t="str">
        <f t="shared" si="2"/>
        <v>#VALUE!</v>
      </c>
      <c r="C5076" s="32"/>
      <c r="D5076" s="32"/>
      <c r="E5076" s="231"/>
      <c r="F5076" s="32"/>
      <c r="G5076" s="229"/>
      <c r="H5076" s="229"/>
      <c r="I5076" s="32"/>
      <c r="J5076" s="32"/>
      <c r="K5076" s="229"/>
      <c r="L5076" s="229"/>
      <c r="M5076" s="232"/>
      <c r="N5076" s="229"/>
    </row>
    <row r="5077">
      <c r="A5077" s="227" t="str">
        <f t="shared" si="1"/>
        <v>#VALUE!</v>
      </c>
      <c r="B5077" s="227" t="str">
        <f t="shared" si="2"/>
        <v>#VALUE!</v>
      </c>
      <c r="C5077" s="32"/>
      <c r="D5077" s="32"/>
      <c r="E5077" s="231"/>
      <c r="F5077" s="32"/>
      <c r="G5077" s="229"/>
      <c r="H5077" s="229"/>
      <c r="I5077" s="32"/>
      <c r="J5077" s="32"/>
      <c r="K5077" s="229"/>
      <c r="L5077" s="229"/>
      <c r="M5077" s="232"/>
      <c r="N5077" s="229"/>
    </row>
    <row r="5078">
      <c r="A5078" s="227" t="str">
        <f t="shared" si="1"/>
        <v>#VALUE!</v>
      </c>
      <c r="B5078" s="227" t="str">
        <f t="shared" si="2"/>
        <v>#VALUE!</v>
      </c>
      <c r="C5078" s="32"/>
      <c r="D5078" s="32"/>
      <c r="E5078" s="231"/>
      <c r="F5078" s="32"/>
      <c r="G5078" s="229"/>
      <c r="H5078" s="229"/>
      <c r="I5078" s="32"/>
      <c r="J5078" s="32"/>
      <c r="K5078" s="229"/>
      <c r="L5078" s="229"/>
      <c r="M5078" s="232"/>
      <c r="N5078" s="229"/>
    </row>
    <row r="5079">
      <c r="A5079" s="227" t="str">
        <f t="shared" si="1"/>
        <v>#VALUE!</v>
      </c>
      <c r="B5079" s="227" t="str">
        <f t="shared" si="2"/>
        <v>#VALUE!</v>
      </c>
      <c r="C5079" s="32"/>
      <c r="D5079" s="32"/>
      <c r="E5079" s="231"/>
      <c r="F5079" s="32"/>
      <c r="G5079" s="229"/>
      <c r="H5079" s="229"/>
      <c r="I5079" s="32"/>
      <c r="J5079" s="32"/>
      <c r="K5079" s="229"/>
      <c r="L5079" s="229"/>
      <c r="M5079" s="232"/>
      <c r="N5079" s="229"/>
    </row>
    <row r="5080">
      <c r="A5080" s="227" t="str">
        <f t="shared" si="1"/>
        <v>#VALUE!</v>
      </c>
      <c r="B5080" s="227" t="str">
        <f t="shared" si="2"/>
        <v>#VALUE!</v>
      </c>
      <c r="C5080" s="32"/>
      <c r="D5080" s="32"/>
      <c r="E5080" s="231"/>
      <c r="F5080" s="32"/>
      <c r="G5080" s="229"/>
      <c r="H5080" s="229"/>
      <c r="I5080" s="32"/>
      <c r="J5080" s="32"/>
      <c r="K5080" s="229"/>
      <c r="L5080" s="229"/>
      <c r="M5080" s="232"/>
      <c r="N5080" s="229"/>
    </row>
    <row r="5081">
      <c r="A5081" s="227" t="str">
        <f t="shared" si="1"/>
        <v>#VALUE!</v>
      </c>
      <c r="B5081" s="227" t="str">
        <f t="shared" si="2"/>
        <v>#VALUE!</v>
      </c>
      <c r="C5081" s="32"/>
      <c r="D5081" s="32"/>
      <c r="E5081" s="231"/>
      <c r="F5081" s="32"/>
      <c r="G5081" s="229"/>
      <c r="H5081" s="229"/>
      <c r="I5081" s="32"/>
      <c r="J5081" s="32"/>
      <c r="K5081" s="229"/>
      <c r="L5081" s="229"/>
      <c r="M5081" s="232"/>
      <c r="N5081" s="229"/>
    </row>
    <row r="5082">
      <c r="A5082" s="227" t="str">
        <f t="shared" si="1"/>
        <v>#VALUE!</v>
      </c>
      <c r="B5082" s="227" t="str">
        <f t="shared" si="2"/>
        <v>#VALUE!</v>
      </c>
      <c r="C5082" s="32"/>
      <c r="D5082" s="32"/>
      <c r="E5082" s="231"/>
      <c r="F5082" s="32"/>
      <c r="G5082" s="229"/>
      <c r="H5082" s="229"/>
      <c r="I5082" s="32"/>
      <c r="J5082" s="32"/>
      <c r="K5082" s="229"/>
      <c r="L5082" s="229"/>
      <c r="M5082" s="232"/>
      <c r="N5082" s="229"/>
    </row>
    <row r="5083">
      <c r="A5083" s="227" t="str">
        <f t="shared" si="1"/>
        <v>#VALUE!</v>
      </c>
      <c r="B5083" s="227" t="str">
        <f t="shared" si="2"/>
        <v>#VALUE!</v>
      </c>
      <c r="C5083" s="32"/>
      <c r="D5083" s="32"/>
      <c r="E5083" s="231"/>
      <c r="F5083" s="32"/>
      <c r="G5083" s="229"/>
      <c r="H5083" s="229"/>
      <c r="I5083" s="32"/>
      <c r="J5083" s="32"/>
      <c r="K5083" s="229"/>
      <c r="L5083" s="229"/>
      <c r="M5083" s="232"/>
      <c r="N5083" s="229"/>
    </row>
    <row r="5084">
      <c r="A5084" s="227" t="str">
        <f t="shared" si="1"/>
        <v>#VALUE!</v>
      </c>
      <c r="B5084" s="227" t="str">
        <f t="shared" si="2"/>
        <v>#VALUE!</v>
      </c>
      <c r="C5084" s="32"/>
      <c r="D5084" s="32"/>
      <c r="E5084" s="231"/>
      <c r="F5084" s="32"/>
      <c r="G5084" s="229"/>
      <c r="H5084" s="229"/>
      <c r="I5084" s="32"/>
      <c r="J5084" s="32"/>
      <c r="K5084" s="229"/>
      <c r="L5084" s="229"/>
      <c r="M5084" s="232"/>
      <c r="N5084" s="229"/>
    </row>
    <row r="5085">
      <c r="A5085" s="227" t="str">
        <f t="shared" si="1"/>
        <v>#VALUE!</v>
      </c>
      <c r="B5085" s="227" t="str">
        <f t="shared" si="2"/>
        <v>#VALUE!</v>
      </c>
      <c r="C5085" s="32"/>
      <c r="D5085" s="32"/>
      <c r="E5085" s="231"/>
      <c r="F5085" s="32"/>
      <c r="G5085" s="229"/>
      <c r="H5085" s="229"/>
      <c r="I5085" s="32"/>
      <c r="J5085" s="32"/>
      <c r="K5085" s="229"/>
      <c r="L5085" s="229"/>
      <c r="M5085" s="232"/>
      <c r="N5085" s="229"/>
    </row>
    <row r="5086">
      <c r="A5086" s="227" t="str">
        <f t="shared" si="1"/>
        <v>#VALUE!</v>
      </c>
      <c r="B5086" s="227" t="str">
        <f t="shared" si="2"/>
        <v>#VALUE!</v>
      </c>
      <c r="C5086" s="32"/>
      <c r="D5086" s="32"/>
      <c r="E5086" s="231"/>
      <c r="F5086" s="32"/>
      <c r="G5086" s="229"/>
      <c r="H5086" s="229"/>
      <c r="I5086" s="32"/>
      <c r="J5086" s="32"/>
      <c r="K5086" s="229"/>
      <c r="L5086" s="229"/>
      <c r="M5086" s="232"/>
      <c r="N5086" s="229"/>
    </row>
    <row r="5087">
      <c r="A5087" s="227" t="str">
        <f t="shared" si="1"/>
        <v>#VALUE!</v>
      </c>
      <c r="B5087" s="227" t="str">
        <f t="shared" si="2"/>
        <v>#VALUE!</v>
      </c>
      <c r="C5087" s="32"/>
      <c r="D5087" s="32"/>
      <c r="E5087" s="231"/>
      <c r="F5087" s="32"/>
      <c r="G5087" s="229"/>
      <c r="H5087" s="229"/>
      <c r="I5087" s="32"/>
      <c r="J5087" s="32"/>
      <c r="K5087" s="229"/>
      <c r="L5087" s="229"/>
      <c r="M5087" s="232"/>
      <c r="N5087" s="229"/>
    </row>
    <row r="5088">
      <c r="A5088" s="227" t="str">
        <f t="shared" si="1"/>
        <v>#VALUE!</v>
      </c>
      <c r="B5088" s="227" t="str">
        <f t="shared" si="2"/>
        <v>#VALUE!</v>
      </c>
      <c r="C5088" s="32"/>
      <c r="D5088" s="32"/>
      <c r="E5088" s="231"/>
      <c r="F5088" s="32"/>
      <c r="G5088" s="229"/>
      <c r="H5088" s="229"/>
      <c r="I5088" s="32"/>
      <c r="J5088" s="32"/>
      <c r="K5088" s="229"/>
      <c r="L5088" s="229"/>
      <c r="M5088" s="232"/>
      <c r="N5088" s="229"/>
    </row>
    <row r="5089">
      <c r="A5089" s="227" t="str">
        <f t="shared" si="1"/>
        <v>#VALUE!</v>
      </c>
      <c r="B5089" s="227" t="str">
        <f t="shared" si="2"/>
        <v>#VALUE!</v>
      </c>
      <c r="C5089" s="32"/>
      <c r="D5089" s="32"/>
      <c r="E5089" s="231"/>
      <c r="F5089" s="32"/>
      <c r="G5089" s="229"/>
      <c r="H5089" s="229"/>
      <c r="I5089" s="32"/>
      <c r="J5089" s="32"/>
      <c r="K5089" s="229"/>
      <c r="L5089" s="229"/>
      <c r="M5089" s="232"/>
      <c r="N5089" s="229"/>
    </row>
    <row r="5090">
      <c r="A5090" s="227" t="str">
        <f t="shared" si="1"/>
        <v>#VALUE!</v>
      </c>
      <c r="B5090" s="227" t="str">
        <f t="shared" si="2"/>
        <v>#VALUE!</v>
      </c>
      <c r="C5090" s="32"/>
      <c r="D5090" s="32"/>
      <c r="E5090" s="231"/>
      <c r="F5090" s="32"/>
      <c r="G5090" s="229"/>
      <c r="H5090" s="229"/>
      <c r="I5090" s="32"/>
      <c r="J5090" s="32"/>
      <c r="K5090" s="229"/>
      <c r="L5090" s="229"/>
      <c r="M5090" s="232"/>
      <c r="N5090" s="229"/>
    </row>
    <row r="5091">
      <c r="A5091" s="227" t="str">
        <f t="shared" si="1"/>
        <v>#VALUE!</v>
      </c>
      <c r="B5091" s="227" t="str">
        <f t="shared" si="2"/>
        <v>#VALUE!</v>
      </c>
      <c r="C5091" s="32"/>
      <c r="D5091" s="32"/>
      <c r="E5091" s="231"/>
      <c r="F5091" s="32"/>
      <c r="G5091" s="229"/>
      <c r="H5091" s="229"/>
      <c r="I5091" s="32"/>
      <c r="J5091" s="32"/>
      <c r="K5091" s="229"/>
      <c r="L5091" s="229"/>
      <c r="M5091" s="232"/>
      <c r="N5091" s="229"/>
    </row>
    <row r="5092">
      <c r="A5092" s="227" t="str">
        <f t="shared" si="1"/>
        <v>#VALUE!</v>
      </c>
      <c r="B5092" s="227" t="str">
        <f t="shared" si="2"/>
        <v>#VALUE!</v>
      </c>
      <c r="C5092" s="32"/>
      <c r="D5092" s="32"/>
      <c r="E5092" s="231"/>
      <c r="F5092" s="32"/>
      <c r="G5092" s="229"/>
      <c r="H5092" s="229"/>
      <c r="I5092" s="32"/>
      <c r="J5092" s="32"/>
      <c r="K5092" s="229"/>
      <c r="L5092" s="229"/>
      <c r="M5092" s="232"/>
      <c r="N5092" s="229"/>
    </row>
    <row r="5093">
      <c r="A5093" s="227" t="str">
        <f t="shared" si="1"/>
        <v>#VALUE!</v>
      </c>
      <c r="B5093" s="227" t="str">
        <f t="shared" si="2"/>
        <v>#VALUE!</v>
      </c>
      <c r="C5093" s="32"/>
      <c r="D5093" s="32"/>
      <c r="E5093" s="231"/>
      <c r="F5093" s="32"/>
      <c r="G5093" s="229"/>
      <c r="H5093" s="229"/>
      <c r="I5093" s="32"/>
      <c r="J5093" s="32"/>
      <c r="K5093" s="229"/>
      <c r="L5093" s="229"/>
      <c r="M5093" s="232"/>
      <c r="N5093" s="229"/>
    </row>
    <row r="5094">
      <c r="A5094" s="227" t="str">
        <f t="shared" si="1"/>
        <v>#VALUE!</v>
      </c>
      <c r="B5094" s="227" t="str">
        <f t="shared" si="2"/>
        <v>#VALUE!</v>
      </c>
      <c r="C5094" s="32"/>
      <c r="D5094" s="32"/>
      <c r="E5094" s="231"/>
      <c r="F5094" s="32"/>
      <c r="G5094" s="229"/>
      <c r="H5094" s="229"/>
      <c r="I5094" s="32"/>
      <c r="J5094" s="32"/>
      <c r="K5094" s="229"/>
      <c r="L5094" s="229"/>
      <c r="M5094" s="232"/>
      <c r="N5094" s="229"/>
    </row>
    <row r="5095">
      <c r="A5095" s="227" t="str">
        <f t="shared" si="1"/>
        <v>#VALUE!</v>
      </c>
      <c r="B5095" s="227" t="str">
        <f t="shared" si="2"/>
        <v>#VALUE!</v>
      </c>
      <c r="C5095" s="32"/>
      <c r="D5095" s="32"/>
      <c r="E5095" s="231"/>
      <c r="F5095" s="32"/>
      <c r="G5095" s="229"/>
      <c r="H5095" s="229"/>
      <c r="I5095" s="32"/>
      <c r="J5095" s="32"/>
      <c r="K5095" s="229"/>
      <c r="L5095" s="229"/>
      <c r="M5095" s="232"/>
      <c r="N5095" s="229"/>
    </row>
    <row r="5096">
      <c r="A5096" s="227" t="str">
        <f t="shared" si="1"/>
        <v>#VALUE!</v>
      </c>
      <c r="B5096" s="227" t="str">
        <f t="shared" si="2"/>
        <v>#VALUE!</v>
      </c>
      <c r="C5096" s="32"/>
      <c r="D5096" s="32"/>
      <c r="E5096" s="231"/>
      <c r="F5096" s="32"/>
      <c r="G5096" s="229"/>
      <c r="H5096" s="229"/>
      <c r="I5096" s="32"/>
      <c r="J5096" s="32"/>
      <c r="K5096" s="229"/>
      <c r="L5096" s="229"/>
      <c r="M5096" s="232"/>
      <c r="N5096" s="229"/>
    </row>
    <row r="5097">
      <c r="A5097" s="227" t="str">
        <f t="shared" si="1"/>
        <v>#VALUE!</v>
      </c>
      <c r="B5097" s="227" t="str">
        <f t="shared" si="2"/>
        <v>#VALUE!</v>
      </c>
      <c r="C5097" s="32"/>
      <c r="D5097" s="32"/>
      <c r="E5097" s="231"/>
      <c r="F5097" s="32"/>
      <c r="G5097" s="229"/>
      <c r="H5097" s="229"/>
      <c r="I5097" s="32"/>
      <c r="J5097" s="32"/>
      <c r="K5097" s="229"/>
      <c r="L5097" s="229"/>
      <c r="M5097" s="232"/>
      <c r="N5097" s="229"/>
    </row>
    <row r="5098">
      <c r="A5098" s="227" t="str">
        <f t="shared" si="1"/>
        <v>#VALUE!</v>
      </c>
      <c r="B5098" s="227" t="str">
        <f t="shared" si="2"/>
        <v>#VALUE!</v>
      </c>
      <c r="C5098" s="32"/>
      <c r="D5098" s="32"/>
      <c r="E5098" s="231"/>
      <c r="F5098" s="32"/>
      <c r="G5098" s="229"/>
      <c r="H5098" s="229"/>
      <c r="I5098" s="32"/>
      <c r="J5098" s="32"/>
      <c r="K5098" s="229"/>
      <c r="L5098" s="229"/>
      <c r="M5098" s="232"/>
      <c r="N5098" s="229"/>
    </row>
    <row r="5099">
      <c r="A5099" s="227" t="str">
        <f t="shared" si="1"/>
        <v>#VALUE!</v>
      </c>
      <c r="B5099" s="227" t="str">
        <f t="shared" si="2"/>
        <v>#VALUE!</v>
      </c>
      <c r="C5099" s="32"/>
      <c r="D5099" s="32"/>
      <c r="E5099" s="231"/>
      <c r="F5099" s="32"/>
      <c r="G5099" s="229"/>
      <c r="H5099" s="229"/>
      <c r="I5099" s="32"/>
      <c r="J5099" s="32"/>
      <c r="K5099" s="229"/>
      <c r="L5099" s="229"/>
      <c r="M5099" s="232"/>
      <c r="N5099" s="229"/>
    </row>
    <row r="5100">
      <c r="A5100" s="227" t="str">
        <f t="shared" si="1"/>
        <v>#VALUE!</v>
      </c>
      <c r="B5100" s="227" t="str">
        <f t="shared" si="2"/>
        <v>#VALUE!</v>
      </c>
      <c r="C5100" s="32"/>
      <c r="D5100" s="32"/>
      <c r="E5100" s="231"/>
      <c r="F5100" s="32"/>
      <c r="G5100" s="229"/>
      <c r="H5100" s="229"/>
      <c r="I5100" s="32"/>
      <c r="J5100" s="32"/>
      <c r="K5100" s="229"/>
      <c r="L5100" s="229"/>
      <c r="M5100" s="232"/>
      <c r="N5100" s="229"/>
    </row>
    <row r="5101">
      <c r="A5101" s="227" t="str">
        <f t="shared" si="1"/>
        <v>#VALUE!</v>
      </c>
      <c r="B5101" s="227" t="str">
        <f t="shared" si="2"/>
        <v>#VALUE!</v>
      </c>
      <c r="C5101" s="32"/>
      <c r="D5101" s="32"/>
      <c r="E5101" s="231"/>
      <c r="F5101" s="32"/>
      <c r="G5101" s="229"/>
      <c r="H5101" s="229"/>
      <c r="I5101" s="32"/>
      <c r="J5101" s="32"/>
      <c r="K5101" s="229"/>
      <c r="L5101" s="229"/>
      <c r="M5101" s="232"/>
      <c r="N5101" s="229"/>
    </row>
    <row r="5102">
      <c r="A5102" s="227" t="str">
        <f t="shared" si="1"/>
        <v>#VALUE!</v>
      </c>
      <c r="B5102" s="227" t="str">
        <f t="shared" si="2"/>
        <v>#VALUE!</v>
      </c>
      <c r="C5102" s="32"/>
      <c r="D5102" s="32"/>
      <c r="E5102" s="231"/>
      <c r="F5102" s="32"/>
      <c r="G5102" s="229"/>
      <c r="H5102" s="229"/>
      <c r="I5102" s="32"/>
      <c r="J5102" s="32"/>
      <c r="K5102" s="229"/>
      <c r="L5102" s="229"/>
      <c r="M5102" s="232"/>
      <c r="N5102" s="229"/>
    </row>
    <row r="5103">
      <c r="A5103" s="227" t="str">
        <f t="shared" si="1"/>
        <v>#VALUE!</v>
      </c>
      <c r="B5103" s="227" t="str">
        <f t="shared" si="2"/>
        <v>#VALUE!</v>
      </c>
      <c r="C5103" s="32"/>
      <c r="D5103" s="32"/>
      <c r="E5103" s="231"/>
      <c r="F5103" s="32"/>
      <c r="G5103" s="229"/>
      <c r="H5103" s="229"/>
      <c r="I5103" s="32"/>
      <c r="J5103" s="32"/>
      <c r="K5103" s="229"/>
      <c r="L5103" s="229"/>
      <c r="M5103" s="232"/>
      <c r="N5103" s="229"/>
    </row>
    <row r="5104">
      <c r="A5104" s="227" t="str">
        <f t="shared" si="1"/>
        <v>#VALUE!</v>
      </c>
      <c r="B5104" s="227" t="str">
        <f t="shared" si="2"/>
        <v>#VALUE!</v>
      </c>
      <c r="C5104" s="32"/>
      <c r="D5104" s="32"/>
      <c r="E5104" s="231"/>
      <c r="F5104" s="32"/>
      <c r="G5104" s="229"/>
      <c r="H5104" s="229"/>
      <c r="I5104" s="32"/>
      <c r="J5104" s="32"/>
      <c r="K5104" s="229"/>
      <c r="L5104" s="229"/>
      <c r="M5104" s="232"/>
      <c r="N5104" s="229"/>
    </row>
    <row r="5105">
      <c r="A5105" s="227" t="str">
        <f t="shared" si="1"/>
        <v>#VALUE!</v>
      </c>
      <c r="B5105" s="227" t="str">
        <f t="shared" si="2"/>
        <v>#VALUE!</v>
      </c>
      <c r="C5105" s="32"/>
      <c r="D5105" s="32"/>
      <c r="E5105" s="231"/>
      <c r="F5105" s="32"/>
      <c r="G5105" s="229"/>
      <c r="H5105" s="229"/>
      <c r="I5105" s="32"/>
      <c r="J5105" s="32"/>
      <c r="K5105" s="229"/>
      <c r="L5105" s="229"/>
      <c r="M5105" s="232"/>
      <c r="N5105" s="229"/>
    </row>
    <row r="5106">
      <c r="A5106" s="227" t="str">
        <f t="shared" si="1"/>
        <v>#VALUE!</v>
      </c>
      <c r="B5106" s="227" t="str">
        <f t="shared" si="2"/>
        <v>#VALUE!</v>
      </c>
      <c r="C5106" s="32"/>
      <c r="D5106" s="32"/>
      <c r="E5106" s="231"/>
      <c r="F5106" s="32"/>
      <c r="G5106" s="229"/>
      <c r="H5106" s="229"/>
      <c r="I5106" s="32"/>
      <c r="J5106" s="32"/>
      <c r="K5106" s="229"/>
      <c r="L5106" s="229"/>
      <c r="M5106" s="232"/>
      <c r="N5106" s="229"/>
    </row>
    <row r="5107">
      <c r="A5107" s="227" t="str">
        <f t="shared" si="1"/>
        <v>#VALUE!</v>
      </c>
      <c r="B5107" s="227" t="str">
        <f t="shared" si="2"/>
        <v>#VALUE!</v>
      </c>
      <c r="C5107" s="32"/>
      <c r="D5107" s="32"/>
      <c r="E5107" s="231"/>
      <c r="F5107" s="32"/>
      <c r="G5107" s="229"/>
      <c r="H5107" s="229"/>
      <c r="I5107" s="32"/>
      <c r="J5107" s="32"/>
      <c r="K5107" s="229"/>
      <c r="L5107" s="229"/>
      <c r="M5107" s="232"/>
      <c r="N5107" s="229"/>
    </row>
    <row r="5108">
      <c r="A5108" s="227" t="str">
        <f t="shared" si="1"/>
        <v>#VALUE!</v>
      </c>
      <c r="B5108" s="227" t="str">
        <f t="shared" si="2"/>
        <v>#VALUE!</v>
      </c>
      <c r="C5108" s="32"/>
      <c r="D5108" s="32"/>
      <c r="E5108" s="231"/>
      <c r="F5108" s="32"/>
      <c r="G5108" s="229"/>
      <c r="H5108" s="229"/>
      <c r="I5108" s="32"/>
      <c r="J5108" s="32"/>
      <c r="K5108" s="229"/>
      <c r="L5108" s="229"/>
      <c r="M5108" s="232"/>
      <c r="N5108" s="229"/>
    </row>
    <row r="5109">
      <c r="A5109" s="227" t="str">
        <f t="shared" si="1"/>
        <v>#VALUE!</v>
      </c>
      <c r="B5109" s="227" t="str">
        <f t="shared" si="2"/>
        <v>#VALUE!</v>
      </c>
      <c r="C5109" s="32"/>
      <c r="D5109" s="32"/>
      <c r="E5109" s="231"/>
      <c r="F5109" s="32"/>
      <c r="G5109" s="229"/>
      <c r="H5109" s="229"/>
      <c r="I5109" s="32"/>
      <c r="J5109" s="32"/>
      <c r="K5109" s="229"/>
      <c r="L5109" s="229"/>
      <c r="M5109" s="232"/>
      <c r="N5109" s="229"/>
    </row>
    <row r="5110">
      <c r="A5110" s="227" t="str">
        <f t="shared" si="1"/>
        <v>#VALUE!</v>
      </c>
      <c r="B5110" s="227" t="str">
        <f t="shared" si="2"/>
        <v>#VALUE!</v>
      </c>
      <c r="C5110" s="32"/>
      <c r="D5110" s="32"/>
      <c r="E5110" s="231"/>
      <c r="F5110" s="32"/>
      <c r="G5110" s="229"/>
      <c r="H5110" s="229"/>
      <c r="I5110" s="32"/>
      <c r="J5110" s="32"/>
      <c r="K5110" s="229"/>
      <c r="L5110" s="229"/>
      <c r="M5110" s="232"/>
      <c r="N5110" s="229"/>
    </row>
    <row r="5111">
      <c r="A5111" s="227" t="str">
        <f t="shared" si="1"/>
        <v>#VALUE!</v>
      </c>
      <c r="B5111" s="227" t="str">
        <f t="shared" si="2"/>
        <v>#VALUE!</v>
      </c>
      <c r="C5111" s="32"/>
      <c r="D5111" s="32"/>
      <c r="E5111" s="231"/>
      <c r="F5111" s="32"/>
      <c r="G5111" s="229"/>
      <c r="H5111" s="229"/>
      <c r="I5111" s="32"/>
      <c r="J5111" s="32"/>
      <c r="K5111" s="229"/>
      <c r="L5111" s="229"/>
      <c r="M5111" s="232"/>
      <c r="N5111" s="229"/>
    </row>
    <row r="5112">
      <c r="A5112" s="227" t="str">
        <f t="shared" si="1"/>
        <v>#VALUE!</v>
      </c>
      <c r="B5112" s="227" t="str">
        <f t="shared" si="2"/>
        <v>#VALUE!</v>
      </c>
      <c r="C5112" s="32"/>
      <c r="D5112" s="32"/>
      <c r="E5112" s="231"/>
      <c r="F5112" s="32"/>
      <c r="G5112" s="229"/>
      <c r="H5112" s="229"/>
      <c r="I5112" s="32"/>
      <c r="J5112" s="32"/>
      <c r="K5112" s="229"/>
      <c r="L5112" s="229"/>
      <c r="M5112" s="232"/>
      <c r="N5112" s="229"/>
    </row>
    <row r="5113">
      <c r="A5113" s="227" t="str">
        <f t="shared" si="1"/>
        <v>#VALUE!</v>
      </c>
      <c r="B5113" s="227" t="str">
        <f t="shared" si="2"/>
        <v>#VALUE!</v>
      </c>
      <c r="C5113" s="32"/>
      <c r="D5113" s="32"/>
      <c r="E5113" s="231"/>
      <c r="F5113" s="32"/>
      <c r="G5113" s="229"/>
      <c r="H5113" s="229"/>
      <c r="I5113" s="32"/>
      <c r="J5113" s="32"/>
      <c r="K5113" s="229"/>
      <c r="L5113" s="229"/>
      <c r="M5113" s="232"/>
      <c r="N5113" s="229"/>
    </row>
    <row r="5114">
      <c r="A5114" s="227" t="str">
        <f t="shared" si="1"/>
        <v>#VALUE!</v>
      </c>
      <c r="B5114" s="227" t="str">
        <f t="shared" si="2"/>
        <v>#VALUE!</v>
      </c>
      <c r="C5114" s="32"/>
      <c r="D5114" s="32"/>
      <c r="E5114" s="231"/>
      <c r="F5114" s="32"/>
      <c r="G5114" s="229"/>
      <c r="H5114" s="229"/>
      <c r="I5114" s="32"/>
      <c r="J5114" s="32"/>
      <c r="K5114" s="229"/>
      <c r="L5114" s="229"/>
      <c r="M5114" s="232"/>
      <c r="N5114" s="229"/>
    </row>
    <row r="5115">
      <c r="A5115" s="227" t="str">
        <f t="shared" si="1"/>
        <v>#VALUE!</v>
      </c>
      <c r="B5115" s="227" t="str">
        <f t="shared" si="2"/>
        <v>#VALUE!</v>
      </c>
      <c r="C5115" s="32"/>
      <c r="D5115" s="32"/>
      <c r="E5115" s="231"/>
      <c r="F5115" s="32"/>
      <c r="G5115" s="229"/>
      <c r="H5115" s="229"/>
      <c r="I5115" s="32"/>
      <c r="J5115" s="32"/>
      <c r="K5115" s="229"/>
      <c r="L5115" s="229"/>
      <c r="M5115" s="232"/>
      <c r="N5115" s="229"/>
    </row>
    <row r="5116">
      <c r="A5116" s="227" t="str">
        <f t="shared" si="1"/>
        <v>#VALUE!</v>
      </c>
      <c r="B5116" s="227" t="str">
        <f t="shared" si="2"/>
        <v>#VALUE!</v>
      </c>
      <c r="C5116" s="32"/>
      <c r="D5116" s="32"/>
      <c r="E5116" s="231"/>
      <c r="F5116" s="32"/>
      <c r="G5116" s="229"/>
      <c r="H5116" s="229"/>
      <c r="I5116" s="32"/>
      <c r="J5116" s="32"/>
      <c r="K5116" s="229"/>
      <c r="L5116" s="229"/>
      <c r="M5116" s="232"/>
      <c r="N5116" s="229"/>
    </row>
    <row r="5117">
      <c r="A5117" s="227" t="str">
        <f t="shared" si="1"/>
        <v>#VALUE!</v>
      </c>
      <c r="B5117" s="227" t="str">
        <f t="shared" si="2"/>
        <v>#VALUE!</v>
      </c>
      <c r="C5117" s="32"/>
      <c r="D5117" s="32"/>
      <c r="E5117" s="231"/>
      <c r="F5117" s="32"/>
      <c r="G5117" s="229"/>
      <c r="H5117" s="229"/>
      <c r="I5117" s="32"/>
      <c r="J5117" s="32"/>
      <c r="K5117" s="229"/>
      <c r="L5117" s="229"/>
      <c r="M5117" s="232"/>
      <c r="N5117" s="229"/>
    </row>
    <row r="5118">
      <c r="A5118" s="227" t="str">
        <f t="shared" si="1"/>
        <v>#VALUE!</v>
      </c>
      <c r="B5118" s="227" t="str">
        <f t="shared" si="2"/>
        <v>#VALUE!</v>
      </c>
      <c r="C5118" s="32"/>
      <c r="D5118" s="32"/>
      <c r="E5118" s="231"/>
      <c r="F5118" s="32"/>
      <c r="G5118" s="229"/>
      <c r="H5118" s="229"/>
      <c r="I5118" s="32"/>
      <c r="J5118" s="32"/>
      <c r="K5118" s="229"/>
      <c r="L5118" s="229"/>
      <c r="M5118" s="232"/>
      <c r="N5118" s="229"/>
    </row>
    <row r="5119">
      <c r="A5119" s="227" t="str">
        <f t="shared" si="1"/>
        <v>#VALUE!</v>
      </c>
      <c r="B5119" s="227" t="str">
        <f t="shared" si="2"/>
        <v>#VALUE!</v>
      </c>
      <c r="C5119" s="32"/>
      <c r="D5119" s="32"/>
      <c r="E5119" s="231"/>
      <c r="F5119" s="32"/>
      <c r="G5119" s="229"/>
      <c r="H5119" s="229"/>
      <c r="I5119" s="32"/>
      <c r="J5119" s="32"/>
      <c r="K5119" s="229"/>
      <c r="L5119" s="229"/>
      <c r="M5119" s="232"/>
      <c r="N5119" s="229"/>
    </row>
    <row r="5120">
      <c r="A5120" s="227" t="str">
        <f t="shared" si="1"/>
        <v>#VALUE!</v>
      </c>
      <c r="B5120" s="227" t="str">
        <f t="shared" si="2"/>
        <v>#VALUE!</v>
      </c>
      <c r="C5120" s="32"/>
      <c r="D5120" s="32"/>
      <c r="E5120" s="231"/>
      <c r="F5120" s="32"/>
      <c r="G5120" s="229"/>
      <c r="H5120" s="229"/>
      <c r="I5120" s="32"/>
      <c r="J5120" s="32"/>
      <c r="K5120" s="229"/>
      <c r="L5120" s="229"/>
      <c r="M5120" s="232"/>
      <c r="N5120" s="229"/>
    </row>
    <row r="5121">
      <c r="A5121" s="227" t="str">
        <f t="shared" si="1"/>
        <v>#VALUE!</v>
      </c>
      <c r="B5121" s="227" t="str">
        <f t="shared" si="2"/>
        <v>#VALUE!</v>
      </c>
      <c r="C5121" s="32"/>
      <c r="D5121" s="32"/>
      <c r="E5121" s="231"/>
      <c r="F5121" s="32"/>
      <c r="G5121" s="229"/>
      <c r="H5121" s="229"/>
      <c r="I5121" s="32"/>
      <c r="J5121" s="32"/>
      <c r="K5121" s="229"/>
      <c r="L5121" s="229"/>
      <c r="M5121" s="232"/>
      <c r="N5121" s="229"/>
    </row>
    <row r="5122">
      <c r="A5122" s="227" t="str">
        <f t="shared" si="1"/>
        <v>#VALUE!</v>
      </c>
      <c r="B5122" s="227" t="str">
        <f t="shared" si="2"/>
        <v>#VALUE!</v>
      </c>
      <c r="C5122" s="32"/>
      <c r="D5122" s="32"/>
      <c r="E5122" s="231"/>
      <c r="F5122" s="32"/>
      <c r="G5122" s="229"/>
      <c r="H5122" s="229"/>
      <c r="I5122" s="32"/>
      <c r="J5122" s="32"/>
      <c r="K5122" s="229"/>
      <c r="L5122" s="229"/>
      <c r="M5122" s="232"/>
      <c r="N5122" s="229"/>
    </row>
    <row r="5123">
      <c r="A5123" s="227" t="str">
        <f t="shared" si="1"/>
        <v>#VALUE!</v>
      </c>
      <c r="B5123" s="227" t="str">
        <f t="shared" si="2"/>
        <v>#VALUE!</v>
      </c>
      <c r="C5123" s="32"/>
      <c r="D5123" s="32"/>
      <c r="E5123" s="231"/>
      <c r="F5123" s="32"/>
      <c r="G5123" s="229"/>
      <c r="H5123" s="229"/>
      <c r="I5123" s="32"/>
      <c r="J5123" s="32"/>
      <c r="K5123" s="229"/>
      <c r="L5123" s="229"/>
      <c r="M5123" s="232"/>
      <c r="N5123" s="229"/>
    </row>
    <row r="5124">
      <c r="A5124" s="227" t="str">
        <f t="shared" si="1"/>
        <v>#VALUE!</v>
      </c>
      <c r="B5124" s="227" t="str">
        <f t="shared" si="2"/>
        <v>#VALUE!</v>
      </c>
      <c r="C5124" s="32"/>
      <c r="D5124" s="32"/>
      <c r="E5124" s="231"/>
      <c r="F5124" s="32"/>
      <c r="G5124" s="229"/>
      <c r="H5124" s="229"/>
      <c r="I5124" s="32"/>
      <c r="J5124" s="32"/>
      <c r="K5124" s="229"/>
      <c r="L5124" s="229"/>
      <c r="M5124" s="232"/>
      <c r="N5124" s="229"/>
    </row>
    <row r="5125">
      <c r="A5125" s="227" t="str">
        <f t="shared" si="1"/>
        <v>#VALUE!</v>
      </c>
      <c r="B5125" s="227" t="str">
        <f t="shared" si="2"/>
        <v>#VALUE!</v>
      </c>
      <c r="C5125" s="32"/>
      <c r="D5125" s="32"/>
      <c r="E5125" s="231"/>
      <c r="F5125" s="32"/>
      <c r="G5125" s="229"/>
      <c r="H5125" s="229"/>
      <c r="I5125" s="32"/>
      <c r="J5125" s="32"/>
      <c r="K5125" s="229"/>
      <c r="L5125" s="229"/>
      <c r="M5125" s="232"/>
      <c r="N5125" s="229"/>
    </row>
    <row r="5126">
      <c r="A5126" s="227" t="str">
        <f t="shared" si="1"/>
        <v>#VALUE!</v>
      </c>
      <c r="B5126" s="227" t="str">
        <f t="shared" si="2"/>
        <v>#VALUE!</v>
      </c>
      <c r="C5126" s="32"/>
      <c r="D5126" s="32"/>
      <c r="E5126" s="231"/>
      <c r="F5126" s="32"/>
      <c r="G5126" s="229"/>
      <c r="H5126" s="229"/>
      <c r="I5126" s="32"/>
      <c r="J5126" s="32"/>
      <c r="K5126" s="229"/>
      <c r="L5126" s="229"/>
      <c r="M5126" s="232"/>
      <c r="N5126" s="229"/>
    </row>
    <row r="5127">
      <c r="A5127" s="227" t="str">
        <f t="shared" si="1"/>
        <v>#VALUE!</v>
      </c>
      <c r="B5127" s="227" t="str">
        <f t="shared" si="2"/>
        <v>#VALUE!</v>
      </c>
      <c r="C5127" s="32"/>
      <c r="D5127" s="32"/>
      <c r="E5127" s="231"/>
      <c r="F5127" s="32"/>
      <c r="G5127" s="229"/>
      <c r="H5127" s="229"/>
      <c r="I5127" s="32"/>
      <c r="J5127" s="32"/>
      <c r="K5127" s="229"/>
      <c r="L5127" s="229"/>
      <c r="M5127" s="232"/>
      <c r="N5127" s="229"/>
    </row>
    <row r="5128">
      <c r="A5128" s="227" t="str">
        <f t="shared" si="1"/>
        <v>#VALUE!</v>
      </c>
      <c r="B5128" s="227" t="str">
        <f t="shared" si="2"/>
        <v>#VALUE!</v>
      </c>
      <c r="C5128" s="32"/>
      <c r="D5128" s="32"/>
      <c r="E5128" s="231"/>
      <c r="F5128" s="32"/>
      <c r="G5128" s="229"/>
      <c r="H5128" s="229"/>
      <c r="I5128" s="32"/>
      <c r="J5128" s="32"/>
      <c r="K5128" s="229"/>
      <c r="L5128" s="229"/>
      <c r="M5128" s="232"/>
      <c r="N5128" s="229"/>
    </row>
    <row r="5129">
      <c r="A5129" s="227" t="str">
        <f t="shared" si="1"/>
        <v>#VALUE!</v>
      </c>
      <c r="B5129" s="227" t="str">
        <f t="shared" si="2"/>
        <v>#VALUE!</v>
      </c>
      <c r="C5129" s="32"/>
      <c r="D5129" s="32"/>
      <c r="E5129" s="231"/>
      <c r="F5129" s="32"/>
      <c r="G5129" s="229"/>
      <c r="H5129" s="229"/>
      <c r="I5129" s="32"/>
      <c r="J5129" s="32"/>
      <c r="K5129" s="229"/>
      <c r="L5129" s="229"/>
      <c r="M5129" s="232"/>
      <c r="N5129" s="229"/>
    </row>
    <row r="5130">
      <c r="A5130" s="227" t="str">
        <f t="shared" si="1"/>
        <v>#VALUE!</v>
      </c>
      <c r="B5130" s="227" t="str">
        <f t="shared" si="2"/>
        <v>#VALUE!</v>
      </c>
      <c r="C5130" s="32"/>
      <c r="D5130" s="32"/>
      <c r="E5130" s="231"/>
      <c r="F5130" s="32"/>
      <c r="G5130" s="229"/>
      <c r="H5130" s="229"/>
      <c r="I5130" s="32"/>
      <c r="J5130" s="32"/>
      <c r="K5130" s="229"/>
      <c r="L5130" s="229"/>
      <c r="M5130" s="232"/>
      <c r="N5130" s="229"/>
    </row>
    <row r="5131">
      <c r="A5131" s="227" t="str">
        <f t="shared" si="1"/>
        <v>#VALUE!</v>
      </c>
      <c r="B5131" s="227" t="str">
        <f t="shared" si="2"/>
        <v>#VALUE!</v>
      </c>
      <c r="C5131" s="32"/>
      <c r="D5131" s="32"/>
      <c r="E5131" s="231"/>
      <c r="F5131" s="32"/>
      <c r="G5131" s="229"/>
      <c r="H5131" s="229"/>
      <c r="I5131" s="32"/>
      <c r="J5131" s="32"/>
      <c r="K5131" s="229"/>
      <c r="L5131" s="229"/>
      <c r="M5131" s="232"/>
      <c r="N5131" s="229"/>
    </row>
    <row r="5132">
      <c r="A5132" s="227" t="str">
        <f t="shared" si="1"/>
        <v>#VALUE!</v>
      </c>
      <c r="B5132" s="227" t="str">
        <f t="shared" si="2"/>
        <v>#VALUE!</v>
      </c>
      <c r="C5132" s="32"/>
      <c r="D5132" s="32"/>
      <c r="E5132" s="231"/>
      <c r="F5132" s="32"/>
      <c r="G5132" s="229"/>
      <c r="H5132" s="229"/>
      <c r="I5132" s="32"/>
      <c r="J5132" s="32"/>
      <c r="K5132" s="229"/>
      <c r="L5132" s="229"/>
      <c r="M5132" s="232"/>
      <c r="N5132" s="229"/>
    </row>
    <row r="5133">
      <c r="A5133" s="227" t="str">
        <f t="shared" si="1"/>
        <v>#VALUE!</v>
      </c>
      <c r="B5133" s="227" t="str">
        <f t="shared" si="2"/>
        <v>#VALUE!</v>
      </c>
      <c r="C5133" s="32"/>
      <c r="D5133" s="32"/>
      <c r="E5133" s="231"/>
      <c r="F5133" s="32"/>
      <c r="G5133" s="229"/>
      <c r="H5133" s="229"/>
      <c r="I5133" s="32"/>
      <c r="J5133" s="32"/>
      <c r="K5133" s="229"/>
      <c r="L5133" s="229"/>
      <c r="M5133" s="232"/>
      <c r="N5133" s="229"/>
    </row>
    <row r="5134">
      <c r="A5134" s="227" t="str">
        <f t="shared" si="1"/>
        <v>#VALUE!</v>
      </c>
      <c r="B5134" s="227" t="str">
        <f t="shared" si="2"/>
        <v>#VALUE!</v>
      </c>
      <c r="C5134" s="32"/>
      <c r="D5134" s="32"/>
      <c r="E5134" s="231"/>
      <c r="F5134" s="32"/>
      <c r="G5134" s="229"/>
      <c r="H5134" s="229"/>
      <c r="I5134" s="32"/>
      <c r="J5134" s="32"/>
      <c r="K5134" s="229"/>
      <c r="L5134" s="229"/>
      <c r="M5134" s="232"/>
      <c r="N5134" s="229"/>
    </row>
    <row r="5135">
      <c r="A5135" s="227" t="str">
        <f t="shared" si="1"/>
        <v>#VALUE!</v>
      </c>
      <c r="B5135" s="227" t="str">
        <f t="shared" si="2"/>
        <v>#VALUE!</v>
      </c>
      <c r="C5135" s="32"/>
      <c r="D5135" s="32"/>
      <c r="E5135" s="231"/>
      <c r="F5135" s="32"/>
      <c r="G5135" s="229"/>
      <c r="H5135" s="229"/>
      <c r="I5135" s="32"/>
      <c r="J5135" s="32"/>
      <c r="K5135" s="229"/>
      <c r="L5135" s="229"/>
      <c r="M5135" s="232"/>
      <c r="N5135" s="229"/>
    </row>
    <row r="5136">
      <c r="A5136" s="227" t="str">
        <f t="shared" si="1"/>
        <v>#VALUE!</v>
      </c>
      <c r="B5136" s="227" t="str">
        <f t="shared" si="2"/>
        <v>#VALUE!</v>
      </c>
      <c r="C5136" s="32"/>
      <c r="D5136" s="32"/>
      <c r="E5136" s="231"/>
      <c r="F5136" s="32"/>
      <c r="G5136" s="229"/>
      <c r="H5136" s="229"/>
      <c r="I5136" s="32"/>
      <c r="J5136" s="32"/>
      <c r="K5136" s="229"/>
      <c r="L5136" s="229"/>
      <c r="M5136" s="232"/>
      <c r="N5136" s="229"/>
    </row>
    <row r="5137">
      <c r="A5137" s="227" t="str">
        <f t="shared" si="1"/>
        <v>#VALUE!</v>
      </c>
      <c r="B5137" s="227" t="str">
        <f t="shared" si="2"/>
        <v>#VALUE!</v>
      </c>
      <c r="C5137" s="32"/>
      <c r="D5137" s="32"/>
      <c r="E5137" s="231"/>
      <c r="F5137" s="32"/>
      <c r="G5137" s="229"/>
      <c r="H5137" s="229"/>
      <c r="I5137" s="32"/>
      <c r="J5137" s="32"/>
      <c r="K5137" s="229"/>
      <c r="L5137" s="229"/>
      <c r="M5137" s="232"/>
      <c r="N5137" s="229"/>
    </row>
    <row r="5138">
      <c r="A5138" s="227" t="str">
        <f t="shared" si="1"/>
        <v>#VALUE!</v>
      </c>
      <c r="B5138" s="227" t="str">
        <f t="shared" si="2"/>
        <v>#VALUE!</v>
      </c>
      <c r="C5138" s="32"/>
      <c r="D5138" s="32"/>
      <c r="E5138" s="231"/>
      <c r="F5138" s="32"/>
      <c r="G5138" s="229"/>
      <c r="H5138" s="229"/>
      <c r="I5138" s="32"/>
      <c r="J5138" s="32"/>
      <c r="K5138" s="229"/>
      <c r="L5138" s="229"/>
      <c r="M5138" s="232"/>
      <c r="N5138" s="229"/>
    </row>
    <row r="5139">
      <c r="A5139" s="227" t="str">
        <f t="shared" si="1"/>
        <v>#VALUE!</v>
      </c>
      <c r="B5139" s="227" t="str">
        <f t="shared" si="2"/>
        <v>#VALUE!</v>
      </c>
      <c r="C5139" s="32"/>
      <c r="D5139" s="32"/>
      <c r="E5139" s="231"/>
      <c r="F5139" s="32"/>
      <c r="G5139" s="229"/>
      <c r="H5139" s="229"/>
      <c r="I5139" s="32"/>
      <c r="J5139" s="32"/>
      <c r="K5139" s="229"/>
      <c r="L5139" s="229"/>
      <c r="M5139" s="232"/>
      <c r="N5139" s="229"/>
    </row>
    <row r="5140">
      <c r="A5140" s="227" t="str">
        <f t="shared" si="1"/>
        <v>#VALUE!</v>
      </c>
      <c r="B5140" s="227" t="str">
        <f t="shared" si="2"/>
        <v>#VALUE!</v>
      </c>
      <c r="C5140" s="32"/>
      <c r="D5140" s="32"/>
      <c r="E5140" s="231"/>
      <c r="F5140" s="32"/>
      <c r="G5140" s="229"/>
      <c r="H5140" s="229"/>
      <c r="I5140" s="32"/>
      <c r="J5140" s="32"/>
      <c r="K5140" s="229"/>
      <c r="L5140" s="229"/>
      <c r="M5140" s="232"/>
      <c r="N5140" s="229"/>
    </row>
    <row r="5141">
      <c r="A5141" s="227" t="str">
        <f t="shared" si="1"/>
        <v>#VALUE!</v>
      </c>
      <c r="B5141" s="227" t="str">
        <f t="shared" si="2"/>
        <v>#VALUE!</v>
      </c>
      <c r="C5141" s="32"/>
      <c r="D5141" s="32"/>
      <c r="E5141" s="231"/>
      <c r="F5141" s="32"/>
      <c r="G5141" s="229"/>
      <c r="H5141" s="229"/>
      <c r="I5141" s="32"/>
      <c r="J5141" s="32"/>
      <c r="K5141" s="229"/>
      <c r="L5141" s="229"/>
      <c r="M5141" s="232"/>
      <c r="N5141" s="229"/>
    </row>
    <row r="5142">
      <c r="A5142" s="227" t="str">
        <f t="shared" si="1"/>
        <v>#VALUE!</v>
      </c>
      <c r="B5142" s="227" t="str">
        <f t="shared" si="2"/>
        <v>#VALUE!</v>
      </c>
      <c r="C5142" s="32"/>
      <c r="D5142" s="32"/>
      <c r="E5142" s="231"/>
      <c r="F5142" s="32"/>
      <c r="G5142" s="229"/>
      <c r="H5142" s="229"/>
      <c r="I5142" s="32"/>
      <c r="J5142" s="32"/>
      <c r="K5142" s="229"/>
      <c r="L5142" s="229"/>
      <c r="M5142" s="232"/>
      <c r="N5142" s="229"/>
    </row>
    <row r="5143">
      <c r="A5143" s="227" t="str">
        <f t="shared" si="1"/>
        <v>#VALUE!</v>
      </c>
      <c r="B5143" s="227" t="str">
        <f t="shared" si="2"/>
        <v>#VALUE!</v>
      </c>
      <c r="C5143" s="32"/>
      <c r="D5143" s="32"/>
      <c r="E5143" s="231"/>
      <c r="F5143" s="32"/>
      <c r="G5143" s="229"/>
      <c r="H5143" s="229"/>
      <c r="I5143" s="32"/>
      <c r="J5143" s="32"/>
      <c r="K5143" s="229"/>
      <c r="L5143" s="229"/>
      <c r="M5143" s="232"/>
      <c r="N5143" s="229"/>
    </row>
    <row r="5144">
      <c r="A5144" s="227" t="str">
        <f t="shared" si="1"/>
        <v>#VALUE!</v>
      </c>
      <c r="B5144" s="227" t="str">
        <f t="shared" si="2"/>
        <v>#VALUE!</v>
      </c>
      <c r="C5144" s="32"/>
      <c r="D5144" s="32"/>
      <c r="E5144" s="231"/>
      <c r="F5144" s="32"/>
      <c r="G5144" s="229"/>
      <c r="H5144" s="229"/>
      <c r="I5144" s="32"/>
      <c r="J5144" s="32"/>
      <c r="K5144" s="229"/>
      <c r="L5144" s="229"/>
      <c r="M5144" s="232"/>
      <c r="N5144" s="229"/>
    </row>
    <row r="5145">
      <c r="A5145" s="227" t="str">
        <f t="shared" si="1"/>
        <v>#VALUE!</v>
      </c>
      <c r="B5145" s="227" t="str">
        <f t="shared" si="2"/>
        <v>#VALUE!</v>
      </c>
      <c r="C5145" s="32"/>
      <c r="D5145" s="32"/>
      <c r="E5145" s="231"/>
      <c r="F5145" s="32"/>
      <c r="G5145" s="229"/>
      <c r="H5145" s="229"/>
      <c r="I5145" s="32"/>
      <c r="J5145" s="32"/>
      <c r="K5145" s="229"/>
      <c r="L5145" s="229"/>
      <c r="M5145" s="232"/>
      <c r="N5145" s="229"/>
    </row>
    <row r="5146">
      <c r="A5146" s="227" t="str">
        <f t="shared" si="1"/>
        <v>#VALUE!</v>
      </c>
      <c r="B5146" s="227" t="str">
        <f t="shared" si="2"/>
        <v>#VALUE!</v>
      </c>
      <c r="C5146" s="32"/>
      <c r="D5146" s="32"/>
      <c r="E5146" s="231"/>
      <c r="F5146" s="32"/>
      <c r="G5146" s="229"/>
      <c r="H5146" s="229"/>
      <c r="I5146" s="32"/>
      <c r="J5146" s="32"/>
      <c r="K5146" s="229"/>
      <c r="L5146" s="229"/>
      <c r="M5146" s="232"/>
      <c r="N5146" s="229"/>
    </row>
    <row r="5147">
      <c r="A5147" s="227" t="str">
        <f t="shared" si="1"/>
        <v>#VALUE!</v>
      </c>
      <c r="B5147" s="227" t="str">
        <f t="shared" si="2"/>
        <v>#VALUE!</v>
      </c>
      <c r="C5147" s="32"/>
      <c r="D5147" s="32"/>
      <c r="E5147" s="231"/>
      <c r="F5147" s="32"/>
      <c r="G5147" s="229"/>
      <c r="H5147" s="229"/>
      <c r="I5147" s="32"/>
      <c r="J5147" s="32"/>
      <c r="K5147" s="229"/>
      <c r="L5147" s="229"/>
      <c r="M5147" s="232"/>
      <c r="N5147" s="229"/>
    </row>
    <row r="5148">
      <c r="A5148" s="227" t="str">
        <f t="shared" si="1"/>
        <v>#VALUE!</v>
      </c>
      <c r="B5148" s="227" t="str">
        <f t="shared" si="2"/>
        <v>#VALUE!</v>
      </c>
      <c r="C5148" s="32"/>
      <c r="D5148" s="32"/>
      <c r="E5148" s="231"/>
      <c r="F5148" s="32"/>
      <c r="G5148" s="229"/>
      <c r="H5148" s="229"/>
      <c r="I5148" s="32"/>
      <c r="J5148" s="32"/>
      <c r="K5148" s="229"/>
      <c r="L5148" s="229"/>
      <c r="M5148" s="232"/>
      <c r="N5148" s="229"/>
    </row>
    <row r="5149">
      <c r="A5149" s="227" t="str">
        <f t="shared" si="1"/>
        <v>#VALUE!</v>
      </c>
      <c r="B5149" s="227" t="str">
        <f t="shared" si="2"/>
        <v>#VALUE!</v>
      </c>
      <c r="C5149" s="32"/>
      <c r="D5149" s="32"/>
      <c r="E5149" s="231"/>
      <c r="F5149" s="32"/>
      <c r="G5149" s="229"/>
      <c r="H5149" s="229"/>
      <c r="I5149" s="32"/>
      <c r="J5149" s="32"/>
      <c r="K5149" s="229"/>
      <c r="L5149" s="229"/>
      <c r="M5149" s="232"/>
      <c r="N5149" s="229"/>
    </row>
    <row r="5150">
      <c r="A5150" s="227" t="str">
        <f t="shared" si="1"/>
        <v>#VALUE!</v>
      </c>
      <c r="B5150" s="227" t="str">
        <f t="shared" si="2"/>
        <v>#VALUE!</v>
      </c>
      <c r="C5150" s="32"/>
      <c r="D5150" s="32"/>
      <c r="E5150" s="231"/>
      <c r="F5150" s="32"/>
      <c r="G5150" s="229"/>
      <c r="H5150" s="229"/>
      <c r="I5150" s="32"/>
      <c r="J5150" s="32"/>
      <c r="K5150" s="229"/>
      <c r="L5150" s="229"/>
      <c r="M5150" s="232"/>
      <c r="N5150" s="229"/>
    </row>
    <row r="5151">
      <c r="A5151" s="227" t="str">
        <f t="shared" si="1"/>
        <v>#VALUE!</v>
      </c>
      <c r="B5151" s="227" t="str">
        <f t="shared" si="2"/>
        <v>#VALUE!</v>
      </c>
      <c r="C5151" s="32"/>
      <c r="D5151" s="32"/>
      <c r="E5151" s="231"/>
      <c r="F5151" s="32"/>
      <c r="G5151" s="229"/>
      <c r="H5151" s="229"/>
      <c r="I5151" s="32"/>
      <c r="J5151" s="32"/>
      <c r="K5151" s="229"/>
      <c r="L5151" s="229"/>
      <c r="M5151" s="232"/>
      <c r="N5151" s="229"/>
    </row>
    <row r="5152">
      <c r="A5152" s="227" t="str">
        <f t="shared" si="1"/>
        <v>#VALUE!</v>
      </c>
      <c r="B5152" s="227" t="str">
        <f t="shared" si="2"/>
        <v>#VALUE!</v>
      </c>
      <c r="C5152" s="32"/>
      <c r="D5152" s="32"/>
      <c r="E5152" s="231"/>
      <c r="F5152" s="32"/>
      <c r="G5152" s="229"/>
      <c r="H5152" s="229"/>
      <c r="I5152" s="32"/>
      <c r="J5152" s="32"/>
      <c r="K5152" s="229"/>
      <c r="L5152" s="229"/>
      <c r="M5152" s="232"/>
      <c r="N5152" s="229"/>
    </row>
    <row r="5153">
      <c r="A5153" s="227" t="str">
        <f t="shared" si="1"/>
        <v>#VALUE!</v>
      </c>
      <c r="B5153" s="227" t="str">
        <f t="shared" si="2"/>
        <v>#VALUE!</v>
      </c>
      <c r="C5153" s="32"/>
      <c r="D5153" s="32"/>
      <c r="E5153" s="231"/>
      <c r="F5153" s="32"/>
      <c r="G5153" s="229"/>
      <c r="H5153" s="229"/>
      <c r="I5153" s="32"/>
      <c r="J5153" s="32"/>
      <c r="K5153" s="229"/>
      <c r="L5153" s="229"/>
      <c r="M5153" s="232"/>
      <c r="N5153" s="229"/>
    </row>
    <row r="5154">
      <c r="A5154" s="227" t="str">
        <f t="shared" si="1"/>
        <v>#VALUE!</v>
      </c>
      <c r="B5154" s="227" t="str">
        <f t="shared" si="2"/>
        <v>#VALUE!</v>
      </c>
      <c r="C5154" s="32"/>
      <c r="D5154" s="32"/>
      <c r="E5154" s="231"/>
      <c r="F5154" s="32"/>
      <c r="G5154" s="229"/>
      <c r="H5154" s="229"/>
      <c r="I5154" s="32"/>
      <c r="J5154" s="32"/>
      <c r="K5154" s="229"/>
      <c r="L5154" s="229"/>
      <c r="M5154" s="232"/>
      <c r="N5154" s="229"/>
    </row>
    <row r="5155">
      <c r="A5155" s="227" t="str">
        <f t="shared" si="1"/>
        <v>#VALUE!</v>
      </c>
      <c r="B5155" s="227" t="str">
        <f t="shared" si="2"/>
        <v>#VALUE!</v>
      </c>
      <c r="C5155" s="32"/>
      <c r="D5155" s="32"/>
      <c r="E5155" s="231"/>
      <c r="F5155" s="32"/>
      <c r="G5155" s="229"/>
      <c r="H5155" s="229"/>
      <c r="I5155" s="32"/>
      <c r="J5155" s="32"/>
      <c r="K5155" s="229"/>
      <c r="L5155" s="229"/>
      <c r="M5155" s="232"/>
      <c r="N5155" s="229"/>
    </row>
    <row r="5156">
      <c r="A5156" s="227" t="str">
        <f t="shared" si="1"/>
        <v>#VALUE!</v>
      </c>
      <c r="B5156" s="227" t="str">
        <f t="shared" si="2"/>
        <v>#VALUE!</v>
      </c>
      <c r="C5156" s="32"/>
      <c r="D5156" s="32"/>
      <c r="E5156" s="231"/>
      <c r="F5156" s="32"/>
      <c r="G5156" s="229"/>
      <c r="H5156" s="229"/>
      <c r="I5156" s="32"/>
      <c r="J5156" s="32"/>
      <c r="K5156" s="229"/>
      <c r="L5156" s="229"/>
      <c r="M5156" s="232"/>
      <c r="N5156" s="229"/>
    </row>
    <row r="5157">
      <c r="A5157" s="227" t="str">
        <f t="shared" si="1"/>
        <v>#VALUE!</v>
      </c>
      <c r="B5157" s="227" t="str">
        <f t="shared" si="2"/>
        <v>#VALUE!</v>
      </c>
      <c r="C5157" s="32"/>
      <c r="D5157" s="32"/>
      <c r="E5157" s="231"/>
      <c r="F5157" s="32"/>
      <c r="G5157" s="229"/>
      <c r="H5157" s="229"/>
      <c r="I5157" s="32"/>
      <c r="J5157" s="32"/>
      <c r="K5157" s="229"/>
      <c r="L5157" s="229"/>
      <c r="M5157" s="232"/>
      <c r="N5157" s="229"/>
    </row>
    <row r="5158">
      <c r="A5158" s="227" t="str">
        <f t="shared" si="1"/>
        <v>#VALUE!</v>
      </c>
      <c r="B5158" s="227" t="str">
        <f t="shared" si="2"/>
        <v>#VALUE!</v>
      </c>
      <c r="C5158" s="32"/>
      <c r="D5158" s="32"/>
      <c r="E5158" s="231"/>
      <c r="F5158" s="32"/>
      <c r="G5158" s="229"/>
      <c r="H5158" s="229"/>
      <c r="I5158" s="32"/>
      <c r="J5158" s="32"/>
      <c r="K5158" s="229"/>
      <c r="L5158" s="229"/>
      <c r="M5158" s="232"/>
      <c r="N5158" s="229"/>
    </row>
    <row r="5159">
      <c r="A5159" s="227" t="str">
        <f t="shared" si="1"/>
        <v>#VALUE!</v>
      </c>
      <c r="B5159" s="227" t="str">
        <f t="shared" si="2"/>
        <v>#VALUE!</v>
      </c>
      <c r="C5159" s="32"/>
      <c r="D5159" s="32"/>
      <c r="E5159" s="231"/>
      <c r="F5159" s="32"/>
      <c r="G5159" s="229"/>
      <c r="H5159" s="229"/>
      <c r="I5159" s="32"/>
      <c r="J5159" s="32"/>
      <c r="K5159" s="229"/>
      <c r="L5159" s="229"/>
      <c r="M5159" s="232"/>
      <c r="N5159" s="229"/>
    </row>
    <row r="5160">
      <c r="A5160" s="227" t="str">
        <f t="shared" si="1"/>
        <v>#VALUE!</v>
      </c>
      <c r="B5160" s="227" t="str">
        <f t="shared" si="2"/>
        <v>#VALUE!</v>
      </c>
      <c r="C5160" s="32"/>
      <c r="D5160" s="32"/>
      <c r="E5160" s="231"/>
      <c r="F5160" s="32"/>
      <c r="G5160" s="229"/>
      <c r="H5160" s="229"/>
      <c r="I5160" s="32"/>
      <c r="J5160" s="32"/>
      <c r="K5160" s="229"/>
      <c r="L5160" s="229"/>
      <c r="M5160" s="232"/>
      <c r="N5160" s="229"/>
    </row>
    <row r="5161">
      <c r="A5161" s="227" t="str">
        <f t="shared" si="1"/>
        <v>#VALUE!</v>
      </c>
      <c r="B5161" s="227" t="str">
        <f t="shared" si="2"/>
        <v>#VALUE!</v>
      </c>
      <c r="C5161" s="32"/>
      <c r="D5161" s="32"/>
      <c r="E5161" s="231"/>
      <c r="F5161" s="32"/>
      <c r="G5161" s="229"/>
      <c r="H5161" s="229"/>
      <c r="I5161" s="32"/>
      <c r="J5161" s="32"/>
      <c r="K5161" s="229"/>
      <c r="L5161" s="229"/>
      <c r="M5161" s="232"/>
      <c r="N5161" s="229"/>
    </row>
    <row r="5162">
      <c r="A5162" s="227" t="str">
        <f t="shared" si="1"/>
        <v>#VALUE!</v>
      </c>
      <c r="B5162" s="227" t="str">
        <f t="shared" si="2"/>
        <v>#VALUE!</v>
      </c>
      <c r="C5162" s="32"/>
      <c r="D5162" s="32"/>
      <c r="E5162" s="231"/>
      <c r="F5162" s="32"/>
      <c r="G5162" s="229"/>
      <c r="H5162" s="229"/>
      <c r="I5162" s="32"/>
      <c r="J5162" s="32"/>
      <c r="K5162" s="229"/>
      <c r="L5162" s="229"/>
      <c r="M5162" s="232"/>
      <c r="N5162" s="229"/>
    </row>
    <row r="5163">
      <c r="A5163" s="227" t="str">
        <f t="shared" si="1"/>
        <v>#VALUE!</v>
      </c>
      <c r="B5163" s="227" t="str">
        <f t="shared" si="2"/>
        <v>#VALUE!</v>
      </c>
      <c r="C5163" s="32"/>
      <c r="D5163" s="32"/>
      <c r="E5163" s="231"/>
      <c r="F5163" s="32"/>
      <c r="G5163" s="229"/>
      <c r="H5163" s="229"/>
      <c r="I5163" s="32"/>
      <c r="J5163" s="32"/>
      <c r="K5163" s="229"/>
      <c r="L5163" s="229"/>
      <c r="M5163" s="232"/>
      <c r="N5163" s="229"/>
    </row>
    <row r="5164">
      <c r="A5164" s="227" t="str">
        <f t="shared" si="1"/>
        <v>#VALUE!</v>
      </c>
      <c r="B5164" s="227" t="str">
        <f t="shared" si="2"/>
        <v>#VALUE!</v>
      </c>
      <c r="C5164" s="32"/>
      <c r="D5164" s="32"/>
      <c r="E5164" s="231"/>
      <c r="F5164" s="32"/>
      <c r="G5164" s="229"/>
      <c r="H5164" s="229"/>
      <c r="I5164" s="32"/>
      <c r="J5164" s="32"/>
      <c r="K5164" s="229"/>
      <c r="L5164" s="229"/>
      <c r="M5164" s="232"/>
      <c r="N5164" s="229"/>
    </row>
    <row r="5165">
      <c r="A5165" s="227" t="str">
        <f t="shared" si="1"/>
        <v>#VALUE!</v>
      </c>
      <c r="B5165" s="227" t="str">
        <f t="shared" si="2"/>
        <v>#VALUE!</v>
      </c>
      <c r="C5165" s="32"/>
      <c r="D5165" s="32"/>
      <c r="E5165" s="231"/>
      <c r="F5165" s="32"/>
      <c r="G5165" s="229"/>
      <c r="H5165" s="229"/>
      <c r="I5165" s="32"/>
      <c r="J5165" s="32"/>
      <c r="K5165" s="229"/>
      <c r="L5165" s="229"/>
      <c r="M5165" s="232"/>
      <c r="N5165" s="229"/>
    </row>
    <row r="5166">
      <c r="A5166" s="227" t="str">
        <f t="shared" si="1"/>
        <v>#VALUE!</v>
      </c>
      <c r="B5166" s="227" t="str">
        <f t="shared" si="2"/>
        <v>#VALUE!</v>
      </c>
      <c r="C5166" s="32"/>
      <c r="D5166" s="32"/>
      <c r="E5166" s="231"/>
      <c r="F5166" s="32"/>
      <c r="G5166" s="229"/>
      <c r="H5166" s="229"/>
      <c r="I5166" s="32"/>
      <c r="J5166" s="32"/>
      <c r="K5166" s="229"/>
      <c r="L5166" s="229"/>
      <c r="M5166" s="232"/>
      <c r="N5166" s="229"/>
    </row>
    <row r="5167">
      <c r="A5167" s="227" t="str">
        <f t="shared" si="1"/>
        <v>#VALUE!</v>
      </c>
      <c r="B5167" s="227" t="str">
        <f t="shared" si="2"/>
        <v>#VALUE!</v>
      </c>
      <c r="C5167" s="32"/>
      <c r="D5167" s="32"/>
      <c r="E5167" s="231"/>
      <c r="F5167" s="32"/>
      <c r="G5167" s="229"/>
      <c r="H5167" s="229"/>
      <c r="I5167" s="32"/>
      <c r="J5167" s="32"/>
      <c r="K5167" s="229"/>
      <c r="L5167" s="229"/>
      <c r="M5167" s="232"/>
      <c r="N5167" s="229"/>
    </row>
    <row r="5168">
      <c r="A5168" s="227" t="str">
        <f t="shared" si="1"/>
        <v>#VALUE!</v>
      </c>
      <c r="B5168" s="227" t="str">
        <f t="shared" si="2"/>
        <v>#VALUE!</v>
      </c>
      <c r="C5168" s="32"/>
      <c r="D5168" s="32"/>
      <c r="E5168" s="231"/>
      <c r="F5168" s="32"/>
      <c r="G5168" s="229"/>
      <c r="H5168" s="229"/>
      <c r="I5168" s="32"/>
      <c r="J5168" s="32"/>
      <c r="K5168" s="229"/>
      <c r="L5168" s="229"/>
      <c r="M5168" s="232"/>
      <c r="N5168" s="229"/>
    </row>
    <row r="5169">
      <c r="A5169" s="227" t="str">
        <f t="shared" si="1"/>
        <v>#VALUE!</v>
      </c>
      <c r="B5169" s="227" t="str">
        <f t="shared" si="2"/>
        <v>#VALUE!</v>
      </c>
      <c r="C5169" s="32"/>
      <c r="D5169" s="32"/>
      <c r="E5169" s="231"/>
      <c r="F5169" s="32"/>
      <c r="G5169" s="229"/>
      <c r="H5169" s="229"/>
      <c r="I5169" s="32"/>
      <c r="J5169" s="32"/>
      <c r="K5169" s="229"/>
      <c r="L5169" s="229"/>
      <c r="M5169" s="232"/>
      <c r="N5169" s="229"/>
    </row>
    <row r="5170">
      <c r="A5170" s="227" t="str">
        <f t="shared" si="1"/>
        <v>#VALUE!</v>
      </c>
      <c r="B5170" s="227" t="str">
        <f t="shared" si="2"/>
        <v>#VALUE!</v>
      </c>
      <c r="C5170" s="32"/>
      <c r="D5170" s="32"/>
      <c r="E5170" s="231"/>
      <c r="F5170" s="32"/>
      <c r="G5170" s="229"/>
      <c r="H5170" s="229"/>
      <c r="I5170" s="32"/>
      <c r="J5170" s="32"/>
      <c r="K5170" s="229"/>
      <c r="L5170" s="229"/>
      <c r="M5170" s="232"/>
      <c r="N5170" s="229"/>
    </row>
    <row r="5171">
      <c r="A5171" s="227" t="str">
        <f t="shared" si="1"/>
        <v>#VALUE!</v>
      </c>
      <c r="B5171" s="227" t="str">
        <f t="shared" si="2"/>
        <v>#VALUE!</v>
      </c>
      <c r="C5171" s="32"/>
      <c r="D5171" s="32"/>
      <c r="E5171" s="231"/>
      <c r="F5171" s="32"/>
      <c r="G5171" s="229"/>
      <c r="H5171" s="229"/>
      <c r="I5171" s="32"/>
      <c r="J5171" s="32"/>
      <c r="K5171" s="229"/>
      <c r="L5171" s="229"/>
      <c r="M5171" s="232"/>
      <c r="N5171" s="229"/>
    </row>
    <row r="5172">
      <c r="A5172" s="227" t="str">
        <f t="shared" si="1"/>
        <v>#VALUE!</v>
      </c>
      <c r="B5172" s="227" t="str">
        <f t="shared" si="2"/>
        <v>#VALUE!</v>
      </c>
      <c r="C5172" s="32"/>
      <c r="D5172" s="32"/>
      <c r="E5172" s="231"/>
      <c r="F5172" s="32"/>
      <c r="G5172" s="229"/>
      <c r="H5172" s="229"/>
      <c r="I5172" s="32"/>
      <c r="J5172" s="32"/>
      <c r="K5172" s="229"/>
      <c r="L5172" s="229"/>
      <c r="M5172" s="232"/>
      <c r="N5172" s="229"/>
    </row>
    <row r="5173">
      <c r="A5173" s="227" t="str">
        <f t="shared" si="1"/>
        <v>#VALUE!</v>
      </c>
      <c r="B5173" s="227" t="str">
        <f t="shared" si="2"/>
        <v>#VALUE!</v>
      </c>
      <c r="C5173" s="32"/>
      <c r="D5173" s="32"/>
      <c r="E5173" s="231"/>
      <c r="F5173" s="32"/>
      <c r="G5173" s="229"/>
      <c r="H5173" s="229"/>
      <c r="I5173" s="32"/>
      <c r="J5173" s="32"/>
      <c r="K5173" s="229"/>
      <c r="L5173" s="229"/>
      <c r="M5173" s="232"/>
      <c r="N5173" s="229"/>
    </row>
    <row r="5174">
      <c r="A5174" s="227" t="str">
        <f t="shared" si="1"/>
        <v>#VALUE!</v>
      </c>
      <c r="B5174" s="227" t="str">
        <f t="shared" si="2"/>
        <v>#VALUE!</v>
      </c>
      <c r="C5174" s="32"/>
      <c r="D5174" s="32"/>
      <c r="E5174" s="231"/>
      <c r="F5174" s="32"/>
      <c r="G5174" s="229"/>
      <c r="H5174" s="229"/>
      <c r="I5174" s="32"/>
      <c r="J5174" s="32"/>
      <c r="K5174" s="229"/>
      <c r="L5174" s="229"/>
      <c r="M5174" s="232"/>
      <c r="N5174" s="229"/>
    </row>
    <row r="5175">
      <c r="A5175" s="227" t="str">
        <f t="shared" si="1"/>
        <v>#VALUE!</v>
      </c>
      <c r="B5175" s="227" t="str">
        <f t="shared" si="2"/>
        <v>#VALUE!</v>
      </c>
      <c r="C5175" s="32"/>
      <c r="D5175" s="32"/>
      <c r="E5175" s="231"/>
      <c r="F5175" s="32"/>
      <c r="G5175" s="229"/>
      <c r="H5175" s="229"/>
      <c r="I5175" s="32"/>
      <c r="J5175" s="32"/>
      <c r="K5175" s="229"/>
      <c r="L5175" s="229"/>
      <c r="M5175" s="232"/>
      <c r="N5175" s="229"/>
    </row>
    <row r="5176">
      <c r="A5176" s="227" t="str">
        <f t="shared" si="1"/>
        <v>#VALUE!</v>
      </c>
      <c r="B5176" s="227" t="str">
        <f t="shared" si="2"/>
        <v>#VALUE!</v>
      </c>
      <c r="C5176" s="32"/>
      <c r="D5176" s="32"/>
      <c r="E5176" s="231"/>
      <c r="F5176" s="32"/>
      <c r="G5176" s="229"/>
      <c r="H5176" s="229"/>
      <c r="I5176" s="32"/>
      <c r="J5176" s="32"/>
      <c r="K5176" s="229"/>
      <c r="L5176" s="229"/>
      <c r="M5176" s="232"/>
      <c r="N5176" s="229"/>
    </row>
    <row r="5177">
      <c r="A5177" s="227" t="str">
        <f t="shared" si="1"/>
        <v>#VALUE!</v>
      </c>
      <c r="B5177" s="227" t="str">
        <f t="shared" si="2"/>
        <v>#VALUE!</v>
      </c>
      <c r="C5177" s="32"/>
      <c r="D5177" s="32"/>
      <c r="E5177" s="231"/>
      <c r="F5177" s="32"/>
      <c r="G5177" s="229"/>
      <c r="H5177" s="229"/>
      <c r="I5177" s="32"/>
      <c r="J5177" s="32"/>
      <c r="K5177" s="229"/>
      <c r="L5177" s="229"/>
      <c r="M5177" s="232"/>
      <c r="N5177" s="229"/>
    </row>
    <row r="5178">
      <c r="A5178" s="227" t="str">
        <f t="shared" si="1"/>
        <v>#VALUE!</v>
      </c>
      <c r="B5178" s="227" t="str">
        <f t="shared" si="2"/>
        <v>#VALUE!</v>
      </c>
      <c r="C5178" s="32"/>
      <c r="D5178" s="32"/>
      <c r="E5178" s="231"/>
      <c r="F5178" s="32"/>
      <c r="G5178" s="229"/>
      <c r="H5178" s="229"/>
      <c r="I5178" s="32"/>
      <c r="J5178" s="32"/>
      <c r="K5178" s="229"/>
      <c r="L5178" s="229"/>
      <c r="M5178" s="232"/>
      <c r="N5178" s="229"/>
    </row>
    <row r="5179">
      <c r="A5179" s="227" t="str">
        <f t="shared" si="1"/>
        <v>#VALUE!</v>
      </c>
      <c r="B5179" s="227" t="str">
        <f t="shared" si="2"/>
        <v>#VALUE!</v>
      </c>
      <c r="C5179" s="32"/>
      <c r="D5179" s="32"/>
      <c r="E5179" s="231"/>
      <c r="F5179" s="32"/>
      <c r="G5179" s="229"/>
      <c r="H5179" s="229"/>
      <c r="I5179" s="32"/>
      <c r="J5179" s="32"/>
      <c r="K5179" s="229"/>
      <c r="L5179" s="229"/>
      <c r="M5179" s="232"/>
      <c r="N5179" s="229"/>
    </row>
    <row r="5180">
      <c r="A5180" s="227" t="str">
        <f t="shared" si="1"/>
        <v>#VALUE!</v>
      </c>
      <c r="B5180" s="227" t="str">
        <f t="shared" si="2"/>
        <v>#VALUE!</v>
      </c>
      <c r="C5180" s="32"/>
      <c r="D5180" s="32"/>
      <c r="E5180" s="231"/>
      <c r="F5180" s="32"/>
      <c r="G5180" s="229"/>
      <c r="H5180" s="229"/>
      <c r="I5180" s="32"/>
      <c r="J5180" s="32"/>
      <c r="K5180" s="229"/>
      <c r="L5180" s="229"/>
      <c r="M5180" s="232"/>
      <c r="N5180" s="229"/>
    </row>
    <row r="5181">
      <c r="A5181" s="227" t="str">
        <f t="shared" si="1"/>
        <v>#VALUE!</v>
      </c>
      <c r="B5181" s="227" t="str">
        <f t="shared" si="2"/>
        <v>#VALUE!</v>
      </c>
      <c r="C5181" s="32"/>
      <c r="D5181" s="32"/>
      <c r="E5181" s="231"/>
      <c r="F5181" s="32"/>
      <c r="G5181" s="229"/>
      <c r="H5181" s="229"/>
      <c r="I5181" s="32"/>
      <c r="J5181" s="32"/>
      <c r="K5181" s="229"/>
      <c r="L5181" s="229"/>
      <c r="M5181" s="232"/>
      <c r="N5181" s="229"/>
    </row>
    <row r="5182">
      <c r="A5182" s="227" t="str">
        <f t="shared" si="1"/>
        <v>#VALUE!</v>
      </c>
      <c r="B5182" s="227" t="str">
        <f t="shared" si="2"/>
        <v>#VALUE!</v>
      </c>
      <c r="C5182" s="32"/>
      <c r="D5182" s="32"/>
      <c r="E5182" s="231"/>
      <c r="F5182" s="32"/>
      <c r="G5182" s="229"/>
      <c r="H5182" s="229"/>
      <c r="I5182" s="32"/>
      <c r="J5182" s="32"/>
      <c r="K5182" s="229"/>
      <c r="L5182" s="229"/>
      <c r="M5182" s="232"/>
      <c r="N5182" s="229"/>
    </row>
    <row r="5183">
      <c r="A5183" s="227" t="str">
        <f t="shared" si="1"/>
        <v>#VALUE!</v>
      </c>
      <c r="B5183" s="227" t="str">
        <f t="shared" si="2"/>
        <v>#VALUE!</v>
      </c>
      <c r="C5183" s="32"/>
      <c r="D5183" s="32"/>
      <c r="E5183" s="231"/>
      <c r="F5183" s="32"/>
      <c r="G5183" s="229"/>
      <c r="H5183" s="229"/>
      <c r="I5183" s="32"/>
      <c r="J5183" s="32"/>
      <c r="K5183" s="229"/>
      <c r="L5183" s="229"/>
      <c r="M5183" s="232"/>
      <c r="N5183" s="229"/>
    </row>
    <row r="5184">
      <c r="A5184" s="227" t="str">
        <f t="shared" si="1"/>
        <v>#VALUE!</v>
      </c>
      <c r="B5184" s="227" t="str">
        <f t="shared" si="2"/>
        <v>#VALUE!</v>
      </c>
      <c r="C5184" s="32"/>
      <c r="D5184" s="32"/>
      <c r="E5184" s="231"/>
      <c r="F5184" s="32"/>
      <c r="G5184" s="229"/>
      <c r="H5184" s="229"/>
      <c r="I5184" s="32"/>
      <c r="J5184" s="32"/>
      <c r="K5184" s="229"/>
      <c r="L5184" s="229"/>
      <c r="M5184" s="232"/>
      <c r="N5184" s="229"/>
    </row>
    <row r="5185">
      <c r="A5185" s="227" t="str">
        <f t="shared" si="1"/>
        <v>#VALUE!</v>
      </c>
      <c r="B5185" s="227" t="str">
        <f t="shared" si="2"/>
        <v>#VALUE!</v>
      </c>
      <c r="C5185" s="32"/>
      <c r="D5185" s="32"/>
      <c r="E5185" s="231"/>
      <c r="F5185" s="32"/>
      <c r="G5185" s="229"/>
      <c r="H5185" s="229"/>
      <c r="I5185" s="32"/>
      <c r="J5185" s="32"/>
      <c r="K5185" s="229"/>
      <c r="L5185" s="229"/>
      <c r="M5185" s="232"/>
      <c r="N5185" s="229"/>
    </row>
    <row r="5186">
      <c r="A5186" s="227" t="str">
        <f t="shared" si="1"/>
        <v>#VALUE!</v>
      </c>
      <c r="B5186" s="227" t="str">
        <f t="shared" si="2"/>
        <v>#VALUE!</v>
      </c>
      <c r="C5186" s="32"/>
      <c r="D5186" s="32"/>
      <c r="E5186" s="231"/>
      <c r="F5186" s="32"/>
      <c r="G5186" s="229"/>
      <c r="H5186" s="229"/>
      <c r="I5186" s="32"/>
      <c r="J5186" s="32"/>
      <c r="K5186" s="229"/>
      <c r="L5186" s="229"/>
      <c r="M5186" s="232"/>
      <c r="N5186" s="229"/>
    </row>
    <row r="5187">
      <c r="A5187" s="227" t="str">
        <f t="shared" si="1"/>
        <v>#VALUE!</v>
      </c>
      <c r="B5187" s="227" t="str">
        <f t="shared" si="2"/>
        <v>#VALUE!</v>
      </c>
      <c r="C5187" s="32"/>
      <c r="D5187" s="32"/>
      <c r="E5187" s="231"/>
      <c r="F5187" s="32"/>
      <c r="G5187" s="229"/>
      <c r="H5187" s="229"/>
      <c r="I5187" s="32"/>
      <c r="J5187" s="32"/>
      <c r="K5187" s="229"/>
      <c r="L5187" s="229"/>
      <c r="M5187" s="232"/>
      <c r="N5187" s="229"/>
    </row>
    <row r="5188">
      <c r="A5188" s="227" t="str">
        <f t="shared" si="1"/>
        <v>#VALUE!</v>
      </c>
      <c r="B5188" s="227" t="str">
        <f t="shared" si="2"/>
        <v>#VALUE!</v>
      </c>
      <c r="C5188" s="32"/>
      <c r="D5188" s="32"/>
      <c r="E5188" s="231"/>
      <c r="F5188" s="32"/>
      <c r="G5188" s="229"/>
      <c r="H5188" s="229"/>
      <c r="I5188" s="32"/>
      <c r="J5188" s="32"/>
      <c r="K5188" s="229"/>
      <c r="L5188" s="229"/>
      <c r="M5188" s="232"/>
      <c r="N5188" s="229"/>
    </row>
    <row r="5189">
      <c r="A5189" s="227" t="str">
        <f t="shared" si="1"/>
        <v>#VALUE!</v>
      </c>
      <c r="B5189" s="227" t="str">
        <f t="shared" si="2"/>
        <v>#VALUE!</v>
      </c>
      <c r="C5189" s="32"/>
      <c r="D5189" s="32"/>
      <c r="E5189" s="231"/>
      <c r="F5189" s="32"/>
      <c r="G5189" s="229"/>
      <c r="H5189" s="229"/>
      <c r="I5189" s="32"/>
      <c r="J5189" s="32"/>
      <c r="K5189" s="229"/>
      <c r="L5189" s="229"/>
      <c r="M5189" s="232"/>
      <c r="N5189" s="229"/>
    </row>
    <row r="5190">
      <c r="A5190" s="227" t="str">
        <f t="shared" si="1"/>
        <v>#VALUE!</v>
      </c>
      <c r="B5190" s="227" t="str">
        <f t="shared" si="2"/>
        <v>#VALUE!</v>
      </c>
      <c r="C5190" s="32"/>
      <c r="D5190" s="32"/>
      <c r="E5190" s="231"/>
      <c r="F5190" s="32"/>
      <c r="G5190" s="229"/>
      <c r="H5190" s="229"/>
      <c r="I5190" s="32"/>
      <c r="J5190" s="32"/>
      <c r="K5190" s="229"/>
      <c r="L5190" s="229"/>
      <c r="M5190" s="232"/>
      <c r="N5190" s="229"/>
    </row>
    <row r="5191">
      <c r="A5191" s="227" t="str">
        <f t="shared" si="1"/>
        <v>#VALUE!</v>
      </c>
      <c r="B5191" s="227" t="str">
        <f t="shared" si="2"/>
        <v>#VALUE!</v>
      </c>
      <c r="C5191" s="32"/>
      <c r="D5191" s="32"/>
      <c r="E5191" s="231"/>
      <c r="F5191" s="32"/>
      <c r="G5191" s="229"/>
      <c r="H5191" s="229"/>
      <c r="I5191" s="32"/>
      <c r="J5191" s="32"/>
      <c r="K5191" s="229"/>
      <c r="L5191" s="229"/>
      <c r="M5191" s="232"/>
      <c r="N5191" s="229"/>
    </row>
    <row r="5192">
      <c r="A5192" s="227" t="str">
        <f t="shared" si="1"/>
        <v>#VALUE!</v>
      </c>
      <c r="B5192" s="227" t="str">
        <f t="shared" si="2"/>
        <v>#VALUE!</v>
      </c>
      <c r="C5192" s="32"/>
      <c r="D5192" s="32"/>
      <c r="E5192" s="231"/>
      <c r="F5192" s="32"/>
      <c r="G5192" s="229"/>
      <c r="H5192" s="229"/>
      <c r="I5192" s="32"/>
      <c r="J5192" s="32"/>
      <c r="K5192" s="229"/>
      <c r="L5192" s="229"/>
      <c r="M5192" s="232"/>
      <c r="N5192" s="229"/>
    </row>
    <row r="5193">
      <c r="A5193" s="227" t="str">
        <f t="shared" si="1"/>
        <v>#VALUE!</v>
      </c>
      <c r="B5193" s="227" t="str">
        <f t="shared" si="2"/>
        <v>#VALUE!</v>
      </c>
      <c r="C5193" s="32"/>
      <c r="D5193" s="32"/>
      <c r="E5193" s="231"/>
      <c r="F5193" s="32"/>
      <c r="G5193" s="229"/>
      <c r="H5193" s="229"/>
      <c r="I5193" s="32"/>
      <c r="J5193" s="32"/>
      <c r="K5193" s="229"/>
      <c r="L5193" s="229"/>
      <c r="M5193" s="232"/>
      <c r="N5193" s="229"/>
    </row>
    <row r="5194">
      <c r="A5194" s="227" t="str">
        <f t="shared" si="1"/>
        <v>#VALUE!</v>
      </c>
      <c r="B5194" s="227" t="str">
        <f t="shared" si="2"/>
        <v>#VALUE!</v>
      </c>
      <c r="C5194" s="32"/>
      <c r="D5194" s="32"/>
      <c r="E5194" s="231"/>
      <c r="F5194" s="32"/>
      <c r="G5194" s="229"/>
      <c r="H5194" s="229"/>
      <c r="I5194" s="32"/>
      <c r="J5194" s="32"/>
      <c r="K5194" s="229"/>
      <c r="L5194" s="229"/>
      <c r="M5194" s="232"/>
      <c r="N5194" s="229"/>
    </row>
    <row r="5195">
      <c r="A5195" s="227" t="str">
        <f t="shared" si="1"/>
        <v>#VALUE!</v>
      </c>
      <c r="B5195" s="227" t="str">
        <f t="shared" si="2"/>
        <v>#VALUE!</v>
      </c>
      <c r="C5195" s="32"/>
      <c r="D5195" s="32"/>
      <c r="E5195" s="231"/>
      <c r="F5195" s="32"/>
      <c r="G5195" s="229"/>
      <c r="H5195" s="229"/>
      <c r="I5195" s="32"/>
      <c r="J5195" s="32"/>
      <c r="K5195" s="229"/>
      <c r="L5195" s="229"/>
      <c r="M5195" s="232"/>
      <c r="N5195" s="229"/>
    </row>
    <row r="5196">
      <c r="A5196" s="227" t="str">
        <f t="shared" si="1"/>
        <v>#VALUE!</v>
      </c>
      <c r="B5196" s="227" t="str">
        <f t="shared" si="2"/>
        <v>#VALUE!</v>
      </c>
      <c r="C5196" s="32"/>
      <c r="D5196" s="32"/>
      <c r="E5196" s="231"/>
      <c r="F5196" s="32"/>
      <c r="G5196" s="229"/>
      <c r="H5196" s="229"/>
      <c r="I5196" s="32"/>
      <c r="J5196" s="32"/>
      <c r="K5196" s="229"/>
      <c r="L5196" s="229"/>
      <c r="M5196" s="232"/>
      <c r="N5196" s="229"/>
    </row>
    <row r="5197">
      <c r="A5197" s="227" t="str">
        <f t="shared" si="1"/>
        <v>#VALUE!</v>
      </c>
      <c r="B5197" s="227" t="str">
        <f t="shared" si="2"/>
        <v>#VALUE!</v>
      </c>
      <c r="C5197" s="32"/>
      <c r="D5197" s="32"/>
      <c r="E5197" s="231"/>
      <c r="F5197" s="32"/>
      <c r="G5197" s="229"/>
      <c r="H5197" s="229"/>
      <c r="I5197" s="32"/>
      <c r="J5197" s="32"/>
      <c r="K5197" s="229"/>
      <c r="L5197" s="229"/>
      <c r="M5197" s="232"/>
      <c r="N5197" s="229"/>
    </row>
    <row r="5198">
      <c r="A5198" s="227" t="str">
        <f t="shared" si="1"/>
        <v>#VALUE!</v>
      </c>
      <c r="B5198" s="227" t="str">
        <f t="shared" si="2"/>
        <v>#VALUE!</v>
      </c>
      <c r="C5198" s="32"/>
      <c r="D5198" s="32"/>
      <c r="E5198" s="231"/>
      <c r="F5198" s="32"/>
      <c r="G5198" s="229"/>
      <c r="H5198" s="229"/>
      <c r="I5198" s="32"/>
      <c r="J5198" s="32"/>
      <c r="K5198" s="229"/>
      <c r="L5198" s="229"/>
      <c r="M5198" s="232"/>
      <c r="N5198" s="229"/>
    </row>
    <row r="5199">
      <c r="A5199" s="227" t="str">
        <f t="shared" si="1"/>
        <v>#VALUE!</v>
      </c>
      <c r="B5199" s="227" t="str">
        <f t="shared" si="2"/>
        <v>#VALUE!</v>
      </c>
      <c r="C5199" s="32"/>
      <c r="D5199" s="32"/>
      <c r="E5199" s="231"/>
      <c r="F5199" s="32"/>
      <c r="G5199" s="229"/>
      <c r="H5199" s="229"/>
      <c r="I5199" s="32"/>
      <c r="J5199" s="32"/>
      <c r="K5199" s="229"/>
      <c r="L5199" s="229"/>
      <c r="M5199" s="232"/>
      <c r="N5199" s="229"/>
    </row>
    <row r="5200">
      <c r="A5200" s="227" t="str">
        <f t="shared" si="1"/>
        <v>#VALUE!</v>
      </c>
      <c r="B5200" s="227" t="str">
        <f t="shared" si="2"/>
        <v>#VALUE!</v>
      </c>
      <c r="C5200" s="32"/>
      <c r="D5200" s="32"/>
      <c r="E5200" s="231"/>
      <c r="F5200" s="32"/>
      <c r="G5200" s="229"/>
      <c r="H5200" s="229"/>
      <c r="I5200" s="32"/>
      <c r="J5200" s="32"/>
      <c r="K5200" s="229"/>
      <c r="L5200" s="229"/>
      <c r="M5200" s="232"/>
      <c r="N5200" s="229"/>
    </row>
    <row r="5201">
      <c r="A5201" s="227" t="str">
        <f t="shared" si="1"/>
        <v>#VALUE!</v>
      </c>
      <c r="B5201" s="227" t="str">
        <f t="shared" si="2"/>
        <v>#VALUE!</v>
      </c>
      <c r="C5201" s="32"/>
      <c r="D5201" s="32"/>
      <c r="E5201" s="231"/>
      <c r="F5201" s="32"/>
      <c r="G5201" s="229"/>
      <c r="H5201" s="229"/>
      <c r="I5201" s="32"/>
      <c r="J5201" s="32"/>
      <c r="K5201" s="229"/>
      <c r="L5201" s="229"/>
      <c r="M5201" s="232"/>
      <c r="N5201" s="229"/>
    </row>
    <row r="5202">
      <c r="A5202" s="227" t="str">
        <f t="shared" si="1"/>
        <v>#VALUE!</v>
      </c>
      <c r="B5202" s="227" t="str">
        <f t="shared" si="2"/>
        <v>#VALUE!</v>
      </c>
      <c r="C5202" s="32"/>
      <c r="D5202" s="32"/>
      <c r="E5202" s="231"/>
      <c r="F5202" s="32"/>
      <c r="G5202" s="229"/>
      <c r="H5202" s="229"/>
      <c r="I5202" s="32"/>
      <c r="J5202" s="32"/>
      <c r="K5202" s="229"/>
      <c r="L5202" s="229"/>
      <c r="M5202" s="232"/>
      <c r="N5202" s="229"/>
    </row>
    <row r="5203">
      <c r="A5203" s="227" t="str">
        <f t="shared" si="1"/>
        <v>#VALUE!</v>
      </c>
      <c r="B5203" s="227" t="str">
        <f t="shared" si="2"/>
        <v>#VALUE!</v>
      </c>
      <c r="C5203" s="32"/>
      <c r="D5203" s="32"/>
      <c r="E5203" s="231"/>
      <c r="F5203" s="32"/>
      <c r="G5203" s="229"/>
      <c r="H5203" s="229"/>
      <c r="I5203" s="32"/>
      <c r="J5203" s="32"/>
      <c r="K5203" s="229"/>
      <c r="L5203" s="229"/>
      <c r="M5203" s="232"/>
      <c r="N5203" s="229"/>
    </row>
    <row r="5204">
      <c r="A5204" s="227" t="str">
        <f t="shared" si="1"/>
        <v>#VALUE!</v>
      </c>
      <c r="B5204" s="227" t="str">
        <f t="shared" si="2"/>
        <v>#VALUE!</v>
      </c>
      <c r="C5204" s="32"/>
      <c r="D5204" s="32"/>
      <c r="E5204" s="231"/>
      <c r="F5204" s="32"/>
      <c r="G5204" s="229"/>
      <c r="H5204" s="229"/>
      <c r="I5204" s="32"/>
      <c r="J5204" s="32"/>
      <c r="K5204" s="229"/>
      <c r="L5204" s="229"/>
      <c r="M5204" s="232"/>
      <c r="N5204" s="229"/>
    </row>
    <row r="5205">
      <c r="A5205" s="227" t="str">
        <f t="shared" si="1"/>
        <v>#VALUE!</v>
      </c>
      <c r="B5205" s="227" t="str">
        <f t="shared" si="2"/>
        <v>#VALUE!</v>
      </c>
      <c r="C5205" s="32"/>
      <c r="D5205" s="32"/>
      <c r="E5205" s="231"/>
      <c r="F5205" s="32"/>
      <c r="G5205" s="229"/>
      <c r="H5205" s="229"/>
      <c r="I5205" s="32"/>
      <c r="J5205" s="32"/>
      <c r="K5205" s="229"/>
      <c r="L5205" s="229"/>
      <c r="M5205" s="232"/>
      <c r="N5205" s="229"/>
    </row>
    <row r="5206">
      <c r="A5206" s="227" t="str">
        <f t="shared" si="1"/>
        <v>#VALUE!</v>
      </c>
      <c r="B5206" s="227" t="str">
        <f t="shared" si="2"/>
        <v>#VALUE!</v>
      </c>
      <c r="C5206" s="32"/>
      <c r="D5206" s="32"/>
      <c r="E5206" s="231"/>
      <c r="F5206" s="32"/>
      <c r="G5206" s="229"/>
      <c r="H5206" s="229"/>
      <c r="I5206" s="32"/>
      <c r="J5206" s="32"/>
      <c r="K5206" s="229"/>
      <c r="L5206" s="229"/>
      <c r="M5206" s="232"/>
      <c r="N5206" s="229"/>
    </row>
    <row r="5207">
      <c r="A5207" s="227" t="str">
        <f t="shared" si="1"/>
        <v>#VALUE!</v>
      </c>
      <c r="B5207" s="227" t="str">
        <f t="shared" si="2"/>
        <v>#VALUE!</v>
      </c>
      <c r="C5207" s="32"/>
      <c r="D5207" s="32"/>
      <c r="E5207" s="231"/>
      <c r="F5207" s="32"/>
      <c r="G5207" s="229"/>
      <c r="H5207" s="229"/>
      <c r="I5207" s="32"/>
      <c r="J5207" s="32"/>
      <c r="K5207" s="229"/>
      <c r="L5207" s="229"/>
      <c r="M5207" s="232"/>
      <c r="N5207" s="229"/>
    </row>
    <row r="5208">
      <c r="A5208" s="227" t="str">
        <f t="shared" si="1"/>
        <v>#VALUE!</v>
      </c>
      <c r="B5208" s="227" t="str">
        <f t="shared" si="2"/>
        <v>#VALUE!</v>
      </c>
      <c r="C5208" s="32"/>
      <c r="D5208" s="32"/>
      <c r="E5208" s="231"/>
      <c r="F5208" s="32"/>
      <c r="G5208" s="229"/>
      <c r="H5208" s="229"/>
      <c r="I5208" s="32"/>
      <c r="J5208" s="32"/>
      <c r="K5208" s="229"/>
      <c r="L5208" s="229"/>
      <c r="M5208" s="232"/>
      <c r="N5208" s="229"/>
    </row>
    <row r="5209">
      <c r="A5209" s="227" t="str">
        <f t="shared" si="1"/>
        <v>#VALUE!</v>
      </c>
      <c r="B5209" s="227" t="str">
        <f t="shared" si="2"/>
        <v>#VALUE!</v>
      </c>
      <c r="C5209" s="32"/>
      <c r="D5209" s="32"/>
      <c r="E5209" s="231"/>
      <c r="F5209" s="32"/>
      <c r="G5209" s="229"/>
      <c r="H5209" s="229"/>
      <c r="I5209" s="32"/>
      <c r="J5209" s="32"/>
      <c r="K5209" s="229"/>
      <c r="L5209" s="229"/>
      <c r="M5209" s="232"/>
      <c r="N5209" s="229"/>
    </row>
    <row r="5210">
      <c r="A5210" s="227" t="str">
        <f t="shared" si="1"/>
        <v>#VALUE!</v>
      </c>
      <c r="B5210" s="227" t="str">
        <f t="shared" si="2"/>
        <v>#VALUE!</v>
      </c>
      <c r="C5210" s="32"/>
      <c r="D5210" s="32"/>
      <c r="E5210" s="231"/>
      <c r="F5210" s="32"/>
      <c r="G5210" s="229"/>
      <c r="H5210" s="229"/>
      <c r="I5210" s="32"/>
      <c r="J5210" s="32"/>
      <c r="K5210" s="229"/>
      <c r="L5210" s="229"/>
      <c r="M5210" s="232"/>
      <c r="N5210" s="229"/>
    </row>
    <row r="5211">
      <c r="A5211" s="227" t="str">
        <f t="shared" si="1"/>
        <v>#VALUE!</v>
      </c>
      <c r="B5211" s="227" t="str">
        <f t="shared" si="2"/>
        <v>#VALUE!</v>
      </c>
      <c r="C5211" s="32"/>
      <c r="D5211" s="32"/>
      <c r="E5211" s="231"/>
      <c r="F5211" s="32"/>
      <c r="G5211" s="229"/>
      <c r="H5211" s="229"/>
      <c r="I5211" s="32"/>
      <c r="J5211" s="32"/>
      <c r="K5211" s="229"/>
      <c r="L5211" s="229"/>
      <c r="M5211" s="232"/>
      <c r="N5211" s="229"/>
    </row>
    <row r="5212">
      <c r="A5212" s="227" t="str">
        <f t="shared" si="1"/>
        <v>#VALUE!</v>
      </c>
      <c r="B5212" s="227" t="str">
        <f t="shared" si="2"/>
        <v>#VALUE!</v>
      </c>
      <c r="C5212" s="32"/>
      <c r="D5212" s="32"/>
      <c r="E5212" s="231"/>
      <c r="F5212" s="32"/>
      <c r="G5212" s="229"/>
      <c r="H5212" s="229"/>
      <c r="I5212" s="32"/>
      <c r="J5212" s="32"/>
      <c r="K5212" s="229"/>
      <c r="L5212" s="229"/>
      <c r="M5212" s="232"/>
      <c r="N5212" s="229"/>
    </row>
    <row r="5213">
      <c r="A5213" s="227" t="str">
        <f t="shared" si="1"/>
        <v>#VALUE!</v>
      </c>
      <c r="B5213" s="227" t="str">
        <f t="shared" si="2"/>
        <v>#VALUE!</v>
      </c>
      <c r="C5213" s="32"/>
      <c r="D5213" s="32"/>
      <c r="E5213" s="231"/>
      <c r="F5213" s="32"/>
      <c r="G5213" s="229"/>
      <c r="H5213" s="229"/>
      <c r="I5213" s="32"/>
      <c r="J5213" s="32"/>
      <c r="K5213" s="229"/>
      <c r="L5213" s="229"/>
      <c r="M5213" s="232"/>
      <c r="N5213" s="229"/>
    </row>
    <row r="5214">
      <c r="A5214" s="227" t="str">
        <f t="shared" si="1"/>
        <v>#VALUE!</v>
      </c>
      <c r="B5214" s="227" t="str">
        <f t="shared" si="2"/>
        <v>#VALUE!</v>
      </c>
      <c r="C5214" s="32"/>
      <c r="D5214" s="32"/>
      <c r="E5214" s="231"/>
      <c r="F5214" s="32"/>
      <c r="G5214" s="229"/>
      <c r="H5214" s="229"/>
      <c r="I5214" s="32"/>
      <c r="J5214" s="32"/>
      <c r="K5214" s="229"/>
      <c r="L5214" s="229"/>
      <c r="M5214" s="232"/>
      <c r="N5214" s="229"/>
    </row>
    <row r="5215">
      <c r="A5215" s="227" t="str">
        <f t="shared" si="1"/>
        <v>#VALUE!</v>
      </c>
      <c r="B5215" s="227" t="str">
        <f t="shared" si="2"/>
        <v>#VALUE!</v>
      </c>
      <c r="C5215" s="32"/>
      <c r="D5215" s="32"/>
      <c r="E5215" s="231"/>
      <c r="F5215" s="32"/>
      <c r="G5215" s="229"/>
      <c r="H5215" s="229"/>
      <c r="I5215" s="32"/>
      <c r="J5215" s="32"/>
      <c r="K5215" s="229"/>
      <c r="L5215" s="229"/>
      <c r="M5215" s="232"/>
      <c r="N5215" s="229"/>
    </row>
    <row r="5216">
      <c r="A5216" s="227" t="str">
        <f t="shared" si="1"/>
        <v>#VALUE!</v>
      </c>
      <c r="B5216" s="227" t="str">
        <f t="shared" si="2"/>
        <v>#VALUE!</v>
      </c>
      <c r="C5216" s="32"/>
      <c r="D5216" s="32"/>
      <c r="E5216" s="231"/>
      <c r="F5216" s="32"/>
      <c r="G5216" s="229"/>
      <c r="H5216" s="229"/>
      <c r="I5216" s="32"/>
      <c r="J5216" s="32"/>
      <c r="K5216" s="229"/>
      <c r="L5216" s="229"/>
      <c r="M5216" s="232"/>
      <c r="N5216" s="229"/>
    </row>
    <row r="5217">
      <c r="A5217" s="227" t="str">
        <f t="shared" si="1"/>
        <v>#VALUE!</v>
      </c>
      <c r="B5217" s="227" t="str">
        <f t="shared" si="2"/>
        <v>#VALUE!</v>
      </c>
      <c r="C5217" s="32"/>
      <c r="D5217" s="32"/>
      <c r="E5217" s="231"/>
      <c r="F5217" s="32"/>
      <c r="G5217" s="229"/>
      <c r="H5217" s="229"/>
      <c r="I5217" s="32"/>
      <c r="J5217" s="32"/>
      <c r="K5217" s="229"/>
      <c r="L5217" s="229"/>
      <c r="M5217" s="232"/>
      <c r="N5217" s="229"/>
    </row>
    <row r="5218">
      <c r="A5218" s="227" t="str">
        <f t="shared" si="1"/>
        <v>#VALUE!</v>
      </c>
      <c r="B5218" s="227" t="str">
        <f t="shared" si="2"/>
        <v>#VALUE!</v>
      </c>
      <c r="C5218" s="32"/>
      <c r="D5218" s="32"/>
      <c r="E5218" s="231"/>
      <c r="F5218" s="32"/>
      <c r="G5218" s="229"/>
      <c r="H5218" s="229"/>
      <c r="I5218" s="32"/>
      <c r="J5218" s="32"/>
      <c r="K5218" s="229"/>
      <c r="L5218" s="229"/>
      <c r="M5218" s="232"/>
      <c r="N5218" s="229"/>
    </row>
    <row r="5219">
      <c r="A5219" s="227" t="str">
        <f t="shared" si="1"/>
        <v>#VALUE!</v>
      </c>
      <c r="B5219" s="227" t="str">
        <f t="shared" si="2"/>
        <v>#VALUE!</v>
      </c>
      <c r="C5219" s="32"/>
      <c r="D5219" s="32"/>
      <c r="E5219" s="231"/>
      <c r="F5219" s="32"/>
      <c r="G5219" s="229"/>
      <c r="H5219" s="229"/>
      <c r="I5219" s="32"/>
      <c r="J5219" s="32"/>
      <c r="K5219" s="229"/>
      <c r="L5219" s="229"/>
      <c r="M5219" s="232"/>
      <c r="N5219" s="229"/>
    </row>
    <row r="5220">
      <c r="A5220" s="227" t="str">
        <f t="shared" si="1"/>
        <v>#VALUE!</v>
      </c>
      <c r="B5220" s="227" t="str">
        <f t="shared" si="2"/>
        <v>#VALUE!</v>
      </c>
      <c r="C5220" s="32"/>
      <c r="D5220" s="32"/>
      <c r="E5220" s="231"/>
      <c r="F5220" s="32"/>
      <c r="G5220" s="229"/>
      <c r="H5220" s="229"/>
      <c r="I5220" s="32"/>
      <c r="J5220" s="32"/>
      <c r="K5220" s="229"/>
      <c r="L5220" s="229"/>
      <c r="M5220" s="232"/>
      <c r="N5220" s="229"/>
    </row>
    <row r="5221">
      <c r="A5221" s="227" t="str">
        <f t="shared" si="1"/>
        <v>#VALUE!</v>
      </c>
      <c r="B5221" s="227" t="str">
        <f t="shared" si="2"/>
        <v>#VALUE!</v>
      </c>
      <c r="C5221" s="32"/>
      <c r="D5221" s="32"/>
      <c r="E5221" s="231"/>
      <c r="F5221" s="32"/>
      <c r="G5221" s="229"/>
      <c r="H5221" s="229"/>
      <c r="I5221" s="32"/>
      <c r="J5221" s="32"/>
      <c r="K5221" s="229"/>
      <c r="L5221" s="229"/>
      <c r="M5221" s="232"/>
      <c r="N5221" s="229"/>
    </row>
    <row r="5222">
      <c r="A5222" s="227" t="str">
        <f t="shared" si="1"/>
        <v>#VALUE!</v>
      </c>
      <c r="B5222" s="227" t="str">
        <f t="shared" si="2"/>
        <v>#VALUE!</v>
      </c>
      <c r="C5222" s="32"/>
      <c r="D5222" s="32"/>
      <c r="E5222" s="231"/>
      <c r="F5222" s="32"/>
      <c r="G5222" s="229"/>
      <c r="H5222" s="229"/>
      <c r="I5222" s="32"/>
      <c r="J5222" s="32"/>
      <c r="K5222" s="229"/>
      <c r="L5222" s="229"/>
      <c r="M5222" s="232"/>
      <c r="N5222" s="229"/>
    </row>
    <row r="5223">
      <c r="A5223" s="227" t="str">
        <f t="shared" si="1"/>
        <v>#VALUE!</v>
      </c>
      <c r="B5223" s="227" t="str">
        <f t="shared" si="2"/>
        <v>#VALUE!</v>
      </c>
      <c r="C5223" s="32"/>
      <c r="D5223" s="32"/>
      <c r="E5223" s="231"/>
      <c r="F5223" s="32"/>
      <c r="G5223" s="229"/>
      <c r="H5223" s="229"/>
      <c r="I5223" s="32"/>
      <c r="J5223" s="32"/>
      <c r="K5223" s="229"/>
      <c r="L5223" s="229"/>
      <c r="M5223" s="232"/>
      <c r="N5223" s="229"/>
    </row>
    <row r="5224">
      <c r="A5224" s="227" t="str">
        <f t="shared" si="1"/>
        <v>#VALUE!</v>
      </c>
      <c r="B5224" s="227" t="str">
        <f t="shared" si="2"/>
        <v>#VALUE!</v>
      </c>
      <c r="C5224" s="32"/>
      <c r="D5224" s="32"/>
      <c r="E5224" s="231"/>
      <c r="F5224" s="32"/>
      <c r="G5224" s="229"/>
      <c r="H5224" s="229"/>
      <c r="I5224" s="32"/>
      <c r="J5224" s="32"/>
      <c r="K5224" s="229"/>
      <c r="L5224" s="229"/>
      <c r="M5224" s="232"/>
      <c r="N5224" s="229"/>
    </row>
    <row r="5225">
      <c r="A5225" s="227" t="str">
        <f t="shared" si="1"/>
        <v>#VALUE!</v>
      </c>
      <c r="B5225" s="227" t="str">
        <f t="shared" si="2"/>
        <v>#VALUE!</v>
      </c>
      <c r="C5225" s="32"/>
      <c r="D5225" s="32"/>
      <c r="E5225" s="231"/>
      <c r="F5225" s="32"/>
      <c r="G5225" s="229"/>
      <c r="H5225" s="229"/>
      <c r="I5225" s="32"/>
      <c r="J5225" s="32"/>
      <c r="K5225" s="229"/>
      <c r="L5225" s="229"/>
      <c r="M5225" s="232"/>
      <c r="N5225" s="229"/>
    </row>
    <row r="5226">
      <c r="A5226" s="227" t="str">
        <f t="shared" si="1"/>
        <v>#VALUE!</v>
      </c>
      <c r="B5226" s="227" t="str">
        <f t="shared" si="2"/>
        <v>#VALUE!</v>
      </c>
      <c r="C5226" s="32"/>
      <c r="D5226" s="32"/>
      <c r="E5226" s="231"/>
      <c r="F5226" s="32"/>
      <c r="G5226" s="229"/>
      <c r="H5226" s="229"/>
      <c r="I5226" s="32"/>
      <c r="J5226" s="32"/>
      <c r="K5226" s="229"/>
      <c r="L5226" s="229"/>
      <c r="M5226" s="232"/>
      <c r="N5226" s="229"/>
    </row>
    <row r="5227">
      <c r="A5227" s="227" t="str">
        <f t="shared" si="1"/>
        <v>#VALUE!</v>
      </c>
      <c r="B5227" s="227" t="str">
        <f t="shared" si="2"/>
        <v>#VALUE!</v>
      </c>
      <c r="C5227" s="32"/>
      <c r="D5227" s="32"/>
      <c r="E5227" s="231"/>
      <c r="F5227" s="32"/>
      <c r="G5227" s="229"/>
      <c r="H5227" s="229"/>
      <c r="I5227" s="32"/>
      <c r="J5227" s="32"/>
      <c r="K5227" s="229"/>
      <c r="L5227" s="229"/>
      <c r="M5227" s="232"/>
      <c r="N5227" s="229"/>
    </row>
    <row r="5228">
      <c r="A5228" s="227" t="str">
        <f t="shared" si="1"/>
        <v>#VALUE!</v>
      </c>
      <c r="B5228" s="227" t="str">
        <f t="shared" si="2"/>
        <v>#VALUE!</v>
      </c>
      <c r="C5228" s="32"/>
      <c r="D5228" s="32"/>
      <c r="E5228" s="231"/>
      <c r="F5228" s="32"/>
      <c r="G5228" s="229"/>
      <c r="H5228" s="229"/>
      <c r="I5228" s="32"/>
      <c r="J5228" s="32"/>
      <c r="K5228" s="229"/>
      <c r="L5228" s="229"/>
      <c r="M5228" s="232"/>
      <c r="N5228" s="229"/>
    </row>
    <row r="5229">
      <c r="A5229" s="227" t="str">
        <f t="shared" si="1"/>
        <v>#VALUE!</v>
      </c>
      <c r="B5229" s="227" t="str">
        <f t="shared" si="2"/>
        <v>#VALUE!</v>
      </c>
      <c r="C5229" s="32"/>
      <c r="D5229" s="32"/>
      <c r="E5229" s="231"/>
      <c r="F5229" s="32"/>
      <c r="G5229" s="229"/>
      <c r="H5229" s="229"/>
      <c r="I5229" s="32"/>
      <c r="J5229" s="32"/>
      <c r="K5229" s="229"/>
      <c r="L5229" s="229"/>
      <c r="M5229" s="232"/>
      <c r="N5229" s="229"/>
    </row>
    <row r="5230">
      <c r="A5230" s="227" t="str">
        <f t="shared" si="1"/>
        <v>#VALUE!</v>
      </c>
      <c r="B5230" s="227" t="str">
        <f t="shared" si="2"/>
        <v>#VALUE!</v>
      </c>
      <c r="C5230" s="32"/>
      <c r="D5230" s="32"/>
      <c r="E5230" s="231"/>
      <c r="F5230" s="32"/>
      <c r="G5230" s="229"/>
      <c r="H5230" s="229"/>
      <c r="I5230" s="32"/>
      <c r="J5230" s="32"/>
      <c r="K5230" s="229"/>
      <c r="L5230" s="229"/>
      <c r="M5230" s="232"/>
      <c r="N5230" s="229"/>
    </row>
    <row r="5231">
      <c r="A5231" s="227" t="str">
        <f t="shared" si="1"/>
        <v>#VALUE!</v>
      </c>
      <c r="B5231" s="227" t="str">
        <f t="shared" si="2"/>
        <v>#VALUE!</v>
      </c>
      <c r="C5231" s="32"/>
      <c r="D5231" s="32"/>
      <c r="E5231" s="231"/>
      <c r="F5231" s="32"/>
      <c r="G5231" s="229"/>
      <c r="H5231" s="229"/>
      <c r="I5231" s="32"/>
      <c r="J5231" s="32"/>
      <c r="K5231" s="229"/>
      <c r="L5231" s="229"/>
      <c r="M5231" s="232"/>
      <c r="N5231" s="229"/>
    </row>
    <row r="5232">
      <c r="A5232" s="227" t="str">
        <f t="shared" si="1"/>
        <v>#VALUE!</v>
      </c>
      <c r="B5232" s="227" t="str">
        <f t="shared" si="2"/>
        <v>#VALUE!</v>
      </c>
      <c r="C5232" s="32"/>
      <c r="D5232" s="32"/>
      <c r="E5232" s="231"/>
      <c r="F5232" s="32"/>
      <c r="G5232" s="229"/>
      <c r="H5232" s="229"/>
      <c r="I5232" s="32"/>
      <c r="J5232" s="32"/>
      <c r="K5232" s="229"/>
      <c r="L5232" s="229"/>
      <c r="M5232" s="232"/>
      <c r="N5232" s="229"/>
    </row>
    <row r="5233">
      <c r="A5233" s="227" t="str">
        <f t="shared" si="1"/>
        <v>#VALUE!</v>
      </c>
      <c r="B5233" s="227" t="str">
        <f t="shared" si="2"/>
        <v>#VALUE!</v>
      </c>
      <c r="C5233" s="32"/>
      <c r="D5233" s="32"/>
      <c r="E5233" s="231"/>
      <c r="F5233" s="32"/>
      <c r="G5233" s="229"/>
      <c r="H5233" s="229"/>
      <c r="I5233" s="32"/>
      <c r="J5233" s="32"/>
      <c r="K5233" s="229"/>
      <c r="L5233" s="229"/>
      <c r="M5233" s="232"/>
      <c r="N5233" s="229"/>
    </row>
    <row r="5234">
      <c r="A5234" s="227" t="str">
        <f t="shared" si="1"/>
        <v>#VALUE!</v>
      </c>
      <c r="B5234" s="227" t="str">
        <f t="shared" si="2"/>
        <v>#VALUE!</v>
      </c>
      <c r="C5234" s="32"/>
      <c r="D5234" s="32"/>
      <c r="E5234" s="231"/>
      <c r="F5234" s="32"/>
      <c r="G5234" s="229"/>
      <c r="H5234" s="229"/>
      <c r="I5234" s="32"/>
      <c r="J5234" s="32"/>
      <c r="K5234" s="229"/>
      <c r="L5234" s="229"/>
      <c r="M5234" s="232"/>
      <c r="N5234" s="229"/>
    </row>
    <row r="5235">
      <c r="A5235" s="227" t="str">
        <f t="shared" si="1"/>
        <v>#VALUE!</v>
      </c>
      <c r="B5235" s="227" t="str">
        <f t="shared" si="2"/>
        <v>#VALUE!</v>
      </c>
      <c r="C5235" s="32"/>
      <c r="D5235" s="32"/>
      <c r="E5235" s="231"/>
      <c r="F5235" s="32"/>
      <c r="G5235" s="229"/>
      <c r="H5235" s="229"/>
      <c r="I5235" s="32"/>
      <c r="J5235" s="32"/>
      <c r="K5235" s="229"/>
      <c r="L5235" s="229"/>
      <c r="M5235" s="232"/>
      <c r="N5235" s="229"/>
    </row>
    <row r="5236">
      <c r="A5236" s="227" t="str">
        <f t="shared" si="1"/>
        <v>#VALUE!</v>
      </c>
      <c r="B5236" s="227" t="str">
        <f t="shared" si="2"/>
        <v>#VALUE!</v>
      </c>
      <c r="C5236" s="32"/>
      <c r="D5236" s="32"/>
      <c r="E5236" s="231"/>
      <c r="F5236" s="32"/>
      <c r="G5236" s="229"/>
      <c r="H5236" s="229"/>
      <c r="I5236" s="32"/>
      <c r="J5236" s="32"/>
      <c r="K5236" s="229"/>
      <c r="L5236" s="229"/>
      <c r="M5236" s="232"/>
      <c r="N5236" s="229"/>
    </row>
    <row r="5237">
      <c r="A5237" s="227" t="str">
        <f t="shared" si="1"/>
        <v>#VALUE!</v>
      </c>
      <c r="B5237" s="227" t="str">
        <f t="shared" si="2"/>
        <v>#VALUE!</v>
      </c>
      <c r="C5237" s="32"/>
      <c r="D5237" s="32"/>
      <c r="E5237" s="231"/>
      <c r="F5237" s="32"/>
      <c r="G5237" s="229"/>
      <c r="H5237" s="229"/>
      <c r="I5237" s="32"/>
      <c r="J5237" s="32"/>
      <c r="K5237" s="229"/>
      <c r="L5237" s="229"/>
      <c r="M5237" s="232"/>
      <c r="N5237" s="229"/>
    </row>
    <row r="5238">
      <c r="A5238" s="227" t="str">
        <f t="shared" si="1"/>
        <v>#VALUE!</v>
      </c>
      <c r="B5238" s="227" t="str">
        <f t="shared" si="2"/>
        <v>#VALUE!</v>
      </c>
      <c r="C5238" s="32"/>
      <c r="D5238" s="32"/>
      <c r="E5238" s="231"/>
      <c r="F5238" s="32"/>
      <c r="G5238" s="229"/>
      <c r="H5238" s="229"/>
      <c r="I5238" s="32"/>
      <c r="J5238" s="32"/>
      <c r="K5238" s="229"/>
      <c r="L5238" s="229"/>
      <c r="M5238" s="232"/>
      <c r="N5238" s="229"/>
    </row>
    <row r="5239">
      <c r="A5239" s="227" t="str">
        <f t="shared" si="1"/>
        <v>#VALUE!</v>
      </c>
      <c r="B5239" s="227" t="str">
        <f t="shared" si="2"/>
        <v>#VALUE!</v>
      </c>
      <c r="C5239" s="32"/>
      <c r="D5239" s="32"/>
      <c r="E5239" s="231"/>
      <c r="F5239" s="32"/>
      <c r="G5239" s="229"/>
      <c r="H5239" s="229"/>
      <c r="I5239" s="32"/>
      <c r="J5239" s="32"/>
      <c r="K5239" s="229"/>
      <c r="L5239" s="229"/>
      <c r="M5239" s="232"/>
      <c r="N5239" s="229"/>
    </row>
    <row r="5240">
      <c r="A5240" s="227" t="str">
        <f t="shared" si="1"/>
        <v>#VALUE!</v>
      </c>
      <c r="B5240" s="227" t="str">
        <f t="shared" si="2"/>
        <v>#VALUE!</v>
      </c>
      <c r="C5240" s="32"/>
      <c r="D5240" s="32"/>
      <c r="E5240" s="231"/>
      <c r="F5240" s="32"/>
      <c r="G5240" s="229"/>
      <c r="H5240" s="229"/>
      <c r="I5240" s="32"/>
      <c r="J5240" s="32"/>
      <c r="K5240" s="229"/>
      <c r="L5240" s="229"/>
      <c r="M5240" s="232"/>
      <c r="N5240" s="229"/>
    </row>
    <row r="5241">
      <c r="A5241" s="227" t="str">
        <f t="shared" si="1"/>
        <v>#VALUE!</v>
      </c>
      <c r="B5241" s="227" t="str">
        <f t="shared" si="2"/>
        <v>#VALUE!</v>
      </c>
      <c r="C5241" s="32"/>
      <c r="D5241" s="32"/>
      <c r="E5241" s="231"/>
      <c r="F5241" s="32"/>
      <c r="G5241" s="229"/>
      <c r="H5241" s="229"/>
      <c r="I5241" s="32"/>
      <c r="J5241" s="32"/>
      <c r="K5241" s="229"/>
      <c r="L5241" s="229"/>
      <c r="M5241" s="232"/>
      <c r="N5241" s="229"/>
    </row>
    <row r="5242">
      <c r="A5242" s="227" t="str">
        <f t="shared" si="1"/>
        <v>#VALUE!</v>
      </c>
      <c r="B5242" s="227" t="str">
        <f t="shared" si="2"/>
        <v>#VALUE!</v>
      </c>
      <c r="C5242" s="32"/>
      <c r="D5242" s="32"/>
      <c r="E5242" s="231"/>
      <c r="F5242" s="32"/>
      <c r="G5242" s="229"/>
      <c r="H5242" s="229"/>
      <c r="I5242" s="32"/>
      <c r="J5242" s="32"/>
      <c r="K5242" s="229"/>
      <c r="L5242" s="229"/>
      <c r="M5242" s="232"/>
      <c r="N5242" s="229"/>
    </row>
    <row r="5243">
      <c r="A5243" s="227" t="str">
        <f t="shared" si="1"/>
        <v>#VALUE!</v>
      </c>
      <c r="B5243" s="227" t="str">
        <f t="shared" si="2"/>
        <v>#VALUE!</v>
      </c>
      <c r="C5243" s="32"/>
      <c r="D5243" s="32"/>
      <c r="E5243" s="231"/>
      <c r="F5243" s="32"/>
      <c r="G5243" s="229"/>
      <c r="H5243" s="229"/>
      <c r="I5243" s="32"/>
      <c r="J5243" s="32"/>
      <c r="K5243" s="229"/>
      <c r="L5243" s="229"/>
      <c r="M5243" s="232"/>
      <c r="N5243" s="229"/>
    </row>
    <row r="5244">
      <c r="A5244" s="227" t="str">
        <f t="shared" si="1"/>
        <v>#VALUE!</v>
      </c>
      <c r="B5244" s="227" t="str">
        <f t="shared" si="2"/>
        <v>#VALUE!</v>
      </c>
      <c r="C5244" s="32"/>
      <c r="D5244" s="32"/>
      <c r="E5244" s="231"/>
      <c r="F5244" s="32"/>
      <c r="G5244" s="229"/>
      <c r="H5244" s="229"/>
      <c r="I5244" s="32"/>
      <c r="J5244" s="32"/>
      <c r="K5244" s="229"/>
      <c r="L5244" s="229"/>
      <c r="M5244" s="232"/>
      <c r="N5244" s="229"/>
    </row>
    <row r="5245">
      <c r="A5245" s="227" t="str">
        <f t="shared" si="1"/>
        <v>#VALUE!</v>
      </c>
      <c r="B5245" s="227" t="str">
        <f t="shared" si="2"/>
        <v>#VALUE!</v>
      </c>
      <c r="C5245" s="32"/>
      <c r="D5245" s="32"/>
      <c r="E5245" s="231"/>
      <c r="F5245" s="32"/>
      <c r="G5245" s="229"/>
      <c r="H5245" s="229"/>
      <c r="I5245" s="32"/>
      <c r="J5245" s="32"/>
      <c r="K5245" s="229"/>
      <c r="L5245" s="229"/>
      <c r="M5245" s="232"/>
      <c r="N5245" s="229"/>
    </row>
    <row r="5246">
      <c r="A5246" s="227" t="str">
        <f t="shared" si="1"/>
        <v>#VALUE!</v>
      </c>
      <c r="B5246" s="227" t="str">
        <f t="shared" si="2"/>
        <v>#VALUE!</v>
      </c>
      <c r="C5246" s="32"/>
      <c r="D5246" s="32"/>
      <c r="E5246" s="231"/>
      <c r="F5246" s="32"/>
      <c r="G5246" s="229"/>
      <c r="H5246" s="229"/>
      <c r="I5246" s="32"/>
      <c r="J5246" s="32"/>
      <c r="K5246" s="229"/>
      <c r="L5246" s="229"/>
      <c r="M5246" s="232"/>
      <c r="N5246" s="229"/>
    </row>
    <row r="5247">
      <c r="A5247" s="227" t="str">
        <f t="shared" si="1"/>
        <v>#VALUE!</v>
      </c>
      <c r="B5247" s="227" t="str">
        <f t="shared" si="2"/>
        <v>#VALUE!</v>
      </c>
      <c r="C5247" s="32"/>
      <c r="D5247" s="32"/>
      <c r="E5247" s="231"/>
      <c r="F5247" s="32"/>
      <c r="G5247" s="229"/>
      <c r="H5247" s="229"/>
      <c r="I5247" s="32"/>
      <c r="J5247" s="32"/>
      <c r="K5247" s="229"/>
      <c r="L5247" s="229"/>
      <c r="M5247" s="232"/>
      <c r="N5247" s="229"/>
    </row>
    <row r="5248">
      <c r="A5248" s="227" t="str">
        <f t="shared" si="1"/>
        <v>#VALUE!</v>
      </c>
      <c r="B5248" s="227" t="str">
        <f t="shared" si="2"/>
        <v>#VALUE!</v>
      </c>
      <c r="C5248" s="32"/>
      <c r="D5248" s="32"/>
      <c r="E5248" s="231"/>
      <c r="F5248" s="32"/>
      <c r="G5248" s="229"/>
      <c r="H5248" s="229"/>
      <c r="I5248" s="32"/>
      <c r="J5248" s="32"/>
      <c r="K5248" s="229"/>
      <c r="L5248" s="229"/>
      <c r="M5248" s="232"/>
      <c r="N5248" s="229"/>
    </row>
    <row r="5249">
      <c r="A5249" s="227" t="str">
        <f t="shared" si="1"/>
        <v>#VALUE!</v>
      </c>
      <c r="B5249" s="227" t="str">
        <f t="shared" si="2"/>
        <v>#VALUE!</v>
      </c>
      <c r="C5249" s="32"/>
      <c r="D5249" s="32"/>
      <c r="E5249" s="231"/>
      <c r="F5249" s="32"/>
      <c r="G5249" s="229"/>
      <c r="H5249" s="229"/>
      <c r="I5249" s="32"/>
      <c r="J5249" s="32"/>
      <c r="K5249" s="229"/>
      <c r="L5249" s="229"/>
      <c r="M5249" s="232"/>
      <c r="N5249" s="229"/>
    </row>
    <row r="5250">
      <c r="A5250" s="227" t="str">
        <f t="shared" si="1"/>
        <v>#VALUE!</v>
      </c>
      <c r="B5250" s="227" t="str">
        <f t="shared" si="2"/>
        <v>#VALUE!</v>
      </c>
      <c r="C5250" s="32"/>
      <c r="D5250" s="32"/>
      <c r="E5250" s="231"/>
      <c r="F5250" s="32"/>
      <c r="G5250" s="229"/>
      <c r="H5250" s="229"/>
      <c r="I5250" s="32"/>
      <c r="J5250" s="32"/>
      <c r="K5250" s="229"/>
      <c r="L5250" s="229"/>
      <c r="M5250" s="232"/>
      <c r="N5250" s="229"/>
    </row>
    <row r="5251">
      <c r="A5251" s="227" t="str">
        <f t="shared" si="1"/>
        <v>#VALUE!</v>
      </c>
      <c r="B5251" s="227" t="str">
        <f t="shared" si="2"/>
        <v>#VALUE!</v>
      </c>
      <c r="C5251" s="32"/>
      <c r="D5251" s="32"/>
      <c r="E5251" s="231"/>
      <c r="F5251" s="32"/>
      <c r="G5251" s="229"/>
      <c r="H5251" s="229"/>
      <c r="I5251" s="32"/>
      <c r="J5251" s="32"/>
      <c r="K5251" s="229"/>
      <c r="L5251" s="229"/>
      <c r="M5251" s="232"/>
      <c r="N5251" s="229"/>
    </row>
    <row r="5252">
      <c r="A5252" s="227" t="str">
        <f t="shared" si="1"/>
        <v>#VALUE!</v>
      </c>
      <c r="B5252" s="227" t="str">
        <f t="shared" si="2"/>
        <v>#VALUE!</v>
      </c>
      <c r="C5252" s="32"/>
      <c r="D5252" s="32"/>
      <c r="E5252" s="231"/>
      <c r="F5252" s="32"/>
      <c r="G5252" s="229"/>
      <c r="H5252" s="229"/>
      <c r="I5252" s="32"/>
      <c r="J5252" s="32"/>
      <c r="K5252" s="229"/>
      <c r="L5252" s="229"/>
      <c r="M5252" s="232"/>
      <c r="N5252" s="229"/>
    </row>
    <row r="5253">
      <c r="A5253" s="227" t="str">
        <f t="shared" si="1"/>
        <v>#VALUE!</v>
      </c>
      <c r="B5253" s="227" t="str">
        <f t="shared" si="2"/>
        <v>#VALUE!</v>
      </c>
      <c r="C5253" s="32"/>
      <c r="D5253" s="32"/>
      <c r="E5253" s="231"/>
      <c r="F5253" s="32"/>
      <c r="G5253" s="229"/>
      <c r="H5253" s="229"/>
      <c r="I5253" s="32"/>
      <c r="J5253" s="32"/>
      <c r="K5253" s="229"/>
      <c r="L5253" s="229"/>
      <c r="M5253" s="232"/>
      <c r="N5253" s="229"/>
    </row>
    <row r="5254">
      <c r="A5254" s="227" t="str">
        <f t="shared" si="1"/>
        <v>#VALUE!</v>
      </c>
      <c r="B5254" s="227" t="str">
        <f t="shared" si="2"/>
        <v>#VALUE!</v>
      </c>
      <c r="C5254" s="32"/>
      <c r="D5254" s="32"/>
      <c r="E5254" s="231"/>
      <c r="F5254" s="32"/>
      <c r="G5254" s="229"/>
      <c r="H5254" s="229"/>
      <c r="I5254" s="32"/>
      <c r="J5254" s="32"/>
      <c r="K5254" s="229"/>
      <c r="L5254" s="229"/>
      <c r="M5254" s="232"/>
      <c r="N5254" s="229"/>
    </row>
    <row r="5255">
      <c r="A5255" s="227" t="str">
        <f t="shared" si="1"/>
        <v>#VALUE!</v>
      </c>
      <c r="B5255" s="227" t="str">
        <f t="shared" si="2"/>
        <v>#VALUE!</v>
      </c>
      <c r="C5255" s="32"/>
      <c r="D5255" s="32"/>
      <c r="E5255" s="231"/>
      <c r="F5255" s="32"/>
      <c r="G5255" s="229"/>
      <c r="H5255" s="229"/>
      <c r="I5255" s="32"/>
      <c r="J5255" s="32"/>
      <c r="K5255" s="229"/>
      <c r="L5255" s="229"/>
      <c r="M5255" s="232"/>
      <c r="N5255" s="229"/>
    </row>
    <row r="5256">
      <c r="A5256" s="227" t="str">
        <f t="shared" si="1"/>
        <v>#VALUE!</v>
      </c>
      <c r="B5256" s="227" t="str">
        <f t="shared" si="2"/>
        <v>#VALUE!</v>
      </c>
      <c r="C5256" s="32"/>
      <c r="D5256" s="32"/>
      <c r="E5256" s="231"/>
      <c r="F5256" s="32"/>
      <c r="G5256" s="229"/>
      <c r="H5256" s="229"/>
      <c r="I5256" s="32"/>
      <c r="J5256" s="32"/>
      <c r="K5256" s="229"/>
      <c r="L5256" s="229"/>
      <c r="M5256" s="232"/>
      <c r="N5256" s="229"/>
    </row>
    <row r="5257">
      <c r="A5257" s="227" t="str">
        <f t="shared" si="1"/>
        <v>#VALUE!</v>
      </c>
      <c r="B5257" s="227" t="str">
        <f t="shared" si="2"/>
        <v>#VALUE!</v>
      </c>
      <c r="C5257" s="32"/>
      <c r="D5257" s="32"/>
      <c r="E5257" s="231"/>
      <c r="F5257" s="32"/>
      <c r="G5257" s="229"/>
      <c r="H5257" s="229"/>
      <c r="I5257" s="32"/>
      <c r="J5257" s="32"/>
      <c r="K5257" s="229"/>
      <c r="L5257" s="229"/>
      <c r="M5257" s="232"/>
      <c r="N5257" s="229"/>
    </row>
    <row r="5258">
      <c r="A5258" s="227" t="str">
        <f t="shared" si="1"/>
        <v>#VALUE!</v>
      </c>
      <c r="B5258" s="227" t="str">
        <f t="shared" si="2"/>
        <v>#VALUE!</v>
      </c>
      <c r="C5258" s="32"/>
      <c r="D5258" s="32"/>
      <c r="E5258" s="231"/>
      <c r="F5258" s="32"/>
      <c r="G5258" s="229"/>
      <c r="H5258" s="229"/>
      <c r="I5258" s="32"/>
      <c r="J5258" s="32"/>
      <c r="K5258" s="229"/>
      <c r="L5258" s="229"/>
      <c r="M5258" s="232"/>
      <c r="N5258" s="229"/>
    </row>
    <row r="5259">
      <c r="A5259" s="227" t="str">
        <f t="shared" si="1"/>
        <v>#VALUE!</v>
      </c>
      <c r="B5259" s="227" t="str">
        <f t="shared" si="2"/>
        <v>#VALUE!</v>
      </c>
      <c r="C5259" s="32"/>
      <c r="D5259" s="32"/>
      <c r="E5259" s="231"/>
      <c r="F5259" s="32"/>
      <c r="G5259" s="229"/>
      <c r="H5259" s="229"/>
      <c r="I5259" s="32"/>
      <c r="J5259" s="32"/>
      <c r="K5259" s="229"/>
      <c r="L5259" s="229"/>
      <c r="M5259" s="232"/>
      <c r="N5259" s="229"/>
    </row>
    <row r="5260">
      <c r="A5260" s="227" t="str">
        <f t="shared" si="1"/>
        <v>#VALUE!</v>
      </c>
      <c r="B5260" s="227" t="str">
        <f t="shared" si="2"/>
        <v>#VALUE!</v>
      </c>
      <c r="C5260" s="32"/>
      <c r="D5260" s="32"/>
      <c r="E5260" s="231"/>
      <c r="F5260" s="32"/>
      <c r="G5260" s="229"/>
      <c r="H5260" s="229"/>
      <c r="I5260" s="32"/>
      <c r="J5260" s="32"/>
      <c r="K5260" s="229"/>
      <c r="L5260" s="229"/>
      <c r="M5260" s="232"/>
      <c r="N5260" s="229"/>
    </row>
    <row r="5261">
      <c r="A5261" s="227" t="str">
        <f t="shared" si="1"/>
        <v>#VALUE!</v>
      </c>
      <c r="B5261" s="227" t="str">
        <f t="shared" si="2"/>
        <v>#VALUE!</v>
      </c>
      <c r="C5261" s="32"/>
      <c r="D5261" s="32"/>
      <c r="E5261" s="231"/>
      <c r="F5261" s="32"/>
      <c r="G5261" s="229"/>
      <c r="H5261" s="229"/>
      <c r="I5261" s="32"/>
      <c r="J5261" s="32"/>
      <c r="K5261" s="229"/>
      <c r="L5261" s="229"/>
      <c r="M5261" s="232"/>
      <c r="N5261" s="229"/>
    </row>
    <row r="5262">
      <c r="A5262" s="227" t="str">
        <f t="shared" si="1"/>
        <v>#VALUE!</v>
      </c>
      <c r="B5262" s="227" t="str">
        <f t="shared" si="2"/>
        <v>#VALUE!</v>
      </c>
      <c r="C5262" s="32"/>
      <c r="D5262" s="32"/>
      <c r="E5262" s="231"/>
      <c r="F5262" s="32"/>
      <c r="G5262" s="229"/>
      <c r="H5262" s="229"/>
      <c r="I5262" s="32"/>
      <c r="J5262" s="32"/>
      <c r="K5262" s="229"/>
      <c r="L5262" s="229"/>
      <c r="M5262" s="232"/>
      <c r="N5262" s="229"/>
    </row>
    <row r="5263">
      <c r="A5263" s="227" t="str">
        <f t="shared" si="1"/>
        <v>#VALUE!</v>
      </c>
      <c r="B5263" s="227" t="str">
        <f t="shared" si="2"/>
        <v>#VALUE!</v>
      </c>
      <c r="C5263" s="32"/>
      <c r="D5263" s="32"/>
      <c r="E5263" s="231"/>
      <c r="F5263" s="32"/>
      <c r="G5263" s="229"/>
      <c r="H5263" s="229"/>
      <c r="I5263" s="32"/>
      <c r="J5263" s="32"/>
      <c r="K5263" s="229"/>
      <c r="L5263" s="229"/>
      <c r="M5263" s="232"/>
      <c r="N5263" s="229"/>
    </row>
    <row r="5264">
      <c r="A5264" s="227" t="str">
        <f t="shared" si="1"/>
        <v>#VALUE!</v>
      </c>
      <c r="B5264" s="227" t="str">
        <f t="shared" si="2"/>
        <v>#VALUE!</v>
      </c>
      <c r="C5264" s="32"/>
      <c r="D5264" s="32"/>
      <c r="E5264" s="231"/>
      <c r="F5264" s="32"/>
      <c r="G5264" s="229"/>
      <c r="H5264" s="229"/>
      <c r="I5264" s="32"/>
      <c r="J5264" s="32"/>
      <c r="K5264" s="229"/>
      <c r="L5264" s="229"/>
      <c r="M5264" s="232"/>
      <c r="N5264" s="229"/>
    </row>
    <row r="5265">
      <c r="A5265" s="227" t="str">
        <f t="shared" si="1"/>
        <v>#VALUE!</v>
      </c>
      <c r="B5265" s="227" t="str">
        <f t="shared" si="2"/>
        <v>#VALUE!</v>
      </c>
      <c r="C5265" s="32"/>
      <c r="D5265" s="32"/>
      <c r="E5265" s="231"/>
      <c r="F5265" s="32"/>
      <c r="G5265" s="229"/>
      <c r="H5265" s="229"/>
      <c r="I5265" s="32"/>
      <c r="J5265" s="32"/>
      <c r="K5265" s="229"/>
      <c r="L5265" s="229"/>
      <c r="M5265" s="232"/>
      <c r="N5265" s="229"/>
    </row>
    <row r="5266">
      <c r="A5266" s="227" t="str">
        <f t="shared" si="1"/>
        <v>#VALUE!</v>
      </c>
      <c r="B5266" s="227" t="str">
        <f t="shared" si="2"/>
        <v>#VALUE!</v>
      </c>
      <c r="C5266" s="32"/>
      <c r="D5266" s="32"/>
      <c r="E5266" s="231"/>
      <c r="F5266" s="32"/>
      <c r="G5266" s="229"/>
      <c r="H5266" s="229"/>
      <c r="I5266" s="32"/>
      <c r="J5266" s="32"/>
      <c r="K5266" s="229"/>
      <c r="L5266" s="229"/>
      <c r="M5266" s="232"/>
      <c r="N5266" s="229"/>
    </row>
    <row r="5267">
      <c r="A5267" s="227" t="str">
        <f t="shared" si="1"/>
        <v>#VALUE!</v>
      </c>
      <c r="B5267" s="227" t="str">
        <f t="shared" si="2"/>
        <v>#VALUE!</v>
      </c>
      <c r="C5267" s="32"/>
      <c r="D5267" s="32"/>
      <c r="E5267" s="231"/>
      <c r="F5267" s="32"/>
      <c r="G5267" s="229"/>
      <c r="H5267" s="229"/>
      <c r="I5267" s="32"/>
      <c r="J5267" s="32"/>
      <c r="K5267" s="229"/>
      <c r="L5267" s="229"/>
      <c r="M5267" s="232"/>
      <c r="N5267" s="229"/>
    </row>
    <row r="5268">
      <c r="A5268" s="227" t="str">
        <f t="shared" si="1"/>
        <v>#VALUE!</v>
      </c>
      <c r="B5268" s="227" t="str">
        <f t="shared" si="2"/>
        <v>#VALUE!</v>
      </c>
      <c r="C5268" s="32"/>
      <c r="D5268" s="32"/>
      <c r="E5268" s="231"/>
      <c r="F5268" s="32"/>
      <c r="G5268" s="229"/>
      <c r="H5268" s="229"/>
      <c r="I5268" s="32"/>
      <c r="J5268" s="32"/>
      <c r="K5268" s="229"/>
      <c r="L5268" s="229"/>
      <c r="M5268" s="232"/>
      <c r="N5268" s="229"/>
    </row>
    <row r="5269">
      <c r="A5269" s="227" t="str">
        <f t="shared" si="1"/>
        <v>#VALUE!</v>
      </c>
      <c r="B5269" s="227" t="str">
        <f t="shared" si="2"/>
        <v>#VALUE!</v>
      </c>
      <c r="C5269" s="32"/>
      <c r="D5269" s="32"/>
      <c r="E5269" s="231"/>
      <c r="F5269" s="32"/>
      <c r="G5269" s="229"/>
      <c r="H5269" s="229"/>
      <c r="I5269" s="32"/>
      <c r="J5269" s="32"/>
      <c r="K5269" s="229"/>
      <c r="L5269" s="229"/>
      <c r="M5269" s="232"/>
      <c r="N5269" s="229"/>
    </row>
    <row r="5270">
      <c r="A5270" s="227" t="str">
        <f t="shared" si="1"/>
        <v>#VALUE!</v>
      </c>
      <c r="B5270" s="227" t="str">
        <f t="shared" si="2"/>
        <v>#VALUE!</v>
      </c>
      <c r="C5270" s="32"/>
      <c r="D5270" s="32"/>
      <c r="E5270" s="231"/>
      <c r="F5270" s="32"/>
      <c r="G5270" s="229"/>
      <c r="H5270" s="229"/>
      <c r="I5270" s="32"/>
      <c r="J5270" s="32"/>
      <c r="K5270" s="229"/>
      <c r="L5270" s="229"/>
      <c r="M5270" s="232"/>
      <c r="N5270" s="229"/>
    </row>
    <row r="5271">
      <c r="A5271" s="227" t="str">
        <f t="shared" si="1"/>
        <v>#VALUE!</v>
      </c>
      <c r="B5271" s="227" t="str">
        <f t="shared" si="2"/>
        <v>#VALUE!</v>
      </c>
      <c r="C5271" s="32"/>
      <c r="D5271" s="32"/>
      <c r="E5271" s="231"/>
      <c r="F5271" s="32"/>
      <c r="G5271" s="229"/>
      <c r="H5271" s="229"/>
      <c r="I5271" s="32"/>
      <c r="J5271" s="32"/>
      <c r="K5271" s="229"/>
      <c r="L5271" s="229"/>
      <c r="M5271" s="232"/>
      <c r="N5271" s="229"/>
    </row>
    <row r="5272">
      <c r="A5272" s="227" t="str">
        <f t="shared" si="1"/>
        <v>#VALUE!</v>
      </c>
      <c r="B5272" s="227" t="str">
        <f t="shared" si="2"/>
        <v>#VALUE!</v>
      </c>
      <c r="C5272" s="32"/>
      <c r="D5272" s="32"/>
      <c r="E5272" s="231"/>
      <c r="F5272" s="32"/>
      <c r="G5272" s="229"/>
      <c r="H5272" s="229"/>
      <c r="I5272" s="32"/>
      <c r="J5272" s="32"/>
      <c r="K5272" s="229"/>
      <c r="L5272" s="229"/>
      <c r="M5272" s="232"/>
      <c r="N5272" s="229"/>
    </row>
    <row r="5273">
      <c r="A5273" s="227" t="str">
        <f t="shared" si="1"/>
        <v>#VALUE!</v>
      </c>
      <c r="B5273" s="227" t="str">
        <f t="shared" si="2"/>
        <v>#VALUE!</v>
      </c>
      <c r="C5273" s="32"/>
      <c r="D5273" s="32"/>
      <c r="E5273" s="231"/>
      <c r="F5273" s="32"/>
      <c r="G5273" s="229"/>
      <c r="H5273" s="229"/>
      <c r="I5273" s="32"/>
      <c r="J5273" s="32"/>
      <c r="K5273" s="229"/>
      <c r="L5273" s="229"/>
      <c r="M5273" s="232"/>
      <c r="N5273" s="229"/>
    </row>
    <row r="5274">
      <c r="A5274" s="227" t="str">
        <f t="shared" si="1"/>
        <v>#VALUE!</v>
      </c>
      <c r="B5274" s="227" t="str">
        <f t="shared" si="2"/>
        <v>#VALUE!</v>
      </c>
      <c r="C5274" s="32"/>
      <c r="D5274" s="32"/>
      <c r="E5274" s="231"/>
      <c r="F5274" s="32"/>
      <c r="G5274" s="229"/>
      <c r="H5274" s="229"/>
      <c r="I5274" s="32"/>
      <c r="J5274" s="32"/>
      <c r="K5274" s="229"/>
      <c r="L5274" s="229"/>
      <c r="M5274" s="232"/>
      <c r="N5274" s="229"/>
    </row>
    <row r="5275">
      <c r="A5275" s="227" t="str">
        <f t="shared" si="1"/>
        <v>#VALUE!</v>
      </c>
      <c r="B5275" s="227" t="str">
        <f t="shared" si="2"/>
        <v>#VALUE!</v>
      </c>
      <c r="C5275" s="32"/>
      <c r="D5275" s="32"/>
      <c r="E5275" s="231"/>
      <c r="F5275" s="32"/>
      <c r="G5275" s="229"/>
      <c r="H5275" s="229"/>
      <c r="I5275" s="32"/>
      <c r="J5275" s="32"/>
      <c r="K5275" s="229"/>
      <c r="L5275" s="229"/>
      <c r="M5275" s="232"/>
      <c r="N5275" s="229"/>
    </row>
    <row r="5276">
      <c r="A5276" s="227" t="str">
        <f t="shared" si="1"/>
        <v>#VALUE!</v>
      </c>
      <c r="B5276" s="227" t="str">
        <f t="shared" si="2"/>
        <v>#VALUE!</v>
      </c>
      <c r="C5276" s="32"/>
      <c r="D5276" s="32"/>
      <c r="E5276" s="231"/>
      <c r="F5276" s="32"/>
      <c r="G5276" s="229"/>
      <c r="H5276" s="229"/>
      <c r="I5276" s="32"/>
      <c r="J5276" s="32"/>
      <c r="K5276" s="229"/>
      <c r="L5276" s="229"/>
      <c r="M5276" s="232"/>
      <c r="N5276" s="229"/>
    </row>
    <row r="5277">
      <c r="A5277" s="227" t="str">
        <f t="shared" si="1"/>
        <v>#VALUE!</v>
      </c>
      <c r="B5277" s="227" t="str">
        <f t="shared" si="2"/>
        <v>#VALUE!</v>
      </c>
      <c r="C5277" s="32"/>
      <c r="D5277" s="32"/>
      <c r="E5277" s="231"/>
      <c r="F5277" s="32"/>
      <c r="G5277" s="229"/>
      <c r="H5277" s="229"/>
      <c r="I5277" s="32"/>
      <c r="J5277" s="32"/>
      <c r="K5277" s="229"/>
      <c r="L5277" s="229"/>
      <c r="M5277" s="232"/>
      <c r="N5277" s="229"/>
    </row>
    <row r="5278">
      <c r="A5278" s="227" t="str">
        <f t="shared" si="1"/>
        <v>#VALUE!</v>
      </c>
      <c r="B5278" s="227" t="str">
        <f t="shared" si="2"/>
        <v>#VALUE!</v>
      </c>
      <c r="C5278" s="32"/>
      <c r="D5278" s="32"/>
      <c r="E5278" s="231"/>
      <c r="F5278" s="32"/>
      <c r="G5278" s="229"/>
      <c r="H5278" s="229"/>
      <c r="I5278" s="32"/>
      <c r="J5278" s="32"/>
      <c r="K5278" s="229"/>
      <c r="L5278" s="229"/>
      <c r="M5278" s="232"/>
      <c r="N5278" s="229"/>
    </row>
    <row r="5279">
      <c r="A5279" s="227" t="str">
        <f t="shared" si="1"/>
        <v>#VALUE!</v>
      </c>
      <c r="B5279" s="227" t="str">
        <f t="shared" si="2"/>
        <v>#VALUE!</v>
      </c>
      <c r="C5279" s="32"/>
      <c r="D5279" s="32"/>
      <c r="E5279" s="231"/>
      <c r="F5279" s="32"/>
      <c r="G5279" s="229"/>
      <c r="H5279" s="229"/>
      <c r="I5279" s="32"/>
      <c r="J5279" s="32"/>
      <c r="K5279" s="229"/>
      <c r="L5279" s="229"/>
      <c r="M5279" s="232"/>
      <c r="N5279" s="229"/>
    </row>
    <row r="5280">
      <c r="A5280" s="227" t="str">
        <f t="shared" si="1"/>
        <v>#VALUE!</v>
      </c>
      <c r="B5280" s="227" t="str">
        <f t="shared" si="2"/>
        <v>#VALUE!</v>
      </c>
      <c r="C5280" s="32"/>
      <c r="D5280" s="32"/>
      <c r="E5280" s="231"/>
      <c r="F5280" s="32"/>
      <c r="G5280" s="229"/>
      <c r="H5280" s="229"/>
      <c r="I5280" s="32"/>
      <c r="J5280" s="32"/>
      <c r="K5280" s="229"/>
      <c r="L5280" s="229"/>
      <c r="M5280" s="232"/>
      <c r="N5280" s="229"/>
    </row>
    <row r="5281">
      <c r="A5281" s="227" t="str">
        <f t="shared" si="1"/>
        <v>#VALUE!</v>
      </c>
      <c r="B5281" s="227" t="str">
        <f t="shared" si="2"/>
        <v>#VALUE!</v>
      </c>
      <c r="C5281" s="32"/>
      <c r="D5281" s="32"/>
      <c r="E5281" s="231"/>
      <c r="F5281" s="32"/>
      <c r="G5281" s="229"/>
      <c r="H5281" s="229"/>
      <c r="I5281" s="32"/>
      <c r="J5281" s="32"/>
      <c r="K5281" s="229"/>
      <c r="L5281" s="229"/>
      <c r="M5281" s="232"/>
      <c r="N5281" s="229"/>
    </row>
    <row r="5282">
      <c r="A5282" s="227" t="str">
        <f t="shared" si="1"/>
        <v>#VALUE!</v>
      </c>
      <c r="B5282" s="227" t="str">
        <f t="shared" si="2"/>
        <v>#VALUE!</v>
      </c>
      <c r="C5282" s="32"/>
      <c r="D5282" s="32"/>
      <c r="E5282" s="231"/>
      <c r="F5282" s="32"/>
      <c r="G5282" s="229"/>
      <c r="H5282" s="229"/>
      <c r="I5282" s="32"/>
      <c r="J5282" s="32"/>
      <c r="K5282" s="229"/>
      <c r="L5282" s="229"/>
      <c r="M5282" s="232"/>
      <c r="N5282" s="229"/>
    </row>
    <row r="5283">
      <c r="A5283" s="227" t="str">
        <f t="shared" si="1"/>
        <v>#VALUE!</v>
      </c>
      <c r="B5283" s="227" t="str">
        <f t="shared" si="2"/>
        <v>#VALUE!</v>
      </c>
      <c r="C5283" s="32"/>
      <c r="D5283" s="32"/>
      <c r="E5283" s="231"/>
      <c r="F5283" s="32"/>
      <c r="G5283" s="229"/>
      <c r="H5283" s="229"/>
      <c r="I5283" s="32"/>
      <c r="J5283" s="32"/>
      <c r="K5283" s="229"/>
      <c r="L5283" s="229"/>
      <c r="M5283" s="232"/>
      <c r="N5283" s="229"/>
    </row>
    <row r="5284">
      <c r="A5284" s="227" t="str">
        <f t="shared" si="1"/>
        <v>#VALUE!</v>
      </c>
      <c r="B5284" s="227" t="str">
        <f t="shared" si="2"/>
        <v>#VALUE!</v>
      </c>
      <c r="C5284" s="32"/>
      <c r="D5284" s="32"/>
      <c r="E5284" s="231"/>
      <c r="F5284" s="32"/>
      <c r="G5284" s="229"/>
      <c r="H5284" s="229"/>
      <c r="I5284" s="32"/>
      <c r="J5284" s="32"/>
      <c r="K5284" s="229"/>
      <c r="L5284" s="229"/>
      <c r="M5284" s="232"/>
      <c r="N5284" s="229"/>
    </row>
    <row r="5285">
      <c r="A5285" s="227" t="str">
        <f t="shared" si="1"/>
        <v>#VALUE!</v>
      </c>
      <c r="B5285" s="227" t="str">
        <f t="shared" si="2"/>
        <v>#VALUE!</v>
      </c>
      <c r="C5285" s="32"/>
      <c r="D5285" s="32"/>
      <c r="E5285" s="231"/>
      <c r="F5285" s="32"/>
      <c r="G5285" s="229"/>
      <c r="H5285" s="229"/>
      <c r="I5285" s="32"/>
      <c r="J5285" s="32"/>
      <c r="K5285" s="229"/>
      <c r="L5285" s="229"/>
      <c r="M5285" s="232"/>
      <c r="N5285" s="229"/>
    </row>
    <row r="5286">
      <c r="A5286" s="227" t="str">
        <f t="shared" si="1"/>
        <v>#VALUE!</v>
      </c>
      <c r="B5286" s="227" t="str">
        <f t="shared" si="2"/>
        <v>#VALUE!</v>
      </c>
      <c r="C5286" s="32"/>
      <c r="D5286" s="32"/>
      <c r="E5286" s="231"/>
      <c r="F5286" s="32"/>
      <c r="G5286" s="229"/>
      <c r="H5286" s="229"/>
      <c r="I5286" s="32"/>
      <c r="J5286" s="32"/>
      <c r="K5286" s="229"/>
      <c r="L5286" s="229"/>
      <c r="M5286" s="232"/>
      <c r="N5286" s="229"/>
    </row>
    <row r="5287">
      <c r="A5287" s="227" t="str">
        <f t="shared" si="1"/>
        <v>#VALUE!</v>
      </c>
      <c r="B5287" s="227" t="str">
        <f t="shared" si="2"/>
        <v>#VALUE!</v>
      </c>
      <c r="C5287" s="32"/>
      <c r="D5287" s="32"/>
      <c r="E5287" s="231"/>
      <c r="F5287" s="32"/>
      <c r="G5287" s="229"/>
      <c r="H5287" s="229"/>
      <c r="I5287" s="32"/>
      <c r="J5287" s="32"/>
      <c r="K5287" s="229"/>
      <c r="L5287" s="229"/>
      <c r="M5287" s="232"/>
      <c r="N5287" s="229"/>
    </row>
    <row r="5288">
      <c r="A5288" s="227" t="str">
        <f t="shared" si="1"/>
        <v>#VALUE!</v>
      </c>
      <c r="B5288" s="227" t="str">
        <f t="shared" si="2"/>
        <v>#VALUE!</v>
      </c>
      <c r="C5288" s="32"/>
      <c r="D5288" s="32"/>
      <c r="E5288" s="231"/>
      <c r="F5288" s="32"/>
      <c r="G5288" s="229"/>
      <c r="H5288" s="229"/>
      <c r="I5288" s="32"/>
      <c r="J5288" s="32"/>
      <c r="K5288" s="229"/>
      <c r="L5288" s="229"/>
      <c r="M5288" s="232"/>
      <c r="N5288" s="229"/>
    </row>
    <row r="5289">
      <c r="A5289" s="227" t="str">
        <f t="shared" si="1"/>
        <v>#VALUE!</v>
      </c>
      <c r="B5289" s="227" t="str">
        <f t="shared" si="2"/>
        <v>#VALUE!</v>
      </c>
      <c r="C5289" s="32"/>
      <c r="D5289" s="32"/>
      <c r="E5289" s="231"/>
      <c r="F5289" s="32"/>
      <c r="G5289" s="229"/>
      <c r="H5289" s="229"/>
      <c r="I5289" s="32"/>
      <c r="J5289" s="32"/>
      <c r="K5289" s="229"/>
      <c r="L5289" s="229"/>
      <c r="M5289" s="232"/>
      <c r="N5289" s="229"/>
    </row>
    <row r="5290">
      <c r="A5290" s="227" t="str">
        <f t="shared" si="1"/>
        <v>#VALUE!</v>
      </c>
      <c r="B5290" s="227" t="str">
        <f t="shared" si="2"/>
        <v>#VALUE!</v>
      </c>
      <c r="C5290" s="32"/>
      <c r="D5290" s="32"/>
      <c r="E5290" s="231"/>
      <c r="F5290" s="32"/>
      <c r="G5290" s="229"/>
      <c r="H5290" s="229"/>
      <c r="I5290" s="32"/>
      <c r="J5290" s="32"/>
      <c r="K5290" s="229"/>
      <c r="L5290" s="229"/>
      <c r="M5290" s="232"/>
      <c r="N5290" s="229"/>
    </row>
    <row r="5291">
      <c r="A5291" s="227" t="str">
        <f t="shared" si="1"/>
        <v>#VALUE!</v>
      </c>
      <c r="B5291" s="227" t="str">
        <f t="shared" si="2"/>
        <v>#VALUE!</v>
      </c>
      <c r="C5291" s="32"/>
      <c r="D5291" s="32"/>
      <c r="E5291" s="231"/>
      <c r="F5291" s="32"/>
      <c r="G5291" s="229"/>
      <c r="H5291" s="229"/>
      <c r="I5291" s="32"/>
      <c r="J5291" s="32"/>
      <c r="K5291" s="229"/>
      <c r="L5291" s="229"/>
      <c r="M5291" s="232"/>
      <c r="N5291" s="229"/>
    </row>
    <row r="5292">
      <c r="A5292" s="227" t="str">
        <f t="shared" si="1"/>
        <v>#VALUE!</v>
      </c>
      <c r="B5292" s="227" t="str">
        <f t="shared" si="2"/>
        <v>#VALUE!</v>
      </c>
      <c r="C5292" s="32"/>
      <c r="D5292" s="32"/>
      <c r="E5292" s="231"/>
      <c r="F5292" s="32"/>
      <c r="G5292" s="229"/>
      <c r="H5292" s="229"/>
      <c r="I5292" s="32"/>
      <c r="J5292" s="32"/>
      <c r="K5292" s="229"/>
      <c r="L5292" s="229"/>
      <c r="M5292" s="232"/>
      <c r="N5292" s="229"/>
    </row>
    <row r="5293">
      <c r="A5293" s="227" t="str">
        <f t="shared" si="1"/>
        <v>#VALUE!</v>
      </c>
      <c r="B5293" s="227" t="str">
        <f t="shared" si="2"/>
        <v>#VALUE!</v>
      </c>
      <c r="C5293" s="32"/>
      <c r="D5293" s="32"/>
      <c r="E5293" s="231"/>
      <c r="F5293" s="32"/>
      <c r="G5293" s="229"/>
      <c r="H5293" s="229"/>
      <c r="I5293" s="32"/>
      <c r="J5293" s="32"/>
      <c r="K5293" s="229"/>
      <c r="L5293" s="229"/>
      <c r="M5293" s="232"/>
      <c r="N5293" s="229"/>
    </row>
    <row r="5294">
      <c r="A5294" s="227" t="str">
        <f t="shared" si="1"/>
        <v>#VALUE!</v>
      </c>
      <c r="B5294" s="227" t="str">
        <f t="shared" si="2"/>
        <v>#VALUE!</v>
      </c>
      <c r="C5294" s="32"/>
      <c r="D5294" s="32"/>
      <c r="E5294" s="231"/>
      <c r="F5294" s="32"/>
      <c r="G5294" s="229"/>
      <c r="H5294" s="229"/>
      <c r="I5294" s="32"/>
      <c r="J5294" s="32"/>
      <c r="K5294" s="229"/>
      <c r="L5294" s="229"/>
      <c r="M5294" s="232"/>
      <c r="N5294" s="229"/>
    </row>
    <row r="5295">
      <c r="A5295" s="227" t="str">
        <f t="shared" si="1"/>
        <v>#VALUE!</v>
      </c>
      <c r="B5295" s="227" t="str">
        <f t="shared" si="2"/>
        <v>#VALUE!</v>
      </c>
      <c r="C5295" s="32"/>
      <c r="D5295" s="32"/>
      <c r="E5295" s="231"/>
      <c r="F5295" s="32"/>
      <c r="G5295" s="229"/>
      <c r="H5295" s="229"/>
      <c r="I5295" s="32"/>
      <c r="J5295" s="32"/>
      <c r="K5295" s="229"/>
      <c r="L5295" s="229"/>
      <c r="M5295" s="232"/>
      <c r="N5295" s="229"/>
    </row>
    <row r="5296">
      <c r="A5296" s="227" t="str">
        <f t="shared" si="1"/>
        <v>#VALUE!</v>
      </c>
      <c r="B5296" s="227" t="str">
        <f t="shared" si="2"/>
        <v>#VALUE!</v>
      </c>
      <c r="C5296" s="32"/>
      <c r="D5296" s="32"/>
      <c r="E5296" s="231"/>
      <c r="F5296" s="32"/>
      <c r="G5296" s="229"/>
      <c r="H5296" s="229"/>
      <c r="I5296" s="32"/>
      <c r="J5296" s="32"/>
      <c r="K5296" s="229"/>
      <c r="L5296" s="229"/>
      <c r="M5296" s="232"/>
      <c r="N5296" s="229"/>
    </row>
    <row r="5297">
      <c r="A5297" s="227" t="str">
        <f t="shared" si="1"/>
        <v>#VALUE!</v>
      </c>
      <c r="B5297" s="227" t="str">
        <f t="shared" si="2"/>
        <v>#VALUE!</v>
      </c>
      <c r="C5297" s="32"/>
      <c r="D5297" s="32"/>
      <c r="E5297" s="231"/>
      <c r="F5297" s="32"/>
      <c r="G5297" s="229"/>
      <c r="H5297" s="229"/>
      <c r="I5297" s="32"/>
      <c r="J5297" s="32"/>
      <c r="K5297" s="229"/>
      <c r="L5297" s="229"/>
      <c r="M5297" s="232"/>
      <c r="N5297" s="229"/>
    </row>
    <row r="5298">
      <c r="A5298" s="227" t="str">
        <f t="shared" si="1"/>
        <v>#VALUE!</v>
      </c>
      <c r="B5298" s="227" t="str">
        <f t="shared" si="2"/>
        <v>#VALUE!</v>
      </c>
      <c r="C5298" s="32"/>
      <c r="D5298" s="32"/>
      <c r="E5298" s="231"/>
      <c r="F5298" s="32"/>
      <c r="G5298" s="229"/>
      <c r="H5298" s="229"/>
      <c r="I5298" s="32"/>
      <c r="J5298" s="32"/>
      <c r="K5298" s="229"/>
      <c r="L5298" s="229"/>
      <c r="M5298" s="232"/>
      <c r="N5298" s="229"/>
    </row>
    <row r="5299">
      <c r="A5299" s="227" t="str">
        <f t="shared" si="1"/>
        <v>#VALUE!</v>
      </c>
      <c r="B5299" s="227" t="str">
        <f t="shared" si="2"/>
        <v>#VALUE!</v>
      </c>
      <c r="C5299" s="32"/>
      <c r="D5299" s="32"/>
      <c r="E5299" s="231"/>
      <c r="F5299" s="32"/>
      <c r="G5299" s="229"/>
      <c r="H5299" s="229"/>
      <c r="I5299" s="32"/>
      <c r="J5299" s="32"/>
      <c r="K5299" s="229"/>
      <c r="L5299" s="229"/>
      <c r="M5299" s="232"/>
      <c r="N5299" s="229"/>
    </row>
    <row r="5300">
      <c r="A5300" s="227" t="str">
        <f t="shared" si="1"/>
        <v>#VALUE!</v>
      </c>
      <c r="B5300" s="227" t="str">
        <f t="shared" si="2"/>
        <v>#VALUE!</v>
      </c>
      <c r="C5300" s="32"/>
      <c r="D5300" s="32"/>
      <c r="E5300" s="231"/>
      <c r="F5300" s="32"/>
      <c r="G5300" s="229"/>
      <c r="H5300" s="229"/>
      <c r="I5300" s="32"/>
      <c r="J5300" s="32"/>
      <c r="K5300" s="229"/>
      <c r="L5300" s="229"/>
      <c r="M5300" s="232"/>
      <c r="N5300" s="229"/>
    </row>
    <row r="5301">
      <c r="A5301" s="227" t="str">
        <f t="shared" si="1"/>
        <v>#VALUE!</v>
      </c>
      <c r="B5301" s="227" t="str">
        <f t="shared" si="2"/>
        <v>#VALUE!</v>
      </c>
      <c r="C5301" s="32"/>
      <c r="D5301" s="32"/>
      <c r="E5301" s="231"/>
      <c r="F5301" s="32"/>
      <c r="G5301" s="229"/>
      <c r="H5301" s="229"/>
      <c r="I5301" s="32"/>
      <c r="J5301" s="32"/>
      <c r="K5301" s="229"/>
      <c r="L5301" s="229"/>
      <c r="M5301" s="232"/>
      <c r="N5301" s="229"/>
    </row>
    <row r="5302">
      <c r="A5302" s="227" t="str">
        <f t="shared" si="1"/>
        <v>#VALUE!</v>
      </c>
      <c r="B5302" s="227" t="str">
        <f t="shared" si="2"/>
        <v>#VALUE!</v>
      </c>
      <c r="C5302" s="32"/>
      <c r="D5302" s="32"/>
      <c r="E5302" s="231"/>
      <c r="F5302" s="32"/>
      <c r="G5302" s="229"/>
      <c r="H5302" s="229"/>
      <c r="I5302" s="32"/>
      <c r="J5302" s="32"/>
      <c r="K5302" s="229"/>
      <c r="L5302" s="229"/>
      <c r="M5302" s="232"/>
      <c r="N5302" s="229"/>
    </row>
    <row r="5303">
      <c r="A5303" s="227" t="str">
        <f t="shared" si="1"/>
        <v>#VALUE!</v>
      </c>
      <c r="B5303" s="227" t="str">
        <f t="shared" si="2"/>
        <v>#VALUE!</v>
      </c>
      <c r="C5303" s="32"/>
      <c r="D5303" s="32"/>
      <c r="E5303" s="231"/>
      <c r="F5303" s="32"/>
      <c r="G5303" s="229"/>
      <c r="H5303" s="229"/>
      <c r="I5303" s="32"/>
      <c r="J5303" s="32"/>
      <c r="K5303" s="229"/>
      <c r="L5303" s="229"/>
      <c r="M5303" s="232"/>
      <c r="N5303" s="229"/>
    </row>
    <row r="5304">
      <c r="A5304" s="227" t="str">
        <f t="shared" si="1"/>
        <v>#VALUE!</v>
      </c>
      <c r="B5304" s="227" t="str">
        <f t="shared" si="2"/>
        <v>#VALUE!</v>
      </c>
      <c r="C5304" s="32"/>
      <c r="D5304" s="32"/>
      <c r="E5304" s="231"/>
      <c r="F5304" s="32"/>
      <c r="G5304" s="229"/>
      <c r="H5304" s="229"/>
      <c r="I5304" s="32"/>
      <c r="J5304" s="32"/>
      <c r="K5304" s="229"/>
      <c r="L5304" s="229"/>
      <c r="M5304" s="232"/>
      <c r="N5304" s="229"/>
    </row>
    <row r="5305">
      <c r="A5305" s="227" t="str">
        <f t="shared" si="1"/>
        <v>#VALUE!</v>
      </c>
      <c r="B5305" s="227" t="str">
        <f t="shared" si="2"/>
        <v>#VALUE!</v>
      </c>
      <c r="C5305" s="32"/>
      <c r="D5305" s="32"/>
      <c r="E5305" s="231"/>
      <c r="F5305" s="32"/>
      <c r="G5305" s="229"/>
      <c r="H5305" s="229"/>
      <c r="I5305" s="32"/>
      <c r="J5305" s="32"/>
      <c r="K5305" s="229"/>
      <c r="L5305" s="229"/>
      <c r="M5305" s="232"/>
      <c r="N5305" s="229"/>
    </row>
    <row r="5306">
      <c r="A5306" s="227" t="str">
        <f t="shared" si="1"/>
        <v>#VALUE!</v>
      </c>
      <c r="B5306" s="227" t="str">
        <f t="shared" si="2"/>
        <v>#VALUE!</v>
      </c>
      <c r="C5306" s="32"/>
      <c r="D5306" s="32"/>
      <c r="E5306" s="231"/>
      <c r="F5306" s="32"/>
      <c r="G5306" s="229"/>
      <c r="H5306" s="229"/>
      <c r="I5306" s="32"/>
      <c r="J5306" s="32"/>
      <c r="K5306" s="229"/>
      <c r="L5306" s="229"/>
      <c r="M5306" s="232"/>
      <c r="N5306" s="229"/>
    </row>
    <row r="5307">
      <c r="A5307" s="227" t="str">
        <f t="shared" si="1"/>
        <v>#VALUE!</v>
      </c>
      <c r="B5307" s="227" t="str">
        <f t="shared" si="2"/>
        <v>#VALUE!</v>
      </c>
      <c r="C5307" s="32"/>
      <c r="D5307" s="32"/>
      <c r="E5307" s="231"/>
      <c r="F5307" s="32"/>
      <c r="G5307" s="229"/>
      <c r="H5307" s="229"/>
      <c r="I5307" s="32"/>
      <c r="J5307" s="32"/>
      <c r="K5307" s="229"/>
      <c r="L5307" s="229"/>
      <c r="M5307" s="232"/>
      <c r="N5307" s="229"/>
    </row>
    <row r="5308">
      <c r="A5308" s="227" t="str">
        <f t="shared" si="1"/>
        <v>#VALUE!</v>
      </c>
      <c r="B5308" s="227" t="str">
        <f t="shared" si="2"/>
        <v>#VALUE!</v>
      </c>
      <c r="C5308" s="32"/>
      <c r="D5308" s="32"/>
      <c r="E5308" s="231"/>
      <c r="F5308" s="32"/>
      <c r="G5308" s="229"/>
      <c r="H5308" s="229"/>
      <c r="I5308" s="32"/>
      <c r="J5308" s="32"/>
      <c r="K5308" s="229"/>
      <c r="L5308" s="229"/>
      <c r="M5308" s="232"/>
      <c r="N5308" s="229"/>
    </row>
    <row r="5309">
      <c r="A5309" s="227" t="str">
        <f t="shared" si="1"/>
        <v>#VALUE!</v>
      </c>
      <c r="B5309" s="227" t="str">
        <f t="shared" si="2"/>
        <v>#VALUE!</v>
      </c>
      <c r="C5309" s="32"/>
      <c r="D5309" s="32"/>
      <c r="E5309" s="231"/>
      <c r="F5309" s="32"/>
      <c r="G5309" s="229"/>
      <c r="H5309" s="229"/>
      <c r="I5309" s="32"/>
      <c r="J5309" s="32"/>
      <c r="K5309" s="229"/>
      <c r="L5309" s="229"/>
      <c r="M5309" s="232"/>
      <c r="N5309" s="229"/>
    </row>
    <row r="5310">
      <c r="A5310" s="227" t="str">
        <f t="shared" si="1"/>
        <v>#VALUE!</v>
      </c>
      <c r="B5310" s="227" t="str">
        <f t="shared" si="2"/>
        <v>#VALUE!</v>
      </c>
      <c r="C5310" s="32"/>
      <c r="D5310" s="32"/>
      <c r="E5310" s="231"/>
      <c r="F5310" s="32"/>
      <c r="G5310" s="229"/>
      <c r="H5310" s="229"/>
      <c r="I5310" s="32"/>
      <c r="J5310" s="32"/>
      <c r="K5310" s="229"/>
      <c r="L5310" s="229"/>
      <c r="M5310" s="232"/>
      <c r="N5310" s="229"/>
    </row>
    <row r="5311">
      <c r="A5311" s="227" t="str">
        <f t="shared" si="1"/>
        <v>#VALUE!</v>
      </c>
      <c r="B5311" s="227" t="str">
        <f t="shared" si="2"/>
        <v>#VALUE!</v>
      </c>
      <c r="C5311" s="32"/>
      <c r="D5311" s="32"/>
      <c r="E5311" s="231"/>
      <c r="F5311" s="32"/>
      <c r="G5311" s="229"/>
      <c r="H5311" s="229"/>
      <c r="I5311" s="32"/>
      <c r="J5311" s="32"/>
      <c r="K5311" s="229"/>
      <c r="L5311" s="229"/>
      <c r="M5311" s="232"/>
      <c r="N5311" s="229"/>
    </row>
    <row r="5312">
      <c r="A5312" s="227" t="str">
        <f t="shared" si="1"/>
        <v>#VALUE!</v>
      </c>
      <c r="B5312" s="227" t="str">
        <f t="shared" si="2"/>
        <v>#VALUE!</v>
      </c>
      <c r="C5312" s="32"/>
      <c r="D5312" s="32"/>
      <c r="E5312" s="231"/>
      <c r="F5312" s="32"/>
      <c r="G5312" s="229"/>
      <c r="H5312" s="229"/>
      <c r="I5312" s="32"/>
      <c r="J5312" s="32"/>
      <c r="K5312" s="229"/>
      <c r="L5312" s="229"/>
      <c r="M5312" s="232"/>
      <c r="N5312" s="229"/>
    </row>
    <row r="5313">
      <c r="A5313" s="227" t="str">
        <f t="shared" si="1"/>
        <v>#VALUE!</v>
      </c>
      <c r="B5313" s="227" t="str">
        <f t="shared" si="2"/>
        <v>#VALUE!</v>
      </c>
      <c r="C5313" s="32"/>
      <c r="D5313" s="32"/>
      <c r="E5313" s="231"/>
      <c r="F5313" s="32"/>
      <c r="G5313" s="229"/>
      <c r="H5313" s="229"/>
      <c r="I5313" s="32"/>
      <c r="J5313" s="32"/>
      <c r="K5313" s="229"/>
      <c r="L5313" s="229"/>
      <c r="M5313" s="232"/>
      <c r="N5313" s="229"/>
    </row>
    <row r="5314">
      <c r="A5314" s="227" t="str">
        <f t="shared" si="1"/>
        <v>#VALUE!</v>
      </c>
      <c r="B5314" s="227" t="str">
        <f t="shared" si="2"/>
        <v>#VALUE!</v>
      </c>
      <c r="C5314" s="32"/>
      <c r="D5314" s="32"/>
      <c r="E5314" s="231"/>
      <c r="F5314" s="32"/>
      <c r="G5314" s="229"/>
      <c r="H5314" s="229"/>
      <c r="I5314" s="32"/>
      <c r="J5314" s="32"/>
      <c r="K5314" s="229"/>
      <c r="L5314" s="229"/>
      <c r="M5314" s="232"/>
      <c r="N5314" s="229"/>
    </row>
    <row r="5315">
      <c r="A5315" s="227" t="str">
        <f t="shared" si="1"/>
        <v>#VALUE!</v>
      </c>
      <c r="B5315" s="227" t="str">
        <f t="shared" si="2"/>
        <v>#VALUE!</v>
      </c>
      <c r="C5315" s="32"/>
      <c r="D5315" s="32"/>
      <c r="E5315" s="231"/>
      <c r="F5315" s="32"/>
      <c r="G5315" s="229"/>
      <c r="H5315" s="229"/>
      <c r="I5315" s="32"/>
      <c r="J5315" s="32"/>
      <c r="K5315" s="229"/>
      <c r="L5315" s="229"/>
      <c r="M5315" s="232"/>
      <c r="N5315" s="229"/>
    </row>
    <row r="5316">
      <c r="A5316" s="227" t="str">
        <f t="shared" si="1"/>
        <v>#VALUE!</v>
      </c>
      <c r="B5316" s="227" t="str">
        <f t="shared" si="2"/>
        <v>#VALUE!</v>
      </c>
      <c r="C5316" s="32"/>
      <c r="D5316" s="32"/>
      <c r="E5316" s="231"/>
      <c r="F5316" s="32"/>
      <c r="G5316" s="229"/>
      <c r="H5316" s="229"/>
      <c r="I5316" s="32"/>
      <c r="J5316" s="32"/>
      <c r="K5316" s="229"/>
      <c r="L5316" s="229"/>
      <c r="M5316" s="232"/>
      <c r="N5316" s="229"/>
    </row>
    <row r="5317">
      <c r="A5317" s="227" t="str">
        <f t="shared" si="1"/>
        <v>#VALUE!</v>
      </c>
      <c r="B5317" s="227" t="str">
        <f t="shared" si="2"/>
        <v>#VALUE!</v>
      </c>
      <c r="C5317" s="32"/>
      <c r="D5317" s="32"/>
      <c r="E5317" s="231"/>
      <c r="F5317" s="32"/>
      <c r="G5317" s="229"/>
      <c r="H5317" s="229"/>
      <c r="I5317" s="32"/>
      <c r="J5317" s="32"/>
      <c r="K5317" s="229"/>
      <c r="L5317" s="229"/>
      <c r="M5317" s="232"/>
      <c r="N5317" s="229"/>
    </row>
    <row r="5318">
      <c r="A5318" s="227" t="str">
        <f t="shared" si="1"/>
        <v>#VALUE!</v>
      </c>
      <c r="B5318" s="227" t="str">
        <f t="shared" si="2"/>
        <v>#VALUE!</v>
      </c>
      <c r="C5318" s="32"/>
      <c r="D5318" s="32"/>
      <c r="E5318" s="231"/>
      <c r="F5318" s="32"/>
      <c r="G5318" s="229"/>
      <c r="H5318" s="229"/>
      <c r="I5318" s="32"/>
      <c r="J5318" s="32"/>
      <c r="K5318" s="229"/>
      <c r="L5318" s="229"/>
      <c r="M5318" s="232"/>
      <c r="N5318" s="229"/>
    </row>
    <row r="5319">
      <c r="A5319" s="227" t="str">
        <f t="shared" si="1"/>
        <v>#VALUE!</v>
      </c>
      <c r="B5319" s="227" t="str">
        <f t="shared" si="2"/>
        <v>#VALUE!</v>
      </c>
      <c r="C5319" s="32"/>
      <c r="D5319" s="32"/>
      <c r="E5319" s="231"/>
      <c r="F5319" s="32"/>
      <c r="G5319" s="229"/>
      <c r="H5319" s="229"/>
      <c r="I5319" s="32"/>
      <c r="J5319" s="32"/>
      <c r="K5319" s="229"/>
      <c r="L5319" s="229"/>
      <c r="M5319" s="232"/>
      <c r="N5319" s="229"/>
    </row>
    <row r="5320">
      <c r="A5320" s="227" t="str">
        <f t="shared" si="1"/>
        <v>#VALUE!</v>
      </c>
      <c r="B5320" s="227" t="str">
        <f t="shared" si="2"/>
        <v>#VALUE!</v>
      </c>
      <c r="C5320" s="32"/>
      <c r="D5320" s="32"/>
      <c r="E5320" s="231"/>
      <c r="F5320" s="32"/>
      <c r="G5320" s="229"/>
      <c r="H5320" s="229"/>
      <c r="I5320" s="32"/>
      <c r="J5320" s="32"/>
      <c r="K5320" s="229"/>
      <c r="L5320" s="229"/>
      <c r="M5320" s="232"/>
      <c r="N5320" s="229"/>
    </row>
    <row r="5321">
      <c r="A5321" s="227" t="str">
        <f t="shared" si="1"/>
        <v>#VALUE!</v>
      </c>
      <c r="B5321" s="227" t="str">
        <f t="shared" si="2"/>
        <v>#VALUE!</v>
      </c>
      <c r="C5321" s="32"/>
      <c r="D5321" s="32"/>
      <c r="E5321" s="231"/>
      <c r="F5321" s="32"/>
      <c r="G5321" s="229"/>
      <c r="H5321" s="229"/>
      <c r="I5321" s="32"/>
      <c r="J5321" s="32"/>
      <c r="K5321" s="229"/>
      <c r="L5321" s="229"/>
      <c r="M5321" s="232"/>
      <c r="N5321" s="229"/>
    </row>
    <row r="5322">
      <c r="A5322" s="227" t="str">
        <f t="shared" si="1"/>
        <v>#VALUE!</v>
      </c>
      <c r="B5322" s="227" t="str">
        <f t="shared" si="2"/>
        <v>#VALUE!</v>
      </c>
      <c r="C5322" s="32"/>
      <c r="D5322" s="32"/>
      <c r="E5322" s="231"/>
      <c r="F5322" s="32"/>
      <c r="G5322" s="229"/>
      <c r="H5322" s="229"/>
      <c r="I5322" s="32"/>
      <c r="J5322" s="32"/>
      <c r="K5322" s="229"/>
      <c r="L5322" s="229"/>
      <c r="M5322" s="232"/>
      <c r="N5322" s="229"/>
    </row>
    <row r="5323">
      <c r="A5323" s="227" t="str">
        <f t="shared" si="1"/>
        <v>#VALUE!</v>
      </c>
      <c r="B5323" s="227" t="str">
        <f t="shared" si="2"/>
        <v>#VALUE!</v>
      </c>
      <c r="C5323" s="32"/>
      <c r="D5323" s="32"/>
      <c r="E5323" s="231"/>
      <c r="F5323" s="32"/>
      <c r="G5323" s="229"/>
      <c r="H5323" s="229"/>
      <c r="I5323" s="32"/>
      <c r="J5323" s="32"/>
      <c r="K5323" s="229"/>
      <c r="L5323" s="229"/>
      <c r="M5323" s="232"/>
      <c r="N5323" s="229"/>
    </row>
    <row r="5324">
      <c r="A5324" s="227" t="str">
        <f t="shared" si="1"/>
        <v>#VALUE!</v>
      </c>
      <c r="B5324" s="227" t="str">
        <f t="shared" si="2"/>
        <v>#VALUE!</v>
      </c>
      <c r="C5324" s="32"/>
      <c r="D5324" s="32"/>
      <c r="E5324" s="231"/>
      <c r="F5324" s="32"/>
      <c r="G5324" s="229"/>
      <c r="H5324" s="229"/>
      <c r="I5324" s="32"/>
      <c r="J5324" s="32"/>
      <c r="K5324" s="229"/>
      <c r="L5324" s="229"/>
      <c r="M5324" s="232"/>
      <c r="N5324" s="229"/>
    </row>
    <row r="5325">
      <c r="A5325" s="227" t="str">
        <f t="shared" si="1"/>
        <v>#VALUE!</v>
      </c>
      <c r="B5325" s="227" t="str">
        <f t="shared" si="2"/>
        <v>#VALUE!</v>
      </c>
      <c r="C5325" s="32"/>
      <c r="D5325" s="32"/>
      <c r="E5325" s="231"/>
      <c r="F5325" s="32"/>
      <c r="G5325" s="229"/>
      <c r="H5325" s="229"/>
      <c r="I5325" s="32"/>
      <c r="J5325" s="32"/>
      <c r="K5325" s="229"/>
      <c r="L5325" s="229"/>
      <c r="M5325" s="232"/>
      <c r="N5325" s="229"/>
    </row>
    <row r="5326">
      <c r="A5326" s="227" t="str">
        <f t="shared" si="1"/>
        <v>#VALUE!</v>
      </c>
      <c r="B5326" s="227" t="str">
        <f t="shared" si="2"/>
        <v>#VALUE!</v>
      </c>
      <c r="C5326" s="32"/>
      <c r="D5326" s="32"/>
      <c r="E5326" s="231"/>
      <c r="F5326" s="32"/>
      <c r="G5326" s="229"/>
      <c r="H5326" s="229"/>
      <c r="I5326" s="32"/>
      <c r="J5326" s="32"/>
      <c r="K5326" s="229"/>
      <c r="L5326" s="229"/>
      <c r="M5326" s="232"/>
      <c r="N5326" s="229"/>
    </row>
    <row r="5327">
      <c r="A5327" s="227" t="str">
        <f t="shared" si="1"/>
        <v>#VALUE!</v>
      </c>
      <c r="B5327" s="227" t="str">
        <f t="shared" si="2"/>
        <v>#VALUE!</v>
      </c>
      <c r="C5327" s="32"/>
      <c r="D5327" s="32"/>
      <c r="E5327" s="231"/>
      <c r="F5327" s="32"/>
      <c r="G5327" s="229"/>
      <c r="H5327" s="229"/>
      <c r="I5327" s="32"/>
      <c r="J5327" s="32"/>
      <c r="K5327" s="229"/>
      <c r="L5327" s="229"/>
      <c r="M5327" s="232"/>
      <c r="N5327" s="229"/>
    </row>
    <row r="5328">
      <c r="A5328" s="227" t="str">
        <f t="shared" si="1"/>
        <v>#VALUE!</v>
      </c>
      <c r="B5328" s="227" t="str">
        <f t="shared" si="2"/>
        <v>#VALUE!</v>
      </c>
      <c r="C5328" s="32"/>
      <c r="D5328" s="32"/>
      <c r="E5328" s="231"/>
      <c r="F5328" s="32"/>
      <c r="G5328" s="229"/>
      <c r="H5328" s="229"/>
      <c r="I5328" s="32"/>
      <c r="J5328" s="32"/>
      <c r="K5328" s="229"/>
      <c r="L5328" s="229"/>
      <c r="M5328" s="232"/>
      <c r="N5328" s="229"/>
    </row>
    <row r="5329">
      <c r="A5329" s="227" t="str">
        <f t="shared" si="1"/>
        <v>#VALUE!</v>
      </c>
      <c r="B5329" s="227" t="str">
        <f t="shared" si="2"/>
        <v>#VALUE!</v>
      </c>
      <c r="C5329" s="32"/>
      <c r="D5329" s="32"/>
      <c r="E5329" s="231"/>
      <c r="F5329" s="32"/>
      <c r="G5329" s="229"/>
      <c r="H5329" s="229"/>
      <c r="I5329" s="32"/>
      <c r="J5329" s="32"/>
      <c r="K5329" s="229"/>
      <c r="L5329" s="229"/>
      <c r="M5329" s="232"/>
      <c r="N5329" s="229"/>
    </row>
    <row r="5330">
      <c r="A5330" s="227" t="str">
        <f t="shared" si="1"/>
        <v>#VALUE!</v>
      </c>
      <c r="B5330" s="227" t="str">
        <f t="shared" si="2"/>
        <v>#VALUE!</v>
      </c>
      <c r="C5330" s="32"/>
      <c r="D5330" s="32"/>
      <c r="E5330" s="231"/>
      <c r="F5330" s="32"/>
      <c r="G5330" s="229"/>
      <c r="H5330" s="229"/>
      <c r="I5330" s="32"/>
      <c r="J5330" s="32"/>
      <c r="K5330" s="229"/>
      <c r="L5330" s="229"/>
      <c r="M5330" s="232"/>
      <c r="N5330" s="229"/>
    </row>
    <row r="5331">
      <c r="A5331" s="227" t="str">
        <f t="shared" si="1"/>
        <v>#VALUE!</v>
      </c>
      <c r="B5331" s="227" t="str">
        <f t="shared" si="2"/>
        <v>#VALUE!</v>
      </c>
      <c r="C5331" s="32"/>
      <c r="D5331" s="32"/>
      <c r="E5331" s="231"/>
      <c r="F5331" s="32"/>
      <c r="G5331" s="229"/>
      <c r="H5331" s="229"/>
      <c r="I5331" s="32"/>
      <c r="J5331" s="32"/>
      <c r="K5331" s="229"/>
      <c r="L5331" s="229"/>
      <c r="M5331" s="232"/>
      <c r="N5331" s="229"/>
    </row>
    <row r="5332">
      <c r="A5332" s="227" t="str">
        <f t="shared" si="1"/>
        <v>#VALUE!</v>
      </c>
      <c r="B5332" s="227" t="str">
        <f t="shared" si="2"/>
        <v>#VALUE!</v>
      </c>
      <c r="C5332" s="32"/>
      <c r="D5332" s="32"/>
      <c r="E5332" s="231"/>
      <c r="F5332" s="32"/>
      <c r="G5332" s="229"/>
      <c r="H5332" s="229"/>
      <c r="I5332" s="32"/>
      <c r="J5332" s="32"/>
      <c r="K5332" s="229"/>
      <c r="L5332" s="229"/>
      <c r="M5332" s="232"/>
      <c r="N5332" s="229"/>
    </row>
    <row r="5333">
      <c r="A5333" s="227" t="str">
        <f t="shared" si="1"/>
        <v>#VALUE!</v>
      </c>
      <c r="B5333" s="227" t="str">
        <f t="shared" si="2"/>
        <v>#VALUE!</v>
      </c>
      <c r="C5333" s="32"/>
      <c r="D5333" s="32"/>
      <c r="E5333" s="231"/>
      <c r="F5333" s="32"/>
      <c r="G5333" s="229"/>
      <c r="H5333" s="229"/>
      <c r="I5333" s="32"/>
      <c r="J5333" s="32"/>
      <c r="K5333" s="229"/>
      <c r="L5333" s="229"/>
      <c r="M5333" s="232"/>
      <c r="N5333" s="229"/>
    </row>
    <row r="5334">
      <c r="A5334" s="227" t="str">
        <f t="shared" si="1"/>
        <v>#VALUE!</v>
      </c>
      <c r="B5334" s="227" t="str">
        <f t="shared" si="2"/>
        <v>#VALUE!</v>
      </c>
      <c r="C5334" s="32"/>
      <c r="D5334" s="32"/>
      <c r="E5334" s="231"/>
      <c r="F5334" s="32"/>
      <c r="G5334" s="229"/>
      <c r="H5334" s="229"/>
      <c r="I5334" s="32"/>
      <c r="J5334" s="32"/>
      <c r="K5334" s="229"/>
      <c r="L5334" s="229"/>
      <c r="M5334" s="232"/>
      <c r="N5334" s="229"/>
    </row>
    <row r="5335">
      <c r="A5335" s="227" t="str">
        <f t="shared" si="1"/>
        <v>#VALUE!</v>
      </c>
      <c r="B5335" s="227" t="str">
        <f t="shared" si="2"/>
        <v>#VALUE!</v>
      </c>
      <c r="C5335" s="32"/>
      <c r="D5335" s="32"/>
      <c r="E5335" s="231"/>
      <c r="F5335" s="32"/>
      <c r="G5335" s="229"/>
      <c r="H5335" s="229"/>
      <c r="I5335" s="32"/>
      <c r="J5335" s="32"/>
      <c r="K5335" s="229"/>
      <c r="L5335" s="229"/>
      <c r="M5335" s="232"/>
      <c r="N5335" s="229"/>
    </row>
    <row r="5336">
      <c r="A5336" s="227" t="str">
        <f t="shared" si="1"/>
        <v>#VALUE!</v>
      </c>
      <c r="B5336" s="227" t="str">
        <f t="shared" si="2"/>
        <v>#VALUE!</v>
      </c>
      <c r="C5336" s="32"/>
      <c r="D5336" s="32"/>
      <c r="E5336" s="231"/>
      <c r="F5336" s="32"/>
      <c r="G5336" s="229"/>
      <c r="H5336" s="229"/>
      <c r="I5336" s="32"/>
      <c r="J5336" s="32"/>
      <c r="K5336" s="229"/>
      <c r="L5336" s="229"/>
      <c r="M5336" s="232"/>
      <c r="N5336" s="229"/>
    </row>
    <row r="5337">
      <c r="A5337" s="227" t="str">
        <f t="shared" si="1"/>
        <v>#VALUE!</v>
      </c>
      <c r="B5337" s="227" t="str">
        <f t="shared" si="2"/>
        <v>#VALUE!</v>
      </c>
      <c r="C5337" s="32"/>
      <c r="D5337" s="32"/>
      <c r="E5337" s="231"/>
      <c r="F5337" s="32"/>
      <c r="G5337" s="229"/>
      <c r="H5337" s="229"/>
      <c r="I5337" s="32"/>
      <c r="J5337" s="32"/>
      <c r="K5337" s="229"/>
      <c r="L5337" s="229"/>
      <c r="M5337" s="232"/>
      <c r="N5337" s="229"/>
    </row>
    <row r="5338">
      <c r="A5338" s="227" t="str">
        <f t="shared" si="1"/>
        <v>#VALUE!</v>
      </c>
      <c r="B5338" s="227" t="str">
        <f t="shared" si="2"/>
        <v>#VALUE!</v>
      </c>
      <c r="C5338" s="32"/>
      <c r="D5338" s="32"/>
      <c r="E5338" s="231"/>
      <c r="F5338" s="32"/>
      <c r="G5338" s="229"/>
      <c r="H5338" s="229"/>
      <c r="I5338" s="32"/>
      <c r="J5338" s="32"/>
      <c r="K5338" s="229"/>
      <c r="L5338" s="229"/>
      <c r="M5338" s="232"/>
      <c r="N5338" s="229"/>
    </row>
    <row r="5339">
      <c r="A5339" s="227" t="str">
        <f t="shared" si="1"/>
        <v>#VALUE!</v>
      </c>
      <c r="B5339" s="227" t="str">
        <f t="shared" si="2"/>
        <v>#VALUE!</v>
      </c>
      <c r="C5339" s="32"/>
      <c r="D5339" s="32"/>
      <c r="E5339" s="231"/>
      <c r="F5339" s="32"/>
      <c r="G5339" s="229"/>
      <c r="H5339" s="229"/>
      <c r="I5339" s="32"/>
      <c r="J5339" s="32"/>
      <c r="K5339" s="229"/>
      <c r="L5339" s="229"/>
      <c r="M5339" s="232"/>
      <c r="N5339" s="229"/>
    </row>
    <row r="5340">
      <c r="A5340" s="227" t="str">
        <f t="shared" si="1"/>
        <v>#VALUE!</v>
      </c>
      <c r="B5340" s="227" t="str">
        <f t="shared" si="2"/>
        <v>#VALUE!</v>
      </c>
      <c r="C5340" s="32"/>
      <c r="D5340" s="32"/>
      <c r="E5340" s="231"/>
      <c r="F5340" s="32"/>
      <c r="G5340" s="229"/>
      <c r="H5340" s="229"/>
      <c r="I5340" s="32"/>
      <c r="J5340" s="32"/>
      <c r="K5340" s="229"/>
      <c r="L5340" s="229"/>
      <c r="M5340" s="232"/>
      <c r="N5340" s="229"/>
    </row>
    <row r="5341">
      <c r="A5341" s="227" t="str">
        <f t="shared" si="1"/>
        <v>#VALUE!</v>
      </c>
      <c r="B5341" s="227" t="str">
        <f t="shared" si="2"/>
        <v>#VALUE!</v>
      </c>
      <c r="C5341" s="32"/>
      <c r="D5341" s="32"/>
      <c r="E5341" s="231"/>
      <c r="F5341" s="32"/>
      <c r="G5341" s="229"/>
      <c r="H5341" s="229"/>
      <c r="I5341" s="32"/>
      <c r="J5341" s="32"/>
      <c r="K5341" s="229"/>
      <c r="L5341" s="229"/>
      <c r="M5341" s="232"/>
      <c r="N5341" s="229"/>
    </row>
    <row r="5342">
      <c r="A5342" s="227" t="str">
        <f t="shared" si="1"/>
        <v>#VALUE!</v>
      </c>
      <c r="B5342" s="227" t="str">
        <f t="shared" si="2"/>
        <v>#VALUE!</v>
      </c>
      <c r="C5342" s="32"/>
      <c r="D5342" s="32"/>
      <c r="E5342" s="231"/>
      <c r="F5342" s="32"/>
      <c r="G5342" s="229"/>
      <c r="H5342" s="229"/>
      <c r="I5342" s="232"/>
      <c r="J5342" s="32"/>
      <c r="K5342" s="229"/>
      <c r="L5342" s="229"/>
      <c r="M5342" s="232"/>
      <c r="N5342" s="229"/>
    </row>
    <row r="5343">
      <c r="A5343" s="227" t="str">
        <f t="shared" si="1"/>
        <v>#VALUE!</v>
      </c>
      <c r="B5343" s="227" t="str">
        <f t="shared" si="2"/>
        <v>#VALUE!</v>
      </c>
      <c r="C5343" s="32"/>
      <c r="D5343" s="32"/>
      <c r="E5343" s="231"/>
      <c r="F5343" s="32"/>
      <c r="G5343" s="229"/>
      <c r="H5343" s="229"/>
      <c r="I5343" s="232"/>
      <c r="J5343" s="32"/>
      <c r="K5343" s="229"/>
      <c r="L5343" s="229"/>
      <c r="M5343" s="232"/>
      <c r="N5343" s="229"/>
    </row>
    <row r="5344">
      <c r="A5344" s="227" t="str">
        <f t="shared" si="1"/>
        <v>#VALUE!</v>
      </c>
      <c r="B5344" s="227" t="str">
        <f t="shared" si="2"/>
        <v>#VALUE!</v>
      </c>
      <c r="C5344" s="32"/>
      <c r="D5344" s="32"/>
      <c r="E5344" s="231"/>
      <c r="F5344" s="32"/>
      <c r="G5344" s="229"/>
      <c r="H5344" s="229"/>
      <c r="I5344" s="232"/>
      <c r="J5344" s="32"/>
      <c r="K5344" s="229"/>
      <c r="L5344" s="229"/>
      <c r="M5344" s="232"/>
      <c r="N5344" s="229"/>
    </row>
    <row r="5345">
      <c r="A5345" s="227" t="str">
        <f t="shared" si="1"/>
        <v>#VALUE!</v>
      </c>
      <c r="B5345" s="227" t="str">
        <f t="shared" si="2"/>
        <v>#VALUE!</v>
      </c>
      <c r="C5345" s="32"/>
      <c r="D5345" s="32"/>
      <c r="E5345" s="231"/>
      <c r="F5345" s="32"/>
      <c r="G5345" s="229"/>
      <c r="H5345" s="229"/>
      <c r="I5345" s="232"/>
      <c r="J5345" s="32"/>
      <c r="K5345" s="229"/>
      <c r="L5345" s="229"/>
      <c r="M5345" s="232"/>
      <c r="N5345" s="229"/>
    </row>
    <row r="5346">
      <c r="A5346" s="227" t="str">
        <f t="shared" si="1"/>
        <v>#VALUE!</v>
      </c>
      <c r="B5346" s="227" t="str">
        <f t="shared" si="2"/>
        <v>#VALUE!</v>
      </c>
      <c r="C5346" s="32"/>
      <c r="D5346" s="32"/>
      <c r="E5346" s="231"/>
      <c r="F5346" s="32"/>
      <c r="G5346" s="229"/>
      <c r="H5346" s="229"/>
      <c r="I5346" s="32"/>
      <c r="J5346" s="32"/>
      <c r="K5346" s="229"/>
      <c r="L5346" s="229"/>
      <c r="M5346" s="232"/>
      <c r="N5346" s="229"/>
    </row>
    <row r="5347">
      <c r="A5347" s="227" t="str">
        <f t="shared" si="1"/>
        <v>#VALUE!</v>
      </c>
      <c r="B5347" s="227" t="str">
        <f t="shared" si="2"/>
        <v>#VALUE!</v>
      </c>
      <c r="C5347" s="32"/>
      <c r="D5347" s="32"/>
      <c r="E5347" s="231"/>
      <c r="F5347" s="32"/>
      <c r="G5347" s="229"/>
      <c r="H5347" s="229"/>
      <c r="I5347" s="32"/>
      <c r="J5347" s="32"/>
      <c r="K5347" s="229"/>
      <c r="L5347" s="229"/>
      <c r="M5347" s="232"/>
      <c r="N5347" s="229"/>
    </row>
    <row r="5348">
      <c r="A5348" s="227" t="str">
        <f t="shared" si="1"/>
        <v>#VALUE!</v>
      </c>
      <c r="B5348" s="227" t="str">
        <f t="shared" si="2"/>
        <v>#VALUE!</v>
      </c>
      <c r="C5348" s="32"/>
      <c r="D5348" s="32"/>
      <c r="E5348" s="231"/>
      <c r="F5348" s="32"/>
      <c r="G5348" s="229"/>
      <c r="H5348" s="229"/>
      <c r="I5348" s="32"/>
      <c r="J5348" s="32"/>
      <c r="K5348" s="229"/>
      <c r="L5348" s="229"/>
      <c r="M5348" s="232"/>
      <c r="N5348" s="229"/>
    </row>
    <row r="5349">
      <c r="A5349" s="227" t="str">
        <f t="shared" si="1"/>
        <v>#VALUE!</v>
      </c>
      <c r="B5349" s="227" t="str">
        <f t="shared" si="2"/>
        <v>#VALUE!</v>
      </c>
      <c r="C5349" s="32"/>
      <c r="D5349" s="32"/>
      <c r="E5349" s="231"/>
      <c r="F5349" s="32"/>
      <c r="G5349" s="229"/>
      <c r="H5349" s="229"/>
      <c r="I5349" s="232"/>
      <c r="J5349" s="32"/>
      <c r="K5349" s="229"/>
      <c r="L5349" s="229"/>
      <c r="M5349" s="232"/>
      <c r="N5349" s="229"/>
    </row>
    <row r="5350">
      <c r="A5350" s="227" t="str">
        <f t="shared" si="1"/>
        <v>#VALUE!</v>
      </c>
      <c r="B5350" s="227" t="str">
        <f t="shared" si="2"/>
        <v>#VALUE!</v>
      </c>
      <c r="C5350" s="32"/>
      <c r="D5350" s="32"/>
      <c r="E5350" s="231"/>
      <c r="F5350" s="32"/>
      <c r="G5350" s="229"/>
      <c r="H5350" s="229"/>
      <c r="I5350" s="32"/>
      <c r="J5350" s="32"/>
      <c r="K5350" s="229"/>
      <c r="L5350" s="229"/>
      <c r="M5350" s="232"/>
      <c r="N5350" s="229"/>
    </row>
    <row r="5351">
      <c r="A5351" s="227" t="str">
        <f t="shared" si="1"/>
        <v>#VALUE!</v>
      </c>
      <c r="B5351" s="227" t="str">
        <f t="shared" si="2"/>
        <v>#VALUE!</v>
      </c>
      <c r="C5351" s="32"/>
      <c r="D5351" s="32"/>
      <c r="E5351" s="231"/>
      <c r="F5351" s="32"/>
      <c r="G5351" s="229"/>
      <c r="H5351" s="229"/>
      <c r="I5351" s="32"/>
      <c r="J5351" s="32"/>
      <c r="K5351" s="229"/>
      <c r="L5351" s="229"/>
      <c r="M5351" s="232"/>
      <c r="N5351" s="229"/>
    </row>
    <row r="5352">
      <c r="A5352" s="227" t="str">
        <f t="shared" si="1"/>
        <v>#VALUE!</v>
      </c>
      <c r="B5352" s="227" t="str">
        <f t="shared" si="2"/>
        <v>#VALUE!</v>
      </c>
      <c r="C5352" s="32"/>
      <c r="D5352" s="32"/>
      <c r="E5352" s="231"/>
      <c r="F5352" s="32"/>
      <c r="G5352" s="229"/>
      <c r="H5352" s="229"/>
      <c r="I5352" s="32"/>
      <c r="J5352" s="32"/>
      <c r="K5352" s="229"/>
      <c r="L5352" s="229"/>
      <c r="M5352" s="232"/>
      <c r="N5352" s="229"/>
    </row>
    <row r="5353">
      <c r="A5353" s="227" t="str">
        <f t="shared" si="1"/>
        <v>#VALUE!</v>
      </c>
      <c r="B5353" s="227" t="str">
        <f t="shared" si="2"/>
        <v>#VALUE!</v>
      </c>
      <c r="C5353" s="32"/>
      <c r="D5353" s="32"/>
      <c r="E5353" s="231"/>
      <c r="F5353" s="32"/>
      <c r="G5353" s="229"/>
      <c r="H5353" s="229"/>
      <c r="I5353" s="32"/>
      <c r="J5353" s="32"/>
      <c r="K5353" s="229"/>
      <c r="L5353" s="229"/>
      <c r="M5353" s="232"/>
      <c r="N5353" s="229"/>
    </row>
    <row r="5354">
      <c r="A5354" s="227" t="str">
        <f t="shared" si="1"/>
        <v>#VALUE!</v>
      </c>
      <c r="B5354" s="227" t="str">
        <f t="shared" si="2"/>
        <v>#VALUE!</v>
      </c>
      <c r="C5354" s="32"/>
      <c r="D5354" s="32"/>
      <c r="E5354" s="231"/>
      <c r="F5354" s="32"/>
      <c r="G5354" s="229"/>
      <c r="H5354" s="229"/>
      <c r="I5354" s="32"/>
      <c r="J5354" s="32"/>
      <c r="K5354" s="229"/>
      <c r="L5354" s="229"/>
      <c r="M5354" s="232"/>
      <c r="N5354" s="229"/>
    </row>
    <row r="5355">
      <c r="A5355" s="227" t="str">
        <f t="shared" si="1"/>
        <v>#VALUE!</v>
      </c>
      <c r="B5355" s="227" t="str">
        <f t="shared" si="2"/>
        <v>#VALUE!</v>
      </c>
      <c r="C5355" s="32"/>
      <c r="D5355" s="32"/>
      <c r="E5355" s="231"/>
      <c r="F5355" s="32"/>
      <c r="G5355" s="229"/>
      <c r="H5355" s="229"/>
      <c r="I5355" s="32"/>
      <c r="J5355" s="32"/>
      <c r="K5355" s="229"/>
      <c r="L5355" s="229"/>
      <c r="M5355" s="232"/>
      <c r="N5355" s="229"/>
    </row>
    <row r="5356">
      <c r="A5356" s="227" t="str">
        <f t="shared" si="1"/>
        <v>#VALUE!</v>
      </c>
      <c r="B5356" s="227" t="str">
        <f t="shared" si="2"/>
        <v>#VALUE!</v>
      </c>
      <c r="C5356" s="32"/>
      <c r="D5356" s="32"/>
      <c r="E5356" s="231"/>
      <c r="F5356" s="32"/>
      <c r="G5356" s="229"/>
      <c r="H5356" s="229"/>
      <c r="I5356" s="32"/>
      <c r="J5356" s="32"/>
      <c r="K5356" s="229"/>
      <c r="L5356" s="229"/>
      <c r="M5356" s="232"/>
      <c r="N5356" s="229"/>
    </row>
    <row r="5357">
      <c r="A5357" s="227" t="str">
        <f t="shared" si="1"/>
        <v>#VALUE!</v>
      </c>
      <c r="B5357" s="227" t="str">
        <f t="shared" si="2"/>
        <v>#VALUE!</v>
      </c>
      <c r="C5357" s="32"/>
      <c r="D5357" s="32"/>
      <c r="E5357" s="231"/>
      <c r="F5357" s="32"/>
      <c r="G5357" s="229"/>
      <c r="H5357" s="229"/>
      <c r="I5357" s="32"/>
      <c r="J5357" s="32"/>
      <c r="K5357" s="229"/>
      <c r="L5357" s="229"/>
      <c r="M5357" s="232"/>
      <c r="N5357" s="229"/>
    </row>
    <row r="5358">
      <c r="A5358" s="227" t="str">
        <f t="shared" si="1"/>
        <v>#VALUE!</v>
      </c>
      <c r="B5358" s="227" t="str">
        <f t="shared" si="2"/>
        <v>#VALUE!</v>
      </c>
      <c r="C5358" s="32"/>
      <c r="D5358" s="32"/>
      <c r="E5358" s="231"/>
      <c r="F5358" s="32"/>
      <c r="G5358" s="229"/>
      <c r="H5358" s="229"/>
      <c r="I5358" s="32"/>
      <c r="J5358" s="32"/>
      <c r="K5358" s="229"/>
      <c r="L5358" s="229"/>
      <c r="M5358" s="232"/>
      <c r="N5358" s="229"/>
    </row>
    <row r="5359">
      <c r="A5359" s="227" t="str">
        <f t="shared" si="1"/>
        <v>#VALUE!</v>
      </c>
      <c r="B5359" s="227" t="str">
        <f t="shared" si="2"/>
        <v>#VALUE!</v>
      </c>
      <c r="C5359" s="32"/>
      <c r="D5359" s="32"/>
      <c r="E5359" s="231"/>
      <c r="F5359" s="32"/>
      <c r="G5359" s="229"/>
      <c r="H5359" s="229"/>
      <c r="I5359" s="32"/>
      <c r="J5359" s="32"/>
      <c r="K5359" s="229"/>
      <c r="L5359" s="229"/>
      <c r="M5359" s="232"/>
      <c r="N5359" s="229"/>
    </row>
    <row r="5360">
      <c r="A5360" s="227" t="str">
        <f t="shared" si="1"/>
        <v>#VALUE!</v>
      </c>
      <c r="B5360" s="227" t="str">
        <f t="shared" si="2"/>
        <v>#VALUE!</v>
      </c>
      <c r="C5360" s="32"/>
      <c r="D5360" s="32"/>
      <c r="E5360" s="231"/>
      <c r="F5360" s="32"/>
      <c r="G5360" s="229"/>
      <c r="H5360" s="229"/>
      <c r="I5360" s="32"/>
      <c r="J5360" s="32"/>
      <c r="K5360" s="229"/>
      <c r="L5360" s="229"/>
      <c r="M5360" s="232"/>
      <c r="N5360" s="229"/>
    </row>
    <row r="5361">
      <c r="A5361" s="227" t="str">
        <f t="shared" si="1"/>
        <v>#VALUE!</v>
      </c>
      <c r="B5361" s="227" t="str">
        <f t="shared" si="2"/>
        <v>#VALUE!</v>
      </c>
      <c r="C5361" s="32"/>
      <c r="D5361" s="32"/>
      <c r="E5361" s="231"/>
      <c r="F5361" s="32"/>
      <c r="G5361" s="229"/>
      <c r="H5361" s="229"/>
      <c r="I5361" s="32"/>
      <c r="J5361" s="32"/>
      <c r="K5361" s="229"/>
      <c r="L5361" s="229"/>
      <c r="M5361" s="232"/>
      <c r="N5361" s="229"/>
    </row>
    <row r="5362">
      <c r="A5362" s="227" t="str">
        <f t="shared" si="1"/>
        <v>#VALUE!</v>
      </c>
      <c r="B5362" s="227" t="str">
        <f t="shared" si="2"/>
        <v>#VALUE!</v>
      </c>
      <c r="C5362" s="32"/>
      <c r="D5362" s="32"/>
      <c r="E5362" s="231"/>
      <c r="F5362" s="32"/>
      <c r="G5362" s="229"/>
      <c r="H5362" s="229"/>
      <c r="I5362" s="32"/>
      <c r="J5362" s="32"/>
      <c r="K5362" s="229"/>
      <c r="L5362" s="229"/>
      <c r="M5362" s="232"/>
      <c r="N5362" s="229"/>
    </row>
    <row r="5363">
      <c r="A5363" s="227" t="str">
        <f t="shared" si="1"/>
        <v>#VALUE!</v>
      </c>
      <c r="B5363" s="227" t="str">
        <f t="shared" si="2"/>
        <v>#VALUE!</v>
      </c>
      <c r="C5363" s="32"/>
      <c r="D5363" s="32"/>
      <c r="E5363" s="231"/>
      <c r="F5363" s="32"/>
      <c r="G5363" s="229"/>
      <c r="H5363" s="229"/>
      <c r="I5363" s="32"/>
      <c r="J5363" s="32"/>
      <c r="K5363" s="229"/>
      <c r="L5363" s="229"/>
      <c r="M5363" s="232"/>
      <c r="N5363" s="229"/>
    </row>
    <row r="5364">
      <c r="A5364" s="227" t="str">
        <f t="shared" si="1"/>
        <v>#VALUE!</v>
      </c>
      <c r="B5364" s="227" t="str">
        <f t="shared" si="2"/>
        <v>#VALUE!</v>
      </c>
      <c r="C5364" s="32"/>
      <c r="D5364" s="32"/>
      <c r="E5364" s="231"/>
      <c r="F5364" s="32"/>
      <c r="G5364" s="229"/>
      <c r="H5364" s="229"/>
      <c r="I5364" s="32"/>
      <c r="J5364" s="32"/>
      <c r="K5364" s="229"/>
      <c r="L5364" s="229"/>
      <c r="M5364" s="232"/>
      <c r="N5364" s="229"/>
    </row>
    <row r="5365">
      <c r="A5365" s="227" t="str">
        <f t="shared" si="1"/>
        <v>#VALUE!</v>
      </c>
      <c r="B5365" s="227" t="str">
        <f t="shared" si="2"/>
        <v>#VALUE!</v>
      </c>
      <c r="C5365" s="32"/>
      <c r="D5365" s="32"/>
      <c r="E5365" s="231"/>
      <c r="F5365" s="32"/>
      <c r="G5365" s="229"/>
      <c r="H5365" s="229"/>
      <c r="I5365" s="32"/>
      <c r="J5365" s="32"/>
      <c r="K5365" s="229"/>
      <c r="L5365" s="229"/>
      <c r="M5365" s="232"/>
      <c r="N5365" s="229"/>
    </row>
    <row r="5366">
      <c r="A5366" s="227" t="str">
        <f t="shared" si="1"/>
        <v>#VALUE!</v>
      </c>
      <c r="B5366" s="227" t="str">
        <f t="shared" si="2"/>
        <v>#VALUE!</v>
      </c>
      <c r="C5366" s="32"/>
      <c r="D5366" s="32"/>
      <c r="E5366" s="231"/>
      <c r="F5366" s="32"/>
      <c r="G5366" s="229"/>
      <c r="H5366" s="229"/>
      <c r="I5366" s="32"/>
      <c r="J5366" s="32"/>
      <c r="K5366" s="229"/>
      <c r="L5366" s="229"/>
      <c r="M5366" s="232"/>
      <c r="N5366" s="229"/>
    </row>
    <row r="5367">
      <c r="A5367" s="227" t="str">
        <f t="shared" si="1"/>
        <v>#VALUE!</v>
      </c>
      <c r="B5367" s="227" t="str">
        <f t="shared" si="2"/>
        <v>#VALUE!</v>
      </c>
      <c r="C5367" s="32"/>
      <c r="D5367" s="32"/>
      <c r="E5367" s="231"/>
      <c r="F5367" s="32"/>
      <c r="G5367" s="229"/>
      <c r="H5367" s="229"/>
      <c r="I5367" s="32"/>
      <c r="J5367" s="32"/>
      <c r="K5367" s="229"/>
      <c r="L5367" s="229"/>
      <c r="M5367" s="232"/>
      <c r="N5367" s="229"/>
    </row>
    <row r="5368">
      <c r="A5368" s="227" t="str">
        <f t="shared" si="1"/>
        <v>#VALUE!</v>
      </c>
      <c r="B5368" s="227" t="str">
        <f t="shared" si="2"/>
        <v>#VALUE!</v>
      </c>
      <c r="C5368" s="32"/>
      <c r="D5368" s="32"/>
      <c r="E5368" s="231"/>
      <c r="F5368" s="32"/>
      <c r="G5368" s="229"/>
      <c r="H5368" s="229"/>
      <c r="I5368" s="32"/>
      <c r="J5368" s="32"/>
      <c r="K5368" s="229"/>
      <c r="L5368" s="229"/>
      <c r="M5368" s="232"/>
      <c r="N5368" s="229"/>
    </row>
    <row r="5369">
      <c r="A5369" s="227" t="str">
        <f t="shared" si="1"/>
        <v>#VALUE!</v>
      </c>
      <c r="B5369" s="227" t="str">
        <f t="shared" si="2"/>
        <v>#VALUE!</v>
      </c>
      <c r="C5369" s="32"/>
      <c r="D5369" s="32"/>
      <c r="E5369" s="231"/>
      <c r="F5369" s="32"/>
      <c r="G5369" s="229"/>
      <c r="H5369" s="229"/>
      <c r="I5369" s="32"/>
      <c r="J5369" s="32"/>
      <c r="K5369" s="229"/>
      <c r="L5369" s="229"/>
      <c r="M5369" s="232"/>
      <c r="N5369" s="229"/>
    </row>
    <row r="5370">
      <c r="A5370" s="227" t="str">
        <f t="shared" si="1"/>
        <v>#VALUE!</v>
      </c>
      <c r="B5370" s="227" t="str">
        <f t="shared" si="2"/>
        <v>#VALUE!</v>
      </c>
      <c r="C5370" s="32"/>
      <c r="D5370" s="32"/>
      <c r="E5370" s="231"/>
      <c r="F5370" s="32"/>
      <c r="G5370" s="229"/>
      <c r="H5370" s="229"/>
      <c r="I5370" s="32"/>
      <c r="J5370" s="32"/>
      <c r="K5370" s="229"/>
      <c r="L5370" s="229"/>
      <c r="M5370" s="232"/>
      <c r="N5370" s="229"/>
    </row>
    <row r="5371">
      <c r="A5371" s="227" t="str">
        <f t="shared" si="1"/>
        <v>#VALUE!</v>
      </c>
      <c r="B5371" s="227" t="str">
        <f t="shared" si="2"/>
        <v>#VALUE!</v>
      </c>
      <c r="C5371" s="32"/>
      <c r="D5371" s="32"/>
      <c r="E5371" s="231"/>
      <c r="F5371" s="32"/>
      <c r="G5371" s="229"/>
      <c r="H5371" s="229"/>
      <c r="I5371" s="32"/>
      <c r="J5371" s="32"/>
      <c r="K5371" s="229"/>
      <c r="L5371" s="229"/>
      <c r="M5371" s="232"/>
      <c r="N5371" s="229"/>
    </row>
    <row r="5372">
      <c r="A5372" s="227" t="str">
        <f t="shared" si="1"/>
        <v>#VALUE!</v>
      </c>
      <c r="B5372" s="227" t="str">
        <f t="shared" si="2"/>
        <v>#VALUE!</v>
      </c>
      <c r="C5372" s="32"/>
      <c r="D5372" s="32"/>
      <c r="E5372" s="231"/>
      <c r="F5372" s="32"/>
      <c r="G5372" s="229"/>
      <c r="H5372" s="229"/>
      <c r="I5372" s="32"/>
      <c r="J5372" s="32"/>
      <c r="K5372" s="229"/>
      <c r="L5372" s="229"/>
      <c r="M5372" s="232"/>
      <c r="N5372" s="229"/>
    </row>
    <row r="5373">
      <c r="A5373" s="227" t="str">
        <f t="shared" si="1"/>
        <v>#VALUE!</v>
      </c>
      <c r="B5373" s="227" t="str">
        <f t="shared" si="2"/>
        <v>#VALUE!</v>
      </c>
      <c r="C5373" s="32"/>
      <c r="D5373" s="32"/>
      <c r="E5373" s="229"/>
      <c r="F5373" s="32"/>
      <c r="G5373" s="229"/>
      <c r="H5373" s="229"/>
      <c r="I5373" s="32"/>
      <c r="J5373" s="32"/>
      <c r="K5373" s="229"/>
      <c r="L5373" s="229"/>
      <c r="M5373" s="232"/>
      <c r="N5373" s="229"/>
    </row>
    <row r="5374">
      <c r="A5374" s="227" t="str">
        <f t="shared" si="1"/>
        <v>#VALUE!</v>
      </c>
      <c r="B5374" s="227" t="str">
        <f t="shared" si="2"/>
        <v>#VALUE!</v>
      </c>
      <c r="C5374" s="32"/>
      <c r="D5374" s="32"/>
      <c r="E5374" s="231"/>
      <c r="F5374" s="32"/>
      <c r="G5374" s="229"/>
      <c r="H5374" s="229"/>
      <c r="I5374" s="32"/>
      <c r="J5374" s="32"/>
      <c r="K5374" s="229"/>
      <c r="L5374" s="229"/>
      <c r="M5374" s="232"/>
      <c r="N5374" s="229"/>
    </row>
    <row r="5375">
      <c r="A5375" s="227" t="str">
        <f t="shared" si="1"/>
        <v>#VALUE!</v>
      </c>
      <c r="B5375" s="227" t="str">
        <f t="shared" si="2"/>
        <v>#VALUE!</v>
      </c>
      <c r="C5375" s="32"/>
      <c r="D5375" s="32"/>
      <c r="E5375" s="231"/>
      <c r="F5375" s="32"/>
      <c r="G5375" s="229"/>
      <c r="H5375" s="229"/>
      <c r="I5375" s="32"/>
      <c r="J5375" s="32"/>
      <c r="K5375" s="229"/>
      <c r="L5375" s="229"/>
      <c r="M5375" s="232"/>
      <c r="N5375" s="229"/>
    </row>
    <row r="5376">
      <c r="A5376" s="227" t="str">
        <f t="shared" si="1"/>
        <v>#VALUE!</v>
      </c>
      <c r="B5376" s="227" t="str">
        <f t="shared" si="2"/>
        <v>#VALUE!</v>
      </c>
      <c r="C5376" s="32"/>
      <c r="D5376" s="32"/>
      <c r="E5376" s="231"/>
      <c r="F5376" s="32"/>
      <c r="G5376" s="229"/>
      <c r="H5376" s="229"/>
      <c r="I5376" s="32"/>
      <c r="J5376" s="32"/>
      <c r="K5376" s="229"/>
      <c r="L5376" s="229"/>
      <c r="M5376" s="232"/>
      <c r="N5376" s="229"/>
    </row>
    <row r="5377">
      <c r="A5377" s="227" t="str">
        <f t="shared" si="1"/>
        <v>#VALUE!</v>
      </c>
      <c r="B5377" s="227" t="str">
        <f t="shared" si="2"/>
        <v>#VALUE!</v>
      </c>
      <c r="C5377" s="32"/>
      <c r="D5377" s="32"/>
      <c r="E5377" s="231"/>
      <c r="F5377" s="32"/>
      <c r="G5377" s="229"/>
      <c r="H5377" s="229"/>
      <c r="I5377" s="32"/>
      <c r="J5377" s="32"/>
      <c r="K5377" s="229"/>
      <c r="L5377" s="229"/>
      <c r="M5377" s="232"/>
      <c r="N5377" s="229"/>
    </row>
    <row r="5378">
      <c r="A5378" s="227" t="str">
        <f t="shared" si="1"/>
        <v>#VALUE!</v>
      </c>
      <c r="B5378" s="227" t="str">
        <f t="shared" si="2"/>
        <v>#VALUE!</v>
      </c>
      <c r="C5378" s="32"/>
      <c r="D5378" s="32"/>
      <c r="E5378" s="231"/>
      <c r="F5378" s="32"/>
      <c r="G5378" s="229"/>
      <c r="H5378" s="229"/>
      <c r="I5378" s="32"/>
      <c r="J5378" s="32"/>
      <c r="K5378" s="229"/>
      <c r="L5378" s="229"/>
      <c r="M5378" s="232"/>
      <c r="N5378" s="229"/>
    </row>
    <row r="5379">
      <c r="A5379" s="227" t="str">
        <f t="shared" si="1"/>
        <v>#VALUE!</v>
      </c>
      <c r="B5379" s="227" t="str">
        <f t="shared" si="2"/>
        <v>#VALUE!</v>
      </c>
      <c r="C5379" s="32"/>
      <c r="D5379" s="32"/>
      <c r="E5379" s="231"/>
      <c r="F5379" s="32"/>
      <c r="G5379" s="229"/>
      <c r="H5379" s="229"/>
      <c r="I5379" s="32"/>
      <c r="J5379" s="32"/>
      <c r="K5379" s="229"/>
      <c r="L5379" s="229"/>
      <c r="M5379" s="232"/>
      <c r="N5379" s="229"/>
    </row>
    <row r="5380">
      <c r="A5380" s="227" t="str">
        <f t="shared" si="1"/>
        <v>#VALUE!</v>
      </c>
      <c r="B5380" s="227" t="str">
        <f t="shared" si="2"/>
        <v>#VALUE!</v>
      </c>
      <c r="C5380" s="32"/>
      <c r="D5380" s="32"/>
      <c r="E5380" s="231"/>
      <c r="F5380" s="32"/>
      <c r="G5380" s="229"/>
      <c r="H5380" s="229"/>
      <c r="I5380" s="32"/>
      <c r="J5380" s="32"/>
      <c r="K5380" s="229"/>
      <c r="L5380" s="229"/>
      <c r="M5380" s="232"/>
      <c r="N5380" s="229"/>
    </row>
    <row r="5381">
      <c r="A5381" s="227" t="str">
        <f t="shared" si="1"/>
        <v>#VALUE!</v>
      </c>
      <c r="B5381" s="227" t="str">
        <f t="shared" si="2"/>
        <v>#VALUE!</v>
      </c>
      <c r="C5381" s="32"/>
      <c r="D5381" s="32"/>
      <c r="E5381" s="231"/>
      <c r="F5381" s="32"/>
      <c r="G5381" s="229"/>
      <c r="H5381" s="229"/>
      <c r="I5381" s="32"/>
      <c r="J5381" s="32"/>
      <c r="K5381" s="229"/>
      <c r="L5381" s="229"/>
      <c r="M5381" s="232"/>
      <c r="N5381" s="229"/>
    </row>
    <row r="5382">
      <c r="A5382" s="227" t="str">
        <f t="shared" si="1"/>
        <v>#VALUE!</v>
      </c>
      <c r="B5382" s="227" t="str">
        <f t="shared" si="2"/>
        <v>#VALUE!</v>
      </c>
      <c r="C5382" s="32"/>
      <c r="D5382" s="32"/>
      <c r="E5382" s="231"/>
      <c r="F5382" s="32"/>
      <c r="G5382" s="229"/>
      <c r="H5382" s="229"/>
      <c r="I5382" s="232"/>
      <c r="J5382" s="32"/>
      <c r="K5382" s="229"/>
      <c r="L5382" s="229"/>
      <c r="M5382" s="232"/>
      <c r="N5382" s="229"/>
    </row>
    <row r="5383">
      <c r="A5383" s="227" t="str">
        <f t="shared" si="1"/>
        <v>#VALUE!</v>
      </c>
      <c r="B5383" s="227" t="str">
        <f t="shared" si="2"/>
        <v>#VALUE!</v>
      </c>
      <c r="C5383" s="32"/>
      <c r="D5383" s="32"/>
      <c r="E5383" s="229"/>
      <c r="F5383" s="32"/>
      <c r="G5383" s="229"/>
      <c r="H5383" s="229"/>
      <c r="I5383" s="32"/>
      <c r="J5383" s="32"/>
      <c r="K5383" s="229"/>
      <c r="L5383" s="229"/>
      <c r="M5383" s="232"/>
      <c r="N5383" s="229"/>
    </row>
    <row r="5384">
      <c r="A5384" s="227" t="str">
        <f t="shared" si="1"/>
        <v>#VALUE!</v>
      </c>
      <c r="B5384" s="227" t="str">
        <f t="shared" si="2"/>
        <v>#VALUE!</v>
      </c>
      <c r="C5384" s="32"/>
      <c r="D5384" s="32"/>
      <c r="E5384" s="231"/>
      <c r="F5384" s="32"/>
      <c r="G5384" s="229"/>
      <c r="H5384" s="229"/>
      <c r="I5384" s="32"/>
      <c r="J5384" s="32"/>
      <c r="K5384" s="229"/>
      <c r="L5384" s="229"/>
      <c r="M5384" s="232"/>
      <c r="N5384" s="229"/>
    </row>
    <row r="5385">
      <c r="A5385" s="227" t="str">
        <f t="shared" si="1"/>
        <v>#VALUE!</v>
      </c>
      <c r="B5385" s="227" t="str">
        <f t="shared" si="2"/>
        <v>#VALUE!</v>
      </c>
      <c r="C5385" s="32"/>
      <c r="D5385" s="32"/>
      <c r="E5385" s="231"/>
      <c r="F5385" s="32"/>
      <c r="G5385" s="229"/>
      <c r="H5385" s="229"/>
      <c r="I5385" s="32"/>
      <c r="J5385" s="32"/>
      <c r="K5385" s="229"/>
      <c r="L5385" s="229"/>
      <c r="M5385" s="232"/>
      <c r="N5385" s="229"/>
    </row>
    <row r="5386">
      <c r="A5386" s="227" t="str">
        <f t="shared" si="1"/>
        <v>#VALUE!</v>
      </c>
      <c r="B5386" s="227" t="str">
        <f t="shared" si="2"/>
        <v>#VALUE!</v>
      </c>
      <c r="C5386" s="32"/>
      <c r="D5386" s="32"/>
      <c r="E5386" s="231"/>
      <c r="F5386" s="32"/>
      <c r="G5386" s="229"/>
      <c r="H5386" s="229"/>
      <c r="I5386" s="32"/>
      <c r="J5386" s="32"/>
      <c r="K5386" s="229"/>
      <c r="L5386" s="229"/>
      <c r="M5386" s="232"/>
      <c r="N5386" s="229"/>
    </row>
    <row r="5387">
      <c r="A5387" s="227" t="str">
        <f t="shared" si="1"/>
        <v>#VALUE!</v>
      </c>
      <c r="B5387" s="227" t="str">
        <f t="shared" si="2"/>
        <v>#VALUE!</v>
      </c>
      <c r="C5387" s="32"/>
      <c r="D5387" s="32"/>
      <c r="E5387" s="231"/>
      <c r="F5387" s="32"/>
      <c r="G5387" s="229"/>
      <c r="H5387" s="229"/>
      <c r="I5387" s="32"/>
      <c r="J5387" s="32"/>
      <c r="K5387" s="229"/>
      <c r="L5387" s="229"/>
      <c r="M5387" s="232"/>
      <c r="N5387" s="229"/>
    </row>
    <row r="5388">
      <c r="A5388" s="227" t="str">
        <f t="shared" si="1"/>
        <v>#VALUE!</v>
      </c>
      <c r="B5388" s="227" t="str">
        <f t="shared" si="2"/>
        <v>#VALUE!</v>
      </c>
      <c r="C5388" s="32"/>
      <c r="D5388" s="32"/>
      <c r="E5388" s="231"/>
      <c r="F5388" s="32"/>
      <c r="G5388" s="229"/>
      <c r="H5388" s="229"/>
      <c r="I5388" s="32"/>
      <c r="J5388" s="32"/>
      <c r="K5388" s="229"/>
      <c r="L5388" s="229"/>
      <c r="M5388" s="232"/>
      <c r="N5388" s="229"/>
    </row>
    <row r="5389">
      <c r="A5389" s="227" t="str">
        <f t="shared" si="1"/>
        <v>#VALUE!</v>
      </c>
      <c r="B5389" s="227" t="str">
        <f t="shared" si="2"/>
        <v>#VALUE!</v>
      </c>
      <c r="C5389" s="32"/>
      <c r="D5389" s="32"/>
      <c r="E5389" s="231"/>
      <c r="F5389" s="32"/>
      <c r="G5389" s="229"/>
      <c r="H5389" s="229"/>
      <c r="I5389" s="32"/>
      <c r="J5389" s="32"/>
      <c r="K5389" s="229"/>
      <c r="L5389" s="229"/>
      <c r="M5389" s="232"/>
      <c r="N5389" s="229"/>
    </row>
    <row r="5390">
      <c r="A5390" s="227" t="str">
        <f t="shared" si="1"/>
        <v>#VALUE!</v>
      </c>
      <c r="B5390" s="227" t="str">
        <f t="shared" si="2"/>
        <v>#VALUE!</v>
      </c>
      <c r="C5390" s="32"/>
      <c r="D5390" s="32"/>
      <c r="E5390" s="229"/>
      <c r="F5390" s="32"/>
      <c r="G5390" s="229"/>
      <c r="H5390" s="229"/>
      <c r="I5390" s="32"/>
      <c r="J5390" s="32"/>
      <c r="K5390" s="229"/>
      <c r="L5390" s="229"/>
      <c r="M5390" s="232"/>
      <c r="N5390" s="229"/>
    </row>
    <row r="5391">
      <c r="A5391" s="227" t="str">
        <f t="shared" si="1"/>
        <v>#VALUE!</v>
      </c>
      <c r="B5391" s="227" t="str">
        <f t="shared" si="2"/>
        <v>#VALUE!</v>
      </c>
      <c r="C5391" s="32"/>
      <c r="D5391" s="32"/>
      <c r="E5391" s="231"/>
      <c r="F5391" s="32"/>
      <c r="G5391" s="229"/>
      <c r="H5391" s="229"/>
      <c r="I5391" s="32"/>
      <c r="J5391" s="32"/>
      <c r="K5391" s="229"/>
      <c r="L5391" s="229"/>
      <c r="M5391" s="232"/>
      <c r="N5391" s="229"/>
    </row>
    <row r="5392">
      <c r="A5392" s="227" t="str">
        <f t="shared" si="1"/>
        <v>#VALUE!</v>
      </c>
      <c r="B5392" s="227" t="str">
        <f t="shared" si="2"/>
        <v>#VALUE!</v>
      </c>
      <c r="C5392" s="32"/>
      <c r="D5392" s="32"/>
      <c r="E5392" s="231"/>
      <c r="F5392" s="32"/>
      <c r="G5392" s="229"/>
      <c r="H5392" s="229"/>
      <c r="I5392" s="32"/>
      <c r="J5392" s="32"/>
      <c r="K5392" s="229"/>
      <c r="L5392" s="229"/>
      <c r="M5392" s="232"/>
      <c r="N5392" s="229"/>
    </row>
    <row r="5393">
      <c r="A5393" s="227" t="str">
        <f t="shared" si="1"/>
        <v>#VALUE!</v>
      </c>
      <c r="B5393" s="227" t="str">
        <f t="shared" si="2"/>
        <v>#VALUE!</v>
      </c>
      <c r="C5393" s="32"/>
      <c r="D5393" s="32"/>
      <c r="E5393" s="231"/>
      <c r="F5393" s="32"/>
      <c r="G5393" s="229"/>
      <c r="H5393" s="229"/>
      <c r="I5393" s="32"/>
      <c r="J5393" s="32"/>
      <c r="K5393" s="229"/>
      <c r="L5393" s="229"/>
      <c r="M5393" s="232"/>
      <c r="N5393" s="229"/>
    </row>
    <row r="5394">
      <c r="A5394" s="227" t="str">
        <f t="shared" si="1"/>
        <v>#VALUE!</v>
      </c>
      <c r="B5394" s="227" t="str">
        <f t="shared" si="2"/>
        <v>#VALUE!</v>
      </c>
      <c r="C5394" s="32"/>
      <c r="D5394" s="32"/>
      <c r="E5394" s="231"/>
      <c r="F5394" s="32"/>
      <c r="G5394" s="229"/>
      <c r="H5394" s="229"/>
      <c r="I5394" s="32"/>
      <c r="J5394" s="32"/>
      <c r="K5394" s="229"/>
      <c r="L5394" s="229"/>
      <c r="M5394" s="232"/>
      <c r="N5394" s="229"/>
    </row>
    <row r="5395">
      <c r="A5395" s="227" t="str">
        <f t="shared" si="1"/>
        <v>#VALUE!</v>
      </c>
      <c r="B5395" s="227" t="str">
        <f t="shared" si="2"/>
        <v>#VALUE!</v>
      </c>
      <c r="C5395" s="32"/>
      <c r="D5395" s="32"/>
      <c r="E5395" s="231"/>
      <c r="F5395" s="32"/>
      <c r="G5395" s="229"/>
      <c r="H5395" s="229"/>
      <c r="I5395" s="32"/>
      <c r="J5395" s="32"/>
      <c r="K5395" s="229"/>
      <c r="L5395" s="229"/>
      <c r="M5395" s="232"/>
      <c r="N5395" s="229"/>
    </row>
    <row r="5396">
      <c r="A5396" s="227" t="str">
        <f t="shared" si="1"/>
        <v>#VALUE!</v>
      </c>
      <c r="B5396" s="227" t="str">
        <f t="shared" si="2"/>
        <v>#VALUE!</v>
      </c>
      <c r="C5396" s="32"/>
      <c r="D5396" s="32"/>
      <c r="E5396" s="231"/>
      <c r="F5396" s="32"/>
      <c r="G5396" s="229"/>
      <c r="H5396" s="229"/>
      <c r="I5396" s="32"/>
      <c r="J5396" s="32"/>
      <c r="K5396" s="229"/>
      <c r="L5396" s="229"/>
      <c r="M5396" s="232"/>
      <c r="N5396" s="229"/>
    </row>
    <row r="5397">
      <c r="A5397" s="227" t="str">
        <f t="shared" si="1"/>
        <v>#VALUE!</v>
      </c>
      <c r="B5397" s="227" t="str">
        <f t="shared" si="2"/>
        <v>#VALUE!</v>
      </c>
      <c r="C5397" s="32"/>
      <c r="D5397" s="32"/>
      <c r="E5397" s="229"/>
      <c r="F5397" s="32"/>
      <c r="G5397" s="229"/>
      <c r="H5397" s="229"/>
      <c r="I5397" s="32"/>
      <c r="J5397" s="32"/>
      <c r="K5397" s="229"/>
      <c r="L5397" s="229"/>
      <c r="M5397" s="232"/>
      <c r="N5397" s="229"/>
    </row>
    <row r="5398">
      <c r="A5398" s="227" t="str">
        <f t="shared" si="1"/>
        <v>#VALUE!</v>
      </c>
      <c r="B5398" s="227" t="str">
        <f t="shared" si="2"/>
        <v>#VALUE!</v>
      </c>
      <c r="C5398" s="32"/>
      <c r="D5398" s="32"/>
      <c r="E5398" s="231"/>
      <c r="F5398" s="32"/>
      <c r="G5398" s="229"/>
      <c r="H5398" s="229"/>
      <c r="I5398" s="32"/>
      <c r="J5398" s="32"/>
      <c r="K5398" s="229"/>
      <c r="L5398" s="229"/>
      <c r="M5398" s="232"/>
      <c r="N5398" s="229"/>
    </row>
    <row r="5399">
      <c r="A5399" s="227" t="str">
        <f t="shared" si="1"/>
        <v>#VALUE!</v>
      </c>
      <c r="B5399" s="227" t="str">
        <f t="shared" si="2"/>
        <v>#VALUE!</v>
      </c>
      <c r="C5399" s="32"/>
      <c r="D5399" s="32"/>
      <c r="E5399" s="231"/>
      <c r="F5399" s="32"/>
      <c r="G5399" s="229"/>
      <c r="H5399" s="229"/>
      <c r="I5399" s="32"/>
      <c r="J5399" s="32"/>
      <c r="K5399" s="229"/>
      <c r="L5399" s="229"/>
      <c r="M5399" s="232"/>
      <c r="N5399" s="229"/>
    </row>
    <row r="5400">
      <c r="A5400" s="227" t="str">
        <f t="shared" si="1"/>
        <v>#VALUE!</v>
      </c>
      <c r="B5400" s="227" t="str">
        <f t="shared" si="2"/>
        <v>#VALUE!</v>
      </c>
      <c r="C5400" s="32"/>
      <c r="D5400" s="32"/>
      <c r="E5400" s="231"/>
      <c r="F5400" s="32"/>
      <c r="G5400" s="229"/>
      <c r="H5400" s="229"/>
      <c r="I5400" s="32"/>
      <c r="J5400" s="32"/>
      <c r="K5400" s="229"/>
      <c r="L5400" s="229"/>
      <c r="M5400" s="232"/>
      <c r="N5400" s="229"/>
    </row>
    <row r="5401">
      <c r="A5401" s="227" t="str">
        <f t="shared" si="1"/>
        <v>#VALUE!</v>
      </c>
      <c r="B5401" s="227" t="str">
        <f t="shared" si="2"/>
        <v>#VALUE!</v>
      </c>
      <c r="C5401" s="32"/>
      <c r="D5401" s="32"/>
      <c r="E5401" s="231"/>
      <c r="F5401" s="32"/>
      <c r="G5401" s="229"/>
      <c r="H5401" s="229"/>
      <c r="I5401" s="32"/>
      <c r="J5401" s="32"/>
      <c r="K5401" s="229"/>
      <c r="L5401" s="229"/>
      <c r="M5401" s="232"/>
      <c r="N5401" s="229"/>
    </row>
    <row r="5402">
      <c r="A5402" s="227" t="str">
        <f t="shared" si="1"/>
        <v>#VALUE!</v>
      </c>
      <c r="B5402" s="227" t="str">
        <f t="shared" si="2"/>
        <v>#VALUE!</v>
      </c>
      <c r="C5402" s="32"/>
      <c r="D5402" s="32"/>
      <c r="E5402" s="231"/>
      <c r="F5402" s="32"/>
      <c r="G5402" s="229"/>
      <c r="H5402" s="229"/>
      <c r="I5402" s="32"/>
      <c r="J5402" s="32"/>
      <c r="K5402" s="229"/>
      <c r="L5402" s="229"/>
      <c r="M5402" s="232"/>
      <c r="N5402" s="229"/>
    </row>
    <row r="5403">
      <c r="A5403" s="227" t="str">
        <f t="shared" si="1"/>
        <v>#VALUE!</v>
      </c>
      <c r="B5403" s="227" t="str">
        <f t="shared" si="2"/>
        <v>#VALUE!</v>
      </c>
      <c r="C5403" s="32"/>
      <c r="D5403" s="32"/>
      <c r="E5403" s="231"/>
      <c r="F5403" s="32"/>
      <c r="G5403" s="229"/>
      <c r="H5403" s="229"/>
      <c r="I5403" s="32"/>
      <c r="J5403" s="32"/>
      <c r="K5403" s="229"/>
      <c r="L5403" s="229"/>
      <c r="M5403" s="232"/>
      <c r="N5403" s="229"/>
    </row>
    <row r="5404">
      <c r="A5404" s="227" t="str">
        <f t="shared" si="1"/>
        <v>#VALUE!</v>
      </c>
      <c r="B5404" s="227" t="str">
        <f t="shared" si="2"/>
        <v>#VALUE!</v>
      </c>
      <c r="C5404" s="32"/>
      <c r="D5404" s="32"/>
      <c r="E5404" s="231"/>
      <c r="F5404" s="32"/>
      <c r="G5404" s="229"/>
      <c r="H5404" s="229"/>
      <c r="I5404" s="32"/>
      <c r="J5404" s="32"/>
      <c r="K5404" s="229"/>
      <c r="L5404" s="229"/>
      <c r="M5404" s="232"/>
      <c r="N5404" s="229"/>
    </row>
    <row r="5405">
      <c r="A5405" s="227" t="str">
        <f t="shared" si="1"/>
        <v>#VALUE!</v>
      </c>
      <c r="B5405" s="227" t="str">
        <f t="shared" si="2"/>
        <v>#VALUE!</v>
      </c>
      <c r="C5405" s="32"/>
      <c r="D5405" s="32"/>
      <c r="E5405" s="231"/>
      <c r="F5405" s="32"/>
      <c r="G5405" s="229"/>
      <c r="H5405" s="229"/>
      <c r="I5405" s="32"/>
      <c r="J5405" s="32"/>
      <c r="K5405" s="229"/>
      <c r="L5405" s="229"/>
      <c r="M5405" s="232"/>
      <c r="N5405" s="229"/>
    </row>
    <row r="5406">
      <c r="A5406" s="227" t="str">
        <f t="shared" si="1"/>
        <v>#VALUE!</v>
      </c>
      <c r="B5406" s="227" t="str">
        <f t="shared" si="2"/>
        <v>#VALUE!</v>
      </c>
      <c r="C5406" s="32"/>
      <c r="D5406" s="32"/>
      <c r="E5406" s="231"/>
      <c r="F5406" s="32"/>
      <c r="G5406" s="229"/>
      <c r="H5406" s="229"/>
      <c r="I5406" s="32"/>
      <c r="J5406" s="32"/>
      <c r="K5406" s="229"/>
      <c r="L5406" s="229"/>
      <c r="M5406" s="232"/>
      <c r="N5406" s="229"/>
    </row>
    <row r="5407">
      <c r="A5407" s="227" t="str">
        <f t="shared" si="1"/>
        <v>#VALUE!</v>
      </c>
      <c r="B5407" s="227" t="str">
        <f t="shared" si="2"/>
        <v>#VALUE!</v>
      </c>
      <c r="C5407" s="32"/>
      <c r="D5407" s="32"/>
      <c r="E5407" s="231"/>
      <c r="F5407" s="32"/>
      <c r="G5407" s="229"/>
      <c r="H5407" s="229"/>
      <c r="I5407" s="32"/>
      <c r="J5407" s="32"/>
      <c r="K5407" s="229"/>
      <c r="L5407" s="229"/>
      <c r="M5407" s="232"/>
      <c r="N5407" s="229"/>
    </row>
    <row r="5408">
      <c r="A5408" s="227" t="str">
        <f t="shared" si="1"/>
        <v>#VALUE!</v>
      </c>
      <c r="B5408" s="227" t="str">
        <f t="shared" si="2"/>
        <v>#VALUE!</v>
      </c>
      <c r="C5408" s="32"/>
      <c r="D5408" s="32"/>
      <c r="E5408" s="231"/>
      <c r="F5408" s="32"/>
      <c r="G5408" s="229"/>
      <c r="H5408" s="229"/>
      <c r="I5408" s="32"/>
      <c r="J5408" s="32"/>
      <c r="K5408" s="229"/>
      <c r="L5408" s="229"/>
      <c r="M5408" s="232"/>
      <c r="N5408" s="229"/>
    </row>
    <row r="5409">
      <c r="A5409" s="227" t="str">
        <f t="shared" si="1"/>
        <v>#VALUE!</v>
      </c>
      <c r="B5409" s="227" t="str">
        <f t="shared" si="2"/>
        <v>#VALUE!</v>
      </c>
      <c r="C5409" s="32"/>
      <c r="D5409" s="32"/>
      <c r="E5409" s="231"/>
      <c r="F5409" s="32"/>
      <c r="G5409" s="229"/>
      <c r="H5409" s="229"/>
      <c r="I5409" s="32"/>
      <c r="J5409" s="32"/>
      <c r="K5409" s="229"/>
      <c r="L5409" s="229"/>
      <c r="M5409" s="232"/>
      <c r="N5409" s="229"/>
    </row>
    <row r="5410">
      <c r="A5410" s="227" t="str">
        <f t="shared" si="1"/>
        <v>#VALUE!</v>
      </c>
      <c r="B5410" s="227" t="str">
        <f t="shared" si="2"/>
        <v>#VALUE!</v>
      </c>
      <c r="C5410" s="32"/>
      <c r="D5410" s="32"/>
      <c r="E5410" s="231"/>
      <c r="F5410" s="32"/>
      <c r="G5410" s="229"/>
      <c r="H5410" s="229"/>
      <c r="I5410" s="32"/>
      <c r="J5410" s="32"/>
      <c r="K5410" s="229"/>
      <c r="L5410" s="229"/>
      <c r="M5410" s="232"/>
      <c r="N5410" s="229"/>
    </row>
    <row r="5411">
      <c r="A5411" s="227" t="str">
        <f t="shared" si="1"/>
        <v>#VALUE!</v>
      </c>
      <c r="B5411" s="227" t="str">
        <f t="shared" si="2"/>
        <v>#VALUE!</v>
      </c>
      <c r="C5411" s="32"/>
      <c r="D5411" s="32"/>
      <c r="E5411" s="231"/>
      <c r="F5411" s="32"/>
      <c r="G5411" s="229"/>
      <c r="H5411" s="229"/>
      <c r="I5411" s="32"/>
      <c r="J5411" s="32"/>
      <c r="K5411" s="229"/>
      <c r="L5411" s="229"/>
      <c r="M5411" s="232"/>
      <c r="N5411" s="229"/>
    </row>
    <row r="5412">
      <c r="A5412" s="227" t="str">
        <f t="shared" si="1"/>
        <v>#VALUE!</v>
      </c>
      <c r="B5412" s="227" t="str">
        <f t="shared" si="2"/>
        <v>#VALUE!</v>
      </c>
      <c r="C5412" s="32"/>
      <c r="D5412" s="32"/>
      <c r="E5412" s="229"/>
      <c r="F5412" s="32"/>
      <c r="G5412" s="229"/>
      <c r="H5412" s="229"/>
      <c r="I5412" s="32"/>
      <c r="J5412" s="32"/>
      <c r="K5412" s="229"/>
      <c r="L5412" s="229"/>
      <c r="M5412" s="232"/>
      <c r="N5412" s="229"/>
    </row>
    <row r="5413">
      <c r="A5413" s="227" t="str">
        <f t="shared" si="1"/>
        <v>#VALUE!</v>
      </c>
      <c r="B5413" s="227" t="str">
        <f t="shared" si="2"/>
        <v>#VALUE!</v>
      </c>
      <c r="C5413" s="32"/>
      <c r="D5413" s="32"/>
      <c r="E5413" s="231"/>
      <c r="F5413" s="32"/>
      <c r="G5413" s="229"/>
      <c r="H5413" s="229"/>
      <c r="I5413" s="32"/>
      <c r="J5413" s="32"/>
      <c r="K5413" s="229"/>
      <c r="L5413" s="229"/>
      <c r="M5413" s="232"/>
      <c r="N5413" s="229"/>
    </row>
    <row r="5414">
      <c r="A5414" s="227" t="str">
        <f t="shared" si="1"/>
        <v>#VALUE!</v>
      </c>
      <c r="B5414" s="227" t="str">
        <f t="shared" si="2"/>
        <v>#VALUE!</v>
      </c>
      <c r="C5414" s="32"/>
      <c r="D5414" s="32"/>
      <c r="E5414" s="229"/>
      <c r="F5414" s="32"/>
      <c r="G5414" s="229"/>
      <c r="H5414" s="229"/>
      <c r="I5414" s="32"/>
      <c r="J5414" s="32"/>
      <c r="K5414" s="229"/>
      <c r="L5414" s="229"/>
      <c r="M5414" s="232"/>
      <c r="N5414" s="229"/>
    </row>
    <row r="5415">
      <c r="A5415" s="227" t="str">
        <f t="shared" si="1"/>
        <v>#VALUE!</v>
      </c>
      <c r="B5415" s="227" t="str">
        <f t="shared" si="2"/>
        <v>#VALUE!</v>
      </c>
      <c r="C5415" s="32"/>
      <c r="D5415" s="32"/>
      <c r="E5415" s="231"/>
      <c r="F5415" s="32"/>
      <c r="G5415" s="229"/>
      <c r="H5415" s="229"/>
      <c r="I5415" s="32"/>
      <c r="J5415" s="32"/>
      <c r="K5415" s="229"/>
      <c r="L5415" s="229"/>
      <c r="M5415" s="232"/>
      <c r="N5415" s="229"/>
    </row>
    <row r="5416">
      <c r="A5416" s="227" t="str">
        <f t="shared" si="1"/>
        <v>#VALUE!</v>
      </c>
      <c r="B5416" s="227" t="str">
        <f t="shared" si="2"/>
        <v>#VALUE!</v>
      </c>
      <c r="C5416" s="32"/>
      <c r="D5416" s="32"/>
      <c r="E5416" s="231"/>
      <c r="F5416" s="32"/>
      <c r="G5416" s="229"/>
      <c r="H5416" s="229"/>
      <c r="I5416" s="32"/>
      <c r="J5416" s="32"/>
      <c r="K5416" s="229"/>
      <c r="L5416" s="229"/>
      <c r="M5416" s="232"/>
      <c r="N5416" s="229"/>
    </row>
    <row r="5417">
      <c r="A5417" s="227" t="str">
        <f t="shared" si="1"/>
        <v>#VALUE!</v>
      </c>
      <c r="B5417" s="227" t="str">
        <f t="shared" si="2"/>
        <v>#VALUE!</v>
      </c>
      <c r="C5417" s="32"/>
      <c r="D5417" s="32"/>
      <c r="E5417" s="231"/>
      <c r="F5417" s="32"/>
      <c r="G5417" s="229"/>
      <c r="H5417" s="229"/>
      <c r="I5417" s="32"/>
      <c r="J5417" s="32"/>
      <c r="K5417" s="229"/>
      <c r="L5417" s="229"/>
      <c r="M5417" s="232"/>
      <c r="N5417" s="229"/>
    </row>
    <row r="5418">
      <c r="A5418" s="227" t="str">
        <f t="shared" si="1"/>
        <v>#VALUE!</v>
      </c>
      <c r="B5418" s="227" t="str">
        <f t="shared" si="2"/>
        <v>#VALUE!</v>
      </c>
      <c r="C5418" s="32"/>
      <c r="D5418" s="32"/>
      <c r="E5418" s="231"/>
      <c r="F5418" s="32"/>
      <c r="G5418" s="229"/>
      <c r="H5418" s="229"/>
      <c r="I5418" s="32"/>
      <c r="J5418" s="32"/>
      <c r="K5418" s="229"/>
      <c r="L5418" s="229"/>
      <c r="M5418" s="232"/>
      <c r="N5418" s="229"/>
    </row>
    <row r="5419">
      <c r="A5419" s="227" t="str">
        <f t="shared" si="1"/>
        <v>#VALUE!</v>
      </c>
      <c r="B5419" s="227" t="str">
        <f t="shared" si="2"/>
        <v>#VALUE!</v>
      </c>
      <c r="C5419" s="32"/>
      <c r="D5419" s="32"/>
      <c r="E5419" s="231"/>
      <c r="F5419" s="32"/>
      <c r="G5419" s="229"/>
      <c r="H5419" s="229"/>
      <c r="I5419" s="32"/>
      <c r="J5419" s="32"/>
      <c r="K5419" s="229"/>
      <c r="L5419" s="229"/>
      <c r="M5419" s="232"/>
      <c r="N5419" s="229"/>
    </row>
    <row r="5420">
      <c r="A5420" s="227" t="str">
        <f t="shared" si="1"/>
        <v>#VALUE!</v>
      </c>
      <c r="B5420" s="227" t="str">
        <f t="shared" si="2"/>
        <v>#VALUE!</v>
      </c>
      <c r="C5420" s="32"/>
      <c r="D5420" s="32"/>
      <c r="E5420" s="231"/>
      <c r="F5420" s="32"/>
      <c r="G5420" s="229"/>
      <c r="H5420" s="229"/>
      <c r="I5420" s="32"/>
      <c r="J5420" s="32"/>
      <c r="K5420" s="229"/>
      <c r="L5420" s="229"/>
      <c r="M5420" s="232"/>
      <c r="N5420" s="229"/>
    </row>
    <row r="5421">
      <c r="A5421" s="227" t="str">
        <f t="shared" si="1"/>
        <v>#VALUE!</v>
      </c>
      <c r="B5421" s="227" t="str">
        <f t="shared" si="2"/>
        <v>#VALUE!</v>
      </c>
      <c r="C5421" s="32"/>
      <c r="D5421" s="32"/>
      <c r="E5421" s="231"/>
      <c r="F5421" s="32"/>
      <c r="G5421" s="229"/>
      <c r="H5421" s="229"/>
      <c r="I5421" s="32"/>
      <c r="J5421" s="32"/>
      <c r="K5421" s="229"/>
      <c r="L5421" s="229"/>
      <c r="M5421" s="232"/>
      <c r="N5421" s="229"/>
    </row>
    <row r="5422">
      <c r="A5422" s="227" t="str">
        <f t="shared" si="1"/>
        <v>#VALUE!</v>
      </c>
      <c r="B5422" s="227" t="str">
        <f t="shared" si="2"/>
        <v>#VALUE!</v>
      </c>
      <c r="C5422" s="32"/>
      <c r="D5422" s="32"/>
      <c r="E5422" s="231"/>
      <c r="F5422" s="32"/>
      <c r="G5422" s="229"/>
      <c r="H5422" s="229"/>
      <c r="I5422" s="32"/>
      <c r="J5422" s="32"/>
      <c r="K5422" s="229"/>
      <c r="L5422" s="229"/>
      <c r="M5422" s="232"/>
      <c r="N5422" s="229"/>
    </row>
    <row r="5423">
      <c r="A5423" s="227" t="str">
        <f t="shared" si="1"/>
        <v>#VALUE!</v>
      </c>
      <c r="B5423" s="227" t="str">
        <f t="shared" si="2"/>
        <v>#VALUE!</v>
      </c>
      <c r="C5423" s="32"/>
      <c r="D5423" s="32"/>
      <c r="E5423" s="231"/>
      <c r="F5423" s="32"/>
      <c r="G5423" s="229"/>
      <c r="H5423" s="229"/>
      <c r="I5423" s="32"/>
      <c r="J5423" s="32"/>
      <c r="K5423" s="229"/>
      <c r="L5423" s="229"/>
      <c r="M5423" s="232"/>
      <c r="N5423" s="229"/>
    </row>
    <row r="5424">
      <c r="A5424" s="227" t="str">
        <f t="shared" si="1"/>
        <v>#VALUE!</v>
      </c>
      <c r="B5424" s="227" t="str">
        <f t="shared" si="2"/>
        <v>#VALUE!</v>
      </c>
      <c r="C5424" s="32"/>
      <c r="D5424" s="32"/>
      <c r="E5424" s="231"/>
      <c r="F5424" s="32"/>
      <c r="G5424" s="229"/>
      <c r="H5424" s="229"/>
      <c r="I5424" s="32"/>
      <c r="J5424" s="32"/>
      <c r="K5424" s="229"/>
      <c r="L5424" s="229"/>
      <c r="M5424" s="232"/>
      <c r="N5424" s="229"/>
    </row>
    <row r="5425">
      <c r="A5425" s="227" t="str">
        <f t="shared" si="1"/>
        <v>#VALUE!</v>
      </c>
      <c r="B5425" s="227" t="str">
        <f t="shared" si="2"/>
        <v>#VALUE!</v>
      </c>
      <c r="C5425" s="32"/>
      <c r="D5425" s="32"/>
      <c r="E5425" s="231"/>
      <c r="F5425" s="32"/>
      <c r="G5425" s="229"/>
      <c r="H5425" s="229"/>
      <c r="I5425" s="32"/>
      <c r="J5425" s="32"/>
      <c r="K5425" s="229"/>
      <c r="L5425" s="229"/>
      <c r="M5425" s="232"/>
      <c r="N5425" s="229"/>
    </row>
    <row r="5426">
      <c r="A5426" s="227" t="str">
        <f t="shared" si="1"/>
        <v>#VALUE!</v>
      </c>
      <c r="B5426" s="227" t="str">
        <f t="shared" si="2"/>
        <v>#VALUE!</v>
      </c>
      <c r="C5426" s="32"/>
      <c r="D5426" s="32"/>
      <c r="E5426" s="229"/>
      <c r="F5426" s="32"/>
      <c r="G5426" s="229"/>
      <c r="H5426" s="229"/>
      <c r="I5426" s="32"/>
      <c r="J5426" s="32"/>
      <c r="K5426" s="229"/>
      <c r="L5426" s="229"/>
      <c r="M5426" s="232"/>
      <c r="N5426" s="229"/>
    </row>
    <row r="5427">
      <c r="A5427" s="227" t="str">
        <f t="shared" si="1"/>
        <v>#VALUE!</v>
      </c>
      <c r="B5427" s="227" t="str">
        <f t="shared" si="2"/>
        <v>#VALUE!</v>
      </c>
      <c r="C5427" s="32"/>
      <c r="D5427" s="32"/>
      <c r="E5427" s="231"/>
      <c r="F5427" s="32"/>
      <c r="G5427" s="229"/>
      <c r="H5427" s="229"/>
      <c r="I5427" s="32"/>
      <c r="J5427" s="32"/>
      <c r="K5427" s="229"/>
      <c r="L5427" s="229"/>
      <c r="M5427" s="232"/>
      <c r="N5427" s="229"/>
    </row>
    <row r="5428">
      <c r="A5428" s="227" t="str">
        <f t="shared" si="1"/>
        <v>#VALUE!</v>
      </c>
      <c r="B5428" s="227" t="str">
        <f t="shared" si="2"/>
        <v>#VALUE!</v>
      </c>
      <c r="C5428" s="32"/>
      <c r="D5428" s="32"/>
      <c r="E5428" s="231"/>
      <c r="F5428" s="32"/>
      <c r="G5428" s="229"/>
      <c r="H5428" s="229"/>
      <c r="I5428" s="32"/>
      <c r="J5428" s="32"/>
      <c r="K5428" s="229"/>
      <c r="L5428" s="229"/>
      <c r="M5428" s="232"/>
      <c r="N5428" s="229"/>
    </row>
    <row r="5429">
      <c r="A5429" s="227" t="str">
        <f t="shared" si="1"/>
        <v>#VALUE!</v>
      </c>
      <c r="B5429" s="227" t="str">
        <f t="shared" si="2"/>
        <v>#VALUE!</v>
      </c>
      <c r="C5429" s="32"/>
      <c r="D5429" s="32"/>
      <c r="E5429" s="231"/>
      <c r="F5429" s="32"/>
      <c r="G5429" s="229"/>
      <c r="H5429" s="229"/>
      <c r="I5429" s="32"/>
      <c r="J5429" s="32"/>
      <c r="K5429" s="229"/>
      <c r="L5429" s="229"/>
      <c r="M5429" s="232"/>
      <c r="N5429" s="229"/>
    </row>
    <row r="5430">
      <c r="A5430" s="227" t="str">
        <f t="shared" si="1"/>
        <v>#VALUE!</v>
      </c>
      <c r="B5430" s="227" t="str">
        <f t="shared" si="2"/>
        <v>#VALUE!</v>
      </c>
      <c r="C5430" s="32"/>
      <c r="D5430" s="32"/>
      <c r="E5430" s="231"/>
      <c r="F5430" s="32"/>
      <c r="G5430" s="229"/>
      <c r="H5430" s="229"/>
      <c r="I5430" s="32"/>
      <c r="J5430" s="32"/>
      <c r="K5430" s="229"/>
      <c r="L5430" s="229"/>
      <c r="M5430" s="232"/>
      <c r="N5430" s="229"/>
    </row>
    <row r="5431">
      <c r="A5431" s="227" t="str">
        <f t="shared" si="1"/>
        <v>#VALUE!</v>
      </c>
      <c r="B5431" s="227" t="str">
        <f t="shared" si="2"/>
        <v>#VALUE!</v>
      </c>
      <c r="C5431" s="32"/>
      <c r="D5431" s="32"/>
      <c r="E5431" s="231"/>
      <c r="F5431" s="32"/>
      <c r="G5431" s="229"/>
      <c r="H5431" s="229"/>
      <c r="I5431" s="32"/>
      <c r="J5431" s="32"/>
      <c r="K5431" s="229"/>
      <c r="L5431" s="229"/>
      <c r="M5431" s="232"/>
      <c r="N5431" s="229"/>
    </row>
    <row r="5432">
      <c r="A5432" s="227" t="str">
        <f t="shared" si="1"/>
        <v>#VALUE!</v>
      </c>
      <c r="B5432" s="227" t="str">
        <f t="shared" si="2"/>
        <v>#VALUE!</v>
      </c>
      <c r="C5432" s="32"/>
      <c r="D5432" s="32"/>
      <c r="E5432" s="231"/>
      <c r="F5432" s="32"/>
      <c r="G5432" s="229"/>
      <c r="H5432" s="229"/>
      <c r="I5432" s="32"/>
      <c r="J5432" s="32"/>
      <c r="K5432" s="229"/>
      <c r="L5432" s="229"/>
      <c r="M5432" s="232"/>
      <c r="N5432" s="229"/>
    </row>
    <row r="5433">
      <c r="A5433" s="227" t="str">
        <f t="shared" si="1"/>
        <v>#VALUE!</v>
      </c>
      <c r="B5433" s="227" t="str">
        <f t="shared" si="2"/>
        <v>#VALUE!</v>
      </c>
      <c r="C5433" s="32"/>
      <c r="D5433" s="32"/>
      <c r="E5433" s="231"/>
      <c r="F5433" s="32"/>
      <c r="G5433" s="229"/>
      <c r="H5433" s="229"/>
      <c r="I5433" s="32"/>
      <c r="J5433" s="32"/>
      <c r="K5433" s="229"/>
      <c r="L5433" s="229"/>
      <c r="M5433" s="232"/>
      <c r="N5433" s="229"/>
    </row>
    <row r="5434">
      <c r="A5434" s="227" t="str">
        <f t="shared" si="1"/>
        <v>#VALUE!</v>
      </c>
      <c r="B5434" s="227" t="str">
        <f t="shared" si="2"/>
        <v>#VALUE!</v>
      </c>
      <c r="C5434" s="32"/>
      <c r="D5434" s="32"/>
      <c r="E5434" s="231"/>
      <c r="F5434" s="32"/>
      <c r="G5434" s="229"/>
      <c r="H5434" s="229"/>
      <c r="I5434" s="32"/>
      <c r="J5434" s="32"/>
      <c r="K5434" s="229"/>
      <c r="L5434" s="229"/>
      <c r="M5434" s="232"/>
      <c r="N5434" s="229"/>
    </row>
    <row r="5435">
      <c r="A5435" s="227" t="str">
        <f t="shared" si="1"/>
        <v>#VALUE!</v>
      </c>
      <c r="B5435" s="227" t="str">
        <f t="shared" si="2"/>
        <v>#VALUE!</v>
      </c>
      <c r="C5435" s="32"/>
      <c r="D5435" s="32"/>
      <c r="E5435" s="231"/>
      <c r="F5435" s="32"/>
      <c r="G5435" s="229"/>
      <c r="H5435" s="229"/>
      <c r="I5435" s="32"/>
      <c r="J5435" s="32"/>
      <c r="K5435" s="229"/>
      <c r="L5435" s="229"/>
      <c r="M5435" s="232"/>
      <c r="N5435" s="229"/>
    </row>
    <row r="5436">
      <c r="A5436" s="227" t="str">
        <f t="shared" si="1"/>
        <v>#VALUE!</v>
      </c>
      <c r="B5436" s="227" t="str">
        <f t="shared" si="2"/>
        <v>#VALUE!</v>
      </c>
      <c r="C5436" s="32"/>
      <c r="D5436" s="32"/>
      <c r="E5436" s="231"/>
      <c r="F5436" s="32"/>
      <c r="G5436" s="229"/>
      <c r="H5436" s="229"/>
      <c r="I5436" s="32"/>
      <c r="J5436" s="32"/>
      <c r="K5436" s="229"/>
      <c r="L5436" s="229"/>
      <c r="M5436" s="232"/>
      <c r="N5436" s="229"/>
    </row>
    <row r="5437">
      <c r="A5437" s="227" t="str">
        <f t="shared" si="1"/>
        <v>#VALUE!</v>
      </c>
      <c r="B5437" s="227" t="str">
        <f t="shared" si="2"/>
        <v>#VALUE!</v>
      </c>
      <c r="C5437" s="32"/>
      <c r="D5437" s="32"/>
      <c r="E5437" s="231"/>
      <c r="F5437" s="32"/>
      <c r="G5437" s="229"/>
      <c r="H5437" s="229"/>
      <c r="I5437" s="32"/>
      <c r="J5437" s="32"/>
      <c r="K5437" s="229"/>
      <c r="L5437" s="229"/>
      <c r="M5437" s="232"/>
      <c r="N5437" s="229"/>
    </row>
    <row r="5438">
      <c r="A5438" s="227" t="str">
        <f t="shared" si="1"/>
        <v>#VALUE!</v>
      </c>
      <c r="B5438" s="227" t="str">
        <f t="shared" si="2"/>
        <v>#VALUE!</v>
      </c>
      <c r="C5438" s="32"/>
      <c r="D5438" s="32"/>
      <c r="E5438" s="231"/>
      <c r="F5438" s="32"/>
      <c r="G5438" s="229"/>
      <c r="H5438" s="229"/>
      <c r="I5438" s="32"/>
      <c r="J5438" s="32"/>
      <c r="K5438" s="229"/>
      <c r="L5438" s="229"/>
      <c r="M5438" s="232"/>
      <c r="N5438" s="229"/>
    </row>
    <row r="5439">
      <c r="A5439" s="227" t="str">
        <f t="shared" si="1"/>
        <v>#VALUE!</v>
      </c>
      <c r="B5439" s="227" t="str">
        <f t="shared" si="2"/>
        <v>#VALUE!</v>
      </c>
      <c r="C5439" s="32"/>
      <c r="D5439" s="32"/>
      <c r="E5439" s="231"/>
      <c r="F5439" s="32"/>
      <c r="G5439" s="229"/>
      <c r="H5439" s="229"/>
      <c r="I5439" s="32"/>
      <c r="J5439" s="32"/>
      <c r="K5439" s="229"/>
      <c r="L5439" s="229"/>
      <c r="M5439" s="232"/>
      <c r="N5439" s="229"/>
    </row>
    <row r="5440">
      <c r="A5440" s="227" t="str">
        <f t="shared" si="1"/>
        <v>#VALUE!</v>
      </c>
      <c r="B5440" s="227" t="str">
        <f t="shared" si="2"/>
        <v>#VALUE!</v>
      </c>
      <c r="C5440" s="32"/>
      <c r="D5440" s="32"/>
      <c r="E5440" s="231"/>
      <c r="F5440" s="32"/>
      <c r="G5440" s="229"/>
      <c r="H5440" s="229"/>
      <c r="I5440" s="32"/>
      <c r="J5440" s="32"/>
      <c r="K5440" s="229"/>
      <c r="L5440" s="229"/>
      <c r="M5440" s="232"/>
      <c r="N5440" s="229"/>
    </row>
    <row r="5441">
      <c r="A5441" s="227" t="str">
        <f t="shared" si="1"/>
        <v>#VALUE!</v>
      </c>
      <c r="B5441" s="227" t="str">
        <f t="shared" si="2"/>
        <v>#VALUE!</v>
      </c>
      <c r="C5441" s="32"/>
      <c r="D5441" s="32"/>
      <c r="E5441" s="231"/>
      <c r="F5441" s="32"/>
      <c r="G5441" s="229"/>
      <c r="H5441" s="229"/>
      <c r="I5441" s="32"/>
      <c r="J5441" s="32"/>
      <c r="K5441" s="229"/>
      <c r="L5441" s="229"/>
      <c r="M5441" s="232"/>
      <c r="N5441" s="229"/>
    </row>
    <row r="5442">
      <c r="A5442" s="227" t="str">
        <f t="shared" si="1"/>
        <v>#VALUE!</v>
      </c>
      <c r="B5442" s="227" t="str">
        <f t="shared" si="2"/>
        <v>#VALUE!</v>
      </c>
      <c r="C5442" s="32"/>
      <c r="D5442" s="32"/>
      <c r="E5442" s="231"/>
      <c r="F5442" s="32"/>
      <c r="G5442" s="229"/>
      <c r="H5442" s="229"/>
      <c r="I5442" s="32"/>
      <c r="J5442" s="32"/>
      <c r="K5442" s="229"/>
      <c r="L5442" s="229"/>
      <c r="M5442" s="232"/>
      <c r="N5442" s="229"/>
    </row>
    <row r="5443">
      <c r="A5443" s="227" t="str">
        <f t="shared" si="1"/>
        <v>#VALUE!</v>
      </c>
      <c r="B5443" s="227" t="str">
        <f t="shared" si="2"/>
        <v>#VALUE!</v>
      </c>
      <c r="C5443" s="32"/>
      <c r="D5443" s="32"/>
      <c r="E5443" s="231"/>
      <c r="F5443" s="32"/>
      <c r="G5443" s="229"/>
      <c r="H5443" s="229"/>
      <c r="I5443" s="32"/>
      <c r="J5443" s="32"/>
      <c r="K5443" s="229"/>
      <c r="L5443" s="229"/>
      <c r="M5443" s="232"/>
      <c r="N5443" s="229"/>
    </row>
    <row r="5444">
      <c r="A5444" s="227" t="str">
        <f t="shared" si="1"/>
        <v>#VALUE!</v>
      </c>
      <c r="B5444" s="227" t="str">
        <f t="shared" si="2"/>
        <v>#VALUE!</v>
      </c>
      <c r="C5444" s="32"/>
      <c r="D5444" s="32"/>
      <c r="E5444" s="231"/>
      <c r="F5444" s="32"/>
      <c r="G5444" s="229"/>
      <c r="H5444" s="229"/>
      <c r="I5444" s="232"/>
      <c r="J5444" s="32"/>
      <c r="K5444" s="229"/>
      <c r="L5444" s="229"/>
      <c r="M5444" s="232"/>
      <c r="N5444" s="229"/>
    </row>
    <row r="5445">
      <c r="A5445" s="227" t="str">
        <f t="shared" si="1"/>
        <v>#VALUE!</v>
      </c>
      <c r="B5445" s="227" t="str">
        <f t="shared" si="2"/>
        <v>#VALUE!</v>
      </c>
      <c r="C5445" s="32"/>
      <c r="D5445" s="32"/>
      <c r="E5445" s="231"/>
      <c r="F5445" s="32"/>
      <c r="G5445" s="229"/>
      <c r="H5445" s="229"/>
      <c r="I5445" s="32"/>
      <c r="J5445" s="32"/>
      <c r="K5445" s="229"/>
      <c r="L5445" s="229"/>
      <c r="M5445" s="232"/>
      <c r="N5445" s="229"/>
    </row>
    <row r="5446">
      <c r="A5446" s="227" t="str">
        <f t="shared" si="1"/>
        <v>#VALUE!</v>
      </c>
      <c r="B5446" s="227" t="str">
        <f t="shared" si="2"/>
        <v>#VALUE!</v>
      </c>
      <c r="C5446" s="32"/>
      <c r="D5446" s="32"/>
      <c r="E5446" s="231"/>
      <c r="F5446" s="32"/>
      <c r="G5446" s="229"/>
      <c r="H5446" s="229"/>
      <c r="I5446" s="32"/>
      <c r="J5446" s="32"/>
      <c r="K5446" s="229"/>
      <c r="L5446" s="229"/>
      <c r="M5446" s="232"/>
      <c r="N5446" s="229"/>
    </row>
    <row r="5447">
      <c r="A5447" s="227" t="str">
        <f t="shared" si="1"/>
        <v>#VALUE!</v>
      </c>
      <c r="B5447" s="227" t="str">
        <f t="shared" si="2"/>
        <v>#VALUE!</v>
      </c>
      <c r="C5447" s="32"/>
      <c r="D5447" s="32"/>
      <c r="E5447" s="231"/>
      <c r="F5447" s="32"/>
      <c r="G5447" s="229"/>
      <c r="H5447" s="229"/>
      <c r="I5447" s="32"/>
      <c r="J5447" s="32"/>
      <c r="K5447" s="229"/>
      <c r="L5447" s="229"/>
      <c r="M5447" s="232"/>
      <c r="N5447" s="229"/>
    </row>
    <row r="5448">
      <c r="A5448" s="227" t="str">
        <f t="shared" si="1"/>
        <v>#VALUE!</v>
      </c>
      <c r="B5448" s="227" t="str">
        <f t="shared" si="2"/>
        <v>#VALUE!</v>
      </c>
      <c r="C5448" s="32"/>
      <c r="D5448" s="32"/>
      <c r="E5448" s="231"/>
      <c r="F5448" s="32"/>
      <c r="G5448" s="229"/>
      <c r="H5448" s="229"/>
      <c r="I5448" s="32"/>
      <c r="J5448" s="32"/>
      <c r="K5448" s="229"/>
      <c r="L5448" s="229"/>
      <c r="M5448" s="232"/>
      <c r="N5448" s="229"/>
    </row>
    <row r="5449">
      <c r="A5449" s="227" t="str">
        <f t="shared" si="1"/>
        <v>#VALUE!</v>
      </c>
      <c r="B5449" s="227" t="str">
        <f t="shared" si="2"/>
        <v>#VALUE!</v>
      </c>
      <c r="C5449" s="32"/>
      <c r="D5449" s="32"/>
      <c r="E5449" s="231"/>
      <c r="F5449" s="32"/>
      <c r="G5449" s="229"/>
      <c r="H5449" s="229"/>
      <c r="I5449" s="32"/>
      <c r="J5449" s="32"/>
      <c r="K5449" s="229"/>
      <c r="L5449" s="229"/>
      <c r="M5449" s="232"/>
      <c r="N5449" s="229"/>
    </row>
    <row r="5450">
      <c r="A5450" s="227" t="str">
        <f t="shared" si="1"/>
        <v>#VALUE!</v>
      </c>
      <c r="B5450" s="227" t="str">
        <f t="shared" si="2"/>
        <v>#VALUE!</v>
      </c>
      <c r="C5450" s="32"/>
      <c r="D5450" s="32"/>
      <c r="E5450" s="231"/>
      <c r="F5450" s="32"/>
      <c r="G5450" s="229"/>
      <c r="H5450" s="229"/>
      <c r="I5450" s="32"/>
      <c r="J5450" s="32"/>
      <c r="K5450" s="229"/>
      <c r="L5450" s="229"/>
      <c r="M5450" s="232"/>
      <c r="N5450" s="229"/>
    </row>
    <row r="5451">
      <c r="A5451" s="227" t="str">
        <f t="shared" si="1"/>
        <v>#VALUE!</v>
      </c>
      <c r="B5451" s="227" t="str">
        <f t="shared" si="2"/>
        <v>#VALUE!</v>
      </c>
      <c r="C5451" s="32"/>
      <c r="D5451" s="32"/>
      <c r="E5451" s="231"/>
      <c r="F5451" s="32"/>
      <c r="G5451" s="229"/>
      <c r="H5451" s="229"/>
      <c r="I5451" s="32"/>
      <c r="J5451" s="32"/>
      <c r="K5451" s="229"/>
      <c r="L5451" s="229"/>
      <c r="M5451" s="232"/>
      <c r="N5451" s="229"/>
    </row>
    <row r="5452">
      <c r="A5452" s="227" t="str">
        <f t="shared" si="1"/>
        <v>#VALUE!</v>
      </c>
      <c r="B5452" s="227" t="str">
        <f t="shared" si="2"/>
        <v>#VALUE!</v>
      </c>
      <c r="C5452" s="32"/>
      <c r="D5452" s="32"/>
      <c r="E5452" s="231"/>
      <c r="F5452" s="32"/>
      <c r="G5452" s="229"/>
      <c r="H5452" s="229"/>
      <c r="I5452" s="32"/>
      <c r="J5452" s="32"/>
      <c r="K5452" s="229"/>
      <c r="L5452" s="229"/>
      <c r="M5452" s="232"/>
      <c r="N5452" s="229"/>
    </row>
    <row r="5453">
      <c r="A5453" s="227" t="str">
        <f t="shared" si="1"/>
        <v>#VALUE!</v>
      </c>
      <c r="B5453" s="227" t="str">
        <f t="shared" si="2"/>
        <v>#VALUE!</v>
      </c>
      <c r="C5453" s="32"/>
      <c r="D5453" s="32"/>
      <c r="E5453" s="231"/>
      <c r="F5453" s="32"/>
      <c r="G5453" s="229"/>
      <c r="H5453" s="229"/>
      <c r="I5453" s="232"/>
      <c r="J5453" s="32"/>
      <c r="K5453" s="229"/>
      <c r="L5453" s="229"/>
      <c r="M5453" s="232"/>
      <c r="N5453" s="229"/>
    </row>
    <row r="5454">
      <c r="A5454" s="227" t="str">
        <f t="shared" si="1"/>
        <v>#VALUE!</v>
      </c>
      <c r="B5454" s="227" t="str">
        <f t="shared" si="2"/>
        <v>#VALUE!</v>
      </c>
      <c r="C5454" s="32"/>
      <c r="D5454" s="32"/>
      <c r="E5454" s="231"/>
      <c r="F5454" s="32"/>
      <c r="G5454" s="229"/>
      <c r="H5454" s="229"/>
      <c r="I5454" s="232"/>
      <c r="J5454" s="32"/>
      <c r="K5454" s="229"/>
      <c r="L5454" s="229"/>
      <c r="M5454" s="232"/>
      <c r="N5454" s="229"/>
    </row>
    <row r="5455">
      <c r="A5455" s="227" t="str">
        <f t="shared" si="1"/>
        <v>#VALUE!</v>
      </c>
      <c r="B5455" s="227" t="str">
        <f t="shared" si="2"/>
        <v>#VALUE!</v>
      </c>
      <c r="C5455" s="32"/>
      <c r="D5455" s="32"/>
      <c r="E5455" s="231"/>
      <c r="F5455" s="32"/>
      <c r="G5455" s="229"/>
      <c r="H5455" s="229"/>
      <c r="I5455" s="232"/>
      <c r="J5455" s="32"/>
      <c r="K5455" s="229"/>
      <c r="L5455" s="229"/>
      <c r="M5455" s="232"/>
      <c r="N5455" s="229"/>
    </row>
    <row r="5456">
      <c r="A5456" s="227" t="str">
        <f t="shared" si="1"/>
        <v>#VALUE!</v>
      </c>
      <c r="B5456" s="227" t="str">
        <f t="shared" si="2"/>
        <v>#VALUE!</v>
      </c>
      <c r="C5456" s="32"/>
      <c r="D5456" s="32"/>
      <c r="E5456" s="231"/>
      <c r="F5456" s="32"/>
      <c r="G5456" s="229"/>
      <c r="H5456" s="229"/>
      <c r="I5456" s="232"/>
      <c r="J5456" s="32"/>
      <c r="K5456" s="229"/>
      <c r="L5456" s="229"/>
      <c r="M5456" s="232"/>
      <c r="N5456" s="229"/>
    </row>
    <row r="5457">
      <c r="A5457" s="227" t="str">
        <f t="shared" si="1"/>
        <v>#VALUE!</v>
      </c>
      <c r="B5457" s="227" t="str">
        <f t="shared" si="2"/>
        <v>#VALUE!</v>
      </c>
      <c r="C5457" s="32"/>
      <c r="D5457" s="32"/>
      <c r="E5457" s="231"/>
      <c r="F5457" s="32"/>
      <c r="G5457" s="229"/>
      <c r="H5457" s="229"/>
      <c r="I5457" s="232"/>
      <c r="J5457" s="32"/>
      <c r="K5457" s="229"/>
      <c r="L5457" s="229"/>
      <c r="M5457" s="232"/>
      <c r="N5457" s="229"/>
    </row>
    <row r="5458">
      <c r="A5458" s="227" t="str">
        <f t="shared" si="1"/>
        <v>#VALUE!</v>
      </c>
      <c r="B5458" s="227" t="str">
        <f t="shared" si="2"/>
        <v>#VALUE!</v>
      </c>
      <c r="C5458" s="32"/>
      <c r="D5458" s="32"/>
      <c r="E5458" s="231"/>
      <c r="F5458" s="32"/>
      <c r="G5458" s="229"/>
      <c r="H5458" s="229"/>
      <c r="I5458" s="232"/>
      <c r="J5458" s="32"/>
      <c r="K5458" s="229"/>
      <c r="L5458" s="229"/>
      <c r="M5458" s="232"/>
      <c r="N5458" s="229"/>
    </row>
    <row r="5459">
      <c r="A5459" s="227" t="str">
        <f t="shared" si="1"/>
        <v>#VALUE!</v>
      </c>
      <c r="B5459" s="227" t="str">
        <f t="shared" si="2"/>
        <v>#VALUE!</v>
      </c>
      <c r="C5459" s="32"/>
      <c r="D5459" s="32"/>
      <c r="E5459" s="231"/>
      <c r="F5459" s="32"/>
      <c r="G5459" s="229"/>
      <c r="H5459" s="229"/>
      <c r="I5459" s="232"/>
      <c r="J5459" s="32"/>
      <c r="K5459" s="229"/>
      <c r="L5459" s="229"/>
      <c r="M5459" s="232"/>
      <c r="N5459" s="229"/>
    </row>
    <row r="5460">
      <c r="A5460" s="227" t="str">
        <f t="shared" si="1"/>
        <v>#VALUE!</v>
      </c>
      <c r="B5460" s="227" t="str">
        <f t="shared" si="2"/>
        <v>#VALUE!</v>
      </c>
      <c r="C5460" s="32"/>
      <c r="D5460" s="32"/>
      <c r="E5460" s="231"/>
      <c r="F5460" s="32"/>
      <c r="G5460" s="229"/>
      <c r="H5460" s="229"/>
      <c r="I5460" s="232"/>
      <c r="J5460" s="32"/>
      <c r="K5460" s="229"/>
      <c r="L5460" s="229"/>
      <c r="M5460" s="232"/>
      <c r="N5460" s="229"/>
    </row>
    <row r="5461">
      <c r="A5461" s="227" t="str">
        <f t="shared" si="1"/>
        <v>#VALUE!</v>
      </c>
      <c r="B5461" s="227" t="str">
        <f t="shared" si="2"/>
        <v>#VALUE!</v>
      </c>
      <c r="C5461" s="32"/>
      <c r="D5461" s="32"/>
      <c r="E5461" s="231"/>
      <c r="F5461" s="32"/>
      <c r="G5461" s="229"/>
      <c r="H5461" s="229"/>
      <c r="I5461" s="232"/>
      <c r="J5461" s="32"/>
      <c r="K5461" s="229"/>
      <c r="L5461" s="229"/>
      <c r="M5461" s="232"/>
      <c r="N5461" s="229"/>
    </row>
    <row r="5462">
      <c r="A5462" s="227" t="str">
        <f t="shared" si="1"/>
        <v>#VALUE!</v>
      </c>
      <c r="B5462" s="227" t="str">
        <f t="shared" si="2"/>
        <v>#VALUE!</v>
      </c>
      <c r="C5462" s="32"/>
      <c r="D5462" s="32"/>
      <c r="E5462" s="231"/>
      <c r="F5462" s="32"/>
      <c r="G5462" s="229"/>
      <c r="H5462" s="229"/>
      <c r="I5462" s="232"/>
      <c r="J5462" s="32"/>
      <c r="K5462" s="229"/>
      <c r="L5462" s="229"/>
      <c r="M5462" s="232"/>
      <c r="N5462" s="229"/>
    </row>
    <row r="5463">
      <c r="A5463" s="227" t="str">
        <f t="shared" si="1"/>
        <v>#VALUE!</v>
      </c>
      <c r="B5463" s="227" t="str">
        <f t="shared" si="2"/>
        <v>#VALUE!</v>
      </c>
      <c r="C5463" s="32"/>
      <c r="D5463" s="32"/>
      <c r="E5463" s="231"/>
      <c r="F5463" s="32"/>
      <c r="G5463" s="229"/>
      <c r="H5463" s="229"/>
      <c r="I5463" s="232"/>
      <c r="J5463" s="32"/>
      <c r="K5463" s="229"/>
      <c r="L5463" s="229"/>
      <c r="M5463" s="232"/>
      <c r="N5463" s="229"/>
    </row>
    <row r="5464">
      <c r="A5464" s="227" t="str">
        <f t="shared" si="1"/>
        <v>#VALUE!</v>
      </c>
      <c r="B5464" s="227" t="str">
        <f t="shared" si="2"/>
        <v>#VALUE!</v>
      </c>
      <c r="C5464" s="32"/>
      <c r="D5464" s="32"/>
      <c r="E5464" s="231"/>
      <c r="F5464" s="32"/>
      <c r="G5464" s="229"/>
      <c r="H5464" s="229"/>
      <c r="I5464" s="232"/>
      <c r="J5464" s="32"/>
      <c r="K5464" s="229"/>
      <c r="L5464" s="229"/>
      <c r="M5464" s="232"/>
      <c r="N5464" s="229"/>
    </row>
    <row r="5465">
      <c r="A5465" s="227" t="str">
        <f t="shared" si="1"/>
        <v>#VALUE!</v>
      </c>
      <c r="B5465" s="227" t="str">
        <f t="shared" si="2"/>
        <v>#VALUE!</v>
      </c>
      <c r="C5465" s="32"/>
      <c r="D5465" s="32"/>
      <c r="E5465" s="231"/>
      <c r="F5465" s="32"/>
      <c r="G5465" s="229"/>
      <c r="H5465" s="229"/>
      <c r="I5465" s="232"/>
      <c r="J5465" s="32"/>
      <c r="K5465" s="229"/>
      <c r="L5465" s="229"/>
      <c r="M5465" s="232"/>
      <c r="N5465" s="229"/>
    </row>
    <row r="5466">
      <c r="A5466" s="227" t="str">
        <f t="shared" si="1"/>
        <v>#VALUE!</v>
      </c>
      <c r="B5466" s="227" t="str">
        <f t="shared" si="2"/>
        <v>#VALUE!</v>
      </c>
      <c r="C5466" s="32"/>
      <c r="D5466" s="32"/>
      <c r="E5466" s="231"/>
      <c r="F5466" s="32"/>
      <c r="G5466" s="229"/>
      <c r="H5466" s="229"/>
      <c r="I5466" s="232"/>
      <c r="J5466" s="32"/>
      <c r="K5466" s="229"/>
      <c r="L5466" s="229"/>
      <c r="M5466" s="232"/>
      <c r="N5466" s="229"/>
    </row>
    <row r="5467">
      <c r="A5467" s="227" t="str">
        <f t="shared" si="1"/>
        <v>#VALUE!</v>
      </c>
      <c r="B5467" s="227" t="str">
        <f t="shared" si="2"/>
        <v>#VALUE!</v>
      </c>
      <c r="C5467" s="32"/>
      <c r="D5467" s="32"/>
      <c r="E5467" s="231"/>
      <c r="F5467" s="32"/>
      <c r="G5467" s="229"/>
      <c r="H5467" s="229"/>
      <c r="I5467" s="232"/>
      <c r="J5467" s="32"/>
      <c r="K5467" s="229"/>
      <c r="L5467" s="229"/>
      <c r="M5467" s="232"/>
      <c r="N5467" s="229"/>
    </row>
    <row r="5468">
      <c r="A5468" s="227" t="str">
        <f t="shared" si="1"/>
        <v>#VALUE!</v>
      </c>
      <c r="B5468" s="227" t="str">
        <f t="shared" si="2"/>
        <v>#VALUE!</v>
      </c>
      <c r="C5468" s="32"/>
      <c r="D5468" s="32"/>
      <c r="E5468" s="231"/>
      <c r="F5468" s="32"/>
      <c r="G5468" s="229"/>
      <c r="H5468" s="229"/>
      <c r="I5468" s="232"/>
      <c r="J5468" s="32"/>
      <c r="K5468" s="229"/>
      <c r="L5468" s="229"/>
      <c r="M5468" s="232"/>
      <c r="N5468" s="229"/>
    </row>
    <row r="5469">
      <c r="A5469" s="227" t="str">
        <f t="shared" si="1"/>
        <v>#VALUE!</v>
      </c>
      <c r="B5469" s="227" t="str">
        <f t="shared" si="2"/>
        <v>#VALUE!</v>
      </c>
      <c r="C5469" s="32"/>
      <c r="D5469" s="32"/>
      <c r="E5469" s="231"/>
      <c r="F5469" s="32"/>
      <c r="G5469" s="229"/>
      <c r="H5469" s="229"/>
      <c r="I5469" s="232"/>
      <c r="J5469" s="32"/>
      <c r="K5469" s="229"/>
      <c r="L5469" s="229"/>
      <c r="M5469" s="232"/>
      <c r="N5469" s="229"/>
    </row>
    <row r="5470">
      <c r="A5470" s="227" t="str">
        <f t="shared" si="1"/>
        <v>#VALUE!</v>
      </c>
      <c r="B5470" s="227" t="str">
        <f t="shared" si="2"/>
        <v>#VALUE!</v>
      </c>
      <c r="C5470" s="32"/>
      <c r="D5470" s="32"/>
      <c r="E5470" s="231"/>
      <c r="F5470" s="32"/>
      <c r="G5470" s="229"/>
      <c r="H5470" s="229"/>
      <c r="I5470" s="232"/>
      <c r="J5470" s="32"/>
      <c r="K5470" s="229"/>
      <c r="L5470" s="229"/>
      <c r="M5470" s="232"/>
      <c r="N5470" s="229"/>
    </row>
    <row r="5471">
      <c r="A5471" s="227" t="str">
        <f t="shared" si="1"/>
        <v>#VALUE!</v>
      </c>
      <c r="B5471" s="227" t="str">
        <f t="shared" si="2"/>
        <v>#VALUE!</v>
      </c>
      <c r="C5471" s="32"/>
      <c r="D5471" s="32"/>
      <c r="E5471" s="231"/>
      <c r="F5471" s="32"/>
      <c r="G5471" s="229"/>
      <c r="H5471" s="229"/>
      <c r="I5471" s="232"/>
      <c r="J5471" s="32"/>
      <c r="K5471" s="229"/>
      <c r="L5471" s="229"/>
      <c r="M5471" s="232"/>
      <c r="N5471" s="229"/>
    </row>
    <row r="5472">
      <c r="A5472" s="227" t="str">
        <f t="shared" si="1"/>
        <v>#VALUE!</v>
      </c>
      <c r="B5472" s="227" t="str">
        <f t="shared" si="2"/>
        <v>#VALUE!</v>
      </c>
      <c r="C5472" s="32"/>
      <c r="D5472" s="32"/>
      <c r="E5472" s="231"/>
      <c r="F5472" s="32"/>
      <c r="G5472" s="229"/>
      <c r="H5472" s="229"/>
      <c r="I5472" s="232"/>
      <c r="J5472" s="32"/>
      <c r="K5472" s="229"/>
      <c r="L5472" s="229"/>
      <c r="M5472" s="232"/>
      <c r="N5472" s="229"/>
    </row>
    <row r="5473">
      <c r="A5473" s="227" t="str">
        <f t="shared" si="1"/>
        <v>#VALUE!</v>
      </c>
      <c r="B5473" s="227" t="str">
        <f t="shared" si="2"/>
        <v>#VALUE!</v>
      </c>
      <c r="C5473" s="32"/>
      <c r="D5473" s="32"/>
      <c r="E5473" s="231"/>
      <c r="F5473" s="32"/>
      <c r="G5473" s="229"/>
      <c r="H5473" s="229"/>
      <c r="I5473" s="232"/>
      <c r="J5473" s="32"/>
      <c r="K5473" s="229"/>
      <c r="L5473" s="229"/>
      <c r="M5473" s="232"/>
      <c r="N5473" s="229"/>
    </row>
    <row r="5474">
      <c r="A5474" s="227" t="str">
        <f t="shared" si="1"/>
        <v>#VALUE!</v>
      </c>
      <c r="B5474" s="227" t="str">
        <f t="shared" si="2"/>
        <v>#VALUE!</v>
      </c>
      <c r="C5474" s="32"/>
      <c r="D5474" s="32"/>
      <c r="E5474" s="231"/>
      <c r="F5474" s="32"/>
      <c r="G5474" s="229"/>
      <c r="H5474" s="229"/>
      <c r="I5474" s="232"/>
      <c r="J5474" s="32"/>
      <c r="K5474" s="229"/>
      <c r="L5474" s="229"/>
      <c r="M5474" s="232"/>
      <c r="N5474" s="229"/>
    </row>
    <row r="5475">
      <c r="A5475" s="227" t="str">
        <f t="shared" si="1"/>
        <v>#VALUE!</v>
      </c>
      <c r="B5475" s="227" t="str">
        <f t="shared" si="2"/>
        <v>#VALUE!</v>
      </c>
      <c r="C5475" s="32"/>
      <c r="D5475" s="32"/>
      <c r="E5475" s="231"/>
      <c r="F5475" s="32"/>
      <c r="G5475" s="229"/>
      <c r="H5475" s="229"/>
      <c r="I5475" s="232"/>
      <c r="J5475" s="32"/>
      <c r="K5475" s="229"/>
      <c r="L5475" s="229"/>
      <c r="M5475" s="232"/>
      <c r="N5475" s="229"/>
    </row>
    <row r="5476">
      <c r="A5476" s="227" t="str">
        <f t="shared" si="1"/>
        <v>#VALUE!</v>
      </c>
      <c r="B5476" s="227" t="str">
        <f t="shared" si="2"/>
        <v>#VALUE!</v>
      </c>
      <c r="C5476" s="32"/>
      <c r="D5476" s="32"/>
      <c r="E5476" s="231"/>
      <c r="F5476" s="32"/>
      <c r="G5476" s="229"/>
      <c r="H5476" s="229"/>
      <c r="I5476" s="232"/>
      <c r="J5476" s="32"/>
      <c r="K5476" s="229"/>
      <c r="L5476" s="229"/>
      <c r="M5476" s="232"/>
      <c r="N5476" s="229"/>
    </row>
    <row r="5477">
      <c r="A5477" s="227" t="str">
        <f t="shared" si="1"/>
        <v>#VALUE!</v>
      </c>
      <c r="B5477" s="227" t="str">
        <f t="shared" si="2"/>
        <v>#VALUE!</v>
      </c>
      <c r="C5477" s="32"/>
      <c r="D5477" s="32"/>
      <c r="E5477" s="231"/>
      <c r="F5477" s="32"/>
      <c r="G5477" s="229"/>
      <c r="H5477" s="229"/>
      <c r="I5477" s="232"/>
      <c r="J5477" s="32"/>
      <c r="K5477" s="229"/>
      <c r="L5477" s="229"/>
      <c r="M5477" s="232"/>
      <c r="N5477" s="229"/>
    </row>
    <row r="5478">
      <c r="A5478" s="227" t="str">
        <f t="shared" si="1"/>
        <v>#VALUE!</v>
      </c>
      <c r="B5478" s="227" t="str">
        <f t="shared" si="2"/>
        <v>#VALUE!</v>
      </c>
      <c r="C5478" s="32"/>
      <c r="D5478" s="32"/>
      <c r="E5478" s="231"/>
      <c r="F5478" s="32"/>
      <c r="G5478" s="229"/>
      <c r="H5478" s="229"/>
      <c r="I5478" s="232"/>
      <c r="J5478" s="32"/>
      <c r="K5478" s="229"/>
      <c r="L5478" s="229"/>
      <c r="M5478" s="232"/>
      <c r="N5478" s="229"/>
    </row>
    <row r="5479">
      <c r="A5479" s="227" t="str">
        <f t="shared" si="1"/>
        <v>#VALUE!</v>
      </c>
      <c r="B5479" s="227" t="str">
        <f t="shared" si="2"/>
        <v>#VALUE!</v>
      </c>
      <c r="C5479" s="32"/>
      <c r="D5479" s="32"/>
      <c r="E5479" s="231"/>
      <c r="F5479" s="32"/>
      <c r="G5479" s="229"/>
      <c r="H5479" s="229"/>
      <c r="I5479" s="232"/>
      <c r="J5479" s="32"/>
      <c r="K5479" s="229"/>
      <c r="L5479" s="229"/>
      <c r="M5479" s="232"/>
      <c r="N5479" s="229"/>
    </row>
    <row r="5480">
      <c r="A5480" s="227" t="str">
        <f t="shared" si="1"/>
        <v>#VALUE!</v>
      </c>
      <c r="B5480" s="227" t="str">
        <f t="shared" si="2"/>
        <v>#VALUE!</v>
      </c>
      <c r="C5480" s="32"/>
      <c r="D5480" s="32"/>
      <c r="E5480" s="231"/>
      <c r="F5480" s="32"/>
      <c r="G5480" s="229"/>
      <c r="H5480" s="229"/>
      <c r="I5480" s="232"/>
      <c r="J5480" s="32"/>
      <c r="K5480" s="229"/>
      <c r="L5480" s="229"/>
      <c r="M5480" s="232"/>
      <c r="N5480" s="229"/>
    </row>
    <row r="5481">
      <c r="A5481" s="227" t="str">
        <f t="shared" si="1"/>
        <v>#VALUE!</v>
      </c>
      <c r="B5481" s="227" t="str">
        <f t="shared" si="2"/>
        <v>#VALUE!</v>
      </c>
      <c r="C5481" s="32"/>
      <c r="D5481" s="32"/>
      <c r="E5481" s="231"/>
      <c r="F5481" s="32"/>
      <c r="G5481" s="229"/>
      <c r="H5481" s="229"/>
      <c r="I5481" s="232"/>
      <c r="J5481" s="32"/>
      <c r="K5481" s="229"/>
      <c r="L5481" s="229"/>
      <c r="M5481" s="232"/>
      <c r="N5481" s="229"/>
    </row>
    <row r="5482">
      <c r="A5482" s="227" t="str">
        <f t="shared" si="1"/>
        <v>#VALUE!</v>
      </c>
      <c r="B5482" s="227" t="str">
        <f t="shared" si="2"/>
        <v>#VALUE!</v>
      </c>
      <c r="C5482" s="32"/>
      <c r="D5482" s="32"/>
      <c r="E5482" s="231"/>
      <c r="F5482" s="32"/>
      <c r="G5482" s="229"/>
      <c r="H5482" s="229"/>
      <c r="I5482" s="232"/>
      <c r="J5482" s="32"/>
      <c r="K5482" s="229"/>
      <c r="L5482" s="229"/>
      <c r="M5482" s="232"/>
      <c r="N5482" s="229"/>
    </row>
    <row r="5483">
      <c r="A5483" s="227" t="str">
        <f t="shared" si="1"/>
        <v>#VALUE!</v>
      </c>
      <c r="B5483" s="227" t="str">
        <f t="shared" si="2"/>
        <v>#VALUE!</v>
      </c>
      <c r="C5483" s="32"/>
      <c r="D5483" s="32"/>
      <c r="E5483" s="231"/>
      <c r="F5483" s="32"/>
      <c r="G5483" s="229"/>
      <c r="H5483" s="229"/>
      <c r="I5483" s="232"/>
      <c r="J5483" s="32"/>
      <c r="K5483" s="229"/>
      <c r="L5483" s="229"/>
      <c r="M5483" s="232"/>
      <c r="N5483" s="229"/>
    </row>
    <row r="5484">
      <c r="A5484" s="227" t="str">
        <f t="shared" si="1"/>
        <v>#VALUE!</v>
      </c>
      <c r="B5484" s="227" t="str">
        <f t="shared" si="2"/>
        <v>#VALUE!</v>
      </c>
      <c r="C5484" s="32"/>
      <c r="D5484" s="32"/>
      <c r="E5484" s="231"/>
      <c r="F5484" s="32"/>
      <c r="G5484" s="229"/>
      <c r="H5484" s="229"/>
      <c r="I5484" s="232"/>
      <c r="J5484" s="32"/>
      <c r="K5484" s="229"/>
      <c r="L5484" s="229"/>
      <c r="M5484" s="232"/>
      <c r="N5484" s="229"/>
    </row>
    <row r="5485">
      <c r="A5485" s="227" t="str">
        <f t="shared" si="1"/>
        <v>#VALUE!</v>
      </c>
      <c r="B5485" s="227" t="str">
        <f t="shared" si="2"/>
        <v>#VALUE!</v>
      </c>
      <c r="C5485" s="32"/>
      <c r="D5485" s="32"/>
      <c r="E5485" s="231"/>
      <c r="F5485" s="32"/>
      <c r="G5485" s="229"/>
      <c r="H5485" s="229"/>
      <c r="I5485" s="232"/>
      <c r="J5485" s="32"/>
      <c r="K5485" s="229"/>
      <c r="L5485" s="229"/>
      <c r="M5485" s="232"/>
      <c r="N5485" s="229"/>
    </row>
    <row r="5486">
      <c r="A5486" s="227" t="str">
        <f t="shared" si="1"/>
        <v>#VALUE!</v>
      </c>
      <c r="B5486" s="227" t="str">
        <f t="shared" si="2"/>
        <v>#VALUE!</v>
      </c>
      <c r="C5486" s="32"/>
      <c r="D5486" s="32"/>
      <c r="E5486" s="231"/>
      <c r="F5486" s="32"/>
      <c r="G5486" s="229"/>
      <c r="H5486" s="229"/>
      <c r="I5486" s="232"/>
      <c r="J5486" s="32"/>
      <c r="K5486" s="229"/>
      <c r="L5486" s="229"/>
      <c r="M5486" s="232"/>
      <c r="N5486" s="229"/>
    </row>
    <row r="5487">
      <c r="A5487" s="227" t="str">
        <f t="shared" si="1"/>
        <v>#VALUE!</v>
      </c>
      <c r="B5487" s="227" t="str">
        <f t="shared" si="2"/>
        <v>#VALUE!</v>
      </c>
      <c r="C5487" s="32"/>
      <c r="D5487" s="32"/>
      <c r="E5487" s="231"/>
      <c r="F5487" s="32"/>
      <c r="G5487" s="229"/>
      <c r="H5487" s="229"/>
      <c r="I5487" s="232"/>
      <c r="J5487" s="32"/>
      <c r="K5487" s="229"/>
      <c r="L5487" s="229"/>
      <c r="M5487" s="232"/>
      <c r="N5487" s="229"/>
    </row>
    <row r="5488">
      <c r="A5488" s="227" t="str">
        <f t="shared" si="1"/>
        <v>#VALUE!</v>
      </c>
      <c r="B5488" s="227" t="str">
        <f t="shared" si="2"/>
        <v>#VALUE!</v>
      </c>
      <c r="C5488" s="32"/>
      <c r="D5488" s="32"/>
      <c r="E5488" s="231"/>
      <c r="F5488" s="32"/>
      <c r="G5488" s="229"/>
      <c r="H5488" s="229"/>
      <c r="I5488" s="232"/>
      <c r="J5488" s="32"/>
      <c r="K5488" s="229"/>
      <c r="L5488" s="229"/>
      <c r="M5488" s="232"/>
      <c r="N5488" s="229"/>
    </row>
    <row r="5489">
      <c r="A5489" s="227" t="str">
        <f t="shared" si="1"/>
        <v>#VALUE!</v>
      </c>
      <c r="B5489" s="227" t="str">
        <f t="shared" si="2"/>
        <v>#VALUE!</v>
      </c>
      <c r="C5489" s="32"/>
      <c r="D5489" s="32"/>
      <c r="E5489" s="231"/>
      <c r="F5489" s="32"/>
      <c r="G5489" s="229"/>
      <c r="H5489" s="229"/>
      <c r="I5489" s="232"/>
      <c r="J5489" s="32"/>
      <c r="K5489" s="229"/>
      <c r="L5489" s="229"/>
      <c r="M5489" s="232"/>
      <c r="N5489" s="229"/>
    </row>
    <row r="5490">
      <c r="A5490" s="227" t="str">
        <f t="shared" si="1"/>
        <v>#VALUE!</v>
      </c>
      <c r="B5490" s="227" t="str">
        <f t="shared" si="2"/>
        <v>#VALUE!</v>
      </c>
      <c r="C5490" s="32"/>
      <c r="D5490" s="32"/>
      <c r="E5490" s="231"/>
      <c r="F5490" s="32"/>
      <c r="G5490" s="229"/>
      <c r="H5490" s="229"/>
      <c r="I5490" s="232"/>
      <c r="J5490" s="32"/>
      <c r="K5490" s="229"/>
      <c r="L5490" s="229"/>
      <c r="M5490" s="232"/>
      <c r="N5490" s="229"/>
    </row>
    <row r="5491">
      <c r="A5491" s="227" t="str">
        <f t="shared" si="1"/>
        <v>#VALUE!</v>
      </c>
      <c r="B5491" s="227" t="str">
        <f t="shared" si="2"/>
        <v>#VALUE!</v>
      </c>
      <c r="C5491" s="32"/>
      <c r="D5491" s="32"/>
      <c r="E5491" s="231"/>
      <c r="F5491" s="32"/>
      <c r="G5491" s="229"/>
      <c r="H5491" s="229"/>
      <c r="I5491" s="232"/>
      <c r="J5491" s="32"/>
      <c r="K5491" s="229"/>
      <c r="L5491" s="229"/>
      <c r="M5491" s="232"/>
      <c r="N5491" s="229"/>
    </row>
    <row r="5492">
      <c r="A5492" s="227" t="str">
        <f t="shared" si="1"/>
        <v>#VALUE!</v>
      </c>
      <c r="B5492" s="227" t="str">
        <f t="shared" si="2"/>
        <v>#VALUE!</v>
      </c>
      <c r="C5492" s="32"/>
      <c r="D5492" s="32"/>
      <c r="E5492" s="231"/>
      <c r="F5492" s="32"/>
      <c r="G5492" s="229"/>
      <c r="H5492" s="229"/>
      <c r="I5492" s="232"/>
      <c r="J5492" s="32"/>
      <c r="K5492" s="229"/>
      <c r="L5492" s="229"/>
      <c r="M5492" s="232"/>
      <c r="N5492" s="229"/>
    </row>
    <row r="5493">
      <c r="A5493" s="227" t="str">
        <f t="shared" si="1"/>
        <v>#VALUE!</v>
      </c>
      <c r="B5493" s="227" t="str">
        <f t="shared" si="2"/>
        <v>#VALUE!</v>
      </c>
      <c r="C5493" s="32"/>
      <c r="D5493" s="32"/>
      <c r="E5493" s="231"/>
      <c r="F5493" s="32"/>
      <c r="G5493" s="229"/>
      <c r="H5493" s="229"/>
      <c r="I5493" s="232"/>
      <c r="J5493" s="32"/>
      <c r="K5493" s="229"/>
      <c r="L5493" s="229"/>
      <c r="M5493" s="232"/>
      <c r="N5493" s="229"/>
    </row>
    <row r="5494">
      <c r="A5494" s="227" t="str">
        <f t="shared" si="1"/>
        <v>#VALUE!</v>
      </c>
      <c r="B5494" s="227" t="str">
        <f t="shared" si="2"/>
        <v>#VALUE!</v>
      </c>
      <c r="C5494" s="32"/>
      <c r="D5494" s="32"/>
      <c r="E5494" s="231"/>
      <c r="F5494" s="32"/>
      <c r="G5494" s="229"/>
      <c r="H5494" s="229"/>
      <c r="I5494" s="232"/>
      <c r="J5494" s="32"/>
      <c r="K5494" s="229"/>
      <c r="L5494" s="229"/>
      <c r="M5494" s="232"/>
      <c r="N5494" s="229"/>
    </row>
    <row r="5495">
      <c r="A5495" s="227" t="str">
        <f t="shared" si="1"/>
        <v>#VALUE!</v>
      </c>
      <c r="B5495" s="227" t="str">
        <f t="shared" si="2"/>
        <v>#VALUE!</v>
      </c>
      <c r="C5495" s="32"/>
      <c r="D5495" s="32"/>
      <c r="E5495" s="231"/>
      <c r="F5495" s="32"/>
      <c r="G5495" s="229"/>
      <c r="H5495" s="229"/>
      <c r="I5495" s="232"/>
      <c r="J5495" s="32"/>
      <c r="K5495" s="229"/>
      <c r="L5495" s="229"/>
      <c r="M5495" s="232"/>
      <c r="N5495" s="229"/>
    </row>
    <row r="5496">
      <c r="A5496" s="227" t="str">
        <f t="shared" si="1"/>
        <v>#VALUE!</v>
      </c>
      <c r="B5496" s="227" t="str">
        <f t="shared" si="2"/>
        <v>#VALUE!</v>
      </c>
      <c r="C5496" s="32"/>
      <c r="D5496" s="32"/>
      <c r="E5496" s="231"/>
      <c r="F5496" s="32"/>
      <c r="G5496" s="229"/>
      <c r="H5496" s="229"/>
      <c r="I5496" s="232"/>
      <c r="J5496" s="32"/>
      <c r="K5496" s="229"/>
      <c r="L5496" s="229"/>
      <c r="M5496" s="232"/>
      <c r="N5496" s="229"/>
    </row>
    <row r="5497">
      <c r="A5497" s="227" t="str">
        <f t="shared" si="1"/>
        <v>#VALUE!</v>
      </c>
      <c r="B5497" s="227" t="str">
        <f t="shared" si="2"/>
        <v>#VALUE!</v>
      </c>
      <c r="C5497" s="32"/>
      <c r="D5497" s="32"/>
      <c r="E5497" s="231"/>
      <c r="F5497" s="32"/>
      <c r="G5497" s="229"/>
      <c r="H5497" s="229"/>
      <c r="I5497" s="232"/>
      <c r="J5497" s="32"/>
      <c r="K5497" s="229"/>
      <c r="L5497" s="229"/>
      <c r="M5497" s="232"/>
      <c r="N5497" s="229"/>
    </row>
    <row r="5498">
      <c r="A5498" s="227" t="str">
        <f t="shared" si="1"/>
        <v>#VALUE!</v>
      </c>
      <c r="B5498" s="227" t="str">
        <f t="shared" si="2"/>
        <v>#VALUE!</v>
      </c>
      <c r="C5498" s="32"/>
      <c r="D5498" s="32"/>
      <c r="E5498" s="231"/>
      <c r="F5498" s="32"/>
      <c r="G5498" s="229"/>
      <c r="H5498" s="229"/>
      <c r="I5498" s="232"/>
      <c r="J5498" s="32"/>
      <c r="K5498" s="229"/>
      <c r="L5498" s="229"/>
      <c r="M5498" s="232"/>
      <c r="N5498" s="229"/>
    </row>
    <row r="5499">
      <c r="A5499" s="227" t="str">
        <f t="shared" si="1"/>
        <v>#VALUE!</v>
      </c>
      <c r="B5499" s="227" t="str">
        <f t="shared" si="2"/>
        <v>#VALUE!</v>
      </c>
      <c r="C5499" s="32"/>
      <c r="D5499" s="32"/>
      <c r="E5499" s="231"/>
      <c r="F5499" s="32"/>
      <c r="G5499" s="229"/>
      <c r="H5499" s="229"/>
      <c r="I5499" s="232"/>
      <c r="J5499" s="32"/>
      <c r="K5499" s="229"/>
      <c r="L5499" s="229"/>
      <c r="M5499" s="232"/>
      <c r="N5499" s="229"/>
    </row>
    <row r="5500">
      <c r="A5500" s="227" t="str">
        <f t="shared" si="1"/>
        <v>#VALUE!</v>
      </c>
      <c r="B5500" s="227" t="str">
        <f t="shared" si="2"/>
        <v>#VALUE!</v>
      </c>
      <c r="C5500" s="32"/>
      <c r="D5500" s="32"/>
      <c r="E5500" s="231"/>
      <c r="F5500" s="32"/>
      <c r="G5500" s="229"/>
      <c r="H5500" s="229"/>
      <c r="I5500" s="232"/>
      <c r="J5500" s="32"/>
      <c r="K5500" s="229"/>
      <c r="L5500" s="229"/>
      <c r="M5500" s="232"/>
      <c r="N5500" s="229"/>
    </row>
    <row r="5501">
      <c r="A5501" s="227" t="str">
        <f t="shared" si="1"/>
        <v>#VALUE!</v>
      </c>
      <c r="B5501" s="227" t="str">
        <f t="shared" si="2"/>
        <v>#VALUE!</v>
      </c>
      <c r="C5501" s="32"/>
      <c r="D5501" s="32"/>
      <c r="E5501" s="231"/>
      <c r="F5501" s="32"/>
      <c r="G5501" s="229"/>
      <c r="H5501" s="229"/>
      <c r="I5501" s="232"/>
      <c r="J5501" s="32"/>
      <c r="K5501" s="229"/>
      <c r="L5501" s="229"/>
      <c r="M5501" s="232"/>
      <c r="N5501" s="229"/>
    </row>
    <row r="5502">
      <c r="A5502" s="227" t="str">
        <f t="shared" si="1"/>
        <v>#VALUE!</v>
      </c>
      <c r="B5502" s="227" t="str">
        <f t="shared" si="2"/>
        <v>#VALUE!</v>
      </c>
      <c r="C5502" s="32"/>
      <c r="D5502" s="32"/>
      <c r="E5502" s="231"/>
      <c r="F5502" s="32"/>
      <c r="G5502" s="229"/>
      <c r="H5502" s="229"/>
      <c r="I5502" s="232"/>
      <c r="J5502" s="32"/>
      <c r="K5502" s="229"/>
      <c r="L5502" s="229"/>
      <c r="M5502" s="232"/>
      <c r="N5502" s="229"/>
    </row>
    <row r="5503">
      <c r="A5503" s="227" t="str">
        <f t="shared" si="1"/>
        <v>#VALUE!</v>
      </c>
      <c r="B5503" s="227" t="str">
        <f t="shared" si="2"/>
        <v>#VALUE!</v>
      </c>
      <c r="C5503" s="32"/>
      <c r="D5503" s="32"/>
      <c r="E5503" s="231"/>
      <c r="F5503" s="32"/>
      <c r="G5503" s="229"/>
      <c r="H5503" s="229"/>
      <c r="I5503" s="232"/>
      <c r="J5503" s="32"/>
      <c r="K5503" s="229"/>
      <c r="L5503" s="229"/>
      <c r="M5503" s="232"/>
      <c r="N5503" s="229"/>
    </row>
    <row r="5504">
      <c r="A5504" s="227" t="str">
        <f t="shared" si="1"/>
        <v>#VALUE!</v>
      </c>
      <c r="B5504" s="227" t="str">
        <f t="shared" si="2"/>
        <v>#VALUE!</v>
      </c>
      <c r="C5504" s="32"/>
      <c r="D5504" s="32"/>
      <c r="E5504" s="231"/>
      <c r="F5504" s="32"/>
      <c r="G5504" s="229"/>
      <c r="H5504" s="229"/>
      <c r="I5504" s="232"/>
      <c r="J5504" s="32"/>
      <c r="K5504" s="229"/>
      <c r="L5504" s="229"/>
      <c r="M5504" s="232"/>
      <c r="N5504" s="229"/>
    </row>
    <row r="5505">
      <c r="A5505" s="227" t="str">
        <f t="shared" si="1"/>
        <v>#VALUE!</v>
      </c>
      <c r="B5505" s="227" t="str">
        <f t="shared" si="2"/>
        <v>#VALUE!</v>
      </c>
      <c r="C5505" s="32"/>
      <c r="D5505" s="32"/>
      <c r="E5505" s="231"/>
      <c r="F5505" s="32"/>
      <c r="G5505" s="229"/>
      <c r="H5505" s="229"/>
      <c r="I5505" s="232"/>
      <c r="J5505" s="32"/>
      <c r="K5505" s="229"/>
      <c r="L5505" s="229"/>
      <c r="M5505" s="232"/>
      <c r="N5505" s="229"/>
    </row>
    <row r="5506">
      <c r="A5506" s="227" t="str">
        <f t="shared" si="1"/>
        <v>#VALUE!</v>
      </c>
      <c r="B5506" s="227" t="str">
        <f t="shared" si="2"/>
        <v>#VALUE!</v>
      </c>
      <c r="C5506" s="32"/>
      <c r="D5506" s="32"/>
      <c r="E5506" s="231"/>
      <c r="F5506" s="32"/>
      <c r="G5506" s="229"/>
      <c r="H5506" s="229"/>
      <c r="I5506" s="232"/>
      <c r="J5506" s="32"/>
      <c r="K5506" s="229"/>
      <c r="L5506" s="229"/>
      <c r="M5506" s="232"/>
      <c r="N5506" s="229"/>
    </row>
    <row r="5507">
      <c r="A5507" s="227" t="str">
        <f t="shared" si="1"/>
        <v>#VALUE!</v>
      </c>
      <c r="B5507" s="227" t="str">
        <f t="shared" si="2"/>
        <v>#VALUE!</v>
      </c>
      <c r="C5507" s="32"/>
      <c r="D5507" s="32"/>
      <c r="E5507" s="231"/>
      <c r="F5507" s="32"/>
      <c r="G5507" s="229"/>
      <c r="H5507" s="229"/>
      <c r="I5507" s="232"/>
      <c r="J5507" s="32"/>
      <c r="K5507" s="229"/>
      <c r="L5507" s="229"/>
      <c r="M5507" s="232"/>
      <c r="N5507" s="229"/>
    </row>
    <row r="5508">
      <c r="A5508" s="227" t="str">
        <f t="shared" si="1"/>
        <v>#VALUE!</v>
      </c>
      <c r="B5508" s="227" t="str">
        <f t="shared" si="2"/>
        <v>#VALUE!</v>
      </c>
      <c r="C5508" s="32"/>
      <c r="D5508" s="32"/>
      <c r="E5508" s="231"/>
      <c r="F5508" s="32"/>
      <c r="G5508" s="229"/>
      <c r="H5508" s="229"/>
      <c r="I5508" s="232"/>
      <c r="J5508" s="32"/>
      <c r="K5508" s="229"/>
      <c r="L5508" s="229"/>
      <c r="M5508" s="232"/>
      <c r="N5508" s="229"/>
    </row>
    <row r="5509">
      <c r="A5509" s="227" t="str">
        <f t="shared" si="1"/>
        <v>#VALUE!</v>
      </c>
      <c r="B5509" s="227" t="str">
        <f t="shared" si="2"/>
        <v>#VALUE!</v>
      </c>
      <c r="C5509" s="32"/>
      <c r="D5509" s="32"/>
      <c r="E5509" s="231"/>
      <c r="F5509" s="32"/>
      <c r="G5509" s="229"/>
      <c r="H5509" s="229"/>
      <c r="I5509" s="232"/>
      <c r="J5509" s="32"/>
      <c r="K5509" s="229"/>
      <c r="L5509" s="229"/>
      <c r="M5509" s="232"/>
      <c r="N5509" s="229"/>
    </row>
    <row r="5510">
      <c r="A5510" s="227" t="str">
        <f t="shared" si="1"/>
        <v>#VALUE!</v>
      </c>
      <c r="B5510" s="227" t="str">
        <f t="shared" si="2"/>
        <v>#VALUE!</v>
      </c>
      <c r="C5510" s="32"/>
      <c r="D5510" s="32"/>
      <c r="E5510" s="231"/>
      <c r="F5510" s="32"/>
      <c r="G5510" s="229"/>
      <c r="H5510" s="229"/>
      <c r="I5510" s="232"/>
      <c r="J5510" s="32"/>
      <c r="K5510" s="229"/>
      <c r="L5510" s="229"/>
      <c r="M5510" s="232"/>
      <c r="N5510" s="229"/>
    </row>
    <row r="5511">
      <c r="A5511" s="227" t="str">
        <f t="shared" si="1"/>
        <v>#VALUE!</v>
      </c>
      <c r="B5511" s="227" t="str">
        <f t="shared" si="2"/>
        <v>#VALUE!</v>
      </c>
      <c r="C5511" s="32"/>
      <c r="D5511" s="32"/>
      <c r="E5511" s="231"/>
      <c r="F5511" s="32"/>
      <c r="G5511" s="229"/>
      <c r="H5511" s="229"/>
      <c r="I5511" s="32"/>
      <c r="J5511" s="32"/>
      <c r="K5511" s="229"/>
      <c r="L5511" s="229"/>
      <c r="M5511" s="232"/>
      <c r="N5511" s="229"/>
    </row>
    <row r="5512">
      <c r="A5512" s="227" t="str">
        <f t="shared" si="1"/>
        <v>#VALUE!</v>
      </c>
      <c r="B5512" s="227" t="str">
        <f t="shared" si="2"/>
        <v>#VALUE!</v>
      </c>
      <c r="C5512" s="32"/>
      <c r="D5512" s="32"/>
      <c r="E5512" s="231"/>
      <c r="F5512" s="32"/>
      <c r="G5512" s="229"/>
      <c r="H5512" s="229"/>
      <c r="I5512" s="32"/>
      <c r="J5512" s="32"/>
      <c r="K5512" s="229"/>
      <c r="L5512" s="229"/>
      <c r="M5512" s="232"/>
      <c r="N5512" s="229"/>
    </row>
    <row r="5513">
      <c r="A5513" s="227" t="str">
        <f t="shared" si="1"/>
        <v>#VALUE!</v>
      </c>
      <c r="B5513" s="227" t="str">
        <f t="shared" si="2"/>
        <v>#VALUE!</v>
      </c>
      <c r="C5513" s="32"/>
      <c r="D5513" s="32"/>
      <c r="E5513" s="231"/>
      <c r="F5513" s="32"/>
      <c r="G5513" s="229"/>
      <c r="H5513" s="229"/>
      <c r="I5513" s="32"/>
      <c r="J5513" s="32"/>
      <c r="K5513" s="229"/>
      <c r="L5513" s="229"/>
      <c r="M5513" s="232"/>
      <c r="N5513" s="229"/>
    </row>
    <row r="5514">
      <c r="A5514" s="227" t="str">
        <f t="shared" si="1"/>
        <v>#VALUE!</v>
      </c>
      <c r="B5514" s="227" t="str">
        <f t="shared" si="2"/>
        <v>#VALUE!</v>
      </c>
      <c r="C5514" s="32"/>
      <c r="D5514" s="32"/>
      <c r="E5514" s="231"/>
      <c r="F5514" s="32"/>
      <c r="G5514" s="229"/>
      <c r="H5514" s="229"/>
      <c r="I5514" s="32"/>
      <c r="J5514" s="32"/>
      <c r="K5514" s="229"/>
      <c r="L5514" s="229"/>
      <c r="M5514" s="232"/>
      <c r="N5514" s="229"/>
    </row>
    <row r="5515">
      <c r="A5515" s="227" t="str">
        <f t="shared" si="1"/>
        <v>#VALUE!</v>
      </c>
      <c r="B5515" s="227" t="str">
        <f t="shared" si="2"/>
        <v>#VALUE!</v>
      </c>
      <c r="C5515" s="32"/>
      <c r="D5515" s="32"/>
      <c r="E5515" s="231"/>
      <c r="F5515" s="32"/>
      <c r="G5515" s="229"/>
      <c r="H5515" s="229"/>
      <c r="I5515" s="32"/>
      <c r="J5515" s="32"/>
      <c r="K5515" s="229"/>
      <c r="L5515" s="229"/>
      <c r="M5515" s="232"/>
      <c r="N5515" s="229"/>
    </row>
    <row r="5516">
      <c r="A5516" s="227" t="str">
        <f t="shared" si="1"/>
        <v>#VALUE!</v>
      </c>
      <c r="B5516" s="227" t="str">
        <f t="shared" si="2"/>
        <v>#VALUE!</v>
      </c>
      <c r="C5516" s="32"/>
      <c r="D5516" s="32"/>
      <c r="E5516" s="231"/>
      <c r="F5516" s="32"/>
      <c r="G5516" s="229"/>
      <c r="H5516" s="229"/>
      <c r="I5516" s="32"/>
      <c r="J5516" s="32"/>
      <c r="K5516" s="229"/>
      <c r="L5516" s="229"/>
      <c r="M5516" s="232"/>
      <c r="N5516" s="229"/>
    </row>
    <row r="5517">
      <c r="A5517" s="227" t="str">
        <f t="shared" si="1"/>
        <v>#VALUE!</v>
      </c>
      <c r="B5517" s="227" t="str">
        <f t="shared" si="2"/>
        <v>#VALUE!</v>
      </c>
      <c r="C5517" s="32"/>
      <c r="D5517" s="32"/>
      <c r="E5517" s="231"/>
      <c r="F5517" s="32"/>
      <c r="G5517" s="229"/>
      <c r="H5517" s="229"/>
      <c r="I5517" s="32"/>
      <c r="J5517" s="32"/>
      <c r="K5517" s="229"/>
      <c r="L5517" s="229"/>
      <c r="M5517" s="232"/>
      <c r="N5517" s="229"/>
    </row>
    <row r="5518">
      <c r="A5518" s="227" t="str">
        <f t="shared" si="1"/>
        <v>#VALUE!</v>
      </c>
      <c r="B5518" s="227" t="str">
        <f t="shared" si="2"/>
        <v>#VALUE!</v>
      </c>
      <c r="C5518" s="32"/>
      <c r="D5518" s="32"/>
      <c r="E5518" s="231"/>
      <c r="F5518" s="32"/>
      <c r="G5518" s="229"/>
      <c r="H5518" s="229"/>
      <c r="I5518" s="32"/>
      <c r="J5518" s="32"/>
      <c r="K5518" s="229"/>
      <c r="L5518" s="229"/>
      <c r="M5518" s="232"/>
      <c r="N5518" s="229"/>
    </row>
    <row r="5519">
      <c r="A5519" s="227" t="str">
        <f t="shared" si="1"/>
        <v>#VALUE!</v>
      </c>
      <c r="B5519" s="227" t="str">
        <f t="shared" si="2"/>
        <v>#VALUE!</v>
      </c>
      <c r="C5519" s="32"/>
      <c r="D5519" s="32"/>
      <c r="E5519" s="231"/>
      <c r="F5519" s="32"/>
      <c r="G5519" s="229"/>
      <c r="H5519" s="229"/>
      <c r="I5519" s="232"/>
      <c r="J5519" s="32"/>
      <c r="K5519" s="229"/>
      <c r="L5519" s="229"/>
      <c r="M5519" s="232"/>
      <c r="N5519" s="229"/>
    </row>
    <row r="5520">
      <c r="A5520" s="227" t="str">
        <f t="shared" si="1"/>
        <v>#VALUE!</v>
      </c>
      <c r="B5520" s="227" t="str">
        <f t="shared" si="2"/>
        <v>#VALUE!</v>
      </c>
      <c r="C5520" s="32"/>
      <c r="D5520" s="32"/>
      <c r="E5520" s="231"/>
      <c r="F5520" s="32"/>
      <c r="G5520" s="229"/>
      <c r="H5520" s="229"/>
      <c r="I5520" s="232"/>
      <c r="J5520" s="32"/>
      <c r="K5520" s="229"/>
      <c r="L5520" s="229"/>
      <c r="M5520" s="232"/>
      <c r="N5520" s="229"/>
    </row>
    <row r="5521">
      <c r="A5521" s="227" t="str">
        <f t="shared" si="1"/>
        <v>#VALUE!</v>
      </c>
      <c r="B5521" s="227" t="str">
        <f t="shared" si="2"/>
        <v>#VALUE!</v>
      </c>
      <c r="C5521" s="32"/>
      <c r="D5521" s="32"/>
      <c r="E5521" s="231"/>
      <c r="F5521" s="32"/>
      <c r="G5521" s="229"/>
      <c r="H5521" s="229"/>
      <c r="I5521" s="232"/>
      <c r="J5521" s="32"/>
      <c r="K5521" s="229"/>
      <c r="L5521" s="229"/>
      <c r="M5521" s="232"/>
      <c r="N5521" s="229"/>
    </row>
    <row r="5522">
      <c r="A5522" s="227" t="str">
        <f t="shared" si="1"/>
        <v>#VALUE!</v>
      </c>
      <c r="B5522" s="227" t="str">
        <f t="shared" si="2"/>
        <v>#VALUE!</v>
      </c>
      <c r="C5522" s="32"/>
      <c r="D5522" s="32"/>
      <c r="E5522" s="231"/>
      <c r="F5522" s="32"/>
      <c r="G5522" s="229"/>
      <c r="H5522" s="229"/>
      <c r="I5522" s="232"/>
      <c r="J5522" s="32"/>
      <c r="K5522" s="229"/>
      <c r="L5522" s="229"/>
      <c r="M5522" s="232"/>
      <c r="N5522" s="229"/>
    </row>
    <row r="5523">
      <c r="A5523" s="227" t="str">
        <f t="shared" si="1"/>
        <v>#VALUE!</v>
      </c>
      <c r="B5523" s="227" t="str">
        <f t="shared" si="2"/>
        <v>#VALUE!</v>
      </c>
      <c r="C5523" s="32"/>
      <c r="D5523" s="32"/>
      <c r="E5523" s="231"/>
      <c r="F5523" s="32"/>
      <c r="G5523" s="229"/>
      <c r="H5523" s="229"/>
      <c r="I5523" s="232"/>
      <c r="J5523" s="32"/>
      <c r="K5523" s="229"/>
      <c r="L5523" s="229"/>
      <c r="M5523" s="232"/>
      <c r="N5523" s="229"/>
    </row>
    <row r="5524">
      <c r="A5524" s="227" t="str">
        <f t="shared" si="1"/>
        <v>#VALUE!</v>
      </c>
      <c r="B5524" s="227" t="str">
        <f t="shared" si="2"/>
        <v>#VALUE!</v>
      </c>
      <c r="C5524" s="32"/>
      <c r="D5524" s="32"/>
      <c r="E5524" s="231"/>
      <c r="F5524" s="32"/>
      <c r="G5524" s="229"/>
      <c r="H5524" s="229"/>
      <c r="I5524" s="232"/>
      <c r="J5524" s="32"/>
      <c r="K5524" s="229"/>
      <c r="L5524" s="229"/>
      <c r="M5524" s="232"/>
      <c r="N5524" s="229"/>
    </row>
    <row r="5525">
      <c r="A5525" s="227" t="str">
        <f t="shared" si="1"/>
        <v>#VALUE!</v>
      </c>
      <c r="B5525" s="227" t="str">
        <f t="shared" si="2"/>
        <v>#VALUE!</v>
      </c>
      <c r="C5525" s="32"/>
      <c r="D5525" s="32"/>
      <c r="E5525" s="231"/>
      <c r="F5525" s="32"/>
      <c r="G5525" s="229"/>
      <c r="H5525" s="229"/>
      <c r="I5525" s="232"/>
      <c r="J5525" s="32"/>
      <c r="K5525" s="229"/>
      <c r="L5525" s="229"/>
      <c r="M5525" s="232"/>
      <c r="N5525" s="229"/>
    </row>
    <row r="5526">
      <c r="A5526" s="227" t="str">
        <f t="shared" si="1"/>
        <v>#VALUE!</v>
      </c>
      <c r="B5526" s="227" t="str">
        <f t="shared" si="2"/>
        <v>#VALUE!</v>
      </c>
      <c r="C5526" s="32"/>
      <c r="D5526" s="32"/>
      <c r="E5526" s="231"/>
      <c r="F5526" s="32"/>
      <c r="G5526" s="229"/>
      <c r="H5526" s="229"/>
      <c r="I5526" s="32"/>
      <c r="J5526" s="32"/>
      <c r="K5526" s="229"/>
      <c r="L5526" s="229"/>
      <c r="M5526" s="232"/>
      <c r="N5526" s="229"/>
    </row>
    <row r="5527">
      <c r="A5527" s="227" t="str">
        <f t="shared" si="1"/>
        <v>#VALUE!</v>
      </c>
      <c r="B5527" s="227" t="str">
        <f t="shared" si="2"/>
        <v>#VALUE!</v>
      </c>
      <c r="C5527" s="32"/>
      <c r="D5527" s="32"/>
      <c r="E5527" s="229"/>
      <c r="F5527" s="32"/>
      <c r="G5527" s="229"/>
      <c r="H5527" s="229"/>
      <c r="I5527" s="32"/>
      <c r="J5527" s="32"/>
      <c r="K5527" s="229"/>
      <c r="L5527" s="229"/>
      <c r="M5527" s="232"/>
      <c r="N5527" s="229"/>
    </row>
    <row r="5528">
      <c r="A5528" s="227" t="str">
        <f t="shared" si="1"/>
        <v>#VALUE!</v>
      </c>
      <c r="B5528" s="227" t="str">
        <f t="shared" si="2"/>
        <v>#VALUE!</v>
      </c>
      <c r="C5528" s="32"/>
      <c r="D5528" s="32"/>
      <c r="E5528" s="231"/>
      <c r="F5528" s="32"/>
      <c r="G5528" s="229"/>
      <c r="H5528" s="229"/>
      <c r="I5528" s="32"/>
      <c r="J5528" s="32"/>
      <c r="K5528" s="229"/>
      <c r="L5528" s="229"/>
      <c r="M5528" s="232"/>
      <c r="N5528" s="229"/>
    </row>
    <row r="5529">
      <c r="A5529" s="227" t="str">
        <f t="shared" si="1"/>
        <v>#VALUE!</v>
      </c>
      <c r="B5529" s="227" t="str">
        <f t="shared" si="2"/>
        <v>#VALUE!</v>
      </c>
      <c r="C5529" s="32"/>
      <c r="D5529" s="32"/>
      <c r="E5529" s="231"/>
      <c r="F5529" s="32"/>
      <c r="G5529" s="229"/>
      <c r="H5529" s="229"/>
      <c r="I5529" s="32"/>
      <c r="J5529" s="32"/>
      <c r="K5529" s="229"/>
      <c r="L5529" s="229"/>
      <c r="M5529" s="232"/>
      <c r="N5529" s="229"/>
    </row>
    <row r="5530">
      <c r="A5530" s="227" t="str">
        <f t="shared" si="1"/>
        <v>#VALUE!</v>
      </c>
      <c r="B5530" s="227" t="str">
        <f t="shared" si="2"/>
        <v>#VALUE!</v>
      </c>
      <c r="C5530" s="32"/>
      <c r="D5530" s="32"/>
      <c r="E5530" s="229"/>
      <c r="F5530" s="32"/>
      <c r="G5530" s="229"/>
      <c r="H5530" s="229"/>
      <c r="I5530" s="32"/>
      <c r="J5530" s="32"/>
      <c r="K5530" s="229"/>
      <c r="L5530" s="229"/>
      <c r="M5530" s="232"/>
      <c r="N5530" s="229"/>
    </row>
    <row r="5531">
      <c r="A5531" s="227" t="str">
        <f t="shared" si="1"/>
        <v>#VALUE!</v>
      </c>
      <c r="B5531" s="227" t="str">
        <f t="shared" si="2"/>
        <v>#VALUE!</v>
      </c>
      <c r="C5531" s="32"/>
      <c r="D5531" s="32"/>
      <c r="E5531" s="229"/>
      <c r="F5531" s="32"/>
      <c r="G5531" s="229"/>
      <c r="H5531" s="229"/>
      <c r="I5531" s="32"/>
      <c r="J5531" s="32"/>
      <c r="K5531" s="229"/>
      <c r="L5531" s="229"/>
      <c r="M5531" s="232"/>
      <c r="N5531" s="229"/>
    </row>
    <row r="5532">
      <c r="A5532" s="227" t="str">
        <f t="shared" si="1"/>
        <v>#VALUE!</v>
      </c>
      <c r="B5532" s="227" t="str">
        <f t="shared" si="2"/>
        <v>#VALUE!</v>
      </c>
      <c r="C5532" s="32"/>
      <c r="D5532" s="32"/>
      <c r="E5532" s="231"/>
      <c r="F5532" s="32"/>
      <c r="G5532" s="229"/>
      <c r="H5532" s="229"/>
      <c r="I5532" s="32"/>
      <c r="J5532" s="32"/>
      <c r="K5532" s="229"/>
      <c r="L5532" s="229"/>
      <c r="M5532" s="232"/>
      <c r="N5532" s="229"/>
    </row>
    <row r="5533">
      <c r="A5533" s="227" t="str">
        <f t="shared" si="1"/>
        <v>#VALUE!</v>
      </c>
      <c r="B5533" s="227" t="str">
        <f t="shared" si="2"/>
        <v>#VALUE!</v>
      </c>
      <c r="C5533" s="32"/>
      <c r="D5533" s="32"/>
      <c r="E5533" s="229"/>
      <c r="F5533" s="32"/>
      <c r="G5533" s="229"/>
      <c r="H5533" s="229"/>
      <c r="I5533" s="32"/>
      <c r="J5533" s="32"/>
      <c r="K5533" s="229"/>
      <c r="L5533" s="229"/>
      <c r="M5533" s="232"/>
      <c r="N5533" s="229"/>
    </row>
    <row r="5534">
      <c r="A5534" s="227" t="str">
        <f t="shared" si="1"/>
        <v>#VALUE!</v>
      </c>
      <c r="B5534" s="227" t="str">
        <f t="shared" si="2"/>
        <v>#VALUE!</v>
      </c>
      <c r="C5534" s="32"/>
      <c r="D5534" s="32"/>
      <c r="E5534" s="231"/>
      <c r="F5534" s="32"/>
      <c r="G5534" s="229"/>
      <c r="H5534" s="229"/>
      <c r="I5534" s="32"/>
      <c r="J5534" s="32"/>
      <c r="K5534" s="229"/>
      <c r="L5534" s="229"/>
      <c r="M5534" s="232"/>
      <c r="N5534" s="229"/>
    </row>
    <row r="5535">
      <c r="A5535" s="227" t="str">
        <f t="shared" si="1"/>
        <v>#VALUE!</v>
      </c>
      <c r="B5535" s="227" t="str">
        <f t="shared" si="2"/>
        <v>#VALUE!</v>
      </c>
      <c r="C5535" s="32"/>
      <c r="D5535" s="32"/>
      <c r="E5535" s="229"/>
      <c r="F5535" s="32"/>
      <c r="G5535" s="229"/>
      <c r="H5535" s="229"/>
      <c r="I5535" s="32"/>
      <c r="J5535" s="32"/>
      <c r="K5535" s="229"/>
      <c r="L5535" s="229"/>
      <c r="M5535" s="32"/>
      <c r="N5535" s="229"/>
    </row>
    <row r="5536">
      <c r="A5536" s="227" t="str">
        <f t="shared" si="1"/>
        <v>#VALUE!</v>
      </c>
      <c r="B5536" s="227" t="str">
        <f t="shared" si="2"/>
        <v>#VALUE!</v>
      </c>
      <c r="C5536" s="32"/>
      <c r="D5536" s="32"/>
      <c r="E5536" s="231"/>
      <c r="F5536" s="32"/>
      <c r="G5536" s="229"/>
      <c r="H5536" s="229"/>
      <c r="I5536" s="32"/>
      <c r="J5536" s="32"/>
      <c r="K5536" s="229"/>
      <c r="L5536" s="229"/>
      <c r="M5536" s="232"/>
      <c r="N5536" s="229"/>
    </row>
    <row r="5537">
      <c r="A5537" s="227" t="str">
        <f t="shared" si="1"/>
        <v>#VALUE!</v>
      </c>
      <c r="B5537" s="227" t="str">
        <f t="shared" si="2"/>
        <v>#VALUE!</v>
      </c>
      <c r="C5537" s="32"/>
      <c r="D5537" s="32"/>
      <c r="E5537" s="231"/>
      <c r="F5537" s="32"/>
      <c r="G5537" s="229"/>
      <c r="H5537" s="229"/>
      <c r="I5537" s="32"/>
      <c r="J5537" s="32"/>
      <c r="K5537" s="229"/>
      <c r="L5537" s="229"/>
      <c r="M5537" s="232"/>
      <c r="N5537" s="229"/>
    </row>
    <row r="5538">
      <c r="A5538" s="227" t="str">
        <f t="shared" si="1"/>
        <v>#VALUE!</v>
      </c>
      <c r="B5538" s="227" t="str">
        <f t="shared" si="2"/>
        <v>#VALUE!</v>
      </c>
      <c r="C5538" s="32"/>
      <c r="D5538" s="32"/>
      <c r="E5538" s="229"/>
      <c r="F5538" s="32"/>
      <c r="G5538" s="229"/>
      <c r="H5538" s="229"/>
      <c r="I5538" s="32"/>
      <c r="J5538" s="32"/>
      <c r="K5538" s="229"/>
      <c r="L5538" s="229"/>
      <c r="M5538" s="232"/>
      <c r="N5538" s="229"/>
    </row>
    <row r="5539">
      <c r="A5539" s="227" t="str">
        <f t="shared" si="1"/>
        <v>#VALUE!</v>
      </c>
      <c r="B5539" s="227" t="str">
        <f t="shared" si="2"/>
        <v>#VALUE!</v>
      </c>
      <c r="C5539" s="32"/>
      <c r="D5539" s="32"/>
      <c r="E5539" s="229"/>
      <c r="F5539" s="32"/>
      <c r="G5539" s="229"/>
      <c r="H5539" s="229"/>
      <c r="I5539" s="32"/>
      <c r="J5539" s="32"/>
      <c r="K5539" s="229"/>
      <c r="L5539" s="229"/>
      <c r="M5539" s="232"/>
      <c r="N5539" s="229"/>
    </row>
    <row r="5540">
      <c r="A5540" s="227" t="str">
        <f t="shared" si="1"/>
        <v>#VALUE!</v>
      </c>
      <c r="B5540" s="227" t="str">
        <f t="shared" si="2"/>
        <v>#VALUE!</v>
      </c>
      <c r="C5540" s="32"/>
      <c r="D5540" s="32"/>
      <c r="E5540" s="231"/>
      <c r="F5540" s="32"/>
      <c r="G5540" s="229"/>
      <c r="H5540" s="229"/>
      <c r="I5540" s="32"/>
      <c r="J5540" s="32"/>
      <c r="K5540" s="229"/>
      <c r="L5540" s="229"/>
      <c r="M5540" s="232"/>
      <c r="N5540" s="229"/>
    </row>
    <row r="5541">
      <c r="A5541" s="227" t="str">
        <f t="shared" si="1"/>
        <v>#VALUE!</v>
      </c>
      <c r="B5541" s="227" t="str">
        <f t="shared" si="2"/>
        <v>#VALUE!</v>
      </c>
      <c r="C5541" s="32"/>
      <c r="D5541" s="32"/>
      <c r="E5541" s="231"/>
      <c r="F5541" s="32"/>
      <c r="G5541" s="229"/>
      <c r="H5541" s="229"/>
      <c r="I5541" s="32"/>
      <c r="J5541" s="32"/>
      <c r="K5541" s="229"/>
      <c r="L5541" s="229"/>
      <c r="M5541" s="232"/>
      <c r="N5541" s="229"/>
    </row>
    <row r="5542">
      <c r="A5542" s="227" t="str">
        <f t="shared" si="1"/>
        <v>#VALUE!</v>
      </c>
      <c r="B5542" s="227" t="str">
        <f t="shared" si="2"/>
        <v>#VALUE!</v>
      </c>
      <c r="C5542" s="32"/>
      <c r="D5542" s="32"/>
      <c r="E5542" s="231"/>
      <c r="F5542" s="32"/>
      <c r="G5542" s="229"/>
      <c r="H5542" s="229"/>
      <c r="I5542" s="32"/>
      <c r="J5542" s="32"/>
      <c r="K5542" s="229"/>
      <c r="L5542" s="229"/>
      <c r="M5542" s="232"/>
      <c r="N5542" s="229"/>
    </row>
    <row r="5543">
      <c r="A5543" s="227" t="str">
        <f t="shared" si="1"/>
        <v>#VALUE!</v>
      </c>
      <c r="B5543" s="227" t="str">
        <f t="shared" si="2"/>
        <v>#VALUE!</v>
      </c>
      <c r="C5543" s="32"/>
      <c r="D5543" s="32"/>
      <c r="E5543" s="229"/>
      <c r="F5543" s="32"/>
      <c r="G5543" s="229"/>
      <c r="H5543" s="229"/>
      <c r="I5543" s="32"/>
      <c r="J5543" s="32"/>
      <c r="K5543" s="229"/>
      <c r="L5543" s="229"/>
      <c r="M5543" s="232"/>
      <c r="N5543" s="229"/>
    </row>
    <row r="5544">
      <c r="A5544" s="227" t="str">
        <f t="shared" si="1"/>
        <v>#VALUE!</v>
      </c>
      <c r="B5544" s="227" t="str">
        <f t="shared" si="2"/>
        <v>#VALUE!</v>
      </c>
      <c r="C5544" s="32"/>
      <c r="D5544" s="32"/>
      <c r="E5544" s="231"/>
      <c r="F5544" s="32"/>
      <c r="G5544" s="229"/>
      <c r="H5544" s="229"/>
      <c r="I5544" s="32"/>
      <c r="J5544" s="32"/>
      <c r="K5544" s="229"/>
      <c r="L5544" s="229"/>
      <c r="M5544" s="232"/>
      <c r="N5544" s="229"/>
    </row>
    <row r="5545">
      <c r="A5545" s="227" t="str">
        <f t="shared" si="1"/>
        <v>#VALUE!</v>
      </c>
      <c r="B5545" s="227" t="str">
        <f t="shared" si="2"/>
        <v>#VALUE!</v>
      </c>
      <c r="C5545" s="32"/>
      <c r="D5545" s="32"/>
      <c r="E5545" s="229"/>
      <c r="F5545" s="32"/>
      <c r="G5545" s="229"/>
      <c r="H5545" s="229"/>
      <c r="I5545" s="32"/>
      <c r="J5545" s="32"/>
      <c r="K5545" s="229"/>
      <c r="L5545" s="229"/>
      <c r="M5545" s="232"/>
      <c r="N5545" s="229"/>
    </row>
    <row r="5546">
      <c r="A5546" s="227" t="str">
        <f t="shared" si="1"/>
        <v>#VALUE!</v>
      </c>
      <c r="B5546" s="227" t="str">
        <f t="shared" si="2"/>
        <v>#VALUE!</v>
      </c>
      <c r="C5546" s="32"/>
      <c r="D5546" s="32"/>
      <c r="E5546" s="231"/>
      <c r="F5546" s="32"/>
      <c r="G5546" s="229"/>
      <c r="H5546" s="229"/>
      <c r="I5546" s="32"/>
      <c r="J5546" s="32"/>
      <c r="K5546" s="229"/>
      <c r="L5546" s="229"/>
      <c r="M5546" s="232"/>
      <c r="N5546" s="229"/>
    </row>
    <row r="5547">
      <c r="A5547" s="227" t="str">
        <f t="shared" si="1"/>
        <v>#VALUE!</v>
      </c>
      <c r="B5547" s="227" t="str">
        <f t="shared" si="2"/>
        <v>#VALUE!</v>
      </c>
      <c r="C5547" s="32"/>
      <c r="D5547" s="32"/>
      <c r="E5547" s="229"/>
      <c r="F5547" s="32"/>
      <c r="G5547" s="229"/>
      <c r="H5547" s="229"/>
      <c r="I5547" s="32"/>
      <c r="J5547" s="32"/>
      <c r="K5547" s="229"/>
      <c r="L5547" s="229"/>
      <c r="M5547" s="232"/>
      <c r="N5547" s="229"/>
    </row>
    <row r="5548">
      <c r="A5548" s="227" t="str">
        <f t="shared" si="1"/>
        <v>#VALUE!</v>
      </c>
      <c r="B5548" s="227" t="str">
        <f t="shared" si="2"/>
        <v>#VALUE!</v>
      </c>
      <c r="C5548" s="32"/>
      <c r="D5548" s="32"/>
      <c r="E5548" s="231"/>
      <c r="F5548" s="32"/>
      <c r="G5548" s="229"/>
      <c r="H5548" s="229"/>
      <c r="I5548" s="32"/>
      <c r="J5548" s="32"/>
      <c r="K5548" s="229"/>
      <c r="L5548" s="229"/>
      <c r="M5548" s="232"/>
      <c r="N5548" s="229"/>
    </row>
    <row r="5549">
      <c r="A5549" s="227" t="str">
        <f t="shared" si="1"/>
        <v>#VALUE!</v>
      </c>
      <c r="B5549" s="227" t="str">
        <f t="shared" si="2"/>
        <v>#VALUE!</v>
      </c>
      <c r="C5549" s="32"/>
      <c r="D5549" s="32"/>
      <c r="E5549" s="229"/>
      <c r="F5549" s="32"/>
      <c r="G5549" s="229"/>
      <c r="H5549" s="229"/>
      <c r="I5549" s="32"/>
      <c r="J5549" s="32"/>
      <c r="K5549" s="229"/>
      <c r="L5549" s="229"/>
      <c r="M5549" s="232"/>
      <c r="N5549" s="229"/>
    </row>
    <row r="5550">
      <c r="A5550" s="227" t="str">
        <f t="shared" si="1"/>
        <v>#VALUE!</v>
      </c>
      <c r="B5550" s="227" t="str">
        <f t="shared" si="2"/>
        <v>#VALUE!</v>
      </c>
      <c r="C5550" s="32"/>
      <c r="D5550" s="32"/>
      <c r="E5550" s="231"/>
      <c r="F5550" s="32"/>
      <c r="G5550" s="229"/>
      <c r="H5550" s="229"/>
      <c r="I5550" s="32"/>
      <c r="J5550" s="32"/>
      <c r="K5550" s="229"/>
      <c r="L5550" s="229"/>
      <c r="M5550" s="232"/>
      <c r="N5550" s="229"/>
    </row>
    <row r="5551">
      <c r="A5551" s="227" t="str">
        <f t="shared" si="1"/>
        <v>#VALUE!</v>
      </c>
      <c r="B5551" s="227" t="str">
        <f t="shared" si="2"/>
        <v>#VALUE!</v>
      </c>
      <c r="C5551" s="32"/>
      <c r="D5551" s="32"/>
      <c r="E5551" s="229"/>
      <c r="F5551" s="32"/>
      <c r="G5551" s="229"/>
      <c r="H5551" s="229"/>
      <c r="I5551" s="32"/>
      <c r="J5551" s="32"/>
      <c r="K5551" s="229"/>
      <c r="L5551" s="229"/>
      <c r="M5551" s="32"/>
      <c r="N5551" s="229"/>
    </row>
    <row r="5552">
      <c r="A5552" s="227" t="str">
        <f t="shared" si="1"/>
        <v>#VALUE!</v>
      </c>
      <c r="B5552" s="227" t="str">
        <f t="shared" si="2"/>
        <v>#VALUE!</v>
      </c>
      <c r="C5552" s="32"/>
      <c r="D5552" s="32"/>
      <c r="E5552" s="229"/>
      <c r="F5552" s="32"/>
      <c r="G5552" s="229"/>
      <c r="H5552" s="229"/>
      <c r="I5552" s="32"/>
      <c r="J5552" s="32"/>
      <c r="K5552" s="229"/>
      <c r="L5552" s="229"/>
      <c r="M5552" s="232"/>
      <c r="N5552" s="229"/>
    </row>
    <row r="5553">
      <c r="A5553" s="227" t="str">
        <f t="shared" si="1"/>
        <v>#VALUE!</v>
      </c>
      <c r="B5553" s="227" t="str">
        <f t="shared" si="2"/>
        <v>#VALUE!</v>
      </c>
      <c r="C5553" s="32"/>
      <c r="D5553" s="32"/>
      <c r="E5553" s="229"/>
      <c r="F5553" s="32"/>
      <c r="G5553" s="229"/>
      <c r="H5553" s="229"/>
      <c r="I5553" s="32"/>
      <c r="J5553" s="32"/>
      <c r="K5553" s="229"/>
      <c r="L5553" s="229"/>
      <c r="M5553" s="232"/>
      <c r="N5553" s="229"/>
    </row>
    <row r="5554">
      <c r="A5554" s="227" t="str">
        <f t="shared" si="1"/>
        <v>#VALUE!</v>
      </c>
      <c r="B5554" s="227" t="str">
        <f t="shared" si="2"/>
        <v>#VALUE!</v>
      </c>
      <c r="C5554" s="32"/>
      <c r="D5554" s="32"/>
      <c r="E5554" s="231"/>
      <c r="F5554" s="32"/>
      <c r="G5554" s="229"/>
      <c r="H5554" s="229"/>
      <c r="I5554" s="32"/>
      <c r="J5554" s="32"/>
      <c r="K5554" s="229"/>
      <c r="L5554" s="229"/>
      <c r="M5554" s="232"/>
      <c r="N5554" s="229"/>
    </row>
    <row r="5555">
      <c r="A5555" s="227" t="str">
        <f t="shared" si="1"/>
        <v>#VALUE!</v>
      </c>
      <c r="B5555" s="227" t="str">
        <f t="shared" si="2"/>
        <v>#VALUE!</v>
      </c>
      <c r="C5555" s="32"/>
      <c r="D5555" s="32"/>
      <c r="E5555" s="229"/>
      <c r="F5555" s="32"/>
      <c r="G5555" s="229"/>
      <c r="H5555" s="229"/>
      <c r="I5555" s="32"/>
      <c r="J5555" s="32"/>
      <c r="K5555" s="229"/>
      <c r="L5555" s="229"/>
      <c r="M5555" s="232"/>
      <c r="N5555" s="229"/>
    </row>
    <row r="5556">
      <c r="A5556" s="227" t="str">
        <f t="shared" si="1"/>
        <v>#VALUE!</v>
      </c>
      <c r="B5556" s="227" t="str">
        <f t="shared" si="2"/>
        <v>#VALUE!</v>
      </c>
      <c r="C5556" s="32"/>
      <c r="D5556" s="32"/>
      <c r="E5556" s="231"/>
      <c r="F5556" s="32"/>
      <c r="G5556" s="229"/>
      <c r="H5556" s="229"/>
      <c r="I5556" s="32"/>
      <c r="J5556" s="32"/>
      <c r="K5556" s="229"/>
      <c r="L5556" s="229"/>
      <c r="M5556" s="232"/>
      <c r="N5556" s="229"/>
    </row>
    <row r="5557">
      <c r="A5557" s="227" t="str">
        <f t="shared" si="1"/>
        <v>#VALUE!</v>
      </c>
      <c r="B5557" s="227" t="str">
        <f t="shared" si="2"/>
        <v>#VALUE!</v>
      </c>
      <c r="C5557" s="32"/>
      <c r="D5557" s="32"/>
      <c r="E5557" s="231"/>
      <c r="F5557" s="32"/>
      <c r="G5557" s="229"/>
      <c r="H5557" s="229"/>
      <c r="I5557" s="232"/>
      <c r="J5557" s="32"/>
      <c r="K5557" s="229"/>
      <c r="L5557" s="229"/>
      <c r="M5557" s="232"/>
      <c r="N5557" s="229"/>
    </row>
    <row r="5558">
      <c r="A5558" s="227" t="str">
        <f t="shared" si="1"/>
        <v>#VALUE!</v>
      </c>
      <c r="B5558" s="227" t="str">
        <f t="shared" si="2"/>
        <v>#VALUE!</v>
      </c>
      <c r="C5558" s="32"/>
      <c r="D5558" s="32"/>
      <c r="E5558" s="229"/>
      <c r="F5558" s="32"/>
      <c r="G5558" s="229"/>
      <c r="H5558" s="229"/>
      <c r="I5558" s="32"/>
      <c r="J5558" s="32"/>
      <c r="K5558" s="229"/>
      <c r="L5558" s="229"/>
      <c r="M5558" s="232"/>
      <c r="N5558" s="229"/>
    </row>
    <row r="5559">
      <c r="A5559" s="227" t="str">
        <f t="shared" si="1"/>
        <v>#VALUE!</v>
      </c>
      <c r="B5559" s="227" t="str">
        <f t="shared" si="2"/>
        <v>#VALUE!</v>
      </c>
      <c r="C5559" s="32"/>
      <c r="D5559" s="32"/>
      <c r="E5559" s="229"/>
      <c r="F5559" s="32"/>
      <c r="G5559" s="229"/>
      <c r="H5559" s="229"/>
      <c r="I5559" s="32"/>
      <c r="J5559" s="32"/>
      <c r="K5559" s="229"/>
      <c r="L5559" s="229"/>
      <c r="M5559" s="232"/>
      <c r="N5559" s="229"/>
    </row>
    <row r="5560">
      <c r="A5560" s="227" t="str">
        <f t="shared" si="1"/>
        <v>#VALUE!</v>
      </c>
      <c r="B5560" s="227" t="str">
        <f t="shared" si="2"/>
        <v>#VALUE!</v>
      </c>
      <c r="C5560" s="32"/>
      <c r="D5560" s="32"/>
      <c r="E5560" s="231"/>
      <c r="F5560" s="32"/>
      <c r="G5560" s="229"/>
      <c r="H5560" s="229"/>
      <c r="I5560" s="32"/>
      <c r="J5560" s="32"/>
      <c r="K5560" s="229"/>
      <c r="L5560" s="229"/>
      <c r="M5560" s="232"/>
      <c r="N5560" s="229"/>
    </row>
    <row r="5561">
      <c r="A5561" s="227" t="str">
        <f t="shared" si="1"/>
        <v>#VALUE!</v>
      </c>
      <c r="B5561" s="227" t="str">
        <f t="shared" si="2"/>
        <v>#VALUE!</v>
      </c>
      <c r="C5561" s="32"/>
      <c r="D5561" s="32"/>
      <c r="E5561" s="229"/>
      <c r="F5561" s="32"/>
      <c r="G5561" s="229"/>
      <c r="H5561" s="229"/>
      <c r="I5561" s="32"/>
      <c r="J5561" s="32"/>
      <c r="K5561" s="229"/>
      <c r="L5561" s="229"/>
      <c r="M5561" s="232"/>
      <c r="N5561" s="229"/>
    </row>
    <row r="5562">
      <c r="A5562" s="227" t="str">
        <f t="shared" si="1"/>
        <v>#VALUE!</v>
      </c>
      <c r="B5562" s="227" t="str">
        <f t="shared" si="2"/>
        <v>#VALUE!</v>
      </c>
      <c r="C5562" s="32"/>
      <c r="D5562" s="32"/>
      <c r="E5562" s="229"/>
      <c r="F5562" s="32"/>
      <c r="G5562" s="229"/>
      <c r="H5562" s="229"/>
      <c r="I5562" s="32"/>
      <c r="J5562" s="32"/>
      <c r="K5562" s="229"/>
      <c r="L5562" s="229"/>
      <c r="M5562" s="232"/>
      <c r="N5562" s="229"/>
    </row>
    <row r="5563">
      <c r="A5563" s="227" t="str">
        <f t="shared" si="1"/>
        <v>#VALUE!</v>
      </c>
      <c r="B5563" s="227" t="str">
        <f t="shared" si="2"/>
        <v>#VALUE!</v>
      </c>
      <c r="C5563" s="32"/>
      <c r="D5563" s="32"/>
      <c r="E5563" s="231"/>
      <c r="F5563" s="32"/>
      <c r="G5563" s="229"/>
      <c r="H5563" s="229"/>
      <c r="I5563" s="32"/>
      <c r="J5563" s="32"/>
      <c r="K5563" s="229"/>
      <c r="L5563" s="229"/>
      <c r="M5563" s="232"/>
      <c r="N5563" s="229"/>
    </row>
    <row r="5564">
      <c r="A5564" s="227" t="str">
        <f t="shared" si="1"/>
        <v>#VALUE!</v>
      </c>
      <c r="B5564" s="227" t="str">
        <f t="shared" si="2"/>
        <v>#VALUE!</v>
      </c>
      <c r="C5564" s="32"/>
      <c r="D5564" s="32"/>
      <c r="E5564" s="229"/>
      <c r="F5564" s="32"/>
      <c r="G5564" s="229"/>
      <c r="H5564" s="229"/>
      <c r="I5564" s="32"/>
      <c r="J5564" s="32"/>
      <c r="K5564" s="229"/>
      <c r="L5564" s="229"/>
      <c r="M5564" s="232"/>
      <c r="N5564" s="229"/>
    </row>
    <row r="5565">
      <c r="A5565" s="227" t="str">
        <f t="shared" si="1"/>
        <v>#VALUE!</v>
      </c>
      <c r="B5565" s="227" t="str">
        <f t="shared" si="2"/>
        <v>#VALUE!</v>
      </c>
      <c r="C5565" s="32"/>
      <c r="D5565" s="32"/>
      <c r="E5565" s="229"/>
      <c r="F5565" s="32"/>
      <c r="G5565" s="229"/>
      <c r="H5565" s="229"/>
      <c r="I5565" s="32"/>
      <c r="J5565" s="32"/>
      <c r="K5565" s="229"/>
      <c r="L5565" s="229"/>
      <c r="M5565" s="232"/>
      <c r="N5565" s="229"/>
    </row>
    <row r="5566">
      <c r="A5566" s="227" t="str">
        <f t="shared" si="1"/>
        <v>#VALUE!</v>
      </c>
      <c r="B5566" s="227" t="str">
        <f t="shared" si="2"/>
        <v>#VALUE!</v>
      </c>
      <c r="C5566" s="32"/>
      <c r="D5566" s="32"/>
      <c r="E5566" s="231"/>
      <c r="F5566" s="32"/>
      <c r="G5566" s="229"/>
      <c r="H5566" s="229"/>
      <c r="I5566" s="32"/>
      <c r="J5566" s="32"/>
      <c r="K5566" s="229"/>
      <c r="L5566" s="229"/>
      <c r="M5566" s="232"/>
      <c r="N5566" s="229"/>
    </row>
    <row r="5567">
      <c r="A5567" s="227" t="str">
        <f t="shared" si="1"/>
        <v>#VALUE!</v>
      </c>
      <c r="B5567" s="227" t="str">
        <f t="shared" si="2"/>
        <v>#VALUE!</v>
      </c>
      <c r="C5567" s="32"/>
      <c r="D5567" s="32"/>
      <c r="E5567" s="229"/>
      <c r="F5567" s="32"/>
      <c r="G5567" s="229"/>
      <c r="H5567" s="229"/>
      <c r="I5567" s="32"/>
      <c r="J5567" s="32"/>
      <c r="K5567" s="229"/>
      <c r="L5567" s="229"/>
      <c r="M5567" s="232"/>
      <c r="N5567" s="229"/>
    </row>
    <row r="5568">
      <c r="A5568" s="227" t="str">
        <f t="shared" si="1"/>
        <v>#VALUE!</v>
      </c>
      <c r="B5568" s="227" t="str">
        <f t="shared" si="2"/>
        <v>#VALUE!</v>
      </c>
      <c r="C5568" s="32"/>
      <c r="D5568" s="32"/>
      <c r="E5568" s="231"/>
      <c r="F5568" s="32"/>
      <c r="G5568" s="229"/>
      <c r="H5568" s="229"/>
      <c r="I5568" s="32"/>
      <c r="J5568" s="32"/>
      <c r="K5568" s="229"/>
      <c r="L5568" s="229"/>
      <c r="M5568" s="232"/>
      <c r="N5568" s="229"/>
    </row>
    <row r="5569">
      <c r="A5569" s="227" t="str">
        <f t="shared" si="1"/>
        <v>#VALUE!</v>
      </c>
      <c r="B5569" s="227" t="str">
        <f t="shared" si="2"/>
        <v>#VALUE!</v>
      </c>
      <c r="C5569" s="32"/>
      <c r="D5569" s="32"/>
      <c r="E5569" s="229"/>
      <c r="F5569" s="32"/>
      <c r="G5569" s="229"/>
      <c r="H5569" s="229"/>
      <c r="I5569" s="32"/>
      <c r="J5569" s="32"/>
      <c r="K5569" s="229"/>
      <c r="L5569" s="229"/>
      <c r="M5569" s="232"/>
      <c r="N5569" s="229"/>
    </row>
    <row r="5570">
      <c r="A5570" s="227" t="str">
        <f t="shared" si="1"/>
        <v>#VALUE!</v>
      </c>
      <c r="B5570" s="227" t="str">
        <f t="shared" si="2"/>
        <v>#VALUE!</v>
      </c>
      <c r="C5570" s="32"/>
      <c r="D5570" s="32"/>
      <c r="E5570" s="231"/>
      <c r="F5570" s="32"/>
      <c r="G5570" s="229"/>
      <c r="H5570" s="229"/>
      <c r="I5570" s="32"/>
      <c r="J5570" s="32"/>
      <c r="K5570" s="229"/>
      <c r="L5570" s="229"/>
      <c r="M5570" s="232"/>
      <c r="N5570" s="229"/>
    </row>
    <row r="5571">
      <c r="A5571" s="227" t="str">
        <f t="shared" si="1"/>
        <v>#VALUE!</v>
      </c>
      <c r="B5571" s="227" t="str">
        <f t="shared" si="2"/>
        <v>#VALUE!</v>
      </c>
      <c r="C5571" s="32"/>
      <c r="D5571" s="32"/>
      <c r="E5571" s="231"/>
      <c r="F5571" s="32"/>
      <c r="G5571" s="229"/>
      <c r="H5571" s="229"/>
      <c r="I5571" s="32"/>
      <c r="J5571" s="32"/>
      <c r="K5571" s="229"/>
      <c r="L5571" s="229"/>
      <c r="M5571" s="232"/>
      <c r="N5571" s="229"/>
    </row>
    <row r="5572">
      <c r="A5572" s="227" t="str">
        <f t="shared" si="1"/>
        <v>#VALUE!</v>
      </c>
      <c r="B5572" s="227" t="str">
        <f t="shared" si="2"/>
        <v>#VALUE!</v>
      </c>
      <c r="C5572" s="32"/>
      <c r="D5572" s="32"/>
      <c r="E5572" s="229"/>
      <c r="F5572" s="32"/>
      <c r="G5572" s="229"/>
      <c r="H5572" s="229"/>
      <c r="I5572" s="32"/>
      <c r="J5572" s="32"/>
      <c r="K5572" s="229"/>
      <c r="L5572" s="229"/>
      <c r="M5572" s="232"/>
      <c r="N5572" s="229"/>
    </row>
    <row r="5573">
      <c r="A5573" s="227" t="str">
        <f t="shared" si="1"/>
        <v>#VALUE!</v>
      </c>
      <c r="B5573" s="227" t="str">
        <f t="shared" si="2"/>
        <v>#VALUE!</v>
      </c>
      <c r="C5573" s="32"/>
      <c r="D5573" s="32"/>
      <c r="E5573" s="229"/>
      <c r="F5573" s="32"/>
      <c r="G5573" s="229"/>
      <c r="H5573" s="229"/>
      <c r="I5573" s="32"/>
      <c r="J5573" s="32"/>
      <c r="K5573" s="229"/>
      <c r="L5573" s="229"/>
      <c r="M5573" s="232"/>
      <c r="N5573" s="229"/>
    </row>
    <row r="5574">
      <c r="A5574" s="227" t="str">
        <f t="shared" si="1"/>
        <v>#VALUE!</v>
      </c>
      <c r="B5574" s="227" t="str">
        <f t="shared" si="2"/>
        <v>#VALUE!</v>
      </c>
      <c r="C5574" s="32"/>
      <c r="D5574" s="32"/>
      <c r="E5574" s="231"/>
      <c r="F5574" s="32"/>
      <c r="G5574" s="229"/>
      <c r="H5574" s="229"/>
      <c r="I5574" s="32"/>
      <c r="J5574" s="32"/>
      <c r="K5574" s="229"/>
      <c r="L5574" s="229"/>
      <c r="M5574" s="232"/>
      <c r="N5574" s="229"/>
    </row>
    <row r="5575">
      <c r="A5575" s="227" t="str">
        <f t="shared" si="1"/>
        <v>#VALUE!</v>
      </c>
      <c r="B5575" s="227" t="str">
        <f t="shared" si="2"/>
        <v>#VALUE!</v>
      </c>
      <c r="C5575" s="32"/>
      <c r="D5575" s="32"/>
      <c r="E5575" s="229"/>
      <c r="F5575" s="32"/>
      <c r="G5575" s="229"/>
      <c r="H5575" s="229"/>
      <c r="I5575" s="32"/>
      <c r="J5575" s="32"/>
      <c r="K5575" s="229"/>
      <c r="L5575" s="229"/>
      <c r="M5575" s="232"/>
      <c r="N5575" s="229"/>
    </row>
    <row r="5576">
      <c r="A5576" s="227" t="str">
        <f t="shared" si="1"/>
        <v>#VALUE!</v>
      </c>
      <c r="B5576" s="227" t="str">
        <f t="shared" si="2"/>
        <v>#VALUE!</v>
      </c>
      <c r="C5576" s="32"/>
      <c r="D5576" s="32"/>
      <c r="E5576" s="229"/>
      <c r="F5576" s="32"/>
      <c r="G5576" s="229"/>
      <c r="H5576" s="229"/>
      <c r="I5576" s="32"/>
      <c r="J5576" s="32"/>
      <c r="K5576" s="229"/>
      <c r="L5576" s="229"/>
      <c r="M5576" s="232"/>
      <c r="N5576" s="229"/>
    </row>
    <row r="5577">
      <c r="A5577" s="227" t="str">
        <f t="shared" si="1"/>
        <v>#VALUE!</v>
      </c>
      <c r="B5577" s="227" t="str">
        <f t="shared" si="2"/>
        <v>#VALUE!</v>
      </c>
      <c r="C5577" s="32"/>
      <c r="D5577" s="32"/>
      <c r="E5577" s="231"/>
      <c r="F5577" s="32"/>
      <c r="G5577" s="229"/>
      <c r="H5577" s="229"/>
      <c r="I5577" s="32"/>
      <c r="J5577" s="32"/>
      <c r="K5577" s="229"/>
      <c r="L5577" s="229"/>
      <c r="M5577" s="232"/>
      <c r="N5577" s="229"/>
    </row>
    <row r="5578">
      <c r="A5578" s="227" t="str">
        <f t="shared" si="1"/>
        <v>#VALUE!</v>
      </c>
      <c r="B5578" s="227" t="str">
        <f t="shared" si="2"/>
        <v>#VALUE!</v>
      </c>
      <c r="C5578" s="32"/>
      <c r="D5578" s="32"/>
      <c r="E5578" s="229"/>
      <c r="F5578" s="32"/>
      <c r="G5578" s="229"/>
      <c r="H5578" s="229"/>
      <c r="I5578" s="32"/>
      <c r="J5578" s="32"/>
      <c r="K5578" s="229"/>
      <c r="L5578" s="229"/>
      <c r="M5578" s="232"/>
      <c r="N5578" s="229"/>
    </row>
    <row r="5579">
      <c r="A5579" s="227" t="str">
        <f t="shared" si="1"/>
        <v>#VALUE!</v>
      </c>
      <c r="B5579" s="227" t="str">
        <f t="shared" si="2"/>
        <v>#VALUE!</v>
      </c>
      <c r="C5579" s="32"/>
      <c r="D5579" s="32"/>
      <c r="E5579" s="229"/>
      <c r="F5579" s="32"/>
      <c r="G5579" s="229"/>
      <c r="H5579" s="229"/>
      <c r="I5579" s="32"/>
      <c r="J5579" s="32"/>
      <c r="K5579" s="229"/>
      <c r="L5579" s="229"/>
      <c r="M5579" s="232"/>
      <c r="N5579" s="229"/>
    </row>
    <row r="5580">
      <c r="A5580" s="227" t="str">
        <f t="shared" si="1"/>
        <v>#VALUE!</v>
      </c>
      <c r="B5580" s="227" t="str">
        <f t="shared" si="2"/>
        <v>#VALUE!</v>
      </c>
      <c r="C5580" s="32"/>
      <c r="D5580" s="32"/>
      <c r="E5580" s="229"/>
      <c r="F5580" s="32"/>
      <c r="G5580" s="229"/>
      <c r="H5580" s="229"/>
      <c r="I5580" s="32"/>
      <c r="J5580" s="32"/>
      <c r="K5580" s="229"/>
      <c r="L5580" s="229"/>
      <c r="M5580" s="232"/>
      <c r="N5580" s="229"/>
    </row>
    <row r="5581">
      <c r="A5581" s="227" t="str">
        <f t="shared" si="1"/>
        <v>#VALUE!</v>
      </c>
      <c r="B5581" s="227" t="str">
        <f t="shared" si="2"/>
        <v>#VALUE!</v>
      </c>
      <c r="C5581" s="32"/>
      <c r="D5581" s="32"/>
      <c r="E5581" s="229"/>
      <c r="F5581" s="32"/>
      <c r="G5581" s="229"/>
      <c r="H5581" s="229"/>
      <c r="I5581" s="32"/>
      <c r="J5581" s="32"/>
      <c r="K5581" s="229"/>
      <c r="L5581" s="229"/>
      <c r="M5581" s="232"/>
      <c r="N5581" s="229"/>
    </row>
    <row r="5582">
      <c r="A5582" s="227" t="str">
        <f t="shared" si="1"/>
        <v>#VALUE!</v>
      </c>
      <c r="B5582" s="227" t="str">
        <f t="shared" si="2"/>
        <v>#VALUE!</v>
      </c>
      <c r="C5582" s="32"/>
      <c r="D5582" s="32"/>
      <c r="E5582" s="231"/>
      <c r="F5582" s="32"/>
      <c r="G5582" s="229"/>
      <c r="H5582" s="229"/>
      <c r="I5582" s="32"/>
      <c r="J5582" s="32"/>
      <c r="K5582" s="229"/>
      <c r="L5582" s="229"/>
      <c r="M5582" s="232"/>
      <c r="N5582" s="229"/>
    </row>
    <row r="5583">
      <c r="A5583" s="227" t="str">
        <f t="shared" si="1"/>
        <v>#VALUE!</v>
      </c>
      <c r="B5583" s="227" t="str">
        <f t="shared" si="2"/>
        <v>#VALUE!</v>
      </c>
      <c r="C5583" s="32"/>
      <c r="D5583" s="32"/>
      <c r="E5583" s="229"/>
      <c r="F5583" s="32"/>
      <c r="G5583" s="229"/>
      <c r="H5583" s="229"/>
      <c r="I5583" s="32"/>
      <c r="J5583" s="32"/>
      <c r="K5583" s="229"/>
      <c r="L5583" s="229"/>
      <c r="M5583" s="232"/>
      <c r="N5583" s="229"/>
    </row>
    <row r="5584">
      <c r="A5584" s="227" t="str">
        <f t="shared" si="1"/>
        <v>#VALUE!</v>
      </c>
      <c r="B5584" s="227" t="str">
        <f t="shared" si="2"/>
        <v>#VALUE!</v>
      </c>
      <c r="C5584" s="32"/>
      <c r="D5584" s="32"/>
      <c r="E5584" s="229"/>
      <c r="F5584" s="32"/>
      <c r="G5584" s="229"/>
      <c r="H5584" s="229"/>
      <c r="I5584" s="32"/>
      <c r="J5584" s="32"/>
      <c r="K5584" s="229"/>
      <c r="L5584" s="229"/>
      <c r="M5584" s="232"/>
      <c r="N5584" s="229"/>
    </row>
    <row r="5585">
      <c r="A5585" s="227" t="str">
        <f t="shared" si="1"/>
        <v>#VALUE!</v>
      </c>
      <c r="B5585" s="227" t="str">
        <f t="shared" si="2"/>
        <v>#VALUE!</v>
      </c>
      <c r="C5585" s="32"/>
      <c r="D5585" s="32"/>
      <c r="E5585" s="231"/>
      <c r="F5585" s="32"/>
      <c r="G5585" s="229"/>
      <c r="H5585" s="229"/>
      <c r="I5585" s="32"/>
      <c r="J5585" s="32"/>
      <c r="K5585" s="229"/>
      <c r="L5585" s="229"/>
      <c r="M5585" s="232"/>
      <c r="N5585" s="229"/>
    </row>
    <row r="5586">
      <c r="A5586" s="227" t="str">
        <f t="shared" si="1"/>
        <v>#VALUE!</v>
      </c>
      <c r="B5586" s="227" t="str">
        <f t="shared" si="2"/>
        <v>#VALUE!</v>
      </c>
      <c r="C5586" s="32"/>
      <c r="D5586" s="32"/>
      <c r="E5586" s="231"/>
      <c r="F5586" s="32"/>
      <c r="G5586" s="229"/>
      <c r="H5586" s="229"/>
      <c r="I5586" s="32"/>
      <c r="J5586" s="32"/>
      <c r="K5586" s="229"/>
      <c r="L5586" s="229"/>
      <c r="M5586" s="232"/>
      <c r="N5586" s="229"/>
    </row>
    <row r="5587">
      <c r="A5587" s="227" t="str">
        <f t="shared" si="1"/>
        <v>#VALUE!</v>
      </c>
      <c r="B5587" s="227" t="str">
        <f t="shared" si="2"/>
        <v>#VALUE!</v>
      </c>
      <c r="C5587" s="32"/>
      <c r="D5587" s="32"/>
      <c r="E5587" s="229"/>
      <c r="F5587" s="32"/>
      <c r="G5587" s="229"/>
      <c r="H5587" s="229"/>
      <c r="I5587" s="32"/>
      <c r="J5587" s="32"/>
      <c r="K5587" s="229"/>
      <c r="L5587" s="229"/>
      <c r="M5587" s="232"/>
      <c r="N5587" s="229"/>
    </row>
    <row r="5588">
      <c r="A5588" s="227" t="str">
        <f t="shared" si="1"/>
        <v>#VALUE!</v>
      </c>
      <c r="B5588" s="227" t="str">
        <f t="shared" si="2"/>
        <v>#VALUE!</v>
      </c>
      <c r="C5588" s="32"/>
      <c r="D5588" s="32"/>
      <c r="E5588" s="231"/>
      <c r="F5588" s="32"/>
      <c r="G5588" s="229"/>
      <c r="H5588" s="229"/>
      <c r="I5588" s="32"/>
      <c r="J5588" s="32"/>
      <c r="K5588" s="229"/>
      <c r="L5588" s="229"/>
      <c r="M5588" s="232"/>
      <c r="N5588" s="229"/>
    </row>
    <row r="5589">
      <c r="A5589" s="227" t="str">
        <f t="shared" si="1"/>
        <v>#VALUE!</v>
      </c>
      <c r="B5589" s="227" t="str">
        <f t="shared" si="2"/>
        <v>#VALUE!</v>
      </c>
      <c r="C5589" s="32"/>
      <c r="D5589" s="32"/>
      <c r="E5589" s="231"/>
      <c r="F5589" s="32"/>
      <c r="G5589" s="229"/>
      <c r="H5589" s="229"/>
      <c r="I5589" s="32"/>
      <c r="J5589" s="32"/>
      <c r="K5589" s="229"/>
      <c r="L5589" s="229"/>
      <c r="M5589" s="232"/>
      <c r="N5589" s="229"/>
    </row>
    <row r="5590">
      <c r="A5590" s="227" t="str">
        <f t="shared" si="1"/>
        <v>#VALUE!</v>
      </c>
      <c r="B5590" s="227" t="str">
        <f t="shared" si="2"/>
        <v>#VALUE!</v>
      </c>
      <c r="C5590" s="32"/>
      <c r="D5590" s="32"/>
      <c r="E5590" s="229"/>
      <c r="F5590" s="32"/>
      <c r="G5590" s="229"/>
      <c r="H5590" s="229"/>
      <c r="I5590" s="32"/>
      <c r="J5590" s="32"/>
      <c r="K5590" s="229"/>
      <c r="L5590" s="229"/>
      <c r="M5590" s="232"/>
      <c r="N5590" s="229"/>
    </row>
    <row r="5591">
      <c r="A5591" s="227" t="str">
        <f t="shared" si="1"/>
        <v>#VALUE!</v>
      </c>
      <c r="B5591" s="227" t="str">
        <f t="shared" si="2"/>
        <v>#VALUE!</v>
      </c>
      <c r="C5591" s="32"/>
      <c r="D5591" s="32"/>
      <c r="E5591" s="229"/>
      <c r="F5591" s="32"/>
      <c r="G5591" s="229"/>
      <c r="H5591" s="229"/>
      <c r="I5591" s="32"/>
      <c r="J5591" s="32"/>
      <c r="K5591" s="229"/>
      <c r="L5591" s="229"/>
      <c r="M5591" s="232"/>
      <c r="N5591" s="229"/>
    </row>
    <row r="5592">
      <c r="A5592" s="227" t="str">
        <f t="shared" si="1"/>
        <v>#VALUE!</v>
      </c>
      <c r="B5592" s="227" t="str">
        <f t="shared" si="2"/>
        <v>#VALUE!</v>
      </c>
      <c r="C5592" s="32"/>
      <c r="D5592" s="32"/>
      <c r="E5592" s="231"/>
      <c r="F5592" s="32"/>
      <c r="G5592" s="229"/>
      <c r="H5592" s="229"/>
      <c r="I5592" s="32"/>
      <c r="J5592" s="32"/>
      <c r="K5592" s="229"/>
      <c r="L5592" s="229"/>
      <c r="M5592" s="232"/>
      <c r="N5592" s="229"/>
    </row>
    <row r="5593">
      <c r="A5593" s="227" t="str">
        <f t="shared" si="1"/>
        <v>#VALUE!</v>
      </c>
      <c r="B5593" s="227" t="str">
        <f t="shared" si="2"/>
        <v>#VALUE!</v>
      </c>
      <c r="C5593" s="32"/>
      <c r="D5593" s="32"/>
      <c r="E5593" s="229"/>
      <c r="F5593" s="32"/>
      <c r="G5593" s="229"/>
      <c r="H5593" s="229"/>
      <c r="I5593" s="32"/>
      <c r="J5593" s="32"/>
      <c r="K5593" s="229"/>
      <c r="L5593" s="229"/>
      <c r="M5593" s="232"/>
      <c r="N5593" s="229"/>
    </row>
    <row r="5594">
      <c r="A5594" s="227" t="str">
        <f t="shared" si="1"/>
        <v>#VALUE!</v>
      </c>
      <c r="B5594" s="227" t="str">
        <f t="shared" si="2"/>
        <v>#VALUE!</v>
      </c>
      <c r="C5594" s="32"/>
      <c r="D5594" s="32"/>
      <c r="E5594" s="231"/>
      <c r="F5594" s="32"/>
      <c r="G5594" s="229"/>
      <c r="H5594" s="229"/>
      <c r="I5594" s="32"/>
      <c r="J5594" s="32"/>
      <c r="K5594" s="229"/>
      <c r="L5594" s="229"/>
      <c r="M5594" s="232"/>
      <c r="N5594" s="229"/>
    </row>
    <row r="5595">
      <c r="A5595" s="227" t="str">
        <f t="shared" si="1"/>
        <v>#VALUE!</v>
      </c>
      <c r="B5595" s="227" t="str">
        <f t="shared" si="2"/>
        <v>#VALUE!</v>
      </c>
      <c r="C5595" s="32"/>
      <c r="D5595" s="32"/>
      <c r="E5595" s="231"/>
      <c r="F5595" s="32"/>
      <c r="G5595" s="229"/>
      <c r="H5595" s="229"/>
      <c r="I5595" s="32"/>
      <c r="J5595" s="32"/>
      <c r="K5595" s="229"/>
      <c r="L5595" s="229"/>
      <c r="M5595" s="232"/>
      <c r="N5595" s="229"/>
    </row>
    <row r="5596">
      <c r="A5596" s="227" t="str">
        <f t="shared" si="1"/>
        <v>#VALUE!</v>
      </c>
      <c r="B5596" s="227" t="str">
        <f t="shared" si="2"/>
        <v>#VALUE!</v>
      </c>
      <c r="C5596" s="32"/>
      <c r="D5596" s="32"/>
      <c r="E5596" s="229"/>
      <c r="F5596" s="32"/>
      <c r="G5596" s="229"/>
      <c r="H5596" s="229"/>
      <c r="I5596" s="32"/>
      <c r="J5596" s="32"/>
      <c r="K5596" s="229"/>
      <c r="L5596" s="229"/>
      <c r="M5596" s="232"/>
      <c r="N5596" s="229"/>
    </row>
    <row r="5597">
      <c r="A5597" s="227" t="str">
        <f t="shared" si="1"/>
        <v>#VALUE!</v>
      </c>
      <c r="B5597" s="227" t="str">
        <f t="shared" si="2"/>
        <v>#VALUE!</v>
      </c>
      <c r="C5597" s="32"/>
      <c r="D5597" s="32"/>
      <c r="E5597" s="229"/>
      <c r="F5597" s="32"/>
      <c r="G5597" s="229"/>
      <c r="H5597" s="229"/>
      <c r="I5597" s="32"/>
      <c r="J5597" s="32"/>
      <c r="K5597" s="229"/>
      <c r="L5597" s="229"/>
      <c r="M5597" s="232"/>
      <c r="N5597" s="229"/>
    </row>
    <row r="5598">
      <c r="A5598" s="227" t="str">
        <f t="shared" si="1"/>
        <v>#VALUE!</v>
      </c>
      <c r="B5598" s="227" t="str">
        <f t="shared" si="2"/>
        <v>#VALUE!</v>
      </c>
      <c r="C5598" s="32"/>
      <c r="D5598" s="32"/>
      <c r="E5598" s="229"/>
      <c r="F5598" s="32"/>
      <c r="G5598" s="229"/>
      <c r="H5598" s="229"/>
      <c r="I5598" s="32"/>
      <c r="J5598" s="32"/>
      <c r="K5598" s="229"/>
      <c r="L5598" s="229"/>
      <c r="M5598" s="232"/>
      <c r="N5598" s="229"/>
    </row>
    <row r="5599">
      <c r="A5599" s="227" t="str">
        <f t="shared" si="1"/>
        <v>#VALUE!</v>
      </c>
      <c r="B5599" s="227" t="str">
        <f t="shared" si="2"/>
        <v>#VALUE!</v>
      </c>
      <c r="C5599" s="32"/>
      <c r="D5599" s="32"/>
      <c r="E5599" s="229"/>
      <c r="F5599" s="32"/>
      <c r="G5599" s="229"/>
      <c r="H5599" s="229"/>
      <c r="I5599" s="32"/>
      <c r="J5599" s="32"/>
      <c r="K5599" s="229"/>
      <c r="L5599" s="229"/>
      <c r="M5599" s="232"/>
      <c r="N5599" s="229"/>
    </row>
    <row r="5600">
      <c r="A5600" s="227" t="str">
        <f t="shared" si="1"/>
        <v>#VALUE!</v>
      </c>
      <c r="B5600" s="227" t="str">
        <f t="shared" si="2"/>
        <v>#VALUE!</v>
      </c>
      <c r="C5600" s="32"/>
      <c r="D5600" s="32"/>
      <c r="E5600" s="231"/>
      <c r="F5600" s="32"/>
      <c r="G5600" s="229"/>
      <c r="H5600" s="229"/>
      <c r="I5600" s="32"/>
      <c r="J5600" s="32"/>
      <c r="K5600" s="229"/>
      <c r="L5600" s="229"/>
      <c r="M5600" s="232"/>
      <c r="N5600" s="229"/>
    </row>
    <row r="5601">
      <c r="A5601" s="227" t="str">
        <f t="shared" si="1"/>
        <v>#VALUE!</v>
      </c>
      <c r="B5601" s="227" t="str">
        <f t="shared" si="2"/>
        <v>#VALUE!</v>
      </c>
      <c r="C5601" s="32"/>
      <c r="D5601" s="32"/>
      <c r="E5601" s="229"/>
      <c r="F5601" s="32"/>
      <c r="G5601" s="229"/>
      <c r="H5601" s="229"/>
      <c r="I5601" s="32"/>
      <c r="J5601" s="32"/>
      <c r="K5601" s="229"/>
      <c r="L5601" s="229"/>
      <c r="M5601" s="232"/>
      <c r="N5601" s="229"/>
    </row>
    <row r="5602">
      <c r="A5602" s="227" t="str">
        <f t="shared" si="1"/>
        <v>#VALUE!</v>
      </c>
      <c r="B5602" s="227" t="str">
        <f t="shared" si="2"/>
        <v>#VALUE!</v>
      </c>
      <c r="C5602" s="32"/>
      <c r="D5602" s="32"/>
      <c r="E5602" s="229"/>
      <c r="F5602" s="32"/>
      <c r="G5602" s="229"/>
      <c r="H5602" s="229"/>
      <c r="I5602" s="32"/>
      <c r="J5602" s="32"/>
      <c r="K5602" s="229"/>
      <c r="L5602" s="229"/>
      <c r="M5602" s="232"/>
      <c r="N5602" s="229"/>
    </row>
    <row r="5603">
      <c r="A5603" s="227" t="str">
        <f t="shared" si="1"/>
        <v>#VALUE!</v>
      </c>
      <c r="B5603" s="227" t="str">
        <f t="shared" si="2"/>
        <v>#VALUE!</v>
      </c>
      <c r="C5603" s="32"/>
      <c r="D5603" s="32"/>
      <c r="E5603" s="229"/>
      <c r="F5603" s="32"/>
      <c r="G5603" s="229"/>
      <c r="H5603" s="229"/>
      <c r="I5603" s="32"/>
      <c r="J5603" s="32"/>
      <c r="K5603" s="229"/>
      <c r="L5603" s="229"/>
      <c r="M5603" s="232"/>
      <c r="N5603" s="229"/>
    </row>
    <row r="5604">
      <c r="A5604" s="227" t="str">
        <f t="shared" si="1"/>
        <v>#VALUE!</v>
      </c>
      <c r="B5604" s="227" t="str">
        <f t="shared" si="2"/>
        <v>#VALUE!</v>
      </c>
      <c r="C5604" s="32"/>
      <c r="D5604" s="32"/>
      <c r="E5604" s="229"/>
      <c r="F5604" s="32"/>
      <c r="G5604" s="229"/>
      <c r="H5604" s="229"/>
      <c r="I5604" s="32"/>
      <c r="J5604" s="32"/>
      <c r="K5604" s="229"/>
      <c r="L5604" s="229"/>
      <c r="M5604" s="232"/>
      <c r="N5604" s="229"/>
    </row>
    <row r="5605">
      <c r="A5605" s="227" t="str">
        <f t="shared" si="1"/>
        <v>#VALUE!</v>
      </c>
      <c r="B5605" s="227" t="str">
        <f t="shared" si="2"/>
        <v>#VALUE!</v>
      </c>
      <c r="C5605" s="32"/>
      <c r="D5605" s="32"/>
      <c r="E5605" s="229"/>
      <c r="F5605" s="32"/>
      <c r="G5605" s="229"/>
      <c r="H5605" s="229"/>
      <c r="I5605" s="32"/>
      <c r="J5605" s="32"/>
      <c r="K5605" s="229"/>
      <c r="L5605" s="229"/>
      <c r="M5605" s="232"/>
      <c r="N5605" s="229"/>
    </row>
    <row r="5606">
      <c r="A5606" s="227" t="str">
        <f t="shared" si="1"/>
        <v>#VALUE!</v>
      </c>
      <c r="B5606" s="227" t="str">
        <f t="shared" si="2"/>
        <v>#VALUE!</v>
      </c>
      <c r="C5606" s="32"/>
      <c r="D5606" s="32"/>
      <c r="E5606" s="229"/>
      <c r="F5606" s="32"/>
      <c r="G5606" s="229"/>
      <c r="H5606" s="229"/>
      <c r="I5606" s="32"/>
      <c r="J5606" s="32"/>
      <c r="K5606" s="229"/>
      <c r="L5606" s="229"/>
      <c r="M5606" s="232"/>
      <c r="N5606" s="229"/>
    </row>
    <row r="5607">
      <c r="A5607" s="227" t="str">
        <f t="shared" si="1"/>
        <v>#VALUE!</v>
      </c>
      <c r="B5607" s="227" t="str">
        <f t="shared" si="2"/>
        <v>#VALUE!</v>
      </c>
      <c r="C5607" s="32"/>
      <c r="D5607" s="32"/>
      <c r="E5607" s="229"/>
      <c r="F5607" s="32"/>
      <c r="G5607" s="229"/>
      <c r="H5607" s="229"/>
      <c r="I5607" s="32"/>
      <c r="J5607" s="32"/>
      <c r="K5607" s="229"/>
      <c r="L5607" s="229"/>
      <c r="M5607" s="232"/>
      <c r="N5607" s="229"/>
    </row>
    <row r="5608">
      <c r="A5608" s="227" t="str">
        <f t="shared" si="1"/>
        <v>#VALUE!</v>
      </c>
      <c r="B5608" s="227" t="str">
        <f t="shared" si="2"/>
        <v>#VALUE!</v>
      </c>
      <c r="C5608" s="32"/>
      <c r="D5608" s="32"/>
      <c r="E5608" s="229"/>
      <c r="F5608" s="32"/>
      <c r="G5608" s="229"/>
      <c r="H5608" s="229"/>
      <c r="I5608" s="32"/>
      <c r="J5608" s="32"/>
      <c r="K5608" s="229"/>
      <c r="L5608" s="229"/>
      <c r="M5608" s="232"/>
      <c r="N5608" s="229"/>
    </row>
    <row r="5609">
      <c r="A5609" s="227" t="str">
        <f t="shared" si="1"/>
        <v>#VALUE!</v>
      </c>
      <c r="B5609" s="227" t="str">
        <f t="shared" si="2"/>
        <v>#VALUE!</v>
      </c>
      <c r="C5609" s="32"/>
      <c r="D5609" s="32"/>
      <c r="E5609" s="231"/>
      <c r="F5609" s="32"/>
      <c r="G5609" s="229"/>
      <c r="H5609" s="229"/>
      <c r="I5609" s="32"/>
      <c r="J5609" s="32"/>
      <c r="K5609" s="229"/>
      <c r="L5609" s="229"/>
      <c r="M5609" s="232"/>
      <c r="N5609" s="229"/>
    </row>
    <row r="5610">
      <c r="A5610" s="227" t="str">
        <f t="shared" si="1"/>
        <v>#VALUE!</v>
      </c>
      <c r="B5610" s="227" t="str">
        <f t="shared" si="2"/>
        <v>#VALUE!</v>
      </c>
      <c r="C5610" s="32"/>
      <c r="D5610" s="32"/>
      <c r="E5610" s="229"/>
      <c r="F5610" s="32"/>
      <c r="G5610" s="229"/>
      <c r="H5610" s="229"/>
      <c r="I5610" s="32"/>
      <c r="J5610" s="32"/>
      <c r="K5610" s="229"/>
      <c r="L5610" s="229"/>
      <c r="M5610" s="232"/>
      <c r="N5610" s="229"/>
    </row>
    <row r="5611">
      <c r="A5611" s="227" t="str">
        <f t="shared" si="1"/>
        <v>#VALUE!</v>
      </c>
      <c r="B5611" s="227" t="str">
        <f t="shared" si="2"/>
        <v>#VALUE!</v>
      </c>
      <c r="C5611" s="32"/>
      <c r="D5611" s="32"/>
      <c r="E5611" s="229"/>
      <c r="F5611" s="32"/>
      <c r="G5611" s="229"/>
      <c r="H5611" s="229"/>
      <c r="I5611" s="32"/>
      <c r="J5611" s="32"/>
      <c r="K5611" s="229"/>
      <c r="L5611" s="229"/>
      <c r="M5611" s="232"/>
      <c r="N5611" s="229"/>
    </row>
    <row r="5612">
      <c r="A5612" s="227" t="str">
        <f t="shared" si="1"/>
        <v>#VALUE!</v>
      </c>
      <c r="B5612" s="227" t="str">
        <f t="shared" si="2"/>
        <v>#VALUE!</v>
      </c>
      <c r="C5612" s="32"/>
      <c r="D5612" s="32"/>
      <c r="E5612" s="229"/>
      <c r="F5612" s="32"/>
      <c r="G5612" s="229"/>
      <c r="H5612" s="229"/>
      <c r="I5612" s="32"/>
      <c r="J5612" s="32"/>
      <c r="K5612" s="229"/>
      <c r="L5612" s="229"/>
      <c r="M5612" s="232"/>
      <c r="N5612" s="229"/>
    </row>
    <row r="5613">
      <c r="A5613" s="227" t="str">
        <f t="shared" si="1"/>
        <v>#VALUE!</v>
      </c>
      <c r="B5613" s="227" t="str">
        <f t="shared" si="2"/>
        <v>#VALUE!</v>
      </c>
      <c r="C5613" s="32"/>
      <c r="D5613" s="32"/>
      <c r="E5613" s="229"/>
      <c r="F5613" s="32"/>
      <c r="G5613" s="229"/>
      <c r="H5613" s="229"/>
      <c r="I5613" s="32"/>
      <c r="J5613" s="32"/>
      <c r="K5613" s="229"/>
      <c r="L5613" s="229"/>
      <c r="M5613" s="232"/>
      <c r="N5613" s="229"/>
    </row>
    <row r="5614">
      <c r="A5614" s="227" t="str">
        <f t="shared" si="1"/>
        <v>#VALUE!</v>
      </c>
      <c r="B5614" s="227" t="str">
        <f t="shared" si="2"/>
        <v>#VALUE!</v>
      </c>
      <c r="C5614" s="32"/>
      <c r="D5614" s="32"/>
      <c r="E5614" s="229"/>
      <c r="F5614" s="32"/>
      <c r="G5614" s="229"/>
      <c r="H5614" s="229"/>
      <c r="I5614" s="32"/>
      <c r="J5614" s="32"/>
      <c r="K5614" s="229"/>
      <c r="L5614" s="229"/>
      <c r="M5614" s="232"/>
      <c r="N5614" s="229"/>
    </row>
    <row r="5615">
      <c r="A5615" s="227" t="str">
        <f t="shared" si="1"/>
        <v>#VALUE!</v>
      </c>
      <c r="B5615" s="227" t="str">
        <f t="shared" si="2"/>
        <v>#VALUE!</v>
      </c>
      <c r="C5615" s="32"/>
      <c r="D5615" s="32"/>
      <c r="E5615" s="229"/>
      <c r="F5615" s="32"/>
      <c r="G5615" s="229"/>
      <c r="H5615" s="229"/>
      <c r="I5615" s="32"/>
      <c r="J5615" s="32"/>
      <c r="K5615" s="229"/>
      <c r="L5615" s="229"/>
      <c r="M5615" s="232"/>
      <c r="N5615" s="229"/>
    </row>
    <row r="5616">
      <c r="A5616" s="227" t="str">
        <f t="shared" si="1"/>
        <v>#VALUE!</v>
      </c>
      <c r="B5616" s="227" t="str">
        <f t="shared" si="2"/>
        <v>#VALUE!</v>
      </c>
      <c r="C5616" s="32"/>
      <c r="D5616" s="32"/>
      <c r="E5616" s="229"/>
      <c r="F5616" s="32"/>
      <c r="G5616" s="229"/>
      <c r="H5616" s="229"/>
      <c r="I5616" s="32"/>
      <c r="J5616" s="32"/>
      <c r="K5616" s="229"/>
      <c r="L5616" s="229"/>
      <c r="M5616" s="232"/>
      <c r="N5616" s="229"/>
    </row>
    <row r="5617">
      <c r="A5617" s="227" t="str">
        <f t="shared" si="1"/>
        <v>#VALUE!</v>
      </c>
      <c r="B5617" s="227" t="str">
        <f t="shared" si="2"/>
        <v>#VALUE!</v>
      </c>
      <c r="C5617" s="32"/>
      <c r="D5617" s="32"/>
      <c r="E5617" s="229"/>
      <c r="F5617" s="32"/>
      <c r="G5617" s="229"/>
      <c r="H5617" s="229"/>
      <c r="I5617" s="32"/>
      <c r="J5617" s="32"/>
      <c r="K5617" s="229"/>
      <c r="L5617" s="229"/>
      <c r="M5617" s="232"/>
      <c r="N5617" s="229"/>
    </row>
    <row r="5618">
      <c r="A5618" s="227" t="str">
        <f t="shared" si="1"/>
        <v>#VALUE!</v>
      </c>
      <c r="B5618" s="227" t="str">
        <f t="shared" si="2"/>
        <v>#VALUE!</v>
      </c>
      <c r="C5618" s="32"/>
      <c r="D5618" s="32"/>
      <c r="E5618" s="229"/>
      <c r="F5618" s="32"/>
      <c r="G5618" s="229"/>
      <c r="H5618" s="229"/>
      <c r="I5618" s="32"/>
      <c r="J5618" s="32"/>
      <c r="K5618" s="229"/>
      <c r="L5618" s="229"/>
      <c r="M5618" s="232"/>
      <c r="N5618" s="229"/>
    </row>
    <row r="5619">
      <c r="A5619" s="227" t="str">
        <f t="shared" si="1"/>
        <v>#VALUE!</v>
      </c>
      <c r="B5619" s="227" t="str">
        <f t="shared" si="2"/>
        <v>#VALUE!</v>
      </c>
      <c r="C5619" s="32"/>
      <c r="D5619" s="32"/>
      <c r="E5619" s="229"/>
      <c r="F5619" s="32"/>
      <c r="G5619" s="229"/>
      <c r="H5619" s="229"/>
      <c r="I5619" s="32"/>
      <c r="J5619" s="32"/>
      <c r="K5619" s="229"/>
      <c r="L5619" s="229"/>
      <c r="M5619" s="232"/>
      <c r="N5619" s="229"/>
    </row>
    <row r="5620">
      <c r="A5620" s="227" t="str">
        <f t="shared" si="1"/>
        <v>#VALUE!</v>
      </c>
      <c r="B5620" s="227" t="str">
        <f t="shared" si="2"/>
        <v>#VALUE!</v>
      </c>
      <c r="C5620" s="32"/>
      <c r="D5620" s="32"/>
      <c r="E5620" s="229"/>
      <c r="F5620" s="32"/>
      <c r="G5620" s="229"/>
      <c r="H5620" s="229"/>
      <c r="I5620" s="32"/>
      <c r="J5620" s="32"/>
      <c r="K5620" s="229"/>
      <c r="L5620" s="229"/>
      <c r="M5620" s="232"/>
      <c r="N5620" s="229"/>
    </row>
    <row r="5621">
      <c r="A5621" s="227" t="str">
        <f t="shared" si="1"/>
        <v>#VALUE!</v>
      </c>
      <c r="B5621" s="227" t="str">
        <f t="shared" si="2"/>
        <v>#VALUE!</v>
      </c>
      <c r="C5621" s="32"/>
      <c r="D5621" s="32"/>
      <c r="E5621" s="229"/>
      <c r="F5621" s="32"/>
      <c r="G5621" s="229"/>
      <c r="H5621" s="229"/>
      <c r="I5621" s="32"/>
      <c r="J5621" s="32"/>
      <c r="K5621" s="229"/>
      <c r="L5621" s="229"/>
      <c r="M5621" s="232"/>
      <c r="N5621" s="229"/>
    </row>
    <row r="5622">
      <c r="A5622" s="227" t="str">
        <f t="shared" si="1"/>
        <v>#VALUE!</v>
      </c>
      <c r="B5622" s="227" t="str">
        <f t="shared" si="2"/>
        <v>#VALUE!</v>
      </c>
      <c r="C5622" s="32"/>
      <c r="D5622" s="32"/>
      <c r="E5622" s="231"/>
      <c r="F5622" s="32"/>
      <c r="G5622" s="229"/>
      <c r="H5622" s="229"/>
      <c r="I5622" s="32"/>
      <c r="J5622" s="32"/>
      <c r="K5622" s="229"/>
      <c r="L5622" s="229"/>
      <c r="M5622" s="232"/>
      <c r="N5622" s="229"/>
    </row>
    <row r="5623">
      <c r="A5623" s="227" t="str">
        <f t="shared" si="1"/>
        <v>#VALUE!</v>
      </c>
      <c r="B5623" s="227" t="str">
        <f t="shared" si="2"/>
        <v>#VALUE!</v>
      </c>
      <c r="C5623" s="32"/>
      <c r="D5623" s="32"/>
      <c r="E5623" s="231"/>
      <c r="F5623" s="32"/>
      <c r="G5623" s="229"/>
      <c r="H5623" s="229"/>
      <c r="I5623" s="32"/>
      <c r="J5623" s="32"/>
      <c r="K5623" s="229"/>
      <c r="L5623" s="229"/>
      <c r="M5623" s="232"/>
      <c r="N5623" s="229"/>
    </row>
    <row r="5624">
      <c r="A5624" s="227" t="str">
        <f t="shared" si="1"/>
        <v>#VALUE!</v>
      </c>
      <c r="B5624" s="227" t="str">
        <f t="shared" si="2"/>
        <v>#VALUE!</v>
      </c>
      <c r="C5624" s="32"/>
      <c r="D5624" s="32"/>
      <c r="E5624" s="229"/>
      <c r="F5624" s="32"/>
      <c r="G5624" s="229"/>
      <c r="H5624" s="229"/>
      <c r="I5624" s="32"/>
      <c r="J5624" s="32"/>
      <c r="K5624" s="229"/>
      <c r="L5624" s="229"/>
      <c r="M5624" s="232"/>
      <c r="N5624" s="229"/>
    </row>
    <row r="5625">
      <c r="A5625" s="227" t="str">
        <f t="shared" si="1"/>
        <v>#VALUE!</v>
      </c>
      <c r="B5625" s="227" t="str">
        <f t="shared" si="2"/>
        <v>#VALUE!</v>
      </c>
      <c r="C5625" s="32"/>
      <c r="D5625" s="32"/>
      <c r="E5625" s="229"/>
      <c r="F5625" s="32"/>
      <c r="G5625" s="229"/>
      <c r="H5625" s="229"/>
      <c r="I5625" s="32"/>
      <c r="J5625" s="32"/>
      <c r="K5625" s="229"/>
      <c r="L5625" s="229"/>
      <c r="M5625" s="232"/>
      <c r="N5625" s="229"/>
    </row>
    <row r="5626">
      <c r="A5626" s="227" t="str">
        <f t="shared" si="1"/>
        <v>#VALUE!</v>
      </c>
      <c r="B5626" s="227" t="str">
        <f t="shared" si="2"/>
        <v>#VALUE!</v>
      </c>
      <c r="C5626" s="32"/>
      <c r="D5626" s="32"/>
      <c r="E5626" s="229"/>
      <c r="F5626" s="32"/>
      <c r="G5626" s="229"/>
      <c r="H5626" s="229"/>
      <c r="I5626" s="32"/>
      <c r="J5626" s="32"/>
      <c r="K5626" s="229"/>
      <c r="L5626" s="229"/>
      <c r="M5626" s="232"/>
      <c r="N5626" s="229"/>
    </row>
    <row r="5627">
      <c r="A5627" s="227" t="str">
        <f t="shared" si="1"/>
        <v>#VALUE!</v>
      </c>
      <c r="B5627" s="227" t="str">
        <f t="shared" si="2"/>
        <v>#VALUE!</v>
      </c>
      <c r="C5627" s="32"/>
      <c r="D5627" s="32"/>
      <c r="E5627" s="231"/>
      <c r="F5627" s="32"/>
      <c r="G5627" s="229"/>
      <c r="H5627" s="229"/>
      <c r="I5627" s="32"/>
      <c r="J5627" s="32"/>
      <c r="K5627" s="229"/>
      <c r="L5627" s="229"/>
      <c r="M5627" s="232"/>
      <c r="N5627" s="229"/>
    </row>
    <row r="5628">
      <c r="A5628" s="227" t="str">
        <f t="shared" si="1"/>
        <v>#VALUE!</v>
      </c>
      <c r="B5628" s="227" t="str">
        <f t="shared" si="2"/>
        <v>#VALUE!</v>
      </c>
      <c r="C5628" s="32"/>
      <c r="D5628" s="32"/>
      <c r="E5628" s="229"/>
      <c r="F5628" s="32"/>
      <c r="G5628" s="229"/>
      <c r="H5628" s="229"/>
      <c r="I5628" s="32"/>
      <c r="J5628" s="32"/>
      <c r="K5628" s="229"/>
      <c r="L5628" s="229"/>
      <c r="M5628" s="232"/>
      <c r="N5628" s="229"/>
    </row>
    <row r="5629">
      <c r="A5629" s="227" t="str">
        <f t="shared" si="1"/>
        <v>#VALUE!</v>
      </c>
      <c r="B5629" s="227" t="str">
        <f t="shared" si="2"/>
        <v>#VALUE!</v>
      </c>
      <c r="C5629" s="32"/>
      <c r="D5629" s="32"/>
      <c r="E5629" s="229"/>
      <c r="F5629" s="32"/>
      <c r="G5629" s="229"/>
      <c r="H5629" s="229"/>
      <c r="I5629" s="32"/>
      <c r="J5629" s="32"/>
      <c r="K5629" s="229"/>
      <c r="L5629" s="229"/>
      <c r="M5629" s="232"/>
      <c r="N5629" s="229"/>
    </row>
    <row r="5630">
      <c r="A5630" s="227" t="str">
        <f t="shared" si="1"/>
        <v>#VALUE!</v>
      </c>
      <c r="B5630" s="227" t="str">
        <f t="shared" si="2"/>
        <v>#VALUE!</v>
      </c>
      <c r="C5630" s="32"/>
      <c r="D5630" s="32"/>
      <c r="E5630" s="229"/>
      <c r="F5630" s="32"/>
      <c r="G5630" s="229"/>
      <c r="H5630" s="229"/>
      <c r="I5630" s="32"/>
      <c r="J5630" s="32"/>
      <c r="K5630" s="229"/>
      <c r="L5630" s="229"/>
      <c r="M5630" s="232"/>
      <c r="N5630" s="229"/>
    </row>
    <row r="5631">
      <c r="A5631" s="227" t="str">
        <f t="shared" si="1"/>
        <v>#VALUE!</v>
      </c>
      <c r="B5631" s="227" t="str">
        <f t="shared" si="2"/>
        <v>#VALUE!</v>
      </c>
      <c r="C5631" s="32"/>
      <c r="D5631" s="32"/>
      <c r="E5631" s="229"/>
      <c r="F5631" s="32"/>
      <c r="G5631" s="229"/>
      <c r="H5631" s="229"/>
      <c r="I5631" s="32"/>
      <c r="J5631" s="32"/>
      <c r="K5631" s="229"/>
      <c r="L5631" s="229"/>
      <c r="M5631" s="232"/>
      <c r="N5631" s="229"/>
    </row>
    <row r="5632">
      <c r="A5632" s="227" t="str">
        <f t="shared" si="1"/>
        <v>#VALUE!</v>
      </c>
      <c r="B5632" s="227" t="str">
        <f t="shared" si="2"/>
        <v>#VALUE!</v>
      </c>
      <c r="C5632" s="32"/>
      <c r="D5632" s="32"/>
      <c r="E5632" s="229"/>
      <c r="F5632" s="32"/>
      <c r="G5632" s="229"/>
      <c r="H5632" s="229"/>
      <c r="I5632" s="32"/>
      <c r="J5632" s="32"/>
      <c r="K5632" s="229"/>
      <c r="L5632" s="229"/>
      <c r="M5632" s="232"/>
      <c r="N5632" s="229"/>
    </row>
    <row r="5633">
      <c r="A5633" s="227" t="str">
        <f t="shared" si="1"/>
        <v>#VALUE!</v>
      </c>
      <c r="B5633" s="227" t="str">
        <f t="shared" si="2"/>
        <v>#VALUE!</v>
      </c>
      <c r="C5633" s="32"/>
      <c r="D5633" s="32"/>
      <c r="E5633" s="229"/>
      <c r="F5633" s="32"/>
      <c r="G5633" s="229"/>
      <c r="H5633" s="229"/>
      <c r="I5633" s="32"/>
      <c r="J5633" s="32"/>
      <c r="K5633" s="229"/>
      <c r="L5633" s="229"/>
      <c r="M5633" s="232"/>
      <c r="N5633" s="229"/>
    </row>
    <row r="5634">
      <c r="A5634" s="227" t="str">
        <f t="shared" si="1"/>
        <v>#VALUE!</v>
      </c>
      <c r="B5634" s="227" t="str">
        <f t="shared" si="2"/>
        <v>#VALUE!</v>
      </c>
      <c r="C5634" s="32"/>
      <c r="D5634" s="32"/>
      <c r="E5634" s="229"/>
      <c r="F5634" s="32"/>
      <c r="G5634" s="229"/>
      <c r="H5634" s="229"/>
      <c r="I5634" s="32"/>
      <c r="J5634" s="32"/>
      <c r="K5634" s="229"/>
      <c r="L5634" s="229"/>
      <c r="M5634" s="232"/>
      <c r="N5634" s="229"/>
    </row>
    <row r="5635">
      <c r="A5635" s="227" t="str">
        <f t="shared" si="1"/>
        <v>#VALUE!</v>
      </c>
      <c r="B5635" s="227" t="str">
        <f t="shared" si="2"/>
        <v>#VALUE!</v>
      </c>
      <c r="C5635" s="32"/>
      <c r="D5635" s="32"/>
      <c r="E5635" s="229"/>
      <c r="F5635" s="32"/>
      <c r="G5635" s="229"/>
      <c r="H5635" s="229"/>
      <c r="I5635" s="32"/>
      <c r="J5635" s="32"/>
      <c r="K5635" s="229"/>
      <c r="L5635" s="229"/>
      <c r="M5635" s="232"/>
      <c r="N5635" s="229"/>
    </row>
    <row r="5636">
      <c r="A5636" s="227" t="str">
        <f t="shared" si="1"/>
        <v>#VALUE!</v>
      </c>
      <c r="B5636" s="227" t="str">
        <f t="shared" si="2"/>
        <v>#VALUE!</v>
      </c>
      <c r="C5636" s="32"/>
      <c r="D5636" s="32"/>
      <c r="E5636" s="229"/>
      <c r="F5636" s="32"/>
      <c r="G5636" s="229"/>
      <c r="H5636" s="229"/>
      <c r="I5636" s="32"/>
      <c r="J5636" s="32"/>
      <c r="K5636" s="229"/>
      <c r="L5636" s="229"/>
      <c r="M5636" s="232"/>
      <c r="N5636" s="229"/>
    </row>
    <row r="5637">
      <c r="A5637" s="227" t="str">
        <f t="shared" si="1"/>
        <v>#VALUE!</v>
      </c>
      <c r="B5637" s="227" t="str">
        <f t="shared" si="2"/>
        <v>#VALUE!</v>
      </c>
      <c r="C5637" s="32"/>
      <c r="D5637" s="32"/>
      <c r="E5637" s="231"/>
      <c r="F5637" s="32"/>
      <c r="G5637" s="229"/>
      <c r="H5637" s="229"/>
      <c r="I5637" s="32"/>
      <c r="J5637" s="32"/>
      <c r="K5637" s="229"/>
      <c r="L5637" s="229"/>
      <c r="M5637" s="232"/>
      <c r="N5637" s="229"/>
    </row>
    <row r="5638">
      <c r="A5638" s="227" t="str">
        <f t="shared" si="1"/>
        <v>#VALUE!</v>
      </c>
      <c r="B5638" s="227" t="str">
        <f t="shared" si="2"/>
        <v>#VALUE!</v>
      </c>
      <c r="C5638" s="32"/>
      <c r="D5638" s="32"/>
      <c r="E5638" s="229"/>
      <c r="F5638" s="32"/>
      <c r="G5638" s="229"/>
      <c r="H5638" s="229"/>
      <c r="I5638" s="32"/>
      <c r="J5638" s="32"/>
      <c r="K5638" s="229"/>
      <c r="L5638" s="229"/>
      <c r="M5638" s="232"/>
      <c r="N5638" s="229"/>
    </row>
    <row r="5639">
      <c r="A5639" s="227" t="str">
        <f t="shared" si="1"/>
        <v>#VALUE!</v>
      </c>
      <c r="B5639" s="227" t="str">
        <f t="shared" si="2"/>
        <v>#VALUE!</v>
      </c>
      <c r="C5639" s="32"/>
      <c r="D5639" s="32"/>
      <c r="E5639" s="229"/>
      <c r="F5639" s="32"/>
      <c r="G5639" s="229"/>
      <c r="H5639" s="229"/>
      <c r="I5639" s="32"/>
      <c r="J5639" s="32"/>
      <c r="K5639" s="229"/>
      <c r="L5639" s="229"/>
      <c r="M5639" s="232"/>
      <c r="N5639" s="229"/>
    </row>
    <row r="5640">
      <c r="A5640" s="227" t="str">
        <f t="shared" si="1"/>
        <v>#VALUE!</v>
      </c>
      <c r="B5640" s="227" t="str">
        <f t="shared" si="2"/>
        <v>#VALUE!</v>
      </c>
      <c r="C5640" s="32"/>
      <c r="D5640" s="32"/>
      <c r="E5640" s="229"/>
      <c r="F5640" s="32"/>
      <c r="G5640" s="229"/>
      <c r="H5640" s="229"/>
      <c r="I5640" s="32"/>
      <c r="J5640" s="32"/>
      <c r="K5640" s="229"/>
      <c r="L5640" s="229"/>
      <c r="M5640" s="232"/>
      <c r="N5640" s="229"/>
    </row>
    <row r="5641">
      <c r="A5641" s="227" t="str">
        <f t="shared" si="1"/>
        <v>#VALUE!</v>
      </c>
      <c r="B5641" s="227" t="str">
        <f t="shared" si="2"/>
        <v>#VALUE!</v>
      </c>
      <c r="C5641" s="32"/>
      <c r="D5641" s="32"/>
      <c r="E5641" s="229"/>
      <c r="F5641" s="32"/>
      <c r="G5641" s="229"/>
      <c r="H5641" s="229"/>
      <c r="I5641" s="32"/>
      <c r="J5641" s="32"/>
      <c r="K5641" s="229"/>
      <c r="L5641" s="229"/>
      <c r="M5641" s="232"/>
      <c r="N5641" s="229"/>
    </row>
    <row r="5642">
      <c r="A5642" s="227" t="str">
        <f t="shared" si="1"/>
        <v>#VALUE!</v>
      </c>
      <c r="B5642" s="227" t="str">
        <f t="shared" si="2"/>
        <v>#VALUE!</v>
      </c>
      <c r="C5642" s="32"/>
      <c r="D5642" s="32"/>
      <c r="E5642" s="231"/>
      <c r="F5642" s="32"/>
      <c r="G5642" s="229"/>
      <c r="H5642" s="229"/>
      <c r="I5642" s="32"/>
      <c r="J5642" s="32"/>
      <c r="K5642" s="229"/>
      <c r="L5642" s="229"/>
      <c r="M5642" s="232"/>
      <c r="N5642" s="229"/>
    </row>
    <row r="5643">
      <c r="A5643" s="227" t="str">
        <f t="shared" si="1"/>
        <v>#VALUE!</v>
      </c>
      <c r="B5643" s="227" t="str">
        <f t="shared" si="2"/>
        <v>#VALUE!</v>
      </c>
      <c r="C5643" s="32"/>
      <c r="D5643" s="32"/>
      <c r="E5643" s="231"/>
      <c r="F5643" s="32"/>
      <c r="G5643" s="229"/>
      <c r="H5643" s="229"/>
      <c r="I5643" s="32"/>
      <c r="J5643" s="32"/>
      <c r="K5643" s="229"/>
      <c r="L5643" s="229"/>
      <c r="M5643" s="232"/>
      <c r="N5643" s="229"/>
    </row>
    <row r="5644">
      <c r="A5644" s="227" t="str">
        <f t="shared" si="1"/>
        <v>#VALUE!</v>
      </c>
      <c r="B5644" s="227" t="str">
        <f t="shared" si="2"/>
        <v>#VALUE!</v>
      </c>
      <c r="C5644" s="32"/>
      <c r="D5644" s="32"/>
      <c r="E5644" s="231"/>
      <c r="F5644" s="32"/>
      <c r="G5644" s="229"/>
      <c r="H5644" s="229"/>
      <c r="I5644" s="32"/>
      <c r="J5644" s="32"/>
      <c r="K5644" s="229"/>
      <c r="L5644" s="229"/>
      <c r="M5644" s="232"/>
      <c r="N5644" s="229"/>
    </row>
    <row r="5645">
      <c r="A5645" s="227" t="str">
        <f t="shared" si="1"/>
        <v>#VALUE!</v>
      </c>
      <c r="B5645" s="227" t="str">
        <f t="shared" si="2"/>
        <v>#VALUE!</v>
      </c>
      <c r="C5645" s="32"/>
      <c r="D5645" s="32"/>
      <c r="E5645" s="231"/>
      <c r="F5645" s="32"/>
      <c r="G5645" s="229"/>
      <c r="H5645" s="229"/>
      <c r="I5645" s="32"/>
      <c r="J5645" s="32"/>
      <c r="K5645" s="229"/>
      <c r="L5645" s="229"/>
      <c r="M5645" s="232"/>
      <c r="N5645" s="229"/>
    </row>
    <row r="5646">
      <c r="A5646" s="227" t="str">
        <f t="shared" si="1"/>
        <v>#VALUE!</v>
      </c>
      <c r="B5646" s="227" t="str">
        <f t="shared" si="2"/>
        <v>#VALUE!</v>
      </c>
      <c r="C5646" s="32"/>
      <c r="D5646" s="32"/>
      <c r="E5646" s="229"/>
      <c r="F5646" s="32"/>
      <c r="G5646" s="229"/>
      <c r="H5646" s="229"/>
      <c r="I5646" s="32"/>
      <c r="J5646" s="32"/>
      <c r="K5646" s="229"/>
      <c r="L5646" s="229"/>
      <c r="M5646" s="232"/>
      <c r="N5646" s="229"/>
    </row>
    <row r="5647">
      <c r="A5647" s="227" t="str">
        <f t="shared" si="1"/>
        <v>#VALUE!</v>
      </c>
      <c r="B5647" s="227" t="str">
        <f t="shared" si="2"/>
        <v>#VALUE!</v>
      </c>
      <c r="C5647" s="32"/>
      <c r="D5647" s="32"/>
      <c r="E5647" s="231"/>
      <c r="F5647" s="32"/>
      <c r="G5647" s="229"/>
      <c r="H5647" s="229"/>
      <c r="I5647" s="32"/>
      <c r="J5647" s="32"/>
      <c r="K5647" s="229"/>
      <c r="L5647" s="229"/>
      <c r="M5647" s="232"/>
      <c r="N5647" s="229"/>
    </row>
    <row r="5648">
      <c r="A5648" s="227" t="str">
        <f t="shared" si="1"/>
        <v>#VALUE!</v>
      </c>
      <c r="B5648" s="227" t="str">
        <f t="shared" si="2"/>
        <v>#VALUE!</v>
      </c>
      <c r="C5648" s="32"/>
      <c r="D5648" s="32"/>
      <c r="E5648" s="231"/>
      <c r="F5648" s="32"/>
      <c r="G5648" s="229"/>
      <c r="H5648" s="229"/>
      <c r="I5648" s="32"/>
      <c r="J5648" s="32"/>
      <c r="K5648" s="229"/>
      <c r="L5648" s="229"/>
      <c r="M5648" s="232"/>
      <c r="N5648" s="229"/>
    </row>
    <row r="5649">
      <c r="A5649" s="227" t="str">
        <f t="shared" si="1"/>
        <v>#VALUE!</v>
      </c>
      <c r="B5649" s="227" t="str">
        <f t="shared" si="2"/>
        <v>#VALUE!</v>
      </c>
      <c r="C5649" s="32"/>
      <c r="D5649" s="32"/>
      <c r="E5649" s="229"/>
      <c r="F5649" s="32"/>
      <c r="G5649" s="229"/>
      <c r="H5649" s="229"/>
      <c r="I5649" s="32"/>
      <c r="J5649" s="32"/>
      <c r="K5649" s="229"/>
      <c r="L5649" s="229"/>
      <c r="M5649" s="232"/>
      <c r="N5649" s="229"/>
    </row>
    <row r="5650">
      <c r="A5650" s="227" t="str">
        <f t="shared" si="1"/>
        <v>#VALUE!</v>
      </c>
      <c r="B5650" s="227" t="str">
        <f t="shared" si="2"/>
        <v>#VALUE!</v>
      </c>
      <c r="C5650" s="32"/>
      <c r="D5650" s="32"/>
      <c r="E5650" s="229"/>
      <c r="F5650" s="32"/>
      <c r="G5650" s="229"/>
      <c r="H5650" s="229"/>
      <c r="I5650" s="32"/>
      <c r="J5650" s="32"/>
      <c r="K5650" s="229"/>
      <c r="L5650" s="229"/>
      <c r="M5650" s="232"/>
      <c r="N5650" s="229"/>
    </row>
    <row r="5651">
      <c r="A5651" s="227" t="str">
        <f t="shared" si="1"/>
        <v>#VALUE!</v>
      </c>
      <c r="B5651" s="227" t="str">
        <f t="shared" si="2"/>
        <v>#VALUE!</v>
      </c>
      <c r="C5651" s="32"/>
      <c r="D5651" s="32"/>
      <c r="E5651" s="229"/>
      <c r="F5651" s="32"/>
      <c r="G5651" s="229"/>
      <c r="H5651" s="229"/>
      <c r="I5651" s="32"/>
      <c r="J5651" s="32"/>
      <c r="K5651" s="229"/>
      <c r="L5651" s="229"/>
      <c r="M5651" s="232"/>
      <c r="N5651" s="229"/>
    </row>
    <row r="5652">
      <c r="A5652" s="227" t="str">
        <f t="shared" si="1"/>
        <v>#VALUE!</v>
      </c>
      <c r="B5652" s="227" t="str">
        <f t="shared" si="2"/>
        <v>#VALUE!</v>
      </c>
      <c r="C5652" s="32"/>
      <c r="D5652" s="32"/>
      <c r="E5652" s="231"/>
      <c r="F5652" s="32"/>
      <c r="G5652" s="229"/>
      <c r="H5652" s="229"/>
      <c r="I5652" s="32"/>
      <c r="J5652" s="32"/>
      <c r="K5652" s="229"/>
      <c r="L5652" s="229"/>
      <c r="M5652" s="232"/>
      <c r="N5652" s="229"/>
    </row>
    <row r="5653">
      <c r="A5653" s="227" t="str">
        <f t="shared" si="1"/>
        <v>#VALUE!</v>
      </c>
      <c r="B5653" s="227" t="str">
        <f t="shared" si="2"/>
        <v>#VALUE!</v>
      </c>
      <c r="C5653" s="32"/>
      <c r="D5653" s="32"/>
      <c r="E5653" s="231"/>
      <c r="F5653" s="32"/>
      <c r="G5653" s="229"/>
      <c r="H5653" s="229"/>
      <c r="I5653" s="32"/>
      <c r="J5653" s="32"/>
      <c r="K5653" s="229"/>
      <c r="L5653" s="229"/>
      <c r="M5653" s="232"/>
      <c r="N5653" s="229"/>
    </row>
    <row r="5654">
      <c r="A5654" s="227" t="str">
        <f t="shared" si="1"/>
        <v>#VALUE!</v>
      </c>
      <c r="B5654" s="227" t="str">
        <f t="shared" si="2"/>
        <v>#VALUE!</v>
      </c>
      <c r="C5654" s="32"/>
      <c r="D5654" s="32"/>
      <c r="E5654" s="229"/>
      <c r="F5654" s="32"/>
      <c r="G5654" s="229"/>
      <c r="H5654" s="229"/>
      <c r="I5654" s="32"/>
      <c r="J5654" s="32"/>
      <c r="K5654" s="229"/>
      <c r="L5654" s="229"/>
      <c r="M5654" s="232"/>
      <c r="N5654" s="229"/>
    </row>
    <row r="5655">
      <c r="A5655" s="227" t="str">
        <f t="shared" si="1"/>
        <v>#VALUE!</v>
      </c>
      <c r="B5655" s="227" t="str">
        <f t="shared" si="2"/>
        <v>#VALUE!</v>
      </c>
      <c r="C5655" s="32"/>
      <c r="D5655" s="32"/>
      <c r="E5655" s="229"/>
      <c r="F5655" s="32"/>
      <c r="G5655" s="229"/>
      <c r="H5655" s="229"/>
      <c r="I5655" s="32"/>
      <c r="J5655" s="32"/>
      <c r="K5655" s="229"/>
      <c r="L5655" s="229"/>
      <c r="M5655" s="232"/>
      <c r="N5655" s="229"/>
    </row>
    <row r="5656">
      <c r="A5656" s="227" t="str">
        <f t="shared" si="1"/>
        <v>#VALUE!</v>
      </c>
      <c r="B5656" s="227" t="str">
        <f t="shared" si="2"/>
        <v>#VALUE!</v>
      </c>
      <c r="C5656" s="32"/>
      <c r="D5656" s="32"/>
      <c r="E5656" s="229"/>
      <c r="F5656" s="32"/>
      <c r="G5656" s="229"/>
      <c r="H5656" s="229"/>
      <c r="I5656" s="32"/>
      <c r="J5656" s="32"/>
      <c r="K5656" s="229"/>
      <c r="L5656" s="229"/>
      <c r="M5656" s="232"/>
      <c r="N5656" s="229"/>
    </row>
    <row r="5657">
      <c r="A5657" s="227" t="str">
        <f t="shared" si="1"/>
        <v>#VALUE!</v>
      </c>
      <c r="B5657" s="227" t="str">
        <f t="shared" si="2"/>
        <v>#VALUE!</v>
      </c>
      <c r="C5657" s="32"/>
      <c r="D5657" s="32"/>
      <c r="E5657" s="229"/>
      <c r="F5657" s="32"/>
      <c r="G5657" s="229"/>
      <c r="H5657" s="229"/>
      <c r="I5657" s="32"/>
      <c r="J5657" s="32"/>
      <c r="K5657" s="229"/>
      <c r="L5657" s="229"/>
      <c r="M5657" s="232"/>
      <c r="N5657" s="229"/>
    </row>
    <row r="5658">
      <c r="A5658" s="227" t="str">
        <f t="shared" si="1"/>
        <v>#VALUE!</v>
      </c>
      <c r="B5658" s="227" t="str">
        <f t="shared" si="2"/>
        <v>#VALUE!</v>
      </c>
      <c r="C5658" s="32"/>
      <c r="D5658" s="32"/>
      <c r="E5658" s="229"/>
      <c r="F5658" s="32"/>
      <c r="G5658" s="229"/>
      <c r="H5658" s="229"/>
      <c r="I5658" s="32"/>
      <c r="J5658" s="32"/>
      <c r="K5658" s="229"/>
      <c r="L5658" s="229"/>
      <c r="M5658" s="232"/>
      <c r="N5658" s="229"/>
    </row>
    <row r="5659">
      <c r="A5659" s="227" t="str">
        <f t="shared" si="1"/>
        <v>#VALUE!</v>
      </c>
      <c r="B5659" s="227" t="str">
        <f t="shared" si="2"/>
        <v>#VALUE!</v>
      </c>
      <c r="C5659" s="32"/>
      <c r="D5659" s="32"/>
      <c r="E5659" s="231"/>
      <c r="F5659" s="32"/>
      <c r="G5659" s="229"/>
      <c r="H5659" s="229"/>
      <c r="I5659" s="32"/>
      <c r="J5659" s="32"/>
      <c r="K5659" s="229"/>
      <c r="L5659" s="229"/>
      <c r="M5659" s="232"/>
      <c r="N5659" s="229"/>
    </row>
    <row r="5660">
      <c r="A5660" s="227" t="str">
        <f t="shared" si="1"/>
        <v>#VALUE!</v>
      </c>
      <c r="B5660" s="227" t="str">
        <f t="shared" si="2"/>
        <v>#VALUE!</v>
      </c>
      <c r="C5660" s="32"/>
      <c r="D5660" s="32"/>
      <c r="E5660" s="231"/>
      <c r="F5660" s="32"/>
      <c r="G5660" s="229"/>
      <c r="H5660" s="229"/>
      <c r="I5660" s="32"/>
      <c r="J5660" s="32"/>
      <c r="K5660" s="229"/>
      <c r="L5660" s="229"/>
      <c r="M5660" s="232"/>
      <c r="N5660" s="229"/>
    </row>
    <row r="5661">
      <c r="A5661" s="227" t="str">
        <f t="shared" si="1"/>
        <v>#VALUE!</v>
      </c>
      <c r="B5661" s="227" t="str">
        <f t="shared" si="2"/>
        <v>#VALUE!</v>
      </c>
      <c r="C5661" s="32"/>
      <c r="D5661" s="32"/>
      <c r="E5661" s="231"/>
      <c r="F5661" s="32"/>
      <c r="G5661" s="229"/>
      <c r="H5661" s="229"/>
      <c r="I5661" s="32"/>
      <c r="J5661" s="32"/>
      <c r="K5661" s="229"/>
      <c r="L5661" s="229"/>
      <c r="M5661" s="232"/>
      <c r="N5661" s="229"/>
    </row>
    <row r="5662">
      <c r="A5662" s="227" t="str">
        <f t="shared" si="1"/>
        <v>#VALUE!</v>
      </c>
      <c r="B5662" s="227" t="str">
        <f t="shared" si="2"/>
        <v>#VALUE!</v>
      </c>
      <c r="C5662" s="32"/>
      <c r="D5662" s="32"/>
      <c r="E5662" s="231"/>
      <c r="F5662" s="32"/>
      <c r="G5662" s="229"/>
      <c r="H5662" s="229"/>
      <c r="I5662" s="32"/>
      <c r="J5662" s="32"/>
      <c r="K5662" s="229"/>
      <c r="L5662" s="229"/>
      <c r="M5662" s="232"/>
      <c r="N5662" s="229"/>
    </row>
    <row r="5663">
      <c r="A5663" s="227" t="str">
        <f t="shared" si="1"/>
        <v>#VALUE!</v>
      </c>
      <c r="B5663" s="227" t="str">
        <f t="shared" si="2"/>
        <v>#VALUE!</v>
      </c>
      <c r="C5663" s="32"/>
      <c r="D5663" s="32"/>
      <c r="E5663" s="231"/>
      <c r="F5663" s="32"/>
      <c r="G5663" s="229"/>
      <c r="H5663" s="229"/>
      <c r="I5663" s="32"/>
      <c r="J5663" s="32"/>
      <c r="K5663" s="229"/>
      <c r="L5663" s="229"/>
      <c r="M5663" s="232"/>
      <c r="N5663" s="229"/>
    </row>
    <row r="5664">
      <c r="A5664" s="227" t="str">
        <f t="shared" si="1"/>
        <v>#VALUE!</v>
      </c>
      <c r="B5664" s="227" t="str">
        <f t="shared" si="2"/>
        <v>#VALUE!</v>
      </c>
      <c r="C5664" s="32"/>
      <c r="D5664" s="32"/>
      <c r="E5664" s="231"/>
      <c r="F5664" s="32"/>
      <c r="G5664" s="229"/>
      <c r="H5664" s="229"/>
      <c r="I5664" s="32"/>
      <c r="J5664" s="32"/>
      <c r="K5664" s="229"/>
      <c r="L5664" s="229"/>
      <c r="M5664" s="232"/>
      <c r="N5664" s="229"/>
    </row>
    <row r="5665">
      <c r="A5665" s="227" t="str">
        <f t="shared" si="1"/>
        <v>#VALUE!</v>
      </c>
      <c r="B5665" s="227" t="str">
        <f t="shared" si="2"/>
        <v>#VALUE!</v>
      </c>
      <c r="C5665" s="32"/>
      <c r="D5665" s="32"/>
      <c r="E5665" s="229"/>
      <c r="F5665" s="32"/>
      <c r="G5665" s="229"/>
      <c r="H5665" s="229"/>
      <c r="I5665" s="32"/>
      <c r="J5665" s="32"/>
      <c r="K5665" s="229"/>
      <c r="L5665" s="229"/>
      <c r="M5665" s="232"/>
      <c r="N5665" s="229"/>
    </row>
    <row r="5666">
      <c r="A5666" s="227" t="str">
        <f t="shared" si="1"/>
        <v>#VALUE!</v>
      </c>
      <c r="B5666" s="227" t="str">
        <f t="shared" si="2"/>
        <v>#VALUE!</v>
      </c>
      <c r="C5666" s="32"/>
      <c r="D5666" s="32"/>
      <c r="E5666" s="229"/>
      <c r="F5666" s="32"/>
      <c r="G5666" s="229"/>
      <c r="H5666" s="229"/>
      <c r="I5666" s="32"/>
      <c r="J5666" s="32"/>
      <c r="K5666" s="229"/>
      <c r="L5666" s="229"/>
      <c r="M5666" s="232"/>
      <c r="N5666" s="229"/>
    </row>
    <row r="5667">
      <c r="A5667" s="227" t="str">
        <f t="shared" si="1"/>
        <v>#VALUE!</v>
      </c>
      <c r="B5667" s="227" t="str">
        <f t="shared" si="2"/>
        <v>#VALUE!</v>
      </c>
      <c r="C5667" s="32"/>
      <c r="D5667" s="32"/>
      <c r="E5667" s="231"/>
      <c r="F5667" s="32"/>
      <c r="G5667" s="229"/>
      <c r="H5667" s="229"/>
      <c r="I5667" s="32"/>
      <c r="J5667" s="32"/>
      <c r="K5667" s="229"/>
      <c r="L5667" s="229"/>
      <c r="M5667" s="232"/>
      <c r="N5667" s="229"/>
    </row>
    <row r="5668">
      <c r="A5668" s="227" t="str">
        <f t="shared" si="1"/>
        <v>#VALUE!</v>
      </c>
      <c r="B5668" s="227" t="str">
        <f t="shared" si="2"/>
        <v>#VALUE!</v>
      </c>
      <c r="C5668" s="32"/>
      <c r="D5668" s="32"/>
      <c r="E5668" s="229"/>
      <c r="F5668" s="32"/>
      <c r="G5668" s="229"/>
      <c r="H5668" s="229"/>
      <c r="I5668" s="32"/>
      <c r="J5668" s="32"/>
      <c r="K5668" s="229"/>
      <c r="L5668" s="229"/>
      <c r="M5668" s="232"/>
      <c r="N5668" s="229"/>
    </row>
    <row r="5669">
      <c r="A5669" s="227" t="str">
        <f t="shared" si="1"/>
        <v>#VALUE!</v>
      </c>
      <c r="B5669" s="227" t="str">
        <f t="shared" si="2"/>
        <v>#VALUE!</v>
      </c>
      <c r="C5669" s="32"/>
      <c r="D5669" s="32"/>
      <c r="E5669" s="231"/>
      <c r="F5669" s="32"/>
      <c r="G5669" s="229"/>
      <c r="H5669" s="229"/>
      <c r="I5669" s="32"/>
      <c r="J5669" s="32"/>
      <c r="K5669" s="229"/>
      <c r="L5669" s="229"/>
      <c r="M5669" s="232"/>
      <c r="N5669" s="229"/>
    </row>
    <row r="5670">
      <c r="A5670" s="227" t="str">
        <f t="shared" si="1"/>
        <v>#VALUE!</v>
      </c>
      <c r="B5670" s="227" t="str">
        <f t="shared" si="2"/>
        <v>#VALUE!</v>
      </c>
      <c r="C5670" s="32"/>
      <c r="D5670" s="32"/>
      <c r="E5670" s="229"/>
      <c r="F5670" s="32"/>
      <c r="G5670" s="229"/>
      <c r="H5670" s="229"/>
      <c r="I5670" s="32"/>
      <c r="J5670" s="32"/>
      <c r="K5670" s="229"/>
      <c r="L5670" s="229"/>
      <c r="M5670" s="232"/>
      <c r="N5670" s="229"/>
    </row>
    <row r="5671">
      <c r="A5671" s="227" t="str">
        <f t="shared" si="1"/>
        <v>#VALUE!</v>
      </c>
      <c r="B5671" s="227" t="str">
        <f t="shared" si="2"/>
        <v>#VALUE!</v>
      </c>
      <c r="C5671" s="32"/>
      <c r="D5671" s="32"/>
      <c r="E5671" s="231"/>
      <c r="F5671" s="32"/>
      <c r="G5671" s="229"/>
      <c r="H5671" s="229"/>
      <c r="I5671" s="32"/>
      <c r="J5671" s="32"/>
      <c r="K5671" s="229"/>
      <c r="L5671" s="229"/>
      <c r="M5671" s="232"/>
      <c r="N5671" s="229"/>
    </row>
    <row r="5672">
      <c r="A5672" s="227" t="str">
        <f t="shared" si="1"/>
        <v>#VALUE!</v>
      </c>
      <c r="B5672" s="227" t="str">
        <f t="shared" si="2"/>
        <v>#VALUE!</v>
      </c>
      <c r="C5672" s="32"/>
      <c r="D5672" s="32"/>
      <c r="E5672" s="231"/>
      <c r="F5672" s="32"/>
      <c r="G5672" s="229"/>
      <c r="H5672" s="229"/>
      <c r="I5672" s="32"/>
      <c r="J5672" s="32"/>
      <c r="K5672" s="229"/>
      <c r="L5672" s="229"/>
      <c r="M5672" s="232"/>
      <c r="N5672" s="229"/>
    </row>
    <row r="5673">
      <c r="A5673" s="227" t="str">
        <f t="shared" si="1"/>
        <v>#VALUE!</v>
      </c>
      <c r="B5673" s="227" t="str">
        <f t="shared" si="2"/>
        <v>#VALUE!</v>
      </c>
      <c r="C5673" s="32"/>
      <c r="D5673" s="32"/>
      <c r="E5673" s="231"/>
      <c r="F5673" s="32"/>
      <c r="G5673" s="229"/>
      <c r="H5673" s="229"/>
      <c r="I5673" s="32"/>
      <c r="J5673" s="32"/>
      <c r="K5673" s="229"/>
      <c r="L5673" s="229"/>
      <c r="M5673" s="232"/>
      <c r="N5673" s="229"/>
    </row>
    <row r="5674">
      <c r="A5674" s="227" t="str">
        <f t="shared" si="1"/>
        <v>#VALUE!</v>
      </c>
      <c r="B5674" s="227" t="str">
        <f t="shared" si="2"/>
        <v>#VALUE!</v>
      </c>
      <c r="C5674" s="32"/>
      <c r="D5674" s="32"/>
      <c r="E5674" s="229"/>
      <c r="F5674" s="32"/>
      <c r="G5674" s="229"/>
      <c r="H5674" s="229"/>
      <c r="I5674" s="32"/>
      <c r="J5674" s="32"/>
      <c r="K5674" s="229"/>
      <c r="L5674" s="229"/>
      <c r="M5674" s="232"/>
      <c r="N5674" s="229"/>
    </row>
    <row r="5675">
      <c r="A5675" s="227" t="str">
        <f t="shared" si="1"/>
        <v>#VALUE!</v>
      </c>
      <c r="B5675" s="227" t="str">
        <f t="shared" si="2"/>
        <v>#VALUE!</v>
      </c>
      <c r="C5675" s="32"/>
      <c r="D5675" s="32"/>
      <c r="E5675" s="231"/>
      <c r="F5675" s="32"/>
      <c r="G5675" s="229"/>
      <c r="H5675" s="229"/>
      <c r="I5675" s="32"/>
      <c r="J5675" s="32"/>
      <c r="K5675" s="229"/>
      <c r="L5675" s="229"/>
      <c r="M5675" s="232"/>
      <c r="N5675" s="229"/>
    </row>
    <row r="5676">
      <c r="A5676" s="227" t="str">
        <f t="shared" si="1"/>
        <v>#VALUE!</v>
      </c>
      <c r="B5676" s="227" t="str">
        <f t="shared" si="2"/>
        <v>#VALUE!</v>
      </c>
      <c r="C5676" s="32"/>
      <c r="D5676" s="32"/>
      <c r="E5676" s="231"/>
      <c r="F5676" s="32"/>
      <c r="G5676" s="229"/>
      <c r="H5676" s="229"/>
      <c r="I5676" s="32"/>
      <c r="J5676" s="32"/>
      <c r="K5676" s="229"/>
      <c r="L5676" s="229"/>
      <c r="M5676" s="232"/>
      <c r="N5676" s="229"/>
    </row>
    <row r="5677">
      <c r="A5677" s="227" t="str">
        <f t="shared" si="1"/>
        <v>#VALUE!</v>
      </c>
      <c r="B5677" s="227" t="str">
        <f t="shared" si="2"/>
        <v>#VALUE!</v>
      </c>
      <c r="C5677" s="32"/>
      <c r="D5677" s="32"/>
      <c r="E5677" s="231"/>
      <c r="F5677" s="32"/>
      <c r="G5677" s="229"/>
      <c r="H5677" s="229"/>
      <c r="I5677" s="32"/>
      <c r="J5677" s="32"/>
      <c r="K5677" s="229"/>
      <c r="L5677" s="229"/>
      <c r="M5677" s="232"/>
      <c r="N5677" s="229"/>
    </row>
    <row r="5678">
      <c r="A5678" s="227" t="str">
        <f t="shared" si="1"/>
        <v>#VALUE!</v>
      </c>
      <c r="B5678" s="227" t="str">
        <f t="shared" si="2"/>
        <v>#VALUE!</v>
      </c>
      <c r="C5678" s="32"/>
      <c r="D5678" s="32"/>
      <c r="E5678" s="231"/>
      <c r="F5678" s="32"/>
      <c r="G5678" s="229"/>
      <c r="H5678" s="229"/>
      <c r="I5678" s="32"/>
      <c r="J5678" s="32"/>
      <c r="K5678" s="229"/>
      <c r="L5678" s="229"/>
      <c r="M5678" s="232"/>
      <c r="N5678" s="229"/>
    </row>
    <row r="5679">
      <c r="A5679" s="227" t="str">
        <f t="shared" si="1"/>
        <v>#VALUE!</v>
      </c>
      <c r="B5679" s="227" t="str">
        <f t="shared" si="2"/>
        <v>#VALUE!</v>
      </c>
      <c r="C5679" s="32"/>
      <c r="D5679" s="32"/>
      <c r="E5679" s="229"/>
      <c r="F5679" s="32"/>
      <c r="G5679" s="229"/>
      <c r="H5679" s="229"/>
      <c r="I5679" s="32"/>
      <c r="J5679" s="32"/>
      <c r="K5679" s="229"/>
      <c r="L5679" s="229"/>
      <c r="M5679" s="232"/>
      <c r="N5679" s="229"/>
    </row>
    <row r="5680">
      <c r="A5680" s="227" t="str">
        <f t="shared" si="1"/>
        <v>#VALUE!</v>
      </c>
      <c r="B5680" s="227" t="str">
        <f t="shared" si="2"/>
        <v>#VALUE!</v>
      </c>
      <c r="C5680" s="32"/>
      <c r="D5680" s="32"/>
      <c r="E5680" s="229"/>
      <c r="F5680" s="32"/>
      <c r="G5680" s="229"/>
      <c r="H5680" s="229"/>
      <c r="I5680" s="32"/>
      <c r="J5680" s="32"/>
      <c r="K5680" s="229"/>
      <c r="L5680" s="229"/>
      <c r="M5680" s="232"/>
      <c r="N5680" s="229"/>
    </row>
    <row r="5681">
      <c r="A5681" s="227" t="str">
        <f t="shared" si="1"/>
        <v>#VALUE!</v>
      </c>
      <c r="B5681" s="227" t="str">
        <f t="shared" si="2"/>
        <v>#VALUE!</v>
      </c>
      <c r="C5681" s="32"/>
      <c r="D5681" s="32"/>
      <c r="E5681" s="231"/>
      <c r="F5681" s="32"/>
      <c r="G5681" s="229"/>
      <c r="H5681" s="229"/>
      <c r="I5681" s="32"/>
      <c r="J5681" s="32"/>
      <c r="K5681" s="229"/>
      <c r="L5681" s="229"/>
      <c r="M5681" s="232"/>
      <c r="N5681" s="229"/>
    </row>
    <row r="5682">
      <c r="A5682" s="227" t="str">
        <f t="shared" si="1"/>
        <v>#VALUE!</v>
      </c>
      <c r="B5682" s="227" t="str">
        <f t="shared" si="2"/>
        <v>#VALUE!</v>
      </c>
      <c r="C5682" s="32"/>
      <c r="D5682" s="32"/>
      <c r="E5682" s="229"/>
      <c r="F5682" s="32"/>
      <c r="G5682" s="229"/>
      <c r="H5682" s="229"/>
      <c r="I5682" s="32"/>
      <c r="J5682" s="32"/>
      <c r="K5682" s="229"/>
      <c r="L5682" s="229"/>
      <c r="M5682" s="232"/>
      <c r="N5682" s="229"/>
    </row>
    <row r="5683">
      <c r="A5683" s="227" t="str">
        <f t="shared" si="1"/>
        <v>#VALUE!</v>
      </c>
      <c r="B5683" s="227" t="str">
        <f t="shared" si="2"/>
        <v>#VALUE!</v>
      </c>
      <c r="C5683" s="32"/>
      <c r="D5683" s="32"/>
      <c r="E5683" s="229"/>
      <c r="F5683" s="32"/>
      <c r="G5683" s="229"/>
      <c r="H5683" s="229"/>
      <c r="I5683" s="32"/>
      <c r="J5683" s="32"/>
      <c r="K5683" s="229"/>
      <c r="L5683" s="229"/>
      <c r="M5683" s="232"/>
      <c r="N5683" s="229"/>
    </row>
    <row r="5684">
      <c r="A5684" s="227" t="str">
        <f t="shared" si="1"/>
        <v>#VALUE!</v>
      </c>
      <c r="B5684" s="227" t="str">
        <f t="shared" si="2"/>
        <v>#VALUE!</v>
      </c>
      <c r="C5684" s="32"/>
      <c r="D5684" s="32"/>
      <c r="E5684" s="231"/>
      <c r="F5684" s="32"/>
      <c r="G5684" s="229"/>
      <c r="H5684" s="229"/>
      <c r="I5684" s="32"/>
      <c r="J5684" s="32"/>
      <c r="K5684" s="229"/>
      <c r="L5684" s="229"/>
      <c r="M5684" s="232"/>
      <c r="N5684" s="229"/>
    </row>
    <row r="5685">
      <c r="A5685" s="227" t="str">
        <f t="shared" si="1"/>
        <v>#VALUE!</v>
      </c>
      <c r="B5685" s="227" t="str">
        <f t="shared" si="2"/>
        <v>#VALUE!</v>
      </c>
      <c r="C5685" s="32"/>
      <c r="D5685" s="32"/>
      <c r="E5685" s="229"/>
      <c r="F5685" s="32"/>
      <c r="G5685" s="229"/>
      <c r="H5685" s="229"/>
      <c r="I5685" s="32"/>
      <c r="J5685" s="32"/>
      <c r="K5685" s="229"/>
      <c r="L5685" s="229"/>
      <c r="M5685" s="232"/>
      <c r="N5685" s="229"/>
    </row>
    <row r="5686">
      <c r="A5686" s="227" t="str">
        <f t="shared" si="1"/>
        <v>#VALUE!</v>
      </c>
      <c r="B5686" s="227" t="str">
        <f t="shared" si="2"/>
        <v>#VALUE!</v>
      </c>
      <c r="C5686" s="32"/>
      <c r="D5686" s="32"/>
      <c r="E5686" s="229"/>
      <c r="F5686" s="32"/>
      <c r="G5686" s="229"/>
      <c r="H5686" s="229"/>
      <c r="I5686" s="32"/>
      <c r="J5686" s="32"/>
      <c r="K5686" s="229"/>
      <c r="L5686" s="229"/>
      <c r="M5686" s="232"/>
      <c r="N5686" s="229"/>
    </row>
    <row r="5687">
      <c r="A5687" s="227" t="str">
        <f t="shared" si="1"/>
        <v>#VALUE!</v>
      </c>
      <c r="B5687" s="227" t="str">
        <f t="shared" si="2"/>
        <v>#VALUE!</v>
      </c>
      <c r="C5687" s="32"/>
      <c r="D5687" s="32"/>
      <c r="E5687" s="231"/>
      <c r="F5687" s="32"/>
      <c r="G5687" s="229"/>
      <c r="H5687" s="229"/>
      <c r="I5687" s="32"/>
      <c r="J5687" s="32"/>
      <c r="K5687" s="229"/>
      <c r="L5687" s="229"/>
      <c r="M5687" s="232"/>
      <c r="N5687" s="229"/>
    </row>
    <row r="5688">
      <c r="A5688" s="227" t="str">
        <f t="shared" si="1"/>
        <v>#VALUE!</v>
      </c>
      <c r="B5688" s="227" t="str">
        <f t="shared" si="2"/>
        <v>#VALUE!</v>
      </c>
      <c r="C5688" s="32"/>
      <c r="D5688" s="32"/>
      <c r="E5688" s="231"/>
      <c r="F5688" s="32"/>
      <c r="G5688" s="229"/>
      <c r="H5688" s="229"/>
      <c r="I5688" s="32"/>
      <c r="J5688" s="32"/>
      <c r="K5688" s="229"/>
      <c r="L5688" s="229"/>
      <c r="M5688" s="232"/>
      <c r="N5688" s="229"/>
    </row>
    <row r="5689">
      <c r="A5689" s="227" t="str">
        <f t="shared" si="1"/>
        <v>#VALUE!</v>
      </c>
      <c r="B5689" s="227" t="str">
        <f t="shared" si="2"/>
        <v>#VALUE!</v>
      </c>
      <c r="C5689" s="32"/>
      <c r="D5689" s="32"/>
      <c r="E5689" s="229"/>
      <c r="F5689" s="32"/>
      <c r="G5689" s="229"/>
      <c r="H5689" s="229"/>
      <c r="I5689" s="32"/>
      <c r="J5689" s="32"/>
      <c r="K5689" s="229"/>
      <c r="L5689" s="229"/>
      <c r="M5689" s="232"/>
      <c r="N5689" s="229"/>
    </row>
    <row r="5690">
      <c r="A5690" s="227" t="str">
        <f t="shared" si="1"/>
        <v>#VALUE!</v>
      </c>
      <c r="B5690" s="227" t="str">
        <f t="shared" si="2"/>
        <v>#VALUE!</v>
      </c>
      <c r="C5690" s="32"/>
      <c r="D5690" s="32"/>
      <c r="E5690" s="231"/>
      <c r="F5690" s="32"/>
      <c r="G5690" s="229"/>
      <c r="H5690" s="229"/>
      <c r="I5690" s="32"/>
      <c r="J5690" s="32"/>
      <c r="K5690" s="229"/>
      <c r="L5690" s="229"/>
      <c r="M5690" s="232"/>
      <c r="N5690" s="229"/>
    </row>
    <row r="5691">
      <c r="A5691" s="227" t="str">
        <f t="shared" si="1"/>
        <v>#VALUE!</v>
      </c>
      <c r="B5691" s="227" t="str">
        <f t="shared" si="2"/>
        <v>#VALUE!</v>
      </c>
      <c r="C5691" s="32"/>
      <c r="D5691" s="32"/>
      <c r="E5691" s="231"/>
      <c r="F5691" s="32"/>
      <c r="G5691" s="229"/>
      <c r="H5691" s="229"/>
      <c r="I5691" s="32"/>
      <c r="J5691" s="32"/>
      <c r="K5691" s="229"/>
      <c r="L5691" s="229"/>
      <c r="M5691" s="232"/>
      <c r="N5691" s="229"/>
    </row>
    <row r="5692">
      <c r="A5692" s="227" t="str">
        <f t="shared" si="1"/>
        <v>#VALUE!</v>
      </c>
      <c r="B5692" s="227" t="str">
        <f t="shared" si="2"/>
        <v>#VALUE!</v>
      </c>
      <c r="C5692" s="32"/>
      <c r="D5692" s="32"/>
      <c r="E5692" s="229"/>
      <c r="F5692" s="32"/>
      <c r="G5692" s="229"/>
      <c r="H5692" s="229"/>
      <c r="I5692" s="32"/>
      <c r="J5692" s="32"/>
      <c r="K5692" s="229"/>
      <c r="L5692" s="229"/>
      <c r="M5692" s="32"/>
      <c r="N5692" s="229"/>
    </row>
    <row r="5693">
      <c r="A5693" s="227" t="str">
        <f t="shared" si="1"/>
        <v>#VALUE!</v>
      </c>
      <c r="B5693" s="227" t="str">
        <f t="shared" si="2"/>
        <v>#VALUE!</v>
      </c>
      <c r="C5693" s="32"/>
      <c r="D5693" s="32"/>
      <c r="E5693" s="229"/>
      <c r="F5693" s="32"/>
      <c r="G5693" s="229"/>
      <c r="H5693" s="229"/>
      <c r="I5693" s="32"/>
      <c r="J5693" s="32"/>
      <c r="K5693" s="229"/>
      <c r="L5693" s="229"/>
      <c r="M5693" s="32"/>
      <c r="N5693" s="229"/>
    </row>
    <row r="5694">
      <c r="A5694" s="227" t="str">
        <f t="shared" si="1"/>
        <v>#VALUE!</v>
      </c>
      <c r="B5694" s="227" t="str">
        <f t="shared" si="2"/>
        <v>#VALUE!</v>
      </c>
      <c r="C5694" s="32"/>
      <c r="D5694" s="32"/>
      <c r="E5694" s="231"/>
      <c r="F5694" s="32"/>
      <c r="G5694" s="229"/>
      <c r="H5694" s="229"/>
      <c r="I5694" s="32"/>
      <c r="J5694" s="32"/>
      <c r="K5694" s="229"/>
      <c r="L5694" s="229"/>
      <c r="M5694" s="232"/>
      <c r="N5694" s="229"/>
    </row>
    <row r="5695">
      <c r="A5695" s="227" t="str">
        <f t="shared" si="1"/>
        <v>#VALUE!</v>
      </c>
      <c r="B5695" s="227" t="str">
        <f t="shared" si="2"/>
        <v>#VALUE!</v>
      </c>
      <c r="C5695" s="32"/>
      <c r="D5695" s="32"/>
      <c r="E5695" s="229"/>
      <c r="F5695" s="32"/>
      <c r="G5695" s="229"/>
      <c r="H5695" s="229"/>
      <c r="I5695" s="32"/>
      <c r="J5695" s="32"/>
      <c r="K5695" s="229"/>
      <c r="L5695" s="229"/>
      <c r="M5695" s="232"/>
      <c r="N5695" s="229"/>
    </row>
    <row r="5696">
      <c r="A5696" s="227" t="str">
        <f t="shared" si="1"/>
        <v>#VALUE!</v>
      </c>
      <c r="B5696" s="227" t="str">
        <f t="shared" si="2"/>
        <v>#VALUE!</v>
      </c>
      <c r="C5696" s="32"/>
      <c r="D5696" s="32"/>
      <c r="E5696" s="229"/>
      <c r="F5696" s="32"/>
      <c r="G5696" s="229"/>
      <c r="H5696" s="229"/>
      <c r="I5696" s="32"/>
      <c r="J5696" s="32"/>
      <c r="K5696" s="229"/>
      <c r="L5696" s="229"/>
      <c r="M5696" s="232"/>
      <c r="N5696" s="229"/>
    </row>
    <row r="5697">
      <c r="A5697" s="227" t="str">
        <f t="shared" si="1"/>
        <v>#VALUE!</v>
      </c>
      <c r="B5697" s="227" t="str">
        <f t="shared" si="2"/>
        <v>#VALUE!</v>
      </c>
      <c r="C5697" s="32"/>
      <c r="D5697" s="32"/>
      <c r="E5697" s="229"/>
      <c r="F5697" s="32"/>
      <c r="G5697" s="229"/>
      <c r="H5697" s="229"/>
      <c r="I5697" s="32"/>
      <c r="J5697" s="32"/>
      <c r="K5697" s="229"/>
      <c r="L5697" s="229"/>
      <c r="M5697" s="232"/>
      <c r="N5697" s="229"/>
    </row>
    <row r="5698">
      <c r="A5698" s="227" t="str">
        <f t="shared" si="1"/>
        <v>#VALUE!</v>
      </c>
      <c r="B5698" s="227" t="str">
        <f t="shared" si="2"/>
        <v>#VALUE!</v>
      </c>
      <c r="C5698" s="32"/>
      <c r="D5698" s="32"/>
      <c r="E5698" s="229"/>
      <c r="F5698" s="32"/>
      <c r="G5698" s="229"/>
      <c r="H5698" s="229"/>
      <c r="I5698" s="32"/>
      <c r="J5698" s="32"/>
      <c r="K5698" s="229"/>
      <c r="L5698" s="229"/>
      <c r="M5698" s="232"/>
      <c r="N5698" s="229"/>
    </row>
    <row r="5699">
      <c r="A5699" s="227" t="str">
        <f t="shared" si="1"/>
        <v>#VALUE!</v>
      </c>
      <c r="B5699" s="227" t="str">
        <f t="shared" si="2"/>
        <v>#VALUE!</v>
      </c>
      <c r="C5699" s="32"/>
      <c r="D5699" s="32"/>
      <c r="E5699" s="229"/>
      <c r="F5699" s="32"/>
      <c r="G5699" s="229"/>
      <c r="H5699" s="229"/>
      <c r="I5699" s="32"/>
      <c r="J5699" s="32"/>
      <c r="K5699" s="229"/>
      <c r="L5699" s="229"/>
      <c r="M5699" s="232"/>
      <c r="N5699" s="229"/>
    </row>
    <row r="5700">
      <c r="A5700" s="227" t="str">
        <f t="shared" si="1"/>
        <v>#VALUE!</v>
      </c>
      <c r="B5700" s="227" t="str">
        <f t="shared" si="2"/>
        <v>#VALUE!</v>
      </c>
      <c r="C5700" s="32"/>
      <c r="D5700" s="32"/>
      <c r="E5700" s="229"/>
      <c r="F5700" s="32"/>
      <c r="G5700" s="229"/>
      <c r="H5700" s="229"/>
      <c r="I5700" s="32"/>
      <c r="J5700" s="32"/>
      <c r="K5700" s="229"/>
      <c r="L5700" s="229"/>
      <c r="M5700" s="232"/>
      <c r="N5700" s="229"/>
    </row>
    <row r="5701">
      <c r="A5701" s="227" t="str">
        <f t="shared" si="1"/>
        <v>#VALUE!</v>
      </c>
      <c r="B5701" s="227" t="str">
        <f t="shared" si="2"/>
        <v>#VALUE!</v>
      </c>
      <c r="C5701" s="32"/>
      <c r="D5701" s="32"/>
      <c r="E5701" s="231"/>
      <c r="F5701" s="32"/>
      <c r="G5701" s="229"/>
      <c r="H5701" s="229"/>
      <c r="I5701" s="32"/>
      <c r="J5701" s="32"/>
      <c r="K5701" s="229"/>
      <c r="L5701" s="229"/>
      <c r="M5701" s="232"/>
      <c r="N5701" s="229"/>
    </row>
    <row r="5702">
      <c r="A5702" s="227" t="str">
        <f t="shared" si="1"/>
        <v>#VALUE!</v>
      </c>
      <c r="B5702" s="227" t="str">
        <f t="shared" si="2"/>
        <v>#VALUE!</v>
      </c>
      <c r="C5702" s="32"/>
      <c r="D5702" s="32"/>
      <c r="E5702" s="231"/>
      <c r="F5702" s="32"/>
      <c r="G5702" s="229"/>
      <c r="H5702" s="229"/>
      <c r="I5702" s="32"/>
      <c r="J5702" s="32"/>
      <c r="K5702" s="229"/>
      <c r="L5702" s="229"/>
      <c r="M5702" s="232"/>
      <c r="N5702" s="229"/>
    </row>
    <row r="5703">
      <c r="A5703" s="227" t="str">
        <f t="shared" si="1"/>
        <v>#VALUE!</v>
      </c>
      <c r="B5703" s="227" t="str">
        <f t="shared" si="2"/>
        <v>#VALUE!</v>
      </c>
      <c r="C5703" s="32"/>
      <c r="D5703" s="32"/>
      <c r="E5703" s="229"/>
      <c r="F5703" s="32"/>
      <c r="G5703" s="229"/>
      <c r="H5703" s="229"/>
      <c r="I5703" s="32"/>
      <c r="J5703" s="32"/>
      <c r="K5703" s="229"/>
      <c r="L5703" s="229"/>
      <c r="M5703" s="232"/>
      <c r="N5703" s="229"/>
    </row>
    <row r="5704">
      <c r="A5704" s="227" t="str">
        <f t="shared" si="1"/>
        <v>#VALUE!</v>
      </c>
      <c r="B5704" s="227" t="str">
        <f t="shared" si="2"/>
        <v>#VALUE!</v>
      </c>
      <c r="C5704" s="32"/>
      <c r="D5704" s="32"/>
      <c r="E5704" s="231"/>
      <c r="F5704" s="32"/>
      <c r="G5704" s="229"/>
      <c r="H5704" s="229"/>
      <c r="I5704" s="32"/>
      <c r="J5704" s="32"/>
      <c r="K5704" s="229"/>
      <c r="L5704" s="229"/>
      <c r="M5704" s="232"/>
      <c r="N5704" s="229"/>
    </row>
    <row r="5705">
      <c r="A5705" s="227" t="str">
        <f t="shared" si="1"/>
        <v>#VALUE!</v>
      </c>
      <c r="B5705" s="227" t="str">
        <f t="shared" si="2"/>
        <v>#VALUE!</v>
      </c>
      <c r="C5705" s="32"/>
      <c r="D5705" s="32"/>
      <c r="E5705" s="229"/>
      <c r="F5705" s="32"/>
      <c r="G5705" s="229"/>
      <c r="H5705" s="229"/>
      <c r="I5705" s="32"/>
      <c r="J5705" s="32"/>
      <c r="K5705" s="229"/>
      <c r="L5705" s="229"/>
      <c r="M5705" s="232"/>
      <c r="N5705" s="229"/>
    </row>
    <row r="5706">
      <c r="A5706" s="227" t="str">
        <f t="shared" si="1"/>
        <v>#VALUE!</v>
      </c>
      <c r="B5706" s="227" t="str">
        <f t="shared" si="2"/>
        <v>#VALUE!</v>
      </c>
      <c r="C5706" s="32"/>
      <c r="D5706" s="32"/>
      <c r="E5706" s="231"/>
      <c r="F5706" s="32"/>
      <c r="G5706" s="229"/>
      <c r="H5706" s="229"/>
      <c r="I5706" s="32"/>
      <c r="J5706" s="32"/>
      <c r="K5706" s="229"/>
      <c r="L5706" s="229"/>
      <c r="M5706" s="232"/>
      <c r="N5706" s="229"/>
    </row>
    <row r="5707">
      <c r="A5707" s="227" t="str">
        <f t="shared" si="1"/>
        <v>#VALUE!</v>
      </c>
      <c r="B5707" s="227" t="str">
        <f t="shared" si="2"/>
        <v>#VALUE!</v>
      </c>
      <c r="C5707" s="32"/>
      <c r="D5707" s="32"/>
      <c r="E5707" s="229"/>
      <c r="F5707" s="32"/>
      <c r="G5707" s="229"/>
      <c r="H5707" s="229"/>
      <c r="I5707" s="32"/>
      <c r="J5707" s="32"/>
      <c r="K5707" s="229"/>
      <c r="L5707" s="229"/>
      <c r="M5707" s="232"/>
      <c r="N5707" s="229"/>
    </row>
    <row r="5708">
      <c r="A5708" s="227" t="str">
        <f t="shared" si="1"/>
        <v>#VALUE!</v>
      </c>
      <c r="B5708" s="227" t="str">
        <f t="shared" si="2"/>
        <v>#VALUE!</v>
      </c>
      <c r="C5708" s="32"/>
      <c r="D5708" s="32"/>
      <c r="E5708" s="231"/>
      <c r="F5708" s="32"/>
      <c r="G5708" s="229"/>
      <c r="H5708" s="229"/>
      <c r="I5708" s="32"/>
      <c r="J5708" s="32"/>
      <c r="K5708" s="229"/>
      <c r="L5708" s="229"/>
      <c r="M5708" s="232"/>
      <c r="N5708" s="229"/>
    </row>
    <row r="5709">
      <c r="A5709" s="227" t="str">
        <f t="shared" si="1"/>
        <v>#VALUE!</v>
      </c>
      <c r="B5709" s="227" t="str">
        <f t="shared" si="2"/>
        <v>#VALUE!</v>
      </c>
      <c r="C5709" s="32"/>
      <c r="D5709" s="32"/>
      <c r="E5709" s="231"/>
      <c r="F5709" s="32"/>
      <c r="G5709" s="229"/>
      <c r="H5709" s="229"/>
      <c r="I5709" s="32"/>
      <c r="J5709" s="32"/>
      <c r="K5709" s="229"/>
      <c r="L5709" s="229"/>
      <c r="M5709" s="232"/>
      <c r="N5709" s="229"/>
    </row>
    <row r="5710">
      <c r="A5710" s="227" t="str">
        <f t="shared" si="1"/>
        <v>#VALUE!</v>
      </c>
      <c r="B5710" s="227" t="str">
        <f t="shared" si="2"/>
        <v>#VALUE!</v>
      </c>
      <c r="C5710" s="32"/>
      <c r="D5710" s="32"/>
      <c r="E5710" s="231"/>
      <c r="F5710" s="32"/>
      <c r="G5710" s="229"/>
      <c r="H5710" s="229"/>
      <c r="I5710" s="32"/>
      <c r="J5710" s="32"/>
      <c r="K5710" s="229"/>
      <c r="L5710" s="229"/>
      <c r="M5710" s="232"/>
      <c r="N5710" s="229"/>
    </row>
    <row r="5711">
      <c r="A5711" s="227" t="str">
        <f t="shared" si="1"/>
        <v>#VALUE!</v>
      </c>
      <c r="B5711" s="227" t="str">
        <f t="shared" si="2"/>
        <v>#VALUE!</v>
      </c>
      <c r="C5711" s="32"/>
      <c r="D5711" s="32"/>
      <c r="E5711" s="229"/>
      <c r="F5711" s="32"/>
      <c r="G5711" s="229"/>
      <c r="H5711" s="229"/>
      <c r="I5711" s="32"/>
      <c r="J5711" s="32"/>
      <c r="K5711" s="229"/>
      <c r="L5711" s="229"/>
      <c r="M5711" s="232"/>
      <c r="N5711" s="229"/>
    </row>
    <row r="5712">
      <c r="A5712" s="227" t="str">
        <f t="shared" si="1"/>
        <v>#VALUE!</v>
      </c>
      <c r="B5712" s="227" t="str">
        <f t="shared" si="2"/>
        <v>#VALUE!</v>
      </c>
      <c r="C5712" s="32"/>
      <c r="D5712" s="32"/>
      <c r="E5712" s="229"/>
      <c r="F5712" s="32"/>
      <c r="G5712" s="229"/>
      <c r="H5712" s="229"/>
      <c r="I5712" s="32"/>
      <c r="J5712" s="32"/>
      <c r="K5712" s="229"/>
      <c r="L5712" s="229"/>
      <c r="M5712" s="232"/>
      <c r="N5712" s="229"/>
    </row>
    <row r="5713">
      <c r="A5713" s="227" t="str">
        <f t="shared" si="1"/>
        <v>#VALUE!</v>
      </c>
      <c r="B5713" s="227" t="str">
        <f t="shared" si="2"/>
        <v>#VALUE!</v>
      </c>
      <c r="C5713" s="32"/>
      <c r="D5713" s="32"/>
      <c r="E5713" s="231"/>
      <c r="F5713" s="32"/>
      <c r="G5713" s="229"/>
      <c r="H5713" s="229"/>
      <c r="I5713" s="32"/>
      <c r="J5713" s="32"/>
      <c r="K5713" s="229"/>
      <c r="L5713" s="229"/>
      <c r="M5713" s="232"/>
      <c r="N5713" s="229"/>
    </row>
    <row r="5714">
      <c r="A5714" s="227" t="str">
        <f t="shared" si="1"/>
        <v>#VALUE!</v>
      </c>
      <c r="B5714" s="227" t="str">
        <f t="shared" si="2"/>
        <v>#VALUE!</v>
      </c>
      <c r="C5714" s="32"/>
      <c r="D5714" s="32"/>
      <c r="E5714" s="229"/>
      <c r="F5714" s="32"/>
      <c r="G5714" s="229"/>
      <c r="H5714" s="229"/>
      <c r="I5714" s="32"/>
      <c r="J5714" s="32"/>
      <c r="K5714" s="229"/>
      <c r="L5714" s="229"/>
      <c r="M5714" s="232"/>
      <c r="N5714" s="229"/>
    </row>
    <row r="5715">
      <c r="A5715" s="227" t="str">
        <f t="shared" si="1"/>
        <v>#VALUE!</v>
      </c>
      <c r="B5715" s="227" t="str">
        <f t="shared" si="2"/>
        <v>#VALUE!</v>
      </c>
      <c r="C5715" s="32"/>
      <c r="D5715" s="32"/>
      <c r="E5715" s="231"/>
      <c r="F5715" s="32"/>
      <c r="G5715" s="229"/>
      <c r="H5715" s="229"/>
      <c r="I5715" s="32"/>
      <c r="J5715" s="32"/>
      <c r="K5715" s="229"/>
      <c r="L5715" s="229"/>
      <c r="M5715" s="232"/>
      <c r="N5715" s="229"/>
    </row>
    <row r="5716">
      <c r="A5716" s="227" t="str">
        <f t="shared" si="1"/>
        <v>#VALUE!</v>
      </c>
      <c r="B5716" s="227" t="str">
        <f t="shared" si="2"/>
        <v>#VALUE!</v>
      </c>
      <c r="C5716" s="32"/>
      <c r="D5716" s="32"/>
      <c r="E5716" s="231"/>
      <c r="F5716" s="32"/>
      <c r="G5716" s="229"/>
      <c r="H5716" s="229"/>
      <c r="I5716" s="32"/>
      <c r="J5716" s="32"/>
      <c r="K5716" s="229"/>
      <c r="L5716" s="229"/>
      <c r="M5716" s="232"/>
      <c r="N5716" s="229"/>
    </row>
    <row r="5717">
      <c r="A5717" s="227" t="str">
        <f t="shared" si="1"/>
        <v>#VALUE!</v>
      </c>
      <c r="B5717" s="227" t="str">
        <f t="shared" si="2"/>
        <v>#VALUE!</v>
      </c>
      <c r="C5717" s="32"/>
      <c r="D5717" s="32"/>
      <c r="E5717" s="229"/>
      <c r="F5717" s="32"/>
      <c r="G5717" s="229"/>
      <c r="H5717" s="229"/>
      <c r="I5717" s="32"/>
      <c r="J5717" s="32"/>
      <c r="K5717" s="229"/>
      <c r="L5717" s="229"/>
      <c r="M5717" s="232"/>
      <c r="N5717" s="229"/>
    </row>
    <row r="5718">
      <c r="A5718" s="227" t="str">
        <f t="shared" si="1"/>
        <v>#VALUE!</v>
      </c>
      <c r="B5718" s="227" t="str">
        <f t="shared" si="2"/>
        <v>#VALUE!</v>
      </c>
      <c r="C5718" s="32"/>
      <c r="D5718" s="32"/>
      <c r="E5718" s="231"/>
      <c r="F5718" s="32"/>
      <c r="G5718" s="229"/>
      <c r="H5718" s="229"/>
      <c r="I5718" s="32"/>
      <c r="J5718" s="32"/>
      <c r="K5718" s="229"/>
      <c r="L5718" s="229"/>
      <c r="M5718" s="232"/>
      <c r="N5718" s="229"/>
    </row>
    <row r="5719">
      <c r="A5719" s="227" t="str">
        <f t="shared" si="1"/>
        <v>#VALUE!</v>
      </c>
      <c r="B5719" s="227" t="str">
        <f t="shared" si="2"/>
        <v>#VALUE!</v>
      </c>
      <c r="C5719" s="32"/>
      <c r="D5719" s="32"/>
      <c r="E5719" s="229"/>
      <c r="F5719" s="32"/>
      <c r="G5719" s="229"/>
      <c r="H5719" s="229"/>
      <c r="I5719" s="32"/>
      <c r="J5719" s="32"/>
      <c r="K5719" s="229"/>
      <c r="L5719" s="229"/>
      <c r="M5719" s="232"/>
      <c r="N5719" s="229"/>
    </row>
    <row r="5720">
      <c r="A5720" s="227" t="str">
        <f t="shared" si="1"/>
        <v>#VALUE!</v>
      </c>
      <c r="B5720" s="227" t="str">
        <f t="shared" si="2"/>
        <v>#VALUE!</v>
      </c>
      <c r="C5720" s="32"/>
      <c r="D5720" s="32"/>
      <c r="E5720" s="229"/>
      <c r="F5720" s="32"/>
      <c r="G5720" s="229"/>
      <c r="H5720" s="229"/>
      <c r="I5720" s="32"/>
      <c r="J5720" s="32"/>
      <c r="K5720" s="229"/>
      <c r="L5720" s="229"/>
      <c r="M5720" s="232"/>
      <c r="N5720" s="229"/>
    </row>
    <row r="5721">
      <c r="A5721" s="227" t="str">
        <f t="shared" si="1"/>
        <v>#VALUE!</v>
      </c>
      <c r="B5721" s="227" t="str">
        <f t="shared" si="2"/>
        <v>#VALUE!</v>
      </c>
      <c r="C5721" s="32"/>
      <c r="D5721" s="32"/>
      <c r="E5721" s="231"/>
      <c r="F5721" s="32"/>
      <c r="G5721" s="229"/>
      <c r="H5721" s="229"/>
      <c r="I5721" s="32"/>
      <c r="J5721" s="32"/>
      <c r="K5721" s="229"/>
      <c r="L5721" s="229"/>
      <c r="M5721" s="232"/>
      <c r="N5721" s="229"/>
    </row>
    <row r="5722">
      <c r="A5722" s="227" t="str">
        <f t="shared" si="1"/>
        <v>#VALUE!</v>
      </c>
      <c r="B5722" s="227" t="str">
        <f t="shared" si="2"/>
        <v>#VALUE!</v>
      </c>
      <c r="C5722" s="32"/>
      <c r="D5722" s="32"/>
      <c r="E5722" s="229"/>
      <c r="F5722" s="32"/>
      <c r="G5722" s="229"/>
      <c r="H5722" s="229"/>
      <c r="I5722" s="32"/>
      <c r="J5722" s="32"/>
      <c r="K5722" s="229"/>
      <c r="L5722" s="229"/>
      <c r="M5722" s="232"/>
      <c r="N5722" s="229"/>
    </row>
    <row r="5723">
      <c r="A5723" s="227" t="str">
        <f t="shared" si="1"/>
        <v>#VALUE!</v>
      </c>
      <c r="B5723" s="227" t="str">
        <f t="shared" si="2"/>
        <v>#VALUE!</v>
      </c>
      <c r="C5723" s="32"/>
      <c r="D5723" s="32"/>
      <c r="E5723" s="229"/>
      <c r="F5723" s="32"/>
      <c r="G5723" s="229"/>
      <c r="H5723" s="229"/>
      <c r="I5723" s="32"/>
      <c r="J5723" s="32"/>
      <c r="K5723" s="229"/>
      <c r="L5723" s="229"/>
      <c r="M5723" s="232"/>
      <c r="N5723" s="229"/>
    </row>
    <row r="5724">
      <c r="A5724" s="227" t="str">
        <f t="shared" si="1"/>
        <v>#VALUE!</v>
      </c>
      <c r="B5724" s="227" t="str">
        <f t="shared" si="2"/>
        <v>#VALUE!</v>
      </c>
      <c r="C5724" s="32"/>
      <c r="D5724" s="32"/>
      <c r="E5724" s="229"/>
      <c r="F5724" s="32"/>
      <c r="G5724" s="229"/>
      <c r="H5724" s="229"/>
      <c r="I5724" s="32"/>
      <c r="J5724" s="32"/>
      <c r="K5724" s="229"/>
      <c r="L5724" s="229"/>
      <c r="M5724" s="232"/>
      <c r="N5724" s="229"/>
    </row>
    <row r="5725">
      <c r="A5725" s="227" t="str">
        <f t="shared" si="1"/>
        <v>#VALUE!</v>
      </c>
      <c r="B5725" s="227" t="str">
        <f t="shared" si="2"/>
        <v>#VALUE!</v>
      </c>
      <c r="C5725" s="32"/>
      <c r="D5725" s="32"/>
      <c r="E5725" s="231"/>
      <c r="F5725" s="32"/>
      <c r="G5725" s="229"/>
      <c r="H5725" s="229"/>
      <c r="I5725" s="32"/>
      <c r="J5725" s="32"/>
      <c r="K5725" s="229"/>
      <c r="L5725" s="229"/>
      <c r="M5725" s="232"/>
      <c r="N5725" s="229"/>
    </row>
    <row r="5726">
      <c r="A5726" s="227" t="str">
        <f t="shared" si="1"/>
        <v>#VALUE!</v>
      </c>
      <c r="B5726" s="227" t="str">
        <f t="shared" si="2"/>
        <v>#VALUE!</v>
      </c>
      <c r="C5726" s="32"/>
      <c r="D5726" s="32"/>
      <c r="E5726" s="229"/>
      <c r="F5726" s="32"/>
      <c r="G5726" s="229"/>
      <c r="H5726" s="229"/>
      <c r="I5726" s="32"/>
      <c r="J5726" s="32"/>
      <c r="K5726" s="229"/>
      <c r="L5726" s="229"/>
      <c r="M5726" s="232"/>
      <c r="N5726" s="229"/>
    </row>
    <row r="5727">
      <c r="A5727" s="227" t="str">
        <f t="shared" si="1"/>
        <v>#VALUE!</v>
      </c>
      <c r="B5727" s="227" t="str">
        <f t="shared" si="2"/>
        <v>#VALUE!</v>
      </c>
      <c r="C5727" s="32"/>
      <c r="D5727" s="32"/>
      <c r="E5727" s="229"/>
      <c r="F5727" s="32"/>
      <c r="G5727" s="229"/>
      <c r="H5727" s="229"/>
      <c r="I5727" s="32"/>
      <c r="J5727" s="32"/>
      <c r="K5727" s="229"/>
      <c r="L5727" s="229"/>
      <c r="M5727" s="232"/>
      <c r="N5727" s="229"/>
    </row>
    <row r="5728">
      <c r="A5728" s="227" t="str">
        <f t="shared" si="1"/>
        <v>#VALUE!</v>
      </c>
      <c r="B5728" s="227" t="str">
        <f t="shared" si="2"/>
        <v>#VALUE!</v>
      </c>
      <c r="C5728" s="32"/>
      <c r="D5728" s="32"/>
      <c r="E5728" s="231"/>
      <c r="F5728" s="32"/>
      <c r="G5728" s="229"/>
      <c r="H5728" s="229"/>
      <c r="I5728" s="32"/>
      <c r="J5728" s="32"/>
      <c r="K5728" s="229"/>
      <c r="L5728" s="229"/>
      <c r="M5728" s="232"/>
      <c r="N5728" s="229"/>
    </row>
    <row r="5729">
      <c r="A5729" s="227" t="str">
        <f t="shared" si="1"/>
        <v>#VALUE!</v>
      </c>
      <c r="B5729" s="227" t="str">
        <f t="shared" si="2"/>
        <v>#VALUE!</v>
      </c>
      <c r="C5729" s="32"/>
      <c r="D5729" s="32"/>
      <c r="E5729" s="229"/>
      <c r="F5729" s="32"/>
      <c r="G5729" s="229"/>
      <c r="H5729" s="229"/>
      <c r="I5729" s="32"/>
      <c r="J5729" s="32"/>
      <c r="K5729" s="229"/>
      <c r="L5729" s="229"/>
      <c r="M5729" s="232"/>
      <c r="N5729" s="229"/>
    </row>
    <row r="5730">
      <c r="A5730" s="227" t="str">
        <f t="shared" si="1"/>
        <v>#VALUE!</v>
      </c>
      <c r="B5730" s="227" t="str">
        <f t="shared" si="2"/>
        <v>#VALUE!</v>
      </c>
      <c r="C5730" s="32"/>
      <c r="D5730" s="32"/>
      <c r="E5730" s="229"/>
      <c r="F5730" s="32"/>
      <c r="G5730" s="229"/>
      <c r="H5730" s="229"/>
      <c r="I5730" s="32"/>
      <c r="J5730" s="32"/>
      <c r="K5730" s="229"/>
      <c r="L5730" s="229"/>
      <c r="M5730" s="232"/>
      <c r="N5730" s="229"/>
    </row>
    <row r="5731">
      <c r="A5731" s="227" t="str">
        <f t="shared" si="1"/>
        <v>#VALUE!</v>
      </c>
      <c r="B5731" s="227" t="str">
        <f t="shared" si="2"/>
        <v>#VALUE!</v>
      </c>
      <c r="C5731" s="32"/>
      <c r="D5731" s="32"/>
      <c r="E5731" s="231"/>
      <c r="F5731" s="32"/>
      <c r="G5731" s="229"/>
      <c r="H5731" s="229"/>
      <c r="I5731" s="32"/>
      <c r="J5731" s="32"/>
      <c r="K5731" s="229"/>
      <c r="L5731" s="229"/>
      <c r="M5731" s="232"/>
      <c r="N5731" s="229"/>
    </row>
    <row r="5732">
      <c r="A5732" s="227" t="str">
        <f t="shared" si="1"/>
        <v>#VALUE!</v>
      </c>
      <c r="B5732" s="227" t="str">
        <f t="shared" si="2"/>
        <v>#VALUE!</v>
      </c>
      <c r="C5732" s="32"/>
      <c r="D5732" s="32"/>
      <c r="E5732" s="231"/>
      <c r="F5732" s="32"/>
      <c r="G5732" s="229"/>
      <c r="H5732" s="229"/>
      <c r="I5732" s="32"/>
      <c r="J5732" s="32"/>
      <c r="K5732" s="229"/>
      <c r="L5732" s="229"/>
      <c r="M5732" s="232"/>
      <c r="N5732" s="229"/>
    </row>
    <row r="5733">
      <c r="A5733" s="227" t="str">
        <f t="shared" si="1"/>
        <v>#VALUE!</v>
      </c>
      <c r="B5733" s="227" t="str">
        <f t="shared" si="2"/>
        <v>#VALUE!</v>
      </c>
      <c r="C5733" s="32"/>
      <c r="D5733" s="32"/>
      <c r="E5733" s="229"/>
      <c r="F5733" s="32"/>
      <c r="G5733" s="233"/>
      <c r="H5733" s="233"/>
      <c r="I5733" s="32"/>
      <c r="J5733" s="32"/>
      <c r="K5733" s="229"/>
      <c r="L5733" s="233"/>
      <c r="M5733" s="232"/>
      <c r="N5733" s="229"/>
    </row>
    <row r="5734">
      <c r="A5734" s="227" t="str">
        <f t="shared" si="1"/>
        <v>#VALUE!</v>
      </c>
      <c r="B5734" s="227" t="str">
        <f t="shared" si="2"/>
        <v>#VALUE!</v>
      </c>
      <c r="C5734" s="32"/>
      <c r="D5734" s="32"/>
      <c r="E5734" s="231"/>
      <c r="F5734" s="32"/>
      <c r="G5734" s="229"/>
      <c r="H5734" s="229"/>
      <c r="I5734" s="32"/>
      <c r="J5734" s="32"/>
      <c r="K5734" s="229"/>
      <c r="L5734" s="229"/>
      <c r="M5734" s="232"/>
      <c r="N5734" s="229"/>
    </row>
    <row r="5735">
      <c r="A5735" s="227" t="str">
        <f t="shared" si="1"/>
        <v>#VALUE!</v>
      </c>
      <c r="B5735" s="227" t="str">
        <f t="shared" si="2"/>
        <v>#VALUE!</v>
      </c>
      <c r="C5735" s="32"/>
      <c r="D5735" s="32"/>
      <c r="E5735" s="231"/>
      <c r="F5735" s="32"/>
      <c r="G5735" s="229"/>
      <c r="H5735" s="229"/>
      <c r="I5735" s="32"/>
      <c r="J5735" s="32"/>
      <c r="K5735" s="229"/>
      <c r="L5735" s="229"/>
      <c r="M5735" s="232"/>
      <c r="N5735" s="229"/>
    </row>
    <row r="5736">
      <c r="A5736" s="227" t="str">
        <f t="shared" si="1"/>
        <v>#VALUE!</v>
      </c>
      <c r="B5736" s="227" t="str">
        <f t="shared" si="2"/>
        <v>#VALUE!</v>
      </c>
      <c r="C5736" s="32"/>
      <c r="D5736" s="32"/>
      <c r="E5736" s="231"/>
      <c r="F5736" s="32"/>
      <c r="G5736" s="229"/>
      <c r="H5736" s="229"/>
      <c r="I5736" s="32"/>
      <c r="J5736" s="32"/>
      <c r="K5736" s="229"/>
      <c r="L5736" s="229"/>
      <c r="M5736" s="232"/>
      <c r="N5736" s="229"/>
    </row>
    <row r="5737">
      <c r="A5737" s="227" t="str">
        <f t="shared" si="1"/>
        <v>#VALUE!</v>
      </c>
      <c r="B5737" s="227" t="str">
        <f t="shared" si="2"/>
        <v>#VALUE!</v>
      </c>
      <c r="C5737" s="32"/>
      <c r="D5737" s="32"/>
      <c r="E5737" s="231"/>
      <c r="F5737" s="32"/>
      <c r="G5737" s="229"/>
      <c r="H5737" s="229"/>
      <c r="I5737" s="32"/>
      <c r="J5737" s="32"/>
      <c r="K5737" s="229"/>
      <c r="L5737" s="229"/>
      <c r="M5737" s="232"/>
      <c r="N5737" s="229"/>
    </row>
    <row r="5738">
      <c r="A5738" s="227" t="str">
        <f t="shared" si="1"/>
        <v>#VALUE!</v>
      </c>
      <c r="B5738" s="227" t="str">
        <f t="shared" si="2"/>
        <v>#VALUE!</v>
      </c>
      <c r="C5738" s="32"/>
      <c r="D5738" s="32"/>
      <c r="E5738" s="231"/>
      <c r="F5738" s="32"/>
      <c r="G5738" s="229"/>
      <c r="H5738" s="229"/>
      <c r="I5738" s="32"/>
      <c r="J5738" s="32"/>
      <c r="K5738" s="229"/>
      <c r="L5738" s="229"/>
      <c r="M5738" s="232"/>
      <c r="N5738" s="229"/>
    </row>
    <row r="5739">
      <c r="A5739" s="227" t="str">
        <f t="shared" si="1"/>
        <v>#VALUE!</v>
      </c>
      <c r="B5739" s="227" t="str">
        <f t="shared" si="2"/>
        <v>#VALUE!</v>
      </c>
      <c r="C5739" s="32"/>
      <c r="D5739" s="32"/>
      <c r="E5739" s="231"/>
      <c r="F5739" s="32"/>
      <c r="G5739" s="229"/>
      <c r="H5739" s="229"/>
      <c r="I5739" s="32"/>
      <c r="J5739" s="32"/>
      <c r="K5739" s="229"/>
      <c r="L5739" s="229"/>
      <c r="M5739" s="232"/>
      <c r="N5739" s="229"/>
    </row>
    <row r="5740">
      <c r="A5740" s="227" t="str">
        <f t="shared" si="1"/>
        <v>#VALUE!</v>
      </c>
      <c r="B5740" s="227" t="str">
        <f t="shared" si="2"/>
        <v>#VALUE!</v>
      </c>
      <c r="C5740" s="32"/>
      <c r="D5740" s="32"/>
      <c r="E5740" s="231"/>
      <c r="F5740" s="32"/>
      <c r="G5740" s="229"/>
      <c r="H5740" s="229"/>
      <c r="I5740" s="32"/>
      <c r="J5740" s="32"/>
      <c r="K5740" s="229"/>
      <c r="L5740" s="229"/>
      <c r="M5740" s="232"/>
      <c r="N5740" s="229"/>
    </row>
    <row r="5741">
      <c r="A5741" s="227" t="str">
        <f t="shared" si="1"/>
        <v>#VALUE!</v>
      </c>
      <c r="B5741" s="227" t="str">
        <f t="shared" si="2"/>
        <v>#VALUE!</v>
      </c>
      <c r="C5741" s="32"/>
      <c r="D5741" s="32"/>
      <c r="E5741" s="231"/>
      <c r="F5741" s="32"/>
      <c r="G5741" s="229"/>
      <c r="H5741" s="229"/>
      <c r="I5741" s="32"/>
      <c r="J5741" s="32"/>
      <c r="K5741" s="229"/>
      <c r="L5741" s="229"/>
      <c r="M5741" s="232"/>
      <c r="N5741" s="229"/>
    </row>
    <row r="5742">
      <c r="A5742" s="227" t="str">
        <f t="shared" si="1"/>
        <v>#VALUE!</v>
      </c>
      <c r="B5742" s="227" t="str">
        <f t="shared" si="2"/>
        <v>#VALUE!</v>
      </c>
      <c r="C5742" s="32"/>
      <c r="D5742" s="32"/>
      <c r="E5742" s="229"/>
      <c r="F5742" s="32"/>
      <c r="G5742" s="229"/>
      <c r="H5742" s="229"/>
      <c r="I5742" s="32"/>
      <c r="J5742" s="32"/>
      <c r="K5742" s="229"/>
      <c r="L5742" s="229"/>
      <c r="M5742" s="232"/>
      <c r="N5742" s="229"/>
    </row>
    <row r="5743">
      <c r="A5743" s="227" t="str">
        <f t="shared" si="1"/>
        <v>#VALUE!</v>
      </c>
      <c r="B5743" s="227" t="str">
        <f t="shared" si="2"/>
        <v>#VALUE!</v>
      </c>
      <c r="C5743" s="32"/>
      <c r="D5743" s="32"/>
      <c r="E5743" s="231"/>
      <c r="F5743" s="32"/>
      <c r="G5743" s="229"/>
      <c r="H5743" s="229"/>
      <c r="I5743" s="32"/>
      <c r="J5743" s="32"/>
      <c r="K5743" s="229"/>
      <c r="L5743" s="229"/>
      <c r="M5743" s="232"/>
      <c r="N5743" s="229"/>
    </row>
    <row r="5744">
      <c r="A5744" s="227" t="str">
        <f t="shared" si="1"/>
        <v>#VALUE!</v>
      </c>
      <c r="B5744" s="227" t="str">
        <f t="shared" si="2"/>
        <v>#VALUE!</v>
      </c>
      <c r="C5744" s="32"/>
      <c r="D5744" s="32"/>
      <c r="E5744" s="231"/>
      <c r="F5744" s="32"/>
      <c r="G5744" s="229"/>
      <c r="H5744" s="229"/>
      <c r="I5744" s="32"/>
      <c r="J5744" s="32"/>
      <c r="K5744" s="229"/>
      <c r="L5744" s="229"/>
      <c r="M5744" s="232"/>
      <c r="N5744" s="229"/>
    </row>
    <row r="5745">
      <c r="A5745" s="227" t="str">
        <f t="shared" si="1"/>
        <v>#VALUE!</v>
      </c>
      <c r="B5745" s="227" t="str">
        <f t="shared" si="2"/>
        <v>#VALUE!</v>
      </c>
      <c r="C5745" s="32"/>
      <c r="D5745" s="32"/>
      <c r="E5745" s="231"/>
      <c r="F5745" s="32"/>
      <c r="G5745" s="229"/>
      <c r="H5745" s="229"/>
      <c r="I5745" s="32"/>
      <c r="J5745" s="32"/>
      <c r="K5745" s="229"/>
      <c r="L5745" s="229"/>
      <c r="M5745" s="232"/>
      <c r="N5745" s="229"/>
    </row>
    <row r="5746">
      <c r="A5746" s="227" t="str">
        <f t="shared" si="1"/>
        <v>#VALUE!</v>
      </c>
      <c r="B5746" s="227" t="str">
        <f t="shared" si="2"/>
        <v>#VALUE!</v>
      </c>
      <c r="C5746" s="32"/>
      <c r="D5746" s="32"/>
      <c r="E5746" s="231"/>
      <c r="F5746" s="32"/>
      <c r="G5746" s="229"/>
      <c r="H5746" s="229"/>
      <c r="I5746" s="32"/>
      <c r="J5746" s="32"/>
      <c r="K5746" s="229"/>
      <c r="L5746" s="229"/>
      <c r="M5746" s="232"/>
      <c r="N5746" s="229"/>
    </row>
    <row r="5747">
      <c r="A5747" s="227" t="str">
        <f t="shared" si="1"/>
        <v>#VALUE!</v>
      </c>
      <c r="B5747" s="227" t="str">
        <f t="shared" si="2"/>
        <v>#VALUE!</v>
      </c>
      <c r="C5747" s="32"/>
      <c r="D5747" s="32"/>
      <c r="E5747" s="231"/>
      <c r="F5747" s="32"/>
      <c r="G5747" s="229"/>
      <c r="H5747" s="229"/>
      <c r="I5747" s="32"/>
      <c r="J5747" s="32"/>
      <c r="K5747" s="229"/>
      <c r="L5747" s="229"/>
      <c r="M5747" s="232"/>
      <c r="N5747" s="229"/>
    </row>
    <row r="5748">
      <c r="A5748" s="227" t="str">
        <f t="shared" si="1"/>
        <v>#VALUE!</v>
      </c>
      <c r="B5748" s="227" t="str">
        <f t="shared" si="2"/>
        <v>#VALUE!</v>
      </c>
      <c r="C5748" s="32"/>
      <c r="D5748" s="32"/>
      <c r="E5748" s="231"/>
      <c r="F5748" s="32"/>
      <c r="G5748" s="229"/>
      <c r="H5748" s="229"/>
      <c r="I5748" s="32"/>
      <c r="J5748" s="32"/>
      <c r="K5748" s="229"/>
      <c r="L5748" s="229"/>
      <c r="M5748" s="232"/>
      <c r="N5748" s="229"/>
    </row>
    <row r="5749">
      <c r="A5749" s="227" t="str">
        <f t="shared" si="1"/>
        <v>#VALUE!</v>
      </c>
      <c r="B5749" s="227" t="str">
        <f t="shared" si="2"/>
        <v>#VALUE!</v>
      </c>
      <c r="C5749" s="32"/>
      <c r="D5749" s="32"/>
      <c r="E5749" s="231"/>
      <c r="F5749" s="32"/>
      <c r="G5749" s="229"/>
      <c r="H5749" s="229"/>
      <c r="I5749" s="32"/>
      <c r="J5749" s="32"/>
      <c r="K5749" s="229"/>
      <c r="L5749" s="229"/>
      <c r="M5749" s="232"/>
      <c r="N5749" s="229"/>
    </row>
    <row r="5750">
      <c r="A5750" s="227" t="str">
        <f t="shared" si="1"/>
        <v>#VALUE!</v>
      </c>
      <c r="B5750" s="227" t="str">
        <f t="shared" si="2"/>
        <v>#VALUE!</v>
      </c>
      <c r="C5750" s="32"/>
      <c r="D5750" s="32"/>
      <c r="E5750" s="231"/>
      <c r="F5750" s="32"/>
      <c r="G5750" s="229"/>
      <c r="H5750" s="229"/>
      <c r="I5750" s="32"/>
      <c r="J5750" s="32"/>
      <c r="K5750" s="229"/>
      <c r="L5750" s="229"/>
      <c r="M5750" s="232"/>
      <c r="N5750" s="229"/>
    </row>
    <row r="5751">
      <c r="A5751" s="227" t="str">
        <f t="shared" si="1"/>
        <v>#VALUE!</v>
      </c>
      <c r="B5751" s="227" t="str">
        <f t="shared" si="2"/>
        <v>#VALUE!</v>
      </c>
      <c r="C5751" s="32"/>
      <c r="D5751" s="32"/>
      <c r="E5751" s="231"/>
      <c r="F5751" s="32"/>
      <c r="G5751" s="229"/>
      <c r="H5751" s="229"/>
      <c r="I5751" s="32"/>
      <c r="J5751" s="32"/>
      <c r="K5751" s="229"/>
      <c r="L5751" s="229"/>
      <c r="M5751" s="232"/>
      <c r="N5751" s="229"/>
    </row>
    <row r="5752">
      <c r="A5752" s="227" t="str">
        <f t="shared" si="1"/>
        <v>#VALUE!</v>
      </c>
      <c r="B5752" s="227" t="str">
        <f t="shared" si="2"/>
        <v>#VALUE!</v>
      </c>
      <c r="C5752" s="32"/>
      <c r="D5752" s="32"/>
      <c r="E5752" s="231"/>
      <c r="F5752" s="32"/>
      <c r="G5752" s="229"/>
      <c r="H5752" s="229"/>
      <c r="I5752" s="32"/>
      <c r="J5752" s="32"/>
      <c r="K5752" s="229"/>
      <c r="L5752" s="229"/>
      <c r="M5752" s="232"/>
      <c r="N5752" s="229"/>
    </row>
    <row r="5753">
      <c r="A5753" s="227" t="str">
        <f t="shared" si="1"/>
        <v>#VALUE!</v>
      </c>
      <c r="B5753" s="227" t="str">
        <f t="shared" si="2"/>
        <v>#VALUE!</v>
      </c>
      <c r="C5753" s="32"/>
      <c r="D5753" s="32"/>
      <c r="E5753" s="231"/>
      <c r="F5753" s="32"/>
      <c r="G5753" s="229"/>
      <c r="H5753" s="229"/>
      <c r="I5753" s="32"/>
      <c r="J5753" s="32"/>
      <c r="K5753" s="229"/>
      <c r="L5753" s="229"/>
      <c r="M5753" s="232"/>
      <c r="N5753" s="229"/>
    </row>
    <row r="5754">
      <c r="A5754" s="227" t="str">
        <f t="shared" si="1"/>
        <v>#VALUE!</v>
      </c>
      <c r="B5754" s="227" t="str">
        <f t="shared" si="2"/>
        <v>#VALUE!</v>
      </c>
      <c r="C5754" s="32"/>
      <c r="D5754" s="32"/>
      <c r="E5754" s="229"/>
      <c r="F5754" s="32"/>
      <c r="G5754" s="229"/>
      <c r="H5754" s="229"/>
      <c r="I5754" s="32"/>
      <c r="J5754" s="32"/>
      <c r="K5754" s="229"/>
      <c r="L5754" s="229"/>
      <c r="M5754" s="232"/>
      <c r="N5754" s="229"/>
    </row>
    <row r="5755">
      <c r="A5755" s="227" t="str">
        <f t="shared" si="1"/>
        <v>#VALUE!</v>
      </c>
      <c r="B5755" s="227" t="str">
        <f t="shared" si="2"/>
        <v>#VALUE!</v>
      </c>
      <c r="C5755" s="32"/>
      <c r="D5755" s="32"/>
      <c r="E5755" s="229"/>
      <c r="F5755" s="32"/>
      <c r="G5755" s="229"/>
      <c r="H5755" s="229"/>
      <c r="I5755" s="32"/>
      <c r="J5755" s="32"/>
      <c r="K5755" s="229"/>
      <c r="L5755" s="229"/>
      <c r="M5755" s="232"/>
      <c r="N5755" s="229"/>
    </row>
    <row r="5756">
      <c r="A5756" s="227" t="str">
        <f t="shared" si="1"/>
        <v>#VALUE!</v>
      </c>
      <c r="B5756" s="227" t="str">
        <f t="shared" si="2"/>
        <v>#VALUE!</v>
      </c>
      <c r="C5756" s="32"/>
      <c r="D5756" s="32"/>
      <c r="E5756" s="229"/>
      <c r="F5756" s="32"/>
      <c r="G5756" s="229"/>
      <c r="H5756" s="229"/>
      <c r="I5756" s="32"/>
      <c r="J5756" s="32"/>
      <c r="K5756" s="229"/>
      <c r="L5756" s="229"/>
      <c r="M5756" s="232"/>
      <c r="N5756" s="229"/>
    </row>
    <row r="5757">
      <c r="A5757" s="227" t="str">
        <f t="shared" si="1"/>
        <v>#VALUE!</v>
      </c>
      <c r="B5757" s="227" t="str">
        <f t="shared" si="2"/>
        <v>#VALUE!</v>
      </c>
      <c r="C5757" s="32"/>
      <c r="D5757" s="32"/>
      <c r="E5757" s="231"/>
      <c r="F5757" s="32"/>
      <c r="G5757" s="229"/>
      <c r="H5757" s="229"/>
      <c r="I5757" s="32"/>
      <c r="J5757" s="32"/>
      <c r="K5757" s="229"/>
      <c r="L5757" s="229"/>
      <c r="M5757" s="232"/>
      <c r="N5757" s="229"/>
    </row>
    <row r="5758">
      <c r="A5758" s="227" t="str">
        <f t="shared" si="1"/>
        <v>#VALUE!</v>
      </c>
      <c r="B5758" s="227" t="str">
        <f t="shared" si="2"/>
        <v>#VALUE!</v>
      </c>
      <c r="C5758" s="32"/>
      <c r="D5758" s="32"/>
      <c r="E5758" s="229"/>
      <c r="F5758" s="32"/>
      <c r="G5758" s="229"/>
      <c r="H5758" s="229"/>
      <c r="I5758" s="32"/>
      <c r="J5758" s="32"/>
      <c r="K5758" s="229"/>
      <c r="L5758" s="229"/>
      <c r="M5758" s="232"/>
      <c r="N5758" s="229"/>
    </row>
    <row r="5759">
      <c r="A5759" s="227" t="str">
        <f t="shared" si="1"/>
        <v>#VALUE!</v>
      </c>
      <c r="B5759" s="227" t="str">
        <f t="shared" si="2"/>
        <v>#VALUE!</v>
      </c>
      <c r="C5759" s="32"/>
      <c r="D5759" s="32"/>
      <c r="E5759" s="231"/>
      <c r="F5759" s="32"/>
      <c r="G5759" s="229"/>
      <c r="H5759" s="229"/>
      <c r="I5759" s="32"/>
      <c r="J5759" s="32"/>
      <c r="K5759" s="229"/>
      <c r="L5759" s="229"/>
      <c r="M5759" s="232"/>
      <c r="N5759" s="229"/>
    </row>
    <row r="5760">
      <c r="A5760" s="227" t="str">
        <f t="shared" si="1"/>
        <v>#VALUE!</v>
      </c>
      <c r="B5760" s="227" t="str">
        <f t="shared" si="2"/>
        <v>#VALUE!</v>
      </c>
      <c r="C5760" s="32"/>
      <c r="D5760" s="32"/>
      <c r="E5760" s="231"/>
      <c r="F5760" s="32"/>
      <c r="G5760" s="229"/>
      <c r="H5760" s="229"/>
      <c r="I5760" s="32"/>
      <c r="J5760" s="32"/>
      <c r="K5760" s="229"/>
      <c r="L5760" s="229"/>
      <c r="M5760" s="232"/>
      <c r="N5760" s="229"/>
    </row>
    <row r="5761">
      <c r="A5761" s="227" t="str">
        <f t="shared" si="1"/>
        <v>#VALUE!</v>
      </c>
      <c r="B5761" s="227" t="str">
        <f t="shared" si="2"/>
        <v>#VALUE!</v>
      </c>
      <c r="C5761" s="32"/>
      <c r="D5761" s="32"/>
      <c r="E5761" s="231"/>
      <c r="F5761" s="32"/>
      <c r="G5761" s="229"/>
      <c r="H5761" s="229"/>
      <c r="I5761" s="32"/>
      <c r="J5761" s="32"/>
      <c r="K5761" s="229"/>
      <c r="L5761" s="229"/>
      <c r="M5761" s="232"/>
      <c r="N5761" s="229"/>
    </row>
    <row r="5762">
      <c r="A5762" s="227" t="str">
        <f t="shared" si="1"/>
        <v>#VALUE!</v>
      </c>
      <c r="B5762" s="227" t="str">
        <f t="shared" si="2"/>
        <v>#VALUE!</v>
      </c>
      <c r="C5762" s="32"/>
      <c r="D5762" s="32"/>
      <c r="E5762" s="231"/>
      <c r="F5762" s="32"/>
      <c r="G5762" s="229"/>
      <c r="H5762" s="229"/>
      <c r="I5762" s="32"/>
      <c r="J5762" s="32"/>
      <c r="K5762" s="229"/>
      <c r="L5762" s="229"/>
      <c r="M5762" s="232"/>
      <c r="N5762" s="229"/>
    </row>
    <row r="5763">
      <c r="A5763" s="227" t="str">
        <f t="shared" si="1"/>
        <v>#VALUE!</v>
      </c>
      <c r="B5763" s="227" t="str">
        <f t="shared" si="2"/>
        <v>#VALUE!</v>
      </c>
      <c r="C5763" s="32"/>
      <c r="D5763" s="32"/>
      <c r="E5763" s="231"/>
      <c r="F5763" s="32"/>
      <c r="G5763" s="229"/>
      <c r="H5763" s="229"/>
      <c r="I5763" s="232"/>
      <c r="J5763" s="32"/>
      <c r="K5763" s="229"/>
      <c r="L5763" s="229"/>
      <c r="M5763" s="232"/>
      <c r="N5763" s="229"/>
    </row>
    <row r="5764">
      <c r="A5764" s="227" t="str">
        <f t="shared" si="1"/>
        <v>#VALUE!</v>
      </c>
      <c r="B5764" s="227" t="str">
        <f t="shared" si="2"/>
        <v>#VALUE!</v>
      </c>
      <c r="C5764" s="32"/>
      <c r="D5764" s="32"/>
      <c r="E5764" s="231"/>
      <c r="F5764" s="32"/>
      <c r="G5764" s="229"/>
      <c r="H5764" s="229"/>
      <c r="I5764" s="32"/>
      <c r="J5764" s="32"/>
      <c r="K5764" s="229"/>
      <c r="L5764" s="229"/>
      <c r="M5764" s="232"/>
      <c r="N5764" s="229"/>
    </row>
    <row r="5765">
      <c r="A5765" s="227" t="str">
        <f t="shared" si="1"/>
        <v>#VALUE!</v>
      </c>
      <c r="B5765" s="227" t="str">
        <f t="shared" si="2"/>
        <v>#VALUE!</v>
      </c>
      <c r="C5765" s="32"/>
      <c r="D5765" s="32"/>
      <c r="E5765" s="231"/>
      <c r="F5765" s="32"/>
      <c r="G5765" s="229"/>
      <c r="H5765" s="229"/>
      <c r="I5765" s="32"/>
      <c r="J5765" s="32"/>
      <c r="K5765" s="229"/>
      <c r="L5765" s="229"/>
      <c r="M5765" s="232"/>
      <c r="N5765" s="229"/>
    </row>
    <row r="5766">
      <c r="A5766" s="227" t="str">
        <f t="shared" si="1"/>
        <v>#VALUE!</v>
      </c>
      <c r="B5766" s="227" t="str">
        <f t="shared" si="2"/>
        <v>#VALUE!</v>
      </c>
      <c r="C5766" s="32"/>
      <c r="D5766" s="32"/>
      <c r="E5766" s="231"/>
      <c r="F5766" s="32"/>
      <c r="G5766" s="229"/>
      <c r="H5766" s="229"/>
      <c r="I5766" s="32"/>
      <c r="J5766" s="32"/>
      <c r="K5766" s="229"/>
      <c r="L5766" s="229"/>
      <c r="M5766" s="232"/>
      <c r="N5766" s="229"/>
    </row>
    <row r="5767">
      <c r="A5767" s="227" t="str">
        <f t="shared" si="1"/>
        <v>#VALUE!</v>
      </c>
      <c r="B5767" s="227" t="str">
        <f t="shared" si="2"/>
        <v>#VALUE!</v>
      </c>
      <c r="C5767" s="32"/>
      <c r="D5767" s="32"/>
      <c r="E5767" s="231"/>
      <c r="F5767" s="32"/>
      <c r="G5767" s="229"/>
      <c r="H5767" s="229"/>
      <c r="I5767" s="32"/>
      <c r="J5767" s="32"/>
      <c r="K5767" s="229"/>
      <c r="L5767" s="229"/>
      <c r="M5767" s="232"/>
      <c r="N5767" s="229"/>
    </row>
    <row r="5768">
      <c r="A5768" s="227" t="str">
        <f t="shared" si="1"/>
        <v>#VALUE!</v>
      </c>
      <c r="B5768" s="227" t="str">
        <f t="shared" si="2"/>
        <v>#VALUE!</v>
      </c>
      <c r="C5768" s="32"/>
      <c r="D5768" s="32"/>
      <c r="E5768" s="231"/>
      <c r="F5768" s="32"/>
      <c r="G5768" s="229"/>
      <c r="H5768" s="229"/>
      <c r="I5768" s="32"/>
      <c r="J5768" s="32"/>
      <c r="K5768" s="229"/>
      <c r="L5768" s="229"/>
      <c r="M5768" s="232"/>
      <c r="N5768" s="229"/>
    </row>
    <row r="5769">
      <c r="A5769" s="227" t="str">
        <f t="shared" si="1"/>
        <v>#VALUE!</v>
      </c>
      <c r="B5769" s="227" t="str">
        <f t="shared" si="2"/>
        <v>#VALUE!</v>
      </c>
      <c r="C5769" s="32"/>
      <c r="D5769" s="32"/>
      <c r="E5769" s="229"/>
      <c r="F5769" s="32"/>
      <c r="G5769" s="229"/>
      <c r="H5769" s="229"/>
      <c r="I5769" s="32"/>
      <c r="J5769" s="32"/>
      <c r="K5769" s="229"/>
      <c r="L5769" s="229"/>
      <c r="M5769" s="232"/>
      <c r="N5769" s="229"/>
    </row>
    <row r="5770">
      <c r="A5770" s="227" t="str">
        <f t="shared" si="1"/>
        <v>#VALUE!</v>
      </c>
      <c r="B5770" s="227" t="str">
        <f t="shared" si="2"/>
        <v>#VALUE!</v>
      </c>
      <c r="C5770" s="32"/>
      <c r="D5770" s="32"/>
      <c r="E5770" s="229"/>
      <c r="F5770" s="32"/>
      <c r="G5770" s="229"/>
      <c r="H5770" s="229"/>
      <c r="I5770" s="32"/>
      <c r="J5770" s="32"/>
      <c r="K5770" s="229"/>
      <c r="L5770" s="229"/>
      <c r="M5770" s="232"/>
      <c r="N5770" s="229"/>
    </row>
    <row r="5771">
      <c r="A5771" s="227" t="str">
        <f t="shared" si="1"/>
        <v>#VALUE!</v>
      </c>
      <c r="B5771" s="227" t="str">
        <f t="shared" si="2"/>
        <v>#VALUE!</v>
      </c>
      <c r="C5771" s="32"/>
      <c r="D5771" s="32"/>
      <c r="E5771" s="231"/>
      <c r="F5771" s="32"/>
      <c r="G5771" s="229"/>
      <c r="H5771" s="229"/>
      <c r="I5771" s="32"/>
      <c r="J5771" s="32"/>
      <c r="K5771" s="229"/>
      <c r="L5771" s="229"/>
      <c r="M5771" s="232"/>
      <c r="N5771" s="229"/>
    </row>
    <row r="5772">
      <c r="A5772" s="227" t="str">
        <f t="shared" si="1"/>
        <v>#VALUE!</v>
      </c>
      <c r="B5772" s="227" t="str">
        <f t="shared" si="2"/>
        <v>#VALUE!</v>
      </c>
      <c r="C5772" s="32"/>
      <c r="D5772" s="32"/>
      <c r="E5772" s="231"/>
      <c r="F5772" s="32"/>
      <c r="G5772" s="229"/>
      <c r="H5772" s="229"/>
      <c r="I5772" s="32"/>
      <c r="J5772" s="32"/>
      <c r="K5772" s="229"/>
      <c r="L5772" s="229"/>
      <c r="M5772" s="232"/>
      <c r="N5772" s="229"/>
    </row>
    <row r="5773">
      <c r="A5773" s="227" t="str">
        <f t="shared" si="1"/>
        <v>#VALUE!</v>
      </c>
      <c r="B5773" s="227" t="str">
        <f t="shared" si="2"/>
        <v>#VALUE!</v>
      </c>
      <c r="C5773" s="32"/>
      <c r="D5773" s="32"/>
      <c r="E5773" s="229"/>
      <c r="F5773" s="32"/>
      <c r="G5773" s="229"/>
      <c r="H5773" s="229"/>
      <c r="I5773" s="32"/>
      <c r="J5773" s="32"/>
      <c r="K5773" s="229"/>
      <c r="L5773" s="229"/>
      <c r="M5773" s="232"/>
      <c r="N5773" s="229"/>
    </row>
    <row r="5774">
      <c r="A5774" s="227" t="str">
        <f t="shared" si="1"/>
        <v>#VALUE!</v>
      </c>
      <c r="B5774" s="227" t="str">
        <f t="shared" si="2"/>
        <v>#VALUE!</v>
      </c>
      <c r="C5774" s="32"/>
      <c r="D5774" s="32"/>
      <c r="E5774" s="229"/>
      <c r="F5774" s="32"/>
      <c r="G5774" s="229"/>
      <c r="H5774" s="229"/>
      <c r="I5774" s="32"/>
      <c r="J5774" s="32"/>
      <c r="K5774" s="229"/>
      <c r="L5774" s="229"/>
      <c r="M5774" s="232"/>
      <c r="N5774" s="229"/>
    </row>
    <row r="5775">
      <c r="A5775" s="227" t="str">
        <f t="shared" si="1"/>
        <v>#VALUE!</v>
      </c>
      <c r="B5775" s="227" t="str">
        <f t="shared" si="2"/>
        <v>#VALUE!</v>
      </c>
      <c r="C5775" s="32"/>
      <c r="D5775" s="32"/>
      <c r="E5775" s="231"/>
      <c r="F5775" s="32"/>
      <c r="G5775" s="229"/>
      <c r="H5775" s="229"/>
      <c r="I5775" s="32"/>
      <c r="J5775" s="32"/>
      <c r="K5775" s="229"/>
      <c r="L5775" s="229"/>
      <c r="M5775" s="232"/>
      <c r="N5775" s="229"/>
    </row>
    <row r="5776">
      <c r="A5776" s="227" t="str">
        <f t="shared" si="1"/>
        <v>#VALUE!</v>
      </c>
      <c r="B5776" s="227" t="str">
        <f t="shared" si="2"/>
        <v>#VALUE!</v>
      </c>
      <c r="C5776" s="32"/>
      <c r="D5776" s="32"/>
      <c r="E5776" s="231"/>
      <c r="F5776" s="32"/>
      <c r="G5776" s="229"/>
      <c r="H5776" s="229"/>
      <c r="I5776" s="32"/>
      <c r="J5776" s="32"/>
      <c r="K5776" s="229"/>
      <c r="L5776" s="229"/>
      <c r="M5776" s="232"/>
      <c r="N5776" s="229"/>
    </row>
    <row r="5777">
      <c r="A5777" s="227" t="str">
        <f t="shared" si="1"/>
        <v>#VALUE!</v>
      </c>
      <c r="B5777" s="227" t="str">
        <f t="shared" si="2"/>
        <v>#VALUE!</v>
      </c>
      <c r="C5777" s="32"/>
      <c r="D5777" s="32"/>
      <c r="E5777" s="231"/>
      <c r="F5777" s="32"/>
      <c r="G5777" s="229"/>
      <c r="H5777" s="229"/>
      <c r="I5777" s="32"/>
      <c r="J5777" s="32"/>
      <c r="K5777" s="229"/>
      <c r="L5777" s="229"/>
      <c r="M5777" s="232"/>
      <c r="N5777" s="229"/>
    </row>
    <row r="5778">
      <c r="A5778" s="227" t="str">
        <f t="shared" si="1"/>
        <v>#VALUE!</v>
      </c>
      <c r="B5778" s="227" t="str">
        <f t="shared" si="2"/>
        <v>#VALUE!</v>
      </c>
      <c r="C5778" s="32"/>
      <c r="D5778" s="32"/>
      <c r="E5778" s="231"/>
      <c r="F5778" s="32"/>
      <c r="G5778" s="229"/>
      <c r="H5778" s="229"/>
      <c r="I5778" s="32"/>
      <c r="J5778" s="32"/>
      <c r="K5778" s="229"/>
      <c r="L5778" s="229"/>
      <c r="M5778" s="232"/>
      <c r="N5778" s="229"/>
    </row>
    <row r="5779">
      <c r="A5779" s="227" t="str">
        <f t="shared" si="1"/>
        <v>#VALUE!</v>
      </c>
      <c r="B5779" s="227" t="str">
        <f t="shared" si="2"/>
        <v>#VALUE!</v>
      </c>
      <c r="C5779" s="32"/>
      <c r="D5779" s="32"/>
      <c r="E5779" s="231"/>
      <c r="F5779" s="32"/>
      <c r="G5779" s="229"/>
      <c r="H5779" s="229"/>
      <c r="I5779" s="32"/>
      <c r="J5779" s="32"/>
      <c r="K5779" s="229"/>
      <c r="L5779" s="229"/>
      <c r="M5779" s="232"/>
      <c r="N5779" s="229"/>
    </row>
    <row r="5780">
      <c r="A5780" s="227" t="str">
        <f t="shared" si="1"/>
        <v>#VALUE!</v>
      </c>
      <c r="B5780" s="227" t="str">
        <f t="shared" si="2"/>
        <v>#VALUE!</v>
      </c>
      <c r="C5780" s="32"/>
      <c r="D5780" s="32"/>
      <c r="E5780" s="231"/>
      <c r="F5780" s="32"/>
      <c r="G5780" s="229"/>
      <c r="H5780" s="229"/>
      <c r="I5780" s="32"/>
      <c r="J5780" s="32"/>
      <c r="K5780" s="229"/>
      <c r="L5780" s="229"/>
      <c r="M5780" s="232"/>
      <c r="N5780" s="229"/>
    </row>
    <row r="5781">
      <c r="A5781" s="227" t="str">
        <f t="shared" si="1"/>
        <v>#VALUE!</v>
      </c>
      <c r="B5781" s="227" t="str">
        <f t="shared" si="2"/>
        <v>#VALUE!</v>
      </c>
      <c r="C5781" s="32"/>
      <c r="D5781" s="32"/>
      <c r="E5781" s="231"/>
      <c r="F5781" s="32"/>
      <c r="G5781" s="229"/>
      <c r="H5781" s="229"/>
      <c r="I5781" s="32"/>
      <c r="J5781" s="32"/>
      <c r="K5781" s="229"/>
      <c r="L5781" s="229"/>
      <c r="M5781" s="232"/>
      <c r="N5781" s="229"/>
    </row>
    <row r="5782">
      <c r="A5782" s="227" t="str">
        <f t="shared" si="1"/>
        <v>#VALUE!</v>
      </c>
      <c r="B5782" s="227" t="str">
        <f t="shared" si="2"/>
        <v>#VALUE!</v>
      </c>
      <c r="C5782" s="32"/>
      <c r="D5782" s="32"/>
      <c r="E5782" s="231"/>
      <c r="F5782" s="32"/>
      <c r="G5782" s="229"/>
      <c r="H5782" s="229"/>
      <c r="I5782" s="32"/>
      <c r="J5782" s="32"/>
      <c r="K5782" s="229"/>
      <c r="L5782" s="229"/>
      <c r="M5782" s="232"/>
      <c r="N5782" s="229"/>
    </row>
    <row r="5783">
      <c r="A5783" s="227" t="str">
        <f t="shared" si="1"/>
        <v>#VALUE!</v>
      </c>
      <c r="B5783" s="227" t="str">
        <f t="shared" si="2"/>
        <v>#VALUE!</v>
      </c>
      <c r="C5783" s="32"/>
      <c r="D5783" s="32"/>
      <c r="E5783" s="231"/>
      <c r="F5783" s="32"/>
      <c r="G5783" s="229"/>
      <c r="H5783" s="229"/>
      <c r="I5783" s="32"/>
      <c r="J5783" s="32"/>
      <c r="K5783" s="229"/>
      <c r="L5783" s="229"/>
      <c r="M5783" s="232"/>
      <c r="N5783" s="229"/>
    </row>
    <row r="5784">
      <c r="A5784" s="227" t="str">
        <f t="shared" si="1"/>
        <v>#VALUE!</v>
      </c>
      <c r="B5784" s="227" t="str">
        <f t="shared" si="2"/>
        <v>#VALUE!</v>
      </c>
      <c r="C5784" s="32"/>
      <c r="D5784" s="32"/>
      <c r="E5784" s="231"/>
      <c r="F5784" s="32"/>
      <c r="G5784" s="229"/>
      <c r="H5784" s="229"/>
      <c r="I5784" s="32"/>
      <c r="J5784" s="32"/>
      <c r="K5784" s="229"/>
      <c r="L5784" s="229"/>
      <c r="M5784" s="232"/>
      <c r="N5784" s="229"/>
    </row>
    <row r="5785">
      <c r="A5785" s="227" t="str">
        <f t="shared" si="1"/>
        <v>#VALUE!</v>
      </c>
      <c r="B5785" s="227" t="str">
        <f t="shared" si="2"/>
        <v>#VALUE!</v>
      </c>
      <c r="C5785" s="32"/>
      <c r="D5785" s="32"/>
      <c r="E5785" s="231"/>
      <c r="F5785" s="32"/>
      <c r="G5785" s="229"/>
      <c r="H5785" s="229"/>
      <c r="I5785" s="32"/>
      <c r="J5785" s="32"/>
      <c r="K5785" s="229"/>
      <c r="L5785" s="229"/>
      <c r="M5785" s="232"/>
      <c r="N5785" s="229"/>
    </row>
    <row r="5786">
      <c r="A5786" s="227" t="str">
        <f t="shared" si="1"/>
        <v>#VALUE!</v>
      </c>
      <c r="B5786" s="227" t="str">
        <f t="shared" si="2"/>
        <v>#VALUE!</v>
      </c>
      <c r="C5786" s="32"/>
      <c r="D5786" s="32"/>
      <c r="E5786" s="231"/>
      <c r="F5786" s="32"/>
      <c r="G5786" s="229"/>
      <c r="H5786" s="229"/>
      <c r="I5786" s="32"/>
      <c r="J5786" s="32"/>
      <c r="K5786" s="229"/>
      <c r="L5786" s="229"/>
      <c r="M5786" s="232"/>
      <c r="N5786" s="229"/>
    </row>
    <row r="5787">
      <c r="A5787" s="227" t="str">
        <f t="shared" si="1"/>
        <v>#VALUE!</v>
      </c>
      <c r="B5787" s="227" t="str">
        <f t="shared" si="2"/>
        <v>#VALUE!</v>
      </c>
      <c r="C5787" s="32"/>
      <c r="D5787" s="32"/>
      <c r="E5787" s="231"/>
      <c r="F5787" s="32"/>
      <c r="G5787" s="229"/>
      <c r="H5787" s="229"/>
      <c r="I5787" s="32"/>
      <c r="J5787" s="32"/>
      <c r="K5787" s="229"/>
      <c r="L5787" s="229"/>
      <c r="M5787" s="232"/>
      <c r="N5787" s="229"/>
    </row>
    <row r="5788">
      <c r="A5788" s="227" t="str">
        <f t="shared" si="1"/>
        <v>#VALUE!</v>
      </c>
      <c r="B5788" s="227" t="str">
        <f t="shared" si="2"/>
        <v>#VALUE!</v>
      </c>
      <c r="C5788" s="32"/>
      <c r="D5788" s="32"/>
      <c r="E5788" s="231"/>
      <c r="F5788" s="32"/>
      <c r="G5788" s="229"/>
      <c r="H5788" s="229"/>
      <c r="I5788" s="32"/>
      <c r="J5788" s="32"/>
      <c r="K5788" s="229"/>
      <c r="L5788" s="229"/>
      <c r="M5788" s="232"/>
      <c r="N5788" s="229"/>
    </row>
    <row r="5789">
      <c r="A5789" s="227" t="str">
        <f t="shared" si="1"/>
        <v>#VALUE!</v>
      </c>
      <c r="B5789" s="227" t="str">
        <f t="shared" si="2"/>
        <v>#VALUE!</v>
      </c>
      <c r="C5789" s="32"/>
      <c r="D5789" s="32"/>
      <c r="E5789" s="231"/>
      <c r="F5789" s="32"/>
      <c r="G5789" s="229"/>
      <c r="H5789" s="229"/>
      <c r="I5789" s="32"/>
      <c r="J5789" s="32"/>
      <c r="K5789" s="229"/>
      <c r="L5789" s="229"/>
      <c r="M5789" s="232"/>
      <c r="N5789" s="229"/>
    </row>
    <row r="5790">
      <c r="A5790" s="227" t="str">
        <f t="shared" si="1"/>
        <v>#VALUE!</v>
      </c>
      <c r="B5790" s="227" t="str">
        <f t="shared" si="2"/>
        <v>#VALUE!</v>
      </c>
      <c r="C5790" s="32"/>
      <c r="D5790" s="32"/>
      <c r="E5790" s="231"/>
      <c r="F5790" s="32"/>
      <c r="G5790" s="229"/>
      <c r="H5790" s="229"/>
      <c r="I5790" s="32"/>
      <c r="J5790" s="32"/>
      <c r="K5790" s="229"/>
      <c r="L5790" s="229"/>
      <c r="M5790" s="232"/>
      <c r="N5790" s="229"/>
    </row>
    <row r="5791">
      <c r="A5791" s="227" t="str">
        <f t="shared" si="1"/>
        <v>#VALUE!</v>
      </c>
      <c r="B5791" s="227" t="str">
        <f t="shared" si="2"/>
        <v>#VALUE!</v>
      </c>
      <c r="C5791" s="32"/>
      <c r="D5791" s="32"/>
      <c r="E5791" s="231"/>
      <c r="F5791" s="32"/>
      <c r="G5791" s="229"/>
      <c r="H5791" s="229"/>
      <c r="I5791" s="32"/>
      <c r="J5791" s="32"/>
      <c r="K5791" s="229"/>
      <c r="L5791" s="229"/>
      <c r="M5791" s="232"/>
      <c r="N5791" s="229"/>
    </row>
    <row r="5792">
      <c r="A5792" s="227" t="str">
        <f t="shared" si="1"/>
        <v>#VALUE!</v>
      </c>
      <c r="B5792" s="227" t="str">
        <f t="shared" si="2"/>
        <v>#VALUE!</v>
      </c>
      <c r="C5792" s="32"/>
      <c r="D5792" s="32"/>
      <c r="E5792" s="231"/>
      <c r="F5792" s="32"/>
      <c r="G5792" s="229"/>
      <c r="H5792" s="229"/>
      <c r="I5792" s="32"/>
      <c r="J5792" s="32"/>
      <c r="K5792" s="229"/>
      <c r="L5792" s="229"/>
      <c r="M5792" s="232"/>
      <c r="N5792" s="229"/>
    </row>
    <row r="5793">
      <c r="A5793" s="227" t="str">
        <f t="shared" si="1"/>
        <v>#VALUE!</v>
      </c>
      <c r="B5793" s="227" t="str">
        <f t="shared" si="2"/>
        <v>#VALUE!</v>
      </c>
      <c r="C5793" s="32"/>
      <c r="D5793" s="32"/>
      <c r="E5793" s="231"/>
      <c r="F5793" s="32"/>
      <c r="G5793" s="229"/>
      <c r="H5793" s="229"/>
      <c r="I5793" s="32"/>
      <c r="J5793" s="32"/>
      <c r="K5793" s="229"/>
      <c r="L5793" s="229"/>
      <c r="M5793" s="232"/>
      <c r="N5793" s="229"/>
    </row>
    <row r="5794">
      <c r="A5794" s="227" t="str">
        <f t="shared" si="1"/>
        <v>#VALUE!</v>
      </c>
      <c r="B5794" s="227" t="str">
        <f t="shared" si="2"/>
        <v>#VALUE!</v>
      </c>
      <c r="C5794" s="32"/>
      <c r="D5794" s="32"/>
      <c r="E5794" s="231"/>
      <c r="F5794" s="32"/>
      <c r="G5794" s="229"/>
      <c r="H5794" s="229"/>
      <c r="I5794" s="32"/>
      <c r="J5794" s="32"/>
      <c r="K5794" s="229"/>
      <c r="L5794" s="229"/>
      <c r="M5794" s="232"/>
      <c r="N5794" s="229"/>
    </row>
    <row r="5795">
      <c r="A5795" s="227" t="str">
        <f t="shared" si="1"/>
        <v>#VALUE!</v>
      </c>
      <c r="B5795" s="227" t="str">
        <f t="shared" si="2"/>
        <v>#VALUE!</v>
      </c>
      <c r="C5795" s="32"/>
      <c r="D5795" s="32"/>
      <c r="E5795" s="229"/>
      <c r="F5795" s="32"/>
      <c r="G5795" s="229"/>
      <c r="H5795" s="229"/>
      <c r="I5795" s="32"/>
      <c r="J5795" s="32"/>
      <c r="K5795" s="229"/>
      <c r="L5795" s="229"/>
      <c r="M5795" s="232"/>
      <c r="N5795" s="229"/>
    </row>
    <row r="5796">
      <c r="A5796" s="227" t="str">
        <f t="shared" si="1"/>
        <v>#VALUE!</v>
      </c>
      <c r="B5796" s="227" t="str">
        <f t="shared" si="2"/>
        <v>#VALUE!</v>
      </c>
      <c r="C5796" s="32"/>
      <c r="D5796" s="32"/>
      <c r="E5796" s="231"/>
      <c r="F5796" s="32"/>
      <c r="G5796" s="229"/>
      <c r="H5796" s="229"/>
      <c r="I5796" s="32"/>
      <c r="J5796" s="32"/>
      <c r="K5796" s="229"/>
      <c r="L5796" s="229"/>
      <c r="M5796" s="232"/>
      <c r="N5796" s="229"/>
    </row>
    <row r="5797">
      <c r="A5797" s="227" t="str">
        <f t="shared" si="1"/>
        <v>#VALUE!</v>
      </c>
      <c r="B5797" s="227" t="str">
        <f t="shared" si="2"/>
        <v>#VALUE!</v>
      </c>
      <c r="C5797" s="32"/>
      <c r="D5797" s="32"/>
      <c r="E5797" s="231"/>
      <c r="F5797" s="32"/>
      <c r="G5797" s="229"/>
      <c r="H5797" s="229"/>
      <c r="I5797" s="32"/>
      <c r="J5797" s="32"/>
      <c r="K5797" s="229"/>
      <c r="L5797" s="229"/>
      <c r="M5797" s="232"/>
      <c r="N5797" s="229"/>
    </row>
    <row r="5798">
      <c r="A5798" s="227" t="str">
        <f t="shared" si="1"/>
        <v>#VALUE!</v>
      </c>
      <c r="B5798" s="227" t="str">
        <f t="shared" si="2"/>
        <v>#VALUE!</v>
      </c>
      <c r="C5798" s="32"/>
      <c r="D5798" s="32"/>
      <c r="E5798" s="229"/>
      <c r="F5798" s="32"/>
      <c r="G5798" s="229"/>
      <c r="H5798" s="229"/>
      <c r="I5798" s="32"/>
      <c r="J5798" s="32"/>
      <c r="K5798" s="229"/>
      <c r="L5798" s="229"/>
      <c r="M5798" s="232"/>
      <c r="N5798" s="229"/>
    </row>
    <row r="5799">
      <c r="A5799" s="227" t="str">
        <f t="shared" si="1"/>
        <v>#VALUE!</v>
      </c>
      <c r="B5799" s="227" t="str">
        <f t="shared" si="2"/>
        <v>#VALUE!</v>
      </c>
      <c r="C5799" s="32"/>
      <c r="D5799" s="32"/>
      <c r="E5799" s="229"/>
      <c r="F5799" s="32"/>
      <c r="G5799" s="229"/>
      <c r="H5799" s="229"/>
      <c r="I5799" s="32"/>
      <c r="J5799" s="32"/>
      <c r="K5799" s="229"/>
      <c r="L5799" s="229"/>
      <c r="M5799" s="232"/>
      <c r="N5799" s="229"/>
    </row>
    <row r="5800">
      <c r="A5800" s="227" t="str">
        <f t="shared" si="1"/>
        <v>#VALUE!</v>
      </c>
      <c r="B5800" s="227" t="str">
        <f t="shared" si="2"/>
        <v>#VALUE!</v>
      </c>
      <c r="C5800" s="32"/>
      <c r="D5800" s="32"/>
      <c r="E5800" s="229"/>
      <c r="F5800" s="32"/>
      <c r="G5800" s="229"/>
      <c r="H5800" s="229"/>
      <c r="I5800" s="32"/>
      <c r="J5800" s="32"/>
      <c r="K5800" s="229"/>
      <c r="L5800" s="229"/>
      <c r="M5800" s="232"/>
      <c r="N5800" s="229"/>
    </row>
    <row r="5801">
      <c r="A5801" s="227" t="str">
        <f t="shared" si="1"/>
        <v>#VALUE!</v>
      </c>
      <c r="B5801" s="227" t="str">
        <f t="shared" si="2"/>
        <v>#VALUE!</v>
      </c>
      <c r="C5801" s="32"/>
      <c r="D5801" s="32"/>
      <c r="E5801" s="229"/>
      <c r="F5801" s="32"/>
      <c r="G5801" s="229"/>
      <c r="H5801" s="229"/>
      <c r="I5801" s="32"/>
      <c r="J5801" s="32"/>
      <c r="K5801" s="229"/>
      <c r="L5801" s="229"/>
      <c r="M5801" s="32"/>
      <c r="N5801" s="229"/>
    </row>
    <row r="5802">
      <c r="A5802" s="227" t="str">
        <f t="shared" si="1"/>
        <v>#VALUE!</v>
      </c>
      <c r="B5802" s="227" t="str">
        <f t="shared" si="2"/>
        <v>#VALUE!</v>
      </c>
      <c r="C5802" s="32"/>
      <c r="D5802" s="32"/>
      <c r="E5802" s="231"/>
      <c r="F5802" s="32"/>
      <c r="G5802" s="229"/>
      <c r="H5802" s="229"/>
      <c r="I5802" s="32"/>
      <c r="J5802" s="32"/>
      <c r="K5802" s="229"/>
      <c r="L5802" s="229"/>
      <c r="M5802" s="232"/>
      <c r="N5802" s="229"/>
    </row>
    <row r="5803">
      <c r="A5803" s="227" t="str">
        <f t="shared" si="1"/>
        <v>#VALUE!</v>
      </c>
      <c r="B5803" s="227" t="str">
        <f t="shared" si="2"/>
        <v>#VALUE!</v>
      </c>
      <c r="C5803" s="32"/>
      <c r="D5803" s="32"/>
      <c r="E5803" s="231"/>
      <c r="F5803" s="32"/>
      <c r="G5803" s="229"/>
      <c r="H5803" s="229"/>
      <c r="I5803" s="32"/>
      <c r="J5803" s="32"/>
      <c r="K5803" s="229"/>
      <c r="L5803" s="229"/>
      <c r="M5803" s="232"/>
      <c r="N5803" s="229"/>
    </row>
    <row r="5804">
      <c r="A5804" s="227" t="str">
        <f t="shared" si="1"/>
        <v>#VALUE!</v>
      </c>
      <c r="B5804" s="227" t="str">
        <f t="shared" si="2"/>
        <v>#VALUE!</v>
      </c>
      <c r="C5804" s="32"/>
      <c r="D5804" s="32"/>
      <c r="E5804" s="231"/>
      <c r="F5804" s="32"/>
      <c r="G5804" s="229"/>
      <c r="H5804" s="229"/>
      <c r="I5804" s="32"/>
      <c r="J5804" s="32"/>
      <c r="K5804" s="229"/>
      <c r="L5804" s="229"/>
      <c r="M5804" s="232"/>
      <c r="N5804" s="229"/>
    </row>
    <row r="5805">
      <c r="A5805" s="227" t="str">
        <f t="shared" si="1"/>
        <v>#VALUE!</v>
      </c>
      <c r="B5805" s="227" t="str">
        <f t="shared" si="2"/>
        <v>#VALUE!</v>
      </c>
      <c r="C5805" s="32"/>
      <c r="D5805" s="32"/>
      <c r="E5805" s="231"/>
      <c r="F5805" s="32"/>
      <c r="G5805" s="229"/>
      <c r="H5805" s="229"/>
      <c r="I5805" s="32"/>
      <c r="J5805" s="32"/>
      <c r="K5805" s="229"/>
      <c r="L5805" s="229"/>
      <c r="M5805" s="232"/>
      <c r="N5805" s="229"/>
    </row>
    <row r="5806">
      <c r="A5806" s="227" t="str">
        <f t="shared" si="1"/>
        <v>#VALUE!</v>
      </c>
      <c r="B5806" s="227" t="str">
        <f t="shared" si="2"/>
        <v>#VALUE!</v>
      </c>
      <c r="C5806" s="32"/>
      <c r="D5806" s="32"/>
      <c r="E5806" s="231"/>
      <c r="F5806" s="32"/>
      <c r="G5806" s="229"/>
      <c r="H5806" s="229"/>
      <c r="I5806" s="32"/>
      <c r="J5806" s="32"/>
      <c r="K5806" s="229"/>
      <c r="L5806" s="229"/>
      <c r="M5806" s="232"/>
      <c r="N5806" s="229"/>
    </row>
    <row r="5807">
      <c r="A5807" s="227" t="str">
        <f t="shared" si="1"/>
        <v>#VALUE!</v>
      </c>
      <c r="B5807" s="227" t="str">
        <f t="shared" si="2"/>
        <v>#VALUE!</v>
      </c>
      <c r="C5807" s="32"/>
      <c r="D5807" s="32"/>
      <c r="E5807" s="231"/>
      <c r="F5807" s="32"/>
      <c r="G5807" s="229"/>
      <c r="H5807" s="229"/>
      <c r="I5807" s="32"/>
      <c r="J5807" s="32"/>
      <c r="K5807" s="229"/>
      <c r="L5807" s="229"/>
      <c r="M5807" s="232"/>
      <c r="N5807" s="229"/>
    </row>
    <row r="5808">
      <c r="A5808" s="227" t="str">
        <f t="shared" si="1"/>
        <v>#VALUE!</v>
      </c>
      <c r="B5808" s="227" t="str">
        <f t="shared" si="2"/>
        <v>#VALUE!</v>
      </c>
      <c r="C5808" s="32"/>
      <c r="D5808" s="32"/>
      <c r="E5808" s="231"/>
      <c r="F5808" s="32"/>
      <c r="G5808" s="229"/>
      <c r="H5808" s="229"/>
      <c r="I5808" s="32"/>
      <c r="J5808" s="32"/>
      <c r="K5808" s="229"/>
      <c r="L5808" s="229"/>
      <c r="M5808" s="232"/>
      <c r="N5808" s="229"/>
    </row>
    <row r="5809">
      <c r="A5809" s="227" t="str">
        <f t="shared" si="1"/>
        <v>#VALUE!</v>
      </c>
      <c r="B5809" s="227" t="str">
        <f t="shared" si="2"/>
        <v>#VALUE!</v>
      </c>
      <c r="C5809" s="32"/>
      <c r="D5809" s="32"/>
      <c r="E5809" s="231"/>
      <c r="F5809" s="32"/>
      <c r="G5809" s="229"/>
      <c r="H5809" s="229"/>
      <c r="I5809" s="32"/>
      <c r="J5809" s="32"/>
      <c r="K5809" s="229"/>
      <c r="L5809" s="229"/>
      <c r="M5809" s="232"/>
      <c r="N5809" s="229"/>
    </row>
    <row r="5810">
      <c r="A5810" s="227" t="str">
        <f t="shared" si="1"/>
        <v>#VALUE!</v>
      </c>
      <c r="B5810" s="227" t="str">
        <f t="shared" si="2"/>
        <v>#VALUE!</v>
      </c>
      <c r="C5810" s="32"/>
      <c r="D5810" s="32"/>
      <c r="E5810" s="231"/>
      <c r="F5810" s="32"/>
      <c r="G5810" s="229"/>
      <c r="H5810" s="229"/>
      <c r="I5810" s="32"/>
      <c r="J5810" s="32"/>
      <c r="K5810" s="229"/>
      <c r="L5810" s="229"/>
      <c r="M5810" s="232"/>
      <c r="N5810" s="229"/>
    </row>
    <row r="5811">
      <c r="A5811" s="227" t="str">
        <f t="shared" si="1"/>
        <v>#VALUE!</v>
      </c>
      <c r="B5811" s="227" t="str">
        <f t="shared" si="2"/>
        <v>#VALUE!</v>
      </c>
      <c r="C5811" s="32"/>
      <c r="D5811" s="32"/>
      <c r="E5811" s="231"/>
      <c r="F5811" s="32"/>
      <c r="G5811" s="229"/>
      <c r="H5811" s="229"/>
      <c r="I5811" s="32"/>
      <c r="J5811" s="32"/>
      <c r="K5811" s="229"/>
      <c r="L5811" s="229"/>
      <c r="M5811" s="232"/>
      <c r="N5811" s="229"/>
    </row>
    <row r="5812">
      <c r="A5812" s="227" t="str">
        <f t="shared" si="1"/>
        <v>#VALUE!</v>
      </c>
      <c r="B5812" s="227" t="str">
        <f t="shared" si="2"/>
        <v>#VALUE!</v>
      </c>
      <c r="C5812" s="32"/>
      <c r="D5812" s="32"/>
      <c r="E5812" s="231"/>
      <c r="F5812" s="32"/>
      <c r="G5812" s="229"/>
      <c r="H5812" s="229"/>
      <c r="I5812" s="32"/>
      <c r="J5812" s="32"/>
      <c r="K5812" s="229"/>
      <c r="L5812" s="229"/>
      <c r="M5812" s="232"/>
      <c r="N5812" s="229"/>
    </row>
    <row r="5813">
      <c r="A5813" s="227" t="str">
        <f t="shared" si="1"/>
        <v>#VALUE!</v>
      </c>
      <c r="B5813" s="227" t="str">
        <f t="shared" si="2"/>
        <v>#VALUE!</v>
      </c>
      <c r="C5813" s="32"/>
      <c r="D5813" s="32"/>
      <c r="E5813" s="231"/>
      <c r="F5813" s="32"/>
      <c r="G5813" s="229"/>
      <c r="H5813" s="229"/>
      <c r="I5813" s="32"/>
      <c r="J5813" s="32"/>
      <c r="K5813" s="229"/>
      <c r="L5813" s="229"/>
      <c r="M5813" s="232"/>
      <c r="N5813" s="229"/>
    </row>
    <row r="5814">
      <c r="A5814" s="227" t="str">
        <f t="shared" si="1"/>
        <v>#VALUE!</v>
      </c>
      <c r="B5814" s="227" t="str">
        <f t="shared" si="2"/>
        <v>#VALUE!</v>
      </c>
      <c r="C5814" s="32"/>
      <c r="D5814" s="32"/>
      <c r="E5814" s="229"/>
      <c r="F5814" s="32"/>
      <c r="G5814" s="229"/>
      <c r="H5814" s="229"/>
      <c r="I5814" s="32"/>
      <c r="J5814" s="32"/>
      <c r="K5814" s="229"/>
      <c r="L5814" s="229"/>
      <c r="M5814" s="232"/>
      <c r="N5814" s="229"/>
    </row>
    <row r="5815">
      <c r="A5815" s="227" t="str">
        <f t="shared" si="1"/>
        <v>#VALUE!</v>
      </c>
      <c r="B5815" s="227" t="str">
        <f t="shared" si="2"/>
        <v>#VALUE!</v>
      </c>
      <c r="C5815" s="32"/>
      <c r="D5815" s="32"/>
      <c r="E5815" s="229"/>
      <c r="F5815" s="32"/>
      <c r="G5815" s="229"/>
      <c r="H5815" s="229"/>
      <c r="I5815" s="32"/>
      <c r="J5815" s="32"/>
      <c r="K5815" s="229"/>
      <c r="L5815" s="229"/>
      <c r="M5815" s="232"/>
      <c r="N5815" s="229"/>
    </row>
    <row r="5816">
      <c r="A5816" s="227" t="str">
        <f t="shared" si="1"/>
        <v>#VALUE!</v>
      </c>
      <c r="B5816" s="227" t="str">
        <f t="shared" si="2"/>
        <v>#VALUE!</v>
      </c>
      <c r="C5816" s="32"/>
      <c r="D5816" s="32"/>
      <c r="E5816" s="231"/>
      <c r="F5816" s="32"/>
      <c r="G5816" s="229"/>
      <c r="H5816" s="229"/>
      <c r="I5816" s="32"/>
      <c r="J5816" s="32"/>
      <c r="K5816" s="229"/>
      <c r="L5816" s="229"/>
      <c r="M5816" s="232"/>
      <c r="N5816" s="229"/>
    </row>
    <row r="5817">
      <c r="A5817" s="227" t="str">
        <f t="shared" si="1"/>
        <v>#VALUE!</v>
      </c>
      <c r="B5817" s="227" t="str">
        <f t="shared" si="2"/>
        <v>#VALUE!</v>
      </c>
      <c r="C5817" s="32"/>
      <c r="D5817" s="32"/>
      <c r="E5817" s="229"/>
      <c r="F5817" s="32"/>
      <c r="G5817" s="229"/>
      <c r="H5817" s="229"/>
      <c r="I5817" s="32"/>
      <c r="J5817" s="32"/>
      <c r="K5817" s="229"/>
      <c r="L5817" s="229"/>
      <c r="M5817" s="232"/>
      <c r="N5817" s="229"/>
    </row>
    <row r="5818">
      <c r="A5818" s="227" t="str">
        <f t="shared" si="1"/>
        <v>#VALUE!</v>
      </c>
      <c r="B5818" s="227" t="str">
        <f t="shared" si="2"/>
        <v>#VALUE!</v>
      </c>
      <c r="C5818" s="32"/>
      <c r="D5818" s="32"/>
      <c r="E5818" s="231"/>
      <c r="F5818" s="32"/>
      <c r="G5818" s="229"/>
      <c r="H5818" s="229"/>
      <c r="I5818" s="32"/>
      <c r="J5818" s="32"/>
      <c r="K5818" s="229"/>
      <c r="L5818" s="229"/>
      <c r="M5818" s="232"/>
      <c r="N5818" s="229"/>
    </row>
    <row r="5819">
      <c r="A5819" s="227" t="str">
        <f t="shared" si="1"/>
        <v>#VALUE!</v>
      </c>
      <c r="B5819" s="227" t="str">
        <f t="shared" si="2"/>
        <v>#VALUE!</v>
      </c>
      <c r="C5819" s="32"/>
      <c r="D5819" s="32"/>
      <c r="E5819" s="229"/>
      <c r="F5819" s="32"/>
      <c r="G5819" s="229"/>
      <c r="H5819" s="229"/>
      <c r="I5819" s="32"/>
      <c r="J5819" s="32"/>
      <c r="K5819" s="229"/>
      <c r="L5819" s="229"/>
      <c r="M5819" s="232"/>
      <c r="N5819" s="229"/>
    </row>
    <row r="5820">
      <c r="A5820" s="227" t="str">
        <f t="shared" si="1"/>
        <v>#VALUE!</v>
      </c>
      <c r="B5820" s="227" t="str">
        <f t="shared" si="2"/>
        <v>#VALUE!</v>
      </c>
      <c r="C5820" s="32"/>
      <c r="D5820" s="32"/>
      <c r="E5820" s="231"/>
      <c r="F5820" s="32"/>
      <c r="G5820" s="229"/>
      <c r="H5820" s="229"/>
      <c r="I5820" s="32"/>
      <c r="J5820" s="32"/>
      <c r="K5820" s="229"/>
      <c r="L5820" s="229"/>
      <c r="M5820" s="232"/>
      <c r="N5820" s="229"/>
    </row>
    <row r="5821">
      <c r="A5821" s="227" t="str">
        <f t="shared" si="1"/>
        <v>#VALUE!</v>
      </c>
      <c r="B5821" s="227" t="str">
        <f t="shared" si="2"/>
        <v>#VALUE!</v>
      </c>
      <c r="C5821" s="32"/>
      <c r="D5821" s="32"/>
      <c r="E5821" s="229"/>
      <c r="F5821" s="32"/>
      <c r="G5821" s="229"/>
      <c r="H5821" s="229"/>
      <c r="I5821" s="32"/>
      <c r="J5821" s="32"/>
      <c r="K5821" s="229"/>
      <c r="L5821" s="229"/>
      <c r="M5821" s="232"/>
      <c r="N5821" s="229"/>
    </row>
    <row r="5822">
      <c r="A5822" s="227" t="str">
        <f t="shared" si="1"/>
        <v>#VALUE!</v>
      </c>
      <c r="B5822" s="227" t="str">
        <f t="shared" si="2"/>
        <v>#VALUE!</v>
      </c>
      <c r="C5822" s="32"/>
      <c r="D5822" s="32"/>
      <c r="E5822" s="229"/>
      <c r="F5822" s="32"/>
      <c r="G5822" s="229"/>
      <c r="H5822" s="229"/>
      <c r="I5822" s="32"/>
      <c r="J5822" s="32"/>
      <c r="K5822" s="229"/>
      <c r="L5822" s="229"/>
      <c r="M5822" s="232"/>
      <c r="N5822" s="229"/>
    </row>
    <row r="5823">
      <c r="A5823" s="227" t="str">
        <f t="shared" si="1"/>
        <v>#VALUE!</v>
      </c>
      <c r="B5823" s="227" t="str">
        <f t="shared" si="2"/>
        <v>#VALUE!</v>
      </c>
      <c r="C5823" s="32"/>
      <c r="D5823" s="32"/>
      <c r="E5823" s="229"/>
      <c r="F5823" s="32"/>
      <c r="G5823" s="229"/>
      <c r="H5823" s="229"/>
      <c r="I5823" s="32"/>
      <c r="J5823" s="32"/>
      <c r="K5823" s="229"/>
      <c r="L5823" s="229"/>
      <c r="M5823" s="232"/>
      <c r="N5823" s="229"/>
    </row>
    <row r="5824">
      <c r="A5824" s="227" t="str">
        <f t="shared" si="1"/>
        <v>#VALUE!</v>
      </c>
      <c r="B5824" s="227" t="str">
        <f t="shared" si="2"/>
        <v>#VALUE!</v>
      </c>
      <c r="C5824" s="32"/>
      <c r="D5824" s="32"/>
      <c r="E5824" s="229"/>
      <c r="F5824" s="32"/>
      <c r="G5824" s="229"/>
      <c r="H5824" s="229"/>
      <c r="I5824" s="32"/>
      <c r="J5824" s="32"/>
      <c r="K5824" s="229"/>
      <c r="L5824" s="229"/>
      <c r="M5824" s="232"/>
      <c r="N5824" s="229"/>
    </row>
    <row r="5825">
      <c r="A5825" s="227" t="str">
        <f t="shared" si="1"/>
        <v>#VALUE!</v>
      </c>
      <c r="B5825" s="227" t="str">
        <f t="shared" si="2"/>
        <v>#VALUE!</v>
      </c>
      <c r="C5825" s="32"/>
      <c r="D5825" s="32"/>
      <c r="E5825" s="229"/>
      <c r="F5825" s="32"/>
      <c r="G5825" s="229"/>
      <c r="H5825" s="229"/>
      <c r="I5825" s="32"/>
      <c r="J5825" s="32"/>
      <c r="K5825" s="229"/>
      <c r="L5825" s="229"/>
      <c r="M5825" s="232"/>
      <c r="N5825" s="229"/>
    </row>
    <row r="5826">
      <c r="A5826" s="227" t="str">
        <f t="shared" si="1"/>
        <v>#VALUE!</v>
      </c>
      <c r="B5826" s="227" t="str">
        <f t="shared" si="2"/>
        <v>#VALUE!</v>
      </c>
      <c r="C5826" s="32"/>
      <c r="D5826" s="32"/>
      <c r="E5826" s="229"/>
      <c r="F5826" s="32"/>
      <c r="G5826" s="229"/>
      <c r="H5826" s="229"/>
      <c r="I5826" s="32"/>
      <c r="J5826" s="32"/>
      <c r="K5826" s="229"/>
      <c r="L5826" s="229"/>
      <c r="M5826" s="232"/>
      <c r="N5826" s="229"/>
    </row>
    <row r="5827">
      <c r="A5827" s="227" t="str">
        <f t="shared" si="1"/>
        <v>#VALUE!</v>
      </c>
      <c r="B5827" s="227" t="str">
        <f t="shared" si="2"/>
        <v>#VALUE!</v>
      </c>
      <c r="C5827" s="32"/>
      <c r="D5827" s="32"/>
      <c r="E5827" s="231"/>
      <c r="F5827" s="32"/>
      <c r="G5827" s="229"/>
      <c r="H5827" s="229"/>
      <c r="I5827" s="232"/>
      <c r="J5827" s="32"/>
      <c r="K5827" s="229"/>
      <c r="L5827" s="229"/>
      <c r="M5827" s="232"/>
      <c r="N5827" s="229"/>
    </row>
    <row r="5828">
      <c r="A5828" s="227" t="str">
        <f t="shared" si="1"/>
        <v>#VALUE!</v>
      </c>
      <c r="B5828" s="227" t="str">
        <f t="shared" si="2"/>
        <v>#VALUE!</v>
      </c>
      <c r="C5828" s="32"/>
      <c r="D5828" s="32"/>
      <c r="E5828" s="229"/>
      <c r="F5828" s="32"/>
      <c r="G5828" s="229"/>
      <c r="H5828" s="229"/>
      <c r="I5828" s="32"/>
      <c r="J5828" s="32"/>
      <c r="K5828" s="229"/>
      <c r="L5828" s="229"/>
      <c r="M5828" s="232"/>
      <c r="N5828" s="229"/>
    </row>
    <row r="5829">
      <c r="A5829" s="227" t="str">
        <f t="shared" si="1"/>
        <v>#VALUE!</v>
      </c>
      <c r="B5829" s="227" t="str">
        <f t="shared" si="2"/>
        <v>#VALUE!</v>
      </c>
      <c r="C5829" s="32"/>
      <c r="D5829" s="32"/>
      <c r="E5829" s="229"/>
      <c r="F5829" s="32"/>
      <c r="G5829" s="229"/>
      <c r="H5829" s="229"/>
      <c r="I5829" s="32"/>
      <c r="J5829" s="32"/>
      <c r="K5829" s="229"/>
      <c r="L5829" s="229"/>
      <c r="M5829" s="232"/>
      <c r="N5829" s="229"/>
    </row>
    <row r="5830">
      <c r="A5830" s="227" t="str">
        <f t="shared" si="1"/>
        <v>#VALUE!</v>
      </c>
      <c r="B5830" s="227" t="str">
        <f t="shared" si="2"/>
        <v>#VALUE!</v>
      </c>
      <c r="C5830" s="32"/>
      <c r="D5830" s="32"/>
      <c r="E5830" s="229"/>
      <c r="F5830" s="32"/>
      <c r="G5830" s="229"/>
      <c r="H5830" s="229"/>
      <c r="I5830" s="32"/>
      <c r="J5830" s="32"/>
      <c r="K5830" s="229"/>
      <c r="L5830" s="229"/>
      <c r="M5830" s="232"/>
      <c r="N5830" s="229"/>
    </row>
    <row r="5831">
      <c r="A5831" s="227" t="str">
        <f t="shared" si="1"/>
        <v>#VALUE!</v>
      </c>
      <c r="B5831" s="227" t="str">
        <f t="shared" si="2"/>
        <v>#VALUE!</v>
      </c>
      <c r="C5831" s="32"/>
      <c r="D5831" s="32"/>
      <c r="E5831" s="229"/>
      <c r="F5831" s="32"/>
      <c r="G5831" s="229"/>
      <c r="H5831" s="229"/>
      <c r="I5831" s="32"/>
      <c r="J5831" s="32"/>
      <c r="K5831" s="229"/>
      <c r="L5831" s="229"/>
      <c r="M5831" s="232"/>
      <c r="N5831" s="229"/>
    </row>
    <row r="5832">
      <c r="A5832" s="227" t="str">
        <f t="shared" si="1"/>
        <v>#VALUE!</v>
      </c>
      <c r="B5832" s="227" t="str">
        <f t="shared" si="2"/>
        <v>#VALUE!</v>
      </c>
      <c r="C5832" s="32"/>
      <c r="D5832" s="32"/>
      <c r="E5832" s="229"/>
      <c r="F5832" s="32"/>
      <c r="G5832" s="229"/>
      <c r="H5832" s="229"/>
      <c r="I5832" s="32"/>
      <c r="J5832" s="32"/>
      <c r="K5832" s="229"/>
      <c r="L5832" s="229"/>
      <c r="M5832" s="232"/>
      <c r="N5832" s="229"/>
    </row>
    <row r="5833">
      <c r="A5833" s="227" t="str">
        <f t="shared" si="1"/>
        <v>#VALUE!</v>
      </c>
      <c r="B5833" s="227" t="str">
        <f t="shared" si="2"/>
        <v>#VALUE!</v>
      </c>
      <c r="C5833" s="32"/>
      <c r="D5833" s="32"/>
      <c r="E5833" s="229"/>
      <c r="F5833" s="32"/>
      <c r="G5833" s="229"/>
      <c r="H5833" s="229"/>
      <c r="I5833" s="32"/>
      <c r="J5833" s="32"/>
      <c r="K5833" s="229"/>
      <c r="L5833" s="229"/>
      <c r="M5833" s="232"/>
      <c r="N5833" s="229"/>
    </row>
    <row r="5834">
      <c r="A5834" s="227" t="str">
        <f t="shared" si="1"/>
        <v>#VALUE!</v>
      </c>
      <c r="B5834" s="227" t="str">
        <f t="shared" si="2"/>
        <v>#VALUE!</v>
      </c>
      <c r="C5834" s="32"/>
      <c r="D5834" s="32"/>
      <c r="E5834" s="229"/>
      <c r="F5834" s="32"/>
      <c r="G5834" s="229"/>
      <c r="H5834" s="229"/>
      <c r="I5834" s="32"/>
      <c r="J5834" s="32"/>
      <c r="K5834" s="229"/>
      <c r="L5834" s="229"/>
      <c r="M5834" s="232"/>
      <c r="N5834" s="229"/>
    </row>
    <row r="5835">
      <c r="A5835" s="227" t="str">
        <f t="shared" si="1"/>
        <v>#VALUE!</v>
      </c>
      <c r="B5835" s="227" t="str">
        <f t="shared" si="2"/>
        <v>#VALUE!</v>
      </c>
      <c r="C5835" s="32"/>
      <c r="D5835" s="32"/>
      <c r="E5835" s="229"/>
      <c r="F5835" s="32"/>
      <c r="G5835" s="229"/>
      <c r="H5835" s="229"/>
      <c r="I5835" s="32"/>
      <c r="J5835" s="32"/>
      <c r="K5835" s="229"/>
      <c r="L5835" s="229"/>
      <c r="M5835" s="232"/>
      <c r="N5835" s="229"/>
    </row>
    <row r="5836">
      <c r="A5836" s="227" t="str">
        <f t="shared" si="1"/>
        <v>#VALUE!</v>
      </c>
      <c r="B5836" s="227" t="str">
        <f t="shared" si="2"/>
        <v>#VALUE!</v>
      </c>
      <c r="C5836" s="32"/>
      <c r="D5836" s="32"/>
      <c r="E5836" s="229"/>
      <c r="F5836" s="32"/>
      <c r="G5836" s="229"/>
      <c r="H5836" s="229"/>
      <c r="I5836" s="32"/>
      <c r="J5836" s="32"/>
      <c r="K5836" s="229"/>
      <c r="L5836" s="229"/>
      <c r="M5836" s="232"/>
      <c r="N5836" s="229"/>
    </row>
    <row r="5837">
      <c r="A5837" s="227" t="str">
        <f t="shared" si="1"/>
        <v>#VALUE!</v>
      </c>
      <c r="B5837" s="227" t="str">
        <f t="shared" si="2"/>
        <v>#VALUE!</v>
      </c>
      <c r="C5837" s="32"/>
      <c r="D5837" s="32"/>
      <c r="E5837" s="229"/>
      <c r="F5837" s="32"/>
      <c r="G5837" s="229"/>
      <c r="H5837" s="229"/>
      <c r="I5837" s="32"/>
      <c r="J5837" s="32"/>
      <c r="K5837" s="229"/>
      <c r="L5837" s="229"/>
      <c r="M5837" s="232"/>
      <c r="N5837" s="229"/>
    </row>
    <row r="5838">
      <c r="A5838" s="227" t="str">
        <f t="shared" si="1"/>
        <v>#VALUE!</v>
      </c>
      <c r="B5838" s="227" t="str">
        <f t="shared" si="2"/>
        <v>#VALUE!</v>
      </c>
      <c r="C5838" s="32"/>
      <c r="D5838" s="32"/>
      <c r="E5838" s="229"/>
      <c r="F5838" s="32"/>
      <c r="G5838" s="229"/>
      <c r="H5838" s="229"/>
      <c r="I5838" s="32"/>
      <c r="J5838" s="32"/>
      <c r="K5838" s="229"/>
      <c r="L5838" s="229"/>
      <c r="M5838" s="232"/>
      <c r="N5838" s="229"/>
    </row>
    <row r="5839">
      <c r="A5839" s="227" t="str">
        <f t="shared" si="1"/>
        <v>#VALUE!</v>
      </c>
      <c r="B5839" s="227" t="str">
        <f t="shared" si="2"/>
        <v>#VALUE!</v>
      </c>
      <c r="C5839" s="32"/>
      <c r="D5839" s="32"/>
      <c r="E5839" s="229"/>
      <c r="F5839" s="32"/>
      <c r="G5839" s="229"/>
      <c r="H5839" s="229"/>
      <c r="I5839" s="32"/>
      <c r="J5839" s="32"/>
      <c r="K5839" s="229"/>
      <c r="L5839" s="229"/>
      <c r="M5839" s="232"/>
      <c r="N5839" s="229"/>
    </row>
    <row r="5840">
      <c r="A5840" s="227" t="str">
        <f t="shared" si="1"/>
        <v>#VALUE!</v>
      </c>
      <c r="B5840" s="227" t="str">
        <f t="shared" si="2"/>
        <v>#VALUE!</v>
      </c>
      <c r="C5840" s="32"/>
      <c r="D5840" s="32"/>
      <c r="E5840" s="229"/>
      <c r="F5840" s="32"/>
      <c r="G5840" s="229"/>
      <c r="H5840" s="229"/>
      <c r="I5840" s="32"/>
      <c r="J5840" s="32"/>
      <c r="K5840" s="229"/>
      <c r="L5840" s="229"/>
      <c r="M5840" s="232"/>
      <c r="N5840" s="229"/>
    </row>
    <row r="5841">
      <c r="A5841" s="227" t="str">
        <f t="shared" si="1"/>
        <v>#VALUE!</v>
      </c>
      <c r="B5841" s="227" t="str">
        <f t="shared" si="2"/>
        <v>#VALUE!</v>
      </c>
      <c r="C5841" s="32"/>
      <c r="D5841" s="32"/>
      <c r="E5841" s="231"/>
      <c r="F5841" s="32"/>
      <c r="G5841" s="229"/>
      <c r="H5841" s="229"/>
      <c r="I5841" s="32"/>
      <c r="J5841" s="32"/>
      <c r="K5841" s="229"/>
      <c r="L5841" s="229"/>
      <c r="M5841" s="232"/>
      <c r="N5841" s="229"/>
    </row>
    <row r="5842">
      <c r="A5842" s="227" t="str">
        <f t="shared" si="1"/>
        <v>#VALUE!</v>
      </c>
      <c r="B5842" s="227" t="str">
        <f t="shared" si="2"/>
        <v>#VALUE!</v>
      </c>
      <c r="C5842" s="32"/>
      <c r="D5842" s="32"/>
      <c r="E5842" s="229"/>
      <c r="F5842" s="32"/>
      <c r="G5842" s="229"/>
      <c r="H5842" s="229"/>
      <c r="I5842" s="32"/>
      <c r="J5842" s="32"/>
      <c r="K5842" s="229"/>
      <c r="L5842" s="229"/>
      <c r="M5842" s="232"/>
      <c r="N5842" s="229"/>
    </row>
    <row r="5843">
      <c r="A5843" s="227" t="str">
        <f t="shared" si="1"/>
        <v>#VALUE!</v>
      </c>
      <c r="B5843" s="227" t="str">
        <f t="shared" si="2"/>
        <v>#VALUE!</v>
      </c>
      <c r="C5843" s="32"/>
      <c r="D5843" s="32"/>
      <c r="E5843" s="229"/>
      <c r="F5843" s="32"/>
      <c r="G5843" s="229"/>
      <c r="H5843" s="229"/>
      <c r="I5843" s="32"/>
      <c r="J5843" s="32"/>
      <c r="K5843" s="229"/>
      <c r="L5843" s="229"/>
      <c r="M5843" s="232"/>
      <c r="N5843" s="229"/>
    </row>
    <row r="5844">
      <c r="A5844" s="227" t="str">
        <f t="shared" si="1"/>
        <v>#VALUE!</v>
      </c>
      <c r="B5844" s="227" t="str">
        <f t="shared" si="2"/>
        <v>#VALUE!</v>
      </c>
      <c r="C5844" s="32"/>
      <c r="D5844" s="32"/>
      <c r="E5844" s="229"/>
      <c r="F5844" s="32"/>
      <c r="G5844" s="229"/>
      <c r="H5844" s="229"/>
      <c r="I5844" s="32"/>
      <c r="J5844" s="32"/>
      <c r="K5844" s="229"/>
      <c r="L5844" s="229"/>
      <c r="M5844" s="232"/>
      <c r="N5844" s="229"/>
    </row>
    <row r="5845">
      <c r="A5845" s="227" t="str">
        <f t="shared" si="1"/>
        <v>#VALUE!</v>
      </c>
      <c r="B5845" s="227" t="str">
        <f t="shared" si="2"/>
        <v>#VALUE!</v>
      </c>
      <c r="C5845" s="32"/>
      <c r="D5845" s="32"/>
      <c r="E5845" s="229"/>
      <c r="F5845" s="32"/>
      <c r="G5845" s="229"/>
      <c r="H5845" s="229"/>
      <c r="I5845" s="32"/>
      <c r="J5845" s="32"/>
      <c r="K5845" s="229"/>
      <c r="L5845" s="229"/>
      <c r="M5845" s="232"/>
      <c r="N5845" s="229"/>
    </row>
    <row r="5846">
      <c r="A5846" s="227" t="str">
        <f t="shared" si="1"/>
        <v>#VALUE!</v>
      </c>
      <c r="B5846" s="227" t="str">
        <f t="shared" si="2"/>
        <v>#VALUE!</v>
      </c>
      <c r="C5846" s="32"/>
      <c r="D5846" s="32"/>
      <c r="E5846" s="229"/>
      <c r="F5846" s="32"/>
      <c r="G5846" s="229"/>
      <c r="H5846" s="229"/>
      <c r="I5846" s="32"/>
      <c r="J5846" s="32"/>
      <c r="K5846" s="229"/>
      <c r="L5846" s="229"/>
      <c r="M5846" s="232"/>
      <c r="N5846" s="229"/>
    </row>
    <row r="5847">
      <c r="A5847" s="227" t="str">
        <f t="shared" si="1"/>
        <v>#VALUE!</v>
      </c>
      <c r="B5847" s="227" t="str">
        <f t="shared" si="2"/>
        <v>#VALUE!</v>
      </c>
      <c r="C5847" s="32"/>
      <c r="D5847" s="32"/>
      <c r="E5847" s="229"/>
      <c r="F5847" s="32"/>
      <c r="G5847" s="229"/>
      <c r="H5847" s="229"/>
      <c r="I5847" s="32"/>
      <c r="J5847" s="32"/>
      <c r="K5847" s="229"/>
      <c r="L5847" s="229"/>
      <c r="M5847" s="232"/>
      <c r="N5847" s="229"/>
    </row>
    <row r="5848">
      <c r="A5848" s="227" t="str">
        <f t="shared" si="1"/>
        <v>#VALUE!</v>
      </c>
      <c r="B5848" s="227" t="str">
        <f t="shared" si="2"/>
        <v>#VALUE!</v>
      </c>
      <c r="C5848" s="32"/>
      <c r="D5848" s="32"/>
      <c r="E5848" s="231"/>
      <c r="F5848" s="32"/>
      <c r="G5848" s="229"/>
      <c r="H5848" s="229"/>
      <c r="I5848" s="32"/>
      <c r="J5848" s="32"/>
      <c r="K5848" s="229"/>
      <c r="L5848" s="229"/>
      <c r="M5848" s="232"/>
      <c r="N5848" s="229"/>
    </row>
    <row r="5849">
      <c r="A5849" s="227" t="str">
        <f t="shared" si="1"/>
        <v>#VALUE!</v>
      </c>
      <c r="B5849" s="227" t="str">
        <f t="shared" si="2"/>
        <v>#VALUE!</v>
      </c>
      <c r="C5849" s="32"/>
      <c r="D5849" s="32"/>
      <c r="E5849" s="229"/>
      <c r="F5849" s="32"/>
      <c r="G5849" s="229"/>
      <c r="H5849" s="229"/>
      <c r="I5849" s="32"/>
      <c r="J5849" s="32"/>
      <c r="K5849" s="229"/>
      <c r="L5849" s="229"/>
      <c r="M5849" s="232"/>
      <c r="N5849" s="229"/>
    </row>
    <row r="5850">
      <c r="A5850" s="227" t="str">
        <f t="shared" si="1"/>
        <v>#VALUE!</v>
      </c>
      <c r="B5850" s="227" t="str">
        <f t="shared" si="2"/>
        <v>#VALUE!</v>
      </c>
      <c r="C5850" s="32"/>
      <c r="D5850" s="32"/>
      <c r="E5850" s="231"/>
      <c r="F5850" s="32"/>
      <c r="G5850" s="229"/>
      <c r="H5850" s="229"/>
      <c r="I5850" s="32"/>
      <c r="J5850" s="32"/>
      <c r="K5850" s="229"/>
      <c r="L5850" s="229"/>
      <c r="M5850" s="232"/>
      <c r="N5850" s="229"/>
    </row>
    <row r="5851">
      <c r="A5851" s="227" t="str">
        <f t="shared" si="1"/>
        <v>#VALUE!</v>
      </c>
      <c r="B5851" s="227" t="str">
        <f t="shared" si="2"/>
        <v>#VALUE!</v>
      </c>
      <c r="C5851" s="32"/>
      <c r="D5851" s="32"/>
      <c r="E5851" s="229"/>
      <c r="F5851" s="32"/>
      <c r="G5851" s="229"/>
      <c r="H5851" s="229"/>
      <c r="I5851" s="32"/>
      <c r="J5851" s="32"/>
      <c r="K5851" s="229"/>
      <c r="L5851" s="229"/>
      <c r="M5851" s="232"/>
      <c r="N5851" s="229"/>
    </row>
    <row r="5852">
      <c r="A5852" s="227" t="str">
        <f t="shared" si="1"/>
        <v>#VALUE!</v>
      </c>
      <c r="B5852" s="227" t="str">
        <f t="shared" si="2"/>
        <v>#VALUE!</v>
      </c>
      <c r="C5852" s="32"/>
      <c r="D5852" s="32"/>
      <c r="E5852" s="229"/>
      <c r="F5852" s="32"/>
      <c r="G5852" s="229"/>
      <c r="H5852" s="229"/>
      <c r="I5852" s="32"/>
      <c r="J5852" s="32"/>
      <c r="K5852" s="229"/>
      <c r="L5852" s="229"/>
      <c r="M5852" s="232"/>
      <c r="N5852" s="229"/>
    </row>
    <row r="5853">
      <c r="A5853" s="227" t="str">
        <f t="shared" si="1"/>
        <v>#VALUE!</v>
      </c>
      <c r="B5853" s="227" t="str">
        <f t="shared" si="2"/>
        <v>#VALUE!</v>
      </c>
      <c r="C5853" s="32"/>
      <c r="D5853" s="32"/>
      <c r="E5853" s="229"/>
      <c r="F5853" s="32"/>
      <c r="G5853" s="229"/>
      <c r="H5853" s="229"/>
      <c r="I5853" s="32"/>
      <c r="J5853" s="32"/>
      <c r="K5853" s="229"/>
      <c r="L5853" s="229"/>
      <c r="M5853" s="232"/>
      <c r="N5853" s="229"/>
    </row>
    <row r="5854">
      <c r="A5854" s="227" t="str">
        <f t="shared" si="1"/>
        <v>#VALUE!</v>
      </c>
      <c r="B5854" s="227" t="str">
        <f t="shared" si="2"/>
        <v>#VALUE!</v>
      </c>
      <c r="C5854" s="32"/>
      <c r="D5854" s="32"/>
      <c r="E5854" s="229"/>
      <c r="F5854" s="32"/>
      <c r="G5854" s="229"/>
      <c r="H5854" s="229"/>
      <c r="I5854" s="32"/>
      <c r="J5854" s="32"/>
      <c r="K5854" s="229"/>
      <c r="L5854" s="229"/>
      <c r="M5854" s="232"/>
      <c r="N5854" s="229"/>
    </row>
    <row r="5855">
      <c r="A5855" s="227" t="str">
        <f t="shared" si="1"/>
        <v>#VALUE!</v>
      </c>
      <c r="B5855" s="227" t="str">
        <f t="shared" si="2"/>
        <v>#VALUE!</v>
      </c>
      <c r="C5855" s="32"/>
      <c r="D5855" s="32"/>
      <c r="E5855" s="229"/>
      <c r="F5855" s="32"/>
      <c r="G5855" s="229"/>
      <c r="H5855" s="229"/>
      <c r="I5855" s="32"/>
      <c r="J5855" s="32"/>
      <c r="K5855" s="229"/>
      <c r="L5855" s="229"/>
      <c r="M5855" s="232"/>
      <c r="N5855" s="229"/>
    </row>
    <row r="5856">
      <c r="A5856" s="227" t="str">
        <f t="shared" si="1"/>
        <v>#VALUE!</v>
      </c>
      <c r="B5856" s="227" t="str">
        <f t="shared" si="2"/>
        <v>#VALUE!</v>
      </c>
      <c r="C5856" s="32"/>
      <c r="D5856" s="32"/>
      <c r="E5856" s="231"/>
      <c r="F5856" s="32"/>
      <c r="G5856" s="229"/>
      <c r="H5856" s="229"/>
      <c r="I5856" s="32"/>
      <c r="J5856" s="32"/>
      <c r="K5856" s="229"/>
      <c r="L5856" s="229"/>
      <c r="M5856" s="232"/>
      <c r="N5856" s="229"/>
    </row>
    <row r="5857">
      <c r="A5857" s="227" t="str">
        <f t="shared" si="1"/>
        <v>#VALUE!</v>
      </c>
      <c r="B5857" s="227" t="str">
        <f t="shared" si="2"/>
        <v>#VALUE!</v>
      </c>
      <c r="C5857" s="32"/>
      <c r="D5857" s="32"/>
      <c r="E5857" s="231"/>
      <c r="F5857" s="32"/>
      <c r="G5857" s="229"/>
      <c r="H5857" s="229"/>
      <c r="I5857" s="32"/>
      <c r="J5857" s="32"/>
      <c r="K5857" s="229"/>
      <c r="L5857" s="229"/>
      <c r="M5857" s="232"/>
      <c r="N5857" s="229"/>
    </row>
    <row r="5858">
      <c r="A5858" s="227" t="str">
        <f t="shared" si="1"/>
        <v>#VALUE!</v>
      </c>
      <c r="B5858" s="227" t="str">
        <f t="shared" si="2"/>
        <v>#VALUE!</v>
      </c>
      <c r="C5858" s="32"/>
      <c r="D5858" s="32"/>
      <c r="E5858" s="229"/>
      <c r="F5858" s="32"/>
      <c r="G5858" s="229"/>
      <c r="H5858" s="229"/>
      <c r="I5858" s="32"/>
      <c r="J5858" s="32"/>
      <c r="K5858" s="229"/>
      <c r="L5858" s="229"/>
      <c r="M5858" s="232"/>
      <c r="N5858" s="229"/>
    </row>
    <row r="5859">
      <c r="A5859" s="227" t="str">
        <f t="shared" si="1"/>
        <v>#VALUE!</v>
      </c>
      <c r="B5859" s="227" t="str">
        <f t="shared" si="2"/>
        <v>#VALUE!</v>
      </c>
      <c r="C5859" s="32"/>
      <c r="D5859" s="32"/>
      <c r="E5859" s="229"/>
      <c r="F5859" s="32"/>
      <c r="G5859" s="229"/>
      <c r="H5859" s="229"/>
      <c r="I5859" s="32"/>
      <c r="J5859" s="32"/>
      <c r="K5859" s="229"/>
      <c r="L5859" s="229"/>
      <c r="M5859" s="232"/>
      <c r="N5859" s="229"/>
    </row>
    <row r="5860">
      <c r="A5860" s="227" t="str">
        <f t="shared" si="1"/>
        <v>#VALUE!</v>
      </c>
      <c r="B5860" s="227" t="str">
        <f t="shared" si="2"/>
        <v>#VALUE!</v>
      </c>
      <c r="C5860" s="32"/>
      <c r="D5860" s="32"/>
      <c r="E5860" s="231"/>
      <c r="F5860" s="32"/>
      <c r="G5860" s="229"/>
      <c r="H5860" s="229"/>
      <c r="I5860" s="32"/>
      <c r="J5860" s="32"/>
      <c r="K5860" s="229"/>
      <c r="L5860" s="229"/>
      <c r="M5860" s="232"/>
      <c r="N5860" s="229"/>
    </row>
    <row r="5861">
      <c r="A5861" s="227" t="str">
        <f t="shared" si="1"/>
        <v>#VALUE!</v>
      </c>
      <c r="B5861" s="227" t="str">
        <f t="shared" si="2"/>
        <v>#VALUE!</v>
      </c>
      <c r="C5861" s="32"/>
      <c r="D5861" s="32"/>
      <c r="E5861" s="229"/>
      <c r="F5861" s="32"/>
      <c r="G5861" s="229"/>
      <c r="H5861" s="229"/>
      <c r="I5861" s="32"/>
      <c r="J5861" s="32"/>
      <c r="K5861" s="229"/>
      <c r="L5861" s="229"/>
      <c r="M5861" s="232"/>
      <c r="N5861" s="229"/>
    </row>
    <row r="5862">
      <c r="A5862" s="227" t="str">
        <f t="shared" si="1"/>
        <v>#VALUE!</v>
      </c>
      <c r="B5862" s="227" t="str">
        <f t="shared" si="2"/>
        <v>#VALUE!</v>
      </c>
      <c r="C5862" s="32"/>
      <c r="D5862" s="32"/>
      <c r="E5862" s="229"/>
      <c r="F5862" s="32"/>
      <c r="G5862" s="229"/>
      <c r="H5862" s="229"/>
      <c r="I5862" s="32"/>
      <c r="J5862" s="32"/>
      <c r="K5862" s="229"/>
      <c r="L5862" s="229"/>
      <c r="M5862" s="232"/>
      <c r="N5862" s="229"/>
    </row>
    <row r="5863">
      <c r="A5863" s="227" t="str">
        <f t="shared" si="1"/>
        <v>#VALUE!</v>
      </c>
      <c r="B5863" s="227" t="str">
        <f t="shared" si="2"/>
        <v>#VALUE!</v>
      </c>
      <c r="C5863" s="32"/>
      <c r="D5863" s="32"/>
      <c r="E5863" s="229"/>
      <c r="F5863" s="32"/>
      <c r="G5863" s="229"/>
      <c r="H5863" s="229"/>
      <c r="I5863" s="32"/>
      <c r="J5863" s="32"/>
      <c r="K5863" s="229"/>
      <c r="L5863" s="229"/>
      <c r="M5863" s="232"/>
      <c r="N5863" s="229"/>
    </row>
    <row r="5864">
      <c r="A5864" s="227" t="str">
        <f t="shared" si="1"/>
        <v>#VALUE!</v>
      </c>
      <c r="B5864" s="227" t="str">
        <f t="shared" si="2"/>
        <v>#VALUE!</v>
      </c>
      <c r="C5864" s="32"/>
      <c r="D5864" s="32"/>
      <c r="E5864" s="231"/>
      <c r="F5864" s="32"/>
      <c r="G5864" s="229"/>
      <c r="H5864" s="229"/>
      <c r="I5864" s="32"/>
      <c r="J5864" s="32"/>
      <c r="K5864" s="229"/>
      <c r="L5864" s="229"/>
      <c r="M5864" s="232"/>
      <c r="N5864" s="229"/>
    </row>
    <row r="5865">
      <c r="A5865" s="227" t="str">
        <f t="shared" si="1"/>
        <v>#VALUE!</v>
      </c>
      <c r="B5865" s="227" t="str">
        <f t="shared" si="2"/>
        <v>#VALUE!</v>
      </c>
      <c r="C5865" s="32"/>
      <c r="D5865" s="32"/>
      <c r="E5865" s="229"/>
      <c r="F5865" s="32"/>
      <c r="G5865" s="229"/>
      <c r="H5865" s="229"/>
      <c r="I5865" s="32"/>
      <c r="J5865" s="32"/>
      <c r="K5865" s="229"/>
      <c r="L5865" s="229"/>
      <c r="M5865" s="232"/>
      <c r="N5865" s="229"/>
    </row>
    <row r="5866">
      <c r="A5866" s="227" t="str">
        <f t="shared" si="1"/>
        <v>#VALUE!</v>
      </c>
      <c r="B5866" s="227" t="str">
        <f t="shared" si="2"/>
        <v>#VALUE!</v>
      </c>
      <c r="C5866" s="32"/>
      <c r="D5866" s="32"/>
      <c r="E5866" s="229"/>
      <c r="F5866" s="32"/>
      <c r="G5866" s="229"/>
      <c r="H5866" s="229"/>
      <c r="I5866" s="32"/>
      <c r="J5866" s="32"/>
      <c r="K5866" s="229"/>
      <c r="L5866" s="229"/>
      <c r="M5866" s="232"/>
      <c r="N5866" s="229"/>
    </row>
    <row r="5867">
      <c r="A5867" s="227" t="str">
        <f t="shared" si="1"/>
        <v>#VALUE!</v>
      </c>
      <c r="B5867" s="227" t="str">
        <f t="shared" si="2"/>
        <v>#VALUE!</v>
      </c>
      <c r="C5867" s="32"/>
      <c r="D5867" s="32"/>
      <c r="E5867" s="229"/>
      <c r="F5867" s="32"/>
      <c r="G5867" s="229"/>
      <c r="H5867" s="229"/>
      <c r="I5867" s="32"/>
      <c r="J5867" s="32"/>
      <c r="K5867" s="229"/>
      <c r="L5867" s="229"/>
      <c r="M5867" s="232"/>
      <c r="N5867" s="229"/>
    </row>
    <row r="5868">
      <c r="A5868" s="227" t="str">
        <f t="shared" si="1"/>
        <v>#VALUE!</v>
      </c>
      <c r="B5868" s="227" t="str">
        <f t="shared" si="2"/>
        <v>#VALUE!</v>
      </c>
      <c r="C5868" s="32"/>
      <c r="D5868" s="32"/>
      <c r="E5868" s="229"/>
      <c r="F5868" s="32"/>
      <c r="G5868" s="229"/>
      <c r="H5868" s="229"/>
      <c r="I5868" s="32"/>
      <c r="J5868" s="32"/>
      <c r="K5868" s="229"/>
      <c r="L5868" s="229"/>
      <c r="M5868" s="232"/>
      <c r="N5868" s="229"/>
    </row>
    <row r="5869">
      <c r="A5869" s="227" t="str">
        <f t="shared" si="1"/>
        <v>#VALUE!</v>
      </c>
      <c r="B5869" s="227" t="str">
        <f t="shared" si="2"/>
        <v>#VALUE!</v>
      </c>
      <c r="C5869" s="32"/>
      <c r="D5869" s="32"/>
      <c r="E5869" s="231"/>
      <c r="F5869" s="32"/>
      <c r="G5869" s="229"/>
      <c r="H5869" s="229"/>
      <c r="I5869" s="32"/>
      <c r="J5869" s="32"/>
      <c r="K5869" s="229"/>
      <c r="L5869" s="229"/>
      <c r="M5869" s="232"/>
      <c r="N5869" s="229"/>
    </row>
    <row r="5870">
      <c r="A5870" s="227" t="str">
        <f t="shared" si="1"/>
        <v>#VALUE!</v>
      </c>
      <c r="B5870" s="227" t="str">
        <f t="shared" si="2"/>
        <v>#VALUE!</v>
      </c>
      <c r="C5870" s="32"/>
      <c r="D5870" s="32"/>
      <c r="E5870" s="229"/>
      <c r="F5870" s="32"/>
      <c r="G5870" s="229"/>
      <c r="H5870" s="229"/>
      <c r="I5870" s="32"/>
      <c r="J5870" s="32"/>
      <c r="K5870" s="229"/>
      <c r="L5870" s="229"/>
      <c r="M5870" s="232"/>
      <c r="N5870" s="229"/>
    </row>
    <row r="5871">
      <c r="A5871" s="227" t="str">
        <f t="shared" si="1"/>
        <v>#VALUE!</v>
      </c>
      <c r="B5871" s="227" t="str">
        <f t="shared" si="2"/>
        <v>#VALUE!</v>
      </c>
      <c r="C5871" s="32"/>
      <c r="D5871" s="32"/>
      <c r="E5871" s="229"/>
      <c r="F5871" s="32"/>
      <c r="G5871" s="229"/>
      <c r="H5871" s="229"/>
      <c r="I5871" s="32"/>
      <c r="J5871" s="32"/>
      <c r="K5871" s="229"/>
      <c r="L5871" s="229"/>
      <c r="M5871" s="232"/>
      <c r="N5871" s="229"/>
    </row>
    <row r="5872">
      <c r="A5872" s="227" t="str">
        <f t="shared" si="1"/>
        <v>#VALUE!</v>
      </c>
      <c r="B5872" s="227" t="str">
        <f t="shared" si="2"/>
        <v>#VALUE!</v>
      </c>
      <c r="C5872" s="32"/>
      <c r="D5872" s="32"/>
      <c r="E5872" s="231"/>
      <c r="F5872" s="32"/>
      <c r="G5872" s="229"/>
      <c r="H5872" s="229"/>
      <c r="I5872" s="32"/>
      <c r="J5872" s="32"/>
      <c r="K5872" s="229"/>
      <c r="L5872" s="229"/>
      <c r="M5872" s="232"/>
      <c r="N5872" s="229"/>
    </row>
    <row r="5873">
      <c r="A5873" s="227" t="str">
        <f t="shared" si="1"/>
        <v>#VALUE!</v>
      </c>
      <c r="B5873" s="227" t="str">
        <f t="shared" si="2"/>
        <v>#VALUE!</v>
      </c>
      <c r="C5873" s="32"/>
      <c r="D5873" s="32"/>
      <c r="E5873" s="229"/>
      <c r="F5873" s="32"/>
      <c r="G5873" s="229"/>
      <c r="H5873" s="229"/>
      <c r="I5873" s="32"/>
      <c r="J5873" s="32"/>
      <c r="K5873" s="229"/>
      <c r="L5873" s="229"/>
      <c r="M5873" s="232"/>
      <c r="N5873" s="229"/>
    </row>
    <row r="5874">
      <c r="A5874" s="227" t="str">
        <f t="shared" si="1"/>
        <v>#VALUE!</v>
      </c>
      <c r="B5874" s="227" t="str">
        <f t="shared" si="2"/>
        <v>#VALUE!</v>
      </c>
      <c r="C5874" s="32"/>
      <c r="D5874" s="32"/>
      <c r="E5874" s="229"/>
      <c r="F5874" s="32"/>
      <c r="G5874" s="229"/>
      <c r="H5874" s="229"/>
      <c r="I5874" s="32"/>
      <c r="J5874" s="32"/>
      <c r="K5874" s="229"/>
      <c r="L5874" s="229"/>
      <c r="M5874" s="232"/>
      <c r="N5874" s="229"/>
    </row>
    <row r="5875">
      <c r="A5875" s="227" t="str">
        <f t="shared" si="1"/>
        <v>#VALUE!</v>
      </c>
      <c r="B5875" s="227" t="str">
        <f t="shared" si="2"/>
        <v>#VALUE!</v>
      </c>
      <c r="C5875" s="32"/>
      <c r="D5875" s="32"/>
      <c r="E5875" s="231"/>
      <c r="F5875" s="32"/>
      <c r="G5875" s="229"/>
      <c r="H5875" s="229"/>
      <c r="I5875" s="32"/>
      <c r="J5875" s="32"/>
      <c r="K5875" s="229"/>
      <c r="L5875" s="229"/>
      <c r="M5875" s="232"/>
      <c r="N5875" s="229"/>
    </row>
    <row r="5876">
      <c r="A5876" s="227" t="str">
        <f t="shared" si="1"/>
        <v>#VALUE!</v>
      </c>
      <c r="B5876" s="227" t="str">
        <f t="shared" si="2"/>
        <v>#VALUE!</v>
      </c>
      <c r="C5876" s="32"/>
      <c r="D5876" s="32"/>
      <c r="E5876" s="229"/>
      <c r="F5876" s="32"/>
      <c r="G5876" s="229"/>
      <c r="H5876" s="229"/>
      <c r="I5876" s="32"/>
      <c r="J5876" s="32"/>
      <c r="K5876" s="229"/>
      <c r="L5876" s="229"/>
      <c r="M5876" s="232"/>
      <c r="N5876" s="229"/>
    </row>
    <row r="5877">
      <c r="A5877" s="227" t="str">
        <f t="shared" si="1"/>
        <v>#VALUE!</v>
      </c>
      <c r="B5877" s="227" t="str">
        <f t="shared" si="2"/>
        <v>#VALUE!</v>
      </c>
      <c r="C5877" s="32"/>
      <c r="D5877" s="32"/>
      <c r="E5877" s="229"/>
      <c r="F5877" s="32"/>
      <c r="G5877" s="229"/>
      <c r="H5877" s="229"/>
      <c r="I5877" s="32"/>
      <c r="J5877" s="32"/>
      <c r="K5877" s="229"/>
      <c r="L5877" s="229"/>
      <c r="M5877" s="232"/>
      <c r="N5877" s="229"/>
    </row>
    <row r="5878">
      <c r="A5878" s="227" t="str">
        <f t="shared" si="1"/>
        <v>#VALUE!</v>
      </c>
      <c r="B5878" s="227" t="str">
        <f t="shared" si="2"/>
        <v>#VALUE!</v>
      </c>
      <c r="C5878" s="32"/>
      <c r="D5878" s="32"/>
      <c r="E5878" s="229"/>
      <c r="F5878" s="32"/>
      <c r="G5878" s="229"/>
      <c r="H5878" s="229"/>
      <c r="I5878" s="32"/>
      <c r="J5878" s="32"/>
      <c r="K5878" s="229"/>
      <c r="L5878" s="229"/>
      <c r="M5878" s="232"/>
      <c r="N5878" s="229"/>
    </row>
    <row r="5879">
      <c r="A5879" s="227" t="str">
        <f t="shared" si="1"/>
        <v>#VALUE!</v>
      </c>
      <c r="B5879" s="227" t="str">
        <f t="shared" si="2"/>
        <v>#VALUE!</v>
      </c>
      <c r="C5879" s="32"/>
      <c r="D5879" s="32"/>
      <c r="E5879" s="229"/>
      <c r="F5879" s="32"/>
      <c r="G5879" s="229"/>
      <c r="H5879" s="229"/>
      <c r="I5879" s="32"/>
      <c r="J5879" s="32"/>
      <c r="K5879" s="229"/>
      <c r="L5879" s="229"/>
      <c r="M5879" s="232"/>
      <c r="N5879" s="229"/>
    </row>
    <row r="5880">
      <c r="A5880" s="227" t="str">
        <f t="shared" si="1"/>
        <v>#VALUE!</v>
      </c>
      <c r="B5880" s="227" t="str">
        <f t="shared" si="2"/>
        <v>#VALUE!</v>
      </c>
      <c r="C5880" s="32"/>
      <c r="D5880" s="32"/>
      <c r="E5880" s="229"/>
      <c r="F5880" s="32"/>
      <c r="G5880" s="229"/>
      <c r="H5880" s="229"/>
      <c r="I5880" s="32"/>
      <c r="J5880" s="32"/>
      <c r="K5880" s="229"/>
      <c r="L5880" s="229"/>
      <c r="M5880" s="32"/>
      <c r="N5880" s="229"/>
    </row>
    <row r="5881">
      <c r="A5881" s="227" t="str">
        <f t="shared" si="1"/>
        <v>#VALUE!</v>
      </c>
      <c r="B5881" s="227" t="str">
        <f t="shared" si="2"/>
        <v>#VALUE!</v>
      </c>
      <c r="C5881" s="32"/>
      <c r="D5881" s="32"/>
      <c r="E5881" s="229"/>
      <c r="F5881" s="32"/>
      <c r="G5881" s="229"/>
      <c r="H5881" s="229"/>
      <c r="I5881" s="32"/>
      <c r="J5881" s="32"/>
      <c r="K5881" s="229"/>
      <c r="L5881" s="229"/>
      <c r="M5881" s="32"/>
      <c r="N5881" s="229"/>
    </row>
    <row r="5882">
      <c r="A5882" s="227" t="str">
        <f t="shared" si="1"/>
        <v>#VALUE!</v>
      </c>
      <c r="B5882" s="227" t="str">
        <f t="shared" si="2"/>
        <v>#VALUE!</v>
      </c>
      <c r="C5882" s="32"/>
      <c r="D5882" s="32"/>
      <c r="E5882" s="229"/>
      <c r="F5882" s="32"/>
      <c r="G5882" s="229"/>
      <c r="H5882" s="229"/>
      <c r="I5882" s="32"/>
      <c r="J5882" s="32"/>
      <c r="K5882" s="229"/>
      <c r="L5882" s="229"/>
      <c r="M5882" s="32"/>
      <c r="N5882" s="229"/>
    </row>
    <row r="5883">
      <c r="A5883" s="227" t="str">
        <f t="shared" si="1"/>
        <v>#VALUE!</v>
      </c>
      <c r="B5883" s="227" t="str">
        <f t="shared" si="2"/>
        <v>#VALUE!</v>
      </c>
      <c r="C5883" s="32"/>
      <c r="D5883" s="32"/>
      <c r="E5883" s="231"/>
      <c r="F5883" s="32"/>
      <c r="G5883" s="229"/>
      <c r="H5883" s="229"/>
      <c r="I5883" s="32"/>
      <c r="J5883" s="32"/>
      <c r="K5883" s="229"/>
      <c r="L5883" s="229"/>
      <c r="M5883" s="232"/>
      <c r="N5883" s="229"/>
    </row>
    <row r="5884">
      <c r="A5884" s="227" t="str">
        <f t="shared" si="1"/>
        <v>#VALUE!</v>
      </c>
      <c r="B5884" s="227" t="str">
        <f t="shared" si="2"/>
        <v>#VALUE!</v>
      </c>
      <c r="C5884" s="32"/>
      <c r="D5884" s="32"/>
      <c r="E5884" s="231"/>
      <c r="F5884" s="32"/>
      <c r="G5884" s="229"/>
      <c r="H5884" s="229"/>
      <c r="I5884" s="32"/>
      <c r="J5884" s="32"/>
      <c r="K5884" s="229"/>
      <c r="L5884" s="229"/>
      <c r="M5884" s="232"/>
      <c r="N5884" s="229"/>
    </row>
    <row r="5885">
      <c r="A5885" s="227" t="str">
        <f t="shared" si="1"/>
        <v>#VALUE!</v>
      </c>
      <c r="B5885" s="227" t="str">
        <f t="shared" si="2"/>
        <v>#VALUE!</v>
      </c>
      <c r="C5885" s="32"/>
      <c r="D5885" s="32"/>
      <c r="E5885" s="231"/>
      <c r="F5885" s="32"/>
      <c r="G5885" s="229"/>
      <c r="H5885" s="229"/>
      <c r="I5885" s="32"/>
      <c r="J5885" s="32"/>
      <c r="K5885" s="229"/>
      <c r="L5885" s="229"/>
      <c r="M5885" s="232"/>
      <c r="N5885" s="229"/>
    </row>
    <row r="5886">
      <c r="A5886" s="227" t="str">
        <f t="shared" si="1"/>
        <v>#VALUE!</v>
      </c>
      <c r="B5886" s="227" t="str">
        <f t="shared" si="2"/>
        <v>#VALUE!</v>
      </c>
      <c r="C5886" s="32"/>
      <c r="D5886" s="32"/>
      <c r="E5886" s="229"/>
      <c r="F5886" s="32"/>
      <c r="G5886" s="229"/>
      <c r="H5886" s="229"/>
      <c r="I5886" s="32"/>
      <c r="J5886" s="32"/>
      <c r="K5886" s="229"/>
      <c r="L5886" s="229"/>
      <c r="M5886" s="32"/>
      <c r="N5886" s="229"/>
    </row>
    <row r="5887">
      <c r="A5887" s="227" t="str">
        <f t="shared" si="1"/>
        <v>#VALUE!</v>
      </c>
      <c r="B5887" s="227" t="str">
        <f t="shared" si="2"/>
        <v>#VALUE!</v>
      </c>
      <c r="C5887" s="32"/>
      <c r="D5887" s="32"/>
      <c r="E5887" s="231"/>
      <c r="F5887" s="32"/>
      <c r="G5887" s="229"/>
      <c r="H5887" s="229"/>
      <c r="I5887" s="32"/>
      <c r="J5887" s="32"/>
      <c r="K5887" s="229"/>
      <c r="L5887" s="229"/>
      <c r="M5887" s="232"/>
      <c r="N5887" s="229"/>
    </row>
    <row r="5888">
      <c r="A5888" s="227" t="str">
        <f t="shared" si="1"/>
        <v>#VALUE!</v>
      </c>
      <c r="B5888" s="227" t="str">
        <f t="shared" si="2"/>
        <v>#VALUE!</v>
      </c>
      <c r="C5888" s="32"/>
      <c r="D5888" s="32"/>
      <c r="E5888" s="231"/>
      <c r="F5888" s="32"/>
      <c r="G5888" s="229"/>
      <c r="H5888" s="229"/>
      <c r="I5888" s="32"/>
      <c r="J5888" s="32"/>
      <c r="K5888" s="229"/>
      <c r="L5888" s="229"/>
      <c r="M5888" s="32"/>
      <c r="N5888" s="229"/>
    </row>
    <row r="5889">
      <c r="A5889" s="227" t="str">
        <f t="shared" si="1"/>
        <v>#VALUE!</v>
      </c>
      <c r="B5889" s="227" t="str">
        <f t="shared" si="2"/>
        <v>#VALUE!</v>
      </c>
      <c r="C5889" s="32"/>
      <c r="D5889" s="32"/>
      <c r="E5889" s="229"/>
      <c r="F5889" s="32"/>
      <c r="G5889" s="229"/>
      <c r="H5889" s="229"/>
      <c r="I5889" s="32"/>
      <c r="J5889" s="32"/>
      <c r="K5889" s="229"/>
      <c r="L5889" s="229"/>
      <c r="M5889" s="32"/>
      <c r="N5889" s="229"/>
    </row>
    <row r="5890">
      <c r="A5890" s="227" t="str">
        <f t="shared" si="1"/>
        <v>#VALUE!</v>
      </c>
      <c r="B5890" s="227" t="str">
        <f t="shared" si="2"/>
        <v>#VALUE!</v>
      </c>
      <c r="C5890" s="32"/>
      <c r="D5890" s="32"/>
      <c r="E5890" s="231"/>
      <c r="F5890" s="32"/>
      <c r="G5890" s="229"/>
      <c r="H5890" s="229"/>
      <c r="I5890" s="32"/>
      <c r="J5890" s="32"/>
      <c r="K5890" s="229"/>
      <c r="L5890" s="229"/>
      <c r="M5890" s="232"/>
      <c r="N5890" s="229"/>
    </row>
    <row r="5891">
      <c r="A5891" s="227" t="str">
        <f t="shared" si="1"/>
        <v>#VALUE!</v>
      </c>
      <c r="B5891" s="227" t="str">
        <f t="shared" si="2"/>
        <v>#VALUE!</v>
      </c>
      <c r="C5891" s="32"/>
      <c r="D5891" s="32"/>
      <c r="E5891" s="229"/>
      <c r="F5891" s="32"/>
      <c r="G5891" s="229"/>
      <c r="H5891" s="229"/>
      <c r="I5891" s="32"/>
      <c r="J5891" s="32"/>
      <c r="K5891" s="229"/>
      <c r="L5891" s="229"/>
      <c r="M5891" s="32"/>
      <c r="N5891" s="229"/>
    </row>
    <row r="5892">
      <c r="A5892" s="227" t="str">
        <f t="shared" si="1"/>
        <v>#VALUE!</v>
      </c>
      <c r="B5892" s="227" t="str">
        <f t="shared" si="2"/>
        <v>#VALUE!</v>
      </c>
      <c r="C5892" s="32"/>
      <c r="D5892" s="32"/>
      <c r="E5892" s="231"/>
      <c r="F5892" s="32"/>
      <c r="G5892" s="229"/>
      <c r="H5892" s="229"/>
      <c r="I5892" s="32"/>
      <c r="J5892" s="32"/>
      <c r="K5892" s="229"/>
      <c r="L5892" s="229"/>
      <c r="M5892" s="32"/>
      <c r="N5892" s="229"/>
    </row>
    <row r="5893">
      <c r="A5893" s="227" t="str">
        <f t="shared" si="1"/>
        <v>#VALUE!</v>
      </c>
      <c r="B5893" s="227" t="str">
        <f t="shared" si="2"/>
        <v>#VALUE!</v>
      </c>
      <c r="C5893" s="32"/>
      <c r="D5893" s="32"/>
      <c r="E5893" s="231"/>
      <c r="F5893" s="32"/>
      <c r="G5893" s="229"/>
      <c r="H5893" s="229"/>
      <c r="I5893" s="32"/>
      <c r="J5893" s="32"/>
      <c r="K5893" s="229"/>
      <c r="L5893" s="229"/>
      <c r="M5893" s="32"/>
      <c r="N5893" s="229"/>
    </row>
    <row r="5894">
      <c r="A5894" s="227" t="str">
        <f t="shared" si="1"/>
        <v>#VALUE!</v>
      </c>
      <c r="B5894" s="227" t="str">
        <f t="shared" si="2"/>
        <v>#VALUE!</v>
      </c>
      <c r="C5894" s="32"/>
      <c r="D5894" s="32"/>
      <c r="E5894" s="229"/>
      <c r="F5894" s="32"/>
      <c r="G5894" s="229"/>
      <c r="H5894" s="229"/>
      <c r="I5894" s="32"/>
      <c r="J5894" s="32"/>
      <c r="K5894" s="229"/>
      <c r="L5894" s="229"/>
      <c r="M5894" s="32"/>
      <c r="N5894" s="229"/>
    </row>
    <row r="5895">
      <c r="A5895" s="227" t="str">
        <f t="shared" si="1"/>
        <v>#VALUE!</v>
      </c>
      <c r="B5895" s="227" t="str">
        <f t="shared" si="2"/>
        <v>#VALUE!</v>
      </c>
      <c r="C5895" s="32"/>
      <c r="D5895" s="32"/>
      <c r="E5895" s="229"/>
      <c r="F5895" s="32"/>
      <c r="G5895" s="229"/>
      <c r="H5895" s="229"/>
      <c r="I5895" s="32"/>
      <c r="J5895" s="32"/>
      <c r="K5895" s="229"/>
      <c r="L5895" s="229"/>
      <c r="M5895" s="232"/>
      <c r="N5895" s="229"/>
    </row>
    <row r="5896">
      <c r="A5896" s="227" t="str">
        <f t="shared" si="1"/>
        <v>#VALUE!</v>
      </c>
      <c r="B5896" s="227" t="str">
        <f t="shared" si="2"/>
        <v>#VALUE!</v>
      </c>
      <c r="C5896" s="32"/>
      <c r="D5896" s="32"/>
      <c r="E5896" s="229"/>
      <c r="F5896" s="32"/>
      <c r="G5896" s="229"/>
      <c r="H5896" s="229"/>
      <c r="I5896" s="32"/>
      <c r="J5896" s="32"/>
      <c r="K5896" s="229"/>
      <c r="L5896" s="229"/>
      <c r="M5896" s="232"/>
      <c r="N5896" s="229"/>
    </row>
    <row r="5897">
      <c r="A5897" s="227" t="str">
        <f t="shared" si="1"/>
        <v>#VALUE!</v>
      </c>
      <c r="B5897" s="227" t="str">
        <f t="shared" si="2"/>
        <v>#VALUE!</v>
      </c>
      <c r="C5897" s="32"/>
      <c r="D5897" s="32"/>
      <c r="E5897" s="231"/>
      <c r="F5897" s="32"/>
      <c r="G5897" s="229"/>
      <c r="H5897" s="229"/>
      <c r="I5897" s="32"/>
      <c r="J5897" s="32"/>
      <c r="K5897" s="229"/>
      <c r="L5897" s="229"/>
      <c r="M5897" s="232"/>
      <c r="N5897" s="229"/>
    </row>
    <row r="5898">
      <c r="A5898" s="227" t="str">
        <f t="shared" si="1"/>
        <v>#VALUE!</v>
      </c>
      <c r="B5898" s="227" t="str">
        <f t="shared" si="2"/>
        <v>#VALUE!</v>
      </c>
      <c r="C5898" s="32"/>
      <c r="D5898" s="32"/>
      <c r="E5898" s="231"/>
      <c r="F5898" s="32"/>
      <c r="G5898" s="229"/>
      <c r="H5898" s="229"/>
      <c r="I5898" s="32"/>
      <c r="J5898" s="32"/>
      <c r="K5898" s="229"/>
      <c r="L5898" s="229"/>
      <c r="M5898" s="232"/>
      <c r="N5898" s="229"/>
    </row>
    <row r="5899">
      <c r="A5899" s="227" t="str">
        <f t="shared" si="1"/>
        <v>#VALUE!</v>
      </c>
      <c r="B5899" s="227" t="str">
        <f t="shared" si="2"/>
        <v>#VALUE!</v>
      </c>
      <c r="C5899" s="32"/>
      <c r="D5899" s="32"/>
      <c r="E5899" s="231"/>
      <c r="F5899" s="32"/>
      <c r="G5899" s="229"/>
      <c r="H5899" s="229"/>
      <c r="I5899" s="32"/>
      <c r="J5899" s="32"/>
      <c r="K5899" s="229"/>
      <c r="L5899" s="229"/>
      <c r="M5899" s="32"/>
      <c r="N5899" s="229"/>
    </row>
    <row r="5900">
      <c r="A5900" s="227" t="str">
        <f t="shared" si="1"/>
        <v>#VALUE!</v>
      </c>
      <c r="B5900" s="227" t="str">
        <f t="shared" si="2"/>
        <v>#VALUE!</v>
      </c>
      <c r="C5900" s="32"/>
      <c r="D5900" s="32"/>
      <c r="E5900" s="231"/>
      <c r="F5900" s="32"/>
      <c r="G5900" s="229"/>
      <c r="H5900" s="229"/>
      <c r="I5900" s="232"/>
      <c r="J5900" s="32"/>
      <c r="K5900" s="229"/>
      <c r="L5900" s="229"/>
      <c r="M5900" s="32"/>
      <c r="N5900" s="229"/>
    </row>
    <row r="5901">
      <c r="A5901" s="227" t="str">
        <f t="shared" si="1"/>
        <v>#VALUE!</v>
      </c>
      <c r="B5901" s="227" t="str">
        <f t="shared" si="2"/>
        <v>#VALUE!</v>
      </c>
      <c r="C5901" s="32"/>
      <c r="D5901" s="32"/>
      <c r="E5901" s="229"/>
      <c r="F5901" s="32"/>
      <c r="G5901" s="229"/>
      <c r="H5901" s="229"/>
      <c r="I5901" s="32"/>
      <c r="J5901" s="32"/>
      <c r="K5901" s="229"/>
      <c r="L5901" s="229"/>
      <c r="M5901" s="32"/>
      <c r="N5901" s="229"/>
    </row>
    <row r="5902">
      <c r="A5902" s="227" t="str">
        <f t="shared" si="1"/>
        <v>#VALUE!</v>
      </c>
      <c r="B5902" s="227" t="str">
        <f t="shared" si="2"/>
        <v>#VALUE!</v>
      </c>
      <c r="C5902" s="32"/>
      <c r="D5902" s="32"/>
      <c r="E5902" s="231"/>
      <c r="F5902" s="32"/>
      <c r="G5902" s="229"/>
      <c r="H5902" s="229"/>
      <c r="I5902" s="32"/>
      <c r="J5902" s="32"/>
      <c r="K5902" s="229"/>
      <c r="L5902" s="229"/>
      <c r="M5902" s="32"/>
      <c r="N5902" s="229"/>
    </row>
    <row r="5903">
      <c r="A5903" s="227" t="str">
        <f t="shared" si="1"/>
        <v>#VALUE!</v>
      </c>
      <c r="B5903" s="227" t="str">
        <f t="shared" si="2"/>
        <v>#VALUE!</v>
      </c>
      <c r="C5903" s="32"/>
      <c r="D5903" s="32"/>
      <c r="E5903" s="231"/>
      <c r="F5903" s="32"/>
      <c r="G5903" s="229"/>
      <c r="H5903" s="229"/>
      <c r="I5903" s="32"/>
      <c r="J5903" s="32"/>
      <c r="K5903" s="229"/>
      <c r="L5903" s="229"/>
      <c r="M5903" s="32"/>
      <c r="N5903" s="229"/>
    </row>
    <row r="5904">
      <c r="A5904" s="227" t="str">
        <f t="shared" si="1"/>
        <v>#VALUE!</v>
      </c>
      <c r="B5904" s="227" t="str">
        <f t="shared" si="2"/>
        <v>#VALUE!</v>
      </c>
      <c r="C5904" s="32"/>
      <c r="D5904" s="32"/>
      <c r="E5904" s="229"/>
      <c r="F5904" s="32"/>
      <c r="G5904" s="229"/>
      <c r="H5904" s="229"/>
      <c r="I5904" s="32"/>
      <c r="J5904" s="32"/>
      <c r="K5904" s="229"/>
      <c r="L5904" s="229"/>
      <c r="M5904" s="32"/>
      <c r="N5904" s="229"/>
    </row>
    <row r="5905">
      <c r="A5905" s="227" t="str">
        <f t="shared" si="1"/>
        <v>#VALUE!</v>
      </c>
      <c r="B5905" s="227" t="str">
        <f t="shared" si="2"/>
        <v>#VALUE!</v>
      </c>
      <c r="C5905" s="32"/>
      <c r="D5905" s="32"/>
      <c r="E5905" s="229"/>
      <c r="F5905" s="32"/>
      <c r="G5905" s="229"/>
      <c r="H5905" s="229"/>
      <c r="I5905" s="32"/>
      <c r="J5905" s="32"/>
      <c r="K5905" s="229"/>
      <c r="L5905" s="229"/>
      <c r="M5905" s="32"/>
      <c r="N5905" s="229"/>
    </row>
    <row r="5906">
      <c r="A5906" s="227" t="str">
        <f t="shared" si="1"/>
        <v>#VALUE!</v>
      </c>
      <c r="B5906" s="227" t="str">
        <f t="shared" si="2"/>
        <v>#VALUE!</v>
      </c>
      <c r="C5906" s="32"/>
      <c r="D5906" s="32"/>
      <c r="E5906" s="231"/>
      <c r="F5906" s="32"/>
      <c r="G5906" s="229"/>
      <c r="H5906" s="229"/>
      <c r="I5906" s="32"/>
      <c r="J5906" s="32"/>
      <c r="K5906" s="229"/>
      <c r="L5906" s="229"/>
      <c r="M5906" s="232"/>
      <c r="N5906" s="229"/>
    </row>
    <row r="5907">
      <c r="A5907" s="227" t="str">
        <f t="shared" si="1"/>
        <v>#VALUE!</v>
      </c>
      <c r="B5907" s="227" t="str">
        <f t="shared" si="2"/>
        <v>#VALUE!</v>
      </c>
      <c r="C5907" s="32"/>
      <c r="D5907" s="32"/>
      <c r="E5907" s="229"/>
      <c r="F5907" s="32"/>
      <c r="G5907" s="229"/>
      <c r="H5907" s="229"/>
      <c r="I5907" s="32"/>
      <c r="J5907" s="32"/>
      <c r="K5907" s="229"/>
      <c r="L5907" s="229"/>
      <c r="M5907" s="32"/>
      <c r="N5907" s="229"/>
    </row>
    <row r="5908">
      <c r="A5908" s="227" t="str">
        <f t="shared" si="1"/>
        <v>#VALUE!</v>
      </c>
      <c r="B5908" s="227" t="str">
        <f t="shared" si="2"/>
        <v>#VALUE!</v>
      </c>
      <c r="C5908" s="32"/>
      <c r="D5908" s="32"/>
      <c r="E5908" s="229"/>
      <c r="F5908" s="32"/>
      <c r="G5908" s="229"/>
      <c r="H5908" s="229"/>
      <c r="I5908" s="32"/>
      <c r="J5908" s="32"/>
      <c r="K5908" s="229"/>
      <c r="L5908" s="229"/>
      <c r="M5908" s="232"/>
      <c r="N5908" s="229"/>
    </row>
    <row r="5909">
      <c r="A5909" s="227" t="str">
        <f t="shared" si="1"/>
        <v>#VALUE!</v>
      </c>
      <c r="B5909" s="227" t="str">
        <f t="shared" si="2"/>
        <v>#VALUE!</v>
      </c>
      <c r="C5909" s="32"/>
      <c r="D5909" s="32"/>
      <c r="E5909" s="229"/>
      <c r="F5909" s="32"/>
      <c r="G5909" s="229"/>
      <c r="H5909" s="229"/>
      <c r="I5909" s="32"/>
      <c r="J5909" s="32"/>
      <c r="K5909" s="229"/>
      <c r="L5909" s="229"/>
      <c r="M5909" s="232"/>
      <c r="N5909" s="229"/>
    </row>
    <row r="5910">
      <c r="A5910" s="227" t="str">
        <f t="shared" si="1"/>
        <v>#VALUE!</v>
      </c>
      <c r="B5910" s="227" t="str">
        <f t="shared" si="2"/>
        <v>#VALUE!</v>
      </c>
      <c r="C5910" s="32"/>
      <c r="D5910" s="32"/>
      <c r="E5910" s="229"/>
      <c r="F5910" s="32"/>
      <c r="G5910" s="229"/>
      <c r="H5910" s="229"/>
      <c r="I5910" s="32"/>
      <c r="J5910" s="32"/>
      <c r="K5910" s="229"/>
      <c r="L5910" s="229"/>
      <c r="M5910" s="232"/>
      <c r="N5910" s="229"/>
    </row>
    <row r="5911">
      <c r="A5911" s="227" t="str">
        <f t="shared" si="1"/>
        <v>#VALUE!</v>
      </c>
      <c r="B5911" s="227" t="str">
        <f t="shared" si="2"/>
        <v>#VALUE!</v>
      </c>
      <c r="C5911" s="32"/>
      <c r="D5911" s="32"/>
      <c r="E5911" s="229"/>
      <c r="F5911" s="32"/>
      <c r="G5911" s="229"/>
      <c r="H5911" s="229"/>
      <c r="I5911" s="32"/>
      <c r="J5911" s="32"/>
      <c r="K5911" s="229"/>
      <c r="L5911" s="229"/>
      <c r="M5911" s="232"/>
      <c r="N5911" s="229"/>
    </row>
    <row r="5912">
      <c r="A5912" s="227" t="str">
        <f t="shared" si="1"/>
        <v>#VALUE!</v>
      </c>
      <c r="B5912" s="227" t="str">
        <f t="shared" si="2"/>
        <v>#VALUE!</v>
      </c>
      <c r="C5912" s="32"/>
      <c r="D5912" s="32"/>
      <c r="E5912" s="231"/>
      <c r="F5912" s="32"/>
      <c r="G5912" s="229"/>
      <c r="H5912" s="229"/>
      <c r="I5912" s="32"/>
      <c r="J5912" s="32"/>
      <c r="K5912" s="229"/>
      <c r="L5912" s="229"/>
      <c r="M5912" s="32"/>
      <c r="N5912" s="229"/>
    </row>
    <row r="5913">
      <c r="A5913" s="227" t="str">
        <f t="shared" si="1"/>
        <v>#VALUE!</v>
      </c>
      <c r="B5913" s="227" t="str">
        <f t="shared" si="2"/>
        <v>#VALUE!</v>
      </c>
      <c r="C5913" s="32"/>
      <c r="D5913" s="32"/>
      <c r="E5913" s="231"/>
      <c r="F5913" s="32"/>
      <c r="G5913" s="229"/>
      <c r="H5913" s="229"/>
      <c r="I5913" s="32"/>
      <c r="J5913" s="32"/>
      <c r="K5913" s="229"/>
      <c r="L5913" s="229"/>
      <c r="M5913" s="32"/>
      <c r="N5913" s="229"/>
    </row>
    <row r="5914">
      <c r="A5914" s="227" t="str">
        <f t="shared" si="1"/>
        <v>#VALUE!</v>
      </c>
      <c r="B5914" s="227" t="str">
        <f t="shared" si="2"/>
        <v>#VALUE!</v>
      </c>
      <c r="C5914" s="32"/>
      <c r="D5914" s="32"/>
      <c r="E5914" s="231"/>
      <c r="F5914" s="32"/>
      <c r="G5914" s="229"/>
      <c r="H5914" s="229"/>
      <c r="I5914" s="32"/>
      <c r="J5914" s="32"/>
      <c r="K5914" s="229"/>
      <c r="L5914" s="229"/>
      <c r="M5914" s="32"/>
      <c r="N5914" s="229"/>
    </row>
    <row r="5915">
      <c r="A5915" s="227" t="str">
        <f t="shared" si="1"/>
        <v>#VALUE!</v>
      </c>
      <c r="B5915" s="227" t="str">
        <f t="shared" si="2"/>
        <v>#VALUE!</v>
      </c>
      <c r="C5915" s="32"/>
      <c r="D5915" s="32"/>
      <c r="E5915" s="231"/>
      <c r="F5915" s="32"/>
      <c r="G5915" s="229"/>
      <c r="H5915" s="229"/>
      <c r="I5915" s="32"/>
      <c r="J5915" s="32"/>
      <c r="K5915" s="229"/>
      <c r="L5915" s="229"/>
      <c r="M5915" s="232"/>
      <c r="N5915" s="229"/>
    </row>
    <row r="5916">
      <c r="A5916" s="227" t="str">
        <f t="shared" si="1"/>
        <v>#VALUE!</v>
      </c>
      <c r="B5916" s="227" t="str">
        <f t="shared" si="2"/>
        <v>#VALUE!</v>
      </c>
      <c r="C5916" s="32"/>
      <c r="D5916" s="32"/>
      <c r="E5916" s="229"/>
      <c r="F5916" s="32"/>
      <c r="G5916" s="229"/>
      <c r="H5916" s="229"/>
      <c r="I5916" s="32"/>
      <c r="J5916" s="32"/>
      <c r="K5916" s="229"/>
      <c r="L5916" s="229"/>
      <c r="M5916" s="32"/>
      <c r="N5916" s="229"/>
    </row>
    <row r="5917">
      <c r="A5917" s="227" t="str">
        <f t="shared" si="1"/>
        <v>#VALUE!</v>
      </c>
      <c r="B5917" s="227" t="str">
        <f t="shared" si="2"/>
        <v>#VALUE!</v>
      </c>
      <c r="C5917" s="32"/>
      <c r="D5917" s="32"/>
      <c r="E5917" s="229"/>
      <c r="F5917" s="32"/>
      <c r="G5917" s="229"/>
      <c r="H5917" s="229"/>
      <c r="I5917" s="32"/>
      <c r="J5917" s="32"/>
      <c r="K5917" s="229"/>
      <c r="L5917" s="229"/>
      <c r="M5917" s="32"/>
      <c r="N5917" s="229"/>
    </row>
    <row r="5918">
      <c r="A5918" s="227" t="str">
        <f t="shared" si="1"/>
        <v>#VALUE!</v>
      </c>
      <c r="B5918" s="227" t="str">
        <f t="shared" si="2"/>
        <v>#VALUE!</v>
      </c>
      <c r="C5918" s="32"/>
      <c r="D5918" s="32"/>
      <c r="E5918" s="229"/>
      <c r="F5918" s="32"/>
      <c r="G5918" s="229"/>
      <c r="H5918" s="229"/>
      <c r="I5918" s="32"/>
      <c r="J5918" s="32"/>
      <c r="K5918" s="229"/>
      <c r="L5918" s="229"/>
      <c r="M5918" s="32"/>
      <c r="N5918" s="229"/>
    </row>
    <row r="5919">
      <c r="A5919" s="227" t="str">
        <f t="shared" si="1"/>
        <v>#VALUE!</v>
      </c>
      <c r="B5919" s="227" t="str">
        <f t="shared" si="2"/>
        <v>#VALUE!</v>
      </c>
      <c r="C5919" s="32"/>
      <c r="D5919" s="32"/>
      <c r="E5919" s="231"/>
      <c r="F5919" s="32"/>
      <c r="G5919" s="229"/>
      <c r="H5919" s="229"/>
      <c r="I5919" s="32"/>
      <c r="J5919" s="32"/>
      <c r="K5919" s="229"/>
      <c r="L5919" s="229"/>
      <c r="M5919" s="32"/>
      <c r="N5919" s="229"/>
    </row>
    <row r="5920">
      <c r="A5920" s="227" t="str">
        <f t="shared" si="1"/>
        <v>#VALUE!</v>
      </c>
      <c r="B5920" s="227" t="str">
        <f t="shared" si="2"/>
        <v>#VALUE!</v>
      </c>
      <c r="C5920" s="32"/>
      <c r="D5920" s="32"/>
      <c r="E5920" s="229"/>
      <c r="F5920" s="32"/>
      <c r="G5920" s="229"/>
      <c r="H5920" s="229"/>
      <c r="I5920" s="32"/>
      <c r="J5920" s="32"/>
      <c r="K5920" s="229"/>
      <c r="L5920" s="229"/>
      <c r="M5920" s="32"/>
      <c r="N5920" s="229"/>
    </row>
    <row r="5921">
      <c r="A5921" s="227" t="str">
        <f t="shared" si="1"/>
        <v>#VALUE!</v>
      </c>
      <c r="B5921" s="227" t="str">
        <f t="shared" si="2"/>
        <v>#VALUE!</v>
      </c>
      <c r="C5921" s="32"/>
      <c r="D5921" s="32"/>
      <c r="E5921" s="229"/>
      <c r="F5921" s="32"/>
      <c r="G5921" s="229"/>
      <c r="H5921" s="229"/>
      <c r="I5921" s="32"/>
      <c r="J5921" s="32"/>
      <c r="K5921" s="229"/>
      <c r="L5921" s="229"/>
      <c r="M5921" s="32"/>
      <c r="N5921" s="229"/>
    </row>
    <row r="5922">
      <c r="A5922" s="227" t="str">
        <f t="shared" si="1"/>
        <v>#VALUE!</v>
      </c>
      <c r="B5922" s="227" t="str">
        <f t="shared" si="2"/>
        <v>#VALUE!</v>
      </c>
      <c r="C5922" s="32"/>
      <c r="D5922" s="32"/>
      <c r="E5922" s="231"/>
      <c r="F5922" s="32"/>
      <c r="G5922" s="229"/>
      <c r="H5922" s="229"/>
      <c r="I5922" s="32"/>
      <c r="J5922" s="32"/>
      <c r="K5922" s="229"/>
      <c r="L5922" s="229"/>
      <c r="M5922" s="32"/>
      <c r="N5922" s="229"/>
    </row>
    <row r="5923">
      <c r="A5923" s="227" t="str">
        <f t="shared" si="1"/>
        <v>#VALUE!</v>
      </c>
      <c r="B5923" s="227" t="str">
        <f t="shared" si="2"/>
        <v>#VALUE!</v>
      </c>
      <c r="C5923" s="32"/>
      <c r="D5923" s="32"/>
      <c r="E5923" s="231"/>
      <c r="F5923" s="32"/>
      <c r="G5923" s="229"/>
      <c r="H5923" s="229"/>
      <c r="I5923" s="32"/>
      <c r="J5923" s="32"/>
      <c r="K5923" s="229"/>
      <c r="L5923" s="229"/>
      <c r="M5923" s="32"/>
      <c r="N5923" s="229"/>
    </row>
    <row r="5924">
      <c r="A5924" s="227" t="str">
        <f t="shared" si="1"/>
        <v>#VALUE!</v>
      </c>
      <c r="B5924" s="227" t="str">
        <f t="shared" si="2"/>
        <v>#VALUE!</v>
      </c>
      <c r="C5924" s="32"/>
      <c r="D5924" s="32"/>
      <c r="E5924" s="229"/>
      <c r="F5924" s="32"/>
      <c r="G5924" s="229"/>
      <c r="H5924" s="229"/>
      <c r="I5924" s="32"/>
      <c r="J5924" s="32"/>
      <c r="K5924" s="229"/>
      <c r="L5924" s="229"/>
      <c r="M5924" s="232"/>
      <c r="N5924" s="229"/>
    </row>
    <row r="5925">
      <c r="A5925" s="227" t="str">
        <f t="shared" si="1"/>
        <v>#VALUE!</v>
      </c>
      <c r="B5925" s="227" t="str">
        <f t="shared" si="2"/>
        <v>#VALUE!</v>
      </c>
      <c r="C5925" s="32"/>
      <c r="D5925" s="32"/>
      <c r="E5925" s="229"/>
      <c r="F5925" s="32"/>
      <c r="G5925" s="229"/>
      <c r="H5925" s="229"/>
      <c r="I5925" s="32"/>
      <c r="J5925" s="32"/>
      <c r="K5925" s="229"/>
      <c r="L5925" s="229"/>
      <c r="M5925" s="32"/>
      <c r="N5925" s="229"/>
    </row>
    <row r="5926">
      <c r="A5926" s="227" t="str">
        <f t="shared" si="1"/>
        <v>#VALUE!</v>
      </c>
      <c r="B5926" s="227" t="str">
        <f t="shared" si="2"/>
        <v>#VALUE!</v>
      </c>
      <c r="C5926" s="32"/>
      <c r="D5926" s="32"/>
      <c r="E5926" s="229"/>
      <c r="F5926" s="32"/>
      <c r="G5926" s="229"/>
      <c r="H5926" s="229"/>
      <c r="I5926" s="32"/>
      <c r="J5926" s="32"/>
      <c r="K5926" s="229"/>
      <c r="L5926" s="229"/>
      <c r="M5926" s="32"/>
      <c r="N5926" s="229"/>
    </row>
    <row r="5927">
      <c r="A5927" s="227" t="str">
        <f t="shared" si="1"/>
        <v>#VALUE!</v>
      </c>
      <c r="B5927" s="227" t="str">
        <f t="shared" si="2"/>
        <v>#VALUE!</v>
      </c>
      <c r="C5927" s="32"/>
      <c r="D5927" s="32"/>
      <c r="E5927" s="229"/>
      <c r="F5927" s="32"/>
      <c r="G5927" s="229"/>
      <c r="H5927" s="229"/>
      <c r="I5927" s="32"/>
      <c r="J5927" s="32"/>
      <c r="K5927" s="229"/>
      <c r="L5927" s="229"/>
      <c r="M5927" s="32"/>
      <c r="N5927" s="229"/>
    </row>
    <row r="5928">
      <c r="A5928" s="227" t="str">
        <f t="shared" si="1"/>
        <v>#VALUE!</v>
      </c>
      <c r="B5928" s="227" t="str">
        <f t="shared" si="2"/>
        <v>#VALUE!</v>
      </c>
      <c r="C5928" s="32"/>
      <c r="D5928" s="32"/>
      <c r="E5928" s="231"/>
      <c r="F5928" s="32"/>
      <c r="G5928" s="229"/>
      <c r="H5928" s="229"/>
      <c r="I5928" s="32"/>
      <c r="J5928" s="32"/>
      <c r="K5928" s="229"/>
      <c r="L5928" s="229"/>
      <c r="M5928" s="32"/>
      <c r="N5928" s="229"/>
    </row>
    <row r="5929">
      <c r="A5929" s="227" t="str">
        <f t="shared" si="1"/>
        <v>#VALUE!</v>
      </c>
      <c r="B5929" s="227" t="str">
        <f t="shared" si="2"/>
        <v>#VALUE!</v>
      </c>
      <c r="C5929" s="32"/>
      <c r="D5929" s="32"/>
      <c r="E5929" s="229"/>
      <c r="F5929" s="32"/>
      <c r="G5929" s="229"/>
      <c r="H5929" s="229"/>
      <c r="I5929" s="32"/>
      <c r="J5929" s="32"/>
      <c r="K5929" s="229"/>
      <c r="L5929" s="229"/>
      <c r="M5929" s="32"/>
      <c r="N5929" s="229"/>
    </row>
    <row r="5930">
      <c r="A5930" s="227" t="str">
        <f t="shared" si="1"/>
        <v>#VALUE!</v>
      </c>
      <c r="B5930" s="227" t="str">
        <f t="shared" si="2"/>
        <v>#VALUE!</v>
      </c>
      <c r="C5930" s="32"/>
      <c r="D5930" s="32"/>
      <c r="E5930" s="229"/>
      <c r="F5930" s="32"/>
      <c r="G5930" s="229"/>
      <c r="H5930" s="229"/>
      <c r="I5930" s="32"/>
      <c r="J5930" s="32"/>
      <c r="K5930" s="229"/>
      <c r="L5930" s="229"/>
      <c r="M5930" s="32"/>
      <c r="N5930" s="229"/>
    </row>
    <row r="5931">
      <c r="A5931" s="227" t="str">
        <f t="shared" si="1"/>
        <v>#VALUE!</v>
      </c>
      <c r="B5931" s="227" t="str">
        <f t="shared" si="2"/>
        <v>#VALUE!</v>
      </c>
      <c r="C5931" s="32"/>
      <c r="D5931" s="32"/>
      <c r="E5931" s="229"/>
      <c r="F5931" s="32"/>
      <c r="G5931" s="229"/>
      <c r="H5931" s="229"/>
      <c r="I5931" s="32"/>
      <c r="J5931" s="32"/>
      <c r="K5931" s="229"/>
      <c r="L5931" s="229"/>
      <c r="M5931" s="32"/>
      <c r="N5931" s="229"/>
    </row>
    <row r="5932">
      <c r="A5932" s="227" t="str">
        <f t="shared" si="1"/>
        <v>#VALUE!</v>
      </c>
      <c r="B5932" s="227" t="str">
        <f t="shared" si="2"/>
        <v>#VALUE!</v>
      </c>
      <c r="C5932" s="32"/>
      <c r="D5932" s="32"/>
      <c r="E5932" s="229"/>
      <c r="F5932" s="32"/>
      <c r="G5932" s="229"/>
      <c r="H5932" s="229"/>
      <c r="I5932" s="32"/>
      <c r="J5932" s="32"/>
      <c r="K5932" s="229"/>
      <c r="L5932" s="229"/>
      <c r="M5932" s="232"/>
      <c r="N5932" s="229"/>
    </row>
    <row r="5933">
      <c r="A5933" s="227" t="str">
        <f t="shared" si="1"/>
        <v>#VALUE!</v>
      </c>
      <c r="B5933" s="227" t="str">
        <f t="shared" si="2"/>
        <v>#VALUE!</v>
      </c>
      <c r="C5933" s="32"/>
      <c r="D5933" s="32"/>
      <c r="E5933" s="229"/>
      <c r="F5933" s="32"/>
      <c r="G5933" s="229"/>
      <c r="H5933" s="229"/>
      <c r="I5933" s="32"/>
      <c r="J5933" s="32"/>
      <c r="K5933" s="229"/>
      <c r="L5933" s="229"/>
      <c r="M5933" s="32"/>
      <c r="N5933" s="229"/>
    </row>
    <row r="5934">
      <c r="A5934" s="227" t="str">
        <f t="shared" si="1"/>
        <v>#VALUE!</v>
      </c>
      <c r="B5934" s="227" t="str">
        <f t="shared" si="2"/>
        <v>#VALUE!</v>
      </c>
      <c r="C5934" s="32"/>
      <c r="D5934" s="32"/>
      <c r="E5934" s="229"/>
      <c r="F5934" s="32"/>
      <c r="G5934" s="229"/>
      <c r="H5934" s="229"/>
      <c r="I5934" s="32"/>
      <c r="J5934" s="32"/>
      <c r="K5934" s="229"/>
      <c r="L5934" s="229"/>
      <c r="M5934" s="32"/>
      <c r="N5934" s="229"/>
    </row>
    <row r="5935">
      <c r="A5935" s="227" t="str">
        <f t="shared" si="1"/>
        <v>#VALUE!</v>
      </c>
      <c r="B5935" s="227" t="str">
        <f t="shared" si="2"/>
        <v>#VALUE!</v>
      </c>
      <c r="C5935" s="32"/>
      <c r="D5935" s="32"/>
      <c r="E5935" s="229"/>
      <c r="F5935" s="32"/>
      <c r="G5935" s="229"/>
      <c r="H5935" s="229"/>
      <c r="I5935" s="32"/>
      <c r="J5935" s="32"/>
      <c r="K5935" s="229"/>
      <c r="L5935" s="229"/>
      <c r="M5935" s="232"/>
      <c r="N5935" s="229"/>
    </row>
    <row r="5936">
      <c r="A5936" s="227" t="str">
        <f t="shared" si="1"/>
        <v>#VALUE!</v>
      </c>
      <c r="B5936" s="227" t="str">
        <f t="shared" si="2"/>
        <v>#VALUE!</v>
      </c>
      <c r="C5936" s="32"/>
      <c r="D5936" s="32"/>
      <c r="E5936" s="229"/>
      <c r="F5936" s="32"/>
      <c r="G5936" s="229"/>
      <c r="H5936" s="229"/>
      <c r="I5936" s="32"/>
      <c r="J5936" s="32"/>
      <c r="K5936" s="229"/>
      <c r="L5936" s="229"/>
      <c r="M5936" s="32"/>
      <c r="N5936" s="229"/>
    </row>
    <row r="5937">
      <c r="A5937" s="227" t="str">
        <f t="shared" si="1"/>
        <v>#VALUE!</v>
      </c>
      <c r="B5937" s="227" t="str">
        <f t="shared" si="2"/>
        <v>#VALUE!</v>
      </c>
      <c r="C5937" s="32"/>
      <c r="D5937" s="32"/>
      <c r="E5937" s="229"/>
      <c r="F5937" s="32"/>
      <c r="G5937" s="229"/>
      <c r="H5937" s="229"/>
      <c r="I5937" s="32"/>
      <c r="J5937" s="32"/>
      <c r="K5937" s="229"/>
      <c r="L5937" s="229"/>
      <c r="M5937" s="32"/>
      <c r="N5937" s="229"/>
    </row>
    <row r="5938">
      <c r="A5938" s="227" t="str">
        <f t="shared" si="1"/>
        <v>#VALUE!</v>
      </c>
      <c r="B5938" s="227" t="str">
        <f t="shared" si="2"/>
        <v>#VALUE!</v>
      </c>
      <c r="C5938" s="32"/>
      <c r="D5938" s="32"/>
      <c r="E5938" s="231"/>
      <c r="F5938" s="32"/>
      <c r="G5938" s="229"/>
      <c r="H5938" s="229"/>
      <c r="I5938" s="232"/>
      <c r="J5938" s="32"/>
      <c r="K5938" s="229"/>
      <c r="L5938" s="229"/>
      <c r="M5938" s="32"/>
      <c r="N5938" s="229"/>
    </row>
    <row r="5939">
      <c r="A5939" s="227" t="str">
        <f t="shared" si="1"/>
        <v>#VALUE!</v>
      </c>
      <c r="B5939" s="227" t="str">
        <f t="shared" si="2"/>
        <v>#VALUE!</v>
      </c>
      <c r="C5939" s="32"/>
      <c r="D5939" s="32"/>
      <c r="E5939" s="229"/>
      <c r="F5939" s="32"/>
      <c r="G5939" s="229"/>
      <c r="H5939" s="229"/>
      <c r="I5939" s="32"/>
      <c r="J5939" s="32"/>
      <c r="K5939" s="229"/>
      <c r="L5939" s="229"/>
      <c r="M5939" s="32"/>
      <c r="N5939" s="229"/>
    </row>
    <row r="5940">
      <c r="A5940" s="227" t="str">
        <f t="shared" si="1"/>
        <v>#VALUE!</v>
      </c>
      <c r="B5940" s="227" t="str">
        <f t="shared" si="2"/>
        <v>#VALUE!</v>
      </c>
      <c r="C5940" s="32"/>
      <c r="D5940" s="32"/>
      <c r="E5940" s="229"/>
      <c r="F5940" s="32"/>
      <c r="G5940" s="229"/>
      <c r="H5940" s="229"/>
      <c r="I5940" s="32"/>
      <c r="J5940" s="32"/>
      <c r="K5940" s="229"/>
      <c r="L5940" s="229"/>
      <c r="M5940" s="32"/>
      <c r="N5940" s="229"/>
    </row>
    <row r="5941">
      <c r="A5941" s="227" t="str">
        <f t="shared" si="1"/>
        <v>#VALUE!</v>
      </c>
      <c r="B5941" s="227" t="str">
        <f t="shared" si="2"/>
        <v>#VALUE!</v>
      </c>
      <c r="C5941" s="32"/>
      <c r="D5941" s="32"/>
      <c r="E5941" s="229"/>
      <c r="F5941" s="32"/>
      <c r="G5941" s="229"/>
      <c r="H5941" s="229"/>
      <c r="I5941" s="32"/>
      <c r="J5941" s="32"/>
      <c r="K5941" s="229"/>
      <c r="L5941" s="229"/>
      <c r="M5941" s="32"/>
      <c r="N5941" s="229"/>
    </row>
    <row r="5942">
      <c r="A5942" s="227" t="str">
        <f t="shared" si="1"/>
        <v>#VALUE!</v>
      </c>
      <c r="B5942" s="227" t="str">
        <f t="shared" si="2"/>
        <v>#VALUE!</v>
      </c>
      <c r="C5942" s="32"/>
      <c r="D5942" s="32"/>
      <c r="E5942" s="229"/>
      <c r="F5942" s="32"/>
      <c r="G5942" s="229"/>
      <c r="H5942" s="229"/>
      <c r="I5942" s="32"/>
      <c r="J5942" s="32"/>
      <c r="K5942" s="229"/>
      <c r="L5942" s="229"/>
      <c r="M5942" s="32"/>
      <c r="N5942" s="229"/>
    </row>
    <row r="5943">
      <c r="A5943" s="227" t="str">
        <f t="shared" si="1"/>
        <v>#VALUE!</v>
      </c>
      <c r="B5943" s="227" t="str">
        <f t="shared" si="2"/>
        <v>#VALUE!</v>
      </c>
      <c r="C5943" s="32"/>
      <c r="D5943" s="32"/>
      <c r="E5943" s="229"/>
      <c r="F5943" s="32"/>
      <c r="G5943" s="229"/>
      <c r="H5943" s="229"/>
      <c r="I5943" s="32"/>
      <c r="J5943" s="32"/>
      <c r="K5943" s="229"/>
      <c r="L5943" s="229"/>
      <c r="M5943" s="32"/>
      <c r="N5943" s="229"/>
    </row>
    <row r="5944">
      <c r="A5944" s="227" t="str">
        <f t="shared" si="1"/>
        <v>#VALUE!</v>
      </c>
      <c r="B5944" s="227" t="str">
        <f t="shared" si="2"/>
        <v>#VALUE!</v>
      </c>
      <c r="C5944" s="32"/>
      <c r="D5944" s="32"/>
      <c r="E5944" s="229"/>
      <c r="F5944" s="32"/>
      <c r="G5944" s="229"/>
      <c r="H5944" s="229"/>
      <c r="I5944" s="32"/>
      <c r="J5944" s="32"/>
      <c r="K5944" s="229"/>
      <c r="L5944" s="229"/>
      <c r="M5944" s="32"/>
      <c r="N5944" s="229"/>
    </row>
    <row r="5945">
      <c r="A5945" s="227" t="str">
        <f t="shared" si="1"/>
        <v>#VALUE!</v>
      </c>
      <c r="B5945" s="227" t="str">
        <f t="shared" si="2"/>
        <v>#VALUE!</v>
      </c>
      <c r="C5945" s="32"/>
      <c r="D5945" s="32"/>
      <c r="E5945" s="229"/>
      <c r="F5945" s="32"/>
      <c r="G5945" s="229"/>
      <c r="H5945" s="229"/>
      <c r="I5945" s="32"/>
      <c r="J5945" s="32"/>
      <c r="K5945" s="229"/>
      <c r="L5945" s="229"/>
      <c r="M5945" s="32"/>
      <c r="N5945" s="229"/>
    </row>
    <row r="5946">
      <c r="A5946" s="227" t="str">
        <f t="shared" si="1"/>
        <v>#VALUE!</v>
      </c>
      <c r="B5946" s="227" t="str">
        <f t="shared" si="2"/>
        <v>#VALUE!</v>
      </c>
      <c r="C5946" s="32"/>
      <c r="D5946" s="32"/>
      <c r="E5946" s="229"/>
      <c r="F5946" s="32"/>
      <c r="G5946" s="229"/>
      <c r="H5946" s="229"/>
      <c r="I5946" s="32"/>
      <c r="J5946" s="32"/>
      <c r="K5946" s="229"/>
      <c r="L5946" s="229"/>
      <c r="M5946" s="32"/>
      <c r="N5946" s="229"/>
    </row>
    <row r="5947">
      <c r="A5947" s="227" t="str">
        <f t="shared" si="1"/>
        <v>#VALUE!</v>
      </c>
      <c r="B5947" s="227" t="str">
        <f t="shared" si="2"/>
        <v>#VALUE!</v>
      </c>
      <c r="C5947" s="32"/>
      <c r="D5947" s="32"/>
      <c r="E5947" s="229"/>
      <c r="F5947" s="32"/>
      <c r="G5947" s="229"/>
      <c r="H5947" s="229"/>
      <c r="I5947" s="32"/>
      <c r="J5947" s="32"/>
      <c r="K5947" s="229"/>
      <c r="L5947" s="229"/>
      <c r="M5947" s="32"/>
      <c r="N5947" s="229"/>
    </row>
    <row r="5948">
      <c r="A5948" s="227" t="str">
        <f t="shared" si="1"/>
        <v>#VALUE!</v>
      </c>
      <c r="B5948" s="227" t="str">
        <f t="shared" si="2"/>
        <v>#VALUE!</v>
      </c>
      <c r="C5948" s="32"/>
      <c r="D5948" s="32"/>
      <c r="E5948" s="231"/>
      <c r="F5948" s="32"/>
      <c r="G5948" s="229"/>
      <c r="H5948" s="229"/>
      <c r="I5948" s="232"/>
      <c r="J5948" s="32"/>
      <c r="K5948" s="229"/>
      <c r="L5948" s="229"/>
      <c r="M5948" s="32"/>
      <c r="N5948" s="229"/>
    </row>
    <row r="5949">
      <c r="A5949" s="227" t="str">
        <f t="shared" si="1"/>
        <v>#VALUE!</v>
      </c>
      <c r="B5949" s="227" t="str">
        <f t="shared" si="2"/>
        <v>#VALUE!</v>
      </c>
      <c r="C5949" s="32"/>
      <c r="D5949" s="32"/>
      <c r="E5949" s="229"/>
      <c r="F5949" s="32"/>
      <c r="G5949" s="229"/>
      <c r="H5949" s="229"/>
      <c r="I5949" s="32"/>
      <c r="J5949" s="32"/>
      <c r="K5949" s="229"/>
      <c r="L5949" s="229"/>
      <c r="M5949" s="32"/>
      <c r="N5949" s="229"/>
    </row>
    <row r="5950">
      <c r="A5950" s="227" t="str">
        <f t="shared" si="1"/>
        <v>#VALUE!</v>
      </c>
      <c r="B5950" s="227" t="str">
        <f t="shared" si="2"/>
        <v>#VALUE!</v>
      </c>
      <c r="C5950" s="32"/>
      <c r="D5950" s="32"/>
      <c r="E5950" s="231"/>
      <c r="F5950" s="32"/>
      <c r="G5950" s="229"/>
      <c r="H5950" s="229"/>
      <c r="I5950" s="32"/>
      <c r="J5950" s="32"/>
      <c r="K5950" s="229"/>
      <c r="L5950" s="229"/>
      <c r="M5950" s="32"/>
      <c r="N5950" s="229"/>
    </row>
    <row r="5951">
      <c r="A5951" s="227" t="str">
        <f t="shared" si="1"/>
        <v>#VALUE!</v>
      </c>
      <c r="B5951" s="227" t="str">
        <f t="shared" si="2"/>
        <v>#VALUE!</v>
      </c>
      <c r="C5951" s="32"/>
      <c r="D5951" s="32"/>
      <c r="E5951" s="231"/>
      <c r="F5951" s="32"/>
      <c r="G5951" s="229"/>
      <c r="H5951" s="229"/>
      <c r="I5951" s="32"/>
      <c r="J5951" s="32"/>
      <c r="K5951" s="229"/>
      <c r="L5951" s="229"/>
      <c r="M5951" s="32"/>
      <c r="N5951" s="229"/>
    </row>
    <row r="5952">
      <c r="A5952" s="227" t="str">
        <f t="shared" si="1"/>
        <v>#VALUE!</v>
      </c>
      <c r="B5952" s="227" t="str">
        <f t="shared" si="2"/>
        <v>#VALUE!</v>
      </c>
      <c r="C5952" s="32"/>
      <c r="D5952" s="32"/>
      <c r="E5952" s="229"/>
      <c r="F5952" s="32"/>
      <c r="G5952" s="229"/>
      <c r="H5952" s="229"/>
      <c r="I5952" s="32"/>
      <c r="J5952" s="32"/>
      <c r="K5952" s="229"/>
      <c r="L5952" s="229"/>
      <c r="M5952" s="32"/>
      <c r="N5952" s="229"/>
    </row>
    <row r="5953">
      <c r="A5953" s="227" t="str">
        <f t="shared" si="1"/>
        <v>#VALUE!</v>
      </c>
      <c r="B5953" s="227" t="str">
        <f t="shared" si="2"/>
        <v>#VALUE!</v>
      </c>
      <c r="C5953" s="32"/>
      <c r="D5953" s="32"/>
      <c r="E5953" s="229"/>
      <c r="F5953" s="32"/>
      <c r="G5953" s="229"/>
      <c r="H5953" s="229"/>
      <c r="I5953" s="32"/>
      <c r="J5953" s="32"/>
      <c r="K5953" s="229"/>
      <c r="L5953" s="229"/>
      <c r="M5953" s="32"/>
      <c r="N5953" s="229"/>
    </row>
    <row r="5954">
      <c r="A5954" s="227" t="str">
        <f t="shared" si="1"/>
        <v>#VALUE!</v>
      </c>
      <c r="B5954" s="227" t="str">
        <f t="shared" si="2"/>
        <v>#VALUE!</v>
      </c>
      <c r="C5954" s="32"/>
      <c r="D5954" s="32"/>
      <c r="E5954" s="229"/>
      <c r="F5954" s="32"/>
      <c r="G5954" s="229"/>
      <c r="H5954" s="229"/>
      <c r="I5954" s="32"/>
      <c r="J5954" s="32"/>
      <c r="K5954" s="229"/>
      <c r="L5954" s="229"/>
      <c r="M5954" s="32"/>
      <c r="N5954" s="229"/>
    </row>
    <row r="5955">
      <c r="A5955" s="227" t="str">
        <f t="shared" si="1"/>
        <v>#VALUE!</v>
      </c>
      <c r="B5955" s="227" t="str">
        <f t="shared" si="2"/>
        <v>#VALUE!</v>
      </c>
      <c r="C5955" s="32"/>
      <c r="D5955" s="32"/>
      <c r="E5955" s="229"/>
      <c r="F5955" s="32"/>
      <c r="G5955" s="229"/>
      <c r="H5955" s="229"/>
      <c r="I5955" s="32"/>
      <c r="J5955" s="32"/>
      <c r="K5955" s="229"/>
      <c r="L5955" s="229"/>
      <c r="M5955" s="32"/>
      <c r="N5955" s="229"/>
    </row>
    <row r="5956">
      <c r="A5956" s="227" t="str">
        <f t="shared" si="1"/>
        <v>#VALUE!</v>
      </c>
      <c r="B5956" s="227" t="str">
        <f t="shared" si="2"/>
        <v>#VALUE!</v>
      </c>
      <c r="C5956" s="32"/>
      <c r="D5956" s="32"/>
      <c r="E5956" s="229"/>
      <c r="F5956" s="32"/>
      <c r="G5956" s="229"/>
      <c r="H5956" s="229"/>
      <c r="I5956" s="32"/>
      <c r="J5956" s="32"/>
      <c r="K5956" s="229"/>
      <c r="L5956" s="229"/>
      <c r="M5956" s="32"/>
      <c r="N5956" s="229"/>
    </row>
    <row r="5957">
      <c r="A5957" s="227" t="str">
        <f t="shared" si="1"/>
        <v>#VALUE!</v>
      </c>
      <c r="B5957" s="227" t="str">
        <f t="shared" si="2"/>
        <v>#VALUE!</v>
      </c>
      <c r="C5957" s="32"/>
      <c r="D5957" s="32"/>
      <c r="E5957" s="229"/>
      <c r="F5957" s="32"/>
      <c r="G5957" s="229"/>
      <c r="H5957" s="229"/>
      <c r="I5957" s="32"/>
      <c r="J5957" s="32"/>
      <c r="K5957" s="229"/>
      <c r="L5957" s="229"/>
      <c r="M5957" s="32"/>
      <c r="N5957" s="229"/>
    </row>
    <row r="5958">
      <c r="A5958" s="227" t="str">
        <f t="shared" si="1"/>
        <v>#VALUE!</v>
      </c>
      <c r="B5958" s="227" t="str">
        <f t="shared" si="2"/>
        <v>#VALUE!</v>
      </c>
      <c r="C5958" s="32"/>
      <c r="D5958" s="32"/>
      <c r="E5958" s="229"/>
      <c r="F5958" s="32"/>
      <c r="G5958" s="229"/>
      <c r="H5958" s="229"/>
      <c r="I5958" s="32"/>
      <c r="J5958" s="32"/>
      <c r="K5958" s="229"/>
      <c r="L5958" s="229"/>
      <c r="M5958" s="32"/>
      <c r="N5958" s="229"/>
    </row>
    <row r="5959">
      <c r="A5959" s="227" t="str">
        <f t="shared" si="1"/>
        <v>#VALUE!</v>
      </c>
      <c r="B5959" s="227" t="str">
        <f t="shared" si="2"/>
        <v>#VALUE!</v>
      </c>
      <c r="C5959" s="32"/>
      <c r="D5959" s="32"/>
      <c r="E5959" s="229"/>
      <c r="F5959" s="32"/>
      <c r="G5959" s="229"/>
      <c r="H5959" s="229"/>
      <c r="I5959" s="32"/>
      <c r="J5959" s="32"/>
      <c r="K5959" s="229"/>
      <c r="L5959" s="229"/>
      <c r="M5959" s="32"/>
      <c r="N5959" s="229"/>
    </row>
    <row r="5960">
      <c r="A5960" s="227" t="str">
        <f t="shared" si="1"/>
        <v>#VALUE!</v>
      </c>
      <c r="B5960" s="227" t="str">
        <f t="shared" si="2"/>
        <v>#VALUE!</v>
      </c>
      <c r="C5960" s="32"/>
      <c r="D5960" s="32"/>
      <c r="E5960" s="229"/>
      <c r="F5960" s="32"/>
      <c r="G5960" s="229"/>
      <c r="H5960" s="229"/>
      <c r="I5960" s="32"/>
      <c r="J5960" s="32"/>
      <c r="K5960" s="229"/>
      <c r="L5960" s="229"/>
      <c r="M5960" s="32"/>
      <c r="N5960" s="229"/>
    </row>
    <row r="5961">
      <c r="A5961" s="227" t="str">
        <f t="shared" si="1"/>
        <v>#VALUE!</v>
      </c>
      <c r="B5961" s="227" t="str">
        <f t="shared" si="2"/>
        <v>#VALUE!</v>
      </c>
      <c r="C5961" s="32"/>
      <c r="D5961" s="32"/>
      <c r="E5961" s="229"/>
      <c r="F5961" s="32"/>
      <c r="G5961" s="229"/>
      <c r="H5961" s="229"/>
      <c r="I5961" s="32"/>
      <c r="J5961" s="32"/>
      <c r="K5961" s="229"/>
      <c r="L5961" s="229"/>
      <c r="M5961" s="32"/>
      <c r="N5961" s="229"/>
    </row>
    <row r="5962">
      <c r="A5962" s="227" t="str">
        <f t="shared" si="1"/>
        <v>#VALUE!</v>
      </c>
      <c r="B5962" s="227" t="str">
        <f t="shared" si="2"/>
        <v>#VALUE!</v>
      </c>
      <c r="C5962" s="32"/>
      <c r="D5962" s="32"/>
      <c r="E5962" s="229"/>
      <c r="F5962" s="32"/>
      <c r="G5962" s="229"/>
      <c r="H5962" s="229"/>
      <c r="I5962" s="32"/>
      <c r="J5962" s="32"/>
      <c r="K5962" s="229"/>
      <c r="L5962" s="229"/>
      <c r="M5962" s="232"/>
      <c r="N5962" s="229"/>
    </row>
    <row r="5963">
      <c r="A5963" s="227" t="str">
        <f t="shared" si="1"/>
        <v>#VALUE!</v>
      </c>
      <c r="B5963" s="227" t="str">
        <f t="shared" si="2"/>
        <v>#VALUE!</v>
      </c>
      <c r="C5963" s="32"/>
      <c r="D5963" s="32"/>
      <c r="E5963" s="231"/>
      <c r="F5963" s="32"/>
      <c r="G5963" s="229"/>
      <c r="H5963" s="229"/>
      <c r="I5963" s="32"/>
      <c r="J5963" s="32"/>
      <c r="K5963" s="229"/>
      <c r="L5963" s="229"/>
      <c r="M5963" s="32"/>
      <c r="N5963" s="229"/>
    </row>
    <row r="5964">
      <c r="A5964" s="227" t="str">
        <f t="shared" si="1"/>
        <v>#VALUE!</v>
      </c>
      <c r="B5964" s="227" t="str">
        <f t="shared" si="2"/>
        <v>#VALUE!</v>
      </c>
      <c r="C5964" s="32"/>
      <c r="D5964" s="32"/>
      <c r="E5964" s="231"/>
      <c r="F5964" s="32"/>
      <c r="G5964" s="229"/>
      <c r="H5964" s="229"/>
      <c r="I5964" s="32"/>
      <c r="J5964" s="32"/>
      <c r="K5964" s="229"/>
      <c r="L5964" s="229"/>
      <c r="M5964" s="32"/>
      <c r="N5964" s="229"/>
    </row>
    <row r="5965">
      <c r="A5965" s="227" t="str">
        <f t="shared" si="1"/>
        <v>#VALUE!</v>
      </c>
      <c r="B5965" s="227" t="str">
        <f t="shared" si="2"/>
        <v>#VALUE!</v>
      </c>
      <c r="C5965" s="32"/>
      <c r="D5965" s="32"/>
      <c r="E5965" s="231"/>
      <c r="F5965" s="32"/>
      <c r="G5965" s="229"/>
      <c r="H5965" s="229"/>
      <c r="I5965" s="32"/>
      <c r="J5965" s="32"/>
      <c r="K5965" s="229"/>
      <c r="L5965" s="229"/>
      <c r="M5965" s="32"/>
      <c r="N5965" s="229"/>
    </row>
    <row r="5966">
      <c r="A5966" s="227" t="str">
        <f t="shared" si="1"/>
        <v>#VALUE!</v>
      </c>
      <c r="B5966" s="227" t="str">
        <f t="shared" si="2"/>
        <v>#VALUE!</v>
      </c>
      <c r="C5966" s="32"/>
      <c r="D5966" s="32"/>
      <c r="E5966" s="229"/>
      <c r="F5966" s="32"/>
      <c r="G5966" s="229"/>
      <c r="H5966" s="229"/>
      <c r="I5966" s="32"/>
      <c r="J5966" s="32"/>
      <c r="K5966" s="229"/>
      <c r="L5966" s="229"/>
      <c r="M5966" s="32"/>
      <c r="N5966" s="229"/>
    </row>
    <row r="5967">
      <c r="A5967" s="227" t="str">
        <f t="shared" si="1"/>
        <v>#VALUE!</v>
      </c>
      <c r="B5967" s="227" t="str">
        <f t="shared" si="2"/>
        <v>#VALUE!</v>
      </c>
      <c r="C5967" s="32"/>
      <c r="D5967" s="32"/>
      <c r="E5967" s="229"/>
      <c r="F5967" s="32"/>
      <c r="G5967" s="229"/>
      <c r="H5967" s="229"/>
      <c r="I5967" s="32"/>
      <c r="J5967" s="32"/>
      <c r="K5967" s="229"/>
      <c r="L5967" s="229"/>
      <c r="M5967" s="32"/>
      <c r="N5967" s="229"/>
    </row>
    <row r="5968">
      <c r="A5968" s="227" t="str">
        <f t="shared" si="1"/>
        <v>#VALUE!</v>
      </c>
      <c r="B5968" s="227" t="str">
        <f t="shared" si="2"/>
        <v>#VALUE!</v>
      </c>
      <c r="C5968" s="32"/>
      <c r="D5968" s="32"/>
      <c r="E5968" s="231"/>
      <c r="F5968" s="32"/>
      <c r="G5968" s="229"/>
      <c r="H5968" s="229"/>
      <c r="I5968" s="32"/>
      <c r="J5968" s="32"/>
      <c r="K5968" s="229"/>
      <c r="L5968" s="229"/>
      <c r="M5968" s="32"/>
      <c r="N5968" s="229"/>
    </row>
    <row r="5969">
      <c r="A5969" s="227" t="str">
        <f t="shared" si="1"/>
        <v>#VALUE!</v>
      </c>
      <c r="B5969" s="227" t="str">
        <f t="shared" si="2"/>
        <v>#VALUE!</v>
      </c>
      <c r="C5969" s="32"/>
      <c r="D5969" s="32"/>
      <c r="E5969" s="229"/>
      <c r="F5969" s="32"/>
      <c r="G5969" s="229"/>
      <c r="H5969" s="229"/>
      <c r="I5969" s="32"/>
      <c r="J5969" s="32"/>
      <c r="K5969" s="229"/>
      <c r="L5969" s="229"/>
      <c r="M5969" s="232"/>
      <c r="N5969" s="229"/>
    </row>
    <row r="5970">
      <c r="A5970" s="227" t="str">
        <f t="shared" si="1"/>
        <v>#VALUE!</v>
      </c>
      <c r="B5970" s="227" t="str">
        <f t="shared" si="2"/>
        <v>#VALUE!</v>
      </c>
      <c r="C5970" s="32"/>
      <c r="D5970" s="32"/>
      <c r="E5970" s="231"/>
      <c r="F5970" s="32"/>
      <c r="G5970" s="229"/>
      <c r="H5970" s="229"/>
      <c r="I5970" s="32"/>
      <c r="J5970" s="32"/>
      <c r="K5970" s="229"/>
      <c r="L5970" s="229"/>
      <c r="M5970" s="232"/>
      <c r="N5970" s="229"/>
    </row>
    <row r="5971">
      <c r="A5971" s="227" t="str">
        <f t="shared" si="1"/>
        <v>#VALUE!</v>
      </c>
      <c r="B5971" s="227" t="str">
        <f t="shared" si="2"/>
        <v>#VALUE!</v>
      </c>
      <c r="C5971" s="32"/>
      <c r="D5971" s="32"/>
      <c r="E5971" s="229"/>
      <c r="F5971" s="32"/>
      <c r="G5971" s="229"/>
      <c r="H5971" s="229"/>
      <c r="I5971" s="32"/>
      <c r="J5971" s="32"/>
      <c r="K5971" s="229"/>
      <c r="L5971" s="229"/>
      <c r="M5971" s="232"/>
      <c r="N5971" s="229"/>
    </row>
    <row r="5972">
      <c r="A5972" s="227" t="str">
        <f t="shared" si="1"/>
        <v>#VALUE!</v>
      </c>
      <c r="B5972" s="227" t="str">
        <f t="shared" si="2"/>
        <v>#VALUE!</v>
      </c>
      <c r="C5972" s="32"/>
      <c r="D5972" s="32"/>
      <c r="E5972" s="229"/>
      <c r="F5972" s="32"/>
      <c r="G5972" s="229"/>
      <c r="H5972" s="229"/>
      <c r="I5972" s="32"/>
      <c r="J5972" s="32"/>
      <c r="K5972" s="229"/>
      <c r="L5972" s="229"/>
      <c r="M5972" s="232"/>
      <c r="N5972" s="229"/>
    </row>
    <row r="5973">
      <c r="A5973" s="227" t="str">
        <f t="shared" si="1"/>
        <v>#VALUE!</v>
      </c>
      <c r="B5973" s="227" t="str">
        <f t="shared" si="2"/>
        <v>#VALUE!</v>
      </c>
      <c r="C5973" s="32"/>
      <c r="D5973" s="32"/>
      <c r="E5973" s="229"/>
      <c r="F5973" s="32"/>
      <c r="G5973" s="229"/>
      <c r="H5973" s="229"/>
      <c r="I5973" s="32"/>
      <c r="J5973" s="32"/>
      <c r="K5973" s="229"/>
      <c r="L5973" s="229"/>
      <c r="M5973" s="232"/>
      <c r="N5973" s="229"/>
    </row>
    <row r="5974">
      <c r="A5974" s="227" t="str">
        <f t="shared" si="1"/>
        <v>#VALUE!</v>
      </c>
      <c r="B5974" s="227" t="str">
        <f t="shared" si="2"/>
        <v>#VALUE!</v>
      </c>
      <c r="C5974" s="32"/>
      <c r="D5974" s="32"/>
      <c r="E5974" s="229"/>
      <c r="F5974" s="32"/>
      <c r="G5974" s="229"/>
      <c r="H5974" s="229"/>
      <c r="I5974" s="32"/>
      <c r="J5974" s="32"/>
      <c r="K5974" s="229"/>
      <c r="L5974" s="229"/>
      <c r="M5974" s="32"/>
      <c r="N5974" s="229"/>
    </row>
    <row r="5975">
      <c r="A5975" s="227" t="str">
        <f t="shared" si="1"/>
        <v>#VALUE!</v>
      </c>
      <c r="B5975" s="227" t="str">
        <f t="shared" si="2"/>
        <v>#VALUE!</v>
      </c>
      <c r="C5975" s="32"/>
      <c r="D5975" s="32"/>
      <c r="E5975" s="231"/>
      <c r="F5975" s="32"/>
      <c r="G5975" s="229"/>
      <c r="H5975" s="229"/>
      <c r="I5975" s="32"/>
      <c r="J5975" s="32"/>
      <c r="K5975" s="229"/>
      <c r="L5975" s="229"/>
      <c r="M5975" s="32"/>
      <c r="N5975" s="229"/>
    </row>
    <row r="5976">
      <c r="A5976" s="227" t="str">
        <f t="shared" si="1"/>
        <v>#VALUE!</v>
      </c>
      <c r="B5976" s="227" t="str">
        <f t="shared" si="2"/>
        <v>#VALUE!</v>
      </c>
      <c r="C5976" s="32"/>
      <c r="D5976" s="32"/>
      <c r="E5976" s="231"/>
      <c r="F5976" s="32"/>
      <c r="G5976" s="229"/>
      <c r="H5976" s="229"/>
      <c r="I5976" s="32"/>
      <c r="J5976" s="32"/>
      <c r="K5976" s="229"/>
      <c r="L5976" s="229"/>
      <c r="M5976" s="232"/>
      <c r="N5976" s="229"/>
    </row>
    <row r="5977">
      <c r="A5977" s="227" t="str">
        <f t="shared" si="1"/>
        <v>#VALUE!</v>
      </c>
      <c r="B5977" s="227" t="str">
        <f t="shared" si="2"/>
        <v>#VALUE!</v>
      </c>
      <c r="C5977" s="32"/>
      <c r="D5977" s="32"/>
      <c r="E5977" s="229"/>
      <c r="F5977" s="32"/>
      <c r="G5977" s="229"/>
      <c r="H5977" s="229"/>
      <c r="I5977" s="32"/>
      <c r="J5977" s="32"/>
      <c r="K5977" s="229"/>
      <c r="L5977" s="229"/>
      <c r="M5977" s="32"/>
      <c r="N5977" s="229"/>
    </row>
    <row r="5978">
      <c r="A5978" s="227" t="str">
        <f t="shared" si="1"/>
        <v>#VALUE!</v>
      </c>
      <c r="B5978" s="227" t="str">
        <f t="shared" si="2"/>
        <v>#VALUE!</v>
      </c>
      <c r="C5978" s="32"/>
      <c r="D5978" s="32"/>
      <c r="E5978" s="229"/>
      <c r="F5978" s="32"/>
      <c r="G5978" s="229"/>
      <c r="H5978" s="229"/>
      <c r="I5978" s="32"/>
      <c r="J5978" s="32"/>
      <c r="K5978" s="229"/>
      <c r="L5978" s="229"/>
      <c r="M5978" s="32"/>
      <c r="N5978" s="229"/>
    </row>
    <row r="5979">
      <c r="A5979" s="227" t="str">
        <f t="shared" si="1"/>
        <v>#VALUE!</v>
      </c>
      <c r="B5979" s="227" t="str">
        <f t="shared" si="2"/>
        <v>#VALUE!</v>
      </c>
      <c r="C5979" s="32"/>
      <c r="D5979" s="32"/>
      <c r="E5979" s="229"/>
      <c r="F5979" s="32"/>
      <c r="G5979" s="229"/>
      <c r="H5979" s="229"/>
      <c r="I5979" s="32"/>
      <c r="J5979" s="32"/>
      <c r="K5979" s="229"/>
      <c r="L5979" s="229"/>
      <c r="M5979" s="32"/>
      <c r="N5979" s="229"/>
    </row>
    <row r="5980">
      <c r="A5980" s="227" t="str">
        <f t="shared" si="1"/>
        <v>#VALUE!</v>
      </c>
      <c r="B5980" s="227" t="str">
        <f t="shared" si="2"/>
        <v>#VALUE!</v>
      </c>
      <c r="C5980" s="32"/>
      <c r="D5980" s="32"/>
      <c r="E5980" s="229"/>
      <c r="F5980" s="32"/>
      <c r="G5980" s="229"/>
      <c r="H5980" s="229"/>
      <c r="I5980" s="32"/>
      <c r="J5980" s="32"/>
      <c r="K5980" s="229"/>
      <c r="L5980" s="229"/>
      <c r="M5980" s="32"/>
      <c r="N5980" s="229"/>
    </row>
    <row r="5981">
      <c r="A5981" s="227" t="str">
        <f t="shared" si="1"/>
        <v>#VALUE!</v>
      </c>
      <c r="B5981" s="227" t="str">
        <f t="shared" si="2"/>
        <v>#VALUE!</v>
      </c>
      <c r="C5981" s="32"/>
      <c r="D5981" s="32"/>
      <c r="E5981" s="229"/>
      <c r="F5981" s="32"/>
      <c r="G5981" s="229"/>
      <c r="H5981" s="229"/>
      <c r="I5981" s="32"/>
      <c r="J5981" s="32"/>
      <c r="K5981" s="229"/>
      <c r="L5981" s="229"/>
      <c r="M5981" s="32"/>
      <c r="N5981" s="229"/>
    </row>
    <row r="5982">
      <c r="A5982" s="227" t="str">
        <f t="shared" si="1"/>
        <v>#VALUE!</v>
      </c>
      <c r="B5982" s="227" t="str">
        <f t="shared" si="2"/>
        <v>#VALUE!</v>
      </c>
      <c r="C5982" s="32"/>
      <c r="D5982" s="32"/>
      <c r="E5982" s="231"/>
      <c r="F5982" s="32"/>
      <c r="G5982" s="229"/>
      <c r="H5982" s="229"/>
      <c r="I5982" s="32"/>
      <c r="J5982" s="32"/>
      <c r="K5982" s="229"/>
      <c r="L5982" s="229"/>
      <c r="M5982" s="32"/>
      <c r="N5982" s="229"/>
    </row>
    <row r="5983">
      <c r="A5983" s="227" t="str">
        <f t="shared" si="1"/>
        <v>#VALUE!</v>
      </c>
      <c r="B5983" s="227" t="str">
        <f t="shared" si="2"/>
        <v>#VALUE!</v>
      </c>
      <c r="C5983" s="32"/>
      <c r="D5983" s="32"/>
      <c r="E5983" s="231"/>
      <c r="F5983" s="32"/>
      <c r="G5983" s="229"/>
      <c r="H5983" s="229"/>
      <c r="I5983" s="32"/>
      <c r="J5983" s="32"/>
      <c r="K5983" s="229"/>
      <c r="L5983" s="229"/>
      <c r="M5983" s="32"/>
      <c r="N5983" s="229"/>
    </row>
    <row r="5984">
      <c r="A5984" s="227" t="str">
        <f t="shared" si="1"/>
        <v>#VALUE!</v>
      </c>
      <c r="B5984" s="227" t="str">
        <f t="shared" si="2"/>
        <v>#VALUE!</v>
      </c>
      <c r="C5984" s="32"/>
      <c r="D5984" s="32"/>
      <c r="E5984" s="229"/>
      <c r="F5984" s="32"/>
      <c r="G5984" s="229"/>
      <c r="H5984" s="229"/>
      <c r="I5984" s="32"/>
      <c r="J5984" s="32"/>
      <c r="K5984" s="229"/>
      <c r="L5984" s="229"/>
      <c r="M5984" s="32"/>
      <c r="N5984" s="229"/>
    </row>
    <row r="5985">
      <c r="A5985" s="227" t="str">
        <f t="shared" si="1"/>
        <v>#VALUE!</v>
      </c>
      <c r="B5985" s="227" t="str">
        <f t="shared" si="2"/>
        <v>#VALUE!</v>
      </c>
      <c r="C5985" s="32"/>
      <c r="D5985" s="32"/>
      <c r="E5985" s="229"/>
      <c r="F5985" s="32"/>
      <c r="G5985" s="229"/>
      <c r="H5985" s="229"/>
      <c r="I5985" s="32"/>
      <c r="J5985" s="32"/>
      <c r="K5985" s="229"/>
      <c r="L5985" s="229"/>
      <c r="M5985" s="32"/>
      <c r="N5985" s="229"/>
    </row>
    <row r="5986">
      <c r="A5986" s="227" t="str">
        <f t="shared" si="1"/>
        <v>#VALUE!</v>
      </c>
      <c r="B5986" s="227" t="str">
        <f t="shared" si="2"/>
        <v>#VALUE!</v>
      </c>
      <c r="C5986" s="32"/>
      <c r="D5986" s="32"/>
      <c r="E5986" s="229"/>
      <c r="F5986" s="32"/>
      <c r="G5986" s="229"/>
      <c r="H5986" s="229"/>
      <c r="I5986" s="32"/>
      <c r="J5986" s="32"/>
      <c r="K5986" s="229"/>
      <c r="L5986" s="229"/>
      <c r="M5986" s="32"/>
      <c r="N5986" s="229"/>
    </row>
    <row r="5987">
      <c r="A5987" s="227" t="str">
        <f t="shared" si="1"/>
        <v>#VALUE!</v>
      </c>
      <c r="B5987" s="227" t="str">
        <f t="shared" si="2"/>
        <v>#VALUE!</v>
      </c>
      <c r="C5987" s="32"/>
      <c r="D5987" s="32"/>
      <c r="E5987" s="229"/>
      <c r="F5987" s="32"/>
      <c r="G5987" s="229"/>
      <c r="H5987" s="229"/>
      <c r="I5987" s="32"/>
      <c r="J5987" s="32"/>
      <c r="K5987" s="229"/>
      <c r="L5987" s="229"/>
      <c r="M5987" s="32"/>
      <c r="N5987" s="229"/>
    </row>
    <row r="5988">
      <c r="A5988" s="227" t="str">
        <f t="shared" si="1"/>
        <v>#VALUE!</v>
      </c>
      <c r="B5988" s="227" t="str">
        <f t="shared" si="2"/>
        <v>#VALUE!</v>
      </c>
      <c r="C5988" s="32"/>
      <c r="D5988" s="32"/>
      <c r="E5988" s="231"/>
      <c r="F5988" s="32"/>
      <c r="G5988" s="229"/>
      <c r="H5988" s="229"/>
      <c r="I5988" s="32"/>
      <c r="J5988" s="32"/>
      <c r="K5988" s="229"/>
      <c r="L5988" s="229"/>
      <c r="M5988" s="32"/>
      <c r="N5988" s="229"/>
    </row>
    <row r="5989">
      <c r="A5989" s="227" t="str">
        <f t="shared" si="1"/>
        <v>#VALUE!</v>
      </c>
      <c r="B5989" s="227" t="str">
        <f t="shared" si="2"/>
        <v>#VALUE!</v>
      </c>
      <c r="C5989" s="32"/>
      <c r="D5989" s="32"/>
      <c r="E5989" s="229"/>
      <c r="F5989" s="32"/>
      <c r="G5989" s="229"/>
      <c r="H5989" s="229"/>
      <c r="I5989" s="32"/>
      <c r="J5989" s="32"/>
      <c r="K5989" s="229"/>
      <c r="L5989" s="229"/>
      <c r="M5989" s="32"/>
      <c r="N5989" s="229"/>
    </row>
    <row r="5990">
      <c r="A5990" s="227" t="str">
        <f t="shared" si="1"/>
        <v>#VALUE!</v>
      </c>
      <c r="B5990" s="227" t="str">
        <f t="shared" si="2"/>
        <v>#VALUE!</v>
      </c>
      <c r="C5990" s="32"/>
      <c r="D5990" s="32"/>
      <c r="E5990" s="229"/>
      <c r="F5990" s="32"/>
      <c r="G5990" s="229"/>
      <c r="H5990" s="229"/>
      <c r="I5990" s="32"/>
      <c r="J5990" s="32"/>
      <c r="K5990" s="229"/>
      <c r="L5990" s="229"/>
      <c r="M5990" s="32"/>
      <c r="N5990" s="229"/>
    </row>
    <row r="5991">
      <c r="A5991" s="227" t="str">
        <f t="shared" si="1"/>
        <v>#VALUE!</v>
      </c>
      <c r="B5991" s="227" t="str">
        <f t="shared" si="2"/>
        <v>#VALUE!</v>
      </c>
      <c r="C5991" s="32"/>
      <c r="D5991" s="32"/>
      <c r="E5991" s="229"/>
      <c r="F5991" s="32"/>
      <c r="G5991" s="229"/>
      <c r="H5991" s="229"/>
      <c r="I5991" s="32"/>
      <c r="J5991" s="32"/>
      <c r="K5991" s="229"/>
      <c r="L5991" s="229"/>
      <c r="M5991" s="32"/>
      <c r="N5991" s="229"/>
    </row>
    <row r="5992">
      <c r="A5992" s="227" t="str">
        <f t="shared" si="1"/>
        <v>#VALUE!</v>
      </c>
      <c r="B5992" s="227" t="str">
        <f t="shared" si="2"/>
        <v>#VALUE!</v>
      </c>
      <c r="C5992" s="32"/>
      <c r="D5992" s="32"/>
      <c r="E5992" s="229"/>
      <c r="F5992" s="32"/>
      <c r="G5992" s="229"/>
      <c r="H5992" s="229"/>
      <c r="I5992" s="32"/>
      <c r="J5992" s="32"/>
      <c r="K5992" s="229"/>
      <c r="L5992" s="229"/>
      <c r="M5992" s="32"/>
      <c r="N5992" s="229"/>
    </row>
    <row r="5993">
      <c r="A5993" s="227" t="str">
        <f t="shared" si="1"/>
        <v>#VALUE!</v>
      </c>
      <c r="B5993" s="227" t="str">
        <f t="shared" si="2"/>
        <v>#VALUE!</v>
      </c>
      <c r="C5993" s="32"/>
      <c r="D5993" s="32"/>
      <c r="E5993" s="229"/>
      <c r="F5993" s="32"/>
      <c r="G5993" s="229"/>
      <c r="H5993" s="229"/>
      <c r="I5993" s="32"/>
      <c r="J5993" s="32"/>
      <c r="K5993" s="229"/>
      <c r="L5993" s="229"/>
      <c r="M5993" s="32"/>
      <c r="N5993" s="229"/>
    </row>
    <row r="5994">
      <c r="A5994" s="227" t="str">
        <f t="shared" si="1"/>
        <v>#VALUE!</v>
      </c>
      <c r="B5994" s="227" t="str">
        <f t="shared" si="2"/>
        <v>#VALUE!</v>
      </c>
      <c r="C5994" s="32"/>
      <c r="D5994" s="32"/>
      <c r="E5994" s="229"/>
      <c r="F5994" s="32"/>
      <c r="G5994" s="229"/>
      <c r="H5994" s="229"/>
      <c r="I5994" s="32"/>
      <c r="J5994" s="32"/>
      <c r="K5994" s="229"/>
      <c r="L5994" s="229"/>
      <c r="M5994" s="32"/>
      <c r="N5994" s="229"/>
    </row>
    <row r="5995">
      <c r="A5995" s="227" t="str">
        <f t="shared" si="1"/>
        <v>#VALUE!</v>
      </c>
      <c r="B5995" s="227" t="str">
        <f t="shared" si="2"/>
        <v>#VALUE!</v>
      </c>
      <c r="C5995" s="32"/>
      <c r="D5995" s="32"/>
      <c r="E5995" s="229"/>
      <c r="F5995" s="32"/>
      <c r="G5995" s="229"/>
      <c r="H5995" s="229"/>
      <c r="I5995" s="32"/>
      <c r="J5995" s="32"/>
      <c r="K5995" s="229"/>
      <c r="L5995" s="229"/>
      <c r="M5995" s="32"/>
      <c r="N5995" s="229"/>
    </row>
    <row r="5996">
      <c r="A5996" s="227" t="str">
        <f t="shared" si="1"/>
        <v>#VALUE!</v>
      </c>
      <c r="B5996" s="227" t="str">
        <f t="shared" si="2"/>
        <v>#VALUE!</v>
      </c>
      <c r="C5996" s="32"/>
      <c r="D5996" s="32"/>
      <c r="E5996" s="229"/>
      <c r="F5996" s="32"/>
      <c r="G5996" s="229"/>
      <c r="H5996" s="229"/>
      <c r="I5996" s="32"/>
      <c r="J5996" s="32"/>
      <c r="K5996" s="229"/>
      <c r="L5996" s="229"/>
      <c r="M5996" s="32"/>
      <c r="N5996" s="229"/>
    </row>
    <row r="5997">
      <c r="A5997" s="227" t="str">
        <f t="shared" si="1"/>
        <v>#VALUE!</v>
      </c>
      <c r="B5997" s="227" t="str">
        <f t="shared" si="2"/>
        <v>#VALUE!</v>
      </c>
      <c r="C5997" s="32"/>
      <c r="D5997" s="32"/>
      <c r="E5997" s="229"/>
      <c r="F5997" s="32"/>
      <c r="G5997" s="229"/>
      <c r="H5997" s="229"/>
      <c r="I5997" s="32"/>
      <c r="J5997" s="32"/>
      <c r="K5997" s="229"/>
      <c r="L5997" s="229"/>
      <c r="M5997" s="32"/>
      <c r="N5997" s="229"/>
    </row>
    <row r="5998">
      <c r="A5998" s="227" t="str">
        <f t="shared" si="1"/>
        <v>#VALUE!</v>
      </c>
      <c r="B5998" s="227" t="str">
        <f t="shared" si="2"/>
        <v>#VALUE!</v>
      </c>
      <c r="C5998" s="32"/>
      <c r="D5998" s="32"/>
      <c r="E5998" s="229"/>
      <c r="F5998" s="32"/>
      <c r="G5998" s="229"/>
      <c r="H5998" s="229"/>
      <c r="I5998" s="32"/>
      <c r="J5998" s="32"/>
      <c r="K5998" s="229"/>
      <c r="L5998" s="229"/>
      <c r="M5998" s="32"/>
      <c r="N5998" s="229"/>
    </row>
    <row r="5999">
      <c r="A5999" s="227" t="str">
        <f t="shared" si="1"/>
        <v>#VALUE!</v>
      </c>
      <c r="B5999" s="227" t="str">
        <f t="shared" si="2"/>
        <v>#VALUE!</v>
      </c>
      <c r="C5999" s="32"/>
      <c r="D5999" s="32"/>
      <c r="E5999" s="231"/>
      <c r="F5999" s="32"/>
      <c r="G5999" s="229"/>
      <c r="H5999" s="229"/>
      <c r="I5999" s="32"/>
      <c r="J5999" s="32"/>
      <c r="K5999" s="229"/>
      <c r="L5999" s="229"/>
      <c r="M5999" s="32"/>
      <c r="N5999" s="229"/>
    </row>
    <row r="6000">
      <c r="A6000" s="227" t="str">
        <f t="shared" si="1"/>
        <v>#VALUE!</v>
      </c>
      <c r="B6000" s="227" t="str">
        <f t="shared" si="2"/>
        <v>#VALUE!</v>
      </c>
      <c r="C6000" s="32"/>
      <c r="D6000" s="32"/>
      <c r="E6000" s="229"/>
      <c r="F6000" s="32"/>
      <c r="G6000" s="229"/>
      <c r="H6000" s="229"/>
      <c r="I6000" s="32"/>
      <c r="J6000" s="32"/>
      <c r="K6000" s="229"/>
      <c r="L6000" s="229"/>
      <c r="M6000" s="32"/>
      <c r="N6000" s="229"/>
    </row>
    <row r="6001">
      <c r="A6001" s="227" t="str">
        <f t="shared" si="1"/>
        <v>#VALUE!</v>
      </c>
      <c r="B6001" s="227" t="str">
        <f t="shared" si="2"/>
        <v>#VALUE!</v>
      </c>
      <c r="C6001" s="32"/>
      <c r="D6001" s="32"/>
      <c r="E6001" s="229"/>
      <c r="F6001" s="32"/>
      <c r="G6001" s="229"/>
      <c r="H6001" s="229"/>
      <c r="I6001" s="32"/>
      <c r="J6001" s="32"/>
      <c r="K6001" s="229"/>
      <c r="L6001" s="229"/>
      <c r="M6001" s="32"/>
      <c r="N6001" s="229"/>
    </row>
    <row r="6002">
      <c r="A6002" s="227" t="str">
        <f t="shared" si="1"/>
        <v>#VALUE!</v>
      </c>
      <c r="B6002" s="227" t="str">
        <f t="shared" si="2"/>
        <v>#VALUE!</v>
      </c>
      <c r="C6002" s="32"/>
      <c r="D6002" s="32"/>
      <c r="E6002" s="229"/>
      <c r="F6002" s="32"/>
      <c r="G6002" s="229"/>
      <c r="H6002" s="229"/>
      <c r="I6002" s="32"/>
      <c r="J6002" s="32"/>
      <c r="K6002" s="229"/>
      <c r="L6002" s="229"/>
      <c r="M6002" s="32"/>
      <c r="N6002" s="229"/>
    </row>
    <row r="6003">
      <c r="A6003" s="227" t="str">
        <f t="shared" si="1"/>
        <v>#VALUE!</v>
      </c>
      <c r="B6003" s="227" t="str">
        <f t="shared" si="2"/>
        <v>#VALUE!</v>
      </c>
      <c r="C6003" s="32"/>
      <c r="D6003" s="32"/>
      <c r="E6003" s="229"/>
      <c r="F6003" s="32"/>
      <c r="G6003" s="229"/>
      <c r="H6003" s="229"/>
      <c r="I6003" s="32"/>
      <c r="J6003" s="32"/>
      <c r="K6003" s="229"/>
      <c r="L6003" s="229"/>
      <c r="M6003" s="32"/>
      <c r="N6003" s="229"/>
    </row>
    <row r="6004">
      <c r="A6004" s="227" t="str">
        <f t="shared" si="1"/>
        <v>#VALUE!</v>
      </c>
      <c r="B6004" s="227" t="str">
        <f t="shared" si="2"/>
        <v>#VALUE!</v>
      </c>
      <c r="C6004" s="32"/>
      <c r="D6004" s="32"/>
      <c r="E6004" s="229"/>
      <c r="F6004" s="32"/>
      <c r="G6004" s="229"/>
      <c r="H6004" s="229"/>
      <c r="I6004" s="32"/>
      <c r="J6004" s="32"/>
      <c r="K6004" s="229"/>
      <c r="L6004" s="229"/>
      <c r="M6004" s="32"/>
      <c r="N6004" s="229"/>
    </row>
    <row r="6005">
      <c r="A6005" s="227" t="str">
        <f t="shared" si="1"/>
        <v>#VALUE!</v>
      </c>
      <c r="B6005" s="227" t="str">
        <f t="shared" si="2"/>
        <v>#VALUE!</v>
      </c>
      <c r="C6005" s="32"/>
      <c r="D6005" s="32"/>
      <c r="E6005" s="229"/>
      <c r="F6005" s="32"/>
      <c r="G6005" s="229"/>
      <c r="H6005" s="229"/>
      <c r="I6005" s="32"/>
      <c r="J6005" s="32"/>
      <c r="K6005" s="229"/>
      <c r="L6005" s="229"/>
      <c r="M6005" s="32"/>
      <c r="N6005" s="229"/>
    </row>
    <row r="6006">
      <c r="A6006" s="227" t="str">
        <f t="shared" si="1"/>
        <v>#VALUE!</v>
      </c>
      <c r="B6006" s="227" t="str">
        <f t="shared" si="2"/>
        <v>#VALUE!</v>
      </c>
      <c r="C6006" s="32"/>
      <c r="D6006" s="32"/>
      <c r="E6006" s="229"/>
      <c r="F6006" s="32"/>
      <c r="G6006" s="229"/>
      <c r="H6006" s="229"/>
      <c r="I6006" s="32"/>
      <c r="J6006" s="32"/>
      <c r="K6006" s="229"/>
      <c r="L6006" s="229"/>
      <c r="M6006" s="32"/>
      <c r="N6006" s="229"/>
    </row>
    <row r="6007">
      <c r="A6007" s="227" t="str">
        <f t="shared" si="1"/>
        <v>#VALUE!</v>
      </c>
      <c r="B6007" s="227" t="str">
        <f t="shared" si="2"/>
        <v>#VALUE!</v>
      </c>
      <c r="C6007" s="32"/>
      <c r="D6007" s="32"/>
      <c r="E6007" s="229"/>
      <c r="F6007" s="32"/>
      <c r="G6007" s="229"/>
      <c r="H6007" s="229"/>
      <c r="I6007" s="32"/>
      <c r="J6007" s="32"/>
      <c r="K6007" s="229"/>
      <c r="L6007" s="229"/>
      <c r="M6007" s="32"/>
      <c r="N6007" s="229"/>
    </row>
    <row r="6008">
      <c r="A6008" s="227" t="str">
        <f t="shared" si="1"/>
        <v>#VALUE!</v>
      </c>
      <c r="B6008" s="227" t="str">
        <f t="shared" si="2"/>
        <v>#VALUE!</v>
      </c>
      <c r="C6008" s="32"/>
      <c r="D6008" s="32"/>
      <c r="E6008" s="229"/>
      <c r="F6008" s="32"/>
      <c r="G6008" s="229"/>
      <c r="H6008" s="229"/>
      <c r="I6008" s="32"/>
      <c r="J6008" s="32"/>
      <c r="K6008" s="229"/>
      <c r="L6008" s="229"/>
      <c r="M6008" s="32"/>
      <c r="N6008" s="229"/>
    </row>
    <row r="6009">
      <c r="A6009" s="227" t="str">
        <f t="shared" si="1"/>
        <v>#VALUE!</v>
      </c>
      <c r="B6009" s="227" t="str">
        <f t="shared" si="2"/>
        <v>#VALUE!</v>
      </c>
      <c r="C6009" s="32"/>
      <c r="D6009" s="32"/>
      <c r="E6009" s="229"/>
      <c r="F6009" s="32"/>
      <c r="G6009" s="229"/>
      <c r="H6009" s="229"/>
      <c r="I6009" s="32"/>
      <c r="J6009" s="32"/>
      <c r="K6009" s="229"/>
      <c r="L6009" s="229"/>
      <c r="M6009" s="232"/>
      <c r="N6009" s="229"/>
    </row>
    <row r="6010">
      <c r="A6010" s="227" t="str">
        <f t="shared" si="1"/>
        <v>#VALUE!</v>
      </c>
      <c r="B6010" s="227" t="str">
        <f t="shared" si="2"/>
        <v>#VALUE!</v>
      </c>
      <c r="C6010" s="32"/>
      <c r="D6010" s="32"/>
      <c r="E6010" s="229"/>
      <c r="F6010" s="32"/>
      <c r="G6010" s="229"/>
      <c r="H6010" s="229"/>
      <c r="I6010" s="232"/>
      <c r="J6010" s="32"/>
      <c r="K6010" s="229"/>
      <c r="L6010" s="229"/>
      <c r="M6010" s="232"/>
      <c r="N6010" s="229"/>
    </row>
    <row r="6011">
      <c r="A6011" s="227" t="str">
        <f t="shared" si="1"/>
        <v>#VALUE!</v>
      </c>
      <c r="B6011" s="227" t="str">
        <f t="shared" si="2"/>
        <v>#VALUE!</v>
      </c>
      <c r="C6011" s="32"/>
      <c r="D6011" s="32"/>
      <c r="E6011" s="229"/>
      <c r="F6011" s="32"/>
      <c r="G6011" s="229"/>
      <c r="H6011" s="229"/>
      <c r="I6011" s="32"/>
      <c r="J6011" s="32"/>
      <c r="K6011" s="229"/>
      <c r="L6011" s="229"/>
      <c r="M6011" s="32"/>
      <c r="N6011" s="229"/>
    </row>
    <row r="6012">
      <c r="A6012" s="227" t="str">
        <f t="shared" si="1"/>
        <v>#VALUE!</v>
      </c>
      <c r="B6012" s="227" t="str">
        <f t="shared" si="2"/>
        <v>#VALUE!</v>
      </c>
      <c r="C6012" s="32"/>
      <c r="D6012" s="32"/>
      <c r="E6012" s="229"/>
      <c r="F6012" s="32"/>
      <c r="G6012" s="229"/>
      <c r="H6012" s="229"/>
      <c r="I6012" s="32"/>
      <c r="J6012" s="32"/>
      <c r="K6012" s="229"/>
      <c r="L6012" s="229"/>
      <c r="M6012" s="32"/>
      <c r="N6012" s="229"/>
    </row>
    <row r="6013">
      <c r="A6013" s="227" t="str">
        <f t="shared" si="1"/>
        <v>#VALUE!</v>
      </c>
      <c r="B6013" s="227" t="str">
        <f t="shared" si="2"/>
        <v>#VALUE!</v>
      </c>
      <c r="C6013" s="32"/>
      <c r="D6013" s="32"/>
      <c r="E6013" s="231"/>
      <c r="F6013" s="32"/>
      <c r="G6013" s="229"/>
      <c r="H6013" s="229"/>
      <c r="I6013" s="32"/>
      <c r="J6013" s="32"/>
      <c r="K6013" s="229"/>
      <c r="L6013" s="229"/>
      <c r="M6013" s="232"/>
      <c r="N6013" s="229"/>
    </row>
    <row r="6014">
      <c r="A6014" s="227" t="str">
        <f t="shared" si="1"/>
        <v>#VALUE!</v>
      </c>
      <c r="B6014" s="227" t="str">
        <f t="shared" si="2"/>
        <v>#VALUE!</v>
      </c>
      <c r="C6014" s="32"/>
      <c r="D6014" s="32"/>
      <c r="E6014" s="229"/>
      <c r="F6014" s="32"/>
      <c r="G6014" s="229"/>
      <c r="H6014" s="229"/>
      <c r="I6014" s="32"/>
      <c r="J6014" s="32"/>
      <c r="K6014" s="229"/>
      <c r="L6014" s="229"/>
      <c r="M6014" s="32"/>
      <c r="N6014" s="229"/>
    </row>
    <row r="6015">
      <c r="A6015" s="227" t="str">
        <f t="shared" si="1"/>
        <v>#VALUE!</v>
      </c>
      <c r="B6015" s="227" t="str">
        <f t="shared" si="2"/>
        <v>#VALUE!</v>
      </c>
      <c r="C6015" s="32"/>
      <c r="D6015" s="32"/>
      <c r="E6015" s="229"/>
      <c r="F6015" s="32"/>
      <c r="G6015" s="229"/>
      <c r="H6015" s="229"/>
      <c r="I6015" s="32"/>
      <c r="J6015" s="32"/>
      <c r="K6015" s="229"/>
      <c r="L6015" s="229"/>
      <c r="M6015" s="32"/>
      <c r="N6015" s="229"/>
    </row>
    <row r="6016">
      <c r="A6016" s="227" t="str">
        <f t="shared" si="1"/>
        <v>#VALUE!</v>
      </c>
      <c r="B6016" s="227" t="str">
        <f t="shared" si="2"/>
        <v>#VALUE!</v>
      </c>
      <c r="C6016" s="32"/>
      <c r="D6016" s="32"/>
      <c r="E6016" s="231"/>
      <c r="F6016" s="32"/>
      <c r="G6016" s="229"/>
      <c r="H6016" s="229"/>
      <c r="I6016" s="32"/>
      <c r="J6016" s="32"/>
      <c r="K6016" s="229"/>
      <c r="L6016" s="229"/>
      <c r="M6016" s="32"/>
      <c r="N6016" s="229"/>
    </row>
    <row r="6017">
      <c r="A6017" s="227" t="str">
        <f t="shared" si="1"/>
        <v>#VALUE!</v>
      </c>
      <c r="B6017" s="227" t="str">
        <f t="shared" si="2"/>
        <v>#VALUE!</v>
      </c>
      <c r="C6017" s="32"/>
      <c r="D6017" s="32"/>
      <c r="E6017" s="229"/>
      <c r="F6017" s="32"/>
      <c r="G6017" s="229"/>
      <c r="H6017" s="229"/>
      <c r="I6017" s="32"/>
      <c r="J6017" s="32"/>
      <c r="K6017" s="229"/>
      <c r="L6017" s="229"/>
      <c r="M6017" s="32"/>
      <c r="N6017" s="229"/>
    </row>
    <row r="6018">
      <c r="A6018" s="227" t="str">
        <f t="shared" si="1"/>
        <v>#VALUE!</v>
      </c>
      <c r="B6018" s="227" t="str">
        <f t="shared" si="2"/>
        <v>#VALUE!</v>
      </c>
      <c r="C6018" s="32"/>
      <c r="D6018" s="32"/>
      <c r="E6018" s="229"/>
      <c r="F6018" s="32"/>
      <c r="G6018" s="229"/>
      <c r="H6018" s="229"/>
      <c r="I6018" s="32"/>
      <c r="J6018" s="32"/>
      <c r="K6018" s="229"/>
      <c r="L6018" s="229"/>
      <c r="M6018" s="32"/>
      <c r="N6018" s="229"/>
    </row>
    <row r="6019">
      <c r="A6019" s="227" t="str">
        <f t="shared" si="1"/>
        <v>#VALUE!</v>
      </c>
      <c r="B6019" s="227" t="str">
        <f t="shared" si="2"/>
        <v>#VALUE!</v>
      </c>
      <c r="C6019" s="32"/>
      <c r="D6019" s="32"/>
      <c r="E6019" s="231"/>
      <c r="F6019" s="32"/>
      <c r="G6019" s="229"/>
      <c r="H6019" s="229"/>
      <c r="I6019" s="32"/>
      <c r="J6019" s="32"/>
      <c r="K6019" s="229"/>
      <c r="L6019" s="229"/>
      <c r="M6019" s="32"/>
      <c r="N6019" s="229"/>
    </row>
    <row r="6020">
      <c r="A6020" s="227" t="str">
        <f t="shared" si="1"/>
        <v>#VALUE!</v>
      </c>
      <c r="B6020" s="227" t="str">
        <f t="shared" si="2"/>
        <v>#VALUE!</v>
      </c>
      <c r="C6020" s="32"/>
      <c r="D6020" s="32"/>
      <c r="E6020" s="229"/>
      <c r="F6020" s="32"/>
      <c r="G6020" s="229"/>
      <c r="H6020" s="229"/>
      <c r="I6020" s="32"/>
      <c r="J6020" s="32"/>
      <c r="K6020" s="229"/>
      <c r="L6020" s="229"/>
      <c r="M6020" s="32"/>
      <c r="N6020" s="229"/>
    </row>
    <row r="6021">
      <c r="A6021" s="227" t="str">
        <f t="shared" si="1"/>
        <v>#VALUE!</v>
      </c>
      <c r="B6021" s="227" t="str">
        <f t="shared" si="2"/>
        <v>#VALUE!</v>
      </c>
      <c r="C6021" s="32"/>
      <c r="D6021" s="32"/>
      <c r="E6021" s="231"/>
      <c r="F6021" s="32"/>
      <c r="G6021" s="229"/>
      <c r="H6021" s="229"/>
      <c r="I6021" s="32"/>
      <c r="J6021" s="32"/>
      <c r="K6021" s="229"/>
      <c r="L6021" s="229"/>
      <c r="M6021" s="32"/>
      <c r="N6021" s="229"/>
    </row>
    <row r="6022">
      <c r="A6022" s="227" t="str">
        <f t="shared" si="1"/>
        <v>#VALUE!</v>
      </c>
      <c r="B6022" s="227" t="str">
        <f t="shared" si="2"/>
        <v>#VALUE!</v>
      </c>
      <c r="C6022" s="32"/>
      <c r="D6022" s="32"/>
      <c r="E6022" s="229"/>
      <c r="F6022" s="32"/>
      <c r="G6022" s="229"/>
      <c r="H6022" s="229"/>
      <c r="I6022" s="32"/>
      <c r="J6022" s="32"/>
      <c r="K6022" s="229"/>
      <c r="L6022" s="229"/>
      <c r="M6022" s="32"/>
      <c r="N6022" s="229"/>
    </row>
    <row r="6023">
      <c r="A6023" s="227" t="str">
        <f t="shared" si="1"/>
        <v>#VALUE!</v>
      </c>
      <c r="B6023" s="227" t="str">
        <f t="shared" si="2"/>
        <v>#VALUE!</v>
      </c>
      <c r="C6023" s="32"/>
      <c r="D6023" s="32"/>
      <c r="E6023" s="231"/>
      <c r="F6023" s="32"/>
      <c r="G6023" s="229"/>
      <c r="H6023" s="229"/>
      <c r="I6023" s="32"/>
      <c r="J6023" s="32"/>
      <c r="K6023" s="229"/>
      <c r="L6023" s="229"/>
      <c r="M6023" s="32"/>
      <c r="N6023" s="229"/>
    </row>
    <row r="6024">
      <c r="A6024" s="227" t="str">
        <f t="shared" si="1"/>
        <v>#VALUE!</v>
      </c>
      <c r="B6024" s="227" t="str">
        <f t="shared" si="2"/>
        <v>#VALUE!</v>
      </c>
      <c r="C6024" s="32"/>
      <c r="D6024" s="32"/>
      <c r="E6024" s="231"/>
      <c r="F6024" s="32"/>
      <c r="G6024" s="229"/>
      <c r="H6024" s="229"/>
      <c r="I6024" s="32"/>
      <c r="J6024" s="32"/>
      <c r="K6024" s="229"/>
      <c r="L6024" s="229"/>
      <c r="M6024" s="232"/>
      <c r="N6024" s="229"/>
    </row>
    <row r="6025">
      <c r="A6025" s="227" t="str">
        <f t="shared" si="1"/>
        <v>#VALUE!</v>
      </c>
      <c r="B6025" s="227" t="str">
        <f t="shared" si="2"/>
        <v>#VALUE!</v>
      </c>
      <c r="C6025" s="32"/>
      <c r="D6025" s="32"/>
      <c r="E6025" s="231"/>
      <c r="F6025" s="32"/>
      <c r="G6025" s="229"/>
      <c r="H6025" s="229"/>
      <c r="I6025" s="32"/>
      <c r="J6025" s="32"/>
      <c r="K6025" s="229"/>
      <c r="L6025" s="229"/>
      <c r="M6025" s="232"/>
      <c r="N6025" s="229"/>
    </row>
    <row r="6026">
      <c r="A6026" s="227" t="str">
        <f t="shared" si="1"/>
        <v>#VALUE!</v>
      </c>
      <c r="B6026" s="227" t="str">
        <f t="shared" si="2"/>
        <v>#VALUE!</v>
      </c>
      <c r="C6026" s="32"/>
      <c r="D6026" s="32"/>
      <c r="E6026" s="231"/>
      <c r="F6026" s="32"/>
      <c r="G6026" s="229"/>
      <c r="H6026" s="229"/>
      <c r="I6026" s="32"/>
      <c r="J6026" s="32"/>
      <c r="K6026" s="229"/>
      <c r="L6026" s="229"/>
      <c r="M6026" s="232"/>
      <c r="N6026" s="229"/>
    </row>
    <row r="6027">
      <c r="A6027" s="227" t="str">
        <f t="shared" si="1"/>
        <v>#VALUE!</v>
      </c>
      <c r="B6027" s="227" t="str">
        <f t="shared" si="2"/>
        <v>#VALUE!</v>
      </c>
      <c r="C6027" s="32"/>
      <c r="D6027" s="32"/>
      <c r="E6027" s="229"/>
      <c r="F6027" s="32"/>
      <c r="G6027" s="229"/>
      <c r="H6027" s="229"/>
      <c r="I6027" s="32"/>
      <c r="J6027" s="32"/>
      <c r="K6027" s="229"/>
      <c r="L6027" s="229"/>
      <c r="M6027" s="232"/>
      <c r="N6027" s="229"/>
    </row>
    <row r="6028">
      <c r="A6028" s="227" t="str">
        <f t="shared" si="1"/>
        <v>#VALUE!</v>
      </c>
      <c r="B6028" s="227" t="str">
        <f t="shared" si="2"/>
        <v>#VALUE!</v>
      </c>
      <c r="C6028" s="32"/>
      <c r="D6028" s="32"/>
      <c r="E6028" s="229"/>
      <c r="F6028" s="32"/>
      <c r="G6028" s="229"/>
      <c r="H6028" s="229"/>
      <c r="I6028" s="32"/>
      <c r="J6028" s="32"/>
      <c r="K6028" s="229"/>
      <c r="L6028" s="229"/>
      <c r="M6028" s="32"/>
      <c r="N6028" s="229"/>
    </row>
    <row r="6029">
      <c r="A6029" s="227" t="str">
        <f t="shared" si="1"/>
        <v>#VALUE!</v>
      </c>
      <c r="B6029" s="227" t="str">
        <f t="shared" si="2"/>
        <v>#VALUE!</v>
      </c>
      <c r="C6029" s="32"/>
      <c r="D6029" s="32"/>
      <c r="E6029" s="229"/>
      <c r="F6029" s="32"/>
      <c r="G6029" s="229"/>
      <c r="H6029" s="229"/>
      <c r="I6029" s="32"/>
      <c r="J6029" s="32"/>
      <c r="K6029" s="229"/>
      <c r="L6029" s="229"/>
      <c r="M6029" s="232"/>
      <c r="N6029" s="229"/>
    </row>
    <row r="6030">
      <c r="A6030" s="227" t="str">
        <f t="shared" si="1"/>
        <v>#VALUE!</v>
      </c>
      <c r="B6030" s="227" t="str">
        <f t="shared" si="2"/>
        <v>#VALUE!</v>
      </c>
      <c r="C6030" s="32"/>
      <c r="D6030" s="32"/>
      <c r="E6030" s="229"/>
      <c r="F6030" s="32"/>
      <c r="G6030" s="229"/>
      <c r="H6030" s="229"/>
      <c r="I6030" s="32"/>
      <c r="J6030" s="32"/>
      <c r="K6030" s="229"/>
      <c r="L6030" s="229"/>
      <c r="M6030" s="32"/>
      <c r="N6030" s="229"/>
    </row>
    <row r="6031">
      <c r="A6031" s="227" t="str">
        <f t="shared" si="1"/>
        <v>#VALUE!</v>
      </c>
      <c r="B6031" s="227" t="str">
        <f t="shared" si="2"/>
        <v>#VALUE!</v>
      </c>
      <c r="C6031" s="32"/>
      <c r="D6031" s="32"/>
      <c r="E6031" s="231"/>
      <c r="F6031" s="32"/>
      <c r="G6031" s="229"/>
      <c r="H6031" s="229"/>
      <c r="I6031" s="32"/>
      <c r="J6031" s="32"/>
      <c r="K6031" s="229"/>
      <c r="L6031" s="229"/>
      <c r="M6031" s="32"/>
      <c r="N6031" s="229"/>
    </row>
    <row r="6032">
      <c r="A6032" s="227" t="str">
        <f t="shared" si="1"/>
        <v>#VALUE!</v>
      </c>
      <c r="B6032" s="227" t="str">
        <f t="shared" si="2"/>
        <v>#VALUE!</v>
      </c>
      <c r="C6032" s="32"/>
      <c r="D6032" s="32"/>
      <c r="E6032" s="231"/>
      <c r="F6032" s="32"/>
      <c r="G6032" s="229"/>
      <c r="H6032" s="229"/>
      <c r="I6032" s="32"/>
      <c r="J6032" s="32"/>
      <c r="K6032" s="229"/>
      <c r="L6032" s="229"/>
      <c r="M6032" s="32"/>
      <c r="N6032" s="229"/>
    </row>
    <row r="6033">
      <c r="A6033" s="227" t="str">
        <f t="shared" si="1"/>
        <v>#VALUE!</v>
      </c>
      <c r="B6033" s="227" t="str">
        <f t="shared" si="2"/>
        <v>#VALUE!</v>
      </c>
      <c r="C6033" s="32"/>
      <c r="D6033" s="32"/>
      <c r="E6033" s="229"/>
      <c r="F6033" s="32"/>
      <c r="G6033" s="229"/>
      <c r="H6033" s="229"/>
      <c r="I6033" s="32"/>
      <c r="J6033" s="32"/>
      <c r="K6033" s="229"/>
      <c r="L6033" s="229"/>
      <c r="M6033" s="32"/>
      <c r="N6033" s="229"/>
    </row>
    <row r="6034">
      <c r="A6034" s="227" t="str">
        <f t="shared" si="1"/>
        <v>#VALUE!</v>
      </c>
      <c r="B6034" s="227" t="str">
        <f t="shared" si="2"/>
        <v>#VALUE!</v>
      </c>
      <c r="C6034" s="32"/>
      <c r="D6034" s="32"/>
      <c r="E6034" s="229"/>
      <c r="F6034" s="32"/>
      <c r="G6034" s="229"/>
      <c r="H6034" s="229"/>
      <c r="I6034" s="32"/>
      <c r="J6034" s="32"/>
      <c r="K6034" s="229"/>
      <c r="L6034" s="229"/>
      <c r="M6034" s="32"/>
      <c r="N6034" s="229"/>
    </row>
    <row r="6035">
      <c r="A6035" s="227" t="str">
        <f t="shared" si="1"/>
        <v>#VALUE!</v>
      </c>
      <c r="B6035" s="227" t="str">
        <f t="shared" si="2"/>
        <v>#VALUE!</v>
      </c>
      <c r="C6035" s="32"/>
      <c r="D6035" s="32"/>
      <c r="E6035" s="229"/>
      <c r="F6035" s="32"/>
      <c r="G6035" s="229"/>
      <c r="H6035" s="229"/>
      <c r="I6035" s="32"/>
      <c r="J6035" s="32"/>
      <c r="K6035" s="229"/>
      <c r="L6035" s="229"/>
      <c r="M6035" s="32"/>
      <c r="N6035" s="229"/>
    </row>
    <row r="6036">
      <c r="A6036" s="227" t="str">
        <f t="shared" si="1"/>
        <v>#VALUE!</v>
      </c>
      <c r="B6036" s="227" t="str">
        <f t="shared" si="2"/>
        <v>#VALUE!</v>
      </c>
      <c r="C6036" s="32"/>
      <c r="D6036" s="32"/>
      <c r="E6036" s="229"/>
      <c r="F6036" s="32"/>
      <c r="G6036" s="229"/>
      <c r="H6036" s="229"/>
      <c r="I6036" s="32"/>
      <c r="J6036" s="32"/>
      <c r="K6036" s="229"/>
      <c r="L6036" s="229"/>
      <c r="M6036" s="32"/>
      <c r="N6036" s="229"/>
    </row>
    <row r="6037">
      <c r="A6037" s="227" t="str">
        <f t="shared" si="1"/>
        <v>#VALUE!</v>
      </c>
      <c r="B6037" s="227" t="str">
        <f t="shared" si="2"/>
        <v>#VALUE!</v>
      </c>
      <c r="C6037" s="32"/>
      <c r="D6037" s="32"/>
      <c r="E6037" s="229"/>
      <c r="F6037" s="32"/>
      <c r="G6037" s="229"/>
      <c r="H6037" s="229"/>
      <c r="I6037" s="32"/>
      <c r="J6037" s="32"/>
      <c r="K6037" s="229"/>
      <c r="L6037" s="229"/>
      <c r="M6037" s="32"/>
      <c r="N6037" s="229"/>
    </row>
    <row r="6038">
      <c r="A6038" s="227" t="str">
        <f t="shared" si="1"/>
        <v>#VALUE!</v>
      </c>
      <c r="B6038" s="227" t="str">
        <f t="shared" si="2"/>
        <v>#VALUE!</v>
      </c>
      <c r="C6038" s="32"/>
      <c r="D6038" s="32"/>
      <c r="E6038" s="229"/>
      <c r="F6038" s="32"/>
      <c r="G6038" s="229"/>
      <c r="H6038" s="229"/>
      <c r="I6038" s="32"/>
      <c r="J6038" s="32"/>
      <c r="K6038" s="229"/>
      <c r="L6038" s="229"/>
      <c r="M6038" s="232"/>
      <c r="N6038" s="229"/>
    </row>
    <row r="6039">
      <c r="A6039" s="227" t="str">
        <f t="shared" si="1"/>
        <v>#VALUE!</v>
      </c>
      <c r="B6039" s="227" t="str">
        <f t="shared" si="2"/>
        <v>#VALUE!</v>
      </c>
      <c r="C6039" s="32"/>
      <c r="D6039" s="32"/>
      <c r="E6039" s="229"/>
      <c r="F6039" s="32"/>
      <c r="G6039" s="229"/>
      <c r="H6039" s="229"/>
      <c r="I6039" s="32"/>
      <c r="J6039" s="32"/>
      <c r="K6039" s="229"/>
      <c r="L6039" s="229"/>
      <c r="M6039" s="232"/>
      <c r="N6039" s="229"/>
    </row>
    <row r="6040">
      <c r="A6040" s="227" t="str">
        <f t="shared" si="1"/>
        <v>#VALUE!</v>
      </c>
      <c r="B6040" s="227" t="str">
        <f t="shared" si="2"/>
        <v>#VALUE!</v>
      </c>
      <c r="C6040" s="32"/>
      <c r="D6040" s="32"/>
      <c r="E6040" s="229"/>
      <c r="F6040" s="32"/>
      <c r="G6040" s="229"/>
      <c r="H6040" s="229"/>
      <c r="I6040" s="32"/>
      <c r="J6040" s="32"/>
      <c r="K6040" s="229"/>
      <c r="L6040" s="229"/>
      <c r="M6040" s="32"/>
      <c r="N6040" s="229"/>
    </row>
    <row r="6041">
      <c r="A6041" s="227" t="str">
        <f t="shared" si="1"/>
        <v>#VALUE!</v>
      </c>
      <c r="B6041" s="227" t="str">
        <f t="shared" si="2"/>
        <v>#VALUE!</v>
      </c>
      <c r="C6041" s="32"/>
      <c r="D6041" s="32"/>
      <c r="E6041" s="229"/>
      <c r="F6041" s="32"/>
      <c r="G6041" s="229"/>
      <c r="H6041" s="229"/>
      <c r="I6041" s="32"/>
      <c r="J6041" s="32"/>
      <c r="K6041" s="229"/>
      <c r="L6041" s="229"/>
      <c r="M6041" s="32"/>
      <c r="N6041" s="229"/>
    </row>
    <row r="6042">
      <c r="A6042" s="227" t="str">
        <f t="shared" si="1"/>
        <v>#VALUE!</v>
      </c>
      <c r="B6042" s="227" t="str">
        <f t="shared" si="2"/>
        <v>#VALUE!</v>
      </c>
      <c r="C6042" s="32"/>
      <c r="D6042" s="32"/>
      <c r="E6042" s="229"/>
      <c r="F6042" s="32"/>
      <c r="G6042" s="229"/>
      <c r="H6042" s="229"/>
      <c r="I6042" s="32"/>
      <c r="J6042" s="32"/>
      <c r="K6042" s="229"/>
      <c r="L6042" s="229"/>
      <c r="M6042" s="32"/>
      <c r="N6042" s="229"/>
    </row>
    <row r="6043">
      <c r="A6043" s="227" t="str">
        <f t="shared" si="1"/>
        <v>#VALUE!</v>
      </c>
      <c r="B6043" s="227" t="str">
        <f t="shared" si="2"/>
        <v>#VALUE!</v>
      </c>
      <c r="C6043" s="32"/>
      <c r="D6043" s="32"/>
      <c r="E6043" s="229"/>
      <c r="F6043" s="32"/>
      <c r="G6043" s="229"/>
      <c r="H6043" s="229"/>
      <c r="I6043" s="32"/>
      <c r="J6043" s="32"/>
      <c r="K6043" s="229"/>
      <c r="L6043" s="229"/>
      <c r="M6043" s="232"/>
      <c r="N6043" s="229"/>
    </row>
    <row r="6044">
      <c r="A6044" s="227" t="str">
        <f t="shared" si="1"/>
        <v>#VALUE!</v>
      </c>
      <c r="B6044" s="227" t="str">
        <f t="shared" si="2"/>
        <v>#VALUE!</v>
      </c>
      <c r="C6044" s="32"/>
      <c r="D6044" s="32"/>
      <c r="E6044" s="229"/>
      <c r="F6044" s="32"/>
      <c r="G6044" s="229"/>
      <c r="H6044" s="229"/>
      <c r="I6044" s="32"/>
      <c r="J6044" s="32"/>
      <c r="K6044" s="229"/>
      <c r="L6044" s="229"/>
      <c r="M6044" s="32"/>
      <c r="N6044" s="229"/>
    </row>
    <row r="6045">
      <c r="A6045" s="227" t="str">
        <f t="shared" si="1"/>
        <v>#VALUE!</v>
      </c>
      <c r="B6045" s="227" t="str">
        <f t="shared" si="2"/>
        <v>#VALUE!</v>
      </c>
      <c r="C6045" s="32"/>
      <c r="D6045" s="32"/>
      <c r="E6045" s="229"/>
      <c r="F6045" s="32"/>
      <c r="G6045" s="229"/>
      <c r="H6045" s="229"/>
      <c r="I6045" s="32"/>
      <c r="J6045" s="32"/>
      <c r="K6045" s="229"/>
      <c r="L6045" s="229"/>
      <c r="M6045" s="232"/>
      <c r="N6045" s="229"/>
    </row>
    <row r="6046">
      <c r="A6046" s="227" t="str">
        <f t="shared" si="1"/>
        <v>#VALUE!</v>
      </c>
      <c r="B6046" s="227" t="str">
        <f t="shared" si="2"/>
        <v>#VALUE!</v>
      </c>
      <c r="C6046" s="32"/>
      <c r="D6046" s="32"/>
      <c r="E6046" s="229"/>
      <c r="F6046" s="32"/>
      <c r="G6046" s="229"/>
      <c r="H6046" s="229"/>
      <c r="I6046" s="32"/>
      <c r="J6046" s="32"/>
      <c r="K6046" s="229"/>
      <c r="L6046" s="229"/>
      <c r="M6046" s="32"/>
      <c r="N6046" s="229"/>
    </row>
    <row r="6047">
      <c r="A6047" s="227" t="str">
        <f t="shared" si="1"/>
        <v>#VALUE!</v>
      </c>
      <c r="B6047" s="227" t="str">
        <f t="shared" si="2"/>
        <v>#VALUE!</v>
      </c>
      <c r="C6047" s="32"/>
      <c r="D6047" s="32"/>
      <c r="E6047" s="229"/>
      <c r="F6047" s="32"/>
      <c r="G6047" s="229"/>
      <c r="H6047" s="229"/>
      <c r="I6047" s="32"/>
      <c r="J6047" s="32"/>
      <c r="K6047" s="229"/>
      <c r="L6047" s="229"/>
      <c r="M6047" s="32"/>
      <c r="N6047" s="229"/>
    </row>
    <row r="6048">
      <c r="A6048" s="227" t="str">
        <f t="shared" si="1"/>
        <v>#VALUE!</v>
      </c>
      <c r="B6048" s="227" t="str">
        <f t="shared" si="2"/>
        <v>#VALUE!</v>
      </c>
      <c r="C6048" s="32"/>
      <c r="D6048" s="32"/>
      <c r="E6048" s="229"/>
      <c r="F6048" s="32"/>
      <c r="G6048" s="229"/>
      <c r="H6048" s="229"/>
      <c r="I6048" s="32"/>
      <c r="J6048" s="32"/>
      <c r="K6048" s="229"/>
      <c r="L6048" s="229"/>
      <c r="M6048" s="32"/>
      <c r="N6048" s="229"/>
    </row>
    <row r="6049">
      <c r="A6049" s="227" t="str">
        <f t="shared" si="1"/>
        <v>#VALUE!</v>
      </c>
      <c r="B6049" s="227" t="str">
        <f t="shared" si="2"/>
        <v>#VALUE!</v>
      </c>
      <c r="C6049" s="32"/>
      <c r="D6049" s="32"/>
      <c r="E6049" s="229"/>
      <c r="F6049" s="32"/>
      <c r="G6049" s="229"/>
      <c r="H6049" s="229"/>
      <c r="I6049" s="32"/>
      <c r="J6049" s="32"/>
      <c r="K6049" s="229"/>
      <c r="L6049" s="229"/>
      <c r="M6049" s="32"/>
      <c r="N6049" s="229"/>
    </row>
    <row r="6050">
      <c r="A6050" s="227" t="str">
        <f t="shared" si="1"/>
        <v>#VALUE!</v>
      </c>
      <c r="B6050" s="227" t="str">
        <f t="shared" si="2"/>
        <v>#VALUE!</v>
      </c>
      <c r="C6050" s="32"/>
      <c r="D6050" s="32"/>
      <c r="E6050" s="229"/>
      <c r="F6050" s="32"/>
      <c r="G6050" s="229"/>
      <c r="H6050" s="229"/>
      <c r="I6050" s="32"/>
      <c r="J6050" s="32"/>
      <c r="K6050" s="229"/>
      <c r="L6050" s="229"/>
      <c r="M6050" s="32"/>
      <c r="N6050" s="229"/>
    </row>
    <row r="6051">
      <c r="A6051" s="227" t="str">
        <f t="shared" si="1"/>
        <v>#VALUE!</v>
      </c>
      <c r="B6051" s="227" t="str">
        <f t="shared" si="2"/>
        <v>#VALUE!</v>
      </c>
      <c r="C6051" s="32"/>
      <c r="D6051" s="32"/>
      <c r="E6051" s="229"/>
      <c r="F6051" s="32"/>
      <c r="G6051" s="229"/>
      <c r="H6051" s="229"/>
      <c r="I6051" s="32"/>
      <c r="J6051" s="32"/>
      <c r="K6051" s="229"/>
      <c r="L6051" s="229"/>
      <c r="M6051" s="32"/>
      <c r="N6051" s="229"/>
    </row>
    <row r="6052">
      <c r="A6052" s="227" t="str">
        <f t="shared" si="1"/>
        <v>#VALUE!</v>
      </c>
      <c r="B6052" s="227" t="str">
        <f t="shared" si="2"/>
        <v>#VALUE!</v>
      </c>
      <c r="C6052" s="32"/>
      <c r="D6052" s="32"/>
      <c r="E6052" s="229"/>
      <c r="F6052" s="32"/>
      <c r="G6052" s="229"/>
      <c r="H6052" s="229"/>
      <c r="I6052" s="32"/>
      <c r="J6052" s="32"/>
      <c r="K6052" s="229"/>
      <c r="L6052" s="229"/>
      <c r="M6052" s="232"/>
      <c r="N6052" s="229"/>
    </row>
    <row r="6053">
      <c r="A6053" s="227" t="str">
        <f t="shared" si="1"/>
        <v>#VALUE!</v>
      </c>
      <c r="B6053" s="227" t="str">
        <f t="shared" si="2"/>
        <v>#VALUE!</v>
      </c>
      <c r="C6053" s="32"/>
      <c r="D6053" s="32"/>
      <c r="E6053" s="229"/>
      <c r="F6053" s="32"/>
      <c r="G6053" s="229"/>
      <c r="H6053" s="229"/>
      <c r="I6053" s="32"/>
      <c r="J6053" s="32"/>
      <c r="K6053" s="229"/>
      <c r="L6053" s="229"/>
      <c r="M6053" s="232"/>
      <c r="N6053" s="229"/>
    </row>
    <row r="6054">
      <c r="A6054" s="227" t="str">
        <f t="shared" si="1"/>
        <v>#VALUE!</v>
      </c>
      <c r="B6054" s="227" t="str">
        <f t="shared" si="2"/>
        <v>#VALUE!</v>
      </c>
      <c r="C6054" s="32"/>
      <c r="D6054" s="32"/>
      <c r="E6054" s="229"/>
      <c r="F6054" s="32"/>
      <c r="G6054" s="229"/>
      <c r="H6054" s="229"/>
      <c r="I6054" s="32"/>
      <c r="J6054" s="32"/>
      <c r="K6054" s="229"/>
      <c r="L6054" s="229"/>
      <c r="M6054" s="32"/>
      <c r="N6054" s="229"/>
    </row>
    <row r="6055">
      <c r="A6055" s="227" t="str">
        <f t="shared" si="1"/>
        <v>#VALUE!</v>
      </c>
      <c r="B6055" s="227" t="str">
        <f t="shared" si="2"/>
        <v>#VALUE!</v>
      </c>
      <c r="C6055" s="32"/>
      <c r="D6055" s="32"/>
      <c r="E6055" s="229"/>
      <c r="F6055" s="32"/>
      <c r="G6055" s="229"/>
      <c r="H6055" s="229"/>
      <c r="I6055" s="32"/>
      <c r="J6055" s="32"/>
      <c r="K6055" s="229"/>
      <c r="L6055" s="229"/>
      <c r="M6055" s="32"/>
      <c r="N6055" s="229"/>
    </row>
    <row r="6056">
      <c r="A6056" s="227" t="str">
        <f t="shared" si="1"/>
        <v>#VALUE!</v>
      </c>
      <c r="B6056" s="227" t="str">
        <f t="shared" si="2"/>
        <v>#VALUE!</v>
      </c>
      <c r="C6056" s="32"/>
      <c r="D6056" s="32"/>
      <c r="E6056" s="229"/>
      <c r="F6056" s="32"/>
      <c r="G6056" s="229"/>
      <c r="H6056" s="229"/>
      <c r="I6056" s="32"/>
      <c r="J6056" s="32"/>
      <c r="K6056" s="229"/>
      <c r="L6056" s="229"/>
      <c r="M6056" s="232"/>
      <c r="N6056" s="229"/>
    </row>
    <row r="6057">
      <c r="A6057" s="227" t="str">
        <f t="shared" si="1"/>
        <v>#VALUE!</v>
      </c>
      <c r="B6057" s="227" t="str">
        <f t="shared" si="2"/>
        <v>#VALUE!</v>
      </c>
      <c r="C6057" s="32"/>
      <c r="D6057" s="32"/>
      <c r="E6057" s="231"/>
      <c r="F6057" s="32"/>
      <c r="G6057" s="229"/>
      <c r="H6057" s="229"/>
      <c r="I6057" s="32"/>
      <c r="J6057" s="32"/>
      <c r="K6057" s="229"/>
      <c r="L6057" s="229"/>
      <c r="M6057" s="232"/>
      <c r="N6057" s="229"/>
    </row>
    <row r="6058">
      <c r="A6058" s="227" t="str">
        <f t="shared" si="1"/>
        <v>#VALUE!</v>
      </c>
      <c r="B6058" s="227" t="str">
        <f t="shared" si="2"/>
        <v>#VALUE!</v>
      </c>
      <c r="C6058" s="32"/>
      <c r="D6058" s="32"/>
      <c r="E6058" s="229"/>
      <c r="F6058" s="32"/>
      <c r="G6058" s="229"/>
      <c r="H6058" s="229"/>
      <c r="I6058" s="32"/>
      <c r="J6058" s="32"/>
      <c r="K6058" s="229"/>
      <c r="L6058" s="229"/>
      <c r="M6058" s="32"/>
      <c r="N6058" s="229"/>
    </row>
    <row r="6059">
      <c r="A6059" s="227" t="str">
        <f t="shared" si="1"/>
        <v>#VALUE!</v>
      </c>
      <c r="B6059" s="227" t="str">
        <f t="shared" si="2"/>
        <v>#VALUE!</v>
      </c>
      <c r="C6059" s="32"/>
      <c r="D6059" s="32"/>
      <c r="E6059" s="231"/>
      <c r="F6059" s="32"/>
      <c r="G6059" s="229"/>
      <c r="H6059" s="229"/>
      <c r="I6059" s="32"/>
      <c r="J6059" s="32"/>
      <c r="K6059" s="229"/>
      <c r="L6059" s="229"/>
      <c r="M6059" s="32"/>
      <c r="N6059" s="229"/>
    </row>
    <row r="6060">
      <c r="A6060" s="227" t="str">
        <f t="shared" si="1"/>
        <v>#VALUE!</v>
      </c>
      <c r="B6060" s="227" t="str">
        <f t="shared" si="2"/>
        <v>#VALUE!</v>
      </c>
      <c r="C6060" s="32"/>
      <c r="D6060" s="32"/>
      <c r="E6060" s="229"/>
      <c r="F6060" s="32"/>
      <c r="G6060" s="229"/>
      <c r="H6060" s="229"/>
      <c r="I6060" s="32"/>
      <c r="J6060" s="32"/>
      <c r="K6060" s="229"/>
      <c r="L6060" s="229"/>
      <c r="M6060" s="32"/>
      <c r="N6060" s="229"/>
    </row>
    <row r="6061">
      <c r="A6061" s="227" t="str">
        <f t="shared" si="1"/>
        <v>#VALUE!</v>
      </c>
      <c r="B6061" s="227" t="str">
        <f t="shared" si="2"/>
        <v>#VALUE!</v>
      </c>
      <c r="C6061" s="32"/>
      <c r="D6061" s="32"/>
      <c r="E6061" s="229"/>
      <c r="F6061" s="32"/>
      <c r="G6061" s="229"/>
      <c r="H6061" s="229"/>
      <c r="I6061" s="32"/>
      <c r="J6061" s="32"/>
      <c r="K6061" s="229"/>
      <c r="L6061" s="229"/>
      <c r="M6061" s="232"/>
      <c r="N6061" s="229"/>
    </row>
    <row r="6062">
      <c r="A6062" s="227" t="str">
        <f t="shared" si="1"/>
        <v>#VALUE!</v>
      </c>
      <c r="B6062" s="227" t="str">
        <f t="shared" si="2"/>
        <v>#VALUE!</v>
      </c>
      <c r="C6062" s="32"/>
      <c r="D6062" s="32"/>
      <c r="E6062" s="229"/>
      <c r="F6062" s="32"/>
      <c r="G6062" s="229"/>
      <c r="H6062" s="229"/>
      <c r="I6062" s="32"/>
      <c r="J6062" s="32"/>
      <c r="K6062" s="229"/>
      <c r="L6062" s="229"/>
      <c r="M6062" s="232"/>
      <c r="N6062" s="229"/>
    </row>
    <row r="6063">
      <c r="A6063" s="227" t="str">
        <f t="shared" si="1"/>
        <v>#VALUE!</v>
      </c>
      <c r="B6063" s="227" t="str">
        <f t="shared" si="2"/>
        <v>#VALUE!</v>
      </c>
      <c r="C6063" s="32"/>
      <c r="D6063" s="32"/>
      <c r="E6063" s="229"/>
      <c r="F6063" s="32"/>
      <c r="G6063" s="229"/>
      <c r="H6063" s="229"/>
      <c r="I6063" s="32"/>
      <c r="J6063" s="32"/>
      <c r="K6063" s="229"/>
      <c r="L6063" s="229"/>
      <c r="M6063" s="232"/>
      <c r="N6063" s="229"/>
    </row>
    <row r="6064">
      <c r="A6064" s="227" t="str">
        <f t="shared" si="1"/>
        <v>#VALUE!</v>
      </c>
      <c r="B6064" s="227" t="str">
        <f t="shared" si="2"/>
        <v>#VALUE!</v>
      </c>
      <c r="C6064" s="32"/>
      <c r="D6064" s="32"/>
      <c r="E6064" s="229"/>
      <c r="F6064" s="32"/>
      <c r="G6064" s="229"/>
      <c r="H6064" s="229"/>
      <c r="I6064" s="32"/>
      <c r="J6064" s="32"/>
      <c r="K6064" s="229"/>
      <c r="L6064" s="229"/>
      <c r="M6064" s="232"/>
      <c r="N6064" s="229"/>
    </row>
    <row r="6065">
      <c r="A6065" s="227" t="str">
        <f t="shared" si="1"/>
        <v>#VALUE!</v>
      </c>
      <c r="B6065" s="227" t="str">
        <f t="shared" si="2"/>
        <v>#VALUE!</v>
      </c>
      <c r="C6065" s="32"/>
      <c r="D6065" s="32"/>
      <c r="E6065" s="229"/>
      <c r="F6065" s="32"/>
      <c r="G6065" s="229"/>
      <c r="H6065" s="229"/>
      <c r="I6065" s="32"/>
      <c r="J6065" s="32"/>
      <c r="K6065" s="229"/>
      <c r="L6065" s="229"/>
      <c r="M6065" s="232"/>
      <c r="N6065" s="229"/>
    </row>
    <row r="6066">
      <c r="A6066" s="227" t="str">
        <f t="shared" si="1"/>
        <v>#VALUE!</v>
      </c>
      <c r="B6066" s="227" t="str">
        <f t="shared" si="2"/>
        <v>#VALUE!</v>
      </c>
      <c r="C6066" s="32"/>
      <c r="D6066" s="32"/>
      <c r="E6066" s="229"/>
      <c r="F6066" s="32"/>
      <c r="G6066" s="229"/>
      <c r="H6066" s="229"/>
      <c r="I6066" s="32"/>
      <c r="J6066" s="32"/>
      <c r="K6066" s="229"/>
      <c r="L6066" s="229"/>
      <c r="M6066" s="232"/>
      <c r="N6066" s="229"/>
    </row>
    <row r="6067">
      <c r="A6067" s="227" t="str">
        <f t="shared" si="1"/>
        <v>#VALUE!</v>
      </c>
      <c r="B6067" s="227" t="str">
        <f t="shared" si="2"/>
        <v>#VALUE!</v>
      </c>
      <c r="C6067" s="32"/>
      <c r="D6067" s="32"/>
      <c r="E6067" s="231"/>
      <c r="F6067" s="32"/>
      <c r="G6067" s="229"/>
      <c r="H6067" s="229"/>
      <c r="I6067" s="32"/>
      <c r="J6067" s="32"/>
      <c r="K6067" s="229"/>
      <c r="L6067" s="229"/>
      <c r="M6067" s="232"/>
      <c r="N6067" s="229"/>
    </row>
    <row r="6068">
      <c r="A6068" s="227" t="str">
        <f t="shared" si="1"/>
        <v>#VALUE!</v>
      </c>
      <c r="B6068" s="227" t="str">
        <f t="shared" si="2"/>
        <v>#VALUE!</v>
      </c>
      <c r="C6068" s="32"/>
      <c r="D6068" s="32"/>
      <c r="E6068" s="229"/>
      <c r="F6068" s="32"/>
      <c r="G6068" s="229"/>
      <c r="H6068" s="229"/>
      <c r="I6068" s="32"/>
      <c r="J6068" s="32"/>
      <c r="K6068" s="229"/>
      <c r="L6068" s="229"/>
      <c r="M6068" s="232"/>
      <c r="N6068" s="229"/>
    </row>
    <row r="6069">
      <c r="A6069" s="227" t="str">
        <f t="shared" si="1"/>
        <v>#VALUE!</v>
      </c>
      <c r="B6069" s="227" t="str">
        <f t="shared" si="2"/>
        <v>#VALUE!</v>
      </c>
      <c r="C6069" s="32"/>
      <c r="D6069" s="32"/>
      <c r="E6069" s="229"/>
      <c r="F6069" s="32"/>
      <c r="G6069" s="229"/>
      <c r="H6069" s="229"/>
      <c r="I6069" s="32"/>
      <c r="J6069" s="32"/>
      <c r="K6069" s="229"/>
      <c r="L6069" s="229"/>
      <c r="M6069" s="232"/>
      <c r="N6069" s="229"/>
    </row>
    <row r="6070">
      <c r="A6070" s="227" t="str">
        <f t="shared" si="1"/>
        <v>#VALUE!</v>
      </c>
      <c r="B6070" s="227" t="str">
        <f t="shared" si="2"/>
        <v>#VALUE!</v>
      </c>
      <c r="C6070" s="32"/>
      <c r="D6070" s="32"/>
      <c r="E6070" s="229"/>
      <c r="F6070" s="32"/>
      <c r="G6070" s="229"/>
      <c r="H6070" s="229"/>
      <c r="I6070" s="32"/>
      <c r="J6070" s="32"/>
      <c r="K6070" s="229"/>
      <c r="L6070" s="229"/>
      <c r="M6070" s="232"/>
      <c r="N6070" s="229"/>
    </row>
    <row r="6071">
      <c r="A6071" s="227" t="str">
        <f t="shared" si="1"/>
        <v>#VALUE!</v>
      </c>
      <c r="B6071" s="227" t="str">
        <f t="shared" si="2"/>
        <v>#VALUE!</v>
      </c>
      <c r="C6071" s="32"/>
      <c r="D6071" s="32"/>
      <c r="E6071" s="229"/>
      <c r="F6071" s="32"/>
      <c r="G6071" s="229"/>
      <c r="H6071" s="229"/>
      <c r="I6071" s="32"/>
      <c r="J6071" s="32"/>
      <c r="K6071" s="229"/>
      <c r="L6071" s="229"/>
      <c r="M6071" s="232"/>
      <c r="N6071" s="229"/>
    </row>
    <row r="6072">
      <c r="A6072" s="227" t="str">
        <f t="shared" si="1"/>
        <v>#VALUE!</v>
      </c>
      <c r="B6072" s="227" t="str">
        <f t="shared" si="2"/>
        <v>#VALUE!</v>
      </c>
      <c r="C6072" s="32"/>
      <c r="D6072" s="32"/>
      <c r="E6072" s="229"/>
      <c r="F6072" s="32"/>
      <c r="G6072" s="229"/>
      <c r="H6072" s="229"/>
      <c r="I6072" s="32"/>
      <c r="J6072" s="32"/>
      <c r="K6072" s="229"/>
      <c r="L6072" s="229"/>
      <c r="M6072" s="232"/>
      <c r="N6072" s="229"/>
    </row>
    <row r="6073">
      <c r="A6073" s="227" t="str">
        <f t="shared" si="1"/>
        <v>#VALUE!</v>
      </c>
      <c r="B6073" s="227" t="str">
        <f t="shared" si="2"/>
        <v>#VALUE!</v>
      </c>
      <c r="C6073" s="32"/>
      <c r="D6073" s="32"/>
      <c r="E6073" s="231"/>
      <c r="F6073" s="32"/>
      <c r="G6073" s="229"/>
      <c r="H6073" s="229"/>
      <c r="I6073" s="32"/>
      <c r="J6073" s="32"/>
      <c r="K6073" s="229"/>
      <c r="L6073" s="229"/>
      <c r="M6073" s="232"/>
      <c r="N6073" s="229"/>
    </row>
    <row r="6074">
      <c r="A6074" s="227" t="str">
        <f t="shared" si="1"/>
        <v>#VALUE!</v>
      </c>
      <c r="B6074" s="227" t="str">
        <f t="shared" si="2"/>
        <v>#VALUE!</v>
      </c>
      <c r="C6074" s="32"/>
      <c r="D6074" s="32"/>
      <c r="E6074" s="231"/>
      <c r="F6074" s="32"/>
      <c r="G6074" s="229"/>
      <c r="H6074" s="229"/>
      <c r="I6074" s="32"/>
      <c r="J6074" s="32"/>
      <c r="K6074" s="229"/>
      <c r="L6074" s="229"/>
      <c r="M6074" s="232"/>
      <c r="N6074" s="229"/>
    </row>
    <row r="6075">
      <c r="A6075" s="227" t="str">
        <f t="shared" si="1"/>
        <v>#VALUE!</v>
      </c>
      <c r="B6075" s="227" t="str">
        <f t="shared" si="2"/>
        <v>#VALUE!</v>
      </c>
      <c r="C6075" s="32"/>
      <c r="D6075" s="32"/>
      <c r="E6075" s="229"/>
      <c r="F6075" s="32"/>
      <c r="G6075" s="229"/>
      <c r="H6075" s="229"/>
      <c r="I6075" s="32"/>
      <c r="J6075" s="32"/>
      <c r="K6075" s="229"/>
      <c r="L6075" s="229"/>
      <c r="M6075" s="232"/>
      <c r="N6075" s="229"/>
    </row>
    <row r="6076">
      <c r="A6076" s="227" t="str">
        <f t="shared" si="1"/>
        <v>#VALUE!</v>
      </c>
      <c r="B6076" s="227" t="str">
        <f t="shared" si="2"/>
        <v>#VALUE!</v>
      </c>
      <c r="C6076" s="32"/>
      <c r="D6076" s="32"/>
      <c r="E6076" s="229"/>
      <c r="F6076" s="32"/>
      <c r="G6076" s="229"/>
      <c r="H6076" s="229"/>
      <c r="I6076" s="32"/>
      <c r="J6076" s="32"/>
      <c r="K6076" s="229"/>
      <c r="L6076" s="229"/>
      <c r="M6076" s="232"/>
      <c r="N6076" s="229"/>
    </row>
    <row r="6077">
      <c r="A6077" s="227" t="str">
        <f t="shared" si="1"/>
        <v>#VALUE!</v>
      </c>
      <c r="B6077" s="227" t="str">
        <f t="shared" si="2"/>
        <v>#VALUE!</v>
      </c>
      <c r="C6077" s="32"/>
      <c r="D6077" s="32"/>
      <c r="E6077" s="229"/>
      <c r="F6077" s="32"/>
      <c r="G6077" s="229"/>
      <c r="H6077" s="229"/>
      <c r="I6077" s="32"/>
      <c r="J6077" s="32"/>
      <c r="K6077" s="229"/>
      <c r="L6077" s="229"/>
      <c r="M6077" s="232"/>
      <c r="N6077" s="229"/>
    </row>
    <row r="6078">
      <c r="A6078" s="227" t="str">
        <f t="shared" si="1"/>
        <v>#VALUE!</v>
      </c>
      <c r="B6078" s="227" t="str">
        <f t="shared" si="2"/>
        <v>#VALUE!</v>
      </c>
      <c r="C6078" s="32"/>
      <c r="D6078" s="32"/>
      <c r="E6078" s="229"/>
      <c r="F6078" s="32"/>
      <c r="G6078" s="229"/>
      <c r="H6078" s="229"/>
      <c r="I6078" s="32"/>
      <c r="J6078" s="32"/>
      <c r="K6078" s="229"/>
      <c r="L6078" s="229"/>
      <c r="M6078" s="232"/>
      <c r="N6078" s="229"/>
    </row>
    <row r="6079">
      <c r="A6079" s="227" t="str">
        <f t="shared" si="1"/>
        <v>#VALUE!</v>
      </c>
      <c r="B6079" s="227" t="str">
        <f t="shared" si="2"/>
        <v>#VALUE!</v>
      </c>
      <c r="C6079" s="32"/>
      <c r="D6079" s="32"/>
      <c r="E6079" s="229"/>
      <c r="F6079" s="32"/>
      <c r="G6079" s="229"/>
      <c r="H6079" s="229"/>
      <c r="I6079" s="32"/>
      <c r="J6079" s="32"/>
      <c r="K6079" s="229"/>
      <c r="L6079" s="229"/>
      <c r="M6079" s="232"/>
      <c r="N6079" s="229"/>
    </row>
    <row r="6080">
      <c r="A6080" s="227" t="str">
        <f t="shared" si="1"/>
        <v>#VALUE!</v>
      </c>
      <c r="B6080" s="227" t="str">
        <f t="shared" si="2"/>
        <v>#VALUE!</v>
      </c>
      <c r="C6080" s="32"/>
      <c r="D6080" s="32"/>
      <c r="E6080" s="229"/>
      <c r="F6080" s="32"/>
      <c r="G6080" s="229"/>
      <c r="H6080" s="229"/>
      <c r="I6080" s="32"/>
      <c r="J6080" s="32"/>
      <c r="K6080" s="229"/>
      <c r="L6080" s="229"/>
      <c r="M6080" s="232"/>
      <c r="N6080" s="229"/>
    </row>
    <row r="6081">
      <c r="A6081" s="227" t="str">
        <f t="shared" si="1"/>
        <v>#VALUE!</v>
      </c>
      <c r="B6081" s="227" t="str">
        <f t="shared" si="2"/>
        <v>#VALUE!</v>
      </c>
      <c r="C6081" s="32"/>
      <c r="D6081" s="32"/>
      <c r="E6081" s="229"/>
      <c r="F6081" s="32"/>
      <c r="G6081" s="229"/>
      <c r="H6081" s="229"/>
      <c r="I6081" s="32"/>
      <c r="J6081" s="32"/>
      <c r="K6081" s="229"/>
      <c r="L6081" s="229"/>
      <c r="M6081" s="232"/>
      <c r="N6081" s="229"/>
    </row>
    <row r="6082">
      <c r="A6082" s="227" t="str">
        <f t="shared" si="1"/>
        <v>#VALUE!</v>
      </c>
      <c r="B6082" s="227" t="str">
        <f t="shared" si="2"/>
        <v>#VALUE!</v>
      </c>
      <c r="C6082" s="32"/>
      <c r="D6082" s="32"/>
      <c r="E6082" s="229"/>
      <c r="F6082" s="32"/>
      <c r="G6082" s="229"/>
      <c r="H6082" s="229"/>
      <c r="I6082" s="32"/>
      <c r="J6082" s="32"/>
      <c r="K6082" s="229"/>
      <c r="L6082" s="229"/>
      <c r="M6082" s="232"/>
      <c r="N6082" s="229"/>
    </row>
    <row r="6083">
      <c r="A6083" s="227" t="str">
        <f t="shared" si="1"/>
        <v>#VALUE!</v>
      </c>
      <c r="B6083" s="227" t="str">
        <f t="shared" si="2"/>
        <v>#VALUE!</v>
      </c>
      <c r="C6083" s="32"/>
      <c r="D6083" s="32"/>
      <c r="E6083" s="229"/>
      <c r="F6083" s="32"/>
      <c r="G6083" s="229"/>
      <c r="H6083" s="229"/>
      <c r="I6083" s="32"/>
      <c r="J6083" s="32"/>
      <c r="K6083" s="229"/>
      <c r="L6083" s="229"/>
      <c r="M6083" s="232"/>
      <c r="N6083" s="229"/>
    </row>
    <row r="6084">
      <c r="A6084" s="227" t="str">
        <f t="shared" si="1"/>
        <v>#VALUE!</v>
      </c>
      <c r="B6084" s="227" t="str">
        <f t="shared" si="2"/>
        <v>#VALUE!</v>
      </c>
      <c r="C6084" s="32"/>
      <c r="D6084" s="32"/>
      <c r="E6084" s="229"/>
      <c r="F6084" s="32"/>
      <c r="G6084" s="229"/>
      <c r="H6084" s="229"/>
      <c r="I6084" s="32"/>
      <c r="J6084" s="32"/>
      <c r="K6084" s="229"/>
      <c r="L6084" s="229"/>
      <c r="M6084" s="232"/>
      <c r="N6084" s="229"/>
    </row>
    <row r="6085">
      <c r="A6085" s="227" t="str">
        <f t="shared" si="1"/>
        <v>#VALUE!</v>
      </c>
      <c r="B6085" s="227" t="str">
        <f t="shared" si="2"/>
        <v>#VALUE!</v>
      </c>
      <c r="C6085" s="32"/>
      <c r="D6085" s="32"/>
      <c r="E6085" s="229"/>
      <c r="F6085" s="32"/>
      <c r="G6085" s="229"/>
      <c r="H6085" s="229"/>
      <c r="I6085" s="32"/>
      <c r="J6085" s="32"/>
      <c r="K6085" s="229"/>
      <c r="L6085" s="229"/>
      <c r="M6085" s="232"/>
      <c r="N6085" s="229"/>
    </row>
    <row r="6086">
      <c r="A6086" s="227" t="str">
        <f t="shared" si="1"/>
        <v>#VALUE!</v>
      </c>
      <c r="B6086" s="227" t="str">
        <f t="shared" si="2"/>
        <v>#VALUE!</v>
      </c>
      <c r="C6086" s="32"/>
      <c r="D6086" s="32"/>
      <c r="E6086" s="231"/>
      <c r="F6086" s="32"/>
      <c r="G6086" s="229"/>
      <c r="H6086" s="229"/>
      <c r="I6086" s="32"/>
      <c r="J6086" s="32"/>
      <c r="K6086" s="229"/>
      <c r="L6086" s="229"/>
      <c r="M6086" s="232"/>
      <c r="N6086" s="229"/>
    </row>
    <row r="6087">
      <c r="A6087" s="227" t="str">
        <f t="shared" si="1"/>
        <v>#VALUE!</v>
      </c>
      <c r="B6087" s="227" t="str">
        <f t="shared" si="2"/>
        <v>#VALUE!</v>
      </c>
      <c r="C6087" s="32"/>
      <c r="D6087" s="32"/>
      <c r="E6087" s="229"/>
      <c r="F6087" s="32"/>
      <c r="G6087" s="229"/>
      <c r="H6087" s="229"/>
      <c r="I6087" s="32"/>
      <c r="J6087" s="32"/>
      <c r="K6087" s="229"/>
      <c r="L6087" s="229"/>
      <c r="M6087" s="232"/>
      <c r="N6087" s="229"/>
    </row>
    <row r="6088">
      <c r="A6088" s="227" t="str">
        <f t="shared" si="1"/>
        <v>#VALUE!</v>
      </c>
      <c r="B6088" s="227" t="str">
        <f t="shared" si="2"/>
        <v>#VALUE!</v>
      </c>
      <c r="C6088" s="32"/>
      <c r="D6088" s="32"/>
      <c r="E6088" s="229"/>
      <c r="F6088" s="32"/>
      <c r="G6088" s="229"/>
      <c r="H6088" s="229"/>
      <c r="I6088" s="32"/>
      <c r="J6088" s="32"/>
      <c r="K6088" s="229"/>
      <c r="L6088" s="229"/>
      <c r="M6088" s="232"/>
      <c r="N6088" s="229"/>
    </row>
    <row r="6089">
      <c r="A6089" s="227" t="str">
        <f t="shared" si="1"/>
        <v>#VALUE!</v>
      </c>
      <c r="B6089" s="227" t="str">
        <f t="shared" si="2"/>
        <v>#VALUE!</v>
      </c>
      <c r="C6089" s="32"/>
      <c r="D6089" s="32"/>
      <c r="E6089" s="229"/>
      <c r="F6089" s="32"/>
      <c r="G6089" s="229"/>
      <c r="H6089" s="229"/>
      <c r="I6089" s="32"/>
      <c r="J6089" s="32"/>
      <c r="K6089" s="229"/>
      <c r="L6089" s="229"/>
      <c r="M6089" s="232"/>
      <c r="N6089" s="229"/>
    </row>
    <row r="6090">
      <c r="A6090" s="227" t="str">
        <f t="shared" si="1"/>
        <v>#VALUE!</v>
      </c>
      <c r="B6090" s="227" t="str">
        <f t="shared" si="2"/>
        <v>#VALUE!</v>
      </c>
      <c r="C6090" s="32"/>
      <c r="D6090" s="32"/>
      <c r="E6090" s="231"/>
      <c r="F6090" s="32"/>
      <c r="G6090" s="229"/>
      <c r="H6090" s="229"/>
      <c r="I6090" s="32"/>
      <c r="J6090" s="32"/>
      <c r="K6090" s="229"/>
      <c r="L6090" s="229"/>
      <c r="M6090" s="232"/>
      <c r="N6090" s="229"/>
    </row>
    <row r="6091">
      <c r="A6091" s="227" t="str">
        <f t="shared" si="1"/>
        <v>#VALUE!</v>
      </c>
      <c r="B6091" s="227" t="str">
        <f t="shared" si="2"/>
        <v>#VALUE!</v>
      </c>
      <c r="C6091" s="32"/>
      <c r="D6091" s="32"/>
      <c r="E6091" s="231"/>
      <c r="F6091" s="32"/>
      <c r="G6091" s="229"/>
      <c r="H6091" s="229"/>
      <c r="I6091" s="32"/>
      <c r="J6091" s="32"/>
      <c r="K6091" s="229"/>
      <c r="L6091" s="229"/>
      <c r="M6091" s="232"/>
      <c r="N6091" s="229"/>
    </row>
    <row r="6092">
      <c r="A6092" s="227" t="str">
        <f t="shared" si="1"/>
        <v>#VALUE!</v>
      </c>
      <c r="B6092" s="227" t="str">
        <f t="shared" si="2"/>
        <v>#VALUE!</v>
      </c>
      <c r="C6092" s="32"/>
      <c r="D6092" s="32"/>
      <c r="E6092" s="231"/>
      <c r="F6092" s="32"/>
      <c r="G6092" s="229"/>
      <c r="H6092" s="229"/>
      <c r="I6092" s="32"/>
      <c r="J6092" s="32"/>
      <c r="K6092" s="229"/>
      <c r="L6092" s="229"/>
      <c r="M6092" s="232"/>
      <c r="N6092" s="229"/>
    </row>
    <row r="6093">
      <c r="A6093" s="227" t="str">
        <f t="shared" si="1"/>
        <v>#VALUE!</v>
      </c>
      <c r="B6093" s="227" t="str">
        <f t="shared" si="2"/>
        <v>#VALUE!</v>
      </c>
      <c r="C6093" s="32"/>
      <c r="D6093" s="32"/>
      <c r="E6093" s="231"/>
      <c r="F6093" s="32"/>
      <c r="G6093" s="229"/>
      <c r="H6093" s="229"/>
      <c r="I6093" s="32"/>
      <c r="J6093" s="32"/>
      <c r="K6093" s="229"/>
      <c r="L6093" s="229"/>
      <c r="M6093" s="232"/>
      <c r="N6093" s="229"/>
    </row>
    <row r="6094">
      <c r="A6094" s="227" t="str">
        <f t="shared" si="1"/>
        <v>#VALUE!</v>
      </c>
      <c r="B6094" s="227" t="str">
        <f t="shared" si="2"/>
        <v>#VALUE!</v>
      </c>
      <c r="C6094" s="32"/>
      <c r="D6094" s="32"/>
      <c r="E6094" s="229"/>
      <c r="F6094" s="32"/>
      <c r="G6094" s="229"/>
      <c r="H6094" s="229"/>
      <c r="I6094" s="32"/>
      <c r="J6094" s="32"/>
      <c r="K6094" s="229"/>
      <c r="L6094" s="229"/>
      <c r="M6094" s="232"/>
      <c r="N6094" s="229"/>
    </row>
    <row r="6095">
      <c r="A6095" s="227" t="str">
        <f t="shared" si="1"/>
        <v>#VALUE!</v>
      </c>
      <c r="B6095" s="227" t="str">
        <f t="shared" si="2"/>
        <v>#VALUE!</v>
      </c>
      <c r="C6095" s="32"/>
      <c r="D6095" s="32"/>
      <c r="E6095" s="229"/>
      <c r="F6095" s="32"/>
      <c r="G6095" s="229"/>
      <c r="H6095" s="229"/>
      <c r="I6095" s="32"/>
      <c r="J6095" s="32"/>
      <c r="K6095" s="229"/>
      <c r="L6095" s="229"/>
      <c r="M6095" s="232"/>
      <c r="N6095" s="229"/>
    </row>
    <row r="6096">
      <c r="A6096" s="227" t="str">
        <f t="shared" si="1"/>
        <v>#VALUE!</v>
      </c>
      <c r="B6096" s="227" t="str">
        <f t="shared" si="2"/>
        <v>#VALUE!</v>
      </c>
      <c r="C6096" s="32"/>
      <c r="D6096" s="32"/>
      <c r="E6096" s="231"/>
      <c r="F6096" s="32"/>
      <c r="G6096" s="229"/>
      <c r="H6096" s="229"/>
      <c r="I6096" s="32"/>
      <c r="J6096" s="32"/>
      <c r="K6096" s="229"/>
      <c r="L6096" s="229"/>
      <c r="M6096" s="32"/>
      <c r="N6096" s="229"/>
    </row>
    <row r="6097">
      <c r="A6097" s="227" t="str">
        <f t="shared" si="1"/>
        <v>#VALUE!</v>
      </c>
      <c r="B6097" s="227" t="str">
        <f t="shared" si="2"/>
        <v>#VALUE!</v>
      </c>
      <c r="C6097" s="32"/>
      <c r="D6097" s="32"/>
      <c r="E6097" s="229"/>
      <c r="F6097" s="32"/>
      <c r="G6097" s="229"/>
      <c r="H6097" s="229"/>
      <c r="I6097" s="32"/>
      <c r="J6097" s="32"/>
      <c r="K6097" s="229"/>
      <c r="L6097" s="229"/>
      <c r="M6097" s="232"/>
      <c r="N6097" s="229"/>
    </row>
    <row r="6098">
      <c r="A6098" s="227" t="str">
        <f t="shared" si="1"/>
        <v>#VALUE!</v>
      </c>
      <c r="B6098" s="227" t="str">
        <f t="shared" si="2"/>
        <v>#VALUE!</v>
      </c>
      <c r="C6098" s="32"/>
      <c r="D6098" s="32"/>
      <c r="E6098" s="231"/>
      <c r="F6098" s="32"/>
      <c r="G6098" s="229"/>
      <c r="H6098" s="229"/>
      <c r="I6098" s="232"/>
      <c r="J6098" s="32"/>
      <c r="K6098" s="229"/>
      <c r="L6098" s="229"/>
      <c r="M6098" s="232"/>
      <c r="N6098" s="229"/>
    </row>
    <row r="6099">
      <c r="A6099" s="227" t="str">
        <f t="shared" si="1"/>
        <v>#VALUE!</v>
      </c>
      <c r="B6099" s="227" t="str">
        <f t="shared" si="2"/>
        <v>#VALUE!</v>
      </c>
      <c r="C6099" s="32"/>
      <c r="D6099" s="32"/>
      <c r="E6099" s="229"/>
      <c r="F6099" s="32"/>
      <c r="G6099" s="229"/>
      <c r="H6099" s="229"/>
      <c r="I6099" s="32"/>
      <c r="J6099" s="32"/>
      <c r="K6099" s="229"/>
      <c r="L6099" s="229"/>
      <c r="M6099" s="232"/>
      <c r="N6099" s="229"/>
    </row>
    <row r="6100">
      <c r="A6100" s="227" t="str">
        <f t="shared" si="1"/>
        <v>#VALUE!</v>
      </c>
      <c r="B6100" s="227" t="str">
        <f t="shared" si="2"/>
        <v>#VALUE!</v>
      </c>
      <c r="C6100" s="32"/>
      <c r="D6100" s="32"/>
      <c r="E6100" s="231"/>
      <c r="F6100" s="32"/>
      <c r="G6100" s="229"/>
      <c r="H6100" s="229"/>
      <c r="I6100" s="232"/>
      <c r="J6100" s="32"/>
      <c r="K6100" s="229"/>
      <c r="L6100" s="229"/>
      <c r="M6100" s="232"/>
      <c r="N6100" s="229"/>
    </row>
    <row r="6101">
      <c r="A6101" s="227" t="str">
        <f t="shared" si="1"/>
        <v>#VALUE!</v>
      </c>
      <c r="B6101" s="227" t="str">
        <f t="shared" si="2"/>
        <v>#VALUE!</v>
      </c>
      <c r="C6101" s="32"/>
      <c r="D6101" s="32"/>
      <c r="E6101" s="231"/>
      <c r="F6101" s="32"/>
      <c r="G6101" s="229"/>
      <c r="H6101" s="229"/>
      <c r="I6101" s="32"/>
      <c r="J6101" s="32"/>
      <c r="K6101" s="229"/>
      <c r="L6101" s="229"/>
      <c r="M6101" s="232"/>
      <c r="N6101" s="229"/>
    </row>
    <row r="6102">
      <c r="A6102" s="227" t="str">
        <f t="shared" si="1"/>
        <v>#VALUE!</v>
      </c>
      <c r="B6102" s="227" t="str">
        <f t="shared" si="2"/>
        <v>#VALUE!</v>
      </c>
      <c r="C6102" s="32"/>
      <c r="D6102" s="32"/>
      <c r="E6102" s="231"/>
      <c r="F6102" s="32"/>
      <c r="G6102" s="229"/>
      <c r="H6102" s="229"/>
      <c r="I6102" s="232"/>
      <c r="J6102" s="32"/>
      <c r="K6102" s="229"/>
      <c r="L6102" s="229"/>
      <c r="M6102" s="232"/>
      <c r="N6102" s="229"/>
    </row>
    <row r="6103">
      <c r="A6103" s="227" t="str">
        <f t="shared" si="1"/>
        <v>#VALUE!</v>
      </c>
      <c r="B6103" s="227" t="str">
        <f t="shared" si="2"/>
        <v>#VALUE!</v>
      </c>
      <c r="C6103" s="32"/>
      <c r="D6103" s="32"/>
      <c r="E6103" s="229"/>
      <c r="F6103" s="32"/>
      <c r="G6103" s="229"/>
      <c r="H6103" s="229"/>
      <c r="I6103" s="32"/>
      <c r="J6103" s="32"/>
      <c r="K6103" s="229"/>
      <c r="L6103" s="229"/>
      <c r="M6103" s="232"/>
      <c r="N6103" s="229"/>
    </row>
    <row r="6104">
      <c r="A6104" s="227" t="str">
        <f t="shared" si="1"/>
        <v>#VALUE!</v>
      </c>
      <c r="B6104" s="227" t="str">
        <f t="shared" si="2"/>
        <v>#VALUE!</v>
      </c>
      <c r="C6104" s="32"/>
      <c r="D6104" s="32"/>
      <c r="E6104" s="231"/>
      <c r="F6104" s="32"/>
      <c r="G6104" s="229"/>
      <c r="H6104" s="229"/>
      <c r="I6104" s="32"/>
      <c r="J6104" s="32"/>
      <c r="K6104" s="229"/>
      <c r="L6104" s="229"/>
      <c r="M6104" s="232"/>
      <c r="N6104" s="229"/>
    </row>
    <row r="6105">
      <c r="A6105" s="227" t="str">
        <f t="shared" si="1"/>
        <v>#VALUE!</v>
      </c>
      <c r="B6105" s="227" t="str">
        <f t="shared" si="2"/>
        <v>#VALUE!</v>
      </c>
      <c r="C6105" s="32"/>
      <c r="D6105" s="32"/>
      <c r="E6105" s="231"/>
      <c r="F6105" s="32"/>
      <c r="G6105" s="229"/>
      <c r="H6105" s="229"/>
      <c r="I6105" s="32"/>
      <c r="J6105" s="32"/>
      <c r="K6105" s="229"/>
      <c r="L6105" s="229"/>
      <c r="M6105" s="232"/>
      <c r="N6105" s="229"/>
    </row>
    <row r="6106">
      <c r="A6106" s="227" t="str">
        <f t="shared" si="1"/>
        <v>#VALUE!</v>
      </c>
      <c r="B6106" s="227" t="str">
        <f t="shared" si="2"/>
        <v>#VALUE!</v>
      </c>
      <c r="C6106" s="32"/>
      <c r="D6106" s="32"/>
      <c r="E6106" s="231"/>
      <c r="F6106" s="32"/>
      <c r="G6106" s="229"/>
      <c r="H6106" s="229"/>
      <c r="I6106" s="32"/>
      <c r="J6106" s="32"/>
      <c r="K6106" s="229"/>
      <c r="L6106" s="229"/>
      <c r="M6106" s="232"/>
      <c r="N6106" s="229"/>
    </row>
    <row r="6107">
      <c r="A6107" s="227" t="str">
        <f t="shared" si="1"/>
        <v>#VALUE!</v>
      </c>
      <c r="B6107" s="227" t="str">
        <f t="shared" si="2"/>
        <v>#VALUE!</v>
      </c>
      <c r="C6107" s="32"/>
      <c r="D6107" s="32"/>
      <c r="E6107" s="231"/>
      <c r="F6107" s="32"/>
      <c r="G6107" s="229"/>
      <c r="H6107" s="229"/>
      <c r="I6107" s="32"/>
      <c r="J6107" s="32"/>
      <c r="K6107" s="229"/>
      <c r="L6107" s="229"/>
      <c r="M6107" s="232"/>
      <c r="N6107" s="229"/>
    </row>
    <row r="6108">
      <c r="A6108" s="227" t="str">
        <f t="shared" si="1"/>
        <v>#VALUE!</v>
      </c>
      <c r="B6108" s="227" t="str">
        <f t="shared" si="2"/>
        <v>#VALUE!</v>
      </c>
      <c r="C6108" s="32"/>
      <c r="D6108" s="32"/>
      <c r="E6108" s="231"/>
      <c r="F6108" s="32"/>
      <c r="G6108" s="229"/>
      <c r="H6108" s="229"/>
      <c r="I6108" s="32"/>
      <c r="J6108" s="32"/>
      <c r="K6108" s="229"/>
      <c r="L6108" s="229"/>
      <c r="M6108" s="232"/>
      <c r="N6108" s="229"/>
    </row>
    <row r="6109">
      <c r="A6109" s="227" t="str">
        <f t="shared" si="1"/>
        <v>#VALUE!</v>
      </c>
      <c r="B6109" s="227" t="str">
        <f t="shared" si="2"/>
        <v>#VALUE!</v>
      </c>
      <c r="C6109" s="32"/>
      <c r="D6109" s="32"/>
      <c r="E6109" s="229"/>
      <c r="F6109" s="32"/>
      <c r="G6109" s="229"/>
      <c r="H6109" s="229"/>
      <c r="I6109" s="32"/>
      <c r="J6109" s="32"/>
      <c r="K6109" s="229"/>
      <c r="L6109" s="229"/>
      <c r="M6109" s="232"/>
      <c r="N6109" s="229"/>
    </row>
    <row r="6110">
      <c r="A6110" s="227" t="str">
        <f t="shared" si="1"/>
        <v>#VALUE!</v>
      </c>
      <c r="B6110" s="227" t="str">
        <f t="shared" si="2"/>
        <v>#VALUE!</v>
      </c>
      <c r="C6110" s="32"/>
      <c r="D6110" s="32"/>
      <c r="E6110" s="231"/>
      <c r="F6110" s="32"/>
      <c r="G6110" s="229"/>
      <c r="H6110" s="229"/>
      <c r="I6110" s="32"/>
      <c r="J6110" s="32"/>
      <c r="K6110" s="229"/>
      <c r="L6110" s="229"/>
      <c r="M6110" s="232"/>
      <c r="N6110" s="229"/>
    </row>
    <row r="6111">
      <c r="A6111" s="227" t="str">
        <f t="shared" si="1"/>
        <v>#VALUE!</v>
      </c>
      <c r="B6111" s="227" t="str">
        <f t="shared" si="2"/>
        <v>#VALUE!</v>
      </c>
      <c r="C6111" s="32"/>
      <c r="D6111" s="32"/>
      <c r="E6111" s="231"/>
      <c r="F6111" s="32"/>
      <c r="G6111" s="229"/>
      <c r="H6111" s="229"/>
      <c r="I6111" s="32"/>
      <c r="J6111" s="32"/>
      <c r="K6111" s="229"/>
      <c r="L6111" s="229"/>
      <c r="M6111" s="232"/>
      <c r="N6111" s="229"/>
    </row>
    <row r="6112">
      <c r="A6112" s="227" t="str">
        <f t="shared" si="1"/>
        <v>#VALUE!</v>
      </c>
      <c r="B6112" s="227" t="str">
        <f t="shared" si="2"/>
        <v>#VALUE!</v>
      </c>
      <c r="C6112" s="32"/>
      <c r="D6112" s="32"/>
      <c r="E6112" s="231"/>
      <c r="F6112" s="32"/>
      <c r="G6112" s="229"/>
      <c r="H6112" s="229"/>
      <c r="I6112" s="32"/>
      <c r="J6112" s="32"/>
      <c r="K6112" s="229"/>
      <c r="L6112" s="229"/>
      <c r="M6112" s="232"/>
      <c r="N6112" s="229"/>
    </row>
    <row r="6113">
      <c r="A6113" s="227" t="str">
        <f t="shared" si="1"/>
        <v>#VALUE!</v>
      </c>
      <c r="B6113" s="227" t="str">
        <f t="shared" si="2"/>
        <v>#VALUE!</v>
      </c>
      <c r="C6113" s="32"/>
      <c r="D6113" s="32"/>
      <c r="E6113" s="229"/>
      <c r="F6113" s="32"/>
      <c r="G6113" s="229"/>
      <c r="H6113" s="229"/>
      <c r="I6113" s="32"/>
      <c r="J6113" s="32"/>
      <c r="K6113" s="229"/>
      <c r="L6113" s="229"/>
      <c r="M6113" s="232"/>
      <c r="N6113" s="229"/>
    </row>
    <row r="6114">
      <c r="A6114" s="227" t="str">
        <f t="shared" si="1"/>
        <v>#VALUE!</v>
      </c>
      <c r="B6114" s="227" t="str">
        <f t="shared" si="2"/>
        <v>#VALUE!</v>
      </c>
      <c r="C6114" s="32"/>
      <c r="D6114" s="32"/>
      <c r="E6114" s="231"/>
      <c r="F6114" s="32"/>
      <c r="G6114" s="229"/>
      <c r="H6114" s="229"/>
      <c r="I6114" s="32"/>
      <c r="J6114" s="32"/>
      <c r="K6114" s="229"/>
      <c r="L6114" s="229"/>
      <c r="M6114" s="232"/>
      <c r="N6114" s="229"/>
    </row>
    <row r="6115">
      <c r="A6115" s="227" t="str">
        <f t="shared" si="1"/>
        <v>#VALUE!</v>
      </c>
      <c r="B6115" s="227" t="str">
        <f t="shared" si="2"/>
        <v>#VALUE!</v>
      </c>
      <c r="C6115" s="32"/>
      <c r="D6115" s="32"/>
      <c r="E6115" s="229"/>
      <c r="F6115" s="32"/>
      <c r="G6115" s="229"/>
      <c r="H6115" s="229"/>
      <c r="I6115" s="32"/>
      <c r="J6115" s="32"/>
      <c r="K6115" s="229"/>
      <c r="L6115" s="229"/>
      <c r="M6115" s="232"/>
      <c r="N6115" s="229"/>
    </row>
    <row r="6116">
      <c r="A6116" s="227" t="str">
        <f t="shared" si="1"/>
        <v>#VALUE!</v>
      </c>
      <c r="B6116" s="227" t="str">
        <f t="shared" si="2"/>
        <v>#VALUE!</v>
      </c>
      <c r="C6116" s="32"/>
      <c r="D6116" s="32"/>
      <c r="E6116" s="231"/>
      <c r="F6116" s="32"/>
      <c r="G6116" s="229"/>
      <c r="H6116" s="229"/>
      <c r="I6116" s="32"/>
      <c r="J6116" s="32"/>
      <c r="K6116" s="229"/>
      <c r="L6116" s="229"/>
      <c r="M6116" s="232"/>
      <c r="N6116" s="229"/>
    </row>
    <row r="6117">
      <c r="A6117" s="227" t="str">
        <f t="shared" si="1"/>
        <v>#VALUE!</v>
      </c>
      <c r="B6117" s="227" t="str">
        <f t="shared" si="2"/>
        <v>#VALUE!</v>
      </c>
      <c r="C6117" s="32"/>
      <c r="D6117" s="32"/>
      <c r="E6117" s="229"/>
      <c r="F6117" s="32"/>
      <c r="G6117" s="229"/>
      <c r="H6117" s="229"/>
      <c r="I6117" s="32"/>
      <c r="J6117" s="32"/>
      <c r="K6117" s="229"/>
      <c r="L6117" s="229"/>
      <c r="M6117" s="232"/>
      <c r="N6117" s="229"/>
    </row>
    <row r="6118">
      <c r="A6118" s="227" t="str">
        <f t="shared" si="1"/>
        <v>#VALUE!</v>
      </c>
      <c r="B6118" s="227" t="str">
        <f t="shared" si="2"/>
        <v>#VALUE!</v>
      </c>
      <c r="C6118" s="32"/>
      <c r="D6118" s="32"/>
      <c r="E6118" s="231"/>
      <c r="F6118" s="32"/>
      <c r="G6118" s="229"/>
      <c r="H6118" s="229"/>
      <c r="I6118" s="32"/>
      <c r="J6118" s="32"/>
      <c r="K6118" s="229"/>
      <c r="L6118" s="229"/>
      <c r="M6118" s="232"/>
      <c r="N6118" s="229"/>
    </row>
    <row r="6119">
      <c r="A6119" s="227" t="str">
        <f t="shared" si="1"/>
        <v>#VALUE!</v>
      </c>
      <c r="B6119" s="227" t="str">
        <f t="shared" si="2"/>
        <v>#VALUE!</v>
      </c>
      <c r="C6119" s="32"/>
      <c r="D6119" s="32"/>
      <c r="E6119" s="229"/>
      <c r="F6119" s="32"/>
      <c r="G6119" s="229"/>
      <c r="H6119" s="229"/>
      <c r="I6119" s="32"/>
      <c r="J6119" s="32"/>
      <c r="K6119" s="229"/>
      <c r="L6119" s="229"/>
      <c r="M6119" s="232"/>
      <c r="N6119" s="229"/>
    </row>
    <row r="6120">
      <c r="A6120" s="227" t="str">
        <f t="shared" si="1"/>
        <v>#VALUE!</v>
      </c>
      <c r="B6120" s="227" t="str">
        <f t="shared" si="2"/>
        <v>#VALUE!</v>
      </c>
      <c r="C6120" s="32"/>
      <c r="D6120" s="32"/>
      <c r="E6120" s="229"/>
      <c r="F6120" s="32"/>
      <c r="G6120" s="229"/>
      <c r="H6120" s="229"/>
      <c r="I6120" s="32"/>
      <c r="J6120" s="32"/>
      <c r="K6120" s="229"/>
      <c r="L6120" s="229"/>
      <c r="M6120" s="232"/>
      <c r="N6120" s="229"/>
    </row>
    <row r="6121">
      <c r="A6121" s="227" t="str">
        <f t="shared" si="1"/>
        <v>#VALUE!</v>
      </c>
      <c r="B6121" s="227" t="str">
        <f t="shared" si="2"/>
        <v>#VALUE!</v>
      </c>
      <c r="C6121" s="32"/>
      <c r="D6121" s="32"/>
      <c r="E6121" s="231"/>
      <c r="F6121" s="32"/>
      <c r="G6121" s="229"/>
      <c r="H6121" s="229"/>
      <c r="I6121" s="32"/>
      <c r="J6121" s="32"/>
      <c r="K6121" s="229"/>
      <c r="L6121" s="229"/>
      <c r="M6121" s="232"/>
      <c r="N6121" s="229"/>
    </row>
    <row r="6122">
      <c r="A6122" s="227" t="str">
        <f t="shared" si="1"/>
        <v>#VALUE!</v>
      </c>
      <c r="B6122" s="227" t="str">
        <f t="shared" si="2"/>
        <v>#VALUE!</v>
      </c>
      <c r="C6122" s="32"/>
      <c r="D6122" s="32"/>
      <c r="E6122" s="229"/>
      <c r="F6122" s="32"/>
      <c r="G6122" s="229"/>
      <c r="H6122" s="229"/>
      <c r="I6122" s="32"/>
      <c r="J6122" s="32"/>
      <c r="K6122" s="229"/>
      <c r="L6122" s="229"/>
      <c r="M6122" s="232"/>
      <c r="N6122" s="229"/>
    </row>
    <row r="6123">
      <c r="A6123" s="227" t="str">
        <f t="shared" si="1"/>
        <v>#VALUE!</v>
      </c>
      <c r="B6123" s="227" t="str">
        <f t="shared" si="2"/>
        <v>#VALUE!</v>
      </c>
      <c r="C6123" s="32"/>
      <c r="D6123" s="32"/>
      <c r="E6123" s="231"/>
      <c r="F6123" s="32"/>
      <c r="G6123" s="229"/>
      <c r="H6123" s="229"/>
      <c r="I6123" s="32"/>
      <c r="J6123" s="32"/>
      <c r="K6123" s="229"/>
      <c r="L6123" s="229"/>
      <c r="M6123" s="232"/>
      <c r="N6123" s="229"/>
    </row>
    <row r="6124">
      <c r="A6124" s="227" t="str">
        <f t="shared" si="1"/>
        <v>#VALUE!</v>
      </c>
      <c r="B6124" s="227" t="str">
        <f t="shared" si="2"/>
        <v>#VALUE!</v>
      </c>
      <c r="C6124" s="32"/>
      <c r="D6124" s="32"/>
      <c r="E6124" s="229"/>
      <c r="F6124" s="32"/>
      <c r="G6124" s="229"/>
      <c r="H6124" s="229"/>
      <c r="I6124" s="32"/>
      <c r="J6124" s="32"/>
      <c r="K6124" s="229"/>
      <c r="L6124" s="229"/>
      <c r="M6124" s="232"/>
      <c r="N6124" s="229"/>
    </row>
    <row r="6125">
      <c r="A6125" s="227" t="str">
        <f t="shared" si="1"/>
        <v>#VALUE!</v>
      </c>
      <c r="B6125" s="227" t="str">
        <f t="shared" si="2"/>
        <v>#VALUE!</v>
      </c>
      <c r="C6125" s="32"/>
      <c r="D6125" s="32"/>
      <c r="E6125" s="229"/>
      <c r="F6125" s="32"/>
      <c r="G6125" s="229"/>
      <c r="H6125" s="229"/>
      <c r="I6125" s="32"/>
      <c r="J6125" s="32"/>
      <c r="K6125" s="229"/>
      <c r="L6125" s="229"/>
      <c r="M6125" s="232"/>
      <c r="N6125" s="229"/>
    </row>
    <row r="6126">
      <c r="A6126" s="227" t="str">
        <f t="shared" si="1"/>
        <v>#VALUE!</v>
      </c>
      <c r="B6126" s="227" t="str">
        <f t="shared" si="2"/>
        <v>#VALUE!</v>
      </c>
      <c r="C6126" s="32"/>
      <c r="D6126" s="32"/>
      <c r="E6126" s="231"/>
      <c r="F6126" s="32"/>
      <c r="G6126" s="229"/>
      <c r="H6126" s="229"/>
      <c r="I6126" s="32"/>
      <c r="J6126" s="32"/>
      <c r="K6126" s="229"/>
      <c r="L6126" s="229"/>
      <c r="M6126" s="232"/>
      <c r="N6126" s="229"/>
    </row>
    <row r="6127">
      <c r="A6127" s="227" t="str">
        <f t="shared" si="1"/>
        <v>#VALUE!</v>
      </c>
      <c r="B6127" s="227" t="str">
        <f t="shared" si="2"/>
        <v>#VALUE!</v>
      </c>
      <c r="C6127" s="32"/>
      <c r="D6127" s="32"/>
      <c r="E6127" s="229"/>
      <c r="F6127" s="32"/>
      <c r="G6127" s="229"/>
      <c r="H6127" s="229"/>
      <c r="I6127" s="32"/>
      <c r="J6127" s="32"/>
      <c r="K6127" s="229"/>
      <c r="L6127" s="229"/>
      <c r="M6127" s="232"/>
      <c r="N6127" s="229"/>
    </row>
    <row r="6128">
      <c r="A6128" s="227" t="str">
        <f t="shared" si="1"/>
        <v>#VALUE!</v>
      </c>
      <c r="B6128" s="227" t="str">
        <f t="shared" si="2"/>
        <v>#VALUE!</v>
      </c>
      <c r="C6128" s="32"/>
      <c r="D6128" s="32"/>
      <c r="E6128" s="231"/>
      <c r="F6128" s="32"/>
      <c r="G6128" s="229"/>
      <c r="H6128" s="229"/>
      <c r="I6128" s="32"/>
      <c r="J6128" s="32"/>
      <c r="K6128" s="229"/>
      <c r="L6128" s="229"/>
      <c r="M6128" s="232"/>
      <c r="N6128" s="229"/>
    </row>
    <row r="6129">
      <c r="A6129" s="227" t="str">
        <f t="shared" si="1"/>
        <v>#VALUE!</v>
      </c>
      <c r="B6129" s="227" t="str">
        <f t="shared" si="2"/>
        <v>#VALUE!</v>
      </c>
      <c r="C6129" s="32"/>
      <c r="D6129" s="32"/>
      <c r="E6129" s="229"/>
      <c r="F6129" s="32"/>
      <c r="G6129" s="229"/>
      <c r="H6129" s="229"/>
      <c r="I6129" s="32"/>
      <c r="J6129" s="32"/>
      <c r="K6129" s="229"/>
      <c r="L6129" s="229"/>
      <c r="M6129" s="232"/>
      <c r="N6129" s="229"/>
    </row>
    <row r="6130">
      <c r="A6130" s="227" t="str">
        <f t="shared" si="1"/>
        <v>#VALUE!</v>
      </c>
      <c r="B6130" s="227" t="str">
        <f t="shared" si="2"/>
        <v>#VALUE!</v>
      </c>
      <c r="C6130" s="32"/>
      <c r="D6130" s="32"/>
      <c r="E6130" s="229"/>
      <c r="F6130" s="32"/>
      <c r="G6130" s="229"/>
      <c r="H6130" s="229"/>
      <c r="I6130" s="32"/>
      <c r="J6130" s="32"/>
      <c r="K6130" s="229"/>
      <c r="L6130" s="229"/>
      <c r="M6130" s="232"/>
      <c r="N6130" s="229"/>
    </row>
    <row r="6131">
      <c r="A6131" s="227" t="str">
        <f t="shared" si="1"/>
        <v>#VALUE!</v>
      </c>
      <c r="B6131" s="227" t="str">
        <f t="shared" si="2"/>
        <v>#VALUE!</v>
      </c>
      <c r="C6131" s="32"/>
      <c r="D6131" s="32"/>
      <c r="E6131" s="231"/>
      <c r="F6131" s="32"/>
      <c r="G6131" s="229"/>
      <c r="H6131" s="229"/>
      <c r="I6131" s="32"/>
      <c r="J6131" s="32"/>
      <c r="K6131" s="229"/>
      <c r="L6131" s="229"/>
      <c r="M6131" s="232"/>
      <c r="N6131" s="229"/>
    </row>
    <row r="6132">
      <c r="A6132" s="227" t="str">
        <f t="shared" si="1"/>
        <v>#VALUE!</v>
      </c>
      <c r="B6132" s="227" t="str">
        <f t="shared" si="2"/>
        <v>#VALUE!</v>
      </c>
      <c r="C6132" s="32"/>
      <c r="D6132" s="32"/>
      <c r="E6132" s="231"/>
      <c r="F6132" s="32"/>
      <c r="G6132" s="229"/>
      <c r="H6132" s="229"/>
      <c r="I6132" s="32"/>
      <c r="J6132" s="32"/>
      <c r="K6132" s="229"/>
      <c r="L6132" s="229"/>
      <c r="M6132" s="232"/>
      <c r="N6132" s="229"/>
    </row>
    <row r="6133">
      <c r="A6133" s="227" t="str">
        <f t="shared" si="1"/>
        <v>#VALUE!</v>
      </c>
      <c r="B6133" s="227" t="str">
        <f t="shared" si="2"/>
        <v>#VALUE!</v>
      </c>
      <c r="C6133" s="32"/>
      <c r="D6133" s="32"/>
      <c r="E6133" s="229"/>
      <c r="F6133" s="32"/>
      <c r="G6133" s="229"/>
      <c r="H6133" s="229"/>
      <c r="I6133" s="32"/>
      <c r="J6133" s="32"/>
      <c r="K6133" s="229"/>
      <c r="L6133" s="229"/>
      <c r="M6133" s="232"/>
      <c r="N6133" s="229"/>
    </row>
    <row r="6134">
      <c r="A6134" s="227" t="str">
        <f t="shared" si="1"/>
        <v>#VALUE!</v>
      </c>
      <c r="B6134" s="227" t="str">
        <f t="shared" si="2"/>
        <v>#VALUE!</v>
      </c>
      <c r="C6134" s="32"/>
      <c r="D6134" s="32"/>
      <c r="E6134" s="231"/>
      <c r="F6134" s="32"/>
      <c r="G6134" s="229"/>
      <c r="H6134" s="229"/>
      <c r="I6134" s="32"/>
      <c r="J6134" s="32"/>
      <c r="K6134" s="229"/>
      <c r="L6134" s="229"/>
      <c r="M6134" s="232"/>
      <c r="N6134" s="229"/>
    </row>
    <row r="6135">
      <c r="A6135" s="227" t="str">
        <f t="shared" si="1"/>
        <v>#VALUE!</v>
      </c>
      <c r="B6135" s="227" t="str">
        <f t="shared" si="2"/>
        <v>#VALUE!</v>
      </c>
      <c r="C6135" s="32"/>
      <c r="D6135" s="32"/>
      <c r="E6135" s="229"/>
      <c r="F6135" s="32"/>
      <c r="G6135" s="229"/>
      <c r="H6135" s="229"/>
      <c r="I6135" s="32"/>
      <c r="J6135" s="32"/>
      <c r="K6135" s="229"/>
      <c r="L6135" s="229"/>
      <c r="M6135" s="232"/>
      <c r="N6135" s="229"/>
    </row>
    <row r="6136">
      <c r="A6136" s="227" t="str">
        <f t="shared" si="1"/>
        <v>#VALUE!</v>
      </c>
      <c r="B6136" s="227" t="str">
        <f t="shared" si="2"/>
        <v>#VALUE!</v>
      </c>
      <c r="C6136" s="32"/>
      <c r="D6136" s="32"/>
      <c r="E6136" s="229"/>
      <c r="F6136" s="32"/>
      <c r="G6136" s="229"/>
      <c r="H6136" s="229"/>
      <c r="I6136" s="32"/>
      <c r="J6136" s="32"/>
      <c r="K6136" s="229"/>
      <c r="L6136" s="229"/>
      <c r="M6136" s="232"/>
      <c r="N6136" s="229"/>
    </row>
    <row r="6137">
      <c r="A6137" s="227" t="str">
        <f t="shared" si="1"/>
        <v>#VALUE!</v>
      </c>
      <c r="B6137" s="227" t="str">
        <f t="shared" si="2"/>
        <v>#VALUE!</v>
      </c>
      <c r="C6137" s="32"/>
      <c r="D6137" s="32"/>
      <c r="E6137" s="231"/>
      <c r="F6137" s="32"/>
      <c r="G6137" s="229"/>
      <c r="H6137" s="229"/>
      <c r="I6137" s="32"/>
      <c r="J6137" s="32"/>
      <c r="K6137" s="229"/>
      <c r="L6137" s="229"/>
      <c r="M6137" s="232"/>
      <c r="N6137" s="229"/>
    </row>
    <row r="6138">
      <c r="A6138" s="227" t="str">
        <f t="shared" si="1"/>
        <v>#VALUE!</v>
      </c>
      <c r="B6138" s="227" t="str">
        <f t="shared" si="2"/>
        <v>#VALUE!</v>
      </c>
      <c r="C6138" s="32"/>
      <c r="D6138" s="32"/>
      <c r="E6138" s="229"/>
      <c r="F6138" s="32"/>
      <c r="G6138" s="229"/>
      <c r="H6138" s="229"/>
      <c r="I6138" s="32"/>
      <c r="J6138" s="32"/>
      <c r="K6138" s="229"/>
      <c r="L6138" s="229"/>
      <c r="M6138" s="232"/>
      <c r="N6138" s="229"/>
    </row>
    <row r="6139">
      <c r="A6139" s="227" t="str">
        <f t="shared" si="1"/>
        <v>#VALUE!</v>
      </c>
      <c r="B6139" s="227" t="str">
        <f t="shared" si="2"/>
        <v>#VALUE!</v>
      </c>
      <c r="C6139" s="32"/>
      <c r="D6139" s="32"/>
      <c r="E6139" s="229"/>
      <c r="F6139" s="32"/>
      <c r="G6139" s="229"/>
      <c r="H6139" s="229"/>
      <c r="I6139" s="32"/>
      <c r="J6139" s="32"/>
      <c r="K6139" s="229"/>
      <c r="L6139" s="229"/>
      <c r="M6139" s="232"/>
      <c r="N6139" s="229"/>
    </row>
    <row r="6140">
      <c r="A6140" s="227" t="str">
        <f t="shared" si="1"/>
        <v>#VALUE!</v>
      </c>
      <c r="B6140" s="227" t="str">
        <f t="shared" si="2"/>
        <v>#VALUE!</v>
      </c>
      <c r="C6140" s="32"/>
      <c r="D6140" s="32"/>
      <c r="E6140" s="231"/>
      <c r="F6140" s="32"/>
      <c r="G6140" s="229"/>
      <c r="H6140" s="229"/>
      <c r="I6140" s="32"/>
      <c r="J6140" s="32"/>
      <c r="K6140" s="229"/>
      <c r="L6140" s="229"/>
      <c r="M6140" s="232"/>
      <c r="N6140" s="229"/>
    </row>
    <row r="6141">
      <c r="A6141" s="227" t="str">
        <f t="shared" si="1"/>
        <v>#VALUE!</v>
      </c>
      <c r="B6141" s="227" t="str">
        <f t="shared" si="2"/>
        <v>#VALUE!</v>
      </c>
      <c r="C6141" s="32"/>
      <c r="D6141" s="32"/>
      <c r="E6141" s="229"/>
      <c r="F6141" s="32"/>
      <c r="G6141" s="229"/>
      <c r="H6141" s="229"/>
      <c r="I6141" s="32"/>
      <c r="J6141" s="32"/>
      <c r="K6141" s="229"/>
      <c r="L6141" s="229"/>
      <c r="M6141" s="232"/>
      <c r="N6141" s="229"/>
    </row>
    <row r="6142">
      <c r="A6142" s="227" t="str">
        <f t="shared" si="1"/>
        <v>#VALUE!</v>
      </c>
      <c r="B6142" s="227" t="str">
        <f t="shared" si="2"/>
        <v>#VALUE!</v>
      </c>
      <c r="C6142" s="32"/>
      <c r="D6142" s="32"/>
      <c r="E6142" s="231"/>
      <c r="F6142" s="32"/>
      <c r="G6142" s="229"/>
      <c r="H6142" s="229"/>
      <c r="I6142" s="232"/>
      <c r="J6142" s="32"/>
      <c r="K6142" s="229"/>
      <c r="L6142" s="229"/>
      <c r="M6142" s="232"/>
      <c r="N6142" s="229"/>
    </row>
    <row r="6143">
      <c r="A6143" s="227" t="str">
        <f t="shared" si="1"/>
        <v>#VALUE!</v>
      </c>
      <c r="B6143" s="227" t="str">
        <f t="shared" si="2"/>
        <v>#VALUE!</v>
      </c>
      <c r="C6143" s="32"/>
      <c r="D6143" s="32"/>
      <c r="E6143" s="231"/>
      <c r="F6143" s="32"/>
      <c r="G6143" s="229"/>
      <c r="H6143" s="229"/>
      <c r="I6143" s="32"/>
      <c r="J6143" s="32"/>
      <c r="K6143" s="229"/>
      <c r="L6143" s="229"/>
      <c r="M6143" s="232"/>
      <c r="N6143" s="229"/>
    </row>
    <row r="6144">
      <c r="A6144" s="227" t="str">
        <f t="shared" si="1"/>
        <v>#VALUE!</v>
      </c>
      <c r="B6144" s="227" t="str">
        <f t="shared" si="2"/>
        <v>#VALUE!</v>
      </c>
      <c r="C6144" s="32"/>
      <c r="D6144" s="32"/>
      <c r="E6144" s="229"/>
      <c r="F6144" s="32"/>
      <c r="G6144" s="229"/>
      <c r="H6144" s="229"/>
      <c r="I6144" s="32"/>
      <c r="J6144" s="32"/>
      <c r="K6144" s="229"/>
      <c r="L6144" s="229"/>
      <c r="M6144" s="232"/>
      <c r="N6144" s="229"/>
    </row>
    <row r="6145">
      <c r="A6145" s="227" t="str">
        <f t="shared" si="1"/>
        <v>#VALUE!</v>
      </c>
      <c r="B6145" s="227" t="str">
        <f t="shared" si="2"/>
        <v>#VALUE!</v>
      </c>
      <c r="C6145" s="32"/>
      <c r="D6145" s="32"/>
      <c r="E6145" s="231"/>
      <c r="F6145" s="32"/>
      <c r="G6145" s="229"/>
      <c r="H6145" s="229"/>
      <c r="I6145" s="32"/>
      <c r="J6145" s="32"/>
      <c r="K6145" s="229"/>
      <c r="L6145" s="229"/>
      <c r="M6145" s="232"/>
      <c r="N6145" s="229"/>
    </row>
    <row r="6146">
      <c r="A6146" s="227" t="str">
        <f t="shared" si="1"/>
        <v>#VALUE!</v>
      </c>
      <c r="B6146" s="227" t="str">
        <f t="shared" si="2"/>
        <v>#VALUE!</v>
      </c>
      <c r="C6146" s="32"/>
      <c r="D6146" s="32"/>
      <c r="E6146" s="231"/>
      <c r="F6146" s="32"/>
      <c r="G6146" s="229"/>
      <c r="H6146" s="229"/>
      <c r="I6146" s="32"/>
      <c r="J6146" s="32"/>
      <c r="K6146" s="229"/>
      <c r="L6146" s="229"/>
      <c r="M6146" s="232"/>
      <c r="N6146" s="229"/>
    </row>
    <row r="6147">
      <c r="A6147" s="227" t="str">
        <f t="shared" si="1"/>
        <v>#VALUE!</v>
      </c>
      <c r="B6147" s="227" t="str">
        <f t="shared" si="2"/>
        <v>#VALUE!</v>
      </c>
      <c r="C6147" s="32"/>
      <c r="D6147" s="32"/>
      <c r="E6147" s="229"/>
      <c r="F6147" s="32"/>
      <c r="G6147" s="229"/>
      <c r="H6147" s="229"/>
      <c r="I6147" s="32"/>
      <c r="J6147" s="32"/>
      <c r="K6147" s="229"/>
      <c r="L6147" s="229"/>
      <c r="M6147" s="232"/>
      <c r="N6147" s="229"/>
    </row>
    <row r="6148">
      <c r="A6148" s="227" t="str">
        <f t="shared" si="1"/>
        <v>#VALUE!</v>
      </c>
      <c r="B6148" s="227" t="str">
        <f t="shared" si="2"/>
        <v>#VALUE!</v>
      </c>
      <c r="C6148" s="32"/>
      <c r="D6148" s="32"/>
      <c r="E6148" s="231"/>
      <c r="F6148" s="32"/>
      <c r="G6148" s="229"/>
      <c r="H6148" s="229"/>
      <c r="I6148" s="32"/>
      <c r="J6148" s="32"/>
      <c r="K6148" s="229"/>
      <c r="L6148" s="229"/>
      <c r="M6148" s="232"/>
      <c r="N6148" s="229"/>
    </row>
    <row r="6149">
      <c r="A6149" s="227" t="str">
        <f t="shared" si="1"/>
        <v>#VALUE!</v>
      </c>
      <c r="B6149" s="227" t="str">
        <f t="shared" si="2"/>
        <v>#VALUE!</v>
      </c>
      <c r="C6149" s="32"/>
      <c r="D6149" s="32"/>
      <c r="E6149" s="229"/>
      <c r="F6149" s="32"/>
      <c r="G6149" s="229"/>
      <c r="H6149" s="229"/>
      <c r="I6149" s="32"/>
      <c r="J6149" s="32"/>
      <c r="K6149" s="229"/>
      <c r="L6149" s="229"/>
      <c r="M6149" s="232"/>
      <c r="N6149" s="229"/>
    </row>
    <row r="6150">
      <c r="A6150" s="227" t="str">
        <f t="shared" si="1"/>
        <v>#VALUE!</v>
      </c>
      <c r="B6150" s="227" t="str">
        <f t="shared" si="2"/>
        <v>#VALUE!</v>
      </c>
      <c r="C6150" s="32"/>
      <c r="D6150" s="32"/>
      <c r="E6150" s="231"/>
      <c r="F6150" s="32"/>
      <c r="G6150" s="229"/>
      <c r="H6150" s="229"/>
      <c r="I6150" s="32"/>
      <c r="J6150" s="32"/>
      <c r="K6150" s="229"/>
      <c r="L6150" s="229"/>
      <c r="M6150" s="232"/>
      <c r="N6150" s="229"/>
    </row>
    <row r="6151">
      <c r="A6151" s="227" t="str">
        <f t="shared" si="1"/>
        <v>#VALUE!</v>
      </c>
      <c r="B6151" s="227" t="str">
        <f t="shared" si="2"/>
        <v>#VALUE!</v>
      </c>
      <c r="C6151" s="32"/>
      <c r="D6151" s="32"/>
      <c r="E6151" s="231"/>
      <c r="F6151" s="32"/>
      <c r="G6151" s="229"/>
      <c r="H6151" s="229"/>
      <c r="I6151" s="32"/>
      <c r="J6151" s="32"/>
      <c r="K6151" s="229"/>
      <c r="L6151" s="229"/>
      <c r="M6151" s="232"/>
      <c r="N6151" s="229"/>
    </row>
    <row r="6152">
      <c r="A6152" s="227" t="str">
        <f t="shared" si="1"/>
        <v>#VALUE!</v>
      </c>
      <c r="B6152" s="227" t="str">
        <f t="shared" si="2"/>
        <v>#VALUE!</v>
      </c>
      <c r="C6152" s="32"/>
      <c r="D6152" s="32"/>
      <c r="E6152" s="231"/>
      <c r="F6152" s="32"/>
      <c r="G6152" s="229"/>
      <c r="H6152" s="229"/>
      <c r="I6152" s="32"/>
      <c r="J6152" s="32"/>
      <c r="K6152" s="229"/>
      <c r="L6152" s="229"/>
      <c r="M6152" s="232"/>
      <c r="N6152" s="229"/>
    </row>
    <row r="6153">
      <c r="A6153" s="227" t="str">
        <f t="shared" si="1"/>
        <v>#VALUE!</v>
      </c>
      <c r="B6153" s="227" t="str">
        <f t="shared" si="2"/>
        <v>#VALUE!</v>
      </c>
      <c r="C6153" s="32"/>
      <c r="D6153" s="32"/>
      <c r="E6153" s="231"/>
      <c r="F6153" s="32"/>
      <c r="G6153" s="229"/>
      <c r="H6153" s="229"/>
      <c r="I6153" s="32"/>
      <c r="J6153" s="32"/>
      <c r="K6153" s="229"/>
      <c r="L6153" s="229"/>
      <c r="M6153" s="232"/>
      <c r="N6153" s="229"/>
    </row>
    <row r="6154">
      <c r="A6154" s="227" t="str">
        <f t="shared" si="1"/>
        <v>#VALUE!</v>
      </c>
      <c r="B6154" s="227" t="str">
        <f t="shared" si="2"/>
        <v>#VALUE!</v>
      </c>
      <c r="C6154" s="32"/>
      <c r="D6154" s="32"/>
      <c r="E6154" s="231"/>
      <c r="F6154" s="32"/>
      <c r="G6154" s="229"/>
      <c r="H6154" s="229"/>
      <c r="I6154" s="32"/>
      <c r="J6154" s="32"/>
      <c r="K6154" s="229"/>
      <c r="L6154" s="229"/>
      <c r="M6154" s="232"/>
      <c r="N6154" s="229"/>
    </row>
    <row r="6155">
      <c r="A6155" s="227" t="str">
        <f t="shared" si="1"/>
        <v>#VALUE!</v>
      </c>
      <c r="B6155" s="227" t="str">
        <f t="shared" si="2"/>
        <v>#VALUE!</v>
      </c>
      <c r="C6155" s="32"/>
      <c r="D6155" s="32"/>
      <c r="E6155" s="231"/>
      <c r="F6155" s="32"/>
      <c r="G6155" s="229"/>
      <c r="H6155" s="229"/>
      <c r="I6155" s="32"/>
      <c r="J6155" s="32"/>
      <c r="K6155" s="229"/>
      <c r="L6155" s="229"/>
      <c r="M6155" s="232"/>
      <c r="N6155" s="229"/>
    </row>
    <row r="6156">
      <c r="A6156" s="227" t="str">
        <f t="shared" si="1"/>
        <v>#VALUE!</v>
      </c>
      <c r="B6156" s="227" t="str">
        <f t="shared" si="2"/>
        <v>#VALUE!</v>
      </c>
      <c r="C6156" s="32"/>
      <c r="D6156" s="32"/>
      <c r="E6156" s="231"/>
      <c r="F6156" s="32"/>
      <c r="G6156" s="229"/>
      <c r="H6156" s="229"/>
      <c r="I6156" s="32"/>
      <c r="J6156" s="32"/>
      <c r="K6156" s="229"/>
      <c r="L6156" s="229"/>
      <c r="M6156" s="232"/>
      <c r="N6156" s="229"/>
    </row>
    <row r="6157">
      <c r="A6157" s="227" t="str">
        <f t="shared" si="1"/>
        <v>#VALUE!</v>
      </c>
      <c r="B6157" s="227" t="str">
        <f t="shared" si="2"/>
        <v>#VALUE!</v>
      </c>
      <c r="C6157" s="32"/>
      <c r="D6157" s="32"/>
      <c r="E6157" s="229"/>
      <c r="F6157" s="32"/>
      <c r="G6157" s="229"/>
      <c r="H6157" s="229"/>
      <c r="I6157" s="32"/>
      <c r="J6157" s="32"/>
      <c r="K6157" s="229"/>
      <c r="L6157" s="229"/>
      <c r="M6157" s="232"/>
      <c r="N6157" s="229"/>
    </row>
    <row r="6158">
      <c r="A6158" s="227" t="str">
        <f t="shared" si="1"/>
        <v>#VALUE!</v>
      </c>
      <c r="B6158" s="227" t="str">
        <f t="shared" si="2"/>
        <v>#VALUE!</v>
      </c>
      <c r="C6158" s="32"/>
      <c r="D6158" s="32"/>
      <c r="E6158" s="231"/>
      <c r="F6158" s="32"/>
      <c r="G6158" s="229"/>
      <c r="H6158" s="229"/>
      <c r="I6158" s="32"/>
      <c r="J6158" s="32"/>
      <c r="K6158" s="229"/>
      <c r="L6158" s="229"/>
      <c r="M6158" s="232"/>
      <c r="N6158" s="229"/>
    </row>
    <row r="6159">
      <c r="A6159" s="227" t="str">
        <f t="shared" si="1"/>
        <v>#VALUE!</v>
      </c>
      <c r="B6159" s="227" t="str">
        <f t="shared" si="2"/>
        <v>#VALUE!</v>
      </c>
      <c r="C6159" s="32"/>
      <c r="D6159" s="32"/>
      <c r="E6159" s="231"/>
      <c r="F6159" s="32"/>
      <c r="G6159" s="229"/>
      <c r="H6159" s="229"/>
      <c r="I6159" s="32"/>
      <c r="J6159" s="32"/>
      <c r="K6159" s="229"/>
      <c r="L6159" s="229"/>
      <c r="M6159" s="232"/>
      <c r="N6159" s="229"/>
    </row>
    <row r="6160">
      <c r="A6160" s="227" t="str">
        <f t="shared" si="1"/>
        <v>#VALUE!</v>
      </c>
      <c r="B6160" s="227" t="str">
        <f t="shared" si="2"/>
        <v>#VALUE!</v>
      </c>
      <c r="C6160" s="32"/>
      <c r="D6160" s="32"/>
      <c r="E6160" s="229"/>
      <c r="F6160" s="32"/>
      <c r="G6160" s="229"/>
      <c r="H6160" s="229"/>
      <c r="I6160" s="32"/>
      <c r="J6160" s="32"/>
      <c r="K6160" s="229"/>
      <c r="L6160" s="229"/>
      <c r="M6160" s="232"/>
      <c r="N6160" s="229"/>
    </row>
    <row r="6161">
      <c r="A6161" s="227" t="str">
        <f t="shared" si="1"/>
        <v>#VALUE!</v>
      </c>
      <c r="B6161" s="227" t="str">
        <f t="shared" si="2"/>
        <v>#VALUE!</v>
      </c>
      <c r="C6161" s="32"/>
      <c r="D6161" s="32"/>
      <c r="E6161" s="229"/>
      <c r="F6161" s="32"/>
      <c r="G6161" s="229"/>
      <c r="H6161" s="229"/>
      <c r="I6161" s="32"/>
      <c r="J6161" s="32"/>
      <c r="K6161" s="229"/>
      <c r="L6161" s="229"/>
      <c r="M6161" s="32"/>
      <c r="N6161" s="229"/>
    </row>
    <row r="6162">
      <c r="A6162" s="227" t="str">
        <f t="shared" si="1"/>
        <v>#VALUE!</v>
      </c>
      <c r="B6162" s="227" t="str">
        <f t="shared" si="2"/>
        <v>#VALUE!</v>
      </c>
      <c r="C6162" s="32"/>
      <c r="D6162" s="32"/>
      <c r="E6162" s="229"/>
      <c r="F6162" s="32"/>
      <c r="G6162" s="229"/>
      <c r="H6162" s="229"/>
      <c r="I6162" s="32"/>
      <c r="J6162" s="32"/>
      <c r="K6162" s="229"/>
      <c r="L6162" s="229"/>
      <c r="M6162" s="32"/>
      <c r="N6162" s="229"/>
    </row>
    <row r="6163">
      <c r="A6163" s="227" t="str">
        <f t="shared" si="1"/>
        <v>#VALUE!</v>
      </c>
      <c r="B6163" s="227" t="str">
        <f t="shared" si="2"/>
        <v>#VALUE!</v>
      </c>
      <c r="C6163" s="32"/>
      <c r="D6163" s="32"/>
      <c r="E6163" s="229"/>
      <c r="F6163" s="32"/>
      <c r="G6163" s="229"/>
      <c r="H6163" s="229"/>
      <c r="I6163" s="32"/>
      <c r="J6163" s="32"/>
      <c r="K6163" s="229"/>
      <c r="L6163" s="229"/>
      <c r="M6163" s="32"/>
      <c r="N6163" s="229"/>
    </row>
    <row r="6164">
      <c r="A6164" s="227" t="str">
        <f t="shared" si="1"/>
        <v>#VALUE!</v>
      </c>
      <c r="B6164" s="227" t="str">
        <f t="shared" si="2"/>
        <v>#VALUE!</v>
      </c>
      <c r="C6164" s="32"/>
      <c r="D6164" s="32"/>
      <c r="E6164" s="229"/>
      <c r="F6164" s="32"/>
      <c r="G6164" s="229"/>
      <c r="H6164" s="229"/>
      <c r="I6164" s="32"/>
      <c r="J6164" s="32"/>
      <c r="K6164" s="229"/>
      <c r="L6164" s="229"/>
      <c r="M6164" s="32"/>
      <c r="N6164" s="229"/>
    </row>
    <row r="6165">
      <c r="A6165" s="227" t="str">
        <f t="shared" si="1"/>
        <v>#VALUE!</v>
      </c>
      <c r="B6165" s="227" t="str">
        <f t="shared" si="2"/>
        <v>#VALUE!</v>
      </c>
      <c r="C6165" s="32"/>
      <c r="D6165" s="32"/>
      <c r="E6165" s="231"/>
      <c r="F6165" s="32"/>
      <c r="G6165" s="229"/>
      <c r="H6165" s="229"/>
      <c r="I6165" s="32"/>
      <c r="J6165" s="32"/>
      <c r="K6165" s="229"/>
      <c r="L6165" s="229"/>
      <c r="M6165" s="232"/>
      <c r="N6165" s="229"/>
    </row>
    <row r="6166">
      <c r="A6166" s="227" t="str">
        <f t="shared" si="1"/>
        <v>#VALUE!</v>
      </c>
      <c r="B6166" s="227" t="str">
        <f t="shared" si="2"/>
        <v>#VALUE!</v>
      </c>
      <c r="C6166" s="32"/>
      <c r="D6166" s="32"/>
      <c r="E6166" s="231"/>
      <c r="F6166" s="32"/>
      <c r="G6166" s="229"/>
      <c r="H6166" s="229"/>
      <c r="I6166" s="32"/>
      <c r="J6166" s="32"/>
      <c r="K6166" s="229"/>
      <c r="L6166" s="229"/>
      <c r="M6166" s="232"/>
      <c r="N6166" s="229"/>
    </row>
    <row r="6167">
      <c r="A6167" s="227" t="str">
        <f t="shared" si="1"/>
        <v>#VALUE!</v>
      </c>
      <c r="B6167" s="227" t="str">
        <f t="shared" si="2"/>
        <v>#VALUE!</v>
      </c>
      <c r="C6167" s="32"/>
      <c r="D6167" s="32"/>
      <c r="E6167" s="231"/>
      <c r="F6167" s="32"/>
      <c r="G6167" s="229"/>
      <c r="H6167" s="229"/>
      <c r="I6167" s="232"/>
      <c r="J6167" s="32"/>
      <c r="K6167" s="229"/>
      <c r="L6167" s="229"/>
      <c r="M6167" s="232"/>
      <c r="N6167" s="229"/>
    </row>
    <row r="6168">
      <c r="A6168" s="227" t="str">
        <f t="shared" si="1"/>
        <v>#VALUE!</v>
      </c>
      <c r="B6168" s="227" t="str">
        <f t="shared" si="2"/>
        <v>#VALUE!</v>
      </c>
      <c r="C6168" s="32"/>
      <c r="D6168" s="32"/>
      <c r="E6168" s="231"/>
      <c r="F6168" s="32"/>
      <c r="G6168" s="229"/>
      <c r="H6168" s="229"/>
      <c r="I6168" s="32"/>
      <c r="J6168" s="32"/>
      <c r="K6168" s="229"/>
      <c r="L6168" s="229"/>
      <c r="M6168" s="232"/>
      <c r="N6168" s="229"/>
    </row>
    <row r="6169">
      <c r="A6169" s="227" t="str">
        <f t="shared" si="1"/>
        <v>#VALUE!</v>
      </c>
      <c r="B6169" s="227" t="str">
        <f t="shared" si="2"/>
        <v>#VALUE!</v>
      </c>
      <c r="C6169" s="32"/>
      <c r="D6169" s="32"/>
      <c r="E6169" s="231"/>
      <c r="F6169" s="32"/>
      <c r="G6169" s="229"/>
      <c r="H6169" s="229"/>
      <c r="I6169" s="32"/>
      <c r="J6169" s="32"/>
      <c r="K6169" s="229"/>
      <c r="L6169" s="229"/>
      <c r="M6169" s="232"/>
      <c r="N6169" s="229"/>
    </row>
    <row r="6170">
      <c r="A6170" s="227" t="str">
        <f t="shared" si="1"/>
        <v>#VALUE!</v>
      </c>
      <c r="B6170" s="227" t="str">
        <f t="shared" si="2"/>
        <v>#VALUE!</v>
      </c>
      <c r="C6170" s="32"/>
      <c r="D6170" s="32"/>
      <c r="E6170" s="231"/>
      <c r="F6170" s="32"/>
      <c r="G6170" s="229"/>
      <c r="H6170" s="229"/>
      <c r="I6170" s="32"/>
      <c r="J6170" s="32"/>
      <c r="K6170" s="229"/>
      <c r="L6170" s="229"/>
      <c r="M6170" s="232"/>
      <c r="N6170" s="229"/>
    </row>
    <row r="6171">
      <c r="A6171" s="227" t="str">
        <f t="shared" si="1"/>
        <v>#VALUE!</v>
      </c>
      <c r="B6171" s="227" t="str">
        <f t="shared" si="2"/>
        <v>#VALUE!</v>
      </c>
      <c r="C6171" s="32"/>
      <c r="D6171" s="32"/>
      <c r="E6171" s="231"/>
      <c r="F6171" s="32"/>
      <c r="G6171" s="229"/>
      <c r="H6171" s="229"/>
      <c r="I6171" s="32"/>
      <c r="J6171" s="32"/>
      <c r="K6171" s="229"/>
      <c r="L6171" s="229"/>
      <c r="M6171" s="32"/>
      <c r="N6171" s="229"/>
    </row>
    <row r="6172">
      <c r="A6172" s="227" t="str">
        <f t="shared" si="1"/>
        <v>#VALUE!</v>
      </c>
      <c r="B6172" s="227" t="str">
        <f t="shared" si="2"/>
        <v>#VALUE!</v>
      </c>
      <c r="C6172" s="32"/>
      <c r="D6172" s="32"/>
      <c r="E6172" s="231"/>
      <c r="F6172" s="32"/>
      <c r="G6172" s="229"/>
      <c r="H6172" s="229"/>
      <c r="I6172" s="32"/>
      <c r="J6172" s="32"/>
      <c r="K6172" s="229"/>
      <c r="L6172" s="229"/>
      <c r="M6172" s="32"/>
      <c r="N6172" s="229"/>
    </row>
    <row r="6173">
      <c r="A6173" s="227" t="str">
        <f t="shared" si="1"/>
        <v>#VALUE!</v>
      </c>
      <c r="B6173" s="227" t="str">
        <f t="shared" si="2"/>
        <v>#VALUE!</v>
      </c>
      <c r="C6173" s="32"/>
      <c r="D6173" s="32"/>
      <c r="E6173" s="231"/>
      <c r="F6173" s="32"/>
      <c r="G6173" s="229"/>
      <c r="H6173" s="229"/>
      <c r="I6173" s="32"/>
      <c r="J6173" s="32"/>
      <c r="K6173" s="229"/>
      <c r="L6173" s="229"/>
      <c r="M6173" s="232"/>
      <c r="N6173" s="229"/>
    </row>
    <row r="6174">
      <c r="A6174" s="227" t="str">
        <f t="shared" si="1"/>
        <v>#VALUE!</v>
      </c>
      <c r="B6174" s="227" t="str">
        <f t="shared" si="2"/>
        <v>#VALUE!</v>
      </c>
      <c r="C6174" s="32"/>
      <c r="D6174" s="32"/>
      <c r="E6174" s="231"/>
      <c r="F6174" s="32"/>
      <c r="G6174" s="229"/>
      <c r="H6174" s="229"/>
      <c r="I6174" s="32"/>
      <c r="J6174" s="32"/>
      <c r="K6174" s="229"/>
      <c r="L6174" s="229"/>
      <c r="M6174" s="232"/>
      <c r="N6174" s="229"/>
    </row>
    <row r="6175">
      <c r="A6175" s="227" t="str">
        <f t="shared" si="1"/>
        <v>#VALUE!</v>
      </c>
      <c r="B6175" s="227" t="str">
        <f t="shared" si="2"/>
        <v>#VALUE!</v>
      </c>
      <c r="C6175" s="32"/>
      <c r="D6175" s="32"/>
      <c r="E6175" s="231"/>
      <c r="F6175" s="32"/>
      <c r="G6175" s="229"/>
      <c r="H6175" s="229"/>
      <c r="I6175" s="32"/>
      <c r="J6175" s="32"/>
      <c r="K6175" s="229"/>
      <c r="L6175" s="229"/>
      <c r="M6175" s="232"/>
      <c r="N6175" s="229"/>
    </row>
    <row r="6176">
      <c r="A6176" s="227" t="str">
        <f t="shared" si="1"/>
        <v>#VALUE!</v>
      </c>
      <c r="B6176" s="227" t="str">
        <f t="shared" si="2"/>
        <v>#VALUE!</v>
      </c>
      <c r="C6176" s="32"/>
      <c r="D6176" s="32"/>
      <c r="E6176" s="231"/>
      <c r="F6176" s="32"/>
      <c r="G6176" s="229"/>
      <c r="H6176" s="229"/>
      <c r="I6176" s="32"/>
      <c r="J6176" s="32"/>
      <c r="K6176" s="229"/>
      <c r="L6176" s="229"/>
      <c r="M6176" s="232"/>
      <c r="N6176" s="229"/>
    </row>
    <row r="6177">
      <c r="A6177" s="227" t="str">
        <f t="shared" si="1"/>
        <v>#VALUE!</v>
      </c>
      <c r="B6177" s="227" t="str">
        <f t="shared" si="2"/>
        <v>#VALUE!</v>
      </c>
      <c r="C6177" s="32"/>
      <c r="D6177" s="32"/>
      <c r="E6177" s="231"/>
      <c r="F6177" s="32"/>
      <c r="G6177" s="229"/>
      <c r="H6177" s="229"/>
      <c r="I6177" s="32"/>
      <c r="J6177" s="32"/>
      <c r="K6177" s="229"/>
      <c r="L6177" s="229"/>
      <c r="M6177" s="232"/>
      <c r="N6177" s="229"/>
    </row>
    <row r="6178">
      <c r="A6178" s="227" t="str">
        <f t="shared" si="1"/>
        <v>#VALUE!</v>
      </c>
      <c r="B6178" s="227" t="str">
        <f t="shared" si="2"/>
        <v>#VALUE!</v>
      </c>
      <c r="C6178" s="32"/>
      <c r="D6178" s="32"/>
      <c r="E6178" s="231"/>
      <c r="F6178" s="32"/>
      <c r="G6178" s="229"/>
      <c r="H6178" s="229"/>
      <c r="I6178" s="32"/>
      <c r="J6178" s="32"/>
      <c r="K6178" s="229"/>
      <c r="L6178" s="229"/>
      <c r="M6178" s="232"/>
      <c r="N6178" s="229"/>
    </row>
    <row r="6179">
      <c r="A6179" s="227" t="str">
        <f t="shared" si="1"/>
        <v>#VALUE!</v>
      </c>
      <c r="B6179" s="227" t="str">
        <f t="shared" si="2"/>
        <v>#VALUE!</v>
      </c>
      <c r="C6179" s="32"/>
      <c r="D6179" s="32"/>
      <c r="E6179" s="231"/>
      <c r="F6179" s="32"/>
      <c r="G6179" s="229"/>
      <c r="H6179" s="229"/>
      <c r="I6179" s="32"/>
      <c r="J6179" s="32"/>
      <c r="K6179" s="229"/>
      <c r="L6179" s="229"/>
      <c r="M6179" s="232"/>
      <c r="N6179" s="229"/>
    </row>
    <row r="6180">
      <c r="A6180" s="227" t="str">
        <f t="shared" si="1"/>
        <v>#VALUE!</v>
      </c>
      <c r="B6180" s="227" t="str">
        <f t="shared" si="2"/>
        <v>#VALUE!</v>
      </c>
      <c r="C6180" s="32"/>
      <c r="D6180" s="32"/>
      <c r="E6180" s="231"/>
      <c r="F6180" s="32"/>
      <c r="G6180" s="229"/>
      <c r="H6180" s="229"/>
      <c r="I6180" s="32"/>
      <c r="J6180" s="32"/>
      <c r="K6180" s="229"/>
      <c r="L6180" s="229"/>
      <c r="M6180" s="232"/>
      <c r="N6180" s="229"/>
    </row>
    <row r="6181">
      <c r="A6181" s="227" t="str">
        <f t="shared" si="1"/>
        <v>#VALUE!</v>
      </c>
      <c r="B6181" s="227" t="str">
        <f t="shared" si="2"/>
        <v>#VALUE!</v>
      </c>
      <c r="C6181" s="32"/>
      <c r="D6181" s="32"/>
      <c r="E6181" s="229"/>
      <c r="F6181" s="32"/>
      <c r="G6181" s="229"/>
      <c r="H6181" s="229"/>
      <c r="I6181" s="32"/>
      <c r="J6181" s="32"/>
      <c r="K6181" s="229"/>
      <c r="L6181" s="229"/>
      <c r="M6181" s="32"/>
      <c r="N6181" s="229"/>
    </row>
    <row r="6182">
      <c r="A6182" s="227" t="str">
        <f t="shared" si="1"/>
        <v>#VALUE!</v>
      </c>
      <c r="B6182" s="227" t="str">
        <f t="shared" si="2"/>
        <v>#VALUE!</v>
      </c>
      <c r="C6182" s="32"/>
      <c r="D6182" s="32"/>
      <c r="E6182" s="231"/>
      <c r="F6182" s="32"/>
      <c r="G6182" s="229"/>
      <c r="H6182" s="229"/>
      <c r="I6182" s="32"/>
      <c r="J6182" s="32"/>
      <c r="K6182" s="229"/>
      <c r="L6182" s="229"/>
      <c r="M6182" s="32"/>
      <c r="N6182" s="229"/>
    </row>
    <row r="6183">
      <c r="A6183" s="227" t="str">
        <f t="shared" si="1"/>
        <v>#VALUE!</v>
      </c>
      <c r="B6183" s="227" t="str">
        <f t="shared" si="2"/>
        <v>#VALUE!</v>
      </c>
      <c r="C6183" s="32"/>
      <c r="D6183" s="32"/>
      <c r="E6183" s="231"/>
      <c r="F6183" s="32"/>
      <c r="G6183" s="229"/>
      <c r="H6183" s="229"/>
      <c r="I6183" s="32"/>
      <c r="J6183" s="32"/>
      <c r="K6183" s="229"/>
      <c r="L6183" s="229"/>
      <c r="M6183" s="232"/>
      <c r="N6183" s="229"/>
    </row>
    <row r="6184">
      <c r="A6184" s="227" t="str">
        <f t="shared" si="1"/>
        <v>#VALUE!</v>
      </c>
      <c r="B6184" s="227" t="str">
        <f t="shared" si="2"/>
        <v>#VALUE!</v>
      </c>
      <c r="C6184" s="32"/>
      <c r="D6184" s="32"/>
      <c r="E6184" s="231"/>
      <c r="F6184" s="32"/>
      <c r="G6184" s="229"/>
      <c r="H6184" s="229"/>
      <c r="I6184" s="32"/>
      <c r="J6184" s="32"/>
      <c r="K6184" s="229"/>
      <c r="L6184" s="229"/>
      <c r="M6184" s="232"/>
      <c r="N6184" s="229"/>
    </row>
    <row r="6185">
      <c r="A6185" s="227" t="str">
        <f t="shared" si="1"/>
        <v>#VALUE!</v>
      </c>
      <c r="B6185" s="227" t="str">
        <f t="shared" si="2"/>
        <v>#VALUE!</v>
      </c>
      <c r="C6185" s="32"/>
      <c r="D6185" s="32"/>
      <c r="E6185" s="231"/>
      <c r="F6185" s="32"/>
      <c r="G6185" s="229"/>
      <c r="H6185" s="229"/>
      <c r="I6185" s="32"/>
      <c r="J6185" s="32"/>
      <c r="K6185" s="229"/>
      <c r="L6185" s="229"/>
      <c r="M6185" s="32"/>
      <c r="N6185" s="229"/>
    </row>
    <row r="6186">
      <c r="A6186" s="227" t="str">
        <f t="shared" si="1"/>
        <v>#VALUE!</v>
      </c>
      <c r="B6186" s="227" t="str">
        <f t="shared" si="2"/>
        <v>#VALUE!</v>
      </c>
      <c r="C6186" s="32"/>
      <c r="D6186" s="32"/>
      <c r="E6186" s="231"/>
      <c r="F6186" s="32"/>
      <c r="G6186" s="229"/>
      <c r="H6186" s="229"/>
      <c r="I6186" s="32"/>
      <c r="J6186" s="32"/>
      <c r="K6186" s="229"/>
      <c r="L6186" s="229"/>
      <c r="M6186" s="32"/>
      <c r="N6186" s="229"/>
    </row>
    <row r="6187">
      <c r="A6187" s="227" t="str">
        <f t="shared" si="1"/>
        <v>#VALUE!</v>
      </c>
      <c r="B6187" s="227" t="str">
        <f t="shared" si="2"/>
        <v>#VALUE!</v>
      </c>
      <c r="C6187" s="32"/>
      <c r="D6187" s="32"/>
      <c r="E6187" s="231"/>
      <c r="F6187" s="32"/>
      <c r="G6187" s="229"/>
      <c r="H6187" s="229"/>
      <c r="I6187" s="32"/>
      <c r="J6187" s="32"/>
      <c r="K6187" s="229"/>
      <c r="L6187" s="229"/>
      <c r="M6187" s="32"/>
      <c r="N6187" s="229"/>
    </row>
    <row r="6188">
      <c r="A6188" s="227" t="str">
        <f t="shared" si="1"/>
        <v>#VALUE!</v>
      </c>
      <c r="B6188" s="227" t="str">
        <f t="shared" si="2"/>
        <v>#VALUE!</v>
      </c>
      <c r="C6188" s="32"/>
      <c r="D6188" s="32"/>
      <c r="E6188" s="229"/>
      <c r="F6188" s="32"/>
      <c r="G6188" s="229"/>
      <c r="H6188" s="229"/>
      <c r="I6188" s="32"/>
      <c r="J6188" s="32"/>
      <c r="K6188" s="229"/>
      <c r="L6188" s="229"/>
      <c r="M6188" s="32"/>
      <c r="N6188" s="229"/>
    </row>
    <row r="6189">
      <c r="A6189" s="227" t="str">
        <f t="shared" si="1"/>
        <v>#VALUE!</v>
      </c>
      <c r="B6189" s="227" t="str">
        <f t="shared" si="2"/>
        <v>#VALUE!</v>
      </c>
      <c r="C6189" s="32"/>
      <c r="D6189" s="32"/>
      <c r="E6189" s="231"/>
      <c r="F6189" s="32"/>
      <c r="G6189" s="229"/>
      <c r="H6189" s="229"/>
      <c r="I6189" s="32"/>
      <c r="J6189" s="32"/>
      <c r="K6189" s="229"/>
      <c r="L6189" s="229"/>
      <c r="M6189" s="232"/>
      <c r="N6189" s="229"/>
    </row>
    <row r="6190">
      <c r="A6190" s="227" t="str">
        <f t="shared" si="1"/>
        <v>#VALUE!</v>
      </c>
      <c r="B6190" s="227" t="str">
        <f t="shared" si="2"/>
        <v>#VALUE!</v>
      </c>
      <c r="C6190" s="32"/>
      <c r="D6190" s="32"/>
      <c r="E6190" s="231"/>
      <c r="F6190" s="32"/>
      <c r="G6190" s="229"/>
      <c r="H6190" s="229"/>
      <c r="I6190" s="32"/>
      <c r="J6190" s="32"/>
      <c r="K6190" s="229"/>
      <c r="L6190" s="229"/>
      <c r="M6190" s="32"/>
      <c r="N6190" s="229"/>
    </row>
    <row r="6191">
      <c r="A6191" s="227" t="str">
        <f t="shared" si="1"/>
        <v>#VALUE!</v>
      </c>
      <c r="B6191" s="227" t="str">
        <f t="shared" si="2"/>
        <v>#VALUE!</v>
      </c>
      <c r="C6191" s="32"/>
      <c r="D6191" s="32"/>
      <c r="E6191" s="229"/>
      <c r="F6191" s="32"/>
      <c r="G6191" s="229"/>
      <c r="H6191" s="229"/>
      <c r="I6191" s="32"/>
      <c r="J6191" s="32"/>
      <c r="K6191" s="229"/>
      <c r="L6191" s="229"/>
      <c r="M6191" s="32"/>
      <c r="N6191" s="229"/>
    </row>
    <row r="6192">
      <c r="A6192" s="227" t="str">
        <f t="shared" si="1"/>
        <v>#VALUE!</v>
      </c>
      <c r="B6192" s="227" t="str">
        <f t="shared" si="2"/>
        <v>#VALUE!</v>
      </c>
      <c r="C6192" s="32"/>
      <c r="D6192" s="32"/>
      <c r="E6192" s="231"/>
      <c r="F6192" s="32"/>
      <c r="G6192" s="229"/>
      <c r="H6192" s="229"/>
      <c r="I6192" s="32"/>
      <c r="J6192" s="32"/>
      <c r="K6192" s="229"/>
      <c r="L6192" s="229"/>
      <c r="M6192" s="32"/>
      <c r="N6192" s="229"/>
    </row>
    <row r="6193">
      <c r="A6193" s="227" t="str">
        <f t="shared" si="1"/>
        <v>#VALUE!</v>
      </c>
      <c r="B6193" s="227" t="str">
        <f t="shared" si="2"/>
        <v>#VALUE!</v>
      </c>
      <c r="C6193" s="32"/>
      <c r="D6193" s="32"/>
      <c r="E6193" s="231"/>
      <c r="F6193" s="32"/>
      <c r="G6193" s="229"/>
      <c r="H6193" s="229"/>
      <c r="I6193" s="32"/>
      <c r="J6193" s="32"/>
      <c r="K6193" s="229"/>
      <c r="L6193" s="229"/>
      <c r="M6193" s="32"/>
      <c r="N6193" s="229"/>
    </row>
    <row r="6194">
      <c r="A6194" s="227" t="str">
        <f t="shared" si="1"/>
        <v>#VALUE!</v>
      </c>
      <c r="B6194" s="227" t="str">
        <f t="shared" si="2"/>
        <v>#VALUE!</v>
      </c>
      <c r="C6194" s="32"/>
      <c r="D6194" s="32"/>
      <c r="E6194" s="231"/>
      <c r="F6194" s="32"/>
      <c r="G6194" s="229"/>
      <c r="H6194" s="229"/>
      <c r="I6194" s="32"/>
      <c r="J6194" s="32"/>
      <c r="K6194" s="229"/>
      <c r="L6194" s="229"/>
      <c r="M6194" s="32"/>
      <c r="N6194" s="229"/>
    </row>
    <row r="6195">
      <c r="A6195" s="227" t="str">
        <f t="shared" si="1"/>
        <v>#VALUE!</v>
      </c>
      <c r="B6195" s="227" t="str">
        <f t="shared" si="2"/>
        <v>#VALUE!</v>
      </c>
      <c r="C6195" s="32"/>
      <c r="D6195" s="32"/>
      <c r="E6195" s="229"/>
      <c r="F6195" s="32"/>
      <c r="G6195" s="229"/>
      <c r="H6195" s="229"/>
      <c r="I6195" s="32"/>
      <c r="J6195" s="32"/>
      <c r="K6195" s="229"/>
      <c r="L6195" s="229"/>
      <c r="M6195" s="32"/>
      <c r="N6195" s="229"/>
    </row>
    <row r="6196">
      <c r="A6196" s="227" t="str">
        <f t="shared" si="1"/>
        <v>#VALUE!</v>
      </c>
      <c r="B6196" s="227" t="str">
        <f t="shared" si="2"/>
        <v>#VALUE!</v>
      </c>
      <c r="C6196" s="32"/>
      <c r="D6196" s="32"/>
      <c r="E6196" s="231"/>
      <c r="F6196" s="32"/>
      <c r="G6196" s="229"/>
      <c r="H6196" s="229"/>
      <c r="I6196" s="32"/>
      <c r="J6196" s="32"/>
      <c r="K6196" s="229"/>
      <c r="L6196" s="229"/>
      <c r="M6196" s="32"/>
      <c r="N6196" s="229"/>
    </row>
    <row r="6197">
      <c r="A6197" s="227" t="str">
        <f t="shared" si="1"/>
        <v>#VALUE!</v>
      </c>
      <c r="B6197" s="227" t="str">
        <f t="shared" si="2"/>
        <v>#VALUE!</v>
      </c>
      <c r="C6197" s="32"/>
      <c r="D6197" s="32"/>
      <c r="E6197" s="231"/>
      <c r="F6197" s="32"/>
      <c r="G6197" s="229"/>
      <c r="H6197" s="229"/>
      <c r="I6197" s="32"/>
      <c r="J6197" s="32"/>
      <c r="K6197" s="229"/>
      <c r="L6197" s="229"/>
      <c r="M6197" s="32"/>
      <c r="N6197" s="229"/>
    </row>
    <row r="6198">
      <c r="A6198" s="227" t="str">
        <f t="shared" si="1"/>
        <v>#VALUE!</v>
      </c>
      <c r="B6198" s="227" t="str">
        <f t="shared" si="2"/>
        <v>#VALUE!</v>
      </c>
      <c r="C6198" s="32"/>
      <c r="D6198" s="32"/>
      <c r="E6198" s="231"/>
      <c r="F6198" s="32"/>
      <c r="G6198" s="229"/>
      <c r="H6198" s="229"/>
      <c r="I6198" s="32"/>
      <c r="J6198" s="32"/>
      <c r="K6198" s="229"/>
      <c r="L6198" s="229"/>
      <c r="M6198" s="232"/>
      <c r="N6198" s="229"/>
    </row>
    <row r="6199">
      <c r="A6199" s="227" t="str">
        <f t="shared" si="1"/>
        <v>#VALUE!</v>
      </c>
      <c r="B6199" s="227" t="str">
        <f t="shared" si="2"/>
        <v>#VALUE!</v>
      </c>
      <c r="C6199" s="32"/>
      <c r="D6199" s="32"/>
      <c r="E6199" s="229"/>
      <c r="F6199" s="32"/>
      <c r="G6199" s="229"/>
      <c r="H6199" s="229"/>
      <c r="I6199" s="32"/>
      <c r="J6199" s="32"/>
      <c r="K6199" s="229"/>
      <c r="L6199" s="229"/>
      <c r="M6199" s="32"/>
      <c r="N6199" s="229"/>
    </row>
    <row r="6200">
      <c r="A6200" s="227" t="str">
        <f t="shared" si="1"/>
        <v>#VALUE!</v>
      </c>
      <c r="B6200" s="227" t="str">
        <f t="shared" si="2"/>
        <v>#VALUE!</v>
      </c>
      <c r="C6200" s="32"/>
      <c r="D6200" s="32"/>
      <c r="E6200" s="229"/>
      <c r="F6200" s="32"/>
      <c r="G6200" s="229"/>
      <c r="H6200" s="229"/>
      <c r="I6200" s="32"/>
      <c r="J6200" s="32"/>
      <c r="K6200" s="229"/>
      <c r="L6200" s="229"/>
      <c r="M6200" s="232"/>
      <c r="N6200" s="229"/>
    </row>
    <row r="6201">
      <c r="A6201" s="227" t="str">
        <f t="shared" si="1"/>
        <v>#VALUE!</v>
      </c>
      <c r="B6201" s="227" t="str">
        <f t="shared" si="2"/>
        <v>#VALUE!</v>
      </c>
      <c r="C6201" s="32"/>
      <c r="D6201" s="32"/>
      <c r="E6201" s="231"/>
      <c r="F6201" s="32"/>
      <c r="G6201" s="229"/>
      <c r="H6201" s="229"/>
      <c r="I6201" s="32"/>
      <c r="J6201" s="32"/>
      <c r="K6201" s="229"/>
      <c r="L6201" s="229"/>
      <c r="M6201" s="32"/>
      <c r="N6201" s="229"/>
    </row>
    <row r="6202">
      <c r="A6202" s="227" t="str">
        <f t="shared" si="1"/>
        <v>#VALUE!</v>
      </c>
      <c r="B6202" s="227" t="str">
        <f t="shared" si="2"/>
        <v>#VALUE!</v>
      </c>
      <c r="C6202" s="32"/>
      <c r="D6202" s="32"/>
      <c r="E6202" s="231"/>
      <c r="F6202" s="32"/>
      <c r="G6202" s="229"/>
      <c r="H6202" s="229"/>
      <c r="I6202" s="32"/>
      <c r="J6202" s="32"/>
      <c r="K6202" s="229"/>
      <c r="L6202" s="229"/>
      <c r="M6202" s="32"/>
      <c r="N6202" s="229"/>
    </row>
    <row r="6203">
      <c r="A6203" s="227" t="str">
        <f t="shared" si="1"/>
        <v>#VALUE!</v>
      </c>
      <c r="B6203" s="227" t="str">
        <f t="shared" si="2"/>
        <v>#VALUE!</v>
      </c>
      <c r="C6203" s="32"/>
      <c r="D6203" s="32"/>
      <c r="E6203" s="229"/>
      <c r="F6203" s="32"/>
      <c r="G6203" s="229"/>
      <c r="H6203" s="229"/>
      <c r="I6203" s="32"/>
      <c r="J6203" s="32"/>
      <c r="K6203" s="229"/>
      <c r="L6203" s="229"/>
      <c r="M6203" s="32"/>
      <c r="N6203" s="229"/>
    </row>
    <row r="6204">
      <c r="A6204" s="227" t="str">
        <f t="shared" si="1"/>
        <v>#VALUE!</v>
      </c>
      <c r="B6204" s="227" t="str">
        <f t="shared" si="2"/>
        <v>#VALUE!</v>
      </c>
      <c r="C6204" s="32"/>
      <c r="D6204" s="32"/>
      <c r="E6204" s="231"/>
      <c r="F6204" s="32"/>
      <c r="G6204" s="229"/>
      <c r="H6204" s="229"/>
      <c r="I6204" s="32"/>
      <c r="J6204" s="32"/>
      <c r="K6204" s="229"/>
      <c r="L6204" s="229"/>
      <c r="M6204" s="32"/>
      <c r="N6204" s="229"/>
    </row>
    <row r="6205">
      <c r="A6205" s="227" t="str">
        <f t="shared" si="1"/>
        <v>#VALUE!</v>
      </c>
      <c r="B6205" s="227" t="str">
        <f t="shared" si="2"/>
        <v>#VALUE!</v>
      </c>
      <c r="C6205" s="32"/>
      <c r="D6205" s="32"/>
      <c r="E6205" s="229"/>
      <c r="F6205" s="32"/>
      <c r="G6205" s="229"/>
      <c r="H6205" s="229"/>
      <c r="I6205" s="32"/>
      <c r="J6205" s="32"/>
      <c r="K6205" s="229"/>
      <c r="L6205" s="229"/>
      <c r="M6205" s="32"/>
      <c r="N6205" s="229"/>
    </row>
    <row r="6206">
      <c r="A6206" s="227" t="str">
        <f t="shared" si="1"/>
        <v>#VALUE!</v>
      </c>
      <c r="B6206" s="227" t="str">
        <f t="shared" si="2"/>
        <v>#VALUE!</v>
      </c>
      <c r="C6206" s="32"/>
      <c r="D6206" s="32"/>
      <c r="E6206" s="229"/>
      <c r="F6206" s="32"/>
      <c r="G6206" s="229"/>
      <c r="H6206" s="229"/>
      <c r="I6206" s="32"/>
      <c r="J6206" s="32"/>
      <c r="K6206" s="229"/>
      <c r="L6206" s="229"/>
      <c r="M6206" s="32"/>
      <c r="N6206" s="229"/>
    </row>
    <row r="6207">
      <c r="A6207" s="227" t="str">
        <f t="shared" si="1"/>
        <v>#VALUE!</v>
      </c>
      <c r="B6207" s="227" t="str">
        <f t="shared" si="2"/>
        <v>#VALUE!</v>
      </c>
      <c r="C6207" s="32"/>
      <c r="D6207" s="32"/>
      <c r="E6207" s="231"/>
      <c r="F6207" s="32"/>
      <c r="G6207" s="229"/>
      <c r="H6207" s="229"/>
      <c r="I6207" s="32"/>
      <c r="J6207" s="32"/>
      <c r="K6207" s="229"/>
      <c r="L6207" s="229"/>
      <c r="M6207" s="32"/>
      <c r="N6207" s="229"/>
    </row>
    <row r="6208">
      <c r="A6208" s="227" t="str">
        <f t="shared" si="1"/>
        <v>#VALUE!</v>
      </c>
      <c r="B6208" s="227" t="str">
        <f t="shared" si="2"/>
        <v>#VALUE!</v>
      </c>
      <c r="C6208" s="32"/>
      <c r="D6208" s="32"/>
      <c r="E6208" s="231"/>
      <c r="F6208" s="32"/>
      <c r="G6208" s="229"/>
      <c r="H6208" s="229"/>
      <c r="I6208" s="32"/>
      <c r="J6208" s="32"/>
      <c r="K6208" s="229"/>
      <c r="L6208" s="229"/>
      <c r="M6208" s="32"/>
      <c r="N6208" s="229"/>
    </row>
    <row r="6209">
      <c r="A6209" s="227" t="str">
        <f t="shared" si="1"/>
        <v>#VALUE!</v>
      </c>
      <c r="B6209" s="227" t="str">
        <f t="shared" si="2"/>
        <v>#VALUE!</v>
      </c>
      <c r="C6209" s="32"/>
      <c r="D6209" s="32"/>
      <c r="E6209" s="231"/>
      <c r="F6209" s="32"/>
      <c r="G6209" s="229"/>
      <c r="H6209" s="229"/>
      <c r="I6209" s="32"/>
      <c r="J6209" s="32"/>
      <c r="K6209" s="229"/>
      <c r="L6209" s="229"/>
      <c r="M6209" s="32"/>
      <c r="N6209" s="229"/>
    </row>
    <row r="6210">
      <c r="A6210" s="227" t="str">
        <f t="shared" si="1"/>
        <v>#VALUE!</v>
      </c>
      <c r="B6210" s="227" t="str">
        <f t="shared" si="2"/>
        <v>#VALUE!</v>
      </c>
      <c r="C6210" s="32"/>
      <c r="D6210" s="32"/>
      <c r="E6210" s="231"/>
      <c r="F6210" s="32"/>
      <c r="G6210" s="229"/>
      <c r="H6210" s="229"/>
      <c r="I6210" s="32"/>
      <c r="J6210" s="32"/>
      <c r="K6210" s="229"/>
      <c r="L6210" s="229"/>
      <c r="M6210" s="32"/>
      <c r="N6210" s="229"/>
    </row>
    <row r="6211">
      <c r="A6211" s="227" t="str">
        <f t="shared" si="1"/>
        <v>#VALUE!</v>
      </c>
      <c r="B6211" s="227" t="str">
        <f t="shared" si="2"/>
        <v>#VALUE!</v>
      </c>
      <c r="C6211" s="32"/>
      <c r="D6211" s="32"/>
      <c r="E6211" s="231"/>
      <c r="F6211" s="32"/>
      <c r="G6211" s="229"/>
      <c r="H6211" s="229"/>
      <c r="I6211" s="32"/>
      <c r="J6211" s="32"/>
      <c r="K6211" s="229"/>
      <c r="L6211" s="229"/>
      <c r="M6211" s="32"/>
      <c r="N6211" s="229"/>
    </row>
    <row r="6212">
      <c r="A6212" s="227" t="str">
        <f t="shared" si="1"/>
        <v>#VALUE!</v>
      </c>
      <c r="B6212" s="227" t="str">
        <f t="shared" si="2"/>
        <v>#VALUE!</v>
      </c>
      <c r="C6212" s="32"/>
      <c r="D6212" s="32"/>
      <c r="E6212" s="229"/>
      <c r="F6212" s="32"/>
      <c r="G6212" s="229"/>
      <c r="H6212" s="229"/>
      <c r="I6212" s="32"/>
      <c r="J6212" s="32"/>
      <c r="K6212" s="229"/>
      <c r="L6212" s="229"/>
      <c r="M6212" s="32"/>
      <c r="N6212" s="229"/>
    </row>
    <row r="6213">
      <c r="A6213" s="227" t="str">
        <f t="shared" si="1"/>
        <v>#VALUE!</v>
      </c>
      <c r="B6213" s="227" t="str">
        <f t="shared" si="2"/>
        <v>#VALUE!</v>
      </c>
      <c r="C6213" s="32"/>
      <c r="D6213" s="32"/>
      <c r="E6213" s="229"/>
      <c r="F6213" s="32"/>
      <c r="G6213" s="229"/>
      <c r="H6213" s="229"/>
      <c r="I6213" s="32"/>
      <c r="J6213" s="32"/>
      <c r="K6213" s="229"/>
      <c r="L6213" s="229"/>
      <c r="M6213" s="32"/>
      <c r="N6213" s="229"/>
    </row>
    <row r="6214">
      <c r="A6214" s="227" t="str">
        <f t="shared" si="1"/>
        <v>#VALUE!</v>
      </c>
      <c r="B6214" s="227" t="str">
        <f t="shared" si="2"/>
        <v>#VALUE!</v>
      </c>
      <c r="C6214" s="32"/>
      <c r="D6214" s="32"/>
      <c r="E6214" s="231"/>
      <c r="F6214" s="32"/>
      <c r="G6214" s="229"/>
      <c r="H6214" s="229"/>
      <c r="I6214" s="32"/>
      <c r="J6214" s="32"/>
      <c r="K6214" s="229"/>
      <c r="L6214" s="229"/>
      <c r="M6214" s="32"/>
      <c r="N6214" s="229"/>
    </row>
    <row r="6215">
      <c r="A6215" s="227" t="str">
        <f t="shared" si="1"/>
        <v>#VALUE!</v>
      </c>
      <c r="B6215" s="227" t="str">
        <f t="shared" si="2"/>
        <v>#VALUE!</v>
      </c>
      <c r="C6215" s="32"/>
      <c r="D6215" s="32"/>
      <c r="E6215" s="231"/>
      <c r="F6215" s="32"/>
      <c r="G6215" s="229"/>
      <c r="H6215" s="229"/>
      <c r="I6215" s="32"/>
      <c r="J6215" s="32"/>
      <c r="K6215" s="229"/>
      <c r="L6215" s="229"/>
      <c r="M6215" s="32"/>
      <c r="N6215" s="229"/>
    </row>
    <row r="6216">
      <c r="A6216" s="227" t="str">
        <f t="shared" si="1"/>
        <v>#VALUE!</v>
      </c>
      <c r="B6216" s="227" t="str">
        <f t="shared" si="2"/>
        <v>#VALUE!</v>
      </c>
      <c r="C6216" s="32"/>
      <c r="D6216" s="32"/>
      <c r="E6216" s="231"/>
      <c r="F6216" s="32"/>
      <c r="G6216" s="229"/>
      <c r="H6216" s="229"/>
      <c r="I6216" s="32"/>
      <c r="J6216" s="32"/>
      <c r="K6216" s="229"/>
      <c r="L6216" s="229"/>
      <c r="M6216" s="32"/>
      <c r="N6216" s="229"/>
    </row>
    <row r="6217">
      <c r="A6217" s="227" t="str">
        <f t="shared" si="1"/>
        <v>#VALUE!</v>
      </c>
      <c r="B6217" s="227" t="str">
        <f t="shared" si="2"/>
        <v>#VALUE!</v>
      </c>
      <c r="C6217" s="32"/>
      <c r="D6217" s="32"/>
      <c r="E6217" s="229"/>
      <c r="F6217" s="32"/>
      <c r="G6217" s="229"/>
      <c r="H6217" s="229"/>
      <c r="I6217" s="32"/>
      <c r="J6217" s="32"/>
      <c r="K6217" s="229"/>
      <c r="L6217" s="229"/>
      <c r="M6217" s="32"/>
      <c r="N6217" s="229"/>
    </row>
    <row r="6218">
      <c r="A6218" s="227" t="str">
        <f t="shared" si="1"/>
        <v>#VALUE!</v>
      </c>
      <c r="B6218" s="227" t="str">
        <f t="shared" si="2"/>
        <v>#VALUE!</v>
      </c>
      <c r="C6218" s="32"/>
      <c r="D6218" s="32"/>
      <c r="E6218" s="229"/>
      <c r="F6218" s="32"/>
      <c r="G6218" s="229"/>
      <c r="H6218" s="229"/>
      <c r="I6218" s="32"/>
      <c r="J6218" s="32"/>
      <c r="K6218" s="229"/>
      <c r="L6218" s="229"/>
      <c r="M6218" s="32"/>
      <c r="N6218" s="229"/>
    </row>
    <row r="6219">
      <c r="A6219" s="227" t="str">
        <f t="shared" si="1"/>
        <v>#VALUE!</v>
      </c>
      <c r="B6219" s="227" t="str">
        <f t="shared" si="2"/>
        <v>#VALUE!</v>
      </c>
      <c r="C6219" s="32"/>
      <c r="D6219" s="32"/>
      <c r="E6219" s="231"/>
      <c r="F6219" s="32"/>
      <c r="G6219" s="229"/>
      <c r="H6219" s="229"/>
      <c r="I6219" s="32"/>
      <c r="J6219" s="32"/>
      <c r="K6219" s="229"/>
      <c r="L6219" s="229"/>
      <c r="M6219" s="32"/>
      <c r="N6219" s="229"/>
    </row>
    <row r="6220">
      <c r="A6220" s="227" t="str">
        <f t="shared" si="1"/>
        <v>#VALUE!</v>
      </c>
      <c r="B6220" s="227" t="str">
        <f t="shared" si="2"/>
        <v>#VALUE!</v>
      </c>
      <c r="C6220" s="32"/>
      <c r="D6220" s="32"/>
      <c r="E6220" s="229"/>
      <c r="F6220" s="32"/>
      <c r="G6220" s="229"/>
      <c r="H6220" s="229"/>
      <c r="I6220" s="32"/>
      <c r="J6220" s="32"/>
      <c r="K6220" s="229"/>
      <c r="L6220" s="229"/>
      <c r="M6220" s="32"/>
      <c r="N6220" s="229"/>
    </row>
    <row r="6221">
      <c r="A6221" s="227" t="str">
        <f t="shared" si="1"/>
        <v>#VALUE!</v>
      </c>
      <c r="B6221" s="227" t="str">
        <f t="shared" si="2"/>
        <v>#VALUE!</v>
      </c>
      <c r="C6221" s="32"/>
      <c r="D6221" s="32"/>
      <c r="E6221" s="231"/>
      <c r="F6221" s="32"/>
      <c r="G6221" s="229"/>
      <c r="H6221" s="229"/>
      <c r="I6221" s="32"/>
      <c r="J6221" s="32"/>
      <c r="K6221" s="229"/>
      <c r="L6221" s="229"/>
      <c r="M6221" s="32"/>
      <c r="N6221" s="229"/>
    </row>
    <row r="6222">
      <c r="A6222" s="227" t="str">
        <f t="shared" si="1"/>
        <v>#VALUE!</v>
      </c>
      <c r="B6222" s="227" t="str">
        <f t="shared" si="2"/>
        <v>#VALUE!</v>
      </c>
      <c r="C6222" s="32"/>
      <c r="D6222" s="32"/>
      <c r="E6222" s="231"/>
      <c r="F6222" s="32"/>
      <c r="G6222" s="229"/>
      <c r="H6222" s="229"/>
      <c r="I6222" s="32"/>
      <c r="J6222" s="32"/>
      <c r="K6222" s="229"/>
      <c r="L6222" s="229"/>
      <c r="M6222" s="232"/>
      <c r="N6222" s="229"/>
    </row>
    <row r="6223">
      <c r="A6223" s="227" t="str">
        <f t="shared" si="1"/>
        <v>#VALUE!</v>
      </c>
      <c r="B6223" s="227" t="str">
        <f t="shared" si="2"/>
        <v>#VALUE!</v>
      </c>
      <c r="C6223" s="32"/>
      <c r="D6223" s="32"/>
      <c r="E6223" s="229"/>
      <c r="F6223" s="32"/>
      <c r="G6223" s="229"/>
      <c r="H6223" s="229"/>
      <c r="I6223" s="32"/>
      <c r="J6223" s="32"/>
      <c r="K6223" s="229"/>
      <c r="L6223" s="229"/>
      <c r="M6223" s="232"/>
      <c r="N6223" s="229"/>
    </row>
    <row r="6224">
      <c r="A6224" s="227" t="str">
        <f t="shared" si="1"/>
        <v>#VALUE!</v>
      </c>
      <c r="B6224" s="227" t="str">
        <f t="shared" si="2"/>
        <v>#VALUE!</v>
      </c>
      <c r="C6224" s="32"/>
      <c r="D6224" s="32"/>
      <c r="E6224" s="231"/>
      <c r="F6224" s="32"/>
      <c r="G6224" s="229"/>
      <c r="H6224" s="229"/>
      <c r="I6224" s="32"/>
      <c r="J6224" s="32"/>
      <c r="K6224" s="229"/>
      <c r="L6224" s="229"/>
      <c r="M6224" s="232"/>
      <c r="N6224" s="229"/>
    </row>
    <row r="6225">
      <c r="A6225" s="227" t="str">
        <f t="shared" si="1"/>
        <v>#VALUE!</v>
      </c>
      <c r="B6225" s="227" t="str">
        <f t="shared" si="2"/>
        <v>#VALUE!</v>
      </c>
      <c r="C6225" s="32"/>
      <c r="D6225" s="32"/>
      <c r="E6225" s="229"/>
      <c r="F6225" s="32"/>
      <c r="G6225" s="229"/>
      <c r="H6225" s="229"/>
      <c r="I6225" s="32"/>
      <c r="J6225" s="32"/>
      <c r="K6225" s="229"/>
      <c r="L6225" s="229"/>
      <c r="M6225" s="232"/>
      <c r="N6225" s="229"/>
    </row>
    <row r="6226">
      <c r="A6226" s="227" t="str">
        <f t="shared" si="1"/>
        <v>#VALUE!</v>
      </c>
      <c r="B6226" s="227" t="str">
        <f t="shared" si="2"/>
        <v>#VALUE!</v>
      </c>
      <c r="C6226" s="32"/>
      <c r="D6226" s="32"/>
      <c r="E6226" s="229"/>
      <c r="F6226" s="32"/>
      <c r="G6226" s="229"/>
      <c r="H6226" s="229"/>
      <c r="I6226" s="32"/>
      <c r="J6226" s="32"/>
      <c r="K6226" s="229"/>
      <c r="L6226" s="229"/>
      <c r="M6226" s="232"/>
      <c r="N6226" s="229"/>
    </row>
    <row r="6227">
      <c r="A6227" s="227" t="str">
        <f t="shared" si="1"/>
        <v>#VALUE!</v>
      </c>
      <c r="B6227" s="227" t="str">
        <f t="shared" si="2"/>
        <v>#VALUE!</v>
      </c>
      <c r="C6227" s="32"/>
      <c r="D6227" s="32"/>
      <c r="E6227" s="231"/>
      <c r="F6227" s="32"/>
      <c r="G6227" s="229"/>
      <c r="H6227" s="229"/>
      <c r="I6227" s="32"/>
      <c r="J6227" s="32"/>
      <c r="K6227" s="229"/>
      <c r="L6227" s="229"/>
      <c r="M6227" s="232"/>
      <c r="N6227" s="229"/>
    </row>
    <row r="6228">
      <c r="A6228" s="227" t="str">
        <f t="shared" si="1"/>
        <v>#VALUE!</v>
      </c>
      <c r="B6228" s="227" t="str">
        <f t="shared" si="2"/>
        <v>#VALUE!</v>
      </c>
      <c r="C6228" s="32"/>
      <c r="D6228" s="32"/>
      <c r="E6228" s="231"/>
      <c r="F6228" s="32"/>
      <c r="G6228" s="229"/>
      <c r="H6228" s="229"/>
      <c r="I6228" s="32"/>
      <c r="J6228" s="32"/>
      <c r="K6228" s="229"/>
      <c r="L6228" s="229"/>
      <c r="M6228" s="232"/>
      <c r="N6228" s="229"/>
    </row>
    <row r="6229">
      <c r="A6229" s="227" t="str">
        <f t="shared" si="1"/>
        <v>#VALUE!</v>
      </c>
      <c r="B6229" s="227" t="str">
        <f t="shared" si="2"/>
        <v>#VALUE!</v>
      </c>
      <c r="C6229" s="32"/>
      <c r="D6229" s="32"/>
      <c r="E6229" s="231"/>
      <c r="F6229" s="32"/>
      <c r="G6229" s="229"/>
      <c r="H6229" s="229"/>
      <c r="I6229" s="32"/>
      <c r="J6229" s="32"/>
      <c r="K6229" s="229"/>
      <c r="L6229" s="229"/>
      <c r="M6229" s="32"/>
      <c r="N6229" s="229"/>
    </row>
    <row r="6230">
      <c r="A6230" s="227" t="str">
        <f t="shared" si="1"/>
        <v>#VALUE!</v>
      </c>
      <c r="B6230" s="227" t="str">
        <f t="shared" si="2"/>
        <v>#VALUE!</v>
      </c>
      <c r="C6230" s="32"/>
      <c r="D6230" s="32"/>
      <c r="E6230" s="229"/>
      <c r="F6230" s="32"/>
      <c r="G6230" s="229"/>
      <c r="H6230" s="229"/>
      <c r="I6230" s="32"/>
      <c r="J6230" s="32"/>
      <c r="K6230" s="229"/>
      <c r="L6230" s="229"/>
      <c r="M6230" s="32"/>
      <c r="N6230" s="229"/>
    </row>
    <row r="6231">
      <c r="A6231" s="227" t="str">
        <f t="shared" si="1"/>
        <v>#VALUE!</v>
      </c>
      <c r="B6231" s="227" t="str">
        <f t="shared" si="2"/>
        <v>#VALUE!</v>
      </c>
      <c r="C6231" s="32"/>
      <c r="D6231" s="32"/>
      <c r="E6231" s="229"/>
      <c r="F6231" s="32"/>
      <c r="G6231" s="229"/>
      <c r="H6231" s="229"/>
      <c r="I6231" s="32"/>
      <c r="J6231" s="32"/>
      <c r="K6231" s="229"/>
      <c r="L6231" s="229"/>
      <c r="M6231" s="32"/>
      <c r="N6231" s="229"/>
    </row>
    <row r="6232">
      <c r="A6232" s="227" t="str">
        <f t="shared" si="1"/>
        <v>#VALUE!</v>
      </c>
      <c r="B6232" s="227" t="str">
        <f t="shared" si="2"/>
        <v>#VALUE!</v>
      </c>
      <c r="C6232" s="32"/>
      <c r="D6232" s="32"/>
      <c r="E6232" s="231"/>
      <c r="F6232" s="32"/>
      <c r="G6232" s="229"/>
      <c r="H6232" s="229"/>
      <c r="I6232" s="32"/>
      <c r="J6232" s="32"/>
      <c r="K6232" s="229"/>
      <c r="L6232" s="229"/>
      <c r="M6232" s="232"/>
      <c r="N6232" s="229"/>
    </row>
    <row r="6233">
      <c r="A6233" s="227" t="str">
        <f t="shared" si="1"/>
        <v>#VALUE!</v>
      </c>
      <c r="B6233" s="227" t="str">
        <f t="shared" si="2"/>
        <v>#VALUE!</v>
      </c>
      <c r="C6233" s="32"/>
      <c r="D6233" s="32"/>
      <c r="E6233" s="231"/>
      <c r="F6233" s="32"/>
      <c r="G6233" s="229"/>
      <c r="H6233" s="229"/>
      <c r="I6233" s="32"/>
      <c r="J6233" s="32"/>
      <c r="K6233" s="229"/>
      <c r="L6233" s="229"/>
      <c r="M6233" s="232"/>
      <c r="N6233" s="229"/>
    </row>
    <row r="6234">
      <c r="A6234" s="227" t="str">
        <f t="shared" si="1"/>
        <v>#VALUE!</v>
      </c>
      <c r="B6234" s="227" t="str">
        <f t="shared" si="2"/>
        <v>#VALUE!</v>
      </c>
      <c r="C6234" s="32"/>
      <c r="D6234" s="32"/>
      <c r="E6234" s="231"/>
      <c r="F6234" s="32"/>
      <c r="G6234" s="229"/>
      <c r="H6234" s="229"/>
      <c r="I6234" s="32"/>
      <c r="J6234" s="32"/>
      <c r="K6234" s="229"/>
      <c r="L6234" s="229"/>
      <c r="M6234" s="232"/>
      <c r="N6234" s="229"/>
    </row>
    <row r="6235">
      <c r="A6235" s="227" t="str">
        <f t="shared" si="1"/>
        <v>#VALUE!</v>
      </c>
      <c r="B6235" s="227" t="str">
        <f t="shared" si="2"/>
        <v>#VALUE!</v>
      </c>
      <c r="C6235" s="32"/>
      <c r="D6235" s="32"/>
      <c r="E6235" s="231"/>
      <c r="F6235" s="32"/>
      <c r="G6235" s="229"/>
      <c r="H6235" s="229"/>
      <c r="I6235" s="232"/>
      <c r="J6235" s="32"/>
      <c r="K6235" s="229"/>
      <c r="L6235" s="229"/>
      <c r="M6235" s="232"/>
      <c r="N6235" s="229"/>
    </row>
    <row r="6236">
      <c r="A6236" s="227" t="str">
        <f t="shared" si="1"/>
        <v>#VALUE!</v>
      </c>
      <c r="B6236" s="227" t="str">
        <f t="shared" si="2"/>
        <v>#VALUE!</v>
      </c>
      <c r="C6236" s="32"/>
      <c r="D6236" s="32"/>
      <c r="E6236" s="231"/>
      <c r="F6236" s="32"/>
      <c r="G6236" s="229"/>
      <c r="H6236" s="229"/>
      <c r="I6236" s="32"/>
      <c r="J6236" s="32"/>
      <c r="K6236" s="229"/>
      <c r="L6236" s="229"/>
      <c r="M6236" s="232"/>
      <c r="N6236" s="229"/>
    </row>
    <row r="6237">
      <c r="A6237" s="227" t="str">
        <f t="shared" si="1"/>
        <v>#VALUE!</v>
      </c>
      <c r="B6237" s="227" t="str">
        <f t="shared" si="2"/>
        <v>#VALUE!</v>
      </c>
      <c r="C6237" s="32"/>
      <c r="D6237" s="32"/>
      <c r="E6237" s="229"/>
      <c r="F6237" s="32"/>
      <c r="G6237" s="229"/>
      <c r="H6237" s="229"/>
      <c r="I6237" s="32"/>
      <c r="J6237" s="32"/>
      <c r="K6237" s="229"/>
      <c r="L6237" s="229"/>
      <c r="M6237" s="232"/>
      <c r="N6237" s="229"/>
    </row>
    <row r="6238">
      <c r="A6238" s="227" t="str">
        <f t="shared" si="1"/>
        <v>#VALUE!</v>
      </c>
      <c r="B6238" s="227" t="str">
        <f t="shared" si="2"/>
        <v>#VALUE!</v>
      </c>
      <c r="C6238" s="32"/>
      <c r="D6238" s="32"/>
      <c r="E6238" s="229"/>
      <c r="F6238" s="32"/>
      <c r="G6238" s="229"/>
      <c r="H6238" s="229"/>
      <c r="I6238" s="32"/>
      <c r="J6238" s="32"/>
      <c r="K6238" s="229"/>
      <c r="L6238" s="229"/>
      <c r="M6238" s="232"/>
      <c r="N6238" s="229"/>
    </row>
    <row r="6239">
      <c r="A6239" s="227" t="str">
        <f t="shared" si="1"/>
        <v>#VALUE!</v>
      </c>
      <c r="B6239" s="227" t="str">
        <f t="shared" si="2"/>
        <v>#VALUE!</v>
      </c>
      <c r="C6239" s="32"/>
      <c r="D6239" s="32"/>
      <c r="E6239" s="229"/>
      <c r="F6239" s="32"/>
      <c r="G6239" s="229"/>
      <c r="H6239" s="229"/>
      <c r="I6239" s="32"/>
      <c r="J6239" s="32"/>
      <c r="K6239" s="229"/>
      <c r="L6239" s="229"/>
      <c r="M6239" s="232"/>
      <c r="N6239" s="229"/>
    </row>
    <row r="6240">
      <c r="A6240" s="227" t="str">
        <f t="shared" si="1"/>
        <v>#VALUE!</v>
      </c>
      <c r="B6240" s="227" t="str">
        <f t="shared" si="2"/>
        <v>#VALUE!</v>
      </c>
      <c r="C6240" s="32"/>
      <c r="D6240" s="32"/>
      <c r="E6240" s="231"/>
      <c r="F6240" s="32"/>
      <c r="G6240" s="229"/>
      <c r="H6240" s="229"/>
      <c r="I6240" s="32"/>
      <c r="J6240" s="32"/>
      <c r="K6240" s="229"/>
      <c r="L6240" s="229"/>
      <c r="M6240" s="232"/>
      <c r="N6240" s="229"/>
    </row>
    <row r="6241">
      <c r="A6241" s="227" t="str">
        <f t="shared" si="1"/>
        <v>#VALUE!</v>
      </c>
      <c r="B6241" s="227" t="str">
        <f t="shared" si="2"/>
        <v>#VALUE!</v>
      </c>
      <c r="C6241" s="32"/>
      <c r="D6241" s="32"/>
      <c r="E6241" s="231"/>
      <c r="F6241" s="32"/>
      <c r="G6241" s="229"/>
      <c r="H6241" s="229"/>
      <c r="I6241" s="32"/>
      <c r="J6241" s="32"/>
      <c r="K6241" s="229"/>
      <c r="L6241" s="229"/>
      <c r="M6241" s="232"/>
      <c r="N6241" s="229"/>
    </row>
    <row r="6242">
      <c r="A6242" s="227" t="str">
        <f t="shared" si="1"/>
        <v>#VALUE!</v>
      </c>
      <c r="B6242" s="227" t="str">
        <f t="shared" si="2"/>
        <v>#VALUE!</v>
      </c>
      <c r="C6242" s="32"/>
      <c r="D6242" s="32"/>
      <c r="E6242" s="231"/>
      <c r="F6242" s="32"/>
      <c r="G6242" s="229"/>
      <c r="H6242" s="229"/>
      <c r="I6242" s="32"/>
      <c r="J6242" s="32"/>
      <c r="K6242" s="229"/>
      <c r="L6242" s="229"/>
      <c r="M6242" s="232"/>
      <c r="N6242" s="229"/>
    </row>
    <row r="6243">
      <c r="A6243" s="227" t="str">
        <f t="shared" si="1"/>
        <v>#VALUE!</v>
      </c>
      <c r="B6243" s="227" t="str">
        <f t="shared" si="2"/>
        <v>#VALUE!</v>
      </c>
      <c r="C6243" s="32"/>
      <c r="D6243" s="32"/>
      <c r="E6243" s="231"/>
      <c r="F6243" s="32"/>
      <c r="G6243" s="229"/>
      <c r="H6243" s="229"/>
      <c r="I6243" s="32"/>
      <c r="J6243" s="32"/>
      <c r="K6243" s="229"/>
      <c r="L6243" s="229"/>
      <c r="M6243" s="232"/>
      <c r="N6243" s="229"/>
    </row>
    <row r="6244">
      <c r="A6244" s="227" t="str">
        <f t="shared" si="1"/>
        <v>#VALUE!</v>
      </c>
      <c r="B6244" s="227" t="str">
        <f t="shared" si="2"/>
        <v>#VALUE!</v>
      </c>
      <c r="C6244" s="32"/>
      <c r="D6244" s="32"/>
      <c r="E6244" s="231"/>
      <c r="F6244" s="32"/>
      <c r="G6244" s="229"/>
      <c r="H6244" s="229"/>
      <c r="I6244" s="232"/>
      <c r="J6244" s="32"/>
      <c r="K6244" s="229"/>
      <c r="L6244" s="229"/>
      <c r="M6244" s="232"/>
      <c r="N6244" s="229"/>
    </row>
    <row r="6245">
      <c r="A6245" s="227" t="str">
        <f t="shared" si="1"/>
        <v>#VALUE!</v>
      </c>
      <c r="B6245" s="227" t="str">
        <f t="shared" si="2"/>
        <v>#VALUE!</v>
      </c>
      <c r="C6245" s="32"/>
      <c r="D6245" s="32"/>
      <c r="E6245" s="231"/>
      <c r="F6245" s="32"/>
      <c r="G6245" s="229"/>
      <c r="H6245" s="229"/>
      <c r="I6245" s="32"/>
      <c r="J6245" s="32"/>
      <c r="K6245" s="229"/>
      <c r="L6245" s="229"/>
      <c r="M6245" s="232"/>
      <c r="N6245" s="229"/>
    </row>
    <row r="6246">
      <c r="A6246" s="227" t="str">
        <f t="shared" si="1"/>
        <v>#VALUE!</v>
      </c>
      <c r="B6246" s="227" t="str">
        <f t="shared" si="2"/>
        <v>#VALUE!</v>
      </c>
      <c r="C6246" s="32"/>
      <c r="D6246" s="32"/>
      <c r="E6246" s="231"/>
      <c r="F6246" s="32"/>
      <c r="G6246" s="229"/>
      <c r="H6246" s="229"/>
      <c r="I6246" s="32"/>
      <c r="J6246" s="32"/>
      <c r="K6246" s="229"/>
      <c r="L6246" s="229"/>
      <c r="M6246" s="232"/>
      <c r="N6246" s="229"/>
    </row>
    <row r="6247">
      <c r="A6247" s="227" t="str">
        <f t="shared" si="1"/>
        <v>#VALUE!</v>
      </c>
      <c r="B6247" s="227" t="str">
        <f t="shared" si="2"/>
        <v>#VALUE!</v>
      </c>
      <c r="C6247" s="32"/>
      <c r="D6247" s="32"/>
      <c r="E6247" s="231"/>
      <c r="F6247" s="32"/>
      <c r="G6247" s="229"/>
      <c r="H6247" s="229"/>
      <c r="I6247" s="32"/>
      <c r="J6247" s="32"/>
      <c r="K6247" s="229"/>
      <c r="L6247" s="229"/>
      <c r="M6247" s="232"/>
      <c r="N6247" s="229"/>
    </row>
    <row r="6248">
      <c r="A6248" s="227" t="str">
        <f t="shared" si="1"/>
        <v>#VALUE!</v>
      </c>
      <c r="B6248" s="227" t="str">
        <f t="shared" si="2"/>
        <v>#VALUE!</v>
      </c>
      <c r="C6248" s="32"/>
      <c r="D6248" s="32"/>
      <c r="E6248" s="231"/>
      <c r="F6248" s="32"/>
      <c r="G6248" s="229"/>
      <c r="H6248" s="229"/>
      <c r="I6248" s="232"/>
      <c r="J6248" s="32"/>
      <c r="K6248" s="229"/>
      <c r="L6248" s="229"/>
      <c r="M6248" s="232"/>
      <c r="N6248" s="229"/>
    </row>
    <row r="6249">
      <c r="A6249" s="227" t="str">
        <f t="shared" si="1"/>
        <v>#VALUE!</v>
      </c>
      <c r="B6249" s="227" t="str">
        <f t="shared" si="2"/>
        <v>#VALUE!</v>
      </c>
      <c r="C6249" s="32"/>
      <c r="D6249" s="32"/>
      <c r="E6249" s="231"/>
      <c r="F6249" s="32"/>
      <c r="G6249" s="229"/>
      <c r="H6249" s="229"/>
      <c r="I6249" s="232"/>
      <c r="J6249" s="32"/>
      <c r="K6249" s="229"/>
      <c r="L6249" s="229"/>
      <c r="M6249" s="232"/>
      <c r="N6249" s="229"/>
    </row>
    <row r="6250">
      <c r="A6250" s="227" t="str">
        <f t="shared" si="1"/>
        <v>#VALUE!</v>
      </c>
      <c r="B6250" s="227" t="str">
        <f t="shared" si="2"/>
        <v>#VALUE!</v>
      </c>
      <c r="C6250" s="32"/>
      <c r="D6250" s="32"/>
      <c r="E6250" s="231"/>
      <c r="F6250" s="32"/>
      <c r="G6250" s="229"/>
      <c r="H6250" s="229"/>
      <c r="I6250" s="32"/>
      <c r="J6250" s="32"/>
      <c r="K6250" s="229"/>
      <c r="L6250" s="229"/>
      <c r="M6250" s="232"/>
      <c r="N6250" s="229"/>
    </row>
    <row r="6251">
      <c r="A6251" s="227" t="str">
        <f t="shared" si="1"/>
        <v>#VALUE!</v>
      </c>
      <c r="B6251" s="227" t="str">
        <f t="shared" si="2"/>
        <v>#VALUE!</v>
      </c>
      <c r="C6251" s="32"/>
      <c r="D6251" s="32"/>
      <c r="E6251" s="229"/>
      <c r="F6251" s="32"/>
      <c r="G6251" s="229"/>
      <c r="H6251" s="229"/>
      <c r="I6251" s="32"/>
      <c r="J6251" s="32"/>
      <c r="K6251" s="229"/>
      <c r="L6251" s="229"/>
      <c r="M6251" s="232"/>
      <c r="N6251" s="229"/>
    </row>
    <row r="6252">
      <c r="A6252" s="227" t="str">
        <f t="shared" si="1"/>
        <v>#VALUE!</v>
      </c>
      <c r="B6252" s="227" t="str">
        <f t="shared" si="2"/>
        <v>#VALUE!</v>
      </c>
      <c r="C6252" s="32"/>
      <c r="D6252" s="32"/>
      <c r="E6252" s="229"/>
      <c r="F6252" s="32"/>
      <c r="G6252" s="229"/>
      <c r="H6252" s="229"/>
      <c r="I6252" s="32"/>
      <c r="J6252" s="32"/>
      <c r="K6252" s="229"/>
      <c r="L6252" s="229"/>
      <c r="M6252" s="232"/>
      <c r="N6252" s="229"/>
    </row>
    <row r="6253">
      <c r="A6253" s="227" t="str">
        <f t="shared" si="1"/>
        <v>#VALUE!</v>
      </c>
      <c r="B6253" s="227" t="str">
        <f t="shared" si="2"/>
        <v>#VALUE!</v>
      </c>
      <c r="C6253" s="32"/>
      <c r="D6253" s="32"/>
      <c r="E6253" s="229"/>
      <c r="F6253" s="32"/>
      <c r="G6253" s="229"/>
      <c r="H6253" s="229"/>
      <c r="I6253" s="32"/>
      <c r="J6253" s="32"/>
      <c r="K6253" s="229"/>
      <c r="L6253" s="229"/>
      <c r="M6253" s="232"/>
      <c r="N6253" s="229"/>
    </row>
    <row r="6254">
      <c r="A6254" s="227" t="str">
        <f t="shared" si="1"/>
        <v>#VALUE!</v>
      </c>
      <c r="B6254" s="227" t="str">
        <f t="shared" si="2"/>
        <v>#VALUE!</v>
      </c>
      <c r="C6254" s="32"/>
      <c r="D6254" s="32"/>
      <c r="E6254" s="229"/>
      <c r="F6254" s="32"/>
      <c r="G6254" s="229"/>
      <c r="H6254" s="229"/>
      <c r="I6254" s="32"/>
      <c r="J6254" s="32"/>
      <c r="K6254" s="229"/>
      <c r="L6254" s="229"/>
      <c r="M6254" s="232"/>
      <c r="N6254" s="229"/>
    </row>
    <row r="6255">
      <c r="A6255" s="227" t="str">
        <f t="shared" si="1"/>
        <v>#VALUE!</v>
      </c>
      <c r="B6255" s="227" t="str">
        <f t="shared" si="2"/>
        <v>#VALUE!</v>
      </c>
      <c r="C6255" s="32"/>
      <c r="D6255" s="32"/>
      <c r="E6255" s="229"/>
      <c r="F6255" s="32"/>
      <c r="G6255" s="229"/>
      <c r="H6255" s="229"/>
      <c r="I6255" s="32"/>
      <c r="J6255" s="32"/>
      <c r="K6255" s="229"/>
      <c r="L6255" s="229"/>
      <c r="M6255" s="32"/>
      <c r="N6255" s="229"/>
    </row>
    <row r="6256">
      <c r="A6256" s="227" t="str">
        <f t="shared" si="1"/>
        <v>#VALUE!</v>
      </c>
      <c r="B6256" s="227" t="str">
        <f t="shared" si="2"/>
        <v>#VALUE!</v>
      </c>
      <c r="C6256" s="32"/>
      <c r="D6256" s="32"/>
      <c r="E6256" s="229"/>
      <c r="F6256" s="32"/>
      <c r="G6256" s="229"/>
      <c r="H6256" s="229"/>
      <c r="I6256" s="32"/>
      <c r="J6256" s="32"/>
      <c r="K6256" s="229"/>
      <c r="L6256" s="229"/>
      <c r="M6256" s="32"/>
      <c r="N6256" s="229"/>
    </row>
    <row r="6257">
      <c r="A6257" s="227" t="str">
        <f t="shared" si="1"/>
        <v>#VALUE!</v>
      </c>
      <c r="B6257" s="227" t="str">
        <f t="shared" si="2"/>
        <v>#VALUE!</v>
      </c>
      <c r="C6257" s="32"/>
      <c r="D6257" s="32"/>
      <c r="E6257" s="229"/>
      <c r="F6257" s="32"/>
      <c r="G6257" s="229"/>
      <c r="H6257" s="229"/>
      <c r="I6257" s="32"/>
      <c r="J6257" s="32"/>
      <c r="K6257" s="229"/>
      <c r="L6257" s="229"/>
      <c r="M6257" s="32"/>
      <c r="N6257" s="229"/>
    </row>
    <row r="6258">
      <c r="A6258" s="227" t="str">
        <f t="shared" si="1"/>
        <v>#VALUE!</v>
      </c>
      <c r="B6258" s="227" t="str">
        <f t="shared" si="2"/>
        <v>#VALUE!</v>
      </c>
      <c r="C6258" s="32"/>
      <c r="D6258" s="32"/>
      <c r="E6258" s="229"/>
      <c r="F6258" s="32"/>
      <c r="G6258" s="229"/>
      <c r="H6258" s="229"/>
      <c r="I6258" s="32"/>
      <c r="J6258" s="32"/>
      <c r="K6258" s="229"/>
      <c r="L6258" s="229"/>
      <c r="M6258" s="32"/>
      <c r="N6258" s="229"/>
    </row>
    <row r="6259">
      <c r="A6259" s="227" t="str">
        <f t="shared" si="1"/>
        <v>#VALUE!</v>
      </c>
      <c r="B6259" s="227" t="str">
        <f t="shared" si="2"/>
        <v>#VALUE!</v>
      </c>
      <c r="C6259" s="32"/>
      <c r="D6259" s="32"/>
      <c r="E6259" s="229"/>
      <c r="F6259" s="32"/>
      <c r="G6259" s="229"/>
      <c r="H6259" s="229"/>
      <c r="I6259" s="32"/>
      <c r="J6259" s="32"/>
      <c r="K6259" s="229"/>
      <c r="L6259" s="229"/>
      <c r="M6259" s="32"/>
      <c r="N6259" s="229"/>
    </row>
    <row r="6260">
      <c r="A6260" s="227" t="str">
        <f t="shared" si="1"/>
        <v>#VALUE!</v>
      </c>
      <c r="B6260" s="227" t="str">
        <f t="shared" si="2"/>
        <v>#VALUE!</v>
      </c>
      <c r="C6260" s="32"/>
      <c r="D6260" s="32"/>
      <c r="E6260" s="229"/>
      <c r="F6260" s="32"/>
      <c r="G6260" s="229"/>
      <c r="H6260" s="229"/>
      <c r="I6260" s="32"/>
      <c r="J6260" s="32"/>
      <c r="K6260" s="229"/>
      <c r="L6260" s="229"/>
      <c r="M6260" s="32"/>
      <c r="N6260" s="229"/>
    </row>
    <row r="6261">
      <c r="A6261" s="227" t="str">
        <f t="shared" si="1"/>
        <v>#VALUE!</v>
      </c>
      <c r="B6261" s="227" t="str">
        <f t="shared" si="2"/>
        <v>#VALUE!</v>
      </c>
      <c r="C6261" s="32"/>
      <c r="D6261" s="32"/>
      <c r="E6261" s="231"/>
      <c r="F6261" s="32"/>
      <c r="G6261" s="229"/>
      <c r="H6261" s="229"/>
      <c r="I6261" s="32"/>
      <c r="J6261" s="32"/>
      <c r="K6261" s="229"/>
      <c r="L6261" s="229"/>
      <c r="M6261" s="32"/>
      <c r="N6261" s="229"/>
    </row>
    <row r="6262">
      <c r="A6262" s="227" t="str">
        <f t="shared" si="1"/>
        <v>#VALUE!</v>
      </c>
      <c r="B6262" s="227" t="str">
        <f t="shared" si="2"/>
        <v>#VALUE!</v>
      </c>
      <c r="C6262" s="32"/>
      <c r="D6262" s="32"/>
      <c r="E6262" s="231"/>
      <c r="F6262" s="32"/>
      <c r="G6262" s="229"/>
      <c r="H6262" s="229"/>
      <c r="I6262" s="32"/>
      <c r="J6262" s="32"/>
      <c r="K6262" s="229"/>
      <c r="L6262" s="229"/>
      <c r="M6262" s="32"/>
      <c r="N6262" s="229"/>
    </row>
    <row r="6263">
      <c r="A6263" s="227" t="str">
        <f t="shared" si="1"/>
        <v>#VALUE!</v>
      </c>
      <c r="B6263" s="227" t="str">
        <f t="shared" si="2"/>
        <v>#VALUE!</v>
      </c>
      <c r="C6263" s="32"/>
      <c r="D6263" s="32"/>
      <c r="E6263" s="231"/>
      <c r="F6263" s="32"/>
      <c r="G6263" s="229"/>
      <c r="H6263" s="229"/>
      <c r="I6263" s="32"/>
      <c r="J6263" s="32"/>
      <c r="K6263" s="229"/>
      <c r="L6263" s="229"/>
      <c r="M6263" s="32"/>
      <c r="N6263" s="229"/>
    </row>
    <row r="6264">
      <c r="A6264" s="227" t="str">
        <f t="shared" si="1"/>
        <v>#VALUE!</v>
      </c>
      <c r="B6264" s="227" t="str">
        <f t="shared" si="2"/>
        <v>#VALUE!</v>
      </c>
      <c r="C6264" s="32"/>
      <c r="D6264" s="32"/>
      <c r="E6264" s="231"/>
      <c r="F6264" s="32"/>
      <c r="G6264" s="229"/>
      <c r="H6264" s="229"/>
      <c r="I6264" s="32"/>
      <c r="J6264" s="32"/>
      <c r="K6264" s="229"/>
      <c r="L6264" s="229"/>
      <c r="M6264" s="32"/>
      <c r="N6264" s="229"/>
    </row>
    <row r="6265">
      <c r="A6265" s="227" t="str">
        <f t="shared" si="1"/>
        <v>#VALUE!</v>
      </c>
      <c r="B6265" s="227" t="str">
        <f t="shared" si="2"/>
        <v>#VALUE!</v>
      </c>
      <c r="C6265" s="32"/>
      <c r="D6265" s="32"/>
      <c r="E6265" s="231"/>
      <c r="F6265" s="32"/>
      <c r="G6265" s="229"/>
      <c r="H6265" s="229"/>
      <c r="I6265" s="32"/>
      <c r="J6265" s="32"/>
      <c r="K6265" s="229"/>
      <c r="L6265" s="229"/>
      <c r="M6265" s="32"/>
      <c r="N6265" s="229"/>
    </row>
    <row r="6266">
      <c r="A6266" s="227" t="str">
        <f t="shared" si="1"/>
        <v>#VALUE!</v>
      </c>
      <c r="B6266" s="227" t="str">
        <f t="shared" si="2"/>
        <v>#VALUE!</v>
      </c>
      <c r="C6266" s="32"/>
      <c r="D6266" s="32"/>
      <c r="E6266" s="231"/>
      <c r="F6266" s="32"/>
      <c r="G6266" s="229"/>
      <c r="H6266" s="229"/>
      <c r="I6266" s="32"/>
      <c r="J6266" s="32"/>
      <c r="K6266" s="229"/>
      <c r="L6266" s="229"/>
      <c r="M6266" s="32"/>
      <c r="N6266" s="229"/>
    </row>
    <row r="6267">
      <c r="A6267" s="227" t="str">
        <f t="shared" si="1"/>
        <v>#VALUE!</v>
      </c>
      <c r="B6267" s="227" t="str">
        <f t="shared" si="2"/>
        <v>#VALUE!</v>
      </c>
      <c r="C6267" s="32"/>
      <c r="D6267" s="32"/>
      <c r="E6267" s="231"/>
      <c r="F6267" s="32"/>
      <c r="G6267" s="229"/>
      <c r="H6267" s="229"/>
      <c r="I6267" s="32"/>
      <c r="J6267" s="32"/>
      <c r="K6267" s="229"/>
      <c r="L6267" s="229"/>
      <c r="M6267" s="32"/>
      <c r="N6267" s="229"/>
    </row>
    <row r="6268">
      <c r="A6268" s="227" t="str">
        <f t="shared" si="1"/>
        <v>#VALUE!</v>
      </c>
      <c r="B6268" s="227" t="str">
        <f t="shared" si="2"/>
        <v>#VALUE!</v>
      </c>
      <c r="C6268" s="32"/>
      <c r="D6268" s="32"/>
      <c r="E6268" s="229"/>
      <c r="F6268" s="32"/>
      <c r="G6268" s="229"/>
      <c r="H6268" s="229"/>
      <c r="I6268" s="32"/>
      <c r="J6268" s="32"/>
      <c r="K6268" s="229"/>
      <c r="L6268" s="229"/>
      <c r="M6268" s="32"/>
      <c r="N6268" s="229"/>
    </row>
    <row r="6269">
      <c r="A6269" s="227" t="str">
        <f t="shared" si="1"/>
        <v>#VALUE!</v>
      </c>
      <c r="B6269" s="227" t="str">
        <f t="shared" si="2"/>
        <v>#VALUE!</v>
      </c>
      <c r="C6269" s="32"/>
      <c r="D6269" s="32"/>
      <c r="E6269" s="229"/>
      <c r="F6269" s="32"/>
      <c r="G6269" s="229"/>
      <c r="H6269" s="229"/>
      <c r="I6269" s="32"/>
      <c r="J6269" s="32"/>
      <c r="K6269" s="229"/>
      <c r="L6269" s="229"/>
      <c r="M6269" s="32"/>
      <c r="N6269" s="229"/>
    </row>
    <row r="6270">
      <c r="A6270" s="227" t="str">
        <f t="shared" si="1"/>
        <v>#VALUE!</v>
      </c>
      <c r="B6270" s="227" t="str">
        <f t="shared" si="2"/>
        <v>#VALUE!</v>
      </c>
      <c r="C6270" s="32"/>
      <c r="D6270" s="32"/>
      <c r="E6270" s="229"/>
      <c r="F6270" s="32"/>
      <c r="G6270" s="229"/>
      <c r="H6270" s="229"/>
      <c r="I6270" s="32"/>
      <c r="J6270" s="32"/>
      <c r="K6270" s="229"/>
      <c r="L6270" s="229"/>
      <c r="M6270" s="32"/>
      <c r="N6270" s="229"/>
    </row>
    <row r="6271">
      <c r="A6271" s="227" t="str">
        <f t="shared" si="1"/>
        <v>#VALUE!</v>
      </c>
      <c r="B6271" s="227" t="str">
        <f t="shared" si="2"/>
        <v>#VALUE!</v>
      </c>
      <c r="C6271" s="32"/>
      <c r="D6271" s="32"/>
      <c r="E6271" s="229"/>
      <c r="F6271" s="32"/>
      <c r="G6271" s="229"/>
      <c r="H6271" s="229"/>
      <c r="I6271" s="32"/>
      <c r="J6271" s="32"/>
      <c r="K6271" s="229"/>
      <c r="L6271" s="229"/>
      <c r="M6271" s="32"/>
      <c r="N6271" s="229"/>
    </row>
    <row r="6272">
      <c r="A6272" s="227" t="str">
        <f t="shared" si="1"/>
        <v>#VALUE!</v>
      </c>
      <c r="B6272" s="227" t="str">
        <f t="shared" si="2"/>
        <v>#VALUE!</v>
      </c>
      <c r="C6272" s="32"/>
      <c r="D6272" s="32"/>
      <c r="E6272" s="229"/>
      <c r="F6272" s="32"/>
      <c r="G6272" s="229"/>
      <c r="H6272" s="229"/>
      <c r="I6272" s="32"/>
      <c r="J6272" s="32"/>
      <c r="K6272" s="229"/>
      <c r="L6272" s="229"/>
      <c r="M6272" s="32"/>
      <c r="N6272" s="229"/>
    </row>
    <row r="6273">
      <c r="A6273" s="227" t="str">
        <f t="shared" si="1"/>
        <v>#VALUE!</v>
      </c>
      <c r="B6273" s="227" t="str">
        <f t="shared" si="2"/>
        <v>#VALUE!</v>
      </c>
      <c r="C6273" s="32"/>
      <c r="D6273" s="32"/>
      <c r="E6273" s="229"/>
      <c r="F6273" s="32"/>
      <c r="G6273" s="229"/>
      <c r="H6273" s="229"/>
      <c r="I6273" s="32"/>
      <c r="J6273" s="32"/>
      <c r="K6273" s="229"/>
      <c r="L6273" s="229"/>
      <c r="M6273" s="32"/>
      <c r="N6273" s="229"/>
    </row>
    <row r="6274">
      <c r="A6274" s="227" t="str">
        <f t="shared" si="1"/>
        <v>#VALUE!</v>
      </c>
      <c r="B6274" s="227" t="str">
        <f t="shared" si="2"/>
        <v>#VALUE!</v>
      </c>
      <c r="C6274" s="32"/>
      <c r="D6274" s="32"/>
      <c r="E6274" s="229"/>
      <c r="F6274" s="32"/>
      <c r="G6274" s="229"/>
      <c r="H6274" s="229"/>
      <c r="I6274" s="32"/>
      <c r="J6274" s="32"/>
      <c r="K6274" s="229"/>
      <c r="L6274" s="229"/>
      <c r="M6274" s="32"/>
      <c r="N6274" s="229"/>
    </row>
    <row r="6275">
      <c r="A6275" s="227" t="str">
        <f t="shared" si="1"/>
        <v>#VALUE!</v>
      </c>
      <c r="B6275" s="227" t="str">
        <f t="shared" si="2"/>
        <v>#VALUE!</v>
      </c>
      <c r="C6275" s="32"/>
      <c r="D6275" s="32"/>
      <c r="E6275" s="229"/>
      <c r="F6275" s="32"/>
      <c r="G6275" s="229"/>
      <c r="H6275" s="229"/>
      <c r="I6275" s="32"/>
      <c r="J6275" s="32"/>
      <c r="K6275" s="229"/>
      <c r="L6275" s="229"/>
      <c r="M6275" s="32"/>
      <c r="N6275" s="229"/>
    </row>
    <row r="6276">
      <c r="A6276" s="227" t="str">
        <f t="shared" si="1"/>
        <v>#VALUE!</v>
      </c>
      <c r="B6276" s="227" t="str">
        <f t="shared" si="2"/>
        <v>#VALUE!</v>
      </c>
      <c r="C6276" s="32"/>
      <c r="D6276" s="32"/>
      <c r="E6276" s="229"/>
      <c r="F6276" s="32"/>
      <c r="G6276" s="229"/>
      <c r="H6276" s="229"/>
      <c r="I6276" s="32"/>
      <c r="J6276" s="32"/>
      <c r="K6276" s="229"/>
      <c r="L6276" s="229"/>
      <c r="M6276" s="32"/>
      <c r="N6276" s="229"/>
    </row>
    <row r="6277">
      <c r="A6277" s="227" t="str">
        <f t="shared" si="1"/>
        <v>#VALUE!</v>
      </c>
      <c r="B6277" s="227" t="str">
        <f t="shared" si="2"/>
        <v>#VALUE!</v>
      </c>
      <c r="C6277" s="32"/>
      <c r="D6277" s="32"/>
      <c r="E6277" s="229"/>
      <c r="F6277" s="32"/>
      <c r="G6277" s="229"/>
      <c r="H6277" s="229"/>
      <c r="I6277" s="32"/>
      <c r="J6277" s="32"/>
      <c r="K6277" s="229"/>
      <c r="L6277" s="229"/>
      <c r="M6277" s="32"/>
      <c r="N6277" s="229"/>
    </row>
    <row r="6278">
      <c r="A6278" s="227" t="str">
        <f t="shared" si="1"/>
        <v>#VALUE!</v>
      </c>
      <c r="B6278" s="227" t="str">
        <f t="shared" si="2"/>
        <v>#VALUE!</v>
      </c>
      <c r="C6278" s="32"/>
      <c r="D6278" s="32"/>
      <c r="E6278" s="231"/>
      <c r="F6278" s="32"/>
      <c r="G6278" s="229"/>
      <c r="H6278" s="229"/>
      <c r="I6278" s="232"/>
      <c r="J6278" s="32"/>
      <c r="K6278" s="229"/>
      <c r="L6278" s="229"/>
      <c r="M6278" s="232"/>
      <c r="N6278" s="229"/>
    </row>
    <row r="6279">
      <c r="A6279" s="227" t="str">
        <f t="shared" si="1"/>
        <v>#VALUE!</v>
      </c>
      <c r="B6279" s="227" t="str">
        <f t="shared" si="2"/>
        <v>#VALUE!</v>
      </c>
      <c r="C6279" s="32"/>
      <c r="D6279" s="32"/>
      <c r="E6279" s="231"/>
      <c r="F6279" s="32"/>
      <c r="G6279" s="229"/>
      <c r="H6279" s="229"/>
      <c r="I6279" s="32"/>
      <c r="J6279" s="32"/>
      <c r="K6279" s="229"/>
      <c r="L6279" s="229"/>
      <c r="M6279" s="32"/>
      <c r="N6279" s="229"/>
    </row>
    <row r="6280">
      <c r="A6280" s="227" t="str">
        <f t="shared" si="1"/>
        <v>#VALUE!</v>
      </c>
      <c r="B6280" s="227" t="str">
        <f t="shared" si="2"/>
        <v>#VALUE!</v>
      </c>
      <c r="C6280" s="32"/>
      <c r="D6280" s="32"/>
      <c r="E6280" s="231"/>
      <c r="F6280" s="32"/>
      <c r="G6280" s="229"/>
      <c r="H6280" s="229"/>
      <c r="I6280" s="32"/>
      <c r="J6280" s="32"/>
      <c r="K6280" s="229"/>
      <c r="L6280" s="229"/>
      <c r="M6280" s="32"/>
      <c r="N6280" s="229"/>
    </row>
    <row r="6281">
      <c r="A6281" s="227" t="str">
        <f t="shared" si="1"/>
        <v>#VALUE!</v>
      </c>
      <c r="B6281" s="227" t="str">
        <f t="shared" si="2"/>
        <v>#VALUE!</v>
      </c>
      <c r="C6281" s="32"/>
      <c r="D6281" s="32"/>
      <c r="E6281" s="231"/>
      <c r="F6281" s="32"/>
      <c r="G6281" s="229"/>
      <c r="H6281" s="229"/>
      <c r="I6281" s="32"/>
      <c r="J6281" s="32"/>
      <c r="K6281" s="229"/>
      <c r="L6281" s="229"/>
      <c r="M6281" s="32"/>
      <c r="N6281" s="229"/>
    </row>
    <row r="6282">
      <c r="A6282" s="227" t="str">
        <f t="shared" si="1"/>
        <v>#VALUE!</v>
      </c>
      <c r="B6282" s="227" t="str">
        <f t="shared" si="2"/>
        <v>#VALUE!</v>
      </c>
      <c r="C6282" s="32"/>
      <c r="D6282" s="32"/>
      <c r="E6282" s="231"/>
      <c r="F6282" s="32"/>
      <c r="G6282" s="229"/>
      <c r="H6282" s="229"/>
      <c r="I6282" s="32"/>
      <c r="J6282" s="32"/>
      <c r="K6282" s="229"/>
      <c r="L6282" s="229"/>
      <c r="M6282" s="32"/>
      <c r="N6282" s="229"/>
    </row>
    <row r="6283">
      <c r="A6283" s="227" t="str">
        <f t="shared" si="1"/>
        <v>#VALUE!</v>
      </c>
      <c r="B6283" s="227" t="str">
        <f t="shared" si="2"/>
        <v>#VALUE!</v>
      </c>
      <c r="C6283" s="32"/>
      <c r="D6283" s="32"/>
      <c r="E6283" s="231"/>
      <c r="F6283" s="32"/>
      <c r="G6283" s="229"/>
      <c r="H6283" s="229"/>
      <c r="I6283" s="32"/>
      <c r="J6283" s="32"/>
      <c r="K6283" s="229"/>
      <c r="L6283" s="229"/>
      <c r="M6283" s="232"/>
      <c r="N6283" s="229"/>
    </row>
    <row r="6284">
      <c r="A6284" s="227" t="str">
        <f t="shared" si="1"/>
        <v>#VALUE!</v>
      </c>
      <c r="B6284" s="227" t="str">
        <f t="shared" si="2"/>
        <v>#VALUE!</v>
      </c>
      <c r="C6284" s="32"/>
      <c r="D6284" s="32"/>
      <c r="E6284" s="231"/>
      <c r="F6284" s="32"/>
      <c r="G6284" s="229"/>
      <c r="H6284" s="229"/>
      <c r="I6284" s="32"/>
      <c r="J6284" s="32"/>
      <c r="K6284" s="229"/>
      <c r="L6284" s="229"/>
      <c r="M6284" s="232"/>
      <c r="N6284" s="229"/>
    </row>
    <row r="6285">
      <c r="A6285" s="227" t="str">
        <f t="shared" si="1"/>
        <v>#VALUE!</v>
      </c>
      <c r="B6285" s="227" t="str">
        <f t="shared" si="2"/>
        <v>#VALUE!</v>
      </c>
      <c r="C6285" s="32"/>
      <c r="D6285" s="32"/>
      <c r="E6285" s="231"/>
      <c r="F6285" s="32"/>
      <c r="G6285" s="229"/>
      <c r="H6285" s="229"/>
      <c r="I6285" s="32"/>
      <c r="J6285" s="32"/>
      <c r="K6285" s="229"/>
      <c r="L6285" s="229"/>
      <c r="M6285" s="232"/>
      <c r="N6285" s="229"/>
    </row>
    <row r="6286">
      <c r="A6286" s="227" t="str">
        <f t="shared" si="1"/>
        <v>#VALUE!</v>
      </c>
      <c r="B6286" s="227" t="str">
        <f t="shared" si="2"/>
        <v>#VALUE!</v>
      </c>
      <c r="C6286" s="32"/>
      <c r="D6286" s="32"/>
      <c r="E6286" s="231"/>
      <c r="F6286" s="32"/>
      <c r="G6286" s="229"/>
      <c r="H6286" s="229"/>
      <c r="I6286" s="32"/>
      <c r="J6286" s="32"/>
      <c r="K6286" s="229"/>
      <c r="L6286" s="229"/>
      <c r="M6286" s="232"/>
      <c r="N6286" s="229"/>
    </row>
    <row r="6287">
      <c r="A6287" s="227" t="str">
        <f t="shared" si="1"/>
        <v>#VALUE!</v>
      </c>
      <c r="B6287" s="227" t="str">
        <f t="shared" si="2"/>
        <v>#VALUE!</v>
      </c>
      <c r="C6287" s="32"/>
      <c r="D6287" s="32"/>
      <c r="E6287" s="231"/>
      <c r="F6287" s="32"/>
      <c r="G6287" s="229"/>
      <c r="H6287" s="229"/>
      <c r="I6287" s="32"/>
      <c r="J6287" s="32"/>
      <c r="K6287" s="229"/>
      <c r="L6287" s="229"/>
      <c r="M6287" s="232"/>
      <c r="N6287" s="229"/>
    </row>
    <row r="6288">
      <c r="A6288" s="227" t="str">
        <f t="shared" si="1"/>
        <v>#VALUE!</v>
      </c>
      <c r="B6288" s="227" t="str">
        <f t="shared" si="2"/>
        <v>#VALUE!</v>
      </c>
      <c r="C6288" s="32"/>
      <c r="D6288" s="32"/>
      <c r="E6288" s="231"/>
      <c r="F6288" s="32"/>
      <c r="G6288" s="229"/>
      <c r="H6288" s="229"/>
      <c r="I6288" s="32"/>
      <c r="J6288" s="32"/>
      <c r="K6288" s="229"/>
      <c r="L6288" s="229"/>
      <c r="M6288" s="232"/>
      <c r="N6288" s="229"/>
    </row>
    <row r="6289">
      <c r="A6289" s="227" t="str">
        <f t="shared" si="1"/>
        <v>#VALUE!</v>
      </c>
      <c r="B6289" s="227" t="str">
        <f t="shared" si="2"/>
        <v>#VALUE!</v>
      </c>
      <c r="C6289" s="32"/>
      <c r="D6289" s="32"/>
      <c r="E6289" s="231"/>
      <c r="F6289" s="32"/>
      <c r="G6289" s="229"/>
      <c r="H6289" s="229"/>
      <c r="I6289" s="32"/>
      <c r="J6289" s="32"/>
      <c r="K6289" s="229"/>
      <c r="L6289" s="229"/>
      <c r="M6289" s="232"/>
      <c r="N6289" s="229"/>
    </row>
    <row r="6290">
      <c r="A6290" s="227" t="str">
        <f t="shared" si="1"/>
        <v>#VALUE!</v>
      </c>
      <c r="B6290" s="227" t="str">
        <f t="shared" si="2"/>
        <v>#VALUE!</v>
      </c>
      <c r="C6290" s="32"/>
      <c r="D6290" s="32"/>
      <c r="E6290" s="231"/>
      <c r="F6290" s="32"/>
      <c r="G6290" s="229"/>
      <c r="H6290" s="229"/>
      <c r="I6290" s="32"/>
      <c r="J6290" s="32"/>
      <c r="K6290" s="229"/>
      <c r="L6290" s="229"/>
      <c r="M6290" s="232"/>
      <c r="N6290" s="229"/>
    </row>
    <row r="6291">
      <c r="A6291" s="227" t="str">
        <f t="shared" si="1"/>
        <v>#VALUE!</v>
      </c>
      <c r="B6291" s="227" t="str">
        <f t="shared" si="2"/>
        <v>#VALUE!</v>
      </c>
      <c r="C6291" s="32"/>
      <c r="D6291" s="32"/>
      <c r="E6291" s="231"/>
      <c r="F6291" s="32"/>
      <c r="G6291" s="229"/>
      <c r="H6291" s="229"/>
      <c r="I6291" s="32"/>
      <c r="J6291" s="32"/>
      <c r="K6291" s="229"/>
      <c r="L6291" s="229"/>
      <c r="M6291" s="232"/>
      <c r="N6291" s="229"/>
    </row>
    <row r="6292">
      <c r="A6292" s="227" t="str">
        <f t="shared" si="1"/>
        <v>#VALUE!</v>
      </c>
      <c r="B6292" s="227" t="str">
        <f t="shared" si="2"/>
        <v>#VALUE!</v>
      </c>
      <c r="C6292" s="32"/>
      <c r="D6292" s="32"/>
      <c r="E6292" s="231"/>
      <c r="F6292" s="32"/>
      <c r="G6292" s="229"/>
      <c r="H6292" s="229"/>
      <c r="I6292" s="32"/>
      <c r="J6292" s="32"/>
      <c r="K6292" s="229"/>
      <c r="L6292" s="229"/>
      <c r="M6292" s="232"/>
      <c r="N6292" s="229"/>
    </row>
    <row r="6293">
      <c r="A6293" s="227" t="str">
        <f t="shared" si="1"/>
        <v>#VALUE!</v>
      </c>
      <c r="B6293" s="227" t="str">
        <f t="shared" si="2"/>
        <v>#VALUE!</v>
      </c>
      <c r="C6293" s="32"/>
      <c r="D6293" s="32"/>
      <c r="E6293" s="231"/>
      <c r="F6293" s="32"/>
      <c r="G6293" s="229"/>
      <c r="H6293" s="229"/>
      <c r="I6293" s="32"/>
      <c r="J6293" s="32"/>
      <c r="K6293" s="229"/>
      <c r="L6293" s="229"/>
      <c r="M6293" s="232"/>
      <c r="N6293" s="229"/>
    </row>
    <row r="6294">
      <c r="A6294" s="227" t="str">
        <f t="shared" si="1"/>
        <v>#VALUE!</v>
      </c>
      <c r="B6294" s="227" t="str">
        <f t="shared" si="2"/>
        <v>#VALUE!</v>
      </c>
      <c r="C6294" s="32"/>
      <c r="D6294" s="32"/>
      <c r="E6294" s="231"/>
      <c r="F6294" s="32"/>
      <c r="G6294" s="229"/>
      <c r="H6294" s="229"/>
      <c r="I6294" s="32"/>
      <c r="J6294" s="32"/>
      <c r="K6294" s="229"/>
      <c r="L6294" s="229"/>
      <c r="M6294" s="232"/>
      <c r="N6294" s="229"/>
    </row>
    <row r="6295">
      <c r="A6295" s="227" t="str">
        <f t="shared" si="1"/>
        <v>#VALUE!</v>
      </c>
      <c r="B6295" s="227" t="str">
        <f t="shared" si="2"/>
        <v>#VALUE!</v>
      </c>
      <c r="C6295" s="32"/>
      <c r="D6295" s="32"/>
      <c r="E6295" s="231"/>
      <c r="F6295" s="32"/>
      <c r="G6295" s="229"/>
      <c r="H6295" s="229"/>
      <c r="I6295" s="32"/>
      <c r="J6295" s="32"/>
      <c r="K6295" s="229"/>
      <c r="L6295" s="229"/>
      <c r="M6295" s="232"/>
      <c r="N6295" s="229"/>
    </row>
    <row r="6296">
      <c r="A6296" s="227" t="str">
        <f t="shared" si="1"/>
        <v>#VALUE!</v>
      </c>
      <c r="B6296" s="227" t="str">
        <f t="shared" si="2"/>
        <v>#VALUE!</v>
      </c>
      <c r="C6296" s="32"/>
      <c r="D6296" s="32"/>
      <c r="E6296" s="231"/>
      <c r="F6296" s="32"/>
      <c r="G6296" s="229"/>
      <c r="H6296" s="229"/>
      <c r="I6296" s="32"/>
      <c r="J6296" s="32"/>
      <c r="K6296" s="229"/>
      <c r="L6296" s="229"/>
      <c r="M6296" s="232"/>
      <c r="N6296" s="229"/>
    </row>
    <row r="6297">
      <c r="A6297" s="227" t="str">
        <f t="shared" si="1"/>
        <v>#VALUE!</v>
      </c>
      <c r="B6297" s="227" t="str">
        <f t="shared" si="2"/>
        <v>#VALUE!</v>
      </c>
      <c r="C6297" s="32"/>
      <c r="D6297" s="32"/>
      <c r="E6297" s="231"/>
      <c r="F6297" s="32"/>
      <c r="G6297" s="229"/>
      <c r="H6297" s="229"/>
      <c r="I6297" s="32"/>
      <c r="J6297" s="32"/>
      <c r="K6297" s="229"/>
      <c r="L6297" s="229"/>
      <c r="M6297" s="232"/>
      <c r="N6297" s="229"/>
    </row>
    <row r="6298">
      <c r="A6298" s="227" t="str">
        <f t="shared" si="1"/>
        <v>#VALUE!</v>
      </c>
      <c r="B6298" s="227" t="str">
        <f t="shared" si="2"/>
        <v>#VALUE!</v>
      </c>
      <c r="C6298" s="32"/>
      <c r="D6298" s="32"/>
      <c r="E6298" s="231"/>
      <c r="F6298" s="32"/>
      <c r="G6298" s="229"/>
      <c r="H6298" s="229"/>
      <c r="I6298" s="32"/>
      <c r="J6298" s="32"/>
      <c r="K6298" s="229"/>
      <c r="L6298" s="229"/>
      <c r="M6298" s="232"/>
      <c r="N6298" s="229"/>
    </row>
    <row r="6299">
      <c r="A6299" s="227" t="str">
        <f t="shared" si="1"/>
        <v>#VALUE!</v>
      </c>
      <c r="B6299" s="227" t="str">
        <f t="shared" si="2"/>
        <v>#VALUE!</v>
      </c>
      <c r="C6299" s="32"/>
      <c r="D6299" s="32"/>
      <c r="E6299" s="231"/>
      <c r="F6299" s="32"/>
      <c r="G6299" s="229"/>
      <c r="H6299" s="229"/>
      <c r="I6299" s="32"/>
      <c r="J6299" s="32"/>
      <c r="K6299" s="229"/>
      <c r="L6299" s="229"/>
      <c r="M6299" s="232"/>
      <c r="N6299" s="229"/>
    </row>
    <row r="6300">
      <c r="A6300" s="227" t="str">
        <f t="shared" si="1"/>
        <v>#VALUE!</v>
      </c>
      <c r="B6300" s="227" t="str">
        <f t="shared" si="2"/>
        <v>#VALUE!</v>
      </c>
      <c r="C6300" s="32"/>
      <c r="D6300" s="32"/>
      <c r="E6300" s="231"/>
      <c r="F6300" s="32"/>
      <c r="G6300" s="229"/>
      <c r="H6300" s="229"/>
      <c r="I6300" s="32"/>
      <c r="J6300" s="32"/>
      <c r="K6300" s="229"/>
      <c r="L6300" s="229"/>
      <c r="M6300" s="232"/>
      <c r="N6300" s="229"/>
    </row>
    <row r="6301">
      <c r="A6301" s="227" t="str">
        <f t="shared" si="1"/>
        <v>#VALUE!</v>
      </c>
      <c r="B6301" s="227" t="str">
        <f t="shared" si="2"/>
        <v>#VALUE!</v>
      </c>
      <c r="C6301" s="32"/>
      <c r="D6301" s="32"/>
      <c r="E6301" s="231"/>
      <c r="F6301" s="32"/>
      <c r="G6301" s="229"/>
      <c r="H6301" s="229"/>
      <c r="I6301" s="32"/>
      <c r="J6301" s="32"/>
      <c r="K6301" s="229"/>
      <c r="L6301" s="229"/>
      <c r="M6301" s="232"/>
      <c r="N6301" s="229"/>
    </row>
    <row r="6302">
      <c r="A6302" s="227" t="str">
        <f t="shared" si="1"/>
        <v>#VALUE!</v>
      </c>
      <c r="B6302" s="227" t="str">
        <f t="shared" si="2"/>
        <v>#VALUE!</v>
      </c>
      <c r="C6302" s="32"/>
      <c r="D6302" s="32"/>
      <c r="E6302" s="231"/>
      <c r="F6302" s="32"/>
      <c r="G6302" s="229"/>
      <c r="H6302" s="229"/>
      <c r="I6302" s="32"/>
      <c r="J6302" s="32"/>
      <c r="K6302" s="229"/>
      <c r="L6302" s="229"/>
      <c r="M6302" s="232"/>
      <c r="N6302" s="229"/>
    </row>
    <row r="6303">
      <c r="A6303" s="227" t="str">
        <f t="shared" si="1"/>
        <v>#VALUE!</v>
      </c>
      <c r="B6303" s="227" t="str">
        <f t="shared" si="2"/>
        <v>#VALUE!</v>
      </c>
      <c r="C6303" s="32"/>
      <c r="D6303" s="32"/>
      <c r="E6303" s="231"/>
      <c r="F6303" s="32"/>
      <c r="G6303" s="229"/>
      <c r="H6303" s="229"/>
      <c r="I6303" s="232"/>
      <c r="J6303" s="32"/>
      <c r="K6303" s="229"/>
      <c r="L6303" s="229"/>
      <c r="M6303" s="232"/>
      <c r="N6303" s="229"/>
    </row>
    <row r="6304">
      <c r="A6304" s="227" t="str">
        <f t="shared" si="1"/>
        <v>#VALUE!</v>
      </c>
      <c r="B6304" s="227" t="str">
        <f t="shared" si="2"/>
        <v>#VALUE!</v>
      </c>
      <c r="C6304" s="32"/>
      <c r="D6304" s="32"/>
      <c r="E6304" s="231"/>
      <c r="F6304" s="32"/>
      <c r="G6304" s="229"/>
      <c r="H6304" s="229"/>
      <c r="I6304" s="32"/>
      <c r="J6304" s="32"/>
      <c r="K6304" s="229"/>
      <c r="L6304" s="229"/>
      <c r="M6304" s="232"/>
      <c r="N6304" s="229"/>
    </row>
    <row r="6305">
      <c r="A6305" s="227" t="str">
        <f t="shared" si="1"/>
        <v>#VALUE!</v>
      </c>
      <c r="B6305" s="227" t="str">
        <f t="shared" si="2"/>
        <v>#VALUE!</v>
      </c>
      <c r="C6305" s="32"/>
      <c r="D6305" s="32"/>
      <c r="E6305" s="231"/>
      <c r="F6305" s="32"/>
      <c r="G6305" s="229"/>
      <c r="H6305" s="229"/>
      <c r="I6305" s="32"/>
      <c r="J6305" s="32"/>
      <c r="K6305" s="229"/>
      <c r="L6305" s="229"/>
      <c r="M6305" s="232"/>
      <c r="N6305" s="229"/>
    </row>
    <row r="6306">
      <c r="A6306" s="227" t="str">
        <f t="shared" si="1"/>
        <v>#VALUE!</v>
      </c>
      <c r="B6306" s="227" t="str">
        <f t="shared" si="2"/>
        <v>#VALUE!</v>
      </c>
      <c r="C6306" s="32"/>
      <c r="D6306" s="32"/>
      <c r="E6306" s="231"/>
      <c r="F6306" s="32"/>
      <c r="G6306" s="229"/>
      <c r="H6306" s="229"/>
      <c r="I6306" s="32"/>
      <c r="J6306" s="32"/>
      <c r="K6306" s="229"/>
      <c r="L6306" s="229"/>
      <c r="M6306" s="232"/>
      <c r="N6306" s="229"/>
    </row>
    <row r="6307">
      <c r="A6307" s="227" t="str">
        <f t="shared" si="1"/>
        <v>#VALUE!</v>
      </c>
      <c r="B6307" s="227" t="str">
        <f t="shared" si="2"/>
        <v>#VALUE!</v>
      </c>
      <c r="C6307" s="32"/>
      <c r="D6307" s="32"/>
      <c r="E6307" s="231"/>
      <c r="F6307" s="32"/>
      <c r="G6307" s="229"/>
      <c r="H6307" s="229"/>
      <c r="I6307" s="32"/>
      <c r="J6307" s="32"/>
      <c r="K6307" s="229"/>
      <c r="L6307" s="229"/>
      <c r="M6307" s="232"/>
      <c r="N6307" s="229"/>
    </row>
    <row r="6308">
      <c r="A6308" s="227" t="str">
        <f t="shared" si="1"/>
        <v>#VALUE!</v>
      </c>
      <c r="B6308" s="227" t="str">
        <f t="shared" si="2"/>
        <v>#VALUE!</v>
      </c>
      <c r="C6308" s="32"/>
      <c r="D6308" s="32"/>
      <c r="E6308" s="229"/>
      <c r="F6308" s="32"/>
      <c r="G6308" s="233"/>
      <c r="H6308" s="233"/>
      <c r="I6308" s="32"/>
      <c r="J6308" s="32"/>
      <c r="K6308" s="229"/>
      <c r="L6308" s="233"/>
      <c r="M6308" s="232"/>
      <c r="N6308" s="229"/>
    </row>
    <row r="6309">
      <c r="A6309" s="227" t="str">
        <f t="shared" si="1"/>
        <v>#VALUE!</v>
      </c>
      <c r="B6309" s="227" t="str">
        <f t="shared" si="2"/>
        <v>#VALUE!</v>
      </c>
      <c r="C6309" s="32"/>
      <c r="D6309" s="32"/>
      <c r="E6309" s="229"/>
      <c r="F6309" s="32"/>
      <c r="G6309" s="229"/>
      <c r="H6309" s="229"/>
      <c r="I6309" s="32"/>
      <c r="J6309" s="32"/>
      <c r="K6309" s="229"/>
      <c r="L6309" s="229"/>
      <c r="M6309" s="232"/>
      <c r="N6309" s="229"/>
    </row>
    <row r="6310">
      <c r="A6310" s="227" t="str">
        <f t="shared" si="1"/>
        <v>#VALUE!</v>
      </c>
      <c r="B6310" s="227" t="str">
        <f t="shared" si="2"/>
        <v>#VALUE!</v>
      </c>
      <c r="C6310" s="32"/>
      <c r="D6310" s="32"/>
      <c r="E6310" s="231"/>
      <c r="F6310" s="32"/>
      <c r="G6310" s="229"/>
      <c r="H6310" s="229"/>
      <c r="I6310" s="232"/>
      <c r="J6310" s="32"/>
      <c r="K6310" s="229"/>
      <c r="L6310" s="229"/>
      <c r="M6310" s="232"/>
      <c r="N6310" s="229"/>
    </row>
    <row r="6311">
      <c r="A6311" s="227" t="str">
        <f t="shared" si="1"/>
        <v>#VALUE!</v>
      </c>
      <c r="B6311" s="227" t="str">
        <f t="shared" si="2"/>
        <v>#VALUE!</v>
      </c>
      <c r="C6311" s="32"/>
      <c r="D6311" s="32"/>
      <c r="E6311" s="229"/>
      <c r="F6311" s="32"/>
      <c r="G6311" s="229"/>
      <c r="H6311" s="229"/>
      <c r="I6311" s="32"/>
      <c r="J6311" s="32"/>
      <c r="K6311" s="229"/>
      <c r="L6311" s="229"/>
      <c r="M6311" s="232"/>
      <c r="N6311" s="229"/>
    </row>
    <row r="6312">
      <c r="A6312" s="227" t="str">
        <f t="shared" si="1"/>
        <v>#VALUE!</v>
      </c>
      <c r="B6312" s="227" t="str">
        <f t="shared" si="2"/>
        <v>#VALUE!</v>
      </c>
      <c r="C6312" s="32"/>
      <c r="D6312" s="32"/>
      <c r="E6312" s="229"/>
      <c r="F6312" s="32"/>
      <c r="G6312" s="229"/>
      <c r="H6312" s="229"/>
      <c r="I6312" s="32"/>
      <c r="J6312" s="32"/>
      <c r="K6312" s="229"/>
      <c r="L6312" s="229"/>
      <c r="M6312" s="232"/>
      <c r="N6312" s="229"/>
    </row>
    <row r="6313">
      <c r="A6313" s="227" t="str">
        <f t="shared" si="1"/>
        <v>#VALUE!</v>
      </c>
      <c r="B6313" s="227" t="str">
        <f t="shared" si="2"/>
        <v>#VALUE!</v>
      </c>
      <c r="C6313" s="32"/>
      <c r="D6313" s="32"/>
      <c r="E6313" s="229"/>
      <c r="F6313" s="32"/>
      <c r="G6313" s="229"/>
      <c r="H6313" s="229"/>
      <c r="I6313" s="32"/>
      <c r="J6313" s="32"/>
      <c r="K6313" s="229"/>
      <c r="L6313" s="229"/>
      <c r="M6313" s="232"/>
      <c r="N6313" s="229"/>
    </row>
    <row r="6314">
      <c r="A6314" s="227" t="str">
        <f t="shared" si="1"/>
        <v>#VALUE!</v>
      </c>
      <c r="B6314" s="227" t="str">
        <f t="shared" si="2"/>
        <v>#VALUE!</v>
      </c>
      <c r="C6314" s="32"/>
      <c r="D6314" s="32"/>
      <c r="E6314" s="231"/>
      <c r="F6314" s="32"/>
      <c r="G6314" s="229"/>
      <c r="H6314" s="229"/>
      <c r="I6314" s="32"/>
      <c r="J6314" s="32"/>
      <c r="K6314" s="229"/>
      <c r="L6314" s="229"/>
      <c r="M6314" s="232"/>
      <c r="N6314" s="229"/>
    </row>
    <row r="6315">
      <c r="A6315" s="227" t="str">
        <f t="shared" si="1"/>
        <v>#VALUE!</v>
      </c>
      <c r="B6315" s="227" t="str">
        <f t="shared" si="2"/>
        <v>#VALUE!</v>
      </c>
      <c r="C6315" s="32"/>
      <c r="D6315" s="32"/>
      <c r="E6315" s="229"/>
      <c r="F6315" s="32"/>
      <c r="G6315" s="229"/>
      <c r="H6315" s="229"/>
      <c r="I6315" s="32"/>
      <c r="J6315" s="32"/>
      <c r="K6315" s="229"/>
      <c r="L6315" s="229"/>
      <c r="M6315" s="232"/>
      <c r="N6315" s="229"/>
    </row>
    <row r="6316">
      <c r="A6316" s="227" t="str">
        <f t="shared" si="1"/>
        <v>#VALUE!</v>
      </c>
      <c r="B6316" s="227" t="str">
        <f t="shared" si="2"/>
        <v>#VALUE!</v>
      </c>
      <c r="C6316" s="32"/>
      <c r="D6316" s="32"/>
      <c r="E6316" s="231"/>
      <c r="F6316" s="32"/>
      <c r="G6316" s="229"/>
      <c r="H6316" s="229"/>
      <c r="I6316" s="32"/>
      <c r="J6316" s="32"/>
      <c r="K6316" s="229"/>
      <c r="L6316" s="229"/>
      <c r="M6316" s="232"/>
      <c r="N6316" s="229"/>
    </row>
    <row r="6317">
      <c r="A6317" s="227" t="str">
        <f t="shared" si="1"/>
        <v>#VALUE!</v>
      </c>
      <c r="B6317" s="227" t="str">
        <f t="shared" si="2"/>
        <v>#VALUE!</v>
      </c>
      <c r="C6317" s="32"/>
      <c r="D6317" s="32"/>
      <c r="E6317" s="229"/>
      <c r="F6317" s="32"/>
      <c r="G6317" s="229"/>
      <c r="H6317" s="229"/>
      <c r="I6317" s="32"/>
      <c r="J6317" s="32"/>
      <c r="K6317" s="229"/>
      <c r="L6317" s="229"/>
      <c r="M6317" s="232"/>
      <c r="N6317" s="229"/>
    </row>
    <row r="6318">
      <c r="A6318" s="227" t="str">
        <f t="shared" si="1"/>
        <v>#VALUE!</v>
      </c>
      <c r="B6318" s="227" t="str">
        <f t="shared" si="2"/>
        <v>#VALUE!</v>
      </c>
      <c r="C6318" s="32"/>
      <c r="D6318" s="32"/>
      <c r="E6318" s="231"/>
      <c r="F6318" s="32"/>
      <c r="G6318" s="229"/>
      <c r="H6318" s="229"/>
      <c r="I6318" s="32"/>
      <c r="J6318" s="32"/>
      <c r="K6318" s="229"/>
      <c r="L6318" s="229"/>
      <c r="M6318" s="232"/>
      <c r="N6318" s="229"/>
    </row>
    <row r="6319">
      <c r="A6319" s="227" t="str">
        <f t="shared" si="1"/>
        <v>#VALUE!</v>
      </c>
      <c r="B6319" s="227" t="str">
        <f t="shared" si="2"/>
        <v>#VALUE!</v>
      </c>
      <c r="C6319" s="32"/>
      <c r="D6319" s="32"/>
      <c r="E6319" s="229"/>
      <c r="F6319" s="32"/>
      <c r="G6319" s="229"/>
      <c r="H6319" s="229"/>
      <c r="I6319" s="32"/>
      <c r="J6319" s="32"/>
      <c r="K6319" s="229"/>
      <c r="L6319" s="229"/>
      <c r="M6319" s="232"/>
      <c r="N6319" s="229"/>
    </row>
    <row r="6320">
      <c r="A6320" s="227" t="str">
        <f t="shared" si="1"/>
        <v>#VALUE!</v>
      </c>
      <c r="B6320" s="227" t="str">
        <f t="shared" si="2"/>
        <v>#VALUE!</v>
      </c>
      <c r="C6320" s="32"/>
      <c r="D6320" s="32"/>
      <c r="E6320" s="229"/>
      <c r="F6320" s="32"/>
      <c r="G6320" s="229"/>
      <c r="H6320" s="229"/>
      <c r="I6320" s="32"/>
      <c r="J6320" s="32"/>
      <c r="K6320" s="229"/>
      <c r="L6320" s="229"/>
      <c r="M6320" s="232"/>
      <c r="N6320" s="229"/>
    </row>
    <row r="6321">
      <c r="A6321" s="227" t="str">
        <f t="shared" si="1"/>
        <v>#VALUE!</v>
      </c>
      <c r="B6321" s="227" t="str">
        <f t="shared" si="2"/>
        <v>#VALUE!</v>
      </c>
      <c r="C6321" s="32"/>
      <c r="D6321" s="32"/>
      <c r="E6321" s="229"/>
      <c r="F6321" s="32"/>
      <c r="G6321" s="229"/>
      <c r="H6321" s="229"/>
      <c r="I6321" s="32"/>
      <c r="J6321" s="32"/>
      <c r="K6321" s="229"/>
      <c r="L6321" s="229"/>
      <c r="M6321" s="232"/>
      <c r="N6321" s="229"/>
    </row>
    <row r="6322">
      <c r="A6322" s="227" t="str">
        <f t="shared" si="1"/>
        <v>#VALUE!</v>
      </c>
      <c r="B6322" s="227" t="str">
        <f t="shared" si="2"/>
        <v>#VALUE!</v>
      </c>
      <c r="C6322" s="32"/>
      <c r="D6322" s="32"/>
      <c r="E6322" s="231"/>
      <c r="F6322" s="32"/>
      <c r="G6322" s="229"/>
      <c r="H6322" s="229"/>
      <c r="I6322" s="32"/>
      <c r="J6322" s="32"/>
      <c r="K6322" s="229"/>
      <c r="L6322" s="229"/>
      <c r="M6322" s="232"/>
      <c r="N6322" s="229"/>
    </row>
    <row r="6323">
      <c r="A6323" s="227" t="str">
        <f t="shared" si="1"/>
        <v>#VALUE!</v>
      </c>
      <c r="B6323" s="227" t="str">
        <f t="shared" si="2"/>
        <v>#VALUE!</v>
      </c>
      <c r="C6323" s="32"/>
      <c r="D6323" s="32"/>
      <c r="E6323" s="231"/>
      <c r="F6323" s="32"/>
      <c r="G6323" s="229"/>
      <c r="H6323" s="229"/>
      <c r="I6323" s="32"/>
      <c r="J6323" s="32"/>
      <c r="K6323" s="229"/>
      <c r="L6323" s="229"/>
      <c r="M6323" s="32"/>
      <c r="N6323" s="229"/>
    </row>
    <row r="6324">
      <c r="A6324" s="227" t="str">
        <f t="shared" si="1"/>
        <v>#VALUE!</v>
      </c>
      <c r="B6324" s="227" t="str">
        <f t="shared" si="2"/>
        <v>#VALUE!</v>
      </c>
      <c r="C6324" s="32"/>
      <c r="D6324" s="32"/>
      <c r="E6324" s="231"/>
      <c r="F6324" s="32"/>
      <c r="G6324" s="229"/>
      <c r="H6324" s="229"/>
      <c r="I6324" s="32"/>
      <c r="J6324" s="32"/>
      <c r="K6324" s="229"/>
      <c r="L6324" s="229"/>
      <c r="M6324" s="32"/>
      <c r="N6324" s="229"/>
    </row>
    <row r="6325">
      <c r="A6325" s="227" t="str">
        <f t="shared" si="1"/>
        <v>#VALUE!</v>
      </c>
      <c r="B6325" s="227" t="str">
        <f t="shared" si="2"/>
        <v>#VALUE!</v>
      </c>
      <c r="C6325" s="32"/>
      <c r="D6325" s="32"/>
      <c r="E6325" s="231"/>
      <c r="F6325" s="32"/>
      <c r="G6325" s="229"/>
      <c r="H6325" s="229"/>
      <c r="I6325" s="32"/>
      <c r="J6325" s="32"/>
      <c r="K6325" s="229"/>
      <c r="L6325" s="229"/>
      <c r="M6325" s="32"/>
      <c r="N6325" s="229"/>
    </row>
    <row r="6326">
      <c r="A6326" s="227" t="str">
        <f t="shared" si="1"/>
        <v>#VALUE!</v>
      </c>
      <c r="B6326" s="227" t="str">
        <f t="shared" si="2"/>
        <v>#VALUE!</v>
      </c>
      <c r="C6326" s="32"/>
      <c r="D6326" s="32"/>
      <c r="E6326" s="231"/>
      <c r="F6326" s="32"/>
      <c r="G6326" s="229"/>
      <c r="H6326" s="229"/>
      <c r="I6326" s="32"/>
      <c r="J6326" s="32"/>
      <c r="K6326" s="229"/>
      <c r="L6326" s="229"/>
      <c r="M6326" s="32"/>
      <c r="N6326" s="229"/>
    </row>
    <row r="6327">
      <c r="A6327" s="227" t="str">
        <f t="shared" si="1"/>
        <v>#VALUE!</v>
      </c>
      <c r="B6327" s="227" t="str">
        <f t="shared" si="2"/>
        <v>#VALUE!</v>
      </c>
      <c r="C6327" s="32"/>
      <c r="D6327" s="32"/>
      <c r="E6327" s="231"/>
      <c r="F6327" s="32"/>
      <c r="G6327" s="229"/>
      <c r="H6327" s="229"/>
      <c r="I6327" s="32"/>
      <c r="J6327" s="32"/>
      <c r="K6327" s="229"/>
      <c r="L6327" s="229"/>
      <c r="M6327" s="32"/>
      <c r="N6327" s="229"/>
    </row>
    <row r="6328">
      <c r="A6328" s="227" t="str">
        <f t="shared" si="1"/>
        <v>#VALUE!</v>
      </c>
      <c r="B6328" s="227" t="str">
        <f t="shared" si="2"/>
        <v>#VALUE!</v>
      </c>
      <c r="C6328" s="32"/>
      <c r="D6328" s="32"/>
      <c r="E6328" s="229"/>
      <c r="F6328" s="32"/>
      <c r="G6328" s="229"/>
      <c r="H6328" s="229"/>
      <c r="I6328" s="32"/>
      <c r="J6328" s="32"/>
      <c r="K6328" s="229"/>
      <c r="L6328" s="229"/>
      <c r="M6328" s="32"/>
      <c r="N6328" s="229"/>
    </row>
    <row r="6329">
      <c r="A6329" s="227" t="str">
        <f t="shared" si="1"/>
        <v>#VALUE!</v>
      </c>
      <c r="B6329" s="227" t="str">
        <f t="shared" si="2"/>
        <v>#VALUE!</v>
      </c>
      <c r="C6329" s="32"/>
      <c r="D6329" s="32"/>
      <c r="E6329" s="229"/>
      <c r="F6329" s="32"/>
      <c r="G6329" s="229"/>
      <c r="H6329" s="229"/>
      <c r="I6329" s="32"/>
      <c r="J6329" s="32"/>
      <c r="K6329" s="229"/>
      <c r="L6329" s="229"/>
      <c r="M6329" s="32"/>
      <c r="N6329" s="229"/>
    </row>
    <row r="6330">
      <c r="A6330" s="227" t="str">
        <f t="shared" si="1"/>
        <v>#VALUE!</v>
      </c>
      <c r="B6330" s="227" t="str">
        <f t="shared" si="2"/>
        <v>#VALUE!</v>
      </c>
      <c r="C6330" s="32"/>
      <c r="D6330" s="32"/>
      <c r="E6330" s="229"/>
      <c r="F6330" s="32"/>
      <c r="G6330" s="229"/>
      <c r="H6330" s="229"/>
      <c r="I6330" s="32"/>
      <c r="J6330" s="32"/>
      <c r="K6330" s="229"/>
      <c r="L6330" s="229"/>
      <c r="M6330" s="32"/>
      <c r="N6330" s="229"/>
    </row>
    <row r="6331">
      <c r="A6331" s="227" t="str">
        <f t="shared" si="1"/>
        <v>#VALUE!</v>
      </c>
      <c r="B6331" s="227" t="str">
        <f t="shared" si="2"/>
        <v>#VALUE!</v>
      </c>
      <c r="C6331" s="32"/>
      <c r="D6331" s="32"/>
      <c r="E6331" s="231"/>
      <c r="F6331" s="32"/>
      <c r="G6331" s="229"/>
      <c r="H6331" s="229"/>
      <c r="I6331" s="32"/>
      <c r="J6331" s="32"/>
      <c r="K6331" s="229"/>
      <c r="L6331" s="229"/>
      <c r="M6331" s="32"/>
      <c r="N6331" s="229"/>
    </row>
    <row r="6332">
      <c r="A6332" s="227" t="str">
        <f t="shared" si="1"/>
        <v>#VALUE!</v>
      </c>
      <c r="B6332" s="227" t="str">
        <f t="shared" si="2"/>
        <v>#VALUE!</v>
      </c>
      <c r="C6332" s="32"/>
      <c r="D6332" s="32"/>
      <c r="E6332" s="229"/>
      <c r="F6332" s="32"/>
      <c r="G6332" s="229"/>
      <c r="H6332" s="229"/>
      <c r="I6332" s="32"/>
      <c r="J6332" s="32"/>
      <c r="K6332" s="229"/>
      <c r="L6332" s="229"/>
      <c r="M6332" s="32"/>
      <c r="N6332" s="229"/>
    </row>
    <row r="6333">
      <c r="A6333" s="227" t="str">
        <f t="shared" si="1"/>
        <v>#VALUE!</v>
      </c>
      <c r="B6333" s="227" t="str">
        <f t="shared" si="2"/>
        <v>#VALUE!</v>
      </c>
      <c r="C6333" s="32"/>
      <c r="D6333" s="32"/>
      <c r="E6333" s="229"/>
      <c r="F6333" s="32"/>
      <c r="G6333" s="229"/>
      <c r="H6333" s="229"/>
      <c r="I6333" s="32"/>
      <c r="J6333" s="32"/>
      <c r="K6333" s="229"/>
      <c r="L6333" s="229"/>
      <c r="M6333" s="32"/>
      <c r="N6333" s="229"/>
    </row>
    <row r="6334">
      <c r="A6334" s="227" t="str">
        <f t="shared" si="1"/>
        <v>#VALUE!</v>
      </c>
      <c r="B6334" s="227" t="str">
        <f t="shared" si="2"/>
        <v>#VALUE!</v>
      </c>
      <c r="C6334" s="32"/>
      <c r="D6334" s="32"/>
      <c r="E6334" s="229"/>
      <c r="F6334" s="32"/>
      <c r="G6334" s="229"/>
      <c r="H6334" s="229"/>
      <c r="I6334" s="32"/>
      <c r="J6334" s="32"/>
      <c r="K6334" s="229"/>
      <c r="L6334" s="229"/>
      <c r="M6334" s="32"/>
      <c r="N6334" s="229"/>
    </row>
    <row r="6335">
      <c r="A6335" s="227" t="str">
        <f t="shared" si="1"/>
        <v>#VALUE!</v>
      </c>
      <c r="B6335" s="227" t="str">
        <f t="shared" si="2"/>
        <v>#VALUE!</v>
      </c>
      <c r="C6335" s="32"/>
      <c r="D6335" s="32"/>
      <c r="E6335" s="229"/>
      <c r="F6335" s="32"/>
      <c r="G6335" s="229"/>
      <c r="H6335" s="229"/>
      <c r="I6335" s="32"/>
      <c r="J6335" s="32"/>
      <c r="K6335" s="229"/>
      <c r="L6335" s="229"/>
      <c r="M6335" s="32"/>
      <c r="N6335" s="229"/>
    </row>
    <row r="6336">
      <c r="A6336" s="227" t="str">
        <f t="shared" si="1"/>
        <v>#VALUE!</v>
      </c>
      <c r="B6336" s="227" t="str">
        <f t="shared" si="2"/>
        <v>#VALUE!</v>
      </c>
      <c r="C6336" s="32"/>
      <c r="D6336" s="32"/>
      <c r="E6336" s="229"/>
      <c r="F6336" s="32"/>
      <c r="G6336" s="229"/>
      <c r="H6336" s="229"/>
      <c r="I6336" s="32"/>
      <c r="J6336" s="32"/>
      <c r="K6336" s="229"/>
      <c r="L6336" s="229"/>
      <c r="M6336" s="32"/>
      <c r="N6336" s="229"/>
    </row>
    <row r="6337">
      <c r="A6337" s="227" t="str">
        <f t="shared" si="1"/>
        <v>#VALUE!</v>
      </c>
      <c r="B6337" s="227" t="str">
        <f t="shared" si="2"/>
        <v>#VALUE!</v>
      </c>
      <c r="C6337" s="32"/>
      <c r="D6337" s="32"/>
      <c r="E6337" s="231"/>
      <c r="F6337" s="32"/>
      <c r="G6337" s="229"/>
      <c r="H6337" s="229"/>
      <c r="I6337" s="32"/>
      <c r="J6337" s="32"/>
      <c r="K6337" s="229"/>
      <c r="L6337" s="229"/>
      <c r="M6337" s="32"/>
      <c r="N6337" s="229"/>
    </row>
    <row r="6338">
      <c r="A6338" s="227" t="str">
        <f t="shared" si="1"/>
        <v>#VALUE!</v>
      </c>
      <c r="B6338" s="227" t="str">
        <f t="shared" si="2"/>
        <v>#VALUE!</v>
      </c>
      <c r="C6338" s="32"/>
      <c r="D6338" s="32"/>
      <c r="E6338" s="229"/>
      <c r="F6338" s="32"/>
      <c r="G6338" s="229"/>
      <c r="H6338" s="229"/>
      <c r="I6338" s="32"/>
      <c r="J6338" s="32"/>
      <c r="K6338" s="229"/>
      <c r="L6338" s="229"/>
      <c r="M6338" s="32"/>
      <c r="N6338" s="229"/>
    </row>
    <row r="6339">
      <c r="A6339" s="227" t="str">
        <f t="shared" si="1"/>
        <v>#VALUE!</v>
      </c>
      <c r="B6339" s="227" t="str">
        <f t="shared" si="2"/>
        <v>#VALUE!</v>
      </c>
      <c r="C6339" s="32"/>
      <c r="D6339" s="32"/>
      <c r="E6339" s="229"/>
      <c r="F6339" s="32"/>
      <c r="G6339" s="229"/>
      <c r="H6339" s="229"/>
      <c r="I6339" s="32"/>
      <c r="J6339" s="32"/>
      <c r="K6339" s="229"/>
      <c r="L6339" s="229"/>
      <c r="M6339" s="32"/>
      <c r="N6339" s="229"/>
    </row>
    <row r="6340">
      <c r="A6340" s="227" t="str">
        <f t="shared" si="1"/>
        <v>#VALUE!</v>
      </c>
      <c r="B6340" s="227" t="str">
        <f t="shared" si="2"/>
        <v>#VALUE!</v>
      </c>
      <c r="C6340" s="32"/>
      <c r="D6340" s="32"/>
      <c r="E6340" s="231"/>
      <c r="F6340" s="32"/>
      <c r="G6340" s="229"/>
      <c r="H6340" s="229"/>
      <c r="I6340" s="32"/>
      <c r="J6340" s="32"/>
      <c r="K6340" s="229"/>
      <c r="L6340" s="229"/>
      <c r="M6340" s="32"/>
      <c r="N6340" s="229"/>
    </row>
    <row r="6341">
      <c r="A6341" s="227" t="str">
        <f t="shared" si="1"/>
        <v>#VALUE!</v>
      </c>
      <c r="B6341" s="227" t="str">
        <f t="shared" si="2"/>
        <v>#VALUE!</v>
      </c>
      <c r="C6341" s="32"/>
      <c r="D6341" s="32"/>
      <c r="E6341" s="229"/>
      <c r="F6341" s="32"/>
      <c r="G6341" s="229"/>
      <c r="H6341" s="229"/>
      <c r="I6341" s="32"/>
      <c r="J6341" s="32"/>
      <c r="K6341" s="229"/>
      <c r="L6341" s="229"/>
      <c r="M6341" s="32"/>
      <c r="N6341" s="229"/>
    </row>
    <row r="6342">
      <c r="A6342" s="227" t="str">
        <f t="shared" si="1"/>
        <v>#VALUE!</v>
      </c>
      <c r="B6342" s="227" t="str">
        <f t="shared" si="2"/>
        <v>#VALUE!</v>
      </c>
      <c r="C6342" s="32"/>
      <c r="D6342" s="32"/>
      <c r="E6342" s="229"/>
      <c r="F6342" s="32"/>
      <c r="G6342" s="229"/>
      <c r="H6342" s="229"/>
      <c r="I6342" s="32"/>
      <c r="J6342" s="32"/>
      <c r="K6342" s="229"/>
      <c r="L6342" s="229"/>
      <c r="M6342" s="32"/>
      <c r="N6342" s="229"/>
    </row>
    <row r="6343">
      <c r="A6343" s="227" t="str">
        <f t="shared" si="1"/>
        <v>#VALUE!</v>
      </c>
      <c r="B6343" s="227" t="str">
        <f t="shared" si="2"/>
        <v>#VALUE!</v>
      </c>
      <c r="C6343" s="32"/>
      <c r="D6343" s="32"/>
      <c r="E6343" s="229"/>
      <c r="F6343" s="32"/>
      <c r="G6343" s="229"/>
      <c r="H6343" s="229"/>
      <c r="I6343" s="32"/>
      <c r="J6343" s="32"/>
      <c r="K6343" s="229"/>
      <c r="L6343" s="229"/>
      <c r="M6343" s="32"/>
      <c r="N6343" s="229"/>
    </row>
    <row r="6344">
      <c r="A6344" s="227" t="str">
        <f t="shared" si="1"/>
        <v>#VALUE!</v>
      </c>
      <c r="B6344" s="227" t="str">
        <f t="shared" si="2"/>
        <v>#VALUE!</v>
      </c>
      <c r="C6344" s="32"/>
      <c r="D6344" s="32"/>
      <c r="E6344" s="229"/>
      <c r="F6344" s="32"/>
      <c r="G6344" s="229"/>
      <c r="H6344" s="229"/>
      <c r="I6344" s="32"/>
      <c r="J6344" s="32"/>
      <c r="K6344" s="229"/>
      <c r="L6344" s="229"/>
      <c r="M6344" s="32"/>
      <c r="N6344" s="229"/>
    </row>
    <row r="6345">
      <c r="A6345" s="227" t="str">
        <f t="shared" si="1"/>
        <v>#VALUE!</v>
      </c>
      <c r="B6345" s="227" t="str">
        <f t="shared" si="2"/>
        <v>#VALUE!</v>
      </c>
      <c r="C6345" s="32"/>
      <c r="D6345" s="32"/>
      <c r="E6345" s="229"/>
      <c r="F6345" s="32"/>
      <c r="G6345" s="229"/>
      <c r="H6345" s="229"/>
      <c r="I6345" s="32"/>
      <c r="J6345" s="32"/>
      <c r="K6345" s="229"/>
      <c r="L6345" s="229"/>
      <c r="M6345" s="32"/>
      <c r="N6345" s="229"/>
    </row>
    <row r="6346">
      <c r="A6346" s="227" t="str">
        <f t="shared" si="1"/>
        <v>#VALUE!</v>
      </c>
      <c r="B6346" s="227" t="str">
        <f t="shared" si="2"/>
        <v>#VALUE!</v>
      </c>
      <c r="C6346" s="32"/>
      <c r="D6346" s="32"/>
      <c r="E6346" s="229"/>
      <c r="F6346" s="32"/>
      <c r="G6346" s="229"/>
      <c r="H6346" s="229"/>
      <c r="I6346" s="32"/>
      <c r="J6346" s="32"/>
      <c r="K6346" s="229"/>
      <c r="L6346" s="229"/>
      <c r="M6346" s="32"/>
      <c r="N6346" s="229"/>
    </row>
    <row r="6347">
      <c r="A6347" s="227" t="str">
        <f t="shared" si="1"/>
        <v>#VALUE!</v>
      </c>
      <c r="B6347" s="227" t="str">
        <f t="shared" si="2"/>
        <v>#VALUE!</v>
      </c>
      <c r="C6347" s="32"/>
      <c r="D6347" s="32"/>
      <c r="E6347" s="229"/>
      <c r="F6347" s="32"/>
      <c r="G6347" s="229"/>
      <c r="H6347" s="229"/>
      <c r="I6347" s="32"/>
      <c r="J6347" s="32"/>
      <c r="K6347" s="229"/>
      <c r="L6347" s="229"/>
      <c r="M6347" s="32"/>
      <c r="N6347" s="229"/>
    </row>
    <row r="6348">
      <c r="A6348" s="227" t="str">
        <f t="shared" si="1"/>
        <v>#VALUE!</v>
      </c>
      <c r="B6348" s="227" t="str">
        <f t="shared" si="2"/>
        <v>#VALUE!</v>
      </c>
      <c r="C6348" s="32"/>
      <c r="D6348" s="32"/>
      <c r="E6348" s="229"/>
      <c r="F6348" s="32"/>
      <c r="G6348" s="229"/>
      <c r="H6348" s="229"/>
      <c r="I6348" s="32"/>
      <c r="J6348" s="32"/>
      <c r="K6348" s="229"/>
      <c r="L6348" s="229"/>
      <c r="M6348" s="32"/>
      <c r="N6348" s="229"/>
    </row>
    <row r="6349">
      <c r="A6349" s="227" t="str">
        <f t="shared" si="1"/>
        <v>#VALUE!</v>
      </c>
      <c r="B6349" s="227" t="str">
        <f t="shared" si="2"/>
        <v>#VALUE!</v>
      </c>
      <c r="C6349" s="32"/>
      <c r="D6349" s="32"/>
      <c r="E6349" s="229"/>
      <c r="F6349" s="32"/>
      <c r="G6349" s="229"/>
      <c r="H6349" s="229"/>
      <c r="I6349" s="32"/>
      <c r="J6349" s="32"/>
      <c r="K6349" s="229"/>
      <c r="L6349" s="229"/>
      <c r="M6349" s="32"/>
      <c r="N6349" s="229"/>
    </row>
    <row r="6350">
      <c r="A6350" s="227" t="str">
        <f t="shared" si="1"/>
        <v>#VALUE!</v>
      </c>
      <c r="B6350" s="227" t="str">
        <f t="shared" si="2"/>
        <v>#VALUE!</v>
      </c>
      <c r="C6350" s="32"/>
      <c r="D6350" s="32"/>
      <c r="E6350" s="229"/>
      <c r="F6350" s="32"/>
      <c r="G6350" s="229"/>
      <c r="H6350" s="229"/>
      <c r="I6350" s="32"/>
      <c r="J6350" s="32"/>
      <c r="K6350" s="229"/>
      <c r="L6350" s="229"/>
      <c r="M6350" s="32"/>
      <c r="N6350" s="229"/>
    </row>
    <row r="6351">
      <c r="A6351" s="227" t="str">
        <f t="shared" si="1"/>
        <v>#VALUE!</v>
      </c>
      <c r="B6351" s="227" t="str">
        <f t="shared" si="2"/>
        <v>#VALUE!</v>
      </c>
      <c r="C6351" s="32"/>
      <c r="D6351" s="32"/>
      <c r="E6351" s="229"/>
      <c r="F6351" s="32"/>
      <c r="G6351" s="229"/>
      <c r="H6351" s="229"/>
      <c r="I6351" s="32"/>
      <c r="J6351" s="32"/>
      <c r="K6351" s="229"/>
      <c r="L6351" s="229"/>
      <c r="M6351" s="32"/>
      <c r="N6351" s="229"/>
    </row>
    <row r="6352">
      <c r="A6352" s="227" t="str">
        <f t="shared" si="1"/>
        <v>#VALUE!</v>
      </c>
      <c r="B6352" s="227" t="str">
        <f t="shared" si="2"/>
        <v>#VALUE!</v>
      </c>
      <c r="C6352" s="32"/>
      <c r="D6352" s="32"/>
      <c r="E6352" s="229"/>
      <c r="F6352" s="32"/>
      <c r="G6352" s="229"/>
      <c r="H6352" s="229"/>
      <c r="I6352" s="32"/>
      <c r="J6352" s="32"/>
      <c r="K6352" s="229"/>
      <c r="L6352" s="229"/>
      <c r="M6352" s="32"/>
      <c r="N6352" s="229"/>
    </row>
    <row r="6353">
      <c r="A6353" s="227" t="str">
        <f t="shared" si="1"/>
        <v>#VALUE!</v>
      </c>
      <c r="B6353" s="227" t="str">
        <f t="shared" si="2"/>
        <v>#VALUE!</v>
      </c>
      <c r="C6353" s="32"/>
      <c r="D6353" s="32"/>
      <c r="E6353" s="229"/>
      <c r="F6353" s="32"/>
      <c r="G6353" s="229"/>
      <c r="H6353" s="229"/>
      <c r="I6353" s="32"/>
      <c r="J6353" s="32"/>
      <c r="K6353" s="229"/>
      <c r="L6353" s="229"/>
      <c r="M6353" s="32"/>
      <c r="N6353" s="229"/>
    </row>
    <row r="6354">
      <c r="A6354" s="227" t="str">
        <f t="shared" si="1"/>
        <v>#VALUE!</v>
      </c>
      <c r="B6354" s="227" t="str">
        <f t="shared" si="2"/>
        <v>#VALUE!</v>
      </c>
      <c r="C6354" s="32"/>
      <c r="D6354" s="32"/>
      <c r="E6354" s="229"/>
      <c r="F6354" s="32"/>
      <c r="G6354" s="229"/>
      <c r="H6354" s="229"/>
      <c r="I6354" s="32"/>
      <c r="J6354" s="32"/>
      <c r="K6354" s="229"/>
      <c r="L6354" s="229"/>
      <c r="M6354" s="32"/>
      <c r="N6354" s="229"/>
    </row>
    <row r="6355">
      <c r="A6355" s="227" t="str">
        <f t="shared" si="1"/>
        <v>#VALUE!</v>
      </c>
      <c r="B6355" s="227" t="str">
        <f t="shared" si="2"/>
        <v>#VALUE!</v>
      </c>
      <c r="C6355" s="32"/>
      <c r="D6355" s="32"/>
      <c r="E6355" s="229"/>
      <c r="F6355" s="32"/>
      <c r="G6355" s="229"/>
      <c r="H6355" s="229"/>
      <c r="I6355" s="32"/>
      <c r="J6355" s="32"/>
      <c r="K6355" s="229"/>
      <c r="L6355" s="229"/>
      <c r="M6355" s="32"/>
      <c r="N6355" s="229"/>
    </row>
    <row r="6356">
      <c r="A6356" s="227" t="str">
        <f t="shared" si="1"/>
        <v>#VALUE!</v>
      </c>
      <c r="B6356" s="227" t="str">
        <f t="shared" si="2"/>
        <v>#VALUE!</v>
      </c>
      <c r="C6356" s="32"/>
      <c r="D6356" s="32"/>
      <c r="E6356" s="229"/>
      <c r="F6356" s="32"/>
      <c r="G6356" s="229"/>
      <c r="H6356" s="229"/>
      <c r="I6356" s="32"/>
      <c r="J6356" s="32"/>
      <c r="K6356" s="229"/>
      <c r="L6356" s="229"/>
      <c r="M6356" s="32"/>
      <c r="N6356" s="229"/>
    </row>
    <row r="6357">
      <c r="A6357" s="227" t="str">
        <f t="shared" si="1"/>
        <v>#VALUE!</v>
      </c>
      <c r="B6357" s="227" t="str">
        <f t="shared" si="2"/>
        <v>#VALUE!</v>
      </c>
      <c r="C6357" s="32"/>
      <c r="D6357" s="32"/>
      <c r="E6357" s="229"/>
      <c r="F6357" s="32"/>
      <c r="G6357" s="229"/>
      <c r="H6357" s="229"/>
      <c r="I6357" s="32"/>
      <c r="J6357" s="32"/>
      <c r="K6357" s="229"/>
      <c r="L6357" s="229"/>
      <c r="M6357" s="232"/>
      <c r="N6357" s="229"/>
    </row>
    <row r="6358">
      <c r="A6358" s="227" t="str">
        <f t="shared" si="1"/>
        <v>#VALUE!</v>
      </c>
      <c r="B6358" s="227" t="str">
        <f t="shared" si="2"/>
        <v>#VALUE!</v>
      </c>
      <c r="C6358" s="32"/>
      <c r="D6358" s="32"/>
      <c r="E6358" s="231"/>
      <c r="F6358" s="32"/>
      <c r="G6358" s="229"/>
      <c r="H6358" s="229"/>
      <c r="I6358" s="232"/>
      <c r="J6358" s="32"/>
      <c r="K6358" s="229"/>
      <c r="L6358" s="229"/>
      <c r="M6358" s="232"/>
      <c r="N6358" s="229"/>
    </row>
    <row r="6359">
      <c r="A6359" s="227" t="str">
        <f t="shared" si="1"/>
        <v>#VALUE!</v>
      </c>
      <c r="B6359" s="227" t="str">
        <f t="shared" si="2"/>
        <v>#VALUE!</v>
      </c>
      <c r="C6359" s="32"/>
      <c r="D6359" s="32"/>
      <c r="E6359" s="229"/>
      <c r="F6359" s="32"/>
      <c r="G6359" s="229"/>
      <c r="H6359" s="229"/>
      <c r="I6359" s="32"/>
      <c r="J6359" s="32"/>
      <c r="K6359" s="229"/>
      <c r="L6359" s="229"/>
      <c r="M6359" s="32"/>
      <c r="N6359" s="229"/>
    </row>
    <row r="6360">
      <c r="A6360" s="227" t="str">
        <f t="shared" si="1"/>
        <v>#VALUE!</v>
      </c>
      <c r="B6360" s="227" t="str">
        <f t="shared" si="2"/>
        <v>#VALUE!</v>
      </c>
      <c r="C6360" s="32"/>
      <c r="D6360" s="32"/>
      <c r="E6360" s="229"/>
      <c r="F6360" s="32"/>
      <c r="G6360" s="229"/>
      <c r="H6360" s="229"/>
      <c r="I6360" s="32"/>
      <c r="J6360" s="32"/>
      <c r="K6360" s="229"/>
      <c r="L6360" s="229"/>
      <c r="M6360" s="32"/>
      <c r="N6360" s="229"/>
    </row>
    <row r="6361">
      <c r="A6361" s="227" t="str">
        <f t="shared" si="1"/>
        <v>#VALUE!</v>
      </c>
      <c r="B6361" s="227" t="str">
        <f t="shared" si="2"/>
        <v>#VALUE!</v>
      </c>
      <c r="C6361" s="32"/>
      <c r="D6361" s="32"/>
      <c r="E6361" s="229"/>
      <c r="F6361" s="32"/>
      <c r="G6361" s="229"/>
      <c r="H6361" s="229"/>
      <c r="I6361" s="32"/>
      <c r="J6361" s="32"/>
      <c r="K6361" s="229"/>
      <c r="L6361" s="229"/>
      <c r="M6361" s="32"/>
      <c r="N6361" s="229"/>
    </row>
    <row r="6362">
      <c r="A6362" s="227" t="str">
        <f t="shared" si="1"/>
        <v>#VALUE!</v>
      </c>
      <c r="B6362" s="227" t="str">
        <f t="shared" si="2"/>
        <v>#VALUE!</v>
      </c>
      <c r="C6362" s="32"/>
      <c r="D6362" s="32"/>
      <c r="E6362" s="229"/>
      <c r="F6362" s="32"/>
      <c r="G6362" s="229"/>
      <c r="H6362" s="229"/>
      <c r="I6362" s="32"/>
      <c r="J6362" s="32"/>
      <c r="K6362" s="229"/>
      <c r="L6362" s="229"/>
      <c r="M6362" s="32"/>
      <c r="N6362" s="229"/>
    </row>
    <row r="6363">
      <c r="A6363" s="227" t="str">
        <f t="shared" si="1"/>
        <v>#VALUE!</v>
      </c>
      <c r="B6363" s="227" t="str">
        <f t="shared" si="2"/>
        <v>#VALUE!</v>
      </c>
      <c r="C6363" s="32"/>
      <c r="D6363" s="32"/>
      <c r="E6363" s="231"/>
      <c r="F6363" s="32"/>
      <c r="G6363" s="229"/>
      <c r="H6363" s="229"/>
      <c r="I6363" s="32"/>
      <c r="J6363" s="32"/>
      <c r="K6363" s="233"/>
      <c r="L6363" s="229"/>
      <c r="M6363" s="232"/>
      <c r="N6363" s="233"/>
    </row>
    <row r="6364">
      <c r="A6364" s="227" t="str">
        <f t="shared" si="1"/>
        <v>#VALUE!</v>
      </c>
      <c r="B6364" s="227" t="str">
        <f t="shared" si="2"/>
        <v>#VALUE!</v>
      </c>
      <c r="C6364" s="32"/>
      <c r="D6364" s="32"/>
      <c r="E6364" s="231"/>
      <c r="F6364" s="32"/>
      <c r="G6364" s="229"/>
      <c r="H6364" s="229"/>
      <c r="I6364" s="32"/>
      <c r="J6364" s="32"/>
      <c r="K6364" s="233"/>
      <c r="L6364" s="229"/>
      <c r="M6364" s="232"/>
      <c r="N6364" s="233"/>
    </row>
    <row r="6365">
      <c r="A6365" s="227" t="str">
        <f t="shared" si="1"/>
        <v>#VALUE!</v>
      </c>
      <c r="B6365" s="227" t="str">
        <f t="shared" si="2"/>
        <v>#VALUE!</v>
      </c>
      <c r="C6365" s="32"/>
      <c r="D6365" s="32"/>
      <c r="E6365" s="229"/>
      <c r="F6365" s="32"/>
      <c r="G6365" s="229"/>
      <c r="H6365" s="229"/>
      <c r="I6365" s="32"/>
      <c r="J6365" s="32"/>
      <c r="K6365" s="233"/>
      <c r="L6365" s="229"/>
      <c r="M6365" s="232"/>
      <c r="N6365" s="233"/>
    </row>
    <row r="6366">
      <c r="A6366" s="227" t="str">
        <f t="shared" si="1"/>
        <v>#VALUE!</v>
      </c>
      <c r="B6366" s="227" t="str">
        <f t="shared" si="2"/>
        <v>#VALUE!</v>
      </c>
      <c r="C6366" s="32"/>
      <c r="D6366" s="32"/>
      <c r="E6366" s="233"/>
      <c r="F6366" s="32"/>
      <c r="G6366" s="229"/>
      <c r="H6366" s="229"/>
      <c r="I6366" s="32"/>
      <c r="J6366" s="32"/>
      <c r="K6366" s="233"/>
      <c r="L6366" s="229"/>
      <c r="M6366" s="232"/>
      <c r="N6366" s="233"/>
    </row>
    <row r="6367">
      <c r="A6367" s="227" t="str">
        <f t="shared" si="1"/>
        <v>#VALUE!</v>
      </c>
      <c r="B6367" s="227" t="str">
        <f t="shared" si="2"/>
        <v>#VALUE!</v>
      </c>
      <c r="C6367" s="32"/>
      <c r="D6367" s="32"/>
      <c r="E6367" s="231"/>
      <c r="F6367" s="32"/>
      <c r="G6367" s="229"/>
      <c r="H6367" s="229"/>
      <c r="I6367" s="32"/>
      <c r="J6367" s="32"/>
      <c r="K6367" s="233"/>
      <c r="L6367" s="229"/>
      <c r="M6367" s="232"/>
      <c r="N6367" s="233"/>
    </row>
    <row r="6368">
      <c r="A6368" s="227" t="str">
        <f t="shared" si="1"/>
        <v>#VALUE!</v>
      </c>
      <c r="B6368" s="227" t="str">
        <f t="shared" si="2"/>
        <v>#VALUE!</v>
      </c>
      <c r="C6368" s="32"/>
      <c r="D6368" s="32"/>
      <c r="E6368" s="231"/>
      <c r="F6368" s="32"/>
      <c r="G6368" s="229"/>
      <c r="H6368" s="229"/>
      <c r="I6368" s="32"/>
      <c r="J6368" s="32"/>
      <c r="K6368" s="233"/>
      <c r="L6368" s="229"/>
      <c r="M6368" s="232"/>
      <c r="N6368" s="233"/>
    </row>
    <row r="6369">
      <c r="A6369" s="227" t="str">
        <f t="shared" si="1"/>
        <v>#VALUE!</v>
      </c>
      <c r="B6369" s="227" t="str">
        <f t="shared" si="2"/>
        <v>#VALUE!</v>
      </c>
      <c r="C6369" s="32"/>
      <c r="D6369" s="32"/>
      <c r="E6369" s="231"/>
      <c r="F6369" s="32"/>
      <c r="G6369" s="229"/>
      <c r="H6369" s="229"/>
      <c r="I6369" s="32"/>
      <c r="J6369" s="32"/>
      <c r="K6369" s="233"/>
      <c r="L6369" s="229"/>
      <c r="M6369" s="232"/>
      <c r="N6369" s="233"/>
    </row>
    <row r="6370">
      <c r="A6370" s="227" t="str">
        <f t="shared" si="1"/>
        <v>#VALUE!</v>
      </c>
      <c r="B6370" s="227" t="str">
        <f t="shared" si="2"/>
        <v>#VALUE!</v>
      </c>
      <c r="C6370" s="32"/>
      <c r="D6370" s="32"/>
      <c r="E6370" s="231"/>
      <c r="F6370" s="32"/>
      <c r="G6370" s="229"/>
      <c r="H6370" s="229"/>
      <c r="I6370" s="32"/>
      <c r="J6370" s="32"/>
      <c r="K6370" s="233"/>
      <c r="L6370" s="229"/>
      <c r="M6370" s="232"/>
      <c r="N6370" s="233"/>
    </row>
    <row r="6371">
      <c r="A6371" s="227" t="str">
        <f t="shared" si="1"/>
        <v>#VALUE!</v>
      </c>
      <c r="B6371" s="227" t="str">
        <f t="shared" si="2"/>
        <v>#VALUE!</v>
      </c>
      <c r="C6371" s="32"/>
      <c r="D6371" s="32"/>
      <c r="E6371" s="231"/>
      <c r="F6371" s="32"/>
      <c r="G6371" s="229"/>
      <c r="H6371" s="229"/>
      <c r="I6371" s="32"/>
      <c r="J6371" s="32"/>
      <c r="K6371" s="233"/>
      <c r="L6371" s="229"/>
      <c r="M6371" s="232"/>
      <c r="N6371" s="233"/>
    </row>
    <row r="6372">
      <c r="A6372" s="227" t="str">
        <f t="shared" si="1"/>
        <v>#VALUE!</v>
      </c>
      <c r="B6372" s="227" t="str">
        <f t="shared" si="2"/>
        <v>#VALUE!</v>
      </c>
      <c r="C6372" s="32"/>
      <c r="D6372" s="32"/>
      <c r="E6372" s="233"/>
      <c r="F6372" s="32"/>
      <c r="G6372" s="229"/>
      <c r="H6372" s="229"/>
      <c r="I6372" s="32"/>
      <c r="J6372" s="32"/>
      <c r="K6372" s="233"/>
      <c r="L6372" s="229"/>
      <c r="M6372" s="232"/>
      <c r="N6372" s="233"/>
    </row>
    <row r="6373">
      <c r="A6373" s="227" t="str">
        <f t="shared" si="1"/>
        <v>#VALUE!</v>
      </c>
      <c r="B6373" s="227" t="str">
        <f t="shared" si="2"/>
        <v>#VALUE!</v>
      </c>
      <c r="C6373" s="32"/>
      <c r="D6373" s="32"/>
      <c r="E6373" s="231"/>
      <c r="F6373" s="32"/>
      <c r="G6373" s="229"/>
      <c r="H6373" s="229"/>
      <c r="I6373" s="32"/>
      <c r="J6373" s="32"/>
      <c r="K6373" s="233"/>
      <c r="L6373" s="229"/>
      <c r="M6373" s="232"/>
      <c r="N6373" s="233"/>
    </row>
    <row r="6374">
      <c r="A6374" s="227" t="str">
        <f t="shared" si="1"/>
        <v>#VALUE!</v>
      </c>
      <c r="B6374" s="227" t="str">
        <f t="shared" si="2"/>
        <v>#VALUE!</v>
      </c>
      <c r="C6374" s="32"/>
      <c r="D6374" s="32"/>
      <c r="E6374" s="229"/>
      <c r="F6374" s="32"/>
      <c r="G6374" s="229"/>
      <c r="H6374" s="229"/>
      <c r="I6374" s="32"/>
      <c r="J6374" s="32"/>
      <c r="K6374" s="233"/>
      <c r="L6374" s="229"/>
      <c r="M6374" s="232"/>
      <c r="N6374" s="233"/>
    </row>
    <row r="6375">
      <c r="A6375" s="227" t="str">
        <f t="shared" si="1"/>
        <v>#VALUE!</v>
      </c>
      <c r="B6375" s="227" t="str">
        <f t="shared" si="2"/>
        <v>#VALUE!</v>
      </c>
      <c r="C6375" s="32"/>
      <c r="D6375" s="32"/>
      <c r="E6375" s="229"/>
      <c r="F6375" s="32"/>
      <c r="G6375" s="229"/>
      <c r="H6375" s="229"/>
      <c r="I6375" s="32"/>
      <c r="J6375" s="32"/>
      <c r="K6375" s="229"/>
      <c r="L6375" s="229"/>
      <c r="M6375" s="32"/>
      <c r="N6375" s="229"/>
    </row>
    <row r="6376">
      <c r="A6376" s="227" t="str">
        <f t="shared" si="1"/>
        <v>#VALUE!</v>
      </c>
      <c r="B6376" s="227" t="str">
        <f t="shared" si="2"/>
        <v>#VALUE!</v>
      </c>
      <c r="C6376" s="32"/>
      <c r="D6376" s="32"/>
      <c r="E6376" s="231"/>
      <c r="F6376" s="32"/>
      <c r="G6376" s="229"/>
      <c r="H6376" s="229"/>
      <c r="I6376" s="232"/>
      <c r="J6376" s="32"/>
      <c r="K6376" s="229"/>
      <c r="L6376" s="229"/>
      <c r="M6376" s="32"/>
      <c r="N6376" s="229"/>
    </row>
    <row r="6377">
      <c r="A6377" s="227" t="str">
        <f t="shared" si="1"/>
        <v>#VALUE!</v>
      </c>
      <c r="B6377" s="227" t="str">
        <f t="shared" si="2"/>
        <v>#VALUE!</v>
      </c>
      <c r="C6377" s="32"/>
      <c r="D6377" s="32"/>
      <c r="E6377" s="229"/>
      <c r="F6377" s="32"/>
      <c r="G6377" s="229"/>
      <c r="H6377" s="229"/>
      <c r="I6377" s="32"/>
      <c r="J6377" s="32"/>
      <c r="K6377" s="229"/>
      <c r="L6377" s="229"/>
      <c r="M6377" s="32"/>
      <c r="N6377" s="229"/>
    </row>
    <row r="6378">
      <c r="A6378" s="227" t="str">
        <f t="shared" si="1"/>
        <v>#VALUE!</v>
      </c>
      <c r="B6378" s="227" t="str">
        <f t="shared" si="2"/>
        <v>#VALUE!</v>
      </c>
      <c r="C6378" s="32"/>
      <c r="D6378" s="32"/>
      <c r="E6378" s="231"/>
      <c r="F6378" s="32"/>
      <c r="G6378" s="229"/>
      <c r="H6378" s="229"/>
      <c r="I6378" s="32"/>
      <c r="J6378" s="32"/>
      <c r="K6378" s="229"/>
      <c r="L6378" s="229"/>
      <c r="M6378" s="32"/>
      <c r="N6378" s="229"/>
    </row>
    <row r="6379">
      <c r="A6379" s="227" t="str">
        <f t="shared" si="1"/>
        <v>#VALUE!</v>
      </c>
      <c r="B6379" s="227" t="str">
        <f t="shared" si="2"/>
        <v>#VALUE!</v>
      </c>
      <c r="C6379" s="32"/>
      <c r="D6379" s="32"/>
      <c r="E6379" s="229"/>
      <c r="F6379" s="32"/>
      <c r="G6379" s="229"/>
      <c r="H6379" s="229"/>
      <c r="I6379" s="32"/>
      <c r="J6379" s="32"/>
      <c r="K6379" s="229"/>
      <c r="L6379" s="229"/>
      <c r="M6379" s="32"/>
      <c r="N6379" s="229"/>
    </row>
    <row r="6380">
      <c r="A6380" s="227" t="str">
        <f t="shared" si="1"/>
        <v>#VALUE!</v>
      </c>
      <c r="B6380" s="227" t="str">
        <f t="shared" si="2"/>
        <v>#VALUE!</v>
      </c>
      <c r="C6380" s="32"/>
      <c r="D6380" s="32"/>
      <c r="E6380" s="229"/>
      <c r="F6380" s="32"/>
      <c r="G6380" s="229"/>
      <c r="H6380" s="229"/>
      <c r="I6380" s="32"/>
      <c r="J6380" s="32"/>
      <c r="K6380" s="229"/>
      <c r="L6380" s="229"/>
      <c r="M6380" s="32"/>
      <c r="N6380" s="229"/>
    </row>
    <row r="6381">
      <c r="A6381" s="227" t="str">
        <f t="shared" si="1"/>
        <v>#VALUE!</v>
      </c>
      <c r="B6381" s="227" t="str">
        <f t="shared" si="2"/>
        <v>#VALUE!</v>
      </c>
      <c r="C6381" s="32"/>
      <c r="D6381" s="32"/>
      <c r="E6381" s="229"/>
      <c r="F6381" s="32"/>
      <c r="G6381" s="229"/>
      <c r="H6381" s="229"/>
      <c r="I6381" s="32"/>
      <c r="J6381" s="32"/>
      <c r="K6381" s="229"/>
      <c r="L6381" s="229"/>
      <c r="M6381" s="232"/>
      <c r="N6381" s="229"/>
    </row>
    <row r="6382">
      <c r="A6382" s="227" t="str">
        <f t="shared" si="1"/>
        <v>#VALUE!</v>
      </c>
      <c r="B6382" s="227" t="str">
        <f t="shared" si="2"/>
        <v>#VALUE!</v>
      </c>
      <c r="C6382" s="32"/>
      <c r="D6382" s="32"/>
      <c r="E6382" s="229"/>
      <c r="F6382" s="32"/>
      <c r="G6382" s="229"/>
      <c r="H6382" s="229"/>
      <c r="I6382" s="32"/>
      <c r="J6382" s="32"/>
      <c r="K6382" s="229"/>
      <c r="L6382" s="229"/>
      <c r="M6382" s="232"/>
      <c r="N6382" s="229"/>
    </row>
    <row r="6383">
      <c r="A6383" s="227" t="str">
        <f t="shared" si="1"/>
        <v>#VALUE!</v>
      </c>
      <c r="B6383" s="227" t="str">
        <f t="shared" si="2"/>
        <v>#VALUE!</v>
      </c>
      <c r="C6383" s="32"/>
      <c r="D6383" s="32"/>
      <c r="E6383" s="229"/>
      <c r="F6383" s="32"/>
      <c r="G6383" s="229"/>
      <c r="H6383" s="229"/>
      <c r="I6383" s="32"/>
      <c r="J6383" s="32"/>
      <c r="K6383" s="229"/>
      <c r="L6383" s="229"/>
      <c r="M6383" s="232"/>
      <c r="N6383" s="229"/>
    </row>
    <row r="6384">
      <c r="A6384" s="227" t="str">
        <f t="shared" si="1"/>
        <v>#VALUE!</v>
      </c>
      <c r="B6384" s="227" t="str">
        <f t="shared" si="2"/>
        <v>#VALUE!</v>
      </c>
      <c r="C6384" s="32"/>
      <c r="D6384" s="32"/>
      <c r="E6384" s="229"/>
      <c r="F6384" s="32"/>
      <c r="G6384" s="229"/>
      <c r="H6384" s="229"/>
      <c r="I6384" s="32"/>
      <c r="J6384" s="32"/>
      <c r="K6384" s="229"/>
      <c r="L6384" s="229"/>
      <c r="M6384" s="232"/>
      <c r="N6384" s="229"/>
    </row>
    <row r="6385">
      <c r="A6385" s="227" t="str">
        <f t="shared" si="1"/>
        <v>#VALUE!</v>
      </c>
      <c r="B6385" s="227" t="str">
        <f t="shared" si="2"/>
        <v>#VALUE!</v>
      </c>
      <c r="C6385" s="32"/>
      <c r="D6385" s="32"/>
      <c r="E6385" s="229"/>
      <c r="F6385" s="32"/>
      <c r="G6385" s="229"/>
      <c r="H6385" s="229"/>
      <c r="I6385" s="32"/>
      <c r="J6385" s="32"/>
      <c r="K6385" s="229"/>
      <c r="L6385" s="229"/>
      <c r="M6385" s="232"/>
      <c r="N6385" s="229"/>
    </row>
    <row r="6386">
      <c r="A6386" s="227" t="str">
        <f t="shared" si="1"/>
        <v>#VALUE!</v>
      </c>
      <c r="B6386" s="227" t="str">
        <f t="shared" si="2"/>
        <v>#VALUE!</v>
      </c>
      <c r="C6386" s="32"/>
      <c r="D6386" s="32"/>
      <c r="E6386" s="229"/>
      <c r="F6386" s="32"/>
      <c r="G6386" s="229"/>
      <c r="H6386" s="229"/>
      <c r="I6386" s="32"/>
      <c r="J6386" s="32"/>
      <c r="K6386" s="229"/>
      <c r="L6386" s="229"/>
      <c r="M6386" s="232"/>
      <c r="N6386" s="229"/>
    </row>
    <row r="6387">
      <c r="A6387" s="227" t="str">
        <f t="shared" si="1"/>
        <v>#VALUE!</v>
      </c>
      <c r="B6387" s="227" t="str">
        <f t="shared" si="2"/>
        <v>#VALUE!</v>
      </c>
      <c r="C6387" s="32"/>
      <c r="D6387" s="32"/>
      <c r="E6387" s="229"/>
      <c r="F6387" s="32"/>
      <c r="G6387" s="229"/>
      <c r="H6387" s="229"/>
      <c r="I6387" s="32"/>
      <c r="J6387" s="32"/>
      <c r="K6387" s="229"/>
      <c r="L6387" s="229"/>
      <c r="M6387" s="232"/>
      <c r="N6387" s="229"/>
    </row>
    <row r="6388">
      <c r="A6388" s="227" t="str">
        <f t="shared" si="1"/>
        <v>#VALUE!</v>
      </c>
      <c r="B6388" s="227" t="str">
        <f t="shared" si="2"/>
        <v>#VALUE!</v>
      </c>
      <c r="C6388" s="32"/>
      <c r="D6388" s="32"/>
      <c r="E6388" s="229"/>
      <c r="F6388" s="32"/>
      <c r="G6388" s="229"/>
      <c r="H6388" s="229"/>
      <c r="I6388" s="32"/>
      <c r="J6388" s="32"/>
      <c r="K6388" s="229"/>
      <c r="L6388" s="229"/>
      <c r="M6388" s="232"/>
      <c r="N6388" s="229"/>
    </row>
    <row r="6389">
      <c r="A6389" s="227" t="str">
        <f t="shared" si="1"/>
        <v>#VALUE!</v>
      </c>
      <c r="B6389" s="227" t="str">
        <f t="shared" si="2"/>
        <v>#VALUE!</v>
      </c>
      <c r="C6389" s="32"/>
      <c r="D6389" s="32"/>
      <c r="E6389" s="231"/>
      <c r="F6389" s="32"/>
      <c r="G6389" s="229"/>
      <c r="H6389" s="229"/>
      <c r="I6389" s="32"/>
      <c r="J6389" s="32"/>
      <c r="K6389" s="229"/>
      <c r="L6389" s="229"/>
      <c r="M6389" s="232"/>
      <c r="N6389" s="229"/>
    </row>
    <row r="6390">
      <c r="A6390" s="227" t="str">
        <f t="shared" si="1"/>
        <v>#VALUE!</v>
      </c>
      <c r="B6390" s="227" t="str">
        <f t="shared" si="2"/>
        <v>#VALUE!</v>
      </c>
      <c r="C6390" s="32"/>
      <c r="D6390" s="32"/>
      <c r="E6390" s="229"/>
      <c r="F6390" s="32"/>
      <c r="G6390" s="229"/>
      <c r="H6390" s="229"/>
      <c r="I6390" s="32"/>
      <c r="J6390" s="32"/>
      <c r="K6390" s="229"/>
      <c r="L6390" s="229"/>
      <c r="M6390" s="232"/>
      <c r="N6390" s="229"/>
    </row>
    <row r="6391">
      <c r="A6391" s="227" t="str">
        <f t="shared" si="1"/>
        <v>#VALUE!</v>
      </c>
      <c r="B6391" s="227" t="str">
        <f t="shared" si="2"/>
        <v>#VALUE!</v>
      </c>
      <c r="C6391" s="32"/>
      <c r="D6391" s="32"/>
      <c r="E6391" s="229"/>
      <c r="F6391" s="32"/>
      <c r="G6391" s="229"/>
      <c r="H6391" s="229"/>
      <c r="I6391" s="32"/>
      <c r="J6391" s="32"/>
      <c r="K6391" s="229"/>
      <c r="L6391" s="229"/>
      <c r="M6391" s="232"/>
      <c r="N6391" s="229"/>
    </row>
    <row r="6392">
      <c r="A6392" s="227" t="str">
        <f t="shared" si="1"/>
        <v>#VALUE!</v>
      </c>
      <c r="B6392" s="227" t="str">
        <f t="shared" si="2"/>
        <v>#VALUE!</v>
      </c>
      <c r="C6392" s="32"/>
      <c r="D6392" s="32"/>
      <c r="E6392" s="229"/>
      <c r="F6392" s="32"/>
      <c r="G6392" s="233"/>
      <c r="H6392" s="233"/>
      <c r="I6392" s="32"/>
      <c r="J6392" s="32"/>
      <c r="K6392" s="229"/>
      <c r="L6392" s="233"/>
      <c r="M6392" s="232"/>
      <c r="N6392" s="229"/>
    </row>
    <row r="6393">
      <c r="A6393" s="227" t="str">
        <f t="shared" si="1"/>
        <v>#VALUE!</v>
      </c>
      <c r="B6393" s="227" t="str">
        <f t="shared" si="2"/>
        <v>#VALUE!</v>
      </c>
      <c r="C6393" s="32"/>
      <c r="D6393" s="32"/>
      <c r="E6393" s="231"/>
      <c r="F6393" s="32"/>
      <c r="G6393" s="233"/>
      <c r="H6393" s="233"/>
      <c r="I6393" s="232"/>
      <c r="J6393" s="32"/>
      <c r="K6393" s="229"/>
      <c r="L6393" s="233"/>
      <c r="M6393" s="232"/>
      <c r="N6393" s="229"/>
    </row>
    <row r="6394">
      <c r="A6394" s="227" t="str">
        <f t="shared" si="1"/>
        <v>#VALUE!</v>
      </c>
      <c r="B6394" s="227" t="str">
        <f t="shared" si="2"/>
        <v>#VALUE!</v>
      </c>
      <c r="C6394" s="32"/>
      <c r="D6394" s="32"/>
      <c r="E6394" s="229"/>
      <c r="F6394" s="32"/>
      <c r="G6394" s="229"/>
      <c r="H6394" s="229"/>
      <c r="I6394" s="32"/>
      <c r="J6394" s="32"/>
      <c r="K6394" s="229"/>
      <c r="L6394" s="229"/>
      <c r="M6394" s="232"/>
      <c r="N6394" s="229"/>
    </row>
    <row r="6395">
      <c r="A6395" s="227" t="str">
        <f t="shared" si="1"/>
        <v>#VALUE!</v>
      </c>
      <c r="B6395" s="227" t="str">
        <f t="shared" si="2"/>
        <v>#VALUE!</v>
      </c>
      <c r="C6395" s="32"/>
      <c r="D6395" s="32"/>
      <c r="E6395" s="231"/>
      <c r="F6395" s="32"/>
      <c r="G6395" s="229"/>
      <c r="H6395" s="229"/>
      <c r="I6395" s="32"/>
      <c r="J6395" s="32"/>
      <c r="K6395" s="229"/>
      <c r="L6395" s="229"/>
      <c r="M6395" s="232"/>
      <c r="N6395" s="229"/>
    </row>
    <row r="6396">
      <c r="A6396" s="227" t="str">
        <f t="shared" si="1"/>
        <v>#VALUE!</v>
      </c>
      <c r="B6396" s="227" t="str">
        <f t="shared" si="2"/>
        <v>#VALUE!</v>
      </c>
      <c r="C6396" s="32"/>
      <c r="D6396" s="32"/>
      <c r="E6396" s="231"/>
      <c r="F6396" s="32"/>
      <c r="G6396" s="229"/>
      <c r="H6396" s="229"/>
      <c r="I6396" s="32"/>
      <c r="J6396" s="32"/>
      <c r="K6396" s="229"/>
      <c r="L6396" s="229"/>
      <c r="M6396" s="232"/>
      <c r="N6396" s="229"/>
    </row>
    <row r="6397">
      <c r="A6397" s="227" t="str">
        <f t="shared" si="1"/>
        <v>#VALUE!</v>
      </c>
      <c r="B6397" s="227" t="str">
        <f t="shared" si="2"/>
        <v>#VALUE!</v>
      </c>
      <c r="C6397" s="32"/>
      <c r="D6397" s="32"/>
      <c r="E6397" s="229"/>
      <c r="F6397" s="32"/>
      <c r="G6397" s="229"/>
      <c r="H6397" s="229"/>
      <c r="I6397" s="32"/>
      <c r="J6397" s="32"/>
      <c r="K6397" s="229"/>
      <c r="L6397" s="229"/>
      <c r="M6397" s="232"/>
      <c r="N6397" s="229"/>
    </row>
    <row r="6398">
      <c r="A6398" s="227" t="str">
        <f t="shared" si="1"/>
        <v>#VALUE!</v>
      </c>
      <c r="B6398" s="227" t="str">
        <f t="shared" si="2"/>
        <v>#VALUE!</v>
      </c>
      <c r="C6398" s="32"/>
      <c r="D6398" s="32"/>
      <c r="E6398" s="229"/>
      <c r="F6398" s="32"/>
      <c r="G6398" s="229"/>
      <c r="H6398" s="229"/>
      <c r="I6398" s="32"/>
      <c r="J6398" s="32"/>
      <c r="K6398" s="229"/>
      <c r="L6398" s="229"/>
      <c r="M6398" s="232"/>
      <c r="N6398" s="229"/>
    </row>
    <row r="6399">
      <c r="A6399" s="227" t="str">
        <f t="shared" si="1"/>
        <v>#VALUE!</v>
      </c>
      <c r="B6399" s="227" t="str">
        <f t="shared" si="2"/>
        <v>#VALUE!</v>
      </c>
      <c r="C6399" s="32"/>
      <c r="D6399" s="32"/>
      <c r="E6399" s="229"/>
      <c r="F6399" s="32"/>
      <c r="G6399" s="229"/>
      <c r="H6399" s="229"/>
      <c r="I6399" s="32"/>
      <c r="J6399" s="32"/>
      <c r="K6399" s="229"/>
      <c r="L6399" s="229"/>
      <c r="M6399" s="232"/>
      <c r="N6399" s="229"/>
    </row>
    <row r="6400">
      <c r="A6400" s="227" t="str">
        <f t="shared" si="1"/>
        <v>#VALUE!</v>
      </c>
      <c r="B6400" s="227" t="str">
        <f t="shared" si="2"/>
        <v>#VALUE!</v>
      </c>
      <c r="C6400" s="32"/>
      <c r="D6400" s="32"/>
      <c r="E6400" s="229"/>
      <c r="F6400" s="32"/>
      <c r="G6400" s="229"/>
      <c r="H6400" s="229"/>
      <c r="I6400" s="32"/>
      <c r="J6400" s="32"/>
      <c r="K6400" s="229"/>
      <c r="L6400" s="229"/>
      <c r="M6400" s="232"/>
      <c r="N6400" s="229"/>
    </row>
    <row r="6401">
      <c r="A6401" s="227" t="str">
        <f t="shared" si="1"/>
        <v>#VALUE!</v>
      </c>
      <c r="B6401" s="227" t="str">
        <f t="shared" si="2"/>
        <v>#VALUE!</v>
      </c>
      <c r="C6401" s="32"/>
      <c r="D6401" s="32"/>
      <c r="E6401" s="229"/>
      <c r="F6401" s="32"/>
      <c r="G6401" s="229"/>
      <c r="H6401" s="229"/>
      <c r="I6401" s="32"/>
      <c r="J6401" s="32"/>
      <c r="K6401" s="229"/>
      <c r="L6401" s="229"/>
      <c r="M6401" s="232"/>
      <c r="N6401" s="229"/>
    </row>
    <row r="6402">
      <c r="A6402" s="227" t="str">
        <f t="shared" si="1"/>
        <v>#VALUE!</v>
      </c>
      <c r="B6402" s="227" t="str">
        <f t="shared" si="2"/>
        <v>#VALUE!</v>
      </c>
      <c r="C6402" s="32"/>
      <c r="D6402" s="32"/>
      <c r="E6402" s="229"/>
      <c r="F6402" s="32"/>
      <c r="G6402" s="229"/>
      <c r="H6402" s="229"/>
      <c r="I6402" s="32"/>
      <c r="J6402" s="32"/>
      <c r="K6402" s="229"/>
      <c r="L6402" s="229"/>
      <c r="M6402" s="32"/>
      <c r="N6402" s="229"/>
    </row>
    <row r="6403">
      <c r="A6403" s="227" t="str">
        <f t="shared" si="1"/>
        <v>#VALUE!</v>
      </c>
      <c r="B6403" s="227" t="str">
        <f t="shared" si="2"/>
        <v>#VALUE!</v>
      </c>
      <c r="C6403" s="32"/>
      <c r="D6403" s="32"/>
      <c r="E6403" s="229"/>
      <c r="F6403" s="32"/>
      <c r="G6403" s="229"/>
      <c r="H6403" s="229"/>
      <c r="I6403" s="32"/>
      <c r="J6403" s="32"/>
      <c r="K6403" s="229"/>
      <c r="L6403" s="229"/>
      <c r="M6403" s="32"/>
      <c r="N6403" s="229"/>
    </row>
    <row r="6404">
      <c r="A6404" s="227" t="str">
        <f t="shared" si="1"/>
        <v>#VALUE!</v>
      </c>
      <c r="B6404" s="227" t="str">
        <f t="shared" si="2"/>
        <v>#VALUE!</v>
      </c>
      <c r="C6404" s="32"/>
      <c r="D6404" s="32"/>
      <c r="E6404" s="229"/>
      <c r="F6404" s="32"/>
      <c r="G6404" s="229"/>
      <c r="H6404" s="229"/>
      <c r="I6404" s="32"/>
      <c r="J6404" s="32"/>
      <c r="K6404" s="229"/>
      <c r="L6404" s="229"/>
      <c r="M6404" s="232"/>
      <c r="N6404" s="229"/>
    </row>
    <row r="6405">
      <c r="A6405" s="227" t="str">
        <f t="shared" si="1"/>
        <v>#VALUE!</v>
      </c>
      <c r="B6405" s="227" t="str">
        <f t="shared" si="2"/>
        <v>#VALUE!</v>
      </c>
      <c r="C6405" s="32"/>
      <c r="D6405" s="32"/>
      <c r="E6405" s="229"/>
      <c r="F6405" s="32"/>
      <c r="G6405" s="229"/>
      <c r="H6405" s="229"/>
      <c r="I6405" s="32"/>
      <c r="J6405" s="32"/>
      <c r="K6405" s="229"/>
      <c r="L6405" s="229"/>
      <c r="M6405" s="32"/>
      <c r="N6405" s="229"/>
    </row>
    <row r="6406">
      <c r="A6406" s="227" t="str">
        <f t="shared" si="1"/>
        <v>#VALUE!</v>
      </c>
      <c r="B6406" s="227" t="str">
        <f t="shared" si="2"/>
        <v>#VALUE!</v>
      </c>
      <c r="C6406" s="32"/>
      <c r="D6406" s="32"/>
      <c r="E6406" s="229"/>
      <c r="F6406" s="32"/>
      <c r="G6406" s="229"/>
      <c r="H6406" s="229"/>
      <c r="I6406" s="32"/>
      <c r="J6406" s="32"/>
      <c r="K6406" s="229"/>
      <c r="L6406" s="229"/>
      <c r="M6406" s="32"/>
      <c r="N6406" s="229"/>
    </row>
    <row r="6407">
      <c r="A6407" s="227" t="str">
        <f t="shared" si="1"/>
        <v>#VALUE!</v>
      </c>
      <c r="B6407" s="227" t="str">
        <f t="shared" si="2"/>
        <v>#VALUE!</v>
      </c>
      <c r="C6407" s="32"/>
      <c r="D6407" s="32"/>
      <c r="E6407" s="231"/>
      <c r="F6407" s="32"/>
      <c r="G6407" s="229"/>
      <c r="H6407" s="229"/>
      <c r="I6407" s="232"/>
      <c r="J6407" s="32"/>
      <c r="K6407" s="229"/>
      <c r="L6407" s="229"/>
      <c r="M6407" s="32"/>
      <c r="N6407" s="229"/>
    </row>
    <row r="6408">
      <c r="A6408" s="227" t="str">
        <f t="shared" si="1"/>
        <v>#VALUE!</v>
      </c>
      <c r="B6408" s="227" t="str">
        <f t="shared" si="2"/>
        <v>#VALUE!</v>
      </c>
      <c r="C6408" s="32"/>
      <c r="D6408" s="32"/>
      <c r="E6408" s="229"/>
      <c r="F6408" s="32"/>
      <c r="G6408" s="229"/>
      <c r="H6408" s="229"/>
      <c r="I6408" s="32"/>
      <c r="J6408" s="32"/>
      <c r="K6408" s="229"/>
      <c r="L6408" s="229"/>
      <c r="M6408" s="32"/>
      <c r="N6408" s="229"/>
    </row>
    <row r="6409">
      <c r="A6409" s="227" t="str">
        <f t="shared" si="1"/>
        <v>#VALUE!</v>
      </c>
      <c r="B6409" s="227" t="str">
        <f t="shared" si="2"/>
        <v>#VALUE!</v>
      </c>
      <c r="C6409" s="32"/>
      <c r="D6409" s="32"/>
      <c r="E6409" s="229"/>
      <c r="F6409" s="32"/>
      <c r="G6409" s="229"/>
      <c r="H6409" s="229"/>
      <c r="I6409" s="32"/>
      <c r="J6409" s="32"/>
      <c r="K6409" s="229"/>
      <c r="L6409" s="229"/>
      <c r="M6409" s="32"/>
      <c r="N6409" s="229"/>
    </row>
    <row r="6410">
      <c r="A6410" s="227" t="str">
        <f t="shared" si="1"/>
        <v>#VALUE!</v>
      </c>
      <c r="B6410" s="227" t="str">
        <f t="shared" si="2"/>
        <v>#VALUE!</v>
      </c>
      <c r="C6410" s="32"/>
      <c r="D6410" s="32"/>
      <c r="E6410" s="231"/>
      <c r="F6410" s="32"/>
      <c r="G6410" s="229"/>
      <c r="H6410" s="229"/>
      <c r="I6410" s="32"/>
      <c r="J6410" s="32"/>
      <c r="K6410" s="229"/>
      <c r="L6410" s="229"/>
      <c r="M6410" s="232"/>
      <c r="N6410" s="229"/>
    </row>
    <row r="6411">
      <c r="A6411" s="227" t="str">
        <f t="shared" si="1"/>
        <v>#VALUE!</v>
      </c>
      <c r="B6411" s="227" t="str">
        <f t="shared" si="2"/>
        <v>#VALUE!</v>
      </c>
      <c r="C6411" s="32"/>
      <c r="D6411" s="32"/>
      <c r="E6411" s="229"/>
      <c r="F6411" s="32"/>
      <c r="G6411" s="233"/>
      <c r="H6411" s="233"/>
      <c r="I6411" s="32"/>
      <c r="J6411" s="32"/>
      <c r="K6411" s="229"/>
      <c r="L6411" s="233"/>
      <c r="M6411" s="232"/>
      <c r="N6411" s="229"/>
    </row>
    <row r="6412">
      <c r="A6412" s="227" t="str">
        <f t="shared" si="1"/>
        <v>#VALUE!</v>
      </c>
      <c r="B6412" s="227" t="str">
        <f t="shared" si="2"/>
        <v>#VALUE!</v>
      </c>
      <c r="C6412" s="32"/>
      <c r="D6412" s="32"/>
      <c r="E6412" s="229"/>
      <c r="F6412" s="32"/>
      <c r="G6412" s="233"/>
      <c r="H6412" s="233"/>
      <c r="I6412" s="32"/>
      <c r="J6412" s="32"/>
      <c r="K6412" s="229"/>
      <c r="L6412" s="233"/>
      <c r="M6412" s="32"/>
      <c r="N6412" s="229"/>
    </row>
    <row r="6413">
      <c r="A6413" s="227" t="str">
        <f t="shared" si="1"/>
        <v>#VALUE!</v>
      </c>
      <c r="B6413" s="227" t="str">
        <f t="shared" si="2"/>
        <v>#VALUE!</v>
      </c>
      <c r="C6413" s="32"/>
      <c r="D6413" s="32"/>
      <c r="E6413" s="231"/>
      <c r="F6413" s="32"/>
      <c r="G6413" s="233"/>
      <c r="H6413" s="233"/>
      <c r="I6413" s="232"/>
      <c r="J6413" s="32"/>
      <c r="K6413" s="229"/>
      <c r="L6413" s="233"/>
      <c r="M6413" s="32"/>
      <c r="N6413" s="229"/>
    </row>
    <row r="6414">
      <c r="A6414" s="227" t="str">
        <f t="shared" si="1"/>
        <v>#VALUE!</v>
      </c>
      <c r="B6414" s="227" t="str">
        <f t="shared" si="2"/>
        <v>#VALUE!</v>
      </c>
      <c r="C6414" s="32"/>
      <c r="D6414" s="32"/>
      <c r="E6414" s="229"/>
      <c r="F6414" s="32"/>
      <c r="G6414" s="229"/>
      <c r="H6414" s="229"/>
      <c r="I6414" s="32"/>
      <c r="J6414" s="32"/>
      <c r="K6414" s="229"/>
      <c r="L6414" s="229"/>
      <c r="M6414" s="32"/>
      <c r="N6414" s="229"/>
    </row>
    <row r="6415">
      <c r="A6415" s="227" t="str">
        <f t="shared" si="1"/>
        <v>#VALUE!</v>
      </c>
      <c r="B6415" s="227" t="str">
        <f t="shared" si="2"/>
        <v>#VALUE!</v>
      </c>
      <c r="C6415" s="32"/>
      <c r="D6415" s="32"/>
      <c r="E6415" s="229"/>
      <c r="F6415" s="32"/>
      <c r="G6415" s="229"/>
      <c r="H6415" s="229"/>
      <c r="I6415" s="32"/>
      <c r="J6415" s="32"/>
      <c r="K6415" s="229"/>
      <c r="L6415" s="229"/>
      <c r="M6415" s="32"/>
      <c r="N6415" s="229"/>
    </row>
    <row r="6416">
      <c r="A6416" s="227" t="str">
        <f t="shared" si="1"/>
        <v>#VALUE!</v>
      </c>
      <c r="B6416" s="227" t="str">
        <f t="shared" si="2"/>
        <v>#VALUE!</v>
      </c>
      <c r="C6416" s="32"/>
      <c r="D6416" s="32"/>
      <c r="E6416" s="229"/>
      <c r="F6416" s="32"/>
      <c r="G6416" s="229"/>
      <c r="H6416" s="229"/>
      <c r="I6416" s="32"/>
      <c r="J6416" s="32"/>
      <c r="K6416" s="229"/>
      <c r="L6416" s="229"/>
      <c r="M6416" s="232"/>
      <c r="N6416" s="229"/>
    </row>
    <row r="6417">
      <c r="A6417" s="227" t="str">
        <f t="shared" si="1"/>
        <v>#VALUE!</v>
      </c>
      <c r="B6417" s="227" t="str">
        <f t="shared" si="2"/>
        <v>#VALUE!</v>
      </c>
      <c r="C6417" s="32"/>
      <c r="D6417" s="32"/>
      <c r="E6417" s="229"/>
      <c r="F6417" s="32"/>
      <c r="G6417" s="229"/>
      <c r="H6417" s="229"/>
      <c r="I6417" s="32"/>
      <c r="J6417" s="32"/>
      <c r="K6417" s="229"/>
      <c r="L6417" s="229"/>
      <c r="M6417" s="232"/>
      <c r="N6417" s="229"/>
    </row>
    <row r="6418">
      <c r="A6418" s="227" t="str">
        <f t="shared" si="1"/>
        <v>#VALUE!</v>
      </c>
      <c r="B6418" s="227" t="str">
        <f t="shared" si="2"/>
        <v>#VALUE!</v>
      </c>
      <c r="C6418" s="32"/>
      <c r="D6418" s="32"/>
      <c r="E6418" s="231"/>
      <c r="F6418" s="32"/>
      <c r="G6418" s="229"/>
      <c r="H6418" s="229"/>
      <c r="I6418" s="32"/>
      <c r="J6418" s="32"/>
      <c r="K6418" s="229"/>
      <c r="L6418" s="229"/>
      <c r="M6418" s="232"/>
      <c r="N6418" s="229"/>
    </row>
    <row r="6419">
      <c r="A6419" s="227" t="str">
        <f t="shared" si="1"/>
        <v>#VALUE!</v>
      </c>
      <c r="B6419" s="227" t="str">
        <f t="shared" si="2"/>
        <v>#VALUE!</v>
      </c>
      <c r="C6419" s="32"/>
      <c r="D6419" s="32"/>
      <c r="E6419" s="231"/>
      <c r="F6419" s="32"/>
      <c r="G6419" s="229"/>
      <c r="H6419" s="229"/>
      <c r="I6419" s="32"/>
      <c r="J6419" s="32"/>
      <c r="K6419" s="229"/>
      <c r="L6419" s="229"/>
      <c r="M6419" s="232"/>
      <c r="N6419" s="229"/>
    </row>
    <row r="6420">
      <c r="A6420" s="227" t="str">
        <f t="shared" si="1"/>
        <v>#VALUE!</v>
      </c>
      <c r="B6420" s="227" t="str">
        <f t="shared" si="2"/>
        <v>#VALUE!</v>
      </c>
      <c r="C6420" s="32"/>
      <c r="D6420" s="32"/>
      <c r="E6420" s="229"/>
      <c r="F6420" s="32"/>
      <c r="G6420" s="229"/>
      <c r="H6420" s="229"/>
      <c r="I6420" s="32"/>
      <c r="J6420" s="32"/>
      <c r="K6420" s="229"/>
      <c r="L6420" s="229"/>
      <c r="M6420" s="232"/>
      <c r="N6420" s="229"/>
    </row>
    <row r="6421">
      <c r="A6421" s="227" t="str">
        <f t="shared" si="1"/>
        <v>#VALUE!</v>
      </c>
      <c r="B6421" s="227" t="str">
        <f t="shared" si="2"/>
        <v>#VALUE!</v>
      </c>
      <c r="C6421" s="32"/>
      <c r="D6421" s="32"/>
      <c r="E6421" s="229"/>
      <c r="F6421" s="32"/>
      <c r="G6421" s="229"/>
      <c r="H6421" s="229"/>
      <c r="I6421" s="32"/>
      <c r="J6421" s="32"/>
      <c r="K6421" s="233"/>
      <c r="L6421" s="229"/>
      <c r="M6421" s="232"/>
      <c r="N6421" s="233"/>
    </row>
    <row r="6422">
      <c r="A6422" s="227" t="str">
        <f t="shared" si="1"/>
        <v>#VALUE!</v>
      </c>
      <c r="B6422" s="227" t="str">
        <f t="shared" si="2"/>
        <v>#VALUE!</v>
      </c>
      <c r="C6422" s="32"/>
      <c r="D6422" s="32"/>
      <c r="E6422" s="233"/>
      <c r="F6422" s="32"/>
      <c r="G6422" s="229"/>
      <c r="H6422" s="229"/>
      <c r="I6422" s="32"/>
      <c r="J6422" s="32"/>
      <c r="K6422" s="233"/>
      <c r="L6422" s="229"/>
      <c r="M6422" s="232"/>
      <c r="N6422" s="233"/>
    </row>
    <row r="6423">
      <c r="A6423" s="227" t="str">
        <f t="shared" si="1"/>
        <v>#VALUE!</v>
      </c>
      <c r="B6423" s="227" t="str">
        <f t="shared" si="2"/>
        <v>#VALUE!</v>
      </c>
      <c r="C6423" s="32"/>
      <c r="D6423" s="32"/>
      <c r="E6423" s="229"/>
      <c r="F6423" s="32"/>
      <c r="G6423" s="229"/>
      <c r="H6423" s="229"/>
      <c r="I6423" s="32"/>
      <c r="J6423" s="32"/>
      <c r="K6423" s="229"/>
      <c r="L6423" s="229"/>
      <c r="M6423" s="232"/>
      <c r="N6423" s="229"/>
    </row>
    <row r="6424">
      <c r="A6424" s="227" t="str">
        <f t="shared" si="1"/>
        <v>#VALUE!</v>
      </c>
      <c r="B6424" s="227" t="str">
        <f t="shared" si="2"/>
        <v>#VALUE!</v>
      </c>
      <c r="C6424" s="32"/>
      <c r="D6424" s="32"/>
      <c r="E6424" s="229"/>
      <c r="F6424" s="32"/>
      <c r="G6424" s="229"/>
      <c r="H6424" s="229"/>
      <c r="I6424" s="32"/>
      <c r="J6424" s="32"/>
      <c r="K6424" s="229"/>
      <c r="L6424" s="229"/>
      <c r="M6424" s="232"/>
      <c r="N6424" s="229"/>
    </row>
    <row r="6425">
      <c r="A6425" s="227" t="str">
        <f t="shared" si="1"/>
        <v>#VALUE!</v>
      </c>
      <c r="B6425" s="227" t="str">
        <f t="shared" si="2"/>
        <v>#VALUE!</v>
      </c>
      <c r="C6425" s="32"/>
      <c r="D6425" s="32"/>
      <c r="E6425" s="231"/>
      <c r="F6425" s="32"/>
      <c r="G6425" s="229"/>
      <c r="H6425" s="229"/>
      <c r="I6425" s="232"/>
      <c r="J6425" s="32"/>
      <c r="K6425" s="229"/>
      <c r="L6425" s="229"/>
      <c r="M6425" s="232"/>
      <c r="N6425" s="229"/>
    </row>
    <row r="6426">
      <c r="A6426" s="227" t="str">
        <f t="shared" si="1"/>
        <v>#VALUE!</v>
      </c>
      <c r="B6426" s="227" t="str">
        <f t="shared" si="2"/>
        <v>#VALUE!</v>
      </c>
      <c r="C6426" s="32"/>
      <c r="D6426" s="32"/>
      <c r="E6426" s="229"/>
      <c r="F6426" s="32"/>
      <c r="G6426" s="229"/>
      <c r="H6426" s="229"/>
      <c r="I6426" s="32"/>
      <c r="J6426" s="32"/>
      <c r="K6426" s="229"/>
      <c r="L6426" s="229"/>
      <c r="M6426" s="232"/>
      <c r="N6426" s="229"/>
    </row>
    <row r="6427">
      <c r="A6427" s="227" t="str">
        <f t="shared" si="1"/>
        <v>#VALUE!</v>
      </c>
      <c r="B6427" s="227" t="str">
        <f t="shared" si="2"/>
        <v>#VALUE!</v>
      </c>
      <c r="C6427" s="32"/>
      <c r="D6427" s="32"/>
      <c r="E6427" s="229"/>
      <c r="F6427" s="32"/>
      <c r="G6427" s="229"/>
      <c r="H6427" s="229"/>
      <c r="I6427" s="32"/>
      <c r="J6427" s="32"/>
      <c r="K6427" s="229"/>
      <c r="L6427" s="229"/>
      <c r="M6427" s="232"/>
      <c r="N6427" s="229"/>
    </row>
    <row r="6428">
      <c r="A6428" s="227" t="str">
        <f t="shared" si="1"/>
        <v>#VALUE!</v>
      </c>
      <c r="B6428" s="227" t="str">
        <f t="shared" si="2"/>
        <v>#VALUE!</v>
      </c>
      <c r="C6428" s="32"/>
      <c r="D6428" s="32"/>
      <c r="E6428" s="231"/>
      <c r="F6428" s="32"/>
      <c r="G6428" s="229"/>
      <c r="H6428" s="229"/>
      <c r="I6428" s="32"/>
      <c r="J6428" s="32"/>
      <c r="K6428" s="233"/>
      <c r="L6428" s="229"/>
      <c r="M6428" s="32"/>
      <c r="N6428" s="229"/>
    </row>
    <row r="6429">
      <c r="A6429" s="227" t="str">
        <f t="shared" si="1"/>
        <v>#VALUE!</v>
      </c>
      <c r="B6429" s="227" t="str">
        <f t="shared" si="2"/>
        <v>#VALUE!</v>
      </c>
      <c r="C6429" s="32"/>
      <c r="D6429" s="32"/>
      <c r="E6429" s="231"/>
      <c r="F6429" s="32"/>
      <c r="G6429" s="229"/>
      <c r="H6429" s="229"/>
      <c r="I6429" s="32"/>
      <c r="J6429" s="32"/>
      <c r="K6429" s="233"/>
      <c r="L6429" s="229"/>
      <c r="M6429" s="32"/>
      <c r="N6429" s="229"/>
    </row>
    <row r="6430">
      <c r="A6430" s="227" t="str">
        <f t="shared" si="1"/>
        <v>#VALUE!</v>
      </c>
      <c r="B6430" s="227" t="str">
        <f t="shared" si="2"/>
        <v>#VALUE!</v>
      </c>
      <c r="C6430" s="32"/>
      <c r="D6430" s="32"/>
      <c r="E6430" s="233"/>
      <c r="F6430" s="32"/>
      <c r="G6430" s="229"/>
      <c r="H6430" s="229"/>
      <c r="I6430" s="32"/>
      <c r="J6430" s="32"/>
      <c r="K6430" s="233"/>
      <c r="L6430" s="229"/>
      <c r="M6430" s="32"/>
      <c r="N6430" s="229"/>
    </row>
    <row r="6431">
      <c r="A6431" s="227" t="str">
        <f t="shared" si="1"/>
        <v>#VALUE!</v>
      </c>
      <c r="B6431" s="227" t="str">
        <f t="shared" si="2"/>
        <v>#VALUE!</v>
      </c>
      <c r="C6431" s="32"/>
      <c r="D6431" s="32"/>
      <c r="E6431" s="229"/>
      <c r="F6431" s="32"/>
      <c r="G6431" s="229"/>
      <c r="H6431" s="229"/>
      <c r="I6431" s="32"/>
      <c r="J6431" s="32"/>
      <c r="K6431" s="233"/>
      <c r="L6431" s="229"/>
      <c r="M6431" s="232"/>
      <c r="N6431" s="233"/>
    </row>
    <row r="6432">
      <c r="A6432" s="227" t="str">
        <f t="shared" si="1"/>
        <v>#VALUE!</v>
      </c>
      <c r="B6432" s="227" t="str">
        <f t="shared" si="2"/>
        <v>#VALUE!</v>
      </c>
      <c r="C6432" s="32"/>
      <c r="D6432" s="32"/>
      <c r="E6432" s="229"/>
      <c r="F6432" s="32"/>
      <c r="G6432" s="229"/>
      <c r="H6432" s="229"/>
      <c r="I6432" s="32"/>
      <c r="J6432" s="32"/>
      <c r="K6432" s="229"/>
      <c r="L6432" s="229"/>
      <c r="M6432" s="232"/>
      <c r="N6432" s="229"/>
    </row>
    <row r="6433">
      <c r="A6433" s="227" t="str">
        <f t="shared" si="1"/>
        <v>#VALUE!</v>
      </c>
      <c r="B6433" s="227" t="str">
        <f t="shared" si="2"/>
        <v>#VALUE!</v>
      </c>
      <c r="C6433" s="32"/>
      <c r="D6433" s="32"/>
      <c r="E6433" s="231"/>
      <c r="F6433" s="32"/>
      <c r="G6433" s="229"/>
      <c r="H6433" s="229"/>
      <c r="I6433" s="32"/>
      <c r="J6433" s="32"/>
      <c r="K6433" s="229"/>
      <c r="L6433" s="229"/>
      <c r="M6433" s="232"/>
      <c r="N6433" s="229"/>
    </row>
    <row r="6434">
      <c r="A6434" s="227" t="str">
        <f t="shared" si="1"/>
        <v>#VALUE!</v>
      </c>
      <c r="B6434" s="227" t="str">
        <f t="shared" si="2"/>
        <v>#VALUE!</v>
      </c>
      <c r="C6434" s="32"/>
      <c r="D6434" s="32"/>
      <c r="E6434" s="229"/>
      <c r="F6434" s="32"/>
      <c r="G6434" s="229"/>
      <c r="H6434" s="229"/>
      <c r="I6434" s="32"/>
      <c r="J6434" s="32"/>
      <c r="K6434" s="229"/>
      <c r="L6434" s="229"/>
      <c r="M6434" s="232"/>
      <c r="N6434" s="229"/>
    </row>
    <row r="6435">
      <c r="A6435" s="227" t="str">
        <f t="shared" si="1"/>
        <v>#VALUE!</v>
      </c>
      <c r="B6435" s="227" t="str">
        <f t="shared" si="2"/>
        <v>#VALUE!</v>
      </c>
      <c r="C6435" s="32"/>
      <c r="D6435" s="32"/>
      <c r="E6435" s="229"/>
      <c r="F6435" s="32"/>
      <c r="G6435" s="229"/>
      <c r="H6435" s="229"/>
      <c r="I6435" s="32"/>
      <c r="J6435" s="32"/>
      <c r="K6435" s="229"/>
      <c r="L6435" s="229"/>
      <c r="M6435" s="232"/>
      <c r="N6435" s="229"/>
    </row>
    <row r="6436">
      <c r="A6436" s="227" t="str">
        <f t="shared" si="1"/>
        <v>#VALUE!</v>
      </c>
      <c r="B6436" s="227" t="str">
        <f t="shared" si="2"/>
        <v>#VALUE!</v>
      </c>
      <c r="C6436" s="32"/>
      <c r="D6436" s="32"/>
      <c r="E6436" s="233"/>
      <c r="F6436" s="32"/>
      <c r="G6436" s="229"/>
      <c r="H6436" s="229"/>
      <c r="I6436" s="32"/>
      <c r="J6436" s="32"/>
      <c r="K6436" s="233"/>
      <c r="L6436" s="229"/>
      <c r="M6436" s="232"/>
      <c r="N6436" s="233"/>
    </row>
    <row r="6437">
      <c r="A6437" s="227" t="str">
        <f t="shared" si="1"/>
        <v>#VALUE!</v>
      </c>
      <c r="B6437" s="227" t="str">
        <f t="shared" si="2"/>
        <v>#VALUE!</v>
      </c>
      <c r="C6437" s="32"/>
      <c r="D6437" s="32"/>
      <c r="E6437" s="233"/>
      <c r="F6437" s="32"/>
      <c r="G6437" s="229"/>
      <c r="H6437" s="229"/>
      <c r="I6437" s="32"/>
      <c r="J6437" s="32"/>
      <c r="K6437" s="233"/>
      <c r="L6437" s="229"/>
      <c r="M6437" s="232"/>
      <c r="N6437" s="233"/>
    </row>
    <row r="6438">
      <c r="A6438" s="227" t="str">
        <f t="shared" si="1"/>
        <v>#VALUE!</v>
      </c>
      <c r="B6438" s="227" t="str">
        <f t="shared" si="2"/>
        <v>#VALUE!</v>
      </c>
      <c r="C6438" s="32"/>
      <c r="D6438" s="32"/>
      <c r="E6438" s="229"/>
      <c r="F6438" s="32"/>
      <c r="G6438" s="229"/>
      <c r="H6438" s="229"/>
      <c r="I6438" s="32"/>
      <c r="J6438" s="32"/>
      <c r="K6438" s="229"/>
      <c r="L6438" s="229"/>
      <c r="M6438" s="32"/>
      <c r="N6438" s="229"/>
    </row>
    <row r="6439">
      <c r="A6439" s="227" t="str">
        <f t="shared" si="1"/>
        <v>#VALUE!</v>
      </c>
      <c r="B6439" s="227" t="str">
        <f t="shared" si="2"/>
        <v>#VALUE!</v>
      </c>
      <c r="C6439" s="32"/>
      <c r="D6439" s="32"/>
      <c r="E6439" s="231"/>
      <c r="F6439" s="32"/>
      <c r="G6439" s="229"/>
      <c r="H6439" s="229"/>
      <c r="I6439" s="32"/>
      <c r="J6439" s="32"/>
      <c r="K6439" s="229"/>
      <c r="L6439" s="229"/>
      <c r="M6439" s="32"/>
      <c r="N6439" s="229"/>
    </row>
    <row r="6440">
      <c r="A6440" s="227" t="str">
        <f t="shared" si="1"/>
        <v>#VALUE!</v>
      </c>
      <c r="B6440" s="227" t="str">
        <f t="shared" si="2"/>
        <v>#VALUE!</v>
      </c>
      <c r="C6440" s="32"/>
      <c r="D6440" s="32"/>
      <c r="E6440" s="231"/>
      <c r="F6440" s="32"/>
      <c r="G6440" s="229"/>
      <c r="H6440" s="229"/>
      <c r="I6440" s="32"/>
      <c r="J6440" s="32"/>
      <c r="K6440" s="229"/>
      <c r="L6440" s="229"/>
      <c r="M6440" s="232"/>
      <c r="N6440" s="229"/>
    </row>
    <row r="6441">
      <c r="A6441" s="227" t="str">
        <f t="shared" si="1"/>
        <v>#VALUE!</v>
      </c>
      <c r="B6441" s="227" t="str">
        <f t="shared" si="2"/>
        <v>#VALUE!</v>
      </c>
      <c r="C6441" s="32"/>
      <c r="D6441" s="32"/>
      <c r="E6441" s="233"/>
      <c r="F6441" s="32"/>
      <c r="G6441" s="229"/>
      <c r="H6441" s="229"/>
      <c r="I6441" s="32"/>
      <c r="J6441" s="32"/>
      <c r="K6441" s="233"/>
      <c r="L6441" s="229"/>
      <c r="M6441" s="232"/>
      <c r="N6441" s="233"/>
    </row>
    <row r="6442">
      <c r="A6442" s="227" t="str">
        <f t="shared" si="1"/>
        <v>#VALUE!</v>
      </c>
      <c r="B6442" s="227" t="str">
        <f t="shared" si="2"/>
        <v>#VALUE!</v>
      </c>
      <c r="C6442" s="32"/>
      <c r="D6442" s="32"/>
      <c r="E6442" s="231"/>
      <c r="F6442" s="32"/>
      <c r="G6442" s="229"/>
      <c r="H6442" s="229"/>
      <c r="I6442" s="232"/>
      <c r="J6442" s="32"/>
      <c r="K6442" s="229"/>
      <c r="L6442" s="229"/>
      <c r="M6442" s="232"/>
      <c r="N6442" s="229"/>
    </row>
    <row r="6443">
      <c r="A6443" s="227" t="str">
        <f t="shared" si="1"/>
        <v>#VALUE!</v>
      </c>
      <c r="B6443" s="227" t="str">
        <f t="shared" si="2"/>
        <v>#VALUE!</v>
      </c>
      <c r="C6443" s="32"/>
      <c r="D6443" s="32"/>
      <c r="E6443" s="231"/>
      <c r="F6443" s="32"/>
      <c r="G6443" s="229"/>
      <c r="H6443" s="229"/>
      <c r="I6443" s="32"/>
      <c r="J6443" s="32"/>
      <c r="K6443" s="229"/>
      <c r="L6443" s="229"/>
      <c r="M6443" s="232"/>
      <c r="N6443" s="229"/>
    </row>
    <row r="6444">
      <c r="A6444" s="227" t="str">
        <f t="shared" si="1"/>
        <v>#VALUE!</v>
      </c>
      <c r="B6444" s="227" t="str">
        <f t="shared" si="2"/>
        <v>#VALUE!</v>
      </c>
      <c r="C6444" s="32"/>
      <c r="D6444" s="32"/>
      <c r="E6444" s="231"/>
      <c r="F6444" s="32"/>
      <c r="G6444" s="229"/>
      <c r="H6444" s="229"/>
      <c r="I6444" s="32"/>
      <c r="J6444" s="32"/>
      <c r="K6444" s="229"/>
      <c r="L6444" s="229"/>
      <c r="M6444" s="232"/>
      <c r="N6444" s="229"/>
    </row>
    <row r="6445">
      <c r="A6445" s="227" t="str">
        <f t="shared" si="1"/>
        <v>#VALUE!</v>
      </c>
      <c r="B6445" s="227" t="str">
        <f t="shared" si="2"/>
        <v>#VALUE!</v>
      </c>
      <c r="C6445" s="32"/>
      <c r="D6445" s="32"/>
      <c r="E6445" s="231"/>
      <c r="F6445" s="32"/>
      <c r="G6445" s="229"/>
      <c r="H6445" s="229"/>
      <c r="I6445" s="32"/>
      <c r="J6445" s="32"/>
      <c r="K6445" s="229"/>
      <c r="L6445" s="229"/>
      <c r="M6445" s="232"/>
      <c r="N6445" s="229"/>
    </row>
    <row r="6446">
      <c r="A6446" s="227" t="str">
        <f t="shared" si="1"/>
        <v>#VALUE!</v>
      </c>
      <c r="B6446" s="227" t="str">
        <f t="shared" si="2"/>
        <v>#VALUE!</v>
      </c>
      <c r="C6446" s="32"/>
      <c r="D6446" s="32"/>
      <c r="E6446" s="229"/>
      <c r="F6446" s="32"/>
      <c r="G6446" s="229"/>
      <c r="H6446" s="229"/>
      <c r="I6446" s="32"/>
      <c r="J6446" s="32"/>
      <c r="K6446" s="229"/>
      <c r="L6446" s="229"/>
      <c r="M6446" s="232"/>
      <c r="N6446" s="229"/>
    </row>
    <row r="6447">
      <c r="A6447" s="227" t="str">
        <f t="shared" si="1"/>
        <v>#VALUE!</v>
      </c>
      <c r="B6447" s="227" t="str">
        <f t="shared" si="2"/>
        <v>#VALUE!</v>
      </c>
      <c r="C6447" s="32"/>
      <c r="D6447" s="32"/>
      <c r="E6447" s="231"/>
      <c r="F6447" s="32"/>
      <c r="G6447" s="229"/>
      <c r="H6447" s="229"/>
      <c r="I6447" s="32"/>
      <c r="J6447" s="32"/>
      <c r="K6447" s="229"/>
      <c r="L6447" s="229"/>
      <c r="M6447" s="232"/>
      <c r="N6447" s="229"/>
    </row>
    <row r="6448">
      <c r="A6448" s="227" t="str">
        <f t="shared" si="1"/>
        <v>#VALUE!</v>
      </c>
      <c r="B6448" s="227" t="str">
        <f t="shared" si="2"/>
        <v>#VALUE!</v>
      </c>
      <c r="C6448" s="32"/>
      <c r="D6448" s="32"/>
      <c r="E6448" s="231"/>
      <c r="F6448" s="32"/>
      <c r="G6448" s="229"/>
      <c r="H6448" s="229"/>
      <c r="I6448" s="32"/>
      <c r="J6448" s="32"/>
      <c r="K6448" s="229"/>
      <c r="L6448" s="229"/>
      <c r="M6448" s="232"/>
      <c r="N6448" s="229"/>
    </row>
    <row r="6449">
      <c r="A6449" s="227" t="str">
        <f t="shared" si="1"/>
        <v>#VALUE!</v>
      </c>
      <c r="B6449" s="227" t="str">
        <f t="shared" si="2"/>
        <v>#VALUE!</v>
      </c>
      <c r="C6449" s="32"/>
      <c r="D6449" s="32"/>
      <c r="E6449" s="231"/>
      <c r="F6449" s="32"/>
      <c r="G6449" s="229"/>
      <c r="H6449" s="229"/>
      <c r="I6449" s="32"/>
      <c r="J6449" s="32"/>
      <c r="K6449" s="229"/>
      <c r="L6449" s="229"/>
      <c r="M6449" s="232"/>
      <c r="N6449" s="229"/>
    </row>
    <row r="6450">
      <c r="A6450" s="227" t="str">
        <f t="shared" si="1"/>
        <v>#VALUE!</v>
      </c>
      <c r="B6450" s="227" t="str">
        <f t="shared" si="2"/>
        <v>#VALUE!</v>
      </c>
      <c r="C6450" s="32"/>
      <c r="D6450" s="32"/>
      <c r="E6450" s="231"/>
      <c r="F6450" s="32"/>
      <c r="G6450" s="229"/>
      <c r="H6450" s="229"/>
      <c r="I6450" s="32"/>
      <c r="J6450" s="32"/>
      <c r="K6450" s="229"/>
      <c r="L6450" s="229"/>
      <c r="M6450" s="232"/>
      <c r="N6450" s="229"/>
    </row>
    <row r="6451">
      <c r="A6451" s="227" t="str">
        <f t="shared" si="1"/>
        <v>#VALUE!</v>
      </c>
      <c r="B6451" s="227" t="str">
        <f t="shared" si="2"/>
        <v>#VALUE!</v>
      </c>
      <c r="C6451" s="32"/>
      <c r="D6451" s="32"/>
      <c r="E6451" s="231"/>
      <c r="F6451" s="32"/>
      <c r="G6451" s="229"/>
      <c r="H6451" s="229"/>
      <c r="I6451" s="32"/>
      <c r="J6451" s="32"/>
      <c r="K6451" s="229"/>
      <c r="L6451" s="229"/>
      <c r="M6451" s="232"/>
      <c r="N6451" s="229"/>
    </row>
    <row r="6452">
      <c r="A6452" s="227" t="str">
        <f t="shared" si="1"/>
        <v>#VALUE!</v>
      </c>
      <c r="B6452" s="227" t="str">
        <f t="shared" si="2"/>
        <v>#VALUE!</v>
      </c>
      <c r="C6452" s="32"/>
      <c r="D6452" s="32"/>
      <c r="E6452" s="231"/>
      <c r="F6452" s="32"/>
      <c r="G6452" s="229"/>
      <c r="H6452" s="229"/>
      <c r="I6452" s="32"/>
      <c r="J6452" s="32"/>
      <c r="K6452" s="229"/>
      <c r="L6452" s="229"/>
      <c r="M6452" s="232"/>
      <c r="N6452" s="229"/>
    </row>
    <row r="6453">
      <c r="A6453" s="227" t="str">
        <f t="shared" si="1"/>
        <v>#VALUE!</v>
      </c>
      <c r="B6453" s="227" t="str">
        <f t="shared" si="2"/>
        <v>#VALUE!</v>
      </c>
      <c r="C6453" s="32"/>
      <c r="D6453" s="32"/>
      <c r="E6453" s="231"/>
      <c r="F6453" s="32"/>
      <c r="G6453" s="229"/>
      <c r="H6453" s="229"/>
      <c r="I6453" s="32"/>
      <c r="J6453" s="32"/>
      <c r="K6453" s="229"/>
      <c r="L6453" s="229"/>
      <c r="M6453" s="232"/>
      <c r="N6453" s="229"/>
    </row>
    <row r="6454">
      <c r="A6454" s="227" t="str">
        <f t="shared" si="1"/>
        <v>#VALUE!</v>
      </c>
      <c r="B6454" s="227" t="str">
        <f t="shared" si="2"/>
        <v>#VALUE!</v>
      </c>
      <c r="C6454" s="32"/>
      <c r="D6454" s="32"/>
      <c r="E6454" s="231"/>
      <c r="F6454" s="32"/>
      <c r="G6454" s="229"/>
      <c r="H6454" s="229"/>
      <c r="I6454" s="232"/>
      <c r="J6454" s="32"/>
      <c r="K6454" s="229"/>
      <c r="L6454" s="229"/>
      <c r="M6454" s="32"/>
      <c r="N6454" s="229"/>
    </row>
    <row r="6455">
      <c r="A6455" s="227"/>
      <c r="B6455" s="227"/>
      <c r="C6455" s="231"/>
      <c r="D6455" s="232"/>
      <c r="E6455" s="231"/>
      <c r="F6455" s="231"/>
      <c r="G6455" s="231"/>
      <c r="H6455" s="231"/>
      <c r="I6455" s="232"/>
      <c r="J6455" s="231"/>
      <c r="K6455" s="231"/>
      <c r="L6455" s="231"/>
      <c r="M6455" s="32"/>
      <c r="N6455" s="232"/>
    </row>
    <row r="6456">
      <c r="A6456" s="227"/>
      <c r="B6456" s="227"/>
      <c r="C6456" s="32"/>
      <c r="D6456" s="32"/>
      <c r="E6456" s="231"/>
      <c r="F6456" s="32"/>
      <c r="G6456" s="229"/>
      <c r="H6456" s="229"/>
      <c r="I6456" s="232"/>
      <c r="J6456" s="32"/>
      <c r="K6456" s="229"/>
      <c r="L6456" s="229"/>
      <c r="M6456" s="32"/>
      <c r="N6456" s="229"/>
    </row>
    <row r="6457">
      <c r="A6457" s="227"/>
      <c r="B6457" s="227"/>
      <c r="C6457" s="231"/>
      <c r="D6457" s="232"/>
      <c r="E6457" s="231"/>
      <c r="F6457" s="231"/>
      <c r="G6457" s="231"/>
      <c r="H6457" s="231"/>
      <c r="I6457" s="232"/>
      <c r="J6457" s="231"/>
      <c r="K6457" s="231"/>
      <c r="L6457" s="231"/>
      <c r="M6457" s="32"/>
      <c r="N6457" s="232"/>
    </row>
    <row r="6458">
      <c r="A6458" s="227"/>
      <c r="B6458" s="227"/>
      <c r="C6458" s="32"/>
      <c r="D6458" s="32"/>
      <c r="E6458" s="231"/>
      <c r="F6458" s="32"/>
      <c r="G6458" s="229"/>
      <c r="H6458" s="229"/>
      <c r="I6458" s="232"/>
      <c r="J6458" s="32"/>
      <c r="K6458" s="229"/>
      <c r="L6458" s="229"/>
      <c r="M6458" s="32"/>
      <c r="N6458" s="229"/>
    </row>
    <row r="6459">
      <c r="A6459" s="227"/>
      <c r="B6459" s="227"/>
      <c r="C6459" s="231"/>
      <c r="D6459" s="232"/>
      <c r="E6459" s="231"/>
      <c r="F6459" s="231"/>
      <c r="G6459" s="231"/>
      <c r="H6459" s="231"/>
      <c r="I6459" s="232"/>
      <c r="J6459" s="231"/>
      <c r="K6459" s="231"/>
      <c r="L6459" s="231"/>
      <c r="M6459" s="32"/>
      <c r="N6459" s="232"/>
    </row>
    <row r="6460">
      <c r="A6460" s="227"/>
      <c r="B6460" s="227"/>
      <c r="C6460" s="32"/>
      <c r="D6460" s="32"/>
      <c r="E6460" s="231"/>
      <c r="F6460" s="32"/>
      <c r="G6460" s="229"/>
      <c r="H6460" s="229"/>
      <c r="I6460" s="232"/>
      <c r="J6460" s="32"/>
      <c r="K6460" s="229"/>
      <c r="L6460" s="229"/>
      <c r="M6460" s="32"/>
      <c r="N6460" s="229"/>
    </row>
    <row r="6461">
      <c r="A6461" s="227"/>
      <c r="B6461" s="227"/>
      <c r="C6461" s="231"/>
      <c r="D6461" s="232"/>
      <c r="E6461" s="231"/>
      <c r="F6461" s="231"/>
      <c r="G6461" s="231"/>
      <c r="H6461" s="231"/>
      <c r="I6461" s="232"/>
      <c r="J6461" s="231"/>
      <c r="K6461" s="231"/>
      <c r="L6461" s="231"/>
      <c r="M6461" s="32"/>
      <c r="N6461" s="232"/>
    </row>
    <row r="6462">
      <c r="A6462" s="227"/>
      <c r="B6462" s="227"/>
      <c r="C6462" s="32"/>
      <c r="D6462" s="32"/>
      <c r="E6462" s="231"/>
      <c r="F6462" s="32"/>
      <c r="G6462" s="229"/>
      <c r="H6462" s="229"/>
      <c r="I6462" s="232"/>
      <c r="J6462" s="32"/>
      <c r="K6462" s="229"/>
      <c r="L6462" s="229"/>
      <c r="M6462" s="32"/>
      <c r="N6462" s="229"/>
    </row>
    <row r="6463">
      <c r="A6463" s="227"/>
      <c r="B6463" s="227"/>
      <c r="C6463" s="231"/>
      <c r="D6463" s="232"/>
      <c r="E6463" s="231"/>
      <c r="F6463" s="231"/>
      <c r="G6463" s="231"/>
      <c r="H6463" s="231"/>
      <c r="I6463" s="232"/>
      <c r="J6463" s="231"/>
      <c r="K6463" s="231"/>
      <c r="L6463" s="231"/>
      <c r="M6463" s="32"/>
      <c r="N6463" s="232"/>
    </row>
    <row r="6464">
      <c r="A6464" s="227"/>
      <c r="B6464" s="227"/>
      <c r="C6464" s="32"/>
      <c r="D6464" s="32"/>
      <c r="E6464" s="231"/>
      <c r="F6464" s="32"/>
      <c r="G6464" s="229"/>
      <c r="H6464" s="229"/>
      <c r="I6464" s="232"/>
      <c r="J6464" s="32"/>
      <c r="K6464" s="229"/>
      <c r="L6464" s="229"/>
      <c r="M6464" s="32"/>
      <c r="N6464" s="229"/>
    </row>
    <row r="6465">
      <c r="A6465" s="227"/>
      <c r="B6465" s="227"/>
      <c r="C6465" s="231"/>
      <c r="D6465" s="232"/>
      <c r="E6465" s="231"/>
      <c r="F6465" s="231"/>
      <c r="G6465" s="231"/>
      <c r="H6465" s="231"/>
      <c r="I6465" s="232"/>
      <c r="J6465" s="231"/>
      <c r="K6465" s="231"/>
      <c r="L6465" s="231"/>
      <c r="M6465" s="32"/>
      <c r="N6465" s="232"/>
    </row>
    <row r="6466">
      <c r="A6466" s="227"/>
      <c r="B6466" s="227"/>
      <c r="C6466" s="32"/>
      <c r="D6466" s="32"/>
      <c r="E6466" s="231"/>
      <c r="F6466" s="32"/>
      <c r="G6466" s="229"/>
      <c r="H6466" s="229"/>
      <c r="I6466" s="232"/>
      <c r="J6466" s="32"/>
      <c r="K6466" s="229"/>
      <c r="L6466" s="229"/>
      <c r="M6466" s="32"/>
      <c r="N6466" s="229"/>
    </row>
    <row r="6467">
      <c r="A6467" s="227"/>
      <c r="B6467" s="227"/>
      <c r="C6467" s="231"/>
      <c r="D6467" s="232"/>
      <c r="E6467" s="231"/>
      <c r="F6467" s="231"/>
      <c r="G6467" s="231"/>
      <c r="H6467" s="231"/>
      <c r="I6467" s="232"/>
      <c r="J6467" s="231"/>
      <c r="K6467" s="231"/>
      <c r="L6467" s="231"/>
      <c r="M6467" s="32"/>
      <c r="N6467" s="232"/>
    </row>
    <row r="6468">
      <c r="A6468" s="227"/>
      <c r="B6468" s="227"/>
      <c r="C6468" s="32"/>
      <c r="D6468" s="32"/>
      <c r="E6468" s="231"/>
      <c r="F6468" s="32"/>
      <c r="G6468" s="229"/>
      <c r="H6468" s="229"/>
      <c r="I6468" s="232"/>
      <c r="J6468" s="32"/>
      <c r="K6468" s="229"/>
      <c r="L6468" s="229"/>
      <c r="M6468" s="32"/>
      <c r="N6468" s="229"/>
    </row>
    <row r="6469">
      <c r="A6469" s="227"/>
      <c r="B6469" s="227"/>
      <c r="C6469" s="231"/>
      <c r="D6469" s="232"/>
      <c r="E6469" s="231"/>
      <c r="F6469" s="231"/>
      <c r="G6469" s="231"/>
      <c r="H6469" s="231"/>
      <c r="I6469" s="232"/>
      <c r="J6469" s="231"/>
      <c r="K6469" s="231"/>
      <c r="L6469" s="231"/>
      <c r="M6469" s="32"/>
      <c r="N6469" s="232"/>
    </row>
    <row r="6470">
      <c r="A6470" s="227"/>
      <c r="B6470" s="227"/>
      <c r="C6470" s="32"/>
      <c r="D6470" s="32"/>
      <c r="E6470" s="231"/>
      <c r="F6470" s="32"/>
      <c r="G6470" s="229"/>
      <c r="H6470" s="229"/>
      <c r="I6470" s="232"/>
      <c r="J6470" s="32"/>
      <c r="K6470" s="229"/>
      <c r="L6470" s="229"/>
      <c r="M6470" s="32"/>
      <c r="N6470" s="229"/>
    </row>
    <row r="6471">
      <c r="A6471" s="227"/>
      <c r="B6471" s="227"/>
      <c r="C6471" s="231"/>
      <c r="D6471" s="232"/>
      <c r="E6471" s="231"/>
      <c r="F6471" s="231"/>
      <c r="G6471" s="231"/>
      <c r="H6471" s="231"/>
      <c r="I6471" s="232"/>
      <c r="J6471" s="231"/>
      <c r="K6471" s="231"/>
      <c r="L6471" s="231"/>
      <c r="M6471" s="32"/>
      <c r="N6471" s="232"/>
    </row>
    <row r="6472">
      <c r="A6472" s="227"/>
      <c r="B6472" s="227"/>
      <c r="C6472" s="32"/>
      <c r="D6472" s="32"/>
      <c r="E6472" s="231"/>
      <c r="F6472" s="32"/>
      <c r="G6472" s="229"/>
      <c r="H6472" s="229"/>
      <c r="I6472" s="232"/>
      <c r="J6472" s="32"/>
      <c r="K6472" s="229"/>
      <c r="L6472" s="229"/>
      <c r="M6472" s="32"/>
      <c r="N6472" s="229"/>
    </row>
    <row r="6473">
      <c r="A6473" s="227"/>
      <c r="B6473" s="227"/>
      <c r="C6473" s="231"/>
      <c r="D6473" s="232"/>
      <c r="E6473" s="231"/>
      <c r="F6473" s="231"/>
      <c r="G6473" s="231"/>
      <c r="H6473" s="231"/>
      <c r="I6473" s="232"/>
      <c r="J6473" s="231"/>
      <c r="K6473" s="231"/>
      <c r="L6473" s="231"/>
      <c r="M6473" s="32"/>
      <c r="N6473" s="232"/>
    </row>
    <row r="6474">
      <c r="A6474" s="227"/>
      <c r="B6474" s="227"/>
      <c r="C6474" s="32"/>
      <c r="D6474" s="32"/>
      <c r="E6474" s="231"/>
      <c r="F6474" s="32"/>
      <c r="G6474" s="229"/>
      <c r="H6474" s="229"/>
      <c r="I6474" s="232"/>
      <c r="J6474" s="32"/>
      <c r="K6474" s="229"/>
      <c r="L6474" s="229"/>
      <c r="M6474" s="32"/>
      <c r="N6474" s="229"/>
    </row>
    <row r="6475">
      <c r="A6475" s="227"/>
      <c r="B6475" s="227"/>
      <c r="C6475" s="231"/>
      <c r="D6475" s="232"/>
      <c r="E6475" s="231"/>
      <c r="F6475" s="231"/>
      <c r="G6475" s="231"/>
      <c r="H6475" s="231"/>
      <c r="I6475" s="232"/>
      <c r="J6475" s="231"/>
      <c r="K6475" s="231"/>
      <c r="L6475" s="231"/>
      <c r="M6475" s="32"/>
      <c r="N6475" s="232"/>
    </row>
    <row r="6476">
      <c r="A6476" s="227"/>
      <c r="B6476" s="227"/>
      <c r="C6476" s="32"/>
      <c r="D6476" s="32"/>
      <c r="E6476" s="231"/>
      <c r="F6476" s="32"/>
      <c r="G6476" s="229"/>
      <c r="H6476" s="229"/>
      <c r="I6476" s="232"/>
      <c r="J6476" s="32"/>
      <c r="K6476" s="229"/>
      <c r="L6476" s="229"/>
      <c r="M6476" s="32"/>
      <c r="N6476" s="229"/>
    </row>
    <row r="6477">
      <c r="A6477" s="227"/>
      <c r="B6477" s="227"/>
      <c r="C6477" s="231"/>
      <c r="D6477" s="232"/>
      <c r="E6477" s="231"/>
      <c r="F6477" s="231"/>
      <c r="G6477" s="231"/>
      <c r="H6477" s="231"/>
      <c r="I6477" s="232"/>
      <c r="J6477" s="231"/>
      <c r="K6477" s="231"/>
      <c r="L6477" s="231"/>
      <c r="M6477" s="32"/>
      <c r="N6477" s="232"/>
    </row>
    <row r="6478">
      <c r="A6478" s="227"/>
      <c r="B6478" s="227"/>
      <c r="C6478" s="32"/>
      <c r="D6478" s="32"/>
      <c r="E6478" s="231"/>
      <c r="F6478" s="32"/>
      <c r="G6478" s="229"/>
      <c r="H6478" s="229"/>
      <c r="I6478" s="232"/>
      <c r="J6478" s="32"/>
      <c r="K6478" s="229"/>
      <c r="L6478" s="229"/>
      <c r="M6478" s="32"/>
      <c r="N6478" s="229"/>
    </row>
    <row r="6479">
      <c r="A6479" s="227"/>
      <c r="B6479" s="227"/>
      <c r="C6479" s="231"/>
      <c r="D6479" s="232"/>
      <c r="E6479" s="231"/>
      <c r="F6479" s="231"/>
      <c r="G6479" s="231"/>
      <c r="H6479" s="231"/>
      <c r="I6479" s="232"/>
      <c r="J6479" s="231"/>
      <c r="K6479" s="231"/>
      <c r="L6479" s="231"/>
      <c r="M6479" s="32"/>
      <c r="N6479" s="232"/>
    </row>
    <row r="6480">
      <c r="A6480" s="227"/>
      <c r="B6480" s="227"/>
      <c r="C6480" s="32"/>
      <c r="D6480" s="32"/>
      <c r="E6480" s="231"/>
      <c r="F6480" s="32"/>
      <c r="G6480" s="229"/>
      <c r="H6480" s="229"/>
      <c r="I6480" s="232"/>
      <c r="J6480" s="32"/>
      <c r="K6480" s="229"/>
      <c r="L6480" s="229"/>
      <c r="M6480" s="32"/>
      <c r="N6480" s="229"/>
    </row>
    <row r="6481">
      <c r="A6481" s="227"/>
      <c r="B6481" s="227"/>
      <c r="C6481" s="231"/>
      <c r="D6481" s="232"/>
      <c r="E6481" s="231"/>
      <c r="F6481" s="231"/>
      <c r="G6481" s="231"/>
      <c r="H6481" s="231"/>
      <c r="I6481" s="232"/>
      <c r="J6481" s="231"/>
      <c r="K6481" s="231"/>
      <c r="L6481" s="231"/>
      <c r="M6481" s="32"/>
      <c r="N6481" s="232"/>
    </row>
    <row r="6482">
      <c r="A6482" s="227"/>
      <c r="B6482" s="227"/>
      <c r="C6482" s="32"/>
      <c r="D6482" s="32"/>
      <c r="E6482" s="231"/>
      <c r="F6482" s="32"/>
      <c r="G6482" s="229"/>
      <c r="H6482" s="229"/>
      <c r="I6482" s="232"/>
      <c r="J6482" s="32"/>
      <c r="K6482" s="229"/>
      <c r="L6482" s="229"/>
      <c r="M6482" s="32"/>
      <c r="N6482" s="229"/>
    </row>
    <row r="6483">
      <c r="A6483" s="227"/>
      <c r="B6483" s="227"/>
      <c r="C6483" s="231"/>
      <c r="D6483" s="232"/>
      <c r="E6483" s="231"/>
      <c r="F6483" s="231"/>
      <c r="G6483" s="231"/>
      <c r="H6483" s="231"/>
      <c r="I6483" s="232"/>
      <c r="J6483" s="231"/>
      <c r="K6483" s="231"/>
      <c r="L6483" s="231"/>
      <c r="M6483" s="32"/>
      <c r="N6483" s="232"/>
    </row>
    <row r="6484">
      <c r="A6484" s="227"/>
      <c r="B6484" s="227"/>
      <c r="C6484" s="32"/>
      <c r="D6484" s="32"/>
      <c r="E6484" s="231"/>
      <c r="F6484" s="32"/>
      <c r="G6484" s="229"/>
      <c r="H6484" s="229"/>
      <c r="I6484" s="232"/>
      <c r="J6484" s="32"/>
      <c r="K6484" s="229"/>
      <c r="L6484" s="229"/>
      <c r="M6484" s="32"/>
      <c r="N6484" s="229"/>
    </row>
    <row r="6485">
      <c r="A6485" s="227"/>
      <c r="B6485" s="227"/>
      <c r="C6485" s="231"/>
      <c r="D6485" s="232"/>
      <c r="E6485" s="231"/>
      <c r="F6485" s="231"/>
      <c r="G6485" s="231"/>
      <c r="H6485" s="231"/>
      <c r="I6485" s="232"/>
      <c r="J6485" s="231"/>
      <c r="K6485" s="231"/>
      <c r="L6485" s="231"/>
      <c r="M6485" s="32"/>
      <c r="N6485" s="232"/>
    </row>
    <row r="6486">
      <c r="A6486" s="227"/>
      <c r="B6486" s="227"/>
      <c r="C6486" s="32"/>
      <c r="D6486" s="32"/>
      <c r="E6486" s="231"/>
      <c r="F6486" s="32"/>
      <c r="G6486" s="229"/>
      <c r="H6486" s="229"/>
      <c r="I6486" s="232"/>
      <c r="J6486" s="32"/>
      <c r="K6486" s="229"/>
      <c r="L6486" s="229"/>
      <c r="M6486" s="32"/>
      <c r="N6486" s="229"/>
    </row>
    <row r="6487">
      <c r="A6487" s="227"/>
      <c r="B6487" s="227"/>
      <c r="C6487" s="231"/>
      <c r="D6487" s="232"/>
      <c r="E6487" s="231"/>
      <c r="F6487" s="231"/>
      <c r="G6487" s="231"/>
      <c r="H6487" s="231"/>
      <c r="I6487" s="232"/>
      <c r="J6487" s="231"/>
      <c r="K6487" s="231"/>
      <c r="L6487" s="231"/>
      <c r="M6487" s="32"/>
      <c r="N6487" s="232"/>
    </row>
    <row r="6488">
      <c r="A6488" s="227"/>
      <c r="B6488" s="227"/>
      <c r="C6488" s="32"/>
      <c r="D6488" s="32"/>
      <c r="E6488" s="231"/>
      <c r="F6488" s="32"/>
      <c r="G6488" s="229"/>
      <c r="H6488" s="229"/>
      <c r="I6488" s="232"/>
      <c r="J6488" s="32"/>
      <c r="K6488" s="229"/>
      <c r="L6488" s="229"/>
      <c r="M6488" s="32"/>
      <c r="N6488" s="229"/>
    </row>
    <row r="6489">
      <c r="A6489" s="227"/>
      <c r="B6489" s="227"/>
      <c r="C6489" s="231"/>
      <c r="D6489" s="232"/>
      <c r="E6489" s="231"/>
      <c r="F6489" s="231"/>
      <c r="G6489" s="231"/>
      <c r="H6489" s="231"/>
      <c r="I6489" s="232"/>
      <c r="J6489" s="231"/>
      <c r="K6489" s="231"/>
      <c r="L6489" s="231"/>
      <c r="M6489" s="32"/>
      <c r="N6489" s="232"/>
    </row>
    <row r="6490">
      <c r="A6490" s="227"/>
      <c r="B6490" s="227"/>
      <c r="C6490" s="32"/>
      <c r="D6490" s="32"/>
      <c r="E6490" s="231"/>
      <c r="F6490" s="32"/>
      <c r="G6490" s="229"/>
      <c r="H6490" s="229"/>
      <c r="I6490" s="232"/>
      <c r="J6490" s="32"/>
      <c r="K6490" s="229"/>
      <c r="L6490" s="229"/>
      <c r="M6490" s="32"/>
      <c r="N6490" s="229"/>
    </row>
    <row r="6491">
      <c r="A6491" s="227"/>
      <c r="B6491" s="227"/>
      <c r="C6491" s="231"/>
      <c r="D6491" s="232"/>
      <c r="E6491" s="231"/>
      <c r="F6491" s="231"/>
      <c r="G6491" s="231"/>
      <c r="H6491" s="231"/>
      <c r="I6491" s="232"/>
      <c r="J6491" s="231"/>
      <c r="K6491" s="231"/>
      <c r="L6491" s="231"/>
      <c r="M6491" s="32"/>
      <c r="N6491" s="232"/>
    </row>
    <row r="6492">
      <c r="A6492" s="227"/>
      <c r="B6492" s="227"/>
      <c r="C6492" s="32"/>
      <c r="D6492" s="32"/>
      <c r="E6492" s="231"/>
      <c r="F6492" s="32"/>
      <c r="G6492" s="229"/>
      <c r="H6492" s="229"/>
      <c r="I6492" s="232"/>
      <c r="J6492" s="32"/>
      <c r="K6492" s="229"/>
      <c r="L6492" s="229"/>
      <c r="M6492" s="32"/>
      <c r="N6492" s="229"/>
    </row>
    <row r="6493">
      <c r="A6493" s="227"/>
      <c r="B6493" s="227"/>
      <c r="C6493" s="231"/>
      <c r="D6493" s="232"/>
      <c r="E6493" s="231"/>
      <c r="F6493" s="231"/>
      <c r="G6493" s="231"/>
      <c r="H6493" s="231"/>
      <c r="I6493" s="232"/>
      <c r="J6493" s="231"/>
      <c r="K6493" s="231"/>
      <c r="L6493" s="231"/>
      <c r="M6493" s="32"/>
      <c r="N6493" s="232"/>
    </row>
    <row r="6494">
      <c r="A6494" s="227"/>
      <c r="B6494" s="227"/>
      <c r="C6494" s="32"/>
      <c r="D6494" s="32"/>
      <c r="E6494" s="231"/>
      <c r="F6494" s="32"/>
      <c r="G6494" s="229"/>
      <c r="H6494" s="229"/>
      <c r="I6494" s="232"/>
      <c r="J6494" s="32"/>
      <c r="K6494" s="229"/>
      <c r="L6494" s="229"/>
      <c r="M6494" s="32"/>
      <c r="N6494" s="229"/>
    </row>
    <row r="6495">
      <c r="A6495" s="227"/>
      <c r="B6495" s="227"/>
      <c r="C6495" s="231"/>
      <c r="D6495" s="232"/>
      <c r="E6495" s="231"/>
      <c r="F6495" s="231"/>
      <c r="G6495" s="231"/>
      <c r="H6495" s="231"/>
      <c r="I6495" s="232"/>
      <c r="J6495" s="231"/>
      <c r="K6495" s="231"/>
      <c r="L6495" s="231"/>
      <c r="M6495" s="32"/>
      <c r="N6495" s="232"/>
    </row>
    <row r="6496">
      <c r="A6496" s="227"/>
      <c r="B6496" s="227"/>
      <c r="C6496" s="32"/>
      <c r="D6496" s="32"/>
      <c r="E6496" s="231"/>
      <c r="F6496" s="32"/>
      <c r="G6496" s="229"/>
      <c r="H6496" s="229"/>
      <c r="I6496" s="232"/>
      <c r="J6496" s="32"/>
      <c r="K6496" s="229"/>
      <c r="L6496" s="229"/>
      <c r="M6496" s="32"/>
      <c r="N6496" s="229"/>
    </row>
    <row r="6497">
      <c r="A6497" s="227"/>
      <c r="B6497" s="227"/>
      <c r="C6497" s="231"/>
      <c r="D6497" s="232"/>
      <c r="E6497" s="231"/>
      <c r="F6497" s="231"/>
      <c r="G6497" s="231"/>
      <c r="H6497" s="231"/>
      <c r="I6497" s="232"/>
      <c r="J6497" s="231"/>
      <c r="K6497" s="231"/>
      <c r="L6497" s="231"/>
      <c r="M6497" s="32"/>
      <c r="N6497" s="232"/>
    </row>
    <row r="6498">
      <c r="A6498" s="227"/>
      <c r="B6498" s="227"/>
      <c r="C6498" s="32"/>
      <c r="D6498" s="32"/>
      <c r="E6498" s="231"/>
      <c r="F6498" s="32"/>
      <c r="G6498" s="229"/>
      <c r="H6498" s="229"/>
      <c r="I6498" s="232"/>
      <c r="J6498" s="32"/>
      <c r="K6498" s="229"/>
      <c r="L6498" s="229"/>
      <c r="M6498" s="32"/>
      <c r="N6498" s="229"/>
    </row>
    <row r="6499">
      <c r="A6499" s="227"/>
      <c r="B6499" s="227"/>
      <c r="C6499" s="231"/>
      <c r="D6499" s="232"/>
      <c r="E6499" s="231"/>
      <c r="F6499" s="231"/>
      <c r="G6499" s="231"/>
      <c r="H6499" s="231"/>
      <c r="I6499" s="232"/>
      <c r="J6499" s="231"/>
      <c r="K6499" s="231"/>
      <c r="L6499" s="231"/>
      <c r="M6499" s="32"/>
      <c r="N6499" s="232"/>
    </row>
    <row r="6500">
      <c r="A6500" s="227"/>
      <c r="B6500" s="227"/>
      <c r="C6500" s="32"/>
      <c r="D6500" s="32"/>
      <c r="E6500" s="231"/>
      <c r="F6500" s="32"/>
      <c r="G6500" s="229"/>
      <c r="H6500" s="229"/>
      <c r="I6500" s="232"/>
      <c r="J6500" s="32"/>
      <c r="K6500" s="229"/>
      <c r="L6500" s="229"/>
      <c r="M6500" s="32"/>
      <c r="N6500" s="229"/>
    </row>
    <row r="6501">
      <c r="A6501" s="227"/>
      <c r="B6501" s="227"/>
      <c r="C6501" s="231"/>
      <c r="D6501" s="232"/>
      <c r="E6501" s="231"/>
      <c r="F6501" s="231"/>
      <c r="G6501" s="231"/>
      <c r="H6501" s="231"/>
      <c r="I6501" s="232"/>
      <c r="J6501" s="231"/>
      <c r="K6501" s="231"/>
      <c r="L6501" s="231"/>
      <c r="M6501" s="32"/>
      <c r="N6501" s="232"/>
    </row>
    <row r="6502">
      <c r="A6502" s="227"/>
      <c r="B6502" s="227"/>
      <c r="C6502" s="32"/>
      <c r="D6502" s="32"/>
      <c r="E6502" s="231"/>
      <c r="F6502" s="32"/>
      <c r="G6502" s="229"/>
      <c r="H6502" s="229"/>
      <c r="I6502" s="232"/>
      <c r="J6502" s="32"/>
      <c r="K6502" s="229"/>
      <c r="L6502" s="229"/>
      <c r="M6502" s="32"/>
      <c r="N6502" s="229"/>
    </row>
    <row r="6503">
      <c r="A6503" s="227"/>
      <c r="B6503" s="227"/>
      <c r="C6503" s="231"/>
      <c r="D6503" s="232"/>
      <c r="E6503" s="231"/>
      <c r="F6503" s="231"/>
      <c r="G6503" s="231"/>
      <c r="H6503" s="231"/>
      <c r="I6503" s="232"/>
      <c r="J6503" s="231"/>
      <c r="K6503" s="231"/>
      <c r="L6503" s="231"/>
      <c r="M6503" s="32"/>
      <c r="N6503" s="232"/>
    </row>
    <row r="6504">
      <c r="A6504" s="227"/>
      <c r="B6504" s="227"/>
      <c r="C6504" s="32"/>
      <c r="D6504" s="32"/>
      <c r="E6504" s="231"/>
      <c r="F6504" s="32"/>
      <c r="G6504" s="229"/>
      <c r="H6504" s="229"/>
      <c r="I6504" s="232"/>
      <c r="J6504" s="32"/>
      <c r="K6504" s="229"/>
      <c r="L6504" s="229"/>
      <c r="M6504" s="32"/>
      <c r="N6504" s="229"/>
    </row>
    <row r="6505">
      <c r="A6505" s="227"/>
      <c r="B6505" s="227"/>
      <c r="C6505" s="231"/>
      <c r="D6505" s="232"/>
      <c r="E6505" s="231"/>
      <c r="F6505" s="231"/>
      <c r="G6505" s="231"/>
      <c r="H6505" s="231"/>
      <c r="I6505" s="232"/>
      <c r="J6505" s="231"/>
      <c r="K6505" s="231"/>
      <c r="L6505" s="231"/>
      <c r="M6505" s="32"/>
      <c r="N6505" s="232"/>
    </row>
    <row r="6506">
      <c r="A6506" s="227"/>
      <c r="B6506" s="227"/>
      <c r="C6506" s="32"/>
      <c r="D6506" s="32"/>
      <c r="E6506" s="231"/>
      <c r="F6506" s="32"/>
      <c r="G6506" s="229"/>
      <c r="H6506" s="229"/>
      <c r="I6506" s="232"/>
      <c r="J6506" s="32"/>
      <c r="K6506" s="229"/>
      <c r="L6506" s="229"/>
      <c r="M6506" s="32"/>
      <c r="N6506" s="229"/>
    </row>
    <row r="6507">
      <c r="A6507" s="227"/>
      <c r="B6507" s="227"/>
      <c r="C6507" s="231"/>
      <c r="D6507" s="232"/>
      <c r="E6507" s="231"/>
      <c r="F6507" s="231"/>
      <c r="G6507" s="231"/>
      <c r="H6507" s="231"/>
      <c r="I6507" s="232"/>
      <c r="J6507" s="231"/>
      <c r="K6507" s="231"/>
      <c r="L6507" s="231"/>
      <c r="M6507" s="32"/>
      <c r="N6507" s="232"/>
    </row>
    <row r="6508">
      <c r="A6508" s="227"/>
      <c r="B6508" s="227"/>
      <c r="C6508" s="32"/>
      <c r="D6508" s="32"/>
      <c r="E6508" s="231"/>
      <c r="F6508" s="32"/>
      <c r="G6508" s="229"/>
      <c r="H6508" s="229"/>
      <c r="I6508" s="232"/>
      <c r="J6508" s="32"/>
      <c r="K6508" s="229"/>
      <c r="L6508" s="229"/>
      <c r="M6508" s="32"/>
      <c r="N6508" s="229"/>
    </row>
    <row r="6509">
      <c r="A6509" s="227"/>
      <c r="B6509" s="227"/>
      <c r="C6509" s="231"/>
      <c r="D6509" s="232"/>
      <c r="E6509" s="231"/>
      <c r="F6509" s="231"/>
      <c r="G6509" s="231"/>
      <c r="H6509" s="231"/>
      <c r="I6509" s="232"/>
      <c r="J6509" s="231"/>
      <c r="K6509" s="231"/>
      <c r="L6509" s="231"/>
      <c r="M6509" s="32"/>
      <c r="N6509" s="232"/>
    </row>
    <row r="6510">
      <c r="A6510" s="227"/>
      <c r="B6510" s="227"/>
      <c r="C6510" s="32"/>
      <c r="D6510" s="32"/>
      <c r="E6510" s="231"/>
      <c r="F6510" s="32"/>
      <c r="G6510" s="229"/>
      <c r="H6510" s="229"/>
      <c r="I6510" s="232"/>
      <c r="J6510" s="32"/>
      <c r="K6510" s="229"/>
      <c r="L6510" s="229"/>
      <c r="M6510" s="32"/>
      <c r="N6510" s="229"/>
    </row>
    <row r="6511">
      <c r="A6511" s="227"/>
      <c r="B6511" s="227"/>
      <c r="C6511" s="231"/>
      <c r="D6511" s="232"/>
      <c r="E6511" s="231"/>
      <c r="F6511" s="231"/>
      <c r="G6511" s="231"/>
      <c r="H6511" s="231"/>
      <c r="I6511" s="232"/>
      <c r="J6511" s="231"/>
      <c r="K6511" s="231"/>
      <c r="L6511" s="231"/>
      <c r="M6511" s="32"/>
      <c r="N6511" s="232"/>
    </row>
    <row r="6512">
      <c r="A6512" s="227"/>
      <c r="B6512" s="227"/>
      <c r="C6512" s="32"/>
      <c r="D6512" s="32"/>
      <c r="E6512" s="231"/>
      <c r="F6512" s="32"/>
      <c r="G6512" s="229"/>
      <c r="H6512" s="229"/>
      <c r="I6512" s="232"/>
      <c r="J6512" s="32"/>
      <c r="K6512" s="229"/>
      <c r="L6512" s="229"/>
      <c r="M6512" s="32"/>
      <c r="N6512" s="229"/>
    </row>
    <row r="6513">
      <c r="A6513" s="227"/>
      <c r="B6513" s="227"/>
      <c r="C6513" s="231"/>
      <c r="D6513" s="232"/>
      <c r="E6513" s="231"/>
      <c r="F6513" s="231"/>
      <c r="G6513" s="231"/>
      <c r="H6513" s="231"/>
      <c r="I6513" s="232"/>
      <c r="J6513" s="231"/>
      <c r="K6513" s="231"/>
      <c r="L6513" s="231"/>
      <c r="M6513" s="32"/>
      <c r="N6513" s="232"/>
    </row>
    <row r="6514">
      <c r="A6514" s="227"/>
      <c r="B6514" s="227"/>
      <c r="C6514" s="32"/>
      <c r="D6514" s="32"/>
      <c r="E6514" s="231"/>
      <c r="F6514" s="32"/>
      <c r="G6514" s="229"/>
      <c r="H6514" s="229"/>
      <c r="I6514" s="232"/>
      <c r="J6514" s="32"/>
      <c r="K6514" s="229"/>
      <c r="L6514" s="229"/>
      <c r="M6514" s="32"/>
      <c r="N6514" s="229"/>
    </row>
    <row r="6515">
      <c r="A6515" s="227"/>
      <c r="B6515" s="227"/>
      <c r="C6515" s="231"/>
      <c r="D6515" s="232"/>
      <c r="E6515" s="231"/>
      <c r="F6515" s="231"/>
      <c r="G6515" s="231"/>
      <c r="H6515" s="231"/>
      <c r="I6515" s="232"/>
      <c r="J6515" s="231"/>
      <c r="K6515" s="231"/>
      <c r="L6515" s="231"/>
      <c r="M6515" s="32"/>
      <c r="N6515" s="232"/>
    </row>
    <row r="6516">
      <c r="A6516" s="227"/>
      <c r="B6516" s="227"/>
      <c r="C6516" s="32"/>
      <c r="D6516" s="32"/>
      <c r="E6516" s="231"/>
      <c r="F6516" s="32"/>
      <c r="G6516" s="229"/>
      <c r="H6516" s="229"/>
      <c r="I6516" s="232"/>
      <c r="J6516" s="32"/>
      <c r="K6516" s="229"/>
      <c r="L6516" s="229"/>
      <c r="M6516" s="32"/>
      <c r="N6516" s="229"/>
    </row>
    <row r="6517">
      <c r="A6517" s="227"/>
      <c r="B6517" s="227"/>
      <c r="C6517" s="231"/>
      <c r="D6517" s="232"/>
      <c r="E6517" s="231"/>
      <c r="F6517" s="231"/>
      <c r="G6517" s="231"/>
      <c r="H6517" s="231"/>
      <c r="I6517" s="232"/>
      <c r="J6517" s="231"/>
      <c r="K6517" s="231"/>
      <c r="L6517" s="231"/>
      <c r="M6517" s="32"/>
      <c r="N6517" s="232"/>
    </row>
    <row r="6518">
      <c r="A6518" s="227"/>
      <c r="B6518" s="227"/>
      <c r="C6518" s="32"/>
      <c r="D6518" s="32"/>
      <c r="E6518" s="231"/>
      <c r="F6518" s="32"/>
      <c r="G6518" s="229"/>
      <c r="H6518" s="229"/>
      <c r="I6518" s="232"/>
      <c r="J6518" s="32"/>
      <c r="K6518" s="229"/>
      <c r="L6518" s="229"/>
      <c r="M6518" s="32"/>
      <c r="N6518" s="229"/>
    </row>
    <row r="6519">
      <c r="A6519" s="227"/>
      <c r="B6519" s="227"/>
      <c r="C6519" s="231"/>
      <c r="D6519" s="232"/>
      <c r="E6519" s="231"/>
      <c r="F6519" s="231"/>
      <c r="G6519" s="231"/>
      <c r="H6519" s="231"/>
      <c r="I6519" s="232"/>
      <c r="J6519" s="231"/>
      <c r="K6519" s="231"/>
      <c r="L6519" s="231"/>
      <c r="M6519" s="32"/>
      <c r="N6519" s="232"/>
    </row>
    <row r="6520">
      <c r="A6520" s="227"/>
      <c r="B6520" s="227"/>
      <c r="C6520" s="32"/>
      <c r="D6520" s="32"/>
      <c r="E6520" s="231"/>
      <c r="F6520" s="32"/>
      <c r="G6520" s="229"/>
      <c r="H6520" s="229"/>
      <c r="I6520" s="232"/>
      <c r="J6520" s="32"/>
      <c r="K6520" s="229"/>
      <c r="L6520" s="229"/>
      <c r="M6520" s="32"/>
      <c r="N6520" s="229"/>
    </row>
    <row r="6521">
      <c r="A6521" s="227"/>
      <c r="B6521" s="227"/>
      <c r="C6521" s="231"/>
      <c r="D6521" s="232"/>
      <c r="E6521" s="231"/>
      <c r="F6521" s="231"/>
      <c r="G6521" s="231"/>
      <c r="H6521" s="231"/>
      <c r="I6521" s="232"/>
      <c r="J6521" s="231"/>
      <c r="K6521" s="231"/>
      <c r="L6521" s="231"/>
      <c r="M6521" s="32"/>
      <c r="N6521" s="232"/>
    </row>
    <row r="6522">
      <c r="A6522" s="227"/>
      <c r="B6522" s="227"/>
      <c r="C6522" s="32"/>
      <c r="D6522" s="32"/>
      <c r="E6522" s="231"/>
      <c r="F6522" s="32"/>
      <c r="G6522" s="229"/>
      <c r="H6522" s="229"/>
      <c r="I6522" s="232"/>
      <c r="J6522" s="32"/>
      <c r="K6522" s="229"/>
      <c r="L6522" s="229"/>
      <c r="M6522" s="32"/>
      <c r="N6522" s="229"/>
    </row>
    <row r="6523">
      <c r="A6523" s="227"/>
      <c r="B6523" s="227"/>
      <c r="C6523" s="231"/>
      <c r="D6523" s="232"/>
      <c r="E6523" s="231"/>
      <c r="F6523" s="231"/>
      <c r="G6523" s="231"/>
      <c r="H6523" s="231"/>
      <c r="I6523" s="232"/>
      <c r="J6523" s="231"/>
      <c r="K6523" s="231"/>
      <c r="L6523" s="231"/>
      <c r="M6523" s="32"/>
      <c r="N6523" s="232"/>
    </row>
    <row r="6524">
      <c r="A6524" s="227"/>
      <c r="B6524" s="227"/>
      <c r="C6524" s="32"/>
      <c r="D6524" s="32"/>
      <c r="E6524" s="231"/>
      <c r="F6524" s="32"/>
      <c r="G6524" s="229"/>
      <c r="H6524" s="229"/>
      <c r="I6524" s="232"/>
      <c r="J6524" s="32"/>
      <c r="K6524" s="229"/>
      <c r="L6524" s="229"/>
      <c r="M6524" s="32"/>
      <c r="N6524" s="229"/>
    </row>
    <row r="6525">
      <c r="A6525" s="227"/>
      <c r="B6525" s="227"/>
      <c r="C6525" s="231"/>
      <c r="D6525" s="232"/>
      <c r="E6525" s="231"/>
      <c r="F6525" s="231"/>
      <c r="G6525" s="231"/>
      <c r="H6525" s="231"/>
      <c r="I6525" s="232"/>
      <c r="J6525" s="231"/>
      <c r="K6525" s="231"/>
      <c r="L6525" s="231"/>
      <c r="M6525" s="32"/>
      <c r="N6525" s="232"/>
    </row>
    <row r="6526">
      <c r="A6526" s="227"/>
      <c r="B6526" s="227"/>
      <c r="C6526" s="32"/>
      <c r="D6526" s="32"/>
      <c r="E6526" s="231"/>
      <c r="F6526" s="32"/>
      <c r="G6526" s="229"/>
      <c r="H6526" s="229"/>
      <c r="I6526" s="232"/>
      <c r="J6526" s="32"/>
      <c r="K6526" s="229"/>
      <c r="L6526" s="229"/>
      <c r="M6526" s="32"/>
      <c r="N6526" s="229"/>
    </row>
    <row r="6527">
      <c r="A6527" s="227"/>
      <c r="B6527" s="227"/>
      <c r="C6527" s="231"/>
      <c r="D6527" s="232"/>
      <c r="E6527" s="231"/>
      <c r="F6527" s="231"/>
      <c r="G6527" s="231"/>
      <c r="H6527" s="231"/>
      <c r="I6527" s="232"/>
      <c r="J6527" s="231"/>
      <c r="K6527" s="231"/>
      <c r="L6527" s="231"/>
      <c r="M6527" s="32"/>
      <c r="N6527" s="232"/>
    </row>
    <row r="6528">
      <c r="A6528" s="227"/>
      <c r="B6528" s="227"/>
      <c r="C6528" s="32"/>
      <c r="D6528" s="32"/>
      <c r="E6528" s="231"/>
      <c r="F6528" s="32"/>
      <c r="G6528" s="229"/>
      <c r="H6528" s="229"/>
      <c r="I6528" s="232"/>
      <c r="J6528" s="32"/>
      <c r="K6528" s="229"/>
      <c r="L6528" s="229"/>
      <c r="M6528" s="32"/>
      <c r="N6528" s="229"/>
    </row>
    <row r="6529">
      <c r="A6529" s="227"/>
      <c r="B6529" s="227"/>
      <c r="C6529" s="231"/>
      <c r="D6529" s="232"/>
      <c r="E6529" s="231"/>
      <c r="F6529" s="231"/>
      <c r="G6529" s="231"/>
      <c r="H6529" s="231"/>
      <c r="I6529" s="232"/>
      <c r="J6529" s="231"/>
      <c r="K6529" s="231"/>
      <c r="L6529" s="231"/>
      <c r="M6529" s="32"/>
      <c r="N6529" s="232"/>
    </row>
    <row r="6530">
      <c r="A6530" s="227"/>
      <c r="B6530" s="227"/>
      <c r="C6530" s="32"/>
      <c r="D6530" s="32"/>
      <c r="E6530" s="231"/>
      <c r="F6530" s="32"/>
      <c r="G6530" s="229"/>
      <c r="H6530" s="229"/>
      <c r="I6530" s="232"/>
      <c r="J6530" s="32"/>
      <c r="K6530" s="229"/>
      <c r="L6530" s="229"/>
      <c r="M6530" s="32"/>
      <c r="N6530" s="229"/>
    </row>
    <row r="6531">
      <c r="A6531" s="227"/>
      <c r="B6531" s="227"/>
      <c r="C6531" s="231"/>
      <c r="D6531" s="232"/>
      <c r="E6531" s="231"/>
      <c r="F6531" s="231"/>
      <c r="G6531" s="231"/>
      <c r="H6531" s="231"/>
      <c r="I6531" s="232"/>
      <c r="J6531" s="231"/>
      <c r="K6531" s="231"/>
      <c r="L6531" s="231"/>
      <c r="M6531" s="32"/>
      <c r="N6531" s="232"/>
    </row>
    <row r="6532">
      <c r="A6532" s="227"/>
      <c r="B6532" s="227"/>
      <c r="C6532" s="32"/>
      <c r="D6532" s="32"/>
      <c r="E6532" s="231"/>
      <c r="F6532" s="32"/>
      <c r="G6532" s="229"/>
      <c r="H6532" s="229"/>
      <c r="I6532" s="232"/>
      <c r="J6532" s="32"/>
      <c r="K6532" s="229"/>
      <c r="L6532" s="229"/>
      <c r="M6532" s="32"/>
      <c r="N6532" s="229"/>
    </row>
    <row r="6533">
      <c r="A6533" s="227"/>
      <c r="B6533" s="227"/>
      <c r="C6533" s="231"/>
      <c r="D6533" s="232"/>
      <c r="E6533" s="231"/>
      <c r="F6533" s="231"/>
      <c r="G6533" s="231"/>
      <c r="H6533" s="231"/>
      <c r="I6533" s="232"/>
      <c r="J6533" s="231"/>
      <c r="K6533" s="231"/>
      <c r="L6533" s="231"/>
      <c r="M6533" s="32"/>
      <c r="N6533" s="232"/>
    </row>
    <row r="6534">
      <c r="A6534" s="227"/>
      <c r="B6534" s="227"/>
      <c r="C6534" s="32"/>
      <c r="D6534" s="32"/>
      <c r="E6534" s="231"/>
      <c r="F6534" s="32"/>
      <c r="G6534" s="229"/>
      <c r="H6534" s="229"/>
      <c r="I6534" s="232"/>
      <c r="J6534" s="32"/>
      <c r="K6534" s="229"/>
      <c r="L6534" s="229"/>
      <c r="M6534" s="32"/>
      <c r="N6534" s="229"/>
    </row>
    <row r="6535">
      <c r="A6535" s="227"/>
      <c r="B6535" s="227"/>
      <c r="C6535" s="231"/>
      <c r="D6535" s="232"/>
      <c r="E6535" s="231"/>
      <c r="F6535" s="231"/>
      <c r="G6535" s="231"/>
      <c r="H6535" s="231"/>
      <c r="I6535" s="232"/>
      <c r="J6535" s="231"/>
      <c r="K6535" s="231"/>
      <c r="L6535" s="231"/>
      <c r="M6535" s="32"/>
      <c r="N6535" s="232"/>
    </row>
    <row r="6536">
      <c r="A6536" s="227"/>
      <c r="B6536" s="227"/>
      <c r="C6536" s="32"/>
      <c r="D6536" s="32"/>
      <c r="E6536" s="231"/>
      <c r="F6536" s="32"/>
      <c r="G6536" s="229"/>
      <c r="H6536" s="229"/>
      <c r="I6536" s="232"/>
      <c r="J6536" s="32"/>
      <c r="K6536" s="229"/>
      <c r="L6536" s="229"/>
      <c r="M6536" s="32"/>
      <c r="N6536" s="229"/>
    </row>
    <row r="6537">
      <c r="A6537" s="227"/>
      <c r="B6537" s="227"/>
      <c r="C6537" s="231"/>
      <c r="D6537" s="232"/>
      <c r="E6537" s="231"/>
      <c r="F6537" s="231"/>
      <c r="G6537" s="231"/>
      <c r="H6537" s="231"/>
      <c r="I6537" s="232"/>
      <c r="J6537" s="231"/>
      <c r="K6537" s="231"/>
      <c r="L6537" s="231"/>
      <c r="M6537" s="32"/>
      <c r="N6537" s="232"/>
    </row>
    <row r="6538">
      <c r="A6538" s="227"/>
      <c r="B6538" s="227"/>
      <c r="C6538" s="32"/>
      <c r="D6538" s="32"/>
      <c r="E6538" s="231"/>
      <c r="F6538" s="32"/>
      <c r="G6538" s="229"/>
      <c r="H6538" s="229"/>
      <c r="I6538" s="232"/>
      <c r="J6538" s="32"/>
      <c r="K6538" s="229"/>
      <c r="L6538" s="229"/>
      <c r="M6538" s="32"/>
      <c r="N6538" s="229"/>
    </row>
    <row r="6539">
      <c r="A6539" s="227"/>
      <c r="B6539" s="227"/>
      <c r="C6539" s="231"/>
      <c r="D6539" s="232"/>
      <c r="E6539" s="231"/>
      <c r="F6539" s="231"/>
      <c r="G6539" s="231"/>
      <c r="H6539" s="231"/>
      <c r="I6539" s="232"/>
      <c r="J6539" s="231"/>
      <c r="K6539" s="231"/>
      <c r="L6539" s="231"/>
      <c r="M6539" s="32"/>
      <c r="N6539" s="232"/>
    </row>
    <row r="6540">
      <c r="A6540" s="227"/>
      <c r="B6540" s="227"/>
      <c r="C6540" s="32"/>
      <c r="D6540" s="32"/>
      <c r="E6540" s="231"/>
      <c r="F6540" s="32"/>
      <c r="G6540" s="229"/>
      <c r="H6540" s="229"/>
      <c r="I6540" s="232"/>
      <c r="J6540" s="32"/>
      <c r="K6540" s="229"/>
      <c r="L6540" s="229"/>
      <c r="M6540" s="32"/>
      <c r="N6540" s="229"/>
    </row>
    <row r="6541">
      <c r="A6541" s="227"/>
      <c r="B6541" s="227"/>
      <c r="C6541" s="231"/>
      <c r="D6541" s="232"/>
      <c r="E6541" s="231"/>
      <c r="F6541" s="231"/>
      <c r="G6541" s="231"/>
      <c r="H6541" s="231"/>
      <c r="I6541" s="232"/>
      <c r="J6541" s="231"/>
      <c r="K6541" s="231"/>
      <c r="L6541" s="231"/>
      <c r="M6541" s="32"/>
      <c r="N6541" s="232"/>
    </row>
    <row r="6542">
      <c r="A6542" s="227"/>
      <c r="B6542" s="227"/>
      <c r="C6542" s="32"/>
      <c r="D6542" s="32"/>
      <c r="E6542" s="231"/>
      <c r="F6542" s="32"/>
      <c r="G6542" s="229"/>
      <c r="H6542" s="229"/>
      <c r="I6542" s="232"/>
      <c r="J6542" s="32"/>
      <c r="K6542" s="229"/>
      <c r="L6542" s="229"/>
      <c r="M6542" s="32"/>
      <c r="N6542" s="229"/>
    </row>
    <row r="6543">
      <c r="A6543" s="227"/>
      <c r="B6543" s="227"/>
      <c r="C6543" s="231"/>
      <c r="D6543" s="232"/>
      <c r="E6543" s="231"/>
      <c r="F6543" s="231"/>
      <c r="G6543" s="231"/>
      <c r="H6543" s="231"/>
      <c r="I6543" s="232"/>
      <c r="J6543" s="231"/>
      <c r="K6543" s="231"/>
      <c r="L6543" s="231"/>
      <c r="M6543" s="32"/>
      <c r="N6543" s="232"/>
    </row>
    <row r="6544">
      <c r="A6544" s="227"/>
      <c r="B6544" s="227"/>
      <c r="C6544" s="32"/>
      <c r="D6544" s="32"/>
      <c r="E6544" s="231"/>
      <c r="F6544" s="32"/>
      <c r="G6544" s="229"/>
      <c r="H6544" s="229"/>
      <c r="I6544" s="232"/>
      <c r="J6544" s="32"/>
      <c r="K6544" s="229"/>
      <c r="L6544" s="229"/>
      <c r="M6544" s="32"/>
      <c r="N6544" s="229"/>
    </row>
    <row r="6545">
      <c r="A6545" s="227"/>
      <c r="B6545" s="227"/>
      <c r="C6545" s="231"/>
      <c r="D6545" s="232"/>
      <c r="E6545" s="231"/>
      <c r="F6545" s="231"/>
      <c r="G6545" s="231"/>
      <c r="H6545" s="231"/>
      <c r="I6545" s="232"/>
      <c r="J6545" s="231"/>
      <c r="K6545" s="231"/>
      <c r="L6545" s="231"/>
      <c r="M6545" s="32"/>
      <c r="N6545" s="232"/>
    </row>
    <row r="6546">
      <c r="A6546" s="227"/>
      <c r="B6546" s="227"/>
      <c r="C6546" s="32"/>
      <c r="D6546" s="32"/>
      <c r="E6546" s="231"/>
      <c r="F6546" s="32"/>
      <c r="G6546" s="229"/>
      <c r="H6546" s="229"/>
      <c r="I6546" s="232"/>
      <c r="J6546" s="32"/>
      <c r="K6546" s="229"/>
      <c r="L6546" s="229"/>
      <c r="M6546" s="32"/>
      <c r="N6546" s="229"/>
    </row>
    <row r="6547">
      <c r="A6547" s="227"/>
      <c r="B6547" s="227"/>
      <c r="C6547" s="231"/>
      <c r="D6547" s="232"/>
      <c r="E6547" s="231"/>
      <c r="F6547" s="231"/>
      <c r="G6547" s="231"/>
      <c r="H6547" s="231"/>
      <c r="I6547" s="232"/>
      <c r="J6547" s="231"/>
      <c r="K6547" s="231"/>
      <c r="L6547" s="231"/>
      <c r="M6547" s="32"/>
      <c r="N6547" s="232"/>
    </row>
    <row r="6548">
      <c r="A6548" s="227"/>
      <c r="B6548" s="227"/>
      <c r="C6548" s="32"/>
      <c r="D6548" s="32"/>
      <c r="E6548" s="231"/>
      <c r="F6548" s="32"/>
      <c r="G6548" s="229"/>
      <c r="H6548" s="229"/>
      <c r="I6548" s="232"/>
      <c r="J6548" s="32"/>
      <c r="K6548" s="229"/>
      <c r="L6548" s="229"/>
      <c r="M6548" s="32"/>
      <c r="N6548" s="229"/>
    </row>
    <row r="6549">
      <c r="A6549" s="227"/>
      <c r="B6549" s="227"/>
      <c r="C6549" s="231"/>
      <c r="D6549" s="232"/>
      <c r="E6549" s="231"/>
      <c r="F6549" s="231"/>
      <c r="G6549" s="231"/>
      <c r="H6549" s="231"/>
      <c r="I6549" s="232"/>
      <c r="J6549" s="231"/>
      <c r="K6549" s="231"/>
      <c r="L6549" s="231"/>
      <c r="M6549" s="32"/>
      <c r="N6549" s="232"/>
    </row>
    <row r="6550">
      <c r="A6550" s="227"/>
      <c r="B6550" s="227"/>
      <c r="C6550" s="32"/>
      <c r="D6550" s="32"/>
      <c r="E6550" s="231"/>
      <c r="F6550" s="32"/>
      <c r="G6550" s="229"/>
      <c r="H6550" s="229"/>
      <c r="I6550" s="232"/>
      <c r="J6550" s="32"/>
      <c r="K6550" s="229"/>
      <c r="L6550" s="229"/>
      <c r="M6550" s="32"/>
      <c r="N6550" s="229"/>
    </row>
    <row r="6551">
      <c r="A6551" s="227"/>
      <c r="B6551" s="227"/>
      <c r="C6551" s="231"/>
      <c r="D6551" s="232"/>
      <c r="E6551" s="231"/>
      <c r="F6551" s="231"/>
      <c r="G6551" s="231"/>
      <c r="H6551" s="231"/>
      <c r="I6551" s="232"/>
      <c r="J6551" s="231"/>
      <c r="K6551" s="231"/>
      <c r="L6551" s="231"/>
      <c r="M6551" s="32"/>
      <c r="N6551" s="232"/>
    </row>
    <row r="6552">
      <c r="A6552" s="227"/>
      <c r="B6552" s="227"/>
      <c r="C6552" s="32"/>
      <c r="D6552" s="32"/>
      <c r="E6552" s="231"/>
      <c r="F6552" s="32"/>
      <c r="G6552" s="229"/>
      <c r="H6552" s="229"/>
      <c r="I6552" s="232"/>
      <c r="J6552" s="32"/>
      <c r="K6552" s="229"/>
      <c r="L6552" s="229"/>
      <c r="M6552" s="32"/>
      <c r="N6552" s="229"/>
    </row>
    <row r="6553">
      <c r="A6553" s="227"/>
      <c r="B6553" s="227"/>
      <c r="C6553" s="231"/>
      <c r="D6553" s="232"/>
      <c r="E6553" s="231"/>
      <c r="F6553" s="231"/>
      <c r="G6553" s="231"/>
      <c r="H6553" s="231"/>
      <c r="I6553" s="232"/>
      <c r="J6553" s="231"/>
      <c r="K6553" s="231"/>
      <c r="L6553" s="231"/>
      <c r="M6553" s="32"/>
      <c r="N6553" s="232"/>
    </row>
    <row r="6554">
      <c r="A6554" s="227"/>
      <c r="B6554" s="227"/>
      <c r="C6554" s="32"/>
      <c r="D6554" s="32"/>
      <c r="E6554" s="231"/>
      <c r="F6554" s="32"/>
      <c r="G6554" s="229"/>
      <c r="H6554" s="229"/>
      <c r="I6554" s="232"/>
      <c r="J6554" s="32"/>
      <c r="K6554" s="229"/>
      <c r="L6554" s="229"/>
      <c r="M6554" s="32"/>
      <c r="N6554" s="229"/>
    </row>
    <row r="6555">
      <c r="A6555" s="227"/>
      <c r="B6555" s="227"/>
      <c r="C6555" s="231"/>
      <c r="D6555" s="232"/>
      <c r="E6555" s="231"/>
      <c r="F6555" s="231"/>
      <c r="G6555" s="231"/>
      <c r="H6555" s="231"/>
      <c r="I6555" s="232"/>
      <c r="J6555" s="231"/>
      <c r="K6555" s="231"/>
      <c r="L6555" s="231"/>
      <c r="M6555" s="32"/>
      <c r="N6555" s="232"/>
    </row>
    <row r="6556">
      <c r="A6556" s="227"/>
      <c r="B6556" s="227"/>
      <c r="C6556" s="32"/>
      <c r="D6556" s="32"/>
      <c r="E6556" s="231"/>
      <c r="F6556" s="32"/>
      <c r="G6556" s="229"/>
      <c r="H6556" s="229"/>
      <c r="I6556" s="32"/>
      <c r="J6556" s="32"/>
      <c r="K6556" s="229"/>
      <c r="L6556" s="229"/>
      <c r="M6556" s="232"/>
      <c r="N6556" s="229"/>
    </row>
    <row r="6557">
      <c r="A6557" s="227"/>
      <c r="B6557" s="227"/>
      <c r="C6557" s="32"/>
      <c r="D6557" s="32"/>
      <c r="E6557" s="229"/>
      <c r="F6557" s="32"/>
      <c r="G6557" s="229"/>
      <c r="H6557" s="229"/>
      <c r="I6557" s="32"/>
      <c r="J6557" s="32"/>
      <c r="K6557" s="229"/>
      <c r="L6557" s="229"/>
      <c r="M6557" s="232"/>
      <c r="N6557" s="229"/>
    </row>
    <row r="6558">
      <c r="A6558" s="227"/>
      <c r="B6558" s="227"/>
      <c r="C6558" s="32"/>
      <c r="D6558" s="32"/>
      <c r="E6558" s="231"/>
      <c r="F6558" s="32"/>
      <c r="G6558" s="229"/>
      <c r="H6558" s="229"/>
      <c r="I6558" s="32"/>
      <c r="J6558" s="32"/>
      <c r="K6558" s="229"/>
      <c r="L6558" s="229"/>
      <c r="M6558" s="232"/>
      <c r="N6558" s="229"/>
    </row>
    <row r="6559">
      <c r="A6559" s="227"/>
      <c r="B6559" s="227"/>
      <c r="C6559" s="32"/>
      <c r="D6559" s="32"/>
      <c r="E6559" s="231"/>
      <c r="F6559" s="32"/>
      <c r="G6559" s="229"/>
      <c r="H6559" s="229"/>
      <c r="I6559" s="32"/>
      <c r="J6559" s="32"/>
      <c r="K6559" s="229"/>
      <c r="L6559" s="229"/>
      <c r="M6559" s="232"/>
      <c r="N6559" s="229"/>
    </row>
    <row r="6560">
      <c r="A6560" s="227"/>
      <c r="B6560" s="227"/>
      <c r="C6560" s="32"/>
      <c r="D6560" s="32"/>
      <c r="E6560" s="231"/>
      <c r="F6560" s="32"/>
      <c r="G6560" s="229"/>
      <c r="H6560" s="229"/>
      <c r="I6560" s="32"/>
      <c r="J6560" s="32"/>
      <c r="K6560" s="229"/>
      <c r="L6560" s="229"/>
      <c r="M6560" s="232"/>
      <c r="N6560" s="229"/>
    </row>
    <row r="6561">
      <c r="A6561" s="227"/>
      <c r="B6561" s="227"/>
      <c r="C6561" s="32"/>
      <c r="D6561" s="32"/>
      <c r="E6561" s="231"/>
      <c r="F6561" s="32"/>
      <c r="G6561" s="229"/>
      <c r="H6561" s="229"/>
      <c r="I6561" s="32"/>
      <c r="J6561" s="32"/>
      <c r="K6561" s="229"/>
      <c r="L6561" s="229"/>
      <c r="M6561" s="232"/>
      <c r="N6561" s="229"/>
    </row>
    <row r="6562">
      <c r="A6562" s="227"/>
      <c r="B6562" s="227"/>
      <c r="C6562" s="32"/>
      <c r="D6562" s="32"/>
      <c r="E6562" s="231"/>
      <c r="F6562" s="32"/>
      <c r="G6562" s="229"/>
      <c r="H6562" s="229"/>
      <c r="I6562" s="32"/>
      <c r="J6562" s="32"/>
      <c r="K6562" s="229"/>
      <c r="L6562" s="229"/>
      <c r="M6562" s="232"/>
      <c r="N6562" s="229"/>
    </row>
    <row r="6563">
      <c r="A6563" s="227"/>
      <c r="B6563" s="227"/>
      <c r="C6563" s="32"/>
      <c r="D6563" s="32"/>
      <c r="E6563" s="229"/>
      <c r="F6563" s="32"/>
      <c r="G6563" s="229"/>
      <c r="H6563" s="229"/>
      <c r="I6563" s="32"/>
      <c r="J6563" s="32"/>
      <c r="K6563" s="229"/>
      <c r="L6563" s="229"/>
      <c r="M6563" s="232"/>
      <c r="N6563" s="229"/>
    </row>
    <row r="6564">
      <c r="A6564" s="227"/>
      <c r="B6564" s="227"/>
      <c r="C6564" s="32"/>
      <c r="D6564" s="32"/>
      <c r="E6564" s="229"/>
      <c r="F6564" s="32"/>
      <c r="G6564" s="229"/>
      <c r="H6564" s="229"/>
      <c r="I6564" s="32"/>
      <c r="J6564" s="32"/>
      <c r="K6564" s="229"/>
      <c r="L6564" s="229"/>
      <c r="M6564" s="232"/>
      <c r="N6564" s="229"/>
    </row>
    <row r="6565">
      <c r="A6565" s="227"/>
      <c r="B6565" s="227"/>
      <c r="C6565" s="32"/>
      <c r="D6565" s="32"/>
      <c r="E6565" s="231"/>
      <c r="F6565" s="32"/>
      <c r="G6565" s="229"/>
      <c r="H6565" s="229"/>
      <c r="I6565" s="32"/>
      <c r="J6565" s="32"/>
      <c r="K6565" s="229"/>
      <c r="L6565" s="229"/>
      <c r="M6565" s="232"/>
      <c r="N6565" s="229"/>
    </row>
    <row r="6566">
      <c r="A6566" s="227"/>
      <c r="B6566" s="227"/>
      <c r="C6566" s="32"/>
      <c r="D6566" s="32"/>
      <c r="E6566" s="231"/>
      <c r="F6566" s="32"/>
      <c r="G6566" s="229"/>
      <c r="H6566" s="229"/>
      <c r="I6566" s="32"/>
      <c r="J6566" s="32"/>
      <c r="K6566" s="229"/>
      <c r="L6566" s="229"/>
      <c r="M6566" s="232"/>
      <c r="N6566" s="229"/>
    </row>
    <row r="6567">
      <c r="A6567" s="227"/>
      <c r="B6567" s="227"/>
      <c r="C6567" s="32"/>
      <c r="D6567" s="32"/>
      <c r="E6567" s="231"/>
      <c r="F6567" s="32"/>
      <c r="G6567" s="229"/>
      <c r="H6567" s="229"/>
      <c r="I6567" s="32"/>
      <c r="J6567" s="32"/>
      <c r="K6567" s="229"/>
      <c r="L6567" s="229"/>
      <c r="M6567" s="232"/>
      <c r="N6567" s="229"/>
    </row>
    <row r="6568">
      <c r="A6568" s="227"/>
      <c r="B6568" s="227"/>
      <c r="C6568" s="32"/>
      <c r="D6568" s="32"/>
      <c r="E6568" s="231"/>
      <c r="F6568" s="32"/>
      <c r="G6568" s="229"/>
      <c r="H6568" s="229"/>
      <c r="I6568" s="32"/>
      <c r="J6568" s="32"/>
      <c r="K6568" s="229"/>
      <c r="L6568" s="229"/>
      <c r="M6568" s="232"/>
      <c r="N6568" s="229"/>
    </row>
    <row r="6569">
      <c r="A6569" s="227"/>
      <c r="B6569" s="227"/>
      <c r="C6569" s="32"/>
      <c r="D6569" s="32"/>
      <c r="E6569" s="231"/>
      <c r="F6569" s="32"/>
      <c r="G6569" s="229"/>
      <c r="H6569" s="229"/>
      <c r="I6569" s="32"/>
      <c r="J6569" s="32"/>
      <c r="K6569" s="229"/>
      <c r="L6569" s="229"/>
      <c r="M6569" s="232"/>
      <c r="N6569" s="229"/>
    </row>
    <row r="6570">
      <c r="A6570" s="227"/>
      <c r="B6570" s="227"/>
      <c r="C6570" s="32"/>
      <c r="D6570" s="32"/>
      <c r="E6570" s="229"/>
      <c r="F6570" s="32"/>
      <c r="G6570" s="229"/>
      <c r="H6570" s="229"/>
      <c r="I6570" s="32"/>
      <c r="J6570" s="32"/>
      <c r="K6570" s="229"/>
      <c r="L6570" s="229"/>
      <c r="M6570" s="232"/>
      <c r="N6570" s="229"/>
    </row>
    <row r="6571">
      <c r="A6571" s="227"/>
      <c r="B6571" s="227"/>
      <c r="C6571" s="32"/>
      <c r="D6571" s="32"/>
      <c r="E6571" s="231"/>
      <c r="F6571" s="32"/>
      <c r="G6571" s="229"/>
      <c r="H6571" s="229"/>
      <c r="I6571" s="32"/>
      <c r="J6571" s="32"/>
      <c r="K6571" s="229"/>
      <c r="L6571" s="229"/>
      <c r="M6571" s="232"/>
      <c r="N6571" s="229"/>
    </row>
    <row r="6572">
      <c r="A6572" s="227"/>
      <c r="B6572" s="227"/>
      <c r="C6572" s="32"/>
      <c r="D6572" s="32"/>
      <c r="E6572" s="229"/>
      <c r="F6572" s="32"/>
      <c r="G6572" s="229"/>
      <c r="H6572" s="229"/>
      <c r="I6572" s="32"/>
      <c r="J6572" s="32"/>
      <c r="K6572" s="229"/>
      <c r="L6572" s="229"/>
      <c r="M6572" s="232"/>
      <c r="N6572" s="229"/>
    </row>
    <row r="6573">
      <c r="A6573" s="227"/>
      <c r="B6573" s="227"/>
      <c r="C6573" s="32"/>
      <c r="D6573" s="32"/>
      <c r="E6573" s="229"/>
      <c r="F6573" s="32"/>
      <c r="G6573" s="229"/>
      <c r="H6573" s="229"/>
      <c r="I6573" s="32"/>
      <c r="J6573" s="32"/>
      <c r="K6573" s="229"/>
      <c r="L6573" s="229"/>
      <c r="M6573" s="232"/>
      <c r="N6573" s="229"/>
    </row>
    <row r="6574">
      <c r="A6574" s="227"/>
      <c r="B6574" s="227"/>
      <c r="C6574" s="32"/>
      <c r="D6574" s="32"/>
      <c r="E6574" s="231"/>
      <c r="F6574" s="32"/>
      <c r="G6574" s="229"/>
      <c r="H6574" s="229"/>
      <c r="I6574" s="32"/>
      <c r="J6574" s="32"/>
      <c r="K6574" s="229"/>
      <c r="L6574" s="229"/>
      <c r="M6574" s="232"/>
      <c r="N6574" s="229"/>
    </row>
    <row r="6575">
      <c r="A6575" s="227"/>
      <c r="B6575" s="227"/>
      <c r="C6575" s="32"/>
      <c r="D6575" s="32"/>
      <c r="E6575" s="229"/>
      <c r="F6575" s="32"/>
      <c r="G6575" s="229"/>
      <c r="H6575" s="229"/>
      <c r="I6575" s="32"/>
      <c r="J6575" s="32"/>
      <c r="K6575" s="229"/>
      <c r="L6575" s="229"/>
      <c r="M6575" s="232"/>
      <c r="N6575" s="229"/>
    </row>
    <row r="6576">
      <c r="A6576" s="227"/>
      <c r="B6576" s="227"/>
      <c r="C6576" s="32"/>
      <c r="D6576" s="32"/>
      <c r="E6576" s="229"/>
      <c r="F6576" s="32"/>
      <c r="G6576" s="229"/>
      <c r="H6576" s="229"/>
      <c r="I6576" s="32"/>
      <c r="J6576" s="32"/>
      <c r="K6576" s="229"/>
      <c r="L6576" s="229"/>
      <c r="M6576" s="232"/>
      <c r="N6576" s="229"/>
    </row>
    <row r="6577">
      <c r="A6577" s="227"/>
      <c r="B6577" s="227"/>
      <c r="C6577" s="32"/>
      <c r="D6577" s="32"/>
      <c r="E6577" s="229"/>
      <c r="F6577" s="32"/>
      <c r="G6577" s="229"/>
      <c r="H6577" s="229"/>
      <c r="I6577" s="32"/>
      <c r="J6577" s="32"/>
      <c r="K6577" s="229"/>
      <c r="L6577" s="229"/>
      <c r="M6577" s="232"/>
      <c r="N6577" s="229"/>
    </row>
    <row r="6578">
      <c r="A6578" s="227"/>
      <c r="B6578" s="227"/>
      <c r="C6578" s="32"/>
      <c r="D6578" s="32"/>
      <c r="E6578" s="231"/>
      <c r="F6578" s="32"/>
      <c r="G6578" s="229"/>
      <c r="H6578" s="229"/>
      <c r="I6578" s="232"/>
      <c r="J6578" s="32"/>
      <c r="K6578" s="229"/>
      <c r="L6578" s="229"/>
      <c r="M6578" s="232"/>
      <c r="N6578" s="229"/>
    </row>
    <row r="6579">
      <c r="A6579" s="227"/>
      <c r="B6579" s="227"/>
      <c r="C6579" s="32"/>
      <c r="D6579" s="32"/>
      <c r="E6579" s="229"/>
      <c r="F6579" s="32"/>
      <c r="G6579" s="229"/>
      <c r="H6579" s="229"/>
      <c r="I6579" s="32"/>
      <c r="J6579" s="32"/>
      <c r="K6579" s="229"/>
      <c r="L6579" s="229"/>
      <c r="M6579" s="232"/>
      <c r="N6579" s="229"/>
    </row>
    <row r="6580">
      <c r="A6580" s="227"/>
      <c r="B6580" s="227"/>
      <c r="C6580" s="32"/>
      <c r="D6580" s="32"/>
      <c r="E6580" s="229"/>
      <c r="F6580" s="32"/>
      <c r="G6580" s="229"/>
      <c r="H6580" s="229"/>
      <c r="I6580" s="32"/>
      <c r="J6580" s="32"/>
      <c r="K6580" s="229"/>
      <c r="L6580" s="229"/>
      <c r="M6580" s="232"/>
      <c r="N6580" s="229"/>
    </row>
    <row r="6581">
      <c r="A6581" s="227"/>
      <c r="B6581" s="227"/>
      <c r="C6581" s="32"/>
      <c r="D6581" s="32"/>
      <c r="E6581" s="229"/>
      <c r="F6581" s="32"/>
      <c r="G6581" s="229"/>
      <c r="H6581" s="229"/>
      <c r="I6581" s="32"/>
      <c r="J6581" s="32"/>
      <c r="K6581" s="229"/>
      <c r="L6581" s="229"/>
      <c r="M6581" s="232"/>
      <c r="N6581" s="229"/>
    </row>
    <row r="6582">
      <c r="A6582" s="227"/>
      <c r="B6582" s="227"/>
      <c r="C6582" s="32"/>
      <c r="D6582" s="32"/>
      <c r="E6582" s="229"/>
      <c r="F6582" s="32"/>
      <c r="G6582" s="229"/>
      <c r="H6582" s="229"/>
      <c r="I6582" s="32"/>
      <c r="J6582" s="32"/>
      <c r="K6582" s="229"/>
      <c r="L6582" s="229"/>
      <c r="M6582" s="232"/>
      <c r="N6582" s="229"/>
    </row>
    <row r="6583">
      <c r="A6583" s="227"/>
      <c r="B6583" s="227"/>
      <c r="C6583" s="32"/>
      <c r="D6583" s="32"/>
      <c r="E6583" s="229"/>
      <c r="F6583" s="32"/>
      <c r="G6583" s="229"/>
      <c r="H6583" s="229"/>
      <c r="I6583" s="32"/>
      <c r="J6583" s="32"/>
      <c r="K6583" s="229"/>
      <c r="L6583" s="229"/>
      <c r="M6583" s="232"/>
      <c r="N6583" s="229"/>
    </row>
    <row r="6584">
      <c r="A6584" s="227"/>
      <c r="B6584" s="227"/>
      <c r="C6584" s="32"/>
      <c r="D6584" s="32"/>
      <c r="E6584" s="231"/>
      <c r="F6584" s="32"/>
      <c r="G6584" s="229"/>
      <c r="H6584" s="229"/>
      <c r="I6584" s="32"/>
      <c r="J6584" s="32"/>
      <c r="K6584" s="229"/>
      <c r="L6584" s="229"/>
      <c r="M6584" s="232"/>
      <c r="N6584" s="229"/>
    </row>
    <row r="6585">
      <c r="A6585" s="227"/>
      <c r="B6585" s="227"/>
      <c r="C6585" s="32"/>
      <c r="D6585" s="32"/>
      <c r="E6585" s="231"/>
      <c r="F6585" s="32"/>
      <c r="G6585" s="229"/>
      <c r="H6585" s="229"/>
      <c r="I6585" s="32"/>
      <c r="J6585" s="32"/>
      <c r="K6585" s="229"/>
      <c r="L6585" s="229"/>
      <c r="M6585" s="232"/>
      <c r="N6585" s="229"/>
    </row>
    <row r="6586">
      <c r="A6586" s="227"/>
      <c r="B6586" s="227"/>
      <c r="C6586" s="32"/>
      <c r="D6586" s="32"/>
      <c r="E6586" s="231"/>
      <c r="F6586" s="32"/>
      <c r="G6586" s="229"/>
      <c r="H6586" s="229"/>
      <c r="I6586" s="32"/>
      <c r="J6586" s="32"/>
      <c r="K6586" s="229"/>
      <c r="L6586" s="229"/>
      <c r="M6586" s="232"/>
      <c r="N6586" s="229"/>
    </row>
    <row r="6587">
      <c r="A6587" s="227"/>
      <c r="B6587" s="227"/>
      <c r="C6587" s="32"/>
      <c r="D6587" s="32"/>
      <c r="E6587" s="231"/>
      <c r="F6587" s="32"/>
      <c r="G6587" s="229"/>
      <c r="H6587" s="229"/>
      <c r="I6587" s="32"/>
      <c r="J6587" s="32"/>
      <c r="K6587" s="229"/>
      <c r="L6587" s="229"/>
      <c r="M6587" s="232"/>
      <c r="N6587" s="229"/>
    </row>
    <row r="6588">
      <c r="A6588" s="227"/>
      <c r="B6588" s="227"/>
      <c r="C6588" s="32"/>
      <c r="D6588" s="32"/>
      <c r="E6588" s="229"/>
      <c r="F6588" s="32"/>
      <c r="G6588" s="229"/>
      <c r="H6588" s="229"/>
      <c r="I6588" s="32"/>
      <c r="J6588" s="32"/>
      <c r="K6588" s="229"/>
      <c r="L6588" s="229"/>
      <c r="M6588" s="232"/>
      <c r="N6588" s="229"/>
    </row>
    <row r="6589">
      <c r="A6589" s="227"/>
      <c r="B6589" s="227"/>
      <c r="C6589" s="32"/>
      <c r="D6589" s="32"/>
      <c r="E6589" s="229"/>
      <c r="F6589" s="32"/>
      <c r="G6589" s="229"/>
      <c r="H6589" s="229"/>
      <c r="I6589" s="32"/>
      <c r="J6589" s="32"/>
      <c r="K6589" s="229"/>
      <c r="L6589" s="229"/>
      <c r="M6589" s="232"/>
      <c r="N6589" s="229"/>
    </row>
    <row r="6590">
      <c r="A6590" s="227"/>
      <c r="B6590" s="227"/>
      <c r="C6590" s="32"/>
      <c r="D6590" s="32"/>
      <c r="E6590" s="229"/>
      <c r="F6590" s="32"/>
      <c r="G6590" s="229"/>
      <c r="H6590" s="229"/>
      <c r="I6590" s="32"/>
      <c r="J6590" s="32"/>
      <c r="K6590" s="229"/>
      <c r="L6590" s="229"/>
      <c r="M6590" s="232"/>
      <c r="N6590" s="229"/>
    </row>
    <row r="6591">
      <c r="A6591" s="227"/>
      <c r="B6591" s="227"/>
      <c r="C6591" s="32"/>
      <c r="D6591" s="32"/>
      <c r="E6591" s="229"/>
      <c r="F6591" s="32"/>
      <c r="G6591" s="229"/>
      <c r="H6591" s="229"/>
      <c r="I6591" s="32"/>
      <c r="J6591" s="32"/>
      <c r="K6591" s="229"/>
      <c r="L6591" s="229"/>
      <c r="M6591" s="232"/>
      <c r="N6591" s="229"/>
    </row>
    <row r="6592">
      <c r="A6592" s="227"/>
      <c r="B6592" s="227"/>
      <c r="C6592" s="32"/>
      <c r="D6592" s="32"/>
      <c r="E6592" s="229"/>
      <c r="F6592" s="32"/>
      <c r="G6592" s="229"/>
      <c r="H6592" s="229"/>
      <c r="I6592" s="32"/>
      <c r="J6592" s="32"/>
      <c r="K6592" s="229"/>
      <c r="L6592" s="229"/>
      <c r="M6592" s="232"/>
      <c r="N6592" s="229"/>
    </row>
    <row r="6593">
      <c r="A6593" s="227"/>
      <c r="B6593" s="227"/>
      <c r="C6593" s="32"/>
      <c r="D6593" s="32"/>
      <c r="E6593" s="231"/>
      <c r="F6593" s="32"/>
      <c r="G6593" s="229"/>
      <c r="H6593" s="229"/>
      <c r="I6593" s="32"/>
      <c r="J6593" s="32"/>
      <c r="K6593" s="229"/>
      <c r="L6593" s="229"/>
      <c r="M6593" s="232"/>
      <c r="N6593" s="229"/>
    </row>
    <row r="6594">
      <c r="A6594" s="227"/>
      <c r="B6594" s="227"/>
      <c r="C6594" s="32"/>
      <c r="D6594" s="32"/>
      <c r="E6594" s="231"/>
      <c r="F6594" s="32"/>
      <c r="G6594" s="229"/>
      <c r="H6594" s="229"/>
      <c r="I6594" s="32"/>
      <c r="J6594" s="32"/>
      <c r="K6594" s="229"/>
      <c r="L6594" s="229"/>
      <c r="M6594" s="232"/>
      <c r="N6594" s="229"/>
    </row>
    <row r="6595">
      <c r="A6595" s="227"/>
      <c r="B6595" s="227"/>
      <c r="C6595" s="32"/>
      <c r="D6595" s="32"/>
      <c r="E6595" s="229"/>
      <c r="F6595" s="32"/>
      <c r="G6595" s="229"/>
      <c r="H6595" s="229"/>
      <c r="I6595" s="32"/>
      <c r="J6595" s="32"/>
      <c r="K6595" s="229"/>
      <c r="L6595" s="229"/>
      <c r="M6595" s="232"/>
      <c r="N6595" s="229"/>
    </row>
    <row r="6596">
      <c r="A6596" s="227"/>
      <c r="B6596" s="227"/>
      <c r="C6596" s="32"/>
      <c r="D6596" s="32"/>
      <c r="E6596" s="229"/>
      <c r="F6596" s="32"/>
      <c r="G6596" s="229"/>
      <c r="H6596" s="229"/>
      <c r="I6596" s="32"/>
      <c r="J6596" s="32"/>
      <c r="K6596" s="229"/>
      <c r="L6596" s="229"/>
      <c r="M6596" s="232"/>
      <c r="N6596" s="229"/>
    </row>
    <row r="6597">
      <c r="A6597" s="227"/>
      <c r="B6597" s="227"/>
      <c r="C6597" s="32"/>
      <c r="D6597" s="32"/>
      <c r="E6597" s="231"/>
      <c r="F6597" s="32"/>
      <c r="G6597" s="229"/>
      <c r="H6597" s="229"/>
      <c r="I6597" s="32"/>
      <c r="J6597" s="32"/>
      <c r="K6597" s="229"/>
      <c r="L6597" s="229"/>
      <c r="M6597" s="232"/>
      <c r="N6597" s="229"/>
    </row>
    <row r="6598">
      <c r="A6598" s="227"/>
      <c r="B6598" s="227"/>
      <c r="C6598" s="32"/>
      <c r="D6598" s="32"/>
      <c r="E6598" s="229"/>
      <c r="F6598" s="32"/>
      <c r="G6598" s="229"/>
      <c r="H6598" s="229"/>
      <c r="I6598" s="32"/>
      <c r="J6598" s="32"/>
      <c r="K6598" s="229"/>
      <c r="L6598" s="229"/>
      <c r="M6598" s="232"/>
      <c r="N6598" s="229"/>
    </row>
    <row r="6599">
      <c r="A6599" s="227"/>
      <c r="B6599" s="227"/>
      <c r="C6599" s="32"/>
      <c r="D6599" s="32"/>
      <c r="E6599" s="231"/>
      <c r="F6599" s="32"/>
      <c r="G6599" s="229"/>
      <c r="H6599" s="229"/>
      <c r="I6599" s="32"/>
      <c r="J6599" s="32"/>
      <c r="K6599" s="229"/>
      <c r="L6599" s="229"/>
      <c r="M6599" s="232"/>
      <c r="N6599" s="229"/>
    </row>
    <row r="6600">
      <c r="A6600" s="227"/>
      <c r="B6600" s="227"/>
      <c r="C6600" s="32"/>
      <c r="D6600" s="32"/>
      <c r="E6600" s="229"/>
      <c r="F6600" s="32"/>
      <c r="G6600" s="229"/>
      <c r="H6600" s="229"/>
      <c r="I6600" s="32"/>
      <c r="J6600" s="32"/>
      <c r="K6600" s="229"/>
      <c r="L6600" s="229"/>
      <c r="M6600" s="232"/>
      <c r="N6600" s="229"/>
    </row>
    <row r="6601">
      <c r="A6601" s="227"/>
      <c r="B6601" s="227"/>
      <c r="C6601" s="32"/>
      <c r="D6601" s="32"/>
      <c r="E6601" s="231"/>
      <c r="F6601" s="32"/>
      <c r="G6601" s="229"/>
      <c r="H6601" s="229"/>
      <c r="I6601" s="32"/>
      <c r="J6601" s="32"/>
      <c r="K6601" s="229"/>
      <c r="L6601" s="229"/>
      <c r="M6601" s="232"/>
      <c r="N6601" s="229"/>
    </row>
    <row r="6602">
      <c r="A6602" s="227"/>
      <c r="B6602" s="227"/>
      <c r="C6602" s="32"/>
      <c r="D6602" s="32"/>
      <c r="E6602" s="229"/>
      <c r="F6602" s="32"/>
      <c r="G6602" s="229"/>
      <c r="H6602" s="229"/>
      <c r="I6602" s="32"/>
      <c r="J6602" s="32"/>
      <c r="K6602" s="229"/>
      <c r="L6602" s="229"/>
      <c r="M6602" s="232"/>
      <c r="N6602" s="229"/>
    </row>
    <row r="6603">
      <c r="A6603" s="227"/>
      <c r="B6603" s="227"/>
      <c r="C6603" s="32"/>
      <c r="D6603" s="32"/>
      <c r="E6603" s="231"/>
      <c r="F6603" s="32"/>
      <c r="G6603" s="229"/>
      <c r="H6603" s="229"/>
      <c r="I6603" s="32"/>
      <c r="J6603" s="32"/>
      <c r="K6603" s="229"/>
      <c r="L6603" s="229"/>
      <c r="M6603" s="232"/>
      <c r="N6603" s="229"/>
    </row>
    <row r="6604">
      <c r="A6604" s="227"/>
      <c r="B6604" s="227"/>
      <c r="C6604" s="32"/>
      <c r="D6604" s="32"/>
      <c r="E6604" s="229"/>
      <c r="F6604" s="32"/>
      <c r="G6604" s="229"/>
      <c r="H6604" s="229"/>
      <c r="I6604" s="32"/>
      <c r="J6604" s="32"/>
      <c r="K6604" s="229"/>
      <c r="L6604" s="229"/>
      <c r="M6604" s="232"/>
      <c r="N6604" s="229"/>
    </row>
    <row r="6605">
      <c r="A6605" s="227"/>
      <c r="B6605" s="227"/>
      <c r="C6605" s="32"/>
      <c r="D6605" s="32"/>
      <c r="E6605" s="231"/>
      <c r="F6605" s="32"/>
      <c r="G6605" s="229"/>
      <c r="H6605" s="229"/>
      <c r="I6605" s="32"/>
      <c r="J6605" s="32"/>
      <c r="K6605" s="229"/>
      <c r="L6605" s="229"/>
      <c r="M6605" s="232"/>
      <c r="N6605" s="229"/>
    </row>
    <row r="6606">
      <c r="A6606" s="227"/>
      <c r="B6606" s="227"/>
      <c r="C6606" s="32"/>
      <c r="D6606" s="32"/>
      <c r="E6606" s="229"/>
      <c r="F6606" s="32"/>
      <c r="G6606" s="229"/>
      <c r="H6606" s="229"/>
      <c r="I6606" s="32"/>
      <c r="J6606" s="32"/>
      <c r="K6606" s="229"/>
      <c r="L6606" s="229"/>
      <c r="M6606" s="232"/>
      <c r="N6606" s="229"/>
    </row>
    <row r="6607">
      <c r="A6607" s="227"/>
      <c r="B6607" s="227"/>
      <c r="C6607" s="32"/>
      <c r="D6607" s="32"/>
      <c r="E6607" s="231"/>
      <c r="F6607" s="32"/>
      <c r="G6607" s="229"/>
      <c r="H6607" s="229"/>
      <c r="I6607" s="232"/>
      <c r="J6607" s="32"/>
      <c r="K6607" s="229"/>
      <c r="L6607" s="229"/>
      <c r="M6607" s="232"/>
      <c r="N6607" s="229"/>
    </row>
    <row r="6608">
      <c r="A6608" s="227"/>
      <c r="B6608" s="227"/>
      <c r="C6608" s="32"/>
      <c r="D6608" s="32"/>
      <c r="E6608" s="229"/>
      <c r="F6608" s="32"/>
      <c r="G6608" s="229"/>
      <c r="H6608" s="229"/>
      <c r="I6608" s="32"/>
      <c r="J6608" s="32"/>
      <c r="K6608" s="229"/>
      <c r="L6608" s="229"/>
      <c r="M6608" s="232"/>
      <c r="N6608" s="229"/>
    </row>
    <row r="6609">
      <c r="A6609" s="227"/>
      <c r="B6609" s="227"/>
      <c r="C6609" s="32"/>
      <c r="D6609" s="32"/>
      <c r="E6609" s="229"/>
      <c r="F6609" s="32"/>
      <c r="G6609" s="229"/>
      <c r="H6609" s="229"/>
      <c r="I6609" s="32"/>
      <c r="J6609" s="32"/>
      <c r="K6609" s="229"/>
      <c r="L6609" s="229"/>
      <c r="M6609" s="232"/>
      <c r="N6609" s="229"/>
    </row>
    <row r="6610">
      <c r="A6610" s="227"/>
      <c r="B6610" s="227"/>
      <c r="C6610" s="32"/>
      <c r="D6610" s="32"/>
      <c r="E6610" s="231"/>
      <c r="F6610" s="32"/>
      <c r="G6610" s="229"/>
      <c r="H6610" s="229"/>
      <c r="I6610" s="32"/>
      <c r="J6610" s="32"/>
      <c r="K6610" s="229"/>
      <c r="L6610" s="229"/>
      <c r="M6610" s="232"/>
      <c r="N6610" s="229"/>
    </row>
    <row r="6611">
      <c r="A6611" s="227"/>
      <c r="B6611" s="227"/>
      <c r="C6611" s="32"/>
      <c r="D6611" s="32"/>
      <c r="E6611" s="229"/>
      <c r="F6611" s="32"/>
      <c r="G6611" s="229"/>
      <c r="H6611" s="229"/>
      <c r="I6611" s="32"/>
      <c r="J6611" s="32"/>
      <c r="K6611" s="229"/>
      <c r="L6611" s="229"/>
      <c r="M6611" s="232"/>
      <c r="N6611" s="229"/>
    </row>
    <row r="6612">
      <c r="A6612" s="227"/>
      <c r="B6612" s="227"/>
      <c r="C6612" s="32"/>
      <c r="D6612" s="32"/>
      <c r="E6612" s="229"/>
      <c r="F6612" s="32"/>
      <c r="G6612" s="229"/>
      <c r="H6612" s="229"/>
      <c r="I6612" s="32"/>
      <c r="J6612" s="32"/>
      <c r="K6612" s="229"/>
      <c r="L6612" s="229"/>
      <c r="M6612" s="232"/>
      <c r="N6612" s="229"/>
    </row>
    <row r="6613">
      <c r="A6613" s="227"/>
      <c r="B6613" s="227"/>
      <c r="C6613" s="32"/>
      <c r="D6613" s="32"/>
      <c r="E6613" s="229"/>
      <c r="F6613" s="32"/>
      <c r="G6613" s="229"/>
      <c r="H6613" s="229"/>
      <c r="I6613" s="32"/>
      <c r="J6613" s="32"/>
      <c r="K6613" s="229"/>
      <c r="L6613" s="229"/>
      <c r="M6613" s="232"/>
      <c r="N6613" s="229"/>
    </row>
    <row r="6614">
      <c r="A6614" s="227"/>
      <c r="B6614" s="227"/>
      <c r="C6614" s="32"/>
      <c r="D6614" s="32"/>
      <c r="E6614" s="229"/>
      <c r="F6614" s="32"/>
      <c r="G6614" s="229"/>
      <c r="H6614" s="229"/>
      <c r="I6614" s="32"/>
      <c r="J6614" s="32"/>
      <c r="K6614" s="229"/>
      <c r="L6614" s="229"/>
      <c r="M6614" s="232"/>
      <c r="N6614" s="229"/>
    </row>
    <row r="6615">
      <c r="A6615" s="227"/>
      <c r="B6615" s="227"/>
      <c r="C6615" s="32"/>
      <c r="D6615" s="32"/>
      <c r="E6615" s="229"/>
      <c r="F6615" s="32"/>
      <c r="G6615" s="229"/>
      <c r="H6615" s="229"/>
      <c r="I6615" s="32"/>
      <c r="J6615" s="32"/>
      <c r="K6615" s="229"/>
      <c r="L6615" s="229"/>
      <c r="M6615" s="232"/>
      <c r="N6615" s="229"/>
    </row>
    <row r="6616">
      <c r="A6616" s="227"/>
      <c r="B6616" s="227"/>
      <c r="C6616" s="32"/>
      <c r="D6616" s="32"/>
      <c r="E6616" s="229"/>
      <c r="F6616" s="32"/>
      <c r="G6616" s="229"/>
      <c r="H6616" s="229"/>
      <c r="I6616" s="32"/>
      <c r="J6616" s="32"/>
      <c r="K6616" s="229"/>
      <c r="L6616" s="229"/>
      <c r="M6616" s="232"/>
      <c r="N6616" s="229"/>
    </row>
    <row r="6617">
      <c r="A6617" s="227"/>
      <c r="B6617" s="227"/>
      <c r="C6617" s="32"/>
      <c r="D6617" s="32"/>
      <c r="E6617" s="231"/>
      <c r="F6617" s="32"/>
      <c r="G6617" s="229"/>
      <c r="H6617" s="229"/>
      <c r="I6617" s="32"/>
      <c r="J6617" s="32"/>
      <c r="K6617" s="229"/>
      <c r="L6617" s="229"/>
      <c r="M6617" s="232"/>
      <c r="N6617" s="229"/>
    </row>
    <row r="6618">
      <c r="A6618" s="227"/>
      <c r="B6618" s="227"/>
      <c r="C6618" s="32"/>
      <c r="D6618" s="32"/>
      <c r="E6618" s="229"/>
      <c r="F6618" s="32"/>
      <c r="G6618" s="229"/>
      <c r="H6618" s="229"/>
      <c r="I6618" s="32"/>
      <c r="J6618" s="32"/>
      <c r="K6618" s="229"/>
      <c r="L6618" s="229"/>
      <c r="M6618" s="232"/>
      <c r="N6618" s="229"/>
    </row>
    <row r="6619">
      <c r="A6619" s="227"/>
      <c r="B6619" s="227"/>
      <c r="C6619" s="32"/>
      <c r="D6619" s="32"/>
      <c r="E6619" s="229"/>
      <c r="F6619" s="32"/>
      <c r="G6619" s="229"/>
      <c r="H6619" s="229"/>
      <c r="I6619" s="32"/>
      <c r="J6619" s="32"/>
      <c r="K6619" s="229"/>
      <c r="L6619" s="229"/>
      <c r="M6619" s="232"/>
      <c r="N6619" s="229"/>
    </row>
    <row r="6620">
      <c r="A6620" s="227"/>
      <c r="B6620" s="227"/>
      <c r="C6620" s="32"/>
      <c r="D6620" s="32"/>
      <c r="E6620" s="229"/>
      <c r="F6620" s="32"/>
      <c r="G6620" s="229"/>
      <c r="H6620" s="229"/>
      <c r="I6620" s="32"/>
      <c r="J6620" s="32"/>
      <c r="K6620" s="229"/>
      <c r="L6620" s="229"/>
      <c r="M6620" s="232"/>
      <c r="N6620" s="229"/>
    </row>
    <row r="6621">
      <c r="A6621" s="227"/>
      <c r="B6621" s="227"/>
      <c r="C6621" s="32"/>
      <c r="D6621" s="32"/>
      <c r="E6621" s="229"/>
      <c r="F6621" s="32"/>
      <c r="G6621" s="229"/>
      <c r="H6621" s="229"/>
      <c r="I6621" s="32"/>
      <c r="J6621" s="32"/>
      <c r="K6621" s="229"/>
      <c r="L6621" s="229"/>
      <c r="M6621" s="232"/>
      <c r="N6621" s="229"/>
    </row>
    <row r="6622">
      <c r="A6622" s="227"/>
      <c r="B6622" s="227"/>
      <c r="C6622" s="32"/>
      <c r="D6622" s="32"/>
      <c r="E6622" s="229"/>
      <c r="F6622" s="32"/>
      <c r="G6622" s="229"/>
      <c r="H6622" s="229"/>
      <c r="I6622" s="32"/>
      <c r="J6622" s="32"/>
      <c r="K6622" s="229"/>
      <c r="L6622" s="229"/>
      <c r="M6622" s="232"/>
      <c r="N6622" s="229"/>
    </row>
    <row r="6623">
      <c r="A6623" s="227"/>
      <c r="B6623" s="227"/>
      <c r="C6623" s="32"/>
      <c r="D6623" s="32"/>
      <c r="E6623" s="229"/>
      <c r="F6623" s="32"/>
      <c r="G6623" s="229"/>
      <c r="H6623" s="229"/>
      <c r="I6623" s="32"/>
      <c r="J6623" s="32"/>
      <c r="K6623" s="229"/>
      <c r="L6623" s="229"/>
      <c r="M6623" s="232"/>
      <c r="N6623" s="229"/>
    </row>
    <row r="6624">
      <c r="A6624" s="227"/>
      <c r="B6624" s="227"/>
      <c r="C6624" s="32"/>
      <c r="D6624" s="32"/>
      <c r="E6624" s="229"/>
      <c r="F6624" s="32"/>
      <c r="G6624" s="229"/>
      <c r="H6624" s="229"/>
      <c r="I6624" s="32"/>
      <c r="J6624" s="32"/>
      <c r="K6624" s="229"/>
      <c r="L6624" s="229"/>
      <c r="M6624" s="232"/>
      <c r="N6624" s="229"/>
    </row>
    <row r="6625">
      <c r="A6625" s="227"/>
      <c r="B6625" s="227"/>
      <c r="C6625" s="32"/>
      <c r="D6625" s="32"/>
      <c r="E6625" s="231"/>
      <c r="F6625" s="32"/>
      <c r="G6625" s="229"/>
      <c r="H6625" s="229"/>
      <c r="I6625" s="32"/>
      <c r="J6625" s="32"/>
      <c r="K6625" s="229"/>
      <c r="L6625" s="229"/>
      <c r="M6625" s="232"/>
      <c r="N6625" s="229"/>
    </row>
    <row r="6626">
      <c r="A6626" s="227"/>
      <c r="B6626" s="227"/>
      <c r="C6626" s="32"/>
      <c r="D6626" s="32"/>
      <c r="E6626" s="231"/>
      <c r="F6626" s="32"/>
      <c r="G6626" s="229"/>
      <c r="H6626" s="229"/>
      <c r="I6626" s="32"/>
      <c r="J6626" s="32"/>
      <c r="K6626" s="229"/>
      <c r="L6626" s="229"/>
      <c r="M6626" s="232"/>
      <c r="N6626" s="229"/>
    </row>
    <row r="6627">
      <c r="A6627" s="227"/>
      <c r="B6627" s="227"/>
      <c r="C6627" s="32"/>
      <c r="D6627" s="32"/>
      <c r="E6627" s="229"/>
      <c r="F6627" s="32"/>
      <c r="G6627" s="229"/>
      <c r="H6627" s="229"/>
      <c r="I6627" s="32"/>
      <c r="J6627" s="32"/>
      <c r="K6627" s="229"/>
      <c r="L6627" s="229"/>
      <c r="M6627" s="232"/>
      <c r="N6627" s="229"/>
    </row>
    <row r="6628">
      <c r="A6628" s="227"/>
      <c r="B6628" s="227"/>
      <c r="C6628" s="32"/>
      <c r="D6628" s="32"/>
      <c r="E6628" s="231"/>
      <c r="F6628" s="32"/>
      <c r="G6628" s="229"/>
      <c r="H6628" s="229"/>
      <c r="I6628" s="32"/>
      <c r="J6628" s="32"/>
      <c r="K6628" s="229"/>
      <c r="L6628" s="229"/>
      <c r="M6628" s="232"/>
      <c r="N6628" s="229"/>
    </row>
    <row r="6629">
      <c r="A6629" s="227"/>
      <c r="B6629" s="227"/>
      <c r="C6629" s="32"/>
      <c r="D6629" s="32"/>
      <c r="E6629" s="229"/>
      <c r="F6629" s="32"/>
      <c r="G6629" s="229"/>
      <c r="H6629" s="229"/>
      <c r="I6629" s="32"/>
      <c r="J6629" s="32"/>
      <c r="K6629" s="229"/>
      <c r="L6629" s="229"/>
      <c r="M6629" s="232"/>
      <c r="N6629" s="229"/>
    </row>
    <row r="6630">
      <c r="A6630" s="227"/>
      <c r="B6630" s="227"/>
      <c r="C6630" s="32"/>
      <c r="D6630" s="32"/>
      <c r="E6630" s="229"/>
      <c r="F6630" s="32"/>
      <c r="G6630" s="229"/>
      <c r="H6630" s="229"/>
      <c r="I6630" s="32"/>
      <c r="J6630" s="32"/>
      <c r="K6630" s="229"/>
      <c r="L6630" s="229"/>
      <c r="M6630" s="232"/>
      <c r="N6630" s="229"/>
    </row>
    <row r="6631">
      <c r="A6631" s="227"/>
      <c r="B6631" s="227"/>
      <c r="C6631" s="32"/>
      <c r="D6631" s="32"/>
      <c r="E6631" s="231"/>
      <c r="F6631" s="32"/>
      <c r="G6631" s="229"/>
      <c r="H6631" s="229"/>
      <c r="I6631" s="32"/>
      <c r="J6631" s="32"/>
      <c r="K6631" s="229"/>
      <c r="L6631" s="229"/>
      <c r="M6631" s="232"/>
      <c r="N6631" s="229"/>
    </row>
    <row r="6632">
      <c r="A6632" s="227"/>
      <c r="B6632" s="227"/>
      <c r="C6632" s="32"/>
      <c r="D6632" s="32"/>
      <c r="E6632" s="229"/>
      <c r="F6632" s="32"/>
      <c r="G6632" s="229"/>
      <c r="H6632" s="229"/>
      <c r="I6632" s="32"/>
      <c r="J6632" s="32"/>
      <c r="K6632" s="229"/>
      <c r="L6632" s="229"/>
      <c r="M6632" s="232"/>
      <c r="N6632" s="229"/>
    </row>
    <row r="6633">
      <c r="A6633" s="227"/>
      <c r="B6633" s="227"/>
      <c r="C6633" s="32"/>
      <c r="D6633" s="32"/>
      <c r="E6633" s="231"/>
      <c r="F6633" s="32"/>
      <c r="G6633" s="229"/>
      <c r="H6633" s="229"/>
      <c r="I6633" s="32"/>
      <c r="J6633" s="32"/>
      <c r="K6633" s="229"/>
      <c r="L6633" s="229"/>
      <c r="M6633" s="232"/>
      <c r="N6633" s="229"/>
    </row>
    <row r="6634">
      <c r="A6634" s="227"/>
      <c r="B6634" s="227"/>
      <c r="C6634" s="32"/>
      <c r="D6634" s="32"/>
      <c r="E6634" s="231"/>
      <c r="F6634" s="32"/>
      <c r="G6634" s="229"/>
      <c r="H6634" s="229"/>
      <c r="I6634" s="32"/>
      <c r="J6634" s="32"/>
      <c r="K6634" s="229"/>
      <c r="L6634" s="229"/>
      <c r="M6634" s="232"/>
      <c r="N6634" s="229"/>
    </row>
    <row r="6635">
      <c r="A6635" s="227"/>
      <c r="B6635" s="227"/>
      <c r="C6635" s="32"/>
      <c r="D6635" s="32"/>
      <c r="E6635" s="229"/>
      <c r="F6635" s="32"/>
      <c r="G6635" s="229"/>
      <c r="H6635" s="229"/>
      <c r="I6635" s="32"/>
      <c r="J6635" s="32"/>
      <c r="K6635" s="229"/>
      <c r="L6635" s="229"/>
      <c r="M6635" s="232"/>
      <c r="N6635" s="229"/>
    </row>
    <row r="6636">
      <c r="A6636" s="227"/>
      <c r="B6636" s="227"/>
      <c r="C6636" s="32"/>
      <c r="D6636" s="32"/>
      <c r="E6636" s="229"/>
      <c r="F6636" s="32"/>
      <c r="G6636" s="229"/>
      <c r="H6636" s="229"/>
      <c r="I6636" s="32"/>
      <c r="J6636" s="32"/>
      <c r="K6636" s="229"/>
      <c r="L6636" s="229"/>
      <c r="M6636" s="232"/>
      <c r="N6636" s="229"/>
    </row>
    <row r="6637">
      <c r="A6637" s="227"/>
      <c r="B6637" s="227"/>
      <c r="C6637" s="32"/>
      <c r="D6637" s="32"/>
      <c r="E6637" s="231"/>
      <c r="F6637" s="32"/>
      <c r="G6637" s="229"/>
      <c r="H6637" s="229"/>
      <c r="I6637" s="32"/>
      <c r="J6637" s="32"/>
      <c r="K6637" s="229"/>
      <c r="L6637" s="229"/>
      <c r="M6637" s="232"/>
      <c r="N6637" s="229"/>
    </row>
    <row r="6638">
      <c r="A6638" s="227"/>
      <c r="B6638" s="227"/>
      <c r="C6638" s="32"/>
      <c r="D6638" s="32"/>
      <c r="E6638" s="229"/>
      <c r="F6638" s="32"/>
      <c r="G6638" s="229"/>
      <c r="H6638" s="229"/>
      <c r="I6638" s="32"/>
      <c r="J6638" s="32"/>
      <c r="K6638" s="229"/>
      <c r="L6638" s="229"/>
      <c r="M6638" s="232"/>
      <c r="N6638" s="229"/>
    </row>
    <row r="6639">
      <c r="A6639" s="227"/>
      <c r="B6639" s="227"/>
      <c r="C6639" s="32"/>
      <c r="D6639" s="32"/>
      <c r="E6639" s="229"/>
      <c r="F6639" s="32"/>
      <c r="G6639" s="229"/>
      <c r="H6639" s="229"/>
      <c r="I6639" s="32"/>
      <c r="J6639" s="32"/>
      <c r="K6639" s="229"/>
      <c r="L6639" s="229"/>
      <c r="M6639" s="232"/>
      <c r="N6639" s="229"/>
    </row>
    <row r="6640">
      <c r="A6640" s="227"/>
      <c r="B6640" s="227"/>
      <c r="C6640" s="32"/>
      <c r="D6640" s="32"/>
      <c r="E6640" s="229"/>
      <c r="F6640" s="32"/>
      <c r="G6640" s="229"/>
      <c r="H6640" s="229"/>
      <c r="I6640" s="32"/>
      <c r="J6640" s="32"/>
      <c r="K6640" s="229"/>
      <c r="L6640" s="229"/>
      <c r="M6640" s="232"/>
      <c r="N6640" s="229"/>
    </row>
    <row r="6641">
      <c r="A6641" s="227"/>
      <c r="B6641" s="227"/>
      <c r="C6641" s="32"/>
      <c r="D6641" s="32"/>
      <c r="E6641" s="231"/>
      <c r="F6641" s="32"/>
      <c r="G6641" s="229"/>
      <c r="H6641" s="229"/>
      <c r="I6641" s="32"/>
      <c r="J6641" s="32"/>
      <c r="K6641" s="229"/>
      <c r="L6641" s="229"/>
      <c r="M6641" s="232"/>
      <c r="N6641" s="229"/>
    </row>
    <row r="6642">
      <c r="A6642" s="227"/>
      <c r="B6642" s="227"/>
      <c r="C6642" s="32"/>
      <c r="D6642" s="32"/>
      <c r="E6642" s="229"/>
      <c r="F6642" s="32"/>
      <c r="G6642" s="229"/>
      <c r="H6642" s="229"/>
      <c r="I6642" s="32"/>
      <c r="J6642" s="32"/>
      <c r="K6642" s="229"/>
      <c r="L6642" s="229"/>
      <c r="M6642" s="232"/>
      <c r="N6642" s="229"/>
    </row>
    <row r="6643">
      <c r="A6643" s="227"/>
      <c r="B6643" s="227"/>
      <c r="C6643" s="32"/>
      <c r="D6643" s="32"/>
      <c r="E6643" s="229"/>
      <c r="F6643" s="32"/>
      <c r="G6643" s="229"/>
      <c r="H6643" s="229"/>
      <c r="I6643" s="32"/>
      <c r="J6643" s="32"/>
      <c r="K6643" s="229"/>
      <c r="L6643" s="229"/>
      <c r="M6643" s="232"/>
      <c r="N6643" s="229"/>
    </row>
    <row r="6644">
      <c r="A6644" s="227"/>
      <c r="B6644" s="227"/>
      <c r="C6644" s="32"/>
      <c r="D6644" s="32"/>
      <c r="E6644" s="229"/>
      <c r="F6644" s="32"/>
      <c r="G6644" s="229"/>
      <c r="H6644" s="229"/>
      <c r="I6644" s="32"/>
      <c r="J6644" s="32"/>
      <c r="K6644" s="229"/>
      <c r="L6644" s="229"/>
      <c r="M6644" s="232"/>
      <c r="N6644" s="229"/>
    </row>
    <row r="6645">
      <c r="A6645" s="227"/>
      <c r="B6645" s="227"/>
      <c r="C6645" s="32"/>
      <c r="D6645" s="32"/>
      <c r="E6645" s="231"/>
      <c r="F6645" s="32"/>
      <c r="G6645" s="229"/>
      <c r="H6645" s="229"/>
      <c r="I6645" s="232"/>
      <c r="J6645" s="32"/>
      <c r="K6645" s="229"/>
      <c r="L6645" s="229"/>
      <c r="M6645" s="232"/>
      <c r="N6645" s="229"/>
    </row>
    <row r="6646">
      <c r="A6646" s="227"/>
      <c r="B6646" s="227"/>
      <c r="C6646" s="32"/>
      <c r="D6646" s="32"/>
      <c r="E6646" s="229"/>
      <c r="F6646" s="32"/>
      <c r="G6646" s="229"/>
      <c r="H6646" s="229"/>
      <c r="I6646" s="32"/>
      <c r="J6646" s="32"/>
      <c r="K6646" s="229"/>
      <c r="L6646" s="229"/>
      <c r="M6646" s="232"/>
      <c r="N6646" s="229"/>
    </row>
    <row r="6647">
      <c r="A6647" s="227"/>
      <c r="B6647" s="227"/>
      <c r="C6647" s="32"/>
      <c r="D6647" s="32"/>
      <c r="E6647" s="231"/>
      <c r="F6647" s="32"/>
      <c r="G6647" s="229"/>
      <c r="H6647" s="229"/>
      <c r="I6647" s="32"/>
      <c r="J6647" s="32"/>
      <c r="K6647" s="229"/>
      <c r="L6647" s="229"/>
      <c r="M6647" s="232"/>
      <c r="N6647" s="229"/>
    </row>
    <row r="6648">
      <c r="A6648" s="227"/>
      <c r="B6648" s="227"/>
      <c r="C6648" s="32"/>
      <c r="D6648" s="32"/>
      <c r="E6648" s="231"/>
      <c r="F6648" s="32"/>
      <c r="G6648" s="229"/>
      <c r="H6648" s="229"/>
      <c r="I6648" s="32"/>
      <c r="J6648" s="32"/>
      <c r="K6648" s="229"/>
      <c r="L6648" s="229"/>
      <c r="M6648" s="232"/>
      <c r="N6648" s="229"/>
    </row>
    <row r="6649">
      <c r="A6649" s="227"/>
      <c r="B6649" s="227"/>
      <c r="C6649" s="32"/>
      <c r="D6649" s="32"/>
      <c r="E6649" s="231"/>
      <c r="F6649" s="32"/>
      <c r="G6649" s="229"/>
      <c r="H6649" s="229"/>
      <c r="I6649" s="32"/>
      <c r="J6649" s="32"/>
      <c r="K6649" s="229"/>
      <c r="L6649" s="229"/>
      <c r="M6649" s="232"/>
      <c r="N6649" s="229"/>
    </row>
    <row r="6650">
      <c r="A6650" s="227"/>
      <c r="B6650" s="227"/>
      <c r="C6650" s="32"/>
      <c r="D6650" s="32"/>
      <c r="E6650" s="229"/>
      <c r="F6650" s="32"/>
      <c r="G6650" s="229"/>
      <c r="H6650" s="229"/>
      <c r="I6650" s="32"/>
      <c r="J6650" s="32"/>
      <c r="K6650" s="229"/>
      <c r="L6650" s="229"/>
      <c r="M6650" s="232"/>
      <c r="N6650" s="229"/>
    </row>
    <row r="6651">
      <c r="A6651" s="227"/>
      <c r="B6651" s="227"/>
      <c r="C6651" s="32"/>
      <c r="D6651" s="32"/>
      <c r="E6651" s="229"/>
      <c r="F6651" s="32"/>
      <c r="G6651" s="229"/>
      <c r="H6651" s="229"/>
      <c r="I6651" s="32"/>
      <c r="J6651" s="32"/>
      <c r="K6651" s="229"/>
      <c r="L6651" s="229"/>
      <c r="M6651" s="232"/>
      <c r="N6651" s="229"/>
    </row>
    <row r="6652">
      <c r="A6652" s="227"/>
      <c r="B6652" s="227"/>
      <c r="C6652" s="32"/>
      <c r="D6652" s="32"/>
      <c r="E6652" s="229"/>
      <c r="F6652" s="32"/>
      <c r="G6652" s="229"/>
      <c r="H6652" s="229"/>
      <c r="I6652" s="32"/>
      <c r="J6652" s="32"/>
      <c r="K6652" s="229"/>
      <c r="L6652" s="229"/>
      <c r="M6652" s="232"/>
      <c r="N6652" s="229"/>
    </row>
    <row r="6653">
      <c r="A6653" s="227"/>
      <c r="B6653" s="227"/>
      <c r="C6653" s="32"/>
      <c r="D6653" s="32"/>
      <c r="E6653" s="229"/>
      <c r="F6653" s="32"/>
      <c r="G6653" s="229"/>
      <c r="H6653" s="229"/>
      <c r="I6653" s="32"/>
      <c r="J6653" s="32"/>
      <c r="K6653" s="229"/>
      <c r="L6653" s="229"/>
      <c r="M6653" s="232"/>
      <c r="N6653" s="229"/>
    </row>
    <row r="6654">
      <c r="A6654" s="227"/>
      <c r="B6654" s="227"/>
      <c r="C6654" s="32"/>
      <c r="D6654" s="32"/>
      <c r="E6654" s="229"/>
      <c r="F6654" s="32"/>
      <c r="G6654" s="229"/>
      <c r="H6654" s="229"/>
      <c r="I6654" s="32"/>
      <c r="J6654" s="32"/>
      <c r="K6654" s="229"/>
      <c r="L6654" s="229"/>
      <c r="M6654" s="232"/>
      <c r="N6654" s="229"/>
    </row>
    <row r="6655">
      <c r="A6655" s="227"/>
      <c r="B6655" s="227"/>
      <c r="C6655" s="32"/>
      <c r="D6655" s="32"/>
      <c r="E6655" s="229"/>
      <c r="F6655" s="32"/>
      <c r="G6655" s="229"/>
      <c r="H6655" s="229"/>
      <c r="I6655" s="32"/>
      <c r="J6655" s="32"/>
      <c r="K6655" s="229"/>
      <c r="L6655" s="229"/>
      <c r="M6655" s="232"/>
      <c r="N6655" s="229"/>
    </row>
    <row r="6656">
      <c r="A6656" s="227"/>
      <c r="B6656" s="227"/>
      <c r="C6656" s="32"/>
      <c r="D6656" s="32"/>
      <c r="E6656" s="229"/>
      <c r="F6656" s="32"/>
      <c r="G6656" s="229"/>
      <c r="H6656" s="229"/>
      <c r="I6656" s="32"/>
      <c r="J6656" s="32"/>
      <c r="K6656" s="229"/>
      <c r="L6656" s="229"/>
      <c r="M6656" s="232"/>
      <c r="N6656" s="229"/>
    </row>
    <row r="6657">
      <c r="A6657" s="227"/>
      <c r="B6657" s="227"/>
      <c r="C6657" s="32"/>
      <c r="D6657" s="32"/>
      <c r="E6657" s="229"/>
      <c r="F6657" s="32"/>
      <c r="G6657" s="229"/>
      <c r="H6657" s="229"/>
      <c r="I6657" s="32"/>
      <c r="J6657" s="32"/>
      <c r="K6657" s="229"/>
      <c r="L6657" s="229"/>
      <c r="M6657" s="232"/>
      <c r="N6657" s="229"/>
    </row>
    <row r="6658">
      <c r="A6658" s="227"/>
      <c r="B6658" s="227"/>
      <c r="C6658" s="32"/>
      <c r="D6658" s="32"/>
      <c r="E6658" s="229"/>
      <c r="F6658" s="32"/>
      <c r="G6658" s="229"/>
      <c r="H6658" s="229"/>
      <c r="I6658" s="32"/>
      <c r="J6658" s="32"/>
      <c r="K6658" s="229"/>
      <c r="L6658" s="229"/>
      <c r="M6658" s="232"/>
      <c r="N6658" s="229"/>
    </row>
    <row r="6659">
      <c r="A6659" s="227"/>
      <c r="B6659" s="227"/>
      <c r="C6659" s="32"/>
      <c r="D6659" s="32"/>
      <c r="E6659" s="229"/>
      <c r="F6659" s="32"/>
      <c r="G6659" s="229"/>
      <c r="H6659" s="229"/>
      <c r="I6659" s="32"/>
      <c r="J6659" s="32"/>
      <c r="K6659" s="229"/>
      <c r="L6659" s="229"/>
      <c r="M6659" s="232"/>
      <c r="N6659" s="229"/>
    </row>
    <row r="6660">
      <c r="A6660" s="227"/>
      <c r="B6660" s="227"/>
      <c r="C6660" s="32"/>
      <c r="D6660" s="32"/>
      <c r="E6660" s="229"/>
      <c r="F6660" s="32"/>
      <c r="G6660" s="229"/>
      <c r="H6660" s="229"/>
      <c r="I6660" s="32"/>
      <c r="J6660" s="32"/>
      <c r="K6660" s="229"/>
      <c r="L6660" s="229"/>
      <c r="M6660" s="232"/>
      <c r="N6660" s="229"/>
    </row>
    <row r="6661">
      <c r="A6661" s="227"/>
      <c r="B6661" s="227"/>
      <c r="C6661" s="32"/>
      <c r="D6661" s="32"/>
      <c r="E6661" s="231"/>
      <c r="F6661" s="32"/>
      <c r="G6661" s="229"/>
      <c r="H6661" s="229"/>
      <c r="I6661" s="32"/>
      <c r="J6661" s="32"/>
      <c r="K6661" s="229"/>
      <c r="L6661" s="229"/>
      <c r="M6661" s="232"/>
      <c r="N6661" s="229"/>
    </row>
    <row r="6662">
      <c r="A6662" s="227"/>
      <c r="B6662" s="227"/>
      <c r="C6662" s="32"/>
      <c r="D6662" s="32"/>
      <c r="E6662" s="231"/>
      <c r="F6662" s="32"/>
      <c r="G6662" s="229"/>
      <c r="H6662" s="229"/>
      <c r="I6662" s="32"/>
      <c r="J6662" s="32"/>
      <c r="K6662" s="229"/>
      <c r="L6662" s="229"/>
      <c r="M6662" s="232"/>
      <c r="N6662" s="229"/>
    </row>
    <row r="6663">
      <c r="A6663" s="227"/>
      <c r="B6663" s="227"/>
      <c r="C6663" s="32"/>
      <c r="D6663" s="32"/>
      <c r="E6663" s="229"/>
      <c r="F6663" s="32"/>
      <c r="G6663" s="229"/>
      <c r="H6663" s="229"/>
      <c r="I6663" s="32"/>
      <c r="J6663" s="32"/>
      <c r="K6663" s="229"/>
      <c r="L6663" s="229"/>
      <c r="M6663" s="232"/>
      <c r="N6663" s="229"/>
    </row>
    <row r="6664">
      <c r="A6664" s="227"/>
      <c r="B6664" s="227"/>
      <c r="C6664" s="32"/>
      <c r="D6664" s="32"/>
      <c r="E6664" s="229"/>
      <c r="F6664" s="32"/>
      <c r="G6664" s="229"/>
      <c r="H6664" s="229"/>
      <c r="I6664" s="32"/>
      <c r="J6664" s="32"/>
      <c r="K6664" s="229"/>
      <c r="L6664" s="229"/>
      <c r="M6664" s="232"/>
      <c r="N6664" s="229"/>
    </row>
    <row r="6665">
      <c r="A6665" s="227"/>
      <c r="B6665" s="227"/>
      <c r="C6665" s="32"/>
      <c r="D6665" s="32"/>
      <c r="E6665" s="231"/>
      <c r="F6665" s="32"/>
      <c r="G6665" s="229"/>
      <c r="H6665" s="229"/>
      <c r="I6665" s="32"/>
      <c r="J6665" s="32"/>
      <c r="K6665" s="229"/>
      <c r="L6665" s="229"/>
      <c r="M6665" s="232"/>
      <c r="N6665" s="229"/>
    </row>
    <row r="6666">
      <c r="A6666" s="227"/>
      <c r="B6666" s="227"/>
      <c r="C6666" s="32"/>
      <c r="D6666" s="32"/>
      <c r="E6666" s="231"/>
      <c r="F6666" s="32"/>
      <c r="G6666" s="229"/>
      <c r="H6666" s="229"/>
      <c r="I6666" s="32"/>
      <c r="J6666" s="32"/>
      <c r="K6666" s="229"/>
      <c r="L6666" s="229"/>
      <c r="M6666" s="232"/>
      <c r="N6666" s="229"/>
    </row>
    <row r="6667">
      <c r="A6667" s="227"/>
      <c r="B6667" s="227"/>
      <c r="C6667" s="32"/>
      <c r="D6667" s="32"/>
      <c r="E6667" s="231"/>
      <c r="F6667" s="32"/>
      <c r="G6667" s="229"/>
      <c r="H6667" s="229"/>
      <c r="I6667" s="32"/>
      <c r="J6667" s="32"/>
      <c r="K6667" s="229"/>
      <c r="L6667" s="229"/>
      <c r="M6667" s="232"/>
      <c r="N6667" s="229"/>
    </row>
    <row r="6668">
      <c r="A6668" s="227"/>
      <c r="B6668" s="227"/>
      <c r="C6668" s="32"/>
      <c r="D6668" s="32"/>
      <c r="E6668" s="231"/>
      <c r="F6668" s="32"/>
      <c r="G6668" s="229"/>
      <c r="H6668" s="229"/>
      <c r="I6668" s="32"/>
      <c r="J6668" s="32"/>
      <c r="K6668" s="229"/>
      <c r="L6668" s="229"/>
      <c r="M6668" s="232"/>
      <c r="N6668" s="229"/>
    </row>
    <row r="6669">
      <c r="A6669" s="227"/>
      <c r="B6669" s="227"/>
      <c r="C6669" s="32"/>
      <c r="D6669" s="32"/>
      <c r="E6669" s="231"/>
      <c r="F6669" s="32"/>
      <c r="G6669" s="229"/>
      <c r="H6669" s="229"/>
      <c r="I6669" s="32"/>
      <c r="J6669" s="32"/>
      <c r="K6669" s="229"/>
      <c r="L6669" s="229"/>
      <c r="M6669" s="232"/>
      <c r="N6669" s="229"/>
    </row>
    <row r="6670">
      <c r="A6670" s="227"/>
      <c r="B6670" s="227"/>
      <c r="C6670" s="32"/>
      <c r="D6670" s="32"/>
      <c r="E6670" s="229"/>
      <c r="F6670" s="32"/>
      <c r="G6670" s="229"/>
      <c r="H6670" s="229"/>
      <c r="I6670" s="232"/>
      <c r="J6670" s="32"/>
      <c r="K6670" s="229"/>
      <c r="L6670" s="229"/>
      <c r="M6670" s="232"/>
      <c r="N6670" s="229"/>
    </row>
    <row r="6671">
      <c r="A6671" s="227"/>
      <c r="B6671" s="227"/>
      <c r="C6671" s="32"/>
      <c r="D6671" s="32"/>
      <c r="E6671" s="231"/>
      <c r="F6671" s="32"/>
      <c r="G6671" s="229"/>
      <c r="H6671" s="229"/>
      <c r="I6671" s="32"/>
      <c r="J6671" s="32"/>
      <c r="K6671" s="229"/>
      <c r="L6671" s="229"/>
      <c r="M6671" s="232"/>
      <c r="N6671" s="229"/>
    </row>
    <row r="6672">
      <c r="A6672" s="227"/>
      <c r="B6672" s="227"/>
      <c r="C6672" s="32"/>
      <c r="D6672" s="32"/>
      <c r="E6672" s="231"/>
      <c r="F6672" s="32"/>
      <c r="G6672" s="229"/>
      <c r="H6672" s="229"/>
      <c r="I6672" s="32"/>
      <c r="J6672" s="32"/>
      <c r="K6672" s="229"/>
      <c r="L6672" s="229"/>
      <c r="M6672" s="232"/>
      <c r="N6672" s="229"/>
    </row>
    <row r="6673">
      <c r="A6673" s="227"/>
      <c r="B6673" s="227"/>
      <c r="C6673" s="32"/>
      <c r="D6673" s="32"/>
      <c r="E6673" s="231"/>
      <c r="F6673" s="32"/>
      <c r="G6673" s="229"/>
      <c r="H6673" s="229"/>
      <c r="I6673" s="32"/>
      <c r="J6673" s="32"/>
      <c r="K6673" s="229"/>
      <c r="L6673" s="229"/>
      <c r="M6673" s="232"/>
      <c r="N6673" s="229"/>
    </row>
    <row r="6674">
      <c r="A6674" s="227"/>
      <c r="B6674" s="227"/>
      <c r="C6674" s="32"/>
      <c r="D6674" s="32"/>
      <c r="E6674" s="231"/>
      <c r="F6674" s="32"/>
      <c r="G6674" s="229"/>
      <c r="H6674" s="229"/>
      <c r="I6674" s="32"/>
      <c r="J6674" s="32"/>
      <c r="K6674" s="229"/>
      <c r="L6674" s="229"/>
      <c r="M6674" s="232"/>
      <c r="N6674" s="229"/>
    </row>
    <row r="6675">
      <c r="A6675" s="227"/>
      <c r="B6675" s="227"/>
      <c r="C6675" s="32"/>
      <c r="D6675" s="232"/>
      <c r="E6675" s="231"/>
      <c r="F6675" s="32"/>
      <c r="G6675" s="229"/>
      <c r="H6675" s="229"/>
      <c r="I6675" s="232"/>
      <c r="J6675" s="32"/>
      <c r="K6675" s="229"/>
      <c r="L6675" s="229"/>
      <c r="M6675" s="232"/>
      <c r="N6675" s="229"/>
    </row>
    <row r="6676">
      <c r="A6676" s="227"/>
      <c r="B6676" s="227"/>
      <c r="C6676" s="32"/>
      <c r="D6676" s="232"/>
      <c r="E6676" s="231"/>
      <c r="F6676" s="32"/>
      <c r="G6676" s="229"/>
      <c r="H6676" s="229"/>
      <c r="I6676" s="232"/>
      <c r="J6676" s="32"/>
      <c r="K6676" s="229"/>
      <c r="L6676" s="229"/>
      <c r="M6676" s="232"/>
      <c r="N6676" s="229"/>
    </row>
    <row r="6677">
      <c r="A6677" s="227"/>
      <c r="B6677" s="227"/>
      <c r="C6677" s="32"/>
      <c r="D6677" s="232"/>
      <c r="E6677" s="231"/>
      <c r="F6677" s="32"/>
      <c r="G6677" s="229"/>
      <c r="H6677" s="229"/>
      <c r="I6677" s="232"/>
      <c r="J6677" s="32"/>
      <c r="K6677" s="229"/>
      <c r="L6677" s="229"/>
      <c r="M6677" s="232"/>
      <c r="N6677" s="229"/>
    </row>
    <row r="6678">
      <c r="A6678" s="227"/>
      <c r="B6678" s="227"/>
      <c r="C6678" s="32"/>
      <c r="D6678" s="232"/>
      <c r="E6678" s="231"/>
      <c r="F6678" s="32"/>
      <c r="G6678" s="229"/>
      <c r="H6678" s="229"/>
      <c r="I6678" s="232"/>
      <c r="J6678" s="32"/>
      <c r="K6678" s="229"/>
      <c r="L6678" s="229"/>
      <c r="M6678" s="232"/>
      <c r="N6678" s="229"/>
    </row>
    <row r="6679">
      <c r="A6679" s="227"/>
      <c r="B6679" s="227"/>
      <c r="C6679" s="32"/>
      <c r="D6679" s="232"/>
      <c r="E6679" s="231"/>
      <c r="F6679" s="32"/>
      <c r="G6679" s="229"/>
      <c r="H6679" s="229"/>
      <c r="I6679" s="232"/>
      <c r="J6679" s="32"/>
      <c r="K6679" s="229"/>
      <c r="L6679" s="229"/>
      <c r="M6679" s="232"/>
      <c r="N6679" s="229"/>
    </row>
    <row r="6680">
      <c r="A6680" s="227"/>
      <c r="B6680" s="227"/>
      <c r="C6680" s="32"/>
      <c r="D6680" s="232"/>
      <c r="E6680" s="231"/>
      <c r="F6680" s="32"/>
      <c r="G6680" s="229"/>
      <c r="H6680" s="229"/>
      <c r="I6680" s="232"/>
      <c r="J6680" s="32"/>
      <c r="K6680" s="229"/>
      <c r="L6680" s="229"/>
      <c r="M6680" s="232"/>
      <c r="N6680" s="229"/>
    </row>
    <row r="6681">
      <c r="A6681" s="227"/>
      <c r="B6681" s="227"/>
      <c r="C6681" s="32"/>
      <c r="D6681" s="232"/>
      <c r="E6681" s="231"/>
      <c r="F6681" s="32"/>
      <c r="G6681" s="229"/>
      <c r="H6681" s="229"/>
      <c r="I6681" s="232"/>
      <c r="J6681" s="32"/>
      <c r="K6681" s="229"/>
      <c r="L6681" s="229"/>
      <c r="M6681" s="232"/>
      <c r="N6681" s="229"/>
    </row>
    <row r="6682">
      <c r="A6682" s="227"/>
      <c r="B6682" s="227"/>
      <c r="C6682" s="32"/>
      <c r="D6682" s="232"/>
      <c r="E6682" s="231"/>
      <c r="F6682" s="32"/>
      <c r="G6682" s="229"/>
      <c r="H6682" s="229"/>
      <c r="I6682" s="232"/>
      <c r="J6682" s="32"/>
      <c r="K6682" s="229"/>
      <c r="L6682" s="229"/>
      <c r="M6682" s="232"/>
      <c r="N6682" s="229"/>
    </row>
    <row r="6683">
      <c r="A6683" s="227"/>
      <c r="B6683" s="227"/>
      <c r="C6683" s="32"/>
      <c r="D6683" s="232"/>
      <c r="E6683" s="231"/>
      <c r="F6683" s="32"/>
      <c r="G6683" s="229"/>
      <c r="H6683" s="229"/>
      <c r="I6683" s="232"/>
      <c r="J6683" s="32"/>
      <c r="K6683" s="229"/>
      <c r="L6683" s="229"/>
      <c r="M6683" s="232"/>
      <c r="N6683" s="229"/>
    </row>
    <row r="6684">
      <c r="A6684" s="227"/>
      <c r="B6684" s="227"/>
      <c r="C6684" s="32"/>
      <c r="D6684" s="232"/>
      <c r="E6684" s="231"/>
      <c r="F6684" s="32"/>
      <c r="G6684" s="229"/>
      <c r="H6684" s="229"/>
      <c r="I6684" s="32"/>
      <c r="J6684" s="32"/>
      <c r="K6684" s="229"/>
      <c r="L6684" s="229"/>
      <c r="M6684" s="232"/>
      <c r="N6684" s="229"/>
    </row>
    <row r="6685">
      <c r="A6685" s="227"/>
      <c r="B6685" s="227"/>
      <c r="C6685" s="32"/>
      <c r="D6685" s="232"/>
      <c r="E6685" s="231"/>
      <c r="F6685" s="32"/>
      <c r="G6685" s="229"/>
      <c r="H6685" s="229"/>
      <c r="I6685" s="232"/>
      <c r="J6685" s="32"/>
      <c r="K6685" s="229"/>
      <c r="L6685" s="229"/>
      <c r="M6685" s="232"/>
      <c r="N6685" s="229"/>
    </row>
    <row r="6686">
      <c r="A6686" s="227"/>
      <c r="B6686" s="227"/>
      <c r="C6686" s="32"/>
      <c r="D6686" s="232"/>
      <c r="E6686" s="231"/>
      <c r="F6686" s="32"/>
      <c r="G6686" s="229"/>
      <c r="H6686" s="229"/>
      <c r="I6686" s="32"/>
      <c r="J6686" s="32"/>
      <c r="K6686" s="229"/>
      <c r="L6686" s="229"/>
      <c r="M6686" s="232"/>
      <c r="N6686" s="229"/>
    </row>
    <row r="6687">
      <c r="A6687" s="227"/>
      <c r="B6687" s="227"/>
      <c r="C6687" s="32"/>
      <c r="D6687" s="232"/>
      <c r="E6687" s="231"/>
      <c r="F6687" s="32"/>
      <c r="G6687" s="229"/>
      <c r="H6687" s="229"/>
      <c r="I6687" s="232"/>
      <c r="J6687" s="32"/>
      <c r="K6687" s="229"/>
      <c r="L6687" s="229"/>
      <c r="M6687" s="232"/>
      <c r="N6687" s="229"/>
    </row>
    <row r="6688">
      <c r="A6688" s="227"/>
      <c r="B6688" s="227"/>
      <c r="C6688" s="32"/>
      <c r="D6688" s="232"/>
      <c r="E6688" s="231"/>
      <c r="F6688" s="32"/>
      <c r="G6688" s="229"/>
      <c r="H6688" s="229"/>
      <c r="I6688" s="232"/>
      <c r="J6688" s="32"/>
      <c r="K6688" s="229"/>
      <c r="L6688" s="229"/>
      <c r="M6688" s="232"/>
      <c r="N6688" s="229"/>
    </row>
    <row r="6689">
      <c r="A6689" s="227"/>
      <c r="B6689" s="227"/>
      <c r="C6689" s="32"/>
      <c r="D6689" s="232"/>
      <c r="E6689" s="231"/>
      <c r="F6689" s="32"/>
      <c r="G6689" s="229"/>
      <c r="H6689" s="229"/>
      <c r="I6689" s="232"/>
      <c r="J6689" s="32"/>
      <c r="K6689" s="229"/>
      <c r="L6689" s="229"/>
      <c r="M6689" s="232"/>
      <c r="N6689" s="229"/>
    </row>
    <row r="6690">
      <c r="A6690" s="227"/>
      <c r="B6690" s="227"/>
      <c r="C6690" s="32"/>
      <c r="D6690" s="232"/>
      <c r="E6690" s="231"/>
      <c r="F6690" s="32"/>
      <c r="G6690" s="229"/>
      <c r="H6690" s="229"/>
      <c r="I6690" s="232"/>
      <c r="J6690" s="32"/>
      <c r="K6690" s="229"/>
      <c r="L6690" s="229"/>
      <c r="M6690" s="232"/>
      <c r="N6690" s="229"/>
    </row>
    <row r="6691">
      <c r="A6691" s="227"/>
      <c r="B6691" s="227"/>
      <c r="C6691" s="32"/>
      <c r="D6691" s="232"/>
      <c r="E6691" s="231"/>
      <c r="F6691" s="32"/>
      <c r="G6691" s="229"/>
      <c r="H6691" s="229"/>
      <c r="I6691" s="232"/>
      <c r="J6691" s="32"/>
      <c r="K6691" s="229"/>
      <c r="L6691" s="229"/>
      <c r="M6691" s="232"/>
      <c r="N6691" s="229"/>
    </row>
    <row r="6692">
      <c r="A6692" s="227"/>
      <c r="B6692" s="227"/>
      <c r="C6692" s="32"/>
      <c r="D6692" s="232"/>
      <c r="E6692" s="231"/>
      <c r="F6692" s="32"/>
      <c r="G6692" s="229"/>
      <c r="H6692" s="229"/>
      <c r="I6692" s="232"/>
      <c r="J6692" s="32"/>
      <c r="K6692" s="229"/>
      <c r="L6692" s="229"/>
      <c r="M6692" s="232"/>
      <c r="N6692" s="229"/>
    </row>
    <row r="6693">
      <c r="A6693" s="227"/>
      <c r="B6693" s="227"/>
      <c r="C6693" s="32"/>
      <c r="D6693" s="232"/>
      <c r="E6693" s="231"/>
      <c r="F6693" s="32"/>
      <c r="G6693" s="229"/>
      <c r="H6693" s="229"/>
      <c r="I6693" s="232"/>
      <c r="J6693" s="32"/>
      <c r="K6693" s="229"/>
      <c r="L6693" s="229"/>
      <c r="M6693" s="232"/>
      <c r="N6693" s="229"/>
    </row>
    <row r="6694">
      <c r="A6694" s="227"/>
      <c r="B6694" s="227"/>
      <c r="C6694" s="32"/>
      <c r="D6694" s="232"/>
      <c r="E6694" s="231"/>
      <c r="F6694" s="32"/>
      <c r="G6694" s="229"/>
      <c r="H6694" s="229"/>
      <c r="I6694" s="232"/>
      <c r="J6694" s="32"/>
      <c r="K6694" s="229"/>
      <c r="L6694" s="229"/>
      <c r="M6694" s="32"/>
      <c r="N6694" s="229"/>
    </row>
    <row r="6695">
      <c r="A6695" s="227"/>
      <c r="B6695" s="227"/>
      <c r="C6695" s="32"/>
      <c r="D6695" s="232"/>
      <c r="E6695" s="231"/>
      <c r="F6695" s="32"/>
      <c r="G6695" s="229"/>
      <c r="H6695" s="229"/>
      <c r="I6695" s="232"/>
      <c r="J6695" s="32"/>
      <c r="K6695" s="229"/>
      <c r="L6695" s="229"/>
      <c r="M6695" s="32"/>
      <c r="N6695" s="229"/>
    </row>
    <row r="6696">
      <c r="A6696" s="227"/>
      <c r="B6696" s="227"/>
      <c r="C6696" s="32"/>
      <c r="D6696" s="232"/>
      <c r="E6696" s="231"/>
      <c r="F6696" s="32"/>
      <c r="G6696" s="229"/>
      <c r="H6696" s="229"/>
      <c r="I6696" s="232"/>
      <c r="J6696" s="32"/>
      <c r="K6696" s="229"/>
      <c r="L6696" s="229"/>
      <c r="M6696" s="232"/>
      <c r="N6696" s="229"/>
    </row>
    <row r="6697">
      <c r="A6697" s="227"/>
      <c r="B6697" s="227"/>
      <c r="C6697" s="32"/>
      <c r="D6697" s="232"/>
      <c r="E6697" s="231"/>
      <c r="F6697" s="32"/>
      <c r="G6697" s="229"/>
      <c r="H6697" s="229"/>
      <c r="I6697" s="232"/>
      <c r="J6697" s="32"/>
      <c r="K6697" s="229"/>
      <c r="L6697" s="229"/>
      <c r="M6697" s="232"/>
      <c r="N6697" s="229"/>
    </row>
    <row r="6698">
      <c r="A6698" s="227"/>
      <c r="B6698" s="227"/>
      <c r="C6698" s="32"/>
      <c r="D6698" s="232"/>
      <c r="E6698" s="231"/>
      <c r="F6698" s="32"/>
      <c r="G6698" s="229"/>
      <c r="H6698" s="229"/>
      <c r="I6698" s="232"/>
      <c r="J6698" s="32"/>
      <c r="K6698" s="229"/>
      <c r="L6698" s="229"/>
      <c r="M6698" s="232"/>
      <c r="N6698" s="229"/>
    </row>
    <row r="6699">
      <c r="A6699" s="227"/>
      <c r="B6699" s="227"/>
      <c r="C6699" s="32"/>
      <c r="D6699" s="232"/>
      <c r="E6699" s="231"/>
      <c r="F6699" s="32"/>
      <c r="G6699" s="229"/>
      <c r="H6699" s="229"/>
      <c r="I6699" s="32"/>
      <c r="J6699" s="32"/>
      <c r="K6699" s="229"/>
      <c r="L6699" s="229"/>
      <c r="M6699" s="232"/>
      <c r="N6699" s="229"/>
    </row>
    <row r="6700">
      <c r="A6700" s="227"/>
      <c r="B6700" s="227"/>
      <c r="C6700" s="32"/>
      <c r="D6700" s="232"/>
      <c r="E6700" s="231"/>
      <c r="F6700" s="32"/>
      <c r="G6700" s="233"/>
      <c r="H6700" s="233"/>
      <c r="I6700" s="232"/>
      <c r="J6700" s="32"/>
      <c r="K6700" s="229"/>
      <c r="L6700" s="233"/>
      <c r="M6700" s="32"/>
      <c r="N6700" s="229"/>
    </row>
    <row r="6701">
      <c r="A6701" s="227"/>
      <c r="B6701" s="227"/>
      <c r="C6701" s="32"/>
      <c r="D6701" s="232"/>
      <c r="E6701" s="231"/>
      <c r="F6701" s="32"/>
      <c r="G6701" s="233"/>
      <c r="H6701" s="233"/>
      <c r="I6701" s="232"/>
      <c r="J6701" s="32"/>
      <c r="K6701" s="229"/>
      <c r="L6701" s="233"/>
      <c r="M6701" s="32"/>
      <c r="N6701" s="229"/>
    </row>
    <row r="6702">
      <c r="A6702" s="227"/>
      <c r="B6702" s="227"/>
      <c r="C6702" s="32"/>
      <c r="D6702" s="232"/>
      <c r="E6702" s="231"/>
      <c r="F6702" s="32"/>
      <c r="G6702" s="229"/>
      <c r="H6702" s="229"/>
      <c r="I6702" s="232"/>
      <c r="J6702" s="32"/>
      <c r="K6702" s="229"/>
      <c r="L6702" s="229"/>
      <c r="M6702" s="32"/>
      <c r="N6702" s="229"/>
    </row>
    <row r="6703">
      <c r="A6703" s="227"/>
      <c r="B6703" s="227"/>
      <c r="C6703" s="32"/>
      <c r="D6703" s="232"/>
      <c r="E6703" s="231"/>
      <c r="F6703" s="32"/>
      <c r="G6703" s="229"/>
      <c r="H6703" s="229"/>
      <c r="I6703" s="232"/>
      <c r="J6703" s="32"/>
      <c r="K6703" s="229"/>
      <c r="L6703" s="229"/>
      <c r="M6703" s="32"/>
      <c r="N6703" s="229"/>
    </row>
    <row r="6704">
      <c r="A6704" s="227"/>
      <c r="B6704" s="227"/>
      <c r="C6704" s="32"/>
      <c r="D6704" s="232"/>
      <c r="E6704" s="231"/>
      <c r="F6704" s="32"/>
      <c r="G6704" s="229"/>
      <c r="H6704" s="229"/>
      <c r="I6704" s="232"/>
      <c r="J6704" s="32"/>
      <c r="K6704" s="229"/>
      <c r="L6704" s="229"/>
      <c r="M6704" s="32"/>
      <c r="N6704" s="229"/>
    </row>
    <row r="6705">
      <c r="A6705" s="227"/>
      <c r="B6705" s="227"/>
      <c r="C6705" s="32"/>
      <c r="D6705" s="232"/>
      <c r="E6705" s="231"/>
      <c r="F6705" s="32"/>
      <c r="G6705" s="229"/>
      <c r="H6705" s="229"/>
      <c r="I6705" s="232"/>
      <c r="J6705" s="32"/>
      <c r="K6705" s="229"/>
      <c r="L6705" s="229"/>
      <c r="M6705" s="32"/>
      <c r="N6705" s="229"/>
    </row>
    <row r="6706">
      <c r="A6706" s="227"/>
      <c r="B6706" s="227"/>
      <c r="C6706" s="32"/>
      <c r="D6706" s="232"/>
      <c r="E6706" s="231"/>
      <c r="F6706" s="32"/>
      <c r="G6706" s="229"/>
      <c r="H6706" s="229"/>
      <c r="I6706" s="232"/>
      <c r="J6706" s="32"/>
      <c r="K6706" s="229"/>
      <c r="L6706" s="229"/>
      <c r="M6706" s="32"/>
      <c r="N6706" s="229"/>
    </row>
    <row r="6707">
      <c r="A6707" s="227"/>
      <c r="B6707" s="227"/>
      <c r="C6707" s="32"/>
      <c r="D6707" s="232"/>
      <c r="E6707" s="231"/>
      <c r="F6707" s="32"/>
      <c r="G6707" s="229"/>
      <c r="H6707" s="229"/>
      <c r="I6707" s="232"/>
      <c r="J6707" s="32"/>
      <c r="K6707" s="229"/>
      <c r="L6707" s="229"/>
      <c r="M6707" s="32"/>
      <c r="N6707" s="229"/>
    </row>
    <row r="6708">
      <c r="A6708" s="227"/>
      <c r="B6708" s="227"/>
      <c r="C6708" s="32"/>
      <c r="D6708" s="232"/>
      <c r="E6708" s="231"/>
      <c r="F6708" s="32"/>
      <c r="G6708" s="229"/>
      <c r="H6708" s="229"/>
      <c r="I6708" s="232"/>
      <c r="J6708" s="32"/>
      <c r="K6708" s="229"/>
      <c r="L6708" s="229"/>
      <c r="M6708" s="32"/>
      <c r="N6708" s="229"/>
    </row>
    <row r="6709">
      <c r="A6709" s="227"/>
      <c r="B6709" s="227"/>
      <c r="C6709" s="32"/>
      <c r="D6709" s="232"/>
      <c r="E6709" s="231"/>
      <c r="F6709" s="32"/>
      <c r="G6709" s="229"/>
      <c r="H6709" s="229"/>
      <c r="I6709" s="232"/>
      <c r="J6709" s="32"/>
      <c r="K6709" s="229"/>
      <c r="L6709" s="229"/>
      <c r="M6709" s="32"/>
      <c r="N6709" s="229"/>
    </row>
    <row r="6710">
      <c r="A6710" s="227"/>
      <c r="B6710" s="227"/>
      <c r="C6710" s="32"/>
      <c r="D6710" s="232"/>
      <c r="E6710" s="231"/>
      <c r="F6710" s="32"/>
      <c r="G6710" s="229"/>
      <c r="H6710" s="229"/>
      <c r="I6710" s="232"/>
      <c r="J6710" s="32"/>
      <c r="K6710" s="229"/>
      <c r="L6710" s="229"/>
      <c r="M6710" s="32"/>
      <c r="N6710" s="229"/>
    </row>
    <row r="6711">
      <c r="A6711" s="227"/>
      <c r="B6711" s="227"/>
      <c r="C6711" s="32"/>
      <c r="D6711" s="232"/>
      <c r="E6711" s="231"/>
      <c r="F6711" s="32"/>
      <c r="G6711" s="229"/>
      <c r="H6711" s="229"/>
      <c r="I6711" s="232"/>
      <c r="J6711" s="32"/>
      <c r="K6711" s="229"/>
      <c r="L6711" s="229"/>
      <c r="M6711" s="32"/>
      <c r="N6711" s="229"/>
    </row>
    <row r="6712">
      <c r="A6712" s="227"/>
      <c r="B6712" s="227"/>
      <c r="C6712" s="32"/>
      <c r="D6712" s="232"/>
      <c r="E6712" s="231"/>
      <c r="F6712" s="32"/>
      <c r="G6712" s="229"/>
      <c r="H6712" s="229"/>
      <c r="I6712" s="232"/>
      <c r="J6712" s="32"/>
      <c r="K6712" s="229"/>
      <c r="L6712" s="229"/>
      <c r="M6712" s="232"/>
      <c r="N6712" s="229"/>
    </row>
    <row r="6713">
      <c r="A6713" s="227"/>
      <c r="B6713" s="227"/>
      <c r="C6713" s="32"/>
      <c r="D6713" s="232"/>
      <c r="E6713" s="231"/>
      <c r="F6713" s="32"/>
      <c r="G6713" s="229"/>
      <c r="H6713" s="229"/>
      <c r="I6713" s="232"/>
      <c r="J6713" s="32"/>
      <c r="K6713" s="229"/>
      <c r="L6713" s="229"/>
      <c r="M6713" s="232"/>
      <c r="N6713" s="229"/>
    </row>
    <row r="6714">
      <c r="A6714" s="227"/>
      <c r="B6714" s="227"/>
      <c r="C6714" s="32"/>
      <c r="D6714" s="232"/>
      <c r="E6714" s="231"/>
      <c r="F6714" s="32"/>
      <c r="G6714" s="229"/>
      <c r="H6714" s="229"/>
      <c r="I6714" s="232"/>
      <c r="J6714" s="32"/>
      <c r="K6714" s="229"/>
      <c r="L6714" s="229"/>
      <c r="M6714" s="232"/>
      <c r="N6714" s="229"/>
    </row>
    <row r="6715">
      <c r="A6715" s="227"/>
      <c r="B6715" s="227"/>
      <c r="C6715" s="32"/>
      <c r="D6715" s="232"/>
      <c r="E6715" s="231"/>
      <c r="F6715" s="32"/>
      <c r="G6715" s="229"/>
      <c r="H6715" s="229"/>
      <c r="I6715" s="232"/>
      <c r="J6715" s="32"/>
      <c r="K6715" s="229"/>
      <c r="L6715" s="229"/>
      <c r="M6715" s="232"/>
      <c r="N6715" s="229"/>
    </row>
    <row r="6716">
      <c r="A6716" s="227"/>
      <c r="B6716" s="227"/>
      <c r="C6716" s="32"/>
      <c r="D6716" s="232"/>
      <c r="E6716" s="231"/>
      <c r="F6716" s="32"/>
      <c r="G6716" s="229"/>
      <c r="H6716" s="229"/>
      <c r="I6716" s="232"/>
      <c r="J6716" s="32"/>
      <c r="K6716" s="229"/>
      <c r="L6716" s="229"/>
      <c r="M6716" s="232"/>
      <c r="N6716" s="229"/>
    </row>
    <row r="6717">
      <c r="A6717" s="227"/>
      <c r="B6717" s="227"/>
      <c r="C6717" s="32"/>
      <c r="D6717" s="232"/>
      <c r="E6717" s="231"/>
      <c r="F6717" s="32"/>
      <c r="G6717" s="229"/>
      <c r="H6717" s="229"/>
      <c r="I6717" s="232"/>
      <c r="J6717" s="32"/>
      <c r="K6717" s="229"/>
      <c r="L6717" s="229"/>
      <c r="M6717" s="232"/>
      <c r="N6717" s="229"/>
    </row>
    <row r="6718">
      <c r="A6718" s="227"/>
      <c r="B6718" s="227"/>
      <c r="C6718" s="32"/>
      <c r="D6718" s="232"/>
      <c r="E6718" s="231"/>
      <c r="F6718" s="32"/>
      <c r="G6718" s="229"/>
      <c r="H6718" s="229"/>
      <c r="I6718" s="232"/>
      <c r="J6718" s="32"/>
      <c r="K6718" s="229"/>
      <c r="L6718" s="229"/>
      <c r="M6718" s="232"/>
      <c r="N6718" s="229"/>
    </row>
    <row r="6719">
      <c r="A6719" s="227"/>
      <c r="B6719" s="227"/>
      <c r="C6719" s="32"/>
      <c r="D6719" s="232"/>
      <c r="E6719" s="231"/>
      <c r="F6719" s="32"/>
      <c r="G6719" s="229"/>
      <c r="H6719" s="229"/>
      <c r="I6719" s="232"/>
      <c r="J6719" s="32"/>
      <c r="K6719" s="229"/>
      <c r="L6719" s="229"/>
      <c r="M6719" s="232"/>
      <c r="N6719" s="229"/>
    </row>
    <row r="6720">
      <c r="A6720" s="227"/>
      <c r="B6720" s="227"/>
      <c r="C6720" s="32"/>
      <c r="D6720" s="232"/>
      <c r="E6720" s="231"/>
      <c r="F6720" s="32"/>
      <c r="G6720" s="229"/>
      <c r="H6720" s="229"/>
      <c r="I6720" s="32"/>
      <c r="J6720" s="32"/>
      <c r="K6720" s="229"/>
      <c r="L6720" s="229"/>
      <c r="M6720" s="232"/>
      <c r="N6720" s="229"/>
    </row>
    <row r="6721">
      <c r="A6721" s="227"/>
      <c r="B6721" s="227"/>
      <c r="C6721" s="32"/>
      <c r="D6721" s="232"/>
      <c r="E6721" s="231"/>
      <c r="F6721" s="32"/>
      <c r="G6721" s="229"/>
      <c r="H6721" s="229"/>
      <c r="I6721" s="232"/>
      <c r="J6721" s="32"/>
      <c r="K6721" s="229"/>
      <c r="L6721" s="229"/>
      <c r="M6721" s="232"/>
      <c r="N6721" s="229"/>
    </row>
    <row r="6722">
      <c r="A6722" s="227"/>
      <c r="B6722" s="227"/>
      <c r="C6722" s="32"/>
      <c r="D6722" s="232"/>
      <c r="E6722" s="231"/>
      <c r="F6722" s="32"/>
      <c r="G6722" s="229"/>
      <c r="H6722" s="229"/>
      <c r="I6722" s="232"/>
      <c r="J6722" s="32"/>
      <c r="K6722" s="229"/>
      <c r="L6722" s="229"/>
      <c r="M6722" s="232"/>
      <c r="N6722" s="229"/>
    </row>
    <row r="6723">
      <c r="A6723" s="227"/>
      <c r="B6723" s="227"/>
      <c r="C6723" s="32"/>
      <c r="D6723" s="232"/>
      <c r="E6723" s="231"/>
      <c r="F6723" s="32"/>
      <c r="G6723" s="229"/>
      <c r="H6723" s="229"/>
      <c r="I6723" s="232"/>
      <c r="J6723" s="32"/>
      <c r="K6723" s="229"/>
      <c r="L6723" s="229"/>
      <c r="M6723" s="232"/>
      <c r="N6723" s="229"/>
    </row>
    <row r="6724">
      <c r="A6724" s="227"/>
      <c r="B6724" s="227"/>
      <c r="C6724" s="32"/>
      <c r="D6724" s="232"/>
      <c r="E6724" s="231"/>
      <c r="F6724" s="32"/>
      <c r="G6724" s="229"/>
      <c r="H6724" s="229"/>
      <c r="I6724" s="232"/>
      <c r="J6724" s="32"/>
      <c r="K6724" s="229"/>
      <c r="L6724" s="229"/>
      <c r="M6724" s="232"/>
      <c r="N6724" s="229"/>
    </row>
    <row r="6725">
      <c r="A6725" s="227"/>
      <c r="B6725" s="227"/>
      <c r="C6725" s="32"/>
      <c r="D6725" s="232"/>
      <c r="E6725" s="231"/>
      <c r="F6725" s="32"/>
      <c r="G6725" s="229"/>
      <c r="H6725" s="229"/>
      <c r="I6725" s="232"/>
      <c r="J6725" s="32"/>
      <c r="K6725" s="229"/>
      <c r="L6725" s="229"/>
      <c r="M6725" s="232"/>
      <c r="N6725" s="229"/>
    </row>
    <row r="6726">
      <c r="A6726" s="227"/>
      <c r="B6726" s="227"/>
      <c r="C6726" s="32"/>
      <c r="D6726" s="232"/>
      <c r="E6726" s="231"/>
      <c r="F6726" s="32"/>
      <c r="G6726" s="229"/>
      <c r="H6726" s="229"/>
      <c r="I6726" s="232"/>
      <c r="J6726" s="32"/>
      <c r="K6726" s="229"/>
      <c r="L6726" s="229"/>
      <c r="M6726" s="232"/>
      <c r="N6726" s="229"/>
    </row>
    <row r="6727">
      <c r="A6727" s="227"/>
      <c r="B6727" s="227"/>
      <c r="C6727" s="32"/>
      <c r="D6727" s="232"/>
      <c r="E6727" s="231"/>
      <c r="F6727" s="32"/>
      <c r="G6727" s="229"/>
      <c r="H6727" s="229"/>
      <c r="I6727" s="232"/>
      <c r="J6727" s="32"/>
      <c r="K6727" s="229"/>
      <c r="L6727" s="229"/>
      <c r="M6727" s="232"/>
      <c r="N6727" s="229"/>
    </row>
    <row r="6728">
      <c r="A6728" s="227"/>
      <c r="B6728" s="227"/>
      <c r="C6728" s="32"/>
      <c r="D6728" s="232"/>
      <c r="E6728" s="231"/>
      <c r="F6728" s="32"/>
      <c r="G6728" s="229"/>
      <c r="H6728" s="229"/>
      <c r="I6728" s="32"/>
      <c r="J6728" s="32"/>
      <c r="K6728" s="229"/>
      <c r="L6728" s="229"/>
      <c r="M6728" s="232"/>
      <c r="N6728" s="229"/>
    </row>
    <row r="6729">
      <c r="A6729" s="227"/>
      <c r="B6729" s="227"/>
      <c r="C6729" s="32"/>
      <c r="D6729" s="232"/>
      <c r="E6729" s="231"/>
      <c r="F6729" s="32"/>
      <c r="G6729" s="229"/>
      <c r="H6729" s="229"/>
      <c r="I6729" s="232"/>
      <c r="J6729" s="32"/>
      <c r="K6729" s="229"/>
      <c r="L6729" s="229"/>
      <c r="M6729" s="232"/>
      <c r="N6729" s="229"/>
    </row>
    <row r="6730">
      <c r="A6730" s="227"/>
      <c r="B6730" s="227"/>
      <c r="C6730" s="32"/>
      <c r="D6730" s="232"/>
      <c r="E6730" s="231"/>
      <c r="F6730" s="32"/>
      <c r="G6730" s="229"/>
      <c r="H6730" s="229"/>
      <c r="I6730" s="232"/>
      <c r="J6730" s="32"/>
      <c r="K6730" s="229"/>
      <c r="L6730" s="229"/>
      <c r="M6730" s="232"/>
      <c r="N6730" s="229"/>
    </row>
    <row r="6731">
      <c r="A6731" s="227"/>
      <c r="B6731" s="227"/>
      <c r="C6731" s="32"/>
      <c r="D6731" s="232"/>
      <c r="E6731" s="231"/>
      <c r="F6731" s="32"/>
      <c r="G6731" s="229"/>
      <c r="H6731" s="229"/>
      <c r="I6731" s="232"/>
      <c r="J6731" s="32"/>
      <c r="K6731" s="229"/>
      <c r="L6731" s="229"/>
      <c r="M6731" s="32"/>
      <c r="N6731" s="229"/>
    </row>
    <row r="6732">
      <c r="A6732" s="227"/>
      <c r="B6732" s="227"/>
      <c r="C6732" s="231"/>
      <c r="D6732" s="232"/>
      <c r="E6732" s="231"/>
      <c r="F6732" s="231"/>
      <c r="G6732" s="231"/>
      <c r="H6732" s="231"/>
      <c r="I6732" s="232"/>
      <c r="J6732" s="231"/>
      <c r="K6732" s="231"/>
      <c r="L6732" s="231"/>
      <c r="M6732" s="32"/>
      <c r="N6732" s="232"/>
    </row>
    <row r="6733">
      <c r="A6733" s="227"/>
      <c r="B6733" s="227"/>
      <c r="C6733" s="32"/>
      <c r="D6733" s="232"/>
      <c r="E6733" s="231"/>
      <c r="F6733" s="32"/>
      <c r="G6733" s="229"/>
      <c r="H6733" s="229"/>
      <c r="I6733" s="232"/>
      <c r="J6733" s="32"/>
      <c r="K6733" s="229"/>
      <c r="L6733" s="229"/>
      <c r="M6733" s="32"/>
      <c r="N6733" s="229"/>
    </row>
    <row r="6734">
      <c r="A6734" s="227"/>
      <c r="B6734" s="227"/>
      <c r="C6734" s="231"/>
      <c r="D6734" s="232"/>
      <c r="E6734" s="231"/>
      <c r="F6734" s="231"/>
      <c r="G6734" s="231"/>
      <c r="H6734" s="231"/>
      <c r="I6734" s="232"/>
      <c r="J6734" s="231"/>
      <c r="K6734" s="231"/>
      <c r="L6734" s="231"/>
      <c r="M6734" s="32"/>
      <c r="N6734" s="232"/>
    </row>
    <row r="6735">
      <c r="A6735" s="227"/>
      <c r="B6735" s="227"/>
      <c r="C6735" s="32"/>
      <c r="D6735" s="232"/>
      <c r="E6735" s="231"/>
      <c r="F6735" s="32"/>
      <c r="G6735" s="229"/>
      <c r="H6735" s="229"/>
      <c r="I6735" s="232"/>
      <c r="J6735" s="32"/>
      <c r="K6735" s="229"/>
      <c r="L6735" s="229"/>
      <c r="M6735" s="32"/>
      <c r="N6735" s="229"/>
    </row>
    <row r="6736">
      <c r="A6736" s="227"/>
      <c r="B6736" s="227"/>
      <c r="C6736" s="231"/>
      <c r="D6736" s="232"/>
      <c r="E6736" s="231"/>
      <c r="F6736" s="231"/>
      <c r="G6736" s="231"/>
      <c r="H6736" s="231"/>
      <c r="I6736" s="232"/>
      <c r="J6736" s="231"/>
      <c r="K6736" s="231"/>
      <c r="L6736" s="231"/>
      <c r="M6736" s="32"/>
      <c r="N6736" s="232"/>
    </row>
    <row r="6737">
      <c r="A6737" s="227"/>
      <c r="B6737" s="227"/>
      <c r="C6737" s="32"/>
      <c r="D6737" s="232"/>
      <c r="E6737" s="231"/>
      <c r="F6737" s="32"/>
      <c r="G6737" s="229"/>
      <c r="H6737" s="229"/>
      <c r="I6737" s="232"/>
      <c r="J6737" s="32"/>
      <c r="K6737" s="229"/>
      <c r="L6737" s="229"/>
      <c r="M6737" s="32"/>
      <c r="N6737" s="229"/>
    </row>
    <row r="6738">
      <c r="A6738" s="227"/>
      <c r="B6738" s="227"/>
      <c r="C6738" s="231"/>
      <c r="D6738" s="232"/>
      <c r="E6738" s="231"/>
      <c r="F6738" s="231"/>
      <c r="G6738" s="231"/>
      <c r="H6738" s="231"/>
      <c r="I6738" s="232"/>
      <c r="J6738" s="231"/>
      <c r="K6738" s="231"/>
      <c r="L6738" s="231"/>
      <c r="M6738" s="32"/>
      <c r="N6738" s="232"/>
    </row>
    <row r="6739">
      <c r="A6739" s="227"/>
      <c r="B6739" s="227"/>
      <c r="C6739" s="32"/>
      <c r="D6739" s="232"/>
      <c r="E6739" s="231"/>
      <c r="F6739" s="32"/>
      <c r="G6739" s="229"/>
      <c r="H6739" s="229"/>
      <c r="I6739" s="232"/>
      <c r="J6739" s="32"/>
      <c r="K6739" s="229"/>
      <c r="L6739" s="229"/>
      <c r="M6739" s="32"/>
      <c r="N6739" s="229"/>
    </row>
    <row r="6740">
      <c r="A6740" s="227"/>
      <c r="B6740" s="227"/>
      <c r="C6740" s="231"/>
      <c r="D6740" s="232"/>
      <c r="E6740" s="231"/>
      <c r="F6740" s="231"/>
      <c r="G6740" s="231"/>
      <c r="H6740" s="231"/>
      <c r="I6740" s="232"/>
      <c r="J6740" s="231"/>
      <c r="K6740" s="231"/>
      <c r="L6740" s="231"/>
      <c r="M6740" s="32"/>
      <c r="N6740" s="232"/>
    </row>
    <row r="6741">
      <c r="A6741" s="227"/>
      <c r="B6741" s="227"/>
      <c r="C6741" s="32"/>
      <c r="D6741" s="232"/>
      <c r="E6741" s="231"/>
      <c r="F6741" s="32"/>
      <c r="G6741" s="229"/>
      <c r="H6741" s="229"/>
      <c r="I6741" s="232"/>
      <c r="J6741" s="32"/>
      <c r="K6741" s="229"/>
      <c r="L6741" s="229"/>
      <c r="M6741" s="32"/>
      <c r="N6741" s="229"/>
    </row>
    <row r="6742">
      <c r="A6742" s="227"/>
      <c r="B6742" s="227"/>
      <c r="C6742" s="231"/>
      <c r="D6742" s="232"/>
      <c r="E6742" s="231"/>
      <c r="F6742" s="231"/>
      <c r="G6742" s="231"/>
      <c r="H6742" s="231"/>
      <c r="I6742" s="232"/>
      <c r="J6742" s="231"/>
      <c r="K6742" s="231"/>
      <c r="L6742" s="231"/>
      <c r="M6742" s="32"/>
      <c r="N6742" s="232"/>
    </row>
    <row r="6743">
      <c r="A6743" s="227"/>
      <c r="B6743" s="227"/>
      <c r="C6743" s="32"/>
      <c r="D6743" s="232"/>
      <c r="E6743" s="231"/>
      <c r="F6743" s="32"/>
      <c r="G6743" s="229"/>
      <c r="H6743" s="229"/>
      <c r="I6743" s="232"/>
      <c r="J6743" s="32"/>
      <c r="K6743" s="229"/>
      <c r="L6743" s="229"/>
      <c r="M6743" s="32"/>
      <c r="N6743" s="229"/>
    </row>
    <row r="6744">
      <c r="A6744" s="227"/>
      <c r="B6744" s="227"/>
      <c r="C6744" s="231"/>
      <c r="D6744" s="232"/>
      <c r="E6744" s="231"/>
      <c r="F6744" s="231"/>
      <c r="G6744" s="231"/>
      <c r="H6744" s="231"/>
      <c r="I6744" s="232"/>
      <c r="J6744" s="231"/>
      <c r="K6744" s="231"/>
      <c r="L6744" s="231"/>
      <c r="M6744" s="32"/>
      <c r="N6744" s="232"/>
    </row>
    <row r="6745">
      <c r="A6745" s="227"/>
      <c r="B6745" s="227"/>
      <c r="C6745" s="32"/>
      <c r="D6745" s="232"/>
      <c r="E6745" s="231"/>
      <c r="F6745" s="32"/>
      <c r="G6745" s="229"/>
      <c r="H6745" s="229"/>
      <c r="I6745" s="232"/>
      <c r="J6745" s="32"/>
      <c r="K6745" s="229"/>
      <c r="L6745" s="229"/>
      <c r="M6745" s="32"/>
      <c r="N6745" s="229"/>
    </row>
    <row r="6746">
      <c r="A6746" s="227"/>
      <c r="B6746" s="227"/>
      <c r="C6746" s="231"/>
      <c r="D6746" s="232"/>
      <c r="E6746" s="231"/>
      <c r="F6746" s="231"/>
      <c r="G6746" s="231"/>
      <c r="H6746" s="231"/>
      <c r="I6746" s="232"/>
      <c r="J6746" s="231"/>
      <c r="K6746" s="231"/>
      <c r="L6746" s="231"/>
      <c r="M6746" s="32"/>
      <c r="N6746" s="232"/>
    </row>
    <row r="6747">
      <c r="A6747" s="227"/>
      <c r="B6747" s="227"/>
      <c r="C6747" s="32"/>
      <c r="D6747" s="232"/>
      <c r="E6747" s="231"/>
      <c r="F6747" s="32"/>
      <c r="G6747" s="229"/>
      <c r="H6747" s="229"/>
      <c r="I6747" s="232"/>
      <c r="J6747" s="32"/>
      <c r="K6747" s="229"/>
      <c r="L6747" s="229"/>
      <c r="M6747" s="32"/>
      <c r="N6747" s="229"/>
    </row>
    <row r="6748">
      <c r="A6748" s="227"/>
      <c r="B6748" s="227"/>
      <c r="C6748" s="231"/>
      <c r="D6748" s="232"/>
      <c r="E6748" s="231"/>
      <c r="F6748" s="231"/>
      <c r="G6748" s="231"/>
      <c r="H6748" s="231"/>
      <c r="I6748" s="232"/>
      <c r="J6748" s="231"/>
      <c r="K6748" s="231"/>
      <c r="L6748" s="231"/>
      <c r="M6748" s="32"/>
      <c r="N6748" s="232"/>
    </row>
    <row r="6749">
      <c r="A6749" s="227"/>
      <c r="B6749" s="227"/>
      <c r="C6749" s="32"/>
      <c r="D6749" s="232"/>
      <c r="E6749" s="231"/>
      <c r="F6749" s="32"/>
      <c r="G6749" s="229"/>
      <c r="H6749" s="229"/>
      <c r="I6749" s="232"/>
      <c r="J6749" s="32"/>
      <c r="K6749" s="229"/>
      <c r="L6749" s="229"/>
      <c r="M6749" s="32"/>
      <c r="N6749" s="229"/>
    </row>
    <row r="6750">
      <c r="A6750" s="227"/>
      <c r="B6750" s="227"/>
      <c r="C6750" s="231"/>
      <c r="D6750" s="232"/>
      <c r="E6750" s="231"/>
      <c r="F6750" s="231"/>
      <c r="G6750" s="231"/>
      <c r="H6750" s="231"/>
      <c r="I6750" s="232"/>
      <c r="J6750" s="231"/>
      <c r="K6750" s="231"/>
      <c r="L6750" s="231"/>
      <c r="M6750" s="32"/>
      <c r="N6750" s="232"/>
    </row>
    <row r="6751">
      <c r="A6751" s="227"/>
      <c r="B6751" s="227"/>
      <c r="C6751" s="32"/>
      <c r="D6751" s="232"/>
      <c r="E6751" s="231"/>
      <c r="F6751" s="32"/>
      <c r="G6751" s="229"/>
      <c r="H6751" s="229"/>
      <c r="I6751" s="232"/>
      <c r="J6751" s="32"/>
      <c r="K6751" s="229"/>
      <c r="L6751" s="229"/>
      <c r="M6751" s="32"/>
      <c r="N6751" s="229"/>
    </row>
    <row r="6752">
      <c r="A6752" s="227"/>
      <c r="B6752" s="227"/>
      <c r="C6752" s="231"/>
      <c r="D6752" s="232"/>
      <c r="E6752" s="231"/>
      <c r="F6752" s="231"/>
      <c r="G6752" s="231"/>
      <c r="H6752" s="231"/>
      <c r="I6752" s="232"/>
      <c r="J6752" s="231"/>
      <c r="K6752" s="231"/>
      <c r="L6752" s="231"/>
      <c r="M6752" s="32"/>
      <c r="N6752" s="232"/>
    </row>
    <row r="6753">
      <c r="A6753" s="227"/>
      <c r="B6753" s="227"/>
      <c r="C6753" s="32"/>
      <c r="D6753" s="232"/>
      <c r="E6753" s="231"/>
      <c r="F6753" s="32"/>
      <c r="G6753" s="229"/>
      <c r="H6753" s="229"/>
      <c r="I6753" s="232"/>
      <c r="J6753" s="32"/>
      <c r="K6753" s="229"/>
      <c r="L6753" s="229"/>
      <c r="M6753" s="32"/>
      <c r="N6753" s="229"/>
    </row>
    <row r="6754">
      <c r="A6754" s="227"/>
      <c r="B6754" s="227"/>
      <c r="C6754" s="231"/>
      <c r="D6754" s="232"/>
      <c r="E6754" s="231"/>
      <c r="F6754" s="231"/>
      <c r="G6754" s="231"/>
      <c r="H6754" s="231"/>
      <c r="I6754" s="232"/>
      <c r="J6754" s="231"/>
      <c r="K6754" s="231"/>
      <c r="L6754" s="231"/>
      <c r="M6754" s="32"/>
      <c r="N6754" s="232"/>
    </row>
    <row r="6755">
      <c r="A6755" s="227"/>
      <c r="B6755" s="227"/>
      <c r="C6755" s="32"/>
      <c r="D6755" s="232"/>
      <c r="E6755" s="231"/>
      <c r="F6755" s="32"/>
      <c r="G6755" s="229"/>
      <c r="H6755" s="229"/>
      <c r="I6755" s="232"/>
      <c r="J6755" s="32"/>
      <c r="K6755" s="229"/>
      <c r="L6755" s="229"/>
      <c r="M6755" s="32"/>
      <c r="N6755" s="229"/>
    </row>
    <row r="6756">
      <c r="A6756" s="227"/>
      <c r="B6756" s="227"/>
      <c r="C6756" s="231"/>
      <c r="D6756" s="232"/>
      <c r="E6756" s="231"/>
      <c r="F6756" s="231"/>
      <c r="G6756" s="231"/>
      <c r="H6756" s="231"/>
      <c r="I6756" s="232"/>
      <c r="J6756" s="231"/>
      <c r="K6756" s="231"/>
      <c r="L6756" s="231"/>
      <c r="M6756" s="32"/>
      <c r="N6756" s="232"/>
    </row>
    <row r="6757">
      <c r="A6757" s="227"/>
      <c r="B6757" s="227"/>
      <c r="C6757" s="32"/>
      <c r="D6757" s="232"/>
      <c r="E6757" s="231"/>
      <c r="F6757" s="32"/>
      <c r="G6757" s="229"/>
      <c r="H6757" s="229"/>
      <c r="I6757" s="232"/>
      <c r="J6757" s="32"/>
      <c r="K6757" s="229"/>
      <c r="L6757" s="229"/>
      <c r="M6757" s="232"/>
      <c r="N6757" s="229"/>
    </row>
    <row r="6758">
      <c r="A6758" s="227"/>
      <c r="B6758" s="227"/>
      <c r="C6758" s="32"/>
      <c r="D6758" s="232"/>
      <c r="E6758" s="231"/>
      <c r="F6758" s="32"/>
      <c r="G6758" s="229"/>
      <c r="H6758" s="229"/>
      <c r="I6758" s="232"/>
      <c r="J6758" s="32"/>
      <c r="K6758" s="229"/>
      <c r="L6758" s="229"/>
      <c r="M6758" s="232"/>
      <c r="N6758" s="229"/>
    </row>
    <row r="6759">
      <c r="A6759" s="227"/>
      <c r="B6759" s="227"/>
      <c r="C6759" s="32"/>
      <c r="D6759" s="232"/>
      <c r="E6759" s="231"/>
      <c r="F6759" s="32"/>
      <c r="G6759" s="229"/>
      <c r="H6759" s="229"/>
      <c r="I6759" s="232"/>
      <c r="J6759" s="32"/>
      <c r="K6759" s="229"/>
      <c r="L6759" s="229"/>
      <c r="M6759" s="232"/>
      <c r="N6759" s="229"/>
    </row>
    <row r="6760">
      <c r="A6760" s="227"/>
      <c r="B6760" s="227"/>
      <c r="C6760" s="32"/>
      <c r="D6760" s="232"/>
      <c r="E6760" s="231"/>
      <c r="F6760" s="32"/>
      <c r="G6760" s="229"/>
      <c r="H6760" s="229"/>
      <c r="I6760" s="232"/>
      <c r="J6760" s="32"/>
      <c r="K6760" s="229"/>
      <c r="L6760" s="229"/>
      <c r="M6760" s="232"/>
      <c r="N6760" s="229"/>
    </row>
    <row r="6761">
      <c r="A6761" s="227"/>
      <c r="B6761" s="227"/>
      <c r="C6761" s="32"/>
      <c r="D6761" s="232"/>
      <c r="E6761" s="231"/>
      <c r="F6761" s="32"/>
      <c r="G6761" s="229"/>
      <c r="H6761" s="229"/>
      <c r="I6761" s="232"/>
      <c r="J6761" s="32"/>
      <c r="K6761" s="229"/>
      <c r="L6761" s="229"/>
      <c r="M6761" s="232"/>
      <c r="N6761" s="229"/>
    </row>
    <row r="6762">
      <c r="A6762" s="227"/>
      <c r="B6762" s="227"/>
      <c r="C6762" s="32"/>
      <c r="D6762" s="232"/>
      <c r="E6762" s="231"/>
      <c r="F6762" s="32"/>
      <c r="G6762" s="229"/>
      <c r="H6762" s="229"/>
      <c r="I6762" s="232"/>
      <c r="J6762" s="32"/>
      <c r="K6762" s="229"/>
      <c r="L6762" s="229"/>
      <c r="M6762" s="32"/>
      <c r="N6762" s="229"/>
    </row>
    <row r="6763">
      <c r="A6763" s="227"/>
      <c r="B6763" s="227"/>
      <c r="C6763" s="32"/>
      <c r="D6763" s="232"/>
      <c r="E6763" s="231"/>
      <c r="F6763" s="32"/>
      <c r="G6763" s="229"/>
      <c r="H6763" s="229"/>
      <c r="I6763" s="232"/>
      <c r="J6763" s="32"/>
      <c r="K6763" s="229"/>
      <c r="L6763" s="229"/>
      <c r="M6763" s="32"/>
      <c r="N6763" s="229"/>
    </row>
    <row r="6764">
      <c r="A6764" s="227"/>
      <c r="B6764" s="227"/>
      <c r="C6764" s="32"/>
      <c r="D6764" s="232"/>
      <c r="E6764" s="231"/>
      <c r="F6764" s="32"/>
      <c r="G6764" s="229"/>
      <c r="H6764" s="229"/>
      <c r="I6764" s="232"/>
      <c r="J6764" s="32"/>
      <c r="K6764" s="229"/>
      <c r="L6764" s="229"/>
      <c r="M6764" s="232"/>
      <c r="N6764" s="229"/>
    </row>
    <row r="6765">
      <c r="A6765" s="227"/>
      <c r="B6765" s="227"/>
      <c r="C6765" s="32"/>
      <c r="D6765" s="232"/>
      <c r="E6765" s="231"/>
      <c r="F6765" s="32"/>
      <c r="G6765" s="229"/>
      <c r="H6765" s="229"/>
      <c r="I6765" s="232"/>
      <c r="J6765" s="32"/>
      <c r="K6765" s="229"/>
      <c r="L6765" s="229"/>
      <c r="M6765" s="232"/>
      <c r="N6765" s="229"/>
    </row>
    <row r="6766">
      <c r="A6766" s="227"/>
      <c r="B6766" s="227"/>
      <c r="C6766" s="32"/>
      <c r="D6766" s="232"/>
      <c r="E6766" s="231"/>
      <c r="F6766" s="32"/>
      <c r="G6766" s="229"/>
      <c r="H6766" s="229"/>
      <c r="I6766" s="232"/>
      <c r="J6766" s="32"/>
      <c r="K6766" s="229"/>
      <c r="L6766" s="229"/>
      <c r="M6766" s="232"/>
      <c r="N6766" s="229"/>
    </row>
    <row r="6767">
      <c r="A6767" s="227"/>
      <c r="B6767" s="227"/>
      <c r="C6767" s="32"/>
      <c r="D6767" s="232"/>
      <c r="E6767" s="231"/>
      <c r="F6767" s="32"/>
      <c r="G6767" s="229"/>
      <c r="H6767" s="229"/>
      <c r="I6767" s="232"/>
      <c r="J6767" s="32"/>
      <c r="K6767" s="229"/>
      <c r="L6767" s="229"/>
      <c r="M6767" s="232"/>
      <c r="N6767" s="229"/>
    </row>
    <row r="6768">
      <c r="A6768" s="227"/>
      <c r="B6768" s="227"/>
      <c r="C6768" s="32"/>
      <c r="D6768" s="232"/>
      <c r="E6768" s="231"/>
      <c r="F6768" s="32"/>
      <c r="G6768" s="229"/>
      <c r="H6768" s="229"/>
      <c r="I6768" s="232"/>
      <c r="J6768" s="32"/>
      <c r="K6768" s="229"/>
      <c r="L6768" s="229"/>
      <c r="M6768" s="232"/>
      <c r="N6768" s="229"/>
    </row>
    <row r="6769">
      <c r="A6769" s="227"/>
      <c r="B6769" s="227"/>
      <c r="C6769" s="32"/>
      <c r="D6769" s="232"/>
      <c r="E6769" s="231"/>
      <c r="F6769" s="32"/>
      <c r="G6769" s="229"/>
      <c r="H6769" s="229"/>
      <c r="I6769" s="232"/>
      <c r="J6769" s="32"/>
      <c r="K6769" s="229"/>
      <c r="L6769" s="229"/>
      <c r="M6769" s="232"/>
      <c r="N6769" s="229"/>
    </row>
    <row r="6770">
      <c r="A6770" s="227"/>
      <c r="B6770" s="227"/>
      <c r="C6770" s="32"/>
      <c r="D6770" s="232"/>
      <c r="E6770" s="231"/>
      <c r="F6770" s="32"/>
      <c r="G6770" s="229"/>
      <c r="H6770" s="229"/>
      <c r="I6770" s="232"/>
      <c r="J6770" s="32"/>
      <c r="K6770" s="229"/>
      <c r="L6770" s="229"/>
      <c r="M6770" s="232"/>
      <c r="N6770" s="229"/>
    </row>
    <row r="6771">
      <c r="A6771" s="227"/>
      <c r="B6771" s="227"/>
      <c r="C6771" s="32"/>
      <c r="D6771" s="232"/>
      <c r="E6771" s="231"/>
      <c r="F6771" s="32"/>
      <c r="G6771" s="229"/>
      <c r="H6771" s="229"/>
      <c r="I6771" s="232"/>
      <c r="J6771" s="32"/>
      <c r="K6771" s="229"/>
      <c r="L6771" s="229"/>
      <c r="M6771" s="232"/>
      <c r="N6771" s="229"/>
    </row>
    <row r="6772">
      <c r="A6772" s="227"/>
      <c r="B6772" s="227"/>
      <c r="C6772" s="32"/>
      <c r="D6772" s="232"/>
      <c r="E6772" s="231"/>
      <c r="F6772" s="32"/>
      <c r="G6772" s="229"/>
      <c r="H6772" s="229"/>
      <c r="I6772" s="232"/>
      <c r="J6772" s="32"/>
      <c r="K6772" s="229"/>
      <c r="L6772" s="229"/>
      <c r="M6772" s="232"/>
      <c r="N6772" s="229"/>
    </row>
    <row r="6773">
      <c r="A6773" s="227"/>
      <c r="B6773" s="227"/>
      <c r="C6773" s="32"/>
      <c r="D6773" s="232"/>
      <c r="E6773" s="231"/>
      <c r="F6773" s="32"/>
      <c r="G6773" s="229"/>
      <c r="H6773" s="229"/>
      <c r="I6773" s="232"/>
      <c r="J6773" s="32"/>
      <c r="K6773" s="229"/>
      <c r="L6773" s="229"/>
      <c r="M6773" s="232"/>
      <c r="N6773" s="229"/>
    </row>
    <row r="6774">
      <c r="A6774" s="227"/>
      <c r="B6774" s="227"/>
      <c r="C6774" s="32"/>
      <c r="D6774" s="232"/>
      <c r="E6774" s="231"/>
      <c r="F6774" s="32"/>
      <c r="G6774" s="229"/>
      <c r="H6774" s="229"/>
      <c r="I6774" s="232"/>
      <c r="J6774" s="32"/>
      <c r="K6774" s="229"/>
      <c r="L6774" s="229"/>
      <c r="M6774" s="232"/>
      <c r="N6774" s="229"/>
    </row>
    <row r="6775">
      <c r="A6775" s="227"/>
      <c r="B6775" s="227"/>
      <c r="C6775" s="32"/>
      <c r="D6775" s="232"/>
      <c r="E6775" s="231"/>
      <c r="F6775" s="32"/>
      <c r="G6775" s="229"/>
      <c r="H6775" s="229"/>
      <c r="I6775" s="232"/>
      <c r="J6775" s="32"/>
      <c r="K6775" s="229"/>
      <c r="L6775" s="229"/>
      <c r="M6775" s="232"/>
      <c r="N6775" s="229"/>
    </row>
    <row r="6776">
      <c r="A6776" s="227"/>
      <c r="B6776" s="227"/>
      <c r="C6776" s="32"/>
      <c r="D6776" s="232"/>
      <c r="E6776" s="231"/>
      <c r="F6776" s="32"/>
      <c r="G6776" s="229"/>
      <c r="H6776" s="229"/>
      <c r="I6776" s="232"/>
      <c r="J6776" s="32"/>
      <c r="K6776" s="229"/>
      <c r="L6776" s="229"/>
      <c r="M6776" s="232"/>
      <c r="N6776" s="229"/>
    </row>
    <row r="6777">
      <c r="A6777" s="227"/>
      <c r="B6777" s="227"/>
      <c r="C6777" s="32"/>
      <c r="D6777" s="232"/>
      <c r="E6777" s="231"/>
      <c r="F6777" s="32"/>
      <c r="G6777" s="229"/>
      <c r="H6777" s="229"/>
      <c r="I6777" s="232"/>
      <c r="J6777" s="32"/>
      <c r="K6777" s="229"/>
      <c r="L6777" s="229"/>
      <c r="M6777" s="232"/>
      <c r="N6777" s="229"/>
    </row>
    <row r="6778">
      <c r="A6778" s="227"/>
      <c r="B6778" s="227"/>
      <c r="C6778" s="32"/>
      <c r="D6778" s="232"/>
      <c r="E6778" s="231"/>
      <c r="F6778" s="32"/>
      <c r="G6778" s="229"/>
      <c r="H6778" s="229"/>
      <c r="I6778" s="232"/>
      <c r="J6778" s="32"/>
      <c r="K6778" s="229"/>
      <c r="L6778" s="229"/>
      <c r="M6778" s="232"/>
      <c r="N6778" s="229"/>
    </row>
    <row r="6779">
      <c r="A6779" s="227"/>
      <c r="B6779" s="227"/>
      <c r="C6779" s="32"/>
      <c r="D6779" s="232"/>
      <c r="E6779" s="231"/>
      <c r="F6779" s="32"/>
      <c r="G6779" s="229"/>
      <c r="H6779" s="229"/>
      <c r="I6779" s="232"/>
      <c r="J6779" s="32"/>
      <c r="K6779" s="229"/>
      <c r="L6779" s="229"/>
      <c r="M6779" s="232"/>
      <c r="N6779" s="229"/>
    </row>
    <row r="6780">
      <c r="A6780" s="227"/>
      <c r="B6780" s="227"/>
      <c r="C6780" s="32"/>
      <c r="D6780" s="232"/>
      <c r="E6780" s="231"/>
      <c r="F6780" s="32"/>
      <c r="G6780" s="229"/>
      <c r="H6780" s="229"/>
      <c r="I6780" s="232"/>
      <c r="J6780" s="32"/>
      <c r="K6780" s="229"/>
      <c r="L6780" s="229"/>
      <c r="M6780" s="232"/>
      <c r="N6780" s="229"/>
    </row>
    <row r="6781">
      <c r="A6781" s="227"/>
      <c r="B6781" s="227"/>
      <c r="C6781" s="32"/>
      <c r="D6781" s="232"/>
      <c r="E6781" s="231"/>
      <c r="F6781" s="32"/>
      <c r="G6781" s="229"/>
      <c r="H6781" s="229"/>
      <c r="I6781" s="232"/>
      <c r="J6781" s="32"/>
      <c r="K6781" s="229"/>
      <c r="L6781" s="229"/>
      <c r="M6781" s="232"/>
      <c r="N6781" s="229"/>
    </row>
    <row r="6782">
      <c r="A6782" s="227"/>
      <c r="B6782" s="227"/>
      <c r="C6782" s="32"/>
      <c r="D6782" s="232"/>
      <c r="E6782" s="231"/>
      <c r="F6782" s="32"/>
      <c r="G6782" s="229"/>
      <c r="H6782" s="229"/>
      <c r="I6782" s="232"/>
      <c r="J6782" s="32"/>
      <c r="K6782" s="229"/>
      <c r="L6782" s="229"/>
      <c r="M6782" s="232"/>
      <c r="N6782" s="229"/>
    </row>
    <row r="6783">
      <c r="A6783" s="227"/>
      <c r="B6783" s="227"/>
      <c r="C6783" s="32"/>
      <c r="D6783" s="232"/>
      <c r="E6783" s="231"/>
      <c r="F6783" s="32"/>
      <c r="G6783" s="229"/>
      <c r="H6783" s="229"/>
      <c r="I6783" s="232"/>
      <c r="J6783" s="32"/>
      <c r="K6783" s="229"/>
      <c r="L6783" s="229"/>
      <c r="M6783" s="232"/>
      <c r="N6783" s="229"/>
    </row>
    <row r="6784">
      <c r="A6784" s="227"/>
      <c r="B6784" s="227"/>
      <c r="C6784" s="32"/>
      <c r="D6784" s="232"/>
      <c r="E6784" s="231"/>
      <c r="F6784" s="32"/>
      <c r="G6784" s="229"/>
      <c r="H6784" s="229"/>
      <c r="I6784" s="232"/>
      <c r="J6784" s="32"/>
      <c r="K6784" s="229"/>
      <c r="L6784" s="229"/>
      <c r="M6784" s="232"/>
      <c r="N6784" s="229"/>
    </row>
    <row r="6785">
      <c r="A6785" s="227"/>
      <c r="B6785" s="227"/>
      <c r="C6785" s="32"/>
      <c r="D6785" s="232"/>
      <c r="E6785" s="231"/>
      <c r="F6785" s="32"/>
      <c r="G6785" s="229"/>
      <c r="H6785" s="229"/>
      <c r="I6785" s="232"/>
      <c r="J6785" s="32"/>
      <c r="K6785" s="229"/>
      <c r="L6785" s="229"/>
      <c r="M6785" s="232"/>
      <c r="N6785" s="229"/>
    </row>
    <row r="6786">
      <c r="A6786" s="227"/>
      <c r="B6786" s="227"/>
      <c r="C6786" s="32"/>
      <c r="D6786" s="232"/>
      <c r="E6786" s="231"/>
      <c r="F6786" s="32"/>
      <c r="G6786" s="229"/>
      <c r="H6786" s="229"/>
      <c r="I6786" s="232"/>
      <c r="J6786" s="32"/>
      <c r="K6786" s="229"/>
      <c r="L6786" s="229"/>
      <c r="M6786" s="232"/>
      <c r="N6786" s="229"/>
    </row>
    <row r="6787">
      <c r="A6787" s="227"/>
      <c r="B6787" s="227"/>
      <c r="C6787" s="32"/>
      <c r="D6787" s="232"/>
      <c r="E6787" s="231"/>
      <c r="F6787" s="32"/>
      <c r="G6787" s="229"/>
      <c r="H6787" s="229"/>
      <c r="I6787" s="232"/>
      <c r="J6787" s="32"/>
      <c r="K6787" s="229"/>
      <c r="L6787" s="229"/>
      <c r="M6787" s="232"/>
      <c r="N6787" s="229"/>
    </row>
    <row r="6788">
      <c r="A6788" s="227"/>
      <c r="B6788" s="227"/>
      <c r="C6788" s="32"/>
      <c r="D6788" s="232"/>
      <c r="E6788" s="231"/>
      <c r="F6788" s="32"/>
      <c r="G6788" s="229"/>
      <c r="H6788" s="229"/>
      <c r="I6788" s="232"/>
      <c r="J6788" s="32"/>
      <c r="K6788" s="229"/>
      <c r="L6788" s="229"/>
      <c r="M6788" s="232"/>
      <c r="N6788" s="229"/>
    </row>
    <row r="6789">
      <c r="A6789" s="227"/>
      <c r="B6789" s="227"/>
      <c r="C6789" s="32"/>
      <c r="D6789" s="232"/>
      <c r="E6789" s="231"/>
      <c r="F6789" s="32"/>
      <c r="G6789" s="229"/>
      <c r="H6789" s="229"/>
      <c r="I6789" s="232"/>
      <c r="J6789" s="32"/>
      <c r="K6789" s="229"/>
      <c r="L6789" s="229"/>
      <c r="M6789" s="232"/>
      <c r="N6789" s="229"/>
    </row>
    <row r="6790">
      <c r="A6790" s="227"/>
      <c r="B6790" s="227"/>
      <c r="C6790" s="32"/>
      <c r="D6790" s="232"/>
      <c r="E6790" s="231"/>
      <c r="F6790" s="32"/>
      <c r="G6790" s="229"/>
      <c r="H6790" s="229"/>
      <c r="I6790" s="232"/>
      <c r="J6790" s="32"/>
      <c r="K6790" s="229"/>
      <c r="L6790" s="229"/>
      <c r="M6790" s="232"/>
      <c r="N6790" s="229"/>
    </row>
    <row r="6791">
      <c r="A6791" s="227"/>
      <c r="B6791" s="227"/>
      <c r="C6791" s="32"/>
      <c r="D6791" s="232"/>
      <c r="E6791" s="231"/>
      <c r="F6791" s="32"/>
      <c r="G6791" s="229"/>
      <c r="H6791" s="229"/>
      <c r="I6791" s="32"/>
      <c r="J6791" s="32"/>
      <c r="K6791" s="229"/>
      <c r="L6791" s="229"/>
      <c r="M6791" s="232"/>
      <c r="N6791" s="229"/>
    </row>
    <row r="6792">
      <c r="A6792" s="227"/>
      <c r="B6792" s="227"/>
      <c r="C6792" s="32"/>
      <c r="D6792" s="232"/>
      <c r="E6792" s="229"/>
      <c r="F6792" s="32"/>
      <c r="G6792" s="229"/>
      <c r="H6792" s="229"/>
      <c r="I6792" s="32"/>
      <c r="J6792" s="32"/>
      <c r="K6792" s="229"/>
      <c r="L6792" s="229"/>
      <c r="M6792" s="32"/>
      <c r="N6792" s="229"/>
    </row>
    <row r="6793">
      <c r="A6793" s="227"/>
      <c r="B6793" s="227"/>
      <c r="C6793" s="32"/>
      <c r="D6793" s="232"/>
      <c r="E6793" s="231"/>
      <c r="F6793" s="32"/>
      <c r="G6793" s="229"/>
      <c r="H6793" s="229"/>
      <c r="I6793" s="232"/>
      <c r="J6793" s="32"/>
      <c r="K6793" s="233"/>
      <c r="L6793" s="229"/>
      <c r="M6793" s="232"/>
      <c r="N6793" s="233"/>
    </row>
    <row r="6794">
      <c r="A6794" s="227"/>
      <c r="B6794" s="227"/>
      <c r="C6794" s="32"/>
      <c r="D6794" s="232"/>
      <c r="E6794" s="231"/>
      <c r="F6794" s="32"/>
      <c r="G6794" s="229"/>
      <c r="H6794" s="229"/>
      <c r="I6794" s="232"/>
      <c r="J6794" s="32"/>
      <c r="K6794" s="229"/>
      <c r="L6794" s="229"/>
      <c r="M6794" s="232"/>
      <c r="N6794" s="229"/>
    </row>
    <row r="6795">
      <c r="A6795" s="227"/>
      <c r="B6795" s="227"/>
      <c r="C6795" s="32"/>
      <c r="D6795" s="232"/>
      <c r="E6795" s="231"/>
      <c r="F6795" s="32"/>
      <c r="G6795" s="229"/>
      <c r="H6795" s="229"/>
      <c r="I6795" s="232"/>
      <c r="J6795" s="32"/>
      <c r="K6795" s="229"/>
      <c r="L6795" s="229"/>
      <c r="M6795" s="232"/>
      <c r="N6795" s="229"/>
    </row>
    <row r="6796">
      <c r="A6796" s="227"/>
      <c r="B6796" s="227"/>
      <c r="C6796" s="32"/>
      <c r="D6796" s="232"/>
      <c r="E6796" s="231"/>
      <c r="F6796" s="32"/>
      <c r="G6796" s="229"/>
      <c r="H6796" s="229"/>
      <c r="I6796" s="32"/>
      <c r="J6796" s="32"/>
      <c r="K6796" s="229"/>
      <c r="L6796" s="229"/>
      <c r="M6796" s="232"/>
      <c r="N6796" s="229"/>
    </row>
    <row r="6797">
      <c r="A6797" s="227"/>
      <c r="B6797" s="227"/>
      <c r="C6797" s="32"/>
      <c r="D6797" s="232"/>
      <c r="E6797" s="231"/>
      <c r="F6797" s="32"/>
      <c r="G6797" s="229"/>
      <c r="H6797" s="229"/>
      <c r="I6797" s="232"/>
      <c r="J6797" s="32"/>
      <c r="K6797" s="229"/>
      <c r="L6797" s="229"/>
      <c r="M6797" s="232"/>
      <c r="N6797" s="229"/>
    </row>
    <row r="6798">
      <c r="A6798" s="227"/>
      <c r="B6798" s="227"/>
      <c r="C6798" s="32"/>
      <c r="D6798" s="232"/>
      <c r="E6798" s="229"/>
      <c r="F6798" s="32"/>
      <c r="G6798" s="229"/>
      <c r="H6798" s="229"/>
      <c r="I6798" s="232"/>
      <c r="J6798" s="32"/>
      <c r="K6798" s="229"/>
      <c r="L6798" s="229"/>
      <c r="M6798" s="232"/>
      <c r="N6798" s="229"/>
    </row>
    <row r="6799">
      <c r="A6799" s="227"/>
      <c r="B6799" s="227"/>
      <c r="C6799" s="32"/>
      <c r="D6799" s="232"/>
      <c r="E6799" s="231"/>
      <c r="F6799" s="32"/>
      <c r="G6799" s="229"/>
      <c r="H6799" s="229"/>
      <c r="I6799" s="232"/>
      <c r="J6799" s="32"/>
      <c r="K6799" s="229"/>
      <c r="L6799" s="229"/>
      <c r="M6799" s="232"/>
      <c r="N6799" s="229"/>
    </row>
    <row r="6800">
      <c r="A6800" s="227"/>
      <c r="B6800" s="227"/>
      <c r="C6800" s="32"/>
      <c r="D6800" s="232"/>
      <c r="E6800" s="231"/>
      <c r="F6800" s="32"/>
      <c r="G6800" s="229"/>
      <c r="H6800" s="229"/>
      <c r="I6800" s="232"/>
      <c r="J6800" s="32"/>
      <c r="K6800" s="229"/>
      <c r="L6800" s="229"/>
      <c r="M6800" s="232"/>
      <c r="N6800" s="229"/>
    </row>
    <row r="6801">
      <c r="A6801" s="227"/>
      <c r="B6801" s="227"/>
      <c r="C6801" s="32"/>
      <c r="D6801" s="232"/>
      <c r="E6801" s="231"/>
      <c r="F6801" s="32"/>
      <c r="G6801" s="229"/>
      <c r="H6801" s="229"/>
      <c r="I6801" s="232"/>
      <c r="J6801" s="32"/>
      <c r="K6801" s="229"/>
      <c r="L6801" s="229"/>
      <c r="M6801" s="232"/>
      <c r="N6801" s="229"/>
    </row>
    <row r="6802">
      <c r="A6802" s="227"/>
      <c r="B6802" s="227"/>
      <c r="C6802" s="32"/>
      <c r="D6802" s="232"/>
      <c r="E6802" s="231"/>
      <c r="F6802" s="32"/>
      <c r="G6802" s="229"/>
      <c r="H6802" s="229"/>
      <c r="I6802" s="232"/>
      <c r="J6802" s="32"/>
      <c r="K6802" s="229"/>
      <c r="L6802" s="229"/>
      <c r="M6802" s="232"/>
      <c r="N6802" s="229"/>
    </row>
    <row r="6803">
      <c r="A6803" s="227"/>
      <c r="B6803" s="227"/>
      <c r="C6803" s="32"/>
      <c r="D6803" s="232"/>
      <c r="E6803" s="231"/>
      <c r="F6803" s="32"/>
      <c r="G6803" s="229"/>
      <c r="H6803" s="229"/>
      <c r="I6803" s="232"/>
      <c r="J6803" s="32"/>
      <c r="K6803" s="229"/>
      <c r="L6803" s="229"/>
      <c r="M6803" s="232"/>
      <c r="N6803" s="229"/>
    </row>
    <row r="6804">
      <c r="A6804" s="227"/>
      <c r="B6804" s="227"/>
      <c r="C6804" s="32"/>
      <c r="D6804" s="232"/>
      <c r="E6804" s="231"/>
      <c r="F6804" s="32"/>
      <c r="G6804" s="229"/>
      <c r="H6804" s="229"/>
      <c r="I6804" s="232"/>
      <c r="J6804" s="32"/>
      <c r="K6804" s="229"/>
      <c r="L6804" s="229"/>
      <c r="M6804" s="232"/>
      <c r="N6804" s="229"/>
    </row>
    <row r="6805">
      <c r="A6805" s="227"/>
      <c r="B6805" s="227"/>
      <c r="C6805" s="32"/>
      <c r="D6805" s="232"/>
      <c r="E6805" s="231"/>
      <c r="F6805" s="32"/>
      <c r="G6805" s="229"/>
      <c r="H6805" s="229"/>
      <c r="I6805" s="232"/>
      <c r="J6805" s="32"/>
      <c r="K6805" s="229"/>
      <c r="L6805" s="229"/>
      <c r="M6805" s="232"/>
      <c r="N6805" s="229"/>
    </row>
    <row r="6806">
      <c r="A6806" s="227"/>
      <c r="B6806" s="227"/>
      <c r="C6806" s="32"/>
      <c r="D6806" s="232"/>
      <c r="E6806" s="231"/>
      <c r="F6806" s="32"/>
      <c r="G6806" s="229"/>
      <c r="H6806" s="229"/>
      <c r="I6806" s="232"/>
      <c r="J6806" s="32"/>
      <c r="K6806" s="229"/>
      <c r="L6806" s="229"/>
      <c r="M6806" s="232"/>
      <c r="N6806" s="229"/>
    </row>
    <row r="6807">
      <c r="A6807" s="227"/>
      <c r="B6807" s="227"/>
      <c r="C6807" s="32"/>
      <c r="D6807" s="232"/>
      <c r="E6807" s="231"/>
      <c r="F6807" s="32"/>
      <c r="G6807" s="229"/>
      <c r="H6807" s="229"/>
      <c r="I6807" s="232"/>
      <c r="J6807" s="32"/>
      <c r="K6807" s="229"/>
      <c r="L6807" s="229"/>
      <c r="M6807" s="232"/>
      <c r="N6807" s="229"/>
    </row>
    <row r="6808">
      <c r="A6808" s="227"/>
      <c r="B6808" s="227"/>
      <c r="C6808" s="32"/>
      <c r="D6808" s="232"/>
      <c r="E6808" s="231"/>
      <c r="F6808" s="32"/>
      <c r="G6808" s="229"/>
      <c r="H6808" s="229"/>
      <c r="I6808" s="232"/>
      <c r="J6808" s="32"/>
      <c r="K6808" s="229"/>
      <c r="L6808" s="229"/>
      <c r="M6808" s="232"/>
      <c r="N6808" s="229"/>
    </row>
    <row r="6809">
      <c r="A6809" s="227"/>
      <c r="B6809" s="227"/>
      <c r="C6809" s="32"/>
      <c r="D6809" s="232"/>
      <c r="E6809" s="231"/>
      <c r="F6809" s="32"/>
      <c r="G6809" s="229"/>
      <c r="H6809" s="229"/>
      <c r="I6809" s="232"/>
      <c r="J6809" s="32"/>
      <c r="K6809" s="229"/>
      <c r="L6809" s="229"/>
      <c r="M6809" s="232"/>
      <c r="N6809" s="229"/>
    </row>
    <row r="6810">
      <c r="A6810" s="227"/>
      <c r="B6810" s="227"/>
      <c r="C6810" s="32"/>
      <c r="D6810" s="232"/>
      <c r="E6810" s="231"/>
      <c r="F6810" s="32"/>
      <c r="G6810" s="229"/>
      <c r="H6810" s="229"/>
      <c r="I6810" s="232"/>
      <c r="J6810" s="32"/>
      <c r="K6810" s="229"/>
      <c r="L6810" s="229"/>
      <c r="M6810" s="232"/>
      <c r="N6810" s="229"/>
    </row>
    <row r="6811">
      <c r="A6811" s="227"/>
      <c r="B6811" s="227"/>
      <c r="C6811" s="32"/>
      <c r="D6811" s="232"/>
      <c r="E6811" s="231"/>
      <c r="F6811" s="32"/>
      <c r="G6811" s="229"/>
      <c r="H6811" s="229"/>
      <c r="I6811" s="232"/>
      <c r="J6811" s="32"/>
      <c r="K6811" s="229"/>
      <c r="L6811" s="229"/>
      <c r="M6811" s="232"/>
      <c r="N6811" s="229"/>
    </row>
    <row r="6812">
      <c r="A6812" s="227"/>
      <c r="B6812" s="227"/>
      <c r="C6812" s="32"/>
      <c r="D6812" s="232"/>
      <c r="E6812" s="231"/>
      <c r="F6812" s="32"/>
      <c r="G6812" s="229"/>
      <c r="H6812" s="229"/>
      <c r="I6812" s="232"/>
      <c r="J6812" s="32"/>
      <c r="K6812" s="229"/>
      <c r="L6812" s="229"/>
      <c r="M6812" s="232"/>
      <c r="N6812" s="229"/>
    </row>
    <row r="6813">
      <c r="A6813" s="227"/>
      <c r="B6813" s="227"/>
      <c r="C6813" s="32"/>
      <c r="D6813" s="232"/>
      <c r="E6813" s="231"/>
      <c r="F6813" s="32"/>
      <c r="G6813" s="229"/>
      <c r="H6813" s="229"/>
      <c r="I6813" s="232"/>
      <c r="J6813" s="32"/>
      <c r="K6813" s="229"/>
      <c r="L6813" s="229"/>
      <c r="M6813" s="232"/>
      <c r="N6813" s="229"/>
    </row>
  </sheetData>
  <autoFilter ref="$A$1:$N$681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  <col customWidth="1" min="4" max="4" width="51.25"/>
  </cols>
  <sheetData>
    <row r="1">
      <c r="A1" s="240" t="s">
        <v>17815</v>
      </c>
      <c r="B1" s="241" t="s">
        <v>10924</v>
      </c>
      <c r="C1" s="242" t="s">
        <v>17816</v>
      </c>
      <c r="D1" s="242"/>
      <c r="E1" s="242" t="s">
        <v>17817</v>
      </c>
      <c r="F1" s="242"/>
      <c r="M1" s="2" t="s">
        <v>24</v>
      </c>
      <c r="N1" s="2" t="s">
        <v>25</v>
      </c>
      <c r="O1" s="2" t="s">
        <v>815</v>
      </c>
    </row>
    <row r="2">
      <c r="A2" s="243" t="str">
        <f t="shared" ref="A2:A3043" si="1">MID(D2, FIND("[",D2)+1, FIND("]",D2)-FIND("[",D2)-1)</f>
        <v>#VALUE!</v>
      </c>
      <c r="B2" s="243" t="str">
        <f t="shared" ref="B2:B3043" si="2">TRIM(MID(D2, FIND("]", D2) + 1, LEN(D2)))</f>
        <v>#VALUE!</v>
      </c>
      <c r="C2" s="244" t="str">
        <f t="shared" ref="C2:C3043" si="3">E2/12</f>
        <v>#VALUE!</v>
      </c>
      <c r="D2" s="245"/>
      <c r="E2" s="246" t="s">
        <v>17817</v>
      </c>
      <c r="F2" s="245"/>
      <c r="M2" s="60" t="s">
        <v>591</v>
      </c>
      <c r="N2" s="60" t="s">
        <v>10938</v>
      </c>
      <c r="O2" s="6">
        <f t="shared" ref="O2:O24" si="4">XLOOKUP(M2,A:A,C:C)</f>
        <v>113.5</v>
      </c>
    </row>
    <row r="3">
      <c r="A3" s="243" t="str">
        <f t="shared" si="1"/>
        <v>#VALUE!</v>
      </c>
      <c r="B3" s="243" t="str">
        <f t="shared" si="2"/>
        <v>#VALUE!</v>
      </c>
      <c r="C3" s="227" t="str">
        <f t="shared" si="3"/>
        <v>#VALUE!</v>
      </c>
      <c r="D3" s="245"/>
      <c r="E3" s="247" t="s">
        <v>17818</v>
      </c>
      <c r="F3" s="247" t="s">
        <v>17819</v>
      </c>
      <c r="M3" s="60" t="s">
        <v>123</v>
      </c>
      <c r="N3" s="60" t="s">
        <v>10942</v>
      </c>
      <c r="O3" s="6">
        <f t="shared" si="4"/>
        <v>46.16666667</v>
      </c>
    </row>
    <row r="4">
      <c r="A4" s="241" t="str">
        <f t="shared" si="1"/>
        <v>#VALUE!</v>
      </c>
      <c r="B4" s="241" t="str">
        <f t="shared" si="2"/>
        <v>#VALUE!</v>
      </c>
      <c r="C4" s="227">
        <f t="shared" si="3"/>
        <v>31226.93167</v>
      </c>
      <c r="D4" s="246" t="s">
        <v>17817</v>
      </c>
      <c r="E4" s="248">
        <v>374723.18</v>
      </c>
      <c r="F4" s="248">
        <v>5619443.13</v>
      </c>
      <c r="M4" s="60" t="s">
        <v>118</v>
      </c>
      <c r="N4" s="60" t="s">
        <v>10945</v>
      </c>
      <c r="O4" s="6">
        <f t="shared" si="4"/>
        <v>83.66666667</v>
      </c>
    </row>
    <row r="5">
      <c r="A5" s="241" t="str">
        <f t="shared" si="1"/>
        <v>01217702</v>
      </c>
      <c r="B5" s="241" t="str">
        <f t="shared" si="2"/>
        <v>Starbucks Expresso And Cream</v>
      </c>
      <c r="C5" s="227">
        <f t="shared" si="3"/>
        <v>30.33333333</v>
      </c>
      <c r="D5" s="246" t="s">
        <v>17820</v>
      </c>
      <c r="E5" s="248">
        <v>364.0</v>
      </c>
      <c r="F5" s="248">
        <v>829.92</v>
      </c>
      <c r="M5" s="60" t="s">
        <v>134</v>
      </c>
      <c r="N5" s="60" t="s">
        <v>10947</v>
      </c>
      <c r="O5" s="6">
        <f t="shared" si="4"/>
        <v>31.58333333</v>
      </c>
    </row>
    <row r="6">
      <c r="A6" s="241" t="str">
        <f t="shared" si="1"/>
        <v>01288001</v>
      </c>
      <c r="B6" s="241" t="str">
        <f t="shared" si="2"/>
        <v>Starbucks Espresso</v>
      </c>
      <c r="C6" s="227">
        <f t="shared" si="3"/>
        <v>3.416666667</v>
      </c>
      <c r="D6" s="246" t="s">
        <v>17821</v>
      </c>
      <c r="E6" s="248">
        <v>41.0</v>
      </c>
      <c r="F6" s="248">
        <v>93.48</v>
      </c>
      <c r="M6" s="60" t="s">
        <v>10950</v>
      </c>
      <c r="N6" s="60" t="s">
        <v>10951</v>
      </c>
      <c r="O6" s="6">
        <f t="shared" si="4"/>
        <v>29.91666667</v>
      </c>
    </row>
    <row r="7">
      <c r="A7" s="241" t="str">
        <f t="shared" si="1"/>
        <v>014113911856</v>
      </c>
      <c r="B7" s="241" t="str">
        <f t="shared" si="2"/>
        <v>Pistachios-Wonderful</v>
      </c>
      <c r="C7" s="227">
        <f t="shared" si="3"/>
        <v>67.16666667</v>
      </c>
      <c r="D7" s="246" t="s">
        <v>17822</v>
      </c>
      <c r="E7" s="248">
        <v>806.0</v>
      </c>
      <c r="F7" s="248">
        <v>1466.92</v>
      </c>
      <c r="M7" s="60" t="s">
        <v>3481</v>
      </c>
      <c r="N7" s="60" t="s">
        <v>10953</v>
      </c>
      <c r="O7" s="6">
        <f t="shared" si="4"/>
        <v>17.25</v>
      </c>
    </row>
    <row r="8">
      <c r="A8" s="241" t="str">
        <f t="shared" si="1"/>
        <v>016000140646</v>
      </c>
      <c r="B8" s="241" t="str">
        <f t="shared" si="2"/>
        <v>Granoal Bar - Autums Gold</v>
      </c>
      <c r="C8" s="227">
        <f t="shared" si="3"/>
        <v>0.08333333333</v>
      </c>
      <c r="D8" s="246" t="s">
        <v>17823</v>
      </c>
      <c r="E8" s="248">
        <v>1.0</v>
      </c>
      <c r="F8" s="248">
        <v>1.82</v>
      </c>
      <c r="M8" s="60" t="s">
        <v>171</v>
      </c>
      <c r="N8" s="60" t="s">
        <v>10956</v>
      </c>
      <c r="O8" s="6">
        <f t="shared" si="4"/>
        <v>59.33333333</v>
      </c>
    </row>
    <row r="9">
      <c r="A9" s="241" t="str">
        <f t="shared" si="1"/>
        <v>021908129419</v>
      </c>
      <c r="B9" s="241" t="str">
        <f t="shared" si="2"/>
        <v>Larabar Double Chocolate Truffle</v>
      </c>
      <c r="C9" s="227">
        <f t="shared" si="3"/>
        <v>4.416666667</v>
      </c>
      <c r="D9" s="246" t="s">
        <v>17824</v>
      </c>
      <c r="E9" s="248">
        <v>53.0</v>
      </c>
      <c r="F9" s="248">
        <v>108.65</v>
      </c>
      <c r="M9" s="60" t="s">
        <v>152</v>
      </c>
      <c r="N9" s="60" t="s">
        <v>10959</v>
      </c>
      <c r="O9" s="6">
        <f t="shared" si="4"/>
        <v>82.5</v>
      </c>
    </row>
    <row r="10">
      <c r="A10" s="241" t="str">
        <f t="shared" si="1"/>
        <v>021908257419</v>
      </c>
      <c r="B10" s="241" t="str">
        <f t="shared" si="2"/>
        <v>Larabar Orange Sorbet</v>
      </c>
      <c r="C10" s="227">
        <f t="shared" si="3"/>
        <v>1.916666667</v>
      </c>
      <c r="D10" s="246" t="s">
        <v>17825</v>
      </c>
      <c r="E10" s="248">
        <v>23.0</v>
      </c>
      <c r="F10" s="248">
        <v>47.15</v>
      </c>
      <c r="M10" s="60" t="s">
        <v>585</v>
      </c>
      <c r="N10" s="60" t="s">
        <v>10964</v>
      </c>
      <c r="O10" s="6">
        <f t="shared" si="4"/>
        <v>739.25</v>
      </c>
    </row>
    <row r="11">
      <c r="A11" s="241" t="str">
        <f t="shared" si="1"/>
        <v>021908507378</v>
      </c>
      <c r="B11" s="241" t="str">
        <f t="shared" si="2"/>
        <v>Larabar Blueberry Muffin</v>
      </c>
      <c r="C11" s="227">
        <f t="shared" si="3"/>
        <v>26.66666667</v>
      </c>
      <c r="D11" s="246" t="s">
        <v>17826</v>
      </c>
      <c r="E11" s="248">
        <v>320.0</v>
      </c>
      <c r="F11" s="248">
        <v>656.0</v>
      </c>
      <c r="M11" s="60" t="s">
        <v>581</v>
      </c>
      <c r="N11" s="60" t="s">
        <v>265</v>
      </c>
      <c r="O11" s="6">
        <f t="shared" si="4"/>
        <v>633</v>
      </c>
    </row>
    <row r="12">
      <c r="A12" s="241" t="str">
        <f t="shared" si="1"/>
        <v>021908508269</v>
      </c>
      <c r="B12" s="241" t="str">
        <f t="shared" si="2"/>
        <v>Larabar Pineapple Upside Down Cake</v>
      </c>
      <c r="C12" s="227">
        <f t="shared" si="3"/>
        <v>0.75</v>
      </c>
      <c r="D12" s="246" t="s">
        <v>17827</v>
      </c>
      <c r="E12" s="248">
        <v>9.0</v>
      </c>
      <c r="F12" s="248">
        <v>18.45</v>
      </c>
      <c r="M12" s="60" t="s">
        <v>114</v>
      </c>
      <c r="N12" s="60" t="s">
        <v>10969</v>
      </c>
      <c r="O12" s="6">
        <f t="shared" si="4"/>
        <v>335.6666667</v>
      </c>
    </row>
    <row r="13">
      <c r="A13" s="241" t="str">
        <f t="shared" si="1"/>
        <v>021908509167</v>
      </c>
      <c r="B13" s="241" t="str">
        <f t="shared" si="2"/>
        <v>larabar-food-bar-peanut-butter-cookie</v>
      </c>
      <c r="C13" s="227">
        <f t="shared" si="3"/>
        <v>47.08333333</v>
      </c>
      <c r="D13" s="246" t="s">
        <v>17828</v>
      </c>
      <c r="E13" s="248">
        <v>565.0</v>
      </c>
      <c r="F13" s="248">
        <v>1158.25</v>
      </c>
      <c r="M13" s="60" t="s">
        <v>579</v>
      </c>
      <c r="N13" s="60" t="s">
        <v>10971</v>
      </c>
      <c r="O13" s="6">
        <f t="shared" si="4"/>
        <v>137.3333333</v>
      </c>
    </row>
    <row r="14">
      <c r="A14" s="241" t="str">
        <f t="shared" si="1"/>
        <v>021908509198</v>
      </c>
      <c r="B14" s="241" t="str">
        <f t="shared" si="2"/>
        <v>larabar-food-bar-coconut-cream-pie</v>
      </c>
      <c r="C14" s="227">
        <f t="shared" si="3"/>
        <v>0.5833333333</v>
      </c>
      <c r="D14" s="246" t="s">
        <v>17829</v>
      </c>
      <c r="E14" s="248">
        <v>7.0</v>
      </c>
      <c r="F14" s="248">
        <v>14.35</v>
      </c>
      <c r="M14" s="60" t="s">
        <v>577</v>
      </c>
      <c r="N14" s="60" t="s">
        <v>10974</v>
      </c>
      <c r="O14" s="6">
        <f t="shared" si="4"/>
        <v>460.5</v>
      </c>
    </row>
    <row r="15">
      <c r="A15" s="241" t="str">
        <f t="shared" si="1"/>
        <v>021908509242</v>
      </c>
      <c r="B15" s="241" t="str">
        <f t="shared" si="2"/>
        <v>larabar-food-bar-cherry-pie</v>
      </c>
      <c r="C15" s="227">
        <f t="shared" si="3"/>
        <v>39.91666667</v>
      </c>
      <c r="D15" s="246" t="s">
        <v>17830</v>
      </c>
      <c r="E15" s="248">
        <v>479.0</v>
      </c>
      <c r="F15" s="248">
        <v>981.95</v>
      </c>
      <c r="M15" s="60" t="s">
        <v>595</v>
      </c>
      <c r="N15" s="60" t="s">
        <v>10976</v>
      </c>
      <c r="O15" s="6">
        <f t="shared" si="4"/>
        <v>235.5</v>
      </c>
    </row>
    <row r="16">
      <c r="A16" s="241" t="str">
        <f t="shared" si="1"/>
        <v>021908509259</v>
      </c>
      <c r="B16" s="241" t="str">
        <f t="shared" si="2"/>
        <v>larabar-food-bar-cashew-cookie</v>
      </c>
      <c r="C16" s="227">
        <f t="shared" si="3"/>
        <v>44.58333333</v>
      </c>
      <c r="D16" s="246" t="s">
        <v>17831</v>
      </c>
      <c r="E16" s="248">
        <v>535.0</v>
      </c>
      <c r="F16" s="248">
        <v>1096.75</v>
      </c>
      <c r="M16" s="60" t="s">
        <v>574</v>
      </c>
      <c r="N16" s="60" t="s">
        <v>10978</v>
      </c>
      <c r="O16" s="6">
        <f t="shared" si="4"/>
        <v>231.3333333</v>
      </c>
    </row>
    <row r="17">
      <c r="A17" s="241" t="str">
        <f t="shared" si="1"/>
        <v>021908509273</v>
      </c>
      <c r="B17" s="241" t="str">
        <f t="shared" si="2"/>
        <v>Larabar Apple Pie</v>
      </c>
      <c r="C17" s="227">
        <f t="shared" si="3"/>
        <v>17.25</v>
      </c>
      <c r="D17" s="246" t="s">
        <v>17832</v>
      </c>
      <c r="E17" s="248">
        <v>207.0</v>
      </c>
      <c r="F17" s="248">
        <v>424.35</v>
      </c>
      <c r="M17" s="60" t="s">
        <v>587</v>
      </c>
      <c r="N17" s="60" t="s">
        <v>10980</v>
      </c>
      <c r="O17" s="6">
        <f t="shared" si="4"/>
        <v>316.3333333</v>
      </c>
    </row>
    <row r="18">
      <c r="A18" s="241" t="str">
        <f t="shared" si="1"/>
        <v>021908509327</v>
      </c>
      <c r="B18" s="241" t="str">
        <f t="shared" si="2"/>
        <v>Larabar Peanut Butter &amp; Jelly</v>
      </c>
      <c r="C18" s="227">
        <f t="shared" si="3"/>
        <v>4.083333333</v>
      </c>
      <c r="D18" s="246" t="s">
        <v>17833</v>
      </c>
      <c r="E18" s="248">
        <v>49.0</v>
      </c>
      <c r="F18" s="248">
        <v>100.45</v>
      </c>
      <c r="M18" s="60" t="s">
        <v>600</v>
      </c>
      <c r="N18" s="60" t="s">
        <v>10983</v>
      </c>
      <c r="O18" s="6">
        <f t="shared" si="4"/>
        <v>513.5</v>
      </c>
    </row>
    <row r="19">
      <c r="A19" s="241" t="str">
        <f t="shared" si="1"/>
        <v>021908509358</v>
      </c>
      <c r="B19" s="241" t="str">
        <f t="shared" si="2"/>
        <v>Larabar Peanut Butter Chocolate Chip</v>
      </c>
      <c r="C19" s="227">
        <f t="shared" si="3"/>
        <v>47.66666667</v>
      </c>
      <c r="D19" s="246" t="s">
        <v>17834</v>
      </c>
      <c r="E19" s="248">
        <v>572.0</v>
      </c>
      <c r="F19" s="248">
        <v>1172.6</v>
      </c>
      <c r="M19" s="60" t="s">
        <v>227</v>
      </c>
      <c r="N19" s="60" t="s">
        <v>10985</v>
      </c>
      <c r="O19" s="6">
        <f t="shared" si="4"/>
        <v>168.5</v>
      </c>
    </row>
    <row r="20">
      <c r="A20" s="241" t="str">
        <f t="shared" si="1"/>
        <v>021908509372</v>
      </c>
      <c r="B20" s="241" t="str">
        <f t="shared" si="2"/>
        <v>Larabar Chocolate Chip Cookie Dough</v>
      </c>
      <c r="C20" s="227">
        <f t="shared" si="3"/>
        <v>3.166666667</v>
      </c>
      <c r="D20" s="246" t="s">
        <v>17835</v>
      </c>
      <c r="E20" s="248">
        <v>38.0</v>
      </c>
      <c r="F20" s="248">
        <v>77.9</v>
      </c>
      <c r="M20" s="60" t="s">
        <v>225</v>
      </c>
      <c r="N20" s="60" t="s">
        <v>10987</v>
      </c>
      <c r="O20" s="6">
        <f t="shared" si="4"/>
        <v>164.25</v>
      </c>
    </row>
    <row r="21">
      <c r="A21" s="241" t="str">
        <f t="shared" si="1"/>
        <v>021908515083</v>
      </c>
      <c r="B21" s="241" t="str">
        <f t="shared" si="2"/>
        <v>larabar-food-bar-banana-chocolate</v>
      </c>
      <c r="C21" s="227">
        <f t="shared" si="3"/>
        <v>7.416666667</v>
      </c>
      <c r="D21" s="246" t="s">
        <v>17836</v>
      </c>
      <c r="E21" s="248">
        <v>89.0</v>
      </c>
      <c r="F21" s="248">
        <v>182.45</v>
      </c>
      <c r="M21" s="60" t="s">
        <v>228</v>
      </c>
      <c r="N21" s="60" t="s">
        <v>10989</v>
      </c>
      <c r="O21" s="6">
        <f t="shared" si="4"/>
        <v>175.25</v>
      </c>
    </row>
    <row r="22">
      <c r="A22" s="241" t="str">
        <f t="shared" si="1"/>
        <v>021908515441</v>
      </c>
      <c r="B22" s="241" t="str">
        <f t="shared" si="2"/>
        <v>Larabar Lemon Bar</v>
      </c>
      <c r="C22" s="227">
        <f t="shared" si="3"/>
        <v>6.416666667</v>
      </c>
      <c r="D22" s="246" t="s">
        <v>17837</v>
      </c>
      <c r="E22" s="248">
        <v>77.0</v>
      </c>
      <c r="F22" s="248">
        <v>157.85</v>
      </c>
      <c r="M22" s="60" t="s">
        <v>125</v>
      </c>
      <c r="N22" s="60" t="s">
        <v>10991</v>
      </c>
      <c r="O22" s="6">
        <f t="shared" si="4"/>
        <v>40.91666667</v>
      </c>
    </row>
    <row r="23">
      <c r="A23" s="241" t="str">
        <f t="shared" si="1"/>
        <v>029000075382</v>
      </c>
      <c r="B23" s="241" t="str">
        <f t="shared" si="2"/>
        <v>Cashews</v>
      </c>
      <c r="C23" s="227">
        <f t="shared" si="3"/>
        <v>47.33333333</v>
      </c>
      <c r="D23" s="246" t="s">
        <v>17838</v>
      </c>
      <c r="E23" s="248">
        <v>568.0</v>
      </c>
      <c r="F23" s="248">
        <v>778.16</v>
      </c>
      <c r="M23" s="60" t="s">
        <v>128</v>
      </c>
      <c r="N23" s="60" t="s">
        <v>10993</v>
      </c>
      <c r="O23" s="6">
        <f t="shared" si="4"/>
        <v>40.33333333</v>
      </c>
    </row>
    <row r="24">
      <c r="A24" s="241" t="str">
        <f t="shared" si="1"/>
        <v>029000076822</v>
      </c>
      <c r="B24" s="241" t="str">
        <f t="shared" si="2"/>
        <v>Peanuts</v>
      </c>
      <c r="C24" s="227">
        <f t="shared" si="3"/>
        <v>98.91666667</v>
      </c>
      <c r="D24" s="246" t="s">
        <v>17839</v>
      </c>
      <c r="E24" s="248">
        <v>1187.0</v>
      </c>
      <c r="F24" s="248">
        <v>1080.17</v>
      </c>
      <c r="M24" s="47" t="e">
        <v>#N/A</v>
      </c>
      <c r="N24" s="60" t="s">
        <v>17840</v>
      </c>
      <c r="O24" s="6" t="str">
        <f t="shared" si="4"/>
        <v>#N/A</v>
      </c>
    </row>
    <row r="25">
      <c r="A25" s="241" t="str">
        <f t="shared" si="1"/>
        <v>036632071279</v>
      </c>
      <c r="B25" s="241" t="str">
        <f t="shared" si="2"/>
        <v>Organic Whole Milk</v>
      </c>
      <c r="C25" s="227">
        <f t="shared" si="3"/>
        <v>7.75</v>
      </c>
      <c r="D25" s="246" t="s">
        <v>17841</v>
      </c>
      <c r="E25" s="248">
        <v>93.0</v>
      </c>
      <c r="F25" s="248">
        <v>186.0</v>
      </c>
    </row>
    <row r="26">
      <c r="A26" s="241" t="str">
        <f t="shared" si="1"/>
        <v>038900009632</v>
      </c>
      <c r="B26" s="241" t="str">
        <f t="shared" si="2"/>
        <v>Dole pineapple juice</v>
      </c>
      <c r="C26" s="227">
        <f t="shared" si="3"/>
        <v>0.4166666667</v>
      </c>
      <c r="D26" s="246" t="s">
        <v>17842</v>
      </c>
      <c r="E26" s="248">
        <v>5.0</v>
      </c>
      <c r="F26" s="248">
        <v>11.42</v>
      </c>
    </row>
    <row r="27">
      <c r="A27" s="241" t="str">
        <f t="shared" si="1"/>
        <v>041331127462</v>
      </c>
      <c r="B27" s="241" t="str">
        <f t="shared" si="2"/>
        <v>Goya Mango Nectar</v>
      </c>
      <c r="C27" s="227">
        <f t="shared" si="3"/>
        <v>9.583333333</v>
      </c>
      <c r="D27" s="246" t="s">
        <v>17843</v>
      </c>
      <c r="E27" s="248">
        <v>115.0</v>
      </c>
      <c r="F27" s="248">
        <v>313.95</v>
      </c>
    </row>
    <row r="28">
      <c r="A28" s="241" t="str">
        <f t="shared" si="1"/>
        <v>047495013054</v>
      </c>
      <c r="B28" s="241" t="str">
        <f t="shared" si="2"/>
        <v>Figbar Raspberry</v>
      </c>
      <c r="C28" s="227">
        <f t="shared" si="3"/>
        <v>27.33333333</v>
      </c>
      <c r="D28" s="246" t="s">
        <v>17844</v>
      </c>
      <c r="E28" s="248">
        <v>328.0</v>
      </c>
      <c r="F28" s="248">
        <v>596.96</v>
      </c>
    </row>
    <row r="29">
      <c r="A29" s="241" t="str">
        <f t="shared" si="1"/>
        <v>047495112900</v>
      </c>
      <c r="B29" s="241" t="str">
        <f t="shared" si="2"/>
        <v>Figbar Blueberry</v>
      </c>
      <c r="C29" s="227">
        <f t="shared" si="3"/>
        <v>43.33333333</v>
      </c>
      <c r="D29" s="246" t="s">
        <v>17845</v>
      </c>
      <c r="E29" s="248">
        <v>520.0</v>
      </c>
      <c r="F29" s="248">
        <v>946.4</v>
      </c>
    </row>
    <row r="30">
      <c r="A30" s="241" t="str">
        <f t="shared" si="1"/>
        <v>047495117806</v>
      </c>
      <c r="B30" s="241" t="str">
        <f t="shared" si="2"/>
        <v>Fig Bar- Real Fruit and whole grains</v>
      </c>
      <c r="C30" s="227">
        <f t="shared" si="3"/>
        <v>18.16666667</v>
      </c>
      <c r="D30" s="246" t="s">
        <v>17846</v>
      </c>
      <c r="E30" s="248">
        <v>218.0</v>
      </c>
      <c r="F30" s="248">
        <v>390.48</v>
      </c>
    </row>
    <row r="31">
      <c r="A31" s="241" t="str">
        <f t="shared" si="1"/>
        <v>047495710052</v>
      </c>
      <c r="B31" s="241" t="str">
        <f t="shared" si="2"/>
        <v>Gluten Free Figbar Raspberry</v>
      </c>
      <c r="C31" s="227">
        <f t="shared" si="3"/>
        <v>41.25</v>
      </c>
      <c r="D31" s="246" t="s">
        <v>17847</v>
      </c>
      <c r="E31" s="248">
        <v>495.0</v>
      </c>
      <c r="F31" s="248">
        <v>900.9</v>
      </c>
    </row>
    <row r="32">
      <c r="A32" s="241" t="str">
        <f t="shared" si="1"/>
        <v>068437869461</v>
      </c>
      <c r="B32" s="241" t="str">
        <f t="shared" si="2"/>
        <v>Brookside Blueberry</v>
      </c>
      <c r="C32" s="227">
        <f t="shared" si="3"/>
        <v>2.333333333</v>
      </c>
      <c r="D32" s="246" t="s">
        <v>17848</v>
      </c>
      <c r="E32" s="248">
        <v>28.0</v>
      </c>
      <c r="F32" s="248">
        <v>44.52</v>
      </c>
    </row>
    <row r="33">
      <c r="A33" s="241" t="str">
        <f t="shared" si="1"/>
        <v>068437869478</v>
      </c>
      <c r="B33" s="241" t="str">
        <f t="shared" si="2"/>
        <v>Brookside Pomegranate</v>
      </c>
      <c r="C33" s="227">
        <f t="shared" si="3"/>
        <v>0.1666666667</v>
      </c>
      <c r="D33" s="246" t="s">
        <v>17849</v>
      </c>
      <c r="E33" s="248">
        <v>2.0</v>
      </c>
      <c r="F33" s="248">
        <v>3.18</v>
      </c>
    </row>
    <row r="34">
      <c r="A34" s="241" t="str">
        <f t="shared" si="1"/>
        <v>076301860001</v>
      </c>
      <c r="B34" s="241" t="str">
        <f t="shared" si="2"/>
        <v>Apple juice</v>
      </c>
      <c r="C34" s="227">
        <f t="shared" si="3"/>
        <v>18.83333333</v>
      </c>
      <c r="D34" s="246" t="s">
        <v>17850</v>
      </c>
      <c r="E34" s="248">
        <v>226.0</v>
      </c>
      <c r="F34" s="248">
        <v>309.62</v>
      </c>
    </row>
    <row r="35">
      <c r="A35" s="241" t="str">
        <f t="shared" si="1"/>
        <v>096343220045</v>
      </c>
      <c r="B35" s="241" t="str">
        <f t="shared" si="2"/>
        <v>Double Chocolate Hazelnut Cookie</v>
      </c>
      <c r="C35" s="227">
        <f t="shared" si="3"/>
        <v>110.9166667</v>
      </c>
      <c r="D35" s="246" t="s">
        <v>17851</v>
      </c>
      <c r="E35" s="248">
        <v>1331.0</v>
      </c>
      <c r="F35" s="248">
        <v>3022.85</v>
      </c>
    </row>
    <row r="36">
      <c r="A36" s="241" t="str">
        <f t="shared" si="1"/>
        <v>096343220991</v>
      </c>
      <c r="B36" s="241" t="str">
        <f t="shared" si="2"/>
        <v>Seasonal Ballpark Cookie</v>
      </c>
      <c r="C36" s="227">
        <f t="shared" si="3"/>
        <v>14.33333333</v>
      </c>
      <c r="D36" s="246" t="s">
        <v>17852</v>
      </c>
      <c r="E36" s="248">
        <v>172.0</v>
      </c>
      <c r="F36" s="248">
        <v>392.16</v>
      </c>
    </row>
    <row r="37">
      <c r="A37" s="241" t="str">
        <f t="shared" si="1"/>
        <v>096343320011</v>
      </c>
      <c r="B37" s="241" t="str">
        <f t="shared" si="2"/>
        <v>Dark Dipped Chocolate Chip Cookie</v>
      </c>
      <c r="C37" s="227">
        <f t="shared" si="3"/>
        <v>1.416666667</v>
      </c>
      <c r="D37" s="246" t="s">
        <v>17853</v>
      </c>
      <c r="E37" s="248">
        <v>17.0</v>
      </c>
      <c r="F37" s="248">
        <v>46.41</v>
      </c>
    </row>
    <row r="38">
      <c r="A38" s="241" t="str">
        <f t="shared" si="1"/>
        <v>096343320028</v>
      </c>
      <c r="B38" s="241" t="str">
        <f t="shared" si="2"/>
        <v>Dark Dipped Peanut Butter Cookie</v>
      </c>
      <c r="C38" s="227">
        <f t="shared" si="3"/>
        <v>102.75</v>
      </c>
      <c r="D38" s="246" t="s">
        <v>17854</v>
      </c>
      <c r="E38" s="248">
        <v>1233.0</v>
      </c>
      <c r="F38" s="248">
        <v>3365.68</v>
      </c>
    </row>
    <row r="39">
      <c r="A39" s="241" t="str">
        <f t="shared" si="1"/>
        <v>096619605781</v>
      </c>
      <c r="B39" s="241" t="str">
        <f t="shared" si="2"/>
        <v>Almonds</v>
      </c>
      <c r="C39" s="227">
        <f t="shared" si="3"/>
        <v>7</v>
      </c>
      <c r="D39" s="246" t="s">
        <v>17855</v>
      </c>
      <c r="E39" s="248">
        <v>84.0</v>
      </c>
      <c r="F39" s="248">
        <v>76.03</v>
      </c>
    </row>
    <row r="40">
      <c r="A40" s="241" t="str">
        <f t="shared" si="1"/>
        <v>1600014064</v>
      </c>
      <c r="B40" s="241" t="str">
        <f t="shared" si="2"/>
        <v>Grain free granola bar</v>
      </c>
      <c r="C40" s="227">
        <f t="shared" si="3"/>
        <v>0.1666666667</v>
      </c>
      <c r="D40" s="246" t="s">
        <v>17856</v>
      </c>
      <c r="E40" s="248">
        <v>2.0</v>
      </c>
      <c r="F40" s="248">
        <v>4.0</v>
      </c>
    </row>
    <row r="41">
      <c r="A41" s="241" t="str">
        <f t="shared" si="1"/>
        <v>2555082</v>
      </c>
      <c r="B41" s="241" t="str">
        <f t="shared" si="2"/>
        <v>Sanjeevini latte</v>
      </c>
      <c r="C41" s="227">
        <f t="shared" si="3"/>
        <v>0.3333333333</v>
      </c>
      <c r="D41" s="246" t="s">
        <v>17857</v>
      </c>
      <c r="E41" s="248">
        <v>4.0</v>
      </c>
      <c r="F41" s="248">
        <v>8.0</v>
      </c>
    </row>
    <row r="42">
      <c r="A42" s="241" t="str">
        <f t="shared" si="1"/>
        <v>32251153792</v>
      </c>
      <c r="B42" s="241" t="str">
        <f t="shared" si="2"/>
        <v>Adult Rain Ponchos</v>
      </c>
      <c r="C42" s="227">
        <f t="shared" si="3"/>
        <v>3.166666667</v>
      </c>
      <c r="D42" s="246" t="s">
        <v>17858</v>
      </c>
      <c r="E42" s="248">
        <v>38.0</v>
      </c>
      <c r="F42" s="248">
        <v>190.0</v>
      </c>
    </row>
    <row r="43">
      <c r="A43" s="241" t="str">
        <f t="shared" si="1"/>
        <v>4749511780</v>
      </c>
      <c r="B43" s="241" t="str">
        <f t="shared" si="2"/>
        <v>Figbar Original</v>
      </c>
      <c r="C43" s="227">
        <f t="shared" si="3"/>
        <v>0.25</v>
      </c>
      <c r="D43" s="246" t="s">
        <v>17859</v>
      </c>
      <c r="E43" s="248">
        <v>3.0</v>
      </c>
      <c r="F43" s="248">
        <v>5.46</v>
      </c>
    </row>
    <row r="44">
      <c r="A44" s="241" t="str">
        <f t="shared" si="1"/>
        <v>4783522</v>
      </c>
      <c r="B44" s="241" t="str">
        <f t="shared" si="2"/>
        <v>Medical Kit Samyama</v>
      </c>
      <c r="C44" s="227">
        <f t="shared" si="3"/>
        <v>1.833333333</v>
      </c>
      <c r="D44" s="246" t="s">
        <v>17860</v>
      </c>
      <c r="E44" s="248">
        <v>22.0</v>
      </c>
      <c r="F44" s="248">
        <v>422.0</v>
      </c>
    </row>
    <row r="45">
      <c r="A45" s="241" t="str">
        <f t="shared" si="1"/>
        <v>703741000154</v>
      </c>
      <c r="B45" s="241" t="str">
        <f t="shared" si="2"/>
        <v>Luscious Lemon Poppyseed cookie</v>
      </c>
      <c r="C45" s="227">
        <f t="shared" si="3"/>
        <v>11.33333333</v>
      </c>
      <c r="D45" s="246" t="s">
        <v>17861</v>
      </c>
      <c r="E45" s="248">
        <v>136.0</v>
      </c>
      <c r="F45" s="248">
        <v>433.84</v>
      </c>
    </row>
    <row r="46">
      <c r="A46" s="241" t="str">
        <f t="shared" si="1"/>
        <v>703741000178</v>
      </c>
      <c r="B46" s="241" t="str">
        <f t="shared" si="2"/>
        <v>Colossal Chocolate Chip Cookie Vegan</v>
      </c>
      <c r="C46" s="227">
        <f t="shared" si="3"/>
        <v>115.4166667</v>
      </c>
      <c r="D46" s="246" t="s">
        <v>17862</v>
      </c>
      <c r="E46" s="248">
        <v>1385.0</v>
      </c>
      <c r="F46" s="248">
        <v>4416.96</v>
      </c>
    </row>
    <row r="47">
      <c r="A47" s="241" t="str">
        <f t="shared" si="1"/>
        <v>703741000192</v>
      </c>
      <c r="B47" s="241" t="str">
        <f t="shared" si="2"/>
        <v>Oatmeal Raisin Cookie with walnuts</v>
      </c>
      <c r="C47" s="227">
        <f t="shared" si="3"/>
        <v>22</v>
      </c>
      <c r="D47" s="246" t="s">
        <v>17863</v>
      </c>
      <c r="E47" s="248">
        <v>264.0</v>
      </c>
      <c r="F47" s="248">
        <v>842.16</v>
      </c>
    </row>
    <row r="48">
      <c r="A48" s="241" t="str">
        <f t="shared" si="1"/>
        <v>703741000208</v>
      </c>
      <c r="B48" s="241" t="str">
        <f t="shared" si="2"/>
        <v>Phenomenal Pumpkin Spice Cookie</v>
      </c>
      <c r="C48" s="227">
        <f t="shared" si="3"/>
        <v>7.5</v>
      </c>
      <c r="D48" s="246" t="s">
        <v>17864</v>
      </c>
      <c r="E48" s="248">
        <v>90.0</v>
      </c>
      <c r="F48" s="248">
        <v>287.1</v>
      </c>
    </row>
    <row r="49">
      <c r="A49" s="241" t="str">
        <f t="shared" si="1"/>
        <v>703741000383</v>
      </c>
      <c r="B49" s="241" t="str">
        <f t="shared" si="2"/>
        <v>Amazing Apple Cinnamon Cookie Vegan</v>
      </c>
      <c r="C49" s="227">
        <f t="shared" si="3"/>
        <v>27.16666667</v>
      </c>
      <c r="D49" s="246" t="s">
        <v>17865</v>
      </c>
      <c r="E49" s="248">
        <v>326.0</v>
      </c>
      <c r="F49" s="248">
        <v>1036.75</v>
      </c>
    </row>
    <row r="50">
      <c r="A50" s="241" t="str">
        <f t="shared" si="1"/>
        <v>703741000604</v>
      </c>
      <c r="B50" s="241" t="str">
        <f t="shared" si="2"/>
        <v>Seasonal Vegan Cookie</v>
      </c>
      <c r="C50" s="227">
        <f t="shared" si="3"/>
        <v>49.83333333</v>
      </c>
      <c r="D50" s="246" t="s">
        <v>17866</v>
      </c>
      <c r="E50" s="248">
        <v>598.0</v>
      </c>
      <c r="F50" s="248">
        <v>1905.62</v>
      </c>
    </row>
    <row r="51">
      <c r="A51" s="241" t="str">
        <f t="shared" si="1"/>
        <v>703741000628</v>
      </c>
      <c r="B51" s="241" t="str">
        <f t="shared" si="2"/>
        <v>Double Chocolate Decadence Cookie Vegan</v>
      </c>
      <c r="C51" s="227">
        <f t="shared" si="3"/>
        <v>23.08333333</v>
      </c>
      <c r="D51" s="246" t="s">
        <v>17867</v>
      </c>
      <c r="E51" s="248">
        <v>277.0</v>
      </c>
      <c r="F51" s="248">
        <v>883.63</v>
      </c>
    </row>
    <row r="52">
      <c r="A52" s="241" t="str">
        <f t="shared" si="1"/>
        <v>703741000635</v>
      </c>
      <c r="B52" s="241" t="str">
        <f t="shared" si="2"/>
        <v>Peanut Butter Persuasion Cookie Vegan</v>
      </c>
      <c r="C52" s="227">
        <f t="shared" si="3"/>
        <v>89.83333333</v>
      </c>
      <c r="D52" s="246" t="s">
        <v>17868</v>
      </c>
      <c r="E52" s="248">
        <v>1078.0</v>
      </c>
      <c r="F52" s="248">
        <v>3438.82</v>
      </c>
    </row>
    <row r="53">
      <c r="A53" s="241" t="str">
        <f t="shared" si="1"/>
        <v>707082700018</v>
      </c>
      <c r="B53" s="241" t="str">
        <f t="shared" si="2"/>
        <v>Chai Tea</v>
      </c>
      <c r="C53" s="227">
        <f t="shared" si="3"/>
        <v>75.25</v>
      </c>
      <c r="D53" s="246" t="s">
        <v>17869</v>
      </c>
      <c r="E53" s="248">
        <v>903.0</v>
      </c>
      <c r="F53" s="248">
        <v>2058.84</v>
      </c>
    </row>
    <row r="54">
      <c r="A54" s="241" t="str">
        <f t="shared" si="1"/>
        <v>707082700087</v>
      </c>
      <c r="B54" s="241" t="str">
        <f t="shared" si="2"/>
        <v>Whole Milk</v>
      </c>
      <c r="C54" s="227">
        <f t="shared" si="3"/>
        <v>0.5</v>
      </c>
      <c r="D54" s="246" t="s">
        <v>17870</v>
      </c>
      <c r="E54" s="248">
        <v>6.0</v>
      </c>
      <c r="F54" s="248">
        <v>10.92</v>
      </c>
    </row>
    <row r="55">
      <c r="A55" s="241" t="str">
        <f t="shared" si="1"/>
        <v>728229123453</v>
      </c>
      <c r="B55" s="241" t="str">
        <f t="shared" si="2"/>
        <v>Terra Original with Sea salt</v>
      </c>
      <c r="C55" s="227">
        <f t="shared" si="3"/>
        <v>4.416666667</v>
      </c>
      <c r="D55" s="246" t="s">
        <v>17871</v>
      </c>
      <c r="E55" s="248">
        <v>53.0</v>
      </c>
      <c r="F55" s="248">
        <v>120.84</v>
      </c>
    </row>
    <row r="56">
      <c r="A56" s="241" t="str">
        <f t="shared" si="1"/>
        <v>728229345619</v>
      </c>
      <c r="B56" s="241" t="str">
        <f t="shared" si="2"/>
        <v>Terra Sweet Potatoe Chips</v>
      </c>
      <c r="C56" s="227">
        <f t="shared" si="3"/>
        <v>3</v>
      </c>
      <c r="D56" s="246" t="s">
        <v>17872</v>
      </c>
      <c r="E56" s="248">
        <v>36.0</v>
      </c>
      <c r="F56" s="248">
        <v>82.08</v>
      </c>
    </row>
    <row r="57">
      <c r="A57" s="241" t="str">
        <f t="shared" si="1"/>
        <v>728229789208</v>
      </c>
      <c r="B57" s="241" t="str">
        <f t="shared" si="2"/>
        <v>Terra Blue Veggie Chips</v>
      </c>
      <c r="C57" s="227">
        <f t="shared" si="3"/>
        <v>71.33333333</v>
      </c>
      <c r="D57" s="246" t="s">
        <v>17873</v>
      </c>
      <c r="E57" s="248">
        <v>856.0</v>
      </c>
      <c r="F57" s="248">
        <v>1951.22</v>
      </c>
    </row>
    <row r="58">
      <c r="A58" s="241" t="str">
        <f t="shared" si="1"/>
        <v>742365004353</v>
      </c>
      <c r="B58" s="241" t="str">
        <f t="shared" si="2"/>
        <v>Horizon Organic Chocolate Milk</v>
      </c>
      <c r="C58" s="227">
        <f t="shared" si="3"/>
        <v>35.41666667</v>
      </c>
      <c r="D58" s="246" t="s">
        <v>17874</v>
      </c>
      <c r="E58" s="248">
        <v>425.0</v>
      </c>
      <c r="F58" s="248">
        <v>850.0</v>
      </c>
    </row>
    <row r="59">
      <c r="A59" s="241" t="str">
        <f t="shared" si="1"/>
        <v>817946020500</v>
      </c>
      <c r="B59" s="241" t="str">
        <f t="shared" si="2"/>
        <v>Fruit Minis</v>
      </c>
      <c r="C59" s="227">
        <f t="shared" si="3"/>
        <v>0.08333333333</v>
      </c>
      <c r="D59" s="246" t="s">
        <v>17875</v>
      </c>
      <c r="E59" s="248">
        <v>1.0</v>
      </c>
      <c r="F59" s="248">
        <v>2.0</v>
      </c>
    </row>
    <row r="60">
      <c r="A60" s="241" t="str">
        <f t="shared" si="1"/>
        <v>846548070316</v>
      </c>
      <c r="B60" s="241" t="str">
        <f t="shared" si="2"/>
        <v>Cranberry Health mix</v>
      </c>
      <c r="C60" s="227">
        <f t="shared" si="3"/>
        <v>19.83333333</v>
      </c>
      <c r="D60" s="246" t="s">
        <v>17876</v>
      </c>
      <c r="E60" s="248">
        <v>238.0</v>
      </c>
      <c r="F60" s="248">
        <v>326.06</v>
      </c>
    </row>
    <row r="61">
      <c r="A61" s="241" t="str">
        <f t="shared" si="1"/>
        <v>846548070323</v>
      </c>
      <c r="B61" s="241" t="str">
        <f t="shared" si="2"/>
        <v>Omega Deluxe Mix</v>
      </c>
      <c r="C61" s="227">
        <f t="shared" si="3"/>
        <v>21.08333333</v>
      </c>
      <c r="D61" s="246" t="s">
        <v>17877</v>
      </c>
      <c r="E61" s="248">
        <v>253.0</v>
      </c>
      <c r="F61" s="248">
        <v>346.61</v>
      </c>
    </row>
    <row r="62">
      <c r="A62" s="241" t="str">
        <f t="shared" si="1"/>
        <v>846548070330</v>
      </c>
      <c r="B62" s="241" t="str">
        <f t="shared" si="2"/>
        <v>Heart Health mix</v>
      </c>
      <c r="C62" s="227">
        <f t="shared" si="3"/>
        <v>22.08333333</v>
      </c>
      <c r="D62" s="246" t="s">
        <v>17878</v>
      </c>
      <c r="E62" s="248">
        <v>265.0</v>
      </c>
      <c r="F62" s="248">
        <v>363.05</v>
      </c>
    </row>
    <row r="63">
      <c r="A63" s="241" t="str">
        <f t="shared" si="1"/>
        <v>850005941026</v>
      </c>
      <c r="B63" s="241" t="str">
        <f t="shared" si="2"/>
        <v>Kombucha Ginger Lemon</v>
      </c>
      <c r="C63" s="227">
        <f t="shared" si="3"/>
        <v>0.6666666667</v>
      </c>
      <c r="D63" s="246" t="s">
        <v>17879</v>
      </c>
      <c r="E63" s="248">
        <v>8.0</v>
      </c>
      <c r="F63" s="248">
        <v>21.84</v>
      </c>
    </row>
    <row r="64">
      <c r="A64" s="241" t="str">
        <f t="shared" si="1"/>
        <v>850005941033</v>
      </c>
      <c r="B64" s="241" t="str">
        <f t="shared" si="2"/>
        <v>Kombucha Rasberry Lemonade</v>
      </c>
      <c r="C64" s="227">
        <f t="shared" si="3"/>
        <v>3.583333333</v>
      </c>
      <c r="D64" s="246" t="s">
        <v>17880</v>
      </c>
      <c r="E64" s="248">
        <v>43.0</v>
      </c>
      <c r="F64" s="248">
        <v>117.39</v>
      </c>
    </row>
    <row r="65">
      <c r="A65" s="241" t="str">
        <f t="shared" si="1"/>
        <v>850005941187</v>
      </c>
      <c r="B65" s="241" t="str">
        <f t="shared" si="2"/>
        <v>kombucha-mango-passion</v>
      </c>
      <c r="C65" s="227">
        <f t="shared" si="3"/>
        <v>0.1666666667</v>
      </c>
      <c r="D65" s="246" t="s">
        <v>17881</v>
      </c>
      <c r="E65" s="248">
        <v>2.0</v>
      </c>
      <c r="F65" s="248">
        <v>5.46</v>
      </c>
    </row>
    <row r="66">
      <c r="A66" s="241" t="str">
        <f t="shared" si="1"/>
        <v>850005941347</v>
      </c>
      <c r="B66" s="241" t="str">
        <f t="shared" si="2"/>
        <v>kombucha-cherry-plum</v>
      </c>
      <c r="C66" s="227">
        <f t="shared" si="3"/>
        <v>3.5</v>
      </c>
      <c r="D66" s="246" t="s">
        <v>17882</v>
      </c>
      <c r="E66" s="248">
        <v>42.0</v>
      </c>
      <c r="F66" s="248">
        <v>114.66</v>
      </c>
    </row>
    <row r="67">
      <c r="A67" s="241" t="str">
        <f t="shared" si="1"/>
        <v>850005941348</v>
      </c>
      <c r="B67" s="241" t="str">
        <f t="shared" si="2"/>
        <v>kombucha-regular</v>
      </c>
      <c r="C67" s="227">
        <f t="shared" si="3"/>
        <v>0.75</v>
      </c>
      <c r="D67" s="246" t="s">
        <v>17883</v>
      </c>
      <c r="E67" s="248">
        <v>9.0</v>
      </c>
      <c r="F67" s="248">
        <v>24.57</v>
      </c>
    </row>
    <row r="68">
      <c r="A68" s="241" t="str">
        <f t="shared" si="1"/>
        <v>850005941378</v>
      </c>
      <c r="B68" s="241" t="str">
        <f t="shared" si="2"/>
        <v>Kombucha Orange Splash</v>
      </c>
      <c r="C68" s="227">
        <f t="shared" si="3"/>
        <v>4.666666667</v>
      </c>
      <c r="D68" s="246" t="s">
        <v>17884</v>
      </c>
      <c r="E68" s="248">
        <v>56.0</v>
      </c>
      <c r="F68" s="248">
        <v>152.88</v>
      </c>
    </row>
    <row r="69">
      <c r="A69" s="241" t="str">
        <f t="shared" si="1"/>
        <v>850251004018</v>
      </c>
      <c r="B69" s="241" t="str">
        <f t="shared" si="2"/>
        <v>Skinny Popcorn</v>
      </c>
      <c r="C69" s="227">
        <f t="shared" si="3"/>
        <v>82.33333333</v>
      </c>
      <c r="D69" s="246" t="s">
        <v>17885</v>
      </c>
      <c r="E69" s="248">
        <v>988.0</v>
      </c>
      <c r="F69" s="248">
        <v>1353.56</v>
      </c>
    </row>
    <row r="70">
      <c r="A70" s="241" t="str">
        <f t="shared" si="1"/>
        <v>855596007007</v>
      </c>
      <c r="B70" s="241" t="str">
        <f t="shared" si="2"/>
        <v>Cookie-Love-Corn</v>
      </c>
      <c r="C70" s="227">
        <f t="shared" si="3"/>
        <v>15</v>
      </c>
      <c r="D70" s="246" t="s">
        <v>17886</v>
      </c>
      <c r="E70" s="248">
        <v>180.0</v>
      </c>
      <c r="F70" s="248">
        <v>246.6</v>
      </c>
    </row>
    <row r="71">
      <c r="A71" s="241" t="str">
        <f t="shared" si="1"/>
        <v>858276004006</v>
      </c>
      <c r="B71" s="241" t="str">
        <f t="shared" si="2"/>
        <v>Just Water</v>
      </c>
      <c r="C71" s="227">
        <f t="shared" si="3"/>
        <v>26</v>
      </c>
      <c r="D71" s="246" t="s">
        <v>17887</v>
      </c>
      <c r="E71" s="248">
        <v>312.0</v>
      </c>
      <c r="F71" s="248">
        <v>852.84</v>
      </c>
    </row>
    <row r="72">
      <c r="A72" s="241" t="str">
        <f t="shared" si="1"/>
        <v>8908000315297</v>
      </c>
      <c r="B72" s="241" t="str">
        <f t="shared" si="2"/>
        <v>Jaipur Original Masala Chai</v>
      </c>
      <c r="C72" s="227">
        <f t="shared" si="3"/>
        <v>55.5</v>
      </c>
      <c r="D72" s="246" t="s">
        <v>17888</v>
      </c>
      <c r="E72" s="248">
        <v>666.0</v>
      </c>
      <c r="F72" s="248">
        <v>1518.48</v>
      </c>
    </row>
    <row r="73">
      <c r="A73" s="241" t="str">
        <f t="shared" si="1"/>
        <v>898999000022</v>
      </c>
      <c r="B73" s="241" t="str">
        <f t="shared" si="2"/>
        <v>vitacoco-coconut-water-regular</v>
      </c>
      <c r="C73" s="227">
        <f t="shared" si="3"/>
        <v>171.5925</v>
      </c>
      <c r="D73" s="246" t="s">
        <v>17889</v>
      </c>
      <c r="E73" s="248">
        <v>2059.11</v>
      </c>
      <c r="F73" s="248">
        <v>5638.32</v>
      </c>
    </row>
    <row r="74">
      <c r="A74" s="241" t="str">
        <f t="shared" si="1"/>
        <v>BC0000100002</v>
      </c>
      <c r="B74" s="241" t="str">
        <f t="shared" si="2"/>
        <v>NeemWoodComb-NarrowTeeth</v>
      </c>
      <c r="C74" s="227">
        <f t="shared" si="3"/>
        <v>24.91666667</v>
      </c>
      <c r="D74" s="246" t="s">
        <v>10943</v>
      </c>
      <c r="E74" s="248">
        <v>299.0</v>
      </c>
      <c r="F74" s="248">
        <v>1572.0</v>
      </c>
    </row>
    <row r="75">
      <c r="A75" s="241" t="str">
        <f t="shared" si="1"/>
        <v>BC0000200002</v>
      </c>
      <c r="B75" s="241" t="str">
        <f t="shared" si="2"/>
        <v>NeemWoodComb-Handle-NarrowTeeth</v>
      </c>
      <c r="C75" s="227">
        <f t="shared" si="3"/>
        <v>21.58333333</v>
      </c>
      <c r="D75" s="246" t="s">
        <v>10946</v>
      </c>
      <c r="E75" s="248">
        <v>259.0</v>
      </c>
      <c r="F75" s="248">
        <v>1786.2</v>
      </c>
    </row>
    <row r="76">
      <c r="A76" s="241" t="str">
        <f t="shared" si="1"/>
        <v>BC0000300002</v>
      </c>
      <c r="B76" s="241" t="str">
        <f t="shared" si="2"/>
        <v>NeemWoodComb-Handle-WideTeeth</v>
      </c>
      <c r="C76" s="227">
        <f t="shared" si="3"/>
        <v>28</v>
      </c>
      <c r="D76" s="246" t="s">
        <v>10948</v>
      </c>
      <c r="E76" s="248">
        <v>336.0</v>
      </c>
      <c r="F76" s="248">
        <v>1953.0</v>
      </c>
    </row>
    <row r="77">
      <c r="A77" s="241" t="str">
        <f t="shared" si="1"/>
        <v>BC0000400002</v>
      </c>
      <c r="B77" s="241" t="str">
        <f t="shared" si="2"/>
        <v>NeemWoodComb-DualEnd</v>
      </c>
      <c r="C77" s="227">
        <f t="shared" si="3"/>
        <v>52.66666667</v>
      </c>
      <c r="D77" s="246" t="s">
        <v>10952</v>
      </c>
      <c r="E77" s="248">
        <v>632.0</v>
      </c>
      <c r="F77" s="248">
        <v>4075.44</v>
      </c>
    </row>
    <row r="78">
      <c r="A78" s="241" t="str">
        <f t="shared" si="1"/>
        <v>BC0000500002</v>
      </c>
      <c r="B78" s="241" t="str">
        <f t="shared" si="2"/>
        <v>NeemWoodComb-WideTeeth</v>
      </c>
      <c r="C78" s="227">
        <f t="shared" si="3"/>
        <v>34.91666667</v>
      </c>
      <c r="D78" s="246" t="s">
        <v>10954</v>
      </c>
      <c r="E78" s="248">
        <v>419.0</v>
      </c>
      <c r="F78" s="248">
        <v>2686.0</v>
      </c>
    </row>
    <row r="79">
      <c r="A79" s="241" t="str">
        <f t="shared" si="1"/>
        <v>BC0000616900</v>
      </c>
      <c r="B79" s="241" t="str">
        <f t="shared" si="2"/>
        <v>Biodegradable Bamboo Toothbrushes, 2 Piece</v>
      </c>
      <c r="C79" s="227">
        <f t="shared" si="3"/>
        <v>17.25</v>
      </c>
      <c r="D79" s="246" t="s">
        <v>17890</v>
      </c>
      <c r="E79" s="248">
        <v>207.0</v>
      </c>
      <c r="F79" s="248">
        <v>619.5</v>
      </c>
    </row>
    <row r="80">
      <c r="A80" s="241" t="str">
        <f t="shared" si="1"/>
        <v>BC0000616900</v>
      </c>
      <c r="B80" s="241" t="str">
        <f t="shared" si="2"/>
        <v>Biodegradable Bamboo Toothbrushes, 2 Piece (2)</v>
      </c>
      <c r="C80" s="227">
        <f t="shared" si="3"/>
        <v>39.08333333</v>
      </c>
      <c r="D80" s="246" t="s">
        <v>17891</v>
      </c>
      <c r="E80" s="248">
        <v>469.0</v>
      </c>
      <c r="F80" s="248">
        <v>1709.0</v>
      </c>
    </row>
    <row r="81">
      <c r="A81" s="241" t="str">
        <f t="shared" si="1"/>
        <v>BC0000617000</v>
      </c>
      <c r="B81" s="241" t="str">
        <f t="shared" si="2"/>
        <v>Bamboo-Toothbrush-Kids</v>
      </c>
      <c r="C81" s="227">
        <f t="shared" si="3"/>
        <v>0.08333333333</v>
      </c>
      <c r="D81" s="246" t="s">
        <v>10957</v>
      </c>
      <c r="E81" s="248">
        <v>1.0</v>
      </c>
      <c r="F81" s="248">
        <v>3.0</v>
      </c>
    </row>
    <row r="82">
      <c r="A82" s="241" t="str">
        <f t="shared" si="1"/>
        <v>BC0000705302</v>
      </c>
      <c r="B82" s="241" t="str">
        <f t="shared" si="2"/>
        <v>Herbal-Toothpaste (10 gm)</v>
      </c>
      <c r="C82" s="227">
        <f t="shared" si="3"/>
        <v>0.08333333333</v>
      </c>
      <c r="D82" s="246" t="s">
        <v>17892</v>
      </c>
      <c r="E82" s="248">
        <v>1.0</v>
      </c>
      <c r="F82" s="248">
        <v>2.0</v>
      </c>
    </row>
    <row r="83">
      <c r="A83" s="241" t="str">
        <f t="shared" si="1"/>
        <v>BC0000706002</v>
      </c>
      <c r="B83" s="241" t="str">
        <f t="shared" si="2"/>
        <v>Herbal-Toothpaste (50 gm)</v>
      </c>
      <c r="C83" s="227">
        <f t="shared" si="3"/>
        <v>0.08333333333</v>
      </c>
      <c r="D83" s="246" t="s">
        <v>17893</v>
      </c>
      <c r="E83" s="248">
        <v>1.0</v>
      </c>
      <c r="F83" s="248">
        <v>4.0</v>
      </c>
    </row>
    <row r="84">
      <c r="A84" s="241" t="str">
        <f t="shared" si="1"/>
        <v>BC0000706502</v>
      </c>
      <c r="B84" s="241" t="str">
        <f t="shared" si="2"/>
        <v>Herbal-Toothpaste (150 gm)</v>
      </c>
      <c r="C84" s="227">
        <f t="shared" si="3"/>
        <v>335.6666667</v>
      </c>
      <c r="D84" s="246" t="s">
        <v>17894</v>
      </c>
      <c r="E84" s="248">
        <v>4028.0</v>
      </c>
      <c r="F84" s="248">
        <v>31155.95</v>
      </c>
    </row>
    <row r="85">
      <c r="A85" s="241" t="str">
        <f t="shared" si="1"/>
        <v>BC0000706502-USA</v>
      </c>
      <c r="B85" s="241" t="str">
        <f t="shared" si="2"/>
        <v>Herbal-Toothpaste 150 gm - USA</v>
      </c>
      <c r="C85" s="227">
        <f t="shared" si="3"/>
        <v>0.4166666667</v>
      </c>
      <c r="D85" s="246" t="s">
        <v>17895</v>
      </c>
      <c r="E85" s="248">
        <v>5.0</v>
      </c>
      <c r="F85" s="248">
        <v>40.0</v>
      </c>
    </row>
    <row r="86">
      <c r="A86" s="241" t="str">
        <f t="shared" si="1"/>
        <v>BC0001005100</v>
      </c>
      <c r="B86" s="241" t="str">
        <f t="shared" si="2"/>
        <v>Jasmine Orient Solid Perfume</v>
      </c>
      <c r="C86" s="227">
        <f t="shared" si="3"/>
        <v>82.5</v>
      </c>
      <c r="D86" s="246" t="s">
        <v>10970</v>
      </c>
      <c r="E86" s="248">
        <v>990.0</v>
      </c>
      <c r="F86" s="248">
        <v>14699.22</v>
      </c>
    </row>
    <row r="87">
      <c r="A87" s="241" t="str">
        <f t="shared" si="1"/>
        <v>BC0001105100</v>
      </c>
      <c r="B87" s="241" t="str">
        <f t="shared" si="2"/>
        <v>Lily of the Valley Solid Perfume</v>
      </c>
      <c r="C87" s="227">
        <f t="shared" si="3"/>
        <v>1</v>
      </c>
      <c r="D87" s="246" t="s">
        <v>10972</v>
      </c>
      <c r="E87" s="248">
        <v>12.0</v>
      </c>
      <c r="F87" s="248">
        <v>140.82</v>
      </c>
    </row>
    <row r="88">
      <c r="A88" s="241" t="str">
        <f t="shared" si="1"/>
        <v>BC0001205100</v>
      </c>
      <c r="B88" s="241" t="str">
        <f t="shared" si="2"/>
        <v>Relax Solid Perfume</v>
      </c>
      <c r="C88" s="227">
        <f t="shared" si="3"/>
        <v>41.75</v>
      </c>
      <c r="D88" s="246" t="s">
        <v>10975</v>
      </c>
      <c r="E88" s="248">
        <v>501.0</v>
      </c>
      <c r="F88" s="248">
        <v>7276.4</v>
      </c>
    </row>
    <row r="89">
      <c r="A89" s="241" t="str">
        <f t="shared" si="1"/>
        <v>BC0001305100</v>
      </c>
      <c r="B89" s="241" t="str">
        <f t="shared" si="2"/>
        <v>Royal Oud Solid Perfume</v>
      </c>
      <c r="C89" s="227">
        <f t="shared" si="3"/>
        <v>56.91666667</v>
      </c>
      <c r="D89" s="246" t="s">
        <v>10977</v>
      </c>
      <c r="E89" s="248">
        <v>683.0</v>
      </c>
      <c r="F89" s="248">
        <v>9921.0</v>
      </c>
    </row>
    <row r="90">
      <c r="A90" s="241" t="str">
        <f t="shared" si="1"/>
        <v>BC0001405100</v>
      </c>
      <c r="B90" s="241" t="str">
        <f t="shared" si="2"/>
        <v>Sandalwood &amp; Vetiver Solid Perfume</v>
      </c>
      <c r="C90" s="227">
        <f t="shared" si="3"/>
        <v>59.33333333</v>
      </c>
      <c r="D90" s="246" t="s">
        <v>10979</v>
      </c>
      <c r="E90" s="248">
        <v>712.0</v>
      </c>
      <c r="F90" s="248">
        <v>10704.38</v>
      </c>
    </row>
    <row r="91">
      <c r="A91" s="241" t="str">
        <f t="shared" si="1"/>
        <v>BC0001505100</v>
      </c>
      <c r="B91" s="241" t="str">
        <f t="shared" si="2"/>
        <v>Wild Rose Solid Perfume</v>
      </c>
      <c r="C91" s="227">
        <f t="shared" si="3"/>
        <v>17.25</v>
      </c>
      <c r="D91" s="246" t="s">
        <v>10981</v>
      </c>
      <c r="E91" s="248">
        <v>207.0</v>
      </c>
      <c r="F91" s="248">
        <v>3526.0</v>
      </c>
    </row>
    <row r="92">
      <c r="A92" s="241" t="str">
        <f t="shared" si="1"/>
        <v>BC0001906302</v>
      </c>
      <c r="B92" s="241" t="str">
        <f t="shared" si="2"/>
        <v>Kesh Jyoti 100g</v>
      </c>
      <c r="C92" s="227">
        <f t="shared" si="3"/>
        <v>46.25</v>
      </c>
      <c r="D92" s="246" t="s">
        <v>10984</v>
      </c>
      <c r="E92" s="248">
        <v>555.0</v>
      </c>
      <c r="F92" s="248">
        <v>4509.6</v>
      </c>
    </row>
    <row r="93">
      <c r="A93" s="241" t="str">
        <f t="shared" si="1"/>
        <v>BC0001906902</v>
      </c>
      <c r="B93" s="241" t="str">
        <f t="shared" si="2"/>
        <v>Kesh Jyoti 500g</v>
      </c>
      <c r="C93" s="227">
        <f t="shared" si="3"/>
        <v>45.83333333</v>
      </c>
      <c r="D93" s="246" t="s">
        <v>10986</v>
      </c>
      <c r="E93" s="248">
        <v>550.0</v>
      </c>
      <c r="F93" s="248">
        <v>14544.78</v>
      </c>
    </row>
    <row r="94">
      <c r="A94" s="241" t="str">
        <f t="shared" si="1"/>
        <v>BC0002006302</v>
      </c>
      <c r="B94" s="241" t="str">
        <f t="shared" si="2"/>
        <v>Ojasvini 100g</v>
      </c>
      <c r="C94" s="227">
        <f t="shared" si="3"/>
        <v>74.5</v>
      </c>
      <c r="D94" s="246" t="s">
        <v>10988</v>
      </c>
      <c r="E94" s="248">
        <v>894.0</v>
      </c>
      <c r="F94" s="248">
        <v>6026.7</v>
      </c>
    </row>
    <row r="95">
      <c r="A95" s="241" t="str">
        <f t="shared" si="1"/>
        <v>BC0002006902</v>
      </c>
      <c r="B95" s="241" t="str">
        <f t="shared" si="2"/>
        <v>Ojasvini 500g</v>
      </c>
      <c r="C95" s="227">
        <f t="shared" si="3"/>
        <v>62.16666667</v>
      </c>
      <c r="D95" s="246" t="s">
        <v>10990</v>
      </c>
      <c r="E95" s="248">
        <v>746.0</v>
      </c>
      <c r="F95" s="248">
        <v>18719.93</v>
      </c>
    </row>
    <row r="96">
      <c r="A96" s="241" t="str">
        <f t="shared" si="1"/>
        <v>BC0002006902-USA</v>
      </c>
      <c r="B96" s="241" t="str">
        <f t="shared" si="2"/>
        <v>Ojasvini 500g - USA</v>
      </c>
      <c r="C96" s="227">
        <f t="shared" si="3"/>
        <v>2.5</v>
      </c>
      <c r="D96" s="246" t="s">
        <v>17896</v>
      </c>
      <c r="E96" s="248">
        <v>30.0</v>
      </c>
      <c r="F96" s="248">
        <v>637.2</v>
      </c>
    </row>
    <row r="97">
      <c r="A97" s="241" t="str">
        <f t="shared" si="1"/>
        <v>BC0002403002</v>
      </c>
      <c r="B97" s="241" t="str">
        <f t="shared" si="2"/>
        <v>Saffron &amp; Sandalwood Certified Organic Refreshing Shower Gel - 30ml (Bloom)</v>
      </c>
      <c r="C97" s="227">
        <f t="shared" si="3"/>
        <v>46.16666667</v>
      </c>
      <c r="D97" s="246" t="s">
        <v>10992</v>
      </c>
      <c r="E97" s="248">
        <v>554.0</v>
      </c>
      <c r="F97" s="248">
        <v>3340.35</v>
      </c>
    </row>
    <row r="98">
      <c r="A98" s="241" t="str">
        <f t="shared" si="1"/>
        <v>BC0002403302</v>
      </c>
      <c r="B98" s="241" t="str">
        <f t="shared" si="2"/>
        <v>Saffron &amp; Sandalwood Certified Organic Refreshing Shower Gel - 200ml (Bloom) - Cosmos Organic certified by Ecocert Greenlife</v>
      </c>
      <c r="C98" s="227">
        <f t="shared" si="3"/>
        <v>66.91666667</v>
      </c>
      <c r="D98" s="246" t="s">
        <v>10994</v>
      </c>
      <c r="E98" s="248">
        <v>803.0</v>
      </c>
      <c r="F98" s="248">
        <v>16777.95</v>
      </c>
    </row>
    <row r="99">
      <c r="A99" s="241" t="str">
        <f t="shared" si="1"/>
        <v>BC0002403302-USA</v>
      </c>
      <c r="B99" s="241" t="str">
        <f t="shared" si="2"/>
        <v>Saffron &amp; Sandalwood Certified Organic Refreshing Shower Gel - 200ml (Bloom) - USA</v>
      </c>
      <c r="C99" s="227">
        <f t="shared" si="3"/>
        <v>4.666666667</v>
      </c>
      <c r="D99" s="246" t="s">
        <v>17897</v>
      </c>
      <c r="E99" s="248">
        <v>56.0</v>
      </c>
      <c r="F99" s="248">
        <v>930.7</v>
      </c>
    </row>
    <row r="100">
      <c r="A100" s="241" t="str">
        <f t="shared" si="1"/>
        <v>BC0002603002</v>
      </c>
      <c r="B100" s="241" t="str">
        <f t="shared" si="2"/>
        <v>Hibiscus &amp; Aloe Vera Organic Moisturizing Body Lotion - 30ml (Bloom)</v>
      </c>
      <c r="C100" s="227">
        <f t="shared" si="3"/>
        <v>20.25</v>
      </c>
      <c r="D100" s="246" t="s">
        <v>10995</v>
      </c>
      <c r="E100" s="248">
        <v>243.0</v>
      </c>
      <c r="F100" s="248">
        <v>1646.44</v>
      </c>
    </row>
    <row r="101">
      <c r="A101" s="241" t="str">
        <f t="shared" si="1"/>
        <v>BC0002603102</v>
      </c>
      <c r="B101" s="241" t="str">
        <f t="shared" si="2"/>
        <v>Hibiscus &amp; Aloe Vera Organic Moisturizing Body Lotion - 100ml (Bloom)</v>
      </c>
      <c r="C101" s="227">
        <f t="shared" si="3"/>
        <v>40.91666667</v>
      </c>
      <c r="D101" s="246" t="s">
        <v>10996</v>
      </c>
      <c r="E101" s="248">
        <v>491.0</v>
      </c>
      <c r="F101" s="248">
        <v>7351.5</v>
      </c>
    </row>
    <row r="102">
      <c r="A102" s="241" t="str">
        <f t="shared" si="1"/>
        <v>BC0002703102</v>
      </c>
      <c r="B102" s="241" t="str">
        <f t="shared" si="2"/>
        <v>Jojoba and Olive Body Lotion (Extra Dry Skin) (100 ml) (Bloom)</v>
      </c>
      <c r="C102" s="227">
        <f t="shared" si="3"/>
        <v>29.83333333</v>
      </c>
      <c r="D102" s="246" t="s">
        <v>10997</v>
      </c>
      <c r="E102" s="248">
        <v>358.0</v>
      </c>
      <c r="F102" s="248">
        <v>4996.63</v>
      </c>
    </row>
    <row r="103">
      <c r="A103" s="241" t="str">
        <f t="shared" si="1"/>
        <v>BC0002703102-USA</v>
      </c>
      <c r="B103" s="241" t="str">
        <f t="shared" si="2"/>
        <v>US Bloom 24 Hours Organic Body Lotion (Extra Dry Skin) (100 ml) - USA</v>
      </c>
      <c r="C103" s="227">
        <f t="shared" si="3"/>
        <v>4.416666667</v>
      </c>
      <c r="D103" s="246" t="s">
        <v>17898</v>
      </c>
      <c r="E103" s="248">
        <v>53.0</v>
      </c>
      <c r="F103" s="248">
        <v>625.88</v>
      </c>
    </row>
    <row r="104">
      <c r="A104" s="241" t="str">
        <f t="shared" si="1"/>
        <v>BC0002803302</v>
      </c>
      <c r="B104" s="241" t="str">
        <f t="shared" si="2"/>
        <v>Saffron and Sandalwood Shower Gel (200 ml) (Bloom)</v>
      </c>
      <c r="C104" s="227">
        <f t="shared" si="3"/>
        <v>14.41666667</v>
      </c>
      <c r="D104" s="246" t="s">
        <v>10999</v>
      </c>
      <c r="E104" s="248">
        <v>173.0</v>
      </c>
      <c r="F104" s="248">
        <v>3307.76</v>
      </c>
    </row>
    <row r="105">
      <c r="A105" s="241" t="str">
        <f t="shared" si="1"/>
        <v>BC0002903002</v>
      </c>
      <c r="B105" s="241" t="str">
        <f t="shared" si="2"/>
        <v>Neem &amp; Tulsi Certified Organic Cleansing Face Wash - 30ml (Bloom)</v>
      </c>
      <c r="C105" s="227">
        <f t="shared" si="3"/>
        <v>17</v>
      </c>
      <c r="D105" s="246" t="s">
        <v>11001</v>
      </c>
      <c r="E105" s="248">
        <v>204.0</v>
      </c>
      <c r="F105" s="248">
        <v>1361.47</v>
      </c>
    </row>
    <row r="106">
      <c r="A106" s="241" t="str">
        <f t="shared" si="1"/>
        <v>BC0002903102</v>
      </c>
      <c r="B106" s="241" t="str">
        <f t="shared" si="2"/>
        <v>Neem &amp; Tulsi Certified Organic Cleansing Face Wash - 100ml (Bloom)</v>
      </c>
      <c r="C106" s="227">
        <f t="shared" si="3"/>
        <v>44.83333333</v>
      </c>
      <c r="D106" s="246" t="s">
        <v>11002</v>
      </c>
      <c r="E106" s="248">
        <v>538.0</v>
      </c>
      <c r="F106" s="248">
        <v>7506.28</v>
      </c>
    </row>
    <row r="107">
      <c r="A107" s="241" t="str">
        <f t="shared" si="1"/>
        <v>BC0003003002</v>
      </c>
      <c r="B107" s="241" t="str">
        <f t="shared" si="2"/>
        <v>Sandalwood and Turmeric Face Wash 30ml (Bloom)</v>
      </c>
      <c r="C107" s="227">
        <f t="shared" si="3"/>
        <v>24.16666667</v>
      </c>
      <c r="D107" s="246" t="s">
        <v>11003</v>
      </c>
      <c r="E107" s="248">
        <v>290.0</v>
      </c>
      <c r="F107" s="248">
        <v>1748.95</v>
      </c>
    </row>
    <row r="108">
      <c r="A108" s="241" t="str">
        <f t="shared" si="1"/>
        <v>BC0003003102</v>
      </c>
      <c r="B108" s="241" t="str">
        <f t="shared" si="2"/>
        <v>Sandalwood and Turmeric Face Wash 100 ml (Bloom)</v>
      </c>
      <c r="C108" s="227">
        <f t="shared" si="3"/>
        <v>40.33333333</v>
      </c>
      <c r="D108" s="246" t="s">
        <v>11004</v>
      </c>
      <c r="E108" s="248">
        <v>484.0</v>
      </c>
      <c r="F108" s="248">
        <v>6376.94</v>
      </c>
    </row>
    <row r="109">
      <c r="A109" s="241" t="str">
        <f t="shared" si="1"/>
        <v>BC0003003102-USA</v>
      </c>
      <c r="B109" s="241" t="str">
        <f t="shared" si="2"/>
        <v>Sandalwood and Turmeric Face Wash 100 ml (Bloom) - USA</v>
      </c>
      <c r="C109" s="227">
        <f t="shared" si="3"/>
        <v>4.583333333</v>
      </c>
      <c r="D109" s="246" t="s">
        <v>17899</v>
      </c>
      <c r="E109" s="248">
        <v>55.0</v>
      </c>
      <c r="F109" s="248">
        <v>606.54</v>
      </c>
    </row>
    <row r="110">
      <c r="A110" s="241" t="str">
        <f t="shared" si="1"/>
        <v>BC0003503002</v>
      </c>
      <c r="B110" s="241" t="str">
        <f t="shared" si="2"/>
        <v>Shikakai &amp; Jatamansi Certified Organic Strengthening Shampoo - 30ml (Bloom)</v>
      </c>
      <c r="C110" s="227">
        <f t="shared" si="3"/>
        <v>28.5</v>
      </c>
      <c r="D110" s="246" t="s">
        <v>11005</v>
      </c>
      <c r="E110" s="248">
        <v>342.0</v>
      </c>
      <c r="F110" s="248">
        <v>1832.53</v>
      </c>
    </row>
    <row r="111">
      <c r="A111" s="241" t="str">
        <f t="shared" si="1"/>
        <v>BC0003503302</v>
      </c>
      <c r="B111" s="241" t="str">
        <f t="shared" si="2"/>
        <v>Shikakai &amp; Jatamansi Certified Organic Strengthening Shampoo - 200ml (Bloom)</v>
      </c>
      <c r="C111" s="227">
        <f t="shared" si="3"/>
        <v>83.66666667</v>
      </c>
      <c r="D111" s="246" t="s">
        <v>11006</v>
      </c>
      <c r="E111" s="248">
        <v>1004.0</v>
      </c>
      <c r="F111" s="248">
        <v>20734.04</v>
      </c>
    </row>
    <row r="112">
      <c r="A112" s="241" t="str">
        <f t="shared" si="1"/>
        <v>BC0003503302-USA</v>
      </c>
      <c r="B112" s="241" t="str">
        <f t="shared" si="2"/>
        <v>Shikakai &amp; Jatamansi Certified Organic Strengthening Shampoo - 200ml (Bloom) - USA</v>
      </c>
      <c r="C112" s="227">
        <f t="shared" si="3"/>
        <v>3</v>
      </c>
      <c r="D112" s="246" t="s">
        <v>17900</v>
      </c>
      <c r="E112" s="248">
        <v>36.0</v>
      </c>
      <c r="F112" s="248">
        <v>584.02</v>
      </c>
    </row>
    <row r="113">
      <c r="A113" s="241" t="str">
        <f t="shared" si="1"/>
        <v>BC0003603002</v>
      </c>
      <c r="B113" s="241" t="str">
        <f t="shared" si="2"/>
        <v>Hibiscus &amp; Grapeseed Organic Strengthening Conditioner - 30ml (Bloom)</v>
      </c>
      <c r="C113" s="227">
        <f t="shared" si="3"/>
        <v>31.33333333</v>
      </c>
      <c r="D113" s="246" t="s">
        <v>11007</v>
      </c>
      <c r="E113" s="248">
        <v>376.0</v>
      </c>
      <c r="F113" s="248">
        <v>2114.62</v>
      </c>
    </row>
    <row r="114">
      <c r="A114" s="241" t="str">
        <f t="shared" si="1"/>
        <v>BC0003603102</v>
      </c>
      <c r="B114" s="241" t="str">
        <f t="shared" si="2"/>
        <v>Hibiscus &amp; Grapeseed Organic Strengthening Conditioner - 100ml (Bloom)</v>
      </c>
      <c r="C114" s="227">
        <f t="shared" si="3"/>
        <v>31.58333333</v>
      </c>
      <c r="D114" s="246" t="s">
        <v>11008</v>
      </c>
      <c r="E114" s="248">
        <v>379.0</v>
      </c>
      <c r="F114" s="248">
        <v>5286.84</v>
      </c>
    </row>
    <row r="115">
      <c r="A115" s="241" t="str">
        <f t="shared" si="1"/>
        <v>BC0003603102-USA</v>
      </c>
      <c r="B115" s="241" t="str">
        <f t="shared" si="2"/>
        <v>Hibiscus &amp; Grapeseed Organic Strengthening Conditioner - 100ml (Bloom) - USA</v>
      </c>
      <c r="C115" s="227">
        <f t="shared" si="3"/>
        <v>2.833333333</v>
      </c>
      <c r="D115" s="246" t="s">
        <v>17901</v>
      </c>
      <c r="E115" s="248">
        <v>34.0</v>
      </c>
      <c r="F115" s="248">
        <v>387.2</v>
      </c>
    </row>
    <row r="116">
      <c r="A116" s="241" t="str">
        <f t="shared" si="1"/>
        <v>BC0003803002</v>
      </c>
      <c r="B116" s="241" t="str">
        <f t="shared" si="2"/>
        <v>Argan &amp; Acai Organic Restorative Hair Oil - 30ml (Bloom)</v>
      </c>
      <c r="C116" s="227">
        <f t="shared" si="3"/>
        <v>17.75</v>
      </c>
      <c r="D116" s="246" t="s">
        <v>11009</v>
      </c>
      <c r="E116" s="248">
        <v>213.0</v>
      </c>
      <c r="F116" s="248">
        <v>1436.52</v>
      </c>
    </row>
    <row r="117">
      <c r="A117" s="241" t="str">
        <f t="shared" si="1"/>
        <v>BC0003803102</v>
      </c>
      <c r="B117" s="241" t="str">
        <f t="shared" si="2"/>
        <v>Argan &amp; Acai Organic Restorative Hair Oil - 100ml (Bloom)</v>
      </c>
      <c r="C117" s="227">
        <f t="shared" si="3"/>
        <v>46.16666667</v>
      </c>
      <c r="D117" s="246" t="s">
        <v>11010</v>
      </c>
      <c r="E117" s="248">
        <v>554.0</v>
      </c>
      <c r="F117" s="248">
        <v>9753.19</v>
      </c>
    </row>
    <row r="118">
      <c r="A118" s="241" t="str">
        <f t="shared" si="1"/>
        <v>BC0003803102-USA</v>
      </c>
      <c r="B118" s="241" t="str">
        <f t="shared" si="2"/>
        <v>Argan &amp; Acai Organic Restorative Hair Oil - 100ml (Bloom) - USA</v>
      </c>
      <c r="C118" s="227">
        <f t="shared" si="3"/>
        <v>2.75</v>
      </c>
      <c r="D118" s="246" t="s">
        <v>17902</v>
      </c>
      <c r="E118" s="248">
        <v>33.0</v>
      </c>
      <c r="F118" s="248">
        <v>450.81</v>
      </c>
    </row>
    <row r="119">
      <c r="A119" s="241" t="str">
        <f t="shared" si="1"/>
        <v>BC0004203302</v>
      </c>
      <c r="B119" s="241" t="str">
        <f t="shared" si="2"/>
        <v>Saffron and Sandalwood Organic Shampoo (200 ml) (Bloom)</v>
      </c>
      <c r="C119" s="227">
        <f t="shared" si="3"/>
        <v>22.33333333</v>
      </c>
      <c r="D119" s="246" t="s">
        <v>17903</v>
      </c>
      <c r="E119" s="248">
        <v>268.0</v>
      </c>
      <c r="F119" s="248">
        <v>5483.15</v>
      </c>
    </row>
    <row r="120">
      <c r="A120" s="241" t="str">
        <f t="shared" si="1"/>
        <v>BC0005306202</v>
      </c>
      <c r="B120" s="241" t="str">
        <f t="shared" si="2"/>
        <v>herbal-honey-gel-soap</v>
      </c>
      <c r="C120" s="227">
        <f t="shared" si="3"/>
        <v>0.1666666667</v>
      </c>
      <c r="D120" s="246" t="s">
        <v>11046</v>
      </c>
      <c r="E120" s="248">
        <v>2.0</v>
      </c>
      <c r="F120" s="248">
        <v>3.98</v>
      </c>
    </row>
    <row r="121">
      <c r="A121" s="241" t="str">
        <f t="shared" si="1"/>
        <v>BC0005406202</v>
      </c>
      <c r="B121" s="241" t="str">
        <f t="shared" si="2"/>
        <v>Handmade Transparent Soap - Wild Rose-SLS-Free</v>
      </c>
      <c r="C121" s="227">
        <f t="shared" si="3"/>
        <v>0.08333333333</v>
      </c>
      <c r="D121" s="246" t="s">
        <v>11050</v>
      </c>
      <c r="E121" s="248">
        <v>1.0</v>
      </c>
      <c r="F121" s="248">
        <v>3.0</v>
      </c>
    </row>
    <row r="122">
      <c r="A122" s="241" t="str">
        <f t="shared" si="1"/>
        <v>BC0005506402</v>
      </c>
      <c r="B122" s="241" t="str">
        <f t="shared" si="2"/>
        <v>Handmade Transparent Soap - White Jasmine</v>
      </c>
      <c r="C122" s="227">
        <f t="shared" si="3"/>
        <v>0.75</v>
      </c>
      <c r="D122" s="246" t="s">
        <v>11054</v>
      </c>
      <c r="E122" s="248">
        <v>9.0</v>
      </c>
      <c r="F122" s="248">
        <v>27.0</v>
      </c>
    </row>
    <row r="123">
      <c r="A123" s="241" t="str">
        <f t="shared" si="1"/>
        <v>BC0005606402</v>
      </c>
      <c r="B123" s="241" t="str">
        <f t="shared" si="2"/>
        <v>Handmade Transparent Soap - Lotus-SLS-Free</v>
      </c>
      <c r="C123" s="227">
        <f t="shared" si="3"/>
        <v>0.08333333333</v>
      </c>
      <c r="D123" s="246" t="s">
        <v>11058</v>
      </c>
      <c r="E123" s="248">
        <v>1.0</v>
      </c>
      <c r="F123" s="248">
        <v>3.0</v>
      </c>
    </row>
    <row r="124">
      <c r="A124" s="241" t="str">
        <f t="shared" si="1"/>
        <v>BC0005806302</v>
      </c>
      <c r="B124" s="241" t="str">
        <f t="shared" si="2"/>
        <v>Natural-Vegetable-Soap-Orange-Oil-Fenugreek-Sls-free-100gms</v>
      </c>
      <c r="C124" s="227">
        <f t="shared" si="3"/>
        <v>0.1666666667</v>
      </c>
      <c r="D124" s="246" t="s">
        <v>11066</v>
      </c>
      <c r="E124" s="248">
        <v>2.0</v>
      </c>
      <c r="F124" s="248">
        <v>6.0</v>
      </c>
    </row>
    <row r="125">
      <c r="A125" s="241" t="str">
        <f t="shared" si="1"/>
        <v>BC0006503302</v>
      </c>
      <c r="B125" s="241" t="str">
        <f t="shared" si="2"/>
        <v>sandalwood-face-cleanser-regular</v>
      </c>
      <c r="C125" s="227">
        <f t="shared" si="3"/>
        <v>0.3333333333</v>
      </c>
      <c r="D125" s="246" t="s">
        <v>11086</v>
      </c>
      <c r="E125" s="248">
        <v>4.0</v>
      </c>
      <c r="F125" s="248">
        <v>44.0</v>
      </c>
    </row>
    <row r="126">
      <c r="A126" s="241" t="str">
        <f t="shared" si="1"/>
        <v>BC0006700000</v>
      </c>
      <c r="B126" s="241" t="str">
        <f t="shared" si="2"/>
        <v>Copper Tongue Cleaner</v>
      </c>
      <c r="C126" s="227">
        <f t="shared" si="3"/>
        <v>73.08333333</v>
      </c>
      <c r="D126" s="246" t="s">
        <v>11094</v>
      </c>
      <c r="E126" s="248">
        <v>877.0</v>
      </c>
      <c r="F126" s="248">
        <v>6546.05</v>
      </c>
    </row>
    <row r="127">
      <c r="A127" s="241" t="str">
        <f t="shared" si="1"/>
        <v>BC0007100006</v>
      </c>
      <c r="B127" s="241" t="str">
        <f t="shared" si="2"/>
        <v>Lavender &amp; Comfrey Soap</v>
      </c>
      <c r="C127" s="227">
        <f t="shared" si="3"/>
        <v>164.25</v>
      </c>
      <c r="D127" s="246" t="s">
        <v>11095</v>
      </c>
      <c r="E127" s="248">
        <v>1971.0</v>
      </c>
      <c r="F127" s="248">
        <v>10287.06</v>
      </c>
    </row>
    <row r="128">
      <c r="A128" s="241" t="str">
        <f t="shared" si="1"/>
        <v>BC0007200006</v>
      </c>
      <c r="B128" s="241" t="str">
        <f t="shared" si="2"/>
        <v>Bergamot &amp; Lemongrass Soap</v>
      </c>
      <c r="C128" s="227">
        <f t="shared" si="3"/>
        <v>168.5</v>
      </c>
      <c r="D128" s="246" t="s">
        <v>11097</v>
      </c>
      <c r="E128" s="248">
        <v>2022.0</v>
      </c>
      <c r="F128" s="248">
        <v>10550.5</v>
      </c>
    </row>
    <row r="129">
      <c r="A129" s="241" t="str">
        <f t="shared" si="1"/>
        <v>BC0007300006</v>
      </c>
      <c r="B129" s="241" t="str">
        <f t="shared" si="2"/>
        <v>Mint Leaf &amp; Barley Soap</v>
      </c>
      <c r="C129" s="227">
        <f t="shared" si="3"/>
        <v>29.91666667</v>
      </c>
      <c r="D129" s="246" t="s">
        <v>11099</v>
      </c>
      <c r="E129" s="248">
        <v>359.0</v>
      </c>
      <c r="F129" s="248">
        <v>1789.7</v>
      </c>
    </row>
    <row r="130">
      <c r="A130" s="241" t="str">
        <f t="shared" si="1"/>
        <v>BC0007400006</v>
      </c>
      <c r="B130" s="241" t="str">
        <f t="shared" si="2"/>
        <v>Shea Butter &amp; Honey Soap</v>
      </c>
      <c r="C130" s="227">
        <f t="shared" si="3"/>
        <v>175.25</v>
      </c>
      <c r="D130" s="246" t="s">
        <v>11102</v>
      </c>
      <c r="E130" s="248">
        <v>2103.0</v>
      </c>
      <c r="F130" s="248">
        <v>11073.85</v>
      </c>
    </row>
    <row r="131">
      <c r="A131" s="241" t="str">
        <f t="shared" si="1"/>
        <v>BC0007500006</v>
      </c>
      <c r="B131" s="241" t="str">
        <f t="shared" si="2"/>
        <v>Lip-Balm-Mint</v>
      </c>
      <c r="C131" s="227">
        <f t="shared" si="3"/>
        <v>74.41666667</v>
      </c>
      <c r="D131" s="246" t="s">
        <v>11104</v>
      </c>
      <c r="E131" s="248">
        <v>893.0</v>
      </c>
      <c r="F131" s="248">
        <v>2457.0</v>
      </c>
    </row>
    <row r="132">
      <c r="A132" s="241" t="str">
        <f t="shared" si="1"/>
        <v>BC0007600006</v>
      </c>
      <c r="B132" s="241" t="str">
        <f t="shared" si="2"/>
        <v>Lip-Balm-Raspberry</v>
      </c>
      <c r="C132" s="227">
        <f t="shared" si="3"/>
        <v>118.5</v>
      </c>
      <c r="D132" s="246" t="s">
        <v>11106</v>
      </c>
      <c r="E132" s="248">
        <v>1422.0</v>
      </c>
      <c r="F132" s="248">
        <v>3881.93</v>
      </c>
    </row>
    <row r="133">
      <c r="A133" s="241" t="str">
        <f t="shared" si="1"/>
        <v>BC0007700006</v>
      </c>
      <c r="B133" s="241" t="str">
        <f t="shared" si="2"/>
        <v>Lip-Balm-Unscented</v>
      </c>
      <c r="C133" s="227">
        <f t="shared" si="3"/>
        <v>62</v>
      </c>
      <c r="D133" s="246" t="s">
        <v>11108</v>
      </c>
      <c r="E133" s="248">
        <v>744.0</v>
      </c>
      <c r="F133" s="248">
        <v>2176.56</v>
      </c>
    </row>
    <row r="134">
      <c r="A134" s="241" t="str">
        <f t="shared" si="1"/>
        <v>BC0007800006</v>
      </c>
      <c r="B134" s="241" t="str">
        <f t="shared" si="2"/>
        <v>Lip-Balm-Vanilla</v>
      </c>
      <c r="C134" s="227">
        <f t="shared" si="3"/>
        <v>73.58333333</v>
      </c>
      <c r="D134" s="246" t="s">
        <v>11110</v>
      </c>
      <c r="E134" s="248">
        <v>883.0</v>
      </c>
      <c r="F134" s="248">
        <v>2338.0</v>
      </c>
    </row>
    <row r="135">
      <c r="A135" s="241" t="str">
        <f t="shared" si="1"/>
        <v>BC0007904406</v>
      </c>
      <c r="B135" s="241" t="str">
        <f t="shared" si="2"/>
        <v>Neem &amp; Turmeric Soap</v>
      </c>
      <c r="C135" s="227">
        <f t="shared" si="3"/>
        <v>2.583333333</v>
      </c>
      <c r="D135" s="246" t="s">
        <v>11112</v>
      </c>
      <c r="E135" s="248">
        <v>31.0</v>
      </c>
      <c r="F135" s="248">
        <v>279.0</v>
      </c>
    </row>
    <row r="136">
      <c r="A136" s="241" t="str">
        <f t="shared" si="1"/>
        <v>BC0008004406</v>
      </c>
      <c r="B136" s="241" t="str">
        <f t="shared" si="2"/>
        <v>Ocean Breeze Soap</v>
      </c>
      <c r="C136" s="227">
        <f t="shared" si="3"/>
        <v>2.166666667</v>
      </c>
      <c r="D136" s="246" t="s">
        <v>11116</v>
      </c>
      <c r="E136" s="248">
        <v>26.0</v>
      </c>
      <c r="F136" s="248">
        <v>234.0</v>
      </c>
    </row>
    <row r="137">
      <c r="A137" s="241" t="str">
        <f t="shared" si="1"/>
        <v>BC0008104406</v>
      </c>
      <c r="B137" s="241" t="str">
        <f t="shared" si="2"/>
        <v>Charcoal &amp; Cedarwood Soap</v>
      </c>
      <c r="C137" s="227">
        <f t="shared" si="3"/>
        <v>2.25</v>
      </c>
      <c r="D137" s="246" t="s">
        <v>11120</v>
      </c>
      <c r="E137" s="248">
        <v>27.0</v>
      </c>
      <c r="F137" s="248">
        <v>243.0</v>
      </c>
    </row>
    <row r="138">
      <c r="A138" s="241" t="str">
        <f t="shared" si="1"/>
        <v>BC0008300006</v>
      </c>
      <c r="B138" s="241" t="str">
        <f t="shared" si="2"/>
        <v>Toothbrush</v>
      </c>
      <c r="C138" s="227">
        <f t="shared" si="3"/>
        <v>0.4166666667</v>
      </c>
      <c r="D138" s="246" t="s">
        <v>11128</v>
      </c>
      <c r="E138" s="248">
        <v>5.0</v>
      </c>
      <c r="F138" s="248">
        <v>15.0</v>
      </c>
    </row>
    <row r="139">
      <c r="A139" s="241" t="str">
        <f t="shared" si="1"/>
        <v>BC0008503302</v>
      </c>
      <c r="B139" s="241" t="str">
        <f t="shared" si="2"/>
        <v>Neem Amla and Henna Herbal Shampoo</v>
      </c>
      <c r="C139" s="227">
        <f t="shared" si="3"/>
        <v>0.08333333333</v>
      </c>
      <c r="D139" s="246" t="s">
        <v>11136</v>
      </c>
      <c r="E139" s="248">
        <v>1.0</v>
      </c>
      <c r="F139" s="248">
        <v>10.0</v>
      </c>
    </row>
    <row r="140">
      <c r="A140" s="241" t="str">
        <f t="shared" si="1"/>
        <v>BC0008704406</v>
      </c>
      <c r="B140" s="241" t="str">
        <f t="shared" si="2"/>
        <v>Avacado &amp; Shea Soap</v>
      </c>
      <c r="C140" s="227">
        <f t="shared" si="3"/>
        <v>2.166666667</v>
      </c>
      <c r="D140" s="246" t="s">
        <v>11144</v>
      </c>
      <c r="E140" s="248">
        <v>26.0</v>
      </c>
      <c r="F140" s="248">
        <v>234.0</v>
      </c>
    </row>
    <row r="141">
      <c r="A141" s="241" t="str">
        <f t="shared" si="1"/>
        <v>BC0008804406</v>
      </c>
      <c r="B141" s="241" t="str">
        <f t="shared" si="2"/>
        <v>Morrocan Clay &amp; Rosewood Soap</v>
      </c>
      <c r="C141" s="227">
        <f t="shared" si="3"/>
        <v>0.75</v>
      </c>
      <c r="D141" s="246" t="s">
        <v>11148</v>
      </c>
      <c r="E141" s="248">
        <v>9.0</v>
      </c>
      <c r="F141" s="248">
        <v>81.0</v>
      </c>
    </row>
    <row r="142">
      <c r="A142" s="241" t="str">
        <f t="shared" si="1"/>
        <v>BC0009700006</v>
      </c>
      <c r="B142" s="241" t="str">
        <f t="shared" si="2"/>
        <v>Black Tea Tree Soap</v>
      </c>
      <c r="C142" s="227">
        <f t="shared" si="3"/>
        <v>16.33333333</v>
      </c>
      <c r="D142" s="246" t="s">
        <v>11158</v>
      </c>
      <c r="E142" s="248">
        <v>196.0</v>
      </c>
      <c r="F142" s="248">
        <v>913.4</v>
      </c>
    </row>
    <row r="143">
      <c r="A143" s="241" t="str">
        <f t="shared" si="1"/>
        <v>BC121</v>
      </c>
      <c r="B143" s="241" t="str">
        <f t="shared" si="2"/>
        <v>Hand Made Transparent Soap Turmeric and Sandal Sls free 125 g</v>
      </c>
      <c r="C143" s="227">
        <f t="shared" si="3"/>
        <v>0.25</v>
      </c>
      <c r="D143" s="246" t="s">
        <v>11163</v>
      </c>
      <c r="E143" s="248">
        <v>3.0</v>
      </c>
      <c r="F143" s="248">
        <v>9.0</v>
      </c>
    </row>
    <row r="144">
      <c r="A144" s="241" t="str">
        <f t="shared" si="1"/>
        <v>BC164</v>
      </c>
      <c r="B144" s="241" t="str">
        <f t="shared" si="2"/>
        <v>Multani-Mitti-Charcoal Soap-125gms</v>
      </c>
      <c r="C144" s="227">
        <f t="shared" si="3"/>
        <v>0.08333333333</v>
      </c>
      <c r="D144" s="246" t="s">
        <v>11175</v>
      </c>
      <c r="E144" s="248">
        <v>1.0</v>
      </c>
      <c r="F144" s="248">
        <v>3.0</v>
      </c>
    </row>
    <row r="145">
      <c r="A145" s="241" t="str">
        <f t="shared" si="1"/>
        <v>BC208</v>
      </c>
      <c r="B145" s="241" t="str">
        <f t="shared" si="2"/>
        <v>amla-shikakai-shampoo-regular</v>
      </c>
      <c r="C145" s="227">
        <f t="shared" si="3"/>
        <v>0.08333333333</v>
      </c>
      <c r="D145" s="246" t="s">
        <v>11187</v>
      </c>
      <c r="E145" s="248">
        <v>1.0</v>
      </c>
      <c r="F145" s="248">
        <v>10.0</v>
      </c>
    </row>
    <row r="146">
      <c r="A146" s="241" t="str">
        <f t="shared" si="1"/>
        <v>BC218</v>
      </c>
      <c r="B146" s="241" t="str">
        <f t="shared" si="2"/>
        <v>Herbal-Aloe-Amla-Brahmi-Shampoo</v>
      </c>
      <c r="C146" s="227">
        <f t="shared" si="3"/>
        <v>0.08333333333</v>
      </c>
      <c r="D146" s="246" t="s">
        <v>11196</v>
      </c>
      <c r="E146" s="248">
        <v>1.0</v>
      </c>
      <c r="F146" s="248">
        <v>10.0</v>
      </c>
    </row>
    <row r="147">
      <c r="A147" s="241" t="str">
        <f t="shared" si="1"/>
        <v>BC308</v>
      </c>
      <c r="B147" s="241" t="str">
        <f t="shared" si="2"/>
        <v>Almond-Oil-with-Vitamin-E-200mL</v>
      </c>
      <c r="C147" s="227">
        <f t="shared" si="3"/>
        <v>0.08333333333</v>
      </c>
      <c r="D147" s="246" t="s">
        <v>11211</v>
      </c>
      <c r="E147" s="248">
        <v>1.0</v>
      </c>
      <c r="F147" s="248">
        <v>11.72</v>
      </c>
    </row>
    <row r="148">
      <c r="A148" s="241" t="str">
        <f t="shared" si="1"/>
        <v>BC315</v>
      </c>
      <c r="B148" s="241" t="str">
        <f t="shared" si="2"/>
        <v>sandalwood-body-cleanser-regular</v>
      </c>
      <c r="C148" s="227">
        <f t="shared" si="3"/>
        <v>0.08333333333</v>
      </c>
      <c r="D148" s="246" t="s">
        <v>11217</v>
      </c>
      <c r="E148" s="248">
        <v>1.0</v>
      </c>
      <c r="F148" s="248">
        <v>3.52</v>
      </c>
    </row>
    <row r="149">
      <c r="A149" s="241" t="str">
        <f t="shared" si="1"/>
        <v>BG114</v>
      </c>
      <c r="B149" s="241" t="str">
        <f t="shared" si="2"/>
        <v>Printed-Bag-Black-and-White</v>
      </c>
      <c r="C149" s="227">
        <f t="shared" si="3"/>
        <v>0.1666666667</v>
      </c>
      <c r="D149" s="246" t="s">
        <v>11226</v>
      </c>
      <c r="E149" s="248">
        <v>2.0</v>
      </c>
      <c r="F149" s="248">
        <v>10.0</v>
      </c>
    </row>
    <row r="150">
      <c r="A150" s="241" t="str">
        <f t="shared" si="1"/>
        <v>BG115</v>
      </c>
      <c r="B150" s="241" t="str">
        <f t="shared" si="2"/>
        <v>Printed-Bag-Black-and-White</v>
      </c>
      <c r="C150" s="227">
        <f t="shared" si="3"/>
        <v>0.08333333333</v>
      </c>
      <c r="D150" s="246" t="s">
        <v>11229</v>
      </c>
      <c r="E150" s="248">
        <v>1.0</v>
      </c>
      <c r="F150" s="248">
        <v>5.0</v>
      </c>
    </row>
    <row r="151">
      <c r="A151" s="241" t="str">
        <f t="shared" si="1"/>
        <v>BG117</v>
      </c>
      <c r="B151" s="241" t="str">
        <f t="shared" si="2"/>
        <v>Printed-Bag-Black-and-White</v>
      </c>
      <c r="C151" s="227">
        <f t="shared" si="3"/>
        <v>0.1666666667</v>
      </c>
      <c r="D151" s="246" t="s">
        <v>11233</v>
      </c>
      <c r="E151" s="248">
        <v>2.0</v>
      </c>
      <c r="F151" s="248">
        <v>10.0</v>
      </c>
    </row>
    <row r="152">
      <c r="A152" s="241" t="str">
        <f t="shared" si="1"/>
        <v>BG124</v>
      </c>
      <c r="B152" s="241" t="str">
        <f t="shared" si="2"/>
        <v>Gada-Shoppe-Bag-Big</v>
      </c>
      <c r="C152" s="227">
        <f t="shared" si="3"/>
        <v>0.08333333333</v>
      </c>
      <c r="D152" s="246" t="s">
        <v>11235</v>
      </c>
      <c r="E152" s="248">
        <v>1.0</v>
      </c>
      <c r="F152" s="248">
        <v>5.0</v>
      </c>
    </row>
    <row r="153">
      <c r="A153" s="241" t="str">
        <f t="shared" si="1"/>
        <v>BG127</v>
      </c>
      <c r="B153" s="241" t="str">
        <f t="shared" si="2"/>
        <v>Cotton-Jaipur-Backpack-Bag-3</v>
      </c>
      <c r="C153" s="227">
        <f t="shared" si="3"/>
        <v>0.1666666667</v>
      </c>
      <c r="D153" s="246" t="s">
        <v>11238</v>
      </c>
      <c r="E153" s="248">
        <v>2.0</v>
      </c>
      <c r="F153" s="248">
        <v>10.0</v>
      </c>
    </row>
    <row r="154">
      <c r="A154" s="241" t="str">
        <f t="shared" si="1"/>
        <v>BG136</v>
      </c>
      <c r="B154" s="241" t="str">
        <f t="shared" si="2"/>
        <v>Organic-Printed-Bag-Ananta</v>
      </c>
      <c r="C154" s="227">
        <f t="shared" si="3"/>
        <v>0.08333333333</v>
      </c>
      <c r="D154" s="246" t="s">
        <v>11247</v>
      </c>
      <c r="E154" s="248">
        <v>1.0</v>
      </c>
      <c r="F154" s="248">
        <v>5.0</v>
      </c>
    </row>
    <row r="155">
      <c r="A155" s="241" t="str">
        <f t="shared" si="1"/>
        <v>BG143</v>
      </c>
      <c r="B155" s="241" t="str">
        <f t="shared" si="2"/>
        <v>Organic-Printed-Bag-Aaksh</v>
      </c>
      <c r="C155" s="227">
        <f t="shared" si="3"/>
        <v>0.08333333333</v>
      </c>
      <c r="D155" s="246" t="s">
        <v>11253</v>
      </c>
      <c r="E155" s="248">
        <v>1.0</v>
      </c>
      <c r="F155" s="248">
        <v>5.0</v>
      </c>
    </row>
    <row r="156">
      <c r="A156" s="241" t="str">
        <f t="shared" si="1"/>
        <v>BG168</v>
      </c>
      <c r="B156" s="241" t="str">
        <f t="shared" si="2"/>
        <v>Padam-Tote-Bag-Cotton</v>
      </c>
      <c r="C156" s="227">
        <f t="shared" si="3"/>
        <v>0.75</v>
      </c>
      <c r="D156" s="246" t="s">
        <v>11265</v>
      </c>
      <c r="E156" s="248">
        <v>9.0</v>
      </c>
      <c r="F156" s="248">
        <v>34.0</v>
      </c>
    </row>
    <row r="157">
      <c r="A157" s="241" t="str">
        <f t="shared" si="1"/>
        <v>BROWNIES</v>
      </c>
      <c r="B157" s="241" t="str">
        <f t="shared" si="2"/>
        <v>Brownies</v>
      </c>
      <c r="C157" s="227">
        <f t="shared" si="3"/>
        <v>4.166666667</v>
      </c>
      <c r="D157" s="246" t="s">
        <v>17904</v>
      </c>
      <c r="E157" s="248">
        <v>50.0</v>
      </c>
      <c r="F157" s="248">
        <v>175.0</v>
      </c>
    </row>
    <row r="158">
      <c r="A158" s="241" t="str">
        <f t="shared" si="1"/>
        <v>BS-POT</v>
      </c>
      <c r="B158" s="241" t="str">
        <f t="shared" si="2"/>
        <v>BS-POT:Bhutha-Shudhi-Pot-Water</v>
      </c>
      <c r="C158" s="227">
        <f t="shared" si="3"/>
        <v>0.08333333333</v>
      </c>
      <c r="D158" s="246" t="s">
        <v>17905</v>
      </c>
      <c r="E158" s="248">
        <v>1.0</v>
      </c>
      <c r="F158" s="248">
        <v>10.0</v>
      </c>
    </row>
    <row r="159">
      <c r="A159" s="241" t="str">
        <f t="shared" si="1"/>
        <v>Banana-IDY</v>
      </c>
      <c r="B159" s="241" t="str">
        <f t="shared" si="2"/>
        <v>Banana IDY</v>
      </c>
      <c r="C159" s="227">
        <f t="shared" si="3"/>
        <v>0.9166666667</v>
      </c>
      <c r="D159" s="246" t="s">
        <v>17906</v>
      </c>
      <c r="E159" s="248">
        <v>11.0</v>
      </c>
      <c r="F159" s="248">
        <v>10.37</v>
      </c>
    </row>
    <row r="160">
      <c r="A160" s="241" t="str">
        <f t="shared" si="1"/>
        <v>Brownie-IDY</v>
      </c>
      <c r="B160" s="241" t="str">
        <f t="shared" si="2"/>
        <v>Walnut Brownie IDY</v>
      </c>
      <c r="C160" s="227">
        <f t="shared" si="3"/>
        <v>2.25</v>
      </c>
      <c r="D160" s="246" t="s">
        <v>17907</v>
      </c>
      <c r="E160" s="248">
        <v>27.0</v>
      </c>
      <c r="F160" s="248">
        <v>92.02</v>
      </c>
    </row>
    <row r="161">
      <c r="A161" s="241" t="str">
        <f t="shared" si="1"/>
        <v>CA0000100000</v>
      </c>
      <c r="B161" s="241" t="str">
        <f t="shared" si="2"/>
        <v>Jute Canvas Backpack</v>
      </c>
      <c r="C161" s="227">
        <f t="shared" si="3"/>
        <v>5.916666667</v>
      </c>
      <c r="D161" s="246" t="s">
        <v>11280</v>
      </c>
      <c r="E161" s="248">
        <v>71.0</v>
      </c>
      <c r="F161" s="248">
        <v>1285.3</v>
      </c>
    </row>
    <row r="162">
      <c r="A162" s="241" t="str">
        <f t="shared" si="1"/>
        <v>CA0000217000</v>
      </c>
      <c r="B162" s="241" t="str">
        <f t="shared" si="2"/>
        <v>Printed-Bag-Black-and-White</v>
      </c>
      <c r="C162" s="227">
        <f t="shared" si="3"/>
        <v>0.5</v>
      </c>
      <c r="D162" s="246" t="s">
        <v>11281</v>
      </c>
      <c r="E162" s="248">
        <v>6.0</v>
      </c>
      <c r="F162" s="248">
        <v>30.0</v>
      </c>
    </row>
    <row r="163">
      <c r="A163" s="241" t="str">
        <f t="shared" si="1"/>
        <v>CA0000217200</v>
      </c>
      <c r="B163" s="241" t="str">
        <f t="shared" si="2"/>
        <v>Printed-Bag-Black-and-White</v>
      </c>
      <c r="C163" s="227">
        <f t="shared" si="3"/>
        <v>0.5</v>
      </c>
      <c r="D163" s="246" t="s">
        <v>11284</v>
      </c>
      <c r="E163" s="248">
        <v>6.0</v>
      </c>
      <c r="F163" s="248">
        <v>30.0</v>
      </c>
    </row>
    <row r="164">
      <c r="A164" s="241" t="str">
        <f t="shared" si="1"/>
        <v>CA0000300000</v>
      </c>
      <c r="B164" s="241" t="str">
        <f t="shared" si="2"/>
        <v>Earth-Bag-Jute-Everest-Natural</v>
      </c>
      <c r="C164" s="227">
        <f t="shared" si="3"/>
        <v>0.25</v>
      </c>
      <c r="D164" s="246" t="s">
        <v>11287</v>
      </c>
      <c r="E164" s="248">
        <v>3.0</v>
      </c>
      <c r="F164" s="248">
        <v>15.0</v>
      </c>
    </row>
    <row r="165">
      <c r="A165" s="241" t="str">
        <f t="shared" si="1"/>
        <v>CA0000400000</v>
      </c>
      <c r="B165" s="241" t="str">
        <f t="shared" si="2"/>
        <v>Hand-bag-Fashion-Jute-Viola-Off-White</v>
      </c>
      <c r="C165" s="227">
        <f t="shared" si="3"/>
        <v>0.4166666667</v>
      </c>
      <c r="D165" s="246" t="s">
        <v>11291</v>
      </c>
      <c r="E165" s="248">
        <v>5.0</v>
      </c>
      <c r="F165" s="248">
        <v>15.0</v>
      </c>
    </row>
    <row r="166">
      <c r="A166" s="241" t="str">
        <f t="shared" si="1"/>
        <v>CA0000600000</v>
      </c>
      <c r="B166" s="241" t="str">
        <f t="shared" si="2"/>
        <v>Cross-Shoulder-Bag-RawCotton</v>
      </c>
      <c r="C166" s="227">
        <f t="shared" si="3"/>
        <v>5.25</v>
      </c>
      <c r="D166" s="246" t="s">
        <v>11295</v>
      </c>
      <c r="E166" s="248">
        <v>63.0</v>
      </c>
      <c r="F166" s="248">
        <v>451.89</v>
      </c>
    </row>
    <row r="167">
      <c r="A167" s="241" t="str">
        <f t="shared" si="1"/>
        <v>CA0000917200</v>
      </c>
      <c r="B167" s="241" t="str">
        <f t="shared" si="2"/>
        <v>Jari-Border-Bag-Mustard</v>
      </c>
      <c r="C167" s="227">
        <f t="shared" si="3"/>
        <v>0.3333333333</v>
      </c>
      <c r="D167" s="246" t="s">
        <v>11306</v>
      </c>
      <c r="E167" s="248">
        <v>4.0</v>
      </c>
      <c r="F167" s="248">
        <v>28.0</v>
      </c>
    </row>
    <row r="168">
      <c r="A168" s="241" t="str">
        <f t="shared" si="1"/>
        <v>CA0000917300</v>
      </c>
      <c r="B168" s="241" t="str">
        <f t="shared" si="2"/>
        <v>Jari-Border-Bag-Orange</v>
      </c>
      <c r="C168" s="227">
        <f t="shared" si="3"/>
        <v>0.4166666667</v>
      </c>
      <c r="D168" s="246" t="s">
        <v>11310</v>
      </c>
      <c r="E168" s="248">
        <v>5.0</v>
      </c>
      <c r="F168" s="248">
        <v>38.0</v>
      </c>
    </row>
    <row r="169">
      <c r="A169" s="241" t="str">
        <f t="shared" si="1"/>
        <v>CA0001000000</v>
      </c>
      <c r="B169" s="241" t="str">
        <f t="shared" si="2"/>
        <v>Cross-Shoulder-Bag-Kalamkari</v>
      </c>
      <c r="C169" s="227">
        <f t="shared" si="3"/>
        <v>3.333333333</v>
      </c>
      <c r="D169" s="246" t="s">
        <v>11314</v>
      </c>
      <c r="E169" s="248">
        <v>40.0</v>
      </c>
      <c r="F169" s="248">
        <v>218.0</v>
      </c>
    </row>
    <row r="170">
      <c r="A170" s="241" t="str">
        <f t="shared" si="1"/>
        <v>CA0002416900</v>
      </c>
      <c r="B170" s="241" t="str">
        <f t="shared" si="2"/>
        <v>Cotton-Jaipur-Backpack-Bag-1</v>
      </c>
      <c r="C170" s="227">
        <f t="shared" si="3"/>
        <v>0.6666666667</v>
      </c>
      <c r="D170" s="246" t="s">
        <v>11316</v>
      </c>
      <c r="E170" s="248">
        <v>8.0</v>
      </c>
      <c r="F170" s="248">
        <v>49.0</v>
      </c>
    </row>
    <row r="171">
      <c r="A171" s="241" t="str">
        <f t="shared" si="1"/>
        <v>CA0002417000</v>
      </c>
      <c r="B171" s="241" t="str">
        <f t="shared" si="2"/>
        <v>Cotton-Jaipur-Backpack-Bag-2</v>
      </c>
      <c r="C171" s="227">
        <f t="shared" si="3"/>
        <v>0.3333333333</v>
      </c>
      <c r="D171" s="246" t="s">
        <v>11320</v>
      </c>
      <c r="E171" s="248">
        <v>4.0</v>
      </c>
      <c r="F171" s="248">
        <v>38.0</v>
      </c>
    </row>
    <row r="172">
      <c r="A172" s="241" t="str">
        <f t="shared" si="1"/>
        <v>CA0002417200</v>
      </c>
      <c r="B172" s="241" t="str">
        <f t="shared" si="2"/>
        <v>Cotton-Jaipur-Backpack-Bag-4</v>
      </c>
      <c r="C172" s="227">
        <f t="shared" si="3"/>
        <v>0.4166666667</v>
      </c>
      <c r="D172" s="246" t="s">
        <v>11324</v>
      </c>
      <c r="E172" s="248">
        <v>5.0</v>
      </c>
      <c r="F172" s="248">
        <v>25.0</v>
      </c>
    </row>
    <row r="173">
      <c r="A173" s="241" t="str">
        <f t="shared" si="1"/>
        <v>CA0002417400</v>
      </c>
      <c r="B173" s="241" t="str">
        <f t="shared" si="2"/>
        <v>Cotton-Jaipur-Backpack-Bag-6</v>
      </c>
      <c r="C173" s="227">
        <f t="shared" si="3"/>
        <v>0.1666666667</v>
      </c>
      <c r="D173" s="246" t="s">
        <v>11328</v>
      </c>
      <c r="E173" s="248">
        <v>2.0</v>
      </c>
      <c r="F173" s="248">
        <v>10.0</v>
      </c>
    </row>
    <row r="174">
      <c r="A174" s="241" t="str">
        <f t="shared" si="1"/>
        <v>CA0002417500</v>
      </c>
      <c r="B174" s="241" t="str">
        <f t="shared" si="2"/>
        <v>Cotton-Jaipur-Backpack-Bag-7</v>
      </c>
      <c r="C174" s="227">
        <f t="shared" si="3"/>
        <v>0.1666666667</v>
      </c>
      <c r="D174" s="246" t="s">
        <v>11332</v>
      </c>
      <c r="E174" s="248">
        <v>2.0</v>
      </c>
      <c r="F174" s="248">
        <v>28.0</v>
      </c>
    </row>
    <row r="175">
      <c r="A175" s="241" t="str">
        <f t="shared" si="1"/>
        <v>CA0002417600</v>
      </c>
      <c r="B175" s="241" t="str">
        <f t="shared" si="2"/>
        <v>Cotton-Jaipur-Backpack-Bag-8</v>
      </c>
      <c r="C175" s="227">
        <f t="shared" si="3"/>
        <v>0.5</v>
      </c>
      <c r="D175" s="246" t="s">
        <v>11336</v>
      </c>
      <c r="E175" s="248">
        <v>6.0</v>
      </c>
      <c r="F175" s="248">
        <v>30.0</v>
      </c>
    </row>
    <row r="176">
      <c r="A176" s="241" t="str">
        <f t="shared" si="1"/>
        <v>CA0003116900</v>
      </c>
      <c r="B176" s="241" t="str">
        <f t="shared" si="2"/>
        <v>Organic-Printed-Bag-Aum</v>
      </c>
      <c r="C176" s="227">
        <f t="shared" si="3"/>
        <v>3.25</v>
      </c>
      <c r="D176" s="246" t="s">
        <v>11340</v>
      </c>
      <c r="E176" s="248">
        <v>39.0</v>
      </c>
      <c r="F176" s="248">
        <v>195.0</v>
      </c>
    </row>
    <row r="177">
      <c r="A177" s="241" t="str">
        <f t="shared" si="1"/>
        <v>CA0003117000</v>
      </c>
      <c r="B177" s="241" t="str">
        <f t="shared" si="2"/>
        <v>Organic-Printed-Bag-Moon</v>
      </c>
      <c r="C177" s="227">
        <f t="shared" si="3"/>
        <v>0.25</v>
      </c>
      <c r="D177" s="246" t="s">
        <v>11342</v>
      </c>
      <c r="E177" s="248">
        <v>3.0</v>
      </c>
      <c r="F177" s="248">
        <v>15.0</v>
      </c>
    </row>
    <row r="178">
      <c r="A178" s="241" t="str">
        <f t="shared" si="1"/>
        <v>CA0003216900</v>
      </c>
      <c r="B178" s="241" t="str">
        <f t="shared" si="2"/>
        <v>Printed-Bag-Change-Organic</v>
      </c>
      <c r="C178" s="227">
        <f t="shared" si="3"/>
        <v>5.75</v>
      </c>
      <c r="D178" s="246" t="s">
        <v>11344</v>
      </c>
      <c r="E178" s="248">
        <v>69.0</v>
      </c>
      <c r="F178" s="248">
        <v>280.38</v>
      </c>
    </row>
    <row r="179">
      <c r="A179" s="241" t="str">
        <f t="shared" si="1"/>
        <v>CA0003217000</v>
      </c>
      <c r="B179" s="241" t="str">
        <f t="shared" si="2"/>
        <v>Printed-Bag-Destiny-Organic</v>
      </c>
      <c r="C179" s="227">
        <f t="shared" si="3"/>
        <v>0.25</v>
      </c>
      <c r="D179" s="246" t="s">
        <v>11346</v>
      </c>
      <c r="E179" s="248">
        <v>3.0</v>
      </c>
      <c r="F179" s="248">
        <v>15.0</v>
      </c>
    </row>
    <row r="180">
      <c r="A180" s="241" t="str">
        <f t="shared" si="1"/>
        <v>CA0003217100</v>
      </c>
      <c r="B180" s="241" t="str">
        <f t="shared" si="2"/>
        <v>Printed-Bag-Including-Organic</v>
      </c>
      <c r="C180" s="227">
        <f t="shared" si="3"/>
        <v>1.166666667</v>
      </c>
      <c r="D180" s="246" t="s">
        <v>11350</v>
      </c>
      <c r="E180" s="248">
        <v>14.0</v>
      </c>
      <c r="F180" s="248">
        <v>70.0</v>
      </c>
    </row>
    <row r="181">
      <c r="A181" s="241" t="str">
        <f t="shared" si="1"/>
        <v>CA0003217200</v>
      </c>
      <c r="B181" s="241" t="str">
        <f t="shared" si="2"/>
        <v>Printed-Bag-Play-Organic</v>
      </c>
      <c r="C181" s="227">
        <f t="shared" si="3"/>
        <v>0.1666666667</v>
      </c>
      <c r="D181" s="246" t="s">
        <v>11354</v>
      </c>
      <c r="E181" s="248">
        <v>2.0</v>
      </c>
      <c r="F181" s="248">
        <v>10.0</v>
      </c>
    </row>
    <row r="182">
      <c r="A182" s="241" t="str">
        <f t="shared" si="1"/>
        <v>CA0003217300</v>
      </c>
      <c r="B182" s="241" t="str">
        <f t="shared" si="2"/>
        <v>Printed-Bag-Reality-Organic</v>
      </c>
      <c r="C182" s="227">
        <f t="shared" si="3"/>
        <v>0.8333333333</v>
      </c>
      <c r="D182" s="246" t="s">
        <v>11356</v>
      </c>
      <c r="E182" s="248">
        <v>10.0</v>
      </c>
      <c r="F182" s="248">
        <v>50.0</v>
      </c>
    </row>
    <row r="183">
      <c r="A183" s="241" t="str">
        <f t="shared" si="1"/>
        <v>CA0003217400</v>
      </c>
      <c r="B183" s="241" t="str">
        <f t="shared" si="2"/>
        <v>Printed-Bag-Situations-Organic</v>
      </c>
      <c r="C183" s="227">
        <f t="shared" si="3"/>
        <v>0.3333333333</v>
      </c>
      <c r="D183" s="246" t="s">
        <v>11360</v>
      </c>
      <c r="E183" s="248">
        <v>4.0</v>
      </c>
      <c r="F183" s="248">
        <v>20.0</v>
      </c>
    </row>
    <row r="184">
      <c r="A184" s="241" t="str">
        <f t="shared" si="1"/>
        <v>CA0003417200</v>
      </c>
      <c r="B184" s="241" t="str">
        <f t="shared" si="2"/>
        <v>Organic-Printed-Bag-Jala</v>
      </c>
      <c r="C184" s="227">
        <f t="shared" si="3"/>
        <v>0</v>
      </c>
      <c r="D184" s="246" t="s">
        <v>11366</v>
      </c>
      <c r="E184" s="248">
        <v>0.0</v>
      </c>
      <c r="F184" s="248">
        <v>0.0</v>
      </c>
    </row>
    <row r="185">
      <c r="A185" s="241" t="str">
        <f t="shared" si="1"/>
        <v>CA0004200000</v>
      </c>
      <c r="B185" s="241" t="str">
        <f t="shared" si="2"/>
        <v>Ladies-Purse-Jute</v>
      </c>
      <c r="C185" s="227">
        <f t="shared" si="3"/>
        <v>2.083333333</v>
      </c>
      <c r="D185" s="246" t="s">
        <v>11376</v>
      </c>
      <c r="E185" s="248">
        <v>25.0</v>
      </c>
      <c r="F185" s="248">
        <v>173.95</v>
      </c>
    </row>
    <row r="186">
      <c r="A186" s="241" t="str">
        <f t="shared" si="1"/>
        <v>CA0004300000</v>
      </c>
      <c r="B186" s="241" t="str">
        <f t="shared" si="2"/>
        <v>Mini-Hand-Bag-Jute-White</v>
      </c>
      <c r="C186" s="227">
        <f t="shared" si="3"/>
        <v>2.5</v>
      </c>
      <c r="D186" s="246" t="s">
        <v>11378</v>
      </c>
      <c r="E186" s="248">
        <v>30.0</v>
      </c>
      <c r="F186" s="248">
        <v>204.95</v>
      </c>
    </row>
    <row r="187">
      <c r="A187" s="241" t="str">
        <f t="shared" si="1"/>
        <v>CA0004400000</v>
      </c>
      <c r="B187" s="241" t="str">
        <f t="shared" si="2"/>
        <v>Travel-Wallet-Bag-Jute</v>
      </c>
      <c r="C187" s="227">
        <f t="shared" si="3"/>
        <v>0.6666666667</v>
      </c>
      <c r="D187" s="246" t="s">
        <v>11380</v>
      </c>
      <c r="E187" s="248">
        <v>8.0</v>
      </c>
      <c r="F187" s="248">
        <v>40.0</v>
      </c>
    </row>
    <row r="188">
      <c r="A188" s="241" t="str">
        <f t="shared" si="1"/>
        <v>CA0004500000</v>
      </c>
      <c r="B188" s="241" t="str">
        <f t="shared" si="2"/>
        <v>Passport-Purse-Jute</v>
      </c>
      <c r="C188" s="227">
        <f t="shared" si="3"/>
        <v>1.083333333</v>
      </c>
      <c r="D188" s="246" t="s">
        <v>11384</v>
      </c>
      <c r="E188" s="248">
        <v>13.0</v>
      </c>
      <c r="F188" s="248">
        <v>91.0</v>
      </c>
    </row>
    <row r="189">
      <c r="A189" s="241" t="str">
        <f t="shared" si="1"/>
        <v>CA0008200300</v>
      </c>
      <c r="B189" s="241" t="str">
        <f t="shared" si="2"/>
        <v>CB Cotton Bag (M)</v>
      </c>
      <c r="C189" s="227">
        <f t="shared" si="3"/>
        <v>0</v>
      </c>
      <c r="D189" s="246" t="s">
        <v>11386</v>
      </c>
      <c r="E189" s="248">
        <v>0.0</v>
      </c>
      <c r="F189" s="248">
        <v>0.0</v>
      </c>
    </row>
    <row r="190">
      <c r="A190" s="241" t="str">
        <f t="shared" si="1"/>
        <v>CA0008900200</v>
      </c>
      <c r="B190" s="241" t="str">
        <f t="shared" si="2"/>
        <v>Adiyogi-Mask-DL-Small</v>
      </c>
      <c r="C190" s="227">
        <f t="shared" si="3"/>
        <v>3.666666667</v>
      </c>
      <c r="D190" s="246" t="s">
        <v>11393</v>
      </c>
      <c r="E190" s="248">
        <v>44.0</v>
      </c>
      <c r="F190" s="248">
        <v>80.0</v>
      </c>
    </row>
    <row r="191">
      <c r="A191" s="241" t="str">
        <f t="shared" si="1"/>
        <v>CA0008900400</v>
      </c>
      <c r="B191" s="241" t="str">
        <f t="shared" si="2"/>
        <v>Adiyogi-Mask-DL-Big</v>
      </c>
      <c r="C191" s="227">
        <f t="shared" si="3"/>
        <v>2</v>
      </c>
      <c r="D191" s="246" t="s">
        <v>11397</v>
      </c>
      <c r="E191" s="248">
        <v>24.0</v>
      </c>
      <c r="F191" s="248">
        <v>26.0</v>
      </c>
    </row>
    <row r="192">
      <c r="A192" s="241" t="str">
        <f t="shared" si="1"/>
        <v>CA0009100200</v>
      </c>
      <c r="B192" s="241" t="str">
        <f t="shared" si="2"/>
        <v>Organic Waffle Towel - Small</v>
      </c>
      <c r="C192" s="227">
        <f t="shared" si="3"/>
        <v>20</v>
      </c>
      <c r="D192" s="246" t="s">
        <v>11401</v>
      </c>
      <c r="E192" s="248">
        <v>240.0</v>
      </c>
      <c r="F192" s="248">
        <v>932.0</v>
      </c>
    </row>
    <row r="193">
      <c r="A193" s="241" t="str">
        <f t="shared" si="1"/>
        <v>CA0009100400</v>
      </c>
      <c r="B193" s="241" t="str">
        <f t="shared" si="2"/>
        <v>Organic Waffle Towel - Big</v>
      </c>
      <c r="C193" s="227">
        <f t="shared" si="3"/>
        <v>29.41666667</v>
      </c>
      <c r="D193" s="246" t="s">
        <v>11402</v>
      </c>
      <c r="E193" s="248">
        <v>353.0</v>
      </c>
      <c r="F193" s="248">
        <v>2459.5</v>
      </c>
    </row>
    <row r="194">
      <c r="A194" s="241" t="str">
        <f t="shared" si="1"/>
        <v>CA0009200200</v>
      </c>
      <c r="B194" s="241" t="str">
        <f t="shared" si="2"/>
        <v>Indian-Experience-Towel-Small</v>
      </c>
      <c r="C194" s="227">
        <f t="shared" si="3"/>
        <v>2.916666667</v>
      </c>
      <c r="D194" s="246" t="s">
        <v>11403</v>
      </c>
      <c r="E194" s="248">
        <v>35.0</v>
      </c>
      <c r="F194" s="248">
        <v>131.0</v>
      </c>
    </row>
    <row r="195">
      <c r="A195" s="241" t="str">
        <f t="shared" si="1"/>
        <v>CA0009200400</v>
      </c>
      <c r="B195" s="241" t="str">
        <f t="shared" si="2"/>
        <v>Indian-Experience-Towel- Big</v>
      </c>
      <c r="C195" s="227">
        <f t="shared" si="3"/>
        <v>0.1666666667</v>
      </c>
      <c r="D195" s="246" t="s">
        <v>11405</v>
      </c>
      <c r="E195" s="248">
        <v>2.0</v>
      </c>
      <c r="F195" s="248">
        <v>10.0</v>
      </c>
    </row>
    <row r="196">
      <c r="A196" s="241" t="str">
        <f t="shared" si="1"/>
        <v>CA0009700200</v>
      </c>
      <c r="B196" s="241" t="str">
        <f t="shared" si="2"/>
        <v>Yogeshwaraya-Mask-DL-Small</v>
      </c>
      <c r="C196" s="227">
        <f t="shared" si="3"/>
        <v>0.1666666667</v>
      </c>
      <c r="D196" s="246" t="s">
        <v>11407</v>
      </c>
      <c r="E196" s="248">
        <v>2.0</v>
      </c>
      <c r="F196" s="248">
        <v>6.0</v>
      </c>
    </row>
    <row r="197">
      <c r="A197" s="241" t="str">
        <f t="shared" si="1"/>
        <v>CA0009700400</v>
      </c>
      <c r="B197" s="241" t="str">
        <f t="shared" si="2"/>
        <v>Yogeshwaraya-Mask-DL-Big</v>
      </c>
      <c r="C197" s="227">
        <f t="shared" si="3"/>
        <v>0.1666666667</v>
      </c>
      <c r="D197" s="246" t="s">
        <v>11411</v>
      </c>
      <c r="E197" s="248">
        <v>2.0</v>
      </c>
      <c r="F197" s="248">
        <v>7.0</v>
      </c>
    </row>
    <row r="198">
      <c r="A198" s="241" t="str">
        <f t="shared" si="1"/>
        <v>CA0009800200</v>
      </c>
      <c r="B198" s="241" t="str">
        <f t="shared" si="2"/>
        <v>Yogeshwaraya-Mask-DL-Small</v>
      </c>
      <c r="C198" s="227">
        <f t="shared" si="3"/>
        <v>0.1666666667</v>
      </c>
      <c r="D198" s="246" t="s">
        <v>11415</v>
      </c>
      <c r="E198" s="248">
        <v>2.0</v>
      </c>
      <c r="F198" s="248">
        <v>6.0</v>
      </c>
    </row>
    <row r="199">
      <c r="A199" s="241" t="str">
        <f t="shared" si="1"/>
        <v>CA0009800400</v>
      </c>
      <c r="B199" s="241" t="str">
        <f t="shared" si="2"/>
        <v>Yogeshwaraya-Mask-DL-Big</v>
      </c>
      <c r="C199" s="227">
        <f t="shared" si="3"/>
        <v>0.08333333333</v>
      </c>
      <c r="D199" s="246" t="s">
        <v>11418</v>
      </c>
      <c r="E199" s="248">
        <v>1.0</v>
      </c>
      <c r="F199" s="248">
        <v>3.0</v>
      </c>
    </row>
    <row r="200">
      <c r="A200" s="241" t="str">
        <f t="shared" si="1"/>
        <v>CA0010600006</v>
      </c>
      <c r="B200" s="241" t="str">
        <f t="shared" si="2"/>
        <v>FlatSheet-White</v>
      </c>
      <c r="C200" s="227">
        <f t="shared" si="3"/>
        <v>0.8333333333</v>
      </c>
      <c r="D200" s="246" t="s">
        <v>11421</v>
      </c>
      <c r="E200" s="248">
        <v>10.0</v>
      </c>
      <c r="F200" s="248">
        <v>120.0</v>
      </c>
    </row>
    <row r="201">
      <c r="A201" s="241" t="str">
        <f t="shared" si="1"/>
        <v>CA0010700006</v>
      </c>
      <c r="B201" s="241" t="str">
        <f t="shared" si="2"/>
        <v>100%Cotton-LoomWoven-White-Blanket</v>
      </c>
      <c r="C201" s="227">
        <f t="shared" si="3"/>
        <v>0.4166666667</v>
      </c>
      <c r="D201" s="246" t="s">
        <v>11425</v>
      </c>
      <c r="E201" s="248">
        <v>5.0</v>
      </c>
      <c r="F201" s="248">
        <v>130.0</v>
      </c>
    </row>
    <row r="202">
      <c r="A202" s="241" t="str">
        <f t="shared" si="1"/>
        <v>CA0010900006</v>
      </c>
      <c r="B202" s="241" t="str">
        <f t="shared" si="2"/>
        <v>Fleece-Blanket</v>
      </c>
      <c r="C202" s="227">
        <f t="shared" si="3"/>
        <v>0</v>
      </c>
      <c r="D202" s="246" t="s">
        <v>11433</v>
      </c>
      <c r="E202" s="248">
        <v>0.0</v>
      </c>
      <c r="F202" s="248">
        <v>0.0</v>
      </c>
    </row>
    <row r="203">
      <c r="A203" s="241" t="str">
        <f t="shared" si="1"/>
        <v>CA0011200000</v>
      </c>
      <c r="B203" s="241" t="str">
        <f t="shared" si="2"/>
        <v>Save-Soil-Baseball-Cap</v>
      </c>
      <c r="C203" s="227">
        <f t="shared" si="3"/>
        <v>8.416666667</v>
      </c>
      <c r="D203" s="246" t="s">
        <v>11445</v>
      </c>
      <c r="E203" s="248">
        <v>101.0</v>
      </c>
      <c r="F203" s="248">
        <v>909.0</v>
      </c>
    </row>
    <row r="204">
      <c r="A204" s="241" t="str">
        <f t="shared" si="1"/>
        <v>CA0011300000</v>
      </c>
      <c r="B204" s="241" t="str">
        <f t="shared" si="2"/>
        <v>Save Soil Mugs</v>
      </c>
      <c r="C204" s="227">
        <f t="shared" si="3"/>
        <v>1.083333333</v>
      </c>
      <c r="D204" s="246" t="s">
        <v>11449</v>
      </c>
      <c r="E204" s="248">
        <v>13.0</v>
      </c>
      <c r="F204" s="248">
        <v>195.0</v>
      </c>
    </row>
    <row r="205">
      <c r="A205" s="241" t="str">
        <f t="shared" si="1"/>
        <v>CA0011700000</v>
      </c>
      <c r="B205" s="241" t="str">
        <f t="shared" si="2"/>
        <v>Save Soil Magnet-Save Our Soil</v>
      </c>
      <c r="C205" s="227">
        <f t="shared" si="3"/>
        <v>1.083333333</v>
      </c>
      <c r="D205" s="246" t="s">
        <v>11453</v>
      </c>
      <c r="E205" s="248">
        <v>13.0</v>
      </c>
      <c r="F205" s="248">
        <v>39.0</v>
      </c>
    </row>
    <row r="206">
      <c r="A206" s="241" t="str">
        <f t="shared" si="1"/>
        <v>CA0011800000</v>
      </c>
      <c r="B206" s="241" t="str">
        <f t="shared" si="2"/>
        <v>Save Soil Magnet-Earth Buddy</v>
      </c>
      <c r="C206" s="227">
        <f t="shared" si="3"/>
        <v>1.083333333</v>
      </c>
      <c r="D206" s="246" t="s">
        <v>11457</v>
      </c>
      <c r="E206" s="248">
        <v>13.0</v>
      </c>
      <c r="F206" s="248">
        <v>63.0</v>
      </c>
    </row>
    <row r="207">
      <c r="A207" s="241" t="str">
        <f t="shared" si="1"/>
        <v>CA0011900000</v>
      </c>
      <c r="B207" s="241" t="str">
        <f t="shared" si="2"/>
        <v>Magnet Save soil</v>
      </c>
      <c r="C207" s="227">
        <f t="shared" si="3"/>
        <v>4.166666667</v>
      </c>
      <c r="D207" s="246" t="s">
        <v>11461</v>
      </c>
      <c r="E207" s="248">
        <v>50.0</v>
      </c>
      <c r="F207" s="248">
        <v>172.0</v>
      </c>
    </row>
    <row r="208">
      <c r="A208" s="241" t="str">
        <f t="shared" si="1"/>
        <v>CA0012800006</v>
      </c>
      <c r="B208" s="241" t="str">
        <f t="shared" si="2"/>
        <v>Save Soil Badge</v>
      </c>
      <c r="C208" s="227">
        <f t="shared" si="3"/>
        <v>0.5</v>
      </c>
      <c r="D208" s="246" t="s">
        <v>11467</v>
      </c>
      <c r="E208" s="248">
        <v>6.0</v>
      </c>
      <c r="F208" s="248">
        <v>17.94</v>
      </c>
    </row>
    <row r="209">
      <c r="A209" s="241" t="str">
        <f t="shared" si="1"/>
        <v>CA0012900006</v>
      </c>
      <c r="B209" s="241" t="str">
        <f t="shared" si="2"/>
        <v>Save Soil Mask - Pack of 2</v>
      </c>
      <c r="C209" s="227">
        <f t="shared" si="3"/>
        <v>1.666666667</v>
      </c>
      <c r="D209" s="246" t="s">
        <v>11471</v>
      </c>
      <c r="E209" s="248">
        <v>20.0</v>
      </c>
      <c r="F209" s="248">
        <v>60.0</v>
      </c>
    </row>
    <row r="210">
      <c r="A210" s="241" t="str">
        <f t="shared" si="1"/>
        <v>CA0013300009</v>
      </c>
      <c r="B210" s="241" t="str">
        <f t="shared" si="2"/>
        <v>Copper-Cuf-Bracelet-Style-3</v>
      </c>
      <c r="C210" s="227">
        <f t="shared" si="3"/>
        <v>9.166666667</v>
      </c>
      <c r="D210" s="246" t="s">
        <v>11475</v>
      </c>
      <c r="E210" s="248">
        <v>110.0</v>
      </c>
      <c r="F210" s="248">
        <v>531.16</v>
      </c>
    </row>
    <row r="211">
      <c r="A211" s="241" t="str">
        <f t="shared" si="1"/>
        <v>CA0013400000</v>
      </c>
      <c r="B211" s="241" t="str">
        <f t="shared" si="2"/>
        <v>Copper-Cuf-Bracelet-Style-4</v>
      </c>
      <c r="C211" s="227">
        <f t="shared" si="3"/>
        <v>0.1666666667</v>
      </c>
      <c r="D211" s="246" t="s">
        <v>11477</v>
      </c>
      <c r="E211" s="248">
        <v>2.0</v>
      </c>
      <c r="F211" s="248">
        <v>6.0</v>
      </c>
    </row>
    <row r="212">
      <c r="A212" s="241" t="str">
        <f t="shared" si="1"/>
        <v>CA0013500009</v>
      </c>
      <c r="B212" s="241" t="str">
        <f t="shared" si="2"/>
        <v>Copper-Cuf-Bracelet-Style-5</v>
      </c>
      <c r="C212" s="227">
        <f t="shared" si="3"/>
        <v>6.166666667</v>
      </c>
      <c r="D212" s="246" t="s">
        <v>11481</v>
      </c>
      <c r="E212" s="248">
        <v>74.0</v>
      </c>
      <c r="F212" s="248">
        <v>299.52</v>
      </c>
    </row>
    <row r="213">
      <c r="A213" s="241" t="str">
        <f t="shared" si="1"/>
        <v>CA0013600009</v>
      </c>
      <c r="B213" s="241" t="str">
        <f t="shared" si="2"/>
        <v>Copper-Cuf-Bracelet-Style-6</v>
      </c>
      <c r="C213" s="227">
        <f t="shared" si="3"/>
        <v>22.83333333</v>
      </c>
      <c r="D213" s="246" t="s">
        <v>11483</v>
      </c>
      <c r="E213" s="248">
        <v>274.0</v>
      </c>
      <c r="F213" s="248">
        <v>1478.96</v>
      </c>
    </row>
    <row r="214">
      <c r="A214" s="241" t="str">
        <f t="shared" si="1"/>
        <v>CA0013700000</v>
      </c>
      <c r="B214" s="241" t="str">
        <f t="shared" si="2"/>
        <v>Copper-Bangle-Style-4</v>
      </c>
      <c r="C214" s="227">
        <f t="shared" si="3"/>
        <v>9.75</v>
      </c>
      <c r="D214" s="246" t="s">
        <v>17908</v>
      </c>
      <c r="E214" s="248">
        <v>117.0</v>
      </c>
      <c r="F214" s="248">
        <v>655.17</v>
      </c>
    </row>
    <row r="215">
      <c r="A215" s="241" t="str">
        <f t="shared" si="1"/>
        <v>CA0013800000</v>
      </c>
      <c r="B215" s="241" t="str">
        <f t="shared" si="2"/>
        <v>Copper-Bangle-Set-Style-5</v>
      </c>
      <c r="C215" s="227">
        <f t="shared" si="3"/>
        <v>4.25</v>
      </c>
      <c r="D215" s="246" t="s">
        <v>11489</v>
      </c>
      <c r="E215" s="248">
        <v>51.0</v>
      </c>
      <c r="F215" s="248">
        <v>251.86</v>
      </c>
    </row>
    <row r="216">
      <c r="A216" s="241" t="str">
        <f t="shared" si="1"/>
        <v>CA0013900000</v>
      </c>
      <c r="B216" s="241" t="str">
        <f t="shared" si="2"/>
        <v>Copper-Multi-Bangle-Set-Style-6</v>
      </c>
      <c r="C216" s="227">
        <f t="shared" si="3"/>
        <v>2.833333333</v>
      </c>
      <c r="D216" s="246" t="s">
        <v>11493</v>
      </c>
      <c r="E216" s="248">
        <v>34.0</v>
      </c>
      <c r="F216" s="248">
        <v>228.34</v>
      </c>
    </row>
    <row r="217">
      <c r="A217" s="241" t="str">
        <f t="shared" si="1"/>
        <v>CA0014000000</v>
      </c>
      <c r="B217" s="241" t="str">
        <f t="shared" si="2"/>
        <v>Resine-Aluminuin-Bangle</v>
      </c>
      <c r="C217" s="227">
        <f t="shared" si="3"/>
        <v>1.75</v>
      </c>
      <c r="D217" s="246" t="s">
        <v>11497</v>
      </c>
      <c r="E217" s="248">
        <v>21.0</v>
      </c>
      <c r="F217" s="248">
        <v>209.79</v>
      </c>
    </row>
    <row r="218">
      <c r="A218" s="241" t="str">
        <f t="shared" si="1"/>
        <v>CA0014200009</v>
      </c>
      <c r="B218" s="241" t="str">
        <f t="shared" si="2"/>
        <v>Kundalini-Charms-Bracelet</v>
      </c>
      <c r="C218" s="227">
        <f t="shared" si="3"/>
        <v>14.33333333</v>
      </c>
      <c r="D218" s="246" t="s">
        <v>11501</v>
      </c>
      <c r="E218" s="248">
        <v>172.0</v>
      </c>
      <c r="F218" s="248">
        <v>1405.77</v>
      </c>
    </row>
    <row r="219">
      <c r="A219" s="241" t="str">
        <f t="shared" si="1"/>
        <v>CA0014300009</v>
      </c>
      <c r="B219" s="241" t="str">
        <f t="shared" si="2"/>
        <v>Copper-Wire-Bracelet</v>
      </c>
      <c r="C219" s="227">
        <f t="shared" si="3"/>
        <v>33</v>
      </c>
      <c r="D219" s="246" t="s">
        <v>11503</v>
      </c>
      <c r="E219" s="248">
        <v>396.0</v>
      </c>
      <c r="F219" s="248">
        <v>4538.5</v>
      </c>
    </row>
    <row r="220">
      <c r="A220" s="241" t="str">
        <f t="shared" si="1"/>
        <v>CA0014400009</v>
      </c>
      <c r="B220" s="241" t="str">
        <f t="shared" si="2"/>
        <v>Adiyogi-Cuff-Copper</v>
      </c>
      <c r="C220" s="227">
        <f t="shared" si="3"/>
        <v>32.33333333</v>
      </c>
      <c r="D220" s="246" t="s">
        <v>11505</v>
      </c>
      <c r="E220" s="248">
        <v>388.0</v>
      </c>
      <c r="F220" s="248">
        <v>4318.22</v>
      </c>
    </row>
    <row r="221">
      <c r="A221" s="241" t="str">
        <f t="shared" si="1"/>
        <v>CA0019900009</v>
      </c>
      <c r="B221" s="241" t="str">
        <f t="shared" si="2"/>
        <v>Jai Bhairavi Devi Copper Cuff</v>
      </c>
      <c r="C221" s="227">
        <f t="shared" si="3"/>
        <v>40.25</v>
      </c>
      <c r="D221" s="246" t="s">
        <v>11506</v>
      </c>
      <c r="E221" s="248">
        <v>483.0</v>
      </c>
      <c r="F221" s="248">
        <v>5425.4</v>
      </c>
    </row>
    <row r="222">
      <c r="A222" s="241" t="str">
        <f t="shared" si="1"/>
        <v>CA0020000009</v>
      </c>
      <c r="B222" s="241" t="str">
        <f t="shared" si="2"/>
        <v>Two Tone Copper Cuff</v>
      </c>
      <c r="C222" s="227">
        <f t="shared" si="3"/>
        <v>12.83333333</v>
      </c>
      <c r="D222" s="246" t="s">
        <v>11507</v>
      </c>
      <c r="E222" s="248">
        <v>154.0</v>
      </c>
      <c r="F222" s="248">
        <v>1140.25</v>
      </c>
    </row>
    <row r="223">
      <c r="A223" s="241" t="str">
        <f t="shared" si="1"/>
        <v>CA0020300009</v>
      </c>
      <c r="B223" s="241" t="str">
        <f t="shared" si="2"/>
        <v>Slim Copper Cuff</v>
      </c>
      <c r="C223" s="227">
        <f t="shared" si="3"/>
        <v>5.416666667</v>
      </c>
      <c r="D223" s="246" t="s">
        <v>11509</v>
      </c>
      <c r="E223" s="248">
        <v>65.0</v>
      </c>
      <c r="F223" s="248">
        <v>653.08</v>
      </c>
    </row>
    <row r="224">
      <c r="A224" s="241" t="str">
        <f t="shared" si="1"/>
        <v>CA0020400009</v>
      </c>
      <c r="B224" s="241" t="str">
        <f t="shared" si="2"/>
        <v>Chakra Copper Cuff</v>
      </c>
      <c r="C224" s="227">
        <f t="shared" si="3"/>
        <v>7.916666667</v>
      </c>
      <c r="D224" s="246" t="s">
        <v>11510</v>
      </c>
      <c r="E224" s="248">
        <v>95.0</v>
      </c>
      <c r="F224" s="248">
        <v>854.92</v>
      </c>
    </row>
    <row r="225">
      <c r="A225" s="241" t="str">
        <f t="shared" si="1"/>
        <v>CA0020600009</v>
      </c>
      <c r="B225" s="241" t="str">
        <f t="shared" si="2"/>
        <v>Copper-Bangle-Style-1</v>
      </c>
      <c r="C225" s="227">
        <f t="shared" si="3"/>
        <v>4.5</v>
      </c>
      <c r="D225" s="246" t="s">
        <v>11511</v>
      </c>
      <c r="E225" s="248">
        <v>54.0</v>
      </c>
      <c r="F225" s="248">
        <v>266.78</v>
      </c>
    </row>
    <row r="226">
      <c r="A226" s="241" t="str">
        <f t="shared" si="1"/>
        <v>CA0020700009</v>
      </c>
      <c r="B226" s="241" t="str">
        <f t="shared" si="2"/>
        <v>Copper-Bangle-Style-2</v>
      </c>
      <c r="C226" s="227">
        <f t="shared" si="3"/>
        <v>0.3333333333</v>
      </c>
      <c r="D226" s="246" t="s">
        <v>11513</v>
      </c>
      <c r="E226" s="248">
        <v>4.0</v>
      </c>
      <c r="F226" s="248">
        <v>23.41</v>
      </c>
    </row>
    <row r="227">
      <c r="A227" s="241" t="str">
        <f t="shared" si="1"/>
        <v>CA0020800009</v>
      </c>
      <c r="B227" s="241" t="str">
        <f t="shared" si="2"/>
        <v>Copper-Bangle-Style-3</v>
      </c>
      <c r="C227" s="227">
        <f t="shared" si="3"/>
        <v>9.583333333</v>
      </c>
      <c r="D227" s="246" t="s">
        <v>11515</v>
      </c>
      <c r="E227" s="248">
        <v>115.0</v>
      </c>
      <c r="F227" s="248">
        <v>674.32</v>
      </c>
    </row>
    <row r="228">
      <c r="A228" s="241" t="str">
        <f t="shared" si="1"/>
        <v>CA0022400009</v>
      </c>
      <c r="B228" s="241" t="str">
        <f t="shared" si="2"/>
        <v>Aum-Rudraksha-Earrings</v>
      </c>
      <c r="C228" s="227">
        <f t="shared" si="3"/>
        <v>19.08333333</v>
      </c>
      <c r="D228" s="246" t="s">
        <v>11517</v>
      </c>
      <c r="E228" s="248">
        <v>229.0</v>
      </c>
      <c r="F228" s="248">
        <v>3808.84</v>
      </c>
    </row>
    <row r="229">
      <c r="A229" s="241" t="str">
        <f t="shared" si="1"/>
        <v>CA0022500000</v>
      </c>
      <c r="B229" s="241" t="str">
        <f t="shared" si="2"/>
        <v>Rudraksha-Earrings</v>
      </c>
      <c r="C229" s="227">
        <f t="shared" si="3"/>
        <v>5.333333333</v>
      </c>
      <c r="D229" s="246" t="s">
        <v>11519</v>
      </c>
      <c r="E229" s="248">
        <v>64.0</v>
      </c>
      <c r="F229" s="248">
        <v>960.0</v>
      </c>
    </row>
    <row r="230">
      <c r="A230" s="241" t="str">
        <f t="shared" si="1"/>
        <v>CA0022800000</v>
      </c>
      <c r="B230" s="241" t="str">
        <f t="shared" si="2"/>
        <v>Textured-Copper-Earring-Style-3</v>
      </c>
      <c r="C230" s="227">
        <f t="shared" si="3"/>
        <v>4.416666667</v>
      </c>
      <c r="D230" s="246" t="s">
        <v>11521</v>
      </c>
      <c r="E230" s="248">
        <v>53.0</v>
      </c>
      <c r="F230" s="248">
        <v>334.72</v>
      </c>
    </row>
    <row r="231">
      <c r="A231" s="241" t="str">
        <f t="shared" si="1"/>
        <v>CA0022900000</v>
      </c>
      <c r="B231" s="241" t="str">
        <f t="shared" si="2"/>
        <v>Antique-Hammered-Copper-Black-Metal-Earring</v>
      </c>
      <c r="C231" s="227">
        <f t="shared" si="3"/>
        <v>1.75</v>
      </c>
      <c r="D231" s="246" t="s">
        <v>11525</v>
      </c>
      <c r="E231" s="248">
        <v>21.0</v>
      </c>
      <c r="F231" s="248">
        <v>131.25</v>
      </c>
    </row>
    <row r="232">
      <c r="A232" s="241" t="str">
        <f t="shared" si="1"/>
        <v>CA0023000009</v>
      </c>
      <c r="B232" s="241" t="str">
        <f t="shared" si="2"/>
        <v>Adiyogi-Ear-Rings-Silver</v>
      </c>
      <c r="C232" s="227">
        <f t="shared" si="3"/>
        <v>13.91666667</v>
      </c>
      <c r="D232" s="246" t="s">
        <v>11529</v>
      </c>
      <c r="E232" s="248">
        <v>167.0</v>
      </c>
      <c r="F232" s="248">
        <v>8346.48</v>
      </c>
    </row>
    <row r="233">
      <c r="A233" s="241" t="str">
        <f t="shared" si="1"/>
        <v>CA0023300009</v>
      </c>
      <c r="B233" s="241" t="str">
        <f t="shared" si="2"/>
        <v>Adiyogi-Earring-Copper</v>
      </c>
      <c r="C233" s="227">
        <f t="shared" si="3"/>
        <v>16.33333333</v>
      </c>
      <c r="D233" s="246" t="s">
        <v>11530</v>
      </c>
      <c r="E233" s="248">
        <v>196.0</v>
      </c>
      <c r="F233" s="248">
        <v>4334.24</v>
      </c>
    </row>
    <row r="234">
      <c r="A234" s="241" t="str">
        <f t="shared" si="1"/>
        <v>CA0029016909</v>
      </c>
      <c r="B234" s="241" t="str">
        <f t="shared" si="2"/>
        <v>Textured-Matt-Copper-Earring-Style-1</v>
      </c>
      <c r="C234" s="227">
        <f t="shared" si="3"/>
        <v>1.916666667</v>
      </c>
      <c r="D234" s="246" t="s">
        <v>11531</v>
      </c>
      <c r="E234" s="248">
        <v>23.0</v>
      </c>
      <c r="F234" s="248">
        <v>121.5</v>
      </c>
    </row>
    <row r="235">
      <c r="A235" s="241" t="str">
        <f t="shared" si="1"/>
        <v>CA0029017109</v>
      </c>
      <c r="B235" s="241" t="str">
        <f t="shared" si="2"/>
        <v>Hammered-Copper-Earring-Style-4</v>
      </c>
      <c r="C235" s="227">
        <f t="shared" si="3"/>
        <v>2.416666667</v>
      </c>
      <c r="D235" s="246" t="s">
        <v>11537</v>
      </c>
      <c r="E235" s="248">
        <v>29.0</v>
      </c>
      <c r="F235" s="248">
        <v>210.0</v>
      </c>
    </row>
    <row r="236">
      <c r="A236" s="241" t="str">
        <f t="shared" si="1"/>
        <v>CA0035800000</v>
      </c>
      <c r="B236" s="241" t="str">
        <f t="shared" si="2"/>
        <v>Devi Red Pendant Cord</v>
      </c>
      <c r="C236" s="227">
        <f t="shared" si="3"/>
        <v>129.0833333</v>
      </c>
      <c r="D236" s="246" t="s">
        <v>11549</v>
      </c>
      <c r="E236" s="248">
        <v>1549.0</v>
      </c>
      <c r="F236" s="248">
        <v>7647.7</v>
      </c>
    </row>
    <row r="237">
      <c r="A237" s="241" t="str">
        <f t="shared" si="1"/>
        <v>CA0035800000-USA</v>
      </c>
      <c r="B237" s="241" t="str">
        <f t="shared" si="2"/>
        <v>Devi Red Pendant Cord - USA</v>
      </c>
      <c r="C237" s="227">
        <f t="shared" si="3"/>
        <v>1.833333333</v>
      </c>
      <c r="D237" s="246" t="s">
        <v>17909</v>
      </c>
      <c r="E237" s="248">
        <v>22.0</v>
      </c>
      <c r="F237" s="248">
        <v>93.5</v>
      </c>
    </row>
    <row r="238">
      <c r="A238" s="241" t="str">
        <f t="shared" si="1"/>
        <v>CA0035900000</v>
      </c>
      <c r="B238" s="241" t="str">
        <f t="shared" si="2"/>
        <v>Dhyanalinga Black Pendant Cord</v>
      </c>
      <c r="C238" s="227">
        <f t="shared" si="3"/>
        <v>44</v>
      </c>
      <c r="D238" s="246" t="s">
        <v>11550</v>
      </c>
      <c r="E238" s="248">
        <v>528.0</v>
      </c>
      <c r="F238" s="248">
        <v>2388.02</v>
      </c>
    </row>
    <row r="239">
      <c r="A239" s="241" t="str">
        <f t="shared" si="1"/>
        <v>CA0036000009</v>
      </c>
      <c r="B239" s="241" t="str">
        <f t="shared" si="2"/>
        <v>Linga-Bhairavi-Chain-Silver</v>
      </c>
      <c r="C239" s="227">
        <f t="shared" si="3"/>
        <v>15.75</v>
      </c>
      <c r="D239" s="246" t="s">
        <v>11551</v>
      </c>
      <c r="E239" s="248">
        <v>189.0</v>
      </c>
      <c r="F239" s="248">
        <v>14637.0</v>
      </c>
    </row>
    <row r="240">
      <c r="A240" s="241" t="str">
        <f t="shared" si="1"/>
        <v>CA0036500009</v>
      </c>
      <c r="B240" s="241" t="str">
        <f t="shared" si="2"/>
        <v>Rudraksha-Pendant</v>
      </c>
      <c r="C240" s="227">
        <f t="shared" si="3"/>
        <v>38.75</v>
      </c>
      <c r="D240" s="246" t="s">
        <v>11552</v>
      </c>
      <c r="E240" s="248">
        <v>465.0</v>
      </c>
      <c r="F240" s="248">
        <v>11486.33</v>
      </c>
    </row>
    <row r="241">
      <c r="A241" s="241" t="str">
        <f t="shared" si="1"/>
        <v>CA0037200000</v>
      </c>
      <c r="B241" s="241" t="str">
        <f t="shared" si="2"/>
        <v>Hammered-Copper-Necklace-Style-1</v>
      </c>
      <c r="C241" s="227">
        <f t="shared" si="3"/>
        <v>3</v>
      </c>
      <c r="D241" s="246" t="s">
        <v>11554</v>
      </c>
      <c r="E241" s="248">
        <v>36.0</v>
      </c>
      <c r="F241" s="248">
        <v>285.8</v>
      </c>
    </row>
    <row r="242">
      <c r="A242" s="241" t="str">
        <f t="shared" si="1"/>
        <v>CA0037300000</v>
      </c>
      <c r="B242" s="241" t="str">
        <f t="shared" si="2"/>
        <v>Copper-Choker-Necklace-Style-2</v>
      </c>
      <c r="C242" s="227">
        <f t="shared" si="3"/>
        <v>3.75</v>
      </c>
      <c r="D242" s="246" t="s">
        <v>11558</v>
      </c>
      <c r="E242" s="248">
        <v>45.0</v>
      </c>
      <c r="F242" s="248">
        <v>355.5</v>
      </c>
    </row>
    <row r="243">
      <c r="A243" s="241" t="str">
        <f t="shared" si="1"/>
        <v>CA0037600000</v>
      </c>
      <c r="B243" s="241" t="str">
        <f t="shared" si="2"/>
        <v>Antique-Copper-Chain-Necklace</v>
      </c>
      <c r="C243" s="227">
        <f t="shared" si="3"/>
        <v>1.5</v>
      </c>
      <c r="D243" s="246" t="s">
        <v>11562</v>
      </c>
      <c r="E243" s="248">
        <v>18.0</v>
      </c>
      <c r="F243" s="248">
        <v>209.08</v>
      </c>
    </row>
    <row r="244">
      <c r="A244" s="241" t="str">
        <f t="shared" si="1"/>
        <v>CA0038200000</v>
      </c>
      <c r="B244" s="241" t="str">
        <f t="shared" si="2"/>
        <v>Moon-Silver-Pendant-Chain</v>
      </c>
      <c r="C244" s="227">
        <f t="shared" si="3"/>
        <v>3.5</v>
      </c>
      <c r="D244" s="246" t="s">
        <v>11566</v>
      </c>
      <c r="E244" s="248">
        <v>42.0</v>
      </c>
      <c r="F244" s="248">
        <v>840.0</v>
      </c>
    </row>
    <row r="245">
      <c r="A245" s="241" t="str">
        <f t="shared" si="1"/>
        <v>CA0040600000</v>
      </c>
      <c r="B245" s="241" t="str">
        <f t="shared" si="2"/>
        <v>Beaded-Necklace-2</v>
      </c>
      <c r="C245" s="227">
        <f t="shared" si="3"/>
        <v>0.75</v>
      </c>
      <c r="D245" s="246" t="s">
        <v>11570</v>
      </c>
      <c r="E245" s="248">
        <v>9.0</v>
      </c>
      <c r="F245" s="248">
        <v>117.0</v>
      </c>
    </row>
    <row r="246">
      <c r="A246" s="241" t="str">
        <f t="shared" si="1"/>
        <v>CA0040700000</v>
      </c>
      <c r="B246" s="241" t="str">
        <f t="shared" si="2"/>
        <v>Beaded-Necklace-3</v>
      </c>
      <c r="C246" s="227">
        <f t="shared" si="3"/>
        <v>0.5833333333</v>
      </c>
      <c r="D246" s="246" t="s">
        <v>11574</v>
      </c>
      <c r="E246" s="248">
        <v>7.0</v>
      </c>
      <c r="F246" s="248">
        <v>97.93</v>
      </c>
    </row>
    <row r="247">
      <c r="A247" s="241" t="str">
        <f t="shared" si="1"/>
        <v>CA0041700000</v>
      </c>
      <c r="B247" s="241" t="str">
        <f t="shared" si="2"/>
        <v>Multi-Layer-Long-Necklace-6096-C</v>
      </c>
      <c r="C247" s="227">
        <f t="shared" si="3"/>
        <v>0.5833333333</v>
      </c>
      <c r="D247" s="246" t="s">
        <v>11578</v>
      </c>
      <c r="E247" s="248">
        <v>7.0</v>
      </c>
      <c r="F247" s="248">
        <v>88.2</v>
      </c>
    </row>
    <row r="248">
      <c r="A248" s="241" t="str">
        <f t="shared" si="1"/>
        <v>CA0042300009</v>
      </c>
      <c r="B248" s="241" t="str">
        <f t="shared" si="2"/>
        <v>Linga-Bhairavi-Chain-Silver</v>
      </c>
      <c r="C248" s="227">
        <f t="shared" si="3"/>
        <v>26.33333333</v>
      </c>
      <c r="D248" s="246" t="s">
        <v>11582</v>
      </c>
      <c r="E248" s="248">
        <v>316.0</v>
      </c>
      <c r="F248" s="248">
        <v>27524.0</v>
      </c>
    </row>
    <row r="249">
      <c r="A249" s="241" t="str">
        <f t="shared" si="1"/>
        <v>CA0044400209</v>
      </c>
      <c r="B249" s="241" t="str">
        <f t="shared" si="2"/>
        <v>Linga-Copper-Ring (S)</v>
      </c>
      <c r="C249" s="227">
        <f t="shared" si="3"/>
        <v>3.916666667</v>
      </c>
      <c r="D249" s="246" t="s">
        <v>11583</v>
      </c>
      <c r="E249" s="248">
        <v>47.0</v>
      </c>
      <c r="F249" s="248">
        <v>705.0</v>
      </c>
    </row>
    <row r="250">
      <c r="A250" s="241" t="str">
        <f t="shared" si="1"/>
        <v>CA0044400309</v>
      </c>
      <c r="B250" s="241" t="str">
        <f t="shared" si="2"/>
        <v>Linga-Copper-Ring (M)</v>
      </c>
      <c r="C250" s="227">
        <f t="shared" si="3"/>
        <v>5.083333333</v>
      </c>
      <c r="D250" s="246" t="s">
        <v>11586</v>
      </c>
      <c r="E250" s="248">
        <v>61.0</v>
      </c>
      <c r="F250" s="248">
        <v>900.8</v>
      </c>
    </row>
    <row r="251">
      <c r="A251" s="241" t="str">
        <f t="shared" si="1"/>
        <v>CA0044400409</v>
      </c>
      <c r="B251" s="241" t="str">
        <f t="shared" si="2"/>
        <v>Linga-Copper-Ring (L)</v>
      </c>
      <c r="C251" s="227">
        <f t="shared" si="3"/>
        <v>3.583333333</v>
      </c>
      <c r="D251" s="246" t="s">
        <v>11587</v>
      </c>
      <c r="E251" s="248">
        <v>43.0</v>
      </c>
      <c r="F251" s="248">
        <v>615.83</v>
      </c>
    </row>
    <row r="252">
      <c r="A252" s="241" t="str">
        <f t="shared" si="1"/>
        <v>CA0047200206</v>
      </c>
      <c r="B252" s="241" t="str">
        <f t="shared" si="2"/>
        <v>Kids-Adiyogi-Pullover-Hoodie (S)</v>
      </c>
      <c r="C252" s="227">
        <f t="shared" si="3"/>
        <v>0.1666666667</v>
      </c>
      <c r="D252" s="246" t="s">
        <v>11596</v>
      </c>
      <c r="E252" s="248">
        <v>2.0</v>
      </c>
      <c r="F252" s="248">
        <v>40.0</v>
      </c>
    </row>
    <row r="253">
      <c r="A253" s="241" t="str">
        <f t="shared" si="1"/>
        <v>CA0047200306</v>
      </c>
      <c r="B253" s="241" t="str">
        <f t="shared" si="2"/>
        <v>Kids-Adiyogi-Pullover-Hoodie (M)</v>
      </c>
      <c r="C253" s="227">
        <f t="shared" si="3"/>
        <v>0.4166666667</v>
      </c>
      <c r="D253" s="246" t="s">
        <v>11600</v>
      </c>
      <c r="E253" s="248">
        <v>5.0</v>
      </c>
      <c r="F253" s="248">
        <v>100.0</v>
      </c>
    </row>
    <row r="254">
      <c r="A254" s="241" t="str">
        <f t="shared" si="1"/>
        <v>CA0047200406</v>
      </c>
      <c r="B254" s="241" t="str">
        <f t="shared" si="2"/>
        <v>Kids-Adiyogi-Pullover-Hoodie (L)</v>
      </c>
      <c r="C254" s="227">
        <f t="shared" si="3"/>
        <v>0.8333333333</v>
      </c>
      <c r="D254" s="246" t="s">
        <v>11603</v>
      </c>
      <c r="E254" s="248">
        <v>10.0</v>
      </c>
      <c r="F254" s="248">
        <v>219.0</v>
      </c>
    </row>
    <row r="255">
      <c r="A255" s="241" t="str">
        <f t="shared" si="1"/>
        <v>CA0047200506</v>
      </c>
      <c r="B255" s="241" t="str">
        <f t="shared" si="2"/>
        <v>Kids-Adiyogi-Pullover-Hoodie (XL)</v>
      </c>
      <c r="C255" s="227">
        <f t="shared" si="3"/>
        <v>1.25</v>
      </c>
      <c r="D255" s="246" t="s">
        <v>11606</v>
      </c>
      <c r="E255" s="248">
        <v>15.0</v>
      </c>
      <c r="F255" s="248">
        <v>319.0</v>
      </c>
    </row>
    <row r="256">
      <c r="A256" s="241" t="str">
        <f t="shared" si="1"/>
        <v>CA0047300206</v>
      </c>
      <c r="B256" s="241" t="str">
        <f t="shared" si="2"/>
        <v>Kids-Sweatpants (S)</v>
      </c>
      <c r="C256" s="227">
        <f t="shared" si="3"/>
        <v>0.08333333333</v>
      </c>
      <c r="D256" s="246" t="s">
        <v>11609</v>
      </c>
      <c r="E256" s="248">
        <v>1.0</v>
      </c>
      <c r="F256" s="248">
        <v>20.0</v>
      </c>
    </row>
    <row r="257">
      <c r="A257" s="241" t="str">
        <f t="shared" si="1"/>
        <v>CA0047300306</v>
      </c>
      <c r="B257" s="241" t="str">
        <f t="shared" si="2"/>
        <v>Kids-Sweatpants (M)</v>
      </c>
      <c r="C257" s="227">
        <f t="shared" si="3"/>
        <v>0.25</v>
      </c>
      <c r="D257" s="246" t="s">
        <v>11613</v>
      </c>
      <c r="E257" s="248">
        <v>3.0</v>
      </c>
      <c r="F257" s="248">
        <v>60.0</v>
      </c>
    </row>
    <row r="258">
      <c r="A258" s="241" t="str">
        <f t="shared" si="1"/>
        <v>CA0047300406</v>
      </c>
      <c r="B258" s="241" t="str">
        <f t="shared" si="2"/>
        <v>Kids-Sweatpants (L)</v>
      </c>
      <c r="C258" s="227">
        <f t="shared" si="3"/>
        <v>0.3333333333</v>
      </c>
      <c r="D258" s="246" t="s">
        <v>11616</v>
      </c>
      <c r="E258" s="248">
        <v>4.0</v>
      </c>
      <c r="F258" s="248">
        <v>95.0</v>
      </c>
    </row>
    <row r="259">
      <c r="A259" s="241" t="str">
        <f t="shared" si="1"/>
        <v>CA0047300506</v>
      </c>
      <c r="B259" s="241" t="str">
        <f t="shared" si="2"/>
        <v>Kids-Sweatpants (XL)</v>
      </c>
      <c r="C259" s="227">
        <f t="shared" si="3"/>
        <v>0.5833333333</v>
      </c>
      <c r="D259" s="246" t="s">
        <v>11619</v>
      </c>
      <c r="E259" s="248">
        <v>7.0</v>
      </c>
      <c r="F259" s="248">
        <v>170.0</v>
      </c>
    </row>
    <row r="260">
      <c r="A260" s="241" t="str">
        <f t="shared" si="1"/>
        <v>CA0048800900</v>
      </c>
      <c r="B260" s="241" t="str">
        <f t="shared" si="2"/>
        <v>Melange T Shirt Moon Dark Grey with silver (3Y)</v>
      </c>
      <c r="C260" s="227">
        <f t="shared" si="3"/>
        <v>0</v>
      </c>
      <c r="D260" s="246" t="s">
        <v>11622</v>
      </c>
      <c r="E260" s="248">
        <v>0.0</v>
      </c>
      <c r="F260" s="248">
        <v>0.0</v>
      </c>
    </row>
    <row r="261">
      <c r="A261" s="241" t="str">
        <f t="shared" si="1"/>
        <v>CA0048801000</v>
      </c>
      <c r="B261" s="241" t="str">
        <f t="shared" si="2"/>
        <v>Melange T Shirt Moon Dark Grey with silver (5Y)</v>
      </c>
      <c r="C261" s="227">
        <f t="shared" si="3"/>
        <v>0.08333333333</v>
      </c>
      <c r="D261" s="246" t="s">
        <v>11625</v>
      </c>
      <c r="E261" s="248">
        <v>1.0</v>
      </c>
      <c r="F261" s="248">
        <v>12.0</v>
      </c>
    </row>
    <row r="262">
      <c r="A262" s="241" t="str">
        <f t="shared" si="1"/>
        <v>CA0048801100</v>
      </c>
      <c r="B262" s="241" t="str">
        <f t="shared" si="2"/>
        <v>Melange T Shirt Moon Dark Grey with silver (7Y)</v>
      </c>
      <c r="C262" s="227">
        <f t="shared" si="3"/>
        <v>0.08333333333</v>
      </c>
      <c r="D262" s="246" t="s">
        <v>11627</v>
      </c>
      <c r="E262" s="248">
        <v>1.0</v>
      </c>
      <c r="F262" s="248">
        <v>12.0</v>
      </c>
    </row>
    <row r="263">
      <c r="A263" s="241" t="str">
        <f t="shared" si="1"/>
        <v>CA0048801200</v>
      </c>
      <c r="B263" s="241" t="str">
        <f t="shared" si="2"/>
        <v>Melange T Shirt Moon Dark Grey with silver (9Y)</v>
      </c>
      <c r="C263" s="227">
        <f t="shared" si="3"/>
        <v>0.25</v>
      </c>
      <c r="D263" s="246" t="s">
        <v>11629</v>
      </c>
      <c r="E263" s="248">
        <v>3.0</v>
      </c>
      <c r="F263" s="248">
        <v>36.0</v>
      </c>
    </row>
    <row r="264">
      <c r="A264" s="241" t="str">
        <f t="shared" si="1"/>
        <v>CA0048801300</v>
      </c>
      <c r="B264" s="241" t="str">
        <f t="shared" si="2"/>
        <v>Melange T Shirt Moon Dark Grey with silver (11Y)</v>
      </c>
      <c r="C264" s="227">
        <f t="shared" si="3"/>
        <v>0.25</v>
      </c>
      <c r="D264" s="246" t="s">
        <v>11631</v>
      </c>
      <c r="E264" s="248">
        <v>3.0</v>
      </c>
      <c r="F264" s="248">
        <v>36.0</v>
      </c>
    </row>
    <row r="265">
      <c r="A265" s="241" t="str">
        <f t="shared" si="1"/>
        <v>CA0049801100</v>
      </c>
      <c r="B265" s="241" t="str">
        <f t="shared" si="2"/>
        <v>Melange T Shirt Aum Dark Grey (7Y)</v>
      </c>
      <c r="C265" s="227">
        <f t="shared" si="3"/>
        <v>0.08333333333</v>
      </c>
      <c r="D265" s="246" t="s">
        <v>11633</v>
      </c>
      <c r="E265" s="248">
        <v>1.0</v>
      </c>
      <c r="F265" s="248">
        <v>12.0</v>
      </c>
    </row>
    <row r="266">
      <c r="A266" s="241" t="str">
        <f t="shared" si="1"/>
        <v>CA0049801200</v>
      </c>
      <c r="B266" s="241" t="str">
        <f t="shared" si="2"/>
        <v>Melange T Shirt Aum Dark Grey (9Y)</v>
      </c>
      <c r="C266" s="227">
        <f t="shared" si="3"/>
        <v>0.08333333333</v>
      </c>
      <c r="D266" s="246" t="s">
        <v>11634</v>
      </c>
      <c r="E266" s="248">
        <v>1.0</v>
      </c>
      <c r="F266" s="248">
        <v>12.0</v>
      </c>
    </row>
    <row r="267">
      <c r="A267" s="241" t="str">
        <f t="shared" si="1"/>
        <v>CA0050600200</v>
      </c>
      <c r="B267" s="241" t="str">
        <f t="shared" si="2"/>
        <v>Mens-Khadi-Kurta-Natural-SS (S)</v>
      </c>
      <c r="C267" s="227">
        <f t="shared" si="3"/>
        <v>1.166666667</v>
      </c>
      <c r="D267" s="246" t="s">
        <v>11635</v>
      </c>
      <c r="E267" s="248">
        <v>14.0</v>
      </c>
      <c r="F267" s="248">
        <v>364.0</v>
      </c>
    </row>
    <row r="268">
      <c r="A268" s="241" t="str">
        <f t="shared" si="1"/>
        <v>CA0050600500</v>
      </c>
      <c r="B268" s="241" t="str">
        <f t="shared" si="2"/>
        <v>Mens-Khadi-Kurta-Natural-SS (XL)</v>
      </c>
      <c r="C268" s="227">
        <f t="shared" si="3"/>
        <v>1.416666667</v>
      </c>
      <c r="D268" s="246" t="s">
        <v>11639</v>
      </c>
      <c r="E268" s="248">
        <v>17.0</v>
      </c>
      <c r="F268" s="248">
        <v>442.0</v>
      </c>
    </row>
    <row r="269">
      <c r="A269" s="241" t="str">
        <f t="shared" si="1"/>
        <v>CA0051200200</v>
      </c>
      <c r="B269" s="241" t="str">
        <f t="shared" si="2"/>
        <v>Mens-AUM-Kurta-Fine-Cotton-White-SS (S)</v>
      </c>
      <c r="C269" s="227">
        <f t="shared" si="3"/>
        <v>2.75</v>
      </c>
      <c r="D269" s="246" t="s">
        <v>11642</v>
      </c>
      <c r="E269" s="248">
        <v>33.0</v>
      </c>
      <c r="F269" s="248">
        <v>805.14</v>
      </c>
    </row>
    <row r="270">
      <c r="A270" s="241" t="str">
        <f t="shared" si="1"/>
        <v>CA0051200300</v>
      </c>
      <c r="B270" s="241" t="str">
        <f t="shared" si="2"/>
        <v>Mens-AUM-Kurta-Fine-Cotton-White-SS (M)</v>
      </c>
      <c r="C270" s="227">
        <f t="shared" si="3"/>
        <v>4.5</v>
      </c>
      <c r="D270" s="246" t="s">
        <v>11645</v>
      </c>
      <c r="E270" s="248">
        <v>54.0</v>
      </c>
      <c r="F270" s="248">
        <v>1293.12</v>
      </c>
    </row>
    <row r="271">
      <c r="A271" s="241" t="str">
        <f t="shared" si="1"/>
        <v>CA0051200400</v>
      </c>
      <c r="B271" s="241" t="str">
        <f t="shared" si="2"/>
        <v>Mens-AUM-Kurta-Fine-Cotton-White-SS (L)</v>
      </c>
      <c r="C271" s="227">
        <f t="shared" si="3"/>
        <v>6.416666667</v>
      </c>
      <c r="D271" s="246" t="s">
        <v>11647</v>
      </c>
      <c r="E271" s="248">
        <v>77.0</v>
      </c>
      <c r="F271" s="248">
        <v>1760.2</v>
      </c>
    </row>
    <row r="272">
      <c r="A272" s="241" t="str">
        <f t="shared" si="1"/>
        <v>CA0051200500</v>
      </c>
      <c r="B272" s="241" t="str">
        <f t="shared" si="2"/>
        <v>Mens-AUM-Kurta-Fine-Cotton-White-SS (XL)</v>
      </c>
      <c r="C272" s="227">
        <f t="shared" si="3"/>
        <v>3.75</v>
      </c>
      <c r="D272" s="246" t="s">
        <v>11649</v>
      </c>
      <c r="E272" s="248">
        <v>45.0</v>
      </c>
      <c r="F272" s="248">
        <v>1059.78</v>
      </c>
    </row>
    <row r="273">
      <c r="A273" s="241" t="str">
        <f t="shared" si="1"/>
        <v>CA0051400200</v>
      </c>
      <c r="B273" s="241" t="str">
        <f t="shared" si="2"/>
        <v>Mens-AUM-Kurta-Brick-SS (S)</v>
      </c>
      <c r="C273" s="227">
        <f t="shared" si="3"/>
        <v>2.25</v>
      </c>
      <c r="D273" s="246" t="s">
        <v>11651</v>
      </c>
      <c r="E273" s="248">
        <v>27.0</v>
      </c>
      <c r="F273" s="248">
        <v>553.0</v>
      </c>
    </row>
    <row r="274">
      <c r="A274" s="241" t="str">
        <f t="shared" si="1"/>
        <v>CA0051400300</v>
      </c>
      <c r="B274" s="241" t="str">
        <f t="shared" si="2"/>
        <v>Mens-AUM-Kurta-Brick-SS (M)</v>
      </c>
      <c r="C274" s="227">
        <f t="shared" si="3"/>
        <v>5.666666667</v>
      </c>
      <c r="D274" s="246" t="s">
        <v>11653</v>
      </c>
      <c r="E274" s="248">
        <v>68.0</v>
      </c>
      <c r="F274" s="248">
        <v>1334.0</v>
      </c>
    </row>
    <row r="275">
      <c r="A275" s="241" t="str">
        <f t="shared" si="1"/>
        <v>CA0051400400</v>
      </c>
      <c r="B275" s="241" t="str">
        <f t="shared" si="2"/>
        <v>Mens-AUM-Kurta-Brick-SS (L)</v>
      </c>
      <c r="C275" s="227">
        <f t="shared" si="3"/>
        <v>4.583333333</v>
      </c>
      <c r="D275" s="246" t="s">
        <v>11654</v>
      </c>
      <c r="E275" s="248">
        <v>55.0</v>
      </c>
      <c r="F275" s="248">
        <v>1051.0</v>
      </c>
    </row>
    <row r="276">
      <c r="A276" s="241" t="str">
        <f t="shared" si="1"/>
        <v>CA0051400500</v>
      </c>
      <c r="B276" s="241" t="str">
        <f t="shared" si="2"/>
        <v>Mens-AUM-Kurta-Brick-SS (XL)</v>
      </c>
      <c r="C276" s="227">
        <f t="shared" si="3"/>
        <v>3.5</v>
      </c>
      <c r="D276" s="246" t="s">
        <v>11655</v>
      </c>
      <c r="E276" s="248">
        <v>42.0</v>
      </c>
      <c r="F276" s="248">
        <v>816.0</v>
      </c>
    </row>
    <row r="277">
      <c r="A277" s="241" t="str">
        <f t="shared" si="1"/>
        <v>CA0051800200</v>
      </c>
      <c r="B277" s="241" t="str">
        <f t="shared" si="2"/>
        <v>Mens-Cotton-Kurtha-Organic-Undyed-SS (S)</v>
      </c>
      <c r="C277" s="227">
        <f t="shared" si="3"/>
        <v>1.583333333</v>
      </c>
      <c r="D277" s="246" t="s">
        <v>11656</v>
      </c>
      <c r="E277" s="248">
        <v>19.0</v>
      </c>
      <c r="F277" s="248">
        <v>382.44</v>
      </c>
    </row>
    <row r="278">
      <c r="A278" s="241" t="str">
        <f t="shared" si="1"/>
        <v>CA0051800300</v>
      </c>
      <c r="B278" s="241" t="str">
        <f t="shared" si="2"/>
        <v>Mens-Cotton-Kurtha-Organic-Undyed-SS (M)</v>
      </c>
      <c r="C278" s="227">
        <f t="shared" si="3"/>
        <v>3</v>
      </c>
      <c r="D278" s="246" t="s">
        <v>11658</v>
      </c>
      <c r="E278" s="248">
        <v>36.0</v>
      </c>
      <c r="F278" s="248">
        <v>750.05</v>
      </c>
    </row>
    <row r="279">
      <c r="A279" s="241" t="str">
        <f t="shared" si="1"/>
        <v>CA0051800400</v>
      </c>
      <c r="B279" s="241" t="str">
        <f t="shared" si="2"/>
        <v>Mens-Cotton-Kurtha-Organic-Undyed-SS (L)</v>
      </c>
      <c r="C279" s="227">
        <f t="shared" si="3"/>
        <v>2.833333333</v>
      </c>
      <c r="D279" s="246" t="s">
        <v>11659</v>
      </c>
      <c r="E279" s="248">
        <v>34.0</v>
      </c>
      <c r="F279" s="248">
        <v>771.22</v>
      </c>
    </row>
    <row r="280">
      <c r="A280" s="241" t="str">
        <f t="shared" si="1"/>
        <v>CA0051800500</v>
      </c>
      <c r="B280" s="241" t="str">
        <f t="shared" si="2"/>
        <v>Mens-Cotton-Kurtha-Organic-Undyed-SS (XL)</v>
      </c>
      <c r="C280" s="227">
        <f t="shared" si="3"/>
        <v>1.916666667</v>
      </c>
      <c r="D280" s="246" t="s">
        <v>11660</v>
      </c>
      <c r="E280" s="248">
        <v>23.0</v>
      </c>
      <c r="F280" s="248">
        <v>476.48</v>
      </c>
    </row>
    <row r="281">
      <c r="A281" s="241" t="str">
        <f t="shared" si="1"/>
        <v>CA0052000200</v>
      </c>
      <c r="B281" s="241" t="str">
        <f t="shared" si="2"/>
        <v>Men Organic Cotton AUM Embroidered Kurta - Undyed (S)</v>
      </c>
      <c r="C281" s="227">
        <f t="shared" si="3"/>
        <v>0.75</v>
      </c>
      <c r="D281" s="246" t="s">
        <v>11661</v>
      </c>
      <c r="E281" s="248">
        <v>9.0</v>
      </c>
      <c r="F281" s="248">
        <v>218.0</v>
      </c>
    </row>
    <row r="282">
      <c r="A282" s="241" t="str">
        <f t="shared" si="1"/>
        <v>CA0052000300</v>
      </c>
      <c r="B282" s="241" t="str">
        <f t="shared" si="2"/>
        <v>Men Organic Cotton AUM Embroidered Kurta - Undyed (M)</v>
      </c>
      <c r="C282" s="227">
        <f t="shared" si="3"/>
        <v>1.666666667</v>
      </c>
      <c r="D282" s="246" t="s">
        <v>11663</v>
      </c>
      <c r="E282" s="248">
        <v>20.0</v>
      </c>
      <c r="F282" s="248">
        <v>496.0</v>
      </c>
    </row>
    <row r="283">
      <c r="A283" s="241" t="str">
        <f t="shared" si="1"/>
        <v>CA0052000400</v>
      </c>
      <c r="B283" s="241" t="str">
        <f t="shared" si="2"/>
        <v>Men Organic Cotton AUM Embroidered Kurta - Undyed (L)</v>
      </c>
      <c r="C283" s="227">
        <f t="shared" si="3"/>
        <v>1.75</v>
      </c>
      <c r="D283" s="246" t="s">
        <v>11664</v>
      </c>
      <c r="E283" s="248">
        <v>21.0</v>
      </c>
      <c r="F283" s="248">
        <v>450.0</v>
      </c>
    </row>
    <row r="284">
      <c r="A284" s="241" t="str">
        <f t="shared" si="1"/>
        <v>CA0052000500</v>
      </c>
      <c r="B284" s="241" t="str">
        <f t="shared" si="2"/>
        <v>Men Organic Cotton AUM Embroidered Kurta - Undyed (XL)</v>
      </c>
      <c r="C284" s="227">
        <f t="shared" si="3"/>
        <v>1.25</v>
      </c>
      <c r="D284" s="246" t="s">
        <v>11665</v>
      </c>
      <c r="E284" s="248">
        <v>15.0</v>
      </c>
      <c r="F284" s="248">
        <v>366.0</v>
      </c>
    </row>
    <row r="285">
      <c r="A285" s="241" t="str">
        <f t="shared" si="1"/>
        <v>CA0053500100</v>
      </c>
      <c r="B285" s="241" t="str">
        <f t="shared" si="2"/>
        <v>Mens-AUM-Kurta-SS-Mustard (XS)</v>
      </c>
      <c r="C285" s="227">
        <f t="shared" si="3"/>
        <v>0.08333333333</v>
      </c>
      <c r="D285" s="246" t="s">
        <v>11684</v>
      </c>
      <c r="E285" s="248">
        <v>1.0</v>
      </c>
      <c r="F285" s="248">
        <v>26.0</v>
      </c>
    </row>
    <row r="286">
      <c r="A286" s="241" t="str">
        <f t="shared" si="1"/>
        <v>CA0053500200</v>
      </c>
      <c r="B286" s="241" t="str">
        <f t="shared" si="2"/>
        <v>Mens-AUM-Kurta-SS-Mustard (S)</v>
      </c>
      <c r="C286" s="227">
        <f t="shared" si="3"/>
        <v>0.3333333333</v>
      </c>
      <c r="D286" s="246" t="s">
        <v>11687</v>
      </c>
      <c r="E286" s="248">
        <v>4.0</v>
      </c>
      <c r="F286" s="248">
        <v>75.53</v>
      </c>
    </row>
    <row r="287">
      <c r="A287" s="241" t="str">
        <f t="shared" si="1"/>
        <v>CA0053500300</v>
      </c>
      <c r="B287" s="241" t="str">
        <f t="shared" si="2"/>
        <v>Mens-AUM-Kurta-SS-Mustard (M)</v>
      </c>
      <c r="C287" s="227">
        <f t="shared" si="3"/>
        <v>2.25</v>
      </c>
      <c r="D287" s="246" t="s">
        <v>11688</v>
      </c>
      <c r="E287" s="248">
        <v>27.0</v>
      </c>
      <c r="F287" s="248">
        <v>444.64</v>
      </c>
    </row>
    <row r="288">
      <c r="A288" s="241" t="str">
        <f t="shared" si="1"/>
        <v>CA0053500400</v>
      </c>
      <c r="B288" s="241" t="str">
        <f t="shared" si="2"/>
        <v>Mens-AUM-Kurta-SS-Mustard (L)</v>
      </c>
      <c r="C288" s="227">
        <f t="shared" si="3"/>
        <v>1</v>
      </c>
      <c r="D288" s="246" t="s">
        <v>11689</v>
      </c>
      <c r="E288" s="248">
        <v>12.0</v>
      </c>
      <c r="F288" s="248">
        <v>235.32</v>
      </c>
    </row>
    <row r="289">
      <c r="A289" s="241" t="str">
        <f t="shared" si="1"/>
        <v>CA0053500500</v>
      </c>
      <c r="B289" s="241" t="str">
        <f t="shared" si="2"/>
        <v>Mens-AUM-Kurta-SS-Mustard (XL)</v>
      </c>
      <c r="C289" s="227">
        <f t="shared" si="3"/>
        <v>1</v>
      </c>
      <c r="D289" s="246" t="s">
        <v>11690</v>
      </c>
      <c r="E289" s="248">
        <v>12.0</v>
      </c>
      <c r="F289" s="248">
        <v>256.0</v>
      </c>
    </row>
    <row r="290">
      <c r="A290" s="241" t="str">
        <f t="shared" si="1"/>
        <v>CA0053500600</v>
      </c>
      <c r="B290" s="241" t="str">
        <f t="shared" si="2"/>
        <v>Mens-AUM-Kurta-SS-Mustard (XXL)</v>
      </c>
      <c r="C290" s="227">
        <f t="shared" si="3"/>
        <v>0.3333333333</v>
      </c>
      <c r="D290" s="246" t="s">
        <v>11691</v>
      </c>
      <c r="E290" s="248">
        <v>4.0</v>
      </c>
      <c r="F290" s="248">
        <v>77.0</v>
      </c>
    </row>
    <row r="291">
      <c r="A291" s="241" t="str">
        <f t="shared" si="1"/>
        <v>CA0053600100</v>
      </c>
      <c r="B291" s="241" t="str">
        <f t="shared" si="2"/>
        <v>Mens-AUM-Kurta-SS-Maroon (XS)</v>
      </c>
      <c r="C291" s="227">
        <f t="shared" si="3"/>
        <v>0.75</v>
      </c>
      <c r="D291" s="246" t="s">
        <v>11692</v>
      </c>
      <c r="E291" s="248">
        <v>9.0</v>
      </c>
      <c r="F291" s="248">
        <v>234.0</v>
      </c>
    </row>
    <row r="292">
      <c r="A292" s="241" t="str">
        <f t="shared" si="1"/>
        <v>CA0053600200</v>
      </c>
      <c r="B292" s="241" t="str">
        <f t="shared" si="2"/>
        <v>Mens-AUM-Kurta-SS-Maroon (S)</v>
      </c>
      <c r="C292" s="227">
        <f t="shared" si="3"/>
        <v>2.333333333</v>
      </c>
      <c r="D292" s="246" t="s">
        <v>11694</v>
      </c>
      <c r="E292" s="248">
        <v>28.0</v>
      </c>
      <c r="F292" s="248">
        <v>658.72</v>
      </c>
    </row>
    <row r="293">
      <c r="A293" s="241" t="str">
        <f t="shared" si="1"/>
        <v>CA0053600300</v>
      </c>
      <c r="B293" s="241" t="str">
        <f t="shared" si="2"/>
        <v>Mens-AUM-Kurta-SS-Maroon (M)</v>
      </c>
      <c r="C293" s="227">
        <f t="shared" si="3"/>
        <v>4.916666667</v>
      </c>
      <c r="D293" s="246" t="s">
        <v>11695</v>
      </c>
      <c r="E293" s="248">
        <v>59.0</v>
      </c>
      <c r="F293" s="248">
        <v>1440.85</v>
      </c>
    </row>
    <row r="294">
      <c r="A294" s="241" t="str">
        <f t="shared" si="1"/>
        <v>CA0053600400</v>
      </c>
      <c r="B294" s="241" t="str">
        <f t="shared" si="2"/>
        <v>Mens-AUM-Kurta-SS-Maroon (L)</v>
      </c>
      <c r="C294" s="227">
        <f t="shared" si="3"/>
        <v>6.666666667</v>
      </c>
      <c r="D294" s="246" t="s">
        <v>11696</v>
      </c>
      <c r="E294" s="248">
        <v>80.0</v>
      </c>
      <c r="F294" s="248">
        <v>1865.08</v>
      </c>
    </row>
    <row r="295">
      <c r="A295" s="241" t="str">
        <f t="shared" si="1"/>
        <v>CA0053600500</v>
      </c>
      <c r="B295" s="241" t="str">
        <f t="shared" si="2"/>
        <v>Mens-AUM-Kurta-SS-Maroon (XL)</v>
      </c>
      <c r="C295" s="227">
        <f t="shared" si="3"/>
        <v>3.666666667</v>
      </c>
      <c r="D295" s="246" t="s">
        <v>11697</v>
      </c>
      <c r="E295" s="248">
        <v>44.0</v>
      </c>
      <c r="F295" s="248">
        <v>1144.0</v>
      </c>
    </row>
    <row r="296">
      <c r="A296" s="241" t="str">
        <f t="shared" si="1"/>
        <v>CA0053600600</v>
      </c>
      <c r="B296" s="241" t="str">
        <f t="shared" si="2"/>
        <v>Mens-AUM-Kurta-SS-Maroon (XXL)</v>
      </c>
      <c r="C296" s="227">
        <f t="shared" si="3"/>
        <v>1</v>
      </c>
      <c r="D296" s="246" t="s">
        <v>11698</v>
      </c>
      <c r="E296" s="248">
        <v>12.0</v>
      </c>
      <c r="F296" s="248">
        <v>312.0</v>
      </c>
    </row>
    <row r="297">
      <c r="A297" s="241" t="str">
        <f t="shared" si="1"/>
        <v>CA0053700200</v>
      </c>
      <c r="B297" s="241" t="str">
        <f t="shared" si="2"/>
        <v>Mens-AUM-Kurta-SS-Indigo (S)</v>
      </c>
      <c r="C297" s="227">
        <f t="shared" si="3"/>
        <v>1.166666667</v>
      </c>
      <c r="D297" s="246" t="s">
        <v>11703</v>
      </c>
      <c r="E297" s="248">
        <v>14.0</v>
      </c>
      <c r="F297" s="248">
        <v>243.0</v>
      </c>
    </row>
    <row r="298">
      <c r="A298" s="241" t="str">
        <f t="shared" si="1"/>
        <v>CA0053700300</v>
      </c>
      <c r="B298" s="241" t="str">
        <f t="shared" si="2"/>
        <v>Mens-AUM-Kurta-SS-Indigo (M)</v>
      </c>
      <c r="C298" s="227">
        <f t="shared" si="3"/>
        <v>2.833333333</v>
      </c>
      <c r="D298" s="246" t="s">
        <v>11704</v>
      </c>
      <c r="E298" s="248">
        <v>34.0</v>
      </c>
      <c r="F298" s="248">
        <v>598.0</v>
      </c>
    </row>
    <row r="299">
      <c r="A299" s="241" t="str">
        <f t="shared" si="1"/>
        <v>CA0053700400</v>
      </c>
      <c r="B299" s="241" t="str">
        <f t="shared" si="2"/>
        <v>Mens-AUM-Kurta-SS-Indigo (L)</v>
      </c>
      <c r="C299" s="227">
        <f t="shared" si="3"/>
        <v>1.166666667</v>
      </c>
      <c r="D299" s="246" t="s">
        <v>11705</v>
      </c>
      <c r="E299" s="248">
        <v>14.0</v>
      </c>
      <c r="F299" s="248">
        <v>309.0</v>
      </c>
    </row>
    <row r="300">
      <c r="A300" s="241" t="str">
        <f t="shared" si="1"/>
        <v>CA0053700500</v>
      </c>
      <c r="B300" s="241" t="str">
        <f t="shared" si="2"/>
        <v>Mens-AUM-Kurta-SS-Indigo (XL)</v>
      </c>
      <c r="C300" s="227">
        <f t="shared" si="3"/>
        <v>2.083333333</v>
      </c>
      <c r="D300" s="246" t="s">
        <v>11706</v>
      </c>
      <c r="E300" s="248">
        <v>25.0</v>
      </c>
      <c r="F300" s="248">
        <v>408.0</v>
      </c>
    </row>
    <row r="301">
      <c r="A301" s="241" t="str">
        <f t="shared" si="1"/>
        <v>CA0053700600</v>
      </c>
      <c r="B301" s="241" t="str">
        <f t="shared" si="2"/>
        <v>Mens-AUM-Kurta-SS-Indigo (XXL)</v>
      </c>
      <c r="C301" s="227">
        <f t="shared" si="3"/>
        <v>0.25</v>
      </c>
      <c r="D301" s="246" t="s">
        <v>11707</v>
      </c>
      <c r="E301" s="248">
        <v>3.0</v>
      </c>
      <c r="F301" s="248">
        <v>45.0</v>
      </c>
    </row>
    <row r="302">
      <c r="A302" s="241" t="str">
        <f t="shared" si="1"/>
        <v>CA0053900100</v>
      </c>
      <c r="B302" s="241" t="str">
        <f t="shared" si="2"/>
        <v>Mens-AUM-Kurta-SS-Beige (XS)</v>
      </c>
      <c r="C302" s="227">
        <f t="shared" si="3"/>
        <v>0.5</v>
      </c>
      <c r="D302" s="246" t="s">
        <v>11708</v>
      </c>
      <c r="E302" s="248">
        <v>6.0</v>
      </c>
      <c r="F302" s="248">
        <v>90.0</v>
      </c>
    </row>
    <row r="303">
      <c r="A303" s="241" t="str">
        <f t="shared" si="1"/>
        <v>CA0053900200</v>
      </c>
      <c r="B303" s="241" t="str">
        <f t="shared" si="2"/>
        <v>Mens-AUM-Kurta-SS-Beige (S)</v>
      </c>
      <c r="C303" s="227">
        <f t="shared" si="3"/>
        <v>0.9166666667</v>
      </c>
      <c r="D303" s="246" t="s">
        <v>11710</v>
      </c>
      <c r="E303" s="248">
        <v>11.0</v>
      </c>
      <c r="F303" s="248">
        <v>165.0</v>
      </c>
    </row>
    <row r="304">
      <c r="A304" s="241" t="str">
        <f t="shared" si="1"/>
        <v>CA0053900300</v>
      </c>
      <c r="B304" s="241" t="str">
        <f t="shared" si="2"/>
        <v>Mens-AUM-Kurta-SS-Beige (M)</v>
      </c>
      <c r="C304" s="227">
        <f t="shared" si="3"/>
        <v>0.6666666667</v>
      </c>
      <c r="D304" s="246" t="s">
        <v>11711</v>
      </c>
      <c r="E304" s="248">
        <v>8.0</v>
      </c>
      <c r="F304" s="248">
        <v>153.0</v>
      </c>
    </row>
    <row r="305">
      <c r="A305" s="241" t="str">
        <f t="shared" si="1"/>
        <v>CA0053900400</v>
      </c>
      <c r="B305" s="241" t="str">
        <f t="shared" si="2"/>
        <v>Mens-AUM-Kurta-SS-Beige (L)</v>
      </c>
      <c r="C305" s="227">
        <f t="shared" si="3"/>
        <v>1.333333333</v>
      </c>
      <c r="D305" s="246" t="s">
        <v>11712</v>
      </c>
      <c r="E305" s="248">
        <v>16.0</v>
      </c>
      <c r="F305" s="248">
        <v>284.0</v>
      </c>
    </row>
    <row r="306">
      <c r="A306" s="241" t="str">
        <f t="shared" si="1"/>
        <v>CA0053900500</v>
      </c>
      <c r="B306" s="241" t="str">
        <f t="shared" si="2"/>
        <v>Mens-AUM-Kurta-SS-Beige (XL)</v>
      </c>
      <c r="C306" s="227">
        <f t="shared" si="3"/>
        <v>0.75</v>
      </c>
      <c r="D306" s="246" t="s">
        <v>11713</v>
      </c>
      <c r="E306" s="248">
        <v>9.0</v>
      </c>
      <c r="F306" s="248">
        <v>190.0</v>
      </c>
    </row>
    <row r="307">
      <c r="A307" s="241" t="str">
        <f t="shared" si="1"/>
        <v>CA0053900600</v>
      </c>
      <c r="B307" s="241" t="str">
        <f t="shared" si="2"/>
        <v>Mens-AUM-Kurta-SS-Beige (XXL)</v>
      </c>
      <c r="C307" s="227">
        <f t="shared" si="3"/>
        <v>0.25</v>
      </c>
      <c r="D307" s="246" t="s">
        <v>11714</v>
      </c>
      <c r="E307" s="248">
        <v>3.0</v>
      </c>
      <c r="F307" s="248">
        <v>45.0</v>
      </c>
    </row>
    <row r="308">
      <c r="A308" s="241" t="str">
        <f t="shared" si="1"/>
        <v>CA0054000100</v>
      </c>
      <c r="B308" s="241" t="str">
        <f t="shared" si="2"/>
        <v>Mens-AUM-Kurta-LS-Moss (XS)</v>
      </c>
      <c r="C308" s="227">
        <f t="shared" si="3"/>
        <v>1.25</v>
      </c>
      <c r="D308" s="246" t="s">
        <v>11715</v>
      </c>
      <c r="E308" s="248">
        <v>15.0</v>
      </c>
      <c r="F308" s="248">
        <v>417.0</v>
      </c>
    </row>
    <row r="309">
      <c r="A309" s="241" t="str">
        <f t="shared" si="1"/>
        <v>CA0054000200</v>
      </c>
      <c r="B309" s="241" t="str">
        <f t="shared" si="2"/>
        <v>Mens-AUM-Kurta-LS-Moss (S)</v>
      </c>
      <c r="C309" s="227">
        <f t="shared" si="3"/>
        <v>1.25</v>
      </c>
      <c r="D309" s="246" t="s">
        <v>11717</v>
      </c>
      <c r="E309" s="248">
        <v>15.0</v>
      </c>
      <c r="F309" s="248">
        <v>406.25</v>
      </c>
    </row>
    <row r="310">
      <c r="A310" s="241" t="str">
        <f t="shared" si="1"/>
        <v>CA0054000300</v>
      </c>
      <c r="B310" s="241" t="str">
        <f t="shared" si="2"/>
        <v>Mens-AUM-Kurta-LS-Moss (M)</v>
      </c>
      <c r="C310" s="227">
        <f t="shared" si="3"/>
        <v>3.25</v>
      </c>
      <c r="D310" s="246" t="s">
        <v>11718</v>
      </c>
      <c r="E310" s="248">
        <v>39.0</v>
      </c>
      <c r="F310" s="248">
        <v>1113.0</v>
      </c>
    </row>
    <row r="311">
      <c r="A311" s="241" t="str">
        <f t="shared" si="1"/>
        <v>CA0054000400</v>
      </c>
      <c r="B311" s="241" t="str">
        <f t="shared" si="2"/>
        <v>Mens-AUM-Kurta-LS-Moss (L)</v>
      </c>
      <c r="C311" s="227">
        <f t="shared" si="3"/>
        <v>1.75</v>
      </c>
      <c r="D311" s="246" t="s">
        <v>11719</v>
      </c>
      <c r="E311" s="248">
        <v>21.0</v>
      </c>
      <c r="F311" s="248">
        <v>573.0</v>
      </c>
    </row>
    <row r="312">
      <c r="A312" s="241" t="str">
        <f t="shared" si="1"/>
        <v>CA0054000500</v>
      </c>
      <c r="B312" s="241" t="str">
        <f t="shared" si="2"/>
        <v>Mens-AUM-Kurta-LS-Moss (XL)</v>
      </c>
      <c r="C312" s="227">
        <f t="shared" si="3"/>
        <v>0.5833333333</v>
      </c>
      <c r="D312" s="246" t="s">
        <v>11720</v>
      </c>
      <c r="E312" s="248">
        <v>7.0</v>
      </c>
      <c r="F312" s="248">
        <v>203.0</v>
      </c>
    </row>
    <row r="313">
      <c r="A313" s="241" t="str">
        <f t="shared" si="1"/>
        <v>CA0054000600</v>
      </c>
      <c r="B313" s="241" t="str">
        <f t="shared" si="2"/>
        <v>Mens-AUM-Kurta-LS-Moss (XXL)</v>
      </c>
      <c r="C313" s="227">
        <f t="shared" si="3"/>
        <v>0.4166666667</v>
      </c>
      <c r="D313" s="246" t="s">
        <v>11721</v>
      </c>
      <c r="E313" s="248">
        <v>5.0</v>
      </c>
      <c r="F313" s="248">
        <v>145.0</v>
      </c>
    </row>
    <row r="314">
      <c r="A314" s="241" t="str">
        <f t="shared" si="1"/>
        <v>CA0054100100</v>
      </c>
      <c r="B314" s="241" t="str">
        <f t="shared" si="2"/>
        <v>Mens-AUM-Kurta-LS-Indigo (XS)</v>
      </c>
      <c r="C314" s="227">
        <f t="shared" si="3"/>
        <v>0.6666666667</v>
      </c>
      <c r="D314" s="246" t="s">
        <v>11722</v>
      </c>
      <c r="E314" s="248">
        <v>8.0</v>
      </c>
      <c r="F314" s="248">
        <v>232.0</v>
      </c>
    </row>
    <row r="315">
      <c r="A315" s="241" t="str">
        <f t="shared" si="1"/>
        <v>CA0054100200</v>
      </c>
      <c r="B315" s="241" t="str">
        <f t="shared" si="2"/>
        <v>Mens-AUM-Kurta-LS-Indigo (S)</v>
      </c>
      <c r="C315" s="227">
        <f t="shared" si="3"/>
        <v>3</v>
      </c>
      <c r="D315" s="246" t="s">
        <v>11724</v>
      </c>
      <c r="E315" s="248">
        <v>36.0</v>
      </c>
      <c r="F315" s="248">
        <v>1044.0</v>
      </c>
    </row>
    <row r="316">
      <c r="A316" s="241" t="str">
        <f t="shared" si="1"/>
        <v>CA0054100300</v>
      </c>
      <c r="B316" s="241" t="str">
        <f t="shared" si="2"/>
        <v>Mens-AUM-Kurta-LS-Indigo (M)</v>
      </c>
      <c r="C316" s="227">
        <f t="shared" si="3"/>
        <v>6.333333333</v>
      </c>
      <c r="D316" s="246" t="s">
        <v>11725</v>
      </c>
      <c r="E316" s="248">
        <v>76.0</v>
      </c>
      <c r="F316" s="248">
        <v>2204.0</v>
      </c>
    </row>
    <row r="317">
      <c r="A317" s="241" t="str">
        <f t="shared" si="1"/>
        <v>CA0054100400</v>
      </c>
      <c r="B317" s="241" t="str">
        <f t="shared" si="2"/>
        <v>Mens-AUM-Kurta-LS-Indigo (L)</v>
      </c>
      <c r="C317" s="227">
        <f t="shared" si="3"/>
        <v>2.5</v>
      </c>
      <c r="D317" s="246" t="s">
        <v>11726</v>
      </c>
      <c r="E317" s="248">
        <v>30.0</v>
      </c>
      <c r="F317" s="248">
        <v>870.0</v>
      </c>
    </row>
    <row r="318">
      <c r="A318" s="241" t="str">
        <f t="shared" si="1"/>
        <v>CA0054100500</v>
      </c>
      <c r="B318" s="241" t="str">
        <f t="shared" si="2"/>
        <v>Mens-AUM-Kurta-LS-Indigo (XL)</v>
      </c>
      <c r="C318" s="227">
        <f t="shared" si="3"/>
        <v>3.25</v>
      </c>
      <c r="D318" s="246" t="s">
        <v>11727</v>
      </c>
      <c r="E318" s="248">
        <v>39.0</v>
      </c>
      <c r="F318" s="248">
        <v>1131.0</v>
      </c>
    </row>
    <row r="319">
      <c r="A319" s="241" t="str">
        <f t="shared" si="1"/>
        <v>CA0054100600</v>
      </c>
      <c r="B319" s="241" t="str">
        <f t="shared" si="2"/>
        <v>Mens-AUM-Kurta-LS-Indigo (XXL)</v>
      </c>
      <c r="C319" s="227">
        <f t="shared" si="3"/>
        <v>0.9166666667</v>
      </c>
      <c r="D319" s="246" t="s">
        <v>11728</v>
      </c>
      <c r="E319" s="248">
        <v>11.0</v>
      </c>
      <c r="F319" s="248">
        <v>319.0</v>
      </c>
    </row>
    <row r="320">
      <c r="A320" s="241" t="str">
        <f t="shared" si="1"/>
        <v>CA0054200100</v>
      </c>
      <c r="B320" s="241" t="str">
        <f t="shared" si="2"/>
        <v>Mens-AUM-Kurta-LS-Rust (XS)</v>
      </c>
      <c r="C320" s="227">
        <f t="shared" si="3"/>
        <v>0.25</v>
      </c>
      <c r="D320" s="246" t="s">
        <v>11729</v>
      </c>
      <c r="E320" s="248">
        <v>3.0</v>
      </c>
      <c r="F320" s="248">
        <v>60.0</v>
      </c>
    </row>
    <row r="321">
      <c r="A321" s="241" t="str">
        <f t="shared" si="1"/>
        <v>CA0054200500</v>
      </c>
      <c r="B321" s="241" t="str">
        <f t="shared" si="2"/>
        <v>Mens-AUM-Kurta-LS-Rust (XL)</v>
      </c>
      <c r="C321" s="227">
        <f t="shared" si="3"/>
        <v>0.4166666667</v>
      </c>
      <c r="D321" s="246" t="s">
        <v>11736</v>
      </c>
      <c r="E321" s="248">
        <v>5.0</v>
      </c>
      <c r="F321" s="248">
        <v>100.0</v>
      </c>
    </row>
    <row r="322">
      <c r="A322" s="241" t="str">
        <f t="shared" si="1"/>
        <v>CA0054200600</v>
      </c>
      <c r="B322" s="241" t="str">
        <f t="shared" si="2"/>
        <v>Mens-AUM-Kurta-LS-Rust (XXL)</v>
      </c>
      <c r="C322" s="227">
        <f t="shared" si="3"/>
        <v>0.08333333333</v>
      </c>
      <c r="D322" s="246" t="s">
        <v>11737</v>
      </c>
      <c r="E322" s="248">
        <v>1.0</v>
      </c>
      <c r="F322" s="248">
        <v>20.0</v>
      </c>
    </row>
    <row r="323">
      <c r="A323" s="241" t="str">
        <f t="shared" si="1"/>
        <v>CA0054300100</v>
      </c>
      <c r="B323" s="241" t="str">
        <f t="shared" si="2"/>
        <v>Mens Printed Kurta-LS- Rust (XS)</v>
      </c>
      <c r="C323" s="227">
        <f t="shared" si="3"/>
        <v>0.25</v>
      </c>
      <c r="D323" s="246" t="s">
        <v>11740</v>
      </c>
      <c r="E323" s="248">
        <v>3.0</v>
      </c>
      <c r="F323" s="248">
        <v>60.0</v>
      </c>
    </row>
    <row r="324">
      <c r="A324" s="241" t="str">
        <f t="shared" si="1"/>
        <v>CA0054300200</v>
      </c>
      <c r="B324" s="241" t="str">
        <f t="shared" si="2"/>
        <v>Mens Printed Kurta-LS- Rust (S)</v>
      </c>
      <c r="C324" s="227">
        <f t="shared" si="3"/>
        <v>0.8333333333</v>
      </c>
      <c r="D324" s="246" t="s">
        <v>11744</v>
      </c>
      <c r="E324" s="248">
        <v>10.0</v>
      </c>
      <c r="F324" s="248">
        <v>238.0</v>
      </c>
    </row>
    <row r="325">
      <c r="A325" s="241" t="str">
        <f t="shared" si="1"/>
        <v>CA0054300300</v>
      </c>
      <c r="B325" s="241" t="str">
        <f t="shared" si="2"/>
        <v>Mens Printed Kurta-LS- Rust (M)</v>
      </c>
      <c r="C325" s="227">
        <f t="shared" si="3"/>
        <v>1</v>
      </c>
      <c r="D325" s="246" t="s">
        <v>11747</v>
      </c>
      <c r="E325" s="248">
        <v>12.0</v>
      </c>
      <c r="F325" s="248">
        <v>392.0</v>
      </c>
    </row>
    <row r="326">
      <c r="A326" s="241" t="str">
        <f t="shared" si="1"/>
        <v>CA0054300400</v>
      </c>
      <c r="B326" s="241" t="str">
        <f t="shared" si="2"/>
        <v>Mens Printed Kurta-LS- Rust (L)</v>
      </c>
      <c r="C326" s="227">
        <f t="shared" si="3"/>
        <v>1.583333333</v>
      </c>
      <c r="D326" s="246" t="s">
        <v>11750</v>
      </c>
      <c r="E326" s="248">
        <v>19.0</v>
      </c>
      <c r="F326" s="248">
        <v>608.0</v>
      </c>
    </row>
    <row r="327">
      <c r="A327" s="241" t="str">
        <f t="shared" si="1"/>
        <v>CA0054300500</v>
      </c>
      <c r="B327" s="241" t="str">
        <f t="shared" si="2"/>
        <v>Mens Printed Kurta-LS- Rust (XL)</v>
      </c>
      <c r="C327" s="227">
        <f t="shared" si="3"/>
        <v>0.4166666667</v>
      </c>
      <c r="D327" s="246" t="s">
        <v>11753</v>
      </c>
      <c r="E327" s="248">
        <v>5.0</v>
      </c>
      <c r="F327" s="248">
        <v>138.0</v>
      </c>
    </row>
    <row r="328">
      <c r="A328" s="241" t="str">
        <f t="shared" si="1"/>
        <v>CA0054300600</v>
      </c>
      <c r="B328" s="241" t="str">
        <f t="shared" si="2"/>
        <v>Mens Printed Kurta-LS- Rust (XXL)</v>
      </c>
      <c r="C328" s="227">
        <f t="shared" si="3"/>
        <v>0.08333333333</v>
      </c>
      <c r="D328" s="246" t="s">
        <v>11756</v>
      </c>
      <c r="E328" s="248">
        <v>1.0</v>
      </c>
      <c r="F328" s="248">
        <v>39.0</v>
      </c>
    </row>
    <row r="329">
      <c r="A329" s="241" t="str">
        <f t="shared" si="1"/>
        <v>CA0054400200</v>
      </c>
      <c r="B329" s="241" t="str">
        <f t="shared" si="2"/>
        <v>Mens Printed Kurta-LS- Indigo (S)</v>
      </c>
      <c r="C329" s="227">
        <f t="shared" si="3"/>
        <v>0.5833333333</v>
      </c>
      <c r="D329" s="246" t="s">
        <v>11763</v>
      </c>
      <c r="E329" s="248">
        <v>7.0</v>
      </c>
      <c r="F329" s="248">
        <v>140.0</v>
      </c>
    </row>
    <row r="330">
      <c r="A330" s="241" t="str">
        <f t="shared" si="1"/>
        <v>CA0054400300</v>
      </c>
      <c r="B330" s="241" t="str">
        <f t="shared" si="2"/>
        <v>Mens Printed Kurta-LS- Indigo (M)</v>
      </c>
      <c r="C330" s="227">
        <f t="shared" si="3"/>
        <v>0.5</v>
      </c>
      <c r="D330" s="246" t="s">
        <v>11766</v>
      </c>
      <c r="E330" s="248">
        <v>6.0</v>
      </c>
      <c r="F330" s="248">
        <v>158.0</v>
      </c>
    </row>
    <row r="331">
      <c r="A331" s="241" t="str">
        <f t="shared" si="1"/>
        <v>CA0054400400</v>
      </c>
      <c r="B331" s="241" t="str">
        <f t="shared" si="2"/>
        <v>Mens Printed Kurta-LS- Indigo (L)</v>
      </c>
      <c r="C331" s="227">
        <f t="shared" si="3"/>
        <v>0</v>
      </c>
      <c r="D331" s="246" t="s">
        <v>11769</v>
      </c>
      <c r="E331" s="248">
        <v>0.0</v>
      </c>
      <c r="F331" s="248">
        <v>0.0</v>
      </c>
    </row>
    <row r="332">
      <c r="A332" s="241" t="str">
        <f t="shared" si="1"/>
        <v>CA0054500100</v>
      </c>
      <c r="B332" s="241" t="str">
        <f t="shared" si="2"/>
        <v>Mens Printed Kurta-LS- Undyed (XS)</v>
      </c>
      <c r="C332" s="227">
        <f t="shared" si="3"/>
        <v>0.1666666667</v>
      </c>
      <c r="D332" s="246" t="s">
        <v>11778</v>
      </c>
      <c r="E332" s="248">
        <v>2.0</v>
      </c>
      <c r="F332" s="248">
        <v>38.0</v>
      </c>
    </row>
    <row r="333">
      <c r="A333" s="241" t="str">
        <f t="shared" si="1"/>
        <v>CA0054500200</v>
      </c>
      <c r="B333" s="241" t="str">
        <f t="shared" si="2"/>
        <v>Mens Printed Kurta-LS- Undyed (S)</v>
      </c>
      <c r="C333" s="227">
        <f t="shared" si="3"/>
        <v>0.75</v>
      </c>
      <c r="D333" s="246" t="s">
        <v>11782</v>
      </c>
      <c r="E333" s="248">
        <v>9.0</v>
      </c>
      <c r="F333" s="248">
        <v>199.0</v>
      </c>
    </row>
    <row r="334">
      <c r="A334" s="241" t="str">
        <f t="shared" si="1"/>
        <v>CA0054500300</v>
      </c>
      <c r="B334" s="241" t="str">
        <f t="shared" si="2"/>
        <v>Mens Printed Kurta-LS- Undyed (M)</v>
      </c>
      <c r="C334" s="227">
        <f t="shared" si="3"/>
        <v>1.166666667</v>
      </c>
      <c r="D334" s="246" t="s">
        <v>11785</v>
      </c>
      <c r="E334" s="248">
        <v>14.0</v>
      </c>
      <c r="F334" s="248">
        <v>337.0</v>
      </c>
    </row>
    <row r="335">
      <c r="A335" s="241" t="str">
        <f t="shared" si="1"/>
        <v>CA0054500400</v>
      </c>
      <c r="B335" s="241" t="str">
        <f t="shared" si="2"/>
        <v>Mens Printed Kurta-LS- Undyed (L)</v>
      </c>
      <c r="C335" s="227">
        <f t="shared" si="3"/>
        <v>0.75</v>
      </c>
      <c r="D335" s="246" t="s">
        <v>11788</v>
      </c>
      <c r="E335" s="248">
        <v>9.0</v>
      </c>
      <c r="F335" s="248">
        <v>218.0</v>
      </c>
    </row>
    <row r="336">
      <c r="A336" s="241" t="str">
        <f t="shared" si="1"/>
        <v>CA0054500500</v>
      </c>
      <c r="B336" s="241" t="str">
        <f t="shared" si="2"/>
        <v>Mens Printed Kurta-LS- Undyed (XL)</v>
      </c>
      <c r="C336" s="227">
        <f t="shared" si="3"/>
        <v>0.08333333333</v>
      </c>
      <c r="D336" s="246" t="s">
        <v>11791</v>
      </c>
      <c r="E336" s="248">
        <v>1.0</v>
      </c>
      <c r="F336" s="248">
        <v>39.0</v>
      </c>
    </row>
    <row r="337">
      <c r="A337" s="241" t="str">
        <f t="shared" si="1"/>
        <v>CA0058500200</v>
      </c>
      <c r="B337" s="241" t="str">
        <f t="shared" si="2"/>
        <v>Mens-Hemp-Kurta-Beige-SS (S)</v>
      </c>
      <c r="C337" s="227">
        <f t="shared" si="3"/>
        <v>0.5833333333</v>
      </c>
      <c r="D337" s="246" t="s">
        <v>11794</v>
      </c>
      <c r="E337" s="248">
        <v>7.0</v>
      </c>
      <c r="F337" s="248">
        <v>176.0</v>
      </c>
    </row>
    <row r="338">
      <c r="A338" s="241" t="str">
        <f t="shared" si="1"/>
        <v>CA0058500400</v>
      </c>
      <c r="B338" s="241" t="str">
        <f t="shared" si="2"/>
        <v>Mens-Hemp-Kurta-Beige-SS (L)</v>
      </c>
      <c r="C338" s="227">
        <f t="shared" si="3"/>
        <v>2.166666667</v>
      </c>
      <c r="D338" s="246" t="s">
        <v>11798</v>
      </c>
      <c r="E338" s="248">
        <v>26.0</v>
      </c>
      <c r="F338" s="248">
        <v>676.0</v>
      </c>
    </row>
    <row r="339">
      <c r="A339" s="241" t="str">
        <f t="shared" si="1"/>
        <v>CA0058500500</v>
      </c>
      <c r="B339" s="241" t="str">
        <f t="shared" si="2"/>
        <v>Mens-Hemp-Kurta-Beige-SS (XL)</v>
      </c>
      <c r="C339" s="227">
        <f t="shared" si="3"/>
        <v>1.583333333</v>
      </c>
      <c r="D339" s="246" t="s">
        <v>11801</v>
      </c>
      <c r="E339" s="248">
        <v>19.0</v>
      </c>
      <c r="F339" s="248">
        <v>486.0</v>
      </c>
    </row>
    <row r="340">
      <c r="A340" s="241" t="str">
        <f t="shared" si="1"/>
        <v>CA0058600200</v>
      </c>
      <c r="B340" s="241" t="str">
        <f t="shared" si="2"/>
        <v>Mens-Hemp-Kurta-Black-SS (S)</v>
      </c>
      <c r="C340" s="227">
        <f t="shared" si="3"/>
        <v>0.3333333333</v>
      </c>
      <c r="D340" s="246" t="s">
        <v>11804</v>
      </c>
      <c r="E340" s="248">
        <v>4.0</v>
      </c>
      <c r="F340" s="248">
        <v>104.0</v>
      </c>
    </row>
    <row r="341">
      <c r="A341" s="241" t="str">
        <f t="shared" si="1"/>
        <v>CA0058600300</v>
      </c>
      <c r="B341" s="241" t="str">
        <f t="shared" si="2"/>
        <v>Mens-Hemp-Kurta-Black-SS (M)</v>
      </c>
      <c r="C341" s="227">
        <f t="shared" si="3"/>
        <v>1.25</v>
      </c>
      <c r="D341" s="246" t="s">
        <v>11808</v>
      </c>
      <c r="E341" s="248">
        <v>15.0</v>
      </c>
      <c r="F341" s="248">
        <v>377.0</v>
      </c>
    </row>
    <row r="342">
      <c r="A342" s="241" t="str">
        <f t="shared" si="1"/>
        <v>CA0058600400</v>
      </c>
      <c r="B342" s="241" t="str">
        <f t="shared" si="2"/>
        <v>Mens-Hemp-Kurta-Black-SS (L)</v>
      </c>
      <c r="C342" s="227">
        <f t="shared" si="3"/>
        <v>1.5</v>
      </c>
      <c r="D342" s="246" t="s">
        <v>11811</v>
      </c>
      <c r="E342" s="248">
        <v>18.0</v>
      </c>
      <c r="F342" s="248">
        <v>468.0</v>
      </c>
    </row>
    <row r="343">
      <c r="A343" s="241" t="str">
        <f t="shared" si="1"/>
        <v>CA0058600500</v>
      </c>
      <c r="B343" s="241" t="str">
        <f t="shared" si="2"/>
        <v>Mens-Hemp-Kurta-Black-SS (XL)</v>
      </c>
      <c r="C343" s="227">
        <f t="shared" si="3"/>
        <v>0.5833333333</v>
      </c>
      <c r="D343" s="246" t="s">
        <v>11814</v>
      </c>
      <c r="E343" s="248">
        <v>7.0</v>
      </c>
      <c r="F343" s="248">
        <v>182.0</v>
      </c>
    </row>
    <row r="344">
      <c r="A344" s="241" t="str">
        <f t="shared" si="1"/>
        <v>CA0058700200</v>
      </c>
      <c r="B344" s="241" t="str">
        <f t="shared" si="2"/>
        <v>Mens-Hemp-Kurta-White-SS (S)</v>
      </c>
      <c r="C344" s="227">
        <f t="shared" si="3"/>
        <v>3.666666667</v>
      </c>
      <c r="D344" s="246" t="s">
        <v>11817</v>
      </c>
      <c r="E344" s="248">
        <v>44.0</v>
      </c>
      <c r="F344" s="248">
        <v>1087.53</v>
      </c>
    </row>
    <row r="345">
      <c r="A345" s="241" t="str">
        <f t="shared" si="1"/>
        <v>CA0058700300</v>
      </c>
      <c r="B345" s="241" t="str">
        <f t="shared" si="2"/>
        <v>Mens-Hemp-Kurta-White-SS (M)</v>
      </c>
      <c r="C345" s="227">
        <f t="shared" si="3"/>
        <v>4.25</v>
      </c>
      <c r="D345" s="246" t="s">
        <v>11821</v>
      </c>
      <c r="E345" s="248">
        <v>51.0</v>
      </c>
      <c r="F345" s="248">
        <v>1294.0</v>
      </c>
    </row>
    <row r="346">
      <c r="A346" s="241" t="str">
        <f t="shared" si="1"/>
        <v>CA0058700400</v>
      </c>
      <c r="B346" s="241" t="str">
        <f t="shared" si="2"/>
        <v>Mens-Hemp-Kurta-White-SS (L)</v>
      </c>
      <c r="C346" s="227">
        <f t="shared" si="3"/>
        <v>2.083333333</v>
      </c>
      <c r="D346" s="246" t="s">
        <v>11824</v>
      </c>
      <c r="E346" s="248">
        <v>25.0</v>
      </c>
      <c r="F346" s="248">
        <v>650.0</v>
      </c>
    </row>
    <row r="347">
      <c r="A347" s="241" t="str">
        <f t="shared" si="1"/>
        <v>CA0058700500</v>
      </c>
      <c r="B347" s="241" t="str">
        <f t="shared" si="2"/>
        <v>Mens-Hemp-Kurta-White-SS (XL)</v>
      </c>
      <c r="C347" s="227">
        <f t="shared" si="3"/>
        <v>4.5</v>
      </c>
      <c r="D347" s="246" t="s">
        <v>11827</v>
      </c>
      <c r="E347" s="248">
        <v>54.0</v>
      </c>
      <c r="F347" s="248">
        <v>1366.98</v>
      </c>
    </row>
    <row r="348">
      <c r="A348" s="241" t="str">
        <f t="shared" si="1"/>
        <v>CA0058800200</v>
      </c>
      <c r="B348" s="241" t="str">
        <f t="shared" si="2"/>
        <v>Mens-Washed-Cotton-AUM-Kurta-Sky-SS (S)</v>
      </c>
      <c r="C348" s="227">
        <f t="shared" si="3"/>
        <v>0.9166666667</v>
      </c>
      <c r="D348" s="246" t="s">
        <v>11830</v>
      </c>
      <c r="E348" s="248">
        <v>11.0</v>
      </c>
      <c r="F348" s="248">
        <v>165.0</v>
      </c>
    </row>
    <row r="349">
      <c r="A349" s="241" t="str">
        <f t="shared" si="1"/>
        <v>CA0058800300</v>
      </c>
      <c r="B349" s="241" t="str">
        <f t="shared" si="2"/>
        <v>Mens-Washed-Cotton-AUM-Kurta-Sky-SS (M)</v>
      </c>
      <c r="C349" s="227">
        <f t="shared" si="3"/>
        <v>3.25</v>
      </c>
      <c r="D349" s="246" t="s">
        <v>11834</v>
      </c>
      <c r="E349" s="248">
        <v>39.0</v>
      </c>
      <c r="F349" s="248">
        <v>585.0</v>
      </c>
    </row>
    <row r="350">
      <c r="A350" s="241" t="str">
        <f t="shared" si="1"/>
        <v>CA0058800300-1</v>
      </c>
      <c r="B350" s="241" t="str">
        <f t="shared" si="2"/>
        <v>Mens-Washed-Cotton-AUM-Kurta-Sky-SS-1</v>
      </c>
      <c r="C350" s="227">
        <f t="shared" si="3"/>
        <v>0.75</v>
      </c>
      <c r="D350" s="246" t="s">
        <v>17910</v>
      </c>
      <c r="E350" s="248">
        <v>9.0</v>
      </c>
      <c r="F350" s="248">
        <v>234.0</v>
      </c>
    </row>
    <row r="351">
      <c r="A351" s="241" t="str">
        <f t="shared" si="1"/>
        <v>CA0058800400</v>
      </c>
      <c r="B351" s="241" t="str">
        <f t="shared" si="2"/>
        <v>Mens-Washed-Cotton-AUM-Kurta-Sky-SS (L)</v>
      </c>
      <c r="C351" s="227">
        <f t="shared" si="3"/>
        <v>4.25</v>
      </c>
      <c r="D351" s="246" t="s">
        <v>11837</v>
      </c>
      <c r="E351" s="248">
        <v>51.0</v>
      </c>
      <c r="F351" s="248">
        <v>765.0</v>
      </c>
    </row>
    <row r="352">
      <c r="A352" s="241" t="str">
        <f t="shared" si="1"/>
        <v>CA0058800400-1</v>
      </c>
      <c r="B352" s="241" t="str">
        <f t="shared" si="2"/>
        <v>Mens-Washed-Cotton-AUM-Kurta-Sky-SS-1</v>
      </c>
      <c r="C352" s="227">
        <f t="shared" si="3"/>
        <v>0.75</v>
      </c>
      <c r="D352" s="246" t="s">
        <v>17911</v>
      </c>
      <c r="E352" s="248">
        <v>9.0</v>
      </c>
      <c r="F352" s="248">
        <v>234.0</v>
      </c>
    </row>
    <row r="353">
      <c r="A353" s="241" t="str">
        <f t="shared" si="1"/>
        <v>CA0058800500</v>
      </c>
      <c r="B353" s="241" t="str">
        <f t="shared" si="2"/>
        <v>Mens-Washed-Cotton-AUM-Kurta-Sky-SS (XL)</v>
      </c>
      <c r="C353" s="227">
        <f t="shared" si="3"/>
        <v>2.083333333</v>
      </c>
      <c r="D353" s="246" t="s">
        <v>11840</v>
      </c>
      <c r="E353" s="248">
        <v>25.0</v>
      </c>
      <c r="F353" s="248">
        <v>375.0</v>
      </c>
    </row>
    <row r="354">
      <c r="A354" s="241" t="str">
        <f t="shared" si="1"/>
        <v>CA0058800500-1</v>
      </c>
      <c r="B354" s="241" t="str">
        <f t="shared" si="2"/>
        <v>Mens-Washed-Cotton-AUM-Kurta-Sky-SS-1</v>
      </c>
      <c r="C354" s="227">
        <f t="shared" si="3"/>
        <v>0.6666666667</v>
      </c>
      <c r="D354" s="246" t="s">
        <v>17912</v>
      </c>
      <c r="E354" s="248">
        <v>8.0</v>
      </c>
      <c r="F354" s="248">
        <v>208.0</v>
      </c>
    </row>
    <row r="355">
      <c r="A355" s="241" t="str">
        <f t="shared" si="1"/>
        <v>CA0058900200</v>
      </c>
      <c r="B355" s="241" t="str">
        <f t="shared" si="2"/>
        <v>Mens-Hemp-Kurta-Beige (S)</v>
      </c>
      <c r="C355" s="227">
        <f t="shared" si="3"/>
        <v>0.75</v>
      </c>
      <c r="D355" s="246" t="s">
        <v>11843</v>
      </c>
      <c r="E355" s="248">
        <v>9.0</v>
      </c>
      <c r="F355" s="248">
        <v>205.0</v>
      </c>
    </row>
    <row r="356">
      <c r="A356" s="241" t="str">
        <f t="shared" si="1"/>
        <v>CA0058900300</v>
      </c>
      <c r="B356" s="241" t="str">
        <f t="shared" si="2"/>
        <v>Mens-Hemp-Kurta-Beige (M)</v>
      </c>
      <c r="C356" s="227">
        <f t="shared" si="3"/>
        <v>1.833333333</v>
      </c>
      <c r="D356" s="246" t="s">
        <v>11847</v>
      </c>
      <c r="E356" s="248">
        <v>22.0</v>
      </c>
      <c r="F356" s="248">
        <v>584.0</v>
      </c>
    </row>
    <row r="357">
      <c r="A357" s="241" t="str">
        <f t="shared" si="1"/>
        <v>CA0058900400</v>
      </c>
      <c r="B357" s="241" t="str">
        <f t="shared" si="2"/>
        <v>Mens-Hemp-Kurta-Beige (L)</v>
      </c>
      <c r="C357" s="227">
        <f t="shared" si="3"/>
        <v>0</v>
      </c>
      <c r="D357" s="246" t="s">
        <v>11850</v>
      </c>
      <c r="E357" s="248">
        <v>0.0</v>
      </c>
      <c r="F357" s="248">
        <v>0.0</v>
      </c>
    </row>
    <row r="358">
      <c r="A358" s="241" t="str">
        <f t="shared" si="1"/>
        <v>CA0058900500</v>
      </c>
      <c r="B358" s="241" t="str">
        <f t="shared" si="2"/>
        <v>Mens-Hemp-Kurta-Beige (XL)</v>
      </c>
      <c r="C358" s="227">
        <f t="shared" si="3"/>
        <v>0.3333333333</v>
      </c>
      <c r="D358" s="246" t="s">
        <v>11853</v>
      </c>
      <c r="E358" s="248">
        <v>4.0</v>
      </c>
      <c r="F358" s="248">
        <v>89.0</v>
      </c>
    </row>
    <row r="359">
      <c r="A359" s="241" t="str">
        <f t="shared" si="1"/>
        <v>CA0059000200</v>
      </c>
      <c r="B359" s="241" t="str">
        <f t="shared" si="2"/>
        <v>Mens-Hemp-Kurta-Black (S)</v>
      </c>
      <c r="C359" s="227">
        <f t="shared" si="3"/>
        <v>0.3333333333</v>
      </c>
      <c r="D359" s="246" t="s">
        <v>11856</v>
      </c>
      <c r="E359" s="248">
        <v>4.0</v>
      </c>
      <c r="F359" s="248">
        <v>89.0</v>
      </c>
    </row>
    <row r="360">
      <c r="A360" s="241" t="str">
        <f t="shared" si="1"/>
        <v>CA0059000300</v>
      </c>
      <c r="B360" s="241" t="str">
        <f t="shared" si="2"/>
        <v>Mens-Hemp-Kurta-Black (M)</v>
      </c>
      <c r="C360" s="227">
        <f t="shared" si="3"/>
        <v>2.083333333</v>
      </c>
      <c r="D360" s="246" t="s">
        <v>11860</v>
      </c>
      <c r="E360" s="248">
        <v>25.0</v>
      </c>
      <c r="F360" s="248">
        <v>554.0</v>
      </c>
    </row>
    <row r="361">
      <c r="A361" s="241" t="str">
        <f t="shared" si="1"/>
        <v>CA0059000400</v>
      </c>
      <c r="B361" s="241" t="str">
        <f t="shared" si="2"/>
        <v>Mens-Hemp-Kurta-Black (L)</v>
      </c>
      <c r="C361" s="227">
        <f t="shared" si="3"/>
        <v>1.666666667</v>
      </c>
      <c r="D361" s="246" t="s">
        <v>11863</v>
      </c>
      <c r="E361" s="248">
        <v>20.0</v>
      </c>
      <c r="F361" s="248">
        <v>463.0</v>
      </c>
    </row>
    <row r="362">
      <c r="A362" s="241" t="str">
        <f t="shared" si="1"/>
        <v>CA0059000500</v>
      </c>
      <c r="B362" s="241" t="str">
        <f t="shared" si="2"/>
        <v>Mens-Hemp-Kurta-Black (XL)</v>
      </c>
      <c r="C362" s="227">
        <f t="shared" si="3"/>
        <v>1.583333333</v>
      </c>
      <c r="D362" s="246" t="s">
        <v>11866</v>
      </c>
      <c r="E362" s="248">
        <v>19.0</v>
      </c>
      <c r="F362" s="248">
        <v>488.0</v>
      </c>
    </row>
    <row r="363">
      <c r="A363" s="241" t="str">
        <f t="shared" si="1"/>
        <v>CA0059100200</v>
      </c>
      <c r="B363" s="241" t="str">
        <f t="shared" si="2"/>
        <v>Mens-Hemp-Kurta (S)</v>
      </c>
      <c r="C363" s="227">
        <f t="shared" si="3"/>
        <v>3.25</v>
      </c>
      <c r="D363" s="246" t="s">
        <v>11869</v>
      </c>
      <c r="E363" s="248">
        <v>39.0</v>
      </c>
      <c r="F363" s="248">
        <v>850.0</v>
      </c>
    </row>
    <row r="364">
      <c r="A364" s="241" t="str">
        <f t="shared" si="1"/>
        <v>CA0059100300</v>
      </c>
      <c r="B364" s="241" t="str">
        <f t="shared" si="2"/>
        <v>Mens-Hemp-Kurta (M)</v>
      </c>
      <c r="C364" s="227">
        <f t="shared" si="3"/>
        <v>0.6666666667</v>
      </c>
      <c r="D364" s="246" t="s">
        <v>11873</v>
      </c>
      <c r="E364" s="248">
        <v>8.0</v>
      </c>
      <c r="F364" s="248">
        <v>223.0</v>
      </c>
    </row>
    <row r="365">
      <c r="A365" s="241" t="str">
        <f t="shared" si="1"/>
        <v>CA0059100400</v>
      </c>
      <c r="B365" s="241" t="str">
        <f t="shared" si="2"/>
        <v>Mens-Hemp-Kurta (L)</v>
      </c>
      <c r="C365" s="227">
        <f t="shared" si="3"/>
        <v>1.25</v>
      </c>
      <c r="D365" s="246" t="s">
        <v>11876</v>
      </c>
      <c r="E365" s="248">
        <v>15.0</v>
      </c>
      <c r="F365" s="248">
        <v>345.0</v>
      </c>
    </row>
    <row r="366">
      <c r="A366" s="241" t="str">
        <f t="shared" si="1"/>
        <v>CA0059100500</v>
      </c>
      <c r="B366" s="241" t="str">
        <f t="shared" si="2"/>
        <v>Mens-Hemp-Kurta (XL)</v>
      </c>
      <c r="C366" s="227">
        <f t="shared" si="3"/>
        <v>1.583333333</v>
      </c>
      <c r="D366" s="246" t="s">
        <v>11879</v>
      </c>
      <c r="E366" s="248">
        <v>19.0</v>
      </c>
      <c r="F366" s="248">
        <v>416.0</v>
      </c>
    </row>
    <row r="367">
      <c r="A367" s="241" t="str">
        <f t="shared" si="1"/>
        <v>CA0059300406</v>
      </c>
      <c r="B367" s="241" t="str">
        <f t="shared" si="2"/>
        <v>Chambray Kurta for Men (L)</v>
      </c>
      <c r="C367" s="227">
        <f t="shared" si="3"/>
        <v>0.08333333333</v>
      </c>
      <c r="D367" s="246" t="s">
        <v>11889</v>
      </c>
      <c r="E367" s="248">
        <v>1.0</v>
      </c>
      <c r="F367" s="248">
        <v>39.0</v>
      </c>
    </row>
    <row r="368">
      <c r="A368" s="241" t="str">
        <f t="shared" si="1"/>
        <v>CA0059600306</v>
      </c>
      <c r="B368" s="241" t="str">
        <f t="shared" si="2"/>
        <v>White Cotton Dobby Kurta for Men (M)</v>
      </c>
      <c r="C368" s="227">
        <f t="shared" si="3"/>
        <v>0</v>
      </c>
      <c r="D368" s="246" t="s">
        <v>11899</v>
      </c>
      <c r="E368" s="248">
        <v>0.0</v>
      </c>
      <c r="F368" s="248">
        <v>0.0</v>
      </c>
    </row>
    <row r="369">
      <c r="A369" s="241" t="str">
        <f t="shared" si="1"/>
        <v>CA0059600406</v>
      </c>
      <c r="B369" s="241" t="str">
        <f t="shared" si="2"/>
        <v>White Cotton Dobby Kurta for Men (L)</v>
      </c>
      <c r="C369" s="227">
        <f t="shared" si="3"/>
        <v>0.1666666667</v>
      </c>
      <c r="D369" s="246" t="s">
        <v>11903</v>
      </c>
      <c r="E369" s="248">
        <v>2.0</v>
      </c>
      <c r="F369" s="248">
        <v>25.0</v>
      </c>
    </row>
    <row r="370">
      <c r="A370" s="241" t="str">
        <f t="shared" si="1"/>
        <v>CA0060400200</v>
      </c>
      <c r="B370" s="241" t="str">
        <f t="shared" si="2"/>
        <v>Men Organic Cotton Relaxed Fit Pants (S)</v>
      </c>
      <c r="C370" s="227">
        <f t="shared" si="3"/>
        <v>7.916666667</v>
      </c>
      <c r="D370" s="246" t="s">
        <v>11921</v>
      </c>
      <c r="E370" s="248">
        <v>95.0</v>
      </c>
      <c r="F370" s="248">
        <v>2924.48</v>
      </c>
    </row>
    <row r="371">
      <c r="A371" s="241" t="str">
        <f t="shared" si="1"/>
        <v>CA0060400300</v>
      </c>
      <c r="B371" s="241" t="str">
        <f t="shared" si="2"/>
        <v>Men Organic Cotton Relaxed Fit Pants (M)</v>
      </c>
      <c r="C371" s="227">
        <f t="shared" si="3"/>
        <v>15.16666667</v>
      </c>
      <c r="D371" s="246" t="s">
        <v>11923</v>
      </c>
      <c r="E371" s="248">
        <v>182.0</v>
      </c>
      <c r="F371" s="248">
        <v>5824.0</v>
      </c>
    </row>
    <row r="372">
      <c r="A372" s="241" t="str">
        <f t="shared" si="1"/>
        <v>CA0060400400</v>
      </c>
      <c r="B372" s="241" t="str">
        <f t="shared" si="2"/>
        <v>Men Organic Cotton Relaxed Fit Pants (L)</v>
      </c>
      <c r="C372" s="227">
        <f t="shared" si="3"/>
        <v>12.5</v>
      </c>
      <c r="D372" s="246" t="s">
        <v>11924</v>
      </c>
      <c r="E372" s="248">
        <v>150.0</v>
      </c>
      <c r="F372" s="248">
        <v>4800.0</v>
      </c>
    </row>
    <row r="373">
      <c r="A373" s="241" t="str">
        <f t="shared" si="1"/>
        <v>CA0060400500</v>
      </c>
      <c r="B373" s="241" t="str">
        <f t="shared" si="2"/>
        <v>Men Organic Cotton Relaxed Fit Pants (XL)</v>
      </c>
      <c r="C373" s="227">
        <f t="shared" si="3"/>
        <v>6.5</v>
      </c>
      <c r="D373" s="246" t="s">
        <v>11925</v>
      </c>
      <c r="E373" s="248">
        <v>78.0</v>
      </c>
      <c r="F373" s="248">
        <v>2370.48</v>
      </c>
    </row>
    <row r="374">
      <c r="A374" s="241" t="str">
        <f t="shared" si="1"/>
        <v>CA0060400600</v>
      </c>
      <c r="B374" s="241" t="str">
        <f t="shared" si="2"/>
        <v>Men Organic Cotton Relaxed Fit Pants (XXL)</v>
      </c>
      <c r="C374" s="227">
        <f t="shared" si="3"/>
        <v>1.166666667</v>
      </c>
      <c r="D374" s="246" t="s">
        <v>11926</v>
      </c>
      <c r="E374" s="248">
        <v>14.0</v>
      </c>
      <c r="F374" s="248">
        <v>424.39</v>
      </c>
    </row>
    <row r="375">
      <c r="A375" s="241" t="str">
        <f t="shared" si="1"/>
        <v>CA0060500200</v>
      </c>
      <c r="B375" s="241" t="str">
        <f t="shared" si="2"/>
        <v>Men Organic Cotton Relaxed Fit Pants - Beige (S)</v>
      </c>
      <c r="C375" s="227">
        <f t="shared" si="3"/>
        <v>3.833333333</v>
      </c>
      <c r="D375" s="246" t="s">
        <v>11927</v>
      </c>
      <c r="E375" s="248">
        <v>46.0</v>
      </c>
      <c r="F375" s="248">
        <v>1134.15</v>
      </c>
    </row>
    <row r="376">
      <c r="A376" s="241" t="str">
        <f t="shared" si="1"/>
        <v>CA0060500300</v>
      </c>
      <c r="B376" s="241" t="str">
        <f t="shared" si="2"/>
        <v>Men Organic Cotton Relaxed Fit Pants - Beige (M)</v>
      </c>
      <c r="C376" s="227">
        <f t="shared" si="3"/>
        <v>7.416666667</v>
      </c>
      <c r="D376" s="246" t="s">
        <v>11929</v>
      </c>
      <c r="E376" s="248">
        <v>89.0</v>
      </c>
      <c r="F376" s="248">
        <v>2478.0</v>
      </c>
    </row>
    <row r="377">
      <c r="A377" s="241" t="str">
        <f t="shared" si="1"/>
        <v>CA0060500400</v>
      </c>
      <c r="B377" s="241" t="str">
        <f t="shared" si="2"/>
        <v>Men Organic Cotton Relaxed Fit Pants - Beige (L)</v>
      </c>
      <c r="C377" s="227">
        <f t="shared" si="3"/>
        <v>3.916666667</v>
      </c>
      <c r="D377" s="246" t="s">
        <v>11930</v>
      </c>
      <c r="E377" s="248">
        <v>47.0</v>
      </c>
      <c r="F377" s="248">
        <v>1364.0</v>
      </c>
    </row>
    <row r="378">
      <c r="A378" s="241" t="str">
        <f t="shared" si="1"/>
        <v>CA0060500500</v>
      </c>
      <c r="B378" s="241" t="str">
        <f t="shared" si="2"/>
        <v>Men Organic Cotton Relaxed Fit Pants - Beige (XL)</v>
      </c>
      <c r="C378" s="227">
        <f t="shared" si="3"/>
        <v>1.25</v>
      </c>
      <c r="D378" s="246" t="s">
        <v>11931</v>
      </c>
      <c r="E378" s="248">
        <v>15.0</v>
      </c>
      <c r="F378" s="248">
        <v>470.0</v>
      </c>
    </row>
    <row r="379">
      <c r="A379" s="241" t="str">
        <f t="shared" si="1"/>
        <v>CA0060500506</v>
      </c>
      <c r="B379" s="241" t="str">
        <f t="shared" si="2"/>
        <v>Mens-Washed-Cotton-Draw-String-Pants-Khaki</v>
      </c>
      <c r="C379" s="227">
        <f t="shared" si="3"/>
        <v>3.583333333</v>
      </c>
      <c r="D379" s="246" t="s">
        <v>11932</v>
      </c>
      <c r="E379" s="248">
        <v>43.0</v>
      </c>
      <c r="F379" s="248">
        <v>1376.0</v>
      </c>
    </row>
    <row r="380">
      <c r="A380" s="241" t="str">
        <f t="shared" si="1"/>
        <v>CA0060600200</v>
      </c>
      <c r="B380" s="241" t="str">
        <f t="shared" si="2"/>
        <v>Men Organic Cotton Relaxed Fit Pants - Khaki (S)</v>
      </c>
      <c r="C380" s="227">
        <f t="shared" si="3"/>
        <v>5.666666667</v>
      </c>
      <c r="D380" s="246" t="s">
        <v>17913</v>
      </c>
      <c r="E380" s="248">
        <v>68.0</v>
      </c>
      <c r="F380" s="248">
        <v>2176.0</v>
      </c>
    </row>
    <row r="381">
      <c r="A381" s="241" t="str">
        <f t="shared" si="1"/>
        <v>CA0060600300</v>
      </c>
      <c r="B381" s="241" t="str">
        <f t="shared" si="2"/>
        <v>Men Organic Cotton Relaxed Fit Pants - Khaki (M)</v>
      </c>
      <c r="C381" s="227">
        <f t="shared" si="3"/>
        <v>9.833333333</v>
      </c>
      <c r="D381" s="246" t="s">
        <v>17914</v>
      </c>
      <c r="E381" s="248">
        <v>118.0</v>
      </c>
      <c r="F381" s="248">
        <v>3756.9</v>
      </c>
    </row>
    <row r="382">
      <c r="A382" s="241" t="str">
        <f t="shared" si="1"/>
        <v>CA0060600400</v>
      </c>
      <c r="B382" s="241" t="str">
        <f t="shared" si="2"/>
        <v>Men Organic Cotton Relaxed Fit Pants - Khaki (L)</v>
      </c>
      <c r="C382" s="227">
        <f t="shared" si="3"/>
        <v>8.916666667</v>
      </c>
      <c r="D382" s="246" t="s">
        <v>17915</v>
      </c>
      <c r="E382" s="248">
        <v>107.0</v>
      </c>
      <c r="F382" s="248">
        <v>3406.03</v>
      </c>
    </row>
    <row r="383">
      <c r="A383" s="241" t="str">
        <f t="shared" si="1"/>
        <v>CA0060600500</v>
      </c>
      <c r="B383" s="241" t="str">
        <f t="shared" si="2"/>
        <v>Men Organic Cotton Relaxed Fit Pants - Khaki (XL)</v>
      </c>
      <c r="C383" s="227">
        <f t="shared" si="3"/>
        <v>3.416666667</v>
      </c>
      <c r="D383" s="246" t="s">
        <v>17916</v>
      </c>
      <c r="E383" s="248">
        <v>41.0</v>
      </c>
      <c r="F383" s="248">
        <v>1312.0</v>
      </c>
    </row>
    <row r="384">
      <c r="A384" s="241" t="str">
        <f t="shared" si="1"/>
        <v>CA0060700200</v>
      </c>
      <c r="B384" s="241" t="str">
        <f t="shared" si="2"/>
        <v>Men Organic Cotton Relaxed Fit Pants - Undyed (S)</v>
      </c>
      <c r="C384" s="227">
        <f t="shared" si="3"/>
        <v>7.083333333</v>
      </c>
      <c r="D384" s="246" t="s">
        <v>11940</v>
      </c>
      <c r="E384" s="248">
        <v>85.0</v>
      </c>
      <c r="F384" s="248">
        <v>2526.77</v>
      </c>
    </row>
    <row r="385">
      <c r="A385" s="241" t="str">
        <f t="shared" si="1"/>
        <v>CA0060700300</v>
      </c>
      <c r="B385" s="241" t="str">
        <f t="shared" si="2"/>
        <v>Men Organic Cotton Relaxed Fit Pants - Undyed (M)</v>
      </c>
      <c r="C385" s="227">
        <f t="shared" si="3"/>
        <v>11.25</v>
      </c>
      <c r="D385" s="246" t="s">
        <v>11942</v>
      </c>
      <c r="E385" s="248">
        <v>135.0</v>
      </c>
      <c r="F385" s="248">
        <v>3850.96</v>
      </c>
    </row>
    <row r="386">
      <c r="A386" s="241" t="str">
        <f t="shared" si="1"/>
        <v>CA0060700400</v>
      </c>
      <c r="B386" s="241" t="str">
        <f t="shared" si="2"/>
        <v>Men Organic Cotton Relaxed Fit Pants - Undyed (L)</v>
      </c>
      <c r="C386" s="227">
        <f t="shared" si="3"/>
        <v>8.166666667</v>
      </c>
      <c r="D386" s="246" t="s">
        <v>11943</v>
      </c>
      <c r="E386" s="248">
        <v>98.0</v>
      </c>
      <c r="F386" s="248">
        <v>2962.32</v>
      </c>
    </row>
    <row r="387">
      <c r="A387" s="241" t="str">
        <f t="shared" si="1"/>
        <v>CA0060700500</v>
      </c>
      <c r="B387" s="241" t="str">
        <f t="shared" si="2"/>
        <v>Men Organic Cotton Relaxed Fit Pants - Undyed (XL)</v>
      </c>
      <c r="C387" s="227">
        <f t="shared" si="3"/>
        <v>2.666666667</v>
      </c>
      <c r="D387" s="246" t="s">
        <v>11944</v>
      </c>
      <c r="E387" s="248">
        <v>32.0</v>
      </c>
      <c r="F387" s="248">
        <v>957.76</v>
      </c>
    </row>
    <row r="388">
      <c r="A388" s="241" t="str">
        <f t="shared" si="1"/>
        <v>CA0060800200</v>
      </c>
      <c r="B388" s="241" t="str">
        <f t="shared" si="2"/>
        <v>Mens Organic Drawstring Pant, Moss (S)</v>
      </c>
      <c r="C388" s="227">
        <f t="shared" si="3"/>
        <v>1.416666667</v>
      </c>
      <c r="D388" s="246" t="s">
        <v>11945</v>
      </c>
      <c r="E388" s="248">
        <v>17.0</v>
      </c>
      <c r="F388" s="248">
        <v>433.32</v>
      </c>
    </row>
    <row r="389">
      <c r="A389" s="241" t="str">
        <f t="shared" si="1"/>
        <v>CA0060800300</v>
      </c>
      <c r="B389" s="241" t="str">
        <f t="shared" si="2"/>
        <v>Mens Organic Drawstring Pant, Moss (M)</v>
      </c>
      <c r="C389" s="227">
        <f t="shared" si="3"/>
        <v>4.75</v>
      </c>
      <c r="D389" s="246" t="s">
        <v>11947</v>
      </c>
      <c r="E389" s="248">
        <v>57.0</v>
      </c>
      <c r="F389" s="248">
        <v>1543.52</v>
      </c>
    </row>
    <row r="390">
      <c r="A390" s="241" t="str">
        <f t="shared" si="1"/>
        <v>CA0060800400</v>
      </c>
      <c r="B390" s="241" t="str">
        <f t="shared" si="2"/>
        <v>Mens Organic Drawstring Pant, Moss (L)</v>
      </c>
      <c r="C390" s="227">
        <f t="shared" si="3"/>
        <v>1.75</v>
      </c>
      <c r="D390" s="246" t="s">
        <v>11948</v>
      </c>
      <c r="E390" s="248">
        <v>21.0</v>
      </c>
      <c r="F390" s="248">
        <v>612.0</v>
      </c>
    </row>
    <row r="391">
      <c r="A391" s="241" t="str">
        <f t="shared" si="1"/>
        <v>CA0060800500</v>
      </c>
      <c r="B391" s="241" t="str">
        <f t="shared" si="2"/>
        <v>Mens Organic Drawstring Pant, Moss (XL)</v>
      </c>
      <c r="C391" s="227">
        <f t="shared" si="3"/>
        <v>0.1666666667</v>
      </c>
      <c r="D391" s="246" t="s">
        <v>11949</v>
      </c>
      <c r="E391" s="248">
        <v>2.0</v>
      </c>
      <c r="F391" s="248">
        <v>54.0</v>
      </c>
    </row>
    <row r="392">
      <c r="A392" s="241" t="str">
        <f t="shared" si="1"/>
        <v>CA0060900200</v>
      </c>
      <c r="B392" s="241" t="str">
        <f t="shared" si="2"/>
        <v>Mens Organic Drawstring Pant, Indigo (S)</v>
      </c>
      <c r="C392" s="227">
        <f t="shared" si="3"/>
        <v>4</v>
      </c>
      <c r="D392" s="246" t="s">
        <v>11950</v>
      </c>
      <c r="E392" s="248">
        <v>48.0</v>
      </c>
      <c r="F392" s="248">
        <v>1536.0</v>
      </c>
    </row>
    <row r="393">
      <c r="A393" s="241" t="str">
        <f t="shared" si="1"/>
        <v>CA0060900300</v>
      </c>
      <c r="B393" s="241" t="str">
        <f t="shared" si="2"/>
        <v>Mens Organic Drawstring Pant, Indigo (M)</v>
      </c>
      <c r="C393" s="227">
        <f t="shared" si="3"/>
        <v>5.5</v>
      </c>
      <c r="D393" s="246" t="s">
        <v>11952</v>
      </c>
      <c r="E393" s="248">
        <v>66.0</v>
      </c>
      <c r="F393" s="248">
        <v>2112.0</v>
      </c>
    </row>
    <row r="394">
      <c r="A394" s="241" t="str">
        <f t="shared" si="1"/>
        <v>CA0060900400</v>
      </c>
      <c r="B394" s="241" t="str">
        <f t="shared" si="2"/>
        <v>Mens Organic Drawstring Pant, Indigo (L)</v>
      </c>
      <c r="C394" s="227">
        <f t="shared" si="3"/>
        <v>4.583333333</v>
      </c>
      <c r="D394" s="246" t="s">
        <v>11953</v>
      </c>
      <c r="E394" s="248">
        <v>55.0</v>
      </c>
      <c r="F394" s="248">
        <v>1734.0</v>
      </c>
    </row>
    <row r="395">
      <c r="A395" s="241" t="str">
        <f t="shared" si="1"/>
        <v>CA0060900500</v>
      </c>
      <c r="B395" s="241" t="str">
        <f t="shared" si="2"/>
        <v>Mens Organic Drawstring Pant, Indigo (XL)</v>
      </c>
      <c r="C395" s="227">
        <f t="shared" si="3"/>
        <v>3.666666667</v>
      </c>
      <c r="D395" s="246" t="s">
        <v>11954</v>
      </c>
      <c r="E395" s="248">
        <v>44.0</v>
      </c>
      <c r="F395" s="248">
        <v>1408.0</v>
      </c>
    </row>
    <row r="396">
      <c r="A396" s="241" t="str">
        <f t="shared" si="1"/>
        <v>CA0061000200</v>
      </c>
      <c r="B396" s="241" t="str">
        <f t="shared" si="2"/>
        <v>Mens Organic Drawstring Pant, Rust (S)</v>
      </c>
      <c r="C396" s="227">
        <f t="shared" si="3"/>
        <v>0.5833333333</v>
      </c>
      <c r="D396" s="246" t="s">
        <v>11955</v>
      </c>
      <c r="E396" s="248">
        <v>7.0</v>
      </c>
      <c r="F396" s="248">
        <v>224.0</v>
      </c>
    </row>
    <row r="397">
      <c r="A397" s="241" t="str">
        <f t="shared" si="1"/>
        <v>CA0061000300</v>
      </c>
      <c r="B397" s="241" t="str">
        <f t="shared" si="2"/>
        <v>Mens Organic Drawstring Pant, Rust (M)</v>
      </c>
      <c r="C397" s="227">
        <f t="shared" si="3"/>
        <v>1.083333333</v>
      </c>
      <c r="D397" s="246" t="s">
        <v>11957</v>
      </c>
      <c r="E397" s="248">
        <v>13.0</v>
      </c>
      <c r="F397" s="248">
        <v>416.0</v>
      </c>
    </row>
    <row r="398">
      <c r="A398" s="241" t="str">
        <f t="shared" si="1"/>
        <v>CA0061000400</v>
      </c>
      <c r="B398" s="241" t="str">
        <f t="shared" si="2"/>
        <v>Mens Organic Drawstring Pant, Rust (L)</v>
      </c>
      <c r="C398" s="227">
        <f t="shared" si="3"/>
        <v>1.25</v>
      </c>
      <c r="D398" s="246" t="s">
        <v>11958</v>
      </c>
      <c r="E398" s="248">
        <v>15.0</v>
      </c>
      <c r="F398" s="248">
        <v>480.0</v>
      </c>
    </row>
    <row r="399">
      <c r="A399" s="241" t="str">
        <f t="shared" si="1"/>
        <v>CA0061000500</v>
      </c>
      <c r="B399" s="241" t="str">
        <f t="shared" si="2"/>
        <v>Mens Organic Drawstring Pant, Rust (XL)</v>
      </c>
      <c r="C399" s="227">
        <f t="shared" si="3"/>
        <v>0.6666666667</v>
      </c>
      <c r="D399" s="246" t="s">
        <v>11959</v>
      </c>
      <c r="E399" s="248">
        <v>8.0</v>
      </c>
      <c r="F399" s="248">
        <v>256.0</v>
      </c>
    </row>
    <row r="400">
      <c r="A400" s="241" t="str">
        <f t="shared" si="1"/>
        <v>CA0061500206</v>
      </c>
      <c r="B400" s="241" t="str">
        <f t="shared" si="2"/>
        <v>Men-Sweatpants-White (S)</v>
      </c>
      <c r="C400" s="227">
        <f t="shared" si="3"/>
        <v>0.4166666667</v>
      </c>
      <c r="D400" s="246" t="s">
        <v>11960</v>
      </c>
      <c r="E400" s="248">
        <v>5.0</v>
      </c>
      <c r="F400" s="248">
        <v>196.55</v>
      </c>
    </row>
    <row r="401">
      <c r="A401" s="241" t="str">
        <f t="shared" si="1"/>
        <v>CA0061500306</v>
      </c>
      <c r="B401" s="241" t="str">
        <f t="shared" si="2"/>
        <v>Men-Sweatpants-White (M)</v>
      </c>
      <c r="C401" s="227">
        <f t="shared" si="3"/>
        <v>0.6666666667</v>
      </c>
      <c r="D401" s="246" t="s">
        <v>11964</v>
      </c>
      <c r="E401" s="248">
        <v>8.0</v>
      </c>
      <c r="F401" s="248">
        <v>360.0</v>
      </c>
    </row>
    <row r="402">
      <c r="A402" s="241" t="str">
        <f t="shared" si="1"/>
        <v>CA0061500406</v>
      </c>
      <c r="B402" s="241" t="str">
        <f t="shared" si="2"/>
        <v>Men-Sweatpants-White (L)</v>
      </c>
      <c r="C402" s="227">
        <f t="shared" si="3"/>
        <v>0.3333333333</v>
      </c>
      <c r="D402" s="246" t="s">
        <v>11967</v>
      </c>
      <c r="E402" s="248">
        <v>4.0</v>
      </c>
      <c r="F402" s="248">
        <v>180.0</v>
      </c>
    </row>
    <row r="403">
      <c r="A403" s="241" t="str">
        <f t="shared" si="1"/>
        <v>CA0061500506</v>
      </c>
      <c r="B403" s="241" t="str">
        <f t="shared" si="2"/>
        <v>Men-Sweatpants-White (XL)</v>
      </c>
      <c r="C403" s="227">
        <f t="shared" si="3"/>
        <v>1.583333333</v>
      </c>
      <c r="D403" s="246" t="s">
        <v>11970</v>
      </c>
      <c r="E403" s="248">
        <v>19.0</v>
      </c>
      <c r="F403" s="248">
        <v>855.0</v>
      </c>
    </row>
    <row r="404">
      <c r="A404" s="241" t="str">
        <f t="shared" si="1"/>
        <v>CA0061500606</v>
      </c>
      <c r="B404" s="241" t="str">
        <f t="shared" si="2"/>
        <v>Men-Sweatpants-White (XXL)</v>
      </c>
      <c r="C404" s="227">
        <f t="shared" si="3"/>
        <v>0.4166666667</v>
      </c>
      <c r="D404" s="246" t="s">
        <v>11973</v>
      </c>
      <c r="E404" s="248">
        <v>5.0</v>
      </c>
      <c r="F404" s="248">
        <v>225.0</v>
      </c>
    </row>
    <row r="405">
      <c r="A405" s="241" t="str">
        <f t="shared" si="1"/>
        <v>CA0061600206</v>
      </c>
      <c r="B405" s="241" t="str">
        <f t="shared" si="2"/>
        <v>Men-Sweatpants-Navy (S)</v>
      </c>
      <c r="C405" s="227">
        <f t="shared" si="3"/>
        <v>0.08333333333</v>
      </c>
      <c r="D405" s="246" t="s">
        <v>11975</v>
      </c>
      <c r="E405" s="248">
        <v>1.0</v>
      </c>
      <c r="F405" s="248">
        <v>16.55</v>
      </c>
    </row>
    <row r="406">
      <c r="A406" s="241" t="str">
        <f t="shared" si="1"/>
        <v>CA0061600406</v>
      </c>
      <c r="B406" s="241" t="str">
        <f t="shared" si="2"/>
        <v>Men-Sweatpants-Navy (L)</v>
      </c>
      <c r="C406" s="227">
        <f t="shared" si="3"/>
        <v>0</v>
      </c>
      <c r="D406" s="246" t="s">
        <v>11982</v>
      </c>
      <c r="E406" s="248">
        <v>0.0</v>
      </c>
      <c r="F406" s="248">
        <v>0.0</v>
      </c>
    </row>
    <row r="407">
      <c r="A407" s="241" t="str">
        <f t="shared" si="1"/>
        <v>CA0061600506</v>
      </c>
      <c r="B407" s="241" t="str">
        <f t="shared" si="2"/>
        <v>Men-Sweatpants-Navy (XL)</v>
      </c>
      <c r="C407" s="227">
        <f t="shared" si="3"/>
        <v>0.08333333333</v>
      </c>
      <c r="D407" s="246" t="s">
        <v>11985</v>
      </c>
      <c r="E407" s="248">
        <v>1.0</v>
      </c>
      <c r="F407" s="248">
        <v>30.0</v>
      </c>
    </row>
    <row r="408">
      <c r="A408" s="241" t="str">
        <f t="shared" si="1"/>
        <v>CA0062200400</v>
      </c>
      <c r="B408" s="241" t="str">
        <f t="shared" si="2"/>
        <v>Hatha Yoga Mens Kurta Beige L</v>
      </c>
      <c r="C408" s="227">
        <f t="shared" si="3"/>
        <v>0.3333333333</v>
      </c>
      <c r="D408" s="246" t="s">
        <v>11999</v>
      </c>
      <c r="E408" s="248">
        <v>4.0</v>
      </c>
      <c r="F408" s="248">
        <v>66.0</v>
      </c>
    </row>
    <row r="409">
      <c r="A409" s="241" t="str">
        <f t="shared" si="1"/>
        <v>CA0062400300</v>
      </c>
      <c r="B409" s="241" t="str">
        <f t="shared" si="2"/>
        <v>Mens-Kurta-Cream</v>
      </c>
      <c r="C409" s="227">
        <f t="shared" si="3"/>
        <v>0</v>
      </c>
      <c r="D409" s="246" t="s">
        <v>12004</v>
      </c>
      <c r="E409" s="248">
        <v>0.0</v>
      </c>
      <c r="F409" s="248">
        <v>0.0</v>
      </c>
    </row>
    <row r="410">
      <c r="A410" s="241" t="str">
        <f t="shared" si="1"/>
        <v>CA0062800200</v>
      </c>
      <c r="B410" s="241" t="str">
        <f t="shared" si="2"/>
        <v>Traditional-Kurta-Men (S)</v>
      </c>
      <c r="C410" s="227">
        <f t="shared" si="3"/>
        <v>5.75</v>
      </c>
      <c r="D410" s="246" t="s">
        <v>12010</v>
      </c>
      <c r="E410" s="248">
        <v>69.0</v>
      </c>
      <c r="F410" s="248">
        <v>1828.0</v>
      </c>
    </row>
    <row r="411">
      <c r="A411" s="241" t="str">
        <f t="shared" si="1"/>
        <v>CA0062800300</v>
      </c>
      <c r="B411" s="241" t="str">
        <f t="shared" si="2"/>
        <v>Traditional-Kurta-Men (M)</v>
      </c>
      <c r="C411" s="227">
        <f t="shared" si="3"/>
        <v>14.66666667</v>
      </c>
      <c r="D411" s="246" t="s">
        <v>12012</v>
      </c>
      <c r="E411" s="248">
        <v>176.0</v>
      </c>
      <c r="F411" s="248">
        <v>4664.0</v>
      </c>
    </row>
    <row r="412">
      <c r="A412" s="241" t="str">
        <f t="shared" si="1"/>
        <v>CA0062800400</v>
      </c>
      <c r="B412" s="241" t="str">
        <f t="shared" si="2"/>
        <v>Traditional-Kurta-Men (L)</v>
      </c>
      <c r="C412" s="227">
        <f t="shared" si="3"/>
        <v>12.91666667</v>
      </c>
      <c r="D412" s="246" t="s">
        <v>12013</v>
      </c>
      <c r="E412" s="248">
        <v>155.0</v>
      </c>
      <c r="F412" s="248">
        <v>4130.69</v>
      </c>
    </row>
    <row r="413">
      <c r="A413" s="241" t="str">
        <f t="shared" si="1"/>
        <v>CA0062800500</v>
      </c>
      <c r="B413" s="241" t="str">
        <f t="shared" si="2"/>
        <v>Traditional-Kurta-Men (XL)</v>
      </c>
      <c r="C413" s="227">
        <f t="shared" si="3"/>
        <v>8.666666667</v>
      </c>
      <c r="D413" s="246" t="s">
        <v>12014</v>
      </c>
      <c r="E413" s="248">
        <v>104.0</v>
      </c>
      <c r="F413" s="248">
        <v>2792.0</v>
      </c>
    </row>
    <row r="414">
      <c r="A414" s="241" t="str">
        <f t="shared" si="1"/>
        <v>CA0062800600</v>
      </c>
      <c r="B414" s="241" t="str">
        <f t="shared" si="2"/>
        <v>Traditional-Kurta-Men (XXL)</v>
      </c>
      <c r="C414" s="227">
        <f t="shared" si="3"/>
        <v>3.666666667</v>
      </c>
      <c r="D414" s="246" t="s">
        <v>12015</v>
      </c>
      <c r="E414" s="248">
        <v>44.0</v>
      </c>
      <c r="F414" s="248">
        <v>1129.18</v>
      </c>
    </row>
    <row r="415">
      <c r="A415" s="241" t="str">
        <f t="shared" si="1"/>
        <v>CA0062900200</v>
      </c>
      <c r="B415" s="241" t="str">
        <f t="shared" si="2"/>
        <v>Traditional Pajama - Men (S)</v>
      </c>
      <c r="C415" s="227">
        <f t="shared" si="3"/>
        <v>7.166666667</v>
      </c>
      <c r="D415" s="246" t="s">
        <v>12016</v>
      </c>
      <c r="E415" s="248">
        <v>86.0</v>
      </c>
      <c r="F415" s="248">
        <v>2290.0</v>
      </c>
    </row>
    <row r="416">
      <c r="A416" s="241" t="str">
        <f t="shared" si="1"/>
        <v>CA0062900300</v>
      </c>
      <c r="B416" s="241" t="str">
        <f t="shared" si="2"/>
        <v>Traditional Pajama - Men (M)</v>
      </c>
      <c r="C416" s="227">
        <f t="shared" si="3"/>
        <v>15.75</v>
      </c>
      <c r="D416" s="246" t="s">
        <v>12018</v>
      </c>
      <c r="E416" s="248">
        <v>189.0</v>
      </c>
      <c r="F416" s="248">
        <v>4941.5</v>
      </c>
    </row>
    <row r="417">
      <c r="A417" s="241" t="str">
        <f t="shared" si="1"/>
        <v>CA0062900400</v>
      </c>
      <c r="B417" s="241" t="str">
        <f t="shared" si="2"/>
        <v>Traditional Pajama - Men (L)</v>
      </c>
      <c r="C417" s="227">
        <f t="shared" si="3"/>
        <v>9.75</v>
      </c>
      <c r="D417" s="246" t="s">
        <v>12019</v>
      </c>
      <c r="E417" s="248">
        <v>117.0</v>
      </c>
      <c r="F417" s="248">
        <v>3036.16</v>
      </c>
    </row>
    <row r="418">
      <c r="A418" s="241" t="str">
        <f t="shared" si="1"/>
        <v>CA0062900500</v>
      </c>
      <c r="B418" s="241" t="str">
        <f t="shared" si="2"/>
        <v>Traditional Pajama - Men (XL)</v>
      </c>
      <c r="C418" s="227">
        <f t="shared" si="3"/>
        <v>4.333333333</v>
      </c>
      <c r="D418" s="246" t="s">
        <v>12020</v>
      </c>
      <c r="E418" s="248">
        <v>52.0</v>
      </c>
      <c r="F418" s="248">
        <v>1360.8</v>
      </c>
    </row>
    <row r="419">
      <c r="A419" s="241" t="str">
        <f t="shared" si="1"/>
        <v>CA0062900600</v>
      </c>
      <c r="B419" s="241" t="str">
        <f t="shared" si="2"/>
        <v>Traditional Pajama - Men (XXL)</v>
      </c>
      <c r="C419" s="227">
        <f t="shared" si="3"/>
        <v>2.25</v>
      </c>
      <c r="D419" s="246" t="s">
        <v>12021</v>
      </c>
      <c r="E419" s="248">
        <v>27.0</v>
      </c>
      <c r="F419" s="248">
        <v>718.0</v>
      </c>
    </row>
    <row r="420">
      <c r="A420" s="241" t="str">
        <f t="shared" si="1"/>
        <v>CA0063000200</v>
      </c>
      <c r="B420" s="241" t="str">
        <f t="shared" si="2"/>
        <v>Traditional Kurta - Women (S)</v>
      </c>
      <c r="C420" s="227">
        <f t="shared" si="3"/>
        <v>12</v>
      </c>
      <c r="D420" s="246" t="s">
        <v>12022</v>
      </c>
      <c r="E420" s="248">
        <v>144.0</v>
      </c>
      <c r="F420" s="248">
        <v>3745.68</v>
      </c>
    </row>
    <row r="421">
      <c r="A421" s="241" t="str">
        <f t="shared" si="1"/>
        <v>CA0063000300</v>
      </c>
      <c r="B421" s="241" t="str">
        <f t="shared" si="2"/>
        <v>Traditional Kurta - Women (M)</v>
      </c>
      <c r="C421" s="227">
        <f t="shared" si="3"/>
        <v>14.83333333</v>
      </c>
      <c r="D421" s="246" t="s">
        <v>12024</v>
      </c>
      <c r="E421" s="248">
        <v>178.0</v>
      </c>
      <c r="F421" s="248">
        <v>4683.32</v>
      </c>
    </row>
    <row r="422">
      <c r="A422" s="241" t="str">
        <f t="shared" si="1"/>
        <v>CA0063000400</v>
      </c>
      <c r="B422" s="241" t="str">
        <f t="shared" si="2"/>
        <v>Traditional Kurta - Women (L)</v>
      </c>
      <c r="C422" s="227">
        <f t="shared" si="3"/>
        <v>13.66666667</v>
      </c>
      <c r="D422" s="246" t="s">
        <v>12025</v>
      </c>
      <c r="E422" s="248">
        <v>164.0</v>
      </c>
      <c r="F422" s="248">
        <v>4294.2</v>
      </c>
    </row>
    <row r="423">
      <c r="A423" s="241" t="str">
        <f t="shared" si="1"/>
        <v>CA0063000500</v>
      </c>
      <c r="B423" s="241" t="str">
        <f t="shared" si="2"/>
        <v>Traditional Kurta - Women (XL)</v>
      </c>
      <c r="C423" s="227">
        <f t="shared" si="3"/>
        <v>8.5</v>
      </c>
      <c r="D423" s="246" t="s">
        <v>12026</v>
      </c>
      <c r="E423" s="248">
        <v>102.0</v>
      </c>
      <c r="F423" s="248">
        <v>2653.17</v>
      </c>
    </row>
    <row r="424">
      <c r="A424" s="241" t="str">
        <f t="shared" si="1"/>
        <v>CA0063000600</v>
      </c>
      <c r="B424" s="241" t="str">
        <f t="shared" si="2"/>
        <v>Traditional Kurta - Women (XXL)</v>
      </c>
      <c r="C424" s="227">
        <f t="shared" si="3"/>
        <v>4.5</v>
      </c>
      <c r="D424" s="246" t="s">
        <v>12027</v>
      </c>
      <c r="E424" s="248">
        <v>54.0</v>
      </c>
      <c r="F424" s="248">
        <v>1404.12</v>
      </c>
    </row>
    <row r="425">
      <c r="A425" s="241" t="str">
        <f t="shared" si="1"/>
        <v>CA0063100200</v>
      </c>
      <c r="B425" s="241" t="str">
        <f t="shared" si="2"/>
        <v>Traditional Pajama - Women (S)</v>
      </c>
      <c r="C425" s="227">
        <f t="shared" si="3"/>
        <v>20.41666667</v>
      </c>
      <c r="D425" s="246" t="s">
        <v>12028</v>
      </c>
      <c r="E425" s="248">
        <v>245.0</v>
      </c>
      <c r="F425" s="248">
        <v>6535.5</v>
      </c>
    </row>
    <row r="426">
      <c r="A426" s="241" t="str">
        <f t="shared" si="1"/>
        <v>CA0063100300</v>
      </c>
      <c r="B426" s="241" t="str">
        <f t="shared" si="2"/>
        <v>Traditional Pajama - Women (M)</v>
      </c>
      <c r="C426" s="227">
        <f t="shared" si="3"/>
        <v>15.66666667</v>
      </c>
      <c r="D426" s="246" t="s">
        <v>12030</v>
      </c>
      <c r="E426" s="248">
        <v>188.0</v>
      </c>
      <c r="F426" s="248">
        <v>4921.32</v>
      </c>
    </row>
    <row r="427">
      <c r="A427" s="241" t="str">
        <f t="shared" si="1"/>
        <v>CA0063100400</v>
      </c>
      <c r="B427" s="241" t="str">
        <f t="shared" si="2"/>
        <v>Traditional Pajama - Women (L)</v>
      </c>
      <c r="C427" s="227">
        <f t="shared" si="3"/>
        <v>9.916666667</v>
      </c>
      <c r="D427" s="246" t="s">
        <v>12031</v>
      </c>
      <c r="E427" s="248">
        <v>119.0</v>
      </c>
      <c r="F427" s="248">
        <v>3168.0</v>
      </c>
    </row>
    <row r="428">
      <c r="A428" s="241" t="str">
        <f t="shared" si="1"/>
        <v>CA0063100500</v>
      </c>
      <c r="B428" s="241" t="str">
        <f t="shared" si="2"/>
        <v>Traditional Pajama - Women (XL)</v>
      </c>
      <c r="C428" s="227">
        <f t="shared" si="3"/>
        <v>5.25</v>
      </c>
      <c r="D428" s="246" t="s">
        <v>12032</v>
      </c>
      <c r="E428" s="248">
        <v>63.0</v>
      </c>
      <c r="F428" s="248">
        <v>1680.0</v>
      </c>
    </row>
    <row r="429">
      <c r="A429" s="241" t="str">
        <f t="shared" si="1"/>
        <v>CA0063100600</v>
      </c>
      <c r="B429" s="241" t="str">
        <f t="shared" si="2"/>
        <v>Traditional Pajama - Women (XXL)</v>
      </c>
      <c r="C429" s="227">
        <f t="shared" si="3"/>
        <v>2.083333333</v>
      </c>
      <c r="D429" s="246" t="s">
        <v>12033</v>
      </c>
      <c r="E429" s="248">
        <v>25.0</v>
      </c>
      <c r="F429" s="248">
        <v>660.0</v>
      </c>
    </row>
    <row r="430">
      <c r="A430" s="241" t="str">
        <f t="shared" si="1"/>
        <v>CA0063300200</v>
      </c>
      <c r="B430" s="241" t="str">
        <f t="shared" si="2"/>
        <v>Organic Cotton Unisex T Shirt LS, Orange (S)</v>
      </c>
      <c r="C430" s="227">
        <f t="shared" si="3"/>
        <v>5.75</v>
      </c>
      <c r="D430" s="246" t="s">
        <v>12034</v>
      </c>
      <c r="E430" s="248">
        <v>69.0</v>
      </c>
      <c r="F430" s="248">
        <v>1230.16</v>
      </c>
    </row>
    <row r="431">
      <c r="A431" s="241" t="str">
        <f t="shared" si="1"/>
        <v>CA0063300300</v>
      </c>
      <c r="B431" s="241" t="str">
        <f t="shared" si="2"/>
        <v>Organic Cotton Unisex T Shirt LS, Orange (M)</v>
      </c>
      <c r="C431" s="227">
        <f t="shared" si="3"/>
        <v>8.333333333</v>
      </c>
      <c r="D431" s="246" t="s">
        <v>12036</v>
      </c>
      <c r="E431" s="248">
        <v>100.0</v>
      </c>
      <c r="F431" s="248">
        <v>1800.0</v>
      </c>
    </row>
    <row r="432">
      <c r="A432" s="241" t="str">
        <f t="shared" si="1"/>
        <v>CA0063300400</v>
      </c>
      <c r="B432" s="241" t="str">
        <f t="shared" si="2"/>
        <v>Organic Cotton Unisex T Shirt LS, Orange (L)</v>
      </c>
      <c r="C432" s="227">
        <f t="shared" si="3"/>
        <v>9.416666667</v>
      </c>
      <c r="D432" s="246" t="s">
        <v>12037</v>
      </c>
      <c r="E432" s="248">
        <v>113.0</v>
      </c>
      <c r="F432" s="248">
        <v>1788.3</v>
      </c>
    </row>
    <row r="433">
      <c r="A433" s="241" t="str">
        <f t="shared" si="1"/>
        <v>CA0063300500</v>
      </c>
      <c r="B433" s="241" t="str">
        <f t="shared" si="2"/>
        <v>Organic Cotton Unisex T Shirt LS, Orange (XL)</v>
      </c>
      <c r="C433" s="227">
        <f t="shared" si="3"/>
        <v>4.666666667</v>
      </c>
      <c r="D433" s="246" t="s">
        <v>12038</v>
      </c>
      <c r="E433" s="248">
        <v>56.0</v>
      </c>
      <c r="F433" s="248">
        <v>992.41</v>
      </c>
    </row>
    <row r="434">
      <c r="A434" s="241" t="str">
        <f t="shared" si="1"/>
        <v>CA0063300600</v>
      </c>
      <c r="B434" s="241" t="str">
        <f t="shared" si="2"/>
        <v>Organic Cotton Unisex T Shirt LS, Orange (XXL)</v>
      </c>
      <c r="C434" s="227">
        <f t="shared" si="3"/>
        <v>2.833333333</v>
      </c>
      <c r="D434" s="246" t="s">
        <v>12039</v>
      </c>
      <c r="E434" s="248">
        <v>34.0</v>
      </c>
      <c r="F434" s="248">
        <v>594.0</v>
      </c>
    </row>
    <row r="435">
      <c r="A435" s="241" t="str">
        <f t="shared" si="1"/>
        <v>CA0063400200</v>
      </c>
      <c r="B435" s="241" t="str">
        <f t="shared" si="2"/>
        <v>Organic Cotton Unisex T Shirt SS (S)</v>
      </c>
      <c r="C435" s="227">
        <f t="shared" si="3"/>
        <v>4.583333333</v>
      </c>
      <c r="D435" s="246" t="s">
        <v>12040</v>
      </c>
      <c r="E435" s="248">
        <v>55.0</v>
      </c>
      <c r="F435" s="248">
        <v>965.0</v>
      </c>
    </row>
    <row r="436">
      <c r="A436" s="241" t="str">
        <f t="shared" si="1"/>
        <v>CA0063400300</v>
      </c>
      <c r="B436" s="241" t="str">
        <f t="shared" si="2"/>
        <v>Organic Cotton Unisex T Shirt SS (M)</v>
      </c>
      <c r="C436" s="227">
        <f t="shared" si="3"/>
        <v>10.08333333</v>
      </c>
      <c r="D436" s="246" t="s">
        <v>12042</v>
      </c>
      <c r="E436" s="248">
        <v>121.0</v>
      </c>
      <c r="F436" s="248">
        <v>1836.72</v>
      </c>
    </row>
    <row r="437">
      <c r="A437" s="241" t="str">
        <f t="shared" si="1"/>
        <v>CA0063400400</v>
      </c>
      <c r="B437" s="241" t="str">
        <f t="shared" si="2"/>
        <v>Organic Cotton Unisex T Shirt SS (L)</v>
      </c>
      <c r="C437" s="227">
        <f t="shared" si="3"/>
        <v>9.583333333</v>
      </c>
      <c r="D437" s="246" t="s">
        <v>12043</v>
      </c>
      <c r="E437" s="248">
        <v>115.0</v>
      </c>
      <c r="F437" s="248">
        <v>1820.6</v>
      </c>
    </row>
    <row r="438">
      <c r="A438" s="241" t="str">
        <f t="shared" si="1"/>
        <v>CA0063400500</v>
      </c>
      <c r="B438" s="241" t="str">
        <f t="shared" si="2"/>
        <v>Organic Cotton Unisex T Shirt SS (XL)</v>
      </c>
      <c r="C438" s="227">
        <f t="shared" si="3"/>
        <v>4.666666667</v>
      </c>
      <c r="D438" s="246" t="s">
        <v>12044</v>
      </c>
      <c r="E438" s="248">
        <v>56.0</v>
      </c>
      <c r="F438" s="248">
        <v>920.0</v>
      </c>
    </row>
    <row r="439">
      <c r="A439" s="241" t="str">
        <f t="shared" si="1"/>
        <v>CA0063400600</v>
      </c>
      <c r="B439" s="241" t="str">
        <f t="shared" si="2"/>
        <v>Organic Cotton Unisex T Shirt SS (XXL)</v>
      </c>
      <c r="C439" s="227">
        <f t="shared" si="3"/>
        <v>3.416666667</v>
      </c>
      <c r="D439" s="246" t="s">
        <v>12045</v>
      </c>
      <c r="E439" s="248">
        <v>41.0</v>
      </c>
      <c r="F439" s="248">
        <v>730.0</v>
      </c>
    </row>
    <row r="440">
      <c r="A440" s="241" t="str">
        <f t="shared" si="1"/>
        <v>CA0063500200</v>
      </c>
      <c r="B440" s="241" t="str">
        <f t="shared" si="2"/>
        <v>Organic Cotton Unisex T Shirt SS WHITE (S)</v>
      </c>
      <c r="C440" s="227">
        <f t="shared" si="3"/>
        <v>11.58333333</v>
      </c>
      <c r="D440" s="246" t="s">
        <v>12046</v>
      </c>
      <c r="E440" s="248">
        <v>139.0</v>
      </c>
      <c r="F440" s="248">
        <v>1947.4</v>
      </c>
    </row>
    <row r="441">
      <c r="A441" s="241" t="str">
        <f t="shared" si="1"/>
        <v>CA0063500300</v>
      </c>
      <c r="B441" s="241" t="str">
        <f t="shared" si="2"/>
        <v>Organic Cotton Unisex T Shirt SS WHITE (M)</v>
      </c>
      <c r="C441" s="227">
        <f t="shared" si="3"/>
        <v>12.75</v>
      </c>
      <c r="D441" s="246" t="s">
        <v>12048</v>
      </c>
      <c r="E441" s="248">
        <v>153.0</v>
      </c>
      <c r="F441" s="248">
        <v>2295.0</v>
      </c>
    </row>
    <row r="442">
      <c r="A442" s="241" t="str">
        <f t="shared" si="1"/>
        <v>CA0063500400</v>
      </c>
      <c r="B442" s="241" t="str">
        <f t="shared" si="2"/>
        <v>Organic Cotton Unisex T Shirt SS WHITE (L)</v>
      </c>
      <c r="C442" s="227">
        <f t="shared" si="3"/>
        <v>18.5</v>
      </c>
      <c r="D442" s="246" t="s">
        <v>12049</v>
      </c>
      <c r="E442" s="248">
        <v>222.0</v>
      </c>
      <c r="F442" s="248">
        <v>3238.26</v>
      </c>
    </row>
    <row r="443">
      <c r="A443" s="241" t="str">
        <f t="shared" si="1"/>
        <v>CA0063500500</v>
      </c>
      <c r="B443" s="241" t="str">
        <f t="shared" si="2"/>
        <v>Organic Cotton Unisex T Shirt SS WHITE (XL)</v>
      </c>
      <c r="C443" s="227">
        <f t="shared" si="3"/>
        <v>10.33333333</v>
      </c>
      <c r="D443" s="246" t="s">
        <v>12050</v>
      </c>
      <c r="E443" s="248">
        <v>124.0</v>
      </c>
      <c r="F443" s="248">
        <v>1851.36</v>
      </c>
    </row>
    <row r="444">
      <c r="A444" s="241" t="str">
        <f t="shared" si="1"/>
        <v>CA0063500600</v>
      </c>
      <c r="B444" s="241" t="str">
        <f t="shared" si="2"/>
        <v>Organic Cotton Unisex T Shirt SS WHITE (XXL)</v>
      </c>
      <c r="C444" s="227">
        <f t="shared" si="3"/>
        <v>3.833333333</v>
      </c>
      <c r="D444" s="246" t="s">
        <v>12051</v>
      </c>
      <c r="E444" s="248">
        <v>46.0</v>
      </c>
      <c r="F444" s="248">
        <v>677.82</v>
      </c>
    </row>
    <row r="445">
      <c r="A445" s="241" t="str">
        <f t="shared" si="1"/>
        <v>CA0063600200</v>
      </c>
      <c r="B445" s="241" t="str">
        <f t="shared" si="2"/>
        <v>Organic Cotton Unisex T Shirt LS, White (S)</v>
      </c>
      <c r="C445" s="227">
        <f t="shared" si="3"/>
        <v>17.25</v>
      </c>
      <c r="D445" s="246" t="s">
        <v>12052</v>
      </c>
      <c r="E445" s="248">
        <v>207.0</v>
      </c>
      <c r="F445" s="248">
        <v>3616.47</v>
      </c>
    </row>
    <row r="446">
      <c r="A446" s="241" t="str">
        <f t="shared" si="1"/>
        <v>CA0063600300</v>
      </c>
      <c r="B446" s="241" t="str">
        <f t="shared" si="2"/>
        <v>Organic Cotton Unisex T Shirt LS, White (M)</v>
      </c>
      <c r="C446" s="227">
        <f t="shared" si="3"/>
        <v>18.75</v>
      </c>
      <c r="D446" s="246" t="s">
        <v>12054</v>
      </c>
      <c r="E446" s="248">
        <v>225.0</v>
      </c>
      <c r="F446" s="248">
        <v>4008.0</v>
      </c>
    </row>
    <row r="447">
      <c r="A447" s="241" t="str">
        <f t="shared" si="1"/>
        <v>CA0063600400</v>
      </c>
      <c r="B447" s="241" t="str">
        <f t="shared" si="2"/>
        <v>Organic Cotton Unisex T Shirt LS, White (L)</v>
      </c>
      <c r="C447" s="227">
        <f t="shared" si="3"/>
        <v>18.41666667</v>
      </c>
      <c r="D447" s="246" t="s">
        <v>12055</v>
      </c>
      <c r="E447" s="248">
        <v>221.0</v>
      </c>
      <c r="F447" s="248">
        <v>3847.56</v>
      </c>
    </row>
    <row r="448">
      <c r="A448" s="241" t="str">
        <f t="shared" si="1"/>
        <v>CA0063600500</v>
      </c>
      <c r="B448" s="241" t="str">
        <f t="shared" si="2"/>
        <v>Organic Cotton Unisex T Shirt LS, White (XL)</v>
      </c>
      <c r="C448" s="227">
        <f t="shared" si="3"/>
        <v>7.5</v>
      </c>
      <c r="D448" s="246" t="s">
        <v>12056</v>
      </c>
      <c r="E448" s="248">
        <v>90.0</v>
      </c>
      <c r="F448" s="248">
        <v>1608.8</v>
      </c>
    </row>
    <row r="449">
      <c r="A449" s="241" t="str">
        <f t="shared" si="1"/>
        <v>CA0063600600</v>
      </c>
      <c r="B449" s="241" t="str">
        <f t="shared" si="2"/>
        <v>Organic Cotton Unisex T Shirt LS, White (XXL)</v>
      </c>
      <c r="C449" s="227">
        <f t="shared" si="3"/>
        <v>3.666666667</v>
      </c>
      <c r="D449" s="246" t="s">
        <v>12057</v>
      </c>
      <c r="E449" s="248">
        <v>44.0</v>
      </c>
      <c r="F449" s="248">
        <v>721.76</v>
      </c>
    </row>
    <row r="450">
      <c r="A450" s="241" t="str">
        <f t="shared" si="1"/>
        <v>CA0064000400</v>
      </c>
      <c r="B450" s="241" t="str">
        <f t="shared" si="2"/>
        <v>Unisex-Anaadhi-Robe-Orange-L</v>
      </c>
      <c r="C450" s="227">
        <f t="shared" si="3"/>
        <v>0.4166666667</v>
      </c>
      <c r="D450" s="246" t="s">
        <v>12066</v>
      </c>
      <c r="E450" s="248">
        <v>5.0</v>
      </c>
      <c r="F450" s="248">
        <v>85.0</v>
      </c>
    </row>
    <row r="451">
      <c r="A451" s="241" t="str">
        <f t="shared" si="1"/>
        <v>CA0064000500</v>
      </c>
      <c r="B451" s="241" t="str">
        <f t="shared" si="2"/>
        <v>Unisex-Anaadhi-Robe-Orange-XL</v>
      </c>
      <c r="C451" s="227">
        <f t="shared" si="3"/>
        <v>0.4166666667</v>
      </c>
      <c r="D451" s="246" t="s">
        <v>12070</v>
      </c>
      <c r="E451" s="248">
        <v>5.0</v>
      </c>
      <c r="F451" s="248">
        <v>85.0</v>
      </c>
    </row>
    <row r="452">
      <c r="A452" s="241" t="str">
        <f t="shared" si="1"/>
        <v>CA0066600000</v>
      </c>
      <c r="B452" s="241" t="str">
        <f t="shared" si="2"/>
        <v>Hata Yoga Shawl</v>
      </c>
      <c r="C452" s="227">
        <f t="shared" si="3"/>
        <v>0.25</v>
      </c>
      <c r="D452" s="246" t="s">
        <v>12074</v>
      </c>
      <c r="E452" s="248">
        <v>3.0</v>
      </c>
      <c r="F452" s="248">
        <v>45.0</v>
      </c>
    </row>
    <row r="453">
      <c r="A453" s="241" t="str">
        <f t="shared" si="1"/>
        <v>CA0066800000</v>
      </c>
      <c r="B453" s="241" t="str">
        <f t="shared" si="2"/>
        <v>Womens-Cotton-Shawl-White</v>
      </c>
      <c r="C453" s="227">
        <f t="shared" si="3"/>
        <v>4.916666667</v>
      </c>
      <c r="D453" s="246" t="s">
        <v>12075</v>
      </c>
      <c r="E453" s="248">
        <v>59.0</v>
      </c>
      <c r="F453" s="248">
        <v>1102.0</v>
      </c>
    </row>
    <row r="454">
      <c r="A454" s="241" t="str">
        <f t="shared" si="1"/>
        <v>CA0067700000</v>
      </c>
      <c r="B454" s="241" t="str">
        <f t="shared" si="2"/>
        <v>Pure Woolen Shawl White</v>
      </c>
      <c r="C454" s="227">
        <f t="shared" si="3"/>
        <v>12.33333333</v>
      </c>
      <c r="D454" s="246" t="s">
        <v>12077</v>
      </c>
      <c r="E454" s="248">
        <v>148.0</v>
      </c>
      <c r="F454" s="248">
        <v>5624.0</v>
      </c>
    </row>
    <row r="455">
      <c r="A455" s="241" t="str">
        <f t="shared" si="1"/>
        <v>CA0068000000</v>
      </c>
      <c r="B455" s="241" t="str">
        <f t="shared" si="2"/>
        <v>Nandi-Bandana</v>
      </c>
      <c r="C455" s="227">
        <f t="shared" si="3"/>
        <v>1.916666667</v>
      </c>
      <c r="D455" s="246" t="s">
        <v>12081</v>
      </c>
      <c r="E455" s="248">
        <v>23.0</v>
      </c>
      <c r="F455" s="248">
        <v>184.0</v>
      </c>
    </row>
    <row r="456">
      <c r="A456" s="241" t="str">
        <f t="shared" si="1"/>
        <v>CA0068617100</v>
      </c>
      <c r="B456" s="241" t="str">
        <f t="shared" si="2"/>
        <v>Handloom Silk Cotton Block Printed Shawl Style 11</v>
      </c>
      <c r="C456" s="227">
        <f t="shared" si="3"/>
        <v>0.8333333333</v>
      </c>
      <c r="D456" s="246" t="s">
        <v>12087</v>
      </c>
      <c r="E456" s="248">
        <v>10.0</v>
      </c>
      <c r="F456" s="248">
        <v>380.0</v>
      </c>
    </row>
    <row r="457">
      <c r="A457" s="241" t="str">
        <f t="shared" si="1"/>
        <v>CA0068617400</v>
      </c>
      <c r="B457" s="241" t="str">
        <f t="shared" si="2"/>
        <v>Handloom Silk Cotton Block Printed Shawl Style 4</v>
      </c>
      <c r="C457" s="227">
        <f t="shared" si="3"/>
        <v>0.25</v>
      </c>
      <c r="D457" s="246" t="s">
        <v>12089</v>
      </c>
      <c r="E457" s="248">
        <v>3.0</v>
      </c>
      <c r="F457" s="248">
        <v>114.0</v>
      </c>
    </row>
    <row r="458">
      <c r="A458" s="241" t="str">
        <f t="shared" si="1"/>
        <v>CA0068617500</v>
      </c>
      <c r="B458" s="241" t="str">
        <f t="shared" si="2"/>
        <v>Handloom Silk Cotton Block Printed Shawl Style 5</v>
      </c>
      <c r="C458" s="227">
        <f t="shared" si="3"/>
        <v>0.08333333333</v>
      </c>
      <c r="D458" s="246" t="s">
        <v>12091</v>
      </c>
      <c r="E458" s="248">
        <v>1.0</v>
      </c>
      <c r="F458" s="248">
        <v>38.0</v>
      </c>
    </row>
    <row r="459">
      <c r="A459" s="241" t="str">
        <f t="shared" si="1"/>
        <v>CA0068617600</v>
      </c>
      <c r="B459" s="241" t="str">
        <f t="shared" si="2"/>
        <v>Handloom Silk Cotton Block Printed Shawl Style 6</v>
      </c>
      <c r="C459" s="227">
        <f t="shared" si="3"/>
        <v>0.4166666667</v>
      </c>
      <c r="D459" s="246" t="s">
        <v>12093</v>
      </c>
      <c r="E459" s="248">
        <v>5.0</v>
      </c>
      <c r="F459" s="248">
        <v>177.0</v>
      </c>
    </row>
    <row r="460">
      <c r="A460" s="241" t="str">
        <f t="shared" si="1"/>
        <v>CA0068617700</v>
      </c>
      <c r="B460" s="241" t="str">
        <f t="shared" si="2"/>
        <v>Handloom Silk Cotton Block Printed Shawl Style 7</v>
      </c>
      <c r="C460" s="227">
        <f t="shared" si="3"/>
        <v>0.08333333333</v>
      </c>
      <c r="D460" s="246" t="s">
        <v>12095</v>
      </c>
      <c r="E460" s="248">
        <v>1.0</v>
      </c>
      <c r="F460" s="248">
        <v>35.0</v>
      </c>
    </row>
    <row r="461">
      <c r="A461" s="241" t="str">
        <f t="shared" si="1"/>
        <v>CA0068617900</v>
      </c>
      <c r="B461" s="241" t="str">
        <f t="shared" si="2"/>
        <v>Handloom Silk Cotton Block Printed Shawl Style 9</v>
      </c>
      <c r="C461" s="227">
        <f t="shared" si="3"/>
        <v>0.3333333333</v>
      </c>
      <c r="D461" s="246" t="s">
        <v>12097</v>
      </c>
      <c r="E461" s="248">
        <v>4.0</v>
      </c>
      <c r="F461" s="248">
        <v>152.0</v>
      </c>
    </row>
    <row r="462">
      <c r="A462" s="241" t="str">
        <f t="shared" si="1"/>
        <v>CA0069017205</v>
      </c>
      <c r="B462" s="241" t="str">
        <f t="shared" si="2"/>
        <v>Adiyogi Scarf - the Abode (blue)</v>
      </c>
      <c r="C462" s="227">
        <f t="shared" si="3"/>
        <v>1</v>
      </c>
      <c r="D462" s="246" t="s">
        <v>12099</v>
      </c>
      <c r="E462" s="248">
        <v>12.0</v>
      </c>
      <c r="F462" s="248">
        <v>409.68</v>
      </c>
    </row>
    <row r="463">
      <c r="A463" s="241" t="str">
        <f t="shared" si="1"/>
        <v>CA0069017405</v>
      </c>
      <c r="B463" s="241" t="str">
        <f t="shared" si="2"/>
        <v>Adiyogi Scarf - the Abode (vintage)</v>
      </c>
      <c r="C463" s="227">
        <f t="shared" si="3"/>
        <v>1.666666667</v>
      </c>
      <c r="D463" s="246" t="s">
        <v>12104</v>
      </c>
      <c r="E463" s="248">
        <v>20.0</v>
      </c>
      <c r="F463" s="248">
        <v>1070.0</v>
      </c>
    </row>
    <row r="464">
      <c r="A464" s="241" t="str">
        <f t="shared" si="1"/>
        <v>CA0073816906</v>
      </c>
      <c r="B464" s="241" t="str">
        <f t="shared" si="2"/>
        <v>Handwoven Scarf</v>
      </c>
      <c r="C464" s="227">
        <f t="shared" si="3"/>
        <v>0.25</v>
      </c>
      <c r="D464" s="246" t="s">
        <v>12105</v>
      </c>
      <c r="E464" s="248">
        <v>3.0</v>
      </c>
      <c r="F464" s="248">
        <v>99.0</v>
      </c>
    </row>
    <row r="465">
      <c r="A465" s="241" t="str">
        <f t="shared" si="1"/>
        <v>CA0073817306</v>
      </c>
      <c r="B465" s="241" t="str">
        <f t="shared" si="2"/>
        <v>Handwoven Scarf</v>
      </c>
      <c r="C465" s="227">
        <f t="shared" si="3"/>
        <v>0.5833333333</v>
      </c>
      <c r="D465" s="246" t="s">
        <v>12118</v>
      </c>
      <c r="E465" s="248">
        <v>7.0</v>
      </c>
      <c r="F465" s="248">
        <v>266.0</v>
      </c>
    </row>
    <row r="466">
      <c r="A466" s="241" t="str">
        <f t="shared" si="1"/>
        <v>CA0074000206</v>
      </c>
      <c r="B466" s="241" t="str">
        <f t="shared" si="2"/>
        <v>Unisex-RWS-Pullover-Hoodie (S)</v>
      </c>
      <c r="C466" s="227">
        <f t="shared" si="3"/>
        <v>0.1666666667</v>
      </c>
      <c r="D466" s="246" t="s">
        <v>12121</v>
      </c>
      <c r="E466" s="248">
        <v>2.0</v>
      </c>
      <c r="F466" s="248">
        <v>110.0</v>
      </c>
    </row>
    <row r="467">
      <c r="A467" s="241" t="str">
        <f t="shared" si="1"/>
        <v>CA0074000306</v>
      </c>
      <c r="B467" s="241" t="str">
        <f t="shared" si="2"/>
        <v>Unisex-RWS-Pullover-Hoodie (M)</v>
      </c>
      <c r="C467" s="227">
        <f t="shared" si="3"/>
        <v>0.3333333333</v>
      </c>
      <c r="D467" s="246" t="s">
        <v>12125</v>
      </c>
      <c r="E467" s="248">
        <v>4.0</v>
      </c>
      <c r="F467" s="248">
        <v>220.0</v>
      </c>
    </row>
    <row r="468">
      <c r="A468" s="241" t="str">
        <f t="shared" si="1"/>
        <v>CA0074000406</v>
      </c>
      <c r="B468" s="241" t="str">
        <f t="shared" si="2"/>
        <v>Unisex-RWS-Pullover-Hoodie (L)</v>
      </c>
      <c r="C468" s="227">
        <f t="shared" si="3"/>
        <v>1.083333333</v>
      </c>
      <c r="D468" s="246" t="s">
        <v>12128</v>
      </c>
      <c r="E468" s="248">
        <v>13.0</v>
      </c>
      <c r="F468" s="248">
        <v>540.0</v>
      </c>
    </row>
    <row r="469">
      <c r="A469" s="241" t="str">
        <f t="shared" si="1"/>
        <v>CA0074000506</v>
      </c>
      <c r="B469" s="241" t="str">
        <f t="shared" si="2"/>
        <v>Unisex-RWS-Pullover-Hoodie (XL)</v>
      </c>
      <c r="C469" s="227">
        <f t="shared" si="3"/>
        <v>0.5</v>
      </c>
      <c r="D469" s="246" t="s">
        <v>12131</v>
      </c>
      <c r="E469" s="248">
        <v>6.0</v>
      </c>
      <c r="F469" s="248">
        <v>255.0</v>
      </c>
    </row>
    <row r="470">
      <c r="A470" s="241" t="str">
        <f t="shared" si="1"/>
        <v>CA0074000606</v>
      </c>
      <c r="B470" s="241" t="str">
        <f t="shared" si="2"/>
        <v>Unisex-RWS-Pullover-Hoodie (XXL)</v>
      </c>
      <c r="C470" s="227">
        <f t="shared" si="3"/>
        <v>0.25</v>
      </c>
      <c r="D470" s="246" t="s">
        <v>12134</v>
      </c>
      <c r="E470" s="248">
        <v>3.0</v>
      </c>
      <c r="F470" s="248">
        <v>140.0</v>
      </c>
    </row>
    <row r="471">
      <c r="A471" s="241" t="str">
        <f t="shared" si="1"/>
        <v>CA0074300506</v>
      </c>
      <c r="B471" s="241" t="str">
        <f t="shared" si="2"/>
        <v>Unisex-Karma-Pullover-Hoodie-S (XL)</v>
      </c>
      <c r="C471" s="227">
        <f t="shared" si="3"/>
        <v>0.08333333333</v>
      </c>
      <c r="D471" s="246" t="s">
        <v>12141</v>
      </c>
      <c r="E471" s="248">
        <v>1.0</v>
      </c>
      <c r="F471" s="248">
        <v>55.0</v>
      </c>
    </row>
    <row r="472">
      <c r="A472" s="241" t="str">
        <f t="shared" si="1"/>
        <v>CA0074300606</v>
      </c>
      <c r="B472" s="241" t="str">
        <f t="shared" si="2"/>
        <v>Unisex-Karma-Pullover-Hoodie-S (XXL)</v>
      </c>
      <c r="C472" s="227">
        <f t="shared" si="3"/>
        <v>0.08333333333</v>
      </c>
      <c r="D472" s="246" t="s">
        <v>12145</v>
      </c>
      <c r="E472" s="248">
        <v>1.0</v>
      </c>
      <c r="F472" s="248">
        <v>55.0</v>
      </c>
    </row>
    <row r="473">
      <c r="A473" s="241" t="str">
        <f t="shared" si="1"/>
        <v>CA0074400206</v>
      </c>
      <c r="B473" s="241" t="str">
        <f t="shared" si="2"/>
        <v>Unisex-Adiyogi-Zip-Front-Hoodie-S (S)</v>
      </c>
      <c r="C473" s="227">
        <f t="shared" si="3"/>
        <v>0.08333333333</v>
      </c>
      <c r="D473" s="246" t="s">
        <v>12148</v>
      </c>
      <c r="E473" s="248">
        <v>1.0</v>
      </c>
      <c r="F473" s="248">
        <v>55.0</v>
      </c>
    </row>
    <row r="474">
      <c r="A474" s="241" t="str">
        <f t="shared" si="1"/>
        <v>CA0074500200</v>
      </c>
      <c r="B474" s="241" t="str">
        <f t="shared" si="2"/>
        <v>Mens-Mangalgiri-Dhoti-Gold-Bordered-Color (S)</v>
      </c>
      <c r="C474" s="227">
        <f t="shared" si="3"/>
        <v>4.583333333</v>
      </c>
      <c r="D474" s="246" t="s">
        <v>12164</v>
      </c>
      <c r="E474" s="248">
        <v>55.0</v>
      </c>
      <c r="F474" s="248">
        <v>1588.36</v>
      </c>
    </row>
    <row r="475">
      <c r="A475" s="241" t="str">
        <f t="shared" si="1"/>
        <v>CA0074500300</v>
      </c>
      <c r="B475" s="241" t="str">
        <f t="shared" si="2"/>
        <v>Mens-Mangalgiri-Dhoti-Gold-Bordered-Color (M)</v>
      </c>
      <c r="C475" s="227">
        <f t="shared" si="3"/>
        <v>7.166666667</v>
      </c>
      <c r="D475" s="246" t="s">
        <v>12166</v>
      </c>
      <c r="E475" s="248">
        <v>86.0</v>
      </c>
      <c r="F475" s="248">
        <v>2429.44</v>
      </c>
    </row>
    <row r="476">
      <c r="A476" s="241" t="str">
        <f t="shared" si="1"/>
        <v>CA0074500400</v>
      </c>
      <c r="B476" s="241" t="str">
        <f t="shared" si="2"/>
        <v>Mens-Mangalgiri-Dhoti-Gold-Bordered-Color (L)</v>
      </c>
      <c r="C476" s="227">
        <f t="shared" si="3"/>
        <v>3.833333333</v>
      </c>
      <c r="D476" s="246" t="s">
        <v>12167</v>
      </c>
      <c r="E476" s="248">
        <v>46.0</v>
      </c>
      <c r="F476" s="248">
        <v>1445.98</v>
      </c>
    </row>
    <row r="477">
      <c r="A477" s="241" t="str">
        <f t="shared" si="1"/>
        <v>CA0074500500</v>
      </c>
      <c r="B477" s="241" t="str">
        <f t="shared" si="2"/>
        <v>Mens-Mangalgiri-Dhoti-Gold-Bordered-Color (XL)</v>
      </c>
      <c r="C477" s="227">
        <f t="shared" si="3"/>
        <v>4.583333333</v>
      </c>
      <c r="D477" s="246" t="s">
        <v>12168</v>
      </c>
      <c r="E477" s="248">
        <v>55.0</v>
      </c>
      <c r="F477" s="248">
        <v>1656.2</v>
      </c>
    </row>
    <row r="478">
      <c r="A478" s="241" t="str">
        <f t="shared" si="1"/>
        <v>CA0074700200</v>
      </c>
      <c r="B478" s="241" t="str">
        <f t="shared" si="2"/>
        <v>Unisex Dhoti Pant - Natural (S)</v>
      </c>
      <c r="C478" s="227">
        <f t="shared" si="3"/>
        <v>9.416666667</v>
      </c>
      <c r="D478" s="246" t="s">
        <v>12169</v>
      </c>
      <c r="E478" s="248">
        <v>113.0</v>
      </c>
      <c r="F478" s="248">
        <v>3438.98</v>
      </c>
    </row>
    <row r="479">
      <c r="A479" s="241" t="str">
        <f t="shared" si="1"/>
        <v>CA0074700300</v>
      </c>
      <c r="B479" s="241" t="str">
        <f t="shared" si="2"/>
        <v>Unisex Dhoti Pant - Natural (M)</v>
      </c>
      <c r="C479" s="227">
        <f t="shared" si="3"/>
        <v>16.75</v>
      </c>
      <c r="D479" s="246" t="s">
        <v>12171</v>
      </c>
      <c r="E479" s="248">
        <v>201.0</v>
      </c>
      <c r="F479" s="248">
        <v>6068.57</v>
      </c>
    </row>
    <row r="480">
      <c r="A480" s="241" t="str">
        <f t="shared" si="1"/>
        <v>CA0074700400</v>
      </c>
      <c r="B480" s="241" t="str">
        <f t="shared" si="2"/>
        <v>Unisex Dhoti Pant - Natural (L)</v>
      </c>
      <c r="C480" s="227">
        <f t="shared" si="3"/>
        <v>11.58333333</v>
      </c>
      <c r="D480" s="246" t="s">
        <v>12172</v>
      </c>
      <c r="E480" s="248">
        <v>139.0</v>
      </c>
      <c r="F480" s="248">
        <v>3892.4</v>
      </c>
    </row>
    <row r="481">
      <c r="A481" s="241" t="str">
        <f t="shared" si="1"/>
        <v>CA0074700500</v>
      </c>
      <c r="B481" s="241" t="str">
        <f t="shared" si="2"/>
        <v>Unisex Dhoti Pant - Natural (XL)</v>
      </c>
      <c r="C481" s="227">
        <f t="shared" si="3"/>
        <v>6.25</v>
      </c>
      <c r="D481" s="246" t="s">
        <v>12173</v>
      </c>
      <c r="E481" s="248">
        <v>75.0</v>
      </c>
      <c r="F481" s="248">
        <v>2078.12</v>
      </c>
    </row>
    <row r="482">
      <c r="A482" s="241" t="str">
        <f t="shared" si="1"/>
        <v>CA0074800200</v>
      </c>
      <c r="B482" s="241" t="str">
        <f t="shared" si="2"/>
        <v>Unisex Dhoti Pant - White (S)</v>
      </c>
      <c r="C482" s="227">
        <f t="shared" si="3"/>
        <v>16.83333333</v>
      </c>
      <c r="D482" s="246" t="s">
        <v>12174</v>
      </c>
      <c r="E482" s="248">
        <v>202.0</v>
      </c>
      <c r="F482" s="248">
        <v>6355.08</v>
      </c>
    </row>
    <row r="483">
      <c r="A483" s="241" t="str">
        <f t="shared" si="1"/>
        <v>CA0074800300</v>
      </c>
      <c r="B483" s="241" t="str">
        <f t="shared" si="2"/>
        <v>Unisex Dhoti Pant - White (M)</v>
      </c>
      <c r="C483" s="227">
        <f t="shared" si="3"/>
        <v>22.91666667</v>
      </c>
      <c r="D483" s="246" t="s">
        <v>12176</v>
      </c>
      <c r="E483" s="248">
        <v>275.0</v>
      </c>
      <c r="F483" s="248">
        <v>8142.39</v>
      </c>
    </row>
    <row r="484">
      <c r="A484" s="241" t="str">
        <f t="shared" si="1"/>
        <v>CA0074800400</v>
      </c>
      <c r="B484" s="241" t="str">
        <f t="shared" si="2"/>
        <v>Unisex Dhoti Pant - White (L)</v>
      </c>
      <c r="C484" s="227">
        <f t="shared" si="3"/>
        <v>16.33333333</v>
      </c>
      <c r="D484" s="246" t="s">
        <v>12177</v>
      </c>
      <c r="E484" s="248">
        <v>196.0</v>
      </c>
      <c r="F484" s="248">
        <v>5874.45</v>
      </c>
    </row>
    <row r="485">
      <c r="A485" s="241" t="str">
        <f t="shared" si="1"/>
        <v>CA0074800500</v>
      </c>
      <c r="B485" s="241" t="str">
        <f t="shared" si="2"/>
        <v>Unisex Dhoti Pant - White (XL)</v>
      </c>
      <c r="C485" s="227">
        <f t="shared" si="3"/>
        <v>7.75</v>
      </c>
      <c r="D485" s="246" t="s">
        <v>12178</v>
      </c>
      <c r="E485" s="248">
        <v>93.0</v>
      </c>
      <c r="F485" s="248">
        <v>2845.08</v>
      </c>
    </row>
    <row r="486">
      <c r="A486" s="241" t="str">
        <f t="shared" si="1"/>
        <v>CA0074800600</v>
      </c>
      <c r="B486" s="241" t="str">
        <f t="shared" si="2"/>
        <v>Unisex Dhoti Pant - White (XXL)</v>
      </c>
      <c r="C486" s="227">
        <f t="shared" si="3"/>
        <v>2.916666667</v>
      </c>
      <c r="D486" s="246" t="s">
        <v>12179</v>
      </c>
      <c r="E486" s="248">
        <v>35.0</v>
      </c>
      <c r="F486" s="248">
        <v>1092.0</v>
      </c>
    </row>
    <row r="487">
      <c r="A487" s="241" t="str">
        <f t="shared" si="1"/>
        <v>CA0074900200</v>
      </c>
      <c r="B487" s="241" t="str">
        <f t="shared" si="2"/>
        <v>Unisex Dhoti Pant - Black (S)</v>
      </c>
      <c r="C487" s="227">
        <f t="shared" si="3"/>
        <v>7.166666667</v>
      </c>
      <c r="D487" s="246" t="s">
        <v>12180</v>
      </c>
      <c r="E487" s="248">
        <v>86.0</v>
      </c>
      <c r="F487" s="248">
        <v>2577.46</v>
      </c>
    </row>
    <row r="488">
      <c r="A488" s="241" t="str">
        <f t="shared" si="1"/>
        <v>CA0074900300</v>
      </c>
      <c r="B488" s="241" t="str">
        <f t="shared" si="2"/>
        <v>Unisex Dhoti Pant - Black (M)</v>
      </c>
      <c r="C488" s="227">
        <f t="shared" si="3"/>
        <v>9.583333333</v>
      </c>
      <c r="D488" s="246" t="s">
        <v>12182</v>
      </c>
      <c r="E488" s="248">
        <v>115.0</v>
      </c>
      <c r="F488" s="248">
        <v>3332.58</v>
      </c>
    </row>
    <row r="489">
      <c r="A489" s="241" t="str">
        <f t="shared" si="1"/>
        <v>CA0074900400</v>
      </c>
      <c r="B489" s="241" t="str">
        <f t="shared" si="2"/>
        <v>Unisex Dhoti Pant - Black (L)</v>
      </c>
      <c r="C489" s="227">
        <f t="shared" si="3"/>
        <v>7.166666667</v>
      </c>
      <c r="D489" s="246" t="s">
        <v>12183</v>
      </c>
      <c r="E489" s="248">
        <v>86.0</v>
      </c>
      <c r="F489" s="248">
        <v>2521.0</v>
      </c>
    </row>
    <row r="490">
      <c r="A490" s="241" t="str">
        <f t="shared" si="1"/>
        <v>CA0074900500</v>
      </c>
      <c r="B490" s="241" t="str">
        <f t="shared" si="2"/>
        <v>Unisex Dhoti Pant - Black (XL)</v>
      </c>
      <c r="C490" s="227">
        <f t="shared" si="3"/>
        <v>4.916666667</v>
      </c>
      <c r="D490" s="246" t="s">
        <v>12184</v>
      </c>
      <c r="E490" s="248">
        <v>59.0</v>
      </c>
      <c r="F490" s="248">
        <v>1746.1</v>
      </c>
    </row>
    <row r="491">
      <c r="A491" s="241" t="str">
        <f t="shared" si="1"/>
        <v>CA0075000200</v>
      </c>
      <c r="B491" s="241" t="str">
        <f t="shared" si="2"/>
        <v>Unisex Dhoti Pants, Beige (S)</v>
      </c>
      <c r="C491" s="227">
        <f t="shared" si="3"/>
        <v>3.583333333</v>
      </c>
      <c r="D491" s="246" t="s">
        <v>12185</v>
      </c>
      <c r="E491" s="248">
        <v>43.0</v>
      </c>
      <c r="F491" s="248">
        <v>1396.0</v>
      </c>
    </row>
    <row r="492">
      <c r="A492" s="241" t="str">
        <f t="shared" si="1"/>
        <v>CA0075000300</v>
      </c>
      <c r="B492" s="241" t="str">
        <f t="shared" si="2"/>
        <v>Unisex Dhoti Pants, Beige (M)</v>
      </c>
      <c r="C492" s="227">
        <f t="shared" si="3"/>
        <v>3.416666667</v>
      </c>
      <c r="D492" s="246" t="s">
        <v>12187</v>
      </c>
      <c r="E492" s="248">
        <v>41.0</v>
      </c>
      <c r="F492" s="248">
        <v>1336.0</v>
      </c>
    </row>
    <row r="493">
      <c r="A493" s="241" t="str">
        <f t="shared" si="1"/>
        <v>CA0075000400</v>
      </c>
      <c r="B493" s="241" t="str">
        <f t="shared" si="2"/>
        <v>Unisex Dhoti Pants, Beige (L)</v>
      </c>
      <c r="C493" s="227">
        <f t="shared" si="3"/>
        <v>2.666666667</v>
      </c>
      <c r="D493" s="246" t="s">
        <v>12188</v>
      </c>
      <c r="E493" s="248">
        <v>32.0</v>
      </c>
      <c r="F493" s="248">
        <v>1021.78</v>
      </c>
    </row>
    <row r="494">
      <c r="A494" s="241" t="str">
        <f t="shared" si="1"/>
        <v>CA0075000500</v>
      </c>
      <c r="B494" s="241" t="str">
        <f t="shared" si="2"/>
        <v>Unisex Dhoti Pants, Beige (XL)</v>
      </c>
      <c r="C494" s="227">
        <f t="shared" si="3"/>
        <v>1.333333333</v>
      </c>
      <c r="D494" s="246" t="s">
        <v>12189</v>
      </c>
      <c r="E494" s="248">
        <v>16.0</v>
      </c>
      <c r="F494" s="248">
        <v>518.0</v>
      </c>
    </row>
    <row r="495">
      <c r="A495" s="241" t="str">
        <f t="shared" si="1"/>
        <v>CA0075100200</v>
      </c>
      <c r="B495" s="241" t="str">
        <f t="shared" si="2"/>
        <v>Unisex Dhoti Pants, Indigo (S)</v>
      </c>
      <c r="C495" s="227">
        <f t="shared" si="3"/>
        <v>2.25</v>
      </c>
      <c r="D495" s="246" t="s">
        <v>12190</v>
      </c>
      <c r="E495" s="248">
        <v>27.0</v>
      </c>
      <c r="F495" s="248">
        <v>648.0</v>
      </c>
    </row>
    <row r="496">
      <c r="A496" s="241" t="str">
        <f t="shared" si="1"/>
        <v>CA0075100300</v>
      </c>
      <c r="B496" s="241" t="str">
        <f t="shared" si="2"/>
        <v>Unisex Dhoti Pants, Indigo (M)</v>
      </c>
      <c r="C496" s="227">
        <f t="shared" si="3"/>
        <v>4.416666667</v>
      </c>
      <c r="D496" s="246" t="s">
        <v>12192</v>
      </c>
      <c r="E496" s="248">
        <v>53.0</v>
      </c>
      <c r="F496" s="248">
        <v>1314.0</v>
      </c>
    </row>
    <row r="497">
      <c r="A497" s="241" t="str">
        <f t="shared" si="1"/>
        <v>CA0075100400</v>
      </c>
      <c r="B497" s="241" t="str">
        <f t="shared" si="2"/>
        <v>Unisex Dhoti Pants, Indigo (L)</v>
      </c>
      <c r="C497" s="227">
        <f t="shared" si="3"/>
        <v>3.25</v>
      </c>
      <c r="D497" s="246" t="s">
        <v>12193</v>
      </c>
      <c r="E497" s="248">
        <v>39.0</v>
      </c>
      <c r="F497" s="248">
        <v>996.0</v>
      </c>
    </row>
    <row r="498">
      <c r="A498" s="241" t="str">
        <f t="shared" si="1"/>
        <v>CA0075100500</v>
      </c>
      <c r="B498" s="241" t="str">
        <f t="shared" si="2"/>
        <v>Unisex Dhoti Pants, Indigo (XL)</v>
      </c>
      <c r="C498" s="227">
        <f t="shared" si="3"/>
        <v>0.1666666667</v>
      </c>
      <c r="D498" s="246" t="s">
        <v>12194</v>
      </c>
      <c r="E498" s="248">
        <v>2.0</v>
      </c>
      <c r="F498" s="248">
        <v>68.0</v>
      </c>
    </row>
    <row r="499">
      <c r="A499" s="241" t="str">
        <f t="shared" si="1"/>
        <v>CA0075200200</v>
      </c>
      <c r="B499" s="241" t="str">
        <f t="shared" si="2"/>
        <v>Unisex Dhoti Pants, Olive (S)</v>
      </c>
      <c r="C499" s="227">
        <f t="shared" si="3"/>
        <v>4.5</v>
      </c>
      <c r="D499" s="246" t="s">
        <v>12195</v>
      </c>
      <c r="E499" s="248">
        <v>54.0</v>
      </c>
      <c r="F499" s="248">
        <v>1544.0</v>
      </c>
    </row>
    <row r="500">
      <c r="A500" s="241" t="str">
        <f t="shared" si="1"/>
        <v>CA0075200300</v>
      </c>
      <c r="B500" s="241" t="str">
        <f t="shared" si="2"/>
        <v>Unisex Dhoti Pants, Olive (M)</v>
      </c>
      <c r="C500" s="227">
        <f t="shared" si="3"/>
        <v>7.583333333</v>
      </c>
      <c r="D500" s="246" t="s">
        <v>12197</v>
      </c>
      <c r="E500" s="248">
        <v>91.0</v>
      </c>
      <c r="F500" s="248">
        <v>2611.0</v>
      </c>
    </row>
    <row r="501">
      <c r="A501" s="241" t="str">
        <f t="shared" si="1"/>
        <v>CA0075200400</v>
      </c>
      <c r="B501" s="241" t="str">
        <f t="shared" si="2"/>
        <v>Unisex Dhoti Pants, Olive (L)</v>
      </c>
      <c r="C501" s="227">
        <f t="shared" si="3"/>
        <v>5.666666667</v>
      </c>
      <c r="D501" s="246" t="s">
        <v>12198</v>
      </c>
      <c r="E501" s="248">
        <v>68.0</v>
      </c>
      <c r="F501" s="248">
        <v>1982.0</v>
      </c>
    </row>
    <row r="502">
      <c r="A502" s="241" t="str">
        <f t="shared" si="1"/>
        <v>CA0075200500</v>
      </c>
      <c r="B502" s="241" t="str">
        <f t="shared" si="2"/>
        <v>Unisex Dhoti Pants, Olive (XL)</v>
      </c>
      <c r="C502" s="227">
        <f t="shared" si="3"/>
        <v>1.666666667</v>
      </c>
      <c r="D502" s="246" t="s">
        <v>12199</v>
      </c>
      <c r="E502" s="248">
        <v>20.0</v>
      </c>
      <c r="F502" s="248">
        <v>582.0</v>
      </c>
    </row>
    <row r="503">
      <c r="A503" s="241" t="str">
        <f t="shared" si="1"/>
        <v>CA0075300200</v>
      </c>
      <c r="B503" s="241" t="str">
        <f t="shared" si="2"/>
        <v>Unisex Dhoti Pants, Rust (S)</v>
      </c>
      <c r="C503" s="227">
        <f t="shared" si="3"/>
        <v>4.75</v>
      </c>
      <c r="D503" s="246" t="s">
        <v>12200</v>
      </c>
      <c r="E503" s="248">
        <v>57.0</v>
      </c>
      <c r="F503" s="248">
        <v>1851.0</v>
      </c>
    </row>
    <row r="504">
      <c r="A504" s="241" t="str">
        <f t="shared" si="1"/>
        <v>CA0075300300</v>
      </c>
      <c r="B504" s="241" t="str">
        <f t="shared" si="2"/>
        <v>Unisex Dhoti Pants, Rust (M)</v>
      </c>
      <c r="C504" s="227">
        <f t="shared" si="3"/>
        <v>7.166666667</v>
      </c>
      <c r="D504" s="246" t="s">
        <v>12202</v>
      </c>
      <c r="E504" s="248">
        <v>86.0</v>
      </c>
      <c r="F504" s="248">
        <v>2806.0</v>
      </c>
    </row>
    <row r="505">
      <c r="A505" s="241" t="str">
        <f t="shared" si="1"/>
        <v>CA0075300400</v>
      </c>
      <c r="B505" s="241" t="str">
        <f t="shared" si="2"/>
        <v>Unisex Dhoti Pants, Rust (L)</v>
      </c>
      <c r="C505" s="227">
        <f t="shared" si="3"/>
        <v>5.166666667</v>
      </c>
      <c r="D505" s="246" t="s">
        <v>12203</v>
      </c>
      <c r="E505" s="248">
        <v>62.0</v>
      </c>
      <c r="F505" s="248">
        <v>2014.0</v>
      </c>
    </row>
    <row r="506">
      <c r="A506" s="241" t="str">
        <f t="shared" si="1"/>
        <v>CA0075300500</v>
      </c>
      <c r="B506" s="241" t="str">
        <f t="shared" si="2"/>
        <v>Unisex Dhoti Pants, Rust (XL)</v>
      </c>
      <c r="C506" s="227">
        <f t="shared" si="3"/>
        <v>1.25</v>
      </c>
      <c r="D506" s="246" t="s">
        <v>12204</v>
      </c>
      <c r="E506" s="248">
        <v>15.0</v>
      </c>
      <c r="F506" s="248">
        <v>496.0</v>
      </c>
    </row>
    <row r="507">
      <c r="A507" s="241" t="str">
        <f t="shared" si="1"/>
        <v>CA0075400200</v>
      </c>
      <c r="B507" s="241" t="str">
        <f t="shared" si="2"/>
        <v>Unisex Dhoti Pants, Khakhi Print (S)</v>
      </c>
      <c r="C507" s="227">
        <f t="shared" si="3"/>
        <v>2.166666667</v>
      </c>
      <c r="D507" s="246" t="s">
        <v>12205</v>
      </c>
      <c r="E507" s="248">
        <v>26.0</v>
      </c>
      <c r="F507" s="248">
        <v>672.0</v>
      </c>
    </row>
    <row r="508">
      <c r="A508" s="241" t="str">
        <f t="shared" si="1"/>
        <v>CA0075400300</v>
      </c>
      <c r="B508" s="241" t="str">
        <f t="shared" si="2"/>
        <v>Unisex Dhoti Pants, Khakhi Print (M)</v>
      </c>
      <c r="C508" s="227">
        <f t="shared" si="3"/>
        <v>5.75</v>
      </c>
      <c r="D508" s="246" t="s">
        <v>12207</v>
      </c>
      <c r="E508" s="248">
        <v>69.0</v>
      </c>
      <c r="F508" s="248">
        <v>1775.0</v>
      </c>
    </row>
    <row r="509">
      <c r="A509" s="241" t="str">
        <f t="shared" si="1"/>
        <v>CA0075400400</v>
      </c>
      <c r="B509" s="241" t="str">
        <f t="shared" si="2"/>
        <v>Unisex Dhoti Pants, Khakhi Print (L)</v>
      </c>
      <c r="C509" s="227">
        <f t="shared" si="3"/>
        <v>2.5</v>
      </c>
      <c r="D509" s="246" t="s">
        <v>12208</v>
      </c>
      <c r="E509" s="248">
        <v>30.0</v>
      </c>
      <c r="F509" s="248">
        <v>770.0</v>
      </c>
    </row>
    <row r="510">
      <c r="A510" s="241" t="str">
        <f t="shared" si="1"/>
        <v>CA0075400500</v>
      </c>
      <c r="B510" s="241" t="str">
        <f t="shared" si="2"/>
        <v>Unisex Dhoti Pants, Khakhi Print (XL)</v>
      </c>
      <c r="C510" s="227">
        <f t="shared" si="3"/>
        <v>2.166666667</v>
      </c>
      <c r="D510" s="246" t="s">
        <v>12209</v>
      </c>
      <c r="E510" s="248">
        <v>26.0</v>
      </c>
      <c r="F510" s="248">
        <v>740.0</v>
      </c>
    </row>
    <row r="511">
      <c r="A511" s="241" t="str">
        <f t="shared" si="1"/>
        <v>CA0075500200</v>
      </c>
      <c r="B511" s="241" t="str">
        <f t="shared" si="2"/>
        <v>Unisex Dhoti Pants, Sap Print (S)</v>
      </c>
      <c r="C511" s="227">
        <f t="shared" si="3"/>
        <v>3</v>
      </c>
      <c r="D511" s="246" t="s">
        <v>12210</v>
      </c>
      <c r="E511" s="248">
        <v>36.0</v>
      </c>
      <c r="F511" s="248">
        <v>980.0</v>
      </c>
    </row>
    <row r="512">
      <c r="A512" s="241" t="str">
        <f t="shared" si="1"/>
        <v>CA0075500300</v>
      </c>
      <c r="B512" s="241" t="str">
        <f t="shared" si="2"/>
        <v>Unisex Dhoti Pants, Sap Print (M)</v>
      </c>
      <c r="C512" s="227">
        <f t="shared" si="3"/>
        <v>1.666666667</v>
      </c>
      <c r="D512" s="246" t="s">
        <v>12212</v>
      </c>
      <c r="E512" s="248">
        <v>20.0</v>
      </c>
      <c r="F512" s="248">
        <v>521.0</v>
      </c>
    </row>
    <row r="513">
      <c r="A513" s="241" t="str">
        <f t="shared" si="1"/>
        <v>CA0075500400</v>
      </c>
      <c r="B513" s="241" t="str">
        <f t="shared" si="2"/>
        <v>Unisex Dhoti Pants, Sap Print (L)</v>
      </c>
      <c r="C513" s="227">
        <f t="shared" si="3"/>
        <v>2.666666667</v>
      </c>
      <c r="D513" s="246" t="s">
        <v>12213</v>
      </c>
      <c r="E513" s="248">
        <v>32.0</v>
      </c>
      <c r="F513" s="248">
        <v>854.0</v>
      </c>
    </row>
    <row r="514">
      <c r="A514" s="241" t="str">
        <f t="shared" si="1"/>
        <v>CA0075500500</v>
      </c>
      <c r="B514" s="241" t="str">
        <f t="shared" si="2"/>
        <v>Unisex Dhoti Pants, Sap Print (XL)</v>
      </c>
      <c r="C514" s="227">
        <f t="shared" si="3"/>
        <v>2.416666667</v>
      </c>
      <c r="D514" s="246" t="s">
        <v>12214</v>
      </c>
      <c r="E514" s="248">
        <v>29.0</v>
      </c>
      <c r="F514" s="248">
        <v>814.0</v>
      </c>
    </row>
    <row r="515">
      <c r="A515" s="241" t="str">
        <f t="shared" si="1"/>
        <v>CA0075600200</v>
      </c>
      <c r="B515" s="241" t="str">
        <f t="shared" si="2"/>
        <v>Unisex Dhoti Pants, Indigo Print (S)</v>
      </c>
      <c r="C515" s="227">
        <f t="shared" si="3"/>
        <v>3.166666667</v>
      </c>
      <c r="D515" s="246" t="s">
        <v>12215</v>
      </c>
      <c r="E515" s="248">
        <v>38.0</v>
      </c>
      <c r="F515" s="248">
        <v>980.0</v>
      </c>
    </row>
    <row r="516">
      <c r="A516" s="241" t="str">
        <f t="shared" si="1"/>
        <v>CA0075600300</v>
      </c>
      <c r="B516" s="241" t="str">
        <f t="shared" si="2"/>
        <v>Unisex Dhoti Pants, Indigo Print (M)</v>
      </c>
      <c r="C516" s="227">
        <f t="shared" si="3"/>
        <v>2.833333333</v>
      </c>
      <c r="D516" s="246" t="s">
        <v>12217</v>
      </c>
      <c r="E516" s="248">
        <v>34.0</v>
      </c>
      <c r="F516" s="248">
        <v>879.0</v>
      </c>
    </row>
    <row r="517">
      <c r="A517" s="241" t="str">
        <f t="shared" si="1"/>
        <v>CA0075600400</v>
      </c>
      <c r="B517" s="241" t="str">
        <f t="shared" si="2"/>
        <v>Unisex Dhoti Pants, Indigo Print (L)</v>
      </c>
      <c r="C517" s="227">
        <f t="shared" si="3"/>
        <v>4.75</v>
      </c>
      <c r="D517" s="246" t="s">
        <v>12218</v>
      </c>
      <c r="E517" s="248">
        <v>57.0</v>
      </c>
      <c r="F517" s="248">
        <v>1352.0</v>
      </c>
    </row>
    <row r="518">
      <c r="A518" s="241" t="str">
        <f t="shared" si="1"/>
        <v>CA0075600500</v>
      </c>
      <c r="B518" s="241" t="str">
        <f t="shared" si="2"/>
        <v>Unisex Dhoti Pants, Indigo Print (XL)</v>
      </c>
      <c r="C518" s="227">
        <f t="shared" si="3"/>
        <v>3</v>
      </c>
      <c r="D518" s="246" t="s">
        <v>12219</v>
      </c>
      <c r="E518" s="248">
        <v>36.0</v>
      </c>
      <c r="F518" s="248">
        <v>1025.0</v>
      </c>
    </row>
    <row r="519">
      <c r="A519" s="241" t="str">
        <f t="shared" si="1"/>
        <v>CA0076100200</v>
      </c>
      <c r="B519" s="241" t="str">
        <f t="shared" si="2"/>
        <v>Unisex Sadananda Dhoti Pants (S)</v>
      </c>
      <c r="C519" s="227">
        <f t="shared" si="3"/>
        <v>4.25</v>
      </c>
      <c r="D519" s="246" t="s">
        <v>12220</v>
      </c>
      <c r="E519" s="248">
        <v>51.0</v>
      </c>
      <c r="F519" s="248">
        <v>1636.82</v>
      </c>
    </row>
    <row r="520">
      <c r="A520" s="241" t="str">
        <f t="shared" si="1"/>
        <v>CA0076100300</v>
      </c>
      <c r="B520" s="241" t="str">
        <f t="shared" si="2"/>
        <v>Unisex Sadananda Dhoti Pants (M)</v>
      </c>
      <c r="C520" s="227">
        <f t="shared" si="3"/>
        <v>7.25</v>
      </c>
      <c r="D520" s="246" t="s">
        <v>12222</v>
      </c>
      <c r="E520" s="248">
        <v>87.0</v>
      </c>
      <c r="F520" s="248">
        <v>2683.04</v>
      </c>
    </row>
    <row r="521">
      <c r="A521" s="241" t="str">
        <f t="shared" si="1"/>
        <v>CA0076100400</v>
      </c>
      <c r="B521" s="241" t="str">
        <f t="shared" si="2"/>
        <v>Unisex Sadananda Dhoti Pants (L)</v>
      </c>
      <c r="C521" s="227">
        <f t="shared" si="3"/>
        <v>3.25</v>
      </c>
      <c r="D521" s="246" t="s">
        <v>12223</v>
      </c>
      <c r="E521" s="248">
        <v>39.0</v>
      </c>
      <c r="F521" s="248">
        <v>1159.82</v>
      </c>
    </row>
    <row r="522">
      <c r="A522" s="241" t="str">
        <f t="shared" si="1"/>
        <v>CA0076100500</v>
      </c>
      <c r="B522" s="241" t="str">
        <f t="shared" si="2"/>
        <v>Unisex Sadananda Dhoti Pants (XL)</v>
      </c>
      <c r="C522" s="227">
        <f t="shared" si="3"/>
        <v>0.75</v>
      </c>
      <c r="D522" s="246" t="s">
        <v>12224</v>
      </c>
      <c r="E522" s="248">
        <v>9.0</v>
      </c>
      <c r="F522" s="248">
        <v>296.0</v>
      </c>
    </row>
    <row r="523">
      <c r="A523" s="241" t="str">
        <f t="shared" si="1"/>
        <v>CA0076200200</v>
      </c>
      <c r="B523" s="241" t="str">
        <f t="shared" si="2"/>
        <v>Unisex Dhoti, Stripes (S)</v>
      </c>
      <c r="C523" s="227">
        <f t="shared" si="3"/>
        <v>0.6666666667</v>
      </c>
      <c r="D523" s="246" t="s">
        <v>12225</v>
      </c>
      <c r="E523" s="248">
        <v>8.0</v>
      </c>
      <c r="F523" s="248">
        <v>245.86</v>
      </c>
    </row>
    <row r="524">
      <c r="A524" s="241" t="str">
        <f t="shared" si="1"/>
        <v>CA0076200300</v>
      </c>
      <c r="B524" s="241" t="str">
        <f t="shared" si="2"/>
        <v>Unisex Dhoti, Stripes (M)</v>
      </c>
      <c r="C524" s="227">
        <f t="shared" si="3"/>
        <v>0.6666666667</v>
      </c>
      <c r="D524" s="246" t="s">
        <v>12229</v>
      </c>
      <c r="E524" s="248">
        <v>8.0</v>
      </c>
      <c r="F524" s="248">
        <v>227.87</v>
      </c>
    </row>
    <row r="525">
      <c r="A525" s="241" t="str">
        <f t="shared" si="1"/>
        <v>CA0076200400</v>
      </c>
      <c r="B525" s="241" t="str">
        <f t="shared" si="2"/>
        <v>Unisex Dhoti, Stripes (L)</v>
      </c>
      <c r="C525" s="227">
        <f t="shared" si="3"/>
        <v>1.333333333</v>
      </c>
      <c r="D525" s="246" t="s">
        <v>12232</v>
      </c>
      <c r="E525" s="248">
        <v>16.0</v>
      </c>
      <c r="F525" s="248">
        <v>490.93</v>
      </c>
    </row>
    <row r="526">
      <c r="A526" s="241" t="str">
        <f t="shared" si="1"/>
        <v>CA0076200500</v>
      </c>
      <c r="B526" s="241" t="str">
        <f t="shared" si="2"/>
        <v>Unisex Dhoti, Stripes (XL)</v>
      </c>
      <c r="C526" s="227">
        <f t="shared" si="3"/>
        <v>0.1666666667</v>
      </c>
      <c r="D526" s="246" t="s">
        <v>12235</v>
      </c>
      <c r="E526" s="248">
        <v>2.0</v>
      </c>
      <c r="F526" s="248">
        <v>51.33</v>
      </c>
    </row>
    <row r="527">
      <c r="A527" s="241" t="str">
        <f t="shared" si="1"/>
        <v>CA0076300200</v>
      </c>
      <c r="B527" s="241" t="str">
        <f t="shared" si="2"/>
        <v>Unisex Dhoti, Festive (S)</v>
      </c>
      <c r="C527" s="227">
        <f t="shared" si="3"/>
        <v>0.5833333333</v>
      </c>
      <c r="D527" s="246" t="s">
        <v>12238</v>
      </c>
      <c r="E527" s="248">
        <v>7.0</v>
      </c>
      <c r="F527" s="248">
        <v>218.83</v>
      </c>
    </row>
    <row r="528">
      <c r="A528" s="241" t="str">
        <f t="shared" si="1"/>
        <v>CA0076300300</v>
      </c>
      <c r="B528" s="241" t="str">
        <f t="shared" si="2"/>
        <v>Unisex Dhoti, Festive (M)</v>
      </c>
      <c r="C528" s="227">
        <f t="shared" si="3"/>
        <v>1.666666667</v>
      </c>
      <c r="D528" s="246" t="s">
        <v>12242</v>
      </c>
      <c r="E528" s="248">
        <v>20.0</v>
      </c>
      <c r="F528" s="248">
        <v>556.49</v>
      </c>
    </row>
    <row r="529">
      <c r="A529" s="241" t="str">
        <f t="shared" si="1"/>
        <v>CA0076300400</v>
      </c>
      <c r="B529" s="241" t="str">
        <f t="shared" si="2"/>
        <v>Unisex Dhoti, Festive (L)</v>
      </c>
      <c r="C529" s="227">
        <f t="shared" si="3"/>
        <v>0</v>
      </c>
      <c r="D529" s="246" t="s">
        <v>12245</v>
      </c>
      <c r="E529" s="248">
        <v>0.0</v>
      </c>
      <c r="F529" s="248">
        <v>0.0</v>
      </c>
    </row>
    <row r="530">
      <c r="A530" s="241" t="str">
        <f t="shared" si="1"/>
        <v>CA0076300500</v>
      </c>
      <c r="B530" s="241" t="str">
        <f t="shared" si="2"/>
        <v>Unisex Dhoti, Festive (XL)</v>
      </c>
      <c r="C530" s="227">
        <f t="shared" si="3"/>
        <v>0.3333333333</v>
      </c>
      <c r="D530" s="246" t="s">
        <v>12248</v>
      </c>
      <c r="E530" s="248">
        <v>4.0</v>
      </c>
      <c r="F530" s="248">
        <v>100.0</v>
      </c>
    </row>
    <row r="531">
      <c r="A531" s="241" t="str">
        <f t="shared" si="1"/>
        <v>CA0076700200</v>
      </c>
      <c r="B531" s="241" t="str">
        <f t="shared" si="2"/>
        <v>Unisex Moon Printed Track Pants - Dark Grey (S)</v>
      </c>
      <c r="C531" s="227">
        <f t="shared" si="3"/>
        <v>1.833333333</v>
      </c>
      <c r="D531" s="246" t="s">
        <v>12251</v>
      </c>
      <c r="E531" s="248">
        <v>22.0</v>
      </c>
      <c r="F531" s="248">
        <v>459.0</v>
      </c>
    </row>
    <row r="532">
      <c r="A532" s="241" t="str">
        <f t="shared" si="1"/>
        <v>CA0076700300</v>
      </c>
      <c r="B532" s="241" t="str">
        <f t="shared" si="2"/>
        <v>Unisex Moon Printed Track Pants - Dark Grey (M)</v>
      </c>
      <c r="C532" s="227">
        <f t="shared" si="3"/>
        <v>5</v>
      </c>
      <c r="D532" s="246" t="s">
        <v>12253</v>
      </c>
      <c r="E532" s="248">
        <v>60.0</v>
      </c>
      <c r="F532" s="248">
        <v>1262.35</v>
      </c>
    </row>
    <row r="533">
      <c r="A533" s="241" t="str">
        <f t="shared" si="1"/>
        <v>CA0076700400</v>
      </c>
      <c r="B533" s="241" t="str">
        <f t="shared" si="2"/>
        <v>Unisex Moon Printed Track Pants - Dark Grey (L)</v>
      </c>
      <c r="C533" s="227">
        <f t="shared" si="3"/>
        <v>4.416666667</v>
      </c>
      <c r="D533" s="246" t="s">
        <v>12254</v>
      </c>
      <c r="E533" s="248">
        <v>53.0</v>
      </c>
      <c r="F533" s="248">
        <v>1132.0</v>
      </c>
    </row>
    <row r="534">
      <c r="A534" s="241" t="str">
        <f t="shared" si="1"/>
        <v>CA0076700500</v>
      </c>
      <c r="B534" s="241" t="str">
        <f t="shared" si="2"/>
        <v>Unisex Moon Printed Track Pants - Dark Grey (XL)</v>
      </c>
      <c r="C534" s="227">
        <f t="shared" si="3"/>
        <v>2.833333333</v>
      </c>
      <c r="D534" s="246" t="s">
        <v>12255</v>
      </c>
      <c r="E534" s="248">
        <v>34.0</v>
      </c>
      <c r="F534" s="248">
        <v>773.0</v>
      </c>
    </row>
    <row r="535">
      <c r="A535" s="241" t="str">
        <f t="shared" si="1"/>
        <v>CA0076800200</v>
      </c>
      <c r="B535" s="241" t="str">
        <f t="shared" si="2"/>
        <v>Unisex Moon Printed Track Pants - Light Grey (S)</v>
      </c>
      <c r="C535" s="227">
        <f t="shared" si="3"/>
        <v>1.75</v>
      </c>
      <c r="D535" s="246" t="s">
        <v>12256</v>
      </c>
      <c r="E535" s="248">
        <v>21.0</v>
      </c>
      <c r="F535" s="248">
        <v>370.0</v>
      </c>
    </row>
    <row r="536">
      <c r="A536" s="241" t="str">
        <f t="shared" si="1"/>
        <v>CA0076800300</v>
      </c>
      <c r="B536" s="241" t="str">
        <f t="shared" si="2"/>
        <v>Unisex Moon Printed Track Pants - Light Grey (M)</v>
      </c>
      <c r="C536" s="227">
        <f t="shared" si="3"/>
        <v>1.833333333</v>
      </c>
      <c r="D536" s="246" t="s">
        <v>12258</v>
      </c>
      <c r="E536" s="248">
        <v>22.0</v>
      </c>
      <c r="F536" s="248">
        <v>451.0</v>
      </c>
    </row>
    <row r="537">
      <c r="A537" s="241" t="str">
        <f t="shared" si="1"/>
        <v>CA0076800400</v>
      </c>
      <c r="B537" s="241" t="str">
        <f t="shared" si="2"/>
        <v>Unisex Moon Printed Track Pants - Light Grey (L)</v>
      </c>
      <c r="C537" s="227">
        <f t="shared" si="3"/>
        <v>2.583333333</v>
      </c>
      <c r="D537" s="246" t="s">
        <v>12259</v>
      </c>
      <c r="E537" s="248">
        <v>31.0</v>
      </c>
      <c r="F537" s="248">
        <v>652.0</v>
      </c>
    </row>
    <row r="538">
      <c r="A538" s="241" t="str">
        <f t="shared" si="1"/>
        <v>CA0076800500</v>
      </c>
      <c r="B538" s="241" t="str">
        <f t="shared" si="2"/>
        <v>Unisex Moon Printed Track Pants - Light Grey (XL)</v>
      </c>
      <c r="C538" s="227">
        <f t="shared" si="3"/>
        <v>0.9166666667</v>
      </c>
      <c r="D538" s="246" t="s">
        <v>12260</v>
      </c>
      <c r="E538" s="248">
        <v>11.0</v>
      </c>
      <c r="F538" s="248">
        <v>275.0</v>
      </c>
    </row>
    <row r="539">
      <c r="A539" s="241" t="str">
        <f t="shared" si="1"/>
        <v>CA0076900200</v>
      </c>
      <c r="B539" s="241" t="str">
        <f t="shared" si="2"/>
        <v>Unisex Track Pant Organic Cotton - Undyed (S)</v>
      </c>
      <c r="C539" s="227">
        <f t="shared" si="3"/>
        <v>7.25</v>
      </c>
      <c r="D539" s="246" t="s">
        <v>12261</v>
      </c>
      <c r="E539" s="248">
        <v>87.0</v>
      </c>
      <c r="F539" s="248">
        <v>1833.0</v>
      </c>
    </row>
    <row r="540">
      <c r="A540" s="241" t="str">
        <f t="shared" si="1"/>
        <v>CA0076900300</v>
      </c>
      <c r="B540" s="241" t="str">
        <f t="shared" si="2"/>
        <v>Unisex Track Pant Organic Cotton - Undyed (M)</v>
      </c>
      <c r="C540" s="227">
        <f t="shared" si="3"/>
        <v>11.66666667</v>
      </c>
      <c r="D540" s="246" t="s">
        <v>12263</v>
      </c>
      <c r="E540" s="248">
        <v>140.0</v>
      </c>
      <c r="F540" s="248">
        <v>2804.46</v>
      </c>
    </row>
    <row r="541">
      <c r="A541" s="241" t="str">
        <f t="shared" si="1"/>
        <v>CA0076900400</v>
      </c>
      <c r="B541" s="241" t="str">
        <f t="shared" si="2"/>
        <v>Unisex Track Pant Organic Cotton - Undyed (L)</v>
      </c>
      <c r="C541" s="227">
        <f t="shared" si="3"/>
        <v>5.166666667</v>
      </c>
      <c r="D541" s="246" t="s">
        <v>12264</v>
      </c>
      <c r="E541" s="248">
        <v>62.0</v>
      </c>
      <c r="F541" s="248">
        <v>1264.23</v>
      </c>
    </row>
    <row r="542">
      <c r="A542" s="241" t="str">
        <f t="shared" si="1"/>
        <v>CA0076900500</v>
      </c>
      <c r="B542" s="241" t="str">
        <f t="shared" si="2"/>
        <v>Unisex Track Pant Organic Cotton - Undyed (XL)</v>
      </c>
      <c r="C542" s="227">
        <f t="shared" si="3"/>
        <v>0.9166666667</v>
      </c>
      <c r="D542" s="246" t="s">
        <v>12265</v>
      </c>
      <c r="E542" s="248">
        <v>11.0</v>
      </c>
      <c r="F542" s="248">
        <v>253.0</v>
      </c>
    </row>
    <row r="543">
      <c r="A543" s="241" t="str">
        <f t="shared" si="1"/>
        <v>CA0076900600</v>
      </c>
      <c r="B543" s="241" t="str">
        <f t="shared" si="2"/>
        <v>Unisex Track Pant Organic Cotton - Undyed (XXL)</v>
      </c>
      <c r="C543" s="227">
        <f t="shared" si="3"/>
        <v>1.5</v>
      </c>
      <c r="D543" s="246" t="s">
        <v>12266</v>
      </c>
      <c r="E543" s="248">
        <v>18.0</v>
      </c>
      <c r="F543" s="248">
        <v>314.0</v>
      </c>
    </row>
    <row r="544">
      <c r="A544" s="241" t="str">
        <f t="shared" si="1"/>
        <v>CA0077000200</v>
      </c>
      <c r="B544" s="241" t="str">
        <f t="shared" si="2"/>
        <v>Unisex Track Pant Organic Cotton - White (S)</v>
      </c>
      <c r="C544" s="227">
        <f t="shared" si="3"/>
        <v>9.916666667</v>
      </c>
      <c r="D544" s="246" t="s">
        <v>12267</v>
      </c>
      <c r="E544" s="248">
        <v>119.0</v>
      </c>
      <c r="F544" s="248">
        <v>2983.06</v>
      </c>
    </row>
    <row r="545">
      <c r="A545" s="241" t="str">
        <f t="shared" si="1"/>
        <v>CA0077000300</v>
      </c>
      <c r="B545" s="241" t="str">
        <f t="shared" si="2"/>
        <v>Unisex Track Pant Organic Cotton - White (M)</v>
      </c>
      <c r="C545" s="227">
        <f t="shared" si="3"/>
        <v>16.91666667</v>
      </c>
      <c r="D545" s="246" t="s">
        <v>12269</v>
      </c>
      <c r="E545" s="248">
        <v>203.0</v>
      </c>
      <c r="F545" s="248">
        <v>5259.58</v>
      </c>
    </row>
    <row r="546">
      <c r="A546" s="241" t="str">
        <f t="shared" si="1"/>
        <v>CA0077000400</v>
      </c>
      <c r="B546" s="241" t="str">
        <f t="shared" si="2"/>
        <v>Unisex Track Pant Organic Cotton - White (L)</v>
      </c>
      <c r="C546" s="227">
        <f t="shared" si="3"/>
        <v>15.25</v>
      </c>
      <c r="D546" s="246" t="s">
        <v>12270</v>
      </c>
      <c r="E546" s="248">
        <v>183.0</v>
      </c>
      <c r="F546" s="248">
        <v>4397.4</v>
      </c>
    </row>
    <row r="547">
      <c r="A547" s="241" t="str">
        <f t="shared" si="1"/>
        <v>CA0077000500</v>
      </c>
      <c r="B547" s="241" t="str">
        <f t="shared" si="2"/>
        <v>Unisex Track Pant Organic Cotton - White (XL)</v>
      </c>
      <c r="C547" s="227">
        <f t="shared" si="3"/>
        <v>10.66666667</v>
      </c>
      <c r="D547" s="246" t="s">
        <v>12271</v>
      </c>
      <c r="E547" s="248">
        <v>128.0</v>
      </c>
      <c r="F547" s="248">
        <v>3224.36</v>
      </c>
    </row>
    <row r="548">
      <c r="A548" s="241" t="str">
        <f t="shared" si="1"/>
        <v>CA0077000600</v>
      </c>
      <c r="B548" s="241" t="str">
        <f t="shared" si="2"/>
        <v>Unisex Track Pant Organic Cotton - White (XXL)</v>
      </c>
      <c r="C548" s="227">
        <f t="shared" si="3"/>
        <v>2.666666667</v>
      </c>
      <c r="D548" s="246" t="s">
        <v>12272</v>
      </c>
      <c r="E548" s="248">
        <v>32.0</v>
      </c>
      <c r="F548" s="248">
        <v>832.0</v>
      </c>
    </row>
    <row r="549">
      <c r="A549" s="241" t="str">
        <f t="shared" si="1"/>
        <v>CA0077200200</v>
      </c>
      <c r="B549" s="241" t="str">
        <f t="shared" si="2"/>
        <v>Unisex Track Pant Organic Cotton - Navy (S)</v>
      </c>
      <c r="C549" s="227">
        <f t="shared" si="3"/>
        <v>5.416666667</v>
      </c>
      <c r="D549" s="246" t="s">
        <v>12273</v>
      </c>
      <c r="E549" s="248">
        <v>65.0</v>
      </c>
      <c r="F549" s="248">
        <v>1217.0</v>
      </c>
    </row>
    <row r="550">
      <c r="A550" s="241" t="str">
        <f t="shared" si="1"/>
        <v>CA0077200400</v>
      </c>
      <c r="B550" s="241" t="str">
        <f t="shared" si="2"/>
        <v>Unisex Track Pant Organic Cotton - Navy (L)</v>
      </c>
      <c r="C550" s="227">
        <f t="shared" si="3"/>
        <v>0.5</v>
      </c>
      <c r="D550" s="246" t="s">
        <v>12277</v>
      </c>
      <c r="E550" s="248">
        <v>6.0</v>
      </c>
      <c r="F550" s="248">
        <v>90.0</v>
      </c>
    </row>
    <row r="551">
      <c r="A551" s="241" t="str">
        <f t="shared" si="1"/>
        <v>CA0077200500</v>
      </c>
      <c r="B551" s="241" t="str">
        <f t="shared" si="2"/>
        <v>Unisex Track Pant Organic Cotton - Navy (XL)</v>
      </c>
      <c r="C551" s="227">
        <f t="shared" si="3"/>
        <v>5.416666667</v>
      </c>
      <c r="D551" s="246" t="s">
        <v>12280</v>
      </c>
      <c r="E551" s="248">
        <v>65.0</v>
      </c>
      <c r="F551" s="248">
        <v>1206.0</v>
      </c>
    </row>
    <row r="552">
      <c r="A552" s="241" t="str">
        <f t="shared" si="1"/>
        <v>CA0077500200</v>
      </c>
      <c r="B552" s="241" t="str">
        <f t="shared" si="2"/>
        <v>Save Soil T Shirt unisex (S)</v>
      </c>
      <c r="C552" s="227">
        <f t="shared" si="3"/>
        <v>7.666666667</v>
      </c>
      <c r="D552" s="246" t="s">
        <v>12286</v>
      </c>
      <c r="E552" s="248">
        <v>92.0</v>
      </c>
      <c r="F552" s="248">
        <v>1358.78</v>
      </c>
    </row>
    <row r="553">
      <c r="A553" s="241" t="str">
        <f t="shared" si="1"/>
        <v>CA0077500300</v>
      </c>
      <c r="B553" s="241" t="str">
        <f t="shared" si="2"/>
        <v>Save Soil T Shirt unisex (M)</v>
      </c>
      <c r="C553" s="227">
        <f t="shared" si="3"/>
        <v>11.25</v>
      </c>
      <c r="D553" s="246" t="s">
        <v>12287</v>
      </c>
      <c r="E553" s="248">
        <v>135.0</v>
      </c>
      <c r="F553" s="248">
        <v>2025.0</v>
      </c>
    </row>
    <row r="554">
      <c r="A554" s="241" t="str">
        <f t="shared" si="1"/>
        <v>CA0077500400</v>
      </c>
      <c r="B554" s="241" t="str">
        <f t="shared" si="2"/>
        <v>Save Soil T Shirt unisex (L)</v>
      </c>
      <c r="C554" s="227">
        <f t="shared" si="3"/>
        <v>10.66666667</v>
      </c>
      <c r="D554" s="246" t="s">
        <v>12288</v>
      </c>
      <c r="E554" s="248">
        <v>128.0</v>
      </c>
      <c r="F554" s="248">
        <v>1920.0</v>
      </c>
    </row>
    <row r="555">
      <c r="A555" s="241" t="str">
        <f t="shared" si="1"/>
        <v>CA0077500500</v>
      </c>
      <c r="B555" s="241" t="str">
        <f t="shared" si="2"/>
        <v>Save Soil T Shirt unisex (XL)</v>
      </c>
      <c r="C555" s="227">
        <f t="shared" si="3"/>
        <v>0.08333333333</v>
      </c>
      <c r="D555" s="246" t="s">
        <v>12289</v>
      </c>
      <c r="E555" s="248">
        <v>1.0</v>
      </c>
      <c r="F555" s="248">
        <v>15.0</v>
      </c>
    </row>
    <row r="556">
      <c r="A556" s="241" t="str">
        <f t="shared" si="1"/>
        <v>CA0077600200</v>
      </c>
      <c r="B556" s="241" t="str">
        <f t="shared" si="2"/>
        <v>Unisex Save Soil SS Organic Cotton-Navy (S)</v>
      </c>
      <c r="C556" s="227">
        <f t="shared" si="3"/>
        <v>1.916666667</v>
      </c>
      <c r="D556" s="246" t="s">
        <v>12290</v>
      </c>
      <c r="E556" s="248">
        <v>23.0</v>
      </c>
      <c r="F556" s="248">
        <v>379.0</v>
      </c>
    </row>
    <row r="557">
      <c r="A557" s="241" t="str">
        <f t="shared" si="1"/>
        <v>CA0077600300</v>
      </c>
      <c r="B557" s="241" t="str">
        <f t="shared" si="2"/>
        <v>Unisex Save Soil SS Organic Cotton-Navy (M)</v>
      </c>
      <c r="C557" s="227">
        <f t="shared" si="3"/>
        <v>2.75</v>
      </c>
      <c r="D557" s="246" t="s">
        <v>12292</v>
      </c>
      <c r="E557" s="248">
        <v>33.0</v>
      </c>
      <c r="F557" s="248">
        <v>555.0</v>
      </c>
    </row>
    <row r="558">
      <c r="A558" s="241" t="str">
        <f t="shared" si="1"/>
        <v>CA0077600400</v>
      </c>
      <c r="B558" s="241" t="str">
        <f t="shared" si="2"/>
        <v>Unisex Save Soil SS Organic Cotton-Navy (L)</v>
      </c>
      <c r="C558" s="227">
        <f t="shared" si="3"/>
        <v>1.916666667</v>
      </c>
      <c r="D558" s="246" t="s">
        <v>12293</v>
      </c>
      <c r="E558" s="248">
        <v>23.0</v>
      </c>
      <c r="F558" s="248">
        <v>340.0</v>
      </c>
    </row>
    <row r="559">
      <c r="A559" s="241" t="str">
        <f t="shared" si="1"/>
        <v>CA0077600500</v>
      </c>
      <c r="B559" s="241" t="str">
        <f t="shared" si="2"/>
        <v>Unisex Save Soil SS Organic Cotton-Navy (XL)</v>
      </c>
      <c r="C559" s="227">
        <f t="shared" si="3"/>
        <v>2.75</v>
      </c>
      <c r="D559" s="246" t="s">
        <v>12294</v>
      </c>
      <c r="E559" s="248">
        <v>33.0</v>
      </c>
      <c r="F559" s="248">
        <v>561.0</v>
      </c>
    </row>
    <row r="560">
      <c r="A560" s="241" t="str">
        <f t="shared" si="1"/>
        <v>CA0077900200</v>
      </c>
      <c r="B560" s="241" t="str">
        <f t="shared" si="2"/>
        <v>Unisex Save Soil SS Organic Cotton-DarkGrey (S)</v>
      </c>
      <c r="C560" s="227">
        <f t="shared" si="3"/>
        <v>0.5833333333</v>
      </c>
      <c r="D560" s="246" t="s">
        <v>12295</v>
      </c>
      <c r="E560" s="248">
        <v>7.0</v>
      </c>
      <c r="F560" s="248">
        <v>75.0</v>
      </c>
    </row>
    <row r="561">
      <c r="A561" s="241" t="str">
        <f t="shared" si="1"/>
        <v>CA0077900300</v>
      </c>
      <c r="B561" s="241" t="str">
        <f t="shared" si="2"/>
        <v>Unisex Save Soil SS Organic Cotton-DarkGrey (M)</v>
      </c>
      <c r="C561" s="227">
        <f t="shared" si="3"/>
        <v>0.08333333333</v>
      </c>
      <c r="D561" s="246" t="s">
        <v>12297</v>
      </c>
      <c r="E561" s="248">
        <v>1.0</v>
      </c>
      <c r="F561" s="248">
        <v>10.0</v>
      </c>
    </row>
    <row r="562">
      <c r="A562" s="241" t="str">
        <f t="shared" si="1"/>
        <v>CA0078100200</v>
      </c>
      <c r="B562" s="241" t="str">
        <f t="shared" si="2"/>
        <v>Unisex Save Soil SS Organic Cotton-OliveGreen (S)</v>
      </c>
      <c r="C562" s="227">
        <f t="shared" si="3"/>
        <v>0.08333333333</v>
      </c>
      <c r="D562" s="246" t="s">
        <v>12298</v>
      </c>
      <c r="E562" s="248">
        <v>1.0</v>
      </c>
      <c r="F562" s="248">
        <v>10.0</v>
      </c>
    </row>
    <row r="563">
      <c r="A563" s="241" t="str">
        <f t="shared" si="1"/>
        <v>CA0078100300</v>
      </c>
      <c r="B563" s="241" t="str">
        <f t="shared" si="2"/>
        <v>Unisex Save Soil SS Organic Cotton-OliveGreen (M)</v>
      </c>
      <c r="C563" s="227">
        <f t="shared" si="3"/>
        <v>0.08333333333</v>
      </c>
      <c r="D563" s="246" t="s">
        <v>12300</v>
      </c>
      <c r="E563" s="248">
        <v>1.0</v>
      </c>
      <c r="F563" s="248">
        <v>10.0</v>
      </c>
    </row>
    <row r="564">
      <c r="A564" s="241" t="str">
        <f t="shared" si="1"/>
        <v>CA0079500300</v>
      </c>
      <c r="B564" s="241" t="str">
        <f t="shared" si="2"/>
        <v>Unisex T Shirt - Surya Namaskaram (M)</v>
      </c>
      <c r="C564" s="227">
        <f t="shared" si="3"/>
        <v>0.25</v>
      </c>
      <c r="D564" s="246" t="s">
        <v>12305</v>
      </c>
      <c r="E564" s="248">
        <v>3.0</v>
      </c>
      <c r="F564" s="248">
        <v>30.0</v>
      </c>
    </row>
    <row r="565">
      <c r="A565" s="241" t="str">
        <f t="shared" si="1"/>
        <v>CA0079500400</v>
      </c>
      <c r="B565" s="241" t="str">
        <f t="shared" si="2"/>
        <v>Unisex T Shirt - Surya Namaskaram (L)</v>
      </c>
      <c r="C565" s="227">
        <f t="shared" si="3"/>
        <v>2.833333333</v>
      </c>
      <c r="D565" s="246" t="s">
        <v>12308</v>
      </c>
      <c r="E565" s="248">
        <v>34.0</v>
      </c>
      <c r="F565" s="248">
        <v>395.44</v>
      </c>
    </row>
    <row r="566">
      <c r="A566" s="241" t="str">
        <f t="shared" si="1"/>
        <v>CA0079700200</v>
      </c>
      <c r="B566" s="241" t="str">
        <f t="shared" si="2"/>
        <v>Womens T Shirt - Pink (S)</v>
      </c>
      <c r="C566" s="227">
        <f t="shared" si="3"/>
        <v>0.3333333333</v>
      </c>
      <c r="D566" s="246" t="s">
        <v>12314</v>
      </c>
      <c r="E566" s="248">
        <v>4.0</v>
      </c>
      <c r="F566" s="248">
        <v>60.0</v>
      </c>
    </row>
    <row r="567">
      <c r="A567" s="241" t="str">
        <f t="shared" si="1"/>
        <v>CA0079700300</v>
      </c>
      <c r="B567" s="241" t="str">
        <f t="shared" si="2"/>
        <v>Womens T Shirt - Pink (M)</v>
      </c>
      <c r="C567" s="227">
        <f t="shared" si="3"/>
        <v>0.3333333333</v>
      </c>
      <c r="D567" s="246" t="s">
        <v>12318</v>
      </c>
      <c r="E567" s="248">
        <v>4.0</v>
      </c>
      <c r="F567" s="248">
        <v>60.0</v>
      </c>
    </row>
    <row r="568">
      <c r="A568" s="241" t="str">
        <f t="shared" si="1"/>
        <v>CA0079700500</v>
      </c>
      <c r="B568" s="241" t="str">
        <f t="shared" si="2"/>
        <v>Womens T Shirt - Pink (XL)</v>
      </c>
      <c r="C568" s="227">
        <f t="shared" si="3"/>
        <v>0.1666666667</v>
      </c>
      <c r="D568" s="246" t="s">
        <v>12324</v>
      </c>
      <c r="E568" s="248">
        <v>2.0</v>
      </c>
      <c r="F568" s="248">
        <v>30.0</v>
      </c>
    </row>
    <row r="569">
      <c r="A569" s="241" t="str">
        <f t="shared" si="1"/>
        <v>CA0079800200</v>
      </c>
      <c r="B569" s="241" t="str">
        <f t="shared" si="2"/>
        <v>Adiyogi Unisex T Shirt, Graphic Print (S)</v>
      </c>
      <c r="C569" s="227">
        <f t="shared" si="3"/>
        <v>0.25</v>
      </c>
      <c r="D569" s="246" t="s">
        <v>17917</v>
      </c>
      <c r="E569" s="248">
        <v>3.0</v>
      </c>
      <c r="F569" s="248">
        <v>30.0</v>
      </c>
    </row>
    <row r="570">
      <c r="A570" s="241" t="str">
        <f t="shared" si="1"/>
        <v>CA0079800300</v>
      </c>
      <c r="B570" s="241" t="str">
        <f t="shared" si="2"/>
        <v>Adiyogi Unisex T Shirt, Graphic Print (M)</v>
      </c>
      <c r="C570" s="227">
        <f t="shared" si="3"/>
        <v>0.4166666667</v>
      </c>
      <c r="D570" s="246" t="s">
        <v>17918</v>
      </c>
      <c r="E570" s="248">
        <v>5.0</v>
      </c>
      <c r="F570" s="248">
        <v>35.0</v>
      </c>
    </row>
    <row r="571">
      <c r="A571" s="241" t="str">
        <f t="shared" si="1"/>
        <v>CA0080100200</v>
      </c>
      <c r="B571" s="241" t="str">
        <f t="shared" si="2"/>
        <v>Unisex-T Shirt-Moon-Dark-Grey-Silver (S)</v>
      </c>
      <c r="C571" s="227">
        <f t="shared" si="3"/>
        <v>0.5</v>
      </c>
      <c r="D571" s="246" t="s">
        <v>12338</v>
      </c>
      <c r="E571" s="248">
        <v>6.0</v>
      </c>
      <c r="F571" s="248">
        <v>90.0</v>
      </c>
    </row>
    <row r="572">
      <c r="A572" s="241" t="str">
        <f t="shared" si="1"/>
        <v>CA0080100300</v>
      </c>
      <c r="B572" s="241" t="str">
        <f t="shared" si="2"/>
        <v>Unisex-T Shirt-Moon-Dark-Grey-Silver (M)</v>
      </c>
      <c r="C572" s="227">
        <f t="shared" si="3"/>
        <v>0.5833333333</v>
      </c>
      <c r="D572" s="246" t="s">
        <v>12342</v>
      </c>
      <c r="E572" s="248">
        <v>7.0</v>
      </c>
      <c r="F572" s="248">
        <v>100.0</v>
      </c>
    </row>
    <row r="573">
      <c r="A573" s="241" t="str">
        <f t="shared" si="1"/>
        <v>CA0080100400</v>
      </c>
      <c r="B573" s="241" t="str">
        <f t="shared" si="2"/>
        <v>Unisex-T Shirt-Moon-Dark-Grey-Silver (L)</v>
      </c>
      <c r="C573" s="227">
        <f t="shared" si="3"/>
        <v>0.1666666667</v>
      </c>
      <c r="D573" s="246" t="s">
        <v>12345</v>
      </c>
      <c r="E573" s="248">
        <v>2.0</v>
      </c>
      <c r="F573" s="248">
        <v>30.0</v>
      </c>
    </row>
    <row r="574">
      <c r="A574" s="241" t="str">
        <f t="shared" si="1"/>
        <v>CA0080100500</v>
      </c>
      <c r="B574" s="241" t="str">
        <f t="shared" si="2"/>
        <v>Unisex-T Shirt-Moon-Dark-Grey-Silver (XL)</v>
      </c>
      <c r="C574" s="227">
        <f t="shared" si="3"/>
        <v>0.08333333333</v>
      </c>
      <c r="D574" s="246" t="s">
        <v>12348</v>
      </c>
      <c r="E574" s="248">
        <v>1.0</v>
      </c>
      <c r="F574" s="248">
        <v>15.0</v>
      </c>
    </row>
    <row r="575">
      <c r="A575" s="241" t="str">
        <f t="shared" si="1"/>
        <v>CA0080200200</v>
      </c>
      <c r="B575" s="241" t="str">
        <f t="shared" si="2"/>
        <v>Unisex-T Shirt-Moon-Ecru-Gold (S)</v>
      </c>
      <c r="C575" s="227">
        <f t="shared" si="3"/>
        <v>5.333333333</v>
      </c>
      <c r="D575" s="246" t="s">
        <v>12351</v>
      </c>
      <c r="E575" s="248">
        <v>64.0</v>
      </c>
      <c r="F575" s="248">
        <v>705.0</v>
      </c>
    </row>
    <row r="576">
      <c r="A576" s="241" t="str">
        <f t="shared" si="1"/>
        <v>CA0080200300</v>
      </c>
      <c r="B576" s="241" t="str">
        <f t="shared" si="2"/>
        <v>Unisex-T Shirt-Moon-Ecru-Gold (M)</v>
      </c>
      <c r="C576" s="227">
        <f t="shared" si="3"/>
        <v>7.25</v>
      </c>
      <c r="D576" s="246" t="s">
        <v>12353</v>
      </c>
      <c r="E576" s="248">
        <v>87.0</v>
      </c>
      <c r="F576" s="248">
        <v>903.58</v>
      </c>
    </row>
    <row r="577">
      <c r="A577" s="241" t="str">
        <f t="shared" si="1"/>
        <v>CA0080200400</v>
      </c>
      <c r="B577" s="241" t="str">
        <f t="shared" si="2"/>
        <v>Unisex-T Shirt-Moon-Ecru-Gold (L)</v>
      </c>
      <c r="C577" s="227">
        <f t="shared" si="3"/>
        <v>3.666666667</v>
      </c>
      <c r="D577" s="246" t="s">
        <v>12354</v>
      </c>
      <c r="E577" s="248">
        <v>44.0</v>
      </c>
      <c r="F577" s="248">
        <v>470.53</v>
      </c>
    </row>
    <row r="578">
      <c r="A578" s="241" t="str">
        <f t="shared" si="1"/>
        <v>CA0080200500</v>
      </c>
      <c r="B578" s="241" t="str">
        <f t="shared" si="2"/>
        <v>Unisex-T Shirt-Moon-Ecru-Gold (XL)</v>
      </c>
      <c r="C578" s="227">
        <f t="shared" si="3"/>
        <v>2.25</v>
      </c>
      <c r="D578" s="246" t="s">
        <v>12355</v>
      </c>
      <c r="E578" s="248">
        <v>27.0</v>
      </c>
      <c r="F578" s="248">
        <v>286.5</v>
      </c>
    </row>
    <row r="579">
      <c r="A579" s="241" t="str">
        <f t="shared" si="1"/>
        <v>CA0080300400</v>
      </c>
      <c r="B579" s="241" t="str">
        <f t="shared" si="2"/>
        <v>Unisex-T Shirt-Moon-Rose-Copper (L)</v>
      </c>
      <c r="C579" s="227">
        <f t="shared" si="3"/>
        <v>1</v>
      </c>
      <c r="D579" s="246" t="s">
        <v>12363</v>
      </c>
      <c r="E579" s="248">
        <v>12.0</v>
      </c>
      <c r="F579" s="248">
        <v>145.0</v>
      </c>
    </row>
    <row r="580">
      <c r="A580" s="241" t="str">
        <f t="shared" si="1"/>
        <v>CA0080300500</v>
      </c>
      <c r="B580" s="241" t="str">
        <f t="shared" si="2"/>
        <v>Unisex-T Shirt-Moon-Rose-Copper (XL)</v>
      </c>
      <c r="C580" s="227">
        <f t="shared" si="3"/>
        <v>1</v>
      </c>
      <c r="D580" s="246" t="s">
        <v>12366</v>
      </c>
      <c r="E580" s="248">
        <v>12.0</v>
      </c>
      <c r="F580" s="248">
        <v>140.0</v>
      </c>
    </row>
    <row r="581">
      <c r="A581" s="241" t="str">
        <f t="shared" si="1"/>
        <v>CA0080500300</v>
      </c>
      <c r="B581" s="241" t="str">
        <f t="shared" si="2"/>
        <v>Unisex Anand Copper Print Cotton T Shirt, Mud (M)</v>
      </c>
      <c r="C581" s="227">
        <f t="shared" si="3"/>
        <v>0.1666666667</v>
      </c>
      <c r="D581" s="246" t="s">
        <v>12369</v>
      </c>
      <c r="E581" s="248">
        <v>2.0</v>
      </c>
      <c r="F581" s="248">
        <v>26.62</v>
      </c>
    </row>
    <row r="582">
      <c r="A582" s="241" t="str">
        <f t="shared" si="1"/>
        <v>CA0080500500</v>
      </c>
      <c r="B582" s="241" t="str">
        <f t="shared" si="2"/>
        <v>Unisex Anand Copper Print Cotton T Shirt, Mud (XL)</v>
      </c>
      <c r="C582" s="227">
        <f t="shared" si="3"/>
        <v>0</v>
      </c>
      <c r="D582" s="246" t="s">
        <v>12373</v>
      </c>
      <c r="E582" s="248">
        <v>0.0</v>
      </c>
      <c r="F582" s="248">
        <v>0.0</v>
      </c>
    </row>
    <row r="583">
      <c r="A583" s="241" t="str">
        <f t="shared" si="1"/>
        <v>CA0080600200</v>
      </c>
      <c r="B583" s="241" t="str">
        <f t="shared" si="2"/>
        <v>Unisex Moksha Copper Print Cotton T Shirt, Indigo (S)</v>
      </c>
      <c r="C583" s="227">
        <f t="shared" si="3"/>
        <v>0.4166666667</v>
      </c>
      <c r="D583" s="246" t="s">
        <v>12376</v>
      </c>
      <c r="E583" s="248">
        <v>5.0</v>
      </c>
      <c r="F583" s="248">
        <v>90.0</v>
      </c>
    </row>
    <row r="584">
      <c r="A584" s="241" t="str">
        <f t="shared" si="1"/>
        <v>CA0080700300</v>
      </c>
      <c r="B584" s="241" t="str">
        <f t="shared" si="2"/>
        <v>Unisex Sakshi Copper Print Cotton T Shirt, Ecru (M)</v>
      </c>
      <c r="C584" s="227">
        <f t="shared" si="3"/>
        <v>0.5833333333</v>
      </c>
      <c r="D584" s="246" t="s">
        <v>12383</v>
      </c>
      <c r="E584" s="248">
        <v>7.0</v>
      </c>
      <c r="F584" s="248">
        <v>126.0</v>
      </c>
    </row>
    <row r="585">
      <c r="A585" s="241" t="str">
        <f t="shared" si="1"/>
        <v>CA0080700400</v>
      </c>
      <c r="B585" s="241" t="str">
        <f t="shared" si="2"/>
        <v>Unisex Sakshi Copper Print Cotton T Shirt, Ecru (L)</v>
      </c>
      <c r="C585" s="227">
        <f t="shared" si="3"/>
        <v>0</v>
      </c>
      <c r="D585" s="246" t="s">
        <v>12385</v>
      </c>
      <c r="E585" s="248">
        <v>0.0</v>
      </c>
      <c r="F585" s="248">
        <v>0.0</v>
      </c>
    </row>
    <row r="586">
      <c r="A586" s="241" t="str">
        <f t="shared" si="1"/>
        <v>CA0080800100</v>
      </c>
      <c r="B586" s="241" t="str">
        <f t="shared" si="2"/>
        <v>Unisex Karma Copper Print Cotton T Shirt, Grey (XS)</v>
      </c>
      <c r="C586" s="227">
        <f t="shared" si="3"/>
        <v>1.333333333</v>
      </c>
      <c r="D586" s="246" t="s">
        <v>12388</v>
      </c>
      <c r="E586" s="248">
        <v>16.0</v>
      </c>
      <c r="F586" s="248">
        <v>160.0</v>
      </c>
    </row>
    <row r="587">
      <c r="A587" s="241" t="str">
        <f t="shared" si="1"/>
        <v>CA0080800200</v>
      </c>
      <c r="B587" s="241" t="str">
        <f t="shared" si="2"/>
        <v>Unisex Karma Copper Print Cotton T Shirt, Grey (S)</v>
      </c>
      <c r="C587" s="227">
        <f t="shared" si="3"/>
        <v>3.666666667</v>
      </c>
      <c r="D587" s="246" t="s">
        <v>12390</v>
      </c>
      <c r="E587" s="248">
        <v>44.0</v>
      </c>
      <c r="F587" s="248">
        <v>464.0</v>
      </c>
    </row>
    <row r="588">
      <c r="A588" s="241" t="str">
        <f t="shared" si="1"/>
        <v>CA0080800300</v>
      </c>
      <c r="B588" s="241" t="str">
        <f t="shared" si="2"/>
        <v>Unisex Karma Copper Print Cotton T Shirt, Grey (M)</v>
      </c>
      <c r="C588" s="227">
        <f t="shared" si="3"/>
        <v>2.083333333</v>
      </c>
      <c r="D588" s="246" t="s">
        <v>12391</v>
      </c>
      <c r="E588" s="248">
        <v>25.0</v>
      </c>
      <c r="F588" s="248">
        <v>250.0</v>
      </c>
    </row>
    <row r="589">
      <c r="A589" s="241" t="str">
        <f t="shared" si="1"/>
        <v>CA0080800400</v>
      </c>
      <c r="B589" s="241" t="str">
        <f t="shared" si="2"/>
        <v>Unisex Karma Copper Print Cotton T Shirt, Grey (L)</v>
      </c>
      <c r="C589" s="227">
        <f t="shared" si="3"/>
        <v>3.5</v>
      </c>
      <c r="D589" s="246" t="s">
        <v>12392</v>
      </c>
      <c r="E589" s="248">
        <v>42.0</v>
      </c>
      <c r="F589" s="248">
        <v>476.0</v>
      </c>
    </row>
    <row r="590">
      <c r="A590" s="241" t="str">
        <f t="shared" si="1"/>
        <v>CA0080800500</v>
      </c>
      <c r="B590" s="241" t="str">
        <f t="shared" si="2"/>
        <v>Unisex Karma Copper Print Cotton T Shirt, Grey (XL)</v>
      </c>
      <c r="C590" s="227">
        <f t="shared" si="3"/>
        <v>2.166666667</v>
      </c>
      <c r="D590" s="246" t="s">
        <v>12393</v>
      </c>
      <c r="E590" s="248">
        <v>26.0</v>
      </c>
      <c r="F590" s="248">
        <v>308.0</v>
      </c>
    </row>
    <row r="591">
      <c r="A591" s="241" t="str">
        <f t="shared" si="1"/>
        <v>CA0080800600</v>
      </c>
      <c r="B591" s="241" t="str">
        <f t="shared" si="2"/>
        <v>Unisex Karma Copper Print Cotton T Shirt, Grey (XXL)</v>
      </c>
      <c r="C591" s="227">
        <f t="shared" si="3"/>
        <v>0.25</v>
      </c>
      <c r="D591" s="246" t="s">
        <v>12394</v>
      </c>
      <c r="E591" s="248">
        <v>3.0</v>
      </c>
      <c r="F591" s="248">
        <v>30.0</v>
      </c>
    </row>
    <row r="592">
      <c r="A592" s="241" t="str">
        <f t="shared" si="1"/>
        <v>CA0080900200</v>
      </c>
      <c r="B592" s="241" t="str">
        <f t="shared" si="2"/>
        <v>Unisex T Shirt AUM - Dark Grey (S)</v>
      </c>
      <c r="C592" s="227">
        <f t="shared" si="3"/>
        <v>10</v>
      </c>
      <c r="D592" s="246" t="s">
        <v>12395</v>
      </c>
      <c r="E592" s="248">
        <v>120.0</v>
      </c>
      <c r="F592" s="248">
        <v>1827.58</v>
      </c>
    </row>
    <row r="593">
      <c r="A593" s="241" t="str">
        <f t="shared" si="1"/>
        <v>CA0080900300</v>
      </c>
      <c r="B593" s="241" t="str">
        <f t="shared" si="2"/>
        <v>Unisex T Shirt AUM - Dark Grey (M)</v>
      </c>
      <c r="C593" s="227">
        <f t="shared" si="3"/>
        <v>16.75</v>
      </c>
      <c r="D593" s="246" t="s">
        <v>12397</v>
      </c>
      <c r="E593" s="248">
        <v>201.0</v>
      </c>
      <c r="F593" s="248">
        <v>3056.5</v>
      </c>
    </row>
    <row r="594">
      <c r="A594" s="241" t="str">
        <f t="shared" si="1"/>
        <v>CA0080900400</v>
      </c>
      <c r="B594" s="241" t="str">
        <f t="shared" si="2"/>
        <v>Unisex T Shirt AUM - Dark Grey (L)</v>
      </c>
      <c r="C594" s="227">
        <f t="shared" si="3"/>
        <v>6.916666667</v>
      </c>
      <c r="D594" s="246" t="s">
        <v>12398</v>
      </c>
      <c r="E594" s="248">
        <v>83.0</v>
      </c>
      <c r="F594" s="248">
        <v>1628.0</v>
      </c>
    </row>
    <row r="595">
      <c r="A595" s="241" t="str">
        <f t="shared" si="1"/>
        <v>CA0080900500</v>
      </c>
      <c r="B595" s="241" t="str">
        <f t="shared" si="2"/>
        <v>Unisex T Shirt AUM - Dark Grey (XL)</v>
      </c>
      <c r="C595" s="227">
        <f t="shared" si="3"/>
        <v>2.916666667</v>
      </c>
      <c r="D595" s="246" t="s">
        <v>12399</v>
      </c>
      <c r="E595" s="248">
        <v>35.0</v>
      </c>
      <c r="F595" s="248">
        <v>692.0</v>
      </c>
    </row>
    <row r="596">
      <c r="A596" s="241" t="str">
        <f t="shared" si="1"/>
        <v>CA0080900600</v>
      </c>
      <c r="B596" s="241" t="str">
        <f t="shared" si="2"/>
        <v>Unisex T Shirt AUM - Dark Grey (XXL)</v>
      </c>
      <c r="C596" s="227">
        <f t="shared" si="3"/>
        <v>1.583333333</v>
      </c>
      <c r="D596" s="246" t="s">
        <v>12400</v>
      </c>
      <c r="E596" s="248">
        <v>19.0</v>
      </c>
      <c r="F596" s="248">
        <v>322.0</v>
      </c>
    </row>
    <row r="597">
      <c r="A597" s="241" t="str">
        <f t="shared" si="1"/>
        <v>CA0081000200</v>
      </c>
      <c r="B597" s="241" t="str">
        <f t="shared" si="2"/>
        <v>Unisex Organic Cotton Aum T Shirt (S)</v>
      </c>
      <c r="C597" s="227">
        <f t="shared" si="3"/>
        <v>5.583333333</v>
      </c>
      <c r="D597" s="246" t="s">
        <v>12401</v>
      </c>
      <c r="E597" s="248">
        <v>67.0</v>
      </c>
      <c r="F597" s="248">
        <v>1270.0</v>
      </c>
    </row>
    <row r="598">
      <c r="A598" s="241" t="str">
        <f t="shared" si="1"/>
        <v>CA0081000300</v>
      </c>
      <c r="B598" s="241" t="str">
        <f t="shared" si="2"/>
        <v>Unisex Organic Cotton Aum T Shirt (M)</v>
      </c>
      <c r="C598" s="227">
        <f t="shared" si="3"/>
        <v>9.5</v>
      </c>
      <c r="D598" s="246" t="s">
        <v>12403</v>
      </c>
      <c r="E598" s="248">
        <v>114.0</v>
      </c>
      <c r="F598" s="248">
        <v>2110.0</v>
      </c>
    </row>
    <row r="599">
      <c r="A599" s="241" t="str">
        <f t="shared" si="1"/>
        <v>CA0081000400</v>
      </c>
      <c r="B599" s="241" t="str">
        <f t="shared" si="2"/>
        <v>Unisex Organic Cotton Aum T Shirt (L)</v>
      </c>
      <c r="C599" s="227">
        <f t="shared" si="3"/>
        <v>8.333333333</v>
      </c>
      <c r="D599" s="246" t="s">
        <v>12404</v>
      </c>
      <c r="E599" s="248">
        <v>100.0</v>
      </c>
      <c r="F599" s="248">
        <v>1790.0</v>
      </c>
    </row>
    <row r="600">
      <c r="A600" s="241" t="str">
        <f t="shared" si="1"/>
        <v>CA0081000500</v>
      </c>
      <c r="B600" s="241" t="str">
        <f t="shared" si="2"/>
        <v>Unisex Organic Cotton Aum T Shirt (XL)</v>
      </c>
      <c r="C600" s="227">
        <f t="shared" si="3"/>
        <v>3.583333333</v>
      </c>
      <c r="D600" s="246" t="s">
        <v>12405</v>
      </c>
      <c r="E600" s="248">
        <v>43.0</v>
      </c>
      <c r="F600" s="248">
        <v>785.0</v>
      </c>
    </row>
    <row r="601">
      <c r="A601" s="241" t="str">
        <f t="shared" si="1"/>
        <v>CA0081000600</v>
      </c>
      <c r="B601" s="241" t="str">
        <f t="shared" si="2"/>
        <v>Unisex Organic Cotton Aum T Shirt (XXL)</v>
      </c>
      <c r="C601" s="227">
        <f t="shared" si="3"/>
        <v>2.75</v>
      </c>
      <c r="D601" s="246" t="s">
        <v>12406</v>
      </c>
      <c r="E601" s="248">
        <v>33.0</v>
      </c>
      <c r="F601" s="248">
        <v>555.0</v>
      </c>
    </row>
    <row r="602">
      <c r="A602" s="241" t="str">
        <f t="shared" si="1"/>
        <v>CA0081200200</v>
      </c>
      <c r="B602" s="241" t="str">
        <f t="shared" si="2"/>
        <v>Unisex Organic Cotton Invitation to the Divine T Shirt (S)</v>
      </c>
      <c r="C602" s="227">
        <f t="shared" si="3"/>
        <v>0.8333333333</v>
      </c>
      <c r="D602" s="246" t="s">
        <v>12407</v>
      </c>
      <c r="E602" s="248">
        <v>10.0</v>
      </c>
      <c r="F602" s="248">
        <v>140.0</v>
      </c>
    </row>
    <row r="603">
      <c r="A603" s="241" t="str">
        <f t="shared" si="1"/>
        <v>CA0081200300</v>
      </c>
      <c r="B603" s="241" t="str">
        <f t="shared" si="2"/>
        <v>Unisex Organic Cotton Invitation to the Divine T Shirt (M)</v>
      </c>
      <c r="C603" s="227">
        <f t="shared" si="3"/>
        <v>2.166666667</v>
      </c>
      <c r="D603" s="246" t="s">
        <v>12409</v>
      </c>
      <c r="E603" s="248">
        <v>26.0</v>
      </c>
      <c r="F603" s="248">
        <v>340.0</v>
      </c>
    </row>
    <row r="604">
      <c r="A604" s="241" t="str">
        <f t="shared" si="1"/>
        <v>CA0081200400</v>
      </c>
      <c r="B604" s="241" t="str">
        <f t="shared" si="2"/>
        <v>Unisex Organic Cotton Invitation to the Divine T Shirt (L)</v>
      </c>
      <c r="C604" s="227">
        <f t="shared" si="3"/>
        <v>0</v>
      </c>
      <c r="D604" s="246" t="s">
        <v>12410</v>
      </c>
      <c r="E604" s="248">
        <v>0.0</v>
      </c>
      <c r="F604" s="248">
        <v>0.0</v>
      </c>
    </row>
    <row r="605">
      <c r="A605" s="241" t="str">
        <f t="shared" si="1"/>
        <v>CA0081200500</v>
      </c>
      <c r="B605" s="241" t="str">
        <f t="shared" si="2"/>
        <v>Unisex Organic Cotton Invitation to the Divine T Shirt (XL)</v>
      </c>
      <c r="C605" s="227">
        <f t="shared" si="3"/>
        <v>0.4166666667</v>
      </c>
      <c r="D605" s="246" t="s">
        <v>12411</v>
      </c>
      <c r="E605" s="248">
        <v>5.0</v>
      </c>
      <c r="F605" s="248">
        <v>75.0</v>
      </c>
    </row>
    <row r="606">
      <c r="A606" s="241" t="str">
        <f t="shared" si="1"/>
        <v>CA0081200600</v>
      </c>
      <c r="B606" s="241" t="str">
        <f t="shared" si="2"/>
        <v>Unisex Organic Cotton Invitation to the Divine T Shirt (XXL)</v>
      </c>
      <c r="C606" s="227">
        <f t="shared" si="3"/>
        <v>0.5</v>
      </c>
      <c r="D606" s="246" t="s">
        <v>12412</v>
      </c>
      <c r="E606" s="248">
        <v>6.0</v>
      </c>
      <c r="F606" s="248">
        <v>80.0</v>
      </c>
    </row>
    <row r="607">
      <c r="A607" s="241" t="str">
        <f t="shared" si="1"/>
        <v>CA0081300200</v>
      </c>
      <c r="B607" s="241" t="str">
        <f t="shared" si="2"/>
        <v>Unisex - Thandav T Shirt (S)</v>
      </c>
      <c r="C607" s="227">
        <f t="shared" si="3"/>
        <v>5.166666667</v>
      </c>
      <c r="D607" s="246" t="s">
        <v>12413</v>
      </c>
      <c r="E607" s="248">
        <v>62.0</v>
      </c>
      <c r="F607" s="248">
        <v>924.95</v>
      </c>
    </row>
    <row r="608">
      <c r="A608" s="241" t="str">
        <f t="shared" si="1"/>
        <v>CA0081300300</v>
      </c>
      <c r="B608" s="241" t="str">
        <f t="shared" si="2"/>
        <v>Unisex - Thandav T Shirt (M)</v>
      </c>
      <c r="C608" s="227">
        <f t="shared" si="3"/>
        <v>5.5</v>
      </c>
      <c r="D608" s="246" t="s">
        <v>12415</v>
      </c>
      <c r="E608" s="248">
        <v>66.0</v>
      </c>
      <c r="F608" s="248">
        <v>1064.96</v>
      </c>
    </row>
    <row r="609">
      <c r="A609" s="241" t="str">
        <f t="shared" si="1"/>
        <v>CA0081300400</v>
      </c>
      <c r="B609" s="241" t="str">
        <f t="shared" si="2"/>
        <v>Unisex - Thandav T Shirt (L)</v>
      </c>
      <c r="C609" s="227">
        <f t="shared" si="3"/>
        <v>7.583333333</v>
      </c>
      <c r="D609" s="246" t="s">
        <v>12416</v>
      </c>
      <c r="E609" s="248">
        <v>91.0</v>
      </c>
      <c r="F609" s="248">
        <v>1279.96</v>
      </c>
    </row>
    <row r="610">
      <c r="A610" s="241" t="str">
        <f t="shared" si="1"/>
        <v>CA0081300500</v>
      </c>
      <c r="B610" s="241" t="str">
        <f t="shared" si="2"/>
        <v>Unisex - Thandav T Shirt (XL)</v>
      </c>
      <c r="C610" s="227">
        <f t="shared" si="3"/>
        <v>2.333333333</v>
      </c>
      <c r="D610" s="246" t="s">
        <v>12417</v>
      </c>
      <c r="E610" s="248">
        <v>28.0</v>
      </c>
      <c r="F610" s="248">
        <v>424.98</v>
      </c>
    </row>
    <row r="611">
      <c r="A611" s="241" t="str">
        <f t="shared" si="1"/>
        <v>CA0081700300</v>
      </c>
      <c r="B611" s="241" t="str">
        <f t="shared" si="2"/>
        <v>ULTIMATE - Unisex T Shirt - Peach (M)</v>
      </c>
      <c r="C611" s="227">
        <f t="shared" si="3"/>
        <v>1.666666667</v>
      </c>
      <c r="D611" s="246" t="s">
        <v>12424</v>
      </c>
      <c r="E611" s="248">
        <v>20.0</v>
      </c>
      <c r="F611" s="248">
        <v>215.0</v>
      </c>
    </row>
    <row r="612">
      <c r="A612" s="241" t="str">
        <f t="shared" si="1"/>
        <v>CA0081700400</v>
      </c>
      <c r="B612" s="241" t="str">
        <f t="shared" si="2"/>
        <v>ULTIMATE - Unisex T Shirt - Peach (L)</v>
      </c>
      <c r="C612" s="227">
        <f t="shared" si="3"/>
        <v>0.5</v>
      </c>
      <c r="D612" s="246" t="s">
        <v>12425</v>
      </c>
      <c r="E612" s="248">
        <v>6.0</v>
      </c>
      <c r="F612" s="248">
        <v>75.0</v>
      </c>
    </row>
    <row r="613">
      <c r="A613" s="241" t="str">
        <f t="shared" si="1"/>
        <v>CA0081700500</v>
      </c>
      <c r="B613" s="241" t="str">
        <f t="shared" si="2"/>
        <v>ULTIMATE - Unisex T Shirt - Peach (XL)</v>
      </c>
      <c r="C613" s="227">
        <f t="shared" si="3"/>
        <v>0</v>
      </c>
      <c r="D613" s="246" t="s">
        <v>12426</v>
      </c>
      <c r="E613" s="248">
        <v>0.0</v>
      </c>
      <c r="F613" s="248">
        <v>0.0</v>
      </c>
    </row>
    <row r="614">
      <c r="A614" s="241" t="str">
        <f t="shared" si="1"/>
        <v>CA0081800200</v>
      </c>
      <c r="B614" s="241" t="str">
        <f t="shared" si="2"/>
        <v>Melange Unisex T Shirt Maya Indigo (S)</v>
      </c>
      <c r="C614" s="227">
        <f t="shared" si="3"/>
        <v>4.25</v>
      </c>
      <c r="D614" s="246" t="s">
        <v>12427</v>
      </c>
      <c r="E614" s="248">
        <v>51.0</v>
      </c>
      <c r="F614" s="248">
        <v>1020.0</v>
      </c>
    </row>
    <row r="615">
      <c r="A615" s="241" t="str">
        <f t="shared" si="1"/>
        <v>CA0081800300</v>
      </c>
      <c r="B615" s="241" t="str">
        <f t="shared" si="2"/>
        <v>Melange Unisex T Shirt Maya Indigo (M)</v>
      </c>
      <c r="C615" s="227">
        <f t="shared" si="3"/>
        <v>4.916666667</v>
      </c>
      <c r="D615" s="246" t="s">
        <v>12428</v>
      </c>
      <c r="E615" s="248">
        <v>59.0</v>
      </c>
      <c r="F615" s="248">
        <v>1180.0</v>
      </c>
    </row>
    <row r="616">
      <c r="A616" s="241" t="str">
        <f t="shared" si="1"/>
        <v>CA0081800400</v>
      </c>
      <c r="B616" s="241" t="str">
        <f t="shared" si="2"/>
        <v>Melange Unisex T Shirt Maya Indigo (L)</v>
      </c>
      <c r="C616" s="227">
        <f t="shared" si="3"/>
        <v>1.416666667</v>
      </c>
      <c r="D616" s="246" t="s">
        <v>12429</v>
      </c>
      <c r="E616" s="248">
        <v>17.0</v>
      </c>
      <c r="F616" s="248">
        <v>340.0</v>
      </c>
    </row>
    <row r="617">
      <c r="A617" s="241" t="str">
        <f t="shared" si="1"/>
        <v>CA0081800500</v>
      </c>
      <c r="B617" s="241" t="str">
        <f t="shared" si="2"/>
        <v>Melange Unisex T Shirt Maya Indigo (XL)</v>
      </c>
      <c r="C617" s="227">
        <f t="shared" si="3"/>
        <v>3.333333333</v>
      </c>
      <c r="D617" s="246" t="s">
        <v>12430</v>
      </c>
      <c r="E617" s="248">
        <v>40.0</v>
      </c>
      <c r="F617" s="248">
        <v>800.0</v>
      </c>
    </row>
    <row r="618">
      <c r="A618" s="241" t="str">
        <f t="shared" si="1"/>
        <v>CA0082000200</v>
      </c>
      <c r="B618" s="241" t="str">
        <f t="shared" si="2"/>
        <v>Hatha Yoga - Unisex T Shirt - ECRU (S)</v>
      </c>
      <c r="C618" s="227">
        <f t="shared" si="3"/>
        <v>5</v>
      </c>
      <c r="D618" s="246" t="s">
        <v>12431</v>
      </c>
      <c r="E618" s="248">
        <v>60.0</v>
      </c>
      <c r="F618" s="248">
        <v>630.0</v>
      </c>
    </row>
    <row r="619">
      <c r="A619" s="241" t="str">
        <f t="shared" si="1"/>
        <v>CA0082000300</v>
      </c>
      <c r="B619" s="241" t="str">
        <f t="shared" si="2"/>
        <v>Hatha Yoga - Unisex T Shirt - ECRU (M)</v>
      </c>
      <c r="C619" s="227">
        <f t="shared" si="3"/>
        <v>4.166666667</v>
      </c>
      <c r="D619" s="246" t="s">
        <v>12433</v>
      </c>
      <c r="E619" s="248">
        <v>50.0</v>
      </c>
      <c r="F619" s="248">
        <v>525.0</v>
      </c>
    </row>
    <row r="620">
      <c r="A620" s="241" t="str">
        <f t="shared" si="1"/>
        <v>CA0082000400</v>
      </c>
      <c r="B620" s="241" t="str">
        <f t="shared" si="2"/>
        <v>Hatha Yoga - Unisex T Shirt - ECRU (L)</v>
      </c>
      <c r="C620" s="227">
        <f t="shared" si="3"/>
        <v>4.75</v>
      </c>
      <c r="D620" s="246" t="s">
        <v>12434</v>
      </c>
      <c r="E620" s="248">
        <v>57.0</v>
      </c>
      <c r="F620" s="248">
        <v>610.0</v>
      </c>
    </row>
    <row r="621">
      <c r="A621" s="241" t="str">
        <f t="shared" si="1"/>
        <v>CA0082000500</v>
      </c>
      <c r="B621" s="241" t="str">
        <f t="shared" si="2"/>
        <v>Hatha Yoga - Unisex T Shirt - ECRU (XL)</v>
      </c>
      <c r="C621" s="227">
        <f t="shared" si="3"/>
        <v>1</v>
      </c>
      <c r="D621" s="246" t="s">
        <v>12435</v>
      </c>
      <c r="E621" s="248">
        <v>12.0</v>
      </c>
      <c r="F621" s="248">
        <v>140.0</v>
      </c>
    </row>
    <row r="622">
      <c r="A622" s="241" t="str">
        <f t="shared" si="1"/>
        <v>CA0082200200</v>
      </c>
      <c r="B622" s="241" t="str">
        <f t="shared" si="2"/>
        <v>Unisex Organic Natural Dyed Situations T Shirt, Orange (S)</v>
      </c>
      <c r="C622" s="227">
        <f t="shared" si="3"/>
        <v>0.08333333333</v>
      </c>
      <c r="D622" s="246" t="s">
        <v>12440</v>
      </c>
      <c r="E622" s="248">
        <v>1.0</v>
      </c>
      <c r="F622" s="248">
        <v>22.0</v>
      </c>
    </row>
    <row r="623">
      <c r="A623" s="241" t="str">
        <f t="shared" si="1"/>
        <v>CA0082200300</v>
      </c>
      <c r="B623" s="241" t="str">
        <f t="shared" si="2"/>
        <v>Unisex Organic Natural Dyed Situations T Shirt, Orange (M)</v>
      </c>
      <c r="C623" s="227">
        <f t="shared" si="3"/>
        <v>0.1666666667</v>
      </c>
      <c r="D623" s="246" t="s">
        <v>12443</v>
      </c>
      <c r="E623" s="248">
        <v>2.0</v>
      </c>
      <c r="F623" s="248">
        <v>28.13</v>
      </c>
    </row>
    <row r="624">
      <c r="A624" s="241" t="str">
        <f t="shared" si="1"/>
        <v>CA0082200400</v>
      </c>
      <c r="B624" s="241" t="str">
        <f t="shared" si="2"/>
        <v>Unisex Organic Natural Dyed Situations T Shirt, Orange (L)</v>
      </c>
      <c r="C624" s="227">
        <f t="shared" si="3"/>
        <v>0.25</v>
      </c>
      <c r="D624" s="246" t="s">
        <v>12446</v>
      </c>
      <c r="E624" s="248">
        <v>3.0</v>
      </c>
      <c r="F624" s="248">
        <v>45.0</v>
      </c>
    </row>
    <row r="625">
      <c r="A625" s="241" t="str">
        <f t="shared" si="1"/>
        <v>CA0082200500</v>
      </c>
      <c r="B625" s="241" t="str">
        <f t="shared" si="2"/>
        <v>Unisex Organic Natural Dyed Situations T Shirt, Orange (XL)</v>
      </c>
      <c r="C625" s="227">
        <f t="shared" si="3"/>
        <v>0.4166666667</v>
      </c>
      <c r="D625" s="246" t="s">
        <v>12449</v>
      </c>
      <c r="E625" s="248">
        <v>5.0</v>
      </c>
      <c r="F625" s="248">
        <v>75.0</v>
      </c>
    </row>
    <row r="626">
      <c r="A626" s="241" t="str">
        <f t="shared" si="1"/>
        <v>CA0082300200</v>
      </c>
      <c r="B626" s="241" t="str">
        <f t="shared" si="2"/>
        <v>Unisex Organic Natural Dyed Change T Shirt, Undyed (S)</v>
      </c>
      <c r="C626" s="227">
        <f t="shared" si="3"/>
        <v>0</v>
      </c>
      <c r="D626" s="246" t="s">
        <v>12452</v>
      </c>
      <c r="E626" s="248">
        <v>0.0</v>
      </c>
      <c r="F626" s="248">
        <v>0.0</v>
      </c>
    </row>
    <row r="627">
      <c r="A627" s="241" t="str">
        <f t="shared" si="1"/>
        <v>CA0082300300</v>
      </c>
      <c r="B627" s="241" t="str">
        <f t="shared" si="2"/>
        <v>Unisex Organic Natural Dyed Change T Shirt, Undyed (M)</v>
      </c>
      <c r="C627" s="227">
        <f t="shared" si="3"/>
        <v>0.4166666667</v>
      </c>
      <c r="D627" s="246" t="s">
        <v>12456</v>
      </c>
      <c r="E627" s="248">
        <v>5.0</v>
      </c>
      <c r="F627" s="248">
        <v>104.0</v>
      </c>
    </row>
    <row r="628">
      <c r="A628" s="241" t="str">
        <f t="shared" si="1"/>
        <v>CA0082300400</v>
      </c>
      <c r="B628" s="241" t="str">
        <f t="shared" si="2"/>
        <v>Unisex Organic Natural Dyed Change T Shirt, Undyed (L)</v>
      </c>
      <c r="C628" s="227">
        <f t="shared" si="3"/>
        <v>0</v>
      </c>
      <c r="D628" s="246" t="s">
        <v>12459</v>
      </c>
      <c r="E628" s="248">
        <v>0.0</v>
      </c>
      <c r="F628" s="248">
        <v>0.0</v>
      </c>
    </row>
    <row r="629">
      <c r="A629" s="241" t="str">
        <f t="shared" si="1"/>
        <v>CA0082300500</v>
      </c>
      <c r="B629" s="241" t="str">
        <f t="shared" si="2"/>
        <v>Unisex Organic Natural Dyed Change T Shirt, Undyed (XL)</v>
      </c>
      <c r="C629" s="227">
        <f t="shared" si="3"/>
        <v>0.1666666667</v>
      </c>
      <c r="D629" s="246" t="s">
        <v>12462</v>
      </c>
      <c r="E629" s="248">
        <v>2.0</v>
      </c>
      <c r="F629" s="248">
        <v>54.0</v>
      </c>
    </row>
    <row r="630">
      <c r="A630" s="241" t="str">
        <f t="shared" si="1"/>
        <v>CA0082400200</v>
      </c>
      <c r="B630" s="241" t="str">
        <f t="shared" si="2"/>
        <v>Unisex Organic Natural Dyed Play T Shirt,Royal Blue (S)</v>
      </c>
      <c r="C630" s="227">
        <f t="shared" si="3"/>
        <v>0.08333333333</v>
      </c>
      <c r="D630" s="246" t="s">
        <v>12469</v>
      </c>
      <c r="E630" s="248">
        <v>1.0</v>
      </c>
      <c r="F630" s="248">
        <v>22.0</v>
      </c>
    </row>
    <row r="631">
      <c r="A631" s="241" t="str">
        <f t="shared" si="1"/>
        <v>CA0082400400</v>
      </c>
      <c r="B631" s="241" t="str">
        <f t="shared" si="2"/>
        <v>Unisex Organic Natural Dyed Play T Shirt,Royal Blue (L)</v>
      </c>
      <c r="C631" s="227">
        <f t="shared" si="3"/>
        <v>0.25</v>
      </c>
      <c r="D631" s="246" t="s">
        <v>12475</v>
      </c>
      <c r="E631" s="248">
        <v>3.0</v>
      </c>
      <c r="F631" s="248">
        <v>81.0</v>
      </c>
    </row>
    <row r="632">
      <c r="A632" s="241" t="str">
        <f t="shared" si="1"/>
        <v>CA0082400500</v>
      </c>
      <c r="B632" s="241" t="str">
        <f t="shared" si="2"/>
        <v>Unisex Organic Natural Dyed Play T Shirt,Royal Blue (XL)</v>
      </c>
      <c r="C632" s="227">
        <f t="shared" si="3"/>
        <v>0.3333333333</v>
      </c>
      <c r="D632" s="246" t="s">
        <v>12478</v>
      </c>
      <c r="E632" s="248">
        <v>4.0</v>
      </c>
      <c r="F632" s="248">
        <v>108.0</v>
      </c>
    </row>
    <row r="633">
      <c r="A633" s="241" t="str">
        <f t="shared" si="1"/>
        <v>CA0082500200</v>
      </c>
      <c r="B633" s="241" t="str">
        <f t="shared" si="2"/>
        <v>Unisex Bamboo T Shirt - Short Sleeve (S)</v>
      </c>
      <c r="C633" s="227">
        <f t="shared" si="3"/>
        <v>0.8333333333</v>
      </c>
      <c r="D633" s="246" t="s">
        <v>12481</v>
      </c>
      <c r="E633" s="248">
        <v>10.0</v>
      </c>
      <c r="F633" s="248">
        <v>220.0</v>
      </c>
    </row>
    <row r="634">
      <c r="A634" s="241" t="str">
        <f t="shared" si="1"/>
        <v>CA0082500300</v>
      </c>
      <c r="B634" s="241" t="str">
        <f t="shared" si="2"/>
        <v>Unisex Bamboo T Shirt - Short Sleeve (M)</v>
      </c>
      <c r="C634" s="227">
        <f t="shared" si="3"/>
        <v>0.5</v>
      </c>
      <c r="D634" s="246" t="s">
        <v>12483</v>
      </c>
      <c r="E634" s="248">
        <v>6.0</v>
      </c>
      <c r="F634" s="248">
        <v>132.0</v>
      </c>
    </row>
    <row r="635">
      <c r="A635" s="241" t="str">
        <f t="shared" si="1"/>
        <v>CA0082500400</v>
      </c>
      <c r="B635" s="241" t="str">
        <f t="shared" si="2"/>
        <v>Unisex Bamboo T Shirt - Short Sleeve (L)</v>
      </c>
      <c r="C635" s="227">
        <f t="shared" si="3"/>
        <v>1.833333333</v>
      </c>
      <c r="D635" s="246" t="s">
        <v>12484</v>
      </c>
      <c r="E635" s="248">
        <v>22.0</v>
      </c>
      <c r="F635" s="248">
        <v>484.0</v>
      </c>
    </row>
    <row r="636">
      <c r="A636" s="241" t="str">
        <f t="shared" si="1"/>
        <v>CA0082500500</v>
      </c>
      <c r="B636" s="241" t="str">
        <f t="shared" si="2"/>
        <v>Unisex Bamboo T Shirt - Short Sleeve (XL)</v>
      </c>
      <c r="C636" s="227">
        <f t="shared" si="3"/>
        <v>0.3333333333</v>
      </c>
      <c r="D636" s="246" t="s">
        <v>12485</v>
      </c>
      <c r="E636" s="248">
        <v>4.0</v>
      </c>
      <c r="F636" s="248">
        <v>88.0</v>
      </c>
    </row>
    <row r="637">
      <c r="A637" s="241" t="str">
        <f t="shared" si="1"/>
        <v>CA0082600200</v>
      </c>
      <c r="B637" s="241" t="str">
        <f t="shared" si="2"/>
        <v>Unisex Bamboo T Shirt - Long Sleeve (S)</v>
      </c>
      <c r="C637" s="227">
        <f t="shared" si="3"/>
        <v>0</v>
      </c>
      <c r="D637" s="246" t="s">
        <v>12486</v>
      </c>
      <c r="E637" s="248">
        <v>0.0</v>
      </c>
      <c r="F637" s="248">
        <v>0.0</v>
      </c>
    </row>
    <row r="638">
      <c r="A638" s="241" t="str">
        <f t="shared" si="1"/>
        <v>CA0082600300</v>
      </c>
      <c r="B638" s="241" t="str">
        <f t="shared" si="2"/>
        <v>Unisex Bamboo T Shirt - Long Sleeve (M)</v>
      </c>
      <c r="C638" s="227">
        <f t="shared" si="3"/>
        <v>1.333333333</v>
      </c>
      <c r="D638" s="246" t="s">
        <v>12490</v>
      </c>
      <c r="E638" s="248">
        <v>16.0</v>
      </c>
      <c r="F638" s="248">
        <v>384.0</v>
      </c>
    </row>
    <row r="639">
      <c r="A639" s="241" t="str">
        <f t="shared" si="1"/>
        <v>CA0082600400</v>
      </c>
      <c r="B639" s="241" t="str">
        <f t="shared" si="2"/>
        <v>Unisex Bamboo T Shirt - Long Sleeve (L)</v>
      </c>
      <c r="C639" s="227">
        <f t="shared" si="3"/>
        <v>1.166666667</v>
      </c>
      <c r="D639" s="246" t="s">
        <v>12491</v>
      </c>
      <c r="E639" s="248">
        <v>14.0</v>
      </c>
      <c r="F639" s="248">
        <v>336.0</v>
      </c>
    </row>
    <row r="640">
      <c r="A640" s="241" t="str">
        <f t="shared" si="1"/>
        <v>CA0082600500</v>
      </c>
      <c r="B640" s="241" t="str">
        <f t="shared" si="2"/>
        <v>Unisex Bamboo T Shirt - Long Sleeve (XL)</v>
      </c>
      <c r="C640" s="227">
        <f t="shared" si="3"/>
        <v>0.75</v>
      </c>
      <c r="D640" s="246" t="s">
        <v>12492</v>
      </c>
      <c r="E640" s="248">
        <v>9.0</v>
      </c>
      <c r="F640" s="248">
        <v>216.0</v>
      </c>
    </row>
    <row r="641">
      <c r="A641" s="241" t="str">
        <f t="shared" si="1"/>
        <v>CA0082700200</v>
      </c>
      <c r="B641" s="241" t="str">
        <f t="shared" si="2"/>
        <v>Unisex Organic Cotton Nandi T Shirt - Off White (S)</v>
      </c>
      <c r="C641" s="227">
        <f t="shared" si="3"/>
        <v>3.916666667</v>
      </c>
      <c r="D641" s="246" t="s">
        <v>12493</v>
      </c>
      <c r="E641" s="248">
        <v>47.0</v>
      </c>
      <c r="F641" s="248">
        <v>935.0</v>
      </c>
    </row>
    <row r="642">
      <c r="A642" s="241" t="str">
        <f t="shared" si="1"/>
        <v>CA0082700300</v>
      </c>
      <c r="B642" s="241" t="str">
        <f t="shared" si="2"/>
        <v>Unisex Organic Cotton Nandi T Shirt - Off White (M)</v>
      </c>
      <c r="C642" s="227">
        <f t="shared" si="3"/>
        <v>5.583333333</v>
      </c>
      <c r="D642" s="246" t="s">
        <v>12495</v>
      </c>
      <c r="E642" s="248">
        <v>67.0</v>
      </c>
      <c r="F642" s="248">
        <v>1335.0</v>
      </c>
    </row>
    <row r="643">
      <c r="A643" s="241" t="str">
        <f t="shared" si="1"/>
        <v>CA0082700400</v>
      </c>
      <c r="B643" s="241" t="str">
        <f t="shared" si="2"/>
        <v>Unisex Organic Cotton Nandi T Shirt - Off White (L)</v>
      </c>
      <c r="C643" s="227">
        <f t="shared" si="3"/>
        <v>4.833333333</v>
      </c>
      <c r="D643" s="246" t="s">
        <v>12496</v>
      </c>
      <c r="E643" s="248">
        <v>58.0</v>
      </c>
      <c r="F643" s="248">
        <v>1115.0</v>
      </c>
    </row>
    <row r="644">
      <c r="A644" s="241" t="str">
        <f t="shared" si="1"/>
        <v>CA0082700500</v>
      </c>
      <c r="B644" s="241" t="str">
        <f t="shared" si="2"/>
        <v>Unisex Organic Cotton Nandi T Shirt - Off White (XL)</v>
      </c>
      <c r="C644" s="227">
        <f t="shared" si="3"/>
        <v>3.333333333</v>
      </c>
      <c r="D644" s="246" t="s">
        <v>12497</v>
      </c>
      <c r="E644" s="248">
        <v>40.0</v>
      </c>
      <c r="F644" s="248">
        <v>775.0</v>
      </c>
    </row>
    <row r="645">
      <c r="A645" s="241" t="str">
        <f t="shared" si="1"/>
        <v>CA0082800200</v>
      </c>
      <c r="B645" s="241" t="str">
        <f t="shared" si="2"/>
        <v>Natural Dyed Pancha Bhuta Flock Print (S)</v>
      </c>
      <c r="C645" s="227">
        <f t="shared" si="3"/>
        <v>0</v>
      </c>
      <c r="D645" s="246" t="s">
        <v>12498</v>
      </c>
      <c r="E645" s="248">
        <v>0.0</v>
      </c>
      <c r="F645" s="248">
        <v>0.0</v>
      </c>
    </row>
    <row r="646">
      <c r="A646" s="241" t="str">
        <f t="shared" si="1"/>
        <v>CA0082800500</v>
      </c>
      <c r="B646" s="241" t="str">
        <f t="shared" si="2"/>
        <v>Natural Dyed Pancha Bhuta Flock Print (XL)</v>
      </c>
      <c r="C646" s="227">
        <f t="shared" si="3"/>
        <v>0</v>
      </c>
      <c r="D646" s="246" t="s">
        <v>12502</v>
      </c>
      <c r="E646" s="248">
        <v>0.0</v>
      </c>
      <c r="F646" s="248">
        <v>0.0</v>
      </c>
    </row>
    <row r="647">
      <c r="A647" s="241" t="str">
        <f t="shared" si="1"/>
        <v>CA0083100200</v>
      </c>
      <c r="B647" s="241" t="str">
        <f t="shared" si="2"/>
        <v>AdiYogi T Shirt - White (S)</v>
      </c>
      <c r="C647" s="227">
        <f t="shared" si="3"/>
        <v>0.25</v>
      </c>
      <c r="D647" s="246" t="s">
        <v>12505</v>
      </c>
      <c r="E647" s="248">
        <v>3.0</v>
      </c>
      <c r="F647" s="248">
        <v>60.0</v>
      </c>
    </row>
    <row r="648">
      <c r="A648" s="241" t="str">
        <f t="shared" si="1"/>
        <v>CA0083100400</v>
      </c>
      <c r="B648" s="241" t="str">
        <f t="shared" si="2"/>
        <v>AdiYogi T Shirt - White (L)</v>
      </c>
      <c r="C648" s="227">
        <f t="shared" si="3"/>
        <v>1.166666667</v>
      </c>
      <c r="D648" s="246" t="s">
        <v>12507</v>
      </c>
      <c r="E648" s="248">
        <v>14.0</v>
      </c>
      <c r="F648" s="248">
        <v>200.28</v>
      </c>
    </row>
    <row r="649">
      <c r="A649" s="241" t="str">
        <f t="shared" si="1"/>
        <v>CA0083100500</v>
      </c>
      <c r="B649" s="241" t="str">
        <f t="shared" si="2"/>
        <v>AdiYogi T Shirt - White (XL)</v>
      </c>
      <c r="C649" s="227">
        <f t="shared" si="3"/>
        <v>0.3333333333</v>
      </c>
      <c r="D649" s="246" t="s">
        <v>12508</v>
      </c>
      <c r="E649" s="248">
        <v>4.0</v>
      </c>
      <c r="F649" s="248">
        <v>80.0</v>
      </c>
    </row>
    <row r="650">
      <c r="A650" s="241" t="str">
        <f t="shared" si="1"/>
        <v>CA0083200200</v>
      </c>
      <c r="B650" s="241" t="str">
        <f t="shared" si="2"/>
        <v>AdiYogi T Shirt - Blue (S)</v>
      </c>
      <c r="C650" s="227">
        <f t="shared" si="3"/>
        <v>4.25</v>
      </c>
      <c r="D650" s="246" t="s">
        <v>12509</v>
      </c>
      <c r="E650" s="248">
        <v>51.0</v>
      </c>
      <c r="F650" s="248">
        <v>795.42</v>
      </c>
    </row>
    <row r="651">
      <c r="A651" s="241" t="str">
        <f t="shared" si="1"/>
        <v>CA0083200300</v>
      </c>
      <c r="B651" s="241" t="str">
        <f t="shared" si="2"/>
        <v>AdiYogi T Shirt - Blue (M)</v>
      </c>
      <c r="C651" s="227">
        <f t="shared" si="3"/>
        <v>6.083333333</v>
      </c>
      <c r="D651" s="246" t="s">
        <v>12511</v>
      </c>
      <c r="E651" s="248">
        <v>73.0</v>
      </c>
      <c r="F651" s="248">
        <v>1237.95</v>
      </c>
    </row>
    <row r="652">
      <c r="A652" s="241" t="str">
        <f t="shared" si="1"/>
        <v>CA0083200400</v>
      </c>
      <c r="B652" s="241" t="str">
        <f t="shared" si="2"/>
        <v>AdiYogi T Shirt - Blue (L)</v>
      </c>
      <c r="C652" s="227">
        <f t="shared" si="3"/>
        <v>4.083333333</v>
      </c>
      <c r="D652" s="246" t="s">
        <v>12512</v>
      </c>
      <c r="E652" s="248">
        <v>49.0</v>
      </c>
      <c r="F652" s="248">
        <v>784.9</v>
      </c>
    </row>
    <row r="653">
      <c r="A653" s="241" t="str">
        <f t="shared" si="1"/>
        <v>CA0083200500</v>
      </c>
      <c r="B653" s="241" t="str">
        <f t="shared" si="2"/>
        <v>AdiYogi T Shirt - Blue (XL)</v>
      </c>
      <c r="C653" s="227">
        <f t="shared" si="3"/>
        <v>4.333333333</v>
      </c>
      <c r="D653" s="246" t="s">
        <v>12513</v>
      </c>
      <c r="E653" s="248">
        <v>52.0</v>
      </c>
      <c r="F653" s="248">
        <v>881.36</v>
      </c>
    </row>
    <row r="654">
      <c r="A654" s="241" t="str">
        <f t="shared" si="1"/>
        <v>CA0083300200</v>
      </c>
      <c r="B654" s="241" t="str">
        <f t="shared" si="2"/>
        <v>AdiYogi T Shirt - Black (S)</v>
      </c>
      <c r="C654" s="227">
        <f t="shared" si="3"/>
        <v>3.333333333</v>
      </c>
      <c r="D654" s="246" t="s">
        <v>12514</v>
      </c>
      <c r="E654" s="248">
        <v>40.0</v>
      </c>
      <c r="F654" s="248">
        <v>639.5</v>
      </c>
    </row>
    <row r="655">
      <c r="A655" s="241" t="str">
        <f t="shared" si="1"/>
        <v>CA0083300300</v>
      </c>
      <c r="B655" s="241" t="str">
        <f t="shared" si="2"/>
        <v>AdiYogi T Shirt - Black (M)</v>
      </c>
      <c r="C655" s="227">
        <f t="shared" si="3"/>
        <v>6</v>
      </c>
      <c r="D655" s="246" t="s">
        <v>12516</v>
      </c>
      <c r="E655" s="248">
        <v>72.0</v>
      </c>
      <c r="F655" s="248">
        <v>1221.15</v>
      </c>
    </row>
    <row r="656">
      <c r="A656" s="241" t="str">
        <f t="shared" si="1"/>
        <v>CA0083300400</v>
      </c>
      <c r="B656" s="241" t="str">
        <f t="shared" si="2"/>
        <v>AdiYogi T Shirt - Black (L)</v>
      </c>
      <c r="C656" s="227">
        <f t="shared" si="3"/>
        <v>5</v>
      </c>
      <c r="D656" s="246" t="s">
        <v>12517</v>
      </c>
      <c r="E656" s="248">
        <v>60.0</v>
      </c>
      <c r="F656" s="248">
        <v>970.04</v>
      </c>
    </row>
    <row r="657">
      <c r="A657" s="241" t="str">
        <f t="shared" si="1"/>
        <v>CA0083300500</v>
      </c>
      <c r="B657" s="241" t="str">
        <f t="shared" si="2"/>
        <v>AdiYogi T Shirt - Black (XL)</v>
      </c>
      <c r="C657" s="227">
        <f t="shared" si="3"/>
        <v>2.75</v>
      </c>
      <c r="D657" s="246" t="s">
        <v>12518</v>
      </c>
      <c r="E657" s="248">
        <v>33.0</v>
      </c>
      <c r="F657" s="248">
        <v>551.86</v>
      </c>
    </row>
    <row r="658">
      <c r="A658" s="241" t="str">
        <f t="shared" si="1"/>
        <v>CA0083600200</v>
      </c>
      <c r="B658" s="241" t="str">
        <f t="shared" si="2"/>
        <v>Sadhguru @Birthing Tree, TN: September 14, 2020 (S)</v>
      </c>
      <c r="C658" s="227">
        <f t="shared" si="3"/>
        <v>0.1666666667</v>
      </c>
      <c r="D658" s="246" t="s">
        <v>12519</v>
      </c>
      <c r="E658" s="248">
        <v>2.0</v>
      </c>
      <c r="F658" s="248">
        <v>25.0</v>
      </c>
    </row>
    <row r="659">
      <c r="A659" s="241" t="str">
        <f t="shared" si="1"/>
        <v>CA0083600300</v>
      </c>
      <c r="B659" s="241" t="str">
        <f t="shared" si="2"/>
        <v>Sadhguru @Birthing Tree, TN: September 14, 2020 (M)</v>
      </c>
      <c r="C659" s="227">
        <f t="shared" si="3"/>
        <v>0.3333333333</v>
      </c>
      <c r="D659" s="246" t="s">
        <v>12523</v>
      </c>
      <c r="E659" s="248">
        <v>4.0</v>
      </c>
      <c r="F659" s="248">
        <v>45.0</v>
      </c>
    </row>
    <row r="660">
      <c r="A660" s="241" t="str">
        <f t="shared" si="1"/>
        <v>CA0083600400</v>
      </c>
      <c r="B660" s="241" t="str">
        <f t="shared" si="2"/>
        <v>Sadhguru @Birthing Tree, TN: September 14, 2020 (L)</v>
      </c>
      <c r="C660" s="227">
        <f t="shared" si="3"/>
        <v>0.08333333333</v>
      </c>
      <c r="D660" s="246" t="s">
        <v>12526</v>
      </c>
      <c r="E660" s="248">
        <v>1.0</v>
      </c>
      <c r="F660" s="248">
        <v>10.0</v>
      </c>
    </row>
    <row r="661">
      <c r="A661" s="241" t="str">
        <f t="shared" si="1"/>
        <v>CA0083700200</v>
      </c>
      <c r="B661" s="241" t="str">
        <f t="shared" si="2"/>
        <v>Sadhguru @Lake Michigan, Chicago, IL: September 23, 2020</v>
      </c>
      <c r="C661" s="227">
        <f t="shared" si="3"/>
        <v>0.1666666667</v>
      </c>
      <c r="D661" s="246" t="s">
        <v>12529</v>
      </c>
      <c r="E661" s="248">
        <v>2.0</v>
      </c>
      <c r="F661" s="248">
        <v>20.0</v>
      </c>
    </row>
    <row r="662">
      <c r="A662" s="241" t="str">
        <f t="shared" si="1"/>
        <v>CA0083800200</v>
      </c>
      <c r="B662" s="241" t="str">
        <f t="shared" si="2"/>
        <v>Sadhguru @Mato Tipila, SD: September 20, 2020</v>
      </c>
      <c r="C662" s="227">
        <f t="shared" si="3"/>
        <v>0.25</v>
      </c>
      <c r="D662" s="246" t="s">
        <v>12533</v>
      </c>
      <c r="E662" s="248">
        <v>3.0</v>
      </c>
      <c r="F662" s="248">
        <v>30.0</v>
      </c>
    </row>
    <row r="663">
      <c r="A663" s="241" t="str">
        <f t="shared" si="1"/>
        <v>CA0083900200</v>
      </c>
      <c r="B663" s="241" t="str">
        <f t="shared" si="2"/>
        <v>Sadhguru @ Mississippi River, MO: September 22, 2020 (S)</v>
      </c>
      <c r="C663" s="227">
        <f t="shared" si="3"/>
        <v>0.08333333333</v>
      </c>
      <c r="D663" s="246" t="s">
        <v>12537</v>
      </c>
      <c r="E663" s="248">
        <v>1.0</v>
      </c>
      <c r="F663" s="248">
        <v>10.0</v>
      </c>
    </row>
    <row r="664">
      <c r="A664" s="241" t="str">
        <f t="shared" si="1"/>
        <v>CA0084000200</v>
      </c>
      <c r="B664" s="241" t="str">
        <f t="shared" si="2"/>
        <v>Sadhguru @ South Dakota: September 26, 2020 (S)</v>
      </c>
      <c r="C664" s="227">
        <f t="shared" si="3"/>
        <v>0.08333333333</v>
      </c>
      <c r="D664" s="246" t="s">
        <v>12547</v>
      </c>
      <c r="E664" s="248">
        <v>1.0</v>
      </c>
      <c r="F664" s="248">
        <v>10.0</v>
      </c>
    </row>
    <row r="665">
      <c r="A665" s="241" t="str">
        <f t="shared" si="1"/>
        <v>CA0084000500</v>
      </c>
      <c r="B665" s="241" t="str">
        <f t="shared" si="2"/>
        <v>Sadhguru @ South Dakota: September 26, 2020 (XL)</v>
      </c>
      <c r="C665" s="227">
        <f t="shared" si="3"/>
        <v>0.08333333333</v>
      </c>
      <c r="D665" s="246" t="s">
        <v>12557</v>
      </c>
      <c r="E665" s="248">
        <v>1.0</v>
      </c>
      <c r="F665" s="248">
        <v>10.0</v>
      </c>
    </row>
    <row r="666">
      <c r="A666" s="241" t="str">
        <f t="shared" si="1"/>
        <v>CA0084200200</v>
      </c>
      <c r="B666" s="241" t="str">
        <f t="shared" si="2"/>
        <v>Sadhguru @Zion National Park, UT: October 9, 2020 (S)</v>
      </c>
      <c r="C666" s="227">
        <f t="shared" si="3"/>
        <v>0.1666666667</v>
      </c>
      <c r="D666" s="246" t="s">
        <v>12564</v>
      </c>
      <c r="E666" s="248">
        <v>2.0</v>
      </c>
      <c r="F666" s="248">
        <v>25.0</v>
      </c>
    </row>
    <row r="667">
      <c r="A667" s="241" t="str">
        <f t="shared" si="1"/>
        <v>CA0084400200</v>
      </c>
      <c r="B667" s="241" t="str">
        <f t="shared" si="2"/>
        <v>Unisex Shivanga Melange Cotton T Shirt Khaki (S)</v>
      </c>
      <c r="C667" s="227">
        <f t="shared" si="3"/>
        <v>4.916666667</v>
      </c>
      <c r="D667" s="246" t="s">
        <v>12577</v>
      </c>
      <c r="E667" s="248">
        <v>59.0</v>
      </c>
      <c r="F667" s="248">
        <v>949.0</v>
      </c>
    </row>
    <row r="668">
      <c r="A668" s="241" t="str">
        <f t="shared" si="1"/>
        <v>CA0084400300</v>
      </c>
      <c r="B668" s="241" t="str">
        <f t="shared" si="2"/>
        <v>Unisex Shivanga Melange Cotton T Shirt Khaki (M)</v>
      </c>
      <c r="C668" s="227">
        <f t="shared" si="3"/>
        <v>6.416666667</v>
      </c>
      <c r="D668" s="246" t="s">
        <v>12579</v>
      </c>
      <c r="E668" s="248">
        <v>77.0</v>
      </c>
      <c r="F668" s="248">
        <v>1230.02</v>
      </c>
    </row>
    <row r="669">
      <c r="A669" s="241" t="str">
        <f t="shared" si="1"/>
        <v>CA0084400400</v>
      </c>
      <c r="B669" s="241" t="str">
        <f t="shared" si="2"/>
        <v>Unisex Shivanga Melange Cotton T Shirt Khaki (L)</v>
      </c>
      <c r="C669" s="227">
        <f t="shared" si="3"/>
        <v>9.916666667</v>
      </c>
      <c r="D669" s="246" t="s">
        <v>12580</v>
      </c>
      <c r="E669" s="248">
        <v>119.0</v>
      </c>
      <c r="F669" s="248">
        <v>1900.94</v>
      </c>
    </row>
    <row r="670">
      <c r="A670" s="241" t="str">
        <f t="shared" si="1"/>
        <v>CA0084400500</v>
      </c>
      <c r="B670" s="241" t="str">
        <f t="shared" si="2"/>
        <v>Unisex Shivanga Melange Cotton T Shirt Khaki (XL)</v>
      </c>
      <c r="C670" s="227">
        <f t="shared" si="3"/>
        <v>3.833333333</v>
      </c>
      <c r="D670" s="246" t="s">
        <v>12581</v>
      </c>
      <c r="E670" s="248">
        <v>46.0</v>
      </c>
      <c r="F670" s="248">
        <v>771.04</v>
      </c>
    </row>
    <row r="671">
      <c r="A671" s="241" t="str">
        <f t="shared" si="1"/>
        <v>CA0084900200</v>
      </c>
      <c r="B671" s="241" t="str">
        <f t="shared" si="2"/>
        <v>Unisex Adiyogi Vibrant Cotton Indigo (S)</v>
      </c>
      <c r="C671" s="227">
        <f t="shared" si="3"/>
        <v>0.4166666667</v>
      </c>
      <c r="D671" s="246" t="s">
        <v>12582</v>
      </c>
      <c r="E671" s="248">
        <v>5.0</v>
      </c>
      <c r="F671" s="248">
        <v>60.0</v>
      </c>
    </row>
    <row r="672">
      <c r="A672" s="241" t="str">
        <f t="shared" si="1"/>
        <v>CA0084900300</v>
      </c>
      <c r="B672" s="241" t="str">
        <f t="shared" si="2"/>
        <v>Unisex Adiyogi Vibrant Cotton Indigo (M)</v>
      </c>
      <c r="C672" s="227">
        <f t="shared" si="3"/>
        <v>1.5</v>
      </c>
      <c r="D672" s="246" t="s">
        <v>12584</v>
      </c>
      <c r="E672" s="248">
        <v>18.0</v>
      </c>
      <c r="F672" s="248">
        <v>184.0</v>
      </c>
    </row>
    <row r="673">
      <c r="A673" s="241" t="str">
        <f t="shared" si="1"/>
        <v>CA0084900400</v>
      </c>
      <c r="B673" s="241" t="str">
        <f t="shared" si="2"/>
        <v>Unisex Adiyogi Vibrant Cotton Indigo (L)</v>
      </c>
      <c r="C673" s="227">
        <f t="shared" si="3"/>
        <v>1.5</v>
      </c>
      <c r="D673" s="246" t="s">
        <v>12585</v>
      </c>
      <c r="E673" s="248">
        <v>18.0</v>
      </c>
      <c r="F673" s="248">
        <v>189.0</v>
      </c>
    </row>
    <row r="674">
      <c r="A674" s="241" t="str">
        <f t="shared" si="1"/>
        <v>CA0084900500</v>
      </c>
      <c r="B674" s="241" t="str">
        <f t="shared" si="2"/>
        <v>Unisex Adiyogi Vibrant Cotton Indigo (XL)</v>
      </c>
      <c r="C674" s="227">
        <f t="shared" si="3"/>
        <v>0.8333333333</v>
      </c>
      <c r="D674" s="246" t="s">
        <v>12586</v>
      </c>
      <c r="E674" s="248">
        <v>10.0</v>
      </c>
      <c r="F674" s="248">
        <v>112.0</v>
      </c>
    </row>
    <row r="675">
      <c r="A675" s="241" t="str">
        <f t="shared" si="1"/>
        <v>CA0085900106</v>
      </c>
      <c r="B675" s="241" t="str">
        <f t="shared" si="2"/>
        <v>IE - Unisex T Shirt - Navy (XS)</v>
      </c>
      <c r="C675" s="227">
        <f t="shared" si="3"/>
        <v>3.416666667</v>
      </c>
      <c r="D675" s="246" t="s">
        <v>12587</v>
      </c>
      <c r="E675" s="248">
        <v>41.0</v>
      </c>
      <c r="F675" s="248">
        <v>205.0</v>
      </c>
    </row>
    <row r="676">
      <c r="A676" s="241" t="str">
        <f t="shared" si="1"/>
        <v>CA0085900206</v>
      </c>
      <c r="B676" s="241" t="str">
        <f t="shared" si="2"/>
        <v>IE - Unisex T Shirt - Navy (S)</v>
      </c>
      <c r="C676" s="227">
        <f t="shared" si="3"/>
        <v>13</v>
      </c>
      <c r="D676" s="246" t="s">
        <v>12591</v>
      </c>
      <c r="E676" s="248">
        <v>156.0</v>
      </c>
      <c r="F676" s="248">
        <v>766.91</v>
      </c>
    </row>
    <row r="677">
      <c r="A677" s="241" t="str">
        <f t="shared" si="1"/>
        <v>CA0085900306</v>
      </c>
      <c r="B677" s="241" t="str">
        <f t="shared" si="2"/>
        <v>IE - Unisex T Shirt - Navy (M)</v>
      </c>
      <c r="C677" s="227">
        <f t="shared" si="3"/>
        <v>26.33333333</v>
      </c>
      <c r="D677" s="246" t="s">
        <v>12594</v>
      </c>
      <c r="E677" s="248">
        <v>316.0</v>
      </c>
      <c r="F677" s="248">
        <v>1562.17</v>
      </c>
    </row>
    <row r="678">
      <c r="A678" s="241" t="str">
        <f t="shared" si="1"/>
        <v>CA0085900406</v>
      </c>
      <c r="B678" s="241" t="str">
        <f t="shared" si="2"/>
        <v>IE - Unisex T Shirt - Navy (L)</v>
      </c>
      <c r="C678" s="227">
        <f t="shared" si="3"/>
        <v>35.08333333</v>
      </c>
      <c r="D678" s="246" t="s">
        <v>12597</v>
      </c>
      <c r="E678" s="248">
        <v>421.0</v>
      </c>
      <c r="F678" s="248">
        <v>2082.56</v>
      </c>
    </row>
    <row r="679">
      <c r="A679" s="241" t="str">
        <f t="shared" si="1"/>
        <v>CA0085900506</v>
      </c>
      <c r="B679" s="241" t="str">
        <f t="shared" si="2"/>
        <v>IE - Unisex T Shirt - Navy (XL)</v>
      </c>
      <c r="C679" s="227">
        <f t="shared" si="3"/>
        <v>11.66666667</v>
      </c>
      <c r="D679" s="246" t="s">
        <v>12600</v>
      </c>
      <c r="E679" s="248">
        <v>140.0</v>
      </c>
      <c r="F679" s="248">
        <v>658.86</v>
      </c>
    </row>
    <row r="680">
      <c r="A680" s="241" t="str">
        <f t="shared" si="1"/>
        <v>CA0085900706</v>
      </c>
      <c r="B680" s="241" t="str">
        <f t="shared" si="2"/>
        <v>IE - Unisex T Shirt - Navy (XXXL)</v>
      </c>
      <c r="C680" s="227">
        <f t="shared" si="3"/>
        <v>0.08333333333</v>
      </c>
      <c r="D680" s="246" t="s">
        <v>12606</v>
      </c>
      <c r="E680" s="248">
        <v>1.0</v>
      </c>
      <c r="F680" s="248">
        <v>5.0</v>
      </c>
    </row>
    <row r="681">
      <c r="A681" s="241" t="str">
        <f t="shared" si="1"/>
        <v>CA0086000106</v>
      </c>
      <c r="B681" s="241" t="str">
        <f t="shared" si="2"/>
        <v>IE - Unisex T Shirt - Grey (XS)</v>
      </c>
      <c r="C681" s="227">
        <f t="shared" si="3"/>
        <v>2.75</v>
      </c>
      <c r="D681" s="246" t="s">
        <v>12610</v>
      </c>
      <c r="E681" s="248">
        <v>33.0</v>
      </c>
      <c r="F681" s="248">
        <v>159.48</v>
      </c>
    </row>
    <row r="682">
      <c r="A682" s="241" t="str">
        <f t="shared" si="1"/>
        <v>CA0086000206</v>
      </c>
      <c r="B682" s="241" t="str">
        <f t="shared" si="2"/>
        <v>IE - Unisex T Shirt - Grey (S)</v>
      </c>
      <c r="C682" s="227">
        <f t="shared" si="3"/>
        <v>7.25</v>
      </c>
      <c r="D682" s="246" t="s">
        <v>12614</v>
      </c>
      <c r="E682" s="248">
        <v>87.0</v>
      </c>
      <c r="F682" s="248">
        <v>414.32</v>
      </c>
    </row>
    <row r="683">
      <c r="A683" s="241" t="str">
        <f t="shared" si="1"/>
        <v>CA0086000306</v>
      </c>
      <c r="B683" s="241" t="str">
        <f t="shared" si="2"/>
        <v>IE - Unisex T Shirt - Grey (M)</v>
      </c>
      <c r="C683" s="227">
        <f t="shared" si="3"/>
        <v>0.5833333333</v>
      </c>
      <c r="D683" s="246" t="s">
        <v>12617</v>
      </c>
      <c r="E683" s="248">
        <v>7.0</v>
      </c>
      <c r="F683" s="248">
        <v>35.0</v>
      </c>
    </row>
    <row r="684">
      <c r="A684" s="241" t="str">
        <f t="shared" si="1"/>
        <v>CA0086100106</v>
      </c>
      <c r="B684" s="241" t="str">
        <f t="shared" si="2"/>
        <v>IE - Unisex T Shirt - Cardinal (XS)</v>
      </c>
      <c r="C684" s="227">
        <f t="shared" si="3"/>
        <v>4.166666667</v>
      </c>
      <c r="D684" s="246" t="s">
        <v>17919</v>
      </c>
      <c r="E684" s="248">
        <v>50.0</v>
      </c>
      <c r="F684" s="248">
        <v>242.56</v>
      </c>
    </row>
    <row r="685">
      <c r="A685" s="241" t="str">
        <f t="shared" si="1"/>
        <v>CA0086100206</v>
      </c>
      <c r="B685" s="241" t="str">
        <f t="shared" si="2"/>
        <v>IE - Unisex T Shirt - Cardinal (S)</v>
      </c>
      <c r="C685" s="227">
        <f t="shared" si="3"/>
        <v>12.91666667</v>
      </c>
      <c r="D685" s="246" t="s">
        <v>17920</v>
      </c>
      <c r="E685" s="248">
        <v>155.0</v>
      </c>
      <c r="F685" s="248">
        <v>743.04</v>
      </c>
    </row>
    <row r="686">
      <c r="A686" s="241" t="str">
        <f t="shared" si="1"/>
        <v>CA0086100306</v>
      </c>
      <c r="B686" s="241" t="str">
        <f t="shared" si="2"/>
        <v>IE - Unisex T Shirt - Cardinal (M)</v>
      </c>
      <c r="C686" s="227">
        <f t="shared" si="3"/>
        <v>32.75</v>
      </c>
      <c r="D686" s="246" t="s">
        <v>17921</v>
      </c>
      <c r="E686" s="248">
        <v>393.0</v>
      </c>
      <c r="F686" s="248">
        <v>1890.68</v>
      </c>
    </row>
    <row r="687">
      <c r="A687" s="241" t="str">
        <f t="shared" si="1"/>
        <v>CA0086100406</v>
      </c>
      <c r="B687" s="241" t="str">
        <f t="shared" si="2"/>
        <v>IE - Unisex T Shirt - Cardinal (L)</v>
      </c>
      <c r="C687" s="227">
        <f t="shared" si="3"/>
        <v>22.33333333</v>
      </c>
      <c r="D687" s="246" t="s">
        <v>17922</v>
      </c>
      <c r="E687" s="248">
        <v>268.0</v>
      </c>
      <c r="F687" s="248">
        <v>1319.43</v>
      </c>
    </row>
    <row r="688">
      <c r="A688" s="241" t="str">
        <f t="shared" si="1"/>
        <v>CA0086100506</v>
      </c>
      <c r="B688" s="241" t="str">
        <f t="shared" si="2"/>
        <v>IE - Unisex T Shirt - Cardinal (XL)</v>
      </c>
      <c r="C688" s="227">
        <f t="shared" si="3"/>
        <v>16.41666667</v>
      </c>
      <c r="D688" s="246" t="s">
        <v>17923</v>
      </c>
      <c r="E688" s="248">
        <v>197.0</v>
      </c>
      <c r="F688" s="248">
        <v>955.08</v>
      </c>
    </row>
    <row r="689">
      <c r="A689" s="241" t="str">
        <f t="shared" si="1"/>
        <v>CA0086100706</v>
      </c>
      <c r="B689" s="241" t="str">
        <f t="shared" si="2"/>
        <v>IE - Unisex T Shirt - Cardinal (XXXL)</v>
      </c>
      <c r="C689" s="227">
        <f t="shared" si="3"/>
        <v>0.5833333333</v>
      </c>
      <c r="D689" s="246" t="s">
        <v>17924</v>
      </c>
      <c r="E689" s="248">
        <v>7.0</v>
      </c>
      <c r="F689" s="248">
        <v>35.0</v>
      </c>
    </row>
    <row r="690">
      <c r="A690" s="241" t="str">
        <f t="shared" si="1"/>
        <v>CA0086300206</v>
      </c>
      <c r="B690" s="241" t="str">
        <f t="shared" si="2"/>
        <v>RFR-T Shirt (S)</v>
      </c>
      <c r="C690" s="227">
        <f t="shared" si="3"/>
        <v>0.08333333333</v>
      </c>
      <c r="D690" s="246" t="s">
        <v>12642</v>
      </c>
      <c r="E690" s="248">
        <v>1.0</v>
      </c>
      <c r="F690" s="248">
        <v>10.0</v>
      </c>
    </row>
    <row r="691">
      <c r="A691" s="241" t="str">
        <f t="shared" si="1"/>
        <v>CA0086400206</v>
      </c>
      <c r="B691" s="241" t="str">
        <f t="shared" si="2"/>
        <v>Unisex T Shirt - Namaskaram - Charcoal (S)</v>
      </c>
      <c r="C691" s="227">
        <f t="shared" si="3"/>
        <v>0.25</v>
      </c>
      <c r="D691" s="246" t="s">
        <v>12649</v>
      </c>
      <c r="E691" s="248">
        <v>3.0</v>
      </c>
      <c r="F691" s="248">
        <v>30.0</v>
      </c>
    </row>
    <row r="692">
      <c r="A692" s="241" t="str">
        <f t="shared" si="1"/>
        <v>CA0086600206</v>
      </c>
      <c r="B692" s="241" t="str">
        <f t="shared" si="2"/>
        <v>Unisex T Shirt - Sepia - Chocolate (S)</v>
      </c>
      <c r="C692" s="227">
        <f t="shared" si="3"/>
        <v>0.25</v>
      </c>
      <c r="D692" s="246" t="s">
        <v>12660</v>
      </c>
      <c r="E692" s="248">
        <v>3.0</v>
      </c>
      <c r="F692" s="248">
        <v>45.0</v>
      </c>
    </row>
    <row r="693">
      <c r="A693" s="241" t="str">
        <f t="shared" si="1"/>
        <v>CA0086600306</v>
      </c>
      <c r="B693" s="241" t="str">
        <f t="shared" si="2"/>
        <v>Unisex T Shirt - Sepia - Chocolate (M)</v>
      </c>
      <c r="C693" s="227">
        <f t="shared" si="3"/>
        <v>0.5</v>
      </c>
      <c r="D693" s="246" t="s">
        <v>12664</v>
      </c>
      <c r="E693" s="248">
        <v>6.0</v>
      </c>
      <c r="F693" s="248">
        <v>80.0</v>
      </c>
    </row>
    <row r="694">
      <c r="A694" s="241" t="str">
        <f t="shared" si="1"/>
        <v>CA0086600506</v>
      </c>
      <c r="B694" s="241" t="str">
        <f t="shared" si="2"/>
        <v>Unisex T Shirt - Sepia - Chocolate (XL)</v>
      </c>
      <c r="C694" s="227">
        <f t="shared" si="3"/>
        <v>0.4166666667</v>
      </c>
      <c r="D694" s="246" t="s">
        <v>12670</v>
      </c>
      <c r="E694" s="248">
        <v>5.0</v>
      </c>
      <c r="F694" s="248">
        <v>75.0</v>
      </c>
    </row>
    <row r="695">
      <c r="A695" s="241" t="str">
        <f t="shared" si="1"/>
        <v>CA0086600606</v>
      </c>
      <c r="B695" s="241" t="str">
        <f t="shared" si="2"/>
        <v>Unisex T Shirt - Sepia - Chocolate (XXL)</v>
      </c>
      <c r="C695" s="227">
        <f t="shared" si="3"/>
        <v>0.3333333333</v>
      </c>
      <c r="D695" s="246" t="s">
        <v>12673</v>
      </c>
      <c r="E695" s="248">
        <v>4.0</v>
      </c>
      <c r="F695" s="248">
        <v>60.0</v>
      </c>
    </row>
    <row r="696">
      <c r="A696" s="241" t="str">
        <f t="shared" si="1"/>
        <v>CA0086700206</v>
      </c>
      <c r="B696" s="241" t="str">
        <f t="shared" si="2"/>
        <v>Unisex-T Shirt-Sepia-Lt-Wt-Chocolate-SS (S)</v>
      </c>
      <c r="C696" s="227">
        <f t="shared" si="3"/>
        <v>0.3333333333</v>
      </c>
      <c r="D696" s="246" t="s">
        <v>12676</v>
      </c>
      <c r="E696" s="248">
        <v>4.0</v>
      </c>
      <c r="F696" s="248">
        <v>40.0</v>
      </c>
    </row>
    <row r="697">
      <c r="A697" s="241" t="str">
        <f t="shared" si="1"/>
        <v>CA0086700306</v>
      </c>
      <c r="B697" s="241" t="str">
        <f t="shared" si="2"/>
        <v>Unisex-T Shirt-Sepia-Lt-Wt-Chocolate-SS (M)</v>
      </c>
      <c r="C697" s="227">
        <f t="shared" si="3"/>
        <v>0.1666666667</v>
      </c>
      <c r="D697" s="246" t="s">
        <v>12680</v>
      </c>
      <c r="E697" s="248">
        <v>2.0</v>
      </c>
      <c r="F697" s="248">
        <v>10.0</v>
      </c>
    </row>
    <row r="698">
      <c r="A698" s="241" t="str">
        <f t="shared" si="1"/>
        <v>CA0086700406</v>
      </c>
      <c r="B698" s="241" t="str">
        <f t="shared" si="2"/>
        <v>Unisex-T Shirt-Sepia-Lt-Wt-Chocolate-SS (L)</v>
      </c>
      <c r="C698" s="227">
        <f t="shared" si="3"/>
        <v>0.3333333333</v>
      </c>
      <c r="D698" s="246" t="s">
        <v>12683</v>
      </c>
      <c r="E698" s="248">
        <v>4.0</v>
      </c>
      <c r="F698" s="248">
        <v>46.0</v>
      </c>
    </row>
    <row r="699">
      <c r="A699" s="241" t="str">
        <f t="shared" si="1"/>
        <v>CA0086700506</v>
      </c>
      <c r="B699" s="241" t="str">
        <f t="shared" si="2"/>
        <v>Unisex-T Shirt-Sepia-Lt-Wt-Chocolate-SS (XL)</v>
      </c>
      <c r="C699" s="227">
        <f t="shared" si="3"/>
        <v>0.08333333333</v>
      </c>
      <c r="D699" s="246" t="s">
        <v>12686</v>
      </c>
      <c r="E699" s="248">
        <v>1.0</v>
      </c>
      <c r="F699" s="248">
        <v>5.0</v>
      </c>
    </row>
    <row r="700">
      <c r="A700" s="241" t="str">
        <f t="shared" si="1"/>
        <v>CA0087100206</v>
      </c>
      <c r="B700" s="241" t="str">
        <f t="shared" si="2"/>
        <v>Unisex T Shirt - AdiYogi - Silver (S)</v>
      </c>
      <c r="C700" s="227">
        <f t="shared" si="3"/>
        <v>0.3333333333</v>
      </c>
      <c r="D700" s="246" t="s">
        <v>12700</v>
      </c>
      <c r="E700" s="248">
        <v>4.0</v>
      </c>
      <c r="F700" s="248">
        <v>70.0</v>
      </c>
    </row>
    <row r="701">
      <c r="A701" s="241" t="str">
        <f t="shared" si="1"/>
        <v>CA0087200206</v>
      </c>
      <c r="B701" s="241" t="str">
        <f t="shared" si="2"/>
        <v>Unisex T Shirt - Abode - Black (S)</v>
      </c>
      <c r="C701" s="227">
        <f t="shared" si="3"/>
        <v>0.08333333333</v>
      </c>
      <c r="D701" s="246" t="s">
        <v>12704</v>
      </c>
      <c r="E701" s="248">
        <v>1.0</v>
      </c>
      <c r="F701" s="248">
        <v>10.0</v>
      </c>
    </row>
    <row r="702">
      <c r="A702" s="241" t="str">
        <f t="shared" si="1"/>
        <v>CA0087200306</v>
      </c>
      <c r="B702" s="241" t="str">
        <f t="shared" si="2"/>
        <v>Unisex T Shirt - Abode - Black (M)</v>
      </c>
      <c r="C702" s="227">
        <f t="shared" si="3"/>
        <v>1.166666667</v>
      </c>
      <c r="D702" s="246" t="s">
        <v>12708</v>
      </c>
      <c r="E702" s="248">
        <v>14.0</v>
      </c>
      <c r="F702" s="248">
        <v>140.0</v>
      </c>
    </row>
    <row r="703">
      <c r="A703" s="241" t="str">
        <f t="shared" si="1"/>
        <v>CA0087300106</v>
      </c>
      <c r="B703" s="241" t="str">
        <f t="shared" si="2"/>
        <v>Unisex-III-T Shirt-HRoyalBlue-SS (XS)</v>
      </c>
      <c r="C703" s="227">
        <f t="shared" si="3"/>
        <v>0.1666666667</v>
      </c>
      <c r="D703" s="246" t="s">
        <v>12711</v>
      </c>
      <c r="E703" s="248">
        <v>2.0</v>
      </c>
      <c r="F703" s="248">
        <v>10.0</v>
      </c>
    </row>
    <row r="704">
      <c r="A704" s="241" t="str">
        <f t="shared" si="1"/>
        <v>CA0087300206</v>
      </c>
      <c r="B704" s="241" t="str">
        <f t="shared" si="2"/>
        <v>Unisex-III-T Shirt-HRoyalBlue-SS (S)</v>
      </c>
      <c r="C704" s="227">
        <f t="shared" si="3"/>
        <v>0.5833333333</v>
      </c>
      <c r="D704" s="246" t="s">
        <v>12715</v>
      </c>
      <c r="E704" s="248">
        <v>7.0</v>
      </c>
      <c r="F704" s="248">
        <v>35.0</v>
      </c>
    </row>
    <row r="705">
      <c r="A705" s="241" t="str">
        <f t="shared" si="1"/>
        <v>CA0087300506</v>
      </c>
      <c r="B705" s="241" t="str">
        <f t="shared" si="2"/>
        <v>Unisex-III-T Shirt-HRoyalBlue-SS (XL)</v>
      </c>
      <c r="C705" s="227">
        <f t="shared" si="3"/>
        <v>0</v>
      </c>
      <c r="D705" s="246" t="s">
        <v>12718</v>
      </c>
      <c r="E705" s="248">
        <v>0.0</v>
      </c>
      <c r="F705" s="248">
        <v>0.0</v>
      </c>
    </row>
    <row r="706">
      <c r="A706" s="241" t="str">
        <f t="shared" si="1"/>
        <v>CA0087700206</v>
      </c>
      <c r="B706" s="241" t="str">
        <f t="shared" si="2"/>
        <v>Unisex-Cauvery-Callling-T Shirt (S)</v>
      </c>
      <c r="C706" s="227">
        <f t="shared" si="3"/>
        <v>0.3333333333</v>
      </c>
      <c r="D706" s="246" t="s">
        <v>12732</v>
      </c>
      <c r="E706" s="248">
        <v>4.0</v>
      </c>
      <c r="F706" s="248">
        <v>25.0</v>
      </c>
    </row>
    <row r="707">
      <c r="A707" s="241" t="str">
        <f t="shared" si="1"/>
        <v>CA0087700306</v>
      </c>
      <c r="B707" s="241" t="str">
        <f t="shared" si="2"/>
        <v>Unisex-Cauvery-Callling-T Shirt (M)</v>
      </c>
      <c r="C707" s="227">
        <f t="shared" si="3"/>
        <v>1.666666667</v>
      </c>
      <c r="D707" s="246" t="s">
        <v>12736</v>
      </c>
      <c r="E707" s="248">
        <v>20.0</v>
      </c>
      <c r="F707" s="248">
        <v>130.0</v>
      </c>
    </row>
    <row r="708">
      <c r="A708" s="241" t="str">
        <f t="shared" si="1"/>
        <v>CA0087700406</v>
      </c>
      <c r="B708" s="241" t="str">
        <f t="shared" si="2"/>
        <v>Unisex-Cauvery-Callling-T Shirt (L)</v>
      </c>
      <c r="C708" s="227">
        <f t="shared" si="3"/>
        <v>1.75</v>
      </c>
      <c r="D708" s="246" t="s">
        <v>12739</v>
      </c>
      <c r="E708" s="248">
        <v>21.0</v>
      </c>
      <c r="F708" s="248">
        <v>115.0</v>
      </c>
    </row>
    <row r="709">
      <c r="A709" s="241" t="str">
        <f t="shared" si="1"/>
        <v>CA0087700506</v>
      </c>
      <c r="B709" s="241" t="str">
        <f t="shared" si="2"/>
        <v>Unisex-Cauvery-Callling-T Shirt (XL)</v>
      </c>
      <c r="C709" s="227">
        <f t="shared" si="3"/>
        <v>1.666666667</v>
      </c>
      <c r="D709" s="246" t="s">
        <v>12742</v>
      </c>
      <c r="E709" s="248">
        <v>20.0</v>
      </c>
      <c r="F709" s="248">
        <v>125.0</v>
      </c>
    </row>
    <row r="710">
      <c r="A710" s="241" t="str">
        <f t="shared" si="1"/>
        <v>CA0087800406</v>
      </c>
      <c r="B710" s="241" t="str">
        <f t="shared" si="2"/>
        <v>Unisex Karma T Shirt (L)</v>
      </c>
      <c r="C710" s="227">
        <f t="shared" si="3"/>
        <v>0.1666666667</v>
      </c>
      <c r="D710" s="246" t="s">
        <v>12745</v>
      </c>
      <c r="E710" s="248">
        <v>2.0</v>
      </c>
      <c r="F710" s="248">
        <v>20.0</v>
      </c>
    </row>
    <row r="711">
      <c r="A711" s="241" t="str">
        <f t="shared" si="1"/>
        <v>CA0089116906</v>
      </c>
      <c r="B711" s="241" t="str">
        <f t="shared" si="2"/>
        <v>100% Handwoven Cashmere Shawl (BG)</v>
      </c>
      <c r="C711" s="227">
        <f t="shared" si="3"/>
        <v>0.5833333333</v>
      </c>
      <c r="D711" s="246" t="s">
        <v>17925</v>
      </c>
      <c r="E711" s="248">
        <v>7.0</v>
      </c>
      <c r="F711" s="248">
        <v>266.0</v>
      </c>
    </row>
    <row r="712">
      <c r="A712" s="241" t="str">
        <f t="shared" si="1"/>
        <v>CA0089117006</v>
      </c>
      <c r="B712" s="241" t="str">
        <f t="shared" si="2"/>
        <v>100% Handwoven Cashmere Shawl (BRN)</v>
      </c>
      <c r="C712" s="227">
        <f t="shared" si="3"/>
        <v>0.6666666667</v>
      </c>
      <c r="D712" s="246" t="s">
        <v>17926</v>
      </c>
      <c r="E712" s="248">
        <v>8.0</v>
      </c>
      <c r="F712" s="248">
        <v>304.0</v>
      </c>
    </row>
    <row r="713">
      <c r="A713" s="241" t="str">
        <f t="shared" si="1"/>
        <v>CA0089117106</v>
      </c>
      <c r="B713" s="241" t="str">
        <f t="shared" si="2"/>
        <v>100% Handwoven Cashmere Shawl (GRY)</v>
      </c>
      <c r="C713" s="227">
        <f t="shared" si="3"/>
        <v>0.3333333333</v>
      </c>
      <c r="D713" s="246" t="s">
        <v>17927</v>
      </c>
      <c r="E713" s="248">
        <v>4.0</v>
      </c>
      <c r="F713" s="248">
        <v>152.0</v>
      </c>
    </row>
    <row r="714">
      <c r="A714" s="241" t="str">
        <f t="shared" si="1"/>
        <v>CA0089117206</v>
      </c>
      <c r="B714" s="241" t="str">
        <f t="shared" si="2"/>
        <v>100% Handwoven Cashmere Shawl (OW)</v>
      </c>
      <c r="C714" s="227">
        <f t="shared" si="3"/>
        <v>0.08333333333</v>
      </c>
      <c r="D714" s="246" t="s">
        <v>17928</v>
      </c>
      <c r="E714" s="248">
        <v>1.0</v>
      </c>
      <c r="F714" s="248">
        <v>38.0</v>
      </c>
    </row>
    <row r="715">
      <c r="A715" s="241" t="str">
        <f t="shared" si="1"/>
        <v>CA0089216906</v>
      </c>
      <c r="B715" s="241" t="str">
        <f t="shared" si="2"/>
        <v>100% Wool Embroidered Shawl (BLK)</v>
      </c>
      <c r="C715" s="227">
        <f t="shared" si="3"/>
        <v>0.08333333333</v>
      </c>
      <c r="D715" s="246" t="s">
        <v>12752</v>
      </c>
      <c r="E715" s="248">
        <v>1.0</v>
      </c>
      <c r="F715" s="248">
        <v>35.0</v>
      </c>
    </row>
    <row r="716">
      <c r="A716" s="241" t="str">
        <f t="shared" si="1"/>
        <v>CA0089217006</v>
      </c>
      <c r="B716" s="241" t="str">
        <f t="shared" si="2"/>
        <v>100% Wool Embroidered Shawl (MRN)</v>
      </c>
      <c r="C716" s="227">
        <f t="shared" si="3"/>
        <v>0.1666666667</v>
      </c>
      <c r="D716" s="246" t="s">
        <v>12757</v>
      </c>
      <c r="E716" s="248">
        <v>2.0</v>
      </c>
      <c r="F716" s="248">
        <v>70.0</v>
      </c>
    </row>
    <row r="717">
      <c r="A717" s="241" t="str">
        <f t="shared" si="1"/>
        <v>CA0089217306</v>
      </c>
      <c r="B717" s="241" t="str">
        <f t="shared" si="2"/>
        <v>100% Wool Embroidered Shawl (RED)</v>
      </c>
      <c r="C717" s="227">
        <f t="shared" si="3"/>
        <v>0.08333333333</v>
      </c>
      <c r="D717" s="246" t="s">
        <v>12765</v>
      </c>
      <c r="E717" s="248">
        <v>1.0</v>
      </c>
      <c r="F717" s="248">
        <v>35.0</v>
      </c>
    </row>
    <row r="718">
      <c r="A718" s="241" t="str">
        <f t="shared" si="1"/>
        <v>CA0089316906</v>
      </c>
      <c r="B718" s="241" t="str">
        <f t="shared" si="2"/>
        <v>Wool Silk Shawl (BLK)</v>
      </c>
      <c r="C718" s="227">
        <f t="shared" si="3"/>
        <v>0.1666666667</v>
      </c>
      <c r="D718" s="246" t="s">
        <v>12769</v>
      </c>
      <c r="E718" s="248">
        <v>2.0</v>
      </c>
      <c r="F718" s="248">
        <v>70.0</v>
      </c>
    </row>
    <row r="719">
      <c r="A719" s="241" t="str">
        <f t="shared" si="1"/>
        <v>CA0089317006</v>
      </c>
      <c r="B719" s="241" t="str">
        <f t="shared" si="2"/>
        <v>Wool Silk Shawl (BLRD)</v>
      </c>
      <c r="C719" s="227">
        <f t="shared" si="3"/>
        <v>0.1666666667</v>
      </c>
      <c r="D719" s="246" t="s">
        <v>12773</v>
      </c>
      <c r="E719" s="248">
        <v>2.0</v>
      </c>
      <c r="F719" s="248">
        <v>70.0</v>
      </c>
    </row>
    <row r="720">
      <c r="A720" s="241" t="str">
        <f t="shared" si="1"/>
        <v>CA0089317106</v>
      </c>
      <c r="B720" s="241" t="str">
        <f t="shared" si="2"/>
        <v>Wool Silk Shawl (WHT)</v>
      </c>
      <c r="C720" s="227">
        <f t="shared" si="3"/>
        <v>0.1666666667</v>
      </c>
      <c r="D720" s="246" t="s">
        <v>12777</v>
      </c>
      <c r="E720" s="248">
        <v>2.0</v>
      </c>
      <c r="F720" s="248">
        <v>70.0</v>
      </c>
    </row>
    <row r="721">
      <c r="A721" s="241" t="str">
        <f t="shared" si="1"/>
        <v>CA0089317206</v>
      </c>
      <c r="B721" s="241" t="str">
        <f t="shared" si="2"/>
        <v>Wool Silk Shawl (ONAT)</v>
      </c>
      <c r="C721" s="227">
        <f t="shared" si="3"/>
        <v>0.5</v>
      </c>
      <c r="D721" s="246" t="s">
        <v>12781</v>
      </c>
      <c r="E721" s="248">
        <v>6.0</v>
      </c>
      <c r="F721" s="248">
        <v>150.0</v>
      </c>
    </row>
    <row r="722">
      <c r="A722" s="241" t="str">
        <f t="shared" si="1"/>
        <v>CA0089317306</v>
      </c>
      <c r="B722" s="241" t="str">
        <f t="shared" si="2"/>
        <v>Wool Silk Shawl (SNAT)</v>
      </c>
      <c r="C722" s="227">
        <f t="shared" si="3"/>
        <v>0.08333333333</v>
      </c>
      <c r="D722" s="246" t="s">
        <v>12785</v>
      </c>
      <c r="E722" s="248">
        <v>1.0</v>
      </c>
      <c r="F722" s="248">
        <v>25.0</v>
      </c>
    </row>
    <row r="723">
      <c r="A723" s="241" t="str">
        <f t="shared" si="1"/>
        <v>CA0089317406</v>
      </c>
      <c r="B723" s="241" t="str">
        <f t="shared" si="2"/>
        <v>Wool Silk Shawl (SWH)</v>
      </c>
      <c r="C723" s="227">
        <f t="shared" si="3"/>
        <v>0.4166666667</v>
      </c>
      <c r="D723" s="246" t="s">
        <v>12789</v>
      </c>
      <c r="E723" s="248">
        <v>5.0</v>
      </c>
      <c r="F723" s="248">
        <v>125.0</v>
      </c>
    </row>
    <row r="724">
      <c r="A724" s="241" t="str">
        <f t="shared" si="1"/>
        <v>CA0089416906</v>
      </c>
      <c r="B724" s="241" t="str">
        <f t="shared" si="2"/>
        <v>Wool Zari Reversible Shawl (AQU)</v>
      </c>
      <c r="C724" s="227">
        <f t="shared" si="3"/>
        <v>0.1666666667</v>
      </c>
      <c r="D724" s="246" t="s">
        <v>12793</v>
      </c>
      <c r="E724" s="248">
        <v>2.0</v>
      </c>
      <c r="F724" s="248">
        <v>76.0</v>
      </c>
    </row>
    <row r="725">
      <c r="A725" s="241" t="str">
        <f t="shared" si="1"/>
        <v>CA0089417006</v>
      </c>
      <c r="B725" s="241" t="str">
        <f t="shared" si="2"/>
        <v>Wool Zari Reversible Shawl (BLU)</v>
      </c>
      <c r="C725" s="227">
        <f t="shared" si="3"/>
        <v>0.08333333333</v>
      </c>
      <c r="D725" s="246" t="s">
        <v>12798</v>
      </c>
      <c r="E725" s="248">
        <v>1.0</v>
      </c>
      <c r="F725" s="248">
        <v>38.0</v>
      </c>
    </row>
    <row r="726">
      <c r="A726" s="241" t="str">
        <f t="shared" si="1"/>
        <v>CA0089417106</v>
      </c>
      <c r="B726" s="241" t="str">
        <f t="shared" si="2"/>
        <v>Wool Zari Reversible Shawl (GLD)</v>
      </c>
      <c r="C726" s="227">
        <f t="shared" si="3"/>
        <v>0.08333333333</v>
      </c>
      <c r="D726" s="246" t="s">
        <v>12802</v>
      </c>
      <c r="E726" s="248">
        <v>1.0</v>
      </c>
      <c r="F726" s="248">
        <v>38.0</v>
      </c>
    </row>
    <row r="727">
      <c r="A727" s="241" t="str">
        <f t="shared" si="1"/>
        <v>CA0089417306</v>
      </c>
      <c r="B727" s="241" t="str">
        <f t="shared" si="2"/>
        <v>Wool Zari Reversible Shawl (RED)</v>
      </c>
      <c r="C727" s="227">
        <f t="shared" si="3"/>
        <v>0.25</v>
      </c>
      <c r="D727" s="246" t="s">
        <v>12810</v>
      </c>
      <c r="E727" s="248">
        <v>3.0</v>
      </c>
      <c r="F727" s="248">
        <v>114.0</v>
      </c>
    </row>
    <row r="728">
      <c r="A728" s="241" t="str">
        <f t="shared" si="1"/>
        <v>CA0089417406</v>
      </c>
      <c r="B728" s="241" t="str">
        <f t="shared" si="2"/>
        <v>100% Handwoven Cashmere Shawl (BRNZ)</v>
      </c>
      <c r="C728" s="227">
        <f t="shared" si="3"/>
        <v>4</v>
      </c>
      <c r="D728" s="246" t="s">
        <v>12813</v>
      </c>
      <c r="E728" s="248">
        <v>48.0</v>
      </c>
      <c r="F728" s="248">
        <v>1824.0</v>
      </c>
    </row>
    <row r="729">
      <c r="A729" s="241" t="str">
        <f t="shared" si="1"/>
        <v>CA0089417506</v>
      </c>
      <c r="B729" s="241" t="str">
        <f t="shared" si="2"/>
        <v>100% Handwoven Cashmere Shawl (PLM)</v>
      </c>
      <c r="C729" s="227">
        <f t="shared" si="3"/>
        <v>4.25</v>
      </c>
      <c r="D729" s="246" t="s">
        <v>12818</v>
      </c>
      <c r="E729" s="248">
        <v>51.0</v>
      </c>
      <c r="F729" s="248">
        <v>1938.0</v>
      </c>
    </row>
    <row r="730">
      <c r="A730" s="241" t="str">
        <f t="shared" si="1"/>
        <v>CA0089417606</v>
      </c>
      <c r="B730" s="241" t="str">
        <f t="shared" si="2"/>
        <v>100% Handwoven Cashmere Shawl (ORG)</v>
      </c>
      <c r="C730" s="227">
        <f t="shared" si="3"/>
        <v>1.416666667</v>
      </c>
      <c r="D730" s="246" t="s">
        <v>12822</v>
      </c>
      <c r="E730" s="248">
        <v>17.0</v>
      </c>
      <c r="F730" s="248">
        <v>646.0</v>
      </c>
    </row>
    <row r="731">
      <c r="A731" s="241" t="str">
        <f t="shared" si="1"/>
        <v>CA0089417706</v>
      </c>
      <c r="B731" s="241" t="str">
        <f t="shared" si="2"/>
        <v>100% Handwoven Cashmere Shawl (TAL)</v>
      </c>
      <c r="C731" s="227">
        <f t="shared" si="3"/>
        <v>4.666666667</v>
      </c>
      <c r="D731" s="246" t="s">
        <v>12826</v>
      </c>
      <c r="E731" s="248">
        <v>56.0</v>
      </c>
      <c r="F731" s="248">
        <v>2128.0</v>
      </c>
    </row>
    <row r="732">
      <c r="A732" s="241" t="str">
        <f t="shared" si="1"/>
        <v>CA0089517006</v>
      </c>
      <c r="B732" s="241" t="str">
        <f t="shared" si="2"/>
        <v>100% Silk Stole (BLU)</v>
      </c>
      <c r="C732" s="227">
        <f t="shared" si="3"/>
        <v>0.08333333333</v>
      </c>
      <c r="D732" s="246" t="s">
        <v>12834</v>
      </c>
      <c r="E732" s="248">
        <v>1.0</v>
      </c>
      <c r="F732" s="248">
        <v>20.0</v>
      </c>
    </row>
    <row r="733">
      <c r="A733" s="241" t="str">
        <f t="shared" si="1"/>
        <v>CA0089517106</v>
      </c>
      <c r="B733" s="241" t="str">
        <f t="shared" si="2"/>
        <v>100% Silk Stole (RED)</v>
      </c>
      <c r="C733" s="227">
        <f t="shared" si="3"/>
        <v>0.08333333333</v>
      </c>
      <c r="D733" s="246" t="s">
        <v>12837</v>
      </c>
      <c r="E733" s="248">
        <v>1.0</v>
      </c>
      <c r="F733" s="248">
        <v>20.0</v>
      </c>
    </row>
    <row r="734">
      <c r="A734" s="241" t="str">
        <f t="shared" si="1"/>
        <v>CA0089517206</v>
      </c>
      <c r="B734" s="241" t="str">
        <f t="shared" si="2"/>
        <v>100% Silk Stole (TAN)</v>
      </c>
      <c r="C734" s="227">
        <f t="shared" si="3"/>
        <v>0.08333333333</v>
      </c>
      <c r="D734" s="246" t="s">
        <v>12840</v>
      </c>
      <c r="E734" s="248">
        <v>1.0</v>
      </c>
      <c r="F734" s="248">
        <v>20.0</v>
      </c>
    </row>
    <row r="735">
      <c r="A735" s="241" t="str">
        <f t="shared" si="1"/>
        <v>CA0089517306</v>
      </c>
      <c r="B735" s="241" t="str">
        <f t="shared" si="2"/>
        <v>100% Silk Stole (TAL)</v>
      </c>
      <c r="C735" s="227">
        <f t="shared" si="3"/>
        <v>0.08333333333</v>
      </c>
      <c r="D735" s="246" t="s">
        <v>12844</v>
      </c>
      <c r="E735" s="248">
        <v>1.0</v>
      </c>
      <c r="F735" s="248">
        <v>20.0</v>
      </c>
    </row>
    <row r="736">
      <c r="A736" s="241" t="str">
        <f t="shared" si="1"/>
        <v>CA0089600006</v>
      </c>
      <c r="B736" s="241" t="str">
        <f t="shared" si="2"/>
        <v>Woolen Beige Hat</v>
      </c>
      <c r="C736" s="227">
        <f t="shared" si="3"/>
        <v>0.25</v>
      </c>
      <c r="D736" s="246" t="s">
        <v>12847</v>
      </c>
      <c r="E736" s="248">
        <v>3.0</v>
      </c>
      <c r="F736" s="248">
        <v>65.0</v>
      </c>
    </row>
    <row r="737">
      <c r="A737" s="241" t="str">
        <f t="shared" si="1"/>
        <v>CA0089700006</v>
      </c>
      <c r="B737" s="241" t="str">
        <f t="shared" si="2"/>
        <v>Woolen Maroon Hat</v>
      </c>
      <c r="C737" s="227">
        <f t="shared" si="3"/>
        <v>0.25</v>
      </c>
      <c r="D737" s="246" t="s">
        <v>12851</v>
      </c>
      <c r="E737" s="248">
        <v>3.0</v>
      </c>
      <c r="F737" s="248">
        <v>93.0</v>
      </c>
    </row>
    <row r="738">
      <c r="A738" s="241" t="str">
        <f t="shared" si="1"/>
        <v>CA0089800006</v>
      </c>
      <c r="B738" s="241" t="str">
        <f t="shared" si="2"/>
        <v>Woolen Mustard Pom Beanie</v>
      </c>
      <c r="C738" s="227">
        <f t="shared" si="3"/>
        <v>1.166666667</v>
      </c>
      <c r="D738" s="246" t="s">
        <v>12855</v>
      </c>
      <c r="E738" s="248">
        <v>14.0</v>
      </c>
      <c r="F738" s="248">
        <v>448.0</v>
      </c>
    </row>
    <row r="739">
      <c r="A739" s="241" t="str">
        <f t="shared" si="1"/>
        <v>CA0089900006</v>
      </c>
      <c r="B739" s="241" t="str">
        <f t="shared" si="2"/>
        <v>Woolen Red Pom Beanie</v>
      </c>
      <c r="C739" s="227">
        <f t="shared" si="3"/>
        <v>1.166666667</v>
      </c>
      <c r="D739" s="246" t="s">
        <v>12859</v>
      </c>
      <c r="E739" s="248">
        <v>14.0</v>
      </c>
      <c r="F739" s="248">
        <v>480.0</v>
      </c>
    </row>
    <row r="740">
      <c r="A740" s="241" t="str">
        <f t="shared" si="1"/>
        <v>CA0090000006</v>
      </c>
      <c r="B740" s="241" t="str">
        <f t="shared" si="2"/>
        <v>Woolen Grey Hat with Ear Flaps</v>
      </c>
      <c r="C740" s="227">
        <f t="shared" si="3"/>
        <v>0.08333333333</v>
      </c>
      <c r="D740" s="246" t="s">
        <v>12863</v>
      </c>
      <c r="E740" s="248">
        <v>1.0</v>
      </c>
      <c r="F740" s="248">
        <v>39.0</v>
      </c>
    </row>
    <row r="741">
      <c r="A741" s="241" t="str">
        <f t="shared" si="1"/>
        <v>CA0090200006</v>
      </c>
      <c r="B741" s="241" t="str">
        <f t="shared" si="2"/>
        <v>Woolen Dark Grey Knitted Beanie</v>
      </c>
      <c r="C741" s="227">
        <f t="shared" si="3"/>
        <v>1</v>
      </c>
      <c r="D741" s="246" t="s">
        <v>12871</v>
      </c>
      <c r="E741" s="248">
        <v>12.0</v>
      </c>
      <c r="F741" s="248">
        <v>316.0</v>
      </c>
    </row>
    <row r="742">
      <c r="A742" s="241" t="str">
        <f t="shared" si="1"/>
        <v>CA0090400006</v>
      </c>
      <c r="B742" s="241" t="str">
        <f t="shared" si="2"/>
        <v>Woolen Light Grey Knitted Beanie</v>
      </c>
      <c r="C742" s="227">
        <f t="shared" si="3"/>
        <v>1</v>
      </c>
      <c r="D742" s="246" t="s">
        <v>12879</v>
      </c>
      <c r="E742" s="248">
        <v>12.0</v>
      </c>
      <c r="F742" s="248">
        <v>412.0</v>
      </c>
    </row>
    <row r="743">
      <c r="A743" s="241" t="str">
        <f t="shared" si="1"/>
        <v>CA0090500006</v>
      </c>
      <c r="B743" s="241" t="str">
        <f t="shared" si="2"/>
        <v>Woolen Marine Blue Knitted Beanie</v>
      </c>
      <c r="C743" s="227">
        <f t="shared" si="3"/>
        <v>0.5833333333</v>
      </c>
      <c r="D743" s="246" t="s">
        <v>12883</v>
      </c>
      <c r="E743" s="248">
        <v>7.0</v>
      </c>
      <c r="F743" s="248">
        <v>273.0</v>
      </c>
    </row>
    <row r="744">
      <c r="A744" s="241" t="str">
        <f t="shared" si="1"/>
        <v>CA0090600006</v>
      </c>
      <c r="B744" s="241" t="str">
        <f t="shared" si="2"/>
        <v>Woolen Stripe Scarf</v>
      </c>
      <c r="C744" s="227">
        <f t="shared" si="3"/>
        <v>1.25</v>
      </c>
      <c r="D744" s="246" t="s">
        <v>12887</v>
      </c>
      <c r="E744" s="248">
        <v>15.0</v>
      </c>
      <c r="F744" s="248">
        <v>557.78</v>
      </c>
    </row>
    <row r="745">
      <c r="A745" s="241" t="str">
        <f t="shared" si="1"/>
        <v>CA0090700006</v>
      </c>
      <c r="B745" s="241" t="str">
        <f t="shared" si="2"/>
        <v>Woolen Check Scarf</v>
      </c>
      <c r="C745" s="227">
        <f t="shared" si="3"/>
        <v>0.9166666667</v>
      </c>
      <c r="D745" s="246" t="s">
        <v>12891</v>
      </c>
      <c r="E745" s="248">
        <v>11.0</v>
      </c>
      <c r="F745" s="248">
        <v>365.44</v>
      </c>
    </row>
    <row r="746">
      <c r="A746" s="241" t="str">
        <f t="shared" si="1"/>
        <v>CA0090800006</v>
      </c>
      <c r="B746" s="241" t="str">
        <f t="shared" si="2"/>
        <v>Woolen Beige &amp; Black Check Scarf</v>
      </c>
      <c r="C746" s="227">
        <f t="shared" si="3"/>
        <v>1.666666667</v>
      </c>
      <c r="D746" s="246" t="s">
        <v>12895</v>
      </c>
      <c r="E746" s="248">
        <v>20.0</v>
      </c>
      <c r="F746" s="248">
        <v>690.25</v>
      </c>
    </row>
    <row r="747">
      <c r="A747" s="241" t="str">
        <f t="shared" si="1"/>
        <v>CA0090900006</v>
      </c>
      <c r="B747" s="241" t="str">
        <f t="shared" si="2"/>
        <v>Woolen Red &amp; Black Check Scarf</v>
      </c>
      <c r="C747" s="227">
        <f t="shared" si="3"/>
        <v>1.083333333</v>
      </c>
      <c r="D747" s="246" t="s">
        <v>12899</v>
      </c>
      <c r="E747" s="248">
        <v>13.0</v>
      </c>
      <c r="F747" s="248">
        <v>470.77</v>
      </c>
    </row>
    <row r="748">
      <c r="A748" s="241" t="str">
        <f t="shared" si="1"/>
        <v>CA0091000006</v>
      </c>
      <c r="B748" s="241" t="str">
        <f t="shared" si="2"/>
        <v>Woolen Grey Sock</v>
      </c>
      <c r="C748" s="227">
        <f t="shared" si="3"/>
        <v>0.25</v>
      </c>
      <c r="D748" s="246" t="s">
        <v>12903</v>
      </c>
      <c r="E748" s="248">
        <v>3.0</v>
      </c>
      <c r="F748" s="248">
        <v>60.0</v>
      </c>
    </row>
    <row r="749">
      <c r="A749" s="241" t="str">
        <f t="shared" si="1"/>
        <v>CA0091100006</v>
      </c>
      <c r="B749" s="241" t="str">
        <f t="shared" si="2"/>
        <v>Woolen Dark Grey Sock</v>
      </c>
      <c r="C749" s="227">
        <f t="shared" si="3"/>
        <v>0.08333333333</v>
      </c>
      <c r="D749" s="246" t="s">
        <v>12907</v>
      </c>
      <c r="E749" s="248">
        <v>1.0</v>
      </c>
      <c r="F749" s="248">
        <v>20.0</v>
      </c>
    </row>
    <row r="750">
      <c r="A750" s="241" t="str">
        <f t="shared" si="1"/>
        <v>CA0091217006</v>
      </c>
      <c r="B750" s="241" t="str">
        <f t="shared" si="2"/>
        <v>Woolen Grey Gloves</v>
      </c>
      <c r="C750" s="227">
        <f t="shared" si="3"/>
        <v>0.3333333333</v>
      </c>
      <c r="D750" s="246" t="s">
        <v>12915</v>
      </c>
      <c r="E750" s="248">
        <v>4.0</v>
      </c>
      <c r="F750" s="248">
        <v>86.0</v>
      </c>
    </row>
    <row r="751">
      <c r="A751" s="241" t="str">
        <f t="shared" si="1"/>
        <v>CA0091400006</v>
      </c>
      <c r="B751" s="241" t="str">
        <f t="shared" si="2"/>
        <v>White-Socks</v>
      </c>
      <c r="C751" s="227">
        <f t="shared" si="3"/>
        <v>4.333333333</v>
      </c>
      <c r="D751" s="246" t="s">
        <v>12923</v>
      </c>
      <c r="E751" s="248">
        <v>52.0</v>
      </c>
      <c r="F751" s="248">
        <v>247.0</v>
      </c>
    </row>
    <row r="752">
      <c r="A752" s="241" t="str">
        <f t="shared" si="1"/>
        <v>CA0097390000</v>
      </c>
      <c r="B752" s="241" t="str">
        <f t="shared" si="2"/>
        <v>Green-Devi-Saree</v>
      </c>
      <c r="C752" s="227">
        <f t="shared" si="3"/>
        <v>0.6666666667</v>
      </c>
      <c r="D752" s="246" t="s">
        <v>12927</v>
      </c>
      <c r="E752" s="248">
        <v>8.0</v>
      </c>
      <c r="F752" s="248">
        <v>871.61</v>
      </c>
    </row>
    <row r="753">
      <c r="A753" s="241" t="str">
        <f t="shared" si="1"/>
        <v>CA0097390100</v>
      </c>
      <c r="B753" s="241" t="str">
        <f t="shared" si="2"/>
        <v>Green-Devi-Saree</v>
      </c>
      <c r="C753" s="227">
        <f t="shared" si="3"/>
        <v>0.75</v>
      </c>
      <c r="D753" s="246" t="s">
        <v>12931</v>
      </c>
      <c r="E753" s="248">
        <v>9.0</v>
      </c>
      <c r="F753" s="248">
        <v>1153.0</v>
      </c>
    </row>
    <row r="754">
      <c r="A754" s="241" t="str">
        <f t="shared" si="1"/>
        <v>CA0097390200</v>
      </c>
      <c r="B754" s="241" t="str">
        <f t="shared" si="2"/>
        <v>Light-Green-Saree</v>
      </c>
      <c r="C754" s="227">
        <f t="shared" si="3"/>
        <v>0.08333333333</v>
      </c>
      <c r="D754" s="246" t="s">
        <v>12934</v>
      </c>
      <c r="E754" s="248">
        <v>1.0</v>
      </c>
      <c r="F754" s="248">
        <v>99.0</v>
      </c>
    </row>
    <row r="755">
      <c r="A755" s="241" t="str">
        <f t="shared" si="1"/>
        <v>CA0097390400</v>
      </c>
      <c r="B755" s="241" t="str">
        <f t="shared" si="2"/>
        <v>Orange-Devi-Saree</v>
      </c>
      <c r="C755" s="227">
        <f t="shared" si="3"/>
        <v>0.08333333333</v>
      </c>
      <c r="D755" s="246" t="s">
        <v>12941</v>
      </c>
      <c r="E755" s="248">
        <v>1.0</v>
      </c>
      <c r="F755" s="248">
        <v>99.0</v>
      </c>
    </row>
    <row r="756">
      <c r="A756" s="241" t="str">
        <f t="shared" si="1"/>
        <v>CA0097390500</v>
      </c>
      <c r="B756" s="241" t="str">
        <f t="shared" si="2"/>
        <v>Orange-Devi-Saree</v>
      </c>
      <c r="C756" s="227">
        <f t="shared" si="3"/>
        <v>0.08333333333</v>
      </c>
      <c r="D756" s="246" t="s">
        <v>12945</v>
      </c>
      <c r="E756" s="248">
        <v>1.0</v>
      </c>
      <c r="F756" s="248">
        <v>99.0</v>
      </c>
    </row>
    <row r="757">
      <c r="A757" s="241" t="str">
        <f t="shared" si="1"/>
        <v>CA0097390700</v>
      </c>
      <c r="B757" s="241" t="str">
        <f t="shared" si="2"/>
        <v>Brown-Devi-Saree</v>
      </c>
      <c r="C757" s="227">
        <f t="shared" si="3"/>
        <v>0.5</v>
      </c>
      <c r="D757" s="246" t="s">
        <v>12952</v>
      </c>
      <c r="E757" s="248">
        <v>6.0</v>
      </c>
      <c r="F757" s="248">
        <v>594.0</v>
      </c>
    </row>
    <row r="758">
      <c r="A758" s="241" t="str">
        <f t="shared" si="1"/>
        <v>CA0097390800</v>
      </c>
      <c r="B758" s="241" t="str">
        <f t="shared" si="2"/>
        <v>Dark-Orange-Saree</v>
      </c>
      <c r="C758" s="227">
        <f t="shared" si="3"/>
        <v>0.3333333333</v>
      </c>
      <c r="D758" s="246" t="s">
        <v>12956</v>
      </c>
      <c r="E758" s="248">
        <v>4.0</v>
      </c>
      <c r="F758" s="248">
        <v>519.0</v>
      </c>
    </row>
    <row r="759">
      <c r="A759" s="241" t="str">
        <f t="shared" si="1"/>
        <v>CA0097390900</v>
      </c>
      <c r="B759" s="241" t="str">
        <f t="shared" si="2"/>
        <v>Brown-Devi-Saree</v>
      </c>
      <c r="C759" s="227">
        <f t="shared" si="3"/>
        <v>0.1666666667</v>
      </c>
      <c r="D759" s="246" t="s">
        <v>12960</v>
      </c>
      <c r="E759" s="248">
        <v>2.0</v>
      </c>
      <c r="F759" s="248">
        <v>198.0</v>
      </c>
    </row>
    <row r="760">
      <c r="A760" s="241" t="str">
        <f t="shared" si="1"/>
        <v>CA0097391000</v>
      </c>
      <c r="B760" s="241" t="str">
        <f t="shared" si="2"/>
        <v>Brown-Devi-Saree</v>
      </c>
      <c r="C760" s="227">
        <f t="shared" si="3"/>
        <v>0.08333333333</v>
      </c>
      <c r="D760" s="246" t="s">
        <v>12963</v>
      </c>
      <c r="E760" s="248">
        <v>1.0</v>
      </c>
      <c r="F760" s="248">
        <v>300.0</v>
      </c>
    </row>
    <row r="761">
      <c r="A761" s="241" t="str">
        <f t="shared" si="1"/>
        <v>CA0097391200</v>
      </c>
      <c r="B761" s="241" t="str">
        <f t="shared" si="2"/>
        <v>Devi Consecrated Red Saree</v>
      </c>
      <c r="C761" s="227">
        <f t="shared" si="3"/>
        <v>1</v>
      </c>
      <c r="D761" s="246" t="s">
        <v>12966</v>
      </c>
      <c r="E761" s="248">
        <v>12.0</v>
      </c>
      <c r="F761" s="248">
        <v>1119.0</v>
      </c>
    </row>
    <row r="762">
      <c r="A762" s="241" t="str">
        <f t="shared" si="1"/>
        <v>CA0097391400</v>
      </c>
      <c r="B762" s="241" t="str">
        <f t="shared" si="2"/>
        <v>Devi Consecrated Red Saree</v>
      </c>
      <c r="C762" s="227">
        <f t="shared" si="3"/>
        <v>0.1666666667</v>
      </c>
      <c r="D762" s="246" t="s">
        <v>12973</v>
      </c>
      <c r="E762" s="248">
        <v>2.0</v>
      </c>
      <c r="F762" s="248">
        <v>198.0</v>
      </c>
    </row>
    <row r="763">
      <c r="A763" s="241" t="str">
        <f t="shared" si="1"/>
        <v>CA0097391500</v>
      </c>
      <c r="B763" s="241" t="str">
        <f t="shared" si="2"/>
        <v>Devi Consecrated Red Saree</v>
      </c>
      <c r="C763" s="227">
        <f t="shared" si="3"/>
        <v>0.25</v>
      </c>
      <c r="D763" s="246" t="s">
        <v>12976</v>
      </c>
      <c r="E763" s="248">
        <v>3.0</v>
      </c>
      <c r="F763" s="248">
        <v>323.0</v>
      </c>
    </row>
    <row r="764">
      <c r="A764" s="241" t="str">
        <f t="shared" si="1"/>
        <v>CA0097391700</v>
      </c>
      <c r="B764" s="241" t="str">
        <f t="shared" si="2"/>
        <v>Devi Consecrated Red Saree</v>
      </c>
      <c r="C764" s="227">
        <f t="shared" si="3"/>
        <v>0.25</v>
      </c>
      <c r="D764" s="246" t="s">
        <v>12982</v>
      </c>
      <c r="E764" s="248">
        <v>3.0</v>
      </c>
      <c r="F764" s="248">
        <v>348.0</v>
      </c>
    </row>
    <row r="765">
      <c r="A765" s="241" t="str">
        <f t="shared" si="1"/>
        <v>CA0097391900</v>
      </c>
      <c r="B765" s="241" t="str">
        <f t="shared" si="2"/>
        <v>Devi Consecrated Red Saree</v>
      </c>
      <c r="C765" s="227">
        <f t="shared" si="3"/>
        <v>0.08333333333</v>
      </c>
      <c r="D765" s="246" t="s">
        <v>12989</v>
      </c>
      <c r="E765" s="248">
        <v>1.0</v>
      </c>
      <c r="F765" s="248">
        <v>99.0</v>
      </c>
    </row>
    <row r="766">
      <c r="A766" s="241" t="str">
        <f t="shared" si="1"/>
        <v>CA0097392000</v>
      </c>
      <c r="B766" s="241" t="str">
        <f t="shared" si="2"/>
        <v>Devi Consecrated Red Saree</v>
      </c>
      <c r="C766" s="227">
        <f t="shared" si="3"/>
        <v>0.08333333333</v>
      </c>
      <c r="D766" s="246" t="s">
        <v>12990</v>
      </c>
      <c r="E766" s="248">
        <v>1.0</v>
      </c>
      <c r="F766" s="248">
        <v>480.0</v>
      </c>
    </row>
    <row r="767">
      <c r="A767" s="241" t="str">
        <f t="shared" si="1"/>
        <v>CA0097392100</v>
      </c>
      <c r="B767" s="241" t="str">
        <f t="shared" si="2"/>
        <v>Devi Consecrated Red Saree</v>
      </c>
      <c r="C767" s="227">
        <f t="shared" si="3"/>
        <v>0.08333333333</v>
      </c>
      <c r="D767" s="246" t="s">
        <v>12993</v>
      </c>
      <c r="E767" s="248">
        <v>1.0</v>
      </c>
      <c r="F767" s="248">
        <v>99.0</v>
      </c>
    </row>
    <row r="768">
      <c r="A768" s="241" t="str">
        <f t="shared" si="1"/>
        <v>CA0097392300</v>
      </c>
      <c r="B768" s="241" t="str">
        <f t="shared" si="2"/>
        <v>Devi Consecrated Red Saree</v>
      </c>
      <c r="C768" s="227">
        <f t="shared" si="3"/>
        <v>0.08333333333</v>
      </c>
      <c r="D768" s="246" t="s">
        <v>12999</v>
      </c>
      <c r="E768" s="248">
        <v>1.0</v>
      </c>
      <c r="F768" s="248">
        <v>1444.0</v>
      </c>
    </row>
    <row r="769">
      <c r="A769" s="241" t="str">
        <f t="shared" si="1"/>
        <v>CA0097392400</v>
      </c>
      <c r="B769" s="241" t="str">
        <f t="shared" si="2"/>
        <v>Devi Consecrated Yellow Saree</v>
      </c>
      <c r="C769" s="227">
        <f t="shared" si="3"/>
        <v>0.1666666667</v>
      </c>
      <c r="D769" s="246" t="s">
        <v>13002</v>
      </c>
      <c r="E769" s="248">
        <v>2.0</v>
      </c>
      <c r="F769" s="248">
        <v>429.0</v>
      </c>
    </row>
    <row r="770">
      <c r="A770" s="241" t="str">
        <f t="shared" si="1"/>
        <v>CA0097392500</v>
      </c>
      <c r="B770" s="241" t="str">
        <f t="shared" si="2"/>
        <v>Devi Consecrated Yellow Saree</v>
      </c>
      <c r="C770" s="227">
        <f t="shared" si="3"/>
        <v>0</v>
      </c>
      <c r="D770" s="246" t="s">
        <v>13006</v>
      </c>
      <c r="E770" s="248">
        <v>0.0</v>
      </c>
      <c r="F770" s="248">
        <v>0.0</v>
      </c>
    </row>
    <row r="771">
      <c r="A771" s="241" t="str">
        <f t="shared" si="1"/>
        <v>CA0097392600</v>
      </c>
      <c r="B771" s="241" t="str">
        <f t="shared" si="2"/>
        <v>Devi Consecrated Yellow Saree B 6736</v>
      </c>
      <c r="C771" s="227">
        <f t="shared" si="3"/>
        <v>0.1666666667</v>
      </c>
      <c r="D771" s="246" t="s">
        <v>13009</v>
      </c>
      <c r="E771" s="248">
        <v>2.0</v>
      </c>
      <c r="F771" s="248">
        <v>249.0</v>
      </c>
    </row>
    <row r="772">
      <c r="A772" s="241" t="str">
        <f t="shared" si="1"/>
        <v>CA0097393100</v>
      </c>
      <c r="B772" s="241" t="str">
        <f t="shared" si="2"/>
        <v>Devi Consecrated Yellow Saree</v>
      </c>
      <c r="C772" s="227">
        <f t="shared" si="3"/>
        <v>0.1666666667</v>
      </c>
      <c r="D772" s="246" t="s">
        <v>13027</v>
      </c>
      <c r="E772" s="248">
        <v>2.0</v>
      </c>
      <c r="F772" s="248">
        <v>2233.0</v>
      </c>
    </row>
    <row r="773">
      <c r="A773" s="241" t="str">
        <f t="shared" si="1"/>
        <v>CA0097393300</v>
      </c>
      <c r="B773" s="241" t="str">
        <f t="shared" si="2"/>
        <v>Devi Consecrated Yellow Saree</v>
      </c>
      <c r="C773" s="227">
        <f t="shared" si="3"/>
        <v>0.08333333333</v>
      </c>
      <c r="D773" s="246" t="s">
        <v>13033</v>
      </c>
      <c r="E773" s="248">
        <v>1.0</v>
      </c>
      <c r="F773" s="248">
        <v>99.0</v>
      </c>
    </row>
    <row r="774">
      <c r="A774" s="241" t="str">
        <f t="shared" si="1"/>
        <v>CA0097393500</v>
      </c>
      <c r="B774" s="241" t="str">
        <f t="shared" si="2"/>
        <v>Devi Consecrated Yellow Saree</v>
      </c>
      <c r="C774" s="227">
        <f t="shared" si="3"/>
        <v>0.08333333333</v>
      </c>
      <c r="D774" s="246" t="s">
        <v>13039</v>
      </c>
      <c r="E774" s="248">
        <v>1.0</v>
      </c>
      <c r="F774" s="248">
        <v>150.0</v>
      </c>
    </row>
    <row r="775">
      <c r="A775" s="241" t="str">
        <f t="shared" si="1"/>
        <v>CA0097393600</v>
      </c>
      <c r="B775" s="241" t="str">
        <f t="shared" si="2"/>
        <v>Devi Consecrated Yellow Saree</v>
      </c>
      <c r="C775" s="227">
        <f t="shared" si="3"/>
        <v>0.1666666667</v>
      </c>
      <c r="D775" s="246" t="s">
        <v>13042</v>
      </c>
      <c r="E775" s="248">
        <v>2.0</v>
      </c>
      <c r="F775" s="248">
        <v>1199.0</v>
      </c>
    </row>
    <row r="776">
      <c r="A776" s="241" t="str">
        <f t="shared" si="1"/>
        <v>CA0097396600</v>
      </c>
      <c r="B776" s="241" t="str">
        <f t="shared" si="2"/>
        <v>Devi saree Green L2 style 65</v>
      </c>
      <c r="C776" s="227">
        <f t="shared" si="3"/>
        <v>0.25</v>
      </c>
      <c r="D776" s="246" t="s">
        <v>13059</v>
      </c>
      <c r="E776" s="248">
        <v>3.0</v>
      </c>
      <c r="F776" s="248">
        <v>321.0</v>
      </c>
    </row>
    <row r="777">
      <c r="A777" s="241" t="str">
        <f t="shared" si="1"/>
        <v>CA0097397500</v>
      </c>
      <c r="B777" s="241" t="str">
        <f t="shared" si="2"/>
        <v>Devi saree Red L2 style 111</v>
      </c>
      <c r="C777" s="227">
        <f t="shared" si="3"/>
        <v>0.08333333333</v>
      </c>
      <c r="D777" s="246" t="s">
        <v>13067</v>
      </c>
      <c r="E777" s="248">
        <v>1.0</v>
      </c>
      <c r="F777" s="248">
        <v>99.0</v>
      </c>
    </row>
    <row r="778">
      <c r="A778" s="241" t="str">
        <f t="shared" si="1"/>
        <v>CA0097900400</v>
      </c>
      <c r="B778" s="241" t="str">
        <f t="shared" si="2"/>
        <v>Womens Hemp Kurta in Beige - Long Sleeve (L)</v>
      </c>
      <c r="C778" s="227">
        <f t="shared" si="3"/>
        <v>0.1666666667</v>
      </c>
      <c r="D778" s="246" t="s">
        <v>13072</v>
      </c>
      <c r="E778" s="248">
        <v>2.0</v>
      </c>
      <c r="F778" s="248">
        <v>58.0</v>
      </c>
    </row>
    <row r="779">
      <c r="A779" s="241" t="str">
        <f t="shared" si="1"/>
        <v>CA0097900500</v>
      </c>
      <c r="B779" s="241" t="str">
        <f t="shared" si="2"/>
        <v>Womens Hemp Kurta in Beige - Long Sleeve (XL)</v>
      </c>
      <c r="C779" s="227">
        <f t="shared" si="3"/>
        <v>0.08333333333</v>
      </c>
      <c r="D779" s="246" t="s">
        <v>13074</v>
      </c>
      <c r="E779" s="248">
        <v>1.0</v>
      </c>
      <c r="F779" s="248">
        <v>29.0</v>
      </c>
    </row>
    <row r="780">
      <c r="A780" s="241" t="str">
        <f t="shared" si="1"/>
        <v>CA0098000200</v>
      </c>
      <c r="B780" s="241" t="str">
        <f t="shared" si="2"/>
        <v>Womens-Kurta-Mangalagiri-Multicolor-2 (S)</v>
      </c>
      <c r="C780" s="227">
        <f t="shared" si="3"/>
        <v>1.083333333</v>
      </c>
      <c r="D780" s="246" t="s">
        <v>13077</v>
      </c>
      <c r="E780" s="248">
        <v>13.0</v>
      </c>
      <c r="F780" s="248">
        <v>185.76</v>
      </c>
    </row>
    <row r="781">
      <c r="A781" s="241" t="str">
        <f t="shared" si="1"/>
        <v>CA0098000300</v>
      </c>
      <c r="B781" s="241" t="str">
        <f t="shared" si="2"/>
        <v>Womens-Kurta-Mangalagiri-Multicolor-2 (M)</v>
      </c>
      <c r="C781" s="227">
        <f t="shared" si="3"/>
        <v>1.166666667</v>
      </c>
      <c r="D781" s="246" t="s">
        <v>13079</v>
      </c>
      <c r="E781" s="248">
        <v>14.0</v>
      </c>
      <c r="F781" s="248">
        <v>185.92</v>
      </c>
    </row>
    <row r="782">
      <c r="A782" s="241" t="str">
        <f t="shared" si="1"/>
        <v>CA0098000400</v>
      </c>
      <c r="B782" s="241" t="str">
        <f t="shared" si="2"/>
        <v>Womens-Kurta-Mangalagiri-Multicolor-2 (L)</v>
      </c>
      <c r="C782" s="227">
        <f t="shared" si="3"/>
        <v>1.5</v>
      </c>
      <c r="D782" s="246" t="s">
        <v>13080</v>
      </c>
      <c r="E782" s="248">
        <v>18.0</v>
      </c>
      <c r="F782" s="248">
        <v>198.44</v>
      </c>
    </row>
    <row r="783">
      <c r="A783" s="241" t="str">
        <f t="shared" si="1"/>
        <v>CA0098000500</v>
      </c>
      <c r="B783" s="241" t="str">
        <f t="shared" si="2"/>
        <v>Womens-Kurta-Mangalagiri-Multicolor-2 (XL)</v>
      </c>
      <c r="C783" s="227">
        <f t="shared" si="3"/>
        <v>0.8333333333</v>
      </c>
      <c r="D783" s="246" t="s">
        <v>13081</v>
      </c>
      <c r="E783" s="248">
        <v>10.0</v>
      </c>
      <c r="F783" s="248">
        <v>111.06</v>
      </c>
    </row>
    <row r="784">
      <c r="A784" s="241" t="str">
        <f t="shared" si="1"/>
        <v>CA0098100200</v>
      </c>
      <c r="B784" s="241" t="str">
        <f t="shared" si="2"/>
        <v>Womens-Aum-Kurta-Mustard (S)</v>
      </c>
      <c r="C784" s="227">
        <f t="shared" si="3"/>
        <v>1.75</v>
      </c>
      <c r="D784" s="246" t="s">
        <v>13082</v>
      </c>
      <c r="E784" s="248">
        <v>21.0</v>
      </c>
      <c r="F784" s="248">
        <v>325.12</v>
      </c>
    </row>
    <row r="785">
      <c r="A785" s="241" t="str">
        <f t="shared" si="1"/>
        <v>CA0098100300</v>
      </c>
      <c r="B785" s="241" t="str">
        <f t="shared" si="2"/>
        <v>Womens-Aum-Kurta-Mustard (M)</v>
      </c>
      <c r="C785" s="227">
        <f t="shared" si="3"/>
        <v>1.166666667</v>
      </c>
      <c r="D785" s="246" t="s">
        <v>13084</v>
      </c>
      <c r="E785" s="248">
        <v>14.0</v>
      </c>
      <c r="F785" s="248">
        <v>219.39</v>
      </c>
    </row>
    <row r="786">
      <c r="A786" s="241" t="str">
        <f t="shared" si="1"/>
        <v>CA0098100400</v>
      </c>
      <c r="B786" s="241" t="str">
        <f t="shared" si="2"/>
        <v>Womens-Aum-Kurta-Mustard (L)</v>
      </c>
      <c r="C786" s="227">
        <f t="shared" si="3"/>
        <v>2.333333333</v>
      </c>
      <c r="D786" s="246" t="s">
        <v>13085</v>
      </c>
      <c r="E786" s="248">
        <v>28.0</v>
      </c>
      <c r="F786" s="248">
        <v>576.0</v>
      </c>
    </row>
    <row r="787">
      <c r="A787" s="241" t="str">
        <f t="shared" si="1"/>
        <v>CA0098100500</v>
      </c>
      <c r="B787" s="241" t="str">
        <f t="shared" si="2"/>
        <v>Womens-Aum-Kurta-Mustard (XL)</v>
      </c>
      <c r="C787" s="227">
        <f t="shared" si="3"/>
        <v>1.166666667</v>
      </c>
      <c r="D787" s="246" t="s">
        <v>13086</v>
      </c>
      <c r="E787" s="248">
        <v>14.0</v>
      </c>
      <c r="F787" s="248">
        <v>281.0</v>
      </c>
    </row>
    <row r="788">
      <c r="A788" s="241" t="str">
        <f t="shared" si="1"/>
        <v>CA0098100600</v>
      </c>
      <c r="B788" s="241" t="str">
        <f t="shared" si="2"/>
        <v>Womens-Aum-Kurta-Mustard (XXL)</v>
      </c>
      <c r="C788" s="227">
        <f t="shared" si="3"/>
        <v>0.08333333333</v>
      </c>
      <c r="D788" s="246" t="s">
        <v>13087</v>
      </c>
      <c r="E788" s="248">
        <v>1.0</v>
      </c>
      <c r="F788" s="248">
        <v>18.0</v>
      </c>
    </row>
    <row r="789">
      <c r="A789" s="241" t="str">
        <f t="shared" si="1"/>
        <v>CA0098200200</v>
      </c>
      <c r="B789" s="241" t="str">
        <f t="shared" si="2"/>
        <v>Womens-Aum-Kurta-Maroon (S)</v>
      </c>
      <c r="C789" s="227">
        <f t="shared" si="3"/>
        <v>2.833333333</v>
      </c>
      <c r="D789" s="246" t="s">
        <v>13088</v>
      </c>
      <c r="E789" s="248">
        <v>34.0</v>
      </c>
      <c r="F789" s="248">
        <v>884.0</v>
      </c>
    </row>
    <row r="790">
      <c r="A790" s="241" t="str">
        <f t="shared" si="1"/>
        <v>CA0098200300</v>
      </c>
      <c r="B790" s="241" t="str">
        <f t="shared" si="2"/>
        <v>Womens-Aum-Kurta-Maroon (M)</v>
      </c>
      <c r="C790" s="227">
        <f t="shared" si="3"/>
        <v>4.083333333</v>
      </c>
      <c r="D790" s="246" t="s">
        <v>13090</v>
      </c>
      <c r="E790" s="248">
        <v>49.0</v>
      </c>
      <c r="F790" s="248">
        <v>1274.0</v>
      </c>
    </row>
    <row r="791">
      <c r="A791" s="241" t="str">
        <f t="shared" si="1"/>
        <v>CA0098200400</v>
      </c>
      <c r="B791" s="241" t="str">
        <f t="shared" si="2"/>
        <v>Womens-Aum-Kurta-Maroon (L)</v>
      </c>
      <c r="C791" s="227">
        <f t="shared" si="3"/>
        <v>2.083333333</v>
      </c>
      <c r="D791" s="246" t="s">
        <v>13091</v>
      </c>
      <c r="E791" s="248">
        <v>25.0</v>
      </c>
      <c r="F791" s="248">
        <v>650.0</v>
      </c>
    </row>
    <row r="792">
      <c r="A792" s="241" t="str">
        <f t="shared" si="1"/>
        <v>CA0098200500</v>
      </c>
      <c r="B792" s="241" t="str">
        <f t="shared" si="2"/>
        <v>Womens-Aum-Kurta-Maroon (XL)</v>
      </c>
      <c r="C792" s="227">
        <f t="shared" si="3"/>
        <v>2.666666667</v>
      </c>
      <c r="D792" s="246" t="s">
        <v>13092</v>
      </c>
      <c r="E792" s="248">
        <v>32.0</v>
      </c>
      <c r="F792" s="248">
        <v>832.0</v>
      </c>
    </row>
    <row r="793">
      <c r="A793" s="241" t="str">
        <f t="shared" si="1"/>
        <v>CA0098200600</v>
      </c>
      <c r="B793" s="241" t="str">
        <f t="shared" si="2"/>
        <v>Womens-Aum-Kurta-Maroon (XXL)</v>
      </c>
      <c r="C793" s="227">
        <f t="shared" si="3"/>
        <v>0.1666666667</v>
      </c>
      <c r="D793" s="246" t="s">
        <v>13093</v>
      </c>
      <c r="E793" s="248">
        <v>2.0</v>
      </c>
      <c r="F793" s="248">
        <v>52.0</v>
      </c>
    </row>
    <row r="794">
      <c r="A794" s="241" t="str">
        <f t="shared" si="1"/>
        <v>CA0098500200</v>
      </c>
      <c r="B794" s="241" t="str">
        <f t="shared" si="2"/>
        <v>Kalamkari Print Tunic (S)</v>
      </c>
      <c r="C794" s="227">
        <f t="shared" si="3"/>
        <v>0.5833333333</v>
      </c>
      <c r="D794" s="246" t="s">
        <v>13094</v>
      </c>
      <c r="E794" s="248">
        <v>7.0</v>
      </c>
      <c r="F794" s="248">
        <v>140.0</v>
      </c>
    </row>
    <row r="795">
      <c r="A795" s="241" t="str">
        <f t="shared" si="1"/>
        <v>CA0098500300</v>
      </c>
      <c r="B795" s="241" t="str">
        <f t="shared" si="2"/>
        <v>Kalamkari Print Tunic (M)</v>
      </c>
      <c r="C795" s="227">
        <f t="shared" si="3"/>
        <v>0.6666666667</v>
      </c>
      <c r="D795" s="246" t="s">
        <v>13096</v>
      </c>
      <c r="E795" s="248">
        <v>8.0</v>
      </c>
      <c r="F795" s="248">
        <v>160.0</v>
      </c>
    </row>
    <row r="796">
      <c r="A796" s="241" t="str">
        <f t="shared" si="1"/>
        <v>CA0098500500</v>
      </c>
      <c r="B796" s="241" t="str">
        <f t="shared" si="2"/>
        <v>Kalamkari Print Tunic (XL)</v>
      </c>
      <c r="C796" s="227">
        <f t="shared" si="3"/>
        <v>0.1666666667</v>
      </c>
      <c r="D796" s="246" t="s">
        <v>13098</v>
      </c>
      <c r="E796" s="248">
        <v>2.0</v>
      </c>
      <c r="F796" s="248">
        <v>40.0</v>
      </c>
    </row>
    <row r="797">
      <c r="A797" s="241" t="str">
        <f t="shared" si="1"/>
        <v>CA0098700400</v>
      </c>
      <c r="B797" s="241" t="str">
        <f t="shared" si="2"/>
        <v>Ladies V Neck Kurta Style - 2</v>
      </c>
      <c r="C797" s="227">
        <f t="shared" si="3"/>
        <v>0.75</v>
      </c>
      <c r="D797" s="246" t="s">
        <v>13103</v>
      </c>
      <c r="E797" s="248">
        <v>9.0</v>
      </c>
      <c r="F797" s="248">
        <v>228.8</v>
      </c>
    </row>
    <row r="798">
      <c r="A798" s="241" t="str">
        <f t="shared" si="1"/>
        <v>CA0099000200</v>
      </c>
      <c r="B798" s="241" t="str">
        <f t="shared" si="2"/>
        <v>Womens Aum Kurta - White (S)</v>
      </c>
      <c r="C798" s="227">
        <f t="shared" si="3"/>
        <v>5.833333333</v>
      </c>
      <c r="D798" s="246" t="s">
        <v>13107</v>
      </c>
      <c r="E798" s="248">
        <v>70.0</v>
      </c>
      <c r="F798" s="248">
        <v>1741.48</v>
      </c>
    </row>
    <row r="799">
      <c r="A799" s="241" t="str">
        <f t="shared" si="1"/>
        <v>CA0099000300</v>
      </c>
      <c r="B799" s="241" t="str">
        <f t="shared" si="2"/>
        <v>Womens Aum Kurta - White (M)</v>
      </c>
      <c r="C799" s="227">
        <f t="shared" si="3"/>
        <v>7</v>
      </c>
      <c r="D799" s="246" t="s">
        <v>13109</v>
      </c>
      <c r="E799" s="248">
        <v>84.0</v>
      </c>
      <c r="F799" s="248">
        <v>1929.07</v>
      </c>
    </row>
    <row r="800">
      <c r="A800" s="241" t="str">
        <f t="shared" si="1"/>
        <v>CA0099000400</v>
      </c>
      <c r="B800" s="241" t="str">
        <f t="shared" si="2"/>
        <v>Womens Aum Kurta - White (L)</v>
      </c>
      <c r="C800" s="227">
        <f t="shared" si="3"/>
        <v>6.583333333</v>
      </c>
      <c r="D800" s="246" t="s">
        <v>13110</v>
      </c>
      <c r="E800" s="248">
        <v>79.0</v>
      </c>
      <c r="F800" s="248">
        <v>1919.39</v>
      </c>
    </row>
    <row r="801">
      <c r="A801" s="241" t="str">
        <f t="shared" si="1"/>
        <v>CA0099000500</v>
      </c>
      <c r="B801" s="241" t="str">
        <f t="shared" si="2"/>
        <v>Womens Aum Kurta - White (XL)</v>
      </c>
      <c r="C801" s="227">
        <f t="shared" si="3"/>
        <v>4.166666667</v>
      </c>
      <c r="D801" s="246" t="s">
        <v>13111</v>
      </c>
      <c r="E801" s="248">
        <v>50.0</v>
      </c>
      <c r="F801" s="248">
        <v>1241.08</v>
      </c>
    </row>
    <row r="802">
      <c r="A802" s="241" t="str">
        <f t="shared" si="1"/>
        <v>CA0099100200</v>
      </c>
      <c r="B802" s="241" t="str">
        <f t="shared" si="2"/>
        <v>Womens Washed Cotton AUM Kurta - Pink (S)</v>
      </c>
      <c r="C802" s="227">
        <f t="shared" si="3"/>
        <v>1</v>
      </c>
      <c r="D802" s="246" t="s">
        <v>13112</v>
      </c>
      <c r="E802" s="248">
        <v>12.0</v>
      </c>
      <c r="F802" s="248">
        <v>223.46</v>
      </c>
    </row>
    <row r="803">
      <c r="A803" s="241" t="str">
        <f t="shared" si="1"/>
        <v>CA0099100300</v>
      </c>
      <c r="B803" s="241" t="str">
        <f t="shared" si="2"/>
        <v>Womens Washed Cotton AUM Kurta - Pink (M)</v>
      </c>
      <c r="C803" s="227">
        <f t="shared" si="3"/>
        <v>1</v>
      </c>
      <c r="D803" s="246" t="s">
        <v>13114</v>
      </c>
      <c r="E803" s="248">
        <v>12.0</v>
      </c>
      <c r="F803" s="248">
        <v>179.18</v>
      </c>
    </row>
    <row r="804">
      <c r="A804" s="241" t="str">
        <f t="shared" si="1"/>
        <v>CA0099100400</v>
      </c>
      <c r="B804" s="241" t="str">
        <f t="shared" si="2"/>
        <v>Womens Washed Cotton AUM Kurta - Pink (L)</v>
      </c>
      <c r="C804" s="227">
        <f t="shared" si="3"/>
        <v>1.416666667</v>
      </c>
      <c r="D804" s="246" t="s">
        <v>13115</v>
      </c>
      <c r="E804" s="248">
        <v>17.0</v>
      </c>
      <c r="F804" s="248">
        <v>318.07</v>
      </c>
    </row>
    <row r="805">
      <c r="A805" s="241" t="str">
        <f t="shared" si="1"/>
        <v>CA0099100500</v>
      </c>
      <c r="B805" s="241" t="str">
        <f t="shared" si="2"/>
        <v>Womens Washed Cotton AUM Kurta - Pink (XL)</v>
      </c>
      <c r="C805" s="227">
        <f t="shared" si="3"/>
        <v>0.5833333333</v>
      </c>
      <c r="D805" s="246" t="s">
        <v>13116</v>
      </c>
      <c r="E805" s="248">
        <v>7.0</v>
      </c>
      <c r="F805" s="248">
        <v>116.98</v>
      </c>
    </row>
    <row r="806">
      <c r="A806" s="241" t="str">
        <f t="shared" si="1"/>
        <v>CA0099200200</v>
      </c>
      <c r="B806" s="241" t="str">
        <f t="shared" si="2"/>
        <v>Womens Aum Kurta - Coral (S)</v>
      </c>
      <c r="C806" s="227">
        <f t="shared" si="3"/>
        <v>0.5</v>
      </c>
      <c r="D806" s="246" t="s">
        <v>13117</v>
      </c>
      <c r="E806" s="248">
        <v>6.0</v>
      </c>
      <c r="F806" s="248">
        <v>107.12</v>
      </c>
    </row>
    <row r="807">
      <c r="A807" s="241" t="str">
        <f t="shared" si="1"/>
        <v>CA0099200300</v>
      </c>
      <c r="B807" s="241" t="str">
        <f t="shared" si="2"/>
        <v>Womens Aum Kurta - Coral (M)</v>
      </c>
      <c r="C807" s="227">
        <f t="shared" si="3"/>
        <v>0.25</v>
      </c>
      <c r="D807" s="246" t="s">
        <v>13121</v>
      </c>
      <c r="E807" s="248">
        <v>3.0</v>
      </c>
      <c r="F807" s="248">
        <v>62.0</v>
      </c>
    </row>
    <row r="808">
      <c r="A808" s="241" t="str">
        <f t="shared" si="1"/>
        <v>CA0099200400</v>
      </c>
      <c r="B808" s="241" t="str">
        <f t="shared" si="2"/>
        <v>Womens Aum Kurta - Coral (L)</v>
      </c>
      <c r="C808" s="227">
        <f t="shared" si="3"/>
        <v>0.6666666667</v>
      </c>
      <c r="D808" s="246" t="s">
        <v>13124</v>
      </c>
      <c r="E808" s="248">
        <v>8.0</v>
      </c>
      <c r="F808" s="248">
        <v>200.0</v>
      </c>
    </row>
    <row r="809">
      <c r="A809" s="241" t="str">
        <f t="shared" si="1"/>
        <v>CA0099200500</v>
      </c>
      <c r="B809" s="241" t="str">
        <f t="shared" si="2"/>
        <v>Womens Aum Kurta - Coral (XL)</v>
      </c>
      <c r="C809" s="227">
        <f t="shared" si="3"/>
        <v>0.6666666667</v>
      </c>
      <c r="D809" s="246" t="s">
        <v>13127</v>
      </c>
      <c r="E809" s="248">
        <v>8.0</v>
      </c>
      <c r="F809" s="248">
        <v>165.83</v>
      </c>
    </row>
    <row r="810">
      <c r="A810" s="241" t="str">
        <f t="shared" si="1"/>
        <v>CA0099500200</v>
      </c>
      <c r="B810" s="241" t="str">
        <f t="shared" si="2"/>
        <v>Women Undyed Organic AUM Kurta-Off-White (S)</v>
      </c>
      <c r="C810" s="227">
        <f t="shared" si="3"/>
        <v>2.666666667</v>
      </c>
      <c r="D810" s="246" t="s">
        <v>13130</v>
      </c>
      <c r="E810" s="248">
        <v>32.0</v>
      </c>
      <c r="F810" s="248">
        <v>643.23</v>
      </c>
    </row>
    <row r="811">
      <c r="A811" s="241" t="str">
        <f t="shared" si="1"/>
        <v>CA0099500300</v>
      </c>
      <c r="B811" s="241" t="str">
        <f t="shared" si="2"/>
        <v>Women Undyed Organic AUM Kurta-Off-White (M)</v>
      </c>
      <c r="C811" s="227">
        <f t="shared" si="3"/>
        <v>2.75</v>
      </c>
      <c r="D811" s="246" t="s">
        <v>13132</v>
      </c>
      <c r="E811" s="248">
        <v>33.0</v>
      </c>
      <c r="F811" s="248">
        <v>695.85</v>
      </c>
    </row>
    <row r="812">
      <c r="A812" s="241" t="str">
        <f t="shared" si="1"/>
        <v>CA0099500400</v>
      </c>
      <c r="B812" s="241" t="str">
        <f t="shared" si="2"/>
        <v>Women Undyed Organic AUM Kurta-Off-White (L)</v>
      </c>
      <c r="C812" s="227">
        <f t="shared" si="3"/>
        <v>2.333333333</v>
      </c>
      <c r="D812" s="246" t="s">
        <v>13133</v>
      </c>
      <c r="E812" s="248">
        <v>28.0</v>
      </c>
      <c r="F812" s="248">
        <v>637.57</v>
      </c>
    </row>
    <row r="813">
      <c r="A813" s="241" t="str">
        <f t="shared" si="1"/>
        <v>CA0099500500</v>
      </c>
      <c r="B813" s="241" t="str">
        <f t="shared" si="2"/>
        <v>Women Undyed Organic AUM Kurta-Off-White (XL)</v>
      </c>
      <c r="C813" s="227">
        <f t="shared" si="3"/>
        <v>2.75</v>
      </c>
      <c r="D813" s="246" t="s">
        <v>13134</v>
      </c>
      <c r="E813" s="248">
        <v>33.0</v>
      </c>
      <c r="F813" s="248">
        <v>634.64</v>
      </c>
    </row>
    <row r="814">
      <c r="A814" s="241" t="str">
        <f t="shared" si="1"/>
        <v>CA0101200100</v>
      </c>
      <c r="B814" s="241" t="str">
        <f t="shared" si="2"/>
        <v>Short Kurta Dreamy Fields (XS)</v>
      </c>
      <c r="C814" s="227">
        <f t="shared" si="3"/>
        <v>0.08333333333</v>
      </c>
      <c r="D814" s="246" t="s">
        <v>13135</v>
      </c>
      <c r="E814" s="248">
        <v>1.0</v>
      </c>
      <c r="F814" s="248">
        <v>20.0</v>
      </c>
    </row>
    <row r="815">
      <c r="A815" s="241" t="str">
        <f t="shared" si="1"/>
        <v>CA0101200200</v>
      </c>
      <c r="B815" s="241" t="str">
        <f t="shared" si="2"/>
        <v>Short Kurta Dreamy Fields (S)</v>
      </c>
      <c r="C815" s="227">
        <f t="shared" si="3"/>
        <v>0.4166666667</v>
      </c>
      <c r="D815" s="246" t="s">
        <v>13139</v>
      </c>
      <c r="E815" s="248">
        <v>5.0</v>
      </c>
      <c r="F815" s="248">
        <v>100.0</v>
      </c>
    </row>
    <row r="816">
      <c r="A816" s="241" t="str">
        <f t="shared" si="1"/>
        <v>CA0101200300</v>
      </c>
      <c r="B816" s="241" t="str">
        <f t="shared" si="2"/>
        <v>Short Kurta Dreamy Fields (M)</v>
      </c>
      <c r="C816" s="227">
        <f t="shared" si="3"/>
        <v>0.4166666667</v>
      </c>
      <c r="D816" s="246" t="s">
        <v>13142</v>
      </c>
      <c r="E816" s="248">
        <v>5.0</v>
      </c>
      <c r="F816" s="248">
        <v>100.0</v>
      </c>
    </row>
    <row r="817">
      <c r="A817" s="241" t="str">
        <f t="shared" si="1"/>
        <v>CA0101300100</v>
      </c>
      <c r="B817" s="241" t="str">
        <f t="shared" si="2"/>
        <v>Short Kurta Indigo Blooms (XS)</v>
      </c>
      <c r="C817" s="227">
        <f t="shared" si="3"/>
        <v>0.25</v>
      </c>
      <c r="D817" s="246" t="s">
        <v>13151</v>
      </c>
      <c r="E817" s="248">
        <v>3.0</v>
      </c>
      <c r="F817" s="248">
        <v>60.0</v>
      </c>
    </row>
    <row r="818">
      <c r="A818" s="241" t="str">
        <f t="shared" si="1"/>
        <v>CA0101300200</v>
      </c>
      <c r="B818" s="241" t="str">
        <f t="shared" si="2"/>
        <v>Short Kurta Indigo Blooms (S)</v>
      </c>
      <c r="C818" s="227">
        <f t="shared" si="3"/>
        <v>0.08333333333</v>
      </c>
      <c r="D818" s="246" t="s">
        <v>13155</v>
      </c>
      <c r="E818" s="248">
        <v>1.0</v>
      </c>
      <c r="F818" s="248">
        <v>20.0</v>
      </c>
    </row>
    <row r="819">
      <c r="A819" s="241" t="str">
        <f t="shared" si="1"/>
        <v>CA0101300300</v>
      </c>
      <c r="B819" s="241" t="str">
        <f t="shared" si="2"/>
        <v>Short Kurta Indigo Blooms (M)</v>
      </c>
      <c r="C819" s="227">
        <f t="shared" si="3"/>
        <v>0.3333333333</v>
      </c>
      <c r="D819" s="246" t="s">
        <v>13158</v>
      </c>
      <c r="E819" s="248">
        <v>4.0</v>
      </c>
      <c r="F819" s="248">
        <v>80.0</v>
      </c>
    </row>
    <row r="820">
      <c r="A820" s="241" t="str">
        <f t="shared" si="1"/>
        <v>CA0101300400</v>
      </c>
      <c r="B820" s="241" t="str">
        <f t="shared" si="2"/>
        <v>Short Kurta Indigo Blooms (L)</v>
      </c>
      <c r="C820" s="227">
        <f t="shared" si="3"/>
        <v>0.08333333333</v>
      </c>
      <c r="D820" s="246" t="s">
        <v>13161</v>
      </c>
      <c r="E820" s="248">
        <v>1.0</v>
      </c>
      <c r="F820" s="248">
        <v>20.0</v>
      </c>
    </row>
    <row r="821">
      <c r="A821" s="241" t="str">
        <f t="shared" si="1"/>
        <v>CA0101400100</v>
      </c>
      <c r="B821" s="241" t="str">
        <f t="shared" si="2"/>
        <v>Short Kurta Green Paisley (XS)</v>
      </c>
      <c r="C821" s="227">
        <f t="shared" si="3"/>
        <v>0.4166666667</v>
      </c>
      <c r="D821" s="246" t="s">
        <v>13164</v>
      </c>
      <c r="E821" s="248">
        <v>5.0</v>
      </c>
      <c r="F821" s="248">
        <v>92.36</v>
      </c>
    </row>
    <row r="822">
      <c r="A822" s="241" t="str">
        <f t="shared" si="1"/>
        <v>CA0101400300</v>
      </c>
      <c r="B822" s="241" t="str">
        <f t="shared" si="2"/>
        <v>Short Kurta Green Paisley (M)</v>
      </c>
      <c r="C822" s="227">
        <f t="shared" si="3"/>
        <v>0.6666666667</v>
      </c>
      <c r="D822" s="246" t="s">
        <v>13168</v>
      </c>
      <c r="E822" s="248">
        <v>8.0</v>
      </c>
      <c r="F822" s="248">
        <v>156.0</v>
      </c>
    </row>
    <row r="823">
      <c r="A823" s="241" t="str">
        <f t="shared" si="1"/>
        <v>CA0101600100</v>
      </c>
      <c r="B823" s="241" t="str">
        <f t="shared" si="2"/>
        <v>Short Kurta Blooming Fields (XS)</v>
      </c>
      <c r="C823" s="227">
        <f t="shared" si="3"/>
        <v>0.1666666667</v>
      </c>
      <c r="D823" s="246" t="s">
        <v>13177</v>
      </c>
      <c r="E823" s="248">
        <v>2.0</v>
      </c>
      <c r="F823" s="248">
        <v>40.0</v>
      </c>
    </row>
    <row r="824">
      <c r="A824" s="241" t="str">
        <f t="shared" si="1"/>
        <v>CA0101600200</v>
      </c>
      <c r="B824" s="241" t="str">
        <f t="shared" si="2"/>
        <v>Short Kurta Blooming Fields (S)</v>
      </c>
      <c r="C824" s="227">
        <f t="shared" si="3"/>
        <v>0.4166666667</v>
      </c>
      <c r="D824" s="246" t="s">
        <v>13181</v>
      </c>
      <c r="E824" s="248">
        <v>5.0</v>
      </c>
      <c r="F824" s="248">
        <v>94.71</v>
      </c>
    </row>
    <row r="825">
      <c r="A825" s="241" t="str">
        <f t="shared" si="1"/>
        <v>CA0101600300</v>
      </c>
      <c r="B825" s="241" t="str">
        <f t="shared" si="2"/>
        <v>Short Kurta Blooming Fields (M)</v>
      </c>
      <c r="C825" s="227">
        <f t="shared" si="3"/>
        <v>0</v>
      </c>
      <c r="D825" s="246" t="s">
        <v>13184</v>
      </c>
      <c r="E825" s="248">
        <v>0.0</v>
      </c>
      <c r="F825" s="248">
        <v>0.0</v>
      </c>
    </row>
    <row r="826">
      <c r="A826" s="241" t="str">
        <f t="shared" si="1"/>
        <v>CA0101600400</v>
      </c>
      <c r="B826" s="241" t="str">
        <f t="shared" si="2"/>
        <v>Short Kurta Blooming Fields (L)</v>
      </c>
      <c r="C826" s="227">
        <f t="shared" si="3"/>
        <v>0.25</v>
      </c>
      <c r="D826" s="246" t="s">
        <v>13187</v>
      </c>
      <c r="E826" s="248">
        <v>3.0</v>
      </c>
      <c r="F826" s="248">
        <v>60.0</v>
      </c>
    </row>
    <row r="827">
      <c r="A827" s="241" t="str">
        <f t="shared" si="1"/>
        <v>CA0101700100</v>
      </c>
      <c r="B827" s="241" t="str">
        <f t="shared" si="2"/>
        <v>Short Kurta Enchanted Forest (XS)</v>
      </c>
      <c r="C827" s="227">
        <f t="shared" si="3"/>
        <v>0.08333333333</v>
      </c>
      <c r="D827" s="246" t="s">
        <v>13193</v>
      </c>
      <c r="E827" s="248">
        <v>1.0</v>
      </c>
      <c r="F827" s="248">
        <v>34.0</v>
      </c>
    </row>
    <row r="828">
      <c r="A828" s="241" t="str">
        <f t="shared" si="1"/>
        <v>CA0101700200</v>
      </c>
      <c r="B828" s="241" t="str">
        <f t="shared" si="2"/>
        <v>Short Kurta Enchanted Forest (S)</v>
      </c>
      <c r="C828" s="227">
        <f t="shared" si="3"/>
        <v>0.1666666667</v>
      </c>
      <c r="D828" s="246" t="s">
        <v>13197</v>
      </c>
      <c r="E828" s="248">
        <v>2.0</v>
      </c>
      <c r="F828" s="248">
        <v>34.74</v>
      </c>
    </row>
    <row r="829">
      <c r="A829" s="241" t="str">
        <f t="shared" si="1"/>
        <v>CA0101700300</v>
      </c>
      <c r="B829" s="241" t="str">
        <f t="shared" si="2"/>
        <v>Short Kurta Enchanted Forest (M)</v>
      </c>
      <c r="C829" s="227">
        <f t="shared" si="3"/>
        <v>1.333333333</v>
      </c>
      <c r="D829" s="246" t="s">
        <v>13200</v>
      </c>
      <c r="E829" s="248">
        <v>16.0</v>
      </c>
      <c r="F829" s="248">
        <v>156.0</v>
      </c>
    </row>
    <row r="830">
      <c r="A830" s="241" t="str">
        <f t="shared" si="1"/>
        <v>CA0101700400</v>
      </c>
      <c r="B830" s="241" t="str">
        <f t="shared" si="2"/>
        <v>Short Kurta Enchanted Forest (L)</v>
      </c>
      <c r="C830" s="227">
        <f t="shared" si="3"/>
        <v>0.5</v>
      </c>
      <c r="D830" s="246" t="s">
        <v>13203</v>
      </c>
      <c r="E830" s="248">
        <v>6.0</v>
      </c>
      <c r="F830" s="248">
        <v>162.0</v>
      </c>
    </row>
    <row r="831">
      <c r="A831" s="241" t="str">
        <f t="shared" si="1"/>
        <v>CA0101900100</v>
      </c>
      <c r="B831" s="241" t="str">
        <f t="shared" si="2"/>
        <v>Short Kurta Night Garden (XS)</v>
      </c>
      <c r="C831" s="227">
        <f t="shared" si="3"/>
        <v>0.3333333333</v>
      </c>
      <c r="D831" s="246" t="s">
        <v>13209</v>
      </c>
      <c r="E831" s="248">
        <v>4.0</v>
      </c>
      <c r="F831" s="248">
        <v>80.0</v>
      </c>
    </row>
    <row r="832">
      <c r="A832" s="241" t="str">
        <f t="shared" si="1"/>
        <v>CA0101900200</v>
      </c>
      <c r="B832" s="241" t="str">
        <f t="shared" si="2"/>
        <v>Short Kurta Night Garden (S)</v>
      </c>
      <c r="C832" s="227">
        <f t="shared" si="3"/>
        <v>0.4166666667</v>
      </c>
      <c r="D832" s="246" t="s">
        <v>13213</v>
      </c>
      <c r="E832" s="248">
        <v>5.0</v>
      </c>
      <c r="F832" s="248">
        <v>100.0</v>
      </c>
    </row>
    <row r="833">
      <c r="A833" s="241" t="str">
        <f t="shared" si="1"/>
        <v>CA0101900300</v>
      </c>
      <c r="B833" s="241" t="str">
        <f t="shared" si="2"/>
        <v>Short Kurta Night Garden (M)</v>
      </c>
      <c r="C833" s="227">
        <f t="shared" si="3"/>
        <v>0</v>
      </c>
      <c r="D833" s="246" t="s">
        <v>13216</v>
      </c>
      <c r="E833" s="248">
        <v>0.0</v>
      </c>
      <c r="F833" s="248">
        <v>0.0</v>
      </c>
    </row>
    <row r="834">
      <c r="A834" s="241" t="str">
        <f t="shared" si="1"/>
        <v>CA0102000200</v>
      </c>
      <c r="B834" s="241" t="str">
        <f t="shared" si="2"/>
        <v>Womens AUM Kurta - Beige (S)</v>
      </c>
      <c r="C834" s="227">
        <f t="shared" si="3"/>
        <v>0.4166666667</v>
      </c>
      <c r="D834" s="246" t="s">
        <v>13222</v>
      </c>
      <c r="E834" s="248">
        <v>5.0</v>
      </c>
      <c r="F834" s="248">
        <v>103.36</v>
      </c>
    </row>
    <row r="835">
      <c r="A835" s="241" t="str">
        <f t="shared" si="1"/>
        <v>CA0102000500</v>
      </c>
      <c r="B835" s="241" t="str">
        <f t="shared" si="2"/>
        <v>Womens AUM Kurta - Beige (XL)</v>
      </c>
      <c r="C835" s="227">
        <f t="shared" si="3"/>
        <v>0.3333333333</v>
      </c>
      <c r="D835" s="246" t="s">
        <v>13226</v>
      </c>
      <c r="E835" s="248">
        <v>4.0</v>
      </c>
      <c r="F835" s="248">
        <v>96.0</v>
      </c>
    </row>
    <row r="836">
      <c r="A836" s="241" t="str">
        <f t="shared" si="1"/>
        <v>CA0102100106</v>
      </c>
      <c r="B836" s="241" t="str">
        <f t="shared" si="2"/>
        <v>Natural Block Print Kurta-Red (XS)</v>
      </c>
      <c r="C836" s="227">
        <f t="shared" si="3"/>
        <v>0.08333333333</v>
      </c>
      <c r="D836" s="246" t="s">
        <v>13229</v>
      </c>
      <c r="E836" s="248">
        <v>1.0</v>
      </c>
      <c r="F836" s="248">
        <v>20.0</v>
      </c>
    </row>
    <row r="837">
      <c r="A837" s="241" t="str">
        <f t="shared" si="1"/>
        <v>CA0102100206</v>
      </c>
      <c r="B837" s="241" t="str">
        <f t="shared" si="2"/>
        <v>Natural Block Print Kurta-Red (S)</v>
      </c>
      <c r="C837" s="227">
        <f t="shared" si="3"/>
        <v>0.1666666667</v>
      </c>
      <c r="D837" s="246" t="s">
        <v>13233</v>
      </c>
      <c r="E837" s="248">
        <v>2.0</v>
      </c>
      <c r="F837" s="248">
        <v>40.0</v>
      </c>
    </row>
    <row r="838">
      <c r="A838" s="241" t="str">
        <f t="shared" si="1"/>
        <v>CA0102100306</v>
      </c>
      <c r="B838" s="241" t="str">
        <f t="shared" si="2"/>
        <v>Natural Block Print Kurta-Red (M)</v>
      </c>
      <c r="C838" s="227">
        <f t="shared" si="3"/>
        <v>0.1666666667</v>
      </c>
      <c r="D838" s="246" t="s">
        <v>13236</v>
      </c>
      <c r="E838" s="248">
        <v>2.0</v>
      </c>
      <c r="F838" s="248">
        <v>40.0</v>
      </c>
    </row>
    <row r="839">
      <c r="A839" s="241" t="str">
        <f t="shared" si="1"/>
        <v>CA0102100406</v>
      </c>
      <c r="B839" s="241" t="str">
        <f t="shared" si="2"/>
        <v>Natural Block Print Kurta-Red (L)</v>
      </c>
      <c r="C839" s="227">
        <f t="shared" si="3"/>
        <v>0.1666666667</v>
      </c>
      <c r="D839" s="246" t="s">
        <v>13239</v>
      </c>
      <c r="E839" s="248">
        <v>2.0</v>
      </c>
      <c r="F839" s="248">
        <v>40.0</v>
      </c>
    </row>
    <row r="840">
      <c r="A840" s="241" t="str">
        <f t="shared" si="1"/>
        <v>CA0102100506</v>
      </c>
      <c r="B840" s="241" t="str">
        <f t="shared" si="2"/>
        <v>Natural Block Print Kurta-Red (XL)</v>
      </c>
      <c r="C840" s="227">
        <f t="shared" si="3"/>
        <v>0.3333333333</v>
      </c>
      <c r="D840" s="246" t="s">
        <v>13242</v>
      </c>
      <c r="E840" s="248">
        <v>4.0</v>
      </c>
      <c r="F840" s="248">
        <v>80.0</v>
      </c>
    </row>
    <row r="841">
      <c r="A841" s="241" t="str">
        <f t="shared" si="1"/>
        <v>CA0102200206</v>
      </c>
      <c r="B841" s="241" t="str">
        <f t="shared" si="2"/>
        <v>Natural Dabu Hand Block Print Kurta-Red (S)</v>
      </c>
      <c r="C841" s="227">
        <f t="shared" si="3"/>
        <v>0.1666666667</v>
      </c>
      <c r="D841" s="246" t="s">
        <v>13249</v>
      </c>
      <c r="E841" s="248">
        <v>2.0</v>
      </c>
      <c r="F841" s="248">
        <v>68.0</v>
      </c>
    </row>
    <row r="842">
      <c r="A842" s="241" t="str">
        <f t="shared" si="1"/>
        <v>CA0102200306</v>
      </c>
      <c r="B842" s="241" t="str">
        <f t="shared" si="2"/>
        <v>Natural Dabu Hand Block Print Kurta-Red (M)</v>
      </c>
      <c r="C842" s="227">
        <f t="shared" si="3"/>
        <v>0.08333333333</v>
      </c>
      <c r="D842" s="246" t="s">
        <v>13252</v>
      </c>
      <c r="E842" s="248">
        <v>1.0</v>
      </c>
      <c r="F842" s="248">
        <v>34.0</v>
      </c>
    </row>
    <row r="843">
      <c r="A843" s="241" t="str">
        <f t="shared" si="1"/>
        <v>CA0102300106</v>
      </c>
      <c r="B843" s="241" t="str">
        <f t="shared" si="2"/>
        <v>Natural Dabu Hand Block Print Kurta-Indigo (XS)</v>
      </c>
      <c r="C843" s="227">
        <f t="shared" si="3"/>
        <v>0.08333333333</v>
      </c>
      <c r="D843" s="246" t="s">
        <v>13255</v>
      </c>
      <c r="E843" s="248">
        <v>1.0</v>
      </c>
      <c r="F843" s="248">
        <v>20.0</v>
      </c>
    </row>
    <row r="844">
      <c r="A844" s="241" t="str">
        <f t="shared" si="1"/>
        <v>CA0102300206</v>
      </c>
      <c r="B844" s="241" t="str">
        <f t="shared" si="2"/>
        <v>Natural Dabu Hand Block Print Kurta-Indigo (S)</v>
      </c>
      <c r="C844" s="227">
        <f t="shared" si="3"/>
        <v>0.3333333333</v>
      </c>
      <c r="D844" s="246" t="s">
        <v>13259</v>
      </c>
      <c r="E844" s="248">
        <v>4.0</v>
      </c>
      <c r="F844" s="248">
        <v>80.0</v>
      </c>
    </row>
    <row r="845">
      <c r="A845" s="241" t="str">
        <f t="shared" si="1"/>
        <v>CA0102300306</v>
      </c>
      <c r="B845" s="241" t="str">
        <f t="shared" si="2"/>
        <v>Natural Dabu Hand Block Print Kurta-Indigo (M)</v>
      </c>
      <c r="C845" s="227">
        <f t="shared" si="3"/>
        <v>0.5</v>
      </c>
      <c r="D845" s="246" t="s">
        <v>13262</v>
      </c>
      <c r="E845" s="248">
        <v>6.0</v>
      </c>
      <c r="F845" s="248">
        <v>120.0</v>
      </c>
    </row>
    <row r="846">
      <c r="A846" s="241" t="str">
        <f t="shared" si="1"/>
        <v>CA0102400106</v>
      </c>
      <c r="B846" s="241" t="str">
        <f t="shared" si="2"/>
        <v>Natural Hand Block Ajarak Print Kurta (XS)</v>
      </c>
      <c r="C846" s="227">
        <f t="shared" si="3"/>
        <v>0.3333333333</v>
      </c>
      <c r="D846" s="246" t="s">
        <v>13268</v>
      </c>
      <c r="E846" s="248">
        <v>4.0</v>
      </c>
      <c r="F846" s="248">
        <v>80.0</v>
      </c>
    </row>
    <row r="847">
      <c r="A847" s="241" t="str">
        <f t="shared" si="1"/>
        <v>CA0102400206</v>
      </c>
      <c r="B847" s="241" t="str">
        <f t="shared" si="2"/>
        <v>Natural Hand Block Ajarak Print Kurta (S)</v>
      </c>
      <c r="C847" s="227">
        <f t="shared" si="3"/>
        <v>0</v>
      </c>
      <c r="D847" s="246" t="s">
        <v>13272</v>
      </c>
      <c r="E847" s="248">
        <v>0.0</v>
      </c>
      <c r="F847" s="248">
        <v>0.0</v>
      </c>
    </row>
    <row r="848">
      <c r="A848" s="241" t="str">
        <f t="shared" si="1"/>
        <v>CA0104400000</v>
      </c>
      <c r="B848" s="241" t="str">
        <f t="shared" si="2"/>
        <v>Womens-Kalamkari-Long-Skirt (Multi)</v>
      </c>
      <c r="C848" s="227">
        <f t="shared" si="3"/>
        <v>2.5</v>
      </c>
      <c r="D848" s="246" t="s">
        <v>13285</v>
      </c>
      <c r="E848" s="248">
        <v>30.0</v>
      </c>
      <c r="F848" s="248">
        <v>1128.0</v>
      </c>
    </row>
    <row r="849">
      <c r="A849" s="241" t="str">
        <f t="shared" si="1"/>
        <v>CA0104400006</v>
      </c>
      <c r="B849" s="241" t="str">
        <f t="shared" si="2"/>
        <v>Womens-Kalamkari-Long-Skirt (RED)</v>
      </c>
      <c r="C849" s="227">
        <f t="shared" si="3"/>
        <v>0.25</v>
      </c>
      <c r="D849" s="246" t="s">
        <v>13288</v>
      </c>
      <c r="E849" s="248">
        <v>3.0</v>
      </c>
      <c r="F849" s="248">
        <v>75.0</v>
      </c>
    </row>
    <row r="850">
      <c r="A850" s="241" t="str">
        <f t="shared" si="1"/>
        <v>CA0104616900</v>
      </c>
      <c r="B850" s="241" t="str">
        <f t="shared" si="2"/>
        <v>Mulmul Plain Skirt Beige</v>
      </c>
      <c r="C850" s="227">
        <f t="shared" si="3"/>
        <v>0.5</v>
      </c>
      <c r="D850" s="246" t="s">
        <v>13291</v>
      </c>
      <c r="E850" s="248">
        <v>6.0</v>
      </c>
      <c r="F850" s="248">
        <v>150.0</v>
      </c>
    </row>
    <row r="851">
      <c r="A851" s="241" t="str">
        <f t="shared" si="1"/>
        <v>CA0104617000</v>
      </c>
      <c r="B851" s="241" t="str">
        <f t="shared" si="2"/>
        <v>Cotton Plain Skirt Black</v>
      </c>
      <c r="C851" s="227">
        <f t="shared" si="3"/>
        <v>0</v>
      </c>
      <c r="D851" s="246" t="s">
        <v>13292</v>
      </c>
      <c r="E851" s="248">
        <v>0.0</v>
      </c>
      <c r="F851" s="248">
        <v>0.0</v>
      </c>
    </row>
    <row r="852">
      <c r="A852" s="241" t="str">
        <f t="shared" si="1"/>
        <v>CA0104617100</v>
      </c>
      <c r="B852" s="241" t="str">
        <f t="shared" si="2"/>
        <v>Mulmul Plain Skirt Blue</v>
      </c>
      <c r="C852" s="227">
        <f t="shared" si="3"/>
        <v>3.083333333</v>
      </c>
      <c r="D852" s="246" t="s">
        <v>13294</v>
      </c>
      <c r="E852" s="248">
        <v>37.0</v>
      </c>
      <c r="F852" s="248">
        <v>925.0</v>
      </c>
    </row>
    <row r="853">
      <c r="A853" s="241" t="str">
        <f t="shared" si="1"/>
        <v>CA0104617200</v>
      </c>
      <c r="B853" s="241" t="str">
        <f t="shared" si="2"/>
        <v>Cotton Skirt, Rusty Red</v>
      </c>
      <c r="C853" s="227">
        <f t="shared" si="3"/>
        <v>6.666666667</v>
      </c>
      <c r="D853" s="246" t="s">
        <v>13295</v>
      </c>
      <c r="E853" s="248">
        <v>80.0</v>
      </c>
      <c r="F853" s="248">
        <v>2182.0</v>
      </c>
    </row>
    <row r="854">
      <c r="A854" s="241" t="str">
        <f t="shared" si="1"/>
        <v>CA0106300300</v>
      </c>
      <c r="B854" s="241" t="str">
        <f t="shared" si="2"/>
        <v>Traditional Pajama - Women (S-M)</v>
      </c>
      <c r="C854" s="227">
        <f t="shared" si="3"/>
        <v>0.08333333333</v>
      </c>
      <c r="D854" s="246" t="s">
        <v>13297</v>
      </c>
      <c r="E854" s="248">
        <v>1.0</v>
      </c>
      <c r="F854" s="248">
        <v>25.0</v>
      </c>
    </row>
    <row r="855">
      <c r="A855" s="241" t="str">
        <f t="shared" si="1"/>
        <v>CA0106800200</v>
      </c>
      <c r="B855" s="241" t="str">
        <f t="shared" si="2"/>
        <v>Women Organic Cotton Relaxed Fit Pants - White (S)</v>
      </c>
      <c r="C855" s="227">
        <f t="shared" si="3"/>
        <v>6.083333333</v>
      </c>
      <c r="D855" s="246" t="s">
        <v>13301</v>
      </c>
      <c r="E855" s="248">
        <v>73.0</v>
      </c>
      <c r="F855" s="248">
        <v>2336.0</v>
      </c>
    </row>
    <row r="856">
      <c r="A856" s="241" t="str">
        <f t="shared" si="1"/>
        <v>CA0106800300</v>
      </c>
      <c r="B856" s="241" t="str">
        <f t="shared" si="2"/>
        <v>Women Organic Cotton Relaxed Fit Pants - White (M)</v>
      </c>
      <c r="C856" s="227">
        <f t="shared" si="3"/>
        <v>8.333333333</v>
      </c>
      <c r="D856" s="246" t="s">
        <v>13303</v>
      </c>
      <c r="E856" s="248">
        <v>100.0</v>
      </c>
      <c r="F856" s="248">
        <v>3075.6</v>
      </c>
    </row>
    <row r="857">
      <c r="A857" s="241" t="str">
        <f t="shared" si="1"/>
        <v>CA0106800400</v>
      </c>
      <c r="B857" s="241" t="str">
        <f t="shared" si="2"/>
        <v>Women Organic Cotton Relaxed Fit Pants - White (L)</v>
      </c>
      <c r="C857" s="227">
        <f t="shared" si="3"/>
        <v>5</v>
      </c>
      <c r="D857" s="246" t="s">
        <v>13304</v>
      </c>
      <c r="E857" s="248">
        <v>60.0</v>
      </c>
      <c r="F857" s="248">
        <v>1787.16</v>
      </c>
    </row>
    <row r="858">
      <c r="A858" s="241" t="str">
        <f t="shared" si="1"/>
        <v>CA0106800500</v>
      </c>
      <c r="B858" s="241" t="str">
        <f t="shared" si="2"/>
        <v>Women Organic Cotton Relaxed Fit Pants - White (XL)</v>
      </c>
      <c r="C858" s="227">
        <f t="shared" si="3"/>
        <v>2.916666667</v>
      </c>
      <c r="D858" s="246" t="s">
        <v>13305</v>
      </c>
      <c r="E858" s="248">
        <v>35.0</v>
      </c>
      <c r="F858" s="248">
        <v>1078.34</v>
      </c>
    </row>
    <row r="859">
      <c r="A859" s="241" t="str">
        <f t="shared" si="1"/>
        <v>CA0106800600</v>
      </c>
      <c r="B859" s="241" t="str">
        <f t="shared" si="2"/>
        <v>Women Organic Cotton Relaxed Fit Pants - White (XXL)</v>
      </c>
      <c r="C859" s="227">
        <f t="shared" si="3"/>
        <v>0.6666666667</v>
      </c>
      <c r="D859" s="246" t="s">
        <v>13306</v>
      </c>
      <c r="E859" s="248">
        <v>8.0</v>
      </c>
      <c r="F859" s="248">
        <v>256.0</v>
      </c>
    </row>
    <row r="860">
      <c r="A860" s="241" t="str">
        <f t="shared" si="1"/>
        <v>CA0107000300</v>
      </c>
      <c r="B860" s="241" t="str">
        <f t="shared" si="2"/>
        <v>Organic Ladies Draw String Pant Khaki</v>
      </c>
      <c r="C860" s="227">
        <f t="shared" si="3"/>
        <v>1</v>
      </c>
      <c r="D860" s="246" t="s">
        <v>13309</v>
      </c>
      <c r="E860" s="248">
        <v>12.0</v>
      </c>
      <c r="F860" s="248">
        <v>264.0</v>
      </c>
    </row>
    <row r="861">
      <c r="A861" s="241" t="str">
        <f t="shared" si="1"/>
        <v>CA0107100200</v>
      </c>
      <c r="B861" s="241" t="str">
        <f t="shared" si="2"/>
        <v>Womens Organic Cotton Woven Pant - Undyed (S)</v>
      </c>
      <c r="C861" s="227">
        <f t="shared" si="3"/>
        <v>5.083333333</v>
      </c>
      <c r="D861" s="246" t="s">
        <v>13310</v>
      </c>
      <c r="E861" s="248">
        <v>61.0</v>
      </c>
      <c r="F861" s="248">
        <v>1888.28</v>
      </c>
    </row>
    <row r="862">
      <c r="A862" s="241" t="str">
        <f t="shared" si="1"/>
        <v>CA0107100300</v>
      </c>
      <c r="B862" s="241" t="str">
        <f t="shared" si="2"/>
        <v>Womens Organic Cotton Woven Pant - Undyed (M)</v>
      </c>
      <c r="C862" s="227">
        <f t="shared" si="3"/>
        <v>5.833333333</v>
      </c>
      <c r="D862" s="246" t="s">
        <v>13312</v>
      </c>
      <c r="E862" s="248">
        <v>70.0</v>
      </c>
      <c r="F862" s="248">
        <v>2001.52</v>
      </c>
    </row>
    <row r="863">
      <c r="A863" s="241" t="str">
        <f t="shared" si="1"/>
        <v>CA0107100400</v>
      </c>
      <c r="B863" s="241" t="str">
        <f t="shared" si="2"/>
        <v>Womens Organic Cotton Woven Pant - Undyed (L)</v>
      </c>
      <c r="C863" s="227">
        <f t="shared" si="3"/>
        <v>4.666666667</v>
      </c>
      <c r="D863" s="246" t="s">
        <v>13313</v>
      </c>
      <c r="E863" s="248">
        <v>56.0</v>
      </c>
      <c r="F863" s="248">
        <v>1642.48</v>
      </c>
    </row>
    <row r="864">
      <c r="A864" s="241" t="str">
        <f t="shared" si="1"/>
        <v>CA0107100500</v>
      </c>
      <c r="B864" s="241" t="str">
        <f t="shared" si="2"/>
        <v>Womens Organic Cotton Woven Pant - Undyed (XL)</v>
      </c>
      <c r="C864" s="227">
        <f t="shared" si="3"/>
        <v>2.75</v>
      </c>
      <c r="D864" s="246" t="s">
        <v>13314</v>
      </c>
      <c r="E864" s="248">
        <v>33.0</v>
      </c>
      <c r="F864" s="248">
        <v>991.95</v>
      </c>
    </row>
    <row r="865">
      <c r="A865" s="241" t="str">
        <f t="shared" si="1"/>
        <v>CA0108100200</v>
      </c>
      <c r="B865" s="241" t="str">
        <f t="shared" si="2"/>
        <v>Women Organic Cotton Relaxed Fit Pants - Beige (S)</v>
      </c>
      <c r="C865" s="227">
        <f t="shared" si="3"/>
        <v>1.583333333</v>
      </c>
      <c r="D865" s="246" t="s">
        <v>13315</v>
      </c>
      <c r="E865" s="248">
        <v>19.0</v>
      </c>
      <c r="F865" s="248">
        <v>471.93</v>
      </c>
    </row>
    <row r="866">
      <c r="A866" s="241" t="str">
        <f t="shared" si="1"/>
        <v>CA0108100300</v>
      </c>
      <c r="B866" s="241" t="str">
        <f t="shared" si="2"/>
        <v>Women Organic Cotton Relaxed Fit Pants - Beige (M)</v>
      </c>
      <c r="C866" s="227">
        <f t="shared" si="3"/>
        <v>3.083333333</v>
      </c>
      <c r="D866" s="246" t="s">
        <v>13318</v>
      </c>
      <c r="E866" s="248">
        <v>37.0</v>
      </c>
      <c r="F866" s="248">
        <v>828.9</v>
      </c>
    </row>
    <row r="867">
      <c r="A867" s="241" t="str">
        <f t="shared" si="1"/>
        <v>CA0108100400</v>
      </c>
      <c r="B867" s="241" t="str">
        <f t="shared" si="2"/>
        <v>Women Organic Cotton Relaxed Fit Pants - Beige (L)</v>
      </c>
      <c r="C867" s="227">
        <f t="shared" si="3"/>
        <v>2.5</v>
      </c>
      <c r="D867" s="246" t="s">
        <v>13320</v>
      </c>
      <c r="E867" s="248">
        <v>30.0</v>
      </c>
      <c r="F867" s="248">
        <v>745.0</v>
      </c>
    </row>
    <row r="868">
      <c r="A868" s="241" t="str">
        <f t="shared" si="1"/>
        <v>CA0108100500</v>
      </c>
      <c r="B868" s="241" t="str">
        <f t="shared" si="2"/>
        <v>Women Organic Cotton Relaxed Fit Pants - Beige (XL)</v>
      </c>
      <c r="C868" s="227">
        <f t="shared" si="3"/>
        <v>1.25</v>
      </c>
      <c r="D868" s="246" t="s">
        <v>13322</v>
      </c>
      <c r="E868" s="248">
        <v>15.0</v>
      </c>
      <c r="F868" s="248">
        <v>421.0</v>
      </c>
    </row>
    <row r="869">
      <c r="A869" s="241" t="str">
        <f t="shared" si="1"/>
        <v>CA0108100600</v>
      </c>
      <c r="B869" s="241" t="str">
        <f t="shared" si="2"/>
        <v>Women Organic Cotton Relaxed Fit Pants - Beige (XXL)</v>
      </c>
      <c r="C869" s="227">
        <f t="shared" si="3"/>
        <v>0.4166666667</v>
      </c>
      <c r="D869" s="246" t="s">
        <v>13325</v>
      </c>
      <c r="E869" s="248">
        <v>5.0</v>
      </c>
      <c r="F869" s="248">
        <v>86.07</v>
      </c>
    </row>
    <row r="870">
      <c r="A870" s="241" t="str">
        <f t="shared" si="1"/>
        <v>CA0108200200</v>
      </c>
      <c r="B870" s="241" t="str">
        <f t="shared" si="2"/>
        <v>Women Organic Cotton Relaxed Fit Pants - Khaki (S)</v>
      </c>
      <c r="C870" s="227">
        <f t="shared" si="3"/>
        <v>1.583333333</v>
      </c>
      <c r="D870" s="246" t="s">
        <v>13328</v>
      </c>
      <c r="E870" s="248">
        <v>19.0</v>
      </c>
      <c r="F870" s="248">
        <v>598.0</v>
      </c>
    </row>
    <row r="871">
      <c r="A871" s="241" t="str">
        <f t="shared" si="1"/>
        <v>CA0108200300</v>
      </c>
      <c r="B871" s="241" t="str">
        <f t="shared" si="2"/>
        <v>Women Organic Cotton Relaxed Fit Pants - Khaki (M)</v>
      </c>
      <c r="C871" s="227">
        <f t="shared" si="3"/>
        <v>1.333333333</v>
      </c>
      <c r="D871" s="246" t="s">
        <v>13331</v>
      </c>
      <c r="E871" s="248">
        <v>16.0</v>
      </c>
      <c r="F871" s="248">
        <v>512.0</v>
      </c>
    </row>
    <row r="872">
      <c r="A872" s="241" t="str">
        <f t="shared" si="1"/>
        <v>CA0108200400</v>
      </c>
      <c r="B872" s="241" t="str">
        <f t="shared" si="2"/>
        <v>Women Organic Cotton Relaxed Fit Pants - Khaki (L)</v>
      </c>
      <c r="C872" s="227">
        <f t="shared" si="3"/>
        <v>3.5</v>
      </c>
      <c r="D872" s="246" t="s">
        <v>13333</v>
      </c>
      <c r="E872" s="248">
        <v>42.0</v>
      </c>
      <c r="F872" s="248">
        <v>1344.0</v>
      </c>
    </row>
    <row r="873">
      <c r="A873" s="241" t="str">
        <f t="shared" si="1"/>
        <v>CA0108200500</v>
      </c>
      <c r="B873" s="241" t="str">
        <f t="shared" si="2"/>
        <v>Women Organic Cotton Relaxed Fit Pants - Khaki (XL)</v>
      </c>
      <c r="C873" s="227">
        <f t="shared" si="3"/>
        <v>0.5833333333</v>
      </c>
      <c r="D873" s="246" t="s">
        <v>13335</v>
      </c>
      <c r="E873" s="248">
        <v>7.0</v>
      </c>
      <c r="F873" s="248">
        <v>224.0</v>
      </c>
    </row>
    <row r="874">
      <c r="A874" s="241" t="str">
        <f t="shared" si="1"/>
        <v>CA0108200600</v>
      </c>
      <c r="B874" s="241" t="str">
        <f t="shared" si="2"/>
        <v>Women Organic Cotton Relaxed Fit Pants - Khaki (XXL)</v>
      </c>
      <c r="C874" s="227">
        <f t="shared" si="3"/>
        <v>0.3333333333</v>
      </c>
      <c r="D874" s="246" t="s">
        <v>13337</v>
      </c>
      <c r="E874" s="248">
        <v>4.0</v>
      </c>
      <c r="F874" s="248">
        <v>128.0</v>
      </c>
    </row>
    <row r="875">
      <c r="A875" s="241" t="str">
        <f t="shared" si="1"/>
        <v>CA0108900206</v>
      </c>
      <c r="B875" s="241" t="str">
        <f t="shared" si="2"/>
        <v>Women-Sweatpants-White (S)</v>
      </c>
      <c r="C875" s="227">
        <f t="shared" si="3"/>
        <v>0.25</v>
      </c>
      <c r="D875" s="246" t="s">
        <v>13339</v>
      </c>
      <c r="E875" s="248">
        <v>3.0</v>
      </c>
      <c r="F875" s="248">
        <v>135.0</v>
      </c>
    </row>
    <row r="876">
      <c r="A876" s="241" t="str">
        <f t="shared" si="1"/>
        <v>CA0108900306</v>
      </c>
      <c r="B876" s="241" t="str">
        <f t="shared" si="2"/>
        <v>Women-Sweatpants-White (M)</v>
      </c>
      <c r="C876" s="227">
        <f t="shared" si="3"/>
        <v>1.666666667</v>
      </c>
      <c r="D876" s="246" t="s">
        <v>13343</v>
      </c>
      <c r="E876" s="248">
        <v>20.0</v>
      </c>
      <c r="F876" s="248">
        <v>900.0</v>
      </c>
    </row>
    <row r="877">
      <c r="A877" s="241" t="str">
        <f t="shared" si="1"/>
        <v>CA0108900406</v>
      </c>
      <c r="B877" s="241" t="str">
        <f t="shared" si="2"/>
        <v>Women-Sweatpants-White (L)</v>
      </c>
      <c r="C877" s="227">
        <f t="shared" si="3"/>
        <v>2.083333333</v>
      </c>
      <c r="D877" s="246" t="s">
        <v>13346</v>
      </c>
      <c r="E877" s="248">
        <v>25.0</v>
      </c>
      <c r="F877" s="248">
        <v>1125.0</v>
      </c>
    </row>
    <row r="878">
      <c r="A878" s="241" t="str">
        <f t="shared" si="1"/>
        <v>CA0108900506</v>
      </c>
      <c r="B878" s="241" t="str">
        <f t="shared" si="2"/>
        <v>Women-Sweatpants-White (XL)</v>
      </c>
      <c r="C878" s="227">
        <f t="shared" si="3"/>
        <v>1.583333333</v>
      </c>
      <c r="D878" s="246" t="s">
        <v>13349</v>
      </c>
      <c r="E878" s="248">
        <v>19.0</v>
      </c>
      <c r="F878" s="248">
        <v>855.0</v>
      </c>
    </row>
    <row r="879">
      <c r="A879" s="241" t="str">
        <f t="shared" si="1"/>
        <v>CA0108900606</v>
      </c>
      <c r="B879" s="241" t="str">
        <f t="shared" si="2"/>
        <v>Women-Sweatpants-White (XXL)</v>
      </c>
      <c r="C879" s="227">
        <f t="shared" si="3"/>
        <v>1.333333333</v>
      </c>
      <c r="D879" s="246" t="s">
        <v>13352</v>
      </c>
      <c r="E879" s="248">
        <v>16.0</v>
      </c>
      <c r="F879" s="248">
        <v>720.0</v>
      </c>
    </row>
    <row r="880">
      <c r="A880" s="241" t="str">
        <f t="shared" si="1"/>
        <v>CA0109000306</v>
      </c>
      <c r="B880" s="241" t="str">
        <f t="shared" si="2"/>
        <v>Women-Sweatpants-Maroon (M)</v>
      </c>
      <c r="C880" s="227">
        <f t="shared" si="3"/>
        <v>0</v>
      </c>
      <c r="D880" s="246" t="s">
        <v>13355</v>
      </c>
      <c r="E880" s="248">
        <v>0.0</v>
      </c>
      <c r="F880" s="248">
        <v>0.0</v>
      </c>
    </row>
    <row r="881">
      <c r="A881" s="241" t="str">
        <f t="shared" si="1"/>
        <v>CA0109000406</v>
      </c>
      <c r="B881" s="241" t="str">
        <f t="shared" si="2"/>
        <v>Women-Sweatpants-Maroon (L)</v>
      </c>
      <c r="C881" s="227">
        <f t="shared" si="3"/>
        <v>0</v>
      </c>
      <c r="D881" s="246" t="s">
        <v>13359</v>
      </c>
      <c r="E881" s="248">
        <v>0.0</v>
      </c>
      <c r="F881" s="248">
        <v>0.0</v>
      </c>
    </row>
    <row r="882">
      <c r="A882" s="241" t="str">
        <f t="shared" si="1"/>
        <v>CA0109000506</v>
      </c>
      <c r="B882" s="241" t="str">
        <f t="shared" si="2"/>
        <v>Women-Sweatpants-Maroon (XL)</v>
      </c>
      <c r="C882" s="227">
        <f t="shared" si="3"/>
        <v>0.75</v>
      </c>
      <c r="D882" s="246" t="s">
        <v>13362</v>
      </c>
      <c r="E882" s="248">
        <v>9.0</v>
      </c>
      <c r="F882" s="248">
        <v>405.0</v>
      </c>
    </row>
    <row r="883">
      <c r="A883" s="241" t="str">
        <f t="shared" si="1"/>
        <v>CA0109000606</v>
      </c>
      <c r="B883" s="241" t="str">
        <f t="shared" si="2"/>
        <v>Women-Sweatpants-Maroon (XXL)</v>
      </c>
      <c r="C883" s="227">
        <f t="shared" si="3"/>
        <v>0.25</v>
      </c>
      <c r="D883" s="246" t="s">
        <v>13365</v>
      </c>
      <c r="E883" s="248">
        <v>3.0</v>
      </c>
      <c r="F883" s="248">
        <v>135.0</v>
      </c>
    </row>
    <row r="884">
      <c r="A884" s="241" t="str">
        <f t="shared" si="1"/>
        <v>CA0110800200</v>
      </c>
      <c r="B884" s="241" t="str">
        <f t="shared" si="2"/>
        <v>Womens-Kurta-Mangalagiri-Multicolor (S)</v>
      </c>
      <c r="C884" s="227">
        <f t="shared" si="3"/>
        <v>1</v>
      </c>
      <c r="D884" s="246" t="s">
        <v>13368</v>
      </c>
      <c r="E884" s="248">
        <v>12.0</v>
      </c>
      <c r="F884" s="248">
        <v>125.0</v>
      </c>
    </row>
    <row r="885">
      <c r="A885" s="241" t="str">
        <f t="shared" si="1"/>
        <v>CA0110800300</v>
      </c>
      <c r="B885" s="241" t="str">
        <f t="shared" si="2"/>
        <v>Womens-Kurta-Mangalagiri-Multicolor (M)</v>
      </c>
      <c r="C885" s="227">
        <f t="shared" si="3"/>
        <v>0.75</v>
      </c>
      <c r="D885" s="246" t="s">
        <v>13370</v>
      </c>
      <c r="E885" s="248">
        <v>9.0</v>
      </c>
      <c r="F885" s="248">
        <v>90.0</v>
      </c>
    </row>
    <row r="886">
      <c r="A886" s="241" t="str">
        <f t="shared" si="1"/>
        <v>CA0110800400</v>
      </c>
      <c r="B886" s="241" t="str">
        <f t="shared" si="2"/>
        <v>Womens-Kurta-Mangalagiri-Multicolor (L)</v>
      </c>
      <c r="C886" s="227">
        <f t="shared" si="3"/>
        <v>0.4166666667</v>
      </c>
      <c r="D886" s="246" t="s">
        <v>13371</v>
      </c>
      <c r="E886" s="248">
        <v>5.0</v>
      </c>
      <c r="F886" s="248">
        <v>50.0</v>
      </c>
    </row>
    <row r="887">
      <c r="A887" s="241" t="str">
        <f t="shared" si="1"/>
        <v>CA0111700200</v>
      </c>
      <c r="B887" s="241" t="str">
        <f t="shared" si="2"/>
        <v>Undyed Handwoven Shirt (S)</v>
      </c>
      <c r="C887" s="227">
        <f t="shared" si="3"/>
        <v>0.1666666667</v>
      </c>
      <c r="D887" s="246" t="s">
        <v>13372</v>
      </c>
      <c r="E887" s="248">
        <v>2.0</v>
      </c>
      <c r="F887" s="248">
        <v>40.0</v>
      </c>
    </row>
    <row r="888">
      <c r="A888" s="241" t="str">
        <f t="shared" si="1"/>
        <v>CA0111700300</v>
      </c>
      <c r="B888" s="241" t="str">
        <f t="shared" si="2"/>
        <v>Undyed Handwoven Shirt (M)</v>
      </c>
      <c r="C888" s="227">
        <f t="shared" si="3"/>
        <v>0.1666666667</v>
      </c>
      <c r="D888" s="246" t="s">
        <v>13376</v>
      </c>
      <c r="E888" s="248">
        <v>2.0</v>
      </c>
      <c r="F888" s="248">
        <v>40.0</v>
      </c>
    </row>
    <row r="889">
      <c r="A889" s="241" t="str">
        <f t="shared" si="1"/>
        <v>CA0111700400</v>
      </c>
      <c r="B889" s="241" t="str">
        <f t="shared" si="2"/>
        <v>Undyed Handwoven Shirt (L)</v>
      </c>
      <c r="C889" s="227">
        <f t="shared" si="3"/>
        <v>0.1666666667</v>
      </c>
      <c r="D889" s="246" t="s">
        <v>13379</v>
      </c>
      <c r="E889" s="248">
        <v>2.0</v>
      </c>
      <c r="F889" s="248">
        <v>90.0</v>
      </c>
    </row>
    <row r="890">
      <c r="A890" s="241" t="str">
        <f t="shared" si="1"/>
        <v>CA0111700500</v>
      </c>
      <c r="B890" s="241" t="str">
        <f t="shared" si="2"/>
        <v>Undyed Handwoven Shirt (XL)</v>
      </c>
      <c r="C890" s="227">
        <f t="shared" si="3"/>
        <v>0.1666666667</v>
      </c>
      <c r="D890" s="246" t="s">
        <v>13382</v>
      </c>
      <c r="E890" s="248">
        <v>2.0</v>
      </c>
      <c r="F890" s="248">
        <v>40.0</v>
      </c>
    </row>
    <row r="891">
      <c r="A891" s="241" t="str">
        <f t="shared" si="1"/>
        <v>CA0118300000</v>
      </c>
      <c r="B891" s="241" t="str">
        <f t="shared" si="2"/>
        <v>Adiyogi rudraksha with silver chain</v>
      </c>
      <c r="C891" s="227">
        <f t="shared" si="3"/>
        <v>20.66666667</v>
      </c>
      <c r="D891" s="246" t="s">
        <v>13392</v>
      </c>
      <c r="E891" s="248">
        <v>248.0</v>
      </c>
      <c r="F891" s="248">
        <v>24850.0</v>
      </c>
    </row>
    <row r="892">
      <c r="A892" s="241" t="str">
        <f t="shared" si="1"/>
        <v>CA0118693200</v>
      </c>
      <c r="B892" s="241" t="str">
        <f t="shared" si="2"/>
        <v>Devi Consecrated Silk Saree L5 style 5</v>
      </c>
      <c r="C892" s="227">
        <f t="shared" si="3"/>
        <v>0.08333333333</v>
      </c>
      <c r="D892" s="246" t="s">
        <v>17929</v>
      </c>
      <c r="E892" s="248">
        <v>1.0</v>
      </c>
      <c r="F892" s="248">
        <v>99.0</v>
      </c>
    </row>
    <row r="893">
      <c r="A893" s="241" t="str">
        <f t="shared" si="1"/>
        <v>CA0118693700</v>
      </c>
      <c r="B893" s="241" t="str">
        <f t="shared" si="2"/>
        <v>Devi consecrated Silk Sarees L5 Style 10</v>
      </c>
      <c r="C893" s="227">
        <f t="shared" si="3"/>
        <v>0</v>
      </c>
      <c r="D893" s="246" t="s">
        <v>17930</v>
      </c>
      <c r="E893" s="248">
        <v>0.0</v>
      </c>
      <c r="F893" s="248">
        <v>0.0</v>
      </c>
    </row>
    <row r="894">
      <c r="A894" s="241" t="str">
        <f t="shared" si="1"/>
        <v>CA0118697800</v>
      </c>
      <c r="B894" s="241" t="str">
        <f t="shared" si="2"/>
        <v>Devi saree Red L2 style 114</v>
      </c>
      <c r="C894" s="227">
        <f t="shared" si="3"/>
        <v>0.1666666667</v>
      </c>
      <c r="D894" s="246" t="s">
        <v>13419</v>
      </c>
      <c r="E894" s="248">
        <v>2.0</v>
      </c>
      <c r="F894" s="248">
        <v>311.0</v>
      </c>
    </row>
    <row r="895">
      <c r="A895" s="241" t="str">
        <f t="shared" si="1"/>
        <v>CA0118698300</v>
      </c>
      <c r="B895" s="241" t="str">
        <f t="shared" si="2"/>
        <v>Devi saree Yellow L2 style 51</v>
      </c>
      <c r="C895" s="227">
        <f t="shared" si="3"/>
        <v>0.08333333333</v>
      </c>
      <c r="D895" s="246" t="s">
        <v>13429</v>
      </c>
      <c r="E895" s="248">
        <v>1.0</v>
      </c>
      <c r="F895" s="248">
        <v>111.0</v>
      </c>
    </row>
    <row r="896">
      <c r="A896" s="241" t="str">
        <f t="shared" si="1"/>
        <v>CA0118699500</v>
      </c>
      <c r="B896" s="241" t="str">
        <f t="shared" si="2"/>
        <v>Devi saree Red L4 Style 8</v>
      </c>
      <c r="C896" s="227">
        <f t="shared" si="3"/>
        <v>0.4166666667</v>
      </c>
      <c r="D896" s="246" t="s">
        <v>13431</v>
      </c>
      <c r="E896" s="248">
        <v>5.0</v>
      </c>
      <c r="F896" s="248">
        <v>2114.0</v>
      </c>
    </row>
    <row r="897">
      <c r="A897" s="241" t="str">
        <f t="shared" si="1"/>
        <v>CA0118699900</v>
      </c>
      <c r="B897" s="241" t="str">
        <f t="shared" si="2"/>
        <v>Devi saree Red L1 Style 107</v>
      </c>
      <c r="C897" s="227">
        <f t="shared" si="3"/>
        <v>0.08333333333</v>
      </c>
      <c r="D897" s="246" t="s">
        <v>13443</v>
      </c>
      <c r="E897" s="248">
        <v>1.0</v>
      </c>
      <c r="F897" s="248">
        <v>99.0</v>
      </c>
    </row>
    <row r="898">
      <c r="A898" s="241" t="str">
        <f t="shared" si="1"/>
        <v>CA0119800000</v>
      </c>
      <c r="B898" s="241" t="str">
        <f t="shared" si="2"/>
        <v>Pure Silver (999) Adiyogi hammered cuff</v>
      </c>
      <c r="C898" s="227">
        <f t="shared" si="3"/>
        <v>0.5833333333</v>
      </c>
      <c r="D898" s="246" t="s">
        <v>13446</v>
      </c>
      <c r="E898" s="248">
        <v>7.0</v>
      </c>
      <c r="F898" s="248">
        <v>1393.0</v>
      </c>
    </row>
    <row r="899">
      <c r="A899" s="241" t="str">
        <f t="shared" si="1"/>
        <v>CA0120000000</v>
      </c>
      <c r="B899" s="241" t="str">
        <f t="shared" si="2"/>
        <v>Pure Silver (999) Aum Namahshivaya silver cuff</v>
      </c>
      <c r="C899" s="227">
        <f t="shared" si="3"/>
        <v>2.583333333</v>
      </c>
      <c r="D899" s="246" t="s">
        <v>13447</v>
      </c>
      <c r="E899" s="248">
        <v>31.0</v>
      </c>
      <c r="F899" s="248">
        <v>5487.0</v>
      </c>
    </row>
    <row r="900">
      <c r="A900" s="241" t="str">
        <f t="shared" si="1"/>
        <v>CA0120500000</v>
      </c>
      <c r="B900" s="241" t="str">
        <f t="shared" si="2"/>
        <v>Aum Namah Shivaya - Hammered Copper cuff</v>
      </c>
      <c r="C900" s="227">
        <f t="shared" si="3"/>
        <v>10.58333333</v>
      </c>
      <c r="D900" s="246" t="s">
        <v>13448</v>
      </c>
      <c r="E900" s="248">
        <v>127.0</v>
      </c>
      <c r="F900" s="248">
        <v>2942.22</v>
      </c>
    </row>
    <row r="901">
      <c r="A901" s="241" t="str">
        <f t="shared" si="1"/>
        <v>CA0120600000</v>
      </c>
      <c r="B901" s="241" t="str">
        <f t="shared" si="2"/>
        <v>Sarpa - Copper Cuff</v>
      </c>
      <c r="C901" s="227">
        <f t="shared" si="3"/>
        <v>4.333333333</v>
      </c>
      <c r="D901" s="246" t="s">
        <v>13449</v>
      </c>
      <c r="E901" s="248">
        <v>52.0</v>
      </c>
      <c r="F901" s="248">
        <v>590.0</v>
      </c>
    </row>
    <row r="902">
      <c r="A902" s="241" t="str">
        <f t="shared" si="1"/>
        <v>CA0130900200</v>
      </c>
      <c r="B902" s="241" t="str">
        <f t="shared" si="2"/>
        <v>Adiyogi Hoodie - Navy Blue S (S)</v>
      </c>
      <c r="C902" s="227">
        <f t="shared" si="3"/>
        <v>4.25</v>
      </c>
      <c r="D902" s="246" t="s">
        <v>13455</v>
      </c>
      <c r="E902" s="248">
        <v>51.0</v>
      </c>
      <c r="F902" s="248">
        <v>2076.19</v>
      </c>
    </row>
    <row r="903">
      <c r="A903" s="241" t="str">
        <f t="shared" si="1"/>
        <v>CA0130900300</v>
      </c>
      <c r="B903" s="241" t="str">
        <f t="shared" si="2"/>
        <v>Adiyogi Hoodie - Navy Blue S (M)</v>
      </c>
      <c r="C903" s="227">
        <f t="shared" si="3"/>
        <v>5.25</v>
      </c>
      <c r="D903" s="246" t="s">
        <v>13457</v>
      </c>
      <c r="E903" s="248">
        <v>63.0</v>
      </c>
      <c r="F903" s="248">
        <v>2620.16</v>
      </c>
    </row>
    <row r="904">
      <c r="A904" s="241" t="str">
        <f t="shared" si="1"/>
        <v>CA0130900400</v>
      </c>
      <c r="B904" s="241" t="str">
        <f t="shared" si="2"/>
        <v>Adiyogi Hoodie - Navy Blue S (L)</v>
      </c>
      <c r="C904" s="227">
        <f t="shared" si="3"/>
        <v>4.666666667</v>
      </c>
      <c r="D904" s="246" t="s">
        <v>13459</v>
      </c>
      <c r="E904" s="248">
        <v>56.0</v>
      </c>
      <c r="F904" s="248">
        <v>2353.1</v>
      </c>
    </row>
    <row r="905">
      <c r="A905" s="241" t="str">
        <f t="shared" si="1"/>
        <v>CA0130900500</v>
      </c>
      <c r="B905" s="241" t="str">
        <f t="shared" si="2"/>
        <v>Adiyogi Hoodie - Navy Blue S (XL)</v>
      </c>
      <c r="C905" s="227">
        <f t="shared" si="3"/>
        <v>2.166666667</v>
      </c>
      <c r="D905" s="246" t="s">
        <v>13461</v>
      </c>
      <c r="E905" s="248">
        <v>26.0</v>
      </c>
      <c r="F905" s="248">
        <v>1066.91</v>
      </c>
    </row>
    <row r="906">
      <c r="A906" s="241" t="str">
        <f t="shared" si="1"/>
        <v>CA0130900600</v>
      </c>
      <c r="B906" s="241" t="str">
        <f t="shared" si="2"/>
        <v>Adiyogi Hoodie - Navy Blue S (XXL)</v>
      </c>
      <c r="C906" s="227">
        <f t="shared" si="3"/>
        <v>1.083333333</v>
      </c>
      <c r="D906" s="246" t="s">
        <v>13462</v>
      </c>
      <c r="E906" s="248">
        <v>13.0</v>
      </c>
      <c r="F906" s="248">
        <v>565.0</v>
      </c>
    </row>
    <row r="907">
      <c r="A907" s="241" t="str">
        <f t="shared" si="1"/>
        <v>CA0131200000</v>
      </c>
      <c r="B907" s="241" t="str">
        <f t="shared" si="2"/>
        <v>Devi Bags for Offering</v>
      </c>
      <c r="C907" s="227">
        <f t="shared" si="3"/>
        <v>1.75</v>
      </c>
      <c r="D907" s="246" t="s">
        <v>7661</v>
      </c>
      <c r="E907" s="248">
        <v>21.0</v>
      </c>
      <c r="F907" s="248">
        <v>21.0</v>
      </c>
    </row>
    <row r="908">
      <c r="A908" s="241" t="str">
        <f t="shared" si="1"/>
        <v>CA0131300000</v>
      </c>
      <c r="B908" s="241" t="str">
        <f t="shared" si="2"/>
        <v>Devi Bags</v>
      </c>
      <c r="C908" s="227">
        <f t="shared" si="3"/>
        <v>0.08333333333</v>
      </c>
      <c r="D908" s="246" t="s">
        <v>13466</v>
      </c>
      <c r="E908" s="248">
        <v>1.0</v>
      </c>
      <c r="F908" s="248">
        <v>2.0</v>
      </c>
    </row>
    <row r="909">
      <c r="A909" s="241" t="str">
        <f t="shared" si="1"/>
        <v>CA0132590200</v>
      </c>
      <c r="B909" s="241" t="str">
        <f t="shared" si="2"/>
        <v>Devi saree Red L1 Style 113</v>
      </c>
      <c r="C909" s="227">
        <f t="shared" si="3"/>
        <v>0.3333333333</v>
      </c>
      <c r="D909" s="246" t="s">
        <v>13474</v>
      </c>
      <c r="E909" s="248">
        <v>4.0</v>
      </c>
      <c r="F909" s="248">
        <v>978.99</v>
      </c>
    </row>
    <row r="910">
      <c r="A910" s="241" t="str">
        <f t="shared" si="1"/>
        <v>CA0132590300</v>
      </c>
      <c r="B910" s="241" t="str">
        <f t="shared" si="2"/>
        <v>Devi saree Red L1 Style 114</v>
      </c>
      <c r="C910" s="227">
        <f t="shared" si="3"/>
        <v>0.1666666667</v>
      </c>
      <c r="D910" s="246" t="s">
        <v>13477</v>
      </c>
      <c r="E910" s="248">
        <v>2.0</v>
      </c>
      <c r="F910" s="248">
        <v>249.0</v>
      </c>
    </row>
    <row r="911">
      <c r="A911" s="241" t="str">
        <f t="shared" si="1"/>
        <v>CA0132590400</v>
      </c>
      <c r="B911" s="241" t="str">
        <f t="shared" si="2"/>
        <v>Devi saree Red L1 Style 115</v>
      </c>
      <c r="C911" s="227">
        <f t="shared" si="3"/>
        <v>0.08333333333</v>
      </c>
      <c r="D911" s="246" t="s">
        <v>13480</v>
      </c>
      <c r="E911" s="248">
        <v>1.0</v>
      </c>
      <c r="F911" s="248">
        <v>99.0</v>
      </c>
    </row>
    <row r="912">
      <c r="A912" s="241" t="str">
        <f t="shared" si="1"/>
        <v>CA0132590500</v>
      </c>
      <c r="B912" s="241" t="str">
        <f t="shared" si="2"/>
        <v>Devi saree Red L1 Style 118</v>
      </c>
      <c r="C912" s="227">
        <f t="shared" si="3"/>
        <v>0.08333333333</v>
      </c>
      <c r="D912" s="246" t="s">
        <v>13483</v>
      </c>
      <c r="E912" s="248">
        <v>1.0</v>
      </c>
      <c r="F912" s="248">
        <v>99.0</v>
      </c>
    </row>
    <row r="913">
      <c r="A913" s="241" t="str">
        <f t="shared" si="1"/>
        <v>CA0132590700</v>
      </c>
      <c r="B913" s="241" t="str">
        <f t="shared" si="2"/>
        <v>Devi saree Red L1 Style 122</v>
      </c>
      <c r="C913" s="227">
        <f t="shared" si="3"/>
        <v>0.08333333333</v>
      </c>
      <c r="D913" s="246" t="s">
        <v>13489</v>
      </c>
      <c r="E913" s="248">
        <v>1.0</v>
      </c>
      <c r="F913" s="248">
        <v>99.0</v>
      </c>
    </row>
    <row r="914">
      <c r="A914" s="241" t="str">
        <f t="shared" si="1"/>
        <v>CA0132590800</v>
      </c>
      <c r="B914" s="241" t="str">
        <f t="shared" si="2"/>
        <v>Devi saree Red L2 Style 87</v>
      </c>
      <c r="C914" s="227">
        <f t="shared" si="3"/>
        <v>0.08333333333</v>
      </c>
      <c r="D914" s="246" t="s">
        <v>13492</v>
      </c>
      <c r="E914" s="248">
        <v>1.0</v>
      </c>
      <c r="F914" s="248">
        <v>99.0</v>
      </c>
    </row>
    <row r="915">
      <c r="A915" s="241" t="str">
        <f t="shared" si="1"/>
        <v>CA0132591000</v>
      </c>
      <c r="B915" s="241" t="str">
        <f t="shared" si="2"/>
        <v>Devi saree Red L1 Style 128</v>
      </c>
      <c r="C915" s="227">
        <f t="shared" si="3"/>
        <v>0.08333333333</v>
      </c>
      <c r="D915" s="246" t="s">
        <v>13498</v>
      </c>
      <c r="E915" s="248">
        <v>1.0</v>
      </c>
      <c r="F915" s="248">
        <v>99.0</v>
      </c>
    </row>
    <row r="916">
      <c r="A916" s="241" t="str">
        <f t="shared" si="1"/>
        <v>CA0132591200</v>
      </c>
      <c r="B916" s="241" t="str">
        <f t="shared" si="2"/>
        <v>Devi saree Red L1 Style 130</v>
      </c>
      <c r="C916" s="227">
        <f t="shared" si="3"/>
        <v>0.08333333333</v>
      </c>
      <c r="D916" s="246" t="s">
        <v>13504</v>
      </c>
      <c r="E916" s="248">
        <v>1.0</v>
      </c>
      <c r="F916" s="248">
        <v>99.0</v>
      </c>
    </row>
    <row r="917">
      <c r="A917" s="241" t="str">
        <f t="shared" si="1"/>
        <v>CA0132591300</v>
      </c>
      <c r="B917" s="241" t="str">
        <f t="shared" si="2"/>
        <v>Devi saree Red L1 Style 133</v>
      </c>
      <c r="C917" s="227">
        <f t="shared" si="3"/>
        <v>0.1666666667</v>
      </c>
      <c r="D917" s="246" t="s">
        <v>13507</v>
      </c>
      <c r="E917" s="248">
        <v>2.0</v>
      </c>
      <c r="F917" s="248">
        <v>249.0</v>
      </c>
    </row>
    <row r="918">
      <c r="A918" s="241" t="str">
        <f t="shared" si="1"/>
        <v>CA0132591600</v>
      </c>
      <c r="B918" s="241" t="str">
        <f t="shared" si="2"/>
        <v>Devi saree Red L1 Style 137</v>
      </c>
      <c r="C918" s="227">
        <f t="shared" si="3"/>
        <v>0.08333333333</v>
      </c>
      <c r="D918" s="246" t="s">
        <v>13516</v>
      </c>
      <c r="E918" s="248">
        <v>1.0</v>
      </c>
      <c r="F918" s="248">
        <v>99.0</v>
      </c>
    </row>
    <row r="919">
      <c r="A919" s="241" t="str">
        <f t="shared" si="1"/>
        <v>CA0132591700</v>
      </c>
      <c r="B919" s="241" t="str">
        <f t="shared" si="2"/>
        <v>Devi saree Red L1 Style 141</v>
      </c>
      <c r="C919" s="227">
        <f t="shared" si="3"/>
        <v>0.08333333333</v>
      </c>
      <c r="D919" s="246" t="s">
        <v>13519</v>
      </c>
      <c r="E919" s="248">
        <v>1.0</v>
      </c>
      <c r="F919" s="248">
        <v>99.0</v>
      </c>
    </row>
    <row r="920">
      <c r="A920" s="241" t="str">
        <f t="shared" si="1"/>
        <v>CA0132592000</v>
      </c>
      <c r="B920" s="241" t="str">
        <f t="shared" si="2"/>
        <v>Devi saree Yellow L2 Style 48</v>
      </c>
      <c r="C920" s="227">
        <f t="shared" si="3"/>
        <v>0.08333333333</v>
      </c>
      <c r="D920" s="246" t="s">
        <v>13528</v>
      </c>
      <c r="E920" s="248">
        <v>1.0</v>
      </c>
      <c r="F920" s="248">
        <v>99.0</v>
      </c>
    </row>
    <row r="921">
      <c r="A921" s="241" t="str">
        <f t="shared" si="1"/>
        <v>CA0132592200</v>
      </c>
      <c r="B921" s="241" t="str">
        <f t="shared" si="2"/>
        <v>Devi Sarees C485</v>
      </c>
      <c r="C921" s="227">
        <f t="shared" si="3"/>
        <v>0.08333333333</v>
      </c>
      <c r="D921" s="246" t="s">
        <v>13534</v>
      </c>
      <c r="E921" s="248">
        <v>1.0</v>
      </c>
      <c r="F921" s="248">
        <v>99.0</v>
      </c>
    </row>
    <row r="922">
      <c r="A922" s="241" t="str">
        <f t="shared" si="1"/>
        <v>CA0132592400</v>
      </c>
      <c r="B922" s="241" t="str">
        <f t="shared" si="2"/>
        <v>Devi Sarees B7634</v>
      </c>
      <c r="C922" s="227">
        <f t="shared" si="3"/>
        <v>0.08333333333</v>
      </c>
      <c r="D922" s="246" t="s">
        <v>13540</v>
      </c>
      <c r="E922" s="248">
        <v>1.0</v>
      </c>
      <c r="F922" s="248">
        <v>111.0</v>
      </c>
    </row>
    <row r="923">
      <c r="A923" s="241" t="str">
        <f t="shared" si="1"/>
        <v>CA0132592600</v>
      </c>
      <c r="B923" s="241" t="str">
        <f t="shared" si="2"/>
        <v>Devi Sarees A1014</v>
      </c>
      <c r="C923" s="227">
        <f t="shared" si="3"/>
        <v>0.08333333333</v>
      </c>
      <c r="D923" s="246" t="s">
        <v>13546</v>
      </c>
      <c r="E923" s="248">
        <v>1.0</v>
      </c>
      <c r="F923" s="248">
        <v>99.0</v>
      </c>
    </row>
    <row r="924">
      <c r="A924" s="241" t="str">
        <f t="shared" si="1"/>
        <v>CA0132592900</v>
      </c>
      <c r="B924" s="241" t="str">
        <f t="shared" si="2"/>
        <v>Devi Saree A751</v>
      </c>
      <c r="C924" s="227">
        <f t="shared" si="3"/>
        <v>0.08333333333</v>
      </c>
      <c r="D924" s="246" t="s">
        <v>13555</v>
      </c>
      <c r="E924" s="248">
        <v>1.0</v>
      </c>
      <c r="F924" s="248">
        <v>99.0</v>
      </c>
    </row>
    <row r="925">
      <c r="A925" s="241" t="str">
        <f t="shared" si="1"/>
        <v>CA0132593100</v>
      </c>
      <c r="B925" s="241" t="str">
        <f t="shared" si="2"/>
        <v>Devi Saree A081</v>
      </c>
      <c r="C925" s="227">
        <f t="shared" si="3"/>
        <v>0.08333333333</v>
      </c>
      <c r="D925" s="246" t="s">
        <v>13561</v>
      </c>
      <c r="E925" s="248">
        <v>1.0</v>
      </c>
      <c r="F925" s="248">
        <v>99.0</v>
      </c>
    </row>
    <row r="926">
      <c r="A926" s="241" t="str">
        <f t="shared" si="1"/>
        <v>CA0132593200</v>
      </c>
      <c r="B926" s="241" t="str">
        <f t="shared" si="2"/>
        <v>Devi Saree A048</v>
      </c>
      <c r="C926" s="227">
        <f t="shared" si="3"/>
        <v>0.08333333333</v>
      </c>
      <c r="D926" s="246" t="s">
        <v>13564</v>
      </c>
      <c r="E926" s="248">
        <v>1.0</v>
      </c>
      <c r="F926" s="248">
        <v>1333.0</v>
      </c>
    </row>
    <row r="927">
      <c r="A927" s="241" t="str">
        <f t="shared" si="1"/>
        <v>CA0132593300</v>
      </c>
      <c r="B927" s="241" t="str">
        <f t="shared" si="2"/>
        <v>Devi Saree A6031</v>
      </c>
      <c r="C927" s="227">
        <f t="shared" si="3"/>
        <v>0.08333333333</v>
      </c>
      <c r="D927" s="246" t="s">
        <v>13567</v>
      </c>
      <c r="E927" s="248">
        <v>1.0</v>
      </c>
      <c r="F927" s="248">
        <v>99.0</v>
      </c>
    </row>
    <row r="928">
      <c r="A928" s="241" t="str">
        <f t="shared" si="1"/>
        <v>CA0132593400</v>
      </c>
      <c r="B928" s="241" t="str">
        <f t="shared" si="2"/>
        <v>Devi Saree A2582</v>
      </c>
      <c r="C928" s="227">
        <f t="shared" si="3"/>
        <v>0.08333333333</v>
      </c>
      <c r="D928" s="246" t="s">
        <v>13570</v>
      </c>
      <c r="E928" s="248">
        <v>1.0</v>
      </c>
      <c r="F928" s="248">
        <v>99.0</v>
      </c>
    </row>
    <row r="929">
      <c r="A929" s="241" t="str">
        <f t="shared" si="1"/>
        <v>CA0132593600</v>
      </c>
      <c r="B929" s="241" t="str">
        <f t="shared" si="2"/>
        <v>Devi Saree A2499</v>
      </c>
      <c r="C929" s="227">
        <f t="shared" si="3"/>
        <v>0.3333333333</v>
      </c>
      <c r="D929" s="246" t="s">
        <v>13576</v>
      </c>
      <c r="E929" s="248">
        <v>4.0</v>
      </c>
      <c r="F929" s="248">
        <v>396.0</v>
      </c>
    </row>
    <row r="930">
      <c r="A930" s="241" t="str">
        <f t="shared" si="1"/>
        <v>CA0132593700</v>
      </c>
      <c r="B930" s="241" t="str">
        <f t="shared" si="2"/>
        <v>Devi Saree A2544</v>
      </c>
      <c r="C930" s="227">
        <f t="shared" si="3"/>
        <v>0.08333333333</v>
      </c>
      <c r="D930" s="246" t="s">
        <v>13579</v>
      </c>
      <c r="E930" s="248">
        <v>1.0</v>
      </c>
      <c r="F930" s="248">
        <v>99.0</v>
      </c>
    </row>
    <row r="931">
      <c r="A931" s="241" t="str">
        <f t="shared" si="1"/>
        <v>CA0132593800</v>
      </c>
      <c r="B931" s="241" t="str">
        <f t="shared" si="2"/>
        <v>Devi saree Green L3 A4212</v>
      </c>
      <c r="C931" s="227">
        <f t="shared" si="3"/>
        <v>0.08333333333</v>
      </c>
      <c r="D931" s="246" t="s">
        <v>13582</v>
      </c>
      <c r="E931" s="248">
        <v>1.0</v>
      </c>
      <c r="F931" s="248">
        <v>150.0</v>
      </c>
    </row>
    <row r="932">
      <c r="A932" s="241" t="str">
        <f t="shared" si="1"/>
        <v>CA0132593900</v>
      </c>
      <c r="B932" s="241" t="str">
        <f t="shared" si="2"/>
        <v>Devi saree Green L3 A4182</v>
      </c>
      <c r="C932" s="227">
        <f t="shared" si="3"/>
        <v>0.08333333333</v>
      </c>
      <c r="D932" s="246" t="s">
        <v>13585</v>
      </c>
      <c r="E932" s="248">
        <v>1.0</v>
      </c>
      <c r="F932" s="248">
        <v>200.0</v>
      </c>
    </row>
    <row r="933">
      <c r="A933" s="241" t="str">
        <f t="shared" si="1"/>
        <v>CA0132594100</v>
      </c>
      <c r="B933" s="241" t="str">
        <f t="shared" si="2"/>
        <v>Devi saree Red L4 A4151</v>
      </c>
      <c r="C933" s="227">
        <f t="shared" si="3"/>
        <v>0.08333333333</v>
      </c>
      <c r="D933" s="246" t="s">
        <v>13591</v>
      </c>
      <c r="E933" s="248">
        <v>1.0</v>
      </c>
      <c r="F933" s="248">
        <v>225.0</v>
      </c>
    </row>
    <row r="934">
      <c r="A934" s="241" t="str">
        <f t="shared" si="1"/>
        <v>CA0132594200</v>
      </c>
      <c r="B934" s="241" t="str">
        <f t="shared" si="2"/>
        <v>Devi saree Green L3 A4155</v>
      </c>
      <c r="C934" s="227">
        <f t="shared" si="3"/>
        <v>0.08333333333</v>
      </c>
      <c r="D934" s="246" t="s">
        <v>13594</v>
      </c>
      <c r="E934" s="248">
        <v>1.0</v>
      </c>
      <c r="F934" s="248">
        <v>200.0</v>
      </c>
    </row>
    <row r="935">
      <c r="A935" s="241" t="str">
        <f t="shared" si="1"/>
        <v>CA0132594300</v>
      </c>
      <c r="B935" s="241" t="str">
        <f t="shared" si="2"/>
        <v>Devi saree Green L3 A4122</v>
      </c>
      <c r="C935" s="227">
        <f t="shared" si="3"/>
        <v>0.08333333333</v>
      </c>
      <c r="D935" s="246" t="s">
        <v>13597</v>
      </c>
      <c r="E935" s="248">
        <v>1.0</v>
      </c>
      <c r="F935" s="248">
        <v>250.0</v>
      </c>
    </row>
    <row r="936">
      <c r="A936" s="241" t="str">
        <f t="shared" si="1"/>
        <v>CA0132594400</v>
      </c>
      <c r="B936" s="241" t="str">
        <f t="shared" si="2"/>
        <v>Devi saree Yellow L2 A2715</v>
      </c>
      <c r="C936" s="227">
        <f t="shared" si="3"/>
        <v>0.08333333333</v>
      </c>
      <c r="D936" s="246" t="s">
        <v>13600</v>
      </c>
      <c r="E936" s="248">
        <v>1.0</v>
      </c>
      <c r="F936" s="248">
        <v>99.0</v>
      </c>
    </row>
    <row r="937">
      <c r="A937" s="241" t="str">
        <f t="shared" si="1"/>
        <v>CA0132594600</v>
      </c>
      <c r="B937" s="241" t="str">
        <f t="shared" si="2"/>
        <v>Devi saree Red R1800</v>
      </c>
      <c r="C937" s="227">
        <f t="shared" si="3"/>
        <v>0.08333333333</v>
      </c>
      <c r="D937" s="246" t="s">
        <v>13606</v>
      </c>
      <c r="E937" s="248">
        <v>1.0</v>
      </c>
      <c r="F937" s="248">
        <v>99.0</v>
      </c>
    </row>
    <row r="938">
      <c r="A938" s="241" t="str">
        <f t="shared" si="1"/>
        <v>CA0132594800</v>
      </c>
      <c r="B938" s="241" t="str">
        <f t="shared" si="2"/>
        <v>Devi saree Red R1900</v>
      </c>
      <c r="C938" s="227">
        <f t="shared" si="3"/>
        <v>0.08333333333</v>
      </c>
      <c r="D938" s="246" t="s">
        <v>13612</v>
      </c>
      <c r="E938" s="248">
        <v>1.0</v>
      </c>
      <c r="F938" s="248">
        <v>99.0</v>
      </c>
    </row>
    <row r="939">
      <c r="A939" s="241" t="str">
        <f t="shared" si="1"/>
        <v>CA0132594900</v>
      </c>
      <c r="B939" s="241" t="str">
        <f t="shared" si="2"/>
        <v>Devi saree Red R1600</v>
      </c>
      <c r="C939" s="227">
        <f t="shared" si="3"/>
        <v>0.08333333333</v>
      </c>
      <c r="D939" s="246" t="s">
        <v>13615</v>
      </c>
      <c r="E939" s="248">
        <v>1.0</v>
      </c>
      <c r="F939" s="248">
        <v>99.0</v>
      </c>
    </row>
    <row r="940">
      <c r="A940" s="241" t="str">
        <f t="shared" si="1"/>
        <v>CA0132595000</v>
      </c>
      <c r="B940" s="241" t="str">
        <f t="shared" si="2"/>
        <v>Devi saree Red L1 C486</v>
      </c>
      <c r="C940" s="227">
        <f t="shared" si="3"/>
        <v>0.08333333333</v>
      </c>
      <c r="D940" s="246" t="s">
        <v>13618</v>
      </c>
      <c r="E940" s="248">
        <v>1.0</v>
      </c>
      <c r="F940" s="248">
        <v>99.0</v>
      </c>
    </row>
    <row r="941">
      <c r="A941" s="241" t="str">
        <f t="shared" si="1"/>
        <v>CA0132595200</v>
      </c>
      <c r="B941" s="241" t="str">
        <f t="shared" si="2"/>
        <v>Devi saree Red R5800</v>
      </c>
      <c r="C941" s="227">
        <f t="shared" si="3"/>
        <v>0.08333333333</v>
      </c>
      <c r="D941" s="246" t="s">
        <v>13624</v>
      </c>
      <c r="E941" s="248">
        <v>1.0</v>
      </c>
      <c r="F941" s="248">
        <v>225.0</v>
      </c>
    </row>
    <row r="942">
      <c r="A942" s="241" t="str">
        <f t="shared" si="1"/>
        <v>CA0132595300</v>
      </c>
      <c r="B942" s="241" t="str">
        <f t="shared" si="2"/>
        <v>Devi saree Red R6100</v>
      </c>
      <c r="C942" s="227">
        <f t="shared" si="3"/>
        <v>0.25</v>
      </c>
      <c r="D942" s="246" t="s">
        <v>13627</v>
      </c>
      <c r="E942" s="248">
        <v>3.0</v>
      </c>
      <c r="F942" s="248">
        <v>675.0</v>
      </c>
    </row>
    <row r="943">
      <c r="A943" s="241" t="str">
        <f t="shared" si="1"/>
        <v>CA0132595400</v>
      </c>
      <c r="B943" s="241" t="str">
        <f t="shared" si="2"/>
        <v>Devi saree Yellow R1600</v>
      </c>
      <c r="C943" s="227">
        <f t="shared" si="3"/>
        <v>0.08333333333</v>
      </c>
      <c r="D943" s="246" t="s">
        <v>13630</v>
      </c>
      <c r="E943" s="248">
        <v>1.0</v>
      </c>
      <c r="F943" s="248">
        <v>99.0</v>
      </c>
    </row>
    <row r="944">
      <c r="A944" s="241" t="str">
        <f t="shared" si="1"/>
        <v>CA0132595900</v>
      </c>
      <c r="B944" s="241" t="str">
        <f t="shared" si="2"/>
        <v>Devi saree Red L3 D031</v>
      </c>
      <c r="C944" s="227">
        <f t="shared" si="3"/>
        <v>0.08333333333</v>
      </c>
      <c r="D944" s="246" t="s">
        <v>13645</v>
      </c>
      <c r="E944" s="248">
        <v>1.0</v>
      </c>
      <c r="F944" s="248">
        <v>200.0</v>
      </c>
    </row>
    <row r="945">
      <c r="A945" s="241" t="str">
        <f t="shared" si="1"/>
        <v>CA0132596300</v>
      </c>
      <c r="B945" s="241" t="str">
        <f t="shared" si="2"/>
        <v>Devi saree Yellow L3 A7200</v>
      </c>
      <c r="C945" s="227">
        <f t="shared" si="3"/>
        <v>0.08333333333</v>
      </c>
      <c r="D945" s="246" t="s">
        <v>13657</v>
      </c>
      <c r="E945" s="248">
        <v>1.0</v>
      </c>
      <c r="F945" s="248">
        <v>200.0</v>
      </c>
    </row>
    <row r="946">
      <c r="A946" s="241" t="str">
        <f t="shared" si="1"/>
        <v>CA0132596600</v>
      </c>
      <c r="B946" s="241" t="str">
        <f t="shared" si="2"/>
        <v>Devi saree Green L5 Style 12</v>
      </c>
      <c r="C946" s="227">
        <f t="shared" si="3"/>
        <v>0.08333333333</v>
      </c>
      <c r="D946" s="246" t="s">
        <v>13666</v>
      </c>
      <c r="E946" s="248">
        <v>1.0</v>
      </c>
      <c r="F946" s="248">
        <v>450.0</v>
      </c>
    </row>
    <row r="947">
      <c r="A947" s="241" t="str">
        <f t="shared" si="1"/>
        <v>CA0132597300</v>
      </c>
      <c r="B947" s="241" t="str">
        <f t="shared" si="2"/>
        <v>Devi saree Red L2 Style 4</v>
      </c>
      <c r="C947" s="227">
        <f t="shared" si="3"/>
        <v>0.08333333333</v>
      </c>
      <c r="D947" s="246" t="s">
        <v>13687</v>
      </c>
      <c r="E947" s="248">
        <v>1.0</v>
      </c>
      <c r="F947" s="248">
        <v>99.0</v>
      </c>
    </row>
    <row r="948">
      <c r="A948" s="241" t="str">
        <f t="shared" si="1"/>
        <v>CA0132597700</v>
      </c>
      <c r="B948" s="241" t="str">
        <f t="shared" si="2"/>
        <v>Devi saree Red L1 Style 20</v>
      </c>
      <c r="C948" s="227">
        <f t="shared" si="3"/>
        <v>0.08333333333</v>
      </c>
      <c r="D948" s="246" t="s">
        <v>13699</v>
      </c>
      <c r="E948" s="248">
        <v>1.0</v>
      </c>
      <c r="F948" s="248">
        <v>99.0</v>
      </c>
    </row>
    <row r="949">
      <c r="A949" s="241" t="str">
        <f t="shared" si="1"/>
        <v>CA0132598000</v>
      </c>
      <c r="B949" s="241" t="str">
        <f t="shared" si="2"/>
        <v>Devi saree Red L1 Style 23</v>
      </c>
      <c r="C949" s="227">
        <f t="shared" si="3"/>
        <v>0.08333333333</v>
      </c>
      <c r="D949" s="246" t="s">
        <v>13708</v>
      </c>
      <c r="E949" s="248">
        <v>1.0</v>
      </c>
      <c r="F949" s="248">
        <v>99.0</v>
      </c>
    </row>
    <row r="950">
      <c r="A950" s="241" t="str">
        <f t="shared" si="1"/>
        <v>CA0132598200</v>
      </c>
      <c r="B950" s="241" t="str">
        <f t="shared" si="2"/>
        <v>Devi saree Red L1 Style 33</v>
      </c>
      <c r="C950" s="227">
        <f t="shared" si="3"/>
        <v>0.08333333333</v>
      </c>
      <c r="D950" s="246" t="s">
        <v>13714</v>
      </c>
      <c r="E950" s="248">
        <v>1.0</v>
      </c>
      <c r="F950" s="248">
        <v>99.0</v>
      </c>
    </row>
    <row r="951">
      <c r="A951" s="241" t="str">
        <f t="shared" si="1"/>
        <v>CA0132598600</v>
      </c>
      <c r="B951" s="241" t="str">
        <f t="shared" si="2"/>
        <v>Devi saree Red L2 Style 18</v>
      </c>
      <c r="C951" s="227">
        <f t="shared" si="3"/>
        <v>0.08333333333</v>
      </c>
      <c r="D951" s="246" t="s">
        <v>13726</v>
      </c>
      <c r="E951" s="248">
        <v>1.0</v>
      </c>
      <c r="F951" s="248">
        <v>99.0</v>
      </c>
    </row>
    <row r="952">
      <c r="A952" s="241" t="str">
        <f t="shared" si="1"/>
        <v>CA0132598800</v>
      </c>
      <c r="B952" s="241" t="str">
        <f t="shared" si="2"/>
        <v>Devi saree Green R5500</v>
      </c>
      <c r="C952" s="227">
        <f t="shared" si="3"/>
        <v>0.1666666667</v>
      </c>
      <c r="D952" s="246" t="s">
        <v>13732</v>
      </c>
      <c r="E952" s="248">
        <v>2.0</v>
      </c>
      <c r="F952" s="248">
        <v>400.0</v>
      </c>
    </row>
    <row r="953">
      <c r="A953" s="241" t="str">
        <f t="shared" si="1"/>
        <v>CA0132598900</v>
      </c>
      <c r="B953" s="241" t="str">
        <f t="shared" si="2"/>
        <v>Devi saree Red L1 Style 42</v>
      </c>
      <c r="C953" s="227">
        <f t="shared" si="3"/>
        <v>0.08333333333</v>
      </c>
      <c r="D953" s="246" t="s">
        <v>13735</v>
      </c>
      <c r="E953" s="248">
        <v>1.0</v>
      </c>
      <c r="F953" s="248">
        <v>99.0</v>
      </c>
    </row>
    <row r="954">
      <c r="A954" s="241" t="str">
        <f t="shared" si="1"/>
        <v>CA0132599000</v>
      </c>
      <c r="B954" s="241" t="str">
        <f t="shared" si="2"/>
        <v>Devi saree Red L1 Style 43</v>
      </c>
      <c r="C954" s="227">
        <f t="shared" si="3"/>
        <v>0.08333333333</v>
      </c>
      <c r="D954" s="246" t="s">
        <v>13738</v>
      </c>
      <c r="E954" s="248">
        <v>1.0</v>
      </c>
      <c r="F954" s="248">
        <v>99.0</v>
      </c>
    </row>
    <row r="955">
      <c r="A955" s="241" t="str">
        <f t="shared" si="1"/>
        <v>CA0132599500</v>
      </c>
      <c r="B955" s="241" t="str">
        <f t="shared" si="2"/>
        <v>Devi saree Red L1 Style 57</v>
      </c>
      <c r="C955" s="227">
        <f t="shared" si="3"/>
        <v>0.08333333333</v>
      </c>
      <c r="D955" s="246" t="s">
        <v>13753</v>
      </c>
      <c r="E955" s="248">
        <v>1.0</v>
      </c>
      <c r="F955" s="248">
        <v>99.0</v>
      </c>
    </row>
    <row r="956">
      <c r="A956" s="241" t="str">
        <f t="shared" si="1"/>
        <v>CA0132690000</v>
      </c>
      <c r="B956" s="241" t="str">
        <f t="shared" si="2"/>
        <v>Devi saree Red L2 Style 24</v>
      </c>
      <c r="C956" s="227">
        <f t="shared" si="3"/>
        <v>0.08333333333</v>
      </c>
      <c r="D956" s="246" t="s">
        <v>13768</v>
      </c>
      <c r="E956" s="248">
        <v>1.0</v>
      </c>
      <c r="F956" s="248">
        <v>99.0</v>
      </c>
    </row>
    <row r="957">
      <c r="A957" s="241" t="str">
        <f t="shared" si="1"/>
        <v>CA0132690100</v>
      </c>
      <c r="B957" s="241" t="str">
        <f t="shared" si="2"/>
        <v>Devi saree Yellow L2 Style 7</v>
      </c>
      <c r="C957" s="227">
        <f t="shared" si="3"/>
        <v>0.08333333333</v>
      </c>
      <c r="D957" s="246" t="s">
        <v>13771</v>
      </c>
      <c r="E957" s="248">
        <v>1.0</v>
      </c>
      <c r="F957" s="248">
        <v>99.0</v>
      </c>
    </row>
    <row r="958">
      <c r="A958" s="241" t="str">
        <f t="shared" si="1"/>
        <v>CA0132690300</v>
      </c>
      <c r="B958" s="241" t="str">
        <f t="shared" si="2"/>
        <v>Devi saree Red L2 Style 35</v>
      </c>
      <c r="C958" s="227">
        <f t="shared" si="3"/>
        <v>0.08333333333</v>
      </c>
      <c r="D958" s="246" t="s">
        <v>13777</v>
      </c>
      <c r="E958" s="248">
        <v>1.0</v>
      </c>
      <c r="F958" s="248">
        <v>99.0</v>
      </c>
    </row>
    <row r="959">
      <c r="A959" s="241" t="str">
        <f t="shared" si="1"/>
        <v>CA0132690500</v>
      </c>
      <c r="B959" s="241" t="str">
        <f t="shared" si="2"/>
        <v>Devi saree Yellow L2 Style 17</v>
      </c>
      <c r="C959" s="227">
        <f t="shared" si="3"/>
        <v>0.08333333333</v>
      </c>
      <c r="D959" s="246" t="s">
        <v>13783</v>
      </c>
      <c r="E959" s="248">
        <v>1.0</v>
      </c>
      <c r="F959" s="248">
        <v>99.0</v>
      </c>
    </row>
    <row r="960">
      <c r="A960" s="241" t="str">
        <f t="shared" si="1"/>
        <v>CA0132690600</v>
      </c>
      <c r="B960" s="241" t="str">
        <f t="shared" si="2"/>
        <v>Devi saree Red L2 Style 42</v>
      </c>
      <c r="C960" s="227">
        <f t="shared" si="3"/>
        <v>0.08333333333</v>
      </c>
      <c r="D960" s="246" t="s">
        <v>13786</v>
      </c>
      <c r="E960" s="248">
        <v>1.0</v>
      </c>
      <c r="F960" s="248">
        <v>99.0</v>
      </c>
    </row>
    <row r="961">
      <c r="A961" s="241" t="str">
        <f t="shared" si="1"/>
        <v>CA0132691000</v>
      </c>
      <c r="B961" s="241" t="str">
        <f t="shared" si="2"/>
        <v>Devi saree Red L2 Style 52</v>
      </c>
      <c r="C961" s="227">
        <f t="shared" si="3"/>
        <v>0.08333333333</v>
      </c>
      <c r="D961" s="246" t="s">
        <v>13798</v>
      </c>
      <c r="E961" s="248">
        <v>1.0</v>
      </c>
      <c r="F961" s="248">
        <v>99.0</v>
      </c>
    </row>
    <row r="962">
      <c r="A962" s="241" t="str">
        <f t="shared" si="1"/>
        <v>CA0132691200</v>
      </c>
      <c r="B962" s="241" t="str">
        <f t="shared" si="2"/>
        <v>Devi saree Red L2 Style 54</v>
      </c>
      <c r="C962" s="227">
        <f t="shared" si="3"/>
        <v>0.1666666667</v>
      </c>
      <c r="D962" s="246" t="s">
        <v>13804</v>
      </c>
      <c r="E962" s="248">
        <v>2.0</v>
      </c>
      <c r="F962" s="248">
        <v>198.0</v>
      </c>
    </row>
    <row r="963">
      <c r="A963" s="241" t="str">
        <f t="shared" si="1"/>
        <v>CA0132691300</v>
      </c>
      <c r="B963" s="241" t="str">
        <f t="shared" si="2"/>
        <v>Devi saree Red L2 Style 57</v>
      </c>
      <c r="C963" s="227">
        <f t="shared" si="3"/>
        <v>0.08333333333</v>
      </c>
      <c r="D963" s="246" t="s">
        <v>13807</v>
      </c>
      <c r="E963" s="248">
        <v>1.0</v>
      </c>
      <c r="F963" s="248">
        <v>99.0</v>
      </c>
    </row>
    <row r="964">
      <c r="A964" s="241" t="str">
        <f t="shared" si="1"/>
        <v>CA0132691500</v>
      </c>
      <c r="B964" s="241" t="str">
        <f t="shared" si="2"/>
        <v>Devi saree Red L2 Style 60</v>
      </c>
      <c r="C964" s="227">
        <f t="shared" si="3"/>
        <v>0.08333333333</v>
      </c>
      <c r="D964" s="246" t="s">
        <v>13813</v>
      </c>
      <c r="E964" s="248">
        <v>1.0</v>
      </c>
      <c r="F964" s="248">
        <v>99.0</v>
      </c>
    </row>
    <row r="965">
      <c r="A965" s="241" t="str">
        <f t="shared" si="1"/>
        <v>CA0132691700</v>
      </c>
      <c r="B965" s="241" t="str">
        <f t="shared" si="2"/>
        <v>Devi saree Red L2 Style 62</v>
      </c>
      <c r="C965" s="227">
        <f t="shared" si="3"/>
        <v>0.08333333333</v>
      </c>
      <c r="D965" s="246" t="s">
        <v>13819</v>
      </c>
      <c r="E965" s="248">
        <v>1.0</v>
      </c>
      <c r="F965" s="248">
        <v>99.0</v>
      </c>
    </row>
    <row r="966">
      <c r="A966" s="241" t="str">
        <f t="shared" si="1"/>
        <v>CA0132692000</v>
      </c>
      <c r="B966" s="241" t="str">
        <f t="shared" si="2"/>
        <v>Devi saree Red L2 Style 69</v>
      </c>
      <c r="C966" s="227">
        <f t="shared" si="3"/>
        <v>0.08333333333</v>
      </c>
      <c r="D966" s="246" t="s">
        <v>13828</v>
      </c>
      <c r="E966" s="248">
        <v>1.0</v>
      </c>
      <c r="F966" s="248">
        <v>111.0</v>
      </c>
    </row>
    <row r="967">
      <c r="A967" s="241" t="str">
        <f t="shared" si="1"/>
        <v>CA0132692100</v>
      </c>
      <c r="B967" s="241" t="str">
        <f t="shared" si="2"/>
        <v>Devi saree Green L4 Style 6</v>
      </c>
      <c r="C967" s="227">
        <f t="shared" si="3"/>
        <v>0.08333333333</v>
      </c>
      <c r="D967" s="246" t="s">
        <v>13831</v>
      </c>
      <c r="E967" s="248">
        <v>1.0</v>
      </c>
      <c r="F967" s="248">
        <v>225.0</v>
      </c>
    </row>
    <row r="968">
      <c r="A968" s="241" t="str">
        <f t="shared" si="1"/>
        <v>CA0132692400</v>
      </c>
      <c r="B968" s="241" t="str">
        <f t="shared" si="2"/>
        <v>Devi saree Two Tone L1 Style 5</v>
      </c>
      <c r="C968" s="227">
        <f t="shared" si="3"/>
        <v>0.08333333333</v>
      </c>
      <c r="D968" s="246" t="s">
        <v>13840</v>
      </c>
      <c r="E968" s="248">
        <v>1.0</v>
      </c>
      <c r="F968" s="248">
        <v>99.0</v>
      </c>
    </row>
    <row r="969">
      <c r="A969" s="241" t="str">
        <f t="shared" si="1"/>
        <v>CA0132692600</v>
      </c>
      <c r="B969" s="241" t="str">
        <f t="shared" si="2"/>
        <v>Devi saree Yellow L1 Style 9</v>
      </c>
      <c r="C969" s="227">
        <f t="shared" si="3"/>
        <v>0.08333333333</v>
      </c>
      <c r="D969" s="246" t="s">
        <v>13846</v>
      </c>
      <c r="E969" s="248">
        <v>1.0</v>
      </c>
      <c r="F969" s="248">
        <v>99.0</v>
      </c>
    </row>
    <row r="970">
      <c r="A970" s="241" t="str">
        <f t="shared" si="1"/>
        <v>CA0132692700</v>
      </c>
      <c r="B970" s="241" t="str">
        <f t="shared" si="2"/>
        <v>Devi saree Red L1 Style 76</v>
      </c>
      <c r="C970" s="227">
        <f t="shared" si="3"/>
        <v>0.08333333333</v>
      </c>
      <c r="D970" s="246" t="s">
        <v>13849</v>
      </c>
      <c r="E970" s="248">
        <v>1.0</v>
      </c>
      <c r="F970" s="248">
        <v>99.0</v>
      </c>
    </row>
    <row r="971">
      <c r="A971" s="241" t="str">
        <f t="shared" si="1"/>
        <v>CA0132693000</v>
      </c>
      <c r="B971" s="241" t="str">
        <f t="shared" si="2"/>
        <v>Devi saree Green L1 Style 15</v>
      </c>
      <c r="C971" s="227">
        <f t="shared" si="3"/>
        <v>0.08333333333</v>
      </c>
      <c r="D971" s="246" t="s">
        <v>13858</v>
      </c>
      <c r="E971" s="248">
        <v>1.0</v>
      </c>
      <c r="F971" s="248">
        <v>99.0</v>
      </c>
    </row>
    <row r="972">
      <c r="A972" s="241" t="str">
        <f t="shared" si="1"/>
        <v>CA0132693100</v>
      </c>
      <c r="B972" s="241" t="str">
        <f t="shared" si="2"/>
        <v>Devi saree Two Tone L1 Style 22</v>
      </c>
      <c r="C972" s="227">
        <f t="shared" si="3"/>
        <v>0.08333333333</v>
      </c>
      <c r="D972" s="246" t="s">
        <v>13861</v>
      </c>
      <c r="E972" s="248">
        <v>1.0</v>
      </c>
      <c r="F972" s="248">
        <v>99.0</v>
      </c>
    </row>
    <row r="973">
      <c r="A973" s="241" t="str">
        <f t="shared" si="1"/>
        <v>CA0132693400</v>
      </c>
      <c r="B973" s="241" t="str">
        <f t="shared" si="2"/>
        <v>Devi saree Red L1 Style 87</v>
      </c>
      <c r="C973" s="227">
        <f t="shared" si="3"/>
        <v>0.08333333333</v>
      </c>
      <c r="D973" s="246" t="s">
        <v>13870</v>
      </c>
      <c r="E973" s="248">
        <v>1.0</v>
      </c>
      <c r="F973" s="248">
        <v>99.0</v>
      </c>
    </row>
    <row r="974">
      <c r="A974" s="241" t="str">
        <f t="shared" si="1"/>
        <v>CA0132693700</v>
      </c>
      <c r="B974" s="241" t="str">
        <f t="shared" si="2"/>
        <v>Devi saree Red L1 Style 90</v>
      </c>
      <c r="C974" s="227">
        <f t="shared" si="3"/>
        <v>0.08333333333</v>
      </c>
      <c r="D974" s="246" t="s">
        <v>13879</v>
      </c>
      <c r="E974" s="248">
        <v>1.0</v>
      </c>
      <c r="F974" s="248">
        <v>99.0</v>
      </c>
    </row>
    <row r="975">
      <c r="A975" s="241" t="str">
        <f t="shared" si="1"/>
        <v>CA0132693800</v>
      </c>
      <c r="B975" s="241" t="str">
        <f t="shared" si="2"/>
        <v>Devi saree silkina style 1</v>
      </c>
      <c r="C975" s="227">
        <f t="shared" si="3"/>
        <v>0.1666666667</v>
      </c>
      <c r="D975" s="246" t="s">
        <v>13882</v>
      </c>
      <c r="E975" s="248">
        <v>2.0</v>
      </c>
      <c r="F975" s="248">
        <v>497.0</v>
      </c>
    </row>
    <row r="976">
      <c r="A976" s="241" t="str">
        <f t="shared" si="1"/>
        <v>CA0132694800</v>
      </c>
      <c r="B976" s="241" t="str">
        <f t="shared" si="2"/>
        <v>Devi consecrated saree Red R1900</v>
      </c>
      <c r="C976" s="227">
        <f t="shared" si="3"/>
        <v>0.08333333333</v>
      </c>
      <c r="D976" s="246" t="s">
        <v>13888</v>
      </c>
      <c r="E976" s="248">
        <v>1.0</v>
      </c>
      <c r="F976" s="248">
        <v>99.0</v>
      </c>
    </row>
    <row r="977">
      <c r="A977" s="241" t="str">
        <f t="shared" si="1"/>
        <v>CA0132694900</v>
      </c>
      <c r="B977" s="241" t="str">
        <f t="shared" si="2"/>
        <v>Devi consecrated saree Red R1700</v>
      </c>
      <c r="C977" s="227">
        <f t="shared" si="3"/>
        <v>0.3333333333</v>
      </c>
      <c r="D977" s="246" t="s">
        <v>13891</v>
      </c>
      <c r="E977" s="248">
        <v>4.0</v>
      </c>
      <c r="F977" s="248">
        <v>396.0</v>
      </c>
    </row>
    <row r="978">
      <c r="A978" s="241" t="str">
        <f t="shared" si="1"/>
        <v>CA0132695000</v>
      </c>
      <c r="B978" s="241" t="str">
        <f t="shared" si="2"/>
        <v>Devi consecrated saree Green L2 style 30</v>
      </c>
      <c r="C978" s="227">
        <f t="shared" si="3"/>
        <v>0.25</v>
      </c>
      <c r="D978" s="246" t="s">
        <v>13894</v>
      </c>
      <c r="E978" s="248">
        <v>3.0</v>
      </c>
      <c r="F978" s="248">
        <v>297.0</v>
      </c>
    </row>
    <row r="979">
      <c r="A979" s="241" t="str">
        <f t="shared" si="1"/>
        <v>CA0132695100</v>
      </c>
      <c r="B979" s="241" t="str">
        <f t="shared" si="2"/>
        <v>Devi consecrated saree Yellow L2 Style 48</v>
      </c>
      <c r="C979" s="227">
        <f t="shared" si="3"/>
        <v>0.08333333333</v>
      </c>
      <c r="D979" s="246" t="s">
        <v>13897</v>
      </c>
      <c r="E979" s="248">
        <v>1.0</v>
      </c>
      <c r="F979" s="248">
        <v>99.0</v>
      </c>
    </row>
    <row r="980">
      <c r="A980" s="241" t="str">
        <f t="shared" si="1"/>
        <v>CA0132695200</v>
      </c>
      <c r="B980" s="241" t="str">
        <f t="shared" si="2"/>
        <v>Devi consecrated saree Yellow L2 Style 47</v>
      </c>
      <c r="C980" s="227">
        <f t="shared" si="3"/>
        <v>0.08333333333</v>
      </c>
      <c r="D980" s="246" t="s">
        <v>13900</v>
      </c>
      <c r="E980" s="248">
        <v>1.0</v>
      </c>
      <c r="F980" s="248">
        <v>99.0</v>
      </c>
    </row>
    <row r="981">
      <c r="A981" s="241" t="str">
        <f t="shared" si="1"/>
        <v>CA0132695600</v>
      </c>
      <c r="B981" s="241" t="str">
        <f t="shared" si="2"/>
        <v>Devi consecrated saree Yellow L2 Style 40</v>
      </c>
      <c r="C981" s="227">
        <f t="shared" si="3"/>
        <v>0.08333333333</v>
      </c>
      <c r="D981" s="246" t="s">
        <v>13912</v>
      </c>
      <c r="E981" s="248">
        <v>1.0</v>
      </c>
      <c r="F981" s="248">
        <v>99.0</v>
      </c>
    </row>
    <row r="982">
      <c r="A982" s="241" t="str">
        <f t="shared" si="1"/>
        <v>CA0132695700</v>
      </c>
      <c r="B982" s="241" t="str">
        <f t="shared" si="2"/>
        <v>Devi consecrated saree Yellow L2 Style 33</v>
      </c>
      <c r="C982" s="227">
        <f t="shared" si="3"/>
        <v>0.08333333333</v>
      </c>
      <c r="D982" s="246" t="s">
        <v>13915</v>
      </c>
      <c r="E982" s="248">
        <v>1.0</v>
      </c>
      <c r="F982" s="248">
        <v>99.0</v>
      </c>
    </row>
    <row r="983">
      <c r="A983" s="241" t="str">
        <f t="shared" si="1"/>
        <v>CA0132695800</v>
      </c>
      <c r="B983" s="241" t="str">
        <f t="shared" si="2"/>
        <v>Devi consecrated saree Yellow L1 Style 12</v>
      </c>
      <c r="C983" s="227">
        <f t="shared" si="3"/>
        <v>0.1666666667</v>
      </c>
      <c r="D983" s="246" t="s">
        <v>13918</v>
      </c>
      <c r="E983" s="248">
        <v>2.0</v>
      </c>
      <c r="F983" s="248">
        <v>198.0</v>
      </c>
    </row>
    <row r="984">
      <c r="A984" s="241" t="str">
        <f t="shared" si="1"/>
        <v>CA0132696000</v>
      </c>
      <c r="B984" s="241" t="str">
        <f t="shared" si="2"/>
        <v>Devi consecrated saree Two Tone L1 Style 26</v>
      </c>
      <c r="C984" s="227">
        <f t="shared" si="3"/>
        <v>0.08333333333</v>
      </c>
      <c r="D984" s="246" t="s">
        <v>13924</v>
      </c>
      <c r="E984" s="248">
        <v>1.0</v>
      </c>
      <c r="F984" s="248">
        <v>99.0</v>
      </c>
    </row>
    <row r="985">
      <c r="A985" s="241" t="str">
        <f t="shared" si="1"/>
        <v>CA0134700206</v>
      </c>
      <c r="B985" s="241" t="str">
        <f t="shared" si="2"/>
        <v>Unisex-Zip-Front-Hoodie-White-S (S)</v>
      </c>
      <c r="C985" s="227">
        <f t="shared" si="3"/>
        <v>1.333333333</v>
      </c>
      <c r="D985" s="246" t="s">
        <v>13928</v>
      </c>
      <c r="E985" s="248">
        <v>16.0</v>
      </c>
      <c r="F985" s="248">
        <v>880.0</v>
      </c>
    </row>
    <row r="986">
      <c r="A986" s="241" t="str">
        <f t="shared" si="1"/>
        <v>CA0134700306</v>
      </c>
      <c r="B986" s="241" t="str">
        <f t="shared" si="2"/>
        <v>Unisex-Zip-Front-Hoodie-White-S (M)</v>
      </c>
      <c r="C986" s="227">
        <f t="shared" si="3"/>
        <v>1.916666667</v>
      </c>
      <c r="D986" s="246" t="s">
        <v>13931</v>
      </c>
      <c r="E986" s="248">
        <v>23.0</v>
      </c>
      <c r="F986" s="248">
        <v>1265.0</v>
      </c>
    </row>
    <row r="987">
      <c r="A987" s="241" t="str">
        <f t="shared" si="1"/>
        <v>CA0134700406</v>
      </c>
      <c r="B987" s="241" t="str">
        <f t="shared" si="2"/>
        <v>Unisex-Zip-Front-Hoodie-White-S (L)</v>
      </c>
      <c r="C987" s="227">
        <f t="shared" si="3"/>
        <v>1.916666667</v>
      </c>
      <c r="D987" s="246" t="s">
        <v>13934</v>
      </c>
      <c r="E987" s="248">
        <v>23.0</v>
      </c>
      <c r="F987" s="248">
        <v>1265.0</v>
      </c>
    </row>
    <row r="988">
      <c r="A988" s="241" t="str">
        <f t="shared" si="1"/>
        <v>CA0134700506</v>
      </c>
      <c r="B988" s="241" t="str">
        <f t="shared" si="2"/>
        <v>Unisex-Zip-Front-Hoodie-White-S (XL)</v>
      </c>
      <c r="C988" s="227">
        <f t="shared" si="3"/>
        <v>1.916666667</v>
      </c>
      <c r="D988" s="246" t="s">
        <v>13937</v>
      </c>
      <c r="E988" s="248">
        <v>23.0</v>
      </c>
      <c r="F988" s="248">
        <v>1265.0</v>
      </c>
    </row>
    <row r="989">
      <c r="A989" s="241" t="str">
        <f t="shared" si="1"/>
        <v>CA0134700606</v>
      </c>
      <c r="B989" s="241" t="str">
        <f t="shared" si="2"/>
        <v>Unisex-Zip-Front-Hoodie-White-S (XXL)</v>
      </c>
      <c r="C989" s="227">
        <f t="shared" si="3"/>
        <v>0.5</v>
      </c>
      <c r="D989" s="246" t="s">
        <v>13939</v>
      </c>
      <c r="E989" s="248">
        <v>6.0</v>
      </c>
      <c r="F989" s="248">
        <v>330.0</v>
      </c>
    </row>
    <row r="990">
      <c r="A990" s="241" t="str">
        <f t="shared" si="1"/>
        <v>CA0134800206</v>
      </c>
      <c r="B990" s="241" t="str">
        <f t="shared" si="2"/>
        <v>Unisex-Zip-Front-Hoodie-Orange-S (S)</v>
      </c>
      <c r="C990" s="227">
        <f t="shared" si="3"/>
        <v>1.416666667</v>
      </c>
      <c r="D990" s="246" t="s">
        <v>13941</v>
      </c>
      <c r="E990" s="248">
        <v>17.0</v>
      </c>
      <c r="F990" s="248">
        <v>935.0</v>
      </c>
    </row>
    <row r="991">
      <c r="A991" s="241" t="str">
        <f t="shared" si="1"/>
        <v>CA0134800306</v>
      </c>
      <c r="B991" s="241" t="str">
        <f t="shared" si="2"/>
        <v>Unisex-Zip-Front-Hoodie-Orange-S (M)</v>
      </c>
      <c r="C991" s="227">
        <f t="shared" si="3"/>
        <v>2.166666667</v>
      </c>
      <c r="D991" s="246" t="s">
        <v>13945</v>
      </c>
      <c r="E991" s="248">
        <v>26.0</v>
      </c>
      <c r="F991" s="248">
        <v>1430.0</v>
      </c>
    </row>
    <row r="992">
      <c r="A992" s="241" t="str">
        <f t="shared" si="1"/>
        <v>CA0134800406</v>
      </c>
      <c r="B992" s="241" t="str">
        <f t="shared" si="2"/>
        <v>Unisex-Zip-Front-Hoodie-Orange-S (L)</v>
      </c>
      <c r="C992" s="227">
        <f t="shared" si="3"/>
        <v>4.666666667</v>
      </c>
      <c r="D992" s="246" t="s">
        <v>13948</v>
      </c>
      <c r="E992" s="248">
        <v>56.0</v>
      </c>
      <c r="F992" s="248">
        <v>3080.0</v>
      </c>
    </row>
    <row r="993">
      <c r="A993" s="241" t="str">
        <f t="shared" si="1"/>
        <v>CA0134800506</v>
      </c>
      <c r="B993" s="241" t="str">
        <f t="shared" si="2"/>
        <v>Unisex-Zip-Front-Hoodie-Orange-S (XL)</v>
      </c>
      <c r="C993" s="227">
        <f t="shared" si="3"/>
        <v>1</v>
      </c>
      <c r="D993" s="246" t="s">
        <v>13951</v>
      </c>
      <c r="E993" s="248">
        <v>12.0</v>
      </c>
      <c r="F993" s="248">
        <v>660.0</v>
      </c>
    </row>
    <row r="994">
      <c r="A994" s="241" t="str">
        <f t="shared" si="1"/>
        <v>CA0134800606</v>
      </c>
      <c r="B994" s="241" t="str">
        <f t="shared" si="2"/>
        <v>Unisex-Zip-Front-Hoodie-Orange-S (XXL)</v>
      </c>
      <c r="C994" s="227">
        <f t="shared" si="3"/>
        <v>0.5</v>
      </c>
      <c r="D994" s="246" t="s">
        <v>13954</v>
      </c>
      <c r="E994" s="248">
        <v>6.0</v>
      </c>
      <c r="F994" s="248">
        <v>315.0</v>
      </c>
    </row>
    <row r="995">
      <c r="A995" s="241" t="str">
        <f t="shared" si="1"/>
        <v>CA0138299400</v>
      </c>
      <c r="B995" s="241" t="str">
        <f t="shared" si="2"/>
        <v>Devi consecrated silk saree Red style 6</v>
      </c>
      <c r="C995" s="227">
        <f t="shared" si="3"/>
        <v>0.08333333333</v>
      </c>
      <c r="D995" s="246" t="s">
        <v>17931</v>
      </c>
      <c r="E995" s="248">
        <v>1.0</v>
      </c>
      <c r="F995" s="248">
        <v>99.0</v>
      </c>
    </row>
    <row r="996">
      <c r="A996" s="241" t="str">
        <f t="shared" si="1"/>
        <v>CA0151900005</v>
      </c>
      <c r="B996" s="241" t="str">
        <f t="shared" si="2"/>
        <v>Padam and lotus textured brass pendant with Chain</v>
      </c>
      <c r="C996" s="227">
        <f t="shared" si="3"/>
        <v>3</v>
      </c>
      <c r="D996" s="246" t="s">
        <v>13960</v>
      </c>
      <c r="E996" s="248">
        <v>36.0</v>
      </c>
      <c r="F996" s="248">
        <v>1569.12</v>
      </c>
    </row>
    <row r="997">
      <c r="A997" s="241" t="str">
        <f t="shared" si="1"/>
        <v>CA0152000005</v>
      </c>
      <c r="B997" s="241" t="str">
        <f t="shared" si="2"/>
        <v>Padam and sarpa textured brass pendant with chain</v>
      </c>
      <c r="C997" s="227">
        <f t="shared" si="3"/>
        <v>2</v>
      </c>
      <c r="D997" s="246" t="s">
        <v>13961</v>
      </c>
      <c r="E997" s="248">
        <v>24.0</v>
      </c>
      <c r="F997" s="248">
        <v>981.12</v>
      </c>
    </row>
    <row r="998">
      <c r="A998" s="241" t="str">
        <f t="shared" si="1"/>
        <v>CA0154193300</v>
      </c>
      <c r="B998" s="241" t="str">
        <f t="shared" si="2"/>
        <v>Devi consecrated Silk Cotton Saree style 10</v>
      </c>
      <c r="C998" s="227">
        <f t="shared" si="3"/>
        <v>0.08333333333</v>
      </c>
      <c r="D998" s="246" t="s">
        <v>17932</v>
      </c>
      <c r="E998" s="248">
        <v>1.0</v>
      </c>
      <c r="F998" s="248">
        <v>99.0</v>
      </c>
    </row>
    <row r="999">
      <c r="A999" s="241" t="str">
        <f t="shared" si="1"/>
        <v>CA0154194800</v>
      </c>
      <c r="B999" s="241" t="str">
        <f t="shared" si="2"/>
        <v>Devi consecrated Silk Cotton Saree style 25</v>
      </c>
      <c r="C999" s="227">
        <f t="shared" si="3"/>
        <v>0.08333333333</v>
      </c>
      <c r="D999" s="246" t="s">
        <v>17933</v>
      </c>
      <c r="E999" s="248">
        <v>1.0</v>
      </c>
      <c r="F999" s="248">
        <v>99.0</v>
      </c>
    </row>
    <row r="1000">
      <c r="A1000" s="241" t="str">
        <f t="shared" si="1"/>
        <v>CA0154198500</v>
      </c>
      <c r="B1000" s="241" t="str">
        <f t="shared" si="2"/>
        <v>Devi consecrated cotton saree style 4</v>
      </c>
      <c r="C1000" s="227">
        <f t="shared" si="3"/>
        <v>0.08333333333</v>
      </c>
      <c r="D1000" s="246" t="s">
        <v>17934</v>
      </c>
      <c r="E1000" s="248">
        <v>1.0</v>
      </c>
      <c r="F1000" s="248">
        <v>99.0</v>
      </c>
    </row>
    <row r="1001">
      <c r="A1001" s="241" t="str">
        <f t="shared" si="1"/>
        <v>CA0154800300</v>
      </c>
      <c r="B1001" s="241" t="str">
        <f t="shared" si="2"/>
        <v>Adiyogi Bucket Hat - Navy Blue M</v>
      </c>
      <c r="C1001" s="227">
        <f t="shared" si="3"/>
        <v>0.1666666667</v>
      </c>
      <c r="D1001" s="246" t="s">
        <v>13979</v>
      </c>
      <c r="E1001" s="248">
        <v>2.0</v>
      </c>
      <c r="F1001" s="248">
        <v>20.0</v>
      </c>
    </row>
    <row r="1002">
      <c r="A1002" s="241" t="str">
        <f t="shared" si="1"/>
        <v>CA0154900300</v>
      </c>
      <c r="B1002" s="241" t="str">
        <f t="shared" si="2"/>
        <v>Adiyogi Bucket Hat - Beige M</v>
      </c>
      <c r="C1002" s="227">
        <f t="shared" si="3"/>
        <v>0.08333333333</v>
      </c>
      <c r="D1002" s="246" t="s">
        <v>13980</v>
      </c>
      <c r="E1002" s="248">
        <v>1.0</v>
      </c>
      <c r="F1002" s="248">
        <v>10.0</v>
      </c>
    </row>
    <row r="1003">
      <c r="A1003" s="241" t="str">
        <f t="shared" si="1"/>
        <v>CA0159200300</v>
      </c>
      <c r="B1003" s="241" t="str">
        <f t="shared" si="2"/>
        <v>Cotton Linen Kurta SS Black (M)</v>
      </c>
      <c r="C1003" s="227">
        <f t="shared" si="3"/>
        <v>0.08333333333</v>
      </c>
      <c r="D1003" s="246" t="s">
        <v>17935</v>
      </c>
      <c r="E1003" s="248">
        <v>1.0</v>
      </c>
      <c r="F1003" s="248">
        <v>26.0</v>
      </c>
    </row>
    <row r="1004">
      <c r="A1004" s="241" t="str">
        <f t="shared" si="1"/>
        <v>CA0159400200</v>
      </c>
      <c r="B1004" s="241" t="str">
        <f t="shared" si="2"/>
        <v>Cotton Linen Kurta LS Beige (S)</v>
      </c>
      <c r="C1004" s="227">
        <f t="shared" si="3"/>
        <v>0.75</v>
      </c>
      <c r="D1004" s="246" t="s">
        <v>17936</v>
      </c>
      <c r="E1004" s="248">
        <v>9.0</v>
      </c>
      <c r="F1004" s="248">
        <v>236.0</v>
      </c>
    </row>
    <row r="1005">
      <c r="A1005" s="241" t="str">
        <f t="shared" si="1"/>
        <v>CA0159400300</v>
      </c>
      <c r="B1005" s="241" t="str">
        <f t="shared" si="2"/>
        <v>Cotton Linen Kurta LS Beige (M)</v>
      </c>
      <c r="C1005" s="227">
        <f t="shared" si="3"/>
        <v>0.8333333333</v>
      </c>
      <c r="D1005" s="246" t="s">
        <v>17937</v>
      </c>
      <c r="E1005" s="248">
        <v>10.0</v>
      </c>
      <c r="F1005" s="248">
        <v>290.0</v>
      </c>
    </row>
    <row r="1006">
      <c r="A1006" s="241" t="str">
        <f t="shared" si="1"/>
        <v>CA0159400500</v>
      </c>
      <c r="B1006" s="241" t="str">
        <f t="shared" si="2"/>
        <v>Cotton Linen Kurta LS Beige (XL)</v>
      </c>
      <c r="C1006" s="227">
        <f t="shared" si="3"/>
        <v>0.75</v>
      </c>
      <c r="D1006" s="246" t="s">
        <v>17938</v>
      </c>
      <c r="E1006" s="248">
        <v>9.0</v>
      </c>
      <c r="F1006" s="248">
        <v>261.0</v>
      </c>
    </row>
    <row r="1007">
      <c r="A1007" s="241" t="str">
        <f t="shared" si="1"/>
        <v>CA0189000200</v>
      </c>
      <c r="B1007" s="241" t="str">
        <f t="shared" si="2"/>
        <v>Adiyogi with Copper Elements T Shirt - Ecru (S)</v>
      </c>
      <c r="C1007" s="227">
        <f t="shared" si="3"/>
        <v>6.666666667</v>
      </c>
      <c r="D1007" s="246" t="s">
        <v>14004</v>
      </c>
      <c r="E1007" s="248">
        <v>80.0</v>
      </c>
      <c r="F1007" s="248">
        <v>1600.0</v>
      </c>
    </row>
    <row r="1008">
      <c r="A1008" s="241" t="str">
        <f t="shared" si="1"/>
        <v>CA0189000300</v>
      </c>
      <c r="B1008" s="241" t="str">
        <f t="shared" si="2"/>
        <v>Adiyogi with Copper Elements T Shirt - Ecru (M)</v>
      </c>
      <c r="C1008" s="227">
        <f t="shared" si="3"/>
        <v>7.666666667</v>
      </c>
      <c r="D1008" s="246" t="s">
        <v>14005</v>
      </c>
      <c r="E1008" s="248">
        <v>92.0</v>
      </c>
      <c r="F1008" s="248">
        <v>1840.0</v>
      </c>
    </row>
    <row r="1009">
      <c r="A1009" s="241" t="str">
        <f t="shared" si="1"/>
        <v>CA0189000400</v>
      </c>
      <c r="B1009" s="241" t="str">
        <f t="shared" si="2"/>
        <v>Adiyogi with Copper Elements T Shirt - Ecru (L)</v>
      </c>
      <c r="C1009" s="227">
        <f t="shared" si="3"/>
        <v>6.333333333</v>
      </c>
      <c r="D1009" s="246" t="s">
        <v>14006</v>
      </c>
      <c r="E1009" s="248">
        <v>76.0</v>
      </c>
      <c r="F1009" s="248">
        <v>1520.0</v>
      </c>
    </row>
    <row r="1010">
      <c r="A1010" s="241" t="str">
        <f t="shared" si="1"/>
        <v>CA0189000500</v>
      </c>
      <c r="B1010" s="241" t="str">
        <f t="shared" si="2"/>
        <v>Adiyogi with Copper Elements T Shirt - Ecru (XL)</v>
      </c>
      <c r="C1010" s="227">
        <f t="shared" si="3"/>
        <v>3.5</v>
      </c>
      <c r="D1010" s="246" t="s">
        <v>14007</v>
      </c>
      <c r="E1010" s="248">
        <v>42.0</v>
      </c>
      <c r="F1010" s="248">
        <v>840.0</v>
      </c>
    </row>
    <row r="1011">
      <c r="A1011" s="241" t="str">
        <f t="shared" si="1"/>
        <v>CA0189100200</v>
      </c>
      <c r="B1011" s="241" t="str">
        <f t="shared" si="2"/>
        <v>Adiyogi T Shirt with Copper Elements - Black (White) (S)</v>
      </c>
      <c r="C1011" s="227">
        <f t="shared" si="3"/>
        <v>5.5</v>
      </c>
      <c r="D1011" s="246" t="s">
        <v>14008</v>
      </c>
      <c r="E1011" s="248">
        <v>66.0</v>
      </c>
      <c r="F1011" s="248">
        <v>1067.8</v>
      </c>
    </row>
    <row r="1012">
      <c r="A1012" s="241" t="str">
        <f t="shared" si="1"/>
        <v>CA0189100300</v>
      </c>
      <c r="B1012" s="241" t="str">
        <f t="shared" si="2"/>
        <v>Adiyogi T Shirt with Copper Elements - Black (White) (M)</v>
      </c>
      <c r="C1012" s="227">
        <f t="shared" si="3"/>
        <v>8.833333333</v>
      </c>
      <c r="D1012" s="246" t="s">
        <v>14009</v>
      </c>
      <c r="E1012" s="248">
        <v>106.0</v>
      </c>
      <c r="F1012" s="248">
        <v>1867.8</v>
      </c>
    </row>
    <row r="1013">
      <c r="A1013" s="241" t="str">
        <f t="shared" si="1"/>
        <v>CA0189100400</v>
      </c>
      <c r="B1013" s="241" t="str">
        <f t="shared" si="2"/>
        <v>Adiyogi T Shirt with Copper Elements - Black (White) (L)</v>
      </c>
      <c r="C1013" s="227">
        <f t="shared" si="3"/>
        <v>6.916666667</v>
      </c>
      <c r="D1013" s="246" t="s">
        <v>14010</v>
      </c>
      <c r="E1013" s="248">
        <v>83.0</v>
      </c>
      <c r="F1013" s="248">
        <v>1407.8</v>
      </c>
    </row>
    <row r="1014">
      <c r="A1014" s="241" t="str">
        <f t="shared" si="1"/>
        <v>CA0189100500</v>
      </c>
      <c r="B1014" s="241" t="str">
        <f t="shared" si="2"/>
        <v>Adiyogi T Shirt with Copper Elements - Black (White) (XL)</v>
      </c>
      <c r="C1014" s="227">
        <f t="shared" si="3"/>
        <v>5.083333333</v>
      </c>
      <c r="D1014" s="246" t="s">
        <v>14011</v>
      </c>
      <c r="E1014" s="248">
        <v>61.0</v>
      </c>
      <c r="F1014" s="248">
        <v>1093.9</v>
      </c>
    </row>
    <row r="1015">
      <c r="A1015" s="241" t="str">
        <f t="shared" si="1"/>
        <v>CA0189200200</v>
      </c>
      <c r="B1015" s="241" t="str">
        <f t="shared" si="2"/>
        <v>Adiyogi T Shirt with Copper Elements - Black (Blue) (S)</v>
      </c>
      <c r="C1015" s="227">
        <f t="shared" si="3"/>
        <v>5.916666667</v>
      </c>
      <c r="D1015" s="246" t="s">
        <v>14012</v>
      </c>
      <c r="E1015" s="248">
        <v>71.0</v>
      </c>
      <c r="F1015" s="248">
        <v>1041.7</v>
      </c>
    </row>
    <row r="1016">
      <c r="A1016" s="241" t="str">
        <f t="shared" si="1"/>
        <v>CA0189200300</v>
      </c>
      <c r="B1016" s="241" t="str">
        <f t="shared" si="2"/>
        <v>Adiyogi T Shirt with Copper Elements - Black (Blue) (M)</v>
      </c>
      <c r="C1016" s="227">
        <f t="shared" si="3"/>
        <v>7.166666667</v>
      </c>
      <c r="D1016" s="246" t="s">
        <v>14013</v>
      </c>
      <c r="E1016" s="248">
        <v>86.0</v>
      </c>
      <c r="F1016" s="248">
        <v>1278.65</v>
      </c>
    </row>
    <row r="1017">
      <c r="A1017" s="241" t="str">
        <f t="shared" si="1"/>
        <v>CA0189200400</v>
      </c>
      <c r="B1017" s="241" t="str">
        <f t="shared" si="2"/>
        <v>Adiyogi T Shirt with Copper Elements - Black (Blue) (L)</v>
      </c>
      <c r="C1017" s="227">
        <f t="shared" si="3"/>
        <v>7.416666667</v>
      </c>
      <c r="D1017" s="246" t="s">
        <v>14014</v>
      </c>
      <c r="E1017" s="248">
        <v>89.0</v>
      </c>
      <c r="F1017" s="248">
        <v>1338.65</v>
      </c>
    </row>
    <row r="1018">
      <c r="A1018" s="241" t="str">
        <f t="shared" si="1"/>
        <v>CA0189200500</v>
      </c>
      <c r="B1018" s="241" t="str">
        <f t="shared" si="2"/>
        <v>Adiyogi T Shirt with Copper Elements - Black (Blue) (XL)</v>
      </c>
      <c r="C1018" s="227">
        <f t="shared" si="3"/>
        <v>4.666666667</v>
      </c>
      <c r="D1018" s="246" t="s">
        <v>14015</v>
      </c>
      <c r="E1018" s="248">
        <v>56.0</v>
      </c>
      <c r="F1018" s="248">
        <v>993.9</v>
      </c>
    </row>
    <row r="1019">
      <c r="A1019" s="241" t="str">
        <f t="shared" si="1"/>
        <v>CA0189300200</v>
      </c>
      <c r="B1019" s="241" t="str">
        <f t="shared" si="2"/>
        <v>Adiyogi in Charcoal Brush Texture Washed Cotton T Shirt - Ecru (S)</v>
      </c>
      <c r="C1019" s="227">
        <f t="shared" si="3"/>
        <v>4.416666667</v>
      </c>
      <c r="D1019" s="246" t="s">
        <v>14016</v>
      </c>
      <c r="E1019" s="248">
        <v>53.0</v>
      </c>
      <c r="F1019" s="248">
        <v>1060.0</v>
      </c>
    </row>
    <row r="1020">
      <c r="A1020" s="241" t="str">
        <f t="shared" si="1"/>
        <v>CA0189300300</v>
      </c>
      <c r="B1020" s="241" t="str">
        <f t="shared" si="2"/>
        <v>Adiyogi in Charcoal Brush Texture Washed Cotton T Shirt - Ecru (M)</v>
      </c>
      <c r="C1020" s="227">
        <f t="shared" si="3"/>
        <v>5.666666667</v>
      </c>
      <c r="D1020" s="246" t="s">
        <v>14018</v>
      </c>
      <c r="E1020" s="248">
        <v>68.0</v>
      </c>
      <c r="F1020" s="248">
        <v>1360.0</v>
      </c>
    </row>
    <row r="1021">
      <c r="A1021" s="241" t="str">
        <f t="shared" si="1"/>
        <v>CA0189300400</v>
      </c>
      <c r="B1021" s="241" t="str">
        <f t="shared" si="2"/>
        <v>Adiyogi in Charcoal Brush Texture Washed Cotton T Shirt - Ecru (L)</v>
      </c>
      <c r="C1021" s="227">
        <f t="shared" si="3"/>
        <v>3.583333333</v>
      </c>
      <c r="D1021" s="246" t="s">
        <v>14019</v>
      </c>
      <c r="E1021" s="248">
        <v>43.0</v>
      </c>
      <c r="F1021" s="248">
        <v>860.0</v>
      </c>
    </row>
    <row r="1022">
      <c r="A1022" s="241" t="str">
        <f t="shared" si="1"/>
        <v>CA0189300500</v>
      </c>
      <c r="B1022" s="241" t="str">
        <f t="shared" si="2"/>
        <v>Adiyogi in Charcoal Brush Texture Washed Cotton T Shirt - Ecru (XL)</v>
      </c>
      <c r="C1022" s="227">
        <f t="shared" si="3"/>
        <v>2.166666667</v>
      </c>
      <c r="D1022" s="246" t="s">
        <v>14020</v>
      </c>
      <c r="E1022" s="248">
        <v>26.0</v>
      </c>
      <c r="F1022" s="248">
        <v>520.0</v>
      </c>
    </row>
    <row r="1023">
      <c r="A1023" s="241" t="str">
        <f t="shared" si="1"/>
        <v>CA0189400200</v>
      </c>
      <c r="B1023" s="241" t="str">
        <f t="shared" si="2"/>
        <v>Adiyogi in Charcoal Brush Texture Washed Cotton T Shirt - Dk Grey (XL) (S)</v>
      </c>
      <c r="C1023" s="227">
        <f t="shared" si="3"/>
        <v>1.666666667</v>
      </c>
      <c r="D1023" s="246" t="s">
        <v>14021</v>
      </c>
      <c r="E1023" s="248">
        <v>20.0</v>
      </c>
      <c r="F1023" s="248">
        <v>400.0</v>
      </c>
    </row>
    <row r="1024">
      <c r="A1024" s="241" t="str">
        <f t="shared" si="1"/>
        <v>CA0189400300</v>
      </c>
      <c r="B1024" s="241" t="str">
        <f t="shared" si="2"/>
        <v>Adiyogi in Charcoal Brush Texture Washed Cotton T Shirt - Dk Grey (XL) (M)</v>
      </c>
      <c r="C1024" s="227">
        <f t="shared" si="3"/>
        <v>2.666666667</v>
      </c>
      <c r="D1024" s="246" t="s">
        <v>14023</v>
      </c>
      <c r="E1024" s="248">
        <v>32.0</v>
      </c>
      <c r="F1024" s="248">
        <v>640.0</v>
      </c>
    </row>
    <row r="1025">
      <c r="A1025" s="241" t="str">
        <f t="shared" si="1"/>
        <v>CA0189400400</v>
      </c>
      <c r="B1025" s="241" t="str">
        <f t="shared" si="2"/>
        <v>Adiyogi in Charcoal Brush Texture Washed Cotton T Shirt - Dk Grey (XL) (L)</v>
      </c>
      <c r="C1025" s="227">
        <f t="shared" si="3"/>
        <v>2.25</v>
      </c>
      <c r="D1025" s="246" t="s">
        <v>14024</v>
      </c>
      <c r="E1025" s="248">
        <v>27.0</v>
      </c>
      <c r="F1025" s="248">
        <v>540.0</v>
      </c>
    </row>
    <row r="1026">
      <c r="A1026" s="241" t="str">
        <f t="shared" si="1"/>
        <v>CA0189400500</v>
      </c>
      <c r="B1026" s="241" t="str">
        <f t="shared" si="2"/>
        <v>Adiyogi in Charcoal Brush Texture Washed Cotton T Shirt - Dk Grey (XL) (XL)</v>
      </c>
      <c r="C1026" s="227">
        <f t="shared" si="3"/>
        <v>1.666666667</v>
      </c>
      <c r="D1026" s="246" t="s">
        <v>14025</v>
      </c>
      <c r="E1026" s="248">
        <v>20.0</v>
      </c>
      <c r="F1026" s="248">
        <v>400.0</v>
      </c>
    </row>
    <row r="1027">
      <c r="A1027" s="241" t="str">
        <f t="shared" si="1"/>
        <v>CA0189900200</v>
      </c>
      <c r="B1027" s="241" t="str">
        <f t="shared" si="2"/>
        <v>Infinite - Washed Cotton Chest Print T Shirt (Indigo) (S)</v>
      </c>
      <c r="C1027" s="227">
        <f t="shared" si="3"/>
        <v>2.833333333</v>
      </c>
      <c r="D1027" s="246" t="s">
        <v>14026</v>
      </c>
      <c r="E1027" s="248">
        <v>34.0</v>
      </c>
      <c r="F1027" s="248">
        <v>680.0</v>
      </c>
    </row>
    <row r="1028">
      <c r="A1028" s="241" t="str">
        <f t="shared" si="1"/>
        <v>CA0189900300</v>
      </c>
      <c r="B1028" s="241" t="str">
        <f t="shared" si="2"/>
        <v>Infinite - Washed Cotton Chest Print T Shirt (Indigo) (M)</v>
      </c>
      <c r="C1028" s="227">
        <f t="shared" si="3"/>
        <v>5.083333333</v>
      </c>
      <c r="D1028" s="246" t="s">
        <v>14027</v>
      </c>
      <c r="E1028" s="248">
        <v>61.0</v>
      </c>
      <c r="F1028" s="248">
        <v>1220.0</v>
      </c>
    </row>
    <row r="1029">
      <c r="A1029" s="241" t="str">
        <f t="shared" si="1"/>
        <v>CA0189900400</v>
      </c>
      <c r="B1029" s="241" t="str">
        <f t="shared" si="2"/>
        <v>Infinite - Washed Cotton Chest Print T Shirt (Indigo) (L)</v>
      </c>
      <c r="C1029" s="227">
        <f t="shared" si="3"/>
        <v>4.666666667</v>
      </c>
      <c r="D1029" s="246" t="s">
        <v>14028</v>
      </c>
      <c r="E1029" s="248">
        <v>56.0</v>
      </c>
      <c r="F1029" s="248">
        <v>1120.0</v>
      </c>
    </row>
    <row r="1030">
      <c r="A1030" s="241" t="str">
        <f t="shared" si="1"/>
        <v>CA0189900500</v>
      </c>
      <c r="B1030" s="241" t="str">
        <f t="shared" si="2"/>
        <v>Infinite - Washed Cotton Chest Print T Shirt (Indigo) (XL)</v>
      </c>
      <c r="C1030" s="227">
        <f t="shared" si="3"/>
        <v>2.25</v>
      </c>
      <c r="D1030" s="246" t="s">
        <v>14029</v>
      </c>
      <c r="E1030" s="248">
        <v>27.0</v>
      </c>
      <c r="F1030" s="248">
        <v>540.0</v>
      </c>
    </row>
    <row r="1031">
      <c r="A1031" s="241" t="str">
        <f t="shared" si="1"/>
        <v>CA0190000200</v>
      </c>
      <c r="B1031" s="241" t="str">
        <f t="shared" si="2"/>
        <v>Infinite - Washed Cotton Chest Print T Shirt (Beige) (S)</v>
      </c>
      <c r="C1031" s="227">
        <f t="shared" si="3"/>
        <v>8.833333333</v>
      </c>
      <c r="D1031" s="246" t="s">
        <v>14030</v>
      </c>
      <c r="E1031" s="248">
        <v>106.0</v>
      </c>
      <c r="F1031" s="248">
        <v>2120.0</v>
      </c>
    </row>
    <row r="1032">
      <c r="A1032" s="241" t="str">
        <f t="shared" si="1"/>
        <v>CA0190000300</v>
      </c>
      <c r="B1032" s="241" t="str">
        <f t="shared" si="2"/>
        <v>Infinite - Washed Cotton Chest Print T Shirt (Beige) (M)</v>
      </c>
      <c r="C1032" s="227">
        <f t="shared" si="3"/>
        <v>11</v>
      </c>
      <c r="D1032" s="246" t="s">
        <v>14031</v>
      </c>
      <c r="E1032" s="248">
        <v>132.0</v>
      </c>
      <c r="F1032" s="248">
        <v>2640.0</v>
      </c>
    </row>
    <row r="1033">
      <c r="A1033" s="241" t="str">
        <f t="shared" si="1"/>
        <v>CA0190000400</v>
      </c>
      <c r="B1033" s="241" t="str">
        <f t="shared" si="2"/>
        <v>Infinite - Washed Cotton Chest Print T Shirt (Beige) (L)</v>
      </c>
      <c r="C1033" s="227">
        <f t="shared" si="3"/>
        <v>8.833333333</v>
      </c>
      <c r="D1033" s="246" t="s">
        <v>14032</v>
      </c>
      <c r="E1033" s="248">
        <v>106.0</v>
      </c>
      <c r="F1033" s="248">
        <v>2120.0</v>
      </c>
    </row>
    <row r="1034">
      <c r="A1034" s="241" t="str">
        <f t="shared" si="1"/>
        <v>CA0190000500</v>
      </c>
      <c r="B1034" s="241" t="str">
        <f t="shared" si="2"/>
        <v>Infinite - Washed Cotton Chest Print T Shirt (Beige) (XL)</v>
      </c>
      <c r="C1034" s="227">
        <f t="shared" si="3"/>
        <v>6.083333333</v>
      </c>
      <c r="D1034" s="246" t="s">
        <v>14033</v>
      </c>
      <c r="E1034" s="248">
        <v>73.0</v>
      </c>
      <c r="F1034" s="248">
        <v>1460.0</v>
      </c>
    </row>
    <row r="1035">
      <c r="A1035" s="241" t="str">
        <f t="shared" si="1"/>
        <v>CA0190496700</v>
      </c>
      <c r="B1035" s="241" t="str">
        <f t="shared" si="2"/>
        <v>Devi Consecrated Silk Saree Assorted 56</v>
      </c>
      <c r="C1035" s="227">
        <f t="shared" si="3"/>
        <v>0.08333333333</v>
      </c>
      <c r="D1035" s="246" t="s">
        <v>7254</v>
      </c>
      <c r="E1035" s="248">
        <v>1.0</v>
      </c>
      <c r="F1035" s="248">
        <v>150.0</v>
      </c>
    </row>
    <row r="1036">
      <c r="A1036" s="241" t="str">
        <f t="shared" si="1"/>
        <v>CA0191600009</v>
      </c>
      <c r="B1036" s="241" t="str">
        <f t="shared" si="2"/>
        <v>Antique hammered silver cuff</v>
      </c>
      <c r="C1036" s="227">
        <f t="shared" si="3"/>
        <v>0.1666666667</v>
      </c>
      <c r="D1036" s="246" t="s">
        <v>14044</v>
      </c>
      <c r="E1036" s="248">
        <v>2.0</v>
      </c>
      <c r="F1036" s="248">
        <v>300.0</v>
      </c>
    </row>
    <row r="1037">
      <c r="A1037" s="241" t="str">
        <f t="shared" si="1"/>
        <v>CA0191900009</v>
      </c>
      <c r="B1037" s="241" t="str">
        <f t="shared" si="2"/>
        <v>Silver Sarpa earring</v>
      </c>
      <c r="C1037" s="227">
        <f t="shared" si="3"/>
        <v>0.6666666667</v>
      </c>
      <c r="D1037" s="246" t="s">
        <v>14045</v>
      </c>
      <c r="E1037" s="248">
        <v>8.0</v>
      </c>
      <c r="F1037" s="248">
        <v>400.0</v>
      </c>
    </row>
    <row r="1038">
      <c r="A1038" s="241" t="str">
        <f t="shared" si="1"/>
        <v>CA0195000200</v>
      </c>
      <c r="B1038" s="241" t="str">
        <f t="shared" si="2"/>
        <v>Miracle of Mind Tshirt (S)</v>
      </c>
      <c r="C1038" s="227">
        <f t="shared" si="3"/>
        <v>17.75</v>
      </c>
      <c r="D1038" s="246" t="s">
        <v>14046</v>
      </c>
      <c r="E1038" s="248">
        <v>213.0</v>
      </c>
      <c r="F1038" s="248">
        <v>2433.18</v>
      </c>
    </row>
    <row r="1039">
      <c r="A1039" s="241" t="str">
        <f t="shared" si="1"/>
        <v>CA0195000300</v>
      </c>
      <c r="B1039" s="241" t="str">
        <f t="shared" si="2"/>
        <v>Miracle of Mind Tshirt (M)</v>
      </c>
      <c r="C1039" s="227">
        <f t="shared" si="3"/>
        <v>27.16666667</v>
      </c>
      <c r="D1039" s="246" t="s">
        <v>14047</v>
      </c>
      <c r="E1039" s="248">
        <v>326.0</v>
      </c>
      <c r="F1039" s="248">
        <v>3481.06</v>
      </c>
    </row>
    <row r="1040">
      <c r="A1040" s="241" t="str">
        <f t="shared" si="1"/>
        <v>CA0195000400</v>
      </c>
      <c r="B1040" s="241" t="str">
        <f t="shared" si="2"/>
        <v>Miracle of Mind Tshirt (L)</v>
      </c>
      <c r="C1040" s="227">
        <f t="shared" si="3"/>
        <v>27.25</v>
      </c>
      <c r="D1040" s="246" t="s">
        <v>14048</v>
      </c>
      <c r="E1040" s="248">
        <v>327.0</v>
      </c>
      <c r="F1040" s="248">
        <v>3743.0</v>
      </c>
    </row>
    <row r="1041">
      <c r="A1041" s="241" t="str">
        <f t="shared" si="1"/>
        <v>CA0195000500</v>
      </c>
      <c r="B1041" s="241" t="str">
        <f t="shared" si="2"/>
        <v>Miracle of Mind Tshirt (XL)</v>
      </c>
      <c r="C1041" s="227">
        <f t="shared" si="3"/>
        <v>12.16666667</v>
      </c>
      <c r="D1041" s="246" t="s">
        <v>14049</v>
      </c>
      <c r="E1041" s="248">
        <v>146.0</v>
      </c>
      <c r="F1041" s="248">
        <v>1672.12</v>
      </c>
    </row>
    <row r="1042">
      <c r="A1042" s="241" t="str">
        <f t="shared" si="1"/>
        <v>CA0201800100</v>
      </c>
      <c r="B1042" s="241" t="str">
        <f t="shared" si="2"/>
        <v>MBK (MODERN BASIC KURTA) // LS //WHITE - NWC (XS)</v>
      </c>
      <c r="C1042" s="227">
        <f t="shared" si="3"/>
        <v>1.833333333</v>
      </c>
      <c r="D1042" s="246" t="s">
        <v>14051</v>
      </c>
      <c r="E1042" s="248">
        <v>22.0</v>
      </c>
      <c r="F1042" s="248">
        <v>572.0</v>
      </c>
    </row>
    <row r="1043">
      <c r="A1043" s="241" t="str">
        <f t="shared" si="1"/>
        <v>CA0201800200</v>
      </c>
      <c r="B1043" s="241" t="str">
        <f t="shared" si="2"/>
        <v>MBK (MODERN BASIC KURTA) // LS //WHITE - NWC (S)</v>
      </c>
      <c r="C1043" s="227">
        <f t="shared" si="3"/>
        <v>2.333333333</v>
      </c>
      <c r="D1043" s="246" t="s">
        <v>14053</v>
      </c>
      <c r="E1043" s="248">
        <v>28.0</v>
      </c>
      <c r="F1043" s="248">
        <v>728.0</v>
      </c>
    </row>
    <row r="1044">
      <c r="A1044" s="241" t="str">
        <f t="shared" si="1"/>
        <v>CA0201800300</v>
      </c>
      <c r="B1044" s="241" t="str">
        <f t="shared" si="2"/>
        <v>MBK (MODERN BASIC KURTA) // LS //WHITE - NWC (M)</v>
      </c>
      <c r="C1044" s="227">
        <f t="shared" si="3"/>
        <v>3.416666667</v>
      </c>
      <c r="D1044" s="246" t="s">
        <v>14054</v>
      </c>
      <c r="E1044" s="248">
        <v>41.0</v>
      </c>
      <c r="F1044" s="248">
        <v>1066.0</v>
      </c>
    </row>
    <row r="1045">
      <c r="A1045" s="241" t="str">
        <f t="shared" si="1"/>
        <v>CA0201800400</v>
      </c>
      <c r="B1045" s="241" t="str">
        <f t="shared" si="2"/>
        <v>MBK (MODERN BASIC KURTA) // LS //WHITE - NWC (L)</v>
      </c>
      <c r="C1045" s="227">
        <f t="shared" si="3"/>
        <v>2.25</v>
      </c>
      <c r="D1045" s="246" t="s">
        <v>14055</v>
      </c>
      <c r="E1045" s="248">
        <v>27.0</v>
      </c>
      <c r="F1045" s="248">
        <v>702.0</v>
      </c>
    </row>
    <row r="1046">
      <c r="A1046" s="241" t="str">
        <f t="shared" si="1"/>
        <v>CA0201800500</v>
      </c>
      <c r="B1046" s="241" t="str">
        <f t="shared" si="2"/>
        <v>MBK (MODERN BASIC KURTA) // LS //WHITE - NWC (XL)</v>
      </c>
      <c r="C1046" s="227">
        <f t="shared" si="3"/>
        <v>1.416666667</v>
      </c>
      <c r="D1046" s="246" t="s">
        <v>14056</v>
      </c>
      <c r="E1046" s="248">
        <v>17.0</v>
      </c>
      <c r="F1046" s="248">
        <v>442.0</v>
      </c>
    </row>
    <row r="1047">
      <c r="A1047" s="241" t="str">
        <f t="shared" si="1"/>
        <v>CA0201900100</v>
      </c>
      <c r="B1047" s="241" t="str">
        <f t="shared" si="2"/>
        <v>MBK (MODERN BASIC KURTA) // LS // TAUPE - NWC (XS)</v>
      </c>
      <c r="C1047" s="227">
        <f t="shared" si="3"/>
        <v>1.166666667</v>
      </c>
      <c r="D1047" s="246" t="s">
        <v>14057</v>
      </c>
      <c r="E1047" s="248">
        <v>14.0</v>
      </c>
      <c r="F1047" s="248">
        <v>364.0</v>
      </c>
    </row>
    <row r="1048">
      <c r="A1048" s="241" t="str">
        <f t="shared" si="1"/>
        <v>CA0201900200</v>
      </c>
      <c r="B1048" s="241" t="str">
        <f t="shared" si="2"/>
        <v>MBK (MODERN BASIC KURTA) // LS // TAUPE - NWC (S)</v>
      </c>
      <c r="C1048" s="227">
        <f t="shared" si="3"/>
        <v>1.583333333</v>
      </c>
      <c r="D1048" s="246" t="s">
        <v>14059</v>
      </c>
      <c r="E1048" s="248">
        <v>19.0</v>
      </c>
      <c r="F1048" s="248">
        <v>494.0</v>
      </c>
    </row>
    <row r="1049">
      <c r="A1049" s="241" t="str">
        <f t="shared" si="1"/>
        <v>CA0201900300</v>
      </c>
      <c r="B1049" s="241" t="str">
        <f t="shared" si="2"/>
        <v>MBK (MODERN BASIC KURTA) // LS // TAUPE - NWC (M)</v>
      </c>
      <c r="C1049" s="227">
        <f t="shared" si="3"/>
        <v>2.416666667</v>
      </c>
      <c r="D1049" s="246" t="s">
        <v>14060</v>
      </c>
      <c r="E1049" s="248">
        <v>29.0</v>
      </c>
      <c r="F1049" s="248">
        <v>754.0</v>
      </c>
    </row>
    <row r="1050">
      <c r="A1050" s="241" t="str">
        <f t="shared" si="1"/>
        <v>CA0201900400</v>
      </c>
      <c r="B1050" s="241" t="str">
        <f t="shared" si="2"/>
        <v>MBK (MODERN BASIC KURTA) // LS // TAUPE - NWC (L)</v>
      </c>
      <c r="C1050" s="227">
        <f t="shared" si="3"/>
        <v>1.416666667</v>
      </c>
      <c r="D1050" s="246" t="s">
        <v>14061</v>
      </c>
      <c r="E1050" s="248">
        <v>17.0</v>
      </c>
      <c r="F1050" s="248">
        <v>442.0</v>
      </c>
    </row>
    <row r="1051">
      <c r="A1051" s="241" t="str">
        <f t="shared" si="1"/>
        <v>CA0201900500</v>
      </c>
      <c r="B1051" s="241" t="str">
        <f t="shared" si="2"/>
        <v>MBK (MODERN BASIC KURTA) // LS // TAUPE - NWC (XL)</v>
      </c>
      <c r="C1051" s="227">
        <f t="shared" si="3"/>
        <v>1.333333333</v>
      </c>
      <c r="D1051" s="246" t="s">
        <v>14062</v>
      </c>
      <c r="E1051" s="248">
        <v>16.0</v>
      </c>
      <c r="F1051" s="248">
        <v>416.0</v>
      </c>
    </row>
    <row r="1052">
      <c r="A1052" s="241" t="str">
        <f t="shared" si="1"/>
        <v>CA0202000100</v>
      </c>
      <c r="B1052" s="241" t="str">
        <f t="shared" si="2"/>
        <v>TRADITIONAL KURTA // ¾ SLV // WHITE - NWC (XS)</v>
      </c>
      <c r="C1052" s="227">
        <f t="shared" si="3"/>
        <v>1.583333333</v>
      </c>
      <c r="D1052" s="246" t="s">
        <v>17939</v>
      </c>
      <c r="E1052" s="248">
        <v>19.0</v>
      </c>
      <c r="F1052" s="248">
        <v>494.0</v>
      </c>
    </row>
    <row r="1053">
      <c r="A1053" s="241" t="str">
        <f t="shared" si="1"/>
        <v>CA0202000200</v>
      </c>
      <c r="B1053" s="241" t="str">
        <f t="shared" si="2"/>
        <v>TRADITIONAL KURTA // ¾ SLV // WHITE - NWC (S)</v>
      </c>
      <c r="C1053" s="227">
        <f t="shared" si="3"/>
        <v>3</v>
      </c>
      <c r="D1053" s="246" t="s">
        <v>17940</v>
      </c>
      <c r="E1053" s="248">
        <v>36.0</v>
      </c>
      <c r="F1053" s="248">
        <v>936.0</v>
      </c>
    </row>
    <row r="1054">
      <c r="A1054" s="241" t="str">
        <f t="shared" si="1"/>
        <v>CA0202000300</v>
      </c>
      <c r="B1054" s="241" t="str">
        <f t="shared" si="2"/>
        <v>TRADITIONAL KURTA // ¾ SLV // WHITE - NWC (M)</v>
      </c>
      <c r="C1054" s="227">
        <f t="shared" si="3"/>
        <v>3.25</v>
      </c>
      <c r="D1054" s="246" t="s">
        <v>17941</v>
      </c>
      <c r="E1054" s="248">
        <v>39.0</v>
      </c>
      <c r="F1054" s="248">
        <v>1014.0</v>
      </c>
    </row>
    <row r="1055">
      <c r="A1055" s="241" t="str">
        <f t="shared" si="1"/>
        <v>CA0202000400</v>
      </c>
      <c r="B1055" s="241" t="str">
        <f t="shared" si="2"/>
        <v>TRADITIONAL KURTA // ¾ SLV // WHITE - NWC (L)</v>
      </c>
      <c r="C1055" s="227">
        <f t="shared" si="3"/>
        <v>2.333333333</v>
      </c>
      <c r="D1055" s="246" t="s">
        <v>17942</v>
      </c>
      <c r="E1055" s="248">
        <v>28.0</v>
      </c>
      <c r="F1055" s="248">
        <v>697.72</v>
      </c>
    </row>
    <row r="1056">
      <c r="A1056" s="241" t="str">
        <f t="shared" si="1"/>
        <v>CA0202000500</v>
      </c>
      <c r="B1056" s="241" t="str">
        <f t="shared" si="2"/>
        <v>TRADITIONAL KURTA // ¾ SLV // WHITE - NWC (XL)</v>
      </c>
      <c r="C1056" s="227">
        <f t="shared" si="3"/>
        <v>1.25</v>
      </c>
      <c r="D1056" s="246" t="s">
        <v>17943</v>
      </c>
      <c r="E1056" s="248">
        <v>15.0</v>
      </c>
      <c r="F1056" s="248">
        <v>390.0</v>
      </c>
    </row>
    <row r="1057">
      <c r="A1057" s="241" t="str">
        <f t="shared" si="1"/>
        <v>CA0202100100</v>
      </c>
      <c r="B1057" s="241" t="str">
        <f t="shared" si="2"/>
        <v>TRADITIONAL KURTA // ¾ SLV // RED - NWC (XS)</v>
      </c>
      <c r="C1057" s="227">
        <f t="shared" si="3"/>
        <v>2.666666667</v>
      </c>
      <c r="D1057" s="246" t="s">
        <v>14069</v>
      </c>
      <c r="E1057" s="248">
        <v>32.0</v>
      </c>
      <c r="F1057" s="248">
        <v>832.0</v>
      </c>
    </row>
    <row r="1058">
      <c r="A1058" s="241" t="str">
        <f t="shared" si="1"/>
        <v>CA0202100200</v>
      </c>
      <c r="B1058" s="241" t="str">
        <f t="shared" si="2"/>
        <v>TRADITIONAL KURTA // ¾ SLV // RED - NWC (S)</v>
      </c>
      <c r="C1058" s="227">
        <f t="shared" si="3"/>
        <v>3.083333333</v>
      </c>
      <c r="D1058" s="246" t="s">
        <v>14071</v>
      </c>
      <c r="E1058" s="248">
        <v>37.0</v>
      </c>
      <c r="F1058" s="248">
        <v>962.0</v>
      </c>
    </row>
    <row r="1059">
      <c r="A1059" s="241" t="str">
        <f t="shared" si="1"/>
        <v>CA0202100300</v>
      </c>
      <c r="B1059" s="241" t="str">
        <f t="shared" si="2"/>
        <v>TRADITIONAL KURTA // ¾ SLV // RED - NWC (M)</v>
      </c>
      <c r="C1059" s="227">
        <f t="shared" si="3"/>
        <v>3.666666667</v>
      </c>
      <c r="D1059" s="246" t="s">
        <v>14072</v>
      </c>
      <c r="E1059" s="248">
        <v>44.0</v>
      </c>
      <c r="F1059" s="248">
        <v>1144.0</v>
      </c>
    </row>
    <row r="1060">
      <c r="A1060" s="241" t="str">
        <f t="shared" si="1"/>
        <v>CA0202100400</v>
      </c>
      <c r="B1060" s="241" t="str">
        <f t="shared" si="2"/>
        <v>TRADITIONAL KURTA // ¾ SLV // RED - NWC (L)</v>
      </c>
      <c r="C1060" s="227">
        <f t="shared" si="3"/>
        <v>2.333333333</v>
      </c>
      <c r="D1060" s="246" t="s">
        <v>14073</v>
      </c>
      <c r="E1060" s="248">
        <v>28.0</v>
      </c>
      <c r="F1060" s="248">
        <v>728.0</v>
      </c>
    </row>
    <row r="1061">
      <c r="A1061" s="241" t="str">
        <f t="shared" si="1"/>
        <v>CA0202100500</v>
      </c>
      <c r="B1061" s="241" t="str">
        <f t="shared" si="2"/>
        <v>TRADITIONAL KURTA // ¾ SLV // RED - NWC (XL)</v>
      </c>
      <c r="C1061" s="227">
        <f t="shared" si="3"/>
        <v>1.333333333</v>
      </c>
      <c r="D1061" s="246" t="s">
        <v>14074</v>
      </c>
      <c r="E1061" s="248">
        <v>16.0</v>
      </c>
      <c r="F1061" s="248">
        <v>416.0</v>
      </c>
    </row>
    <row r="1062">
      <c r="A1062" s="241" t="str">
        <f t="shared" si="1"/>
        <v>CA0202200100</v>
      </c>
      <c r="B1062" s="241" t="str">
        <f t="shared" si="2"/>
        <v>LS RELAXED HENLEY // RUST - NWC (XS)</v>
      </c>
      <c r="C1062" s="227">
        <f t="shared" si="3"/>
        <v>2.25</v>
      </c>
      <c r="D1062" s="246" t="s">
        <v>14075</v>
      </c>
      <c r="E1062" s="248">
        <v>27.0</v>
      </c>
      <c r="F1062" s="248">
        <v>810.0</v>
      </c>
    </row>
    <row r="1063">
      <c r="A1063" s="241" t="str">
        <f t="shared" si="1"/>
        <v>CA0202200200</v>
      </c>
      <c r="B1063" s="241" t="str">
        <f t="shared" si="2"/>
        <v>LS RELAXED HENLEY // RUST - NWC (S)</v>
      </c>
      <c r="C1063" s="227">
        <f t="shared" si="3"/>
        <v>2.083333333</v>
      </c>
      <c r="D1063" s="246" t="s">
        <v>14077</v>
      </c>
      <c r="E1063" s="248">
        <v>25.0</v>
      </c>
      <c r="F1063" s="248">
        <v>750.0</v>
      </c>
    </row>
    <row r="1064">
      <c r="A1064" s="241" t="str">
        <f t="shared" si="1"/>
        <v>CA0202200300</v>
      </c>
      <c r="B1064" s="241" t="str">
        <f t="shared" si="2"/>
        <v>LS RELAXED HENLEY // RUST - NWC (M)</v>
      </c>
      <c r="C1064" s="227">
        <f t="shared" si="3"/>
        <v>2.5</v>
      </c>
      <c r="D1064" s="246" t="s">
        <v>14078</v>
      </c>
      <c r="E1064" s="248">
        <v>30.0</v>
      </c>
      <c r="F1064" s="248">
        <v>900.0</v>
      </c>
    </row>
    <row r="1065">
      <c r="A1065" s="241" t="str">
        <f t="shared" si="1"/>
        <v>CA0202200400</v>
      </c>
      <c r="B1065" s="241" t="str">
        <f t="shared" si="2"/>
        <v>LS RELAXED HENLEY // RUST - NWC (L)</v>
      </c>
      <c r="C1065" s="227">
        <f t="shared" si="3"/>
        <v>1.416666667</v>
      </c>
      <c r="D1065" s="246" t="s">
        <v>14079</v>
      </c>
      <c r="E1065" s="248">
        <v>17.0</v>
      </c>
      <c r="F1065" s="248">
        <v>508.0</v>
      </c>
    </row>
    <row r="1066">
      <c r="A1066" s="241" t="str">
        <f t="shared" si="1"/>
        <v>CA0202200500</v>
      </c>
      <c r="B1066" s="241" t="str">
        <f t="shared" si="2"/>
        <v>LS RELAXED HENLEY // RUST - NWC (XL)</v>
      </c>
      <c r="C1066" s="227">
        <f t="shared" si="3"/>
        <v>0.75</v>
      </c>
      <c r="D1066" s="246" t="s">
        <v>14080</v>
      </c>
      <c r="E1066" s="248">
        <v>9.0</v>
      </c>
      <c r="F1066" s="248">
        <v>270.0</v>
      </c>
    </row>
    <row r="1067">
      <c r="A1067" s="241" t="str">
        <f t="shared" si="1"/>
        <v>CA0202300100</v>
      </c>
      <c r="B1067" s="241" t="str">
        <f t="shared" si="2"/>
        <v>LS RELAXED HENLEY // TWILIGHT - NWC (XS)</v>
      </c>
      <c r="C1067" s="227">
        <f t="shared" si="3"/>
        <v>1.833333333</v>
      </c>
      <c r="D1067" s="246" t="s">
        <v>14081</v>
      </c>
      <c r="E1067" s="248">
        <v>22.0</v>
      </c>
      <c r="F1067" s="248">
        <v>660.0</v>
      </c>
    </row>
    <row r="1068">
      <c r="A1068" s="241" t="str">
        <f t="shared" si="1"/>
        <v>CA0202300200</v>
      </c>
      <c r="B1068" s="241" t="str">
        <f t="shared" si="2"/>
        <v>LS RELAXED HENLEY // TWILIGHT - NWC (S)</v>
      </c>
      <c r="C1068" s="227">
        <f t="shared" si="3"/>
        <v>2.166666667</v>
      </c>
      <c r="D1068" s="246" t="s">
        <v>14083</v>
      </c>
      <c r="E1068" s="248">
        <v>26.0</v>
      </c>
      <c r="F1068" s="248">
        <v>780.0</v>
      </c>
    </row>
    <row r="1069">
      <c r="A1069" s="241" t="str">
        <f t="shared" si="1"/>
        <v>CA0202300300</v>
      </c>
      <c r="B1069" s="241" t="str">
        <f t="shared" si="2"/>
        <v>LS RELAXED HENLEY // TWILIGHT - NWC (M)</v>
      </c>
      <c r="C1069" s="227">
        <f t="shared" si="3"/>
        <v>2.5</v>
      </c>
      <c r="D1069" s="246" t="s">
        <v>14084</v>
      </c>
      <c r="E1069" s="248">
        <v>30.0</v>
      </c>
      <c r="F1069" s="248">
        <v>898.0</v>
      </c>
    </row>
    <row r="1070">
      <c r="A1070" s="241" t="str">
        <f t="shared" si="1"/>
        <v>CA0202300400</v>
      </c>
      <c r="B1070" s="241" t="str">
        <f t="shared" si="2"/>
        <v>LS RELAXED HENLEY // TWILIGHT - NWC (L)</v>
      </c>
      <c r="C1070" s="227">
        <f t="shared" si="3"/>
        <v>1.5</v>
      </c>
      <c r="D1070" s="246" t="s">
        <v>14085</v>
      </c>
      <c r="E1070" s="248">
        <v>18.0</v>
      </c>
      <c r="F1070" s="248">
        <v>540.0</v>
      </c>
    </row>
    <row r="1071">
      <c r="A1071" s="241" t="str">
        <f t="shared" si="1"/>
        <v>CA0202300500</v>
      </c>
      <c r="B1071" s="241" t="str">
        <f t="shared" si="2"/>
        <v>LS RELAXED HENLEY // TWILIGHT - NWC (XL)</v>
      </c>
      <c r="C1071" s="227">
        <f t="shared" si="3"/>
        <v>0.75</v>
      </c>
      <c r="D1071" s="246" t="s">
        <v>14086</v>
      </c>
      <c r="E1071" s="248">
        <v>9.0</v>
      </c>
      <c r="F1071" s="248">
        <v>270.0</v>
      </c>
    </row>
    <row r="1072">
      <c r="A1072" s="241" t="str">
        <f t="shared" si="1"/>
        <v>CA0202400100</v>
      </c>
      <c r="B1072" s="241" t="str">
        <f t="shared" si="2"/>
        <v>LS RELAXED HENLEY // DK SAND - NWC (XS)</v>
      </c>
      <c r="C1072" s="227">
        <f t="shared" si="3"/>
        <v>1.416666667</v>
      </c>
      <c r="D1072" s="246" t="s">
        <v>14087</v>
      </c>
      <c r="E1072" s="248">
        <v>17.0</v>
      </c>
      <c r="F1072" s="248">
        <v>510.0</v>
      </c>
    </row>
    <row r="1073">
      <c r="A1073" s="241" t="str">
        <f t="shared" si="1"/>
        <v>CA0202400200</v>
      </c>
      <c r="B1073" s="241" t="str">
        <f t="shared" si="2"/>
        <v>LS RELAXED HENLEY // DK SAND - NWC (S)</v>
      </c>
      <c r="C1073" s="227">
        <f t="shared" si="3"/>
        <v>2.416666667</v>
      </c>
      <c r="D1073" s="246" t="s">
        <v>14089</v>
      </c>
      <c r="E1073" s="248">
        <v>29.0</v>
      </c>
      <c r="F1073" s="248">
        <v>868.0</v>
      </c>
    </row>
    <row r="1074">
      <c r="A1074" s="241" t="str">
        <f t="shared" si="1"/>
        <v>CA0202400300</v>
      </c>
      <c r="B1074" s="241" t="str">
        <f t="shared" si="2"/>
        <v>LS RELAXED HENLEY // DK SAND - NWC (M)</v>
      </c>
      <c r="C1074" s="227">
        <f t="shared" si="3"/>
        <v>2.75</v>
      </c>
      <c r="D1074" s="246" t="s">
        <v>14090</v>
      </c>
      <c r="E1074" s="248">
        <v>33.0</v>
      </c>
      <c r="F1074" s="248">
        <v>972.0</v>
      </c>
    </row>
    <row r="1075">
      <c r="A1075" s="241" t="str">
        <f t="shared" si="1"/>
        <v>CA0202400400</v>
      </c>
      <c r="B1075" s="241" t="str">
        <f t="shared" si="2"/>
        <v>LS RELAXED HENLEY // DK SAND - NWC (L)</v>
      </c>
      <c r="C1075" s="227">
        <f t="shared" si="3"/>
        <v>1.583333333</v>
      </c>
      <c r="D1075" s="246" t="s">
        <v>14091</v>
      </c>
      <c r="E1075" s="248">
        <v>19.0</v>
      </c>
      <c r="F1075" s="248">
        <v>544.0</v>
      </c>
    </row>
    <row r="1076">
      <c r="A1076" s="241" t="str">
        <f t="shared" si="1"/>
        <v>CA0202400500</v>
      </c>
      <c r="B1076" s="241" t="str">
        <f t="shared" si="2"/>
        <v>LS RELAXED HENLEY // DK SAND - NWC (XL)</v>
      </c>
      <c r="C1076" s="227">
        <f t="shared" si="3"/>
        <v>1</v>
      </c>
      <c r="D1076" s="246" t="s">
        <v>14092</v>
      </c>
      <c r="E1076" s="248">
        <v>12.0</v>
      </c>
      <c r="F1076" s="248">
        <v>354.0</v>
      </c>
    </row>
    <row r="1077">
      <c r="A1077" s="241" t="str">
        <f t="shared" si="1"/>
        <v>CA0202500100</v>
      </c>
      <c r="B1077" s="241" t="str">
        <f t="shared" si="2"/>
        <v>LS RELAXED HENLEY // DK OLIVE - NWC (XS)</v>
      </c>
      <c r="C1077" s="227">
        <f t="shared" si="3"/>
        <v>1.416666667</v>
      </c>
      <c r="D1077" s="246" t="s">
        <v>14093</v>
      </c>
      <c r="E1077" s="248">
        <v>17.0</v>
      </c>
      <c r="F1077" s="248">
        <v>508.0</v>
      </c>
    </row>
    <row r="1078">
      <c r="A1078" s="241" t="str">
        <f t="shared" si="1"/>
        <v>CA0202500200</v>
      </c>
      <c r="B1078" s="241" t="str">
        <f t="shared" si="2"/>
        <v>LS RELAXED HENLEY // DK OLIVE - NWC (S)</v>
      </c>
      <c r="C1078" s="227">
        <f t="shared" si="3"/>
        <v>2.416666667</v>
      </c>
      <c r="D1078" s="246" t="s">
        <v>14095</v>
      </c>
      <c r="E1078" s="248">
        <v>29.0</v>
      </c>
      <c r="F1078" s="248">
        <v>846.0</v>
      </c>
    </row>
    <row r="1079">
      <c r="A1079" s="241" t="str">
        <f t="shared" si="1"/>
        <v>CA0202500300</v>
      </c>
      <c r="B1079" s="241" t="str">
        <f t="shared" si="2"/>
        <v>LS RELAXED HENLEY // DK OLIVE - NWC (M)</v>
      </c>
      <c r="C1079" s="227">
        <f t="shared" si="3"/>
        <v>2.75</v>
      </c>
      <c r="D1079" s="246" t="s">
        <v>14096</v>
      </c>
      <c r="E1079" s="248">
        <v>33.0</v>
      </c>
      <c r="F1079" s="248">
        <v>978.03</v>
      </c>
    </row>
    <row r="1080">
      <c r="A1080" s="241" t="str">
        <f t="shared" si="1"/>
        <v>CA0202500400</v>
      </c>
      <c r="B1080" s="241" t="str">
        <f t="shared" si="2"/>
        <v>LS RELAXED HENLEY // DK OLIVE - NWC (L)</v>
      </c>
      <c r="C1080" s="227">
        <f t="shared" si="3"/>
        <v>1.666666667</v>
      </c>
      <c r="D1080" s="246" t="s">
        <v>14097</v>
      </c>
      <c r="E1080" s="248">
        <v>20.0</v>
      </c>
      <c r="F1080" s="248">
        <v>593.97</v>
      </c>
    </row>
    <row r="1081">
      <c r="A1081" s="241" t="str">
        <f t="shared" si="1"/>
        <v>CA0202500500</v>
      </c>
      <c r="B1081" s="241" t="str">
        <f t="shared" si="2"/>
        <v>LS RELAXED HENLEY // DK OLIVE - NWC (XL)</v>
      </c>
      <c r="C1081" s="227">
        <f t="shared" si="3"/>
        <v>1.083333333</v>
      </c>
      <c r="D1081" s="246" t="s">
        <v>14098</v>
      </c>
      <c r="E1081" s="248">
        <v>13.0</v>
      </c>
      <c r="F1081" s="248">
        <v>390.0</v>
      </c>
    </row>
    <row r="1082">
      <c r="A1082" s="241" t="str">
        <f t="shared" si="1"/>
        <v>CA0202600100</v>
      </c>
      <c r="B1082" s="241" t="str">
        <f t="shared" si="2"/>
        <v>LS PEASANT // RUST - NWC (XS)</v>
      </c>
      <c r="C1082" s="227">
        <f t="shared" si="3"/>
        <v>1.916666667</v>
      </c>
      <c r="D1082" s="246" t="s">
        <v>14099</v>
      </c>
      <c r="E1082" s="248">
        <v>23.0</v>
      </c>
      <c r="F1082" s="248">
        <v>775.2</v>
      </c>
    </row>
    <row r="1083">
      <c r="A1083" s="241" t="str">
        <f t="shared" si="1"/>
        <v>CA0202600200</v>
      </c>
      <c r="B1083" s="241" t="str">
        <f t="shared" si="2"/>
        <v>LS PEASANT // RUST - NWC (S)</v>
      </c>
      <c r="C1083" s="227">
        <f t="shared" si="3"/>
        <v>1.75</v>
      </c>
      <c r="D1083" s="246" t="s">
        <v>14101</v>
      </c>
      <c r="E1083" s="248">
        <v>21.0</v>
      </c>
      <c r="F1083" s="248">
        <v>707.2</v>
      </c>
    </row>
    <row r="1084">
      <c r="A1084" s="241" t="str">
        <f t="shared" si="1"/>
        <v>CA0202600300</v>
      </c>
      <c r="B1084" s="241" t="str">
        <f t="shared" si="2"/>
        <v>LS PEASANT // RUST - NWC (M)</v>
      </c>
      <c r="C1084" s="227">
        <f t="shared" si="3"/>
        <v>2</v>
      </c>
      <c r="D1084" s="246" t="s">
        <v>14102</v>
      </c>
      <c r="E1084" s="248">
        <v>24.0</v>
      </c>
      <c r="F1084" s="248">
        <v>816.0</v>
      </c>
    </row>
    <row r="1085">
      <c r="A1085" s="241" t="str">
        <f t="shared" si="1"/>
        <v>CA0202600400</v>
      </c>
      <c r="B1085" s="241" t="str">
        <f t="shared" si="2"/>
        <v>LS PEASANT // RUST - NWC (L)</v>
      </c>
      <c r="C1085" s="227">
        <f t="shared" si="3"/>
        <v>1.25</v>
      </c>
      <c r="D1085" s="246" t="s">
        <v>14103</v>
      </c>
      <c r="E1085" s="248">
        <v>15.0</v>
      </c>
      <c r="F1085" s="248">
        <v>507.2</v>
      </c>
    </row>
    <row r="1086">
      <c r="A1086" s="241" t="str">
        <f t="shared" si="1"/>
        <v>CA0202600500</v>
      </c>
      <c r="B1086" s="241" t="str">
        <f t="shared" si="2"/>
        <v>LS PEASANT // RUST - NWC (XL)</v>
      </c>
      <c r="C1086" s="227">
        <f t="shared" si="3"/>
        <v>1.083333333</v>
      </c>
      <c r="D1086" s="246" t="s">
        <v>14104</v>
      </c>
      <c r="E1086" s="248">
        <v>13.0</v>
      </c>
      <c r="F1086" s="248">
        <v>442.0</v>
      </c>
    </row>
    <row r="1087">
      <c r="A1087" s="241" t="str">
        <f t="shared" si="1"/>
        <v>CA0202700100</v>
      </c>
      <c r="B1087" s="241" t="str">
        <f t="shared" si="2"/>
        <v>LS PEASANT // OCHRE - NWC (XS)</v>
      </c>
      <c r="C1087" s="227">
        <f t="shared" si="3"/>
        <v>1.583333333</v>
      </c>
      <c r="D1087" s="246" t="s">
        <v>14105</v>
      </c>
      <c r="E1087" s="248">
        <v>19.0</v>
      </c>
      <c r="F1087" s="248">
        <v>540.96</v>
      </c>
    </row>
    <row r="1088">
      <c r="A1088" s="241" t="str">
        <f t="shared" si="1"/>
        <v>CA0202700200</v>
      </c>
      <c r="B1088" s="241" t="str">
        <f t="shared" si="2"/>
        <v>LS PEASANT // OCHRE - NWC (S)</v>
      </c>
      <c r="C1088" s="227">
        <f t="shared" si="3"/>
        <v>2.416666667</v>
      </c>
      <c r="D1088" s="246" t="s">
        <v>14107</v>
      </c>
      <c r="E1088" s="248">
        <v>29.0</v>
      </c>
      <c r="F1088" s="248">
        <v>839.68</v>
      </c>
    </row>
    <row r="1089">
      <c r="A1089" s="241" t="str">
        <f t="shared" si="1"/>
        <v>CA0202700300</v>
      </c>
      <c r="B1089" s="241" t="str">
        <f t="shared" si="2"/>
        <v>LS PEASANT // OCHRE - NWC (M)</v>
      </c>
      <c r="C1089" s="227">
        <f t="shared" si="3"/>
        <v>2.166666667</v>
      </c>
      <c r="D1089" s="246" t="s">
        <v>14108</v>
      </c>
      <c r="E1089" s="248">
        <v>26.0</v>
      </c>
      <c r="F1089" s="248">
        <v>730.88</v>
      </c>
    </row>
    <row r="1090">
      <c r="A1090" s="241" t="str">
        <f t="shared" si="1"/>
        <v>CA0202700400</v>
      </c>
      <c r="B1090" s="241" t="str">
        <f t="shared" si="2"/>
        <v>LS PEASANT // OCHRE - NWC (L)</v>
      </c>
      <c r="C1090" s="227">
        <f t="shared" si="3"/>
        <v>1.166666667</v>
      </c>
      <c r="D1090" s="246" t="s">
        <v>14109</v>
      </c>
      <c r="E1090" s="248">
        <v>14.0</v>
      </c>
      <c r="F1090" s="248">
        <v>329.68</v>
      </c>
    </row>
    <row r="1091">
      <c r="A1091" s="241" t="str">
        <f t="shared" si="1"/>
        <v>CA0202700500</v>
      </c>
      <c r="B1091" s="241" t="str">
        <f t="shared" si="2"/>
        <v>LS PEASANT // OCHRE - NWC (XL)</v>
      </c>
      <c r="C1091" s="227">
        <f t="shared" si="3"/>
        <v>0.8333333333</v>
      </c>
      <c r="D1091" s="246" t="s">
        <v>14110</v>
      </c>
      <c r="E1091" s="248">
        <v>10.0</v>
      </c>
      <c r="F1091" s="248">
        <v>248.55</v>
      </c>
    </row>
    <row r="1092">
      <c r="A1092" s="241" t="str">
        <f t="shared" si="1"/>
        <v>CA0202800100</v>
      </c>
      <c r="B1092" s="241" t="str">
        <f t="shared" si="2"/>
        <v>LS PEASANT // SURYA - NWC (XS)</v>
      </c>
      <c r="C1092" s="227">
        <f t="shared" si="3"/>
        <v>1.666666667</v>
      </c>
      <c r="D1092" s="246" t="s">
        <v>14111</v>
      </c>
      <c r="E1092" s="248">
        <v>20.0</v>
      </c>
      <c r="F1092" s="248">
        <v>585.75</v>
      </c>
    </row>
    <row r="1093">
      <c r="A1093" s="241" t="str">
        <f t="shared" si="1"/>
        <v>CA0202800200</v>
      </c>
      <c r="B1093" s="241" t="str">
        <f t="shared" si="2"/>
        <v>LS PEASANT // SURYA - NWC (S)</v>
      </c>
      <c r="C1093" s="227">
        <f t="shared" si="3"/>
        <v>2.083333333</v>
      </c>
      <c r="D1093" s="246" t="s">
        <v>14113</v>
      </c>
      <c r="E1093" s="248">
        <v>25.0</v>
      </c>
      <c r="F1093" s="248">
        <v>744.26</v>
      </c>
    </row>
    <row r="1094">
      <c r="A1094" s="241" t="str">
        <f t="shared" si="1"/>
        <v>CA0202800300</v>
      </c>
      <c r="B1094" s="241" t="str">
        <f t="shared" si="2"/>
        <v>LS PEASANT // SURYA - NWC (M)</v>
      </c>
      <c r="C1094" s="227">
        <f t="shared" si="3"/>
        <v>2.333333333</v>
      </c>
      <c r="D1094" s="246" t="s">
        <v>14114</v>
      </c>
      <c r="E1094" s="248">
        <v>28.0</v>
      </c>
      <c r="F1094" s="248">
        <v>809.68</v>
      </c>
    </row>
    <row r="1095">
      <c r="A1095" s="241" t="str">
        <f t="shared" si="1"/>
        <v>CA0202800400</v>
      </c>
      <c r="B1095" s="241" t="str">
        <f t="shared" si="2"/>
        <v>LS PEASANT // SURYA - NWC (L)</v>
      </c>
      <c r="C1095" s="227">
        <f t="shared" si="3"/>
        <v>1.833333333</v>
      </c>
      <c r="D1095" s="246" t="s">
        <v>14115</v>
      </c>
      <c r="E1095" s="248">
        <v>22.0</v>
      </c>
      <c r="F1095" s="248">
        <v>588.09</v>
      </c>
    </row>
    <row r="1096">
      <c r="A1096" s="241" t="str">
        <f t="shared" si="1"/>
        <v>CA0202800500</v>
      </c>
      <c r="B1096" s="241" t="str">
        <f t="shared" si="2"/>
        <v>LS PEASANT // SURYA - NWC (XL)</v>
      </c>
      <c r="C1096" s="227">
        <f t="shared" si="3"/>
        <v>1</v>
      </c>
      <c r="D1096" s="246" t="s">
        <v>14116</v>
      </c>
      <c r="E1096" s="248">
        <v>12.0</v>
      </c>
      <c r="F1096" s="248">
        <v>329.24</v>
      </c>
    </row>
    <row r="1097">
      <c r="A1097" s="241" t="str">
        <f t="shared" si="1"/>
        <v>CA0202900100</v>
      </c>
      <c r="B1097" s="241" t="str">
        <f t="shared" si="2"/>
        <v>LS PEASANT // LOTUS - NWC (XS)</v>
      </c>
      <c r="C1097" s="227">
        <f t="shared" si="3"/>
        <v>2.166666667</v>
      </c>
      <c r="D1097" s="246" t="s">
        <v>14117</v>
      </c>
      <c r="E1097" s="248">
        <v>26.0</v>
      </c>
      <c r="F1097" s="248">
        <v>908.0</v>
      </c>
    </row>
    <row r="1098">
      <c r="A1098" s="241" t="str">
        <f t="shared" si="1"/>
        <v>CA0202900200</v>
      </c>
      <c r="B1098" s="241" t="str">
        <f t="shared" si="2"/>
        <v>LS PEASANT // LOTUS - NWC (S)</v>
      </c>
      <c r="C1098" s="227">
        <f t="shared" si="3"/>
        <v>1.75</v>
      </c>
      <c r="D1098" s="246" t="s">
        <v>14120</v>
      </c>
      <c r="E1098" s="248">
        <v>21.0</v>
      </c>
      <c r="F1098" s="248">
        <v>718.0</v>
      </c>
    </row>
    <row r="1099">
      <c r="A1099" s="241" t="str">
        <f t="shared" si="1"/>
        <v>CA0202900300</v>
      </c>
      <c r="B1099" s="241" t="str">
        <f t="shared" si="2"/>
        <v>LS PEASANT // LOTUS - NWC (M)</v>
      </c>
      <c r="C1099" s="227">
        <f t="shared" si="3"/>
        <v>2.416666667</v>
      </c>
      <c r="D1099" s="246" t="s">
        <v>14122</v>
      </c>
      <c r="E1099" s="248">
        <v>29.0</v>
      </c>
      <c r="F1099" s="248">
        <v>998.0</v>
      </c>
    </row>
    <row r="1100">
      <c r="A1100" s="241" t="str">
        <f t="shared" si="1"/>
        <v>CA0202900400</v>
      </c>
      <c r="B1100" s="241" t="str">
        <f t="shared" si="2"/>
        <v>LS PEASANT // LOTUS - NWC (L)</v>
      </c>
      <c r="C1100" s="227">
        <f t="shared" si="3"/>
        <v>1.166666667</v>
      </c>
      <c r="D1100" s="246" t="s">
        <v>14124</v>
      </c>
      <c r="E1100" s="248">
        <v>14.0</v>
      </c>
      <c r="F1100" s="248">
        <v>476.0</v>
      </c>
    </row>
    <row r="1101">
      <c r="A1101" s="241" t="str">
        <f t="shared" si="1"/>
        <v>CA0202900500</v>
      </c>
      <c r="B1101" s="241" t="str">
        <f t="shared" si="2"/>
        <v>LS PEASANT // LOTUS - NWC (XL)</v>
      </c>
      <c r="C1101" s="227">
        <f t="shared" si="3"/>
        <v>0.75</v>
      </c>
      <c r="D1101" s="246" t="s">
        <v>14126</v>
      </c>
      <c r="E1101" s="248">
        <v>9.0</v>
      </c>
      <c r="F1101" s="248">
        <v>310.0</v>
      </c>
    </row>
    <row r="1102">
      <c r="A1102" s="241" t="str">
        <f t="shared" si="1"/>
        <v>CA0203000100</v>
      </c>
      <c r="B1102" s="241" t="str">
        <f t="shared" si="2"/>
        <v>SS TUNIC // WHITE - NWC (XS)</v>
      </c>
      <c r="C1102" s="227">
        <f t="shared" si="3"/>
        <v>1.75</v>
      </c>
      <c r="D1102" s="246" t="s">
        <v>14128</v>
      </c>
      <c r="E1102" s="248">
        <v>21.0</v>
      </c>
      <c r="F1102" s="248">
        <v>546.0</v>
      </c>
    </row>
    <row r="1103">
      <c r="A1103" s="241" t="str">
        <f t="shared" si="1"/>
        <v>CA0203000200</v>
      </c>
      <c r="B1103" s="241" t="str">
        <f t="shared" si="2"/>
        <v>SS TUNIC // WHITE - NWC (S)</v>
      </c>
      <c r="C1103" s="227">
        <f t="shared" si="3"/>
        <v>2.416666667</v>
      </c>
      <c r="D1103" s="246" t="s">
        <v>14130</v>
      </c>
      <c r="E1103" s="248">
        <v>29.0</v>
      </c>
      <c r="F1103" s="248">
        <v>754.0</v>
      </c>
    </row>
    <row r="1104">
      <c r="A1104" s="241" t="str">
        <f t="shared" si="1"/>
        <v>CA0203000300</v>
      </c>
      <c r="B1104" s="241" t="str">
        <f t="shared" si="2"/>
        <v>SS TUNIC // WHITE - NWC (M)</v>
      </c>
      <c r="C1104" s="227">
        <f t="shared" si="3"/>
        <v>3.5</v>
      </c>
      <c r="D1104" s="246" t="s">
        <v>14131</v>
      </c>
      <c r="E1104" s="248">
        <v>42.0</v>
      </c>
      <c r="F1104" s="248">
        <v>1092.0</v>
      </c>
    </row>
    <row r="1105">
      <c r="A1105" s="241" t="str">
        <f t="shared" si="1"/>
        <v>CA0203000400</v>
      </c>
      <c r="B1105" s="241" t="str">
        <f t="shared" si="2"/>
        <v>SS TUNIC // WHITE - NWC (L)</v>
      </c>
      <c r="C1105" s="227">
        <f t="shared" si="3"/>
        <v>2.25</v>
      </c>
      <c r="D1105" s="246" t="s">
        <v>14132</v>
      </c>
      <c r="E1105" s="248">
        <v>27.0</v>
      </c>
      <c r="F1105" s="248">
        <v>685.7</v>
      </c>
    </row>
    <row r="1106">
      <c r="A1106" s="241" t="str">
        <f t="shared" si="1"/>
        <v>CA0203000500</v>
      </c>
      <c r="B1106" s="241" t="str">
        <f t="shared" si="2"/>
        <v>SS TUNIC // WHITE - NWC (XL)</v>
      </c>
      <c r="C1106" s="227">
        <f t="shared" si="3"/>
        <v>1.416666667</v>
      </c>
      <c r="D1106" s="246" t="s">
        <v>14133</v>
      </c>
      <c r="E1106" s="248">
        <v>17.0</v>
      </c>
      <c r="F1106" s="248">
        <v>436.8</v>
      </c>
    </row>
    <row r="1107">
      <c r="A1107" s="241" t="str">
        <f t="shared" si="1"/>
        <v>CA0203100100</v>
      </c>
      <c r="B1107" s="241" t="str">
        <f t="shared" si="2"/>
        <v>SS TUNIC // TAUPE - NWC (XS)</v>
      </c>
      <c r="C1107" s="227">
        <f t="shared" si="3"/>
        <v>0.3333333333</v>
      </c>
      <c r="D1107" s="246" t="s">
        <v>14134</v>
      </c>
      <c r="E1107" s="248">
        <v>4.0</v>
      </c>
      <c r="F1107" s="248">
        <v>104.0</v>
      </c>
    </row>
    <row r="1108">
      <c r="A1108" s="241" t="str">
        <f t="shared" si="1"/>
        <v>CA0203100200</v>
      </c>
      <c r="B1108" s="241" t="str">
        <f t="shared" si="2"/>
        <v>SS TUNIC // TAUPE - NWC (S)</v>
      </c>
      <c r="C1108" s="227">
        <f t="shared" si="3"/>
        <v>1.25</v>
      </c>
      <c r="D1108" s="246" t="s">
        <v>14136</v>
      </c>
      <c r="E1108" s="248">
        <v>15.0</v>
      </c>
      <c r="F1108" s="248">
        <v>390.0</v>
      </c>
    </row>
    <row r="1109">
      <c r="A1109" s="241" t="str">
        <f t="shared" si="1"/>
        <v>CA0203100300</v>
      </c>
      <c r="B1109" s="241" t="str">
        <f t="shared" si="2"/>
        <v>SS TUNIC // TAUPE - NWC (M)</v>
      </c>
      <c r="C1109" s="227">
        <f t="shared" si="3"/>
        <v>1.666666667</v>
      </c>
      <c r="D1109" s="246" t="s">
        <v>14137</v>
      </c>
      <c r="E1109" s="248">
        <v>20.0</v>
      </c>
      <c r="F1109" s="248">
        <v>504.4</v>
      </c>
    </row>
    <row r="1110">
      <c r="A1110" s="241" t="str">
        <f t="shared" si="1"/>
        <v>CA0203100400</v>
      </c>
      <c r="B1110" s="241" t="str">
        <f t="shared" si="2"/>
        <v>SS TUNIC // TAUPE - NWC (L)</v>
      </c>
      <c r="C1110" s="227">
        <f t="shared" si="3"/>
        <v>1.75</v>
      </c>
      <c r="D1110" s="246" t="s">
        <v>14138</v>
      </c>
      <c r="E1110" s="248">
        <v>21.0</v>
      </c>
      <c r="F1110" s="248">
        <v>525.21</v>
      </c>
    </row>
    <row r="1111">
      <c r="A1111" s="241" t="str">
        <f t="shared" si="1"/>
        <v>CA0203100500</v>
      </c>
      <c r="B1111" s="241" t="str">
        <f t="shared" si="2"/>
        <v>SS TUNIC // TAUPE - NWC (XL)</v>
      </c>
      <c r="C1111" s="227">
        <f t="shared" si="3"/>
        <v>1.083333333</v>
      </c>
      <c r="D1111" s="246" t="s">
        <v>14139</v>
      </c>
      <c r="E1111" s="248">
        <v>13.0</v>
      </c>
      <c r="F1111" s="248">
        <v>332.8</v>
      </c>
    </row>
    <row r="1112">
      <c r="A1112" s="241" t="str">
        <f t="shared" si="1"/>
        <v>CA0203200100</v>
      </c>
      <c r="B1112" s="241" t="str">
        <f t="shared" si="2"/>
        <v>SS TUNIC // RED - NWC (XS)</v>
      </c>
      <c r="C1112" s="227">
        <f t="shared" si="3"/>
        <v>2.333333333</v>
      </c>
      <c r="D1112" s="246" t="s">
        <v>14140</v>
      </c>
      <c r="E1112" s="248">
        <v>28.0</v>
      </c>
      <c r="F1112" s="248">
        <v>728.0</v>
      </c>
    </row>
    <row r="1113">
      <c r="A1113" s="241" t="str">
        <f t="shared" si="1"/>
        <v>CA0203200200</v>
      </c>
      <c r="B1113" s="241" t="str">
        <f t="shared" si="2"/>
        <v>SS TUNIC // RED - NWC (S)</v>
      </c>
      <c r="C1113" s="227">
        <f t="shared" si="3"/>
        <v>2.583333333</v>
      </c>
      <c r="D1113" s="246" t="s">
        <v>14142</v>
      </c>
      <c r="E1113" s="248">
        <v>31.0</v>
      </c>
      <c r="F1113" s="248">
        <v>806.0</v>
      </c>
    </row>
    <row r="1114">
      <c r="A1114" s="241" t="str">
        <f t="shared" si="1"/>
        <v>CA0203200300</v>
      </c>
      <c r="B1114" s="241" t="str">
        <f t="shared" si="2"/>
        <v>SS TUNIC // RED - NWC (M)</v>
      </c>
      <c r="C1114" s="227">
        <f t="shared" si="3"/>
        <v>3.75</v>
      </c>
      <c r="D1114" s="246" t="s">
        <v>14143</v>
      </c>
      <c r="E1114" s="248">
        <v>45.0</v>
      </c>
      <c r="F1114" s="248">
        <v>1170.0</v>
      </c>
    </row>
    <row r="1115">
      <c r="A1115" s="241" t="str">
        <f t="shared" si="1"/>
        <v>CA0203200400</v>
      </c>
      <c r="B1115" s="241" t="str">
        <f t="shared" si="2"/>
        <v>SS TUNIC // RED - NWC (L)</v>
      </c>
      <c r="C1115" s="227">
        <f t="shared" si="3"/>
        <v>2.5</v>
      </c>
      <c r="D1115" s="246" t="s">
        <v>14144</v>
      </c>
      <c r="E1115" s="248">
        <v>30.0</v>
      </c>
      <c r="F1115" s="248">
        <v>780.0</v>
      </c>
    </row>
    <row r="1116">
      <c r="A1116" s="241" t="str">
        <f t="shared" si="1"/>
        <v>CA0203200500</v>
      </c>
      <c r="B1116" s="241" t="str">
        <f t="shared" si="2"/>
        <v>SS TUNIC // RED - NWC (XL)</v>
      </c>
      <c r="C1116" s="227">
        <f t="shared" si="3"/>
        <v>1.5</v>
      </c>
      <c r="D1116" s="246" t="s">
        <v>14145</v>
      </c>
      <c r="E1116" s="248">
        <v>18.0</v>
      </c>
      <c r="F1116" s="248">
        <v>468.0</v>
      </c>
    </row>
    <row r="1117">
      <c r="A1117" s="241" t="str">
        <f t="shared" si="1"/>
        <v>CA0203300100</v>
      </c>
      <c r="B1117" s="241" t="str">
        <f t="shared" si="2"/>
        <v>SS TUNIC // SURYA - NWC (XS)</v>
      </c>
      <c r="C1117" s="227">
        <f t="shared" si="3"/>
        <v>0.9166666667</v>
      </c>
      <c r="D1117" s="246" t="s">
        <v>14146</v>
      </c>
      <c r="E1117" s="248">
        <v>11.0</v>
      </c>
      <c r="F1117" s="248">
        <v>286.0</v>
      </c>
    </row>
    <row r="1118">
      <c r="A1118" s="241" t="str">
        <f t="shared" si="1"/>
        <v>CA0203300200</v>
      </c>
      <c r="B1118" s="241" t="str">
        <f t="shared" si="2"/>
        <v>SS TUNIC // SURYA - NWC (S)</v>
      </c>
      <c r="C1118" s="227">
        <f t="shared" si="3"/>
        <v>1.333333333</v>
      </c>
      <c r="D1118" s="246" t="s">
        <v>14148</v>
      </c>
      <c r="E1118" s="248">
        <v>16.0</v>
      </c>
      <c r="F1118" s="248">
        <v>416.0</v>
      </c>
    </row>
    <row r="1119">
      <c r="A1119" s="241" t="str">
        <f t="shared" si="1"/>
        <v>CA0203300300</v>
      </c>
      <c r="B1119" s="241" t="str">
        <f t="shared" si="2"/>
        <v>SS TUNIC // SURYA - NWC (M)</v>
      </c>
      <c r="C1119" s="227">
        <f t="shared" si="3"/>
        <v>2.083333333</v>
      </c>
      <c r="D1119" s="246" t="s">
        <v>14149</v>
      </c>
      <c r="E1119" s="248">
        <v>25.0</v>
      </c>
      <c r="F1119" s="248">
        <v>650.0</v>
      </c>
    </row>
    <row r="1120">
      <c r="A1120" s="241" t="str">
        <f t="shared" si="1"/>
        <v>CA0203300400</v>
      </c>
      <c r="B1120" s="241" t="str">
        <f t="shared" si="2"/>
        <v>SS TUNIC // SURYA - NWC (L)</v>
      </c>
      <c r="C1120" s="227">
        <f t="shared" si="3"/>
        <v>1.666666667</v>
      </c>
      <c r="D1120" s="246" t="s">
        <v>14150</v>
      </c>
      <c r="E1120" s="248">
        <v>20.0</v>
      </c>
      <c r="F1120" s="248">
        <v>520.0</v>
      </c>
    </row>
    <row r="1121">
      <c r="A1121" s="241" t="str">
        <f t="shared" si="1"/>
        <v>CA0203300500</v>
      </c>
      <c r="B1121" s="241" t="str">
        <f t="shared" si="2"/>
        <v>SS TUNIC // SURYA - NWC (XL)</v>
      </c>
      <c r="C1121" s="227">
        <f t="shared" si="3"/>
        <v>0.6666666667</v>
      </c>
      <c r="D1121" s="246" t="s">
        <v>14151</v>
      </c>
      <c r="E1121" s="248">
        <v>8.0</v>
      </c>
      <c r="F1121" s="248">
        <v>208.0</v>
      </c>
    </row>
    <row r="1122">
      <c r="A1122" s="241" t="str">
        <f t="shared" si="1"/>
        <v>CA0203400100</v>
      </c>
      <c r="B1122" s="241" t="str">
        <f t="shared" si="2"/>
        <v>SS TUNIC // LAVENDER - NWC (XS)</v>
      </c>
      <c r="C1122" s="227">
        <f t="shared" si="3"/>
        <v>0.9166666667</v>
      </c>
      <c r="D1122" s="246" t="s">
        <v>14152</v>
      </c>
      <c r="E1122" s="248">
        <v>11.0</v>
      </c>
      <c r="F1122" s="248">
        <v>286.0</v>
      </c>
    </row>
    <row r="1123">
      <c r="A1123" s="241" t="str">
        <f t="shared" si="1"/>
        <v>CA0203400200</v>
      </c>
      <c r="B1123" s="241" t="str">
        <f t="shared" si="2"/>
        <v>SS TUNIC // LAVENDER - NWC (S)</v>
      </c>
      <c r="C1123" s="227">
        <f t="shared" si="3"/>
        <v>0.8333333333</v>
      </c>
      <c r="D1123" s="246" t="s">
        <v>14154</v>
      </c>
      <c r="E1123" s="248">
        <v>10.0</v>
      </c>
      <c r="F1123" s="248">
        <v>260.0</v>
      </c>
    </row>
    <row r="1124">
      <c r="A1124" s="241" t="str">
        <f t="shared" si="1"/>
        <v>CA0203400300</v>
      </c>
      <c r="B1124" s="241" t="str">
        <f t="shared" si="2"/>
        <v>SS TUNIC // LAVENDER - NWC (M)</v>
      </c>
      <c r="C1124" s="227">
        <f t="shared" si="3"/>
        <v>1.166666667</v>
      </c>
      <c r="D1124" s="246" t="s">
        <v>14155</v>
      </c>
      <c r="E1124" s="248">
        <v>14.0</v>
      </c>
      <c r="F1124" s="248">
        <v>364.0</v>
      </c>
    </row>
    <row r="1125">
      <c r="A1125" s="241" t="str">
        <f t="shared" si="1"/>
        <v>CA0203400400</v>
      </c>
      <c r="B1125" s="241" t="str">
        <f t="shared" si="2"/>
        <v>SS TUNIC // LAVENDER - NWC (L)</v>
      </c>
      <c r="C1125" s="227">
        <f t="shared" si="3"/>
        <v>1.75</v>
      </c>
      <c r="D1125" s="246" t="s">
        <v>14156</v>
      </c>
      <c r="E1125" s="248">
        <v>21.0</v>
      </c>
      <c r="F1125" s="248">
        <v>546.0</v>
      </c>
    </row>
    <row r="1126">
      <c r="A1126" s="241" t="str">
        <f t="shared" si="1"/>
        <v>CA0203400500</v>
      </c>
      <c r="B1126" s="241" t="str">
        <f t="shared" si="2"/>
        <v>SS TUNIC // LAVENDER - NWC (XL)</v>
      </c>
      <c r="C1126" s="227">
        <f t="shared" si="3"/>
        <v>0.9166666667</v>
      </c>
      <c r="D1126" s="246" t="s">
        <v>14157</v>
      </c>
      <c r="E1126" s="248">
        <v>11.0</v>
      </c>
      <c r="F1126" s="248">
        <v>286.0</v>
      </c>
    </row>
    <row r="1127">
      <c r="A1127" s="241" t="str">
        <f t="shared" si="1"/>
        <v>CA0203500100</v>
      </c>
      <c r="B1127" s="241" t="str">
        <f t="shared" si="2"/>
        <v>SS TUNIC // OCHRE - NWC (XS)</v>
      </c>
      <c r="C1127" s="227">
        <f t="shared" si="3"/>
        <v>0.5</v>
      </c>
      <c r="D1127" s="246" t="s">
        <v>14158</v>
      </c>
      <c r="E1127" s="248">
        <v>6.0</v>
      </c>
      <c r="F1127" s="248">
        <v>156.0</v>
      </c>
    </row>
    <row r="1128">
      <c r="A1128" s="241" t="str">
        <f t="shared" si="1"/>
        <v>CA0203500200</v>
      </c>
      <c r="B1128" s="241" t="str">
        <f t="shared" si="2"/>
        <v>SS TUNIC // OCHRE - NWC (S)</v>
      </c>
      <c r="C1128" s="227">
        <f t="shared" si="3"/>
        <v>0.8333333333</v>
      </c>
      <c r="D1128" s="246" t="s">
        <v>14160</v>
      </c>
      <c r="E1128" s="248">
        <v>10.0</v>
      </c>
      <c r="F1128" s="248">
        <v>260.0</v>
      </c>
    </row>
    <row r="1129">
      <c r="A1129" s="241" t="str">
        <f t="shared" si="1"/>
        <v>CA0203500300</v>
      </c>
      <c r="B1129" s="241" t="str">
        <f t="shared" si="2"/>
        <v>SS TUNIC // OCHRE - NWC (M)</v>
      </c>
      <c r="C1129" s="227">
        <f t="shared" si="3"/>
        <v>1.75</v>
      </c>
      <c r="D1129" s="246" t="s">
        <v>14161</v>
      </c>
      <c r="E1129" s="248">
        <v>21.0</v>
      </c>
      <c r="F1129" s="248">
        <v>546.0</v>
      </c>
    </row>
    <row r="1130">
      <c r="A1130" s="241" t="str">
        <f t="shared" si="1"/>
        <v>CA0203500400</v>
      </c>
      <c r="B1130" s="241" t="str">
        <f t="shared" si="2"/>
        <v>SS TUNIC // OCHRE - NWC (L)</v>
      </c>
      <c r="C1130" s="227">
        <f t="shared" si="3"/>
        <v>1.083333333</v>
      </c>
      <c r="D1130" s="246" t="s">
        <v>14162</v>
      </c>
      <c r="E1130" s="248">
        <v>13.0</v>
      </c>
      <c r="F1130" s="248">
        <v>338.0</v>
      </c>
    </row>
    <row r="1131">
      <c r="A1131" s="241" t="str">
        <f t="shared" si="1"/>
        <v>CA0203500500</v>
      </c>
      <c r="B1131" s="241" t="str">
        <f t="shared" si="2"/>
        <v>SS TUNIC // OCHRE - NWC (XL)</v>
      </c>
      <c r="C1131" s="227">
        <f t="shared" si="3"/>
        <v>0.4166666667</v>
      </c>
      <c r="D1131" s="246" t="s">
        <v>14163</v>
      </c>
      <c r="E1131" s="248">
        <v>5.0</v>
      </c>
      <c r="F1131" s="248">
        <v>130.0</v>
      </c>
    </row>
    <row r="1132">
      <c r="A1132" s="241" t="str">
        <f t="shared" si="1"/>
        <v>CA0203700100</v>
      </c>
      <c r="B1132" s="241" t="str">
        <f t="shared" si="2"/>
        <v>LS RELAXED VNECK // RUST - NWC (XS)</v>
      </c>
      <c r="C1132" s="227">
        <f t="shared" si="3"/>
        <v>2.25</v>
      </c>
      <c r="D1132" s="246" t="s">
        <v>14170</v>
      </c>
      <c r="E1132" s="248">
        <v>27.0</v>
      </c>
      <c r="F1132" s="248">
        <v>845.45</v>
      </c>
    </row>
    <row r="1133">
      <c r="A1133" s="241" t="str">
        <f t="shared" si="1"/>
        <v>CA0203700200</v>
      </c>
      <c r="B1133" s="241" t="str">
        <f t="shared" si="2"/>
        <v>LS RELAXED VNECK // RUST - NWC (S)</v>
      </c>
      <c r="C1133" s="227">
        <f t="shared" si="3"/>
        <v>2.333333333</v>
      </c>
      <c r="D1133" s="246" t="s">
        <v>14172</v>
      </c>
      <c r="E1133" s="248">
        <v>28.0</v>
      </c>
      <c r="F1133" s="248">
        <v>820.72</v>
      </c>
    </row>
    <row r="1134">
      <c r="A1134" s="241" t="str">
        <f t="shared" si="1"/>
        <v>CA0203700300</v>
      </c>
      <c r="B1134" s="241" t="str">
        <f t="shared" si="2"/>
        <v>LS RELAXED VNECK // RUST - NWC (M)</v>
      </c>
      <c r="C1134" s="227">
        <f t="shared" si="3"/>
        <v>2.25</v>
      </c>
      <c r="D1134" s="246" t="s">
        <v>14173</v>
      </c>
      <c r="E1134" s="248">
        <v>27.0</v>
      </c>
      <c r="F1134" s="248">
        <v>892.18</v>
      </c>
    </row>
    <row r="1135">
      <c r="A1135" s="241" t="str">
        <f t="shared" si="1"/>
        <v>CA0203700400</v>
      </c>
      <c r="B1135" s="241" t="str">
        <f t="shared" si="2"/>
        <v>LS RELAXED VNECK // RUST - NWC (L)</v>
      </c>
      <c r="C1135" s="227">
        <f t="shared" si="3"/>
        <v>1.75</v>
      </c>
      <c r="D1135" s="246" t="s">
        <v>14174</v>
      </c>
      <c r="E1135" s="248">
        <v>21.0</v>
      </c>
      <c r="F1135" s="248">
        <v>578.72</v>
      </c>
    </row>
    <row r="1136">
      <c r="A1136" s="241" t="str">
        <f t="shared" si="1"/>
        <v>CA0203700500</v>
      </c>
      <c r="B1136" s="241" t="str">
        <f t="shared" si="2"/>
        <v>LS RELAXED VNECK // RUST - NWC (XL)</v>
      </c>
      <c r="C1136" s="227">
        <f t="shared" si="3"/>
        <v>0.8333333333</v>
      </c>
      <c r="D1136" s="246" t="s">
        <v>14175</v>
      </c>
      <c r="E1136" s="248">
        <v>10.0</v>
      </c>
      <c r="F1136" s="248">
        <v>344.0</v>
      </c>
    </row>
    <row r="1137">
      <c r="A1137" s="241" t="str">
        <f t="shared" si="1"/>
        <v>CA0203800100</v>
      </c>
      <c r="B1137" s="241" t="str">
        <f t="shared" si="2"/>
        <v>LS RELAXED VNECK // PETAL - NWC (XS)</v>
      </c>
      <c r="C1137" s="227">
        <f t="shared" si="3"/>
        <v>1.416666667</v>
      </c>
      <c r="D1137" s="246" t="s">
        <v>14176</v>
      </c>
      <c r="E1137" s="248">
        <v>17.0</v>
      </c>
      <c r="F1137" s="248">
        <v>598.0</v>
      </c>
    </row>
    <row r="1138">
      <c r="A1138" s="241" t="str">
        <f t="shared" si="1"/>
        <v>CA0203800200</v>
      </c>
      <c r="B1138" s="241" t="str">
        <f t="shared" si="2"/>
        <v>LS RELAXED VNECK // PETAL - NWC (S)</v>
      </c>
      <c r="C1138" s="227">
        <f t="shared" si="3"/>
        <v>1.333333333</v>
      </c>
      <c r="D1138" s="246" t="s">
        <v>14178</v>
      </c>
      <c r="E1138" s="248">
        <v>16.0</v>
      </c>
      <c r="F1138" s="248">
        <v>560.0</v>
      </c>
    </row>
    <row r="1139">
      <c r="A1139" s="241" t="str">
        <f t="shared" si="1"/>
        <v>CA0203800300</v>
      </c>
      <c r="B1139" s="241" t="str">
        <f t="shared" si="2"/>
        <v>LS RELAXED VNECK // PETAL - NWC (M)</v>
      </c>
      <c r="C1139" s="227">
        <f t="shared" si="3"/>
        <v>3.416666667</v>
      </c>
      <c r="D1139" s="246" t="s">
        <v>14179</v>
      </c>
      <c r="E1139" s="248">
        <v>41.0</v>
      </c>
      <c r="F1139" s="248">
        <v>1434.0</v>
      </c>
    </row>
    <row r="1140">
      <c r="A1140" s="241" t="str">
        <f t="shared" si="1"/>
        <v>CA0203800400</v>
      </c>
      <c r="B1140" s="241" t="str">
        <f t="shared" si="2"/>
        <v>LS RELAXED VNECK // PETAL - NWC (L)</v>
      </c>
      <c r="C1140" s="227">
        <f t="shared" si="3"/>
        <v>0.5833333333</v>
      </c>
      <c r="D1140" s="246" t="s">
        <v>14180</v>
      </c>
      <c r="E1140" s="248">
        <v>7.0</v>
      </c>
      <c r="F1140" s="248">
        <v>242.0</v>
      </c>
    </row>
    <row r="1141">
      <c r="A1141" s="241" t="str">
        <f t="shared" si="1"/>
        <v>CA0203800500</v>
      </c>
      <c r="B1141" s="241" t="str">
        <f t="shared" si="2"/>
        <v>LS RELAXED VNECK // PETAL - NWC (XL)</v>
      </c>
      <c r="C1141" s="227">
        <f t="shared" si="3"/>
        <v>0.5833333333</v>
      </c>
      <c r="D1141" s="246" t="s">
        <v>14181</v>
      </c>
      <c r="E1141" s="248">
        <v>7.0</v>
      </c>
      <c r="F1141" s="248">
        <v>242.0</v>
      </c>
    </row>
    <row r="1142">
      <c r="A1142" s="241" t="str">
        <f t="shared" si="1"/>
        <v>CA0203900100</v>
      </c>
      <c r="B1142" s="241" t="str">
        <f t="shared" si="2"/>
        <v>LS RELAXED VNECK // SPICE - NWC (XS)</v>
      </c>
      <c r="C1142" s="227">
        <f t="shared" si="3"/>
        <v>1.583333333</v>
      </c>
      <c r="D1142" s="246" t="s">
        <v>17944</v>
      </c>
      <c r="E1142" s="248">
        <v>19.0</v>
      </c>
      <c r="F1142" s="248">
        <v>632.4</v>
      </c>
    </row>
    <row r="1143">
      <c r="A1143" s="241" t="str">
        <f t="shared" si="1"/>
        <v>CA0203900200</v>
      </c>
      <c r="B1143" s="241" t="str">
        <f t="shared" si="2"/>
        <v>LS RELAXED VNECK // SPICE - NWC (S)</v>
      </c>
      <c r="C1143" s="227">
        <f t="shared" si="3"/>
        <v>2</v>
      </c>
      <c r="D1143" s="246" t="s">
        <v>17945</v>
      </c>
      <c r="E1143" s="248">
        <v>24.0</v>
      </c>
      <c r="F1143" s="248">
        <v>809.22</v>
      </c>
    </row>
    <row r="1144">
      <c r="A1144" s="241" t="str">
        <f t="shared" si="1"/>
        <v>CA0203900300</v>
      </c>
      <c r="B1144" s="241" t="str">
        <f t="shared" si="2"/>
        <v>LS RELAXED VNECK // SPICE - NWC (M)</v>
      </c>
      <c r="C1144" s="227">
        <f t="shared" si="3"/>
        <v>1.75</v>
      </c>
      <c r="D1144" s="246" t="s">
        <v>17946</v>
      </c>
      <c r="E1144" s="248">
        <v>21.0</v>
      </c>
      <c r="F1144" s="248">
        <v>701.6</v>
      </c>
    </row>
    <row r="1145">
      <c r="A1145" s="241" t="str">
        <f t="shared" si="1"/>
        <v>CA0203900400</v>
      </c>
      <c r="B1145" s="241" t="str">
        <f t="shared" si="2"/>
        <v>LS RELAXED VNECK // SPICE - NWC (L)</v>
      </c>
      <c r="C1145" s="227">
        <f t="shared" si="3"/>
        <v>1.333333333</v>
      </c>
      <c r="D1145" s="246" t="s">
        <v>17947</v>
      </c>
      <c r="E1145" s="248">
        <v>16.0</v>
      </c>
      <c r="F1145" s="248">
        <v>534.41</v>
      </c>
    </row>
    <row r="1146">
      <c r="A1146" s="241" t="str">
        <f t="shared" si="1"/>
        <v>CA0203900500</v>
      </c>
      <c r="B1146" s="241" t="str">
        <f t="shared" si="2"/>
        <v>LS RELAXED VNECK // SPICE - NWC (XL)</v>
      </c>
      <c r="C1146" s="227">
        <f t="shared" si="3"/>
        <v>0.5833333333</v>
      </c>
      <c r="D1146" s="246" t="s">
        <v>17948</v>
      </c>
      <c r="E1146" s="248">
        <v>7.0</v>
      </c>
      <c r="F1146" s="248">
        <v>238.0</v>
      </c>
    </row>
    <row r="1147">
      <c r="A1147" s="241" t="str">
        <f t="shared" si="1"/>
        <v>CA0204000100</v>
      </c>
      <c r="B1147" s="241" t="str">
        <f t="shared" si="2"/>
        <v>Relaxed V Neck Top - Cotton Linen - Indigo - NWC (XS)</v>
      </c>
      <c r="C1147" s="227">
        <f t="shared" si="3"/>
        <v>0.25</v>
      </c>
      <c r="D1147" s="246" t="s">
        <v>14188</v>
      </c>
      <c r="E1147" s="248">
        <v>3.0</v>
      </c>
      <c r="F1147" s="248">
        <v>102.0</v>
      </c>
    </row>
    <row r="1148">
      <c r="A1148" s="241" t="str">
        <f t="shared" si="1"/>
        <v>CA0204000200</v>
      </c>
      <c r="B1148" s="241" t="str">
        <f t="shared" si="2"/>
        <v>Relaxed V Neck Top - Cotton Linen - Indigo - NWC (S)</v>
      </c>
      <c r="C1148" s="227">
        <f t="shared" si="3"/>
        <v>0.5</v>
      </c>
      <c r="D1148" s="246" t="s">
        <v>14190</v>
      </c>
      <c r="E1148" s="248">
        <v>6.0</v>
      </c>
      <c r="F1148" s="248">
        <v>204.0</v>
      </c>
    </row>
    <row r="1149">
      <c r="A1149" s="241" t="str">
        <f t="shared" si="1"/>
        <v>CA0204000300</v>
      </c>
      <c r="B1149" s="241" t="str">
        <f t="shared" si="2"/>
        <v>Relaxed V Neck Top - Cotton Linen - Indigo - NWC (M)</v>
      </c>
      <c r="C1149" s="227">
        <f t="shared" si="3"/>
        <v>0.3333333333</v>
      </c>
      <c r="D1149" s="246" t="s">
        <v>14191</v>
      </c>
      <c r="E1149" s="248">
        <v>4.0</v>
      </c>
      <c r="F1149" s="248">
        <v>136.0</v>
      </c>
    </row>
    <row r="1150">
      <c r="A1150" s="241" t="str">
        <f t="shared" si="1"/>
        <v>CA0204000400</v>
      </c>
      <c r="B1150" s="241" t="str">
        <f t="shared" si="2"/>
        <v>Relaxed V Neck Top - Cotton Linen - Indigo - NWC (L)</v>
      </c>
      <c r="C1150" s="227">
        <f t="shared" si="3"/>
        <v>0.1666666667</v>
      </c>
      <c r="D1150" s="246" t="s">
        <v>14192</v>
      </c>
      <c r="E1150" s="248">
        <v>2.0</v>
      </c>
      <c r="F1150" s="248">
        <v>68.0</v>
      </c>
    </row>
    <row r="1151">
      <c r="A1151" s="241" t="str">
        <f t="shared" si="1"/>
        <v>CA0204000500</v>
      </c>
      <c r="B1151" s="241" t="str">
        <f t="shared" si="2"/>
        <v>Relaxed V Neck Top - Cotton Linen - Indigo - NWC (XL)</v>
      </c>
      <c r="C1151" s="227">
        <f t="shared" si="3"/>
        <v>0.1666666667</v>
      </c>
      <c r="D1151" s="246" t="s">
        <v>14193</v>
      </c>
      <c r="E1151" s="248">
        <v>2.0</v>
      </c>
      <c r="F1151" s="248">
        <v>68.0</v>
      </c>
    </row>
    <row r="1152">
      <c r="A1152" s="241" t="str">
        <f t="shared" si="1"/>
        <v>CA0222400006</v>
      </c>
      <c r="B1152" s="241" t="str">
        <f t="shared" si="2"/>
        <v>Canvas Bag</v>
      </c>
      <c r="C1152" s="227">
        <f t="shared" si="3"/>
        <v>24.75</v>
      </c>
      <c r="D1152" s="246" t="s">
        <v>14196</v>
      </c>
      <c r="E1152" s="248">
        <v>297.0</v>
      </c>
      <c r="F1152" s="248">
        <v>947.0</v>
      </c>
    </row>
    <row r="1153">
      <c r="A1153" s="241" t="str">
        <f t="shared" si="1"/>
        <v>CA0222999600</v>
      </c>
      <c r="B1153" s="241" t="str">
        <f t="shared" si="2"/>
        <v>Devi Consecrated Chanderi saree Assorted 35</v>
      </c>
      <c r="C1153" s="227">
        <f t="shared" si="3"/>
        <v>0.1666666667</v>
      </c>
      <c r="D1153" s="246" t="s">
        <v>17949</v>
      </c>
      <c r="E1153" s="248">
        <v>2.0</v>
      </c>
      <c r="F1153" s="248">
        <v>300.0</v>
      </c>
    </row>
    <row r="1154">
      <c r="A1154" s="241" t="str">
        <f t="shared" si="1"/>
        <v>CA0223094300</v>
      </c>
      <c r="B1154" s="241" t="str">
        <f t="shared" si="2"/>
        <v>Devi Consecrated Silk Saree Assorted 131</v>
      </c>
      <c r="C1154" s="227">
        <f t="shared" si="3"/>
        <v>0.1666666667</v>
      </c>
      <c r="D1154" s="246" t="s">
        <v>14203</v>
      </c>
      <c r="E1154" s="248">
        <v>2.0</v>
      </c>
      <c r="F1154" s="248">
        <v>1870.0</v>
      </c>
    </row>
    <row r="1155">
      <c r="A1155" s="241" t="str">
        <f t="shared" si="1"/>
        <v>CA0223094600</v>
      </c>
      <c r="B1155" s="241" t="str">
        <f t="shared" si="2"/>
        <v>Devi Consecrated Silk Saree Assorted 134</v>
      </c>
      <c r="C1155" s="227">
        <f t="shared" si="3"/>
        <v>0.08333333333</v>
      </c>
      <c r="D1155" s="246" t="s">
        <v>14212</v>
      </c>
      <c r="E1155" s="248">
        <v>1.0</v>
      </c>
      <c r="F1155" s="248">
        <v>99.0</v>
      </c>
    </row>
    <row r="1156">
      <c r="A1156" s="241" t="str">
        <f t="shared" si="1"/>
        <v>CA0223096300</v>
      </c>
      <c r="B1156" s="241" t="str">
        <f t="shared" si="2"/>
        <v>Devi Consecrated Silk Saree Assorted 151</v>
      </c>
      <c r="C1156" s="227">
        <f t="shared" si="3"/>
        <v>0.08333333333</v>
      </c>
      <c r="D1156" s="246" t="s">
        <v>14263</v>
      </c>
      <c r="E1156" s="248">
        <v>1.0</v>
      </c>
      <c r="F1156" s="248">
        <v>440.0</v>
      </c>
    </row>
    <row r="1157">
      <c r="A1157" s="241" t="str">
        <f t="shared" si="1"/>
        <v>CA0223097300</v>
      </c>
      <c r="B1157" s="241" t="str">
        <f t="shared" si="2"/>
        <v>Devi Consecrated Silk Saree Assorted 161</v>
      </c>
      <c r="C1157" s="227">
        <f t="shared" si="3"/>
        <v>0.08333333333</v>
      </c>
      <c r="D1157" s="246" t="s">
        <v>14293</v>
      </c>
      <c r="E1157" s="248">
        <v>1.0</v>
      </c>
      <c r="F1157" s="248">
        <v>440.0</v>
      </c>
    </row>
    <row r="1158">
      <c r="A1158" s="241" t="str">
        <f t="shared" si="1"/>
        <v>CA0223098800</v>
      </c>
      <c r="B1158" s="241" t="str">
        <f t="shared" si="2"/>
        <v>Devi Consecrated Silk Saree Assorted 176</v>
      </c>
      <c r="C1158" s="227">
        <f t="shared" si="3"/>
        <v>0.08333333333</v>
      </c>
      <c r="D1158" s="246" t="s">
        <v>14338</v>
      </c>
      <c r="E1158" s="248">
        <v>1.0</v>
      </c>
      <c r="F1158" s="248">
        <v>440.0</v>
      </c>
    </row>
    <row r="1159">
      <c r="A1159" s="241" t="str">
        <f t="shared" si="1"/>
        <v>CA0223099900</v>
      </c>
      <c r="B1159" s="241" t="str">
        <f t="shared" si="2"/>
        <v>Devi Consecrated Silk Saree Assorted 187</v>
      </c>
      <c r="C1159" s="227">
        <f t="shared" si="3"/>
        <v>0.08333333333</v>
      </c>
      <c r="D1159" s="246" t="s">
        <v>14371</v>
      </c>
      <c r="E1159" s="248">
        <v>1.0</v>
      </c>
      <c r="F1159" s="248">
        <v>99.0</v>
      </c>
    </row>
    <row r="1160">
      <c r="A1160" s="241" t="str">
        <f t="shared" si="1"/>
        <v>CA0223191100</v>
      </c>
      <c r="B1160" s="241" t="str">
        <f t="shared" si="2"/>
        <v>Devi consecrated cotton saree style 16</v>
      </c>
      <c r="C1160" s="227">
        <f t="shared" si="3"/>
        <v>0.08333333333</v>
      </c>
      <c r="D1160" s="246" t="s">
        <v>14407</v>
      </c>
      <c r="E1160" s="248">
        <v>1.0</v>
      </c>
      <c r="F1160" s="248">
        <v>99.0</v>
      </c>
    </row>
    <row r="1161">
      <c r="A1161" s="241" t="str">
        <f t="shared" si="1"/>
        <v>CA0223191800</v>
      </c>
      <c r="B1161" s="241" t="str">
        <f t="shared" si="2"/>
        <v>Devi consecrated cotton saree style 23</v>
      </c>
      <c r="C1161" s="227">
        <f t="shared" si="3"/>
        <v>0.08333333333</v>
      </c>
      <c r="D1161" s="246" t="s">
        <v>14428</v>
      </c>
      <c r="E1161" s="248">
        <v>1.0</v>
      </c>
      <c r="F1161" s="248">
        <v>99.0</v>
      </c>
    </row>
    <row r="1162">
      <c r="A1162" s="241" t="str">
        <f t="shared" si="1"/>
        <v>CA0223195400</v>
      </c>
      <c r="B1162" s="241" t="str">
        <f t="shared" si="2"/>
        <v>Devi consecrated cotton saree style 59</v>
      </c>
      <c r="C1162" s="227">
        <f t="shared" si="3"/>
        <v>0.08333333333</v>
      </c>
      <c r="D1162" s="246" t="s">
        <v>14536</v>
      </c>
      <c r="E1162" s="248">
        <v>1.0</v>
      </c>
      <c r="F1162" s="248">
        <v>99.0</v>
      </c>
    </row>
    <row r="1163">
      <c r="A1163" s="241" t="str">
        <f t="shared" si="1"/>
        <v>CA0239600300</v>
      </c>
      <c r="B1163" s="241" t="str">
        <f t="shared" si="2"/>
        <v>Cotton MOM Printed Bag M</v>
      </c>
      <c r="C1163" s="227">
        <f t="shared" si="3"/>
        <v>4</v>
      </c>
      <c r="D1163" s="246" t="s">
        <v>14624</v>
      </c>
      <c r="E1163" s="248">
        <v>48.0</v>
      </c>
      <c r="F1163" s="248">
        <v>23.88</v>
      </c>
    </row>
    <row r="1164">
      <c r="A1164" s="241" t="str">
        <f t="shared" si="1"/>
        <v>CA0239600500</v>
      </c>
      <c r="B1164" s="241" t="str">
        <f t="shared" si="2"/>
        <v>Cotton MOM Printed Bag XL</v>
      </c>
      <c r="C1164" s="227">
        <f t="shared" si="3"/>
        <v>1.25</v>
      </c>
      <c r="D1164" s="246" t="s">
        <v>14625</v>
      </c>
      <c r="E1164" s="248">
        <v>15.0</v>
      </c>
      <c r="F1164" s="248">
        <v>11.25</v>
      </c>
    </row>
    <row r="1165">
      <c r="A1165" s="241" t="str">
        <f t="shared" si="1"/>
        <v>CA0239600600</v>
      </c>
      <c r="B1165" s="241" t="str">
        <f t="shared" si="2"/>
        <v>Cotton MOM Printed Bag XXL</v>
      </c>
      <c r="C1165" s="227">
        <f t="shared" si="3"/>
        <v>1.5</v>
      </c>
      <c r="D1165" s="246" t="s">
        <v>14626</v>
      </c>
      <c r="E1165" s="248">
        <v>18.0</v>
      </c>
      <c r="F1165" s="248">
        <v>18.0</v>
      </c>
    </row>
    <row r="1166">
      <c r="A1166" s="241" t="str">
        <f t="shared" si="1"/>
        <v>CA0248900100</v>
      </c>
      <c r="B1166" s="241" t="str">
        <f t="shared" si="2"/>
        <v>Modern Basic Kurta - Cotton Linen Red XS</v>
      </c>
      <c r="C1166" s="227">
        <f t="shared" si="3"/>
        <v>0.1666666667</v>
      </c>
      <c r="D1166" s="246" t="s">
        <v>7993</v>
      </c>
      <c r="E1166" s="248">
        <v>2.0</v>
      </c>
      <c r="F1166" s="248">
        <v>52.0</v>
      </c>
    </row>
    <row r="1167">
      <c r="A1167" s="241" t="str">
        <f t="shared" si="1"/>
        <v>CA0248900200</v>
      </c>
      <c r="B1167" s="241" t="str">
        <f t="shared" si="2"/>
        <v>Modern Basic Kurta - Cotton Linen Red S</v>
      </c>
      <c r="C1167" s="227">
        <f t="shared" si="3"/>
        <v>0.1666666667</v>
      </c>
      <c r="D1167" s="246" t="s">
        <v>7991</v>
      </c>
      <c r="E1167" s="248">
        <v>2.0</v>
      </c>
      <c r="F1167" s="248">
        <v>52.0</v>
      </c>
    </row>
    <row r="1168">
      <c r="A1168" s="241" t="str">
        <f t="shared" si="1"/>
        <v>CA0248900300</v>
      </c>
      <c r="B1168" s="241" t="str">
        <f t="shared" si="2"/>
        <v>Modern Basic Kurta - Cotton Linen Red M</v>
      </c>
      <c r="C1168" s="227">
        <f t="shared" si="3"/>
        <v>0.4166666667</v>
      </c>
      <c r="D1168" s="246" t="s">
        <v>7990</v>
      </c>
      <c r="E1168" s="248">
        <v>5.0</v>
      </c>
      <c r="F1168" s="248">
        <v>130.0</v>
      </c>
    </row>
    <row r="1169">
      <c r="A1169" s="241" t="str">
        <f t="shared" si="1"/>
        <v>CA0248900400</v>
      </c>
      <c r="B1169" s="241" t="str">
        <f t="shared" si="2"/>
        <v>Modern Basic Kurta - Cotton Linen Red L</v>
      </c>
      <c r="C1169" s="227">
        <f t="shared" si="3"/>
        <v>0.5833333333</v>
      </c>
      <c r="D1169" s="246" t="s">
        <v>7989</v>
      </c>
      <c r="E1169" s="248">
        <v>7.0</v>
      </c>
      <c r="F1169" s="248">
        <v>182.0</v>
      </c>
    </row>
    <row r="1170">
      <c r="A1170" s="241" t="str">
        <f t="shared" si="1"/>
        <v>CA0248900500</v>
      </c>
      <c r="B1170" s="241" t="str">
        <f t="shared" si="2"/>
        <v>Modern Basic Kurta - Cotton Linen Red XL</v>
      </c>
      <c r="C1170" s="227">
        <f t="shared" si="3"/>
        <v>0.3333333333</v>
      </c>
      <c r="D1170" s="246" t="s">
        <v>7992</v>
      </c>
      <c r="E1170" s="248">
        <v>4.0</v>
      </c>
      <c r="F1170" s="248">
        <v>104.0</v>
      </c>
    </row>
    <row r="1171">
      <c r="A1171" s="241" t="str">
        <f t="shared" si="1"/>
        <v>CA0249000100</v>
      </c>
      <c r="B1171" s="241" t="str">
        <f t="shared" si="2"/>
        <v>Woven Tshirt - Cotton Linen - Lotus XS</v>
      </c>
      <c r="C1171" s="227">
        <f t="shared" si="3"/>
        <v>0.25</v>
      </c>
      <c r="D1171" s="246" t="s">
        <v>7998</v>
      </c>
      <c r="E1171" s="248">
        <v>3.0</v>
      </c>
      <c r="F1171" s="248">
        <v>78.0</v>
      </c>
    </row>
    <row r="1172">
      <c r="A1172" s="241" t="str">
        <f t="shared" si="1"/>
        <v>CA0249000200</v>
      </c>
      <c r="B1172" s="241" t="str">
        <f t="shared" si="2"/>
        <v>Woven Tshirt - Cotton Linen - Lotus S</v>
      </c>
      <c r="C1172" s="227">
        <f t="shared" si="3"/>
        <v>0.1666666667</v>
      </c>
      <c r="D1172" s="246" t="s">
        <v>7996</v>
      </c>
      <c r="E1172" s="248">
        <v>2.0</v>
      </c>
      <c r="F1172" s="248">
        <v>52.0</v>
      </c>
    </row>
    <row r="1173">
      <c r="A1173" s="241" t="str">
        <f t="shared" si="1"/>
        <v>CA0249000300</v>
      </c>
      <c r="B1173" s="241" t="str">
        <f t="shared" si="2"/>
        <v>Woven Tshirt - Cotton Linen - Lotus M</v>
      </c>
      <c r="C1173" s="227">
        <f t="shared" si="3"/>
        <v>0.4166666667</v>
      </c>
      <c r="D1173" s="246" t="s">
        <v>7995</v>
      </c>
      <c r="E1173" s="248">
        <v>5.0</v>
      </c>
      <c r="F1173" s="248">
        <v>130.0</v>
      </c>
    </row>
    <row r="1174">
      <c r="A1174" s="241" t="str">
        <f t="shared" si="1"/>
        <v>CA0249000400</v>
      </c>
      <c r="B1174" s="241" t="str">
        <f t="shared" si="2"/>
        <v>Woven Tshirt - Cotton Linen - Lotus L</v>
      </c>
      <c r="C1174" s="227">
        <f t="shared" si="3"/>
        <v>0.5</v>
      </c>
      <c r="D1174" s="246" t="s">
        <v>7994</v>
      </c>
      <c r="E1174" s="248">
        <v>6.0</v>
      </c>
      <c r="F1174" s="248">
        <v>156.0</v>
      </c>
    </row>
    <row r="1175">
      <c r="A1175" s="241" t="str">
        <f t="shared" si="1"/>
        <v>CA0249000500</v>
      </c>
      <c r="B1175" s="241" t="str">
        <f t="shared" si="2"/>
        <v>Woven Tshirt - Cotton Linen - Lotus XL</v>
      </c>
      <c r="C1175" s="227">
        <f t="shared" si="3"/>
        <v>0.5</v>
      </c>
      <c r="D1175" s="246" t="s">
        <v>7997</v>
      </c>
      <c r="E1175" s="248">
        <v>6.0</v>
      </c>
      <c r="F1175" s="248">
        <v>156.0</v>
      </c>
    </row>
    <row r="1176">
      <c r="A1176" s="241" t="str">
        <f t="shared" si="1"/>
        <v>CA0249200100</v>
      </c>
      <c r="B1176" s="241" t="str">
        <f t="shared" si="2"/>
        <v>Relaxed Henley - Cotton Gauze - White XS</v>
      </c>
      <c r="C1176" s="227">
        <f t="shared" si="3"/>
        <v>0.3333333333</v>
      </c>
      <c r="D1176" s="246" t="s">
        <v>8013</v>
      </c>
      <c r="E1176" s="248">
        <v>4.0</v>
      </c>
      <c r="F1176" s="248">
        <v>112.0</v>
      </c>
    </row>
    <row r="1177">
      <c r="A1177" s="241" t="str">
        <f t="shared" si="1"/>
        <v>CA0249200200</v>
      </c>
      <c r="B1177" s="241" t="str">
        <f t="shared" si="2"/>
        <v>Relaxed Henley - Cotton Gauze - White S</v>
      </c>
      <c r="C1177" s="227">
        <f t="shared" si="3"/>
        <v>0.08333333333</v>
      </c>
      <c r="D1177" s="246" t="s">
        <v>8011</v>
      </c>
      <c r="E1177" s="248">
        <v>1.0</v>
      </c>
      <c r="F1177" s="248">
        <v>30.0</v>
      </c>
    </row>
    <row r="1178">
      <c r="A1178" s="241" t="str">
        <f t="shared" si="1"/>
        <v>CA0249200300</v>
      </c>
      <c r="B1178" s="241" t="str">
        <f t="shared" si="2"/>
        <v>Relaxed Henley - Cotton Gauze - White M</v>
      </c>
      <c r="C1178" s="227">
        <f t="shared" si="3"/>
        <v>0.4166666667</v>
      </c>
      <c r="D1178" s="246" t="s">
        <v>8010</v>
      </c>
      <c r="E1178" s="248">
        <v>5.0</v>
      </c>
      <c r="F1178" s="248">
        <v>146.0</v>
      </c>
    </row>
    <row r="1179">
      <c r="A1179" s="241" t="str">
        <f t="shared" si="1"/>
        <v>CA0249200400</v>
      </c>
      <c r="B1179" s="241" t="str">
        <f t="shared" si="2"/>
        <v>Relaxed Henley - Cotton Gauze - White L</v>
      </c>
      <c r="C1179" s="227">
        <f t="shared" si="3"/>
        <v>0.5833333333</v>
      </c>
      <c r="D1179" s="246" t="s">
        <v>8009</v>
      </c>
      <c r="E1179" s="248">
        <v>7.0</v>
      </c>
      <c r="F1179" s="248">
        <v>206.0</v>
      </c>
    </row>
    <row r="1180">
      <c r="A1180" s="241" t="str">
        <f t="shared" si="1"/>
        <v>CA0249200500</v>
      </c>
      <c r="B1180" s="241" t="str">
        <f t="shared" si="2"/>
        <v>Relaxed Henley - Cotton Gauze - White XL</v>
      </c>
      <c r="C1180" s="227">
        <f t="shared" si="3"/>
        <v>0.1666666667</v>
      </c>
      <c r="D1180" s="246" t="s">
        <v>8012</v>
      </c>
      <c r="E1180" s="248">
        <v>2.0</v>
      </c>
      <c r="F1180" s="248">
        <v>50.8</v>
      </c>
    </row>
    <row r="1181">
      <c r="A1181" s="241" t="str">
        <f t="shared" si="1"/>
        <v>CA0249300100</v>
      </c>
      <c r="B1181" s="241" t="str">
        <f t="shared" si="2"/>
        <v>Relaxed Henley - Cotton Gauze - Deep Teal XS -NWC</v>
      </c>
      <c r="C1181" s="227">
        <f t="shared" si="3"/>
        <v>0.4166666667</v>
      </c>
      <c r="D1181" s="246" t="s">
        <v>14657</v>
      </c>
      <c r="E1181" s="248">
        <v>5.0</v>
      </c>
      <c r="F1181" s="248">
        <v>146.0</v>
      </c>
    </row>
    <row r="1182">
      <c r="A1182" s="241" t="str">
        <f t="shared" si="1"/>
        <v>CA0249300200</v>
      </c>
      <c r="B1182" s="241" t="str">
        <f t="shared" si="2"/>
        <v>Relaxed Henley - Cotton Gauze - Deep Teal S</v>
      </c>
      <c r="C1182" s="227">
        <f t="shared" si="3"/>
        <v>0.4166666667</v>
      </c>
      <c r="D1182" s="246" t="s">
        <v>8017</v>
      </c>
      <c r="E1182" s="248">
        <v>5.0</v>
      </c>
      <c r="F1182" s="248">
        <v>150.0</v>
      </c>
    </row>
    <row r="1183">
      <c r="A1183" s="241" t="str">
        <f t="shared" si="1"/>
        <v>CA0249300300</v>
      </c>
      <c r="B1183" s="241" t="str">
        <f t="shared" si="2"/>
        <v>Relaxed Henley - Cotton Gauze - Deep Teal M</v>
      </c>
      <c r="C1183" s="227">
        <f t="shared" si="3"/>
        <v>0.6666666667</v>
      </c>
      <c r="D1183" s="246" t="s">
        <v>8016</v>
      </c>
      <c r="E1183" s="248">
        <v>8.0</v>
      </c>
      <c r="F1183" s="248">
        <v>232.0</v>
      </c>
    </row>
    <row r="1184">
      <c r="A1184" s="241" t="str">
        <f t="shared" si="1"/>
        <v>CA0249300400</v>
      </c>
      <c r="B1184" s="241" t="str">
        <f t="shared" si="2"/>
        <v>Relaxed Henley - Cotton Gauze - Deep Teal L</v>
      </c>
      <c r="C1184" s="227">
        <f t="shared" si="3"/>
        <v>0.6666666667</v>
      </c>
      <c r="D1184" s="246" t="s">
        <v>8015</v>
      </c>
      <c r="E1184" s="248">
        <v>8.0</v>
      </c>
      <c r="F1184" s="248">
        <v>232.0</v>
      </c>
    </row>
    <row r="1185">
      <c r="A1185" s="241" t="str">
        <f t="shared" si="1"/>
        <v>CA0249300500</v>
      </c>
      <c r="B1185" s="241" t="str">
        <f t="shared" si="2"/>
        <v>Relaxed Henley - Cotton Gauze - Deep Teal XL</v>
      </c>
      <c r="C1185" s="227">
        <f t="shared" si="3"/>
        <v>0.5833333333</v>
      </c>
      <c r="D1185" s="246" t="s">
        <v>8018</v>
      </c>
      <c r="E1185" s="248">
        <v>7.0</v>
      </c>
      <c r="F1185" s="248">
        <v>210.0</v>
      </c>
    </row>
    <row r="1186">
      <c r="A1186" s="241" t="str">
        <f t="shared" si="1"/>
        <v>CHRISTMAS-ONETIME</v>
      </c>
      <c r="B1186" s="241" t="str">
        <f t="shared" si="2"/>
        <v>Christmas Lights - One time pass</v>
      </c>
      <c r="C1186" s="227">
        <f t="shared" si="3"/>
        <v>108.9166667</v>
      </c>
      <c r="D1186" s="246" t="s">
        <v>17950</v>
      </c>
      <c r="E1186" s="248">
        <v>1307.0</v>
      </c>
      <c r="F1186" s="248">
        <v>5959.92</v>
      </c>
    </row>
    <row r="1187">
      <c r="A1187" s="241" t="str">
        <f t="shared" si="1"/>
        <v>CHRISTMAS-SEASONAL</v>
      </c>
      <c r="B1187" s="241" t="str">
        <f t="shared" si="2"/>
        <v>Christmas Lights - Seasonal Pass</v>
      </c>
      <c r="C1187" s="227">
        <f t="shared" si="3"/>
        <v>0.25</v>
      </c>
      <c r="D1187" s="246" t="s">
        <v>17951</v>
      </c>
      <c r="E1187" s="248">
        <v>3.0</v>
      </c>
      <c r="F1187" s="248">
        <v>136.68</v>
      </c>
    </row>
    <row r="1188">
      <c r="A1188" s="241" t="str">
        <f t="shared" si="1"/>
        <v>CM105-M</v>
      </c>
      <c r="B1188" s="241" t="str">
        <f t="shared" si="2"/>
        <v>Mens-Hemp-Kurta-Beige-SS (M)</v>
      </c>
      <c r="C1188" s="227">
        <f t="shared" si="3"/>
        <v>1.416666667</v>
      </c>
      <c r="D1188" s="246" t="s">
        <v>14689</v>
      </c>
      <c r="E1188" s="248">
        <v>17.0</v>
      </c>
      <c r="F1188" s="248">
        <v>442.0</v>
      </c>
    </row>
    <row r="1189">
      <c r="A1189" s="241" t="str">
        <f t="shared" si="1"/>
        <v>CM202-XL</v>
      </c>
      <c r="B1189" s="241" t="str">
        <f t="shared" si="2"/>
        <v>IL CAN 2</v>
      </c>
      <c r="C1189" s="227">
        <f t="shared" si="3"/>
        <v>0.08333333333</v>
      </c>
      <c r="D1189" s="246" t="s">
        <v>14733</v>
      </c>
      <c r="E1189" s="248">
        <v>1.0</v>
      </c>
      <c r="F1189" s="248">
        <v>10.0</v>
      </c>
    </row>
    <row r="1190">
      <c r="A1190" s="241" t="str">
        <f t="shared" si="1"/>
        <v>CM204-XL</v>
      </c>
      <c r="B1190" s="241" t="str">
        <f t="shared" si="2"/>
        <v>IL CAN 3</v>
      </c>
      <c r="C1190" s="227">
        <f t="shared" si="3"/>
        <v>0.08333333333</v>
      </c>
      <c r="D1190" s="246" t="s">
        <v>14736</v>
      </c>
      <c r="E1190" s="248">
        <v>1.0</v>
      </c>
      <c r="F1190" s="248">
        <v>10.0</v>
      </c>
    </row>
    <row r="1191">
      <c r="A1191" s="241" t="str">
        <f t="shared" si="1"/>
        <v>CM212-L</v>
      </c>
      <c r="B1191" s="241" t="str">
        <f t="shared" si="2"/>
        <v>Mens-Khadi-Kurta-Natural-SS (L)</v>
      </c>
      <c r="C1191" s="227">
        <f t="shared" si="3"/>
        <v>0.4166666667</v>
      </c>
      <c r="D1191" s="246" t="s">
        <v>14739</v>
      </c>
      <c r="E1191" s="248">
        <v>5.0</v>
      </c>
      <c r="F1191" s="248">
        <v>130.0</v>
      </c>
    </row>
    <row r="1192">
      <c r="A1192" s="241" t="str">
        <f t="shared" si="1"/>
        <v>CM212-M</v>
      </c>
      <c r="B1192" s="241" t="str">
        <f t="shared" si="2"/>
        <v>Mens-Khadi-Kurta-Natural-SS (M)</v>
      </c>
      <c r="C1192" s="227">
        <f t="shared" si="3"/>
        <v>0.1666666667</v>
      </c>
      <c r="D1192" s="246" t="s">
        <v>14741</v>
      </c>
      <c r="E1192" s="248">
        <v>2.0</v>
      </c>
      <c r="F1192" s="248">
        <v>52.0</v>
      </c>
    </row>
    <row r="1193">
      <c r="A1193" s="241" t="str">
        <f t="shared" si="1"/>
        <v>CM217-M</v>
      </c>
      <c r="B1193" s="241" t="str">
        <f t="shared" si="2"/>
        <v>IL CAN CM217 (M)</v>
      </c>
      <c r="C1193" s="227">
        <f t="shared" si="3"/>
        <v>0.3333333333</v>
      </c>
      <c r="D1193" s="246" t="s">
        <v>14746</v>
      </c>
      <c r="E1193" s="248">
        <v>4.0</v>
      </c>
      <c r="F1193" s="248">
        <v>76.0</v>
      </c>
    </row>
    <row r="1194">
      <c r="A1194" s="241" t="str">
        <f t="shared" si="1"/>
        <v>CM217-S</v>
      </c>
      <c r="B1194" s="241" t="str">
        <f t="shared" si="2"/>
        <v>IL CAN CM217 (S)</v>
      </c>
      <c r="C1194" s="227">
        <f t="shared" si="3"/>
        <v>0.1666666667</v>
      </c>
      <c r="D1194" s="246" t="s">
        <v>14748</v>
      </c>
      <c r="E1194" s="248">
        <v>2.0</v>
      </c>
      <c r="F1194" s="248">
        <v>20.0</v>
      </c>
    </row>
    <row r="1195">
      <c r="A1195" s="241" t="str">
        <f t="shared" si="1"/>
        <v>CM217-XL</v>
      </c>
      <c r="B1195" s="241" t="str">
        <f t="shared" si="2"/>
        <v>IL CAN CM217 (XL)</v>
      </c>
      <c r="C1195" s="227">
        <f t="shared" si="3"/>
        <v>0.5</v>
      </c>
      <c r="D1195" s="246" t="s">
        <v>14750</v>
      </c>
      <c r="E1195" s="248">
        <v>6.0</v>
      </c>
      <c r="F1195" s="248">
        <v>168.0</v>
      </c>
    </row>
    <row r="1196">
      <c r="A1196" s="241" t="str">
        <f t="shared" si="1"/>
        <v>CO0000300000</v>
      </c>
      <c r="B1196" s="241" t="str">
        <f t="shared" si="2"/>
        <v>Lotus and Lights pack (brass lotus lamp, 2 diyas with base)</v>
      </c>
      <c r="C1196" s="227">
        <f t="shared" si="3"/>
        <v>0.08333333333</v>
      </c>
      <c r="D1196" s="246" t="s">
        <v>14763</v>
      </c>
      <c r="E1196" s="248">
        <v>1.0</v>
      </c>
      <c r="F1196" s="248">
        <v>39.0</v>
      </c>
    </row>
    <row r="1197">
      <c r="A1197" s="241" t="str">
        <f t="shared" si="1"/>
        <v>CO0000500000</v>
      </c>
      <c r="B1197" s="241" t="str">
        <f t="shared" si="2"/>
        <v>Radiant Diya set-1 (Set of 4)</v>
      </c>
      <c r="C1197" s="227">
        <f t="shared" si="3"/>
        <v>0</v>
      </c>
      <c r="D1197" s="246" t="s">
        <v>14767</v>
      </c>
      <c r="E1197" s="248">
        <v>0.0</v>
      </c>
      <c r="F1197" s="248">
        <v>0.0</v>
      </c>
    </row>
    <row r="1198">
      <c r="A1198" s="241" t="str">
        <f t="shared" si="1"/>
        <v>CO0000600000</v>
      </c>
      <c r="B1198" s="241" t="str">
        <f t="shared" si="2"/>
        <v>Fragrances of Isha Set 1</v>
      </c>
      <c r="C1198" s="227">
        <f t="shared" si="3"/>
        <v>0.1666666667</v>
      </c>
      <c r="D1198" s="246" t="s">
        <v>14771</v>
      </c>
      <c r="E1198" s="248">
        <v>2.0</v>
      </c>
      <c r="F1198" s="248">
        <v>46.94</v>
      </c>
    </row>
    <row r="1199">
      <c r="A1199" s="241" t="str">
        <f t="shared" si="1"/>
        <v>CO0000700000</v>
      </c>
      <c r="B1199" s="241" t="str">
        <f t="shared" si="2"/>
        <v>Fragrances of Isha Set 2</v>
      </c>
      <c r="C1199" s="227">
        <f t="shared" si="3"/>
        <v>0.08333333333</v>
      </c>
      <c r="D1199" s="246" t="s">
        <v>14773</v>
      </c>
      <c r="E1199" s="248">
        <v>1.0</v>
      </c>
      <c r="F1199" s="248">
        <v>45.0</v>
      </c>
    </row>
    <row r="1200">
      <c r="A1200" s="241" t="str">
        <f t="shared" si="1"/>
        <v>CO0000900000</v>
      </c>
      <c r="B1200" s="241" t="str">
        <f t="shared" si="2"/>
        <v>Adiyogi Rudraksha gift set</v>
      </c>
      <c r="C1200" s="227">
        <f t="shared" si="3"/>
        <v>0</v>
      </c>
      <c r="D1200" s="246" t="s">
        <v>14775</v>
      </c>
      <c r="E1200" s="248">
        <v>0.0</v>
      </c>
      <c r="F1200" s="248">
        <v>0.0</v>
      </c>
    </row>
    <row r="1201">
      <c r="A1201" s="241" t="str">
        <f t="shared" si="1"/>
        <v>CO0001000000</v>
      </c>
      <c r="B1201" s="241" t="str">
        <f t="shared" si="2"/>
        <v>Dhyanalinga Yantra + Linga Jyoti</v>
      </c>
      <c r="C1201" s="227">
        <f t="shared" si="3"/>
        <v>0.08333333333</v>
      </c>
      <c r="D1201" s="246" t="s">
        <v>14779</v>
      </c>
      <c r="E1201" s="248">
        <v>1.0</v>
      </c>
      <c r="F1201" s="248">
        <v>444.0</v>
      </c>
    </row>
    <row r="1202">
      <c r="A1202" s="241" t="str">
        <f t="shared" si="1"/>
        <v>CO0007600000</v>
      </c>
      <c r="B1202" s="241" t="str">
        <f t="shared" si="2"/>
        <v>Flowers of Isha Incense Gift Set</v>
      </c>
      <c r="C1202" s="227">
        <f t="shared" si="3"/>
        <v>1.333333333</v>
      </c>
      <c r="D1202" s="246" t="s">
        <v>14787</v>
      </c>
      <c r="E1202" s="248">
        <v>16.0</v>
      </c>
      <c r="F1202" s="248">
        <v>400.0</v>
      </c>
    </row>
    <row r="1203">
      <c r="A1203" s="241" t="str">
        <f t="shared" si="1"/>
        <v>CO0007700000</v>
      </c>
      <c r="B1203" s="241" t="str">
        <f t="shared" si="2"/>
        <v>Devi Samarpanam Incense Gift Set</v>
      </c>
      <c r="C1203" s="227">
        <f t="shared" si="3"/>
        <v>8.833333333</v>
      </c>
      <c r="D1203" s="246" t="s">
        <v>14788</v>
      </c>
      <c r="E1203" s="248">
        <v>106.0</v>
      </c>
      <c r="F1203" s="248">
        <v>2650.0</v>
      </c>
    </row>
    <row r="1204">
      <c r="A1204" s="241" t="str">
        <f t="shared" si="1"/>
        <v>CO0008100002</v>
      </c>
      <c r="B1204" s="241" t="str">
        <f t="shared" si="2"/>
        <v>Adiyogi Arpanam Incense Gift Set</v>
      </c>
      <c r="C1204" s="227">
        <f t="shared" si="3"/>
        <v>1</v>
      </c>
      <c r="D1204" s="246" t="s">
        <v>14790</v>
      </c>
      <c r="E1204" s="248">
        <v>12.0</v>
      </c>
      <c r="F1204" s="248">
        <v>300.0</v>
      </c>
    </row>
    <row r="1205">
      <c r="A1205" s="241" t="str">
        <f t="shared" si="1"/>
        <v>COMBO-HOTCH-POPCORN</v>
      </c>
      <c r="B1205" s="241" t="str">
        <f t="shared" si="2"/>
        <v>Combo - Hot Chocolate &amp; Popcorn</v>
      </c>
      <c r="C1205" s="227">
        <f t="shared" si="3"/>
        <v>43.25</v>
      </c>
      <c r="D1205" s="246" t="s">
        <v>17952</v>
      </c>
      <c r="E1205" s="248">
        <v>519.0</v>
      </c>
      <c r="F1205" s="248">
        <v>2366.64</v>
      </c>
    </row>
    <row r="1206">
      <c r="A1206" s="241" t="str">
        <f t="shared" si="1"/>
        <v>COOKIE 1</v>
      </c>
      <c r="B1206" s="241" t="str">
        <f t="shared" si="2"/>
        <v>FM CHOCOLATE CHIP</v>
      </c>
      <c r="C1206" s="227">
        <f t="shared" si="3"/>
        <v>18.63333333</v>
      </c>
      <c r="D1206" s="246" t="s">
        <v>17953</v>
      </c>
      <c r="E1206" s="248">
        <v>223.6</v>
      </c>
      <c r="F1206" s="248">
        <v>226.56</v>
      </c>
    </row>
    <row r="1207">
      <c r="A1207" s="241" t="str">
        <f t="shared" si="1"/>
        <v>COOKIE 2</v>
      </c>
      <c r="B1207" s="241" t="str">
        <f t="shared" si="2"/>
        <v>FM OATMEAL COOKIE</v>
      </c>
      <c r="C1207" s="227">
        <f t="shared" si="3"/>
        <v>14</v>
      </c>
      <c r="D1207" s="246" t="s">
        <v>17954</v>
      </c>
      <c r="E1207" s="248">
        <v>168.0</v>
      </c>
      <c r="F1207" s="248">
        <v>183.91</v>
      </c>
    </row>
    <row r="1208">
      <c r="A1208" s="241" t="str">
        <f t="shared" si="1"/>
        <v>COOKIE 3</v>
      </c>
      <c r="B1208" s="241" t="str">
        <f t="shared" si="2"/>
        <v>FM RAGI COOKIE</v>
      </c>
      <c r="C1208" s="227">
        <f t="shared" si="3"/>
        <v>3.333333333</v>
      </c>
      <c r="D1208" s="246" t="s">
        <v>17955</v>
      </c>
      <c r="E1208" s="248">
        <v>40.0</v>
      </c>
      <c r="F1208" s="248">
        <v>127.6</v>
      </c>
    </row>
    <row r="1209">
      <c r="A1209" s="241" t="str">
        <f t="shared" si="1"/>
        <v>CS-GoldCotton</v>
      </c>
      <c r="B1209" s="241" t="str">
        <f t="shared" si="2"/>
        <v>Consecrated Gold Cotton Saree US</v>
      </c>
      <c r="C1209" s="227">
        <f t="shared" si="3"/>
        <v>0.08333333333</v>
      </c>
      <c r="D1209" s="246" t="s">
        <v>14795</v>
      </c>
      <c r="E1209" s="248">
        <v>1.0</v>
      </c>
      <c r="F1209" s="248">
        <v>440.0</v>
      </c>
    </row>
    <row r="1210">
      <c r="A1210" s="241" t="str">
        <f t="shared" si="1"/>
        <v>CS-GoldSilk</v>
      </c>
      <c r="B1210" s="241" t="str">
        <f t="shared" si="2"/>
        <v>Consecrated Gold Silk Saree US</v>
      </c>
      <c r="C1210" s="227">
        <f t="shared" si="3"/>
        <v>0.08333333333</v>
      </c>
      <c r="D1210" s="246" t="s">
        <v>14798</v>
      </c>
      <c r="E1210" s="248">
        <v>1.0</v>
      </c>
      <c r="F1210" s="248">
        <v>450.0</v>
      </c>
    </row>
    <row r="1211">
      <c r="A1211" s="241" t="str">
        <f t="shared" si="1"/>
        <v>CS-GreenCotSilk</v>
      </c>
      <c r="B1211" s="241" t="str">
        <f t="shared" si="2"/>
        <v>Consecrated Green Cotton Silk Saree US</v>
      </c>
      <c r="C1211" s="227">
        <f t="shared" si="3"/>
        <v>0.1666666667</v>
      </c>
      <c r="D1211" s="246" t="s">
        <v>14801</v>
      </c>
      <c r="E1211" s="248">
        <v>2.0</v>
      </c>
      <c r="F1211" s="248">
        <v>500.0</v>
      </c>
    </row>
    <row r="1212">
      <c r="A1212" s="241" t="str">
        <f t="shared" si="1"/>
        <v>CS-GreenCotton</v>
      </c>
      <c r="B1212" s="241" t="str">
        <f t="shared" si="2"/>
        <v>Consecrated Green Cotton Saree US</v>
      </c>
      <c r="C1212" s="227">
        <f t="shared" si="3"/>
        <v>0.75</v>
      </c>
      <c r="D1212" s="246" t="s">
        <v>14804</v>
      </c>
      <c r="E1212" s="248">
        <v>9.0</v>
      </c>
      <c r="F1212" s="248">
        <v>942.0</v>
      </c>
    </row>
    <row r="1213">
      <c r="A1213" s="241" t="str">
        <f t="shared" si="1"/>
        <v>CS-GreenSilk</v>
      </c>
      <c r="B1213" s="241" t="str">
        <f t="shared" si="2"/>
        <v>Consecrated Green Silk Saree US</v>
      </c>
      <c r="C1213" s="227">
        <f t="shared" si="3"/>
        <v>0.5</v>
      </c>
      <c r="D1213" s="246" t="s">
        <v>14807</v>
      </c>
      <c r="E1213" s="248">
        <v>6.0</v>
      </c>
      <c r="F1213" s="248">
        <v>2870.0</v>
      </c>
    </row>
    <row r="1214">
      <c r="A1214" s="241" t="str">
        <f t="shared" si="1"/>
        <v>CS-MultiCotton</v>
      </c>
      <c r="B1214" s="241" t="str">
        <f t="shared" si="2"/>
        <v>Consecrated Multi Cotton Saree US</v>
      </c>
      <c r="C1214" s="227">
        <f t="shared" si="3"/>
        <v>0.08333333333</v>
      </c>
      <c r="D1214" s="246" t="s">
        <v>14813</v>
      </c>
      <c r="E1214" s="248">
        <v>1.0</v>
      </c>
      <c r="F1214" s="248">
        <v>125.0</v>
      </c>
    </row>
    <row r="1215">
      <c r="A1215" s="241" t="str">
        <f t="shared" si="1"/>
        <v>CS-PGRSilk</v>
      </c>
      <c r="B1215" s="241" t="str">
        <f t="shared" si="2"/>
        <v>Consecrated Pink, Gold &amp; Red Silk Saree</v>
      </c>
      <c r="C1215" s="227">
        <f t="shared" si="3"/>
        <v>0.08333333333</v>
      </c>
      <c r="D1215" s="246" t="s">
        <v>14819</v>
      </c>
      <c r="E1215" s="248">
        <v>1.0</v>
      </c>
      <c r="F1215" s="248">
        <v>777.0</v>
      </c>
    </row>
    <row r="1216">
      <c r="A1216" s="241" t="str">
        <f t="shared" si="1"/>
        <v>CS-RGCSilk</v>
      </c>
      <c r="B1216" s="241" t="str">
        <f t="shared" si="2"/>
        <v>Consecrated Red, Gold &amp; Copper Silk Saree</v>
      </c>
      <c r="C1216" s="227">
        <f t="shared" si="3"/>
        <v>0.08333333333</v>
      </c>
      <c r="D1216" s="246" t="s">
        <v>14822</v>
      </c>
      <c r="E1216" s="248">
        <v>1.0</v>
      </c>
      <c r="F1216" s="248">
        <v>1100.0</v>
      </c>
    </row>
    <row r="1217">
      <c r="A1217" s="241" t="str">
        <f t="shared" si="1"/>
        <v>CS-RSSilk</v>
      </c>
      <c r="B1217" s="241" t="str">
        <f t="shared" si="2"/>
        <v>Consecrated Red &amp; Silver Silk Saree</v>
      </c>
      <c r="C1217" s="227">
        <f t="shared" si="3"/>
        <v>0.08333333333</v>
      </c>
      <c r="D1217" s="246" t="s">
        <v>14825</v>
      </c>
      <c r="E1217" s="248">
        <v>1.0</v>
      </c>
      <c r="F1217" s="248">
        <v>440.0</v>
      </c>
    </row>
    <row r="1218">
      <c r="A1218" s="241" t="str">
        <f t="shared" si="1"/>
        <v>CS-RedCotSilk</v>
      </c>
      <c r="B1218" s="241" t="str">
        <f t="shared" si="2"/>
        <v>Consecrated Red Cotton Silk Saree US</v>
      </c>
      <c r="C1218" s="227">
        <f t="shared" si="3"/>
        <v>0.3333333333</v>
      </c>
      <c r="D1218" s="246" t="s">
        <v>14828</v>
      </c>
      <c r="E1218" s="248">
        <v>4.0</v>
      </c>
      <c r="F1218" s="248">
        <v>1350.0</v>
      </c>
    </row>
    <row r="1219">
      <c r="A1219" s="241" t="str">
        <f t="shared" si="1"/>
        <v>CS-RedCotton</v>
      </c>
      <c r="B1219" s="241" t="str">
        <f t="shared" si="2"/>
        <v>Consecrated Red Cotton Saree US</v>
      </c>
      <c r="C1219" s="227">
        <f t="shared" si="3"/>
        <v>0.8333333333</v>
      </c>
      <c r="D1219" s="246" t="s">
        <v>14831</v>
      </c>
      <c r="E1219" s="248">
        <v>10.0</v>
      </c>
      <c r="F1219" s="248">
        <v>1041.0</v>
      </c>
    </row>
    <row r="1220">
      <c r="A1220" s="241" t="str">
        <f t="shared" si="1"/>
        <v>CS-RedSilk</v>
      </c>
      <c r="B1220" s="241" t="str">
        <f t="shared" si="2"/>
        <v>Consecrated Red Silk Saree US</v>
      </c>
      <c r="C1220" s="227">
        <f t="shared" si="3"/>
        <v>0.5</v>
      </c>
      <c r="D1220" s="246" t="s">
        <v>14834</v>
      </c>
      <c r="E1220" s="248">
        <v>6.0</v>
      </c>
      <c r="F1220" s="248">
        <v>3352.25</v>
      </c>
    </row>
    <row r="1221">
      <c r="A1221" s="241" t="str">
        <f t="shared" si="1"/>
        <v>CS-YRGSilk</v>
      </c>
      <c r="B1221" s="241" t="str">
        <f t="shared" si="2"/>
        <v>Consecrated Yellow, Red &amp; Gold Silk Saree</v>
      </c>
      <c r="C1221" s="227">
        <f t="shared" si="3"/>
        <v>0.08333333333</v>
      </c>
      <c r="D1221" s="246" t="s">
        <v>14837</v>
      </c>
      <c r="E1221" s="248">
        <v>1.0</v>
      </c>
      <c r="F1221" s="248">
        <v>530.0</v>
      </c>
    </row>
    <row r="1222">
      <c r="A1222" s="241" t="str">
        <f t="shared" si="1"/>
        <v>CS-YellowCotSilk</v>
      </c>
      <c r="B1222" s="241" t="str">
        <f t="shared" si="2"/>
        <v>Consecrated Yellow Cotton Silk Saree US</v>
      </c>
      <c r="C1222" s="227">
        <f t="shared" si="3"/>
        <v>0.08333333333</v>
      </c>
      <c r="D1222" s="246" t="s">
        <v>14840</v>
      </c>
      <c r="E1222" s="248">
        <v>1.0</v>
      </c>
      <c r="F1222" s="248">
        <v>280.0</v>
      </c>
    </row>
    <row r="1223">
      <c r="A1223" s="241" t="str">
        <f t="shared" si="1"/>
        <v>CS-YellowCotton</v>
      </c>
      <c r="B1223" s="241" t="str">
        <f t="shared" si="2"/>
        <v>Consecrated Yellow Cotton Saree US</v>
      </c>
      <c r="C1223" s="227">
        <f t="shared" si="3"/>
        <v>0.1666666667</v>
      </c>
      <c r="D1223" s="246" t="s">
        <v>14843</v>
      </c>
      <c r="E1223" s="248">
        <v>2.0</v>
      </c>
      <c r="F1223" s="248">
        <v>300.0</v>
      </c>
    </row>
    <row r="1224">
      <c r="A1224" s="241" t="str">
        <f t="shared" si="1"/>
        <v>CU012-S</v>
      </c>
      <c r="B1224" s="241" t="str">
        <f t="shared" si="2"/>
        <v>Unisex-T Shirt-Orange-SS</v>
      </c>
      <c r="C1224" s="227">
        <f t="shared" si="3"/>
        <v>0.08333333333</v>
      </c>
      <c r="D1224" s="246" t="s">
        <v>14855</v>
      </c>
      <c r="E1224" s="248">
        <v>1.0</v>
      </c>
      <c r="F1224" s="248">
        <v>15.0</v>
      </c>
    </row>
    <row r="1225">
      <c r="A1225" s="241" t="str">
        <f t="shared" si="1"/>
        <v>CU018-M</v>
      </c>
      <c r="B1225" s="241" t="str">
        <f t="shared" si="2"/>
        <v>Unisex-Try-Yoga-T Shirt-White-SS (M)</v>
      </c>
      <c r="C1225" s="227">
        <f t="shared" si="3"/>
        <v>0.08333333333</v>
      </c>
      <c r="D1225" s="246" t="s">
        <v>14863</v>
      </c>
      <c r="E1225" s="248">
        <v>1.0</v>
      </c>
      <c r="F1225" s="248">
        <v>9.0</v>
      </c>
    </row>
    <row r="1226">
      <c r="A1226" s="241" t="str">
        <f t="shared" si="1"/>
        <v>CU033-S</v>
      </c>
      <c r="B1226" s="241" t="str">
        <f t="shared" si="2"/>
        <v>Nirvana - Unisex T Shirt - Pink</v>
      </c>
      <c r="C1226" s="227">
        <f t="shared" si="3"/>
        <v>0.08333333333</v>
      </c>
      <c r="D1226" s="246" t="s">
        <v>14879</v>
      </c>
      <c r="E1226" s="248">
        <v>1.0</v>
      </c>
      <c r="F1226" s="248">
        <v>10.0</v>
      </c>
    </row>
    <row r="1227">
      <c r="A1227" s="241" t="str">
        <f t="shared" si="1"/>
        <v>CU034-XL</v>
      </c>
      <c r="B1227" s="241" t="str">
        <f t="shared" si="2"/>
        <v>Unisex Shiva Shiva T Shirt (XL)</v>
      </c>
      <c r="C1227" s="227">
        <f t="shared" si="3"/>
        <v>0.08333333333</v>
      </c>
      <c r="D1227" s="246" t="s">
        <v>14886</v>
      </c>
      <c r="E1227" s="248">
        <v>1.0</v>
      </c>
      <c r="F1227" s="248">
        <v>15.0</v>
      </c>
    </row>
    <row r="1228">
      <c r="A1228" s="241" t="str">
        <f t="shared" si="1"/>
        <v>CU036-L</v>
      </c>
      <c r="B1228" s="241" t="str">
        <f t="shared" si="2"/>
        <v>IE - Unisex T Shirt - Grey (L)</v>
      </c>
      <c r="C1228" s="227">
        <f t="shared" si="3"/>
        <v>0.25</v>
      </c>
      <c r="D1228" s="246" t="s">
        <v>14888</v>
      </c>
      <c r="E1228" s="248">
        <v>3.0</v>
      </c>
      <c r="F1228" s="248">
        <v>13.12</v>
      </c>
    </row>
    <row r="1229">
      <c r="A1229" s="241" t="str">
        <f t="shared" si="1"/>
        <v>CU037-XXL</v>
      </c>
      <c r="B1229" s="241" t="str">
        <f t="shared" si="2"/>
        <v>IE - Unisex T Shirt - Cardinal (XXL)</v>
      </c>
      <c r="C1229" s="227">
        <f t="shared" si="3"/>
        <v>0.6666666667</v>
      </c>
      <c r="D1229" s="246" t="s">
        <v>17956</v>
      </c>
      <c r="E1229" s="248">
        <v>8.0</v>
      </c>
      <c r="F1229" s="248">
        <v>40.0</v>
      </c>
    </row>
    <row r="1230">
      <c r="A1230" s="241" t="str">
        <f t="shared" si="1"/>
        <v>CU040-L</v>
      </c>
      <c r="B1230" s="241" t="str">
        <f t="shared" si="2"/>
        <v>Adiyogi Unisex T Shirt, Graphic Print (L)</v>
      </c>
      <c r="C1230" s="227">
        <f t="shared" si="3"/>
        <v>0.08333333333</v>
      </c>
      <c r="D1230" s="246" t="s">
        <v>17957</v>
      </c>
      <c r="E1230" s="248">
        <v>1.0</v>
      </c>
      <c r="F1230" s="248">
        <v>5.0</v>
      </c>
    </row>
    <row r="1231">
      <c r="A1231" s="241" t="str">
        <f t="shared" si="1"/>
        <v>CU057-S</v>
      </c>
      <c r="B1231" s="241" t="str">
        <f t="shared" si="2"/>
        <v>Unisex T Shirt - AdiYogi - Blue (S)</v>
      </c>
      <c r="C1231" s="227">
        <f t="shared" si="3"/>
        <v>0.08333333333</v>
      </c>
      <c r="D1231" s="246" t="s">
        <v>14914</v>
      </c>
      <c r="E1231" s="248">
        <v>1.0</v>
      </c>
      <c r="F1231" s="248">
        <v>15.0</v>
      </c>
    </row>
    <row r="1232">
      <c r="A1232" s="241" t="str">
        <f t="shared" si="1"/>
        <v>CU061-S</v>
      </c>
      <c r="B1232" s="241" t="str">
        <f t="shared" si="2"/>
        <v>Unisex T Shirt - Love - Heather Blue (S)</v>
      </c>
      <c r="C1232" s="227">
        <f t="shared" si="3"/>
        <v>0.08333333333</v>
      </c>
      <c r="D1232" s="246" t="s">
        <v>14954</v>
      </c>
      <c r="E1232" s="248">
        <v>1.0</v>
      </c>
      <c r="F1232" s="248">
        <v>5.0</v>
      </c>
    </row>
    <row r="1233">
      <c r="A1233" s="241" t="str">
        <f t="shared" si="1"/>
        <v>CU064-L</v>
      </c>
      <c r="B1233" s="241" t="str">
        <f t="shared" si="2"/>
        <v>Unisex Kids T Shirt - Orange (L)</v>
      </c>
      <c r="C1233" s="227">
        <f t="shared" si="3"/>
        <v>0.08333333333</v>
      </c>
      <c r="D1233" s="246" t="s">
        <v>14965</v>
      </c>
      <c r="E1233" s="248">
        <v>1.0</v>
      </c>
      <c r="F1233" s="248">
        <v>5.0</v>
      </c>
    </row>
    <row r="1234">
      <c r="A1234" s="241" t="str">
        <f t="shared" si="1"/>
        <v>CU064-M</v>
      </c>
      <c r="B1234" s="241" t="str">
        <f t="shared" si="2"/>
        <v>Unisex Kids T Shirt - Orange (M)</v>
      </c>
      <c r="C1234" s="227">
        <f t="shared" si="3"/>
        <v>0.08333333333</v>
      </c>
      <c r="D1234" s="246" t="s">
        <v>14968</v>
      </c>
      <c r="E1234" s="248">
        <v>1.0</v>
      </c>
      <c r="F1234" s="248">
        <v>8.0</v>
      </c>
    </row>
    <row r="1235">
      <c r="A1235" s="241" t="str">
        <f t="shared" si="1"/>
        <v>CU072-M</v>
      </c>
      <c r="B1235" s="241" t="str">
        <f t="shared" si="2"/>
        <v>Unisex III T Shirt - Forest Green (M)</v>
      </c>
      <c r="C1235" s="227">
        <f t="shared" si="3"/>
        <v>0.08333333333</v>
      </c>
      <c r="D1235" s="246" t="s">
        <v>14993</v>
      </c>
      <c r="E1235" s="248">
        <v>1.0</v>
      </c>
      <c r="F1235" s="248">
        <v>5.29</v>
      </c>
    </row>
    <row r="1236">
      <c r="A1236" s="241" t="str">
        <f t="shared" si="1"/>
        <v>CU074-M</v>
      </c>
      <c r="B1236" s="241" t="str">
        <f t="shared" si="2"/>
        <v>AdiYogi T Shirt - White (M)</v>
      </c>
      <c r="C1236" s="227">
        <f t="shared" si="3"/>
        <v>1.083333333</v>
      </c>
      <c r="D1236" s="246" t="s">
        <v>14997</v>
      </c>
      <c r="E1236" s="248">
        <v>13.0</v>
      </c>
      <c r="F1236" s="248">
        <v>215.06</v>
      </c>
    </row>
    <row r="1237">
      <c r="A1237" s="241" t="str">
        <f t="shared" si="1"/>
        <v>CU078-XL</v>
      </c>
      <c r="B1237" s="241" t="str">
        <f t="shared" si="2"/>
        <v>Sadhguru @Birthing Tree, TN: September 14, 2020 (XL)</v>
      </c>
      <c r="C1237" s="227">
        <f t="shared" si="3"/>
        <v>0.08333333333</v>
      </c>
      <c r="D1237" s="246" t="s">
        <v>14998</v>
      </c>
      <c r="E1237" s="248">
        <v>1.0</v>
      </c>
      <c r="F1237" s="248">
        <v>15.0</v>
      </c>
    </row>
    <row r="1238">
      <c r="A1238" s="241" t="str">
        <f t="shared" si="1"/>
        <v>CU079-L</v>
      </c>
      <c r="B1238" s="241" t="str">
        <f t="shared" si="2"/>
        <v>Ride with Sadhguru (L)</v>
      </c>
      <c r="C1238" s="227">
        <f t="shared" si="3"/>
        <v>0.08333333333</v>
      </c>
      <c r="D1238" s="246" t="s">
        <v>15002</v>
      </c>
      <c r="E1238" s="248">
        <v>1.0</v>
      </c>
      <c r="F1238" s="248">
        <v>10.0</v>
      </c>
    </row>
    <row r="1239">
      <c r="A1239" s="241" t="str">
        <f t="shared" si="1"/>
        <v>CU079-S</v>
      </c>
      <c r="B1239" s="241" t="str">
        <f t="shared" si="2"/>
        <v>Ride with Sadhguru (S)</v>
      </c>
      <c r="C1239" s="227">
        <f t="shared" si="3"/>
        <v>0.25</v>
      </c>
      <c r="D1239" s="246" t="s">
        <v>15005</v>
      </c>
      <c r="E1239" s="248">
        <v>3.0</v>
      </c>
      <c r="F1239" s="248">
        <v>30.86</v>
      </c>
    </row>
    <row r="1240">
      <c r="A1240" s="241" t="str">
        <f t="shared" si="1"/>
        <v>CU086-XL</v>
      </c>
      <c r="B1240" s="241" t="str">
        <f t="shared" si="2"/>
        <v>Unisex Karma T Shirt (XL)</v>
      </c>
      <c r="C1240" s="227">
        <f t="shared" si="3"/>
        <v>0.08333333333</v>
      </c>
      <c r="D1240" s="246" t="s">
        <v>15023</v>
      </c>
      <c r="E1240" s="248">
        <v>1.0</v>
      </c>
      <c r="F1240" s="248">
        <v>10.0</v>
      </c>
    </row>
    <row r="1241">
      <c r="A1241" s="241" t="str">
        <f t="shared" si="1"/>
        <v>CU087-XS</v>
      </c>
      <c r="B1241" s="241" t="str">
        <f t="shared" si="2"/>
        <v>Natural Dyed Pancha Bhuta Flock Print (XS)</v>
      </c>
      <c r="C1241" s="227">
        <f t="shared" si="3"/>
        <v>0.08333333333</v>
      </c>
      <c r="D1241" s="246" t="s">
        <v>15029</v>
      </c>
      <c r="E1241" s="248">
        <v>1.0</v>
      </c>
      <c r="F1241" s="248">
        <v>15.0</v>
      </c>
    </row>
    <row r="1242">
      <c r="A1242" s="241" t="str">
        <f t="shared" si="1"/>
        <v>CU091-XXL</v>
      </c>
      <c r="B1242" s="241" t="str">
        <f t="shared" si="2"/>
        <v>Unisex Sakshi Copper Print Cotton T Shirt, Ecru (XXL)</v>
      </c>
      <c r="C1242" s="227">
        <f t="shared" si="3"/>
        <v>0.08333333333</v>
      </c>
      <c r="D1242" s="246" t="s">
        <v>15055</v>
      </c>
      <c r="E1242" s="248">
        <v>1.0</v>
      </c>
      <c r="F1242" s="248">
        <v>12.0</v>
      </c>
    </row>
    <row r="1243">
      <c r="A1243" s="241" t="str">
        <f t="shared" si="1"/>
        <v>CU092-XS</v>
      </c>
      <c r="B1243" s="241" t="str">
        <f t="shared" si="2"/>
        <v>Unisex Organic Natural Dyed Change T Shirt, Undyed (XS)</v>
      </c>
      <c r="C1243" s="227">
        <f t="shared" si="3"/>
        <v>0.1666666667</v>
      </c>
      <c r="D1243" s="246" t="s">
        <v>15057</v>
      </c>
      <c r="E1243" s="248">
        <v>2.0</v>
      </c>
      <c r="F1243" s="248">
        <v>40.0</v>
      </c>
    </row>
    <row r="1244">
      <c r="A1244" s="241" t="str">
        <f t="shared" si="1"/>
        <v>CU092-XXL</v>
      </c>
      <c r="B1244" s="241" t="str">
        <f t="shared" si="2"/>
        <v>Unisex Organic Natural Dyed Change T Shirt, Undyed (XXL)</v>
      </c>
      <c r="C1244" s="227">
        <f t="shared" si="3"/>
        <v>0.25</v>
      </c>
      <c r="D1244" s="246" t="s">
        <v>15059</v>
      </c>
      <c r="E1244" s="248">
        <v>3.0</v>
      </c>
      <c r="F1244" s="248">
        <v>60.0</v>
      </c>
    </row>
    <row r="1245">
      <c r="A1245" s="241" t="str">
        <f t="shared" si="1"/>
        <v>CU096-XXL</v>
      </c>
      <c r="B1245" s="241" t="str">
        <f t="shared" si="2"/>
        <v>Save Soil T Shirt unisex (XXL)</v>
      </c>
      <c r="C1245" s="227">
        <f t="shared" si="3"/>
        <v>0.08333333333</v>
      </c>
      <c r="D1245" s="246" t="s">
        <v>15065</v>
      </c>
      <c r="E1245" s="248">
        <v>1.0</v>
      </c>
      <c r="F1245" s="248">
        <v>15.0</v>
      </c>
    </row>
    <row r="1246">
      <c r="A1246" s="241" t="str">
        <f t="shared" si="1"/>
        <v>CU301</v>
      </c>
      <c r="B1246" s="241" t="str">
        <f t="shared" si="2"/>
        <v>RFR-Shawl</v>
      </c>
      <c r="C1246" s="227">
        <f t="shared" si="3"/>
        <v>0.4166666667</v>
      </c>
      <c r="D1246" s="246" t="s">
        <v>15078</v>
      </c>
      <c r="E1246" s="248">
        <v>5.0</v>
      </c>
      <c r="F1246" s="248">
        <v>74.05</v>
      </c>
    </row>
    <row r="1247">
      <c r="A1247" s="241" t="str">
        <f t="shared" si="1"/>
        <v>CU308</v>
      </c>
      <c r="B1247" s="241" t="str">
        <f t="shared" si="2"/>
        <v>Modal Linen Scarf</v>
      </c>
      <c r="C1247" s="227">
        <f t="shared" si="3"/>
        <v>0.1666666667</v>
      </c>
      <c r="D1247" s="246" t="s">
        <v>15087</v>
      </c>
      <c r="E1247" s="248">
        <v>2.0</v>
      </c>
      <c r="F1247" s="248">
        <v>48.0</v>
      </c>
    </row>
    <row r="1248">
      <c r="A1248" s="241" t="str">
        <f t="shared" si="1"/>
        <v>CU309</v>
      </c>
      <c r="B1248" s="241" t="str">
        <f t="shared" si="2"/>
        <v>Modal Linen Scarf</v>
      </c>
      <c r="C1248" s="227">
        <f t="shared" si="3"/>
        <v>0.1666666667</v>
      </c>
      <c r="D1248" s="246" t="s">
        <v>15090</v>
      </c>
      <c r="E1248" s="248">
        <v>2.0</v>
      </c>
      <c r="F1248" s="248">
        <v>48.0</v>
      </c>
    </row>
    <row r="1249">
      <c r="A1249" s="241" t="str">
        <f t="shared" si="1"/>
        <v>CU310</v>
      </c>
      <c r="B1249" s="241" t="str">
        <f t="shared" si="2"/>
        <v>Modal Linen Scarf</v>
      </c>
      <c r="C1249" s="227">
        <f t="shared" si="3"/>
        <v>0.08333333333</v>
      </c>
      <c r="D1249" s="246" t="s">
        <v>15092</v>
      </c>
      <c r="E1249" s="248">
        <v>1.0</v>
      </c>
      <c r="F1249" s="248">
        <v>24.0</v>
      </c>
    </row>
    <row r="1250">
      <c r="A1250" s="241" t="str">
        <f t="shared" si="1"/>
        <v>CU312</v>
      </c>
      <c r="B1250" s="241" t="str">
        <f t="shared" si="2"/>
        <v>Modal Linen Scarf</v>
      </c>
      <c r="C1250" s="227">
        <f t="shared" si="3"/>
        <v>0.08333333333</v>
      </c>
      <c r="D1250" s="246" t="s">
        <v>15094</v>
      </c>
      <c r="E1250" s="248">
        <v>1.0</v>
      </c>
      <c r="F1250" s="248">
        <v>24.0</v>
      </c>
    </row>
    <row r="1251">
      <c r="A1251" s="241" t="str">
        <f t="shared" si="1"/>
        <v>CU337-L</v>
      </c>
      <c r="B1251" s="241" t="str">
        <f t="shared" si="2"/>
        <v>Unisex-Karma-Pullover-Hoodie-S (L)</v>
      </c>
      <c r="C1251" s="227">
        <f t="shared" si="3"/>
        <v>0.1666666667</v>
      </c>
      <c r="D1251" s="246" t="s">
        <v>15112</v>
      </c>
      <c r="E1251" s="248">
        <v>2.0</v>
      </c>
      <c r="F1251" s="248">
        <v>110.0</v>
      </c>
    </row>
    <row r="1252">
      <c r="A1252" s="241" t="str">
        <f t="shared" si="1"/>
        <v>CU337-M</v>
      </c>
      <c r="B1252" s="241" t="str">
        <f t="shared" si="2"/>
        <v>Unisex-Karma-Pullover-Hoodie-S (M)</v>
      </c>
      <c r="C1252" s="227">
        <f t="shared" si="3"/>
        <v>0.1666666667</v>
      </c>
      <c r="D1252" s="246" t="s">
        <v>15114</v>
      </c>
      <c r="E1252" s="248">
        <v>2.0</v>
      </c>
      <c r="F1252" s="248">
        <v>110.0</v>
      </c>
    </row>
    <row r="1253">
      <c r="A1253" s="241" t="str">
        <f t="shared" si="1"/>
        <v>CU345</v>
      </c>
      <c r="B1253" s="241" t="str">
        <f t="shared" si="2"/>
        <v>Handloom Silk Cotton Block Printed Shawl Style 8</v>
      </c>
      <c r="C1253" s="227">
        <f t="shared" si="3"/>
        <v>0.08333333333</v>
      </c>
      <c r="D1253" s="246" t="s">
        <v>15118</v>
      </c>
      <c r="E1253" s="248">
        <v>1.0</v>
      </c>
      <c r="F1253" s="248">
        <v>38.0</v>
      </c>
    </row>
    <row r="1254">
      <c r="A1254" s="241" t="str">
        <f t="shared" si="1"/>
        <v>CU347</v>
      </c>
      <c r="B1254" s="241" t="str">
        <f t="shared" si="2"/>
        <v>Handloom Silk Cotton Block Printed Shawl Style 10</v>
      </c>
      <c r="C1254" s="227">
        <f t="shared" si="3"/>
        <v>0.08333333333</v>
      </c>
      <c r="D1254" s="246" t="s">
        <v>15120</v>
      </c>
      <c r="E1254" s="248">
        <v>1.0</v>
      </c>
      <c r="F1254" s="248">
        <v>38.0</v>
      </c>
    </row>
    <row r="1255">
      <c r="A1255" s="241" t="str">
        <f t="shared" si="1"/>
        <v>CU361-TAL2</v>
      </c>
      <c r="B1255" s="241" t="str">
        <f t="shared" si="2"/>
        <v>100% Silk Stole (TAL2)</v>
      </c>
      <c r="C1255" s="227">
        <f t="shared" si="3"/>
        <v>0.08333333333</v>
      </c>
      <c r="D1255" s="246" t="s">
        <v>15145</v>
      </c>
      <c r="E1255" s="248">
        <v>1.0</v>
      </c>
      <c r="F1255" s="248">
        <v>20.0</v>
      </c>
    </row>
    <row r="1256">
      <c r="A1256" s="241" t="str">
        <f t="shared" si="1"/>
        <v>CU401</v>
      </c>
      <c r="B1256" s="241" t="str">
        <f t="shared" si="2"/>
        <v>Organic Cotton Unisex T Shirt SS (S-M)</v>
      </c>
      <c r="C1256" s="227">
        <f t="shared" si="3"/>
        <v>0.4166666667</v>
      </c>
      <c r="D1256" s="246" t="s">
        <v>15154</v>
      </c>
      <c r="E1256" s="248">
        <v>5.0</v>
      </c>
      <c r="F1256" s="248">
        <v>75.0</v>
      </c>
    </row>
    <row r="1257">
      <c r="A1257" s="241" t="str">
        <f t="shared" si="1"/>
        <v>CU404</v>
      </c>
      <c r="B1257" s="241" t="str">
        <f t="shared" si="2"/>
        <v>Organic Cotton Unisex T Shirt SS (L-M)</v>
      </c>
      <c r="C1257" s="227">
        <f t="shared" si="3"/>
        <v>0.3333333333</v>
      </c>
      <c r="D1257" s="246" t="s">
        <v>15159</v>
      </c>
      <c r="E1257" s="248">
        <v>4.0</v>
      </c>
      <c r="F1257" s="248">
        <v>75.0</v>
      </c>
    </row>
    <row r="1258">
      <c r="A1258" s="241" t="str">
        <f t="shared" si="1"/>
        <v>CU606-7Y</v>
      </c>
      <c r="B1258" s="241" t="str">
        <f t="shared" si="2"/>
        <v>Melange T Shirt Moon Ecru with Gold (7Y)</v>
      </c>
      <c r="C1258" s="227">
        <f t="shared" si="3"/>
        <v>0.08333333333</v>
      </c>
      <c r="D1258" s="246" t="s">
        <v>15190</v>
      </c>
      <c r="E1258" s="248">
        <v>1.0</v>
      </c>
      <c r="F1258" s="248">
        <v>3.94</v>
      </c>
    </row>
    <row r="1259">
      <c r="A1259" s="241" t="str">
        <f t="shared" si="1"/>
        <v>CU607-3Y</v>
      </c>
      <c r="B1259" s="241" t="str">
        <f t="shared" si="2"/>
        <v>Melange T Shirt Moon Rose with Copper (3Y)</v>
      </c>
      <c r="C1259" s="227">
        <f t="shared" si="3"/>
        <v>0.25</v>
      </c>
      <c r="D1259" s="246" t="s">
        <v>15194</v>
      </c>
      <c r="E1259" s="248">
        <v>3.0</v>
      </c>
      <c r="F1259" s="248">
        <v>36.0</v>
      </c>
    </row>
    <row r="1260">
      <c r="A1260" s="241" t="str">
        <f t="shared" si="1"/>
        <v>CU609-11Y</v>
      </c>
      <c r="B1260" s="241" t="str">
        <f t="shared" si="2"/>
        <v>Melange T Shirt Aum Dark Grey (11Y)</v>
      </c>
      <c r="C1260" s="227">
        <f t="shared" si="3"/>
        <v>0.08333333333</v>
      </c>
      <c r="D1260" s="246" t="s">
        <v>15204</v>
      </c>
      <c r="E1260" s="248">
        <v>1.0</v>
      </c>
      <c r="F1260" s="248">
        <v>4.38</v>
      </c>
    </row>
    <row r="1261">
      <c r="A1261" s="241" t="str">
        <f t="shared" si="1"/>
        <v>CU705</v>
      </c>
      <c r="B1261" s="241" t="str">
        <f t="shared" si="2"/>
        <v>White-CheloniaBeanie</v>
      </c>
      <c r="C1261" s="227">
        <f t="shared" si="3"/>
        <v>0.4166666667</v>
      </c>
      <c r="D1261" s="246" t="s">
        <v>15215</v>
      </c>
      <c r="E1261" s="248">
        <v>5.0</v>
      </c>
      <c r="F1261" s="248">
        <v>75.0</v>
      </c>
    </row>
    <row r="1262">
      <c r="A1262" s="241" t="str">
        <f t="shared" si="1"/>
        <v>CU715</v>
      </c>
      <c r="B1262" s="241" t="str">
        <f t="shared" si="2"/>
        <v>Chelonia-BangBand-Black</v>
      </c>
      <c r="C1262" s="227">
        <f t="shared" si="3"/>
        <v>0.4166666667</v>
      </c>
      <c r="D1262" s="246" t="s">
        <v>15218</v>
      </c>
      <c r="E1262" s="248">
        <v>5.0</v>
      </c>
      <c r="F1262" s="248">
        <v>65.0</v>
      </c>
    </row>
    <row r="1263">
      <c r="A1263" s="241" t="str">
        <f t="shared" si="1"/>
        <v>CU717</v>
      </c>
      <c r="B1263" s="241" t="str">
        <f t="shared" si="2"/>
        <v>White-Chelonia-BangBand</v>
      </c>
      <c r="C1263" s="227">
        <f t="shared" si="3"/>
        <v>0.3333333333</v>
      </c>
      <c r="D1263" s="246" t="s">
        <v>15221</v>
      </c>
      <c r="E1263" s="248">
        <v>4.0</v>
      </c>
      <c r="F1263" s="248">
        <v>52.0</v>
      </c>
    </row>
    <row r="1264">
      <c r="A1264" s="241" t="str">
        <f t="shared" si="1"/>
        <v>CU722</v>
      </c>
      <c r="B1264" s="241" t="str">
        <f t="shared" si="2"/>
        <v>CheloniaBeanie-Lichen-Lt</v>
      </c>
      <c r="C1264" s="227">
        <f t="shared" si="3"/>
        <v>0.25</v>
      </c>
      <c r="D1264" s="246" t="s">
        <v>15224</v>
      </c>
      <c r="E1264" s="248">
        <v>3.0</v>
      </c>
      <c r="F1264" s="248">
        <v>75.0</v>
      </c>
    </row>
    <row r="1265">
      <c r="A1265" s="241" t="str">
        <f t="shared" si="1"/>
        <v>CU723</v>
      </c>
      <c r="B1265" s="241" t="str">
        <f t="shared" si="2"/>
        <v>CheloniaBeanie-Heartfelt</v>
      </c>
      <c r="C1265" s="227">
        <f t="shared" si="3"/>
        <v>0.4166666667</v>
      </c>
      <c r="D1265" s="246" t="s">
        <v>15227</v>
      </c>
      <c r="E1265" s="248">
        <v>5.0</v>
      </c>
      <c r="F1265" s="248">
        <v>105.0</v>
      </c>
    </row>
    <row r="1266">
      <c r="A1266" s="241" t="str">
        <f t="shared" si="1"/>
        <v>CU726</v>
      </c>
      <c r="B1266" s="241" t="str">
        <f t="shared" si="2"/>
        <v>Collins-Grey</v>
      </c>
      <c r="C1266" s="227">
        <f t="shared" si="3"/>
        <v>0.3333333333</v>
      </c>
      <c r="D1266" s="246" t="s">
        <v>15233</v>
      </c>
      <c r="E1266" s="248">
        <v>4.0</v>
      </c>
      <c r="F1266" s="248">
        <v>121.0</v>
      </c>
    </row>
    <row r="1267">
      <c r="A1267" s="241" t="str">
        <f t="shared" si="1"/>
        <v>CU738</v>
      </c>
      <c r="B1267" s="241" t="str">
        <f t="shared" si="2"/>
        <v>Chelonia-BangBand-Spark</v>
      </c>
      <c r="C1267" s="227">
        <f t="shared" si="3"/>
        <v>0.6666666667</v>
      </c>
      <c r="D1267" s="246" t="s">
        <v>15236</v>
      </c>
      <c r="E1267" s="248">
        <v>8.0</v>
      </c>
      <c r="F1267" s="248">
        <v>104.0</v>
      </c>
    </row>
    <row r="1268">
      <c r="A1268" s="241" t="str">
        <f t="shared" si="1"/>
        <v>CU739</v>
      </c>
      <c r="B1268" s="241" t="str">
        <f t="shared" si="2"/>
        <v>Chelonia-BangBand-Red</v>
      </c>
      <c r="C1268" s="227">
        <f t="shared" si="3"/>
        <v>0.6666666667</v>
      </c>
      <c r="D1268" s="246" t="s">
        <v>15239</v>
      </c>
      <c r="E1268" s="248">
        <v>8.0</v>
      </c>
      <c r="F1268" s="248">
        <v>104.0</v>
      </c>
    </row>
    <row r="1269">
      <c r="A1269" s="241" t="str">
        <f t="shared" si="1"/>
        <v>CU788</v>
      </c>
      <c r="B1269" s="241" t="str">
        <f t="shared" si="2"/>
        <v>Cashmere Paisley Stole</v>
      </c>
      <c r="C1269" s="227">
        <f t="shared" si="3"/>
        <v>0.08333333333</v>
      </c>
      <c r="D1269" s="246" t="s">
        <v>15242</v>
      </c>
      <c r="E1269" s="248">
        <v>1.0</v>
      </c>
      <c r="F1269" s="248">
        <v>100.0</v>
      </c>
    </row>
    <row r="1270">
      <c r="A1270" s="241" t="str">
        <f t="shared" si="1"/>
        <v>CU789</v>
      </c>
      <c r="B1270" s="241" t="str">
        <f t="shared" si="2"/>
        <v>Cashmere Plain Stole, Natural</v>
      </c>
      <c r="C1270" s="227">
        <f t="shared" si="3"/>
        <v>0.1666666667</v>
      </c>
      <c r="D1270" s="246" t="s">
        <v>15245</v>
      </c>
      <c r="E1270" s="248">
        <v>2.0</v>
      </c>
      <c r="F1270" s="248">
        <v>200.0</v>
      </c>
    </row>
    <row r="1271">
      <c r="A1271" s="241" t="str">
        <f t="shared" si="1"/>
        <v>CU791</v>
      </c>
      <c r="B1271" s="241" t="str">
        <f t="shared" si="2"/>
        <v>Cashmere Ear Warmer, Off-White</v>
      </c>
      <c r="C1271" s="227">
        <f t="shared" si="3"/>
        <v>0.08333333333</v>
      </c>
      <c r="D1271" s="246" t="s">
        <v>15248</v>
      </c>
      <c r="E1271" s="248">
        <v>1.0</v>
      </c>
      <c r="F1271" s="248">
        <v>20.0</v>
      </c>
    </row>
    <row r="1272">
      <c r="A1272" s="241" t="str">
        <f t="shared" si="1"/>
        <v>CU792</v>
      </c>
      <c r="B1272" s="241" t="str">
        <f t="shared" si="2"/>
        <v>Cashmere Mittens</v>
      </c>
      <c r="C1272" s="227">
        <f t="shared" si="3"/>
        <v>0.08333333333</v>
      </c>
      <c r="D1272" s="246" t="s">
        <v>15251</v>
      </c>
      <c r="E1272" s="248">
        <v>1.0</v>
      </c>
      <c r="F1272" s="248">
        <v>30.0</v>
      </c>
    </row>
    <row r="1273">
      <c r="A1273" s="241" t="str">
        <f t="shared" si="1"/>
        <v>CU793</v>
      </c>
      <c r="B1273" s="241" t="str">
        <f t="shared" si="2"/>
        <v>Undyed Wool Cap</v>
      </c>
      <c r="C1273" s="227">
        <f t="shared" si="3"/>
        <v>0.08333333333</v>
      </c>
      <c r="D1273" s="246" t="s">
        <v>15254</v>
      </c>
      <c r="E1273" s="248">
        <v>1.0</v>
      </c>
      <c r="F1273" s="248">
        <v>35.0</v>
      </c>
    </row>
    <row r="1274">
      <c r="A1274" s="241" t="str">
        <f t="shared" si="1"/>
        <v>CU801</v>
      </c>
      <c r="B1274" s="241" t="str">
        <f t="shared" si="2"/>
        <v>Cashmere Ear Warmer</v>
      </c>
      <c r="C1274" s="227">
        <f t="shared" si="3"/>
        <v>0.08333333333</v>
      </c>
      <c r="D1274" s="246" t="s">
        <v>15266</v>
      </c>
      <c r="E1274" s="248">
        <v>1.0</v>
      </c>
      <c r="F1274" s="248">
        <v>15.0</v>
      </c>
    </row>
    <row r="1275">
      <c r="A1275" s="241" t="str">
        <f t="shared" si="1"/>
        <v>CU807</v>
      </c>
      <c r="B1275" s="241" t="str">
        <f t="shared" si="2"/>
        <v>Ombre dyed wool silk stole</v>
      </c>
      <c r="C1275" s="227">
        <f t="shared" si="3"/>
        <v>0.3333333333</v>
      </c>
      <c r="D1275" s="246" t="s">
        <v>15269</v>
      </c>
      <c r="E1275" s="248">
        <v>4.0</v>
      </c>
      <c r="F1275" s="248">
        <v>220.0</v>
      </c>
    </row>
    <row r="1276">
      <c r="A1276" s="241" t="str">
        <f t="shared" si="1"/>
        <v>CU809</v>
      </c>
      <c r="B1276" s="241" t="str">
        <f t="shared" si="2"/>
        <v>Dyed wool silk stole with contrast stripe border</v>
      </c>
      <c r="C1276" s="227">
        <f t="shared" si="3"/>
        <v>0.75</v>
      </c>
      <c r="D1276" s="246" t="s">
        <v>15275</v>
      </c>
      <c r="E1276" s="248">
        <v>9.0</v>
      </c>
      <c r="F1276" s="248">
        <v>495.0</v>
      </c>
    </row>
    <row r="1277">
      <c r="A1277" s="241" t="str">
        <f t="shared" si="1"/>
        <v>CU810</v>
      </c>
      <c r="B1277" s="241" t="str">
        <f t="shared" si="2"/>
        <v>Super fine wool-silk blend dobby stole</v>
      </c>
      <c r="C1277" s="227">
        <f t="shared" si="3"/>
        <v>1</v>
      </c>
      <c r="D1277" s="246" t="s">
        <v>15278</v>
      </c>
      <c r="E1277" s="248">
        <v>12.0</v>
      </c>
      <c r="F1277" s="248">
        <v>792.0</v>
      </c>
    </row>
    <row r="1278">
      <c r="A1278" s="241" t="str">
        <f t="shared" si="1"/>
        <v>CU812</v>
      </c>
      <c r="B1278" s="241" t="str">
        <f t="shared" si="2"/>
        <v>100% wool crinkle stole</v>
      </c>
      <c r="C1278" s="227">
        <f t="shared" si="3"/>
        <v>1.166666667</v>
      </c>
      <c r="D1278" s="246" t="s">
        <v>15284</v>
      </c>
      <c r="E1278" s="248">
        <v>14.0</v>
      </c>
      <c r="F1278" s="248">
        <v>924.0</v>
      </c>
    </row>
    <row r="1279">
      <c r="A1279" s="241" t="str">
        <f t="shared" si="1"/>
        <v>CU819</v>
      </c>
      <c r="B1279" s="241" t="str">
        <f t="shared" si="2"/>
        <v>Block printed Tussar silk stole - celebration</v>
      </c>
      <c r="C1279" s="227">
        <f t="shared" si="3"/>
        <v>0</v>
      </c>
      <c r="D1279" s="246" t="s">
        <v>15296</v>
      </c>
      <c r="E1279" s="248">
        <v>0.0</v>
      </c>
      <c r="F1279" s="248">
        <v>0.0</v>
      </c>
    </row>
    <row r="1280">
      <c r="A1280" s="241" t="str">
        <f t="shared" si="1"/>
        <v>CW103</v>
      </c>
      <c r="B1280" s="241" t="str">
        <f t="shared" si="2"/>
        <v>Traditional Kurta - Women (M-M)</v>
      </c>
      <c r="C1280" s="227">
        <f t="shared" si="3"/>
        <v>0.8333333333</v>
      </c>
      <c r="D1280" s="246" t="s">
        <v>15302</v>
      </c>
      <c r="E1280" s="248">
        <v>10.0</v>
      </c>
      <c r="F1280" s="248">
        <v>250.0</v>
      </c>
    </row>
    <row r="1281">
      <c r="A1281" s="241" t="str">
        <f t="shared" si="1"/>
        <v>CW104-XL</v>
      </c>
      <c r="B1281" s="241" t="str">
        <f t="shared" si="2"/>
        <v>IL CAN 15</v>
      </c>
      <c r="C1281" s="227">
        <f t="shared" si="3"/>
        <v>0.08333333333</v>
      </c>
      <c r="D1281" s="246" t="s">
        <v>15304</v>
      </c>
      <c r="E1281" s="248">
        <v>1.0</v>
      </c>
      <c r="F1281" s="248">
        <v>28.0</v>
      </c>
    </row>
    <row r="1282">
      <c r="A1282" s="241" t="str">
        <f t="shared" si="1"/>
        <v>CW111-L</v>
      </c>
      <c r="B1282" s="241" t="str">
        <f t="shared" si="2"/>
        <v>Womens AUM Kurta - Beige (L)</v>
      </c>
      <c r="C1282" s="227">
        <f t="shared" si="3"/>
        <v>0.4166666667</v>
      </c>
      <c r="D1282" s="246" t="s">
        <v>15314</v>
      </c>
      <c r="E1282" s="248">
        <v>5.0</v>
      </c>
      <c r="F1282" s="248">
        <v>62.79</v>
      </c>
    </row>
    <row r="1283">
      <c r="A1283" s="241" t="str">
        <f t="shared" si="1"/>
        <v>CW169-M</v>
      </c>
      <c r="B1283" s="241" t="str">
        <f t="shared" si="2"/>
        <v>Stripe Kurta for Women-White (M)</v>
      </c>
      <c r="C1283" s="227">
        <f t="shared" si="3"/>
        <v>0.08333333333</v>
      </c>
      <c r="D1283" s="246" t="s">
        <v>15371</v>
      </c>
      <c r="E1283" s="248">
        <v>1.0</v>
      </c>
      <c r="F1283" s="248">
        <v>20.0</v>
      </c>
    </row>
    <row r="1284">
      <c r="A1284" s="241" t="str">
        <f t="shared" si="1"/>
        <v>CW169-S</v>
      </c>
      <c r="B1284" s="241" t="str">
        <f t="shared" si="2"/>
        <v>Stripe Kurta for Women-White (S)</v>
      </c>
      <c r="C1284" s="227">
        <f t="shared" si="3"/>
        <v>0.1666666667</v>
      </c>
      <c r="D1284" s="246" t="s">
        <v>15373</v>
      </c>
      <c r="E1284" s="248">
        <v>2.0</v>
      </c>
      <c r="F1284" s="248">
        <v>30.0</v>
      </c>
    </row>
    <row r="1285">
      <c r="A1285" s="241" t="str">
        <f t="shared" si="1"/>
        <v>CW177-S</v>
      </c>
      <c r="B1285" s="241" t="str">
        <f t="shared" si="2"/>
        <v>Short Kurta Green Paisley (S)</v>
      </c>
      <c r="C1285" s="227">
        <f t="shared" si="3"/>
        <v>0.08333333333</v>
      </c>
      <c r="D1285" s="246" t="s">
        <v>15385</v>
      </c>
      <c r="E1285" s="248">
        <v>1.0</v>
      </c>
      <c r="F1285" s="248">
        <v>20.0</v>
      </c>
    </row>
    <row r="1286">
      <c r="A1286" s="241" t="str">
        <f t="shared" si="1"/>
        <v>CW204-XL</v>
      </c>
      <c r="B1286" s="241" t="str">
        <f t="shared" si="2"/>
        <v>Traditional Pajama - Women - XL</v>
      </c>
      <c r="C1286" s="227">
        <f t="shared" si="3"/>
        <v>0.5833333333</v>
      </c>
      <c r="D1286" s="246" t="s">
        <v>15387</v>
      </c>
      <c r="E1286" s="248">
        <v>7.0</v>
      </c>
      <c r="F1286" s="248">
        <v>175.0</v>
      </c>
    </row>
    <row r="1287">
      <c r="A1287" s="241" t="str">
        <f t="shared" si="1"/>
        <v>CW214-L</v>
      </c>
      <c r="B1287" s="241" t="str">
        <f t="shared" si="2"/>
        <v>Womens-Skirt-Top-Mangalgiri-Multicolor (L)</v>
      </c>
      <c r="C1287" s="227">
        <f t="shared" si="3"/>
        <v>0.9166666667</v>
      </c>
      <c r="D1287" s="246" t="s">
        <v>15393</v>
      </c>
      <c r="E1287" s="248">
        <v>11.0</v>
      </c>
      <c r="F1287" s="248">
        <v>120.0</v>
      </c>
    </row>
    <row r="1288">
      <c r="A1288" s="241" t="str">
        <f t="shared" si="1"/>
        <v>CW214-M</v>
      </c>
      <c r="B1288" s="241" t="str">
        <f t="shared" si="2"/>
        <v>Womens-Skirt-Top-Mangalgiri-Multicolor (M)</v>
      </c>
      <c r="C1288" s="227">
        <f t="shared" si="3"/>
        <v>0.4166666667</v>
      </c>
      <c r="D1288" s="246" t="s">
        <v>15396</v>
      </c>
      <c r="E1288" s="248">
        <v>5.0</v>
      </c>
      <c r="F1288" s="248">
        <v>60.0</v>
      </c>
    </row>
    <row r="1289">
      <c r="A1289" s="241" t="str">
        <f t="shared" si="1"/>
        <v>CW214-S</v>
      </c>
      <c r="B1289" s="241" t="str">
        <f t="shared" si="2"/>
        <v>Womens-Skirt-Top-Mangalgiri-Multicolor (S)</v>
      </c>
      <c r="C1289" s="227">
        <f t="shared" si="3"/>
        <v>0.5</v>
      </c>
      <c r="D1289" s="246" t="s">
        <v>15398</v>
      </c>
      <c r="E1289" s="248">
        <v>6.0</v>
      </c>
      <c r="F1289" s="248">
        <v>80.0</v>
      </c>
    </row>
    <row r="1290">
      <c r="A1290" s="241" t="str">
        <f t="shared" si="1"/>
        <v>CX600-14-15</v>
      </c>
      <c r="B1290" s="241" t="str">
        <f t="shared" si="2"/>
        <v>Copper Snake Ring (14)</v>
      </c>
      <c r="C1290" s="227">
        <f t="shared" si="3"/>
        <v>0.1666666667</v>
      </c>
      <c r="D1290" s="246" t="s">
        <v>15412</v>
      </c>
      <c r="E1290" s="248">
        <v>2.0</v>
      </c>
      <c r="F1290" s="248">
        <v>30.0</v>
      </c>
    </row>
    <row r="1291">
      <c r="A1291" s="241" t="str">
        <f t="shared" si="1"/>
        <v>CX600-XXL</v>
      </c>
      <c r="B1291" s="241" t="str">
        <f t="shared" si="2"/>
        <v>Copper Snake Ring (XXL)</v>
      </c>
      <c r="C1291" s="227">
        <f t="shared" si="3"/>
        <v>0.08333333333</v>
      </c>
      <c r="D1291" s="246" t="s">
        <v>15415</v>
      </c>
      <c r="E1291" s="248">
        <v>1.0</v>
      </c>
      <c r="F1291" s="248">
        <v>15.0</v>
      </c>
    </row>
    <row r="1292">
      <c r="A1292" s="241" t="str">
        <f t="shared" si="1"/>
        <v>CX707-XS</v>
      </c>
      <c r="B1292" s="241" t="str">
        <f t="shared" si="2"/>
        <v>Kumkum (XS)</v>
      </c>
      <c r="C1292" s="227">
        <f t="shared" si="3"/>
        <v>0.75</v>
      </c>
      <c r="D1292" s="246" t="s">
        <v>15420</v>
      </c>
      <c r="E1292" s="248">
        <v>9.0</v>
      </c>
      <c r="F1292" s="248">
        <v>9.0</v>
      </c>
    </row>
    <row r="1293">
      <c r="A1293" s="241" t="str">
        <f t="shared" si="1"/>
        <v>CX712-XS</v>
      </c>
      <c r="B1293" s="241" t="str">
        <f t="shared" si="2"/>
        <v>Turmeric (XS)</v>
      </c>
      <c r="C1293" s="227">
        <f t="shared" si="3"/>
        <v>0.3333333333</v>
      </c>
      <c r="D1293" s="246" t="s">
        <v>15422</v>
      </c>
      <c r="E1293" s="248">
        <v>4.0</v>
      </c>
      <c r="F1293" s="248">
        <v>4.0</v>
      </c>
    </row>
    <row r="1294">
      <c r="A1294" s="241" t="str">
        <f t="shared" si="1"/>
        <v>CX714</v>
      </c>
      <c r="B1294" s="241" t="str">
        <f t="shared" si="2"/>
        <v>DeviUSA-Kumkum-Chandanam</v>
      </c>
      <c r="C1294" s="227">
        <f t="shared" si="3"/>
        <v>0.5</v>
      </c>
      <c r="D1294" s="246" t="s">
        <v>15424</v>
      </c>
      <c r="E1294" s="248">
        <v>6.0</v>
      </c>
      <c r="F1294" s="248">
        <v>4.89</v>
      </c>
    </row>
    <row r="1295">
      <c r="A1295" s="241" t="str">
        <f t="shared" si="1"/>
        <v>CX721</v>
      </c>
      <c r="B1295" s="241" t="str">
        <f t="shared" si="2"/>
        <v>Guru-Pooja-Deepam</v>
      </c>
      <c r="C1295" s="227">
        <f t="shared" si="3"/>
        <v>0.08333333333</v>
      </c>
      <c r="D1295" s="246" t="s">
        <v>15430</v>
      </c>
      <c r="E1295" s="248">
        <v>1.0</v>
      </c>
      <c r="F1295" s="248">
        <v>6.0</v>
      </c>
    </row>
    <row r="1296">
      <c r="A1296" s="241" t="str">
        <f t="shared" si="1"/>
        <v>CX813-09</v>
      </c>
      <c r="B1296" s="241" t="str">
        <f t="shared" si="2"/>
        <v>Devi-Saree</v>
      </c>
      <c r="C1296" s="227">
        <f t="shared" si="3"/>
        <v>0.08333333333</v>
      </c>
      <c r="D1296" s="246" t="s">
        <v>15439</v>
      </c>
      <c r="E1296" s="248">
        <v>1.0</v>
      </c>
      <c r="F1296" s="248">
        <v>999.0</v>
      </c>
    </row>
    <row r="1297">
      <c r="A1297" s="241" t="str">
        <f t="shared" si="1"/>
        <v>CX813-1024</v>
      </c>
      <c r="B1297" s="241" t="str">
        <f t="shared" si="2"/>
        <v>Red-Devi-Saree</v>
      </c>
      <c r="C1297" s="227">
        <f t="shared" si="3"/>
        <v>0.08333333333</v>
      </c>
      <c r="D1297" s="246" t="s">
        <v>15441</v>
      </c>
      <c r="E1297" s="248">
        <v>1.0</v>
      </c>
      <c r="F1297" s="248">
        <v>222.0</v>
      </c>
    </row>
    <row r="1298">
      <c r="A1298" s="241" t="str">
        <f t="shared" si="1"/>
        <v>CX813-1249</v>
      </c>
      <c r="B1298" s="241" t="str">
        <f t="shared" si="2"/>
        <v>Orange-Devi-Saree</v>
      </c>
      <c r="C1298" s="227">
        <f t="shared" si="3"/>
        <v>0.08333333333</v>
      </c>
      <c r="D1298" s="246" t="s">
        <v>15451</v>
      </c>
      <c r="E1298" s="248">
        <v>1.0</v>
      </c>
      <c r="F1298" s="248">
        <v>222.0</v>
      </c>
    </row>
    <row r="1299">
      <c r="A1299" s="241" t="str">
        <f t="shared" si="1"/>
        <v>CX813-542</v>
      </c>
      <c r="B1299" s="241" t="str">
        <f t="shared" si="2"/>
        <v>Devi Saree</v>
      </c>
      <c r="C1299" s="227">
        <f t="shared" si="3"/>
        <v>0.1666666667</v>
      </c>
      <c r="D1299" s="246" t="s">
        <v>15460</v>
      </c>
      <c r="E1299" s="248">
        <v>2.0</v>
      </c>
      <c r="F1299" s="248">
        <v>27.4</v>
      </c>
    </row>
    <row r="1300">
      <c r="A1300" s="241" t="str">
        <f t="shared" si="1"/>
        <v>CX813-830</v>
      </c>
      <c r="B1300" s="241" t="str">
        <f t="shared" si="2"/>
        <v>Red-Devi-Saree</v>
      </c>
      <c r="C1300" s="227">
        <f t="shared" si="3"/>
        <v>0.08333333333</v>
      </c>
      <c r="D1300" s="246" t="s">
        <v>15468</v>
      </c>
      <c r="E1300" s="248">
        <v>1.0</v>
      </c>
      <c r="F1300" s="248">
        <v>222.0</v>
      </c>
    </row>
    <row r="1301">
      <c r="A1301" s="241" t="str">
        <f t="shared" si="1"/>
        <v>CX813-839</v>
      </c>
      <c r="B1301" s="241" t="str">
        <f t="shared" si="2"/>
        <v>Light-Red-Saree</v>
      </c>
      <c r="C1301" s="227">
        <f t="shared" si="3"/>
        <v>0.08333333333</v>
      </c>
      <c r="D1301" s="246" t="s">
        <v>15470</v>
      </c>
      <c r="E1301" s="248">
        <v>1.0</v>
      </c>
      <c r="F1301" s="248">
        <v>99.0</v>
      </c>
    </row>
    <row r="1302">
      <c r="A1302" s="241" t="str">
        <f t="shared" si="1"/>
        <v>CX813-896</v>
      </c>
      <c r="B1302" s="241" t="str">
        <f t="shared" si="2"/>
        <v>Red-Devi-Saree</v>
      </c>
      <c r="C1302" s="227">
        <f t="shared" si="3"/>
        <v>0.08333333333</v>
      </c>
      <c r="D1302" s="246" t="s">
        <v>15475</v>
      </c>
      <c r="E1302" s="248">
        <v>1.0</v>
      </c>
      <c r="F1302" s="248">
        <v>222.0</v>
      </c>
    </row>
    <row r="1303">
      <c r="A1303" s="241" t="str">
        <f t="shared" si="1"/>
        <v>CX814-T</v>
      </c>
      <c r="B1303" s="241" t="str">
        <f t="shared" si="2"/>
        <v>Adiyogi Shawl Cotton</v>
      </c>
      <c r="C1303" s="227">
        <f t="shared" si="3"/>
        <v>0.6666666667</v>
      </c>
      <c r="D1303" s="246" t="s">
        <v>15487</v>
      </c>
      <c r="E1303" s="248">
        <v>8.0</v>
      </c>
      <c r="F1303" s="248">
        <v>72.0</v>
      </c>
    </row>
    <row r="1304">
      <c r="A1304" s="241" t="str">
        <f t="shared" si="1"/>
        <v>CX900-FLOOR</v>
      </c>
      <c r="B1304" s="241" t="str">
        <f t="shared" si="2"/>
        <v>Sesame Prasadam - Floor</v>
      </c>
      <c r="C1304" s="227">
        <f t="shared" si="3"/>
        <v>660.5833333</v>
      </c>
      <c r="D1304" s="246" t="s">
        <v>17958</v>
      </c>
      <c r="E1304" s="248">
        <v>7927.0</v>
      </c>
      <c r="F1304" s="248">
        <v>15805.2</v>
      </c>
    </row>
    <row r="1305">
      <c r="A1305" s="241" t="str">
        <f t="shared" si="1"/>
        <v>CX900-FLOOR</v>
      </c>
      <c r="B1305" s="241" t="str">
        <f t="shared" si="2"/>
        <v>Sesame Prasadam - Floor (2)</v>
      </c>
      <c r="C1305" s="227">
        <f t="shared" si="3"/>
        <v>823.4166667</v>
      </c>
      <c r="D1305" s="246" t="s">
        <v>17959</v>
      </c>
      <c r="E1305" s="248">
        <v>9881.0</v>
      </c>
      <c r="F1305" s="248">
        <v>19836.94</v>
      </c>
    </row>
    <row r="1306">
      <c r="A1306" s="241" t="str">
        <f t="shared" si="1"/>
        <v>CX909</v>
      </c>
      <c r="B1306" s="241" t="str">
        <f t="shared" si="2"/>
        <v>Adi yogi-printed-Shawl-Cotton</v>
      </c>
      <c r="C1306" s="227">
        <f t="shared" si="3"/>
        <v>2.083333333</v>
      </c>
      <c r="D1306" s="246" t="s">
        <v>15492</v>
      </c>
      <c r="E1306" s="248">
        <v>25.0</v>
      </c>
      <c r="F1306" s="248">
        <v>1124.12</v>
      </c>
    </row>
    <row r="1307">
      <c r="A1307" s="241" t="str">
        <f t="shared" si="1"/>
        <v>CX911</v>
      </c>
      <c r="B1307" s="241" t="str">
        <f t="shared" si="2"/>
        <v>Adiyogi-Shawl-Cotton</v>
      </c>
      <c r="C1307" s="227">
        <f t="shared" si="3"/>
        <v>0.3333333333</v>
      </c>
      <c r="D1307" s="246" t="s">
        <v>15497</v>
      </c>
      <c r="E1307" s="248">
        <v>4.0</v>
      </c>
      <c r="F1307" s="248">
        <v>60.0</v>
      </c>
    </row>
    <row r="1308">
      <c r="A1308" s="241" t="str">
        <f t="shared" si="1"/>
        <v>Cookie-IDY</v>
      </c>
      <c r="B1308" s="241" t="str">
        <f t="shared" si="2"/>
        <v>Choco Chip Cookie IDY</v>
      </c>
      <c r="C1308" s="227">
        <f t="shared" si="3"/>
        <v>9.5</v>
      </c>
      <c r="D1308" s="246" t="s">
        <v>17960</v>
      </c>
      <c r="E1308" s="248">
        <v>114.0</v>
      </c>
      <c r="F1308" s="248">
        <v>238.86</v>
      </c>
    </row>
    <row r="1309">
      <c r="A1309" s="241" t="str">
        <f t="shared" si="1"/>
        <v>D-A-TASTE-OF-WELL-BEING</v>
      </c>
      <c r="B1309" s="241" t="str">
        <f t="shared" si="2"/>
        <v>A Taste of Well-Being (e-book-download)</v>
      </c>
      <c r="C1309" s="227">
        <f t="shared" si="3"/>
        <v>13.08333333</v>
      </c>
      <c r="D1309" s="246" t="s">
        <v>17961</v>
      </c>
      <c r="E1309" s="248">
        <v>157.0</v>
      </c>
      <c r="F1309" s="248">
        <v>785.0</v>
      </c>
    </row>
    <row r="1310">
      <c r="A1310" s="241" t="str">
        <f t="shared" si="1"/>
        <v>D-ADIGURUVE</v>
      </c>
      <c r="B1310" s="241" t="str">
        <f t="shared" si="2"/>
        <v>Adiguruve ‚Äì Ode to the Adiyogi (MP3 Music)</v>
      </c>
      <c r="C1310" s="227">
        <f t="shared" si="3"/>
        <v>0.25</v>
      </c>
      <c r="D1310" s="246" t="s">
        <v>17962</v>
      </c>
      <c r="E1310" s="248">
        <v>3.0</v>
      </c>
      <c r="F1310" s="248">
        <v>6.0</v>
      </c>
    </row>
    <row r="1311">
      <c r="A1311" s="241" t="str">
        <f t="shared" si="1"/>
        <v>D-ADIYOGI-SONG</v>
      </c>
      <c r="B1311" s="241" t="str">
        <f t="shared" si="2"/>
        <v>Adiyogi Song - Kailash Kher (Hindi)</v>
      </c>
      <c r="C1311" s="227">
        <f t="shared" si="3"/>
        <v>3.5</v>
      </c>
      <c r="D1311" s="246" t="s">
        <v>17963</v>
      </c>
      <c r="E1311" s="248">
        <v>42.0</v>
      </c>
      <c r="F1311" s="248">
        <v>0.0</v>
      </c>
    </row>
    <row r="1312">
      <c r="A1312" s="241" t="str">
        <f t="shared" si="1"/>
        <v>D-ALAAP</v>
      </c>
      <c r="B1312" s="241" t="str">
        <f t="shared" si="2"/>
        <v>Alaap - Songs from Darshan (MP3 Music)</v>
      </c>
      <c r="C1312" s="227">
        <f t="shared" si="3"/>
        <v>0.08333333333</v>
      </c>
      <c r="D1312" s="246" t="s">
        <v>17964</v>
      </c>
      <c r="E1312" s="248">
        <v>1.0</v>
      </c>
      <c r="F1312" s="248">
        <v>2.0</v>
      </c>
    </row>
    <row r="1313">
      <c r="A1313" s="241" t="str">
        <f t="shared" si="1"/>
        <v>D-BHULO</v>
      </c>
      <c r="B1313" s="241" t="str">
        <f t="shared" si="2"/>
        <v>Bhulo Jao Re (MP3 Music)</v>
      </c>
      <c r="C1313" s="227">
        <f t="shared" si="3"/>
        <v>0.08333333333</v>
      </c>
      <c r="D1313" s="246" t="s">
        <v>17965</v>
      </c>
      <c r="E1313" s="248">
        <v>1.0</v>
      </c>
      <c r="F1313" s="248">
        <v>2.0</v>
      </c>
    </row>
    <row r="1314">
      <c r="A1314" s="241" t="str">
        <f t="shared" si="1"/>
        <v>D-BK-A-TREE-CAN-SAVE-THE-WORLD</v>
      </c>
      <c r="B1314" s="241" t="str">
        <f t="shared" si="2"/>
        <v>A Tree Can Save The World (e-book download)</v>
      </c>
      <c r="C1314" s="227">
        <f t="shared" si="3"/>
        <v>4.916666667</v>
      </c>
      <c r="D1314" s="246" t="s">
        <v>17966</v>
      </c>
      <c r="E1314" s="248">
        <v>59.0</v>
      </c>
      <c r="F1314" s="248">
        <v>0.0</v>
      </c>
    </row>
    <row r="1315">
      <c r="A1315" s="241" t="str">
        <f t="shared" si="1"/>
        <v>D-BK-BHA-RA-TA-THE-RHYTHM-OF-A-NATION</v>
      </c>
      <c r="B1315" s="241" t="str">
        <f t="shared" si="2"/>
        <v>Bha-ra-ta - The Rhythm of a Nation (e-book-download)</v>
      </c>
      <c r="C1315" s="227">
        <f t="shared" si="3"/>
        <v>2.583333333</v>
      </c>
      <c r="D1315" s="246" t="s">
        <v>17967</v>
      </c>
      <c r="E1315" s="248">
        <v>31.0</v>
      </c>
      <c r="F1315" s="248">
        <v>0.0</v>
      </c>
    </row>
    <row r="1316">
      <c r="A1316" s="241" t="str">
        <f t="shared" si="1"/>
        <v>D-BK-CANCER-A-YOGIC-PERSPECTIVE</v>
      </c>
      <c r="B1316" s="241" t="str">
        <f t="shared" si="2"/>
        <v>Cancer A Yogic Perspective (e-book-download)</v>
      </c>
      <c r="C1316" s="227">
        <f t="shared" si="3"/>
        <v>23</v>
      </c>
      <c r="D1316" s="246" t="s">
        <v>17968</v>
      </c>
      <c r="E1316" s="248">
        <v>276.0</v>
      </c>
      <c r="F1316" s="248">
        <v>0.0</v>
      </c>
    </row>
    <row r="1317">
      <c r="A1317" s="241" t="str">
        <f t="shared" si="1"/>
        <v>D-BK-COMPULSIVENESS-TO-CONSCIOUSNESS</v>
      </c>
      <c r="B1317" s="241" t="str">
        <f t="shared" si="2"/>
        <v>Compulsiveness To Consciousness (e-book download)</v>
      </c>
      <c r="C1317" s="227">
        <f t="shared" si="3"/>
        <v>1.833333333</v>
      </c>
      <c r="D1317" s="246" t="s">
        <v>17969</v>
      </c>
      <c r="E1317" s="248">
        <v>22.0</v>
      </c>
      <c r="F1317" s="248">
        <v>88.0</v>
      </c>
    </row>
    <row r="1318">
      <c r="A1318" s="241" t="str">
        <f t="shared" si="1"/>
        <v>D-BK-CULTURE-OF-PEACE</v>
      </c>
      <c r="B1318" s="241" t="str">
        <f t="shared" si="2"/>
        <v>A Culture of Peace (e-book download)</v>
      </c>
      <c r="C1318" s="227">
        <f t="shared" si="3"/>
        <v>0.1666666667</v>
      </c>
      <c r="D1318" s="246" t="s">
        <v>17970</v>
      </c>
      <c r="E1318" s="248">
        <v>2.0</v>
      </c>
      <c r="F1318" s="248">
        <v>4.0</v>
      </c>
    </row>
    <row r="1319">
      <c r="A1319" s="241" t="str">
        <f t="shared" si="1"/>
        <v>D-BK-EMOTION-THE-JUICE-OF-LIFE</v>
      </c>
      <c r="B1319" s="241" t="str">
        <f t="shared" si="2"/>
        <v>Emotion: The Juice Of Life (e-book download)</v>
      </c>
      <c r="C1319" s="227">
        <f t="shared" si="3"/>
        <v>0.5</v>
      </c>
      <c r="D1319" s="246" t="s">
        <v>17971</v>
      </c>
      <c r="E1319" s="248">
        <v>6.0</v>
      </c>
      <c r="F1319" s="248">
        <v>36.0</v>
      </c>
    </row>
    <row r="1320">
      <c r="A1320" s="241" t="str">
        <f t="shared" si="1"/>
        <v>D-BK-ENLIGHTENMENT-AN-INSIDE-STORY</v>
      </c>
      <c r="B1320" s="241" t="str">
        <f t="shared" si="2"/>
        <v>Enlightenment an inside story (e-book download)</v>
      </c>
      <c r="C1320" s="227">
        <f t="shared" si="3"/>
        <v>0.3333333333</v>
      </c>
      <c r="D1320" s="246" t="s">
        <v>17972</v>
      </c>
      <c r="E1320" s="248">
        <v>4.0</v>
      </c>
      <c r="F1320" s="248">
        <v>16.0</v>
      </c>
    </row>
    <row r="1321">
      <c r="A1321" s="241" t="str">
        <f t="shared" si="1"/>
        <v>D-BK-FOOD-BODY</v>
      </c>
      <c r="B1321" s="241" t="str">
        <f t="shared" si="2"/>
        <v>Food Body (e-book download)</v>
      </c>
      <c r="C1321" s="227">
        <f t="shared" si="3"/>
        <v>6.583333333</v>
      </c>
      <c r="D1321" s="246" t="s">
        <v>17973</v>
      </c>
      <c r="E1321" s="248">
        <v>79.0</v>
      </c>
      <c r="F1321" s="248">
        <v>158.0</v>
      </c>
    </row>
    <row r="1322">
      <c r="A1322" s="241" t="str">
        <f t="shared" si="1"/>
        <v>D-BK-FOOD-BODY-CANCER</v>
      </c>
      <c r="B1322" s="241" t="str">
        <f t="shared" si="2"/>
        <v>Food Body &amp; Cancer (e-book download)</v>
      </c>
      <c r="C1322" s="227">
        <f t="shared" si="3"/>
        <v>11.83333333</v>
      </c>
      <c r="D1322" s="246" t="s">
        <v>17974</v>
      </c>
      <c r="E1322" s="248">
        <v>142.0</v>
      </c>
      <c r="F1322" s="248">
        <v>284.0</v>
      </c>
    </row>
    <row r="1323">
      <c r="A1323" s="241" t="str">
        <f t="shared" si="1"/>
        <v>D-BK-FROM-CREATION-TO-CREATOR</v>
      </c>
      <c r="B1323" s="241" t="str">
        <f t="shared" si="2"/>
        <v>From Creation to Creator (e-book download)</v>
      </c>
      <c r="C1323" s="227">
        <f t="shared" si="3"/>
        <v>0.5833333333</v>
      </c>
      <c r="D1323" s="246" t="s">
        <v>17975</v>
      </c>
      <c r="E1323" s="248">
        <v>7.0</v>
      </c>
      <c r="F1323" s="248">
        <v>14.0</v>
      </c>
    </row>
    <row r="1324">
      <c r="A1324" s="241" t="str">
        <f t="shared" si="1"/>
        <v>D-BK-GURUVASAGAM</v>
      </c>
      <c r="B1324" s="241" t="str">
        <f t="shared" si="2"/>
        <v>Guruvasagam (e-book-download)</v>
      </c>
      <c r="C1324" s="227">
        <f t="shared" si="3"/>
        <v>0.3333333333</v>
      </c>
      <c r="D1324" s="246" t="s">
        <v>17976</v>
      </c>
      <c r="E1324" s="248">
        <v>4.0</v>
      </c>
      <c r="F1324" s="248">
        <v>0.0</v>
      </c>
    </row>
    <row r="1325">
      <c r="A1325" s="241" t="str">
        <f t="shared" si="1"/>
        <v>D-BK-ISHA-LIVING</v>
      </c>
      <c r="B1325" s="241" t="str">
        <f t="shared" si="2"/>
        <v>Isha Living (e-book download)</v>
      </c>
      <c r="C1325" s="227">
        <f t="shared" si="3"/>
        <v>2.666666667</v>
      </c>
      <c r="D1325" s="246" t="s">
        <v>17977</v>
      </c>
      <c r="E1325" s="248">
        <v>32.0</v>
      </c>
      <c r="F1325" s="248">
        <v>0.0</v>
      </c>
    </row>
    <row r="1326">
      <c r="A1326" s="241" t="str">
        <f t="shared" si="1"/>
        <v>D-BK-ISHA-RUCHI</v>
      </c>
      <c r="B1326" s="241" t="str">
        <f t="shared" si="2"/>
        <v>Isha Ruchi (Tamil e-book-download)</v>
      </c>
      <c r="C1326" s="227">
        <f t="shared" si="3"/>
        <v>0.8333333333</v>
      </c>
      <c r="D1326" s="246" t="s">
        <v>17978</v>
      </c>
      <c r="E1326" s="248">
        <v>10.0</v>
      </c>
      <c r="F1326" s="248">
        <v>40.0</v>
      </c>
    </row>
    <row r="1327">
      <c r="A1327" s="241" t="str">
        <f t="shared" si="1"/>
        <v>D-BK-KARUNAIKKU-BEDHAMILLAI</v>
      </c>
      <c r="B1327" s="241" t="str">
        <f t="shared" si="2"/>
        <v>Karunaikku Bedhamillai (e-book-download)</v>
      </c>
      <c r="C1327" s="227">
        <f t="shared" si="3"/>
        <v>0.9166666667</v>
      </c>
      <c r="D1327" s="246" t="s">
        <v>17979</v>
      </c>
      <c r="E1327" s="248">
        <v>11.0</v>
      </c>
      <c r="F1327" s="248">
        <v>0.0</v>
      </c>
    </row>
    <row r="1328">
      <c r="A1328" s="241" t="str">
        <f t="shared" si="1"/>
        <v>D-BK-LIFE-AND-DEATH-IN-ONE-BREATH</v>
      </c>
      <c r="B1328" s="241" t="str">
        <f t="shared" si="2"/>
        <v>Life and Death in one breath (e-book download)</v>
      </c>
      <c r="C1328" s="227">
        <f t="shared" si="3"/>
        <v>0.9166666667</v>
      </c>
      <c r="D1328" s="246" t="s">
        <v>17980</v>
      </c>
      <c r="E1328" s="248">
        <v>11.0</v>
      </c>
      <c r="F1328" s="248">
        <v>66.0</v>
      </c>
    </row>
    <row r="1329">
      <c r="A1329" s="241" t="str">
        <f t="shared" si="1"/>
        <v>D-BK-NIRVAAGAM</v>
      </c>
      <c r="B1329" s="241" t="str">
        <f t="shared" si="2"/>
        <v>Nirvaagam (Tamil e-book download)</v>
      </c>
      <c r="C1329" s="227">
        <f t="shared" si="3"/>
        <v>0.1666666667</v>
      </c>
      <c r="D1329" s="246" t="s">
        <v>17981</v>
      </c>
      <c r="E1329" s="248">
        <v>2.0</v>
      </c>
      <c r="F1329" s="248">
        <v>0.0</v>
      </c>
    </row>
    <row r="1330">
      <c r="A1330" s="241" t="str">
        <f t="shared" si="1"/>
        <v>D-BK-PAALUNARVUM-DHEIVIGAMUM</v>
      </c>
      <c r="B1330" s="241" t="str">
        <f t="shared" si="2"/>
        <v>Paalunarvum Dheivigamum (e-book-download)</v>
      </c>
      <c r="C1330" s="227">
        <f t="shared" si="3"/>
        <v>0.5</v>
      </c>
      <c r="D1330" s="246" t="s">
        <v>17982</v>
      </c>
      <c r="E1330" s="248">
        <v>6.0</v>
      </c>
      <c r="F1330" s="248">
        <v>0.0</v>
      </c>
    </row>
    <row r="1331">
      <c r="A1331" s="241" t="str">
        <f t="shared" si="1"/>
        <v>D-BK-SHIVA-ULTIMATE-OUTLAW</v>
      </c>
      <c r="B1331" s="241" t="str">
        <f t="shared" si="2"/>
        <v>Shiva - Ultimate Outlaw (e-book-download)</v>
      </c>
      <c r="C1331" s="227">
        <f t="shared" si="3"/>
        <v>10.66666667</v>
      </c>
      <c r="D1331" s="246" t="s">
        <v>17983</v>
      </c>
      <c r="E1331" s="248">
        <v>128.0</v>
      </c>
      <c r="F1331" s="248">
        <v>0.0</v>
      </c>
    </row>
    <row r="1332">
      <c r="A1332" s="241" t="str">
        <f t="shared" si="1"/>
        <v>D-BK-THUNBAM-YEAN</v>
      </c>
      <c r="B1332" s="241" t="str">
        <f t="shared" si="2"/>
        <v>Thunbam yean (e-book download)</v>
      </c>
      <c r="C1332" s="227">
        <f t="shared" si="3"/>
        <v>0.5</v>
      </c>
      <c r="D1332" s="246" t="s">
        <v>17984</v>
      </c>
      <c r="E1332" s="248">
        <v>6.0</v>
      </c>
      <c r="F1332" s="248">
        <v>0.0</v>
      </c>
    </row>
    <row r="1333">
      <c r="A1333" s="241" t="str">
        <f t="shared" si="1"/>
        <v>D-BK-UDAL-ENUM-ENDHIRAM</v>
      </c>
      <c r="B1333" s="241" t="str">
        <f t="shared" si="2"/>
        <v>Udal Enum Endhiram (e-book download)</v>
      </c>
      <c r="C1333" s="227">
        <f t="shared" si="3"/>
        <v>0.08333333333</v>
      </c>
      <c r="D1333" s="246" t="s">
        <v>17985</v>
      </c>
      <c r="E1333" s="248">
        <v>1.0</v>
      </c>
      <c r="F1333" s="248">
        <v>2.0</v>
      </c>
    </row>
    <row r="1334">
      <c r="A1334" s="241" t="str">
        <f t="shared" si="1"/>
        <v>D-BK-URAVUGAL</v>
      </c>
      <c r="B1334" s="241" t="str">
        <f t="shared" si="2"/>
        <v>Uravugal (Tamil e-book download)</v>
      </c>
      <c r="C1334" s="227">
        <f t="shared" si="3"/>
        <v>0.25</v>
      </c>
      <c r="D1334" s="246" t="s">
        <v>17986</v>
      </c>
      <c r="E1334" s="248">
        <v>3.0</v>
      </c>
      <c r="F1334" s="248">
        <v>0.0</v>
      </c>
    </row>
    <row r="1335">
      <c r="A1335" s="241" t="str">
        <f t="shared" si="1"/>
        <v>D-BK-VIDHIYAI-MATRUM-VIGNANAM</v>
      </c>
      <c r="B1335" s="241" t="str">
        <f t="shared" si="2"/>
        <v>Vidhiyai Matrum Vignanam (e-book-download)</v>
      </c>
      <c r="C1335" s="227">
        <f t="shared" si="3"/>
        <v>0.08333333333</v>
      </c>
      <c r="D1335" s="246" t="s">
        <v>17987</v>
      </c>
      <c r="E1335" s="248">
        <v>1.0</v>
      </c>
      <c r="F1335" s="248">
        <v>2.0</v>
      </c>
    </row>
    <row r="1336">
      <c r="A1336" s="241" t="str">
        <f t="shared" si="1"/>
        <v>D-BK-YOU</v>
      </c>
      <c r="B1336" s="241" t="str">
        <f t="shared" si="2"/>
        <v>YOU - A Spiritual Possibility (e-book download)</v>
      </c>
      <c r="C1336" s="227">
        <f t="shared" si="3"/>
        <v>0.4166666667</v>
      </c>
      <c r="D1336" s="246" t="s">
        <v>17988</v>
      </c>
      <c r="E1336" s="248">
        <v>5.0</v>
      </c>
      <c r="F1336" s="248">
        <v>50.0</v>
      </c>
    </row>
    <row r="1337">
      <c r="A1337" s="241" t="str">
        <f t="shared" si="1"/>
        <v>D-BK101</v>
      </c>
      <c r="B1337" s="241" t="str">
        <f t="shared" si="2"/>
        <v>Encounter the Enlightened (e-book download)</v>
      </c>
      <c r="C1337" s="227">
        <f t="shared" si="3"/>
        <v>0.3333333333</v>
      </c>
      <c r="D1337" s="246" t="s">
        <v>17989</v>
      </c>
      <c r="E1337" s="248">
        <v>4.0</v>
      </c>
      <c r="F1337" s="248">
        <v>24.0</v>
      </c>
    </row>
    <row r="1338">
      <c r="A1338" s="241" t="str">
        <f t="shared" si="1"/>
        <v>D-BK102</v>
      </c>
      <c r="B1338" s="241" t="str">
        <f t="shared" si="2"/>
        <v>Eternal Echoes: Mystic Poems (e-book download)</v>
      </c>
      <c r="C1338" s="227">
        <f t="shared" si="3"/>
        <v>0.3333333333</v>
      </c>
      <c r="D1338" s="246" t="s">
        <v>17990</v>
      </c>
      <c r="E1338" s="248">
        <v>4.0</v>
      </c>
      <c r="F1338" s="248">
        <v>12.0</v>
      </c>
    </row>
    <row r="1339">
      <c r="A1339" s="241" t="str">
        <f t="shared" si="1"/>
        <v>D-BK103</v>
      </c>
      <c r="B1339" s="241" t="str">
        <f t="shared" si="2"/>
        <v>Flowers on the Path (e-book download)</v>
      </c>
      <c r="C1339" s="227">
        <f t="shared" si="3"/>
        <v>0.08333333333</v>
      </c>
      <c r="D1339" s="246" t="s">
        <v>17991</v>
      </c>
      <c r="E1339" s="248">
        <v>1.0</v>
      </c>
      <c r="F1339" s="248">
        <v>6.0</v>
      </c>
    </row>
    <row r="1340">
      <c r="A1340" s="241" t="str">
        <f t="shared" si="1"/>
        <v>D-BK106</v>
      </c>
      <c r="B1340" s="241" t="str">
        <f t="shared" si="2"/>
        <v>Mystic's Musings (e-book download)</v>
      </c>
      <c r="C1340" s="227">
        <f t="shared" si="3"/>
        <v>0.9166666667</v>
      </c>
      <c r="D1340" s="246" t="s">
        <v>17992</v>
      </c>
      <c r="E1340" s="248">
        <v>11.0</v>
      </c>
      <c r="F1340" s="248">
        <v>132.0</v>
      </c>
    </row>
    <row r="1341">
      <c r="A1341" s="241" t="str">
        <f t="shared" si="1"/>
        <v>D-BK109</v>
      </c>
      <c r="B1341" s="241" t="str">
        <f t="shared" si="2"/>
        <v>Himalayan Lust (e-book download)</v>
      </c>
      <c r="C1341" s="227">
        <f t="shared" si="3"/>
        <v>0.1666666667</v>
      </c>
      <c r="D1341" s="246" t="s">
        <v>17993</v>
      </c>
      <c r="E1341" s="248">
        <v>2.0</v>
      </c>
      <c r="F1341" s="248">
        <v>12.0</v>
      </c>
    </row>
    <row r="1342">
      <c r="A1342" s="241" t="str">
        <f t="shared" si="1"/>
        <v>D-BK110</v>
      </c>
      <c r="B1342" s="241" t="str">
        <f t="shared" si="2"/>
        <v>Pebbles of Wisdom (e-book download)</v>
      </c>
      <c r="C1342" s="227">
        <f t="shared" si="3"/>
        <v>0.4166666667</v>
      </c>
      <c r="D1342" s="246" t="s">
        <v>17994</v>
      </c>
      <c r="E1342" s="248">
        <v>5.0</v>
      </c>
      <c r="F1342" s="248">
        <v>15.0</v>
      </c>
    </row>
    <row r="1343">
      <c r="A1343" s="241" t="str">
        <f t="shared" si="1"/>
        <v>D-BK111</v>
      </c>
      <c r="B1343" s="241" t="str">
        <f t="shared" si="2"/>
        <v>Joy 24x7 (e-book download)</v>
      </c>
      <c r="C1343" s="227">
        <f t="shared" si="3"/>
        <v>0.25</v>
      </c>
      <c r="D1343" s="246" t="s">
        <v>17995</v>
      </c>
      <c r="E1343" s="248">
        <v>3.0</v>
      </c>
      <c r="F1343" s="248">
        <v>18.0</v>
      </c>
    </row>
    <row r="1344">
      <c r="A1344" s="241" t="str">
        <f t="shared" si="1"/>
        <v>D-BK116</v>
      </c>
      <c r="B1344" s="241" t="str">
        <f t="shared" si="2"/>
        <v>Of Mystics and Mistakes (e-book download)</v>
      </c>
      <c r="C1344" s="227">
        <f t="shared" si="3"/>
        <v>0.75</v>
      </c>
      <c r="D1344" s="246" t="s">
        <v>17996</v>
      </c>
      <c r="E1344" s="248">
        <v>9.0</v>
      </c>
      <c r="F1344" s="248">
        <v>54.0</v>
      </c>
    </row>
    <row r="1345">
      <c r="A1345" s="241" t="str">
        <f t="shared" si="1"/>
        <v>D-BK117</v>
      </c>
      <c r="B1345" s="241" t="str">
        <f t="shared" si="2"/>
        <v>Dhyanalinga - The Silent Revolution (e-book download)</v>
      </c>
      <c r="C1345" s="227">
        <f t="shared" si="3"/>
        <v>0.5833333333</v>
      </c>
      <c r="D1345" s="246" t="s">
        <v>17997</v>
      </c>
      <c r="E1345" s="248">
        <v>7.0</v>
      </c>
      <c r="F1345" s="248">
        <v>28.0</v>
      </c>
    </row>
    <row r="1346">
      <c r="A1346" s="241" t="str">
        <f t="shared" si="1"/>
        <v>D-BK118</v>
      </c>
      <c r="B1346" s="241" t="str">
        <f t="shared" si="2"/>
        <v>A Guru Always Takes You For a Ride (e-book download)</v>
      </c>
      <c r="C1346" s="227">
        <f t="shared" si="3"/>
        <v>0.25</v>
      </c>
      <c r="D1346" s="246" t="s">
        <v>17998</v>
      </c>
      <c r="E1346" s="248">
        <v>3.0</v>
      </c>
      <c r="F1346" s="248">
        <v>6.0</v>
      </c>
    </row>
    <row r="1347">
      <c r="A1347" s="241" t="str">
        <f t="shared" si="1"/>
        <v>D-BK120</v>
      </c>
      <c r="B1347" s="241" t="str">
        <f t="shared" si="2"/>
        <v>Dhyanalinga Yogic Temple (e-book download)</v>
      </c>
      <c r="C1347" s="227">
        <f t="shared" si="3"/>
        <v>0.3333333333</v>
      </c>
      <c r="D1347" s="246" t="s">
        <v>17999</v>
      </c>
      <c r="E1347" s="248">
        <v>4.0</v>
      </c>
      <c r="F1347" s="248">
        <v>8.0</v>
      </c>
    </row>
    <row r="1348">
      <c r="A1348" s="241" t="str">
        <f t="shared" si="1"/>
        <v>D-BK121</v>
      </c>
      <c r="B1348" s="241" t="str">
        <f t="shared" si="2"/>
        <v>Inner Management (e-book download)</v>
      </c>
      <c r="C1348" s="227">
        <f t="shared" si="3"/>
        <v>1.583333333</v>
      </c>
      <c r="D1348" s="246" t="s">
        <v>18000</v>
      </c>
      <c r="E1348" s="248">
        <v>19.0</v>
      </c>
      <c r="F1348" s="248">
        <v>38.0</v>
      </c>
    </row>
    <row r="1349">
      <c r="A1349" s="241" t="str">
        <f t="shared" si="1"/>
        <v>D-BK122</v>
      </c>
      <c r="B1349" s="241" t="str">
        <f t="shared" si="2"/>
        <v>Inspire Your Child Inspire The World (e-book download)</v>
      </c>
      <c r="C1349" s="227">
        <f t="shared" si="3"/>
        <v>0.4166666667</v>
      </c>
      <c r="D1349" s="246" t="s">
        <v>18001</v>
      </c>
      <c r="E1349" s="248">
        <v>5.0</v>
      </c>
      <c r="F1349" s="248">
        <v>10.0</v>
      </c>
    </row>
    <row r="1350">
      <c r="A1350" s="241" t="str">
        <f t="shared" si="1"/>
        <v>D-BK123</v>
      </c>
      <c r="B1350" s="241" t="str">
        <f t="shared" si="2"/>
        <v>Sexuality and the Divine (e-book download)</v>
      </c>
      <c r="C1350" s="227">
        <f t="shared" si="3"/>
        <v>1</v>
      </c>
      <c r="D1350" s="246" t="s">
        <v>18002</v>
      </c>
      <c r="E1350" s="248">
        <v>12.0</v>
      </c>
      <c r="F1350" s="248">
        <v>24.0</v>
      </c>
    </row>
    <row r="1351">
      <c r="A1351" s="241" t="str">
        <f t="shared" si="1"/>
        <v>D-BK124</v>
      </c>
      <c r="B1351" s="241" t="str">
        <f t="shared" si="2"/>
        <v>Why Suffering? (e-book download)</v>
      </c>
      <c r="C1351" s="227">
        <f t="shared" si="3"/>
        <v>0.5</v>
      </c>
      <c r="D1351" s="246" t="s">
        <v>18003</v>
      </c>
      <c r="E1351" s="248">
        <v>6.0</v>
      </c>
      <c r="F1351" s="248">
        <v>12.0</v>
      </c>
    </row>
    <row r="1352">
      <c r="A1352" s="241" t="str">
        <f t="shared" si="1"/>
        <v>D-BK125</v>
      </c>
      <c r="B1352" s="241" t="str">
        <f t="shared" si="2"/>
        <v>Circus Of The Mind (e-book download)</v>
      </c>
      <c r="C1352" s="227">
        <f t="shared" si="3"/>
        <v>0.25</v>
      </c>
      <c r="D1352" s="246" t="s">
        <v>18004</v>
      </c>
      <c r="E1352" s="248">
        <v>3.0</v>
      </c>
      <c r="F1352" s="248">
        <v>6.0</v>
      </c>
    </row>
    <row r="1353">
      <c r="A1353" s="241" t="str">
        <f t="shared" si="1"/>
        <v>D-BK126</v>
      </c>
      <c r="B1353" s="241" t="str">
        <f t="shared" si="2"/>
        <v>Compassion Cannot Choose (e-book download)</v>
      </c>
      <c r="C1353" s="227">
        <f t="shared" si="3"/>
        <v>0.25</v>
      </c>
      <c r="D1353" s="246" t="s">
        <v>18005</v>
      </c>
      <c r="E1353" s="248">
        <v>3.0</v>
      </c>
      <c r="F1353" s="248">
        <v>6.0</v>
      </c>
    </row>
    <row r="1354">
      <c r="A1354" s="241" t="str">
        <f t="shared" si="1"/>
        <v>D-BK127</v>
      </c>
      <c r="B1354" s="241" t="str">
        <f t="shared" si="2"/>
        <v>Ancient Technology For The Modern Mind (e-book download)</v>
      </c>
      <c r="C1354" s="227">
        <f t="shared" si="3"/>
        <v>0.4166666667</v>
      </c>
      <c r="D1354" s="246" t="s">
        <v>18006</v>
      </c>
      <c r="E1354" s="248">
        <v>5.0</v>
      </c>
      <c r="F1354" s="248">
        <v>10.0</v>
      </c>
    </row>
    <row r="1355">
      <c r="A1355" s="241" t="str">
        <f t="shared" si="1"/>
        <v>D-BK129</v>
      </c>
      <c r="B1355" s="241" t="str">
        <f t="shared" si="2"/>
        <v>Sacred Space For Self-transformation (e-book download)</v>
      </c>
      <c r="C1355" s="227">
        <f t="shared" si="3"/>
        <v>0.3333333333</v>
      </c>
      <c r="D1355" s="246" t="s">
        <v>18007</v>
      </c>
      <c r="E1355" s="248">
        <v>4.0</v>
      </c>
      <c r="F1355" s="248">
        <v>8.0</v>
      </c>
    </row>
    <row r="1356">
      <c r="A1356" s="241" t="str">
        <f t="shared" si="1"/>
        <v>D-BK136</v>
      </c>
      <c r="B1356" s="241" t="str">
        <f t="shared" si="2"/>
        <v>Don't Polish Your Ignorance (e-book download)</v>
      </c>
      <c r="C1356" s="227">
        <f t="shared" si="3"/>
        <v>0.5</v>
      </c>
      <c r="D1356" s="246" t="s">
        <v>18008</v>
      </c>
      <c r="E1356" s="248">
        <v>6.0</v>
      </c>
      <c r="F1356" s="248">
        <v>36.0</v>
      </c>
    </row>
    <row r="1357">
      <c r="A1357" s="241" t="str">
        <f t="shared" si="1"/>
        <v>D-BK137-A</v>
      </c>
      <c r="B1357" s="241" t="str">
        <f t="shared" si="2"/>
        <v>Body: The Greatest Gadget (e-book download)</v>
      </c>
      <c r="C1357" s="227">
        <f t="shared" si="3"/>
        <v>0.8333333333</v>
      </c>
      <c r="D1357" s="246" t="s">
        <v>18009</v>
      </c>
      <c r="E1357" s="248">
        <v>10.0</v>
      </c>
      <c r="F1357" s="248">
        <v>40.0</v>
      </c>
    </row>
    <row r="1358">
      <c r="A1358" s="241" t="str">
        <f t="shared" si="1"/>
        <v>D-BK137-B</v>
      </c>
      <c r="B1358" s="241" t="str">
        <f t="shared" si="2"/>
        <v>Mind Is Your Business (e-book download)</v>
      </c>
      <c r="C1358" s="227">
        <f t="shared" si="3"/>
        <v>0.6666666667</v>
      </c>
      <c r="D1358" s="246" t="s">
        <v>18010</v>
      </c>
      <c r="E1358" s="248">
        <v>8.0</v>
      </c>
      <c r="F1358" s="248">
        <v>32.0</v>
      </c>
    </row>
    <row r="1359">
      <c r="A1359" s="241" t="str">
        <f t="shared" si="1"/>
        <v>D-BK138-A</v>
      </c>
      <c r="B1359" s="241" t="str">
        <f t="shared" si="2"/>
        <v>Ambition To Vision (e-book download)</v>
      </c>
      <c r="C1359" s="227">
        <f t="shared" si="3"/>
        <v>0.75</v>
      </c>
      <c r="D1359" s="246" t="s">
        <v>18011</v>
      </c>
      <c r="E1359" s="248">
        <v>9.0</v>
      </c>
      <c r="F1359" s="248">
        <v>36.0</v>
      </c>
    </row>
    <row r="1360">
      <c r="A1360" s="241" t="str">
        <f t="shared" si="1"/>
        <v>D-BK138-B</v>
      </c>
      <c r="B1360" s="241" t="str">
        <f t="shared" si="2"/>
        <v>Greed Is God (e-book download)</v>
      </c>
      <c r="C1360" s="227">
        <f t="shared" si="3"/>
        <v>0.1666666667</v>
      </c>
      <c r="D1360" s="246" t="s">
        <v>18012</v>
      </c>
      <c r="E1360" s="248">
        <v>2.0</v>
      </c>
      <c r="F1360" s="248">
        <v>8.0</v>
      </c>
    </row>
    <row r="1361">
      <c r="A1361" s="241" t="str">
        <f t="shared" si="1"/>
        <v>D-BK140</v>
      </c>
      <c r="B1361" s="241" t="str">
        <f t="shared" si="2"/>
        <v>Pebbles of Wisdom - volume 2 (e-book download)</v>
      </c>
      <c r="C1361" s="227">
        <f t="shared" si="3"/>
        <v>0.1666666667</v>
      </c>
      <c r="D1361" s="246" t="s">
        <v>18013</v>
      </c>
      <c r="E1361" s="248">
        <v>2.0</v>
      </c>
      <c r="F1361" s="248">
        <v>6.0</v>
      </c>
    </row>
    <row r="1362">
      <c r="A1362" s="241" t="str">
        <f t="shared" si="1"/>
        <v>D-BUDDHAM</v>
      </c>
      <c r="B1362" s="241" t="str">
        <f t="shared" si="2"/>
        <v>Buddham (MP3 Music)</v>
      </c>
      <c r="C1362" s="227">
        <f t="shared" si="3"/>
        <v>3.75</v>
      </c>
      <c r="D1362" s="246" t="s">
        <v>18014</v>
      </c>
      <c r="E1362" s="248">
        <v>45.0</v>
      </c>
      <c r="F1362" s="248">
        <v>0.0</v>
      </c>
    </row>
    <row r="1363">
      <c r="A1363" s="241" t="str">
        <f t="shared" si="1"/>
        <v>D-CAUVERY-HAADU</v>
      </c>
      <c r="B1363" s="241" t="str">
        <f t="shared" si="2"/>
        <v>Cauvery Haadu - A Song by Sadhguru (MP3 Music)</v>
      </c>
      <c r="C1363" s="227">
        <f t="shared" si="3"/>
        <v>0.3333333333</v>
      </c>
      <c r="D1363" s="246" t="s">
        <v>18015</v>
      </c>
      <c r="E1363" s="248">
        <v>4.0</v>
      </c>
      <c r="F1363" s="248">
        <v>0.0</v>
      </c>
    </row>
    <row r="1364">
      <c r="A1364" s="241" t="str">
        <f t="shared" si="1"/>
        <v>D-CAUVERY-THAAYE</v>
      </c>
      <c r="B1364" s="241" t="str">
        <f t="shared" si="2"/>
        <v>Cauvery Thaaye - A Song by Sadhguru (MP3 Music)</v>
      </c>
      <c r="C1364" s="227">
        <f t="shared" si="3"/>
        <v>0.3333333333</v>
      </c>
      <c r="D1364" s="246" t="s">
        <v>18016</v>
      </c>
      <c r="E1364" s="248">
        <v>4.0</v>
      </c>
      <c r="F1364" s="248">
        <v>0.0</v>
      </c>
    </row>
    <row r="1365">
      <c r="A1365" s="241" t="str">
        <f t="shared" si="1"/>
        <v>D-CHANDRAJEEVAN</v>
      </c>
      <c r="B1365" s="241" t="str">
        <f t="shared" si="2"/>
        <v>Chandrajeevan (MP3 Music)</v>
      </c>
      <c r="C1365" s="227">
        <f t="shared" si="3"/>
        <v>0.25</v>
      </c>
      <c r="D1365" s="246" t="s">
        <v>18017</v>
      </c>
      <c r="E1365" s="248">
        <v>3.0</v>
      </c>
      <c r="F1365" s="248">
        <v>12.0</v>
      </c>
    </row>
    <row r="1366">
      <c r="A1366" s="241" t="str">
        <f t="shared" si="1"/>
        <v>D-DAMARU</v>
      </c>
      <c r="B1366" s="241" t="str">
        <f t="shared" si="2"/>
        <v>Damaru (MP3 Music)</v>
      </c>
      <c r="C1366" s="227">
        <f t="shared" si="3"/>
        <v>0.1666666667</v>
      </c>
      <c r="D1366" s="246" t="s">
        <v>18018</v>
      </c>
      <c r="E1366" s="248">
        <v>2.0</v>
      </c>
      <c r="F1366" s="248">
        <v>6.0</v>
      </c>
    </row>
    <row r="1367">
      <c r="A1367" s="241" t="str">
        <f t="shared" si="1"/>
        <v>D-DOWN-TO-THE-RIVER-TO-PRAY</v>
      </c>
      <c r="B1367" s="241" t="str">
        <f t="shared" si="2"/>
        <v>Down to the River to Pray (MP3 Music)</v>
      </c>
      <c r="C1367" s="227">
        <f t="shared" si="3"/>
        <v>3.5</v>
      </c>
      <c r="D1367" s="246" t="s">
        <v>18019</v>
      </c>
      <c r="E1367" s="248">
        <v>42.0</v>
      </c>
      <c r="F1367" s="248">
        <v>0.0</v>
      </c>
    </row>
    <row r="1368">
      <c r="A1368" s="241" t="str">
        <f t="shared" si="1"/>
        <v>D-DROPS-OF-LIFE</v>
      </c>
      <c r="B1368" s="241" t="str">
        <f t="shared" si="2"/>
        <v>Drops of Life (English e-book-download)</v>
      </c>
      <c r="C1368" s="227">
        <f t="shared" si="3"/>
        <v>0.3333333333</v>
      </c>
      <c r="D1368" s="246" t="s">
        <v>18020</v>
      </c>
      <c r="E1368" s="248">
        <v>4.0</v>
      </c>
      <c r="F1368" s="248">
        <v>20.0</v>
      </c>
    </row>
    <row r="1369">
      <c r="A1369" s="241" t="str">
        <f t="shared" si="1"/>
        <v>D-DV-A-GURU-ALWAYS-TAKES-YOU-FOR-A-RIDE</v>
      </c>
      <c r="B1369" s="241" t="str">
        <f t="shared" si="2"/>
        <v>A Guru Always Takes You for a Ride (video download)</v>
      </c>
      <c r="C1369" s="227">
        <f t="shared" si="3"/>
        <v>0.08333333333</v>
      </c>
      <c r="D1369" s="246" t="s">
        <v>18021</v>
      </c>
      <c r="E1369" s="248">
        <v>1.0</v>
      </c>
      <c r="F1369" s="248">
        <v>3.0</v>
      </c>
    </row>
    <row r="1370">
      <c r="A1370" s="241" t="str">
        <f t="shared" si="1"/>
        <v>D-DV-ANANDA-ALAI-TAMIL</v>
      </c>
      <c r="B1370" s="241" t="str">
        <f t="shared" si="2"/>
        <v>Ananda Alai - Tamil (video download)</v>
      </c>
      <c r="C1370" s="227">
        <f t="shared" si="3"/>
        <v>0.25</v>
      </c>
      <c r="D1370" s="246" t="s">
        <v>18022</v>
      </c>
      <c r="E1370" s="248">
        <v>3.0</v>
      </c>
      <c r="F1370" s="248">
        <v>0.0</v>
      </c>
    </row>
    <row r="1371">
      <c r="A1371" s="241" t="str">
        <f t="shared" si="1"/>
        <v>D-DV-BHARATHAM</v>
      </c>
      <c r="B1371" s="241" t="str">
        <f t="shared" si="2"/>
        <v>Bharatham ‚Äì Maraikkapatta Unnadha Varalaru (video download)</v>
      </c>
      <c r="C1371" s="227">
        <f t="shared" si="3"/>
        <v>0.08333333333</v>
      </c>
      <c r="D1371" s="246" t="s">
        <v>18023</v>
      </c>
      <c r="E1371" s="248">
        <v>1.0</v>
      </c>
      <c r="F1371" s="248">
        <v>0.0</v>
      </c>
    </row>
    <row r="1372">
      <c r="A1372" s="241" t="str">
        <f t="shared" si="1"/>
        <v>D-DV-EARTHY-SENSE</v>
      </c>
      <c r="B1372" s="241" t="str">
        <f t="shared" si="2"/>
        <v>Earthy Sense (video download)</v>
      </c>
      <c r="C1372" s="227">
        <f t="shared" si="3"/>
        <v>0.08333333333</v>
      </c>
      <c r="D1372" s="246" t="s">
        <v>18024</v>
      </c>
      <c r="E1372" s="248">
        <v>1.0</v>
      </c>
      <c r="F1372" s="248">
        <v>2.0</v>
      </c>
    </row>
    <row r="1373">
      <c r="A1373" s="241" t="str">
        <f t="shared" si="1"/>
        <v>D-DV-GURU-THE-INNER-AWAKENING</v>
      </c>
      <c r="B1373" s="241" t="str">
        <f t="shared" si="2"/>
        <v>Guru Inner Awakening (video download)</v>
      </c>
      <c r="C1373" s="227">
        <f t="shared" si="3"/>
        <v>0.1666666667</v>
      </c>
      <c r="D1373" s="246" t="s">
        <v>18025</v>
      </c>
      <c r="E1373" s="248">
        <v>2.0</v>
      </c>
      <c r="F1373" s="248">
        <v>4.0</v>
      </c>
    </row>
    <row r="1374">
      <c r="A1374" s="241" t="str">
        <f t="shared" si="1"/>
        <v>D-DV-LINGA BHAIRAVI</v>
      </c>
      <c r="B1374" s="241" t="str">
        <f t="shared" si="2"/>
        <v>Linga Bhairavi - The Birth Of A Goddess (video download)</v>
      </c>
      <c r="C1374" s="227">
        <f t="shared" si="3"/>
        <v>0.25</v>
      </c>
      <c r="D1374" s="246" t="s">
        <v>18026</v>
      </c>
      <c r="E1374" s="248">
        <v>3.0</v>
      </c>
      <c r="F1374" s="248">
        <v>54.0</v>
      </c>
    </row>
    <row r="1375">
      <c r="A1375" s="241" t="str">
        <f t="shared" si="1"/>
        <v>D-DV-MARANATHIRKU-APPAAL</v>
      </c>
      <c r="B1375" s="241" t="str">
        <f t="shared" si="2"/>
        <v>Maranathirku Appaal (video download)</v>
      </c>
      <c r="C1375" s="227">
        <f t="shared" si="3"/>
        <v>0.08333333333</v>
      </c>
      <c r="D1375" s="246" t="s">
        <v>18027</v>
      </c>
      <c r="E1375" s="248">
        <v>1.0</v>
      </c>
      <c r="F1375" s="248">
        <v>2.0</v>
      </c>
    </row>
    <row r="1376">
      <c r="A1376" s="241" t="str">
        <f t="shared" si="1"/>
        <v>D-DV-MECHANICS-OF-HEALTH</v>
      </c>
      <c r="B1376" s="241" t="str">
        <f t="shared" si="2"/>
        <v>Mechanics Of Health (video download)</v>
      </c>
      <c r="C1376" s="227">
        <f t="shared" si="3"/>
        <v>0.08333333333</v>
      </c>
      <c r="D1376" s="246" t="s">
        <v>18028</v>
      </c>
      <c r="E1376" s="248">
        <v>1.0</v>
      </c>
      <c r="F1376" s="248">
        <v>3.0</v>
      </c>
    </row>
    <row r="1377">
      <c r="A1377" s="241" t="str">
        <f t="shared" si="1"/>
        <v>D-DV-WOMEN-IN-SPIRITUALITY</v>
      </c>
      <c r="B1377" s="241" t="str">
        <f t="shared" si="2"/>
        <v>Women in Spirituality (video download)</v>
      </c>
      <c r="C1377" s="227">
        <f t="shared" si="3"/>
        <v>0.3333333333</v>
      </c>
      <c r="D1377" s="246" t="s">
        <v>18029</v>
      </c>
      <c r="E1377" s="248">
        <v>4.0</v>
      </c>
      <c r="F1377" s="248">
        <v>16.0</v>
      </c>
    </row>
    <row r="1378">
      <c r="A1378" s="241" t="str">
        <f t="shared" si="1"/>
        <v>D-DV102</v>
      </c>
      <c r="B1378" s="241" t="str">
        <f t="shared" si="2"/>
        <v>From Creation To Creator (video download)</v>
      </c>
      <c r="C1378" s="227">
        <f t="shared" si="3"/>
        <v>0.1666666667</v>
      </c>
      <c r="D1378" s="246" t="s">
        <v>18030</v>
      </c>
      <c r="E1378" s="248">
        <v>2.0</v>
      </c>
      <c r="F1378" s="248">
        <v>6.0</v>
      </c>
    </row>
    <row r="1379">
      <c r="A1379" s="241" t="str">
        <f t="shared" si="1"/>
        <v>D-DV103</v>
      </c>
      <c r="B1379" s="241" t="str">
        <f t="shared" si="2"/>
        <v>A Dimension Beyond The Physical (video download)</v>
      </c>
      <c r="C1379" s="227">
        <f t="shared" si="3"/>
        <v>0.4166666667</v>
      </c>
      <c r="D1379" s="246" t="s">
        <v>18031</v>
      </c>
      <c r="E1379" s="248">
        <v>5.0</v>
      </c>
      <c r="F1379" s="248">
        <v>15.0</v>
      </c>
    </row>
    <row r="1380">
      <c r="A1380" s="241" t="str">
        <f t="shared" si="1"/>
        <v>D-DV104</v>
      </c>
      <c r="B1380" s="241" t="str">
        <f t="shared" si="2"/>
        <v>Dissolving your Personality (video download)</v>
      </c>
      <c r="C1380" s="227">
        <f t="shared" si="3"/>
        <v>0.4166666667</v>
      </c>
      <c r="D1380" s="246" t="s">
        <v>18032</v>
      </c>
      <c r="E1380" s="248">
        <v>5.0</v>
      </c>
      <c r="F1380" s="248">
        <v>15.0</v>
      </c>
    </row>
    <row r="1381">
      <c r="A1381" s="241" t="str">
        <f t="shared" si="1"/>
        <v>D-DV105</v>
      </c>
      <c r="B1381" s="241" t="str">
        <f t="shared" si="2"/>
        <v>Inspire Your Child, Inspire the World (video download)</v>
      </c>
      <c r="C1381" s="227">
        <f t="shared" si="3"/>
        <v>0.5</v>
      </c>
      <c r="D1381" s="246" t="s">
        <v>18033</v>
      </c>
      <c r="E1381" s="248">
        <v>6.0</v>
      </c>
      <c r="F1381" s="248">
        <v>18.0</v>
      </c>
    </row>
    <row r="1382">
      <c r="A1382" s="241" t="str">
        <f t="shared" si="1"/>
        <v>D-DV106</v>
      </c>
      <c r="B1382" s="241" t="str">
        <f t="shared" si="2"/>
        <v>Is Spirituality a Science (video download)</v>
      </c>
      <c r="C1382" s="227">
        <f t="shared" si="3"/>
        <v>0.08333333333</v>
      </c>
      <c r="D1382" s="246" t="s">
        <v>18034</v>
      </c>
      <c r="E1382" s="248">
        <v>1.0</v>
      </c>
      <c r="F1382" s="248">
        <v>3.0</v>
      </c>
    </row>
    <row r="1383">
      <c r="A1383" s="241" t="str">
        <f t="shared" si="1"/>
        <v>D-DV112</v>
      </c>
      <c r="B1383" s="241" t="str">
        <f t="shared" si="2"/>
        <v>English-Unleashing-the-Mind</v>
      </c>
      <c r="C1383" s="227">
        <f t="shared" si="3"/>
        <v>0.08333333333</v>
      </c>
      <c r="D1383" s="246" t="s">
        <v>18035</v>
      </c>
      <c r="E1383" s="248">
        <v>1.0</v>
      </c>
      <c r="F1383" s="248">
        <v>3.0</v>
      </c>
    </row>
    <row r="1384">
      <c r="A1384" s="241" t="str">
        <f t="shared" si="1"/>
        <v>D-DV122</v>
      </c>
      <c r="B1384" s="241" t="str">
        <f t="shared" si="2"/>
        <v>Kashi - The Eternal City (video download)</v>
      </c>
      <c r="C1384" s="227">
        <f t="shared" si="3"/>
        <v>0.08333333333</v>
      </c>
      <c r="D1384" s="246" t="s">
        <v>18036</v>
      </c>
      <c r="E1384" s="248">
        <v>1.0</v>
      </c>
      <c r="F1384" s="248">
        <v>3.0</v>
      </c>
    </row>
    <row r="1385">
      <c r="A1385" s="241" t="str">
        <f t="shared" si="1"/>
        <v>D-DV124</v>
      </c>
      <c r="B1385" s="241" t="str">
        <f t="shared" si="2"/>
        <v>Cracking The Human Software (video download)</v>
      </c>
      <c r="C1385" s="227">
        <f t="shared" si="3"/>
        <v>0.1666666667</v>
      </c>
      <c r="D1385" s="246" t="s">
        <v>18037</v>
      </c>
      <c r="E1385" s="248">
        <v>2.0</v>
      </c>
      <c r="F1385" s="248">
        <v>6.0</v>
      </c>
    </row>
    <row r="1386">
      <c r="A1386" s="241" t="str">
        <f t="shared" si="1"/>
        <v>D-DV125</v>
      </c>
      <c r="B1386" s="241" t="str">
        <f t="shared" si="2"/>
        <v>Alchemy of Ecstacy (video download)</v>
      </c>
      <c r="C1386" s="227">
        <f t="shared" si="3"/>
        <v>0.1666666667</v>
      </c>
      <c r="D1386" s="246" t="s">
        <v>18038</v>
      </c>
      <c r="E1386" s="248">
        <v>2.0</v>
      </c>
      <c r="F1386" s="248">
        <v>6.0</v>
      </c>
    </row>
    <row r="1387">
      <c r="A1387" s="241" t="str">
        <f t="shared" si="1"/>
        <v>D-DV128</v>
      </c>
      <c r="B1387" s="241" t="str">
        <f t="shared" si="2"/>
        <v>With the One Who Knows (Video download)</v>
      </c>
      <c r="C1387" s="227">
        <f t="shared" si="3"/>
        <v>0.25</v>
      </c>
      <c r="D1387" s="246" t="s">
        <v>18039</v>
      </c>
      <c r="E1387" s="248">
        <v>3.0</v>
      </c>
      <c r="F1387" s="248">
        <v>9.0</v>
      </c>
    </row>
    <row r="1388">
      <c r="A1388" s="241" t="str">
        <f t="shared" si="1"/>
        <v>D-DV129</v>
      </c>
      <c r="B1388" s="241" t="str">
        <f t="shared" si="2"/>
        <v>The Spinal Step (video download)</v>
      </c>
      <c r="C1388" s="227">
        <f t="shared" si="3"/>
        <v>0.08333333333</v>
      </c>
      <c r="D1388" s="246" t="s">
        <v>18040</v>
      </c>
      <c r="E1388" s="248">
        <v>1.0</v>
      </c>
      <c r="F1388" s="248">
        <v>3.0</v>
      </c>
    </row>
    <row r="1389">
      <c r="A1389" s="241" t="str">
        <f t="shared" si="1"/>
        <v>D-DV131</v>
      </c>
      <c r="B1389" s="241" t="str">
        <f t="shared" si="2"/>
        <v>Suffering Will Not Seek (video download)</v>
      </c>
      <c r="C1389" s="227">
        <f t="shared" si="3"/>
        <v>0.08333333333</v>
      </c>
      <c r="D1389" s="246" t="s">
        <v>18041</v>
      </c>
      <c r="E1389" s="248">
        <v>1.0</v>
      </c>
      <c r="F1389" s="248">
        <v>3.0</v>
      </c>
    </row>
    <row r="1390">
      <c r="A1390" s="241" t="str">
        <f t="shared" si="1"/>
        <v>D-DV134</v>
      </c>
      <c r="B1390" s="241" t="str">
        <f t="shared" si="2"/>
        <v>Education: Blossoming of a Child (video download)</v>
      </c>
      <c r="C1390" s="227">
        <f t="shared" si="3"/>
        <v>0.1666666667</v>
      </c>
      <c r="D1390" s="246" t="s">
        <v>18042</v>
      </c>
      <c r="E1390" s="248">
        <v>2.0</v>
      </c>
      <c r="F1390" s="248">
        <v>6.0</v>
      </c>
    </row>
    <row r="1391">
      <c r="A1391" s="241" t="str">
        <f t="shared" si="1"/>
        <v>D-DV135</v>
      </c>
      <c r="B1391" s="241" t="str">
        <f t="shared" si="2"/>
        <v>Guru A Live Roadmap (video download)</v>
      </c>
      <c r="C1391" s="227">
        <f t="shared" si="3"/>
        <v>0.08333333333</v>
      </c>
      <c r="D1391" s="246" t="s">
        <v>18043</v>
      </c>
      <c r="E1391" s="248">
        <v>1.0</v>
      </c>
      <c r="F1391" s="248">
        <v>3.0</v>
      </c>
    </row>
    <row r="1392">
      <c r="A1392" s="241" t="str">
        <f t="shared" si="1"/>
        <v>D-DV138</v>
      </c>
      <c r="B1392" s="241" t="str">
        <f t="shared" si="2"/>
        <v>Hell or Heaven - Its Your Choice (video download)</v>
      </c>
      <c r="C1392" s="227">
        <f t="shared" si="3"/>
        <v>0.08333333333</v>
      </c>
      <c r="D1392" s="246" t="s">
        <v>18044</v>
      </c>
      <c r="E1392" s="248">
        <v>1.0</v>
      </c>
      <c r="F1392" s="248">
        <v>3.0</v>
      </c>
    </row>
    <row r="1393">
      <c r="A1393" s="241" t="str">
        <f t="shared" si="1"/>
        <v>D-DV139</v>
      </c>
      <c r="B1393" s="241" t="str">
        <f t="shared" si="2"/>
        <v>Alai - Wave of Bliss (MP4 Video)</v>
      </c>
      <c r="C1393" s="227">
        <f t="shared" si="3"/>
        <v>0.08333333333</v>
      </c>
      <c r="D1393" s="246" t="s">
        <v>18045</v>
      </c>
      <c r="E1393" s="248">
        <v>1.0</v>
      </c>
      <c r="F1393" s="248">
        <v>3.0</v>
      </c>
    </row>
    <row r="1394">
      <c r="A1394" s="241" t="str">
        <f t="shared" si="1"/>
        <v>D-DV145</v>
      </c>
      <c r="B1394" s="241" t="str">
        <f t="shared" si="2"/>
        <v>Compassionate Conspirator (video download)</v>
      </c>
      <c r="C1394" s="227">
        <f t="shared" si="3"/>
        <v>0.08333333333</v>
      </c>
      <c r="D1394" s="246" t="s">
        <v>18046</v>
      </c>
      <c r="E1394" s="248">
        <v>1.0</v>
      </c>
      <c r="F1394" s="248">
        <v>3.0</v>
      </c>
    </row>
    <row r="1395">
      <c r="A1395" s="241" t="str">
        <f t="shared" si="1"/>
        <v>D-DV147</v>
      </c>
      <c r="B1395" s="241" t="str">
        <f t="shared" si="2"/>
        <v>Power Of Being (video download)</v>
      </c>
      <c r="C1395" s="227">
        <f t="shared" si="3"/>
        <v>0.25</v>
      </c>
      <c r="D1395" s="246" t="s">
        <v>18047</v>
      </c>
      <c r="E1395" s="248">
        <v>3.0</v>
      </c>
      <c r="F1395" s="248">
        <v>9.0</v>
      </c>
    </row>
    <row r="1396">
      <c r="A1396" s="241" t="str">
        <f t="shared" si="1"/>
        <v>D-DV148</v>
      </c>
      <c r="B1396" s="241" t="str">
        <f t="shared" si="2"/>
        <v>Leadership Beyond the Leader (video download)</v>
      </c>
      <c r="C1396" s="227">
        <f t="shared" si="3"/>
        <v>0.08333333333</v>
      </c>
      <c r="D1396" s="246" t="s">
        <v>18048</v>
      </c>
      <c r="E1396" s="248">
        <v>1.0</v>
      </c>
      <c r="F1396" s="248">
        <v>3.0</v>
      </c>
    </row>
    <row r="1397">
      <c r="A1397" s="241" t="str">
        <f t="shared" si="1"/>
        <v>D-DV149</v>
      </c>
      <c r="B1397" s="241" t="str">
        <f t="shared" si="2"/>
        <v>Inner Management (video download)</v>
      </c>
      <c r="C1397" s="227">
        <f t="shared" si="3"/>
        <v>0.25</v>
      </c>
      <c r="D1397" s="246" t="s">
        <v>18049</v>
      </c>
      <c r="E1397" s="248">
        <v>3.0</v>
      </c>
      <c r="F1397" s="248">
        <v>9.0</v>
      </c>
    </row>
    <row r="1398">
      <c r="A1398" s="241" t="str">
        <f t="shared" si="1"/>
        <v>D-DWIMUKHI</v>
      </c>
      <c r="B1398" s="241" t="str">
        <f t="shared" si="2"/>
        <v>Dwimukhi (MP3 Music)</v>
      </c>
      <c r="C1398" s="227">
        <f t="shared" si="3"/>
        <v>3.666666667</v>
      </c>
      <c r="D1398" s="246" t="s">
        <v>18050</v>
      </c>
      <c r="E1398" s="248">
        <v>44.0</v>
      </c>
      <c r="F1398" s="248">
        <v>0.0</v>
      </c>
    </row>
    <row r="1399">
      <c r="A1399" s="241" t="str">
        <f t="shared" si="1"/>
        <v>D-EE-NELA-EE-JALA</v>
      </c>
      <c r="B1399" s="241" t="str">
        <f t="shared" si="2"/>
        <v>Ee Nela Ee Jala (MP3 Music)</v>
      </c>
      <c r="C1399" s="227">
        <f t="shared" si="3"/>
        <v>0.08333333333</v>
      </c>
      <c r="D1399" s="246" t="s">
        <v>18051</v>
      </c>
      <c r="E1399" s="248">
        <v>1.0</v>
      </c>
      <c r="F1399" s="248">
        <v>2.0</v>
      </c>
    </row>
    <row r="1400">
      <c r="A1400" s="241" t="str">
        <f t="shared" si="1"/>
        <v>D-ENDENDU-HARIYALI-NAM-CAUVERY</v>
      </c>
      <c r="B1400" s="241" t="str">
        <f t="shared" si="2"/>
        <v>Endendu Hariyali Nam Cauvery - May Our Cauvery Flow Forever (MP3 Music)</v>
      </c>
      <c r="C1400" s="227">
        <f t="shared" si="3"/>
        <v>0.1666666667</v>
      </c>
      <c r="D1400" s="246" t="s">
        <v>18052</v>
      </c>
      <c r="E1400" s="248">
        <v>2.0</v>
      </c>
      <c r="F1400" s="248">
        <v>0.0</v>
      </c>
    </row>
    <row r="1401">
      <c r="A1401" s="241" t="str">
        <f t="shared" si="1"/>
        <v>D-ENNERAMUM</v>
      </c>
      <c r="B1401" s="241" t="str">
        <f t="shared" si="2"/>
        <v>Enneramum (MP3 Music)</v>
      </c>
      <c r="C1401" s="227">
        <f t="shared" si="3"/>
        <v>0.1666666667</v>
      </c>
      <c r="D1401" s="246" t="s">
        <v>18053</v>
      </c>
      <c r="E1401" s="248">
        <v>2.0</v>
      </c>
      <c r="F1401" s="248">
        <v>4.0</v>
      </c>
    </row>
    <row r="1402">
      <c r="A1402" s="241" t="str">
        <f t="shared" si="1"/>
        <v>D-EPPADITHAN-EN-ULLAM</v>
      </c>
      <c r="B1402" s="241" t="str">
        <f t="shared" si="2"/>
        <v>Eppadithan En Ullam (audio-download)</v>
      </c>
      <c r="C1402" s="227">
        <f t="shared" si="3"/>
        <v>0.1666666667</v>
      </c>
      <c r="D1402" s="246" t="s">
        <v>18054</v>
      </c>
      <c r="E1402" s="248">
        <v>2.0</v>
      </c>
      <c r="F1402" s="248">
        <v>0.0</v>
      </c>
    </row>
    <row r="1403">
      <c r="A1403" s="241" t="str">
        <f t="shared" si="1"/>
        <v>D-JAAGO-BHAIRAVI</v>
      </c>
      <c r="B1403" s="241" t="str">
        <f t="shared" si="2"/>
        <v>Jaago Bhairavi (MP3 Music)</v>
      </c>
      <c r="C1403" s="227">
        <f t="shared" si="3"/>
        <v>5</v>
      </c>
      <c r="D1403" s="246" t="s">
        <v>18055</v>
      </c>
      <c r="E1403" s="248">
        <v>60.0</v>
      </c>
      <c r="F1403" s="248">
        <v>0.0</v>
      </c>
    </row>
    <row r="1404">
      <c r="A1404" s="241" t="str">
        <f t="shared" si="1"/>
        <v>D-JAGADODHARANA</v>
      </c>
      <c r="B1404" s="241" t="str">
        <f t="shared" si="2"/>
        <v>Jagadodharana (MP3 Music)</v>
      </c>
      <c r="C1404" s="227">
        <f t="shared" si="3"/>
        <v>0.08333333333</v>
      </c>
      <c r="D1404" s="246" t="s">
        <v>18056</v>
      </c>
      <c r="E1404" s="248">
        <v>1.0</v>
      </c>
      <c r="F1404" s="248">
        <v>2.0</v>
      </c>
    </row>
    <row r="1405">
      <c r="A1405" s="241" t="str">
        <f t="shared" si="1"/>
        <v>D-JAGADODHARANA-KRISHNA</v>
      </c>
      <c r="B1405" s="241" t="str">
        <f t="shared" si="2"/>
        <v>Jagadodharana - Krishna &amp; Yashodha (MP3 Music)</v>
      </c>
      <c r="C1405" s="227">
        <f t="shared" si="3"/>
        <v>0.08333333333</v>
      </c>
      <c r="D1405" s="246" t="s">
        <v>18057</v>
      </c>
      <c r="E1405" s="248">
        <v>1.0</v>
      </c>
      <c r="F1405" s="248">
        <v>2.0</v>
      </c>
    </row>
    <row r="1406">
      <c r="A1406" s="241" t="str">
        <f t="shared" si="1"/>
        <v>D-JANA-GANA-MANA-INSTRUMENTAL</v>
      </c>
      <c r="B1406" s="241" t="str">
        <f t="shared" si="2"/>
        <v>Jana Gana Mana Instrumental (MP3 Music)</v>
      </c>
      <c r="C1406" s="227">
        <f t="shared" si="3"/>
        <v>0.08333333333</v>
      </c>
      <c r="D1406" s="246" t="s">
        <v>18058</v>
      </c>
      <c r="E1406" s="248">
        <v>1.0</v>
      </c>
      <c r="F1406" s="248">
        <v>2.0</v>
      </c>
    </row>
    <row r="1407">
      <c r="A1407" s="241" t="str">
        <f t="shared" si="1"/>
        <v>D-KALAMAM</v>
      </c>
      <c r="B1407" s="241" t="str">
        <f t="shared" si="2"/>
        <v>Kalamam Vanathil (MP3 Music)</v>
      </c>
      <c r="C1407" s="227">
        <f t="shared" si="3"/>
        <v>1.166666667</v>
      </c>
      <c r="D1407" s="246" t="s">
        <v>18059</v>
      </c>
      <c r="E1407" s="248">
        <v>14.0</v>
      </c>
      <c r="F1407" s="248">
        <v>0.0</v>
      </c>
    </row>
    <row r="1408">
      <c r="A1408" s="241" t="str">
        <f t="shared" si="1"/>
        <v>D-KALATHUMAADU</v>
      </c>
      <c r="B1408" s="241" t="str">
        <f t="shared" si="2"/>
        <v>Kalathu Maadu - A Pongal Special Song (MP3 Music)</v>
      </c>
      <c r="C1408" s="227">
        <f t="shared" si="3"/>
        <v>0.5</v>
      </c>
      <c r="D1408" s="246" t="s">
        <v>18060</v>
      </c>
      <c r="E1408" s="248">
        <v>6.0</v>
      </c>
      <c r="F1408" s="248">
        <v>0.0</v>
      </c>
    </row>
    <row r="1409">
      <c r="A1409" s="241" t="str">
        <f t="shared" si="1"/>
        <v>D-KUDHAMBHAI</v>
      </c>
      <c r="B1409" s="241" t="str">
        <f t="shared" si="2"/>
        <v>Kudhambai (MP3 Music)</v>
      </c>
      <c r="C1409" s="227">
        <f t="shared" si="3"/>
        <v>0.08333333333</v>
      </c>
      <c r="D1409" s="246" t="s">
        <v>18061</v>
      </c>
      <c r="E1409" s="248">
        <v>1.0</v>
      </c>
      <c r="F1409" s="248">
        <v>3.0</v>
      </c>
    </row>
    <row r="1410">
      <c r="A1410" s="241" t="str">
        <f t="shared" si="1"/>
        <v>D-KYA-THAN</v>
      </c>
      <c r="B1410" s="241" t="str">
        <f t="shared" si="2"/>
        <v>Kya Than Manjhta (MP3 Music)</v>
      </c>
      <c r="C1410" s="227">
        <f t="shared" si="3"/>
        <v>0.1666666667</v>
      </c>
      <c r="D1410" s="246" t="s">
        <v>18062</v>
      </c>
      <c r="E1410" s="248">
        <v>2.0</v>
      </c>
      <c r="F1410" s="248">
        <v>4.0</v>
      </c>
    </row>
    <row r="1411">
      <c r="A1411" s="241" t="str">
        <f t="shared" si="1"/>
        <v>D-KalKal</v>
      </c>
      <c r="B1411" s="241" t="str">
        <f t="shared" si="2"/>
        <v>Kal Kal (MP3 Music)</v>
      </c>
      <c r="C1411" s="227">
        <f t="shared" si="3"/>
        <v>0.08333333333</v>
      </c>
      <c r="D1411" s="246" t="s">
        <v>18063</v>
      </c>
      <c r="E1411" s="248">
        <v>1.0</v>
      </c>
      <c r="F1411" s="248">
        <v>2.0</v>
      </c>
    </row>
    <row r="1412">
      <c r="A1412" s="241" t="str">
        <f t="shared" si="1"/>
        <v>D-LINGA-BHAIRAVI-ARATI</v>
      </c>
      <c r="B1412" s="241" t="str">
        <f t="shared" si="2"/>
        <v>Linga Bhairavi Arati (MP3 Music)</v>
      </c>
      <c r="C1412" s="227">
        <f t="shared" si="3"/>
        <v>5.916666667</v>
      </c>
      <c r="D1412" s="246" t="s">
        <v>18064</v>
      </c>
      <c r="E1412" s="248">
        <v>71.0</v>
      </c>
      <c r="F1412" s="248">
        <v>0.0</v>
      </c>
    </row>
    <row r="1413">
      <c r="A1413" s="241" t="str">
        <f t="shared" si="1"/>
        <v>D-MAATPITA</v>
      </c>
      <c r="B1413" s="241" t="str">
        <f t="shared" si="2"/>
        <v>Maat Pita (MP3 Music)</v>
      </c>
      <c r="C1413" s="227">
        <f t="shared" si="3"/>
        <v>0.08333333333</v>
      </c>
      <c r="D1413" s="246" t="s">
        <v>18065</v>
      </c>
      <c r="E1413" s="248">
        <v>1.0</v>
      </c>
      <c r="F1413" s="248">
        <v>2.0</v>
      </c>
    </row>
    <row r="1414">
      <c r="A1414" s="241" t="str">
        <f t="shared" si="1"/>
        <v>D-ME-POWER-TO-CREATE-BUNDLE</v>
      </c>
      <c r="B1414" s="241" t="str">
        <f t="shared" si="2"/>
        <v>Power To Create - Bundle (meditation download)</v>
      </c>
      <c r="C1414" s="227">
        <f t="shared" si="3"/>
        <v>1.5</v>
      </c>
      <c r="D1414" s="246" t="s">
        <v>18066</v>
      </c>
      <c r="E1414" s="248">
        <v>18.0</v>
      </c>
      <c r="F1414" s="248">
        <v>360.0</v>
      </c>
    </row>
    <row r="1415">
      <c r="A1415" s="241" t="str">
        <f t="shared" si="1"/>
        <v>D-ME-POWER-TO-CREATE-HEALTH</v>
      </c>
      <c r="B1415" s="241" t="str">
        <f t="shared" si="2"/>
        <v>Power To Create - Health (meditation download)</v>
      </c>
      <c r="C1415" s="227">
        <f t="shared" si="3"/>
        <v>0.5</v>
      </c>
      <c r="D1415" s="246" t="s">
        <v>18067</v>
      </c>
      <c r="E1415" s="248">
        <v>6.0</v>
      </c>
      <c r="F1415" s="248">
        <v>36.0</v>
      </c>
    </row>
    <row r="1416">
      <c r="A1416" s="241" t="str">
        <f t="shared" si="1"/>
        <v>D-ME-POWER-TO-CREATE-LOVE</v>
      </c>
      <c r="B1416" s="241" t="str">
        <f t="shared" si="2"/>
        <v>Power To Create - Love (meditation download)</v>
      </c>
      <c r="C1416" s="227">
        <f t="shared" si="3"/>
        <v>0.08333333333</v>
      </c>
      <c r="D1416" s="246" t="s">
        <v>18068</v>
      </c>
      <c r="E1416" s="248">
        <v>1.0</v>
      </c>
      <c r="F1416" s="248">
        <v>6.0</v>
      </c>
    </row>
    <row r="1417">
      <c r="A1417" s="241" t="str">
        <f t="shared" si="1"/>
        <v>D-ME-POWER-TO-CREATE-PEACE</v>
      </c>
      <c r="B1417" s="241" t="str">
        <f t="shared" si="2"/>
        <v>Power To Create - Peace (meditation download)</v>
      </c>
      <c r="C1417" s="227">
        <f t="shared" si="3"/>
        <v>0.08333333333</v>
      </c>
      <c r="D1417" s="246" t="s">
        <v>18069</v>
      </c>
      <c r="E1417" s="248">
        <v>1.0</v>
      </c>
      <c r="F1417" s="248">
        <v>6.0</v>
      </c>
    </row>
    <row r="1418">
      <c r="A1418" s="241" t="str">
        <f t="shared" si="1"/>
        <v>D-ME-POWER-TO-CREATE-SUCCESS</v>
      </c>
      <c r="B1418" s="241" t="str">
        <f t="shared" si="2"/>
        <v>Power To Create - Success (meditation download)</v>
      </c>
      <c r="C1418" s="227">
        <f t="shared" si="3"/>
        <v>0.9166666667</v>
      </c>
      <c r="D1418" s="246" t="s">
        <v>18070</v>
      </c>
      <c r="E1418" s="248">
        <v>11.0</v>
      </c>
      <c r="F1418" s="248">
        <v>66.0</v>
      </c>
    </row>
    <row r="1419">
      <c r="A1419" s="241" t="str">
        <f t="shared" si="1"/>
        <v>D-MU-A-SONG-FOR-BUDDHA</v>
      </c>
      <c r="B1419" s="241" t="str">
        <f t="shared" si="2"/>
        <v>A Song for Buddha (MP3 Music)</v>
      </c>
      <c r="C1419" s="227">
        <f t="shared" si="3"/>
        <v>0.1666666667</v>
      </c>
      <c r="D1419" s="246" t="s">
        <v>18071</v>
      </c>
      <c r="E1419" s="248">
        <v>2.0</v>
      </c>
      <c r="F1419" s="248">
        <v>4.0</v>
      </c>
    </row>
    <row r="1420">
      <c r="A1420" s="241" t="str">
        <f t="shared" si="1"/>
        <v>D-MU-CHANDIRAN-OLIYIL-AVALAI-KANDEN</v>
      </c>
      <c r="B1420" s="241" t="str">
        <f t="shared" si="2"/>
        <v>Chandiran Oliyil Avalai Kanden (MP3 Music)</v>
      </c>
      <c r="C1420" s="227">
        <f t="shared" si="3"/>
        <v>0.1666666667</v>
      </c>
      <c r="D1420" s="246" t="s">
        <v>18072</v>
      </c>
      <c r="E1420" s="248">
        <v>2.0</v>
      </c>
      <c r="F1420" s="248">
        <v>4.0</v>
      </c>
    </row>
    <row r="1421">
      <c r="A1421" s="241" t="str">
        <f t="shared" si="1"/>
        <v>D-MU-DAKSHINAYANAM</v>
      </c>
      <c r="B1421" s="241" t="str">
        <f t="shared" si="2"/>
        <v>Dakshinayanam (MP3 Music)</v>
      </c>
      <c r="C1421" s="227">
        <f t="shared" si="3"/>
        <v>0.08333333333</v>
      </c>
      <c r="D1421" s="246" t="s">
        <v>18073</v>
      </c>
      <c r="E1421" s="248">
        <v>1.0</v>
      </c>
      <c r="F1421" s="248">
        <v>2.0</v>
      </c>
    </row>
    <row r="1422">
      <c r="A1422" s="241" t="str">
        <f t="shared" si="1"/>
        <v>D-MU-MADHYAMAVATHI</v>
      </c>
      <c r="B1422" s="241" t="str">
        <f t="shared" si="2"/>
        <v>Madhyamavathi (MP3 Music)</v>
      </c>
      <c r="C1422" s="227">
        <f t="shared" si="3"/>
        <v>0.25</v>
      </c>
      <c r="D1422" s="246" t="s">
        <v>18074</v>
      </c>
      <c r="E1422" s="248">
        <v>3.0</v>
      </c>
      <c r="F1422" s="248">
        <v>6.0</v>
      </c>
    </row>
    <row r="1423">
      <c r="A1423" s="241" t="str">
        <f t="shared" si="1"/>
        <v>D-MU-PRATHASTHUVE-PARASHIVAM-BHAIRAVI</v>
      </c>
      <c r="B1423" s="241" t="str">
        <f t="shared" si="2"/>
        <v>Prathasthuve Parashivam Bhairavi (music download)</v>
      </c>
      <c r="C1423" s="227">
        <f t="shared" si="3"/>
        <v>0.08333333333</v>
      </c>
      <c r="D1423" s="246" t="s">
        <v>18075</v>
      </c>
      <c r="E1423" s="248">
        <v>1.0</v>
      </c>
      <c r="F1423" s="248">
        <v>2.0</v>
      </c>
    </row>
    <row r="1424">
      <c r="A1424" s="241" t="str">
        <f t="shared" si="1"/>
        <v>D-MU-SHIVASHTAKAM</v>
      </c>
      <c r="B1424" s="241" t="str">
        <f t="shared" si="2"/>
        <v>Shivashtakam (MP3 Music)</v>
      </c>
      <c r="C1424" s="227">
        <f t="shared" si="3"/>
        <v>0.25</v>
      </c>
      <c r="D1424" s="246" t="s">
        <v>18076</v>
      </c>
      <c r="E1424" s="248">
        <v>3.0</v>
      </c>
      <c r="F1424" s="248">
        <v>6.0</v>
      </c>
    </row>
    <row r="1425">
      <c r="A1425" s="241" t="str">
        <f t="shared" si="1"/>
        <v>D-MU-SIX-AT-SIX</v>
      </c>
      <c r="B1425" s="241" t="str">
        <f t="shared" si="2"/>
        <v>Six at Six (MP3 Music)</v>
      </c>
      <c r="C1425" s="227">
        <f t="shared" si="3"/>
        <v>0.08333333333</v>
      </c>
      <c r="D1425" s="246" t="s">
        <v>18077</v>
      </c>
      <c r="E1425" s="248">
        <v>1.0</v>
      </c>
      <c r="F1425" s="248">
        <v>2.0</v>
      </c>
    </row>
    <row r="1426">
      <c r="A1426" s="241" t="str">
        <f t="shared" si="1"/>
        <v>D-MU-SUNTA-HAI-KABIR-SONG</v>
      </c>
      <c r="B1426" s="241" t="str">
        <f t="shared" si="2"/>
        <v>Sunta Hai - Kabir Song (MP3 Music)</v>
      </c>
      <c r="C1426" s="227">
        <f t="shared" si="3"/>
        <v>0.1666666667</v>
      </c>
      <c r="D1426" s="246" t="s">
        <v>18078</v>
      </c>
      <c r="E1426" s="248">
        <v>2.0</v>
      </c>
      <c r="F1426" s="248">
        <v>4.0</v>
      </c>
    </row>
    <row r="1427">
      <c r="A1427" s="241" t="str">
        <f t="shared" si="1"/>
        <v>D-MU-VAIRAGYA-10MIN-VERSIONS</v>
      </c>
      <c r="B1427" s="241" t="str">
        <f t="shared" si="2"/>
        <v>Vairagya 10min versions (MP3 Music)</v>
      </c>
      <c r="C1427" s="227">
        <f t="shared" si="3"/>
        <v>0.4166666667</v>
      </c>
      <c r="D1427" s="246" t="s">
        <v>18079</v>
      </c>
      <c r="E1427" s="248">
        <v>5.0</v>
      </c>
      <c r="F1427" s="248">
        <v>10.0</v>
      </c>
    </row>
    <row r="1428">
      <c r="A1428" s="241" t="str">
        <f t="shared" si="1"/>
        <v>D-MU-VISHWANATHASHTAKAM</v>
      </c>
      <c r="B1428" s="241" t="str">
        <f t="shared" si="2"/>
        <v>Vishwanathashtakam (MP3 Music)</v>
      </c>
      <c r="C1428" s="227">
        <f t="shared" si="3"/>
        <v>0.25</v>
      </c>
      <c r="D1428" s="246" t="s">
        <v>18080</v>
      </c>
      <c r="E1428" s="248">
        <v>3.0</v>
      </c>
      <c r="F1428" s="248">
        <v>6.0</v>
      </c>
    </row>
    <row r="1429">
      <c r="A1429" s="241" t="str">
        <f t="shared" si="1"/>
        <v>D-MU102</v>
      </c>
      <c r="B1429" s="241" t="str">
        <f t="shared" si="2"/>
        <v>Eternal Echoes - Poetry CD (MP3 Music)</v>
      </c>
      <c r="C1429" s="227">
        <f t="shared" si="3"/>
        <v>0.08333333333</v>
      </c>
      <c r="D1429" s="246" t="s">
        <v>18081</v>
      </c>
      <c r="E1429" s="248">
        <v>1.0</v>
      </c>
      <c r="F1429" s="248">
        <v>2.0</v>
      </c>
    </row>
    <row r="1430">
      <c r="A1430" s="241" t="str">
        <f t="shared" si="1"/>
        <v>D-MU103</v>
      </c>
      <c r="B1430" s="241" t="str">
        <f t="shared" si="2"/>
        <v>In the Lap of the Master (MP3 Music)</v>
      </c>
      <c r="C1430" s="227">
        <f t="shared" si="3"/>
        <v>0.8333333333</v>
      </c>
      <c r="D1430" s="246" t="s">
        <v>18082</v>
      </c>
      <c r="E1430" s="248">
        <v>10.0</v>
      </c>
      <c r="F1430" s="248">
        <v>20.0</v>
      </c>
    </row>
    <row r="1431">
      <c r="A1431" s="241" t="str">
        <f t="shared" si="1"/>
        <v>D-MU104</v>
      </c>
      <c r="B1431" s="241" t="str">
        <f t="shared" si="2"/>
        <v>Nadha Aradhana Vol1 (MP3 Music)</v>
      </c>
      <c r="C1431" s="227">
        <f t="shared" si="3"/>
        <v>0.5</v>
      </c>
      <c r="D1431" s="246" t="s">
        <v>18083</v>
      </c>
      <c r="E1431" s="248">
        <v>6.0</v>
      </c>
      <c r="F1431" s="248">
        <v>12.0</v>
      </c>
    </row>
    <row r="1432">
      <c r="A1432" s="241" t="str">
        <f t="shared" si="1"/>
        <v>D-MU105</v>
      </c>
      <c r="B1432" s="241" t="str">
        <f t="shared" si="2"/>
        <v>Nadha Aradhana Vol2 (MP3 Music)</v>
      </c>
      <c r="C1432" s="227">
        <f t="shared" si="3"/>
        <v>0.3333333333</v>
      </c>
      <c r="D1432" s="246" t="s">
        <v>18084</v>
      </c>
      <c r="E1432" s="248">
        <v>4.0</v>
      </c>
      <c r="F1432" s="248">
        <v>8.0</v>
      </c>
    </row>
    <row r="1433">
      <c r="A1433" s="241" t="str">
        <f t="shared" si="1"/>
        <v>D-MU106</v>
      </c>
      <c r="B1433" s="241" t="str">
        <f t="shared" si="2"/>
        <v>Green Hands (MP3 Music)</v>
      </c>
      <c r="C1433" s="227">
        <f t="shared" si="3"/>
        <v>0.5</v>
      </c>
      <c r="D1433" s="246" t="s">
        <v>18085</v>
      </c>
      <c r="E1433" s="248">
        <v>6.0</v>
      </c>
      <c r="F1433" s="248">
        <v>12.0</v>
      </c>
    </row>
    <row r="1434">
      <c r="A1434" s="241" t="str">
        <f t="shared" si="1"/>
        <v>D-MU107</v>
      </c>
      <c r="B1434" s="241" t="str">
        <f t="shared" si="2"/>
        <v>Exuberance Of The Unmanifest (MP3 Music)</v>
      </c>
      <c r="C1434" s="227">
        <f t="shared" si="3"/>
        <v>0.4166666667</v>
      </c>
      <c r="D1434" s="246" t="s">
        <v>18086</v>
      </c>
      <c r="E1434" s="248">
        <v>5.0</v>
      </c>
      <c r="F1434" s="248">
        <v>10.0</v>
      </c>
    </row>
    <row r="1435">
      <c r="A1435" s="241" t="str">
        <f t="shared" si="1"/>
        <v>D-MU108</v>
      </c>
      <c r="B1435" s="241" t="str">
        <f t="shared" si="2"/>
        <v>White Mountain (MP3 Music)</v>
      </c>
      <c r="C1435" s="227">
        <f t="shared" si="3"/>
        <v>0.4166666667</v>
      </c>
      <c r="D1435" s="246" t="s">
        <v>18087</v>
      </c>
      <c r="E1435" s="248">
        <v>5.0</v>
      </c>
      <c r="F1435" s="248">
        <v>10.0</v>
      </c>
    </row>
    <row r="1436">
      <c r="A1436" s="241" t="str">
        <f t="shared" si="1"/>
        <v>D-MU110</v>
      </c>
      <c r="B1436" s="241" t="str">
        <f t="shared" si="2"/>
        <v>Yoga Padhi (MP3 Music)</v>
      </c>
      <c r="C1436" s="227">
        <f t="shared" si="3"/>
        <v>0.3333333333</v>
      </c>
      <c r="D1436" s="246" t="s">
        <v>18088</v>
      </c>
      <c r="E1436" s="248">
        <v>4.0</v>
      </c>
      <c r="F1436" s="248">
        <v>8.0</v>
      </c>
    </row>
    <row r="1437">
      <c r="A1437" s="241" t="str">
        <f t="shared" si="1"/>
        <v>D-MU111</v>
      </c>
      <c r="B1437" s="241" t="str">
        <f t="shared" si="2"/>
        <v>Trigun (MP3 Music)</v>
      </c>
      <c r="C1437" s="227">
        <f t="shared" si="3"/>
        <v>0.25</v>
      </c>
      <c r="D1437" s="246" t="s">
        <v>18089</v>
      </c>
      <c r="E1437" s="248">
        <v>3.0</v>
      </c>
      <c r="F1437" s="248">
        <v>6.0</v>
      </c>
    </row>
    <row r="1438">
      <c r="A1438" s="241" t="str">
        <f t="shared" si="1"/>
        <v>D-MU112</v>
      </c>
      <c r="B1438" s="241" t="str">
        <f t="shared" si="2"/>
        <v>Ishana - The Path of the Divine (MP3 Music)</v>
      </c>
      <c r="C1438" s="227">
        <f t="shared" si="3"/>
        <v>0.1666666667</v>
      </c>
      <c r="D1438" s="246" t="s">
        <v>18090</v>
      </c>
      <c r="E1438" s="248">
        <v>2.0</v>
      </c>
      <c r="F1438" s="248">
        <v>4.0</v>
      </c>
    </row>
    <row r="1439">
      <c r="A1439" s="241" t="str">
        <f t="shared" si="1"/>
        <v>D-MU115</v>
      </c>
      <c r="B1439" s="241" t="str">
        <f t="shared" si="2"/>
        <v>Isha Vasthu Shudhi (MP3 music)</v>
      </c>
      <c r="C1439" s="227">
        <f t="shared" si="3"/>
        <v>1.666666667</v>
      </c>
      <c r="D1439" s="246" t="s">
        <v>18091</v>
      </c>
      <c r="E1439" s="248">
        <v>20.0</v>
      </c>
      <c r="F1439" s="248">
        <v>40.0</v>
      </c>
    </row>
    <row r="1440">
      <c r="A1440" s="241" t="str">
        <f t="shared" si="1"/>
        <v>D-MU121</v>
      </c>
      <c r="B1440" s="241" t="str">
        <f t="shared" si="2"/>
        <v>Vairagya 1hr versions (MP3 Music)</v>
      </c>
      <c r="C1440" s="227">
        <f t="shared" si="3"/>
        <v>0.6666666667</v>
      </c>
      <c r="D1440" s="246" t="s">
        <v>18092</v>
      </c>
      <c r="E1440" s="248">
        <v>8.0</v>
      </c>
      <c r="F1440" s="248">
        <v>16.0</v>
      </c>
    </row>
    <row r="1441">
      <c r="A1441" s="241" t="str">
        <f t="shared" si="1"/>
        <v>D-MU123</v>
      </c>
      <c r="B1441" s="241" t="str">
        <f t="shared" si="2"/>
        <v>Alai - Wave of Bliss (MP3 Music)</v>
      </c>
      <c r="C1441" s="227">
        <f t="shared" si="3"/>
        <v>0.3333333333</v>
      </c>
      <c r="D1441" s="246" t="s">
        <v>18093</v>
      </c>
      <c r="E1441" s="248">
        <v>4.0</v>
      </c>
      <c r="F1441" s="248">
        <v>8.0</v>
      </c>
    </row>
    <row r="1442">
      <c r="A1442" s="241" t="str">
        <f t="shared" si="1"/>
        <v>D-NADHA-ARADHANA-CLARINET</v>
      </c>
      <c r="B1442" s="241" t="str">
        <f t="shared" si="2"/>
        <v>Nadha Aradhana - Clarinet (MP3 Music)</v>
      </c>
      <c r="C1442" s="227">
        <f t="shared" si="3"/>
        <v>0.08333333333</v>
      </c>
      <c r="D1442" s="246" t="s">
        <v>18094</v>
      </c>
      <c r="E1442" s="248">
        <v>1.0</v>
      </c>
      <c r="F1442" s="248">
        <v>2.0</v>
      </c>
    </row>
    <row r="1443">
      <c r="A1443" s="241" t="str">
        <f t="shared" si="1"/>
        <v>D-NADHA-ARADHANA-FLUTE-RAAS</v>
      </c>
      <c r="B1443" s="241" t="str">
        <f t="shared" si="2"/>
        <v>Nadha Aradhana - Flute Raas (MP3 Music)</v>
      </c>
      <c r="C1443" s="227">
        <f t="shared" si="3"/>
        <v>5.333333333</v>
      </c>
      <c r="D1443" s="246" t="s">
        <v>18095</v>
      </c>
      <c r="E1443" s="248">
        <v>64.0</v>
      </c>
      <c r="F1443" s="248">
        <v>0.0</v>
      </c>
    </row>
    <row r="1444">
      <c r="A1444" s="241" t="str">
        <f t="shared" si="1"/>
        <v>D-NADHA-ARADHANA-HINDUSTANI</v>
      </c>
      <c r="B1444" s="241" t="str">
        <f t="shared" si="2"/>
        <v>Nadha Aradhana - Hindustani Vocal (MP3 Music)</v>
      </c>
      <c r="C1444" s="227">
        <f t="shared" si="3"/>
        <v>0.1666666667</v>
      </c>
      <c r="D1444" s="246" t="s">
        <v>18096</v>
      </c>
      <c r="E1444" s="248">
        <v>2.0</v>
      </c>
      <c r="F1444" s="248">
        <v>4.0</v>
      </c>
    </row>
    <row r="1445">
      <c r="A1445" s="241" t="str">
        <f t="shared" si="1"/>
        <v>D-NADHA-ARADHANA-RAAG-BHAIRAV</v>
      </c>
      <c r="B1445" s="241" t="str">
        <f t="shared" si="2"/>
        <v>Nadha Aradhana - Raag Bhairav (MP3 Music)</v>
      </c>
      <c r="C1445" s="227">
        <f t="shared" si="3"/>
        <v>0.1666666667</v>
      </c>
      <c r="D1445" s="246" t="s">
        <v>18097</v>
      </c>
      <c r="E1445" s="248">
        <v>2.0</v>
      </c>
      <c r="F1445" s="248">
        <v>4.0</v>
      </c>
    </row>
    <row r="1446">
      <c r="A1446" s="241" t="str">
        <f t="shared" si="1"/>
        <v>D-NADHA-ARADHANA-SAXOPHONE</v>
      </c>
      <c r="B1446" s="241" t="str">
        <f t="shared" si="2"/>
        <v>Nadha Aradhana - Saxophone (MP3 Music)</v>
      </c>
      <c r="C1446" s="227">
        <f t="shared" si="3"/>
        <v>0.1666666667</v>
      </c>
      <c r="D1446" s="246" t="s">
        <v>18098</v>
      </c>
      <c r="E1446" s="248">
        <v>2.0</v>
      </c>
      <c r="F1446" s="248">
        <v>4.0</v>
      </c>
    </row>
    <row r="1447">
      <c r="A1447" s="241" t="str">
        <f t="shared" si="1"/>
        <v>D-NADHA-ARADHANA-SHEHNAI</v>
      </c>
      <c r="B1447" s="241" t="str">
        <f t="shared" si="2"/>
        <v>Nadha Aradhana - Shehnai Instrumental (MP3 Music)</v>
      </c>
      <c r="C1447" s="227">
        <f t="shared" si="3"/>
        <v>0.4166666667</v>
      </c>
      <c r="D1447" s="246" t="s">
        <v>18099</v>
      </c>
      <c r="E1447" s="248">
        <v>5.0</v>
      </c>
      <c r="F1447" s="248">
        <v>10.0</v>
      </c>
    </row>
    <row r="1448">
      <c r="A1448" s="241" t="str">
        <f t="shared" si="1"/>
        <v>D-NADHA-ARADHANA-VOCALS</v>
      </c>
      <c r="B1448" s="241" t="str">
        <f t="shared" si="2"/>
        <v>Nadha Aradhana - Vocals (MP3 Music)</v>
      </c>
      <c r="C1448" s="227">
        <f t="shared" si="3"/>
        <v>0.25</v>
      </c>
      <c r="D1448" s="246" t="s">
        <v>18100</v>
      </c>
      <c r="E1448" s="248">
        <v>3.0</v>
      </c>
      <c r="F1448" s="248">
        <v>6.0</v>
      </c>
    </row>
    <row r="1449">
      <c r="A1449" s="241" t="str">
        <f t="shared" si="1"/>
        <v>D-NADI-STUTI-RINGTONES</v>
      </c>
      <c r="B1449" s="241" t="str">
        <f t="shared" si="2"/>
        <v>Nadi Stuti - Ringtones (MP3 Music)</v>
      </c>
      <c r="C1449" s="227">
        <f t="shared" si="3"/>
        <v>0.08333333333</v>
      </c>
      <c r="D1449" s="246" t="s">
        <v>18101</v>
      </c>
      <c r="E1449" s="248">
        <v>1.0</v>
      </c>
      <c r="F1449" s="248">
        <v>3.0</v>
      </c>
    </row>
    <row r="1450">
      <c r="A1450" s="241" t="str">
        <f t="shared" si="1"/>
        <v>D-NATIONAL-ANTHEM-YOGA-FOR-ALL</v>
      </c>
      <c r="B1450" s="241" t="str">
        <f t="shared" si="2"/>
        <v>National Anthem - Yoga for All (MP3 Music)</v>
      </c>
      <c r="C1450" s="227">
        <f t="shared" si="3"/>
        <v>0.4166666667</v>
      </c>
      <c r="D1450" s="246" t="s">
        <v>18102</v>
      </c>
      <c r="E1450" s="248">
        <v>5.0</v>
      </c>
      <c r="F1450" s="248">
        <v>0.0</v>
      </c>
    </row>
    <row r="1451">
      <c r="A1451" s="241" t="str">
        <f t="shared" si="1"/>
        <v>D-NIRGUN-GALIYAN</v>
      </c>
      <c r="B1451" s="241" t="str">
        <f t="shared" si="2"/>
        <v>Nirgun Galiyan (MP3 Music)</v>
      </c>
      <c r="C1451" s="227">
        <f t="shared" si="3"/>
        <v>3.666666667</v>
      </c>
      <c r="D1451" s="246" t="s">
        <v>18103</v>
      </c>
      <c r="E1451" s="248">
        <v>44.0</v>
      </c>
      <c r="F1451" s="248">
        <v>0.0</v>
      </c>
    </row>
    <row r="1452">
      <c r="A1452" s="241" t="str">
        <f t="shared" si="1"/>
        <v>D-PATANJALI-YOGA-SUTRAS</v>
      </c>
      <c r="B1452" s="241" t="str">
        <f t="shared" si="2"/>
        <v>Patanjali Yoga Sutras (MP3 Music)</v>
      </c>
      <c r="C1452" s="227">
        <f t="shared" si="3"/>
        <v>0.3333333333</v>
      </c>
      <c r="D1452" s="246" t="s">
        <v>18104</v>
      </c>
      <c r="E1452" s="248">
        <v>4.0</v>
      </c>
      <c r="F1452" s="248">
        <v>8.0</v>
      </c>
    </row>
    <row r="1453">
      <c r="A1453" s="241" t="str">
        <f t="shared" si="1"/>
        <v>D-PH-AY-1-24x36</v>
      </c>
      <c r="B1453" s="241" t="str">
        <f t="shared" si="2"/>
        <v>Adiyogi 01 - 24" x 36" (photo download)</v>
      </c>
      <c r="C1453" s="227">
        <f t="shared" si="3"/>
        <v>0.1666666667</v>
      </c>
      <c r="D1453" s="246" t="s">
        <v>18105</v>
      </c>
      <c r="E1453" s="248">
        <v>2.0</v>
      </c>
      <c r="F1453" s="248">
        <v>30.0</v>
      </c>
    </row>
    <row r="1454">
      <c r="A1454" s="241" t="str">
        <f t="shared" si="1"/>
        <v>D-PH-AY-1-36x54</v>
      </c>
      <c r="B1454" s="241" t="str">
        <f t="shared" si="2"/>
        <v>Adiyogi 01 - 36" x 54" (photo download)</v>
      </c>
      <c r="C1454" s="227">
        <f t="shared" si="3"/>
        <v>0.08333333333</v>
      </c>
      <c r="D1454" s="246" t="s">
        <v>18106</v>
      </c>
      <c r="E1454" s="248">
        <v>1.0</v>
      </c>
      <c r="F1454" s="248">
        <v>20.0</v>
      </c>
    </row>
    <row r="1455">
      <c r="A1455" s="241" t="str">
        <f t="shared" si="1"/>
        <v>D-PH-AY-2-36x54</v>
      </c>
      <c r="B1455" s="241" t="str">
        <f t="shared" si="2"/>
        <v>Adiyogi 02 - 36" x 54" (photo download)</v>
      </c>
      <c r="C1455" s="227">
        <f t="shared" si="3"/>
        <v>0.08333333333</v>
      </c>
      <c r="D1455" s="246" t="s">
        <v>18107</v>
      </c>
      <c r="E1455" s="248">
        <v>1.0</v>
      </c>
      <c r="F1455" s="248">
        <v>20.0</v>
      </c>
    </row>
    <row r="1456">
      <c r="A1456" s="241" t="str">
        <f t="shared" si="1"/>
        <v>D-PH-AY-2-48x72</v>
      </c>
      <c r="B1456" s="241" t="str">
        <f t="shared" si="2"/>
        <v>Adiyogi 02 - 48" x 72" (photo download)</v>
      </c>
      <c r="C1456" s="227">
        <f t="shared" si="3"/>
        <v>0.08333333333</v>
      </c>
      <c r="D1456" s="246" t="s">
        <v>18108</v>
      </c>
      <c r="E1456" s="248">
        <v>1.0</v>
      </c>
      <c r="F1456" s="248">
        <v>25.0</v>
      </c>
    </row>
    <row r="1457">
      <c r="A1457" s="241" t="str">
        <f t="shared" si="1"/>
        <v>D-PH-AY-3-24x36</v>
      </c>
      <c r="B1457" s="241" t="str">
        <f t="shared" si="2"/>
        <v>Adiyogi 03 - 24" x 36" (photo download)</v>
      </c>
      <c r="C1457" s="227">
        <f t="shared" si="3"/>
        <v>0.08333333333</v>
      </c>
      <c r="D1457" s="246" t="s">
        <v>18109</v>
      </c>
      <c r="E1457" s="248">
        <v>1.0</v>
      </c>
      <c r="F1457" s="248">
        <v>15.0</v>
      </c>
    </row>
    <row r="1458">
      <c r="A1458" s="241" t="str">
        <f t="shared" si="1"/>
        <v>D-PH-AY-3-48x72</v>
      </c>
      <c r="B1458" s="241" t="str">
        <f t="shared" si="2"/>
        <v>Adiyogi 03 - 48" x 72" (photo download)</v>
      </c>
      <c r="C1458" s="227">
        <f t="shared" si="3"/>
        <v>0.08333333333</v>
      </c>
      <c r="D1458" s="246" t="s">
        <v>18110</v>
      </c>
      <c r="E1458" s="248">
        <v>1.0</v>
      </c>
      <c r="F1458" s="248">
        <v>25.0</v>
      </c>
    </row>
    <row r="1459">
      <c r="A1459" s="241" t="str">
        <f t="shared" si="1"/>
        <v>D-PH-AY-4-12x18</v>
      </c>
      <c r="B1459" s="241" t="str">
        <f t="shared" si="2"/>
        <v>Adiyogi 04 - 12" x 18" (photo download)</v>
      </c>
      <c r="C1459" s="227">
        <f t="shared" si="3"/>
        <v>0.08333333333</v>
      </c>
      <c r="D1459" s="246" t="s">
        <v>18111</v>
      </c>
      <c r="E1459" s="248">
        <v>1.0</v>
      </c>
      <c r="F1459" s="248">
        <v>8.0</v>
      </c>
    </row>
    <row r="1460">
      <c r="A1460" s="241" t="str">
        <f t="shared" si="1"/>
        <v>D-PH-AY-5-12x18</v>
      </c>
      <c r="B1460" s="241" t="str">
        <f t="shared" si="2"/>
        <v>Adiyogi 05 - 12" x 18" (photo download)</v>
      </c>
      <c r="C1460" s="227">
        <f t="shared" si="3"/>
        <v>0.25</v>
      </c>
      <c r="D1460" s="246" t="s">
        <v>18112</v>
      </c>
      <c r="E1460" s="248">
        <v>3.0</v>
      </c>
      <c r="F1460" s="248">
        <v>24.0</v>
      </c>
    </row>
    <row r="1461">
      <c r="A1461" s="241" t="str">
        <f t="shared" si="1"/>
        <v>D-PH-DHYANALINGA-01-12x18</v>
      </c>
      <c r="B1461" s="241" t="str">
        <f t="shared" si="2"/>
        <v>Dhyanalinga 01 - 12" x 18" (photo download)</v>
      </c>
      <c r="C1461" s="227">
        <f t="shared" si="3"/>
        <v>0.4166666667</v>
      </c>
      <c r="D1461" s="246" t="s">
        <v>18113</v>
      </c>
      <c r="E1461" s="248">
        <v>5.0</v>
      </c>
      <c r="F1461" s="248">
        <v>40.0</v>
      </c>
    </row>
    <row r="1462">
      <c r="A1462" s="241" t="str">
        <f t="shared" si="1"/>
        <v>D-PH-DHYANALINGA-01-24x36</v>
      </c>
      <c r="B1462" s="241" t="str">
        <f t="shared" si="2"/>
        <v>Dhyanalinga 01 - 24" x 36" (photo download)</v>
      </c>
      <c r="C1462" s="227">
        <f t="shared" si="3"/>
        <v>0.4166666667</v>
      </c>
      <c r="D1462" s="246" t="s">
        <v>18114</v>
      </c>
      <c r="E1462" s="248">
        <v>5.0</v>
      </c>
      <c r="F1462" s="248">
        <v>75.0</v>
      </c>
    </row>
    <row r="1463">
      <c r="A1463" s="241" t="str">
        <f t="shared" si="1"/>
        <v>D-PH-DHYANALINGA-01-36x54</v>
      </c>
      <c r="B1463" s="241" t="str">
        <f t="shared" si="2"/>
        <v>Dhyanalinga 01 - 36" x 54" (photo download)</v>
      </c>
      <c r="C1463" s="227">
        <f t="shared" si="3"/>
        <v>0.1666666667</v>
      </c>
      <c r="D1463" s="246" t="s">
        <v>18115</v>
      </c>
      <c r="E1463" s="248">
        <v>2.0</v>
      </c>
      <c r="F1463" s="248">
        <v>40.0</v>
      </c>
    </row>
    <row r="1464">
      <c r="A1464" s="241" t="str">
        <f t="shared" si="1"/>
        <v>D-PH-DHYANALINGA-02-24x36</v>
      </c>
      <c r="B1464" s="241" t="str">
        <f t="shared" si="2"/>
        <v>Dhyanalinga 02 - 24" x 36"</v>
      </c>
      <c r="C1464" s="227">
        <f t="shared" si="3"/>
        <v>0.08333333333</v>
      </c>
      <c r="D1464" s="246" t="s">
        <v>18116</v>
      </c>
      <c r="E1464" s="248">
        <v>1.0</v>
      </c>
      <c r="F1464" s="248">
        <v>15.0</v>
      </c>
    </row>
    <row r="1465">
      <c r="A1465" s="241" t="str">
        <f t="shared" si="1"/>
        <v>D-PH-DHYANALINGA-02-36x54</v>
      </c>
      <c r="B1465" s="241" t="str">
        <f t="shared" si="2"/>
        <v>Dhyanalinga 02 - 36" x 54"</v>
      </c>
      <c r="C1465" s="227">
        <f t="shared" si="3"/>
        <v>0.08333333333</v>
      </c>
      <c r="D1465" s="246" t="s">
        <v>18117</v>
      </c>
      <c r="E1465" s="248">
        <v>1.0</v>
      </c>
      <c r="F1465" s="248">
        <v>20.0</v>
      </c>
    </row>
    <row r="1466">
      <c r="A1466" s="241" t="str">
        <f t="shared" si="1"/>
        <v>D-PH-DHYANALINGA-02-48x72</v>
      </c>
      <c r="B1466" s="241" t="str">
        <f t="shared" si="2"/>
        <v>Dhyanalinga 02 - 48" x 72''</v>
      </c>
      <c r="C1466" s="227">
        <f t="shared" si="3"/>
        <v>0.1666666667</v>
      </c>
      <c r="D1466" s="246" t="s">
        <v>18118</v>
      </c>
      <c r="E1466" s="248">
        <v>2.0</v>
      </c>
      <c r="F1466" s="248">
        <v>50.0</v>
      </c>
    </row>
    <row r="1467">
      <c r="A1467" s="241" t="str">
        <f t="shared" si="1"/>
        <v>D-PH-DHYANALINGA-03-12x18</v>
      </c>
      <c r="B1467" s="241" t="str">
        <f t="shared" si="2"/>
        <v>Dhyanalinga 03 - 12" x 18"</v>
      </c>
      <c r="C1467" s="227">
        <f t="shared" si="3"/>
        <v>0.08333333333</v>
      </c>
      <c r="D1467" s="246" t="s">
        <v>18119</v>
      </c>
      <c r="E1467" s="248">
        <v>1.0</v>
      </c>
      <c r="F1467" s="248">
        <v>8.0</v>
      </c>
    </row>
    <row r="1468">
      <c r="A1468" s="241" t="str">
        <f t="shared" si="1"/>
        <v>D-PH-DHYANALINGA-03-24x36</v>
      </c>
      <c r="B1468" s="241" t="str">
        <f t="shared" si="2"/>
        <v>Dhyanalinga 03 - 24" x 36"</v>
      </c>
      <c r="C1468" s="227">
        <f t="shared" si="3"/>
        <v>0.1666666667</v>
      </c>
      <c r="D1468" s="246" t="s">
        <v>18120</v>
      </c>
      <c r="E1468" s="248">
        <v>2.0</v>
      </c>
      <c r="F1468" s="248">
        <v>30.0</v>
      </c>
    </row>
    <row r="1469">
      <c r="A1469" s="241" t="str">
        <f t="shared" si="1"/>
        <v>D-PH-DHYANALINGA-03-36x54</v>
      </c>
      <c r="B1469" s="241" t="str">
        <f t="shared" si="2"/>
        <v>Dhyanalinga 03 - 36" x 54"</v>
      </c>
      <c r="C1469" s="227">
        <f t="shared" si="3"/>
        <v>0.08333333333</v>
      </c>
      <c r="D1469" s="246" t="s">
        <v>18121</v>
      </c>
      <c r="E1469" s="248">
        <v>1.0</v>
      </c>
      <c r="F1469" s="248">
        <v>20.0</v>
      </c>
    </row>
    <row r="1470">
      <c r="A1470" s="241" t="str">
        <f t="shared" si="1"/>
        <v>D-PH-DHYANALINGA-04-12x18</v>
      </c>
      <c r="B1470" s="241" t="str">
        <f t="shared" si="2"/>
        <v>Dhyanalinga 04 - 12" x 18"</v>
      </c>
      <c r="C1470" s="227">
        <f t="shared" si="3"/>
        <v>0.1666666667</v>
      </c>
      <c r="D1470" s="246" t="s">
        <v>18122</v>
      </c>
      <c r="E1470" s="248">
        <v>2.0</v>
      </c>
      <c r="F1470" s="248">
        <v>16.0</v>
      </c>
    </row>
    <row r="1471">
      <c r="A1471" s="241" t="str">
        <f t="shared" si="1"/>
        <v>D-PH-DHYANALINGA-04-36x54</v>
      </c>
      <c r="B1471" s="241" t="str">
        <f t="shared" si="2"/>
        <v>Dhyanalinga 04 - 36" x 54"</v>
      </c>
      <c r="C1471" s="227">
        <f t="shared" si="3"/>
        <v>0.1666666667</v>
      </c>
      <c r="D1471" s="246" t="s">
        <v>18123</v>
      </c>
      <c r="E1471" s="248">
        <v>2.0</v>
      </c>
      <c r="F1471" s="248">
        <v>40.0</v>
      </c>
    </row>
    <row r="1472">
      <c r="A1472" s="241" t="str">
        <f t="shared" si="1"/>
        <v>D-PH-DHYANALINGA-05-12x18</v>
      </c>
      <c r="B1472" s="241" t="str">
        <f t="shared" si="2"/>
        <v>Dhyanalinga 05 - 12" x 18"</v>
      </c>
      <c r="C1472" s="227">
        <f t="shared" si="3"/>
        <v>0.25</v>
      </c>
      <c r="D1472" s="246" t="s">
        <v>18124</v>
      </c>
      <c r="E1472" s="248">
        <v>3.0</v>
      </c>
      <c r="F1472" s="248">
        <v>24.0</v>
      </c>
    </row>
    <row r="1473">
      <c r="A1473" s="241" t="str">
        <f t="shared" si="1"/>
        <v>D-PH-DHYANALINGA-06-12x37</v>
      </c>
      <c r="B1473" s="241" t="str">
        <f t="shared" si="2"/>
        <v>Dhyanalinga 06 - 12" x 37"</v>
      </c>
      <c r="C1473" s="227">
        <f t="shared" si="3"/>
        <v>0.08333333333</v>
      </c>
      <c r="D1473" s="246" t="s">
        <v>18125</v>
      </c>
      <c r="E1473" s="248">
        <v>1.0</v>
      </c>
      <c r="F1473" s="248">
        <v>15.0</v>
      </c>
    </row>
    <row r="1474">
      <c r="A1474" s="241" t="str">
        <f t="shared" si="1"/>
        <v>D-PH-DHYANALINGA-07-30x45</v>
      </c>
      <c r="B1474" s="241" t="str">
        <f t="shared" si="2"/>
        <v>Dhyanalinga 07 - 30x45 (Download)</v>
      </c>
      <c r="C1474" s="227">
        <f t="shared" si="3"/>
        <v>0.1666666667</v>
      </c>
      <c r="D1474" s="246" t="s">
        <v>18126</v>
      </c>
      <c r="E1474" s="248">
        <v>2.0</v>
      </c>
      <c r="F1474" s="248">
        <v>36.0</v>
      </c>
    </row>
    <row r="1475">
      <c r="A1475" s="241" t="str">
        <f t="shared" si="1"/>
        <v>D-PH-DHYANALINGA-08-12x18</v>
      </c>
      <c r="B1475" s="241" t="str">
        <f t="shared" si="2"/>
        <v>Dhyanalinga 08 - 12" x 18"</v>
      </c>
      <c r="C1475" s="227">
        <f t="shared" si="3"/>
        <v>0.25</v>
      </c>
      <c r="D1475" s="246" t="s">
        <v>18127</v>
      </c>
      <c r="E1475" s="248">
        <v>3.0</v>
      </c>
      <c r="F1475" s="248">
        <v>24.0</v>
      </c>
    </row>
    <row r="1476">
      <c r="A1476" s="241" t="str">
        <f t="shared" si="1"/>
        <v>D-PH-DHYANALINGA-10-48x66</v>
      </c>
      <c r="B1476" s="241" t="str">
        <f t="shared" si="2"/>
        <v>Dhyanalinga 10 - 48x66 (Download)</v>
      </c>
      <c r="C1476" s="227">
        <f t="shared" si="3"/>
        <v>0.08333333333</v>
      </c>
      <c r="D1476" s="246" t="s">
        <v>18128</v>
      </c>
      <c r="E1476" s="248">
        <v>1.0</v>
      </c>
      <c r="F1476" s="248">
        <v>25.0</v>
      </c>
    </row>
    <row r="1477">
      <c r="A1477" s="241" t="str">
        <f t="shared" si="1"/>
        <v>D-PH-DHYANALINGA-96x64-1</v>
      </c>
      <c r="B1477" s="241" t="str">
        <f t="shared" si="2"/>
        <v>Dhyanalinga - 96x64</v>
      </c>
      <c r="C1477" s="227">
        <f t="shared" si="3"/>
        <v>0.1666666667</v>
      </c>
      <c r="D1477" s="246" t="s">
        <v>18129</v>
      </c>
      <c r="E1477" s="248">
        <v>2.0</v>
      </c>
      <c r="F1477" s="248">
        <v>60.0</v>
      </c>
    </row>
    <row r="1478">
      <c r="A1478" s="241" t="str">
        <f t="shared" si="1"/>
        <v>D-PH-DHYANALINGA-96x64-2</v>
      </c>
      <c r="B1478" s="241" t="str">
        <f t="shared" si="2"/>
        <v>Dhyanalinga - 96x64</v>
      </c>
      <c r="C1478" s="227">
        <f t="shared" si="3"/>
        <v>0.08333333333</v>
      </c>
      <c r="D1478" s="246" t="s">
        <v>18130</v>
      </c>
      <c r="E1478" s="248">
        <v>1.0</v>
      </c>
      <c r="F1478" s="248">
        <v>30.0</v>
      </c>
    </row>
    <row r="1479">
      <c r="A1479" s="241" t="str">
        <f t="shared" si="1"/>
        <v>D-PH-DHYANALINGA-96x64-3</v>
      </c>
      <c r="B1479" s="241" t="str">
        <f t="shared" si="2"/>
        <v>Dhyanalinga - 96x64</v>
      </c>
      <c r="C1479" s="227">
        <f t="shared" si="3"/>
        <v>0.1666666667</v>
      </c>
      <c r="D1479" s="246" t="s">
        <v>18131</v>
      </c>
      <c r="E1479" s="248">
        <v>2.0</v>
      </c>
      <c r="F1479" s="248">
        <v>60.0</v>
      </c>
    </row>
    <row r="1480">
      <c r="A1480" s="241" t="str">
        <f t="shared" si="1"/>
        <v>D-PH-LINGA-BHAIRAVI-BLACK-12x18</v>
      </c>
      <c r="B1480" s="241" t="str">
        <f t="shared" si="2"/>
        <v>Linga Bhairavi (Black) - 12" x 18"</v>
      </c>
      <c r="C1480" s="227">
        <f t="shared" si="3"/>
        <v>0.5833333333</v>
      </c>
      <c r="D1480" s="246" t="s">
        <v>18132</v>
      </c>
      <c r="E1480" s="248">
        <v>7.0</v>
      </c>
      <c r="F1480" s="248">
        <v>56.0</v>
      </c>
    </row>
    <row r="1481">
      <c r="A1481" s="241" t="str">
        <f t="shared" si="1"/>
        <v>D-PH-LINGA-BHAIRAVI-BLACK-24x36</v>
      </c>
      <c r="B1481" s="241" t="str">
        <f t="shared" si="2"/>
        <v>Linga Bhairavi (Black) - 24" x 36"</v>
      </c>
      <c r="C1481" s="227">
        <f t="shared" si="3"/>
        <v>0.4166666667</v>
      </c>
      <c r="D1481" s="246" t="s">
        <v>18133</v>
      </c>
      <c r="E1481" s="248">
        <v>5.0</v>
      </c>
      <c r="F1481" s="248">
        <v>75.0</v>
      </c>
    </row>
    <row r="1482">
      <c r="A1482" s="241" t="str">
        <f t="shared" si="1"/>
        <v>D-PH-LINGA-BHAIRAVI-BLACK-36x54</v>
      </c>
      <c r="B1482" s="241" t="str">
        <f t="shared" si="2"/>
        <v>Linga Bhairavi (Black) - 36" x 54''</v>
      </c>
      <c r="C1482" s="227">
        <f t="shared" si="3"/>
        <v>0.1666666667</v>
      </c>
      <c r="D1482" s="246" t="s">
        <v>18134</v>
      </c>
      <c r="E1482" s="248">
        <v>2.0</v>
      </c>
      <c r="F1482" s="248">
        <v>40.0</v>
      </c>
    </row>
    <row r="1483">
      <c r="A1483" s="241" t="str">
        <f t="shared" si="1"/>
        <v>D-PH-LINGA-BHAIRAVI-BLACK-48x72</v>
      </c>
      <c r="B1483" s="241" t="str">
        <f t="shared" si="2"/>
        <v>Linga Bhairavi (Black) - 48" x 72"</v>
      </c>
      <c r="C1483" s="227">
        <f t="shared" si="3"/>
        <v>0.4166666667</v>
      </c>
      <c r="D1483" s="246" t="s">
        <v>18135</v>
      </c>
      <c r="E1483" s="248">
        <v>5.0</v>
      </c>
      <c r="F1483" s="248">
        <v>125.0</v>
      </c>
    </row>
    <row r="1484">
      <c r="A1484" s="241" t="str">
        <f t="shared" si="1"/>
        <v>D-PH-LINGA-BHAIRAVI-BLACK-PLAIN-12x18</v>
      </c>
      <c r="B1484" s="241" t="str">
        <f t="shared" si="2"/>
        <v>Linga Bhairavi (Black, Plain) 12" x 18"</v>
      </c>
      <c r="C1484" s="227">
        <f t="shared" si="3"/>
        <v>0.08333333333</v>
      </c>
      <c r="D1484" s="246" t="s">
        <v>18136</v>
      </c>
      <c r="E1484" s="248">
        <v>1.0</v>
      </c>
      <c r="F1484" s="248">
        <v>8.0</v>
      </c>
    </row>
    <row r="1485">
      <c r="A1485" s="241" t="str">
        <f t="shared" si="1"/>
        <v>D-PH-LINGA-BHAIRAVI-BLACK-PLAIN-24x36</v>
      </c>
      <c r="B1485" s="241" t="str">
        <f t="shared" si="2"/>
        <v>Linga Bhairavi (Black, Plain) - 24" x 36"</v>
      </c>
      <c r="C1485" s="227">
        <f t="shared" si="3"/>
        <v>0.08333333333</v>
      </c>
      <c r="D1485" s="246" t="s">
        <v>18137</v>
      </c>
      <c r="E1485" s="248">
        <v>1.0</v>
      </c>
      <c r="F1485" s="248">
        <v>15.0</v>
      </c>
    </row>
    <row r="1486">
      <c r="A1486" s="241" t="str">
        <f t="shared" si="1"/>
        <v>D-PH-LINGA-BHAIRAVI-BLACK-PLAIN-36x54</v>
      </c>
      <c r="B1486" s="241" t="str">
        <f t="shared" si="2"/>
        <v>Linga Bhairavi (Black, Plain) - 36" x 54"</v>
      </c>
      <c r="C1486" s="227">
        <f t="shared" si="3"/>
        <v>0.08333333333</v>
      </c>
      <c r="D1486" s="246" t="s">
        <v>18138</v>
      </c>
      <c r="E1486" s="248">
        <v>1.0</v>
      </c>
      <c r="F1486" s="248">
        <v>20.0</v>
      </c>
    </row>
    <row r="1487">
      <c r="A1487" s="241" t="str">
        <f t="shared" si="1"/>
        <v>D-PH-LINGA-BHAIRAVI-BLACK-PLAIN-WIDE-30x45</v>
      </c>
      <c r="B1487" s="241" t="str">
        <f t="shared" si="2"/>
        <v>Black, Plain Wide - 30x45 (Download)</v>
      </c>
      <c r="C1487" s="227">
        <f t="shared" si="3"/>
        <v>0.08333333333</v>
      </c>
      <c r="D1487" s="246" t="s">
        <v>18139</v>
      </c>
      <c r="E1487" s="248">
        <v>1.0</v>
      </c>
      <c r="F1487" s="248">
        <v>18.0</v>
      </c>
    </row>
    <row r="1488">
      <c r="A1488" s="241" t="str">
        <f t="shared" si="1"/>
        <v>D-PH-LINGA-BHAIRAVI-BLACK-WIDE-12x18</v>
      </c>
      <c r="B1488" s="241" t="str">
        <f t="shared" si="2"/>
        <v>Linga Bhairavi (Black, Wide) 12" x 18"</v>
      </c>
      <c r="C1488" s="227">
        <f t="shared" si="3"/>
        <v>0.5</v>
      </c>
      <c r="D1488" s="246" t="s">
        <v>18140</v>
      </c>
      <c r="E1488" s="248">
        <v>6.0</v>
      </c>
      <c r="F1488" s="248">
        <v>48.0</v>
      </c>
    </row>
    <row r="1489">
      <c r="A1489" s="241" t="str">
        <f t="shared" si="1"/>
        <v>D-PH-LINGA-BHAIRAVI-BLACK-WIDE-24x36</v>
      </c>
      <c r="B1489" s="241" t="str">
        <f t="shared" si="2"/>
        <v>Linga Bhairavi (Black, Wide) 24" x 36"</v>
      </c>
      <c r="C1489" s="227">
        <f t="shared" si="3"/>
        <v>0.25</v>
      </c>
      <c r="D1489" s="246" t="s">
        <v>18141</v>
      </c>
      <c r="E1489" s="248">
        <v>3.0</v>
      </c>
      <c r="F1489" s="248">
        <v>45.0</v>
      </c>
    </row>
    <row r="1490">
      <c r="A1490" s="241" t="str">
        <f t="shared" si="1"/>
        <v>D-PH-LINGA-BHAIRAVI-BLACK-WIDE-36x54</v>
      </c>
      <c r="B1490" s="241" t="str">
        <f t="shared" si="2"/>
        <v>Linga Bhairavi (Black, Wide) 36" x 54"</v>
      </c>
      <c r="C1490" s="227">
        <f t="shared" si="3"/>
        <v>0.4166666667</v>
      </c>
      <c r="D1490" s="246" t="s">
        <v>18142</v>
      </c>
      <c r="E1490" s="248">
        <v>5.0</v>
      </c>
      <c r="F1490" s="248">
        <v>100.0</v>
      </c>
    </row>
    <row r="1491">
      <c r="A1491" s="241" t="str">
        <f t="shared" si="1"/>
        <v>D-PH-LINGA-BHAIRAVI-BLACK-WIDE-48x72</v>
      </c>
      <c r="B1491" s="241" t="str">
        <f t="shared" si="2"/>
        <v>Linga Bhairavi (Black, Wide) 48" x 72"</v>
      </c>
      <c r="C1491" s="227">
        <f t="shared" si="3"/>
        <v>0.25</v>
      </c>
      <c r="D1491" s="246" t="s">
        <v>18143</v>
      </c>
      <c r="E1491" s="248">
        <v>3.0</v>
      </c>
      <c r="F1491" s="248">
        <v>75.0</v>
      </c>
    </row>
    <row r="1492">
      <c r="A1492" s="241" t="str">
        <f t="shared" si="1"/>
        <v>D-PH-LINGA-BHAIRAVI-KUMKUM-24x36</v>
      </c>
      <c r="B1492" s="241" t="str">
        <f t="shared" si="2"/>
        <v>Linga Bhairavi (Kumkum) - 24" x 36"</v>
      </c>
      <c r="C1492" s="227">
        <f t="shared" si="3"/>
        <v>1.583333333</v>
      </c>
      <c r="D1492" s="246" t="s">
        <v>18144</v>
      </c>
      <c r="E1492" s="248">
        <v>19.0</v>
      </c>
      <c r="F1492" s="248">
        <v>285.0</v>
      </c>
    </row>
    <row r="1493">
      <c r="A1493" s="241" t="str">
        <f t="shared" si="1"/>
        <v>D-PH-LINGA-BHAIRAVI-KUMKUM-36x54</v>
      </c>
      <c r="B1493" s="241" t="str">
        <f t="shared" si="2"/>
        <v>Linga Bhairavi (Kumkum) - 36" x 54"</v>
      </c>
      <c r="C1493" s="227">
        <f t="shared" si="3"/>
        <v>0.5</v>
      </c>
      <c r="D1493" s="246" t="s">
        <v>18145</v>
      </c>
      <c r="E1493" s="248">
        <v>6.0</v>
      </c>
      <c r="F1493" s="248">
        <v>120.0</v>
      </c>
    </row>
    <row r="1494">
      <c r="A1494" s="241" t="str">
        <f t="shared" si="1"/>
        <v>D-PH-LINGA-BHAIRAVI-KUMKUM-PLAIN-48x72</v>
      </c>
      <c r="B1494" s="241" t="str">
        <f t="shared" si="2"/>
        <v>Kumkum, Plain - 48x72 (Download)</v>
      </c>
      <c r="C1494" s="227">
        <f t="shared" si="3"/>
        <v>0.75</v>
      </c>
      <c r="D1494" s="246" t="s">
        <v>18146</v>
      </c>
      <c r="E1494" s="248">
        <v>9.0</v>
      </c>
      <c r="F1494" s="248">
        <v>200.0</v>
      </c>
    </row>
    <row r="1495">
      <c r="A1495" s="241" t="str">
        <f t="shared" si="1"/>
        <v>D-PH-LINGA-BHAIRAVI-KUMKUM-WIDE-12x18</v>
      </c>
      <c r="B1495" s="241" t="str">
        <f t="shared" si="2"/>
        <v>Linga Bhairavi (Kumkum,Wide) - 12" x 18"</v>
      </c>
      <c r="C1495" s="227">
        <f t="shared" si="3"/>
        <v>3</v>
      </c>
      <c r="D1495" s="246" t="s">
        <v>18147</v>
      </c>
      <c r="E1495" s="248">
        <v>36.0</v>
      </c>
      <c r="F1495" s="248">
        <v>288.0</v>
      </c>
    </row>
    <row r="1496">
      <c r="A1496" s="241" t="str">
        <f t="shared" si="1"/>
        <v>D-PH-LINGA-BHAIRAVI-KUMKUM-WIDE-24x36</v>
      </c>
      <c r="B1496" s="241" t="str">
        <f t="shared" si="2"/>
        <v>Linga Bhairavi (Kumkum, Wide) - 24" x 36"</v>
      </c>
      <c r="C1496" s="227">
        <f t="shared" si="3"/>
        <v>0.25</v>
      </c>
      <c r="D1496" s="246" t="s">
        <v>18148</v>
      </c>
      <c r="E1496" s="248">
        <v>3.0</v>
      </c>
      <c r="F1496" s="248">
        <v>45.0</v>
      </c>
    </row>
    <row r="1497">
      <c r="A1497" s="241" t="str">
        <f t="shared" si="1"/>
        <v>D-PH-LINGA-BHAIRAVI-KUMKUM-WIDE-36X54</v>
      </c>
      <c r="B1497" s="241" t="str">
        <f t="shared" si="2"/>
        <v>Linga Bhairavi (Kumkum, Wide) - 36" x 54"</v>
      </c>
      <c r="C1497" s="227">
        <f t="shared" si="3"/>
        <v>0.08333333333</v>
      </c>
      <c r="D1497" s="246" t="s">
        <v>18149</v>
      </c>
      <c r="E1497" s="248">
        <v>1.0</v>
      </c>
      <c r="F1497" s="248">
        <v>20.0</v>
      </c>
    </row>
    <row r="1498">
      <c r="A1498" s="241" t="str">
        <f t="shared" si="1"/>
        <v>D-PH-LINGA-BHAIRAVI-KUMKUM-WIDE-48X72</v>
      </c>
      <c r="B1498" s="241" t="str">
        <f t="shared" si="2"/>
        <v>Linga Bhairavi (Kumkum, Wide) - 48" x 72"</v>
      </c>
      <c r="C1498" s="227">
        <f t="shared" si="3"/>
        <v>0.3333333333</v>
      </c>
      <c r="D1498" s="246" t="s">
        <v>18150</v>
      </c>
      <c r="E1498" s="248">
        <v>4.0</v>
      </c>
      <c r="F1498" s="248">
        <v>100.0</v>
      </c>
    </row>
    <row r="1499">
      <c r="A1499" s="241" t="str">
        <f t="shared" si="1"/>
        <v>D-PH-LINGA-BHAIRAVI-SANDAL-12x18</v>
      </c>
      <c r="B1499" s="241" t="str">
        <f t="shared" si="2"/>
        <v>Linga Bhairavi (Sandal) - 12" x 18"</v>
      </c>
      <c r="C1499" s="227">
        <f t="shared" si="3"/>
        <v>0.4166666667</v>
      </c>
      <c r="D1499" s="246" t="s">
        <v>18151</v>
      </c>
      <c r="E1499" s="248">
        <v>5.0</v>
      </c>
      <c r="F1499" s="248">
        <v>40.0</v>
      </c>
    </row>
    <row r="1500">
      <c r="A1500" s="241" t="str">
        <f t="shared" si="1"/>
        <v>D-PH-LINGA-BHAIRAVI-SANDAL-36x54</v>
      </c>
      <c r="B1500" s="241" t="str">
        <f t="shared" si="2"/>
        <v>Linga Bhairavi (Sandal) - 36" x 54"</v>
      </c>
      <c r="C1500" s="227">
        <f t="shared" si="3"/>
        <v>0.08333333333</v>
      </c>
      <c r="D1500" s="246" t="s">
        <v>18152</v>
      </c>
      <c r="E1500" s="248">
        <v>1.0</v>
      </c>
      <c r="F1500" s="248">
        <v>20.0</v>
      </c>
    </row>
    <row r="1501">
      <c r="A1501" s="241" t="str">
        <f t="shared" si="1"/>
        <v>D-PH-LINGA-BHAIRAVI-SANDAL-WIDE-12x18</v>
      </c>
      <c r="B1501" s="241" t="str">
        <f t="shared" si="2"/>
        <v>Linga Bhairavi (Sandal,Wide) - 12" x 18"</v>
      </c>
      <c r="C1501" s="227">
        <f t="shared" si="3"/>
        <v>0.25</v>
      </c>
      <c r="D1501" s="246" t="s">
        <v>18153</v>
      </c>
      <c r="E1501" s="248">
        <v>3.0</v>
      </c>
      <c r="F1501" s="248">
        <v>24.0</v>
      </c>
    </row>
    <row r="1502">
      <c r="A1502" s="241" t="str">
        <f t="shared" si="1"/>
        <v>D-PH-LINGA-BHAIRAVI-SANDAL-WIDE-36x54</v>
      </c>
      <c r="B1502" s="241" t="str">
        <f t="shared" si="2"/>
        <v>Linga Bhairavi (Sandal, Wide) - 36" x 54"</v>
      </c>
      <c r="C1502" s="227">
        <f t="shared" si="3"/>
        <v>0.3333333333</v>
      </c>
      <c r="D1502" s="246" t="s">
        <v>18154</v>
      </c>
      <c r="E1502" s="248">
        <v>4.0</v>
      </c>
      <c r="F1502" s="248">
        <v>80.0</v>
      </c>
    </row>
    <row r="1503">
      <c r="A1503" s="241" t="str">
        <f t="shared" si="1"/>
        <v>D-PH-LINGA-BHAIRAVI-SANDAL-WIDE-48x72</v>
      </c>
      <c r="B1503" s="241" t="str">
        <f t="shared" si="2"/>
        <v>Linga Bhairavi (Sandal, Wide) - 48" x 72"</v>
      </c>
      <c r="C1503" s="227">
        <f t="shared" si="3"/>
        <v>0.08333333333</v>
      </c>
      <c r="D1503" s="246" t="s">
        <v>18155</v>
      </c>
      <c r="E1503" s="248">
        <v>1.0</v>
      </c>
      <c r="F1503" s="248">
        <v>25.0</v>
      </c>
    </row>
    <row r="1504">
      <c r="A1504" s="241" t="str">
        <f t="shared" si="1"/>
        <v>D-PH-LINGA-BHAIRAVI-TURMERIC-24x36</v>
      </c>
      <c r="B1504" s="241" t="str">
        <f t="shared" si="2"/>
        <v>Linga Bhairavi (Turmeric) - 24" x 36"</v>
      </c>
      <c r="C1504" s="227">
        <f t="shared" si="3"/>
        <v>0.25</v>
      </c>
      <c r="D1504" s="246" t="s">
        <v>18156</v>
      </c>
      <c r="E1504" s="248">
        <v>3.0</v>
      </c>
      <c r="F1504" s="248">
        <v>45.0</v>
      </c>
    </row>
    <row r="1505">
      <c r="A1505" s="241" t="str">
        <f t="shared" si="1"/>
        <v>D-PH-LINGA-BHAIRAVI-TURMERIC-36x54</v>
      </c>
      <c r="B1505" s="241" t="str">
        <f t="shared" si="2"/>
        <v>Linga Bhairavi (Turmeric) - 36'' x 54''</v>
      </c>
      <c r="C1505" s="227">
        <f t="shared" si="3"/>
        <v>0.08333333333</v>
      </c>
      <c r="D1505" s="246" t="s">
        <v>18157</v>
      </c>
      <c r="E1505" s="248">
        <v>1.0</v>
      </c>
      <c r="F1505" s="248">
        <v>20.0</v>
      </c>
    </row>
    <row r="1506">
      <c r="A1506" s="241" t="str">
        <f t="shared" si="1"/>
        <v>D-PH-LINGA-BHAIRAVI-TURMERIC-PLAIN-48x72</v>
      </c>
      <c r="B1506" s="241" t="str">
        <f t="shared" si="2"/>
        <v>Turmeric, Plain - 48x72 (Download)</v>
      </c>
      <c r="C1506" s="227">
        <f t="shared" si="3"/>
        <v>0.3333333333</v>
      </c>
      <c r="D1506" s="246" t="s">
        <v>18158</v>
      </c>
      <c r="E1506" s="248">
        <v>4.0</v>
      </c>
      <c r="F1506" s="248">
        <v>50.0</v>
      </c>
    </row>
    <row r="1507">
      <c r="A1507" s="241" t="str">
        <f t="shared" si="1"/>
        <v>D-PH-LINGA-BHAIRAVI-TURMERIC-WIDE-12x18</v>
      </c>
      <c r="B1507" s="241" t="str">
        <f t="shared" si="2"/>
        <v>Linga Bhairavi (Turmeric, Wide) - 12" x 18"</v>
      </c>
      <c r="C1507" s="227">
        <f t="shared" si="3"/>
        <v>0.4166666667</v>
      </c>
      <c r="D1507" s="246" t="s">
        <v>18159</v>
      </c>
      <c r="E1507" s="248">
        <v>5.0</v>
      </c>
      <c r="F1507" s="248">
        <v>40.0</v>
      </c>
    </row>
    <row r="1508">
      <c r="A1508" s="241" t="str">
        <f t="shared" si="1"/>
        <v>D-PH-LINGA-BHAIRAVI-TURMERIC-WIDE-36x54</v>
      </c>
      <c r="B1508" s="241" t="str">
        <f t="shared" si="2"/>
        <v>Linga Bhairavi (Turmeric, Wide) - 36" x 54"</v>
      </c>
      <c r="C1508" s="227">
        <f t="shared" si="3"/>
        <v>0.08333333333</v>
      </c>
      <c r="D1508" s="246" t="s">
        <v>18160</v>
      </c>
      <c r="E1508" s="248">
        <v>1.0</v>
      </c>
      <c r="F1508" s="248">
        <v>20.0</v>
      </c>
    </row>
    <row r="1509">
      <c r="A1509" s="241" t="str">
        <f t="shared" si="1"/>
        <v>D-PH-LINGA-BHAIRAVI-TURMERIC-WIDE-48x72</v>
      </c>
      <c r="B1509" s="241" t="str">
        <f t="shared" si="2"/>
        <v>Linga Bhairavi (Turmeric, Wide) - 48" x 72"</v>
      </c>
      <c r="C1509" s="227">
        <f t="shared" si="3"/>
        <v>0.08333333333</v>
      </c>
      <c r="D1509" s="246" t="s">
        <v>18161</v>
      </c>
      <c r="E1509" s="248">
        <v>1.0</v>
      </c>
      <c r="F1509" s="248">
        <v>25.0</v>
      </c>
    </row>
    <row r="1510">
      <c r="A1510" s="241" t="str">
        <f t="shared" si="1"/>
        <v>D-PH-SADHGURU-02-30x45</v>
      </c>
      <c r="B1510" s="241" t="str">
        <f t="shared" si="2"/>
        <v>Sadhguru 02 - 30" x 45" (photo download)</v>
      </c>
      <c r="C1510" s="227">
        <f t="shared" si="3"/>
        <v>0.08333333333</v>
      </c>
      <c r="D1510" s="246" t="s">
        <v>18162</v>
      </c>
      <c r="E1510" s="248">
        <v>1.0</v>
      </c>
      <c r="F1510" s="248">
        <v>20.0</v>
      </c>
    </row>
    <row r="1511">
      <c r="A1511" s="241" t="str">
        <f t="shared" si="1"/>
        <v>D-PH-SADHGURU-03-12x18</v>
      </c>
      <c r="B1511" s="241" t="str">
        <f t="shared" si="2"/>
        <v>Sadhguru 03 - 12" x 18"</v>
      </c>
      <c r="C1511" s="227">
        <f t="shared" si="3"/>
        <v>0.08333333333</v>
      </c>
      <c r="D1511" s="246" t="s">
        <v>18163</v>
      </c>
      <c r="E1511" s="248">
        <v>1.0</v>
      </c>
      <c r="F1511" s="248">
        <v>8.0</v>
      </c>
    </row>
    <row r="1512">
      <c r="A1512" s="241" t="str">
        <f t="shared" si="1"/>
        <v>D-PH-SADHGURU-03-30x45</v>
      </c>
      <c r="B1512" s="241" t="str">
        <f t="shared" si="2"/>
        <v>Sadhguru 03 - 30" x 45"</v>
      </c>
      <c r="C1512" s="227">
        <f t="shared" si="3"/>
        <v>0.1666666667</v>
      </c>
      <c r="D1512" s="246" t="s">
        <v>18164</v>
      </c>
      <c r="E1512" s="248">
        <v>2.0</v>
      </c>
      <c r="F1512" s="248">
        <v>40.0</v>
      </c>
    </row>
    <row r="1513">
      <c r="A1513" s="241" t="str">
        <f t="shared" si="1"/>
        <v>D-PH-SADHGURU-04-12x18</v>
      </c>
      <c r="B1513" s="241" t="str">
        <f t="shared" si="2"/>
        <v>Sadhguru 04 - 12" x 18" (photo download)</v>
      </c>
      <c r="C1513" s="227">
        <f t="shared" si="3"/>
        <v>0.5833333333</v>
      </c>
      <c r="D1513" s="246" t="s">
        <v>18165</v>
      </c>
      <c r="E1513" s="248">
        <v>7.0</v>
      </c>
      <c r="F1513" s="248">
        <v>56.0</v>
      </c>
    </row>
    <row r="1514">
      <c r="A1514" s="241" t="str">
        <f t="shared" si="1"/>
        <v>D-PH-SADHGURU-04-30x45</v>
      </c>
      <c r="B1514" s="241" t="str">
        <f t="shared" si="2"/>
        <v>Sadhguru 04 - 30" x 45" (photo download)</v>
      </c>
      <c r="C1514" s="227">
        <f t="shared" si="3"/>
        <v>0.1666666667</v>
      </c>
      <c r="D1514" s="246" t="s">
        <v>18166</v>
      </c>
      <c r="E1514" s="248">
        <v>2.0</v>
      </c>
      <c r="F1514" s="248">
        <v>40.0</v>
      </c>
    </row>
    <row r="1515">
      <c r="A1515" s="241" t="str">
        <f t="shared" si="1"/>
        <v>D-PH-SADHGURU-05-30x45</v>
      </c>
      <c r="B1515" s="241" t="str">
        <f t="shared" si="2"/>
        <v>Sadhguru 05 - 30" x 45" (photo download)</v>
      </c>
      <c r="C1515" s="227">
        <f t="shared" si="3"/>
        <v>0.1666666667</v>
      </c>
      <c r="D1515" s="246" t="s">
        <v>18167</v>
      </c>
      <c r="E1515" s="248">
        <v>2.0</v>
      </c>
      <c r="F1515" s="248">
        <v>40.0</v>
      </c>
    </row>
    <row r="1516">
      <c r="A1516" s="241" t="str">
        <f t="shared" si="1"/>
        <v>D-PH-SADHGURU-06-12x18</v>
      </c>
      <c r="B1516" s="241" t="str">
        <f t="shared" si="2"/>
        <v>Sadhguru 06 - 12" x 18" (photo download)</v>
      </c>
      <c r="C1516" s="227">
        <f t="shared" si="3"/>
        <v>0.25</v>
      </c>
      <c r="D1516" s="246" t="s">
        <v>18168</v>
      </c>
      <c r="E1516" s="248">
        <v>3.0</v>
      </c>
      <c r="F1516" s="248">
        <v>24.0</v>
      </c>
    </row>
    <row r="1517">
      <c r="A1517" s="241" t="str">
        <f t="shared" si="1"/>
        <v>D-PH-SADHGURU-06-30x45</v>
      </c>
      <c r="B1517" s="241" t="str">
        <f t="shared" si="2"/>
        <v>Sadhguru 06 - 30" x 45" (photo download)</v>
      </c>
      <c r="C1517" s="227">
        <f t="shared" si="3"/>
        <v>0.08333333333</v>
      </c>
      <c r="D1517" s="246" t="s">
        <v>18169</v>
      </c>
      <c r="E1517" s="248">
        <v>1.0</v>
      </c>
      <c r="F1517" s="248">
        <v>20.0</v>
      </c>
    </row>
    <row r="1518">
      <c r="A1518" s="241" t="str">
        <f t="shared" si="1"/>
        <v>D-PH-SADHGURU-07-30x45</v>
      </c>
      <c r="B1518" s="241" t="str">
        <f t="shared" si="2"/>
        <v>Sadhguru 07 - 30" x 45" (photo download)</v>
      </c>
      <c r="C1518" s="227">
        <f t="shared" si="3"/>
        <v>0.1666666667</v>
      </c>
      <c r="D1518" s="246" t="s">
        <v>18170</v>
      </c>
      <c r="E1518" s="248">
        <v>2.0</v>
      </c>
      <c r="F1518" s="248">
        <v>40.0</v>
      </c>
    </row>
    <row r="1519">
      <c r="A1519" s="241" t="str">
        <f t="shared" si="1"/>
        <v>D-PH-SADHGURU-08-12x18</v>
      </c>
      <c r="B1519" s="241" t="str">
        <f t="shared" si="2"/>
        <v>Sadhguru 08 - 12" x 18" (photo download)</v>
      </c>
      <c r="C1519" s="227">
        <f t="shared" si="3"/>
        <v>0.25</v>
      </c>
      <c r="D1519" s="246" t="s">
        <v>18171</v>
      </c>
      <c r="E1519" s="248">
        <v>3.0</v>
      </c>
      <c r="F1519" s="248">
        <v>24.0</v>
      </c>
    </row>
    <row r="1520">
      <c r="A1520" s="241" t="str">
        <f t="shared" si="1"/>
        <v>D-PH-SADHGURU-10-12x18</v>
      </c>
      <c r="B1520" s="241" t="str">
        <f t="shared" si="2"/>
        <v>Sadhguru 10 - 12" x 18" (photo download)</v>
      </c>
      <c r="C1520" s="227">
        <f t="shared" si="3"/>
        <v>0.25</v>
      </c>
      <c r="D1520" s="246" t="s">
        <v>18172</v>
      </c>
      <c r="E1520" s="248">
        <v>3.0</v>
      </c>
      <c r="F1520" s="248">
        <v>24.0</v>
      </c>
    </row>
    <row r="1521">
      <c r="A1521" s="241" t="str">
        <f t="shared" si="1"/>
        <v>D-PH-SADHGURU-11-12x18</v>
      </c>
      <c r="B1521" s="241" t="str">
        <f t="shared" si="2"/>
        <v>Sadhguru 11 - 12" x 18''</v>
      </c>
      <c r="C1521" s="227">
        <f t="shared" si="3"/>
        <v>0.25</v>
      </c>
      <c r="D1521" s="246" t="s">
        <v>18173</v>
      </c>
      <c r="E1521" s="248">
        <v>3.0</v>
      </c>
      <c r="F1521" s="248">
        <v>24.0</v>
      </c>
    </row>
    <row r="1522">
      <c r="A1522" s="241" t="str">
        <f t="shared" si="1"/>
        <v>D-PH-SADHGURU-12-12x18</v>
      </c>
      <c r="B1522" s="241" t="str">
        <f t="shared" si="2"/>
        <v>Sadhguru 12 - 12" x 18"</v>
      </c>
      <c r="C1522" s="227">
        <f t="shared" si="3"/>
        <v>0.1666666667</v>
      </c>
      <c r="D1522" s="246" t="s">
        <v>18174</v>
      </c>
      <c r="E1522" s="248">
        <v>2.0</v>
      </c>
      <c r="F1522" s="248">
        <v>16.0</v>
      </c>
    </row>
    <row r="1523">
      <c r="A1523" s="241" t="str">
        <f t="shared" si="1"/>
        <v>D-PH-SADHGURU-14-12x18</v>
      </c>
      <c r="B1523" s="241" t="str">
        <f t="shared" si="2"/>
        <v>Sadhguru 14 - 12" x 18'' (photo download)</v>
      </c>
      <c r="C1523" s="227">
        <f t="shared" si="3"/>
        <v>0.08333333333</v>
      </c>
      <c r="D1523" s="246" t="s">
        <v>18175</v>
      </c>
      <c r="E1523" s="248">
        <v>1.0</v>
      </c>
      <c r="F1523" s="248">
        <v>8.0</v>
      </c>
    </row>
    <row r="1524">
      <c r="A1524" s="241" t="str">
        <f t="shared" si="1"/>
        <v>D-PH-SADHGURU-14-30x45</v>
      </c>
      <c r="B1524" s="241" t="str">
        <f t="shared" si="2"/>
        <v>Sadhguru 14 - 30" x 45" (photo download)</v>
      </c>
      <c r="C1524" s="227">
        <f t="shared" si="3"/>
        <v>0.08333333333</v>
      </c>
      <c r="D1524" s="246" t="s">
        <v>18176</v>
      </c>
      <c r="E1524" s="248">
        <v>1.0</v>
      </c>
      <c r="F1524" s="248">
        <v>20.0</v>
      </c>
    </row>
    <row r="1525">
      <c r="A1525" s="241" t="str">
        <f t="shared" si="1"/>
        <v>D-PH-SADHGURU-15-12x18</v>
      </c>
      <c r="B1525" s="241" t="str">
        <f t="shared" si="2"/>
        <v>Sadhguru 15 - 12" x 18" (photo download)</v>
      </c>
      <c r="C1525" s="227">
        <f t="shared" si="3"/>
        <v>0.08333333333</v>
      </c>
      <c r="D1525" s="246" t="s">
        <v>18177</v>
      </c>
      <c r="E1525" s="248">
        <v>1.0</v>
      </c>
      <c r="F1525" s="248">
        <v>8.0</v>
      </c>
    </row>
    <row r="1526">
      <c r="A1526" s="241" t="str">
        <f t="shared" si="1"/>
        <v>D-PH-SADHGURU-15-30x45</v>
      </c>
      <c r="B1526" s="241" t="str">
        <f t="shared" si="2"/>
        <v>Sadhguru 15 - 30" x 45" (photo download)</v>
      </c>
      <c r="C1526" s="227">
        <f t="shared" si="3"/>
        <v>0.08333333333</v>
      </c>
      <c r="D1526" s="246" t="s">
        <v>18178</v>
      </c>
      <c r="E1526" s="248">
        <v>1.0</v>
      </c>
      <c r="F1526" s="248">
        <v>20.0</v>
      </c>
    </row>
    <row r="1527">
      <c r="A1527" s="241" t="str">
        <f t="shared" si="1"/>
        <v>D-PH-SADHGURU-16-12x18</v>
      </c>
      <c r="B1527" s="241" t="str">
        <f t="shared" si="2"/>
        <v>Sadhguru 16 - 12" x 18" (photo download)</v>
      </c>
      <c r="C1527" s="227">
        <f t="shared" si="3"/>
        <v>0.08333333333</v>
      </c>
      <c r="D1527" s="246" t="s">
        <v>18179</v>
      </c>
      <c r="E1527" s="248">
        <v>1.0</v>
      </c>
      <c r="F1527" s="248">
        <v>8.0</v>
      </c>
    </row>
    <row r="1528">
      <c r="A1528" s="241" t="str">
        <f t="shared" si="1"/>
        <v>D-PH-SADHGURU-16-30x45</v>
      </c>
      <c r="B1528" s="241" t="str">
        <f t="shared" si="2"/>
        <v>Sadhguru 16 - 30" x 45" (photo download)</v>
      </c>
      <c r="C1528" s="227">
        <f t="shared" si="3"/>
        <v>0.08333333333</v>
      </c>
      <c r="D1528" s="246" t="s">
        <v>18180</v>
      </c>
      <c r="E1528" s="248">
        <v>1.0</v>
      </c>
      <c r="F1528" s="248">
        <v>20.0</v>
      </c>
    </row>
    <row r="1529">
      <c r="A1529" s="241" t="str">
        <f t="shared" si="1"/>
        <v>D-PH-SADHGURU-18-12x18</v>
      </c>
      <c r="B1529" s="241" t="str">
        <f t="shared" si="2"/>
        <v>Sadhguru 18 - 12" x 18" (photo download)</v>
      </c>
      <c r="C1529" s="227">
        <f t="shared" si="3"/>
        <v>0.08333333333</v>
      </c>
      <c r="D1529" s="246" t="s">
        <v>18181</v>
      </c>
      <c r="E1529" s="248">
        <v>1.0</v>
      </c>
      <c r="F1529" s="248">
        <v>8.0</v>
      </c>
    </row>
    <row r="1530">
      <c r="A1530" s="241" t="str">
        <f t="shared" si="1"/>
        <v>D-PH-SADHGURU-19-24x24</v>
      </c>
      <c r="B1530" s="241" t="str">
        <f t="shared" si="2"/>
        <v>Sadhguru 19 - 24" x 24" (photo download)</v>
      </c>
      <c r="C1530" s="227">
        <f t="shared" si="3"/>
        <v>3.5</v>
      </c>
      <c r="D1530" s="246" t="s">
        <v>18182</v>
      </c>
      <c r="E1530" s="248">
        <v>42.0</v>
      </c>
      <c r="F1530" s="248">
        <v>630.0</v>
      </c>
    </row>
    <row r="1531">
      <c r="A1531" s="241" t="str">
        <f t="shared" si="1"/>
        <v>D-PH-SADHGURU-19-36x36</v>
      </c>
      <c r="B1531" s="241" t="str">
        <f t="shared" si="2"/>
        <v>Sadhguru 19 - 36" x 36" (photo download)</v>
      </c>
      <c r="C1531" s="227">
        <f t="shared" si="3"/>
        <v>1</v>
      </c>
      <c r="D1531" s="246" t="s">
        <v>18183</v>
      </c>
      <c r="E1531" s="248">
        <v>12.0</v>
      </c>
      <c r="F1531" s="248">
        <v>216.0</v>
      </c>
    </row>
    <row r="1532">
      <c r="A1532" s="241" t="str">
        <f t="shared" si="1"/>
        <v>D-PH-SADHGURU-19-48x48</v>
      </c>
      <c r="B1532" s="241" t="str">
        <f t="shared" si="2"/>
        <v>Sadhguru 19 - 48" x 48" (photo download)</v>
      </c>
      <c r="C1532" s="227">
        <f t="shared" si="3"/>
        <v>0.75</v>
      </c>
      <c r="D1532" s="246" t="s">
        <v>18184</v>
      </c>
      <c r="E1532" s="248">
        <v>9.0</v>
      </c>
      <c r="F1532" s="248">
        <v>225.0</v>
      </c>
    </row>
    <row r="1533">
      <c r="A1533" s="241" t="str">
        <f t="shared" si="1"/>
        <v>D-PH-SADHGURU-20-12x18</v>
      </c>
      <c r="B1533" s="241" t="str">
        <f t="shared" si="2"/>
        <v>Sadhguru 20 - 12" x 18" (photo download)</v>
      </c>
      <c r="C1533" s="227">
        <f t="shared" si="3"/>
        <v>0.4166666667</v>
      </c>
      <c r="D1533" s="246" t="s">
        <v>18185</v>
      </c>
      <c r="E1533" s="248">
        <v>5.0</v>
      </c>
      <c r="F1533" s="248">
        <v>40.0</v>
      </c>
    </row>
    <row r="1534">
      <c r="A1534" s="241" t="str">
        <f t="shared" si="1"/>
        <v>D-PH-SADHGURU-20-30x45</v>
      </c>
      <c r="B1534" s="241" t="str">
        <f t="shared" si="2"/>
        <v>Sadhguru 20 - 30" x 45" (photo download)</v>
      </c>
      <c r="C1534" s="227">
        <f t="shared" si="3"/>
        <v>0.4166666667</v>
      </c>
      <c r="D1534" s="246" t="s">
        <v>18186</v>
      </c>
      <c r="E1534" s="248">
        <v>5.0</v>
      </c>
      <c r="F1534" s="248">
        <v>100.0</v>
      </c>
    </row>
    <row r="1535">
      <c r="A1535" s="241" t="str">
        <f t="shared" si="1"/>
        <v>D-PH-SADHGURU-21-30x45</v>
      </c>
      <c r="B1535" s="241" t="str">
        <f t="shared" si="2"/>
        <v>Sadhguru 21 - 30" x 45" (photo download)</v>
      </c>
      <c r="C1535" s="227">
        <f t="shared" si="3"/>
        <v>0.25</v>
      </c>
      <c r="D1535" s="246" t="s">
        <v>18187</v>
      </c>
      <c r="E1535" s="248">
        <v>3.0</v>
      </c>
      <c r="F1535" s="248">
        <v>60.0</v>
      </c>
    </row>
    <row r="1536">
      <c r="A1536" s="241" t="str">
        <f t="shared" si="1"/>
        <v>D-PH-SADHGURU-22-30x45</v>
      </c>
      <c r="B1536" s="241" t="str">
        <f t="shared" si="2"/>
        <v>Sadhguru 22 - 30" x 45" (photo download)</v>
      </c>
      <c r="C1536" s="227">
        <f t="shared" si="3"/>
        <v>0.08333333333</v>
      </c>
      <c r="D1536" s="246" t="s">
        <v>18188</v>
      </c>
      <c r="E1536" s="248">
        <v>1.0</v>
      </c>
      <c r="F1536" s="248">
        <v>20.0</v>
      </c>
    </row>
    <row r="1537">
      <c r="A1537" s="241" t="str">
        <f t="shared" si="1"/>
        <v>D-PH-SADHGURU-23-12x18</v>
      </c>
      <c r="B1537" s="241" t="str">
        <f t="shared" si="2"/>
        <v>Sadhguru 23 - 12" x 18" (photo download)</v>
      </c>
      <c r="C1537" s="227">
        <f t="shared" si="3"/>
        <v>0.6666666667</v>
      </c>
      <c r="D1537" s="246" t="s">
        <v>18189</v>
      </c>
      <c r="E1537" s="248">
        <v>8.0</v>
      </c>
      <c r="F1537" s="248">
        <v>64.0</v>
      </c>
    </row>
    <row r="1538">
      <c r="A1538" s="241" t="str">
        <f t="shared" si="1"/>
        <v>D-PH-SADHGURU-23-36x54</v>
      </c>
      <c r="B1538" s="241" t="str">
        <f t="shared" si="2"/>
        <v>Sadhguru 23 - 36" x 54" (photo download)</v>
      </c>
      <c r="C1538" s="227">
        <f t="shared" si="3"/>
        <v>0.25</v>
      </c>
      <c r="D1538" s="246" t="s">
        <v>18190</v>
      </c>
      <c r="E1538" s="248">
        <v>3.0</v>
      </c>
      <c r="F1538" s="248">
        <v>60.0</v>
      </c>
    </row>
    <row r="1539">
      <c r="A1539" s="241" t="str">
        <f t="shared" si="1"/>
        <v>D-PH-SADHGURU-23-48x72</v>
      </c>
      <c r="B1539" s="241" t="str">
        <f t="shared" si="2"/>
        <v>Sadhguru 23 - 48" x 72" (photo download)</v>
      </c>
      <c r="C1539" s="227">
        <f t="shared" si="3"/>
        <v>0.08333333333</v>
      </c>
      <c r="D1539" s="246" t="s">
        <v>18191</v>
      </c>
      <c r="E1539" s="248">
        <v>1.0</v>
      </c>
      <c r="F1539" s="248">
        <v>25.0</v>
      </c>
    </row>
    <row r="1540">
      <c r="A1540" s="241" t="str">
        <f t="shared" si="1"/>
        <v>D-PH-SADHGURU-24-12x18</v>
      </c>
      <c r="B1540" s="241" t="str">
        <f t="shared" si="2"/>
        <v>Sadhguru 24 - 12" x 18" (photo download)</v>
      </c>
      <c r="C1540" s="227">
        <f t="shared" si="3"/>
        <v>0.25</v>
      </c>
      <c r="D1540" s="246" t="s">
        <v>18192</v>
      </c>
      <c r="E1540" s="248">
        <v>3.0</v>
      </c>
      <c r="F1540" s="248">
        <v>24.0</v>
      </c>
    </row>
    <row r="1541">
      <c r="A1541" s="241" t="str">
        <f t="shared" si="1"/>
        <v>D-PH-SADHGURU-24-24x36</v>
      </c>
      <c r="B1541" s="241" t="str">
        <f t="shared" si="2"/>
        <v>Sadhguru 24 - 24" x 36" (photo download)</v>
      </c>
      <c r="C1541" s="227">
        <f t="shared" si="3"/>
        <v>0.1666666667</v>
      </c>
      <c r="D1541" s="246" t="s">
        <v>18193</v>
      </c>
      <c r="E1541" s="248">
        <v>2.0</v>
      </c>
      <c r="F1541" s="248">
        <v>30.0</v>
      </c>
    </row>
    <row r="1542">
      <c r="A1542" s="241" t="str">
        <f t="shared" si="1"/>
        <v>D-PH-SADHGURU-24-36x54</v>
      </c>
      <c r="B1542" s="241" t="str">
        <f t="shared" si="2"/>
        <v>Sadhguru 24 - 36" x 54" (photo download)</v>
      </c>
      <c r="C1542" s="227">
        <f t="shared" si="3"/>
        <v>0.08333333333</v>
      </c>
      <c r="D1542" s="246" t="s">
        <v>18194</v>
      </c>
      <c r="E1542" s="248">
        <v>1.0</v>
      </c>
      <c r="F1542" s="248">
        <v>20.0</v>
      </c>
    </row>
    <row r="1543">
      <c r="A1543" s="241" t="str">
        <f t="shared" si="1"/>
        <v>D-PH-SADHGURU-24-48x72</v>
      </c>
      <c r="B1543" s="241" t="str">
        <f t="shared" si="2"/>
        <v>Sadhguru 24 - 48" x 72" (photo download)</v>
      </c>
      <c r="C1543" s="227">
        <f t="shared" si="3"/>
        <v>0.3333333333</v>
      </c>
      <c r="D1543" s="246" t="s">
        <v>18195</v>
      </c>
      <c r="E1543" s="248">
        <v>4.0</v>
      </c>
      <c r="F1543" s="248">
        <v>100.0</v>
      </c>
    </row>
    <row r="1544">
      <c r="A1544" s="241" t="str">
        <f t="shared" si="1"/>
        <v>D-PH-SADHGURU-25-12x18</v>
      </c>
      <c r="B1544" s="241" t="str">
        <f t="shared" si="2"/>
        <v>Sadhguru 25 - 12" x 18" (photo download)</v>
      </c>
      <c r="C1544" s="227">
        <f t="shared" si="3"/>
        <v>0.5</v>
      </c>
      <c r="D1544" s="246" t="s">
        <v>18196</v>
      </c>
      <c r="E1544" s="248">
        <v>6.0</v>
      </c>
      <c r="F1544" s="248">
        <v>48.0</v>
      </c>
    </row>
    <row r="1545">
      <c r="A1545" s="241" t="str">
        <f t="shared" si="1"/>
        <v>D-PH-SADHGURU-25-24x36</v>
      </c>
      <c r="B1545" s="241" t="str">
        <f t="shared" si="2"/>
        <v>Sadhguru 25 - 24" x 36" (photo download)</v>
      </c>
      <c r="C1545" s="227">
        <f t="shared" si="3"/>
        <v>0.08333333333</v>
      </c>
      <c r="D1545" s="246" t="s">
        <v>18197</v>
      </c>
      <c r="E1545" s="248">
        <v>1.0</v>
      </c>
      <c r="F1545" s="248">
        <v>15.0</v>
      </c>
    </row>
    <row r="1546">
      <c r="A1546" s="241" t="str">
        <f t="shared" si="1"/>
        <v>D-PH-SADHGURU-25-48x72</v>
      </c>
      <c r="B1546" s="241" t="str">
        <f t="shared" si="2"/>
        <v>Sadhguru 25 - 48" x 72" (photo download)</v>
      </c>
      <c r="C1546" s="227">
        <f t="shared" si="3"/>
        <v>0.25</v>
      </c>
      <c r="D1546" s="246" t="s">
        <v>18198</v>
      </c>
      <c r="E1546" s="248">
        <v>3.0</v>
      </c>
      <c r="F1546" s="248">
        <v>75.0</v>
      </c>
    </row>
    <row r="1547">
      <c r="A1547" s="241" t="str">
        <f t="shared" si="1"/>
        <v>D-PURINDHADHUM</v>
      </c>
      <c r="B1547" s="241" t="str">
        <f t="shared" si="2"/>
        <v>Purindhadhum Puriyadhadhum</v>
      </c>
      <c r="C1547" s="227">
        <f t="shared" si="3"/>
        <v>0.08333333333</v>
      </c>
      <c r="D1547" s="246" t="s">
        <v>18199</v>
      </c>
      <c r="E1547" s="248">
        <v>1.0</v>
      </c>
      <c r="F1547" s="248">
        <v>2.0</v>
      </c>
    </row>
    <row r="1548">
      <c r="A1548" s="241" t="str">
        <f t="shared" si="1"/>
        <v>D-RAAS</v>
      </c>
      <c r="B1548" s="241" t="str">
        <f t="shared" si="2"/>
        <v>Raas (MP3 Music)</v>
      </c>
      <c r="C1548" s="227">
        <f t="shared" si="3"/>
        <v>0.08333333333</v>
      </c>
      <c r="D1548" s="246" t="s">
        <v>18200</v>
      </c>
      <c r="E1548" s="248">
        <v>1.0</v>
      </c>
      <c r="F1548" s="248">
        <v>2.0</v>
      </c>
    </row>
    <row r="1549">
      <c r="A1549" s="241" t="str">
        <f t="shared" si="1"/>
        <v>D-SADHGURU-TAM-NAMAMI</v>
      </c>
      <c r="B1549" s="241" t="str">
        <f t="shared" si="2"/>
        <v>Sadhgurum Tam Namami (MP3 Music)</v>
      </c>
      <c r="C1549" s="227">
        <f t="shared" si="3"/>
        <v>4</v>
      </c>
      <c r="D1549" s="246" t="s">
        <v>18201</v>
      </c>
      <c r="E1549" s="248">
        <v>48.0</v>
      </c>
      <c r="F1549" s="248">
        <v>0.0</v>
      </c>
    </row>
    <row r="1550">
      <c r="A1550" s="241" t="str">
        <f t="shared" si="1"/>
        <v>D-SHIVA-SHIVA-SHIVAYA</v>
      </c>
      <c r="B1550" s="241" t="str">
        <f t="shared" si="2"/>
        <v>Shiva Shiva Shivaya (MP3 Music)</v>
      </c>
      <c r="C1550" s="227">
        <f t="shared" si="3"/>
        <v>0.1666666667</v>
      </c>
      <c r="D1550" s="246" t="s">
        <v>18202</v>
      </c>
      <c r="E1550" s="248">
        <v>2.0</v>
      </c>
      <c r="F1550" s="248">
        <v>4.0</v>
      </c>
    </row>
    <row r="1551">
      <c r="A1551" s="241" t="str">
        <f t="shared" si="1"/>
        <v>D-SHIVA-SHIVAYA-RING-TONE</v>
      </c>
      <c r="B1551" s="241" t="str">
        <f t="shared" si="2"/>
        <v>Shiva Shivaya Ring Tone (MP3 Format)</v>
      </c>
      <c r="C1551" s="227">
        <f t="shared" si="3"/>
        <v>5.25</v>
      </c>
      <c r="D1551" s="246" t="s">
        <v>18203</v>
      </c>
      <c r="E1551" s="248">
        <v>63.0</v>
      </c>
      <c r="F1551" s="248">
        <v>0.0</v>
      </c>
    </row>
    <row r="1552">
      <c r="A1552" s="241" t="str">
        <f t="shared" si="1"/>
        <v>D-SIVANAI-NAMBAADHEY</v>
      </c>
      <c r="B1552" s="241" t="str">
        <f t="shared" si="2"/>
        <v>Sivanai Nambaadhey (MP3 Music)</v>
      </c>
      <c r="C1552" s="227">
        <f t="shared" si="3"/>
        <v>0.08333333333</v>
      </c>
      <c r="D1552" s="246" t="s">
        <v>18204</v>
      </c>
      <c r="E1552" s="248">
        <v>1.0</v>
      </c>
      <c r="F1552" s="248">
        <v>2.0</v>
      </c>
    </row>
    <row r="1553">
      <c r="A1553" s="241" t="str">
        <f t="shared" si="1"/>
        <v>D-SUNRISE</v>
      </c>
      <c r="B1553" s="241" t="str">
        <f t="shared" si="2"/>
        <v>Sunrise (MP3 Music)</v>
      </c>
      <c r="C1553" s="227">
        <f t="shared" si="3"/>
        <v>0.1666666667</v>
      </c>
      <c r="D1553" s="246" t="s">
        <v>18205</v>
      </c>
      <c r="E1553" s="248">
        <v>2.0</v>
      </c>
      <c r="F1553" s="248">
        <v>6.0</v>
      </c>
    </row>
    <row r="1554">
      <c r="A1554" s="241" t="str">
        <f t="shared" si="1"/>
        <v>D-TARA</v>
      </c>
      <c r="B1554" s="241" t="str">
        <f t="shared" si="2"/>
        <v>Aum Tare - Tara Mantra (MP3 Music)</v>
      </c>
      <c r="C1554" s="227">
        <f t="shared" si="3"/>
        <v>0.3333333333</v>
      </c>
      <c r="D1554" s="246" t="s">
        <v>18206</v>
      </c>
      <c r="E1554" s="248">
        <v>4.0</v>
      </c>
      <c r="F1554" s="248">
        <v>8.0</v>
      </c>
    </row>
    <row r="1555">
      <c r="A1555" s="241" t="str">
        <f t="shared" si="1"/>
        <v>D-THANK-YOU</v>
      </c>
      <c r="B1555" s="241" t="str">
        <f t="shared" si="2"/>
        <v>Thank You (MP3 Music)</v>
      </c>
      <c r="C1555" s="227">
        <f t="shared" si="3"/>
        <v>3.333333333</v>
      </c>
      <c r="D1555" s="246" t="s">
        <v>18207</v>
      </c>
      <c r="E1555" s="248">
        <v>40.0</v>
      </c>
      <c r="F1555" s="248">
        <v>0.0</v>
      </c>
    </row>
    <row r="1556">
      <c r="A1556" s="241" t="str">
        <f t="shared" si="1"/>
        <v>D-THUNBAM</v>
      </c>
      <c r="B1556" s="241" t="str">
        <f t="shared" si="2"/>
        <v>Thunmbam (MP3 Music)</v>
      </c>
      <c r="C1556" s="227">
        <f t="shared" si="3"/>
        <v>0.08333333333</v>
      </c>
      <c r="D1556" s="246" t="s">
        <v>18208</v>
      </c>
      <c r="E1556" s="248">
        <v>1.0</v>
      </c>
      <c r="F1556" s="248">
        <v>2.0</v>
      </c>
    </row>
    <row r="1557">
      <c r="A1557" s="241" t="str">
        <f t="shared" si="1"/>
        <v>D-TRIVENI</v>
      </c>
      <c r="B1557" s="241" t="str">
        <f t="shared" si="2"/>
        <v>Triveni - Navratri Songs (MP3 Music)</v>
      </c>
      <c r="C1557" s="227">
        <f t="shared" si="3"/>
        <v>0.4166666667</v>
      </c>
      <c r="D1557" s="246" t="s">
        <v>18209</v>
      </c>
      <c r="E1557" s="248">
        <v>5.0</v>
      </c>
      <c r="F1557" s="248">
        <v>20.0</v>
      </c>
    </row>
    <row r="1558">
      <c r="A1558" s="241" t="str">
        <f t="shared" si="1"/>
        <v>D-UNRAVELING-DEATH</v>
      </c>
      <c r="B1558" s="241" t="str">
        <f t="shared" si="2"/>
        <v>Unraveling Death (video download)</v>
      </c>
      <c r="C1558" s="227">
        <f t="shared" si="3"/>
        <v>0.08333333333</v>
      </c>
      <c r="D1558" s="246" t="s">
        <v>18210</v>
      </c>
      <c r="E1558" s="248">
        <v>1.0</v>
      </c>
      <c r="F1558" s="248">
        <v>4.0</v>
      </c>
    </row>
    <row r="1559">
      <c r="A1559" s="241" t="str">
        <f t="shared" si="1"/>
        <v>D-UYIR-NOKKAM-IPHONE</v>
      </c>
      <c r="B1559" s="241" t="str">
        <f t="shared" si="2"/>
        <v>Uyir Nokkam iPhone Ringtone (M4R Format)</v>
      </c>
      <c r="C1559" s="227">
        <f t="shared" si="3"/>
        <v>0.1666666667</v>
      </c>
      <c r="D1559" s="246" t="s">
        <v>18211</v>
      </c>
      <c r="E1559" s="248">
        <v>2.0</v>
      </c>
      <c r="F1559" s="248">
        <v>4.0</v>
      </c>
    </row>
    <row r="1560">
      <c r="A1560" s="241" t="str">
        <f t="shared" si="1"/>
        <v>D-VAIRAGYA</v>
      </c>
      <c r="B1560" s="241" t="str">
        <f t="shared" si="2"/>
        <v>Vairagya (MP3 Music)</v>
      </c>
      <c r="C1560" s="227">
        <f t="shared" si="3"/>
        <v>1.166666667</v>
      </c>
      <c r="D1560" s="246" t="s">
        <v>18212</v>
      </c>
      <c r="E1560" s="248">
        <v>14.0</v>
      </c>
      <c r="F1560" s="248">
        <v>28.0</v>
      </c>
    </row>
    <row r="1561">
      <c r="A1561" s="241" t="str">
        <f t="shared" si="1"/>
        <v>D-VALAM-PERA-VENUM-CAUVERY</v>
      </c>
      <c r="B1561" s="241" t="str">
        <f t="shared" si="2"/>
        <v>Valam Pera Venum Cauvery - Tamil Folk Song (MP3 Music)</v>
      </c>
      <c r="C1561" s="227">
        <f t="shared" si="3"/>
        <v>0.08333333333</v>
      </c>
      <c r="D1561" s="246" t="s">
        <v>18213</v>
      </c>
      <c r="E1561" s="248">
        <v>1.0</v>
      </c>
      <c r="F1561" s="248">
        <v>0.0</v>
      </c>
    </row>
    <row r="1562">
      <c r="A1562" s="241" t="str">
        <f t="shared" si="1"/>
        <v>D-WHOLENESS</v>
      </c>
      <c r="B1562" s="241" t="str">
        <f t="shared" si="2"/>
        <v>Wholeness (music-download)</v>
      </c>
      <c r="C1562" s="227">
        <f t="shared" si="3"/>
        <v>6.25</v>
      </c>
      <c r="D1562" s="246" t="s">
        <v>18214</v>
      </c>
      <c r="E1562" s="248">
        <v>75.0</v>
      </c>
      <c r="F1562" s="248">
        <v>0.0</v>
      </c>
    </row>
    <row r="1563">
      <c r="A1563" s="241" t="str">
        <f t="shared" si="1"/>
        <v>D-YA-GHAT-BHEETAR</v>
      </c>
      <c r="B1563" s="241" t="str">
        <f t="shared" si="2"/>
        <v>Ya Ghat Bheetar (MP3 Music)</v>
      </c>
      <c r="C1563" s="227">
        <f t="shared" si="3"/>
        <v>3</v>
      </c>
      <c r="D1563" s="246" t="s">
        <v>18215</v>
      </c>
      <c r="E1563" s="248">
        <v>36.0</v>
      </c>
      <c r="F1563" s="248">
        <v>0.0</v>
      </c>
    </row>
    <row r="1564">
      <c r="A1564" s="241" t="str">
        <f t="shared" si="1"/>
        <v>D-YE-DEVI</v>
      </c>
      <c r="B1564" s="241" t="str">
        <f t="shared" si="2"/>
        <v>Ye Devi (MP3 Music)</v>
      </c>
      <c r="C1564" s="227">
        <f t="shared" si="3"/>
        <v>0.5</v>
      </c>
      <c r="D1564" s="246" t="s">
        <v>18216</v>
      </c>
      <c r="E1564" s="248">
        <v>6.0</v>
      </c>
      <c r="F1564" s="248">
        <v>30.0</v>
      </c>
    </row>
    <row r="1565">
      <c r="A1565" s="241" t="str">
        <f t="shared" si="1"/>
        <v>D-YEHA-NOHA</v>
      </c>
      <c r="B1565" s="241" t="str">
        <f t="shared" si="2"/>
        <v>Yeha Noha (MP3 Music)</v>
      </c>
      <c r="C1565" s="227">
        <f t="shared" si="3"/>
        <v>0.08333333333</v>
      </c>
      <c r="D1565" s="246" t="s">
        <v>18217</v>
      </c>
      <c r="E1565" s="248">
        <v>1.0</v>
      </c>
      <c r="F1565" s="248">
        <v>2.0</v>
      </c>
    </row>
    <row r="1566">
      <c r="A1566" s="241" t="str">
        <f t="shared" si="1"/>
        <v>D-YOG-SUPANTHARAN-KE-SADHAN</v>
      </c>
      <c r="B1566" s="241" t="str">
        <f t="shared" si="2"/>
        <v>Yog - Supantharan Ke Sadhan (video-download)</v>
      </c>
      <c r="C1566" s="227">
        <f t="shared" si="3"/>
        <v>1.166666667</v>
      </c>
      <c r="D1566" s="246" t="s">
        <v>18218</v>
      </c>
      <c r="E1566" s="248">
        <v>14.0</v>
      </c>
      <c r="F1566" s="248">
        <v>0.0</v>
      </c>
    </row>
    <row r="1567">
      <c r="A1567" s="241" t="str">
        <f t="shared" si="1"/>
        <v>D-YOGA-THARUM-YOGAM</v>
      </c>
      <c r="B1567" s="241" t="str">
        <f t="shared" si="2"/>
        <v>Yoga Tharum Yogam - video download</v>
      </c>
      <c r="C1567" s="227">
        <f t="shared" si="3"/>
        <v>0.25</v>
      </c>
      <c r="D1567" s="246" t="s">
        <v>18219</v>
      </c>
      <c r="E1567" s="248">
        <v>3.0</v>
      </c>
      <c r="F1567" s="248">
        <v>0.0</v>
      </c>
    </row>
    <row r="1568">
      <c r="A1568" s="241" t="str">
        <f t="shared" si="1"/>
        <v>D-YOGA-TOOLS-FOR-TRANSFORMATION</v>
      </c>
      <c r="B1568" s="241" t="str">
        <f t="shared" si="2"/>
        <v>Yoga Tools For Transformation (video-download)</v>
      </c>
      <c r="C1568" s="227">
        <f t="shared" si="3"/>
        <v>4.583333333</v>
      </c>
      <c r="D1568" s="246" t="s">
        <v>18220</v>
      </c>
      <c r="E1568" s="248">
        <v>55.0</v>
      </c>
      <c r="F1568" s="248">
        <v>0.0</v>
      </c>
    </row>
    <row r="1569">
      <c r="A1569" s="241" t="str">
        <f t="shared" si="1"/>
        <v>D-YOGA-YOGA-YOGESHWARYA</v>
      </c>
      <c r="B1569" s="241" t="str">
        <f t="shared" si="2"/>
        <v>Yoga Yoga Yogeshwaraya (MP3 Music)</v>
      </c>
      <c r="C1569" s="227">
        <f t="shared" si="3"/>
        <v>1</v>
      </c>
      <c r="D1569" s="246" t="s">
        <v>18221</v>
      </c>
      <c r="E1569" s="248">
        <v>12.0</v>
      </c>
      <c r="F1569" s="248">
        <v>24.0</v>
      </c>
    </row>
    <row r="1570">
      <c r="A1570" s="241" t="str">
        <f t="shared" si="1"/>
        <v>D-YOGESHWARAYA-ALBUM</v>
      </c>
      <c r="B1570" s="241" t="str">
        <f t="shared" si="2"/>
        <v>Yogeshwaraya - The Source Of Yoga (MP3 Music)</v>
      </c>
      <c r="C1570" s="227">
        <f t="shared" si="3"/>
        <v>0.25</v>
      </c>
      <c r="D1570" s="246" t="s">
        <v>18222</v>
      </c>
      <c r="E1570" s="248">
        <v>3.0</v>
      </c>
      <c r="F1570" s="248">
        <v>15.0</v>
      </c>
    </row>
    <row r="1571">
      <c r="A1571" s="241" t="str">
        <f t="shared" si="1"/>
        <v>D-YOGI-SHIVA-MAHADEV-HINDI</v>
      </c>
      <c r="B1571" s="241" t="str">
        <f t="shared" si="2"/>
        <v>Yogi Shiva Mahadev - Hindi (MP3 Music)</v>
      </c>
      <c r="C1571" s="227">
        <f t="shared" si="3"/>
        <v>0.08333333333</v>
      </c>
      <c r="D1571" s="246" t="s">
        <v>18223</v>
      </c>
      <c r="E1571" s="248">
        <v>1.0</v>
      </c>
      <c r="F1571" s="248">
        <v>2.0</v>
      </c>
    </row>
    <row r="1572">
      <c r="A1572" s="241" t="str">
        <f t="shared" si="1"/>
        <v>D-YOGISHWARAYA</v>
      </c>
      <c r="B1572" s="241" t="str">
        <f t="shared" si="2"/>
        <v>Yoga Yoga Yogishwaraya Chant (MP3 Music)</v>
      </c>
      <c r="C1572" s="227">
        <f t="shared" si="3"/>
        <v>0.4166666667</v>
      </c>
      <c r="D1572" s="246" t="s">
        <v>18224</v>
      </c>
      <c r="E1572" s="248">
        <v>5.0</v>
      </c>
      <c r="F1572" s="248">
        <v>15.0</v>
      </c>
    </row>
    <row r="1573">
      <c r="A1573" s="241" t="str">
        <f t="shared" si="1"/>
        <v>D-YOUTH</v>
      </c>
      <c r="B1573" s="241" t="str">
        <f t="shared" si="2"/>
        <v>The Youth and Truth Theme Song (MP3 Music)</v>
      </c>
      <c r="C1573" s="227">
        <f t="shared" si="3"/>
        <v>0.4166666667</v>
      </c>
      <c r="D1573" s="246" t="s">
        <v>18225</v>
      </c>
      <c r="E1573" s="248">
        <v>5.0</v>
      </c>
      <c r="F1573" s="248">
        <v>0.0</v>
      </c>
    </row>
    <row r="1574">
      <c r="A1574" s="241" t="str">
        <f t="shared" si="1"/>
        <v>D-YUGAN-YUGAN-HUM-YOGI</v>
      </c>
      <c r="B1574" s="241" t="str">
        <f t="shared" si="2"/>
        <v>Yugan Yugan Hum Yogi (MP3 Music)</v>
      </c>
      <c r="C1574" s="227">
        <f t="shared" si="3"/>
        <v>4</v>
      </c>
      <c r="D1574" s="246" t="s">
        <v>18226</v>
      </c>
      <c r="E1574" s="248">
        <v>48.0</v>
      </c>
      <c r="F1574" s="248">
        <v>0.0</v>
      </c>
    </row>
    <row r="1575">
      <c r="A1575" s="241" t="str">
        <f t="shared" si="1"/>
        <v>DUPATTA25</v>
      </c>
      <c r="B1575" s="241" t="str">
        <f t="shared" si="2"/>
        <v>25 Devi Dupatta</v>
      </c>
      <c r="C1575" s="227">
        <f t="shared" si="3"/>
        <v>15.5</v>
      </c>
      <c r="D1575" s="246" t="s">
        <v>18227</v>
      </c>
      <c r="E1575" s="248">
        <v>186.0</v>
      </c>
      <c r="F1575" s="248">
        <v>4605.0</v>
      </c>
    </row>
    <row r="1576">
      <c r="A1576" s="241" t="str">
        <f t="shared" si="1"/>
        <v>DUPATTA25</v>
      </c>
      <c r="B1576" s="241" t="str">
        <f t="shared" si="2"/>
        <v>25 Devi Dupatta (2)</v>
      </c>
      <c r="C1576" s="227">
        <f t="shared" si="3"/>
        <v>10.75</v>
      </c>
      <c r="D1576" s="246" t="s">
        <v>18228</v>
      </c>
      <c r="E1576" s="248">
        <v>129.0</v>
      </c>
      <c r="F1576" s="248">
        <v>3212.5</v>
      </c>
    </row>
    <row r="1577">
      <c r="A1577" s="241" t="str">
        <f t="shared" si="1"/>
        <v>DUPATTA35</v>
      </c>
      <c r="B1577" s="241" t="str">
        <f t="shared" si="2"/>
        <v>35 Devi Dupatta</v>
      </c>
      <c r="C1577" s="227">
        <f t="shared" si="3"/>
        <v>6.083333333</v>
      </c>
      <c r="D1577" s="246" t="s">
        <v>18229</v>
      </c>
      <c r="E1577" s="248">
        <v>73.0</v>
      </c>
      <c r="F1577" s="248">
        <v>2528.0</v>
      </c>
    </row>
    <row r="1578">
      <c r="A1578" s="241" t="str">
        <f t="shared" si="1"/>
        <v>DUPATTA35</v>
      </c>
      <c r="B1578" s="241" t="str">
        <f t="shared" si="2"/>
        <v>35 Devi Dupatta (2)</v>
      </c>
      <c r="C1578" s="227">
        <f t="shared" si="3"/>
        <v>4.833333333</v>
      </c>
      <c r="D1578" s="246" t="s">
        <v>18230</v>
      </c>
      <c r="E1578" s="248">
        <v>58.0</v>
      </c>
      <c r="F1578" s="248">
        <v>1837.5</v>
      </c>
    </row>
    <row r="1579">
      <c r="A1579" s="241" t="str">
        <f t="shared" si="1"/>
        <v>DUPATTA45</v>
      </c>
      <c r="B1579" s="241" t="str">
        <f t="shared" si="2"/>
        <v>45 Devi Dupatta</v>
      </c>
      <c r="C1579" s="227">
        <f t="shared" si="3"/>
        <v>0.25</v>
      </c>
      <c r="D1579" s="246" t="s">
        <v>18231</v>
      </c>
      <c r="E1579" s="248">
        <v>3.0</v>
      </c>
      <c r="F1579" s="248">
        <v>135.0</v>
      </c>
    </row>
    <row r="1580">
      <c r="A1580" s="241" t="str">
        <f t="shared" si="1"/>
        <v>DV103</v>
      </c>
      <c r="B1580" s="241" t="str">
        <f t="shared" si="2"/>
        <v>A Dimension Beyond the Physical</v>
      </c>
      <c r="C1580" s="227">
        <f t="shared" si="3"/>
        <v>0.08333333333</v>
      </c>
      <c r="D1580" s="246" t="s">
        <v>15509</v>
      </c>
      <c r="E1580" s="248">
        <v>1.0</v>
      </c>
      <c r="F1580" s="248">
        <v>3.0</v>
      </c>
    </row>
    <row r="1581">
      <c r="A1581" s="241" t="str">
        <f t="shared" si="1"/>
        <v>DV105</v>
      </c>
      <c r="B1581" s="241" t="str">
        <f t="shared" si="2"/>
        <v>Inspire Your Child, Inspire The World</v>
      </c>
      <c r="C1581" s="227">
        <f t="shared" si="3"/>
        <v>0.08333333333</v>
      </c>
      <c r="D1581" s="246" t="s">
        <v>15515</v>
      </c>
      <c r="E1581" s="248">
        <v>1.0</v>
      </c>
      <c r="F1581" s="248">
        <v>3.0</v>
      </c>
    </row>
    <row r="1582">
      <c r="A1582" s="241" t="str">
        <f t="shared" si="1"/>
        <v>DV110</v>
      </c>
      <c r="B1582" s="241" t="str">
        <f t="shared" si="2"/>
        <v>Ordinary to EXTRAordinary</v>
      </c>
      <c r="C1582" s="227">
        <f t="shared" si="3"/>
        <v>0.08333333333</v>
      </c>
      <c r="D1582" s="246" t="s">
        <v>15524</v>
      </c>
      <c r="E1582" s="248">
        <v>1.0</v>
      </c>
      <c r="F1582" s="248">
        <v>3.0</v>
      </c>
    </row>
    <row r="1583">
      <c r="A1583" s="241" t="str">
        <f t="shared" si="1"/>
        <v>DV111</v>
      </c>
      <c r="B1583" s="241" t="str">
        <f t="shared" si="2"/>
        <v>The Pain Of Ignorance</v>
      </c>
      <c r="C1583" s="227">
        <f t="shared" si="3"/>
        <v>0.08333333333</v>
      </c>
      <c r="D1583" s="246" t="s">
        <v>15527</v>
      </c>
      <c r="E1583" s="248">
        <v>1.0</v>
      </c>
      <c r="F1583" s="248">
        <v>3.0</v>
      </c>
    </row>
    <row r="1584">
      <c r="A1584" s="241" t="str">
        <f t="shared" si="1"/>
        <v>DV116</v>
      </c>
      <c r="B1584" s="241" t="str">
        <f t="shared" si="2"/>
        <v>Sacred Seed</v>
      </c>
      <c r="C1584" s="227">
        <f t="shared" si="3"/>
        <v>0.08333333333</v>
      </c>
      <c r="D1584" s="246" t="s">
        <v>15536</v>
      </c>
      <c r="E1584" s="248">
        <v>1.0</v>
      </c>
      <c r="F1584" s="248">
        <v>3.0</v>
      </c>
    </row>
    <row r="1585">
      <c r="A1585" s="241" t="str">
        <f t="shared" si="1"/>
        <v>DV133</v>
      </c>
      <c r="B1585" s="241" t="str">
        <f t="shared" si="2"/>
        <v>English The Miracle of Life</v>
      </c>
      <c r="C1585" s="227">
        <f t="shared" si="3"/>
        <v>0.08333333333</v>
      </c>
      <c r="D1585" s="246" t="s">
        <v>15545</v>
      </c>
      <c r="E1585" s="248">
        <v>1.0</v>
      </c>
      <c r="F1585" s="248">
        <v>3.0</v>
      </c>
    </row>
    <row r="1586">
      <c r="A1586" s="241" t="str">
        <f t="shared" si="1"/>
        <v>DV143</v>
      </c>
      <c r="B1586" s="241" t="str">
        <f t="shared" si="2"/>
        <v>Ektara</v>
      </c>
      <c r="C1586" s="227">
        <f t="shared" si="3"/>
        <v>0.08333333333</v>
      </c>
      <c r="D1586" s="246" t="s">
        <v>15560</v>
      </c>
      <c r="E1586" s="248">
        <v>1.0</v>
      </c>
      <c r="F1586" s="248">
        <v>3.0</v>
      </c>
    </row>
    <row r="1587">
      <c r="A1587" s="241" t="str">
        <f t="shared" si="1"/>
        <v>Devi-Kumkum-Small</v>
      </c>
      <c r="B1587" s="241" t="str">
        <f t="shared" si="2"/>
        <v>Kumkum Small Consecrated 1oz</v>
      </c>
      <c r="C1587" s="227">
        <f t="shared" si="3"/>
        <v>0.08333333333</v>
      </c>
      <c r="D1587" s="246" t="s">
        <v>18232</v>
      </c>
      <c r="E1587" s="248">
        <v>1.0</v>
      </c>
      <c r="F1587" s="248">
        <v>7.0</v>
      </c>
    </row>
    <row r="1588">
      <c r="A1588" s="241" t="str">
        <f t="shared" si="1"/>
        <v>EX106</v>
      </c>
      <c r="B1588" s="241" t="str">
        <f t="shared" si="2"/>
        <v>100% Cotton Bath Towel</v>
      </c>
      <c r="C1588" s="227">
        <f t="shared" si="3"/>
        <v>0.08333333333</v>
      </c>
      <c r="D1588" s="246" t="s">
        <v>15597</v>
      </c>
      <c r="E1588" s="248">
        <v>1.0</v>
      </c>
      <c r="F1588" s="248">
        <v>7.0</v>
      </c>
    </row>
    <row r="1589">
      <c r="A1589" s="241" t="str">
        <f t="shared" si="1"/>
        <v>EX106-S</v>
      </c>
      <c r="B1589" s="241" t="str">
        <f t="shared" si="2"/>
        <v>Bath-Towel-Small</v>
      </c>
      <c r="C1589" s="227">
        <f t="shared" si="3"/>
        <v>0.1666666667</v>
      </c>
      <c r="D1589" s="246" t="s">
        <v>15603</v>
      </c>
      <c r="E1589" s="248">
        <v>2.0</v>
      </c>
      <c r="F1589" s="248">
        <v>1.22</v>
      </c>
    </row>
    <row r="1590">
      <c r="A1590" s="241" t="str">
        <f t="shared" si="1"/>
        <v>EX126</v>
      </c>
      <c r="B1590" s="241" t="str">
        <f t="shared" si="2"/>
        <v>Organic-Eye-Pillow</v>
      </c>
      <c r="C1590" s="227">
        <f t="shared" si="3"/>
        <v>1.25</v>
      </c>
      <c r="D1590" s="246" t="s">
        <v>15615</v>
      </c>
      <c r="E1590" s="248">
        <v>15.0</v>
      </c>
      <c r="F1590" s="248">
        <v>75.0</v>
      </c>
    </row>
    <row r="1591">
      <c r="A1591" s="241" t="str">
        <f t="shared" si="1"/>
        <v>EX132-23</v>
      </c>
      <c r="B1591" s="241" t="str">
        <f t="shared" si="2"/>
        <v>Sadhguru Dairy</v>
      </c>
      <c r="C1591" s="227">
        <f t="shared" si="3"/>
        <v>0.08333333333</v>
      </c>
      <c r="D1591" s="246" t="s">
        <v>15620</v>
      </c>
      <c r="E1591" s="248">
        <v>1.0</v>
      </c>
      <c r="F1591" s="248">
        <v>3.16</v>
      </c>
    </row>
    <row r="1592">
      <c r="A1592" s="241" t="str">
        <f t="shared" si="1"/>
        <v>EX133</v>
      </c>
      <c r="B1592" s="241" t="str">
        <f t="shared" si="2"/>
        <v>Brush</v>
      </c>
      <c r="C1592" s="227">
        <f t="shared" si="3"/>
        <v>0.08333333333</v>
      </c>
      <c r="D1592" s="246" t="s">
        <v>15623</v>
      </c>
      <c r="E1592" s="248">
        <v>1.0</v>
      </c>
      <c r="F1592" s="248">
        <v>6.0</v>
      </c>
    </row>
    <row r="1593">
      <c r="A1593" s="241" t="str">
        <f t="shared" si="1"/>
        <v>EX139-22</v>
      </c>
      <c r="B1593" s="241" t="str">
        <f t="shared" si="2"/>
        <v>Sadhguru-Desktop-Calendar-2022</v>
      </c>
      <c r="C1593" s="227">
        <f t="shared" si="3"/>
        <v>0.1666666667</v>
      </c>
      <c r="D1593" s="246" t="s">
        <v>15626</v>
      </c>
      <c r="E1593" s="248">
        <v>2.0</v>
      </c>
      <c r="F1593" s="248">
        <v>16.0</v>
      </c>
    </row>
    <row r="1594">
      <c r="A1594" s="241" t="str">
        <f t="shared" si="1"/>
        <v>EX155</v>
      </c>
      <c r="B1594" s="241" t="str">
        <f t="shared" si="2"/>
        <v>Nandi-NoteBook</v>
      </c>
      <c r="C1594" s="227">
        <f t="shared" si="3"/>
        <v>0.08333333333</v>
      </c>
      <c r="D1594" s="246" t="s">
        <v>15632</v>
      </c>
      <c r="E1594" s="248">
        <v>1.0</v>
      </c>
      <c r="F1594" s="248">
        <v>5.0</v>
      </c>
    </row>
    <row r="1595">
      <c r="A1595" s="241" t="str">
        <f t="shared" si="1"/>
        <v>EX158</v>
      </c>
      <c r="B1595" s="241" t="str">
        <f t="shared" si="2"/>
        <v>Padam-NoteBook</v>
      </c>
      <c r="C1595" s="227">
        <f t="shared" si="3"/>
        <v>1.25</v>
      </c>
      <c r="D1595" s="246" t="s">
        <v>15635</v>
      </c>
      <c r="E1595" s="248">
        <v>15.0</v>
      </c>
      <c r="F1595" s="248">
        <v>75.0</v>
      </c>
    </row>
    <row r="1596">
      <c r="A1596" s="241" t="str">
        <f t="shared" si="1"/>
        <v>EX159</v>
      </c>
      <c r="B1596" s="241" t="str">
        <f t="shared" si="2"/>
        <v>Padam-Key-Chain</v>
      </c>
      <c r="C1596" s="227">
        <f t="shared" si="3"/>
        <v>0.25</v>
      </c>
      <c r="D1596" s="246" t="s">
        <v>15638</v>
      </c>
      <c r="E1596" s="248">
        <v>3.0</v>
      </c>
      <c r="F1596" s="248">
        <v>9.0</v>
      </c>
    </row>
    <row r="1597">
      <c r="A1597" s="241" t="str">
        <f t="shared" si="1"/>
        <v>EX182</v>
      </c>
      <c r="B1597" s="241" t="str">
        <f t="shared" si="2"/>
        <v>Mask-Black-Adiyogi-SL-Small</v>
      </c>
      <c r="C1597" s="227">
        <f t="shared" si="3"/>
        <v>0.08333333333</v>
      </c>
      <c r="D1597" s="246" t="s">
        <v>15650</v>
      </c>
      <c r="E1597" s="248">
        <v>1.0</v>
      </c>
      <c r="F1597" s="248">
        <v>3.0</v>
      </c>
    </row>
    <row r="1598">
      <c r="A1598" s="241" t="str">
        <f t="shared" si="1"/>
        <v>EX195</v>
      </c>
      <c r="B1598" s="241" t="str">
        <f t="shared" si="2"/>
        <v>Pancha Bhoota Eye Pillow</v>
      </c>
      <c r="C1598" s="227">
        <f t="shared" si="3"/>
        <v>0.08333333333</v>
      </c>
      <c r="D1598" s="246" t="s">
        <v>15676</v>
      </c>
      <c r="E1598" s="248">
        <v>1.0</v>
      </c>
      <c r="F1598" s="248">
        <v>2.83</v>
      </c>
    </row>
    <row r="1599">
      <c r="A1599" s="241" t="str">
        <f t="shared" si="1"/>
        <v>EX196-L</v>
      </c>
      <c r="B1599" s="241" t="str">
        <f t="shared" si="2"/>
        <v>Indian-Experience-Towel-Large</v>
      </c>
      <c r="C1599" s="227">
        <f t="shared" si="3"/>
        <v>8.5</v>
      </c>
      <c r="D1599" s="246" t="s">
        <v>18233</v>
      </c>
      <c r="E1599" s="248">
        <v>102.0</v>
      </c>
      <c r="F1599" s="248">
        <v>510.0</v>
      </c>
    </row>
    <row r="1600">
      <c r="A1600" s="241" t="str">
        <f t="shared" si="1"/>
        <v>EX218</v>
      </c>
      <c r="B1600" s="241" t="str">
        <f t="shared" si="2"/>
        <v>Umbrella</v>
      </c>
      <c r="C1600" s="227">
        <f t="shared" si="3"/>
        <v>3.333333333</v>
      </c>
      <c r="D1600" s="246" t="s">
        <v>15712</v>
      </c>
      <c r="E1600" s="248">
        <v>40.0</v>
      </c>
      <c r="F1600" s="248">
        <v>800.0</v>
      </c>
    </row>
    <row r="1601">
      <c r="A1601" s="241" t="str">
        <f t="shared" si="1"/>
        <v>EX246</v>
      </c>
      <c r="B1601" s="241" t="str">
        <f t="shared" si="2"/>
        <v>Eco imprinted Notebook Style 4</v>
      </c>
      <c r="C1601" s="227">
        <f t="shared" si="3"/>
        <v>0.1666666667</v>
      </c>
      <c r="D1601" s="246" t="s">
        <v>15715</v>
      </c>
      <c r="E1601" s="248">
        <v>2.0</v>
      </c>
      <c r="F1601" s="248">
        <v>11.0</v>
      </c>
    </row>
    <row r="1602">
      <c r="A1602" s="241" t="str">
        <f t="shared" si="1"/>
        <v>EX249</v>
      </c>
      <c r="B1602" s="241" t="str">
        <f t="shared" si="2"/>
        <v>Icons of Isha Notebook</v>
      </c>
      <c r="C1602" s="227">
        <f t="shared" si="3"/>
        <v>0.08333333333</v>
      </c>
      <c r="D1602" s="246" t="s">
        <v>15718</v>
      </c>
      <c r="E1602" s="248">
        <v>1.0</v>
      </c>
      <c r="F1602" s="248">
        <v>5.0</v>
      </c>
    </row>
    <row r="1603">
      <c r="A1603" s="241" t="str">
        <f t="shared" si="1"/>
        <v>EX304</v>
      </c>
      <c r="B1603" s="241" t="str">
        <f t="shared" si="2"/>
        <v>Tylenol</v>
      </c>
      <c r="C1603" s="227">
        <f t="shared" si="3"/>
        <v>2.833333333</v>
      </c>
      <c r="D1603" s="246" t="s">
        <v>18234</v>
      </c>
      <c r="E1603" s="248">
        <v>34.0</v>
      </c>
      <c r="F1603" s="248">
        <v>15.64</v>
      </c>
    </row>
    <row r="1604">
      <c r="A1604" s="241" t="str">
        <f t="shared" si="1"/>
        <v>EX305</v>
      </c>
      <c r="B1604" s="241" t="str">
        <f t="shared" si="2"/>
        <v>Ricola</v>
      </c>
      <c r="C1604" s="227">
        <f t="shared" si="3"/>
        <v>48</v>
      </c>
      <c r="D1604" s="246" t="s">
        <v>18235</v>
      </c>
      <c r="E1604" s="248">
        <v>576.0</v>
      </c>
      <c r="F1604" s="248">
        <v>480.56</v>
      </c>
    </row>
    <row r="1605">
      <c r="A1605" s="241" t="str">
        <f t="shared" si="1"/>
        <v>EX306</v>
      </c>
      <c r="B1605" s="241" t="str">
        <f t="shared" si="2"/>
        <v>Advil</v>
      </c>
      <c r="C1605" s="227">
        <f t="shared" si="3"/>
        <v>2.416666667</v>
      </c>
      <c r="D1605" s="246" t="s">
        <v>18236</v>
      </c>
      <c r="E1605" s="248">
        <v>29.0</v>
      </c>
      <c r="F1605" s="248">
        <v>13.34</v>
      </c>
    </row>
    <row r="1606">
      <c r="A1606" s="241" t="str">
        <f t="shared" si="1"/>
        <v>EX308</v>
      </c>
      <c r="B1606" s="241" t="str">
        <f t="shared" si="2"/>
        <v>Electrolyte-Liquid IV-Hydration</v>
      </c>
      <c r="C1606" s="227">
        <f t="shared" si="3"/>
        <v>6.5</v>
      </c>
      <c r="D1606" s="246" t="s">
        <v>18237</v>
      </c>
      <c r="E1606" s="248">
        <v>78.0</v>
      </c>
      <c r="F1606" s="248">
        <v>106.86</v>
      </c>
    </row>
    <row r="1607">
      <c r="A1607" s="241" t="str">
        <f t="shared" si="1"/>
        <v>EX309</v>
      </c>
      <c r="B1607" s="241" t="str">
        <f t="shared" si="2"/>
        <v>Immodium</v>
      </c>
      <c r="C1607" s="227">
        <f t="shared" si="3"/>
        <v>0.5</v>
      </c>
      <c r="D1607" s="246" t="s">
        <v>18238</v>
      </c>
      <c r="E1607" s="248">
        <v>6.0</v>
      </c>
      <c r="F1607" s="248">
        <v>5.46</v>
      </c>
    </row>
    <row r="1608">
      <c r="A1608" s="241" t="str">
        <f t="shared" si="1"/>
        <v>EX320</v>
      </c>
      <c r="B1608" s="241" t="str">
        <f t="shared" si="2"/>
        <v>Claritin</v>
      </c>
      <c r="C1608" s="227">
        <f t="shared" si="3"/>
        <v>0.6666666667</v>
      </c>
      <c r="D1608" s="246" t="s">
        <v>18239</v>
      </c>
      <c r="E1608" s="248">
        <v>8.0</v>
      </c>
      <c r="F1608" s="248">
        <v>54.64</v>
      </c>
    </row>
    <row r="1609">
      <c r="A1609" s="241" t="str">
        <f t="shared" si="1"/>
        <v>EX321</v>
      </c>
      <c r="B1609" s="241" t="str">
        <f t="shared" si="2"/>
        <v>Emergen-C</v>
      </c>
      <c r="C1609" s="227">
        <f t="shared" si="3"/>
        <v>0.1666666667</v>
      </c>
      <c r="D1609" s="246" t="s">
        <v>18240</v>
      </c>
      <c r="E1609" s="248">
        <v>2.0</v>
      </c>
      <c r="F1609" s="248">
        <v>0.92</v>
      </c>
    </row>
    <row r="1610">
      <c r="A1610" s="241" t="str">
        <f t="shared" si="1"/>
        <v>EX322</v>
      </c>
      <c r="B1610" s="241" t="str">
        <f t="shared" si="2"/>
        <v>Benadryl</v>
      </c>
      <c r="C1610" s="227">
        <f t="shared" si="3"/>
        <v>0.4166666667</v>
      </c>
      <c r="D1610" s="246" t="s">
        <v>18241</v>
      </c>
      <c r="E1610" s="248">
        <v>5.0</v>
      </c>
      <c r="F1610" s="248">
        <v>4.55</v>
      </c>
    </row>
    <row r="1611">
      <c r="A1611" s="241" t="str">
        <f t="shared" si="1"/>
        <v>EX325</v>
      </c>
      <c r="B1611" s="241" t="str">
        <f t="shared" si="2"/>
        <v>BandAid</v>
      </c>
      <c r="C1611" s="227">
        <f t="shared" si="3"/>
        <v>0.5833333333</v>
      </c>
      <c r="D1611" s="246" t="s">
        <v>18242</v>
      </c>
      <c r="E1611" s="248">
        <v>7.0</v>
      </c>
      <c r="F1611" s="248">
        <v>6.37</v>
      </c>
    </row>
    <row r="1612">
      <c r="A1612" s="241" t="str">
        <f t="shared" si="1"/>
        <v>EXP_GEN</v>
      </c>
      <c r="B1612" s="241" t="str">
        <f t="shared" si="2"/>
        <v>Others</v>
      </c>
      <c r="C1612" s="227">
        <f t="shared" si="3"/>
        <v>0.1666666667</v>
      </c>
      <c r="D1612" s="246" t="s">
        <v>18243</v>
      </c>
      <c r="E1612" s="248">
        <v>2.0</v>
      </c>
      <c r="F1612" s="248">
        <v>122.0</v>
      </c>
    </row>
    <row r="1613">
      <c r="A1613" s="241" t="str">
        <f t="shared" si="1"/>
        <v>Event-Cookie</v>
      </c>
      <c r="B1613" s="241" t="str">
        <f t="shared" si="2"/>
        <v>Event Cookies</v>
      </c>
      <c r="C1613" s="227">
        <f t="shared" si="3"/>
        <v>38.5</v>
      </c>
      <c r="D1613" s="246" t="s">
        <v>18244</v>
      </c>
      <c r="E1613" s="248">
        <v>462.0</v>
      </c>
      <c r="F1613" s="248">
        <v>213.31</v>
      </c>
    </row>
    <row r="1614">
      <c r="A1614" s="241" t="str">
        <f t="shared" si="1"/>
        <v>FD102-1</v>
      </c>
      <c r="B1614" s="241" t="str">
        <f t="shared" si="2"/>
        <v>Instant Sanjeevini Sachet</v>
      </c>
      <c r="C1614" s="227">
        <f t="shared" si="3"/>
        <v>13.08333333</v>
      </c>
      <c r="D1614" s="246" t="s">
        <v>18245</v>
      </c>
      <c r="E1614" s="248">
        <v>157.0</v>
      </c>
      <c r="F1614" s="248">
        <v>157.0</v>
      </c>
    </row>
    <row r="1615">
      <c r="A1615" s="241" t="str">
        <f t="shared" si="1"/>
        <v>FD102-1</v>
      </c>
      <c r="B1615" s="241" t="str">
        <f t="shared" si="2"/>
        <v>Instant Sanjeevini Sachet (2)</v>
      </c>
      <c r="C1615" s="227">
        <f t="shared" si="3"/>
        <v>47</v>
      </c>
      <c r="D1615" s="246" t="s">
        <v>18246</v>
      </c>
      <c r="E1615" s="248">
        <v>564.0</v>
      </c>
      <c r="F1615" s="248">
        <v>564.0</v>
      </c>
    </row>
    <row r="1616">
      <c r="A1616" s="241" t="str">
        <f t="shared" si="1"/>
        <v>FD104-16</v>
      </c>
      <c r="B1616" s="241" t="str">
        <f t="shared" si="2"/>
        <v>Jaggery Powder 1lb</v>
      </c>
      <c r="C1616" s="227">
        <f t="shared" si="3"/>
        <v>4</v>
      </c>
      <c r="D1616" s="246" t="s">
        <v>18247</v>
      </c>
      <c r="E1616" s="248">
        <v>48.0</v>
      </c>
      <c r="F1616" s="248">
        <v>192.0</v>
      </c>
    </row>
    <row r="1617">
      <c r="A1617" s="241" t="str">
        <f t="shared" si="1"/>
        <v>FD104-16</v>
      </c>
      <c r="B1617" s="241" t="str">
        <f t="shared" si="2"/>
        <v>Jaggery Powder 1lb (2)</v>
      </c>
      <c r="C1617" s="227">
        <f t="shared" si="3"/>
        <v>3.916666667</v>
      </c>
      <c r="D1617" s="246" t="s">
        <v>18248</v>
      </c>
      <c r="E1617" s="248">
        <v>47.0</v>
      </c>
      <c r="F1617" s="248">
        <v>188.0</v>
      </c>
    </row>
    <row r="1618">
      <c r="A1618" s="241" t="str">
        <f t="shared" si="1"/>
        <v>FD104-32</v>
      </c>
      <c r="B1618" s="241" t="str">
        <f t="shared" si="2"/>
        <v>Jaggery Powder 2lb</v>
      </c>
      <c r="C1618" s="227">
        <f t="shared" si="3"/>
        <v>3.083333333</v>
      </c>
      <c r="D1618" s="246" t="s">
        <v>18249</v>
      </c>
      <c r="E1618" s="248">
        <v>37.0</v>
      </c>
      <c r="F1618" s="248">
        <v>259.0</v>
      </c>
    </row>
    <row r="1619">
      <c r="A1619" s="241" t="str">
        <f t="shared" si="1"/>
        <v>FD104-32</v>
      </c>
      <c r="B1619" s="241" t="str">
        <f t="shared" si="2"/>
        <v>Jaggery Powder 2lb (2)</v>
      </c>
      <c r="C1619" s="227">
        <f t="shared" si="3"/>
        <v>4.166666667</v>
      </c>
      <c r="D1619" s="246" t="s">
        <v>18250</v>
      </c>
      <c r="E1619" s="248">
        <v>50.0</v>
      </c>
      <c r="F1619" s="248">
        <v>350.0</v>
      </c>
    </row>
    <row r="1620">
      <c r="A1620" s="241" t="str">
        <f t="shared" si="1"/>
        <v>FD104-40</v>
      </c>
      <c r="B1620" s="241" t="str">
        <f t="shared" si="2"/>
        <v>Jaggery Powder 2.5lb</v>
      </c>
      <c r="C1620" s="227">
        <f t="shared" si="3"/>
        <v>0.25</v>
      </c>
      <c r="D1620" s="246" t="s">
        <v>18251</v>
      </c>
      <c r="E1620" s="248">
        <v>3.0</v>
      </c>
      <c r="F1620" s="248">
        <v>33.0</v>
      </c>
    </row>
    <row r="1621">
      <c r="A1621" s="241" t="str">
        <f t="shared" si="1"/>
        <v>FD104-80</v>
      </c>
      <c r="B1621" s="241" t="str">
        <f t="shared" si="2"/>
        <v>Jaggery Powder 5lb</v>
      </c>
      <c r="C1621" s="227">
        <f t="shared" si="3"/>
        <v>8</v>
      </c>
      <c r="D1621" s="246" t="s">
        <v>18252</v>
      </c>
      <c r="E1621" s="248">
        <v>96.0</v>
      </c>
      <c r="F1621" s="248">
        <v>1344.0</v>
      </c>
    </row>
    <row r="1622">
      <c r="A1622" s="241" t="str">
        <f t="shared" si="1"/>
        <v>FD104-80</v>
      </c>
      <c r="B1622" s="241" t="str">
        <f t="shared" si="2"/>
        <v>Jaggery Powder 5lb</v>
      </c>
      <c r="C1622" s="227">
        <f t="shared" si="3"/>
        <v>4.416666667</v>
      </c>
      <c r="D1622" s="246" t="s">
        <v>18252</v>
      </c>
      <c r="E1622" s="248">
        <v>53.0</v>
      </c>
      <c r="F1622" s="248">
        <v>742.0</v>
      </c>
    </row>
    <row r="1623">
      <c r="A1623" s="241" t="str">
        <f t="shared" si="1"/>
        <v>FD900-FLOOR</v>
      </c>
      <c r="B1623" s="241" t="str">
        <f t="shared" si="2"/>
        <v>Sanjeevini Ladoos - Floor</v>
      </c>
      <c r="C1623" s="227">
        <f t="shared" si="3"/>
        <v>68</v>
      </c>
      <c r="D1623" s="246" t="s">
        <v>18253</v>
      </c>
      <c r="E1623" s="248">
        <v>816.0</v>
      </c>
      <c r="F1623" s="248">
        <v>1632.0</v>
      </c>
    </row>
    <row r="1624">
      <c r="A1624" s="241" t="str">
        <f t="shared" si="1"/>
        <v>FD900-FLOOR</v>
      </c>
      <c r="B1624" s="241" t="str">
        <f t="shared" si="2"/>
        <v>Sanjeevini Ladoos - Floor (2)</v>
      </c>
      <c r="C1624" s="227">
        <f t="shared" si="3"/>
        <v>109.8333333</v>
      </c>
      <c r="D1624" s="246" t="s">
        <v>18254</v>
      </c>
      <c r="E1624" s="248">
        <v>1318.0</v>
      </c>
      <c r="F1624" s="248">
        <v>2636.0</v>
      </c>
    </row>
    <row r="1625">
      <c r="A1625" s="241" t="str">
        <f t="shared" si="1"/>
        <v>FOOT BATH OIL</v>
      </c>
      <c r="B1625" s="241" t="str">
        <f t="shared" si="2"/>
        <v>FOOT BATH OIL</v>
      </c>
      <c r="C1625" s="227">
        <f t="shared" si="3"/>
        <v>0.8333333333</v>
      </c>
      <c r="D1625" s="246" t="s">
        <v>18255</v>
      </c>
      <c r="E1625" s="248">
        <v>10.0</v>
      </c>
      <c r="F1625" s="248">
        <v>250.0</v>
      </c>
    </row>
    <row r="1626">
      <c r="A1626" s="241" t="str">
        <f t="shared" si="1"/>
        <v>GARDENIA-LBC</v>
      </c>
      <c r="B1626" s="241" t="str">
        <f t="shared" si="2"/>
        <v>Gardenia - LBC</v>
      </c>
      <c r="C1626" s="227">
        <f t="shared" si="3"/>
        <v>0.6666666667</v>
      </c>
      <c r="D1626" s="246" t="s">
        <v>18256</v>
      </c>
      <c r="E1626" s="248">
        <v>8.0</v>
      </c>
      <c r="F1626" s="248">
        <v>200.0</v>
      </c>
    </row>
    <row r="1627">
      <c r="A1627" s="241" t="str">
        <f t="shared" si="1"/>
        <v>GFIN04</v>
      </c>
      <c r="B1627" s="241" t="str">
        <f t="shared" si="2"/>
        <v>Sambrani &amp; Dasangam</v>
      </c>
      <c r="C1627" s="227">
        <f t="shared" si="3"/>
        <v>0.08333333333</v>
      </c>
      <c r="D1627" s="246" t="s">
        <v>15901</v>
      </c>
      <c r="E1627" s="248">
        <v>1.0</v>
      </c>
      <c r="F1627" s="248">
        <v>24.0</v>
      </c>
    </row>
    <row r="1628">
      <c r="A1628" s="241" t="str">
        <f t="shared" si="1"/>
        <v>Generic CD</v>
      </c>
      <c r="B1628" s="241" t="str">
        <f t="shared" si="2"/>
        <v>Generic CD</v>
      </c>
      <c r="C1628" s="227">
        <f t="shared" si="3"/>
        <v>0.3333333333</v>
      </c>
      <c r="D1628" s="246" t="s">
        <v>15919</v>
      </c>
      <c r="E1628" s="248">
        <v>4.0</v>
      </c>
      <c r="F1628" s="248">
        <v>8.0</v>
      </c>
    </row>
    <row r="1629">
      <c r="A1629" s="241" t="str">
        <f t="shared" si="1"/>
        <v>HI0000106302</v>
      </c>
      <c r="B1629" s="241" t="str">
        <f t="shared" si="2"/>
        <v>Turmeric Powder 100g</v>
      </c>
      <c r="C1629" s="227">
        <f t="shared" si="3"/>
        <v>355.8333333</v>
      </c>
      <c r="D1629" s="246" t="s">
        <v>15921</v>
      </c>
      <c r="E1629" s="248">
        <v>4270.0</v>
      </c>
      <c r="F1629" s="248">
        <v>25531.7</v>
      </c>
    </row>
    <row r="1630">
      <c r="A1630" s="241" t="str">
        <f t="shared" si="1"/>
        <v>HI0000106302-USA</v>
      </c>
      <c r="B1630" s="241" t="str">
        <f t="shared" si="2"/>
        <v>Turmeric Powder 100g - USA</v>
      </c>
      <c r="C1630" s="227">
        <f t="shared" si="3"/>
        <v>1.166666667</v>
      </c>
      <c r="D1630" s="246" t="s">
        <v>18257</v>
      </c>
      <c r="E1630" s="248">
        <v>14.0</v>
      </c>
      <c r="F1630" s="248">
        <v>83.86</v>
      </c>
    </row>
    <row r="1631">
      <c r="A1631" s="241" t="str">
        <f t="shared" si="1"/>
        <v>HI0000506302</v>
      </c>
      <c r="B1631" s="241" t="str">
        <f t="shared" si="2"/>
        <v>Nilavembu Powder 100g</v>
      </c>
      <c r="C1631" s="227">
        <f t="shared" si="3"/>
        <v>72.16666667</v>
      </c>
      <c r="D1631" s="246" t="s">
        <v>15924</v>
      </c>
      <c r="E1631" s="248">
        <v>866.0</v>
      </c>
      <c r="F1631" s="248">
        <v>8910.2</v>
      </c>
    </row>
    <row r="1632">
      <c r="A1632" s="241" t="str">
        <f t="shared" si="1"/>
        <v>HI0000906302</v>
      </c>
      <c r="B1632" s="241" t="str">
        <f t="shared" si="2"/>
        <v>Neem Powder 100g</v>
      </c>
      <c r="C1632" s="227">
        <f t="shared" si="3"/>
        <v>357.25</v>
      </c>
      <c r="D1632" s="246" t="s">
        <v>15925</v>
      </c>
      <c r="E1632" s="248">
        <v>4287.0</v>
      </c>
      <c r="F1632" s="248">
        <v>22638.52</v>
      </c>
    </row>
    <row r="1633">
      <c r="A1633" s="241" t="str">
        <f t="shared" si="1"/>
        <v>HI0000906302-USA</v>
      </c>
      <c r="B1633" s="241" t="str">
        <f t="shared" si="2"/>
        <v>Neem Powder 100g - USA</v>
      </c>
      <c r="C1633" s="227">
        <f t="shared" si="3"/>
        <v>1.166666667</v>
      </c>
      <c r="D1633" s="246" t="s">
        <v>18258</v>
      </c>
      <c r="E1633" s="248">
        <v>14.0</v>
      </c>
      <c r="F1633" s="248">
        <v>83.86</v>
      </c>
    </row>
    <row r="1634">
      <c r="A1634" s="241" t="str">
        <f t="shared" si="1"/>
        <v>HI0001704306</v>
      </c>
      <c r="B1634" s="241" t="str">
        <f t="shared" si="2"/>
        <v>No Pain Oil Sanjeevini</v>
      </c>
      <c r="C1634" s="227">
        <f t="shared" si="3"/>
        <v>452.5833333</v>
      </c>
      <c r="D1634" s="246" t="s">
        <v>15927</v>
      </c>
      <c r="E1634" s="248">
        <v>5431.0</v>
      </c>
      <c r="F1634" s="248">
        <v>57926.71</v>
      </c>
    </row>
    <row r="1635">
      <c r="A1635" s="241" t="str">
        <f t="shared" si="1"/>
        <v>HI0001804006</v>
      </c>
      <c r="B1635" s="241" t="str">
        <f t="shared" si="2"/>
        <v>Castor-Oil (6 L)</v>
      </c>
      <c r="C1635" s="227">
        <f t="shared" si="3"/>
        <v>0.4166666667</v>
      </c>
      <c r="D1635" s="246" t="s">
        <v>15929</v>
      </c>
      <c r="E1635" s="248">
        <v>5.0</v>
      </c>
      <c r="F1635" s="248">
        <v>262.68</v>
      </c>
    </row>
    <row r="1636">
      <c r="A1636" s="241" t="str">
        <f t="shared" si="1"/>
        <v>HI0001804506</v>
      </c>
      <c r="B1636" s="241" t="str">
        <f t="shared" si="2"/>
        <v>Castor Oil 4oz</v>
      </c>
      <c r="C1636" s="227">
        <f t="shared" si="3"/>
        <v>58.33333333</v>
      </c>
      <c r="D1636" s="246" t="s">
        <v>15934</v>
      </c>
      <c r="E1636" s="248">
        <v>700.0</v>
      </c>
      <c r="F1636" s="248">
        <v>4919.45</v>
      </c>
    </row>
    <row r="1637">
      <c r="A1637" s="241" t="str">
        <f t="shared" si="1"/>
        <v>HI0001804606</v>
      </c>
      <c r="B1637" s="241" t="str">
        <f t="shared" si="2"/>
        <v>Castor Oil 8oz</v>
      </c>
      <c r="C1637" s="227">
        <f t="shared" si="3"/>
        <v>70.41666667</v>
      </c>
      <c r="D1637" s="246" t="s">
        <v>15936</v>
      </c>
      <c r="E1637" s="248">
        <v>845.0</v>
      </c>
      <c r="F1637" s="248">
        <v>9417.12</v>
      </c>
    </row>
    <row r="1638">
      <c r="A1638" s="241" t="str">
        <f t="shared" si="1"/>
        <v>HI0002705602</v>
      </c>
      <c r="B1638" s="241" t="str">
        <f t="shared" si="2"/>
        <v>Isha-Balm</v>
      </c>
      <c r="C1638" s="227">
        <f t="shared" si="3"/>
        <v>188.6666667</v>
      </c>
      <c r="D1638" s="246" t="s">
        <v>15938</v>
      </c>
      <c r="E1638" s="248">
        <v>2264.0</v>
      </c>
      <c r="F1638" s="248">
        <v>16547.4</v>
      </c>
    </row>
    <row r="1639">
      <c r="A1639" s="241" t="str">
        <f t="shared" si="1"/>
        <v>HI0004700006</v>
      </c>
      <c r="B1639" s="241" t="str">
        <f t="shared" si="2"/>
        <v>Tums</v>
      </c>
      <c r="C1639" s="227">
        <f t="shared" si="3"/>
        <v>0.08333333333</v>
      </c>
      <c r="D1639" s="246" t="s">
        <v>15939</v>
      </c>
      <c r="E1639" s="248">
        <v>1.0</v>
      </c>
      <c r="F1639" s="248">
        <v>1.82</v>
      </c>
    </row>
    <row r="1640">
      <c r="A1640" s="241" t="str">
        <f t="shared" si="1"/>
        <v>HI0004900006</v>
      </c>
      <c r="B1640" s="241" t="str">
        <f t="shared" si="2"/>
        <v>N95-Mask</v>
      </c>
      <c r="C1640" s="227">
        <f t="shared" si="3"/>
        <v>0.5833333333</v>
      </c>
      <c r="D1640" s="246" t="s">
        <v>15947</v>
      </c>
      <c r="E1640" s="248">
        <v>7.0</v>
      </c>
      <c r="F1640" s="248">
        <v>12.74</v>
      </c>
    </row>
    <row r="1641">
      <c r="A1641" s="241" t="str">
        <f t="shared" si="1"/>
        <v>HI0005000006</v>
      </c>
      <c r="B1641" s="241" t="str">
        <f t="shared" si="2"/>
        <v>Neem Capsules</v>
      </c>
      <c r="C1641" s="227">
        <f t="shared" si="3"/>
        <v>739.25</v>
      </c>
      <c r="D1641" s="246" t="s">
        <v>15951</v>
      </c>
      <c r="E1641" s="248">
        <v>8871.0</v>
      </c>
      <c r="F1641" s="248">
        <v>132908.61</v>
      </c>
    </row>
    <row r="1642">
      <c r="A1642" s="241" t="str">
        <f t="shared" si="1"/>
        <v>HI0005000006-USA</v>
      </c>
      <c r="B1642" s="241" t="str">
        <f t="shared" si="2"/>
        <v>Neem Capsules - USA</v>
      </c>
      <c r="C1642" s="227">
        <f t="shared" si="3"/>
        <v>77.66666667</v>
      </c>
      <c r="D1642" s="246" t="s">
        <v>18259</v>
      </c>
      <c r="E1642" s="248">
        <v>932.0</v>
      </c>
      <c r="F1642" s="248">
        <v>12042.78</v>
      </c>
    </row>
    <row r="1643">
      <c r="A1643" s="241" t="str">
        <f t="shared" si="1"/>
        <v>HI0005100006</v>
      </c>
      <c r="B1643" s="241" t="str">
        <f t="shared" si="2"/>
        <v>Turmeric Capsules</v>
      </c>
      <c r="C1643" s="227">
        <f t="shared" si="3"/>
        <v>633</v>
      </c>
      <c r="D1643" s="246" t="s">
        <v>15953</v>
      </c>
      <c r="E1643" s="248">
        <v>7596.0</v>
      </c>
      <c r="F1643" s="248">
        <v>112321.22</v>
      </c>
    </row>
    <row r="1644">
      <c r="A1644" s="241" t="str">
        <f t="shared" si="1"/>
        <v>HI0005100006-USA</v>
      </c>
      <c r="B1644" s="241" t="str">
        <f t="shared" si="2"/>
        <v>Turmeric Capsules - USA</v>
      </c>
      <c r="C1644" s="227">
        <f t="shared" si="3"/>
        <v>92.41666667</v>
      </c>
      <c r="D1644" s="246" t="s">
        <v>18260</v>
      </c>
      <c r="E1644" s="248">
        <v>1109.0</v>
      </c>
      <c r="F1644" s="248">
        <v>14894.82</v>
      </c>
    </row>
    <row r="1645">
      <c r="A1645" s="241" t="str">
        <f t="shared" si="1"/>
        <v>HI0005300006</v>
      </c>
      <c r="B1645" s="241" t="str">
        <f t="shared" si="2"/>
        <v>Trikatu Capsules</v>
      </c>
      <c r="C1645" s="227">
        <f t="shared" si="3"/>
        <v>137.3333333</v>
      </c>
      <c r="D1645" s="246" t="s">
        <v>15955</v>
      </c>
      <c r="E1645" s="248">
        <v>1648.0</v>
      </c>
      <c r="F1645" s="248">
        <v>31530.98</v>
      </c>
    </row>
    <row r="1646">
      <c r="A1646" s="241" t="str">
        <f t="shared" si="1"/>
        <v>HI0005400006</v>
      </c>
      <c r="B1646" s="241" t="str">
        <f t="shared" si="2"/>
        <v>Ashwagandha Capsules</v>
      </c>
      <c r="C1646" s="227">
        <f t="shared" si="3"/>
        <v>316.3333333</v>
      </c>
      <c r="D1646" s="246" t="s">
        <v>15957</v>
      </c>
      <c r="E1646" s="248">
        <v>3796.0</v>
      </c>
      <c r="F1646" s="248">
        <v>55364.89</v>
      </c>
    </row>
    <row r="1647">
      <c r="A1647" s="241" t="str">
        <f t="shared" si="1"/>
        <v>HI0005400006-USA</v>
      </c>
      <c r="B1647" s="241" t="str">
        <f t="shared" si="2"/>
        <v>Ashwagandha Capsules - USA</v>
      </c>
      <c r="C1647" s="227">
        <f t="shared" si="3"/>
        <v>2.75</v>
      </c>
      <c r="D1647" s="246" t="s">
        <v>18261</v>
      </c>
      <c r="E1647" s="248">
        <v>33.0</v>
      </c>
      <c r="F1647" s="248">
        <v>402.27</v>
      </c>
    </row>
    <row r="1648">
      <c r="A1648" s="241" t="str">
        <f t="shared" si="1"/>
        <v>HI0005504506</v>
      </c>
      <c r="B1648" s="241" t="str">
        <f t="shared" si="2"/>
        <v>Neem Oil 4oz</v>
      </c>
      <c r="C1648" s="227">
        <f t="shared" si="3"/>
        <v>47.91666667</v>
      </c>
      <c r="D1648" s="246" t="s">
        <v>15963</v>
      </c>
      <c r="E1648" s="248">
        <v>575.0</v>
      </c>
      <c r="F1648" s="248">
        <v>4121.11</v>
      </c>
    </row>
    <row r="1649">
      <c r="A1649" s="241" t="str">
        <f t="shared" si="1"/>
        <v>HI0005504606</v>
      </c>
      <c r="B1649" s="241" t="str">
        <f t="shared" si="2"/>
        <v>Neem Oil 8oz</v>
      </c>
      <c r="C1649" s="227">
        <f t="shared" si="3"/>
        <v>35.25</v>
      </c>
      <c r="D1649" s="246" t="s">
        <v>15966</v>
      </c>
      <c r="E1649" s="248">
        <v>423.0</v>
      </c>
      <c r="F1649" s="248">
        <v>4635.33</v>
      </c>
    </row>
    <row r="1650">
      <c r="A1650" s="241" t="str">
        <f t="shared" si="1"/>
        <v>HI0005600006</v>
      </c>
      <c r="B1650" s="241" t="str">
        <f t="shared" si="2"/>
        <v>Triphala Capsules</v>
      </c>
      <c r="C1650" s="227">
        <f t="shared" si="3"/>
        <v>460.5</v>
      </c>
      <c r="D1650" s="246" t="s">
        <v>15969</v>
      </c>
      <c r="E1650" s="248">
        <v>5526.0</v>
      </c>
      <c r="F1650" s="248">
        <v>90997.06</v>
      </c>
    </row>
    <row r="1651">
      <c r="A1651" s="241" t="str">
        <f t="shared" si="1"/>
        <v>HI0005600006-USA</v>
      </c>
      <c r="B1651" s="241" t="str">
        <f t="shared" si="2"/>
        <v>Triphala Capsules - USA</v>
      </c>
      <c r="C1651" s="227">
        <f t="shared" si="3"/>
        <v>36.41666667</v>
      </c>
      <c r="D1651" s="246" t="s">
        <v>18262</v>
      </c>
      <c r="E1651" s="248">
        <v>437.0</v>
      </c>
      <c r="F1651" s="248">
        <v>6886.21</v>
      </c>
    </row>
    <row r="1652">
      <c r="A1652" s="241" t="str">
        <f t="shared" si="1"/>
        <v>HO0000200000</v>
      </c>
      <c r="B1652" s="241" t="str">
        <f t="shared" si="2"/>
        <v>Bhairavi-Lamp</v>
      </c>
      <c r="C1652" s="227">
        <f t="shared" si="3"/>
        <v>45.41666667</v>
      </c>
      <c r="D1652" s="246" t="s">
        <v>15971</v>
      </c>
      <c r="E1652" s="248">
        <v>545.0</v>
      </c>
      <c r="F1652" s="248">
        <v>17564.04</v>
      </c>
    </row>
    <row r="1653">
      <c r="A1653" s="241" t="str">
        <f t="shared" si="1"/>
        <v>HO0000300000</v>
      </c>
      <c r="B1653" s="241" t="str">
        <f t="shared" si="2"/>
        <v>Metal-Deepam-with-base-Antique-SB</v>
      </c>
      <c r="C1653" s="227">
        <f t="shared" si="3"/>
        <v>44.91666667</v>
      </c>
      <c r="D1653" s="246" t="s">
        <v>15972</v>
      </c>
      <c r="E1653" s="248">
        <v>539.0</v>
      </c>
      <c r="F1653" s="248">
        <v>5134.56</v>
      </c>
    </row>
    <row r="1654">
      <c r="A1654" s="241" t="str">
        <f t="shared" si="1"/>
        <v>HO0000300000-USA</v>
      </c>
      <c r="B1654" s="241" t="str">
        <f t="shared" si="2"/>
        <v>Metal-Deepam-with-base-Antique-SB - USA</v>
      </c>
      <c r="C1654" s="227">
        <f t="shared" si="3"/>
        <v>0.6666666667</v>
      </c>
      <c r="D1654" s="246" t="s">
        <v>18263</v>
      </c>
      <c r="E1654" s="248">
        <v>8.0</v>
      </c>
      <c r="F1654" s="248">
        <v>61.05</v>
      </c>
    </row>
    <row r="1655">
      <c r="A1655" s="241" t="str">
        <f t="shared" si="1"/>
        <v>HO0000400000</v>
      </c>
      <c r="B1655" s="241" t="str">
        <f t="shared" si="2"/>
        <v>Metal-Deepam-without-base-Antique-S</v>
      </c>
      <c r="C1655" s="227">
        <f t="shared" si="3"/>
        <v>45.91666667</v>
      </c>
      <c r="D1655" s="246" t="s">
        <v>15973</v>
      </c>
      <c r="E1655" s="248">
        <v>551.0</v>
      </c>
      <c r="F1655" s="248">
        <v>3642.54</v>
      </c>
    </row>
    <row r="1656">
      <c r="A1656" s="241" t="str">
        <f t="shared" si="1"/>
        <v>HO0000500400</v>
      </c>
      <c r="B1656" s="241" t="str">
        <f t="shared" si="2"/>
        <v>Large lamp</v>
      </c>
      <c r="C1656" s="227">
        <f t="shared" si="3"/>
        <v>37.75</v>
      </c>
      <c r="D1656" s="246" t="s">
        <v>15974</v>
      </c>
      <c r="E1656" s="248">
        <v>453.0</v>
      </c>
      <c r="F1656" s="248">
        <v>7627.92</v>
      </c>
    </row>
    <row r="1657">
      <c r="A1657" s="241" t="str">
        <f t="shared" si="1"/>
        <v>HO0000700000</v>
      </c>
      <c r="B1657" s="241" t="str">
        <f t="shared" si="2"/>
        <v>Hammered-Lamp-With-Snake</v>
      </c>
      <c r="C1657" s="227">
        <f t="shared" si="3"/>
        <v>40</v>
      </c>
      <c r="D1657" s="246" t="s">
        <v>15975</v>
      </c>
      <c r="E1657" s="248">
        <v>480.0</v>
      </c>
      <c r="F1657" s="248">
        <v>11498.22</v>
      </c>
    </row>
    <row r="1658">
      <c r="A1658" s="241" t="str">
        <f t="shared" si="1"/>
        <v>HO0000800000</v>
      </c>
      <c r="B1658" s="241" t="str">
        <f t="shared" si="2"/>
        <v>Lamp-With-Lotus-Flower</v>
      </c>
      <c r="C1658" s="227">
        <f t="shared" si="3"/>
        <v>35.83333333</v>
      </c>
      <c r="D1658" s="246" t="s">
        <v>15976</v>
      </c>
      <c r="E1658" s="248">
        <v>430.0</v>
      </c>
      <c r="F1658" s="248">
        <v>10215.99</v>
      </c>
    </row>
    <row r="1659">
      <c r="A1659" s="241" t="str">
        <f t="shared" si="1"/>
        <v>HO0001000000</v>
      </c>
      <c r="B1659" s="241" t="str">
        <f t="shared" si="2"/>
        <v>Metal-Deepam-with-base-Antique-LB</v>
      </c>
      <c r="C1659" s="227">
        <f t="shared" si="3"/>
        <v>25.16666667</v>
      </c>
      <c r="D1659" s="246" t="s">
        <v>15977</v>
      </c>
      <c r="E1659" s="248">
        <v>302.0</v>
      </c>
      <c r="F1659" s="248">
        <v>5071.67</v>
      </c>
    </row>
    <row r="1660">
      <c r="A1660" s="241" t="str">
        <f t="shared" si="1"/>
        <v>HO0001000000-USA</v>
      </c>
      <c r="B1660" s="241" t="str">
        <f t="shared" si="2"/>
        <v>Metal-Deepam-with-base-Antique-LB - USA</v>
      </c>
      <c r="C1660" s="227">
        <f t="shared" si="3"/>
        <v>0.5</v>
      </c>
      <c r="D1660" s="246" t="s">
        <v>18264</v>
      </c>
      <c r="E1660" s="248">
        <v>6.0</v>
      </c>
      <c r="F1660" s="248">
        <v>78.55</v>
      </c>
    </row>
    <row r="1661">
      <c r="A1661" s="241" t="str">
        <f t="shared" si="1"/>
        <v>HO0001600000</v>
      </c>
      <c r="B1661" s="241" t="str">
        <f t="shared" si="2"/>
        <v>Cotton-Wicks-for-Lamp-20/pk</v>
      </c>
      <c r="C1661" s="227">
        <f t="shared" si="3"/>
        <v>618.5833333</v>
      </c>
      <c r="D1661" s="246" t="s">
        <v>15978</v>
      </c>
      <c r="E1661" s="248">
        <v>7423.0</v>
      </c>
      <c r="F1661" s="248">
        <v>16070.33</v>
      </c>
    </row>
    <row r="1662">
      <c r="A1662" s="241" t="str">
        <f t="shared" si="1"/>
        <v>HO0001600000-USA</v>
      </c>
      <c r="B1662" s="241" t="str">
        <f t="shared" si="2"/>
        <v>Cotton-Wicks-for-Lamp-20/pk - USA</v>
      </c>
      <c r="C1662" s="227">
        <f t="shared" si="3"/>
        <v>0.25</v>
      </c>
      <c r="D1662" s="246" t="s">
        <v>18265</v>
      </c>
      <c r="E1662" s="248">
        <v>3.0</v>
      </c>
      <c r="F1662" s="248">
        <v>4.66</v>
      </c>
    </row>
    <row r="1663">
      <c r="A1663" s="241" t="str">
        <f t="shared" si="1"/>
        <v>HO0008600000</v>
      </c>
      <c r="B1663" s="241" t="str">
        <f t="shared" si="2"/>
        <v>Singing Bowl</v>
      </c>
      <c r="C1663" s="227">
        <f t="shared" si="3"/>
        <v>5.25</v>
      </c>
      <c r="D1663" s="246" t="s">
        <v>15980</v>
      </c>
      <c r="E1663" s="248">
        <v>63.0</v>
      </c>
      <c r="F1663" s="248">
        <v>3150.0</v>
      </c>
    </row>
    <row r="1664">
      <c r="A1664" s="241" t="str">
        <f t="shared" si="1"/>
        <v>HO0012200400</v>
      </c>
      <c r="B1664" s="241" t="str">
        <f t="shared" si="2"/>
        <v>Bell-Big</v>
      </c>
      <c r="C1664" s="227">
        <f t="shared" si="3"/>
        <v>0.08333333333</v>
      </c>
      <c r="D1664" s="246" t="s">
        <v>15982</v>
      </c>
      <c r="E1664" s="248">
        <v>1.0</v>
      </c>
      <c r="F1664" s="248">
        <v>30.0</v>
      </c>
    </row>
    <row r="1665">
      <c r="A1665" s="241" t="str">
        <f t="shared" si="1"/>
        <v>HO0013100000</v>
      </c>
      <c r="B1665" s="241" t="str">
        <f t="shared" si="2"/>
        <v>Wrinkle Wase 7.5 cm Antique Nickel Plated</v>
      </c>
      <c r="C1665" s="227">
        <f t="shared" si="3"/>
        <v>0.08333333333</v>
      </c>
      <c r="D1665" s="246" t="s">
        <v>15987</v>
      </c>
      <c r="E1665" s="248">
        <v>1.0</v>
      </c>
      <c r="F1665" s="248">
        <v>24.0</v>
      </c>
    </row>
    <row r="1666">
      <c r="A1666" s="241" t="str">
        <f t="shared" si="1"/>
        <v>HO0013200000</v>
      </c>
      <c r="B1666" s="241" t="str">
        <f t="shared" si="2"/>
        <v>Wrinkle Wase 8.5 cm Matte Brass Plated</v>
      </c>
      <c r="C1666" s="227">
        <f t="shared" si="3"/>
        <v>0.08333333333</v>
      </c>
      <c r="D1666" s="246" t="s">
        <v>15988</v>
      </c>
      <c r="E1666" s="248">
        <v>1.0</v>
      </c>
      <c r="F1666" s="248">
        <v>34.0</v>
      </c>
    </row>
    <row r="1667">
      <c r="A1667" s="241" t="str">
        <f t="shared" si="1"/>
        <v>HO0018100000</v>
      </c>
      <c r="B1667" s="241" t="str">
        <f t="shared" si="2"/>
        <v>Wrinkle Wase 7.5 cm Brass Plated</v>
      </c>
      <c r="C1667" s="227">
        <f t="shared" si="3"/>
        <v>0.08333333333</v>
      </c>
      <c r="D1667" s="246" t="s">
        <v>15989</v>
      </c>
      <c r="E1667" s="248">
        <v>1.0</v>
      </c>
      <c r="F1667" s="248">
        <v>24.0</v>
      </c>
    </row>
    <row r="1668">
      <c r="A1668" s="241" t="str">
        <f t="shared" si="1"/>
        <v>HO0020016900</v>
      </c>
      <c r="B1668" s="241" t="str">
        <f t="shared" si="2"/>
        <v>Lotus-Tealight-Candle-Holder</v>
      </c>
      <c r="C1668" s="227">
        <f t="shared" si="3"/>
        <v>8.25</v>
      </c>
      <c r="D1668" s="246" t="s">
        <v>15990</v>
      </c>
      <c r="E1668" s="248">
        <v>99.0</v>
      </c>
      <c r="F1668" s="248">
        <v>1393.74</v>
      </c>
    </row>
    <row r="1669">
      <c r="A1669" s="241" t="str">
        <f t="shared" si="1"/>
        <v>HO0020017000</v>
      </c>
      <c r="B1669" s="241" t="str">
        <f t="shared" si="2"/>
        <v>Lotus-Tealight-Candle-Holder</v>
      </c>
      <c r="C1669" s="227">
        <f t="shared" si="3"/>
        <v>5.916666667</v>
      </c>
      <c r="D1669" s="246" t="s">
        <v>15992</v>
      </c>
      <c r="E1669" s="248">
        <v>71.0</v>
      </c>
      <c r="F1669" s="248">
        <v>1019.55</v>
      </c>
    </row>
    <row r="1670">
      <c r="A1670" s="241" t="str">
        <f t="shared" si="1"/>
        <v>HO0020017100</v>
      </c>
      <c r="B1670" s="241" t="str">
        <f t="shared" si="2"/>
        <v>Lotus-Tealight-Candle-Holder</v>
      </c>
      <c r="C1670" s="227">
        <f t="shared" si="3"/>
        <v>12.75</v>
      </c>
      <c r="D1670" s="246" t="s">
        <v>15993</v>
      </c>
      <c r="E1670" s="248">
        <v>153.0</v>
      </c>
      <c r="F1670" s="248">
        <v>2325.72</v>
      </c>
    </row>
    <row r="1671">
      <c r="A1671" s="241" t="str">
        <f t="shared" si="1"/>
        <v>HO0020017100-USA</v>
      </c>
      <c r="B1671" s="241" t="str">
        <f t="shared" si="2"/>
        <v>Lotus-Tealight-Candle-Holder - USA</v>
      </c>
      <c r="C1671" s="227">
        <f t="shared" si="3"/>
        <v>0.6666666667</v>
      </c>
      <c r="D1671" s="246" t="s">
        <v>18266</v>
      </c>
      <c r="E1671" s="248">
        <v>8.0</v>
      </c>
      <c r="F1671" s="248">
        <v>132.97</v>
      </c>
    </row>
    <row r="1672">
      <c r="A1672" s="241" t="str">
        <f t="shared" si="1"/>
        <v>HO0020900000</v>
      </c>
      <c r="B1672" s="241" t="str">
        <f t="shared" si="2"/>
        <v>Wooden Block Tea Lights Holder Set</v>
      </c>
      <c r="C1672" s="227">
        <f t="shared" si="3"/>
        <v>2.083333333</v>
      </c>
      <c r="D1672" s="246" t="s">
        <v>15994</v>
      </c>
      <c r="E1672" s="248">
        <v>25.0</v>
      </c>
      <c r="F1672" s="248">
        <v>477.57</v>
      </c>
    </row>
    <row r="1673">
      <c r="A1673" s="241" t="str">
        <f t="shared" si="1"/>
        <v>HO0021300000</v>
      </c>
      <c r="B1673" s="241" t="str">
        <f t="shared" si="2"/>
        <v>Dhoop-Stand</v>
      </c>
      <c r="C1673" s="227">
        <f t="shared" si="3"/>
        <v>20.25</v>
      </c>
      <c r="D1673" s="246" t="s">
        <v>15995</v>
      </c>
      <c r="E1673" s="248">
        <v>243.0</v>
      </c>
      <c r="F1673" s="248">
        <v>5937.83</v>
      </c>
    </row>
    <row r="1674">
      <c r="A1674" s="241" t="str">
        <f t="shared" si="1"/>
        <v>HO0021800000</v>
      </c>
      <c r="B1674" s="241" t="str">
        <f t="shared" si="2"/>
        <v>Brass Oil Burner</v>
      </c>
      <c r="C1674" s="227">
        <f t="shared" si="3"/>
        <v>1</v>
      </c>
      <c r="D1674" s="246" t="s">
        <v>15996</v>
      </c>
      <c r="E1674" s="248">
        <v>12.0</v>
      </c>
      <c r="F1674" s="248">
        <v>336.0</v>
      </c>
    </row>
    <row r="1675">
      <c r="A1675" s="241" t="str">
        <f t="shared" si="1"/>
        <v>HO0021900000</v>
      </c>
      <c r="B1675" s="241" t="str">
        <f t="shared" si="2"/>
        <v>Brass Fumer with Tongs</v>
      </c>
      <c r="C1675" s="227">
        <f t="shared" si="3"/>
        <v>4.166666667</v>
      </c>
      <c r="D1675" s="246" t="s">
        <v>16000</v>
      </c>
      <c r="E1675" s="248">
        <v>50.0</v>
      </c>
      <c r="F1675" s="248">
        <v>1000.0</v>
      </c>
    </row>
    <row r="1676">
      <c r="A1676" s="241" t="str">
        <f t="shared" si="1"/>
        <v>HO0022017100</v>
      </c>
      <c r="B1676" s="241" t="str">
        <f t="shared" si="2"/>
        <v>Incense Cone Holder Poppy Flower</v>
      </c>
      <c r="C1676" s="227">
        <f t="shared" si="3"/>
        <v>1</v>
      </c>
      <c r="D1676" s="246" t="s">
        <v>16001</v>
      </c>
      <c r="E1676" s="248">
        <v>12.0</v>
      </c>
      <c r="F1676" s="248">
        <v>418.0</v>
      </c>
    </row>
    <row r="1677">
      <c r="A1677" s="241" t="str">
        <f t="shared" si="1"/>
        <v>HO0022100000</v>
      </c>
      <c r="B1677" s="241" t="str">
        <f t="shared" si="2"/>
        <v>Incense Holder Elm Leaf</v>
      </c>
      <c r="C1677" s="227">
        <f t="shared" si="3"/>
        <v>0.5</v>
      </c>
      <c r="D1677" s="246" t="s">
        <v>16003</v>
      </c>
      <c r="E1677" s="248">
        <v>6.0</v>
      </c>
      <c r="F1677" s="248">
        <v>131.01</v>
      </c>
    </row>
    <row r="1678">
      <c r="A1678" s="241" t="str">
        <f t="shared" si="1"/>
        <v>HO0022217100</v>
      </c>
      <c r="B1678" s="241" t="str">
        <f t="shared" si="2"/>
        <v>Incense Holder Feather</v>
      </c>
      <c r="C1678" s="227">
        <f t="shared" si="3"/>
        <v>0.8333333333</v>
      </c>
      <c r="D1678" s="246" t="s">
        <v>16004</v>
      </c>
      <c r="E1678" s="248">
        <v>10.0</v>
      </c>
      <c r="F1678" s="248">
        <v>175.0</v>
      </c>
    </row>
    <row r="1679">
      <c r="A1679" s="241" t="str">
        <f t="shared" si="1"/>
        <v>HO0022317100</v>
      </c>
      <c r="B1679" s="241" t="str">
        <f t="shared" si="2"/>
        <v>Incense Holder Long Leaf</v>
      </c>
      <c r="C1679" s="227">
        <f t="shared" si="3"/>
        <v>1.5</v>
      </c>
      <c r="D1679" s="246" t="s">
        <v>16005</v>
      </c>
      <c r="E1679" s="248">
        <v>18.0</v>
      </c>
      <c r="F1679" s="248">
        <v>333.2</v>
      </c>
    </row>
    <row r="1680">
      <c r="A1680" s="241" t="str">
        <f t="shared" si="1"/>
        <v>HO0022416900</v>
      </c>
      <c r="B1680" s="241" t="str">
        <f t="shared" si="2"/>
        <v>Incense Holder Lotus</v>
      </c>
      <c r="C1680" s="227">
        <f t="shared" si="3"/>
        <v>0.25</v>
      </c>
      <c r="D1680" s="246" t="s">
        <v>16006</v>
      </c>
      <c r="E1680" s="248">
        <v>3.0</v>
      </c>
      <c r="F1680" s="248">
        <v>36.0</v>
      </c>
    </row>
    <row r="1681">
      <c r="A1681" s="241" t="str">
        <f t="shared" si="1"/>
        <v>HO0022717100</v>
      </c>
      <c r="B1681" s="241" t="str">
        <f t="shared" si="2"/>
        <v>Incense Holder Orchid Brass Finish</v>
      </c>
      <c r="C1681" s="227">
        <f t="shared" si="3"/>
        <v>0</v>
      </c>
      <c r="D1681" s="246" t="s">
        <v>16007</v>
      </c>
      <c r="E1681" s="248">
        <v>0.0</v>
      </c>
      <c r="F1681" s="248">
        <v>0.0</v>
      </c>
    </row>
    <row r="1682">
      <c r="A1682" s="241" t="str">
        <f t="shared" si="1"/>
        <v>HO0022800000</v>
      </c>
      <c r="B1682" s="241" t="str">
        <f t="shared" si="2"/>
        <v>Incense Holder Petal</v>
      </c>
      <c r="C1682" s="227">
        <f t="shared" si="3"/>
        <v>1.583333333</v>
      </c>
      <c r="D1682" s="246" t="s">
        <v>16008</v>
      </c>
      <c r="E1682" s="248">
        <v>19.0</v>
      </c>
      <c r="F1682" s="248">
        <v>350.0</v>
      </c>
    </row>
    <row r="1683">
      <c r="A1683" s="241" t="str">
        <f t="shared" si="1"/>
        <v>HO0022900000</v>
      </c>
      <c r="B1683" s="241" t="str">
        <f t="shared" si="2"/>
        <v>Incense Holder Leaf</v>
      </c>
      <c r="C1683" s="227">
        <f t="shared" si="3"/>
        <v>0.08333333333</v>
      </c>
      <c r="D1683" s="246" t="s">
        <v>16009</v>
      </c>
      <c r="E1683" s="248">
        <v>1.0</v>
      </c>
      <c r="F1683" s="248">
        <v>15.0</v>
      </c>
    </row>
    <row r="1684">
      <c r="A1684" s="241" t="str">
        <f t="shared" si="1"/>
        <v>HO0023517000</v>
      </c>
      <c r="B1684" s="241" t="str">
        <f t="shared" si="2"/>
        <v>Floral Incense Cone Holder</v>
      </c>
      <c r="C1684" s="227">
        <f t="shared" si="3"/>
        <v>0.9166666667</v>
      </c>
      <c r="D1684" s="246" t="s">
        <v>16010</v>
      </c>
      <c r="E1684" s="248">
        <v>11.0</v>
      </c>
      <c r="F1684" s="248">
        <v>267.0</v>
      </c>
    </row>
    <row r="1685">
      <c r="A1685" s="241" t="str">
        <f t="shared" si="1"/>
        <v>HO0025800002</v>
      </c>
      <c r="B1685" s="241" t="str">
        <f t="shared" si="2"/>
        <v>Incense-Cone-Neem-20Pcs</v>
      </c>
      <c r="C1685" s="227">
        <f t="shared" si="3"/>
        <v>36.16666667</v>
      </c>
      <c r="D1685" s="246" t="s">
        <v>16012</v>
      </c>
      <c r="E1685" s="248">
        <v>434.0</v>
      </c>
      <c r="F1685" s="248">
        <v>1650.98</v>
      </c>
    </row>
    <row r="1686">
      <c r="A1686" s="241" t="str">
        <f t="shared" si="1"/>
        <v>HO0025900002</v>
      </c>
      <c r="B1686" s="241" t="str">
        <f t="shared" si="2"/>
        <v>Incense-Cone-Vilvam-20Pcs</v>
      </c>
      <c r="C1686" s="227">
        <f t="shared" si="3"/>
        <v>73.83333333</v>
      </c>
      <c r="D1686" s="246" t="s">
        <v>16014</v>
      </c>
      <c r="E1686" s="248">
        <v>886.0</v>
      </c>
      <c r="F1686" s="248">
        <v>3796.44</v>
      </c>
    </row>
    <row r="1687">
      <c r="A1687" s="241" t="str">
        <f t="shared" si="1"/>
        <v>HO0026000002</v>
      </c>
      <c r="B1687" s="241" t="str">
        <f t="shared" si="2"/>
        <v>Incense-Cone-Vetiver-20Pcs</v>
      </c>
      <c r="C1687" s="227">
        <f t="shared" si="3"/>
        <v>18.08333333</v>
      </c>
      <c r="D1687" s="246" t="s">
        <v>16015</v>
      </c>
      <c r="E1687" s="248">
        <v>217.0</v>
      </c>
      <c r="F1687" s="248">
        <v>806.06</v>
      </c>
    </row>
    <row r="1688">
      <c r="A1688" s="241" t="str">
        <f t="shared" si="1"/>
        <v>HO0026100002</v>
      </c>
      <c r="B1688" s="241" t="str">
        <f t="shared" si="2"/>
        <v>Incense-Cone-Vibhuti-20Pcs</v>
      </c>
      <c r="C1688" s="227">
        <f t="shared" si="3"/>
        <v>65.08333333</v>
      </c>
      <c r="D1688" s="246" t="s">
        <v>16017</v>
      </c>
      <c r="E1688" s="248">
        <v>781.0</v>
      </c>
      <c r="F1688" s="248">
        <v>3244.21</v>
      </c>
    </row>
    <row r="1689">
      <c r="A1689" s="241" t="str">
        <f t="shared" si="1"/>
        <v>HO0026200002</v>
      </c>
      <c r="B1689" s="241" t="str">
        <f t="shared" si="2"/>
        <v>Incense-Cone-Eucalyptus-20Pcs</v>
      </c>
      <c r="C1689" s="227">
        <f t="shared" si="3"/>
        <v>55.75</v>
      </c>
      <c r="D1689" s="246" t="s">
        <v>16018</v>
      </c>
      <c r="E1689" s="248">
        <v>669.0</v>
      </c>
      <c r="F1689" s="248">
        <v>2834.67</v>
      </c>
    </row>
    <row r="1690">
      <c r="A1690" s="241" t="str">
        <f t="shared" si="1"/>
        <v>HO0026300002</v>
      </c>
      <c r="B1690" s="241" t="str">
        <f t="shared" si="2"/>
        <v>Incense-Cone-Water-20Pcs</v>
      </c>
      <c r="C1690" s="227">
        <f t="shared" si="3"/>
        <v>23.83333333</v>
      </c>
      <c r="D1690" s="246" t="s">
        <v>16019</v>
      </c>
      <c r="E1690" s="248">
        <v>286.0</v>
      </c>
      <c r="F1690" s="248">
        <v>1153.26</v>
      </c>
    </row>
    <row r="1691">
      <c r="A1691" s="241" t="str">
        <f t="shared" si="1"/>
        <v>HO0026400002</v>
      </c>
      <c r="B1691" s="241" t="str">
        <f t="shared" si="2"/>
        <v>Incense-Cone-Air-20Pcs</v>
      </c>
      <c r="C1691" s="227">
        <f t="shared" si="3"/>
        <v>25.58333333</v>
      </c>
      <c r="D1691" s="246" t="s">
        <v>16021</v>
      </c>
      <c r="E1691" s="248">
        <v>307.0</v>
      </c>
      <c r="F1691" s="248">
        <v>1244.99</v>
      </c>
    </row>
    <row r="1692">
      <c r="A1692" s="241" t="str">
        <f t="shared" si="1"/>
        <v>HO0026500002</v>
      </c>
      <c r="B1692" s="241" t="str">
        <f t="shared" si="2"/>
        <v>Incense-Cone-Fire-20Pcs</v>
      </c>
      <c r="C1692" s="227">
        <f t="shared" si="3"/>
        <v>24.5</v>
      </c>
      <c r="D1692" s="246" t="s">
        <v>16023</v>
      </c>
      <c r="E1692" s="248">
        <v>294.0</v>
      </c>
      <c r="F1692" s="248">
        <v>1203.36</v>
      </c>
    </row>
    <row r="1693">
      <c r="A1693" s="241" t="str">
        <f t="shared" si="1"/>
        <v>HO0026600002</v>
      </c>
      <c r="B1693" s="241" t="str">
        <f t="shared" si="2"/>
        <v>Incense-Cone-Earth-20Pcs</v>
      </c>
      <c r="C1693" s="227">
        <f t="shared" si="3"/>
        <v>39</v>
      </c>
      <c r="D1693" s="246" t="s">
        <v>16025</v>
      </c>
      <c r="E1693" s="248">
        <v>468.0</v>
      </c>
      <c r="F1693" s="248">
        <v>1877.42</v>
      </c>
    </row>
    <row r="1694">
      <c r="A1694" s="241" t="str">
        <f t="shared" si="1"/>
        <v>HO0026700002</v>
      </c>
      <c r="B1694" s="241" t="str">
        <f t="shared" si="2"/>
        <v>Incense-Cone-Aakash-20Pcs</v>
      </c>
      <c r="C1694" s="227">
        <f t="shared" si="3"/>
        <v>54.66666667</v>
      </c>
      <c r="D1694" s="246" t="s">
        <v>16027</v>
      </c>
      <c r="E1694" s="248">
        <v>656.0</v>
      </c>
      <c r="F1694" s="248">
        <v>2745.73</v>
      </c>
    </row>
    <row r="1695">
      <c r="A1695" s="241" t="str">
        <f t="shared" si="1"/>
        <v>HO0026817002</v>
      </c>
      <c r="B1695" s="241" t="str">
        <f t="shared" si="2"/>
        <v>Incense-Stick-Jasmine</v>
      </c>
      <c r="C1695" s="227">
        <f t="shared" si="3"/>
        <v>71.58333333</v>
      </c>
      <c r="D1695" s="246" t="s">
        <v>16028</v>
      </c>
      <c r="E1695" s="248">
        <v>859.0</v>
      </c>
      <c r="F1695" s="248">
        <v>1984.34</v>
      </c>
    </row>
    <row r="1696">
      <c r="A1696" s="241" t="str">
        <f t="shared" si="1"/>
        <v>HO0026817102</v>
      </c>
      <c r="B1696" s="241" t="str">
        <f t="shared" si="2"/>
        <v>Organic-Incense-Jasmine-Set-of-50</v>
      </c>
      <c r="C1696" s="227">
        <f t="shared" si="3"/>
        <v>128.1666667</v>
      </c>
      <c r="D1696" s="246" t="s">
        <v>16029</v>
      </c>
      <c r="E1696" s="248">
        <v>1538.0</v>
      </c>
      <c r="F1696" s="248">
        <v>11390.01</v>
      </c>
    </row>
    <row r="1697">
      <c r="A1697" s="241" t="str">
        <f t="shared" si="1"/>
        <v>HO0026817102-USA</v>
      </c>
      <c r="B1697" s="241" t="str">
        <f t="shared" si="2"/>
        <v>Organic-Incense-Jasmine-Set-of-50 - USA</v>
      </c>
      <c r="C1697" s="227">
        <f t="shared" si="3"/>
        <v>4.75</v>
      </c>
      <c r="D1697" s="246" t="s">
        <v>18267</v>
      </c>
      <c r="E1697" s="248">
        <v>57.0</v>
      </c>
      <c r="F1697" s="248">
        <v>341.03</v>
      </c>
    </row>
    <row r="1698">
      <c r="A1698" s="241" t="str">
        <f t="shared" si="1"/>
        <v>HO0026917002</v>
      </c>
      <c r="B1698" s="241" t="str">
        <f t="shared" si="2"/>
        <v>Incense-Stick-Sandal</v>
      </c>
      <c r="C1698" s="227">
        <f t="shared" si="3"/>
        <v>138.25</v>
      </c>
      <c r="D1698" s="246" t="s">
        <v>16030</v>
      </c>
      <c r="E1698" s="248">
        <v>1659.0</v>
      </c>
      <c r="F1698" s="248">
        <v>3761.9</v>
      </c>
    </row>
    <row r="1699">
      <c r="A1699" s="241" t="str">
        <f t="shared" si="1"/>
        <v>HO0026917102</v>
      </c>
      <c r="B1699" s="241" t="str">
        <f t="shared" si="2"/>
        <v>Organic-Incense-Sandal-Set-of-50</v>
      </c>
      <c r="C1699" s="227">
        <f t="shared" si="3"/>
        <v>242.75</v>
      </c>
      <c r="D1699" s="246" t="s">
        <v>16031</v>
      </c>
      <c r="E1699" s="248">
        <v>2913.0</v>
      </c>
      <c r="F1699" s="248">
        <v>22471.09</v>
      </c>
    </row>
    <row r="1700">
      <c r="A1700" s="241" t="str">
        <f t="shared" si="1"/>
        <v>HO0027000002</v>
      </c>
      <c r="B1700" s="241" t="str">
        <f t="shared" si="2"/>
        <v>Incense-Stick-Lavender</v>
      </c>
      <c r="C1700" s="227">
        <f t="shared" si="3"/>
        <v>75</v>
      </c>
      <c r="D1700" s="246" t="s">
        <v>16032</v>
      </c>
      <c r="E1700" s="248">
        <v>900.0</v>
      </c>
      <c r="F1700" s="248">
        <v>2091.51</v>
      </c>
    </row>
    <row r="1701">
      <c r="A1701" s="241" t="str">
        <f t="shared" si="1"/>
        <v>HO0027100002</v>
      </c>
      <c r="B1701" s="241" t="str">
        <f t="shared" si="2"/>
        <v>Incense-Stick-Musk</v>
      </c>
      <c r="C1701" s="227">
        <f t="shared" si="3"/>
        <v>28.41666667</v>
      </c>
      <c r="D1701" s="246" t="s">
        <v>16033</v>
      </c>
      <c r="E1701" s="248">
        <v>341.0</v>
      </c>
      <c r="F1701" s="248">
        <v>624.82</v>
      </c>
    </row>
    <row r="1702">
      <c r="A1702" s="241" t="str">
        <f t="shared" si="1"/>
        <v>HO0027200002</v>
      </c>
      <c r="B1702" s="241" t="str">
        <f t="shared" si="2"/>
        <v>Incense-Stick-Lotus</v>
      </c>
      <c r="C1702" s="227">
        <f t="shared" si="3"/>
        <v>97.08333333</v>
      </c>
      <c r="D1702" s="246" t="s">
        <v>16035</v>
      </c>
      <c r="E1702" s="248">
        <v>1165.0</v>
      </c>
      <c r="F1702" s="248">
        <v>2604.18</v>
      </c>
    </row>
    <row r="1703">
      <c r="A1703" s="241" t="str">
        <f t="shared" si="1"/>
        <v>HO0027300002</v>
      </c>
      <c r="B1703" s="241" t="str">
        <f t="shared" si="2"/>
        <v>Incense-Stick-Sage</v>
      </c>
      <c r="C1703" s="227">
        <f t="shared" si="3"/>
        <v>65.75</v>
      </c>
      <c r="D1703" s="246" t="s">
        <v>16036</v>
      </c>
      <c r="E1703" s="248">
        <v>789.0</v>
      </c>
      <c r="F1703" s="248">
        <v>1755.32</v>
      </c>
    </row>
    <row r="1704">
      <c r="A1704" s="241" t="str">
        <f t="shared" si="1"/>
        <v>HO0027400002</v>
      </c>
      <c r="B1704" s="241" t="str">
        <f t="shared" si="2"/>
        <v>Incense-Stick-Benzoin</v>
      </c>
      <c r="C1704" s="227">
        <f t="shared" si="3"/>
        <v>13.58333333</v>
      </c>
      <c r="D1704" s="246" t="s">
        <v>16037</v>
      </c>
      <c r="E1704" s="248">
        <v>163.0</v>
      </c>
      <c r="F1704" s="248">
        <v>328.41</v>
      </c>
    </row>
    <row r="1705">
      <c r="A1705" s="241" t="str">
        <f t="shared" si="1"/>
        <v>HO0027500002</v>
      </c>
      <c r="B1705" s="241" t="str">
        <f t="shared" si="2"/>
        <v>Incense-Stick-Camphor</v>
      </c>
      <c r="C1705" s="227">
        <f t="shared" si="3"/>
        <v>84.41666667</v>
      </c>
      <c r="D1705" s="246" t="s">
        <v>16039</v>
      </c>
      <c r="E1705" s="248">
        <v>1013.0</v>
      </c>
      <c r="F1705" s="248">
        <v>2298.67</v>
      </c>
    </row>
    <row r="1706">
      <c r="A1706" s="241" t="str">
        <f t="shared" si="1"/>
        <v>HO0027600002</v>
      </c>
      <c r="B1706" s="241" t="str">
        <f t="shared" si="2"/>
        <v>Incense-Stick-Bergamot</v>
      </c>
      <c r="C1706" s="227">
        <f t="shared" si="3"/>
        <v>0.8333333333</v>
      </c>
      <c r="D1706" s="246" t="s">
        <v>16040</v>
      </c>
      <c r="E1706" s="248">
        <v>10.0</v>
      </c>
      <c r="F1706" s="248">
        <v>22.93</v>
      </c>
    </row>
    <row r="1707">
      <c r="A1707" s="241" t="str">
        <f t="shared" si="1"/>
        <v>HO0027700002</v>
      </c>
      <c r="B1707" s="241" t="str">
        <f t="shared" si="2"/>
        <v>Incense-Stick-Patchouli</v>
      </c>
      <c r="C1707" s="227">
        <f t="shared" si="3"/>
        <v>6.5</v>
      </c>
      <c r="D1707" s="246" t="s">
        <v>16042</v>
      </c>
      <c r="E1707" s="248">
        <v>78.0</v>
      </c>
      <c r="F1707" s="248">
        <v>123.3</v>
      </c>
    </row>
    <row r="1708">
      <c r="A1708" s="241" t="str">
        <f t="shared" si="1"/>
        <v>HO0027817002</v>
      </c>
      <c r="B1708" s="241" t="str">
        <f t="shared" si="2"/>
        <v>Incense-Stick-Nagachampa</v>
      </c>
      <c r="C1708" s="227">
        <f t="shared" si="3"/>
        <v>76.25</v>
      </c>
      <c r="D1708" s="246" t="s">
        <v>16044</v>
      </c>
      <c r="E1708" s="248">
        <v>915.0</v>
      </c>
      <c r="F1708" s="248">
        <v>1919.89</v>
      </c>
    </row>
    <row r="1709">
      <c r="A1709" s="241" t="str">
        <f t="shared" si="1"/>
        <v>HO0027900002</v>
      </c>
      <c r="B1709" s="241" t="str">
        <f t="shared" si="2"/>
        <v>Incense-Stick-Nightqueen</v>
      </c>
      <c r="C1709" s="227">
        <f t="shared" si="3"/>
        <v>71.58333333</v>
      </c>
      <c r="D1709" s="246" t="s">
        <v>16045</v>
      </c>
      <c r="E1709" s="248">
        <v>859.0</v>
      </c>
      <c r="F1709" s="248">
        <v>1864.44</v>
      </c>
    </row>
    <row r="1710">
      <c r="A1710" s="241" t="str">
        <f t="shared" si="1"/>
        <v>HO0028000002</v>
      </c>
      <c r="B1710" s="241" t="str">
        <f t="shared" si="2"/>
        <v>Incense-Stick-Cinnamon</v>
      </c>
      <c r="C1710" s="227">
        <f t="shared" si="3"/>
        <v>0.08333333333</v>
      </c>
      <c r="D1710" s="246" t="s">
        <v>16046</v>
      </c>
      <c r="E1710" s="248">
        <v>1.0</v>
      </c>
      <c r="F1710" s="248">
        <v>0.33</v>
      </c>
    </row>
    <row r="1711">
      <c r="A1711" s="241" t="str">
        <f t="shared" si="1"/>
        <v>HO0028200002</v>
      </c>
      <c r="B1711" s="241" t="str">
        <f t="shared" si="2"/>
        <v>Incense-Stick-Vanilla</v>
      </c>
      <c r="C1711" s="227">
        <f t="shared" si="3"/>
        <v>48.75</v>
      </c>
      <c r="D1711" s="246" t="s">
        <v>16050</v>
      </c>
      <c r="E1711" s="248">
        <v>585.0</v>
      </c>
      <c r="F1711" s="248">
        <v>1452.94</v>
      </c>
    </row>
    <row r="1712">
      <c r="A1712" s="241" t="str">
        <f t="shared" si="1"/>
        <v>HO0028300002</v>
      </c>
      <c r="B1712" s="241" t="str">
        <f t="shared" si="2"/>
        <v>Incense-Stick-Amber</v>
      </c>
      <c r="C1712" s="227">
        <f t="shared" si="3"/>
        <v>1.25</v>
      </c>
      <c r="D1712" s="246" t="s">
        <v>16051</v>
      </c>
      <c r="E1712" s="248">
        <v>15.0</v>
      </c>
      <c r="F1712" s="248">
        <v>35.0</v>
      </c>
    </row>
    <row r="1713">
      <c r="A1713" s="241" t="str">
        <f t="shared" si="1"/>
        <v>HO0028417002</v>
      </c>
      <c r="B1713" s="241" t="str">
        <f t="shared" si="2"/>
        <v>Incense-Stick-Neem-10</v>
      </c>
      <c r="C1713" s="227">
        <f t="shared" si="3"/>
        <v>67.91666667</v>
      </c>
      <c r="D1713" s="246" t="s">
        <v>16053</v>
      </c>
      <c r="E1713" s="248">
        <v>815.0</v>
      </c>
      <c r="F1713" s="248">
        <v>1916.77</v>
      </c>
    </row>
    <row r="1714">
      <c r="A1714" s="241" t="str">
        <f t="shared" si="1"/>
        <v>HO0028517002</v>
      </c>
      <c r="B1714" s="241" t="str">
        <f t="shared" si="2"/>
        <v>Incense-Stick-Vilvam-10</v>
      </c>
      <c r="C1714" s="227">
        <f t="shared" si="3"/>
        <v>4.083333333</v>
      </c>
      <c r="D1714" s="246" t="s">
        <v>16054</v>
      </c>
      <c r="E1714" s="248">
        <v>49.0</v>
      </c>
      <c r="F1714" s="248">
        <v>51.54</v>
      </c>
    </row>
    <row r="1715">
      <c r="A1715" s="241" t="str">
        <f t="shared" si="1"/>
        <v>HO0028617002</v>
      </c>
      <c r="B1715" s="241" t="str">
        <f t="shared" si="2"/>
        <v>Incense-Stick-Vetiver-10</v>
      </c>
      <c r="C1715" s="227">
        <f t="shared" si="3"/>
        <v>63.5</v>
      </c>
      <c r="D1715" s="246" t="s">
        <v>16056</v>
      </c>
      <c r="E1715" s="248">
        <v>762.0</v>
      </c>
      <c r="F1715" s="248">
        <v>1738.88</v>
      </c>
    </row>
    <row r="1716">
      <c r="A1716" s="241" t="str">
        <f t="shared" si="1"/>
        <v>HO0028717002</v>
      </c>
      <c r="B1716" s="241" t="str">
        <f t="shared" si="2"/>
        <v>Incense-Stick-Vibhuti-10</v>
      </c>
      <c r="C1716" s="227">
        <f t="shared" si="3"/>
        <v>78.16666667</v>
      </c>
      <c r="D1716" s="246" t="s">
        <v>16057</v>
      </c>
      <c r="E1716" s="248">
        <v>938.0</v>
      </c>
      <c r="F1716" s="248">
        <v>2341.59</v>
      </c>
    </row>
    <row r="1717">
      <c r="A1717" s="241" t="str">
        <f t="shared" si="1"/>
        <v>HO0028800002</v>
      </c>
      <c r="B1717" s="241" t="str">
        <f t="shared" si="2"/>
        <v>Incense-Stick-Eucalyptus-10</v>
      </c>
      <c r="C1717" s="227">
        <f t="shared" si="3"/>
        <v>67.5</v>
      </c>
      <c r="D1717" s="246" t="s">
        <v>16058</v>
      </c>
      <c r="E1717" s="248">
        <v>810.0</v>
      </c>
      <c r="F1717" s="248">
        <v>1852.49</v>
      </c>
    </row>
    <row r="1718">
      <c r="A1718" s="241" t="str">
        <f t="shared" si="1"/>
        <v>HO0028900002</v>
      </c>
      <c r="B1718" s="241" t="str">
        <f t="shared" si="2"/>
        <v>Incense-Stick-Water-10</v>
      </c>
      <c r="C1718" s="227">
        <f t="shared" si="3"/>
        <v>58.16666667</v>
      </c>
      <c r="D1718" s="246" t="s">
        <v>16059</v>
      </c>
      <c r="E1718" s="248">
        <v>698.0</v>
      </c>
      <c r="F1718" s="248">
        <v>1462.75</v>
      </c>
    </row>
    <row r="1719">
      <c r="A1719" s="241" t="str">
        <f t="shared" si="1"/>
        <v>HO0029000002</v>
      </c>
      <c r="B1719" s="241" t="str">
        <f t="shared" si="2"/>
        <v>Incense-Stick-Air-10</v>
      </c>
      <c r="C1719" s="227">
        <f t="shared" si="3"/>
        <v>67.41666667</v>
      </c>
      <c r="D1719" s="246" t="s">
        <v>16060</v>
      </c>
      <c r="E1719" s="248">
        <v>809.0</v>
      </c>
      <c r="F1719" s="248">
        <v>1683.64</v>
      </c>
    </row>
    <row r="1720">
      <c r="A1720" s="241" t="str">
        <f t="shared" si="1"/>
        <v>HO0029100002</v>
      </c>
      <c r="B1720" s="241" t="str">
        <f t="shared" si="2"/>
        <v>Incense-Stick-Fire-10</v>
      </c>
      <c r="C1720" s="227">
        <f t="shared" si="3"/>
        <v>61.66666667</v>
      </c>
      <c r="D1720" s="246" t="s">
        <v>16062</v>
      </c>
      <c r="E1720" s="248">
        <v>740.0</v>
      </c>
      <c r="F1720" s="248">
        <v>1555.42</v>
      </c>
    </row>
    <row r="1721">
      <c r="A1721" s="241" t="str">
        <f t="shared" si="1"/>
        <v>HO0029200002</v>
      </c>
      <c r="B1721" s="241" t="str">
        <f t="shared" si="2"/>
        <v>Incense-Stick-Earth-10</v>
      </c>
      <c r="C1721" s="227">
        <f t="shared" si="3"/>
        <v>59.16666667</v>
      </c>
      <c r="D1721" s="246" t="s">
        <v>16064</v>
      </c>
      <c r="E1721" s="248">
        <v>710.0</v>
      </c>
      <c r="F1721" s="248">
        <v>1490.67</v>
      </c>
    </row>
    <row r="1722">
      <c r="A1722" s="241" t="str">
        <f t="shared" si="1"/>
        <v>HO0029300002</v>
      </c>
      <c r="B1722" s="241" t="str">
        <f t="shared" si="2"/>
        <v>Incense-Stick-Aakash-10</v>
      </c>
      <c r="C1722" s="227">
        <f t="shared" si="3"/>
        <v>75</v>
      </c>
      <c r="D1722" s="246" t="s">
        <v>16066</v>
      </c>
      <c r="E1722" s="248">
        <v>900.0</v>
      </c>
      <c r="F1722" s="248">
        <v>1872.81</v>
      </c>
    </row>
    <row r="1723">
      <c r="A1723" s="241" t="str">
        <f t="shared" si="1"/>
        <v>HO0029600002</v>
      </c>
      <c r="B1723" s="241" t="str">
        <f t="shared" si="2"/>
        <v>Incense-Sticks-Organic-SamplerPackOf10</v>
      </c>
      <c r="C1723" s="227">
        <f t="shared" si="3"/>
        <v>176.5</v>
      </c>
      <c r="D1723" s="246" t="s">
        <v>16067</v>
      </c>
      <c r="E1723" s="248">
        <v>2118.0</v>
      </c>
      <c r="F1723" s="248">
        <v>32510.96</v>
      </c>
    </row>
    <row r="1724">
      <c r="A1724" s="241" t="str">
        <f t="shared" si="1"/>
        <v>HO0029700002</v>
      </c>
      <c r="B1724" s="241" t="str">
        <f t="shared" si="2"/>
        <v>Incense-Stick-PanchaBhuta-Pack-5</v>
      </c>
      <c r="C1724" s="227">
        <f t="shared" si="3"/>
        <v>100.8333333</v>
      </c>
      <c r="D1724" s="246" t="s">
        <v>16068</v>
      </c>
      <c r="E1724" s="248">
        <v>1210.0</v>
      </c>
      <c r="F1724" s="248">
        <v>9738.29</v>
      </c>
    </row>
    <row r="1725">
      <c r="A1725" s="241" t="str">
        <f t="shared" si="1"/>
        <v>HO0030600002</v>
      </c>
      <c r="B1725" s="241" t="str">
        <f t="shared" si="2"/>
        <v>Sambrani-With-Cowdung-Cup</v>
      </c>
      <c r="C1725" s="227">
        <f t="shared" si="3"/>
        <v>56.75</v>
      </c>
      <c r="D1725" s="246" t="s">
        <v>16069</v>
      </c>
      <c r="E1725" s="248">
        <v>681.0</v>
      </c>
      <c r="F1725" s="248">
        <v>2943.6</v>
      </c>
    </row>
    <row r="1726">
      <c r="A1726" s="241" t="str">
        <f t="shared" si="1"/>
        <v>HO0030700002</v>
      </c>
      <c r="B1726" s="241" t="str">
        <f t="shared" si="2"/>
        <v>Cowdung-Cup-With-Desanka</v>
      </c>
      <c r="C1726" s="227">
        <f t="shared" si="3"/>
        <v>12.75</v>
      </c>
      <c r="D1726" s="246" t="s">
        <v>16071</v>
      </c>
      <c r="E1726" s="248">
        <v>153.0</v>
      </c>
      <c r="F1726" s="248">
        <v>491.6</v>
      </c>
    </row>
    <row r="1727">
      <c r="A1727" s="241" t="str">
        <f t="shared" si="1"/>
        <v>HO0032900000</v>
      </c>
      <c r="B1727" s="241" t="str">
        <f t="shared" si="2"/>
        <v>Ceramic Stoneware Diffuser With Bowl</v>
      </c>
      <c r="C1727" s="227">
        <f t="shared" si="3"/>
        <v>0.8333333333</v>
      </c>
      <c r="D1727" s="246" t="s">
        <v>16073</v>
      </c>
      <c r="E1727" s="248">
        <v>10.0</v>
      </c>
      <c r="F1727" s="248">
        <v>220.0</v>
      </c>
    </row>
    <row r="1728">
      <c r="A1728" s="241" t="str">
        <f t="shared" si="1"/>
        <v>HO0034100000</v>
      </c>
      <c r="B1728" s="241" t="str">
        <f t="shared" si="2"/>
        <v>Netra Antique Brass Scented Soy Wax Cadle</v>
      </c>
      <c r="C1728" s="227">
        <f t="shared" si="3"/>
        <v>0.8333333333</v>
      </c>
      <c r="D1728" s="246" t="s">
        <v>16077</v>
      </c>
      <c r="E1728" s="248">
        <v>10.0</v>
      </c>
      <c r="F1728" s="248">
        <v>200.0</v>
      </c>
    </row>
    <row r="1729">
      <c r="A1729" s="241" t="str">
        <f t="shared" si="1"/>
        <v>HO0034216900</v>
      </c>
      <c r="B1729" s="241" t="str">
        <f t="shared" si="2"/>
        <v>Two Tone Hammer Metal Scented Soy Wax Candle Tall</v>
      </c>
      <c r="C1729" s="227">
        <f t="shared" si="3"/>
        <v>1.25</v>
      </c>
      <c r="D1729" s="246" t="s">
        <v>16081</v>
      </c>
      <c r="E1729" s="248">
        <v>15.0</v>
      </c>
      <c r="F1729" s="248">
        <v>313.0</v>
      </c>
    </row>
    <row r="1730">
      <c r="A1730" s="241" t="str">
        <f t="shared" si="1"/>
        <v>HO0034217000</v>
      </c>
      <c r="B1730" s="241" t="str">
        <f t="shared" si="2"/>
        <v>Two Tone Hammer Metal Scented Soy Wax Candel Wide</v>
      </c>
      <c r="C1730" s="227">
        <f t="shared" si="3"/>
        <v>2.166666667</v>
      </c>
      <c r="D1730" s="246" t="s">
        <v>16085</v>
      </c>
      <c r="E1730" s="248">
        <v>26.0</v>
      </c>
      <c r="F1730" s="248">
        <v>408.0</v>
      </c>
    </row>
    <row r="1731">
      <c r="A1731" s="241" t="str">
        <f t="shared" si="1"/>
        <v>HO0034300200</v>
      </c>
      <c r="B1731" s="241" t="str">
        <f t="shared" si="2"/>
        <v>Hammered Copper Scented Wax Candle Small</v>
      </c>
      <c r="C1731" s="227">
        <f t="shared" si="3"/>
        <v>2.916666667</v>
      </c>
      <c r="D1731" s="246" t="s">
        <v>16089</v>
      </c>
      <c r="E1731" s="248">
        <v>35.0</v>
      </c>
      <c r="F1731" s="248">
        <v>350.0</v>
      </c>
    </row>
    <row r="1732">
      <c r="A1732" s="241" t="str">
        <f t="shared" si="1"/>
        <v>HO0034316900</v>
      </c>
      <c r="B1732" s="241" t="str">
        <f t="shared" si="2"/>
        <v>Hammered copper scented wax candle tall</v>
      </c>
      <c r="C1732" s="227">
        <f t="shared" si="3"/>
        <v>4.5</v>
      </c>
      <c r="D1732" s="246" t="s">
        <v>16093</v>
      </c>
      <c r="E1732" s="248">
        <v>54.0</v>
      </c>
      <c r="F1732" s="248">
        <v>590.0</v>
      </c>
    </row>
    <row r="1733">
      <c r="A1733" s="241" t="str">
        <f t="shared" si="1"/>
        <v>HO0034317000</v>
      </c>
      <c r="B1733" s="241" t="str">
        <f t="shared" si="2"/>
        <v>Hammered Copper Scented Wax Candle Wide</v>
      </c>
      <c r="C1733" s="227">
        <f t="shared" si="3"/>
        <v>2.416666667</v>
      </c>
      <c r="D1733" s="246" t="s">
        <v>16097</v>
      </c>
      <c r="E1733" s="248">
        <v>29.0</v>
      </c>
      <c r="F1733" s="248">
        <v>435.0</v>
      </c>
    </row>
    <row r="1734">
      <c r="A1734" s="241" t="str">
        <f t="shared" si="1"/>
        <v>HO0034700000</v>
      </c>
      <c r="B1734" s="241" t="str">
        <f t="shared" si="2"/>
        <v>Hammered-Copper-Bowl-With-Lid</v>
      </c>
      <c r="C1734" s="227">
        <f t="shared" si="3"/>
        <v>1</v>
      </c>
      <c r="D1734" s="246" t="s">
        <v>16101</v>
      </c>
      <c r="E1734" s="248">
        <v>12.0</v>
      </c>
      <c r="F1734" s="248">
        <v>300.0</v>
      </c>
    </row>
    <row r="1735">
      <c r="A1735" s="241" t="str">
        <f t="shared" si="1"/>
        <v>HO0035017002</v>
      </c>
      <c r="B1735" s="241" t="str">
        <f t="shared" si="2"/>
        <v>Hammered-Copper-Canister-With-Lid</v>
      </c>
      <c r="C1735" s="227">
        <f t="shared" si="3"/>
        <v>4.083333333</v>
      </c>
      <c r="D1735" s="246" t="s">
        <v>16105</v>
      </c>
      <c r="E1735" s="248">
        <v>49.0</v>
      </c>
      <c r="F1735" s="248">
        <v>1344.1</v>
      </c>
    </row>
    <row r="1736">
      <c r="A1736" s="241" t="str">
        <f t="shared" si="1"/>
        <v>HO0035317000</v>
      </c>
      <c r="B1736" s="241" t="str">
        <f t="shared" si="2"/>
        <v>Hammered-Copper-Bowl-2-2187</v>
      </c>
      <c r="C1736" s="227">
        <f t="shared" si="3"/>
        <v>4.5</v>
      </c>
      <c r="D1736" s="246" t="s">
        <v>16107</v>
      </c>
      <c r="E1736" s="248">
        <v>54.0</v>
      </c>
      <c r="F1736" s="248">
        <v>853.0</v>
      </c>
    </row>
    <row r="1737">
      <c r="A1737" s="241" t="str">
        <f t="shared" si="1"/>
        <v>HO0039800000</v>
      </c>
      <c r="B1737" s="241" t="str">
        <f t="shared" si="2"/>
        <v>Surya-Namaskar-Mug</v>
      </c>
      <c r="C1737" s="227">
        <f t="shared" si="3"/>
        <v>0.6666666667</v>
      </c>
      <c r="D1737" s="246" t="s">
        <v>16111</v>
      </c>
      <c r="E1737" s="248">
        <v>8.0</v>
      </c>
      <c r="F1737" s="248">
        <v>88.0</v>
      </c>
    </row>
    <row r="1738">
      <c r="A1738" s="241" t="str">
        <f t="shared" si="1"/>
        <v>HO0040100000</v>
      </c>
      <c r="B1738" s="241" t="str">
        <f t="shared" si="2"/>
        <v>Coconut Shell Shampoo Bowl</v>
      </c>
      <c r="C1738" s="227">
        <f t="shared" si="3"/>
        <v>1.75</v>
      </c>
      <c r="D1738" s="246" t="s">
        <v>16113</v>
      </c>
      <c r="E1738" s="248">
        <v>21.0</v>
      </c>
      <c r="F1738" s="248">
        <v>63.0</v>
      </c>
    </row>
    <row r="1739">
      <c r="A1739" s="241" t="str">
        <f t="shared" si="1"/>
        <v>HO0040300000</v>
      </c>
      <c r="B1739" s="241" t="str">
        <f t="shared" si="2"/>
        <v>Coco Shell Small Bowl</v>
      </c>
      <c r="C1739" s="227">
        <f t="shared" si="3"/>
        <v>1</v>
      </c>
      <c r="D1739" s="246" t="s">
        <v>16114</v>
      </c>
      <c r="E1739" s="248">
        <v>12.0</v>
      </c>
      <c r="F1739" s="248">
        <v>48.5</v>
      </c>
    </row>
    <row r="1740">
      <c r="A1740" s="241" t="str">
        <f t="shared" si="1"/>
        <v>HO0040600000</v>
      </c>
      <c r="B1740" s="241" t="str">
        <f t="shared" si="2"/>
        <v>Surya Ceramic Stoneware Dinner Plate</v>
      </c>
      <c r="C1740" s="227">
        <f t="shared" si="3"/>
        <v>0.25</v>
      </c>
      <c r="D1740" s="246" t="s">
        <v>16119</v>
      </c>
      <c r="E1740" s="248">
        <v>3.0</v>
      </c>
      <c r="F1740" s="248">
        <v>75.0</v>
      </c>
    </row>
    <row r="1741">
      <c r="A1741" s="241" t="str">
        <f t="shared" si="1"/>
        <v>HO0040700000</v>
      </c>
      <c r="B1741" s="241" t="str">
        <f t="shared" si="2"/>
        <v>Surya Ceramic Stoneware Side Bowl</v>
      </c>
      <c r="C1741" s="227">
        <f t="shared" si="3"/>
        <v>0.25</v>
      </c>
      <c r="D1741" s="246" t="s">
        <v>16123</v>
      </c>
      <c r="E1741" s="248">
        <v>3.0</v>
      </c>
      <c r="F1741" s="248">
        <v>29.0</v>
      </c>
    </row>
    <row r="1742">
      <c r="A1742" s="241" t="str">
        <f t="shared" si="1"/>
        <v>HO0040800200</v>
      </c>
      <c r="B1742" s="241" t="str">
        <f t="shared" si="2"/>
        <v>Surya Ceramic Stoneware Serving Bowl Small</v>
      </c>
      <c r="C1742" s="227">
        <f t="shared" si="3"/>
        <v>0.3333333333</v>
      </c>
      <c r="D1742" s="246" t="s">
        <v>16127</v>
      </c>
      <c r="E1742" s="248">
        <v>4.0</v>
      </c>
      <c r="F1742" s="248">
        <v>72.0</v>
      </c>
    </row>
    <row r="1743">
      <c r="A1743" s="241" t="str">
        <f t="shared" si="1"/>
        <v>HO0040900000</v>
      </c>
      <c r="B1743" s="241" t="str">
        <f t="shared" si="2"/>
        <v>Surya Ceramic Stoneware Serving Bowl Large</v>
      </c>
      <c r="C1743" s="227">
        <f t="shared" si="3"/>
        <v>0.4166666667</v>
      </c>
      <c r="D1743" s="246" t="s">
        <v>16131</v>
      </c>
      <c r="E1743" s="248">
        <v>5.0</v>
      </c>
      <c r="F1743" s="248">
        <v>196.0</v>
      </c>
    </row>
    <row r="1744">
      <c r="A1744" s="241" t="str">
        <f t="shared" si="1"/>
        <v>HO0041000000</v>
      </c>
      <c r="B1744" s="241" t="str">
        <f t="shared" si="2"/>
        <v>Set Of 2 Two Finish Coffee Mugs In Wooden Tray</v>
      </c>
      <c r="C1744" s="227">
        <f t="shared" si="3"/>
        <v>0.08333333333</v>
      </c>
      <c r="D1744" s="246" t="s">
        <v>16135</v>
      </c>
      <c r="E1744" s="248">
        <v>1.0</v>
      </c>
      <c r="F1744" s="248">
        <v>32.0</v>
      </c>
    </row>
    <row r="1745">
      <c r="A1745" s="241" t="str">
        <f t="shared" si="1"/>
        <v>HO0041100000</v>
      </c>
      <c r="B1745" s="241" t="str">
        <f t="shared" si="2"/>
        <v>Set Of 2 Ribbed Coffee Mugs In Wooden Tray</v>
      </c>
      <c r="C1745" s="227">
        <f t="shared" si="3"/>
        <v>0.08333333333</v>
      </c>
      <c r="D1745" s="246" t="s">
        <v>16139</v>
      </c>
      <c r="E1745" s="248">
        <v>1.0</v>
      </c>
      <c r="F1745" s="248">
        <v>20.0</v>
      </c>
    </row>
    <row r="1746">
      <c r="A1746" s="241" t="str">
        <f t="shared" si="1"/>
        <v>HO0041200000</v>
      </c>
      <c r="B1746" s="241" t="str">
        <f t="shared" si="2"/>
        <v>Chevron Textured Ceramic Coffee Mug</v>
      </c>
      <c r="C1746" s="227">
        <f t="shared" si="3"/>
        <v>0.1666666667</v>
      </c>
      <c r="D1746" s="246" t="s">
        <v>16143</v>
      </c>
      <c r="E1746" s="248">
        <v>2.0</v>
      </c>
      <c r="F1746" s="248">
        <v>20.0</v>
      </c>
    </row>
    <row r="1747">
      <c r="A1747" s="241" t="str">
        <f t="shared" si="1"/>
        <v>HO0041316900</v>
      </c>
      <c r="B1747" s="241" t="str">
        <f t="shared" si="2"/>
        <v>High Grade Ceramic Stoneware Mug With Wooden Coaster Style 1</v>
      </c>
      <c r="C1747" s="227">
        <f t="shared" si="3"/>
        <v>0.1666666667</v>
      </c>
      <c r="D1747" s="246" t="s">
        <v>16147</v>
      </c>
      <c r="E1747" s="248">
        <v>2.0</v>
      </c>
      <c r="F1747" s="248">
        <v>20.0</v>
      </c>
    </row>
    <row r="1748">
      <c r="A1748" s="241" t="str">
        <f t="shared" si="1"/>
        <v>HO0041317000</v>
      </c>
      <c r="B1748" s="241" t="str">
        <f t="shared" si="2"/>
        <v>High Grade Ceramic Stoneware Mug With Wooden Coaster Style 2</v>
      </c>
      <c r="C1748" s="227">
        <f t="shared" si="3"/>
        <v>0.25</v>
      </c>
      <c r="D1748" s="246" t="s">
        <v>16151</v>
      </c>
      <c r="E1748" s="248">
        <v>3.0</v>
      </c>
      <c r="F1748" s="248">
        <v>30.0</v>
      </c>
    </row>
    <row r="1749">
      <c r="A1749" s="241" t="str">
        <f t="shared" si="1"/>
        <v>HO0041400000</v>
      </c>
      <c r="B1749" s="241" t="str">
        <f t="shared" si="2"/>
        <v>Oriental Blue Toned Ceramic Stoneware Mug</v>
      </c>
      <c r="C1749" s="227">
        <f t="shared" si="3"/>
        <v>0.08333333333</v>
      </c>
      <c r="D1749" s="246" t="s">
        <v>16155</v>
      </c>
      <c r="E1749" s="248">
        <v>1.0</v>
      </c>
      <c r="F1749" s="248">
        <v>10.0</v>
      </c>
    </row>
    <row r="1750">
      <c r="A1750" s="241" t="str">
        <f t="shared" si="1"/>
        <v>HO0044500000</v>
      </c>
      <c r="B1750" s="241" t="str">
        <f t="shared" si="2"/>
        <v>Cactus Bowl Large</v>
      </c>
      <c r="C1750" s="227">
        <f t="shared" si="3"/>
        <v>0.08333333333</v>
      </c>
      <c r="D1750" s="246" t="s">
        <v>16161</v>
      </c>
      <c r="E1750" s="248">
        <v>1.0</v>
      </c>
      <c r="F1750" s="248">
        <v>40.0</v>
      </c>
    </row>
    <row r="1751">
      <c r="A1751" s="241" t="str">
        <f t="shared" si="1"/>
        <v>HO0044600000</v>
      </c>
      <c r="B1751" s="241" t="str">
        <f t="shared" si="2"/>
        <v>Flamingo Bowl</v>
      </c>
      <c r="C1751" s="227">
        <f t="shared" si="3"/>
        <v>0.1666666667</v>
      </c>
      <c r="D1751" s="246" t="s">
        <v>16162</v>
      </c>
      <c r="E1751" s="248">
        <v>2.0</v>
      </c>
      <c r="F1751" s="248">
        <v>88.0</v>
      </c>
    </row>
    <row r="1752">
      <c r="A1752" s="241" t="str">
        <f t="shared" si="1"/>
        <v>HO0044900000</v>
      </c>
      <c r="B1752" s="241" t="str">
        <f t="shared" si="2"/>
        <v>Canoe Bowl 24 cm</v>
      </c>
      <c r="C1752" s="227">
        <f t="shared" si="3"/>
        <v>0.08333333333</v>
      </c>
      <c r="D1752" s="246" t="s">
        <v>16164</v>
      </c>
      <c r="E1752" s="248">
        <v>1.0</v>
      </c>
      <c r="F1752" s="248">
        <v>21.0</v>
      </c>
    </row>
    <row r="1753">
      <c r="A1753" s="241" t="str">
        <f t="shared" si="1"/>
        <v>HO0045000000</v>
      </c>
      <c r="B1753" s="241" t="str">
        <f t="shared" si="2"/>
        <v>Canoe Bowl 32 cm</v>
      </c>
      <c r="C1753" s="227">
        <f t="shared" si="3"/>
        <v>0.3333333333</v>
      </c>
      <c r="D1753" s="246" t="s">
        <v>16165</v>
      </c>
      <c r="E1753" s="248">
        <v>4.0</v>
      </c>
      <c r="F1753" s="248">
        <v>128.0</v>
      </c>
    </row>
    <row r="1754">
      <c r="A1754" s="241" t="str">
        <f t="shared" si="1"/>
        <v>HO0051416900</v>
      </c>
      <c r="B1754" s="241" t="str">
        <f t="shared" si="2"/>
        <v>Gel-Magnet-Sadhguru-Quote-1</v>
      </c>
      <c r="C1754" s="227">
        <f t="shared" si="3"/>
        <v>0.08333333333</v>
      </c>
      <c r="D1754" s="246" t="s">
        <v>16166</v>
      </c>
      <c r="E1754" s="248">
        <v>1.0</v>
      </c>
      <c r="F1754" s="248">
        <v>3.0</v>
      </c>
    </row>
    <row r="1755">
      <c r="A1755" s="241" t="str">
        <f t="shared" si="1"/>
        <v>HO0051417100</v>
      </c>
      <c r="B1755" s="241" t="str">
        <f t="shared" si="2"/>
        <v>Gel-Magnet-Sankaran-Pillai</v>
      </c>
      <c r="C1755" s="227">
        <f t="shared" si="3"/>
        <v>0.5</v>
      </c>
      <c r="D1755" s="246" t="s">
        <v>16174</v>
      </c>
      <c r="E1755" s="248">
        <v>6.0</v>
      </c>
      <c r="F1755" s="248">
        <v>36.0</v>
      </c>
    </row>
    <row r="1756">
      <c r="A1756" s="241" t="str">
        <f t="shared" si="1"/>
        <v>HO0051500000</v>
      </c>
      <c r="B1756" s="241" t="str">
        <f t="shared" si="2"/>
        <v>Adiyogi-Magnet</v>
      </c>
      <c r="C1756" s="227">
        <f t="shared" si="3"/>
        <v>4.833333333</v>
      </c>
      <c r="D1756" s="246" t="s">
        <v>16178</v>
      </c>
      <c r="E1756" s="248">
        <v>58.0</v>
      </c>
      <c r="F1756" s="248">
        <v>220.0</v>
      </c>
    </row>
    <row r="1757">
      <c r="A1757" s="241" t="str">
        <f t="shared" si="1"/>
        <v>HO0051800000</v>
      </c>
      <c r="B1757" s="241" t="str">
        <f t="shared" si="2"/>
        <v>Nandi-Fridge-Magnet-Small</v>
      </c>
      <c r="C1757" s="227">
        <f t="shared" si="3"/>
        <v>0</v>
      </c>
      <c r="D1757" s="246" t="s">
        <v>16186</v>
      </c>
      <c r="E1757" s="248">
        <v>0.0</v>
      </c>
      <c r="F1757" s="248">
        <v>0.0</v>
      </c>
    </row>
    <row r="1758">
      <c r="A1758" s="241" t="str">
        <f t="shared" si="1"/>
        <v>HO0052117000</v>
      </c>
      <c r="B1758" s="241" t="str">
        <f t="shared" si="2"/>
        <v>Sadhguru-Fridge-Magnet</v>
      </c>
      <c r="C1758" s="227">
        <f t="shared" si="3"/>
        <v>2.916666667</v>
      </c>
      <c r="D1758" s="246" t="s">
        <v>16194</v>
      </c>
      <c r="E1758" s="248">
        <v>35.0</v>
      </c>
      <c r="F1758" s="248">
        <v>107.0</v>
      </c>
    </row>
    <row r="1759">
      <c r="A1759" s="241" t="str">
        <f t="shared" si="1"/>
        <v>HO0052200000</v>
      </c>
      <c r="B1759" s="241" t="str">
        <f t="shared" si="2"/>
        <v>Dhyanalinga-Fridge-Magnet</v>
      </c>
      <c r="C1759" s="227">
        <f t="shared" si="3"/>
        <v>0.8333333333</v>
      </c>
      <c r="D1759" s="246" t="s">
        <v>16196</v>
      </c>
      <c r="E1759" s="248">
        <v>10.0</v>
      </c>
      <c r="F1759" s="248">
        <v>50.0</v>
      </c>
    </row>
    <row r="1760">
      <c r="A1760" s="241" t="str">
        <f t="shared" si="1"/>
        <v>HO0052300000</v>
      </c>
      <c r="B1760" s="241" t="str">
        <f t="shared" si="2"/>
        <v>AdiYogi-Fridge-Magnet</v>
      </c>
      <c r="C1760" s="227">
        <f t="shared" si="3"/>
        <v>0.8333333333</v>
      </c>
      <c r="D1760" s="246" t="s">
        <v>16199</v>
      </c>
      <c r="E1760" s="248">
        <v>10.0</v>
      </c>
      <c r="F1760" s="248">
        <v>38.0</v>
      </c>
    </row>
    <row r="1761">
      <c r="A1761" s="241" t="str">
        <f t="shared" si="1"/>
        <v>HO0053300206</v>
      </c>
      <c r="B1761" s="241" t="str">
        <f t="shared" si="2"/>
        <v>Small Save-Soil-Car-Magnet</v>
      </c>
      <c r="C1761" s="227">
        <f t="shared" si="3"/>
        <v>0.08333333333</v>
      </c>
      <c r="D1761" s="246" t="s">
        <v>16202</v>
      </c>
      <c r="E1761" s="248">
        <v>1.0</v>
      </c>
      <c r="F1761" s="248">
        <v>3.0</v>
      </c>
    </row>
    <row r="1762">
      <c r="A1762" s="241" t="str">
        <f t="shared" si="1"/>
        <v>HO0053300406</v>
      </c>
      <c r="B1762" s="241" t="str">
        <f t="shared" si="2"/>
        <v>Big Save-Soil-Car-Magnet Ex207</v>
      </c>
      <c r="C1762" s="227">
        <f t="shared" si="3"/>
        <v>1</v>
      </c>
      <c r="D1762" s="246" t="s">
        <v>16206</v>
      </c>
      <c r="E1762" s="248">
        <v>12.0</v>
      </c>
      <c r="F1762" s="248">
        <v>60.0</v>
      </c>
    </row>
    <row r="1763">
      <c r="A1763" s="241" t="str">
        <f t="shared" si="1"/>
        <v>HO0064100000</v>
      </c>
      <c r="B1763" s="241" t="str">
        <f t="shared" si="2"/>
        <v>Moon-Phase-Wall-Hanging-Horizontal</v>
      </c>
      <c r="C1763" s="227">
        <f t="shared" si="3"/>
        <v>5.333333333</v>
      </c>
      <c r="D1763" s="246" t="s">
        <v>16210</v>
      </c>
      <c r="E1763" s="248">
        <v>64.0</v>
      </c>
      <c r="F1763" s="248">
        <v>1619.93</v>
      </c>
    </row>
    <row r="1764">
      <c r="A1764" s="241" t="str">
        <f t="shared" si="1"/>
        <v>HO0064200000</v>
      </c>
      <c r="B1764" s="241" t="str">
        <f t="shared" si="2"/>
        <v>Moon-Phase-Wall-Hanging-Vertical</v>
      </c>
      <c r="C1764" s="227">
        <f t="shared" si="3"/>
        <v>5.916666667</v>
      </c>
      <c r="D1764" s="246" t="s">
        <v>16212</v>
      </c>
      <c r="E1764" s="248">
        <v>71.0</v>
      </c>
      <c r="F1764" s="248">
        <v>1076.59</v>
      </c>
    </row>
    <row r="1765">
      <c r="A1765" s="241" t="str">
        <f t="shared" si="1"/>
        <v>HO0065016900</v>
      </c>
      <c r="B1765" s="241" t="str">
        <f t="shared" si="2"/>
        <v>Adiyogi-Key-Chain</v>
      </c>
      <c r="C1765" s="227">
        <f t="shared" si="3"/>
        <v>16.25</v>
      </c>
      <c r="D1765" s="246" t="s">
        <v>16214</v>
      </c>
      <c r="E1765" s="248">
        <v>195.0</v>
      </c>
      <c r="F1765" s="248">
        <v>585.0</v>
      </c>
    </row>
    <row r="1766">
      <c r="A1766" s="241" t="str">
        <f t="shared" si="1"/>
        <v>HO0070500000</v>
      </c>
      <c r="B1766" s="241" t="str">
        <f t="shared" si="2"/>
        <v>Nandi-Coaster</v>
      </c>
      <c r="C1766" s="227">
        <f t="shared" si="3"/>
        <v>0.6666666667</v>
      </c>
      <c r="D1766" s="246" t="s">
        <v>16216</v>
      </c>
      <c r="E1766" s="248">
        <v>8.0</v>
      </c>
      <c r="F1766" s="248">
        <v>120.0</v>
      </c>
    </row>
    <row r="1767">
      <c r="A1767" s="241" t="str">
        <f t="shared" si="1"/>
        <v>HO0071900000</v>
      </c>
      <c r="B1767" s="241" t="str">
        <f t="shared" si="2"/>
        <v>Incense-Stand-Copper</v>
      </c>
      <c r="C1767" s="227">
        <f t="shared" si="3"/>
        <v>49.41666667</v>
      </c>
      <c r="D1767" s="246" t="s">
        <v>16224</v>
      </c>
      <c r="E1767" s="248">
        <v>593.0</v>
      </c>
      <c r="F1767" s="248">
        <v>5777.18</v>
      </c>
    </row>
    <row r="1768">
      <c r="A1768" s="241" t="str">
        <f t="shared" si="1"/>
        <v>HO0071900000-USA</v>
      </c>
      <c r="B1768" s="241" t="str">
        <f t="shared" si="2"/>
        <v>Incense-Stand-Copper - USA</v>
      </c>
      <c r="C1768" s="227">
        <f t="shared" si="3"/>
        <v>4.75</v>
      </c>
      <c r="D1768" s="246" t="s">
        <v>18268</v>
      </c>
      <c r="E1768" s="248">
        <v>57.0</v>
      </c>
      <c r="F1768" s="248">
        <v>429.82</v>
      </c>
    </row>
    <row r="1769">
      <c r="A1769" s="241" t="str">
        <f t="shared" si="1"/>
        <v>HO0072000200</v>
      </c>
      <c r="B1769" s="241" t="str">
        <f t="shared" si="2"/>
        <v>Brass-Plate-GuruPooja (S)</v>
      </c>
      <c r="C1769" s="227">
        <f t="shared" si="3"/>
        <v>54.16666667</v>
      </c>
      <c r="D1769" s="246" t="s">
        <v>16225</v>
      </c>
      <c r="E1769" s="248">
        <v>650.0</v>
      </c>
      <c r="F1769" s="248">
        <v>2715.5</v>
      </c>
    </row>
    <row r="1770">
      <c r="A1770" s="241" t="str">
        <f t="shared" si="1"/>
        <v>HO0072000400</v>
      </c>
      <c r="B1770" s="241" t="str">
        <f t="shared" si="2"/>
        <v>Brass-Plate-GuruPooja (L)</v>
      </c>
      <c r="C1770" s="227">
        <f t="shared" si="3"/>
        <v>39.91666667</v>
      </c>
      <c r="D1770" s="246" t="s">
        <v>16226</v>
      </c>
      <c r="E1770" s="248">
        <v>479.0</v>
      </c>
      <c r="F1770" s="248">
        <v>2990.5</v>
      </c>
    </row>
    <row r="1771">
      <c r="A1771" s="241" t="str">
        <f t="shared" si="1"/>
        <v>HO0072100000</v>
      </c>
      <c r="B1771" s="241" t="str">
        <f t="shared" si="2"/>
        <v>Kumkum-Bowl-Small</v>
      </c>
      <c r="C1771" s="227">
        <f t="shared" si="3"/>
        <v>32.83333333</v>
      </c>
      <c r="D1771" s="246" t="s">
        <v>16227</v>
      </c>
      <c r="E1771" s="248">
        <v>394.0</v>
      </c>
      <c r="F1771" s="248">
        <v>5085.72</v>
      </c>
    </row>
    <row r="1772">
      <c r="A1772" s="241" t="str">
        <f t="shared" si="1"/>
        <v>HO0072200000</v>
      </c>
      <c r="B1772" s="241" t="str">
        <f t="shared" si="2"/>
        <v>Arthi-Stand-12x3x2.5</v>
      </c>
      <c r="C1772" s="227">
        <f t="shared" si="3"/>
        <v>31.91666667</v>
      </c>
      <c r="D1772" s="246" t="s">
        <v>16228</v>
      </c>
      <c r="E1772" s="248">
        <v>383.0</v>
      </c>
      <c r="F1772" s="248">
        <v>8700.59</v>
      </c>
    </row>
    <row r="1773">
      <c r="A1773" s="241" t="str">
        <f t="shared" si="1"/>
        <v>HO0072300000</v>
      </c>
      <c r="B1773" s="241" t="str">
        <f t="shared" si="2"/>
        <v>Brass-Plate-7''</v>
      </c>
      <c r="C1773" s="227">
        <f t="shared" si="3"/>
        <v>45.25</v>
      </c>
      <c r="D1773" s="246" t="s">
        <v>16229</v>
      </c>
      <c r="E1773" s="248">
        <v>543.0</v>
      </c>
      <c r="F1773" s="248">
        <v>9866.4</v>
      </c>
    </row>
    <row r="1774">
      <c r="A1774" s="241" t="str">
        <f t="shared" si="1"/>
        <v>HO0072400000</v>
      </c>
      <c r="B1774" s="241" t="str">
        <f t="shared" si="2"/>
        <v>Devi-Camphor</v>
      </c>
      <c r="C1774" s="227">
        <f t="shared" si="3"/>
        <v>464.25</v>
      </c>
      <c r="D1774" s="246" t="s">
        <v>16230</v>
      </c>
      <c r="E1774" s="248">
        <v>5571.0</v>
      </c>
      <c r="F1774" s="248">
        <v>30486.78</v>
      </c>
    </row>
    <row r="1775">
      <c r="A1775" s="241" t="str">
        <f t="shared" si="1"/>
        <v>HO0072500000</v>
      </c>
      <c r="B1775" s="241" t="str">
        <f t="shared" si="2"/>
        <v>Coconut-Breaker</v>
      </c>
      <c r="C1775" s="227">
        <f t="shared" si="3"/>
        <v>7.666666667</v>
      </c>
      <c r="D1775" s="246" t="s">
        <v>16231</v>
      </c>
      <c r="E1775" s="248">
        <v>92.0</v>
      </c>
      <c r="F1775" s="248">
        <v>5460.0</v>
      </c>
    </row>
    <row r="1776">
      <c r="A1776" s="241" t="str">
        <f t="shared" si="1"/>
        <v>HO0072600000</v>
      </c>
      <c r="B1776" s="241" t="str">
        <f t="shared" si="2"/>
        <v>Sandalwood-Powder</v>
      </c>
      <c r="C1776" s="227">
        <f t="shared" si="3"/>
        <v>43.66666667</v>
      </c>
      <c r="D1776" s="246" t="s">
        <v>16233</v>
      </c>
      <c r="E1776" s="248">
        <v>524.0</v>
      </c>
      <c r="F1776" s="248">
        <v>5694.2</v>
      </c>
    </row>
    <row r="1777">
      <c r="A1777" s="241" t="str">
        <f t="shared" si="1"/>
        <v>HO0073700006</v>
      </c>
      <c r="B1777" s="241" t="str">
        <f t="shared" si="2"/>
        <v>Matchbox</v>
      </c>
      <c r="C1777" s="227">
        <f t="shared" si="3"/>
        <v>7.166666667</v>
      </c>
      <c r="D1777" s="246" t="s">
        <v>18269</v>
      </c>
      <c r="E1777" s="248">
        <v>86.0</v>
      </c>
      <c r="F1777" s="248">
        <v>78.26</v>
      </c>
    </row>
    <row r="1778">
      <c r="A1778" s="241" t="str">
        <f t="shared" si="1"/>
        <v>HO0073700006</v>
      </c>
      <c r="B1778" s="241" t="str">
        <f t="shared" si="2"/>
        <v>Matchbox (2)</v>
      </c>
      <c r="C1778" s="227">
        <f t="shared" si="3"/>
        <v>10.66666667</v>
      </c>
      <c r="D1778" s="246" t="s">
        <v>18270</v>
      </c>
      <c r="E1778" s="248">
        <v>128.0</v>
      </c>
      <c r="F1778" s="248">
        <v>116.48</v>
      </c>
    </row>
    <row r="1779">
      <c r="A1779" s="241" t="str">
        <f t="shared" si="1"/>
        <v>HO0074500000</v>
      </c>
      <c r="B1779" s="241" t="str">
        <f t="shared" si="2"/>
        <v>Sadhguru Dairy 2026</v>
      </c>
      <c r="C1779" s="227">
        <f t="shared" si="3"/>
        <v>1.916666667</v>
      </c>
      <c r="D1779" s="246" t="s">
        <v>16240</v>
      </c>
      <c r="E1779" s="248">
        <v>23.0</v>
      </c>
      <c r="F1779" s="248">
        <v>460.0</v>
      </c>
    </row>
    <row r="1780">
      <c r="A1780" s="241" t="str">
        <f t="shared" si="1"/>
        <v>HO0074600000</v>
      </c>
      <c r="B1780" s="241" t="str">
        <f t="shared" si="2"/>
        <v>Sadhguru-Desktop-Calendar</v>
      </c>
      <c r="C1780" s="227">
        <f t="shared" si="3"/>
        <v>2.333333333</v>
      </c>
      <c r="D1780" s="246" t="s">
        <v>16242</v>
      </c>
      <c r="E1780" s="248">
        <v>28.0</v>
      </c>
      <c r="F1780" s="248">
        <v>275.0</v>
      </c>
    </row>
    <row r="1781">
      <c r="A1781" s="241" t="str">
        <f t="shared" si="1"/>
        <v>HO0074701500</v>
      </c>
      <c r="B1781" s="241" t="str">
        <f t="shared" si="2"/>
        <v>QuotesSromSadhguru-Calendar</v>
      </c>
      <c r="C1781" s="227">
        <f t="shared" si="3"/>
        <v>21.33333333</v>
      </c>
      <c r="D1781" s="246" t="s">
        <v>16243</v>
      </c>
      <c r="E1781" s="248">
        <v>256.0</v>
      </c>
      <c r="F1781" s="248">
        <v>1412.6</v>
      </c>
    </row>
    <row r="1782">
      <c r="A1782" s="241" t="str">
        <f t="shared" si="1"/>
        <v>HO0075100000</v>
      </c>
      <c r="B1782" s="241" t="str">
        <f t="shared" si="2"/>
        <v>Adiyogi-NoteBook</v>
      </c>
      <c r="C1782" s="227">
        <f t="shared" si="3"/>
        <v>0.08333333333</v>
      </c>
      <c r="D1782" s="246" t="s">
        <v>16244</v>
      </c>
      <c r="E1782" s="248">
        <v>1.0</v>
      </c>
      <c r="F1782" s="248">
        <v>5.0</v>
      </c>
    </row>
    <row r="1783">
      <c r="A1783" s="241" t="str">
        <f t="shared" si="1"/>
        <v>HO0076216900</v>
      </c>
      <c r="B1783" s="241" t="str">
        <f t="shared" si="2"/>
        <v>Eco imprinted Notebook Style 1</v>
      </c>
      <c r="C1783" s="227">
        <f t="shared" si="3"/>
        <v>0.8333333333</v>
      </c>
      <c r="D1783" s="246" t="s">
        <v>16248</v>
      </c>
      <c r="E1783" s="248">
        <v>10.0</v>
      </c>
      <c r="F1783" s="248">
        <v>74.0</v>
      </c>
    </row>
    <row r="1784">
      <c r="A1784" s="241" t="str">
        <f t="shared" si="1"/>
        <v>HO0076217000</v>
      </c>
      <c r="B1784" s="241" t="str">
        <f t="shared" si="2"/>
        <v>Eco imprinted Notebook Style 2</v>
      </c>
      <c r="C1784" s="227">
        <f t="shared" si="3"/>
        <v>0.1666666667</v>
      </c>
      <c r="D1784" s="246" t="s">
        <v>16252</v>
      </c>
      <c r="E1784" s="248">
        <v>2.0</v>
      </c>
      <c r="F1784" s="248">
        <v>10.0</v>
      </c>
    </row>
    <row r="1785">
      <c r="A1785" s="241" t="str">
        <f t="shared" si="1"/>
        <v>HO0076217100</v>
      </c>
      <c r="B1785" s="241" t="str">
        <f t="shared" si="2"/>
        <v>Eco imprinted Notebook Style 3</v>
      </c>
      <c r="C1785" s="227">
        <f t="shared" si="3"/>
        <v>0.4166666667</v>
      </c>
      <c r="D1785" s="246" t="s">
        <v>16256</v>
      </c>
      <c r="E1785" s="248">
        <v>5.0</v>
      </c>
      <c r="F1785" s="248">
        <v>55.0</v>
      </c>
    </row>
    <row r="1786">
      <c r="A1786" s="241" t="str">
        <f t="shared" si="1"/>
        <v>HO0076300000</v>
      </c>
      <c r="B1786" s="241" t="str">
        <f t="shared" si="2"/>
        <v>Save Soil Notebook</v>
      </c>
      <c r="C1786" s="227">
        <f t="shared" si="3"/>
        <v>0.25</v>
      </c>
      <c r="D1786" s="246" t="s">
        <v>16260</v>
      </c>
      <c r="E1786" s="248">
        <v>3.0</v>
      </c>
      <c r="F1786" s="248">
        <v>15.0</v>
      </c>
    </row>
    <row r="1787">
      <c r="A1787" s="241" t="str">
        <f t="shared" si="1"/>
        <v>HO0076400000</v>
      </c>
      <c r="B1787" s="241" t="str">
        <f t="shared" si="2"/>
        <v>Linga Bhairavi Notebook</v>
      </c>
      <c r="C1787" s="227">
        <f t="shared" si="3"/>
        <v>16.08333333</v>
      </c>
      <c r="D1787" s="246" t="s">
        <v>16264</v>
      </c>
      <c r="E1787" s="248">
        <v>193.0</v>
      </c>
      <c r="F1787" s="248">
        <v>1877.35</v>
      </c>
    </row>
    <row r="1788">
      <c r="A1788" s="241" t="str">
        <f t="shared" si="1"/>
        <v>HO0077517100</v>
      </c>
      <c r="B1788" s="241" t="str">
        <f t="shared" si="2"/>
        <v>Origami Cobra Decorative Paper Weight</v>
      </c>
      <c r="C1788" s="227">
        <f t="shared" si="3"/>
        <v>0.3333333333</v>
      </c>
      <c r="D1788" s="246" t="s">
        <v>16266</v>
      </c>
      <c r="E1788" s="248">
        <v>4.0</v>
      </c>
      <c r="F1788" s="248">
        <v>99.68</v>
      </c>
    </row>
    <row r="1789">
      <c r="A1789" s="241" t="str">
        <f t="shared" si="1"/>
        <v>HO0077617100</v>
      </c>
      <c r="B1789" s="241" t="str">
        <f t="shared" si="2"/>
        <v>Origami Turtle Decorative Paper Weight</v>
      </c>
      <c r="C1789" s="227">
        <f t="shared" si="3"/>
        <v>0.08333333333</v>
      </c>
      <c r="D1789" s="246" t="s">
        <v>16267</v>
      </c>
      <c r="E1789" s="248">
        <v>1.0</v>
      </c>
      <c r="F1789" s="248">
        <v>34.0</v>
      </c>
    </row>
    <row r="1790">
      <c r="A1790" s="241" t="str">
        <f t="shared" si="1"/>
        <v>HO0077817100</v>
      </c>
      <c r="B1790" s="241" t="str">
        <f t="shared" si="2"/>
        <v>Origami Camel Single Hump Decorative Paper Weight</v>
      </c>
      <c r="C1790" s="227">
        <f t="shared" si="3"/>
        <v>0.25</v>
      </c>
      <c r="D1790" s="246" t="s">
        <v>16268</v>
      </c>
      <c r="E1790" s="248">
        <v>3.0</v>
      </c>
      <c r="F1790" s="248">
        <v>84.0</v>
      </c>
    </row>
    <row r="1791">
      <c r="A1791" s="241" t="str">
        <f t="shared" si="1"/>
        <v>HO0077917100</v>
      </c>
      <c r="B1791" s="241" t="str">
        <f t="shared" si="2"/>
        <v>Origami Elephant Decorative Paper Weight</v>
      </c>
      <c r="C1791" s="227">
        <f t="shared" si="3"/>
        <v>0.25</v>
      </c>
      <c r="D1791" s="246" t="s">
        <v>16269</v>
      </c>
      <c r="E1791" s="248">
        <v>3.0</v>
      </c>
      <c r="F1791" s="248">
        <v>78.98</v>
      </c>
    </row>
    <row r="1792">
      <c r="A1792" s="241" t="str">
        <f t="shared" si="1"/>
        <v>HO0078017100</v>
      </c>
      <c r="B1792" s="241" t="str">
        <f t="shared" si="2"/>
        <v>Origami Giraffe Decorative Paper Weight</v>
      </c>
      <c r="C1792" s="227">
        <f t="shared" si="3"/>
        <v>0.1666666667</v>
      </c>
      <c r="D1792" s="246" t="s">
        <v>16270</v>
      </c>
      <c r="E1792" s="248">
        <v>2.0</v>
      </c>
      <c r="F1792" s="248">
        <v>36.08</v>
      </c>
    </row>
    <row r="1793">
      <c r="A1793" s="241" t="str">
        <f t="shared" si="1"/>
        <v>HO0078117100</v>
      </c>
      <c r="B1793" s="241" t="str">
        <f t="shared" si="2"/>
        <v>Origami Bull Decorative Paper Weight</v>
      </c>
      <c r="C1793" s="227">
        <f t="shared" si="3"/>
        <v>0.1666666667</v>
      </c>
      <c r="D1793" s="246" t="s">
        <v>16271</v>
      </c>
      <c r="E1793" s="248">
        <v>2.0</v>
      </c>
      <c r="F1793" s="248">
        <v>60.0</v>
      </c>
    </row>
    <row r="1794">
      <c r="A1794" s="241" t="str">
        <f t="shared" si="1"/>
        <v>HO0078300000</v>
      </c>
      <c r="B1794" s="241" t="str">
        <f t="shared" si="2"/>
        <v>AdiYogi-Neem-Pen</v>
      </c>
      <c r="C1794" s="227">
        <f t="shared" si="3"/>
        <v>0.1666666667</v>
      </c>
      <c r="D1794" s="246" t="s">
        <v>16272</v>
      </c>
      <c r="E1794" s="248">
        <v>2.0</v>
      </c>
      <c r="F1794" s="248">
        <v>6.0</v>
      </c>
    </row>
    <row r="1795">
      <c r="A1795" s="241" t="str">
        <f t="shared" si="1"/>
        <v>HO0078600000</v>
      </c>
      <c r="B1795" s="241" t="str">
        <f t="shared" si="2"/>
        <v>Bhairavi-Black-Ball-Antique-Pen</v>
      </c>
      <c r="C1795" s="227">
        <f t="shared" si="3"/>
        <v>31.41666667</v>
      </c>
      <c r="D1795" s="246" t="s">
        <v>16276</v>
      </c>
      <c r="E1795" s="248">
        <v>377.0</v>
      </c>
      <c r="F1795" s="248">
        <v>1127.32</v>
      </c>
    </row>
    <row r="1796">
      <c r="A1796" s="241" t="str">
        <f t="shared" si="1"/>
        <v>HO0078700000</v>
      </c>
      <c r="B1796" s="241" t="str">
        <f t="shared" si="2"/>
        <v>Divinie-Isha-Ball-Pen</v>
      </c>
      <c r="C1796" s="227">
        <f t="shared" si="3"/>
        <v>30.75</v>
      </c>
      <c r="D1796" s="246" t="s">
        <v>16278</v>
      </c>
      <c r="E1796" s="248">
        <v>369.0</v>
      </c>
      <c r="F1796" s="248">
        <v>1845.0</v>
      </c>
    </row>
    <row r="1797">
      <c r="A1797" s="241" t="str">
        <f t="shared" si="1"/>
        <v>HO0080500000</v>
      </c>
      <c r="B1797" s="241" t="str">
        <f t="shared" si="2"/>
        <v>Hammered Copper Uruli Medium</v>
      </c>
      <c r="C1797" s="227">
        <f t="shared" si="3"/>
        <v>0.08333333333</v>
      </c>
      <c r="D1797" s="246" t="s">
        <v>16281</v>
      </c>
      <c r="E1797" s="248">
        <v>1.0</v>
      </c>
      <c r="F1797" s="248">
        <v>50.0</v>
      </c>
    </row>
    <row r="1798">
      <c r="A1798" s="241" t="str">
        <f t="shared" si="1"/>
        <v>HO0085100300</v>
      </c>
      <c r="B1798" s="241" t="str">
        <f t="shared" si="2"/>
        <v>Abstract-Shiva-Wall-Art-Metal-Medium</v>
      </c>
      <c r="C1798" s="227">
        <f t="shared" si="3"/>
        <v>1.083333333</v>
      </c>
      <c r="D1798" s="246" t="s">
        <v>16283</v>
      </c>
      <c r="E1798" s="248">
        <v>13.0</v>
      </c>
      <c r="F1798" s="248">
        <v>2749.0</v>
      </c>
    </row>
    <row r="1799">
      <c r="A1799" s="241" t="str">
        <f t="shared" si="1"/>
        <v>HO0085100400</v>
      </c>
      <c r="B1799" s="241" t="str">
        <f t="shared" si="2"/>
        <v>Abstract-Shiva-Wall-Art-Metal-Large</v>
      </c>
      <c r="C1799" s="227">
        <f t="shared" si="3"/>
        <v>0.25</v>
      </c>
      <c r="D1799" s="246" t="s">
        <v>16285</v>
      </c>
      <c r="E1799" s="248">
        <v>3.0</v>
      </c>
      <c r="F1799" s="248">
        <v>975.0</v>
      </c>
    </row>
    <row r="1800">
      <c r="A1800" s="241" t="str">
        <f t="shared" si="1"/>
        <v>HO0085200200</v>
      </c>
      <c r="B1800" s="241" t="str">
        <f t="shared" si="2"/>
        <v>Abstract-Shiva-Wall-Art-Metal-Small</v>
      </c>
      <c r="C1800" s="227">
        <f t="shared" si="3"/>
        <v>0.75</v>
      </c>
      <c r="D1800" s="246" t="s">
        <v>16287</v>
      </c>
      <c r="E1800" s="248">
        <v>9.0</v>
      </c>
      <c r="F1800" s="248">
        <v>1053.05</v>
      </c>
    </row>
    <row r="1801">
      <c r="A1801" s="241" t="str">
        <f t="shared" si="1"/>
        <v>HO0087500300</v>
      </c>
      <c r="B1801" s="241" t="str">
        <f t="shared" si="2"/>
        <v>Adiyogi Etched Wooden stand - Medium</v>
      </c>
      <c r="C1801" s="227">
        <f t="shared" si="3"/>
        <v>0.75</v>
      </c>
      <c r="D1801" s="246" t="s">
        <v>16289</v>
      </c>
      <c r="E1801" s="248">
        <v>9.0</v>
      </c>
      <c r="F1801" s="248">
        <v>162.0</v>
      </c>
    </row>
    <row r="1802">
      <c r="A1802" s="241" t="str">
        <f t="shared" si="1"/>
        <v>HO0088100000</v>
      </c>
      <c r="B1802" s="241" t="str">
        <f t="shared" si="2"/>
        <v>Adiyogi Car Hanging</v>
      </c>
      <c r="C1802" s="227">
        <f t="shared" si="3"/>
        <v>21.66666667</v>
      </c>
      <c r="D1802" s="246" t="s">
        <v>16292</v>
      </c>
      <c r="E1802" s="248">
        <v>260.0</v>
      </c>
      <c r="F1802" s="248">
        <v>892.52</v>
      </c>
    </row>
    <row r="1803">
      <c r="A1803" s="241" t="str">
        <f t="shared" si="1"/>
        <v>HO0088300000</v>
      </c>
      <c r="B1803" s="241" t="str">
        <f t="shared" si="2"/>
        <v>Adiyogi half face key chain</v>
      </c>
      <c r="C1803" s="227">
        <f t="shared" si="3"/>
        <v>8.666666667</v>
      </c>
      <c r="D1803" s="246" t="s">
        <v>16293</v>
      </c>
      <c r="E1803" s="248">
        <v>104.0</v>
      </c>
      <c r="F1803" s="248">
        <v>302.0</v>
      </c>
    </row>
    <row r="1804">
      <c r="A1804" s="241" t="str">
        <f t="shared" si="1"/>
        <v>HO0088916900</v>
      </c>
      <c r="B1804" s="241" t="str">
        <f t="shared" si="2"/>
        <v>Naga - Foil printed notebook</v>
      </c>
      <c r="C1804" s="227">
        <f t="shared" si="3"/>
        <v>8.333333333</v>
      </c>
      <c r="D1804" s="246" t="s">
        <v>16294</v>
      </c>
      <c r="E1804" s="248">
        <v>100.0</v>
      </c>
      <c r="F1804" s="248">
        <v>954.55</v>
      </c>
    </row>
    <row r="1805">
      <c r="A1805" s="241" t="str">
        <f t="shared" si="1"/>
        <v>HO0107100002</v>
      </c>
      <c r="B1805" s="241" t="str">
        <f t="shared" si="2"/>
        <v>Sambrani Powder (Loban)</v>
      </c>
      <c r="C1805" s="227">
        <f t="shared" si="3"/>
        <v>0.4166666667</v>
      </c>
      <c r="D1805" s="246" t="s">
        <v>16307</v>
      </c>
      <c r="E1805" s="248">
        <v>5.0</v>
      </c>
      <c r="F1805" s="248">
        <v>45.0</v>
      </c>
    </row>
    <row r="1806">
      <c r="A1806" s="241" t="str">
        <f t="shared" si="1"/>
        <v>HO0107700000</v>
      </c>
      <c r="B1806" s="241" t="str">
        <f t="shared" si="2"/>
        <v>Charcoal Tablets for Sambrani/Dhoop</v>
      </c>
      <c r="C1806" s="227">
        <f t="shared" si="3"/>
        <v>0.4166666667</v>
      </c>
      <c r="D1806" s="246" t="s">
        <v>16309</v>
      </c>
      <c r="E1806" s="248">
        <v>5.0</v>
      </c>
      <c r="F1806" s="248">
        <v>15.0</v>
      </c>
    </row>
    <row r="1807">
      <c r="A1807" s="241" t="str">
        <f t="shared" si="1"/>
        <v>HO0108417000</v>
      </c>
      <c r="B1807" s="241" t="str">
        <f t="shared" si="2"/>
        <v>Copper Vibhuti Box (Small) - Padam</v>
      </c>
      <c r="C1807" s="227">
        <f t="shared" si="3"/>
        <v>0.08333333333</v>
      </c>
      <c r="D1807" s="246" t="s">
        <v>16311</v>
      </c>
      <c r="E1807" s="248">
        <v>1.0</v>
      </c>
      <c r="F1807" s="248">
        <v>7.0</v>
      </c>
    </row>
    <row r="1808">
      <c r="A1808" s="241" t="str">
        <f t="shared" si="1"/>
        <v>HO0108617000</v>
      </c>
      <c r="B1808" s="241" t="str">
        <f t="shared" si="2"/>
        <v>Copper Vibhuti Box (Tall) - Trigun</v>
      </c>
      <c r="C1808" s="227">
        <f t="shared" si="3"/>
        <v>0.4166666667</v>
      </c>
      <c r="D1808" s="246" t="s">
        <v>16312</v>
      </c>
      <c r="E1808" s="248">
        <v>5.0</v>
      </c>
      <c r="F1808" s="248">
        <v>35.0</v>
      </c>
    </row>
    <row r="1809">
      <c r="A1809" s="241" t="str">
        <f t="shared" si="1"/>
        <v>HO0110200000</v>
      </c>
      <c r="B1809" s="241" t="str">
        <f t="shared" si="2"/>
        <v>Sandal powder big Tin</v>
      </c>
      <c r="C1809" s="227">
        <f t="shared" si="3"/>
        <v>6.25</v>
      </c>
      <c r="D1809" s="246" t="s">
        <v>16313</v>
      </c>
      <c r="E1809" s="248">
        <v>75.0</v>
      </c>
      <c r="F1809" s="248">
        <v>1046.0</v>
      </c>
    </row>
    <row r="1810">
      <c r="A1810" s="241" t="str">
        <f t="shared" si="1"/>
        <v>HO0110400000</v>
      </c>
      <c r="B1810" s="241" t="str">
        <f t="shared" si="2"/>
        <v>Linga Bhairavi Metal Keychain</v>
      </c>
      <c r="C1810" s="227">
        <f t="shared" si="3"/>
        <v>0.6666666667</v>
      </c>
      <c r="D1810" s="246" t="s">
        <v>16314</v>
      </c>
      <c r="E1810" s="248">
        <v>8.0</v>
      </c>
      <c r="F1810" s="248">
        <v>24.0</v>
      </c>
    </row>
    <row r="1811">
      <c r="A1811" s="241" t="str">
        <f t="shared" si="1"/>
        <v>HO0111200000</v>
      </c>
      <c r="B1811" s="241" t="str">
        <f t="shared" si="2"/>
        <v>IL Gudi Lamp</v>
      </c>
      <c r="C1811" s="227">
        <f t="shared" si="3"/>
        <v>0.3333333333</v>
      </c>
      <c r="D1811" s="246" t="s">
        <v>16326</v>
      </c>
      <c r="E1811" s="248">
        <v>4.0</v>
      </c>
      <c r="F1811" s="248">
        <v>4.0</v>
      </c>
    </row>
    <row r="1812">
      <c r="A1812" s="241" t="str">
        <f t="shared" si="1"/>
        <v>HO0116117200</v>
      </c>
      <c r="B1812" s="241" t="str">
        <f t="shared" si="2"/>
        <v>Adiyogi Notebook with Copper Fit Details - Blue</v>
      </c>
      <c r="C1812" s="227">
        <f t="shared" si="3"/>
        <v>0.1666666667</v>
      </c>
      <c r="D1812" s="246" t="s">
        <v>16334</v>
      </c>
      <c r="E1812" s="248">
        <v>2.0</v>
      </c>
      <c r="F1812" s="248">
        <v>10.0</v>
      </c>
    </row>
    <row r="1813">
      <c r="A1813" s="241" t="str">
        <f t="shared" si="1"/>
        <v>HO0118700002</v>
      </c>
      <c r="B1813" s="241" t="str">
        <f t="shared" si="2"/>
        <v>Dasangam in Cup</v>
      </c>
      <c r="C1813" s="227">
        <f t="shared" si="3"/>
        <v>84.33333333</v>
      </c>
      <c r="D1813" s="246" t="s">
        <v>16335</v>
      </c>
      <c r="E1813" s="248">
        <v>1012.0</v>
      </c>
      <c r="F1813" s="248">
        <v>7405.92</v>
      </c>
    </row>
    <row r="1814">
      <c r="A1814" s="241" t="str">
        <f t="shared" si="1"/>
        <v>HO0118700002-USA</v>
      </c>
      <c r="B1814" s="241" t="str">
        <f t="shared" si="2"/>
        <v>Dasangam in Cup - USA</v>
      </c>
      <c r="C1814" s="227">
        <f t="shared" si="3"/>
        <v>4.75</v>
      </c>
      <c r="D1814" s="246" t="s">
        <v>18271</v>
      </c>
      <c r="E1814" s="248">
        <v>57.0</v>
      </c>
      <c r="F1814" s="248">
        <v>297.9</v>
      </c>
    </row>
    <row r="1815">
      <c r="A1815" s="241" t="str">
        <f t="shared" si="1"/>
        <v>HO0118800002</v>
      </c>
      <c r="B1815" s="241" t="str">
        <f t="shared" si="2"/>
        <v>Sambrani in Cup</v>
      </c>
      <c r="C1815" s="227">
        <f t="shared" si="3"/>
        <v>215.6666667</v>
      </c>
      <c r="D1815" s="246" t="s">
        <v>16336</v>
      </c>
      <c r="E1815" s="248">
        <v>2588.0</v>
      </c>
      <c r="F1815" s="248">
        <v>19215.2</v>
      </c>
    </row>
    <row r="1816">
      <c r="A1816" s="241" t="str">
        <f t="shared" si="1"/>
        <v>HO0118800002-USA</v>
      </c>
      <c r="B1816" s="241" t="str">
        <f t="shared" si="2"/>
        <v>Sambrani in Cup - USA</v>
      </c>
      <c r="C1816" s="227">
        <f t="shared" si="3"/>
        <v>4.75</v>
      </c>
      <c r="D1816" s="246" t="s">
        <v>18272</v>
      </c>
      <c r="E1816" s="248">
        <v>57.0</v>
      </c>
      <c r="F1816" s="248">
        <v>297.9</v>
      </c>
    </row>
    <row r="1817">
      <c r="A1817" s="241" t="str">
        <f t="shared" si="1"/>
        <v>HONESTKIDS</v>
      </c>
      <c r="B1817" s="241" t="str">
        <f t="shared" si="2"/>
        <v>Honest Kids- Appley Ever After</v>
      </c>
      <c r="C1817" s="227">
        <f t="shared" si="3"/>
        <v>26</v>
      </c>
      <c r="D1817" s="246" t="s">
        <v>18273</v>
      </c>
      <c r="E1817" s="248">
        <v>312.0</v>
      </c>
      <c r="F1817" s="248">
        <v>427.44</v>
      </c>
    </row>
    <row r="1818">
      <c r="A1818" s="241" t="str">
        <f t="shared" si="1"/>
        <v>HOT-CHOCOLATE</v>
      </c>
      <c r="B1818" s="241" t="str">
        <f t="shared" si="2"/>
        <v>Hot Chocolate</v>
      </c>
      <c r="C1818" s="227">
        <f t="shared" si="3"/>
        <v>40.5</v>
      </c>
      <c r="D1818" s="246" t="s">
        <v>18274</v>
      </c>
      <c r="E1818" s="248">
        <v>486.0</v>
      </c>
      <c r="F1818" s="248">
        <v>1326.78</v>
      </c>
    </row>
    <row r="1819">
      <c r="A1819" s="241" t="str">
        <f t="shared" si="1"/>
        <v>IEBAG</v>
      </c>
      <c r="B1819" s="241" t="str">
        <f t="shared" si="2"/>
        <v>IE Bags</v>
      </c>
      <c r="C1819" s="227">
        <f t="shared" si="3"/>
        <v>0.25</v>
      </c>
      <c r="D1819" s="246" t="s">
        <v>18275</v>
      </c>
      <c r="E1819" s="248">
        <v>3.0</v>
      </c>
      <c r="F1819" s="248">
        <v>9.0</v>
      </c>
    </row>
    <row r="1820">
      <c r="A1820" s="241" t="str">
        <f t="shared" si="1"/>
        <v>IL-Service</v>
      </c>
      <c r="B1820" s="241" t="str">
        <f t="shared" si="2"/>
        <v>IL Service</v>
      </c>
      <c r="C1820" s="227">
        <f t="shared" si="3"/>
        <v>24.5</v>
      </c>
      <c r="D1820" s="246" t="s">
        <v>18276</v>
      </c>
      <c r="E1820" s="248">
        <v>294.0</v>
      </c>
      <c r="F1820" s="248">
        <v>40124.53</v>
      </c>
    </row>
    <row r="1821">
      <c r="A1821" s="241" t="str">
        <f t="shared" si="1"/>
        <v>IL-Service</v>
      </c>
      <c r="B1821" s="241" t="str">
        <f t="shared" si="2"/>
        <v>IL Service (2)</v>
      </c>
      <c r="C1821" s="227">
        <f t="shared" si="3"/>
        <v>63.1975</v>
      </c>
      <c r="D1821" s="246" t="s">
        <v>18277</v>
      </c>
      <c r="E1821" s="248">
        <v>758.37</v>
      </c>
      <c r="F1821" s="248">
        <v>41564.47</v>
      </c>
    </row>
    <row r="1822">
      <c r="A1822" s="241" t="str">
        <f t="shared" si="1"/>
        <v>JW132</v>
      </c>
      <c r="B1822" s="241" t="str">
        <f t="shared" si="2"/>
        <v>Naga-Bracelet</v>
      </c>
      <c r="C1822" s="227">
        <f t="shared" si="3"/>
        <v>0.08333333333</v>
      </c>
      <c r="D1822" s="246" t="s">
        <v>16409</v>
      </c>
      <c r="E1822" s="248">
        <v>1.0</v>
      </c>
      <c r="F1822" s="248">
        <v>14.0</v>
      </c>
    </row>
    <row r="1823">
      <c r="A1823" s="241" t="str">
        <f t="shared" si="1"/>
        <v>JW137</v>
      </c>
      <c r="B1823" s="241" t="str">
        <f t="shared" si="2"/>
        <v>Beaded-Necklace-1</v>
      </c>
      <c r="C1823" s="227">
        <f t="shared" si="3"/>
        <v>0.4166666667</v>
      </c>
      <c r="D1823" s="246" t="s">
        <v>16421</v>
      </c>
      <c r="E1823" s="248">
        <v>5.0</v>
      </c>
      <c r="F1823" s="248">
        <v>39.5</v>
      </c>
    </row>
    <row r="1824">
      <c r="A1824" s="241" t="str">
        <f t="shared" si="1"/>
        <v>MAGENTO_SHIP</v>
      </c>
      <c r="B1824" s="241" t="str">
        <f t="shared" si="2"/>
        <v>Magento Shipping costs</v>
      </c>
      <c r="C1824" s="227">
        <f t="shared" si="3"/>
        <v>925.6666667</v>
      </c>
      <c r="D1824" s="246" t="s">
        <v>18278</v>
      </c>
      <c r="E1824" s="248">
        <v>11108.0</v>
      </c>
      <c r="F1824" s="248">
        <v>183909.94</v>
      </c>
    </row>
    <row r="1825">
      <c r="A1825" s="241" t="str">
        <f t="shared" si="1"/>
        <v>MC115-L</v>
      </c>
      <c r="B1825" s="241" t="str">
        <f t="shared" si="2"/>
        <v>Metal-Deepam-without-base-Antique-L</v>
      </c>
      <c r="C1825" s="227">
        <f t="shared" si="3"/>
        <v>0.75</v>
      </c>
      <c r="D1825" s="246" t="s">
        <v>16453</v>
      </c>
      <c r="E1825" s="248">
        <v>9.0</v>
      </c>
      <c r="F1825" s="248">
        <v>135.0</v>
      </c>
    </row>
    <row r="1826">
      <c r="A1826" s="241" t="str">
        <f t="shared" si="1"/>
        <v>MC133</v>
      </c>
      <c r="B1826" s="241" t="str">
        <f t="shared" si="2"/>
        <v>Lotus-Tealight-Candle-Holder</v>
      </c>
      <c r="C1826" s="227">
        <f t="shared" si="3"/>
        <v>0.08333333333</v>
      </c>
      <c r="D1826" s="246" t="s">
        <v>16459</v>
      </c>
      <c r="E1826" s="248">
        <v>1.0</v>
      </c>
      <c r="F1826" s="248">
        <v>18.0</v>
      </c>
    </row>
    <row r="1827">
      <c r="A1827" s="241" t="str">
        <f t="shared" si="1"/>
        <v>MC202</v>
      </c>
      <c r="B1827" s="241" t="str">
        <f t="shared" si="2"/>
        <v>Mini-Copper-Uruli-Spiral-Design-and-Snake-Leg</v>
      </c>
      <c r="C1827" s="227">
        <f t="shared" si="3"/>
        <v>0.1666666667</v>
      </c>
      <c r="D1827" s="246" t="s">
        <v>16461</v>
      </c>
      <c r="E1827" s="248">
        <v>2.0</v>
      </c>
      <c r="F1827" s="248">
        <v>70.0</v>
      </c>
    </row>
    <row r="1828">
      <c r="A1828" s="241" t="str">
        <f t="shared" si="1"/>
        <v>ME0000201500</v>
      </c>
      <c r="B1828" s="241" t="str">
        <f t="shared" si="2"/>
        <v>English Compassion Cannot Choose</v>
      </c>
      <c r="C1828" s="227">
        <f t="shared" si="3"/>
        <v>2.583333333</v>
      </c>
      <c r="D1828" s="246" t="s">
        <v>16468</v>
      </c>
      <c r="E1828" s="248">
        <v>31.0</v>
      </c>
      <c r="F1828" s="248">
        <v>93.0</v>
      </c>
    </row>
    <row r="1829">
      <c r="A1829" s="241" t="str">
        <f t="shared" si="1"/>
        <v>ME0000301500</v>
      </c>
      <c r="B1829" s="241" t="str">
        <f t="shared" si="2"/>
        <v>English Essential Wisdom From A Spiritual Master Soft</v>
      </c>
      <c r="C1829" s="227">
        <f t="shared" si="3"/>
        <v>3.416666667</v>
      </c>
      <c r="D1829" s="246" t="s">
        <v>16472</v>
      </c>
      <c r="E1829" s="248">
        <v>41.0</v>
      </c>
      <c r="F1829" s="248">
        <v>425.0</v>
      </c>
    </row>
    <row r="1830">
      <c r="A1830" s="241" t="str">
        <f t="shared" si="1"/>
        <v>ME0000501500</v>
      </c>
      <c r="B1830" s="241" t="str">
        <f t="shared" si="2"/>
        <v>English More than a Life English (BK 115)</v>
      </c>
      <c r="C1830" s="227">
        <f t="shared" si="3"/>
        <v>12.83333333</v>
      </c>
      <c r="D1830" s="246" t="s">
        <v>16476</v>
      </c>
      <c r="E1830" s="248">
        <v>154.0</v>
      </c>
      <c r="F1830" s="248">
        <v>1785.7</v>
      </c>
    </row>
    <row r="1831">
      <c r="A1831" s="241" t="str">
        <f t="shared" si="1"/>
        <v>ME0000801506</v>
      </c>
      <c r="B1831" s="241" t="str">
        <f t="shared" si="2"/>
        <v>Inner Engineering Book</v>
      </c>
      <c r="C1831" s="227">
        <f t="shared" si="3"/>
        <v>69.83333333</v>
      </c>
      <c r="D1831" s="246" t="s">
        <v>16477</v>
      </c>
      <c r="E1831" s="248">
        <v>838.0</v>
      </c>
      <c r="F1831" s="248">
        <v>14356.2</v>
      </c>
    </row>
    <row r="1832">
      <c r="A1832" s="241" t="str">
        <f t="shared" si="1"/>
        <v>ME0000901500</v>
      </c>
      <c r="B1832" s="241" t="str">
        <f t="shared" si="2"/>
        <v>English Flowers On the Path</v>
      </c>
      <c r="C1832" s="227">
        <f t="shared" si="3"/>
        <v>8</v>
      </c>
      <c r="D1832" s="246" t="s">
        <v>16479</v>
      </c>
      <c r="E1832" s="248">
        <v>96.0</v>
      </c>
      <c r="F1832" s="248">
        <v>498.8</v>
      </c>
    </row>
    <row r="1833">
      <c r="A1833" s="241" t="str">
        <f t="shared" si="1"/>
        <v>ME0001101506</v>
      </c>
      <c r="B1833" s="241" t="str">
        <f t="shared" si="2"/>
        <v>Karma Book</v>
      </c>
      <c r="C1833" s="227">
        <f t="shared" si="3"/>
        <v>106.9166667</v>
      </c>
      <c r="D1833" s="246" t="s">
        <v>16480</v>
      </c>
      <c r="E1833" s="248">
        <v>1283.0</v>
      </c>
      <c r="F1833" s="248">
        <v>21486.72</v>
      </c>
    </row>
    <row r="1834">
      <c r="A1834" s="241" t="str">
        <f t="shared" si="1"/>
        <v>ME0001101506-USA</v>
      </c>
      <c r="B1834" s="241" t="str">
        <f t="shared" si="2"/>
        <v>Karma Book - USA</v>
      </c>
      <c r="C1834" s="227">
        <f t="shared" si="3"/>
        <v>0.25</v>
      </c>
      <c r="D1834" s="246" t="s">
        <v>18279</v>
      </c>
      <c r="E1834" s="248">
        <v>3.0</v>
      </c>
      <c r="F1834" s="248">
        <v>53.58</v>
      </c>
    </row>
    <row r="1835">
      <c r="A1835" s="241" t="str">
        <f t="shared" si="1"/>
        <v>ME0001201500</v>
      </c>
      <c r="B1835" s="241" t="str">
        <f t="shared" si="2"/>
        <v>Eternal Echoes - A Book Of Poems (1994-2021)</v>
      </c>
      <c r="C1835" s="227">
        <f t="shared" si="3"/>
        <v>11.33333333</v>
      </c>
      <c r="D1835" s="246" t="s">
        <v>16482</v>
      </c>
      <c r="E1835" s="248">
        <v>136.0</v>
      </c>
      <c r="F1835" s="248">
        <v>2238.19</v>
      </c>
    </row>
    <row r="1836">
      <c r="A1836" s="241" t="str">
        <f t="shared" si="1"/>
        <v>ME0002701500</v>
      </c>
      <c r="B1836" s="241" t="str">
        <f t="shared" si="2"/>
        <v>English Joy 24x7</v>
      </c>
      <c r="C1836" s="227">
        <f t="shared" si="3"/>
        <v>16.25</v>
      </c>
      <c r="D1836" s="246" t="s">
        <v>16483</v>
      </c>
      <c r="E1836" s="248">
        <v>195.0</v>
      </c>
      <c r="F1836" s="248">
        <v>1122.8</v>
      </c>
    </row>
    <row r="1837">
      <c r="A1837" s="241" t="str">
        <f t="shared" si="1"/>
        <v>ME0002801500</v>
      </c>
      <c r="B1837" s="241" t="str">
        <f t="shared" si="2"/>
        <v>English Pebbles of Wisdom Vol 1</v>
      </c>
      <c r="C1837" s="227">
        <f t="shared" si="3"/>
        <v>13.33333333</v>
      </c>
      <c r="D1837" s="246" t="s">
        <v>16484</v>
      </c>
      <c r="E1837" s="248">
        <v>160.0</v>
      </c>
      <c r="F1837" s="248">
        <v>1042.0</v>
      </c>
    </row>
    <row r="1838">
      <c r="A1838" s="241" t="str">
        <f t="shared" si="1"/>
        <v>ME0003401500</v>
      </c>
      <c r="B1838" s="241" t="str">
        <f t="shared" si="2"/>
        <v>English Himalayan Lust</v>
      </c>
      <c r="C1838" s="227">
        <f t="shared" si="3"/>
        <v>14.33333333</v>
      </c>
      <c r="D1838" s="246" t="s">
        <v>16485</v>
      </c>
      <c r="E1838" s="248">
        <v>172.0</v>
      </c>
      <c r="F1838" s="248">
        <v>1992.8</v>
      </c>
    </row>
    <row r="1839">
      <c r="A1839" s="241" t="str">
        <f t="shared" si="1"/>
        <v>ME0003501500</v>
      </c>
      <c r="B1839" s="241" t="str">
        <f t="shared" si="2"/>
        <v>English Midnights with the Mystic</v>
      </c>
      <c r="C1839" s="227">
        <f t="shared" si="3"/>
        <v>4.583333333</v>
      </c>
      <c r="D1839" s="246" t="s">
        <v>16486</v>
      </c>
      <c r="E1839" s="248">
        <v>55.0</v>
      </c>
      <c r="F1839" s="248">
        <v>702.0</v>
      </c>
    </row>
    <row r="1840">
      <c r="A1840" s="241" t="str">
        <f t="shared" si="1"/>
        <v>ME0003601500</v>
      </c>
      <c r="B1840" s="241" t="str">
        <f t="shared" si="2"/>
        <v>English Dont Polish Your Ignorance It may Shine</v>
      </c>
      <c r="C1840" s="227">
        <f t="shared" si="3"/>
        <v>9.916666667</v>
      </c>
      <c r="D1840" s="246" t="s">
        <v>16487</v>
      </c>
      <c r="E1840" s="248">
        <v>119.0</v>
      </c>
      <c r="F1840" s="248">
        <v>1362.6</v>
      </c>
    </row>
    <row r="1841">
      <c r="A1841" s="241" t="str">
        <f t="shared" si="1"/>
        <v>ME0003701500</v>
      </c>
      <c r="B1841" s="241" t="str">
        <f t="shared" si="2"/>
        <v>English Of Mystics and Mistakes</v>
      </c>
      <c r="C1841" s="227">
        <f t="shared" si="3"/>
        <v>11.25</v>
      </c>
      <c r="D1841" s="246" t="s">
        <v>16488</v>
      </c>
      <c r="E1841" s="248">
        <v>135.0</v>
      </c>
      <c r="F1841" s="248">
        <v>1760.0</v>
      </c>
    </row>
    <row r="1842">
      <c r="A1842" s="241" t="str">
        <f t="shared" si="1"/>
        <v>ME0003801500</v>
      </c>
      <c r="B1842" s="241" t="str">
        <f t="shared" si="2"/>
        <v>English Life And Death In One Breath</v>
      </c>
      <c r="C1842" s="227">
        <f t="shared" si="3"/>
        <v>11.25</v>
      </c>
      <c r="D1842" s="246" t="s">
        <v>16489</v>
      </c>
      <c r="E1842" s="248">
        <v>135.0</v>
      </c>
      <c r="F1842" s="248">
        <v>1343.24</v>
      </c>
    </row>
    <row r="1843">
      <c r="A1843" s="241" t="str">
        <f t="shared" si="1"/>
        <v>ME0003901500</v>
      </c>
      <c r="B1843" s="241" t="str">
        <f t="shared" si="2"/>
        <v>English Body The Greatest Gadget</v>
      </c>
      <c r="C1843" s="227">
        <f t="shared" si="3"/>
        <v>26.91666667</v>
      </c>
      <c r="D1843" s="246" t="s">
        <v>16490</v>
      </c>
      <c r="E1843" s="248">
        <v>323.0</v>
      </c>
      <c r="F1843" s="248">
        <v>1779.3</v>
      </c>
    </row>
    <row r="1844">
      <c r="A1844" s="241" t="str">
        <f t="shared" si="1"/>
        <v>ME0004001500</v>
      </c>
      <c r="B1844" s="241" t="str">
        <f t="shared" si="2"/>
        <v>English Mystics Musings Soft</v>
      </c>
      <c r="C1844" s="227">
        <f t="shared" si="3"/>
        <v>40.25</v>
      </c>
      <c r="D1844" s="246" t="s">
        <v>16491</v>
      </c>
      <c r="E1844" s="248">
        <v>483.0</v>
      </c>
      <c r="F1844" s="248">
        <v>8749.44</v>
      </c>
    </row>
    <row r="1845">
      <c r="A1845" s="241" t="str">
        <f t="shared" si="1"/>
        <v>ME0004002300</v>
      </c>
      <c r="B1845" s="241" t="str">
        <f t="shared" si="2"/>
        <v>Tamil-Mystic-Musings</v>
      </c>
      <c r="C1845" s="227">
        <f t="shared" si="3"/>
        <v>0.5</v>
      </c>
      <c r="D1845" s="246" t="s">
        <v>16492</v>
      </c>
      <c r="E1845" s="248">
        <v>6.0</v>
      </c>
      <c r="F1845" s="248">
        <v>70.0</v>
      </c>
    </row>
    <row r="1846">
      <c r="A1846" s="241" t="str">
        <f t="shared" si="1"/>
        <v>ME0004101500</v>
      </c>
      <c r="B1846" s="241" t="str">
        <f t="shared" si="2"/>
        <v>English Encounter the Enlightened</v>
      </c>
      <c r="C1846" s="227">
        <f t="shared" si="3"/>
        <v>6.083333333</v>
      </c>
      <c r="D1846" s="246" t="s">
        <v>16494</v>
      </c>
      <c r="E1846" s="248">
        <v>73.0</v>
      </c>
      <c r="F1846" s="248">
        <v>730.0</v>
      </c>
    </row>
    <row r="1847">
      <c r="A1847" s="241" t="str">
        <f t="shared" si="1"/>
        <v>ME0004102300</v>
      </c>
      <c r="B1847" s="241" t="str">
        <f t="shared" si="2"/>
        <v>Tamil-Encounter-the-Enlightened</v>
      </c>
      <c r="C1847" s="227">
        <f t="shared" si="3"/>
        <v>0.08333333333</v>
      </c>
      <c r="D1847" s="246" t="s">
        <v>16495</v>
      </c>
      <c r="E1847" s="248">
        <v>1.0</v>
      </c>
      <c r="F1847" s="248">
        <v>10.0</v>
      </c>
    </row>
    <row r="1848">
      <c r="A1848" s="241" t="str">
        <f t="shared" si="1"/>
        <v>ME0004201500</v>
      </c>
      <c r="B1848" s="241" t="str">
        <f t="shared" si="2"/>
        <v>English A Guru Always Takes You For A Ride</v>
      </c>
      <c r="C1848" s="227">
        <f t="shared" si="3"/>
        <v>2.916666667</v>
      </c>
      <c r="D1848" s="246" t="s">
        <v>16497</v>
      </c>
      <c r="E1848" s="248">
        <v>35.0</v>
      </c>
      <c r="F1848" s="248">
        <v>105.0</v>
      </c>
    </row>
    <row r="1849">
      <c r="A1849" s="241" t="str">
        <f t="shared" si="1"/>
        <v>ME0004301500</v>
      </c>
      <c r="B1849" s="241" t="str">
        <f t="shared" si="2"/>
        <v>English Eternal Echoes</v>
      </c>
      <c r="C1849" s="227">
        <f t="shared" si="3"/>
        <v>3</v>
      </c>
      <c r="D1849" s="246" t="s">
        <v>16499</v>
      </c>
      <c r="E1849" s="248">
        <v>36.0</v>
      </c>
      <c r="F1849" s="248">
        <v>205.4</v>
      </c>
    </row>
    <row r="1850">
      <c r="A1850" s="241" t="str">
        <f t="shared" si="1"/>
        <v>ME0004401500</v>
      </c>
      <c r="B1850" s="241" t="str">
        <f t="shared" si="2"/>
        <v>English Ambition to Vision and Greed is God</v>
      </c>
      <c r="C1850" s="227">
        <f t="shared" si="3"/>
        <v>16.41666667</v>
      </c>
      <c r="D1850" s="246" t="s">
        <v>16503</v>
      </c>
      <c r="E1850" s="248">
        <v>197.0</v>
      </c>
      <c r="F1850" s="248">
        <v>1198.8</v>
      </c>
    </row>
    <row r="1851">
      <c r="A1851" s="241" t="str">
        <f t="shared" si="1"/>
        <v>ME0004501500</v>
      </c>
      <c r="B1851" s="241" t="str">
        <f t="shared" si="2"/>
        <v>English Sacred Space for Self Transformation</v>
      </c>
      <c r="C1851" s="227">
        <f t="shared" si="3"/>
        <v>6.75</v>
      </c>
      <c r="D1851" s="246" t="s">
        <v>16504</v>
      </c>
      <c r="E1851" s="248">
        <v>81.0</v>
      </c>
      <c r="F1851" s="248">
        <v>355.0</v>
      </c>
    </row>
    <row r="1852">
      <c r="A1852" s="241" t="str">
        <f t="shared" si="1"/>
        <v>ME0004601500</v>
      </c>
      <c r="B1852" s="241" t="str">
        <f t="shared" si="2"/>
        <v>English Circus of the Mind</v>
      </c>
      <c r="C1852" s="227">
        <f t="shared" si="3"/>
        <v>1.75</v>
      </c>
      <c r="D1852" s="246" t="s">
        <v>16506</v>
      </c>
      <c r="E1852" s="248">
        <v>21.0</v>
      </c>
      <c r="F1852" s="248">
        <v>71.0</v>
      </c>
    </row>
    <row r="1853">
      <c r="A1853" s="241" t="str">
        <f t="shared" si="1"/>
        <v>ME0004701500</v>
      </c>
      <c r="B1853" s="241" t="str">
        <f t="shared" si="2"/>
        <v>English Sadhguru A Convex View</v>
      </c>
      <c r="C1853" s="227">
        <f t="shared" si="3"/>
        <v>0.1666666667</v>
      </c>
      <c r="D1853" s="246" t="s">
        <v>16508</v>
      </c>
      <c r="E1853" s="248">
        <v>2.0</v>
      </c>
      <c r="F1853" s="248">
        <v>170.0</v>
      </c>
    </row>
    <row r="1854">
      <c r="A1854" s="241" t="str">
        <f t="shared" si="1"/>
        <v>ME0004801500</v>
      </c>
      <c r="B1854" s="241" t="str">
        <f t="shared" si="2"/>
        <v>English Mystics Musings Hard</v>
      </c>
      <c r="C1854" s="227">
        <f t="shared" si="3"/>
        <v>1.583333333</v>
      </c>
      <c r="D1854" s="246" t="s">
        <v>16510</v>
      </c>
      <c r="E1854" s="248">
        <v>19.0</v>
      </c>
      <c r="F1854" s="248">
        <v>305.26</v>
      </c>
    </row>
    <row r="1855">
      <c r="A1855" s="241" t="str">
        <f t="shared" si="1"/>
        <v>ME0005602300</v>
      </c>
      <c r="B1855" s="241" t="str">
        <f t="shared" si="2"/>
        <v>Dhyanalingam-Guru-Thanda-Guru</v>
      </c>
      <c r="C1855" s="227">
        <f t="shared" si="3"/>
        <v>0.1666666667</v>
      </c>
      <c r="D1855" s="246" t="s">
        <v>16511</v>
      </c>
      <c r="E1855" s="248">
        <v>2.0</v>
      </c>
      <c r="F1855" s="248">
        <v>4.0</v>
      </c>
    </row>
    <row r="1856">
      <c r="A1856" s="241" t="str">
        <f t="shared" si="1"/>
        <v>ME0005801500</v>
      </c>
      <c r="B1856" s="241" t="str">
        <f t="shared" si="2"/>
        <v>English Pebbles Of Wisdom Vol 2</v>
      </c>
      <c r="C1856" s="227">
        <f t="shared" si="3"/>
        <v>13.58333333</v>
      </c>
      <c r="D1856" s="246" t="s">
        <v>16513</v>
      </c>
      <c r="E1856" s="248">
        <v>163.0</v>
      </c>
      <c r="F1856" s="248">
        <v>1061.0</v>
      </c>
    </row>
    <row r="1857">
      <c r="A1857" s="241" t="str">
        <f t="shared" si="1"/>
        <v>ME0007316900</v>
      </c>
      <c r="B1857" s="241" t="str">
        <f t="shared" si="2"/>
        <v>Photo-Book-Big</v>
      </c>
      <c r="C1857" s="227">
        <f t="shared" si="3"/>
        <v>0.1666666667</v>
      </c>
      <c r="D1857" s="246" t="s">
        <v>16514</v>
      </c>
      <c r="E1857" s="248">
        <v>2.0</v>
      </c>
      <c r="F1857" s="248">
        <v>570.0</v>
      </c>
    </row>
    <row r="1858">
      <c r="A1858" s="241" t="str">
        <f t="shared" si="1"/>
        <v>ME0007317000</v>
      </c>
      <c r="B1858" s="241" t="str">
        <f t="shared" si="2"/>
        <v>Photo-Book-Small</v>
      </c>
      <c r="C1858" s="227">
        <f t="shared" si="3"/>
        <v>0.6666666667</v>
      </c>
      <c r="D1858" s="246" t="s">
        <v>16517</v>
      </c>
      <c r="E1858" s="248">
        <v>8.0</v>
      </c>
      <c r="F1858" s="248">
        <v>1280.0</v>
      </c>
    </row>
    <row r="1859">
      <c r="A1859" s="241" t="str">
        <f t="shared" si="1"/>
        <v>ME0007501500</v>
      </c>
      <c r="B1859" s="241" t="str">
        <f t="shared" si="2"/>
        <v>English A Taste of Well Being</v>
      </c>
      <c r="C1859" s="227">
        <f t="shared" si="3"/>
        <v>79.16666667</v>
      </c>
      <c r="D1859" s="246" t="s">
        <v>16518</v>
      </c>
      <c r="E1859" s="248">
        <v>950.0</v>
      </c>
      <c r="F1859" s="248">
        <v>11643.62</v>
      </c>
    </row>
    <row r="1860">
      <c r="A1860" s="241" t="str">
        <f t="shared" si="1"/>
        <v>ME0007701500</v>
      </c>
      <c r="B1860" s="241" t="str">
        <f t="shared" si="2"/>
        <v>Youth and Truth - Unplug with Sadhguru</v>
      </c>
      <c r="C1860" s="227">
        <f t="shared" si="3"/>
        <v>11.25</v>
      </c>
      <c r="D1860" s="246" t="s">
        <v>16519</v>
      </c>
      <c r="E1860" s="248">
        <v>135.0</v>
      </c>
      <c r="F1860" s="248">
        <v>837.0</v>
      </c>
    </row>
    <row r="1861">
      <c r="A1861" s="241" t="str">
        <f t="shared" si="1"/>
        <v>ME0007901500</v>
      </c>
      <c r="B1861" s="241" t="str">
        <f t="shared" si="2"/>
        <v>Relationships-Emotion-DualBook</v>
      </c>
      <c r="C1861" s="227">
        <f t="shared" si="3"/>
        <v>20.16666667</v>
      </c>
      <c r="D1861" s="246" t="s">
        <v>16520</v>
      </c>
      <c r="E1861" s="248">
        <v>242.0</v>
      </c>
      <c r="F1861" s="248">
        <v>2685.16</v>
      </c>
    </row>
    <row r="1862">
      <c r="A1862" s="241" t="str">
        <f t="shared" si="1"/>
        <v>ME0008101506</v>
      </c>
      <c r="B1862" s="241" t="str">
        <f t="shared" si="2"/>
        <v>Taste of Isha Cookbook</v>
      </c>
      <c r="C1862" s="227">
        <f t="shared" si="3"/>
        <v>96.66666667</v>
      </c>
      <c r="D1862" s="246" t="s">
        <v>16521</v>
      </c>
      <c r="E1862" s="248">
        <v>1160.0</v>
      </c>
      <c r="F1862" s="248">
        <v>15760.92</v>
      </c>
    </row>
    <row r="1863">
      <c r="A1863" s="241" t="str">
        <f t="shared" si="1"/>
        <v>ME0008101506-USA</v>
      </c>
      <c r="B1863" s="241" t="str">
        <f t="shared" si="2"/>
        <v>Taste of Isha Cookbook - USA</v>
      </c>
      <c r="C1863" s="227">
        <f t="shared" si="3"/>
        <v>1.416666667</v>
      </c>
      <c r="D1863" s="246" t="s">
        <v>18280</v>
      </c>
      <c r="E1863" s="248">
        <v>17.0</v>
      </c>
      <c r="F1863" s="248">
        <v>182.24</v>
      </c>
    </row>
    <row r="1864">
      <c r="A1864" s="241" t="str">
        <f t="shared" si="1"/>
        <v>ME0008301506</v>
      </c>
      <c r="B1864" s="241" t="str">
        <f t="shared" si="2"/>
        <v>Death An-Inside-Story</v>
      </c>
      <c r="C1864" s="227">
        <f t="shared" si="3"/>
        <v>4.25</v>
      </c>
      <c r="D1864" s="246" t="s">
        <v>16527</v>
      </c>
      <c r="E1864" s="248">
        <v>51.0</v>
      </c>
      <c r="F1864" s="248">
        <v>504.05</v>
      </c>
    </row>
    <row r="1865">
      <c r="A1865" s="241" t="str">
        <f t="shared" si="1"/>
        <v>ME0008501500</v>
      </c>
      <c r="B1865" s="241" t="str">
        <f t="shared" si="2"/>
        <v>English Creation to Creator</v>
      </c>
      <c r="C1865" s="227">
        <f t="shared" si="3"/>
        <v>1.416666667</v>
      </c>
      <c r="D1865" s="246" t="s">
        <v>16531</v>
      </c>
      <c r="E1865" s="248">
        <v>17.0</v>
      </c>
      <c r="F1865" s="248">
        <v>51.0</v>
      </c>
    </row>
    <row r="1866">
      <c r="A1866" s="241" t="str">
        <f t="shared" si="1"/>
        <v>ME0008901500</v>
      </c>
      <c r="B1866" s="241" t="str">
        <f t="shared" si="2"/>
        <v>English Inner Management</v>
      </c>
      <c r="C1866" s="227">
        <f t="shared" si="3"/>
        <v>5.666666667</v>
      </c>
      <c r="D1866" s="246" t="s">
        <v>16537</v>
      </c>
      <c r="E1866" s="248">
        <v>68.0</v>
      </c>
      <c r="F1866" s="248">
        <v>294.0</v>
      </c>
    </row>
    <row r="1867">
      <c r="A1867" s="241" t="str">
        <f t="shared" si="1"/>
        <v>ME0009201500</v>
      </c>
      <c r="B1867" s="241" t="str">
        <f t="shared" si="2"/>
        <v>English Sexuality and Divine</v>
      </c>
      <c r="C1867" s="227">
        <f t="shared" si="3"/>
        <v>3.25</v>
      </c>
      <c r="D1867" s="246" t="s">
        <v>16539</v>
      </c>
      <c r="E1867" s="248">
        <v>39.0</v>
      </c>
      <c r="F1867" s="248">
        <v>117.0</v>
      </c>
    </row>
    <row r="1868">
      <c r="A1868" s="241" t="str">
        <f t="shared" si="1"/>
        <v>ME0009401500</v>
      </c>
      <c r="B1868" s="241" t="str">
        <f t="shared" si="2"/>
        <v>English Why Suffering</v>
      </c>
      <c r="C1868" s="227">
        <f t="shared" si="3"/>
        <v>1</v>
      </c>
      <c r="D1868" s="246" t="s">
        <v>16543</v>
      </c>
      <c r="E1868" s="248">
        <v>12.0</v>
      </c>
      <c r="F1868" s="248">
        <v>36.0</v>
      </c>
    </row>
    <row r="1869">
      <c r="A1869" s="241" t="str">
        <f t="shared" si="1"/>
        <v>ME0009501500</v>
      </c>
      <c r="B1869" s="241" t="str">
        <f t="shared" si="2"/>
        <v>English Ancient Technology</v>
      </c>
      <c r="C1869" s="227">
        <f t="shared" si="3"/>
        <v>4</v>
      </c>
      <c r="D1869" s="246" t="s">
        <v>16545</v>
      </c>
      <c r="E1869" s="248">
        <v>48.0</v>
      </c>
      <c r="F1869" s="248">
        <v>228.0</v>
      </c>
    </row>
    <row r="1870">
      <c r="A1870" s="241" t="str">
        <f t="shared" si="1"/>
        <v>ME0009601500</v>
      </c>
      <c r="B1870" s="241" t="str">
        <f t="shared" si="2"/>
        <v>English Good and Bad Divides The World</v>
      </c>
      <c r="C1870" s="227">
        <f t="shared" si="3"/>
        <v>0.4166666667</v>
      </c>
      <c r="D1870" s="246" t="s">
        <v>16547</v>
      </c>
      <c r="E1870" s="248">
        <v>5.0</v>
      </c>
      <c r="F1870" s="248">
        <v>23.0</v>
      </c>
    </row>
    <row r="1871">
      <c r="A1871" s="241" t="str">
        <f t="shared" si="1"/>
        <v>ME0009701500</v>
      </c>
      <c r="B1871" s="241" t="str">
        <f t="shared" si="2"/>
        <v>English Enlightenment What It Is</v>
      </c>
      <c r="C1871" s="227">
        <f t="shared" si="3"/>
        <v>2.333333333</v>
      </c>
      <c r="D1871" s="246" t="s">
        <v>16549</v>
      </c>
      <c r="E1871" s="248">
        <v>28.0</v>
      </c>
      <c r="F1871" s="248">
        <v>102.0</v>
      </c>
    </row>
    <row r="1872">
      <c r="A1872" s="241" t="str">
        <f t="shared" si="1"/>
        <v>ME0013502300</v>
      </c>
      <c r="B1872" s="241" t="str">
        <f t="shared" si="2"/>
        <v>Tamil-Velliyangiri</v>
      </c>
      <c r="C1872" s="227">
        <f t="shared" si="3"/>
        <v>0.08333333333</v>
      </c>
      <c r="D1872" s="246" t="s">
        <v>16551</v>
      </c>
      <c r="E1872" s="248">
        <v>1.0</v>
      </c>
      <c r="F1872" s="248">
        <v>3.0</v>
      </c>
    </row>
    <row r="1873">
      <c r="A1873" s="241" t="str">
        <f t="shared" si="1"/>
        <v>ME0014401500</v>
      </c>
      <c r="B1873" s="241" t="str">
        <f t="shared" si="2"/>
        <v>English YOU A Spiritual Possibility</v>
      </c>
      <c r="C1873" s="227">
        <f t="shared" si="3"/>
        <v>0.8333333333</v>
      </c>
      <c r="D1873" s="246" t="s">
        <v>16553</v>
      </c>
      <c r="E1873" s="248">
        <v>10.0</v>
      </c>
      <c r="F1873" s="248">
        <v>435.0</v>
      </c>
    </row>
    <row r="1874">
      <c r="A1874" s="241" t="str">
        <f t="shared" si="1"/>
        <v>ME0014501500</v>
      </c>
      <c r="B1874" s="241" t="str">
        <f t="shared" si="2"/>
        <v>English Dhyanalinga Temple Brochure</v>
      </c>
      <c r="C1874" s="227">
        <f t="shared" si="3"/>
        <v>3.166666667</v>
      </c>
      <c r="D1874" s="246" t="s">
        <v>16557</v>
      </c>
      <c r="E1874" s="248">
        <v>38.0</v>
      </c>
      <c r="F1874" s="248">
        <v>114.0</v>
      </c>
    </row>
    <row r="1875">
      <c r="A1875" s="241" t="str">
        <f t="shared" si="1"/>
        <v>ME0014601500</v>
      </c>
      <c r="B1875" s="241" t="str">
        <f t="shared" si="2"/>
        <v>Small-Book-6-GiftSet</v>
      </c>
      <c r="C1875" s="227">
        <f t="shared" si="3"/>
        <v>3.5</v>
      </c>
      <c r="D1875" s="246" t="s">
        <v>16561</v>
      </c>
      <c r="E1875" s="248">
        <v>42.0</v>
      </c>
      <c r="F1875" s="248">
        <v>168.0</v>
      </c>
    </row>
    <row r="1876">
      <c r="A1876" s="241" t="str">
        <f t="shared" si="1"/>
        <v>ME0014701500</v>
      </c>
      <c r="B1876" s="241" t="str">
        <f t="shared" si="2"/>
        <v>Large-Book-7-GiftSet</v>
      </c>
      <c r="C1876" s="227">
        <f t="shared" si="3"/>
        <v>3.083333333</v>
      </c>
      <c r="D1876" s="246" t="s">
        <v>16564</v>
      </c>
      <c r="E1876" s="248">
        <v>37.0</v>
      </c>
      <c r="F1876" s="248">
        <v>442.0</v>
      </c>
    </row>
    <row r="1877">
      <c r="A1877" s="241" t="str">
        <f t="shared" si="1"/>
        <v>ME0014810300</v>
      </c>
      <c r="B1877" s="241" t="str">
        <f t="shared" si="2"/>
        <v>AdiYogi-Photo</v>
      </c>
      <c r="C1877" s="227">
        <f t="shared" si="3"/>
        <v>0.5</v>
      </c>
      <c r="D1877" s="246" t="s">
        <v>16567</v>
      </c>
      <c r="E1877" s="248">
        <v>6.0</v>
      </c>
      <c r="F1877" s="248">
        <v>30.0</v>
      </c>
    </row>
    <row r="1878">
      <c r="A1878" s="241" t="str">
        <f t="shared" si="1"/>
        <v>ME0015000200</v>
      </c>
      <c r="B1878" s="241" t="str">
        <f t="shared" si="2"/>
        <v>AdiYogi-Acrylic-Stand-Photo</v>
      </c>
      <c r="C1878" s="227">
        <f t="shared" si="3"/>
        <v>3.333333333</v>
      </c>
      <c r="D1878" s="246" t="s">
        <v>16571</v>
      </c>
      <c r="E1878" s="248">
        <v>40.0</v>
      </c>
      <c r="F1878" s="248">
        <v>195.88</v>
      </c>
    </row>
    <row r="1879">
      <c r="A1879" s="241" t="str">
        <f t="shared" si="1"/>
        <v>ME0015200000</v>
      </c>
      <c r="B1879" s="241" t="str">
        <f t="shared" si="2"/>
        <v>Adiyogi Car Stand</v>
      </c>
      <c r="C1879" s="227">
        <f t="shared" si="3"/>
        <v>14.5</v>
      </c>
      <c r="D1879" s="246" t="s">
        <v>16573</v>
      </c>
      <c r="E1879" s="248">
        <v>174.0</v>
      </c>
      <c r="F1879" s="248">
        <v>593.5</v>
      </c>
    </row>
    <row r="1880">
      <c r="A1880" s="241" t="str">
        <f t="shared" si="1"/>
        <v>ME0015300000</v>
      </c>
      <c r="B1880" s="241" t="str">
        <f t="shared" si="2"/>
        <v>AdiYogi-Wooden-Photo</v>
      </c>
      <c r="C1880" s="227">
        <f t="shared" si="3"/>
        <v>1.083333333</v>
      </c>
      <c r="D1880" s="246" t="s">
        <v>16574</v>
      </c>
      <c r="E1880" s="248">
        <v>13.0</v>
      </c>
      <c r="F1880" s="248">
        <v>49.48</v>
      </c>
    </row>
    <row r="1881">
      <c r="A1881" s="241" t="str">
        <f t="shared" si="1"/>
        <v>ME0015708400</v>
      </c>
      <c r="B1881" s="241" t="str">
        <f t="shared" si="2"/>
        <v>AdiYogi-4 (4x6)</v>
      </c>
      <c r="C1881" s="227">
        <f t="shared" si="3"/>
        <v>3.666666667</v>
      </c>
      <c r="D1881" s="246" t="s">
        <v>16580</v>
      </c>
      <c r="E1881" s="248">
        <v>44.0</v>
      </c>
      <c r="F1881" s="248">
        <v>440.0</v>
      </c>
    </row>
    <row r="1882">
      <c r="A1882" s="241" t="str">
        <f t="shared" si="1"/>
        <v>ME0015710100</v>
      </c>
      <c r="B1882" s="241" t="str">
        <f t="shared" si="2"/>
        <v>AdiYogi-4 (8x12)</v>
      </c>
      <c r="C1882" s="227">
        <f t="shared" si="3"/>
        <v>1.916666667</v>
      </c>
      <c r="D1882" s="246" t="s">
        <v>16583</v>
      </c>
      <c r="E1882" s="248">
        <v>23.0</v>
      </c>
      <c r="F1882" s="248">
        <v>204.93</v>
      </c>
    </row>
    <row r="1883">
      <c r="A1883" s="241" t="str">
        <f t="shared" si="1"/>
        <v>ME0015711500</v>
      </c>
      <c r="B1883" s="241" t="str">
        <f t="shared" si="2"/>
        <v>AdiYogi-4 (12x18)</v>
      </c>
      <c r="C1883" s="227">
        <f t="shared" si="3"/>
        <v>0.4166666667</v>
      </c>
      <c r="D1883" s="246" t="s">
        <v>16586</v>
      </c>
      <c r="E1883" s="248">
        <v>5.0</v>
      </c>
      <c r="F1883" s="248">
        <v>168.66</v>
      </c>
    </row>
    <row r="1884">
      <c r="A1884" s="241" t="str">
        <f t="shared" si="1"/>
        <v>ME0016300000</v>
      </c>
      <c r="B1884" s="241" t="str">
        <f t="shared" si="2"/>
        <v>Car-Stand-Photo</v>
      </c>
      <c r="C1884" s="227">
        <f t="shared" si="3"/>
        <v>6.916666667</v>
      </c>
      <c r="D1884" s="246" t="s">
        <v>16590</v>
      </c>
      <c r="E1884" s="248">
        <v>83.0</v>
      </c>
      <c r="F1884" s="248">
        <v>363.42</v>
      </c>
    </row>
    <row r="1885">
      <c r="A1885" s="241" t="str">
        <f t="shared" si="1"/>
        <v>ME0016600000</v>
      </c>
      <c r="B1885" s="241" t="str">
        <f t="shared" si="2"/>
        <v>Photos-DL-Lamination-Cards</v>
      </c>
      <c r="C1885" s="227">
        <f t="shared" si="3"/>
        <v>27.58333333</v>
      </c>
      <c r="D1885" s="246" t="s">
        <v>16591</v>
      </c>
      <c r="E1885" s="248">
        <v>331.0</v>
      </c>
      <c r="F1885" s="248">
        <v>318.4</v>
      </c>
    </row>
    <row r="1886">
      <c r="A1886" s="241" t="str">
        <f t="shared" si="1"/>
        <v>ME0016600000</v>
      </c>
      <c r="B1886" s="241" t="str">
        <f t="shared" si="2"/>
        <v>Photos-DL-Lamination-Cards (2)</v>
      </c>
      <c r="C1886" s="227">
        <f t="shared" si="3"/>
        <v>1.333333333</v>
      </c>
      <c r="D1886" s="246" t="s">
        <v>18281</v>
      </c>
      <c r="E1886" s="248">
        <v>16.0</v>
      </c>
      <c r="F1886" s="248">
        <v>25.0</v>
      </c>
    </row>
    <row r="1887">
      <c r="A1887" s="241" t="str">
        <f t="shared" si="1"/>
        <v>ME0016709000</v>
      </c>
      <c r="B1887" s="241" t="str">
        <f t="shared" si="2"/>
        <v>Dhyanalinga - Black Background, White Sash (4x6)</v>
      </c>
      <c r="C1887" s="227">
        <f t="shared" si="3"/>
        <v>3.583333333</v>
      </c>
      <c r="D1887" s="246" t="s">
        <v>16592</v>
      </c>
      <c r="E1887" s="248">
        <v>43.0</v>
      </c>
      <c r="F1887" s="248">
        <v>515.08</v>
      </c>
    </row>
    <row r="1888">
      <c r="A1888" s="241" t="str">
        <f t="shared" si="1"/>
        <v>ME0016709000-USA</v>
      </c>
      <c r="B1888" s="241" t="str">
        <f t="shared" si="2"/>
        <v>Dhyanalinga - Black Background, White Sash - USA</v>
      </c>
      <c r="C1888" s="227">
        <f t="shared" si="3"/>
        <v>0.08333333333</v>
      </c>
      <c r="D1888" s="246" t="s">
        <v>18282</v>
      </c>
      <c r="E1888" s="248">
        <v>1.0</v>
      </c>
      <c r="F1888" s="248">
        <v>11.05</v>
      </c>
    </row>
    <row r="1889">
      <c r="A1889" s="241" t="str">
        <f t="shared" si="1"/>
        <v>ME0016710100</v>
      </c>
      <c r="B1889" s="241" t="str">
        <f t="shared" si="2"/>
        <v>Dhyanalinga - Black Background, White Sash (8x12)</v>
      </c>
      <c r="C1889" s="227">
        <f t="shared" si="3"/>
        <v>0.4166666667</v>
      </c>
      <c r="D1889" s="246" t="s">
        <v>16593</v>
      </c>
      <c r="E1889" s="248">
        <v>5.0</v>
      </c>
      <c r="F1889" s="248">
        <v>107.0</v>
      </c>
    </row>
    <row r="1890">
      <c r="A1890" s="241" t="str">
        <f t="shared" si="1"/>
        <v>ME0016710900</v>
      </c>
      <c r="B1890" s="241" t="str">
        <f t="shared" si="2"/>
        <v>Dhyanalinga - Black Background, White Sash (10x15)</v>
      </c>
      <c r="C1890" s="227">
        <f t="shared" si="3"/>
        <v>1.583333333</v>
      </c>
      <c r="D1890" s="246" t="s">
        <v>16594</v>
      </c>
      <c r="E1890" s="248">
        <v>19.0</v>
      </c>
      <c r="F1890" s="248">
        <v>333.65</v>
      </c>
    </row>
    <row r="1891">
      <c r="A1891" s="241" t="str">
        <f t="shared" si="1"/>
        <v>ME0017009000</v>
      </c>
      <c r="B1891" s="241" t="str">
        <f t="shared" si="2"/>
        <v>Photos-DL-Red-Background-White-Sash (6x4)</v>
      </c>
      <c r="C1891" s="227">
        <f t="shared" si="3"/>
        <v>0.25</v>
      </c>
      <c r="D1891" s="246" t="s">
        <v>16597</v>
      </c>
      <c r="E1891" s="248">
        <v>3.0</v>
      </c>
      <c r="F1891" s="248">
        <v>3.39</v>
      </c>
    </row>
    <row r="1892">
      <c r="A1892" s="241" t="str">
        <f t="shared" si="1"/>
        <v>ME0017209000</v>
      </c>
      <c r="B1892" s="241" t="str">
        <f t="shared" si="2"/>
        <v>Photos-DL-Red-Background-Red-Sash-Candles-Lit (6x4)</v>
      </c>
      <c r="C1892" s="227">
        <f t="shared" si="3"/>
        <v>0.08333333333</v>
      </c>
      <c r="D1892" s="246" t="s">
        <v>16600</v>
      </c>
      <c r="E1892" s="248">
        <v>1.0</v>
      </c>
      <c r="F1892" s="248">
        <v>5.0</v>
      </c>
    </row>
    <row r="1893">
      <c r="A1893" s="241" t="str">
        <f t="shared" si="1"/>
        <v>ME0017210500</v>
      </c>
      <c r="B1893" s="241" t="str">
        <f t="shared" si="2"/>
        <v>Photos-DL-Red-Background-Red-Sash-Candles-Lit (10x12)</v>
      </c>
      <c r="C1893" s="227">
        <f t="shared" si="3"/>
        <v>0.3333333333</v>
      </c>
      <c r="D1893" s="246" t="s">
        <v>16602</v>
      </c>
      <c r="E1893" s="248">
        <v>4.0</v>
      </c>
      <c r="F1893" s="248">
        <v>116.0</v>
      </c>
    </row>
    <row r="1894">
      <c r="A1894" s="241" t="str">
        <f t="shared" si="1"/>
        <v>ME0017509000</v>
      </c>
      <c r="B1894" s="241" t="str">
        <f t="shared" si="2"/>
        <v>DB201 Dhyanalinga Photo (6x4)</v>
      </c>
      <c r="C1894" s="227">
        <f t="shared" si="3"/>
        <v>0.1666666667</v>
      </c>
      <c r="D1894" s="246" t="s">
        <v>16606</v>
      </c>
      <c r="E1894" s="248">
        <v>2.0</v>
      </c>
      <c r="F1894" s="248">
        <v>15.0</v>
      </c>
    </row>
    <row r="1895">
      <c r="A1895" s="241" t="str">
        <f t="shared" si="1"/>
        <v>ME0017511500</v>
      </c>
      <c r="B1895" s="241" t="str">
        <f t="shared" si="2"/>
        <v>Dhyanalinga Photo - Black (18x12) with frame</v>
      </c>
      <c r="C1895" s="227">
        <f t="shared" si="3"/>
        <v>1.333333333</v>
      </c>
      <c r="D1895" s="246" t="s">
        <v>16609</v>
      </c>
      <c r="E1895" s="248">
        <v>16.0</v>
      </c>
      <c r="F1895" s="248">
        <v>400.0</v>
      </c>
    </row>
    <row r="1896">
      <c r="A1896" s="241" t="str">
        <f t="shared" si="1"/>
        <v>ME0017512200</v>
      </c>
      <c r="B1896" s="241" t="str">
        <f t="shared" si="2"/>
        <v>DB206 Dhyanalinga Photo (16x24)</v>
      </c>
      <c r="C1896" s="227">
        <f t="shared" si="3"/>
        <v>0</v>
      </c>
      <c r="D1896" s="246" t="s">
        <v>16611</v>
      </c>
      <c r="E1896" s="248">
        <v>0.0</v>
      </c>
      <c r="F1896" s="248">
        <v>0.0</v>
      </c>
    </row>
    <row r="1897">
      <c r="A1897" s="241" t="str">
        <f t="shared" si="1"/>
        <v>ME0017909000</v>
      </c>
      <c r="B1897" s="241" t="str">
        <f t="shared" si="2"/>
        <v>Dhyanalinga - Black (6x4)</v>
      </c>
      <c r="C1897" s="227">
        <f t="shared" si="3"/>
        <v>1.333333333</v>
      </c>
      <c r="D1897" s="246" t="s">
        <v>16612</v>
      </c>
      <c r="E1897" s="248">
        <v>16.0</v>
      </c>
      <c r="F1897" s="248">
        <v>150.0</v>
      </c>
    </row>
    <row r="1898">
      <c r="A1898" s="241" t="str">
        <f t="shared" si="1"/>
        <v>ME0017909000-USA</v>
      </c>
      <c r="B1898" s="241" t="str">
        <f t="shared" si="2"/>
        <v>Dhyanalinga - Black - USA (6x4)</v>
      </c>
      <c r="C1898" s="227">
        <f t="shared" si="3"/>
        <v>0.1666666667</v>
      </c>
      <c r="D1898" s="246" t="s">
        <v>18283</v>
      </c>
      <c r="E1898" s="248">
        <v>2.0</v>
      </c>
      <c r="F1898" s="248">
        <v>20.4</v>
      </c>
    </row>
    <row r="1899">
      <c r="A1899" s="241" t="str">
        <f t="shared" si="1"/>
        <v>ME0017910100</v>
      </c>
      <c r="B1899" s="241" t="str">
        <f t="shared" si="2"/>
        <v>Dhyanalinga - Black (8x12)</v>
      </c>
      <c r="C1899" s="227">
        <f t="shared" si="3"/>
        <v>2.166666667</v>
      </c>
      <c r="D1899" s="246" t="s">
        <v>16614</v>
      </c>
      <c r="E1899" s="248">
        <v>26.0</v>
      </c>
      <c r="F1899" s="248">
        <v>429.31</v>
      </c>
    </row>
    <row r="1900">
      <c r="A1900" s="241" t="str">
        <f t="shared" si="1"/>
        <v>ME0018009000</v>
      </c>
      <c r="B1900" s="241" t="str">
        <f t="shared" si="2"/>
        <v>Photos-DL-Black-Background (6x4)</v>
      </c>
      <c r="C1900" s="227">
        <f t="shared" si="3"/>
        <v>2.166666667</v>
      </c>
      <c r="D1900" s="246" t="s">
        <v>16615</v>
      </c>
      <c r="E1900" s="248">
        <v>26.0</v>
      </c>
      <c r="F1900" s="248">
        <v>224.06</v>
      </c>
    </row>
    <row r="1901">
      <c r="A1901" s="241" t="str">
        <f t="shared" si="1"/>
        <v>ME0018010100</v>
      </c>
      <c r="B1901" s="241" t="str">
        <f t="shared" si="2"/>
        <v>Photos-DL-Black-Background (8x12)</v>
      </c>
      <c r="C1901" s="227">
        <f t="shared" si="3"/>
        <v>0.25</v>
      </c>
      <c r="D1901" s="246" t="s">
        <v>16616</v>
      </c>
      <c r="E1901" s="248">
        <v>3.0</v>
      </c>
      <c r="F1901" s="248">
        <v>60.0</v>
      </c>
    </row>
    <row r="1902">
      <c r="A1902" s="241" t="str">
        <f t="shared" si="1"/>
        <v>ME0018011500</v>
      </c>
      <c r="B1902" s="241" t="str">
        <f t="shared" si="2"/>
        <v>Photos-DL-Black-Background (12x18)</v>
      </c>
      <c r="C1902" s="227">
        <f t="shared" si="3"/>
        <v>1.833333333</v>
      </c>
      <c r="D1902" s="246" t="s">
        <v>16617</v>
      </c>
      <c r="E1902" s="248">
        <v>22.0</v>
      </c>
      <c r="F1902" s="248">
        <v>568.32</v>
      </c>
    </row>
    <row r="1903">
      <c r="A1903" s="241" t="str">
        <f t="shared" si="1"/>
        <v>ME0018013000</v>
      </c>
      <c r="B1903" s="241" t="str">
        <f t="shared" si="2"/>
        <v>Photos-DL-Black-Background (20x30)</v>
      </c>
      <c r="C1903" s="227">
        <f t="shared" si="3"/>
        <v>0.3333333333</v>
      </c>
      <c r="D1903" s="246" t="s">
        <v>16618</v>
      </c>
      <c r="E1903" s="248">
        <v>4.0</v>
      </c>
      <c r="F1903" s="248">
        <v>300.0</v>
      </c>
    </row>
    <row r="1904">
      <c r="A1904" s="241" t="str">
        <f t="shared" si="1"/>
        <v>ME0018109000</v>
      </c>
      <c r="B1904" s="241" t="str">
        <f t="shared" si="2"/>
        <v>DB 801 6*4 Inch DL Photo</v>
      </c>
      <c r="C1904" s="227">
        <f t="shared" si="3"/>
        <v>1.333333333</v>
      </c>
      <c r="D1904" s="246" t="s">
        <v>16620</v>
      </c>
      <c r="E1904" s="248">
        <v>16.0</v>
      </c>
      <c r="F1904" s="248">
        <v>76.0</v>
      </c>
    </row>
    <row r="1905">
      <c r="A1905" s="241" t="str">
        <f t="shared" si="1"/>
        <v>ME0018708400</v>
      </c>
      <c r="B1905" s="241" t="str">
        <f t="shared" si="2"/>
        <v>Photos-DL-Red-Background-Red-Sash-Candles-Lit (4x6)</v>
      </c>
      <c r="C1905" s="227">
        <f t="shared" si="3"/>
        <v>2.833333333</v>
      </c>
      <c r="D1905" s="246" t="s">
        <v>16622</v>
      </c>
      <c r="E1905" s="248">
        <v>34.0</v>
      </c>
      <c r="F1905" s="248">
        <v>237.24</v>
      </c>
    </row>
    <row r="1906">
      <c r="A1906" s="241" t="str">
        <f t="shared" si="1"/>
        <v>ME0018900000</v>
      </c>
      <c r="B1906" s="241" t="str">
        <f t="shared" si="2"/>
        <v>Devi-Car-Hanging</v>
      </c>
      <c r="C1906" s="227">
        <f t="shared" si="3"/>
        <v>67.25</v>
      </c>
      <c r="D1906" s="246" t="s">
        <v>16625</v>
      </c>
      <c r="E1906" s="248">
        <v>807.0</v>
      </c>
      <c r="F1906" s="248">
        <v>3753.95</v>
      </c>
    </row>
    <row r="1907">
      <c r="A1907" s="241" t="str">
        <f t="shared" si="1"/>
        <v>ME0019316900</v>
      </c>
      <c r="B1907" s="241" t="str">
        <f t="shared" si="2"/>
        <v>Devi Lamination Card - Black</v>
      </c>
      <c r="C1907" s="227">
        <f t="shared" si="3"/>
        <v>44.41666667</v>
      </c>
      <c r="D1907" s="246" t="s">
        <v>16626</v>
      </c>
      <c r="E1907" s="248">
        <v>533.0</v>
      </c>
      <c r="F1907" s="248">
        <v>484.4</v>
      </c>
    </row>
    <row r="1908">
      <c r="A1908" s="241" t="str">
        <f t="shared" si="1"/>
        <v>ME0019316900</v>
      </c>
      <c r="B1908" s="241" t="str">
        <f t="shared" si="2"/>
        <v>Devi Lamination Card - Black (2)</v>
      </c>
      <c r="C1908" s="227">
        <f t="shared" si="3"/>
        <v>1.75</v>
      </c>
      <c r="D1908" s="246" t="s">
        <v>18284</v>
      </c>
      <c r="E1908" s="248">
        <v>21.0</v>
      </c>
      <c r="F1908" s="248">
        <v>21.0</v>
      </c>
    </row>
    <row r="1909">
      <c r="A1909" s="241" t="str">
        <f t="shared" si="1"/>
        <v>ME0019317000</v>
      </c>
      <c r="B1909" s="241" t="str">
        <f t="shared" si="2"/>
        <v>Devi Lamination Card - Red</v>
      </c>
      <c r="C1909" s="227">
        <f t="shared" si="3"/>
        <v>64.41666667</v>
      </c>
      <c r="D1909" s="246" t="s">
        <v>16627</v>
      </c>
      <c r="E1909" s="248">
        <v>773.0</v>
      </c>
      <c r="F1909" s="248">
        <v>764.5</v>
      </c>
    </row>
    <row r="1910">
      <c r="A1910" s="241" t="str">
        <f t="shared" si="1"/>
        <v>ME0019317000</v>
      </c>
      <c r="B1910" s="241" t="str">
        <f t="shared" si="2"/>
        <v>Devi Lamination Card - Red (2)</v>
      </c>
      <c r="C1910" s="227">
        <f t="shared" si="3"/>
        <v>9.75</v>
      </c>
      <c r="D1910" s="246" t="s">
        <v>18285</v>
      </c>
      <c r="E1910" s="248">
        <v>117.0</v>
      </c>
      <c r="F1910" s="248">
        <v>117.0</v>
      </c>
    </row>
    <row r="1911">
      <c r="A1911" s="241" t="str">
        <f t="shared" si="1"/>
        <v>ME0019317100</v>
      </c>
      <c r="B1911" s="241" t="str">
        <f t="shared" si="2"/>
        <v>Devi Lamination Card - Yellow</v>
      </c>
      <c r="C1911" s="227">
        <f t="shared" si="3"/>
        <v>56.75</v>
      </c>
      <c r="D1911" s="246" t="s">
        <v>16629</v>
      </c>
      <c r="E1911" s="248">
        <v>681.0</v>
      </c>
      <c r="F1911" s="248">
        <v>680.3</v>
      </c>
    </row>
    <row r="1912">
      <c r="A1912" s="241" t="str">
        <f t="shared" si="1"/>
        <v>ME0019317100</v>
      </c>
      <c r="B1912" s="241" t="str">
        <f t="shared" si="2"/>
        <v>Devi Lamination Card - Yellow (2)</v>
      </c>
      <c r="C1912" s="227">
        <f t="shared" si="3"/>
        <v>6.5</v>
      </c>
      <c r="D1912" s="246" t="s">
        <v>18286</v>
      </c>
      <c r="E1912" s="248">
        <v>78.0</v>
      </c>
      <c r="F1912" s="248">
        <v>78.0</v>
      </c>
    </row>
    <row r="1913">
      <c r="A1913" s="241" t="str">
        <f t="shared" si="1"/>
        <v>ME0019411500</v>
      </c>
      <c r="B1913" s="241" t="str">
        <f t="shared" si="2"/>
        <v>Linga Bhairavi - Black (12x18)</v>
      </c>
      <c r="C1913" s="227">
        <f t="shared" si="3"/>
        <v>0.08333333333</v>
      </c>
      <c r="D1913" s="246" t="s">
        <v>16633</v>
      </c>
      <c r="E1913" s="248">
        <v>1.0</v>
      </c>
      <c r="F1913" s="248">
        <v>30.0</v>
      </c>
    </row>
    <row r="1914">
      <c r="A1914" s="241" t="str">
        <f t="shared" si="1"/>
        <v>ME0019509000</v>
      </c>
      <c r="B1914" s="241" t="str">
        <f t="shared" si="2"/>
        <v>LB-Photos-Yellow (6x4)</v>
      </c>
      <c r="C1914" s="227">
        <f t="shared" si="3"/>
        <v>0.25</v>
      </c>
      <c r="D1914" s="246" t="s">
        <v>18287</v>
      </c>
      <c r="E1914" s="248">
        <v>3.0</v>
      </c>
      <c r="F1914" s="248">
        <v>30.0</v>
      </c>
    </row>
    <row r="1915">
      <c r="A1915" s="241" t="str">
        <f t="shared" si="1"/>
        <v>ME0019510100</v>
      </c>
      <c r="B1915" s="241" t="str">
        <f t="shared" si="2"/>
        <v>LB-Photos-Yellow (8x12)</v>
      </c>
      <c r="C1915" s="227">
        <f t="shared" si="3"/>
        <v>0.3333333333</v>
      </c>
      <c r="D1915" s="246" t="s">
        <v>18288</v>
      </c>
      <c r="E1915" s="248">
        <v>4.0</v>
      </c>
      <c r="F1915" s="248">
        <v>72.0</v>
      </c>
    </row>
    <row r="1916">
      <c r="A1916" s="241" t="str">
        <f t="shared" si="1"/>
        <v>ME0019511500</v>
      </c>
      <c r="B1916" s="241" t="str">
        <f t="shared" si="2"/>
        <v>LB-Photos-Yellow (12x18)</v>
      </c>
      <c r="C1916" s="227">
        <f t="shared" si="3"/>
        <v>1.083333333</v>
      </c>
      <c r="D1916" s="246" t="s">
        <v>18289</v>
      </c>
      <c r="E1916" s="248">
        <v>13.0</v>
      </c>
      <c r="F1916" s="248">
        <v>416.0</v>
      </c>
    </row>
    <row r="1917">
      <c r="A1917" s="241" t="str">
        <f t="shared" si="1"/>
        <v>ME0019513500</v>
      </c>
      <c r="B1917" s="241" t="str">
        <f t="shared" si="2"/>
        <v>LB-Photos-Yellow (24x36)</v>
      </c>
      <c r="C1917" s="227">
        <f t="shared" si="3"/>
        <v>0.1666666667</v>
      </c>
      <c r="D1917" s="246" t="s">
        <v>18290</v>
      </c>
      <c r="E1917" s="248">
        <v>2.0</v>
      </c>
      <c r="F1917" s="248">
        <v>232.0</v>
      </c>
    </row>
    <row r="1918">
      <c r="A1918" s="241" t="str">
        <f t="shared" si="1"/>
        <v>ME0019610100</v>
      </c>
      <c r="B1918" s="241" t="str">
        <f t="shared" si="2"/>
        <v>Linga Bhairavi - Red (8x12)</v>
      </c>
      <c r="C1918" s="227">
        <f t="shared" si="3"/>
        <v>2.166666667</v>
      </c>
      <c r="D1918" s="246" t="s">
        <v>16649</v>
      </c>
      <c r="E1918" s="248">
        <v>26.0</v>
      </c>
      <c r="F1918" s="248">
        <v>474.0</v>
      </c>
    </row>
    <row r="1919">
      <c r="A1919" s="241" t="str">
        <f t="shared" si="1"/>
        <v>ME0019611500</v>
      </c>
      <c r="B1919" s="241" t="str">
        <f t="shared" si="2"/>
        <v>Linga Bhairavi - Red (12x18)</v>
      </c>
      <c r="C1919" s="227">
        <f t="shared" si="3"/>
        <v>2.583333333</v>
      </c>
      <c r="D1919" s="246" t="s">
        <v>16650</v>
      </c>
      <c r="E1919" s="248">
        <v>31.0</v>
      </c>
      <c r="F1919" s="248">
        <v>891.0</v>
      </c>
    </row>
    <row r="1920">
      <c r="A1920" s="241" t="str">
        <f t="shared" si="1"/>
        <v>ME0019613500</v>
      </c>
      <c r="B1920" s="241" t="str">
        <f t="shared" si="2"/>
        <v>Linga Bhairavi - Red (24x36)</v>
      </c>
      <c r="C1920" s="227">
        <f t="shared" si="3"/>
        <v>0.1666666667</v>
      </c>
      <c r="D1920" s="246" t="s">
        <v>16651</v>
      </c>
      <c r="E1920" s="248">
        <v>2.0</v>
      </c>
      <c r="F1920" s="248">
        <v>266.0</v>
      </c>
    </row>
    <row r="1921">
      <c r="A1921" s="241" t="str">
        <f t="shared" si="1"/>
        <v>ME0019811500</v>
      </c>
      <c r="B1921" s="241" t="str">
        <f t="shared" si="2"/>
        <v>LB-Photos-With-Lamp-Black</v>
      </c>
      <c r="C1921" s="227">
        <f t="shared" si="3"/>
        <v>0.9166666667</v>
      </c>
      <c r="D1921" s="246" t="s">
        <v>16655</v>
      </c>
      <c r="E1921" s="248">
        <v>11.0</v>
      </c>
      <c r="F1921" s="248">
        <v>320.0</v>
      </c>
    </row>
    <row r="1922">
      <c r="A1922" s="241" t="str">
        <f t="shared" si="1"/>
        <v>ME0019908800</v>
      </c>
      <c r="B1922" s="241" t="str">
        <f t="shared" si="2"/>
        <v>Devi I/ Red Photo Hor (6x4)</v>
      </c>
      <c r="C1922" s="227">
        <f t="shared" si="3"/>
        <v>1.916666667</v>
      </c>
      <c r="D1922" s="246" t="s">
        <v>18291</v>
      </c>
      <c r="E1922" s="248">
        <v>23.0</v>
      </c>
      <c r="F1922" s="248">
        <v>230.0</v>
      </c>
    </row>
    <row r="1923">
      <c r="A1923" s="241" t="str">
        <f t="shared" si="1"/>
        <v>ME0019908900</v>
      </c>
      <c r="B1923" s="241" t="str">
        <f t="shared" si="2"/>
        <v>Devi I/Red Photo Ver (6x4)</v>
      </c>
      <c r="C1923" s="227">
        <f t="shared" si="3"/>
        <v>6</v>
      </c>
      <c r="D1923" s="246" t="s">
        <v>18292</v>
      </c>
      <c r="E1923" s="248">
        <v>72.0</v>
      </c>
      <c r="F1923" s="248">
        <v>724.0</v>
      </c>
    </row>
    <row r="1924">
      <c r="A1924" s="241" t="str">
        <f t="shared" si="1"/>
        <v>ME0019909200</v>
      </c>
      <c r="B1924" s="241" t="str">
        <f t="shared" si="2"/>
        <v>Devi I/ Red Photo Hor (6x8)</v>
      </c>
      <c r="C1924" s="227">
        <f t="shared" si="3"/>
        <v>2.583333333</v>
      </c>
      <c r="D1924" s="246" t="s">
        <v>18293</v>
      </c>
      <c r="E1924" s="248">
        <v>31.0</v>
      </c>
      <c r="F1924" s="248">
        <v>430.62</v>
      </c>
    </row>
    <row r="1925">
      <c r="A1925" s="241" t="str">
        <f t="shared" si="1"/>
        <v>ME0019909300</v>
      </c>
      <c r="B1925" s="241" t="str">
        <f t="shared" si="2"/>
        <v>Devi I/Red Photo Ver (6x8)</v>
      </c>
      <c r="C1925" s="227">
        <f t="shared" si="3"/>
        <v>1.916666667</v>
      </c>
      <c r="D1925" s="246" t="s">
        <v>18294</v>
      </c>
      <c r="E1925" s="248">
        <v>23.0</v>
      </c>
      <c r="F1925" s="248">
        <v>311.16</v>
      </c>
    </row>
    <row r="1926">
      <c r="A1926" s="241" t="str">
        <f t="shared" si="1"/>
        <v>ME0019909900</v>
      </c>
      <c r="B1926" s="241" t="str">
        <f t="shared" si="2"/>
        <v>Devi I/ Red Photo Hor (8x12)</v>
      </c>
      <c r="C1926" s="227">
        <f t="shared" si="3"/>
        <v>4.5</v>
      </c>
      <c r="D1926" s="246" t="s">
        <v>18295</v>
      </c>
      <c r="E1926" s="248">
        <v>54.0</v>
      </c>
      <c r="F1926" s="248">
        <v>910.88</v>
      </c>
    </row>
    <row r="1927">
      <c r="A1927" s="241" t="str">
        <f t="shared" si="1"/>
        <v>ME0019910000</v>
      </c>
      <c r="B1927" s="241" t="str">
        <f t="shared" si="2"/>
        <v>Devi I/Red Photo Ver (8x12)</v>
      </c>
      <c r="C1927" s="227">
        <f t="shared" si="3"/>
        <v>7.5</v>
      </c>
      <c r="D1927" s="246" t="s">
        <v>18296</v>
      </c>
      <c r="E1927" s="248">
        <v>90.0</v>
      </c>
      <c r="F1927" s="248">
        <v>1288.72</v>
      </c>
    </row>
    <row r="1928">
      <c r="A1928" s="241" t="str">
        <f t="shared" si="1"/>
        <v>ME0019911300</v>
      </c>
      <c r="B1928" s="241" t="str">
        <f t="shared" si="2"/>
        <v>Devi w/Bangles Red Hor (12x18)</v>
      </c>
      <c r="C1928" s="227">
        <f t="shared" si="3"/>
        <v>2.5</v>
      </c>
      <c r="D1928" s="246" t="s">
        <v>16666</v>
      </c>
      <c r="E1928" s="248">
        <v>30.0</v>
      </c>
      <c r="F1928" s="248">
        <v>814.0</v>
      </c>
    </row>
    <row r="1929">
      <c r="A1929" s="241" t="str">
        <f t="shared" si="1"/>
        <v>ME0019911400</v>
      </c>
      <c r="B1929" s="241" t="str">
        <f t="shared" si="2"/>
        <v>LB 605 Devi with Bangles 12 x 18 Inch Photo Red Ver</v>
      </c>
      <c r="C1929" s="227">
        <f t="shared" si="3"/>
        <v>1.25</v>
      </c>
      <c r="D1929" s="246" t="s">
        <v>18297</v>
      </c>
      <c r="E1929" s="248">
        <v>15.0</v>
      </c>
      <c r="F1929" s="248">
        <v>483.0</v>
      </c>
    </row>
    <row r="1930">
      <c r="A1930" s="241" t="str">
        <f t="shared" si="1"/>
        <v>ME0019913300</v>
      </c>
      <c r="B1930" s="241" t="str">
        <f t="shared" si="2"/>
        <v>Devi I/ Red Photo Hor (24x36)</v>
      </c>
      <c r="C1930" s="227">
        <f t="shared" si="3"/>
        <v>0.8333333333</v>
      </c>
      <c r="D1930" s="246" t="s">
        <v>18298</v>
      </c>
      <c r="E1930" s="248">
        <v>10.0</v>
      </c>
      <c r="F1930" s="248">
        <v>838.0</v>
      </c>
    </row>
    <row r="1931">
      <c r="A1931" s="241" t="str">
        <f t="shared" si="1"/>
        <v>ME0019913400</v>
      </c>
      <c r="B1931" s="241" t="str">
        <f t="shared" si="2"/>
        <v>Devi I/Red Photo Ver (24x36)</v>
      </c>
      <c r="C1931" s="227">
        <f t="shared" si="3"/>
        <v>1.25</v>
      </c>
      <c r="D1931" s="246" t="s">
        <v>18299</v>
      </c>
      <c r="E1931" s="248">
        <v>15.0</v>
      </c>
      <c r="F1931" s="248">
        <v>1995.0</v>
      </c>
    </row>
    <row r="1932">
      <c r="A1932" s="241" t="str">
        <f t="shared" si="1"/>
        <v>ME0019915000</v>
      </c>
      <c r="B1932" s="241" t="str">
        <f t="shared" si="2"/>
        <v>Devi I/Red Photo Ver (48x72)</v>
      </c>
      <c r="C1932" s="227">
        <f t="shared" si="3"/>
        <v>0.08333333333</v>
      </c>
      <c r="D1932" s="246" t="s">
        <v>18300</v>
      </c>
      <c r="E1932" s="248">
        <v>1.0</v>
      </c>
      <c r="F1932" s="248">
        <v>333.0</v>
      </c>
    </row>
    <row r="1933">
      <c r="A1933" s="241" t="str">
        <f t="shared" si="1"/>
        <v>ME0020008800</v>
      </c>
      <c r="B1933" s="241" t="str">
        <f t="shared" si="2"/>
        <v>Devi w/Bangles Yellow Hor (6x4)</v>
      </c>
      <c r="C1933" s="227">
        <f t="shared" si="3"/>
        <v>3.083333333</v>
      </c>
      <c r="D1933" s="246" t="s">
        <v>16673</v>
      </c>
      <c r="E1933" s="248">
        <v>37.0</v>
      </c>
      <c r="F1933" s="248">
        <v>367.0</v>
      </c>
    </row>
    <row r="1934">
      <c r="A1934" s="241" t="str">
        <f t="shared" si="1"/>
        <v>ME0020008900</v>
      </c>
      <c r="B1934" s="241" t="str">
        <f t="shared" si="2"/>
        <v>Devi w/Bangles Yellow Ver (6x4)</v>
      </c>
      <c r="C1934" s="227">
        <f t="shared" si="3"/>
        <v>3.083333333</v>
      </c>
      <c r="D1934" s="246" t="s">
        <v>16674</v>
      </c>
      <c r="E1934" s="248">
        <v>37.0</v>
      </c>
      <c r="F1934" s="248">
        <v>369.0</v>
      </c>
    </row>
    <row r="1935">
      <c r="A1935" s="241" t="str">
        <f t="shared" si="1"/>
        <v>ME0020008900-USA</v>
      </c>
      <c r="B1935" s="241" t="str">
        <f t="shared" si="2"/>
        <v>Devi w/Bangles Yellow Ver - USA (6x4)</v>
      </c>
      <c r="C1935" s="227">
        <f t="shared" si="3"/>
        <v>0.4166666667</v>
      </c>
      <c r="D1935" s="246" t="s">
        <v>18301</v>
      </c>
      <c r="E1935" s="248">
        <v>5.0</v>
      </c>
      <c r="F1935" s="248">
        <v>44.0</v>
      </c>
    </row>
    <row r="1936">
      <c r="A1936" s="241" t="str">
        <f t="shared" si="1"/>
        <v>ME0020009200</v>
      </c>
      <c r="B1936" s="241" t="str">
        <f t="shared" si="2"/>
        <v>Devi w/Bangles Yellow Hor (6x8)</v>
      </c>
      <c r="C1936" s="227">
        <f t="shared" si="3"/>
        <v>1.166666667</v>
      </c>
      <c r="D1936" s="246" t="s">
        <v>16675</v>
      </c>
      <c r="E1936" s="248">
        <v>14.0</v>
      </c>
      <c r="F1936" s="248">
        <v>187.08</v>
      </c>
    </row>
    <row r="1937">
      <c r="A1937" s="241" t="str">
        <f t="shared" si="1"/>
        <v>ME0020009300</v>
      </c>
      <c r="B1937" s="241" t="str">
        <f t="shared" si="2"/>
        <v>Devi w/Bangles Yellow Ver (6x8)</v>
      </c>
      <c r="C1937" s="227">
        <f t="shared" si="3"/>
        <v>2.166666667</v>
      </c>
      <c r="D1937" s="246" t="s">
        <v>16676</v>
      </c>
      <c r="E1937" s="248">
        <v>26.0</v>
      </c>
      <c r="F1937" s="248">
        <v>402.0</v>
      </c>
    </row>
    <row r="1938">
      <c r="A1938" s="241" t="str">
        <f t="shared" si="1"/>
        <v>ME0020009900</v>
      </c>
      <c r="B1938" s="241" t="str">
        <f t="shared" si="2"/>
        <v>Devi w/Bangles Yellow Hor (8x12)</v>
      </c>
      <c r="C1938" s="227">
        <f t="shared" si="3"/>
        <v>1.833333333</v>
      </c>
      <c r="D1938" s="246" t="s">
        <v>16677</v>
      </c>
      <c r="E1938" s="248">
        <v>22.0</v>
      </c>
      <c r="F1938" s="248">
        <v>380.0</v>
      </c>
    </row>
    <row r="1939">
      <c r="A1939" s="241" t="str">
        <f t="shared" si="1"/>
        <v>ME0020010000</v>
      </c>
      <c r="B1939" s="241" t="str">
        <f t="shared" si="2"/>
        <v>Devi w/Bangles Yellow Ver (8x12)</v>
      </c>
      <c r="C1939" s="227">
        <f t="shared" si="3"/>
        <v>3.25</v>
      </c>
      <c r="D1939" s="246" t="s">
        <v>16678</v>
      </c>
      <c r="E1939" s="248">
        <v>39.0</v>
      </c>
      <c r="F1939" s="248">
        <v>843.26</v>
      </c>
    </row>
    <row r="1940">
      <c r="A1940" s="241" t="str">
        <f t="shared" si="1"/>
        <v>ME0020011300</v>
      </c>
      <c r="B1940" s="241" t="str">
        <f t="shared" si="2"/>
        <v>Devi w/Bangles Yellow Hor (12x18)</v>
      </c>
      <c r="C1940" s="227">
        <f t="shared" si="3"/>
        <v>0.5</v>
      </c>
      <c r="D1940" s="246" t="s">
        <v>16679</v>
      </c>
      <c r="E1940" s="248">
        <v>6.0</v>
      </c>
      <c r="F1940" s="248">
        <v>165.0</v>
      </c>
    </row>
    <row r="1941">
      <c r="A1941" s="241" t="str">
        <f t="shared" si="1"/>
        <v>ME0020011400</v>
      </c>
      <c r="B1941" s="241" t="str">
        <f t="shared" si="2"/>
        <v>Devi w/Bangles Yellow Ver (12x18)</v>
      </c>
      <c r="C1941" s="227">
        <f t="shared" si="3"/>
        <v>2</v>
      </c>
      <c r="D1941" s="246" t="s">
        <v>16681</v>
      </c>
      <c r="E1941" s="248">
        <v>24.0</v>
      </c>
      <c r="F1941" s="248">
        <v>668.0</v>
      </c>
    </row>
    <row r="1942">
      <c r="A1942" s="241" t="str">
        <f t="shared" si="1"/>
        <v>ME0020013300</v>
      </c>
      <c r="B1942" s="241" t="str">
        <f t="shared" si="2"/>
        <v>Devi w/Bangles Yellow Hor (24x36)</v>
      </c>
      <c r="C1942" s="227">
        <f t="shared" si="3"/>
        <v>0.08333333333</v>
      </c>
      <c r="D1942" s="246" t="s">
        <v>16682</v>
      </c>
      <c r="E1942" s="248">
        <v>1.0</v>
      </c>
      <c r="F1942" s="248">
        <v>133.0</v>
      </c>
    </row>
    <row r="1943">
      <c r="A1943" s="241" t="str">
        <f t="shared" si="1"/>
        <v>ME0020013400</v>
      </c>
      <c r="B1943" s="241" t="str">
        <f t="shared" si="2"/>
        <v>Devi w/Bangles Yellow Hor (36x24)</v>
      </c>
      <c r="C1943" s="227">
        <f t="shared" si="3"/>
        <v>0.08333333333</v>
      </c>
      <c r="D1943" s="246" t="s">
        <v>16683</v>
      </c>
      <c r="E1943" s="248">
        <v>1.0</v>
      </c>
      <c r="F1943" s="248">
        <v>0.0</v>
      </c>
    </row>
    <row r="1944">
      <c r="A1944" s="241" t="str">
        <f t="shared" si="1"/>
        <v>ME0020108800</v>
      </c>
      <c r="B1944" s="241" t="str">
        <f t="shared" si="2"/>
        <v>Devi w/Bangles Sandal Hor (6x4)</v>
      </c>
      <c r="C1944" s="227">
        <f t="shared" si="3"/>
        <v>3.916666667</v>
      </c>
      <c r="D1944" s="246" t="s">
        <v>16686</v>
      </c>
      <c r="E1944" s="248">
        <v>47.0</v>
      </c>
      <c r="F1944" s="248">
        <v>470.0</v>
      </c>
    </row>
    <row r="1945">
      <c r="A1945" s="241" t="str">
        <f t="shared" si="1"/>
        <v>ME0020108800-USA</v>
      </c>
      <c r="B1945" s="241" t="str">
        <f t="shared" si="2"/>
        <v>Devi w/Bangles Sandal Hor - USA (6x4)</v>
      </c>
      <c r="C1945" s="227">
        <f t="shared" si="3"/>
        <v>0.8333333333</v>
      </c>
      <c r="D1945" s="246" t="s">
        <v>18302</v>
      </c>
      <c r="E1945" s="248">
        <v>10.0</v>
      </c>
      <c r="F1945" s="248">
        <v>85.0</v>
      </c>
    </row>
    <row r="1946">
      <c r="A1946" s="241" t="str">
        <f t="shared" si="1"/>
        <v>ME0020108900</v>
      </c>
      <c r="B1946" s="241" t="str">
        <f t="shared" si="2"/>
        <v>Devi w/Bangles Sandalwood Ver (6x4)</v>
      </c>
      <c r="C1946" s="227">
        <f t="shared" si="3"/>
        <v>4.833333333</v>
      </c>
      <c r="D1946" s="246" t="s">
        <v>16687</v>
      </c>
      <c r="E1946" s="248">
        <v>58.0</v>
      </c>
      <c r="F1946" s="248">
        <v>577.0</v>
      </c>
    </row>
    <row r="1947">
      <c r="A1947" s="241" t="str">
        <f t="shared" si="1"/>
        <v>ME0020109200</v>
      </c>
      <c r="B1947" s="241" t="str">
        <f t="shared" si="2"/>
        <v>Devi w/Bangles Sandal Hor (6x8)</v>
      </c>
      <c r="C1947" s="227">
        <f t="shared" si="3"/>
        <v>1.5</v>
      </c>
      <c r="D1947" s="246" t="s">
        <v>16688</v>
      </c>
      <c r="E1947" s="248">
        <v>18.0</v>
      </c>
      <c r="F1947" s="248">
        <v>237.12</v>
      </c>
    </row>
    <row r="1948">
      <c r="A1948" s="241" t="str">
        <f t="shared" si="1"/>
        <v>ME0020109300</v>
      </c>
      <c r="B1948" s="241" t="str">
        <f t="shared" si="2"/>
        <v>Devi w/Bangles Sandalwood Ver (6x8)</v>
      </c>
      <c r="C1948" s="227">
        <f t="shared" si="3"/>
        <v>0.25</v>
      </c>
      <c r="D1948" s="246" t="s">
        <v>16689</v>
      </c>
      <c r="E1948" s="248">
        <v>3.0</v>
      </c>
      <c r="F1948" s="248">
        <v>36.54</v>
      </c>
    </row>
    <row r="1949">
      <c r="A1949" s="241" t="str">
        <f t="shared" si="1"/>
        <v>ME0020109900</v>
      </c>
      <c r="B1949" s="241" t="str">
        <f t="shared" si="2"/>
        <v>Devi w/Bangles Sandal Hor (8x12)</v>
      </c>
      <c r="C1949" s="227">
        <f t="shared" si="3"/>
        <v>1.166666667</v>
      </c>
      <c r="D1949" s="246" t="s">
        <v>16690</v>
      </c>
      <c r="E1949" s="248">
        <v>14.0</v>
      </c>
      <c r="F1949" s="248">
        <v>215.44</v>
      </c>
    </row>
    <row r="1950">
      <c r="A1950" s="241" t="str">
        <f t="shared" si="1"/>
        <v>ME0020110000</v>
      </c>
      <c r="B1950" s="241" t="str">
        <f t="shared" si="2"/>
        <v>Devi w/Bangles Sandalwood Ver (8x12)</v>
      </c>
      <c r="C1950" s="227">
        <f t="shared" si="3"/>
        <v>1.75</v>
      </c>
      <c r="D1950" s="246" t="s">
        <v>16691</v>
      </c>
      <c r="E1950" s="248">
        <v>21.0</v>
      </c>
      <c r="F1950" s="248">
        <v>398.0</v>
      </c>
    </row>
    <row r="1951">
      <c r="A1951" s="241" t="str">
        <f t="shared" si="1"/>
        <v>ME0020111300</v>
      </c>
      <c r="B1951" s="241" t="str">
        <f t="shared" si="2"/>
        <v>Devi w/Bangles Sandal Hor (12x18)</v>
      </c>
      <c r="C1951" s="227">
        <f t="shared" si="3"/>
        <v>0.8333333333</v>
      </c>
      <c r="D1951" s="246" t="s">
        <v>16692</v>
      </c>
      <c r="E1951" s="248">
        <v>10.0</v>
      </c>
      <c r="F1951" s="248">
        <v>285.0</v>
      </c>
    </row>
    <row r="1952">
      <c r="A1952" s="241" t="str">
        <f t="shared" si="1"/>
        <v>ME0020111400</v>
      </c>
      <c r="B1952" s="241" t="str">
        <f t="shared" si="2"/>
        <v>Devi w/Bangles Sandalwood Ver (12x18)</v>
      </c>
      <c r="C1952" s="227">
        <f t="shared" si="3"/>
        <v>1.416666667</v>
      </c>
      <c r="D1952" s="246" t="s">
        <v>16693</v>
      </c>
      <c r="E1952" s="248">
        <v>17.0</v>
      </c>
      <c r="F1952" s="248">
        <v>465.0</v>
      </c>
    </row>
    <row r="1953">
      <c r="A1953" s="241" t="str">
        <f t="shared" si="1"/>
        <v>ME0020113400</v>
      </c>
      <c r="B1953" s="241" t="str">
        <f t="shared" si="2"/>
        <v>Devi w/Bangles Sandalwood Ver (24x36)</v>
      </c>
      <c r="C1953" s="227">
        <f t="shared" si="3"/>
        <v>0.4166666667</v>
      </c>
      <c r="D1953" s="246" t="s">
        <v>16695</v>
      </c>
      <c r="E1953" s="248">
        <v>5.0</v>
      </c>
      <c r="F1953" s="248">
        <v>665.0</v>
      </c>
    </row>
    <row r="1954">
      <c r="A1954" s="241" t="str">
        <f t="shared" si="1"/>
        <v>ME0020208800</v>
      </c>
      <c r="B1954" s="241" t="str">
        <f t="shared" si="2"/>
        <v>Devi w/Bangles Black Hor (6x8)</v>
      </c>
      <c r="C1954" s="227">
        <f t="shared" si="3"/>
        <v>3.083333333</v>
      </c>
      <c r="D1954" s="246" t="s">
        <v>18303</v>
      </c>
      <c r="E1954" s="248">
        <v>37.0</v>
      </c>
      <c r="F1954" s="248">
        <v>515.0</v>
      </c>
    </row>
    <row r="1955">
      <c r="A1955" s="241" t="str">
        <f t="shared" si="1"/>
        <v>ME0020208900</v>
      </c>
      <c r="B1955" s="241" t="str">
        <f t="shared" si="2"/>
        <v>Devi w/Bangles Black Ver (4x6)</v>
      </c>
      <c r="C1955" s="227">
        <f t="shared" si="3"/>
        <v>3.75</v>
      </c>
      <c r="D1955" s="246" t="s">
        <v>16697</v>
      </c>
      <c r="E1955" s="248">
        <v>45.0</v>
      </c>
      <c r="F1955" s="248">
        <v>474.0</v>
      </c>
    </row>
    <row r="1956">
      <c r="A1956" s="241" t="str">
        <f t="shared" si="1"/>
        <v>ME0020209900</v>
      </c>
      <c r="B1956" s="241" t="str">
        <f t="shared" si="2"/>
        <v>Devi w/Bangles Black Hor (12x18)</v>
      </c>
      <c r="C1956" s="227">
        <f t="shared" si="3"/>
        <v>2.083333333</v>
      </c>
      <c r="D1956" s="246" t="s">
        <v>18304</v>
      </c>
      <c r="E1956" s="248">
        <v>25.0</v>
      </c>
      <c r="F1956" s="248">
        <v>660.0</v>
      </c>
    </row>
    <row r="1957">
      <c r="A1957" s="241" t="str">
        <f t="shared" si="1"/>
        <v>ME0020210000</v>
      </c>
      <c r="B1957" s="241" t="str">
        <f t="shared" si="2"/>
        <v>Devi w/Bangles Black Ver (8x12)</v>
      </c>
      <c r="C1957" s="227">
        <f t="shared" si="3"/>
        <v>3.083333333</v>
      </c>
      <c r="D1957" s="246" t="s">
        <v>16700</v>
      </c>
      <c r="E1957" s="248">
        <v>37.0</v>
      </c>
      <c r="F1957" s="248">
        <v>654.73</v>
      </c>
    </row>
    <row r="1958">
      <c r="A1958" s="241" t="str">
        <f t="shared" si="1"/>
        <v>ME0020211400</v>
      </c>
      <c r="B1958" s="241" t="str">
        <f t="shared" si="2"/>
        <v>Devi w/Bangles Black Ver (12x18)</v>
      </c>
      <c r="C1958" s="227">
        <f t="shared" si="3"/>
        <v>1.833333333</v>
      </c>
      <c r="D1958" s="246" t="s">
        <v>16703</v>
      </c>
      <c r="E1958" s="248">
        <v>22.0</v>
      </c>
      <c r="F1958" s="248">
        <v>660.0</v>
      </c>
    </row>
    <row r="1959">
      <c r="A1959" s="241" t="str">
        <f t="shared" si="1"/>
        <v>ME0020212000</v>
      </c>
      <c r="B1959" s="241" t="str">
        <f t="shared" si="2"/>
        <v>Devi w/Bangles Black Ver (16x24)</v>
      </c>
      <c r="C1959" s="227">
        <f t="shared" si="3"/>
        <v>0.08333333333</v>
      </c>
      <c r="D1959" s="246" t="s">
        <v>16705</v>
      </c>
      <c r="E1959" s="248">
        <v>1.0</v>
      </c>
      <c r="F1959" s="248">
        <v>15.0</v>
      </c>
    </row>
    <row r="1960">
      <c r="A1960" s="241" t="str">
        <f t="shared" si="1"/>
        <v>ME0020213300</v>
      </c>
      <c r="B1960" s="241" t="str">
        <f t="shared" si="2"/>
        <v>Devi w/Bangles Black Hor (24x36)</v>
      </c>
      <c r="C1960" s="227">
        <f t="shared" si="3"/>
        <v>0.1666666667</v>
      </c>
      <c r="D1960" s="246" t="s">
        <v>18305</v>
      </c>
      <c r="E1960" s="248">
        <v>2.0</v>
      </c>
      <c r="F1960" s="248">
        <v>266.0</v>
      </c>
    </row>
    <row r="1961">
      <c r="A1961" s="241" t="str">
        <f t="shared" si="1"/>
        <v>ME0020213400</v>
      </c>
      <c r="B1961" s="241" t="str">
        <f t="shared" si="2"/>
        <v>Devi w/Bangles Black Ver (24x36)</v>
      </c>
      <c r="C1961" s="227">
        <f t="shared" si="3"/>
        <v>0.8333333333</v>
      </c>
      <c r="D1961" s="246" t="s">
        <v>16711</v>
      </c>
      <c r="E1961" s="248">
        <v>10.0</v>
      </c>
      <c r="F1961" s="248">
        <v>1252.33</v>
      </c>
    </row>
    <row r="1962">
      <c r="A1962" s="241" t="str">
        <f t="shared" si="1"/>
        <v>ME0020215000</v>
      </c>
      <c r="B1962" s="241" t="str">
        <f t="shared" si="2"/>
        <v>Devi w/Bangles Black Ver (48x72)</v>
      </c>
      <c r="C1962" s="227">
        <f t="shared" si="3"/>
        <v>0.08333333333</v>
      </c>
      <c r="D1962" s="246" t="s">
        <v>16712</v>
      </c>
      <c r="E1962" s="248">
        <v>1.0</v>
      </c>
      <c r="F1962" s="248">
        <v>333.0</v>
      </c>
    </row>
    <row r="1963">
      <c r="A1963" s="241" t="str">
        <f t="shared" si="1"/>
        <v>ME0020500000</v>
      </c>
      <c r="B1963" s="241" t="str">
        <f t="shared" si="2"/>
        <v>SG-Photos-Lamination-Cards-S</v>
      </c>
      <c r="C1963" s="227">
        <f t="shared" si="3"/>
        <v>4.916666667</v>
      </c>
      <c r="D1963" s="246" t="s">
        <v>16713</v>
      </c>
      <c r="E1963" s="248">
        <v>59.0</v>
      </c>
      <c r="F1963" s="248">
        <v>59.0</v>
      </c>
    </row>
    <row r="1964">
      <c r="A1964" s="241" t="str">
        <f t="shared" si="1"/>
        <v>ME0020500000</v>
      </c>
      <c r="B1964" s="241" t="str">
        <f t="shared" si="2"/>
        <v>SG-Photos-Lamination-Cards-S (2)</v>
      </c>
      <c r="C1964" s="227">
        <f t="shared" si="3"/>
        <v>0.3333333333</v>
      </c>
      <c r="D1964" s="246" t="s">
        <v>18306</v>
      </c>
      <c r="E1964" s="248">
        <v>4.0</v>
      </c>
      <c r="F1964" s="248">
        <v>4.0</v>
      </c>
    </row>
    <row r="1965">
      <c r="A1965" s="241" t="str">
        <f t="shared" si="1"/>
        <v>ME0020600000</v>
      </c>
      <c r="B1965" s="241" t="str">
        <f t="shared" si="2"/>
        <v>SG-Photos-Lamination-Cards-S</v>
      </c>
      <c r="C1965" s="227">
        <f t="shared" si="3"/>
        <v>1.75</v>
      </c>
      <c r="D1965" s="246" t="s">
        <v>16717</v>
      </c>
      <c r="E1965" s="248">
        <v>21.0</v>
      </c>
      <c r="F1965" s="248">
        <v>20.1</v>
      </c>
    </row>
    <row r="1966">
      <c r="A1966" s="241" t="str">
        <f t="shared" si="1"/>
        <v>ME0020600000</v>
      </c>
      <c r="B1966" s="241" t="str">
        <f t="shared" si="2"/>
        <v>SG-Photos-Lamination-Cards-S (2)</v>
      </c>
      <c r="C1966" s="227">
        <f t="shared" si="3"/>
        <v>0.08333333333</v>
      </c>
      <c r="D1966" s="246" t="s">
        <v>18307</v>
      </c>
      <c r="E1966" s="248">
        <v>1.0</v>
      </c>
      <c r="F1966" s="248">
        <v>1.0</v>
      </c>
    </row>
    <row r="1967">
      <c r="A1967" s="241" t="str">
        <f t="shared" si="1"/>
        <v>ME0020700000</v>
      </c>
      <c r="B1967" s="241" t="str">
        <f t="shared" si="2"/>
        <v>SG-Photos-Lamination-Cards-S</v>
      </c>
      <c r="C1967" s="227">
        <f t="shared" si="3"/>
        <v>6</v>
      </c>
      <c r="D1967" s="246" t="s">
        <v>16720</v>
      </c>
      <c r="E1967" s="248">
        <v>72.0</v>
      </c>
      <c r="F1967" s="248">
        <v>72.0</v>
      </c>
    </row>
    <row r="1968">
      <c r="A1968" s="241" t="str">
        <f t="shared" si="1"/>
        <v>ME0020700000</v>
      </c>
      <c r="B1968" s="241" t="str">
        <f t="shared" si="2"/>
        <v>SG-Photos-Lamination-Cards-S (2)</v>
      </c>
      <c r="C1968" s="227">
        <f t="shared" si="3"/>
        <v>0.6666666667</v>
      </c>
      <c r="D1968" s="246" t="s">
        <v>18308</v>
      </c>
      <c r="E1968" s="248">
        <v>8.0</v>
      </c>
      <c r="F1968" s="248">
        <v>8.0</v>
      </c>
    </row>
    <row r="1969">
      <c r="A1969" s="241" t="str">
        <f t="shared" si="1"/>
        <v>ME0020800000</v>
      </c>
      <c r="B1969" s="241" t="str">
        <f t="shared" si="2"/>
        <v>SG-Photos-Lamination-Cards-S</v>
      </c>
      <c r="C1969" s="227">
        <f t="shared" si="3"/>
        <v>8.666666667</v>
      </c>
      <c r="D1969" s="246" t="s">
        <v>16723</v>
      </c>
      <c r="E1969" s="248">
        <v>104.0</v>
      </c>
      <c r="F1969" s="248">
        <v>104.0</v>
      </c>
    </row>
    <row r="1970">
      <c r="A1970" s="241" t="str">
        <f t="shared" si="1"/>
        <v>ME0020800000</v>
      </c>
      <c r="B1970" s="241" t="str">
        <f t="shared" si="2"/>
        <v>SG-Photos-Lamination-Cards-S (2)</v>
      </c>
      <c r="C1970" s="227">
        <f t="shared" si="3"/>
        <v>0.08333333333</v>
      </c>
      <c r="D1970" s="246" t="s">
        <v>18309</v>
      </c>
      <c r="E1970" s="248">
        <v>1.0</v>
      </c>
      <c r="F1970" s="248">
        <v>1.0</v>
      </c>
    </row>
    <row r="1971">
      <c r="A1971" s="241" t="str">
        <f t="shared" si="1"/>
        <v>ME0020900000</v>
      </c>
      <c r="B1971" s="241" t="str">
        <f t="shared" si="2"/>
        <v>SG-Photos-Lamination-Cards-S</v>
      </c>
      <c r="C1971" s="227">
        <f t="shared" si="3"/>
        <v>5.5</v>
      </c>
      <c r="D1971" s="246" t="s">
        <v>16726</v>
      </c>
      <c r="E1971" s="248">
        <v>66.0</v>
      </c>
      <c r="F1971" s="248">
        <v>65.1</v>
      </c>
    </row>
    <row r="1972">
      <c r="A1972" s="241" t="str">
        <f t="shared" si="1"/>
        <v>ME0020900000</v>
      </c>
      <c r="B1972" s="241" t="str">
        <f t="shared" si="2"/>
        <v>SG-Photos-Lamination-Cards-S (2)</v>
      </c>
      <c r="C1972" s="227">
        <f t="shared" si="3"/>
        <v>0.6666666667</v>
      </c>
      <c r="D1972" s="246" t="s">
        <v>18310</v>
      </c>
      <c r="E1972" s="248">
        <v>8.0</v>
      </c>
      <c r="F1972" s="248">
        <v>8.0</v>
      </c>
    </row>
    <row r="1973">
      <c r="A1973" s="241" t="str">
        <f t="shared" si="1"/>
        <v>ME0021010100</v>
      </c>
      <c r="B1973" s="241" t="str">
        <f t="shared" si="2"/>
        <v>Sadhguru Solitude (8x12)</v>
      </c>
      <c r="C1973" s="227">
        <f t="shared" si="3"/>
        <v>0.08333333333</v>
      </c>
      <c r="D1973" s="246" t="s">
        <v>16729</v>
      </c>
      <c r="E1973" s="248">
        <v>1.0</v>
      </c>
      <c r="F1973" s="248">
        <v>15.0</v>
      </c>
    </row>
    <row r="1974">
      <c r="A1974" s="241" t="str">
        <f t="shared" si="1"/>
        <v>ME0021109006</v>
      </c>
      <c r="B1974" s="241" t="str">
        <f t="shared" si="2"/>
        <v>SG-Photos-Kailash-2 (6x4)</v>
      </c>
      <c r="C1974" s="227">
        <f t="shared" si="3"/>
        <v>0.1666666667</v>
      </c>
      <c r="D1974" s="246" t="s">
        <v>16733</v>
      </c>
      <c r="E1974" s="248">
        <v>2.0</v>
      </c>
      <c r="F1974" s="248">
        <v>15.0</v>
      </c>
    </row>
    <row r="1975">
      <c r="A1975" s="241" t="str">
        <f t="shared" si="1"/>
        <v>ME0021710100</v>
      </c>
      <c r="B1975" s="241" t="str">
        <f t="shared" si="2"/>
        <v>SG-Photos-Expansion (8x12)</v>
      </c>
      <c r="C1975" s="227">
        <f t="shared" si="3"/>
        <v>0.5833333333</v>
      </c>
      <c r="D1975" s="246" t="s">
        <v>16741</v>
      </c>
      <c r="E1975" s="248">
        <v>7.0</v>
      </c>
      <c r="F1975" s="248">
        <v>96.33</v>
      </c>
    </row>
    <row r="1976">
      <c r="A1976" s="241" t="str">
        <f t="shared" si="1"/>
        <v>ME0021711500</v>
      </c>
      <c r="B1976" s="241" t="str">
        <f t="shared" si="2"/>
        <v>SG-Photos-Expansion (12x18)</v>
      </c>
      <c r="C1976" s="227">
        <f t="shared" si="3"/>
        <v>0.4166666667</v>
      </c>
      <c r="D1976" s="246" t="s">
        <v>16745</v>
      </c>
      <c r="E1976" s="248">
        <v>5.0</v>
      </c>
      <c r="F1976" s="248">
        <v>119.0</v>
      </c>
    </row>
    <row r="1977">
      <c r="A1977" s="241" t="str">
        <f t="shared" si="1"/>
        <v>ME0021711800</v>
      </c>
      <c r="B1977" s="241" t="str">
        <f t="shared" si="2"/>
        <v>SG-Photos-Expansion (15x22)</v>
      </c>
      <c r="C1977" s="227">
        <f t="shared" si="3"/>
        <v>0.4166666667</v>
      </c>
      <c r="D1977" s="246" t="s">
        <v>16748</v>
      </c>
      <c r="E1977" s="248">
        <v>5.0</v>
      </c>
      <c r="F1977" s="248">
        <v>145.0</v>
      </c>
    </row>
    <row r="1978">
      <c r="A1978" s="241" t="str">
        <f t="shared" si="1"/>
        <v>ME0021811200</v>
      </c>
      <c r="B1978" s="241" t="str">
        <f t="shared" si="2"/>
        <v>Sadhguru Looking Inward (12X16)</v>
      </c>
      <c r="C1978" s="227">
        <f t="shared" si="3"/>
        <v>0.8333333333</v>
      </c>
      <c r="D1978" s="246" t="s">
        <v>16752</v>
      </c>
      <c r="E1978" s="248">
        <v>10.0</v>
      </c>
      <c r="F1978" s="248">
        <v>243.0</v>
      </c>
    </row>
    <row r="1979">
      <c r="A1979" s="241" t="str">
        <f t="shared" si="1"/>
        <v>ME0022008400</v>
      </c>
      <c r="B1979" s="241" t="str">
        <f t="shared" si="2"/>
        <v>SG-Photos-Kailash-7 (4x6)</v>
      </c>
      <c r="C1979" s="227">
        <f t="shared" si="3"/>
        <v>0.1666666667</v>
      </c>
      <c r="D1979" s="246" t="s">
        <v>16760</v>
      </c>
      <c r="E1979" s="248">
        <v>2.0</v>
      </c>
      <c r="F1979" s="248">
        <v>20.0</v>
      </c>
    </row>
    <row r="1980">
      <c r="A1980" s="241" t="str">
        <f t="shared" si="1"/>
        <v>ME0022108406</v>
      </c>
      <c r="B1980" s="241" t="str">
        <f t="shared" si="2"/>
        <v>Photos-DL-Photo (4x6)</v>
      </c>
      <c r="C1980" s="227">
        <f t="shared" si="3"/>
        <v>0.1666666667</v>
      </c>
      <c r="D1980" s="246" t="s">
        <v>16764</v>
      </c>
      <c r="E1980" s="248">
        <v>2.0</v>
      </c>
      <c r="F1980" s="248">
        <v>10.0</v>
      </c>
    </row>
    <row r="1981">
      <c r="A1981" s="241" t="str">
        <f t="shared" si="1"/>
        <v>ME0022110106</v>
      </c>
      <c r="B1981" s="241" t="str">
        <f t="shared" si="2"/>
        <v>Photos-DL-Photo (8x12)</v>
      </c>
      <c r="C1981" s="227">
        <f t="shared" si="3"/>
        <v>0.08333333333</v>
      </c>
      <c r="D1981" s="246" t="s">
        <v>16767</v>
      </c>
      <c r="E1981" s="248">
        <v>1.0</v>
      </c>
      <c r="F1981" s="248">
        <v>15.0</v>
      </c>
    </row>
    <row r="1982">
      <c r="A1982" s="241" t="str">
        <f t="shared" si="1"/>
        <v>ME0022211206</v>
      </c>
      <c r="B1982" s="241" t="str">
        <f t="shared" si="2"/>
        <v>Tear-Drops-of-Mother-Earth (12X16)</v>
      </c>
      <c r="C1982" s="227">
        <f t="shared" si="3"/>
        <v>0.5</v>
      </c>
      <c r="D1982" s="246" t="s">
        <v>16769</v>
      </c>
      <c r="E1982" s="248">
        <v>6.0</v>
      </c>
      <c r="F1982" s="248">
        <v>275.0</v>
      </c>
    </row>
    <row r="1983">
      <c r="A1983" s="241" t="str">
        <f t="shared" si="1"/>
        <v>ME0022409806</v>
      </c>
      <c r="B1983" s="241" t="str">
        <f t="shared" si="2"/>
        <v>Beat-and-Vibration (8x10)</v>
      </c>
      <c r="C1983" s="227">
        <f t="shared" si="3"/>
        <v>0.08333333333</v>
      </c>
      <c r="D1983" s="246" t="s">
        <v>16776</v>
      </c>
      <c r="E1983" s="248">
        <v>1.0</v>
      </c>
      <c r="F1983" s="248">
        <v>25.0</v>
      </c>
    </row>
    <row r="1984">
      <c r="A1984" s="241" t="str">
        <f t="shared" si="1"/>
        <v>ME0022511906</v>
      </c>
      <c r="B1984" s="241" t="str">
        <f t="shared" si="2"/>
        <v>Master-and-Master (16x20)</v>
      </c>
      <c r="C1984" s="227">
        <f t="shared" si="3"/>
        <v>0.3333333333</v>
      </c>
      <c r="D1984" s="246" t="s">
        <v>16784</v>
      </c>
      <c r="E1984" s="248">
        <v>4.0</v>
      </c>
      <c r="F1984" s="248">
        <v>200.0</v>
      </c>
    </row>
    <row r="1985">
      <c r="A1985" s="241" t="str">
        <f t="shared" si="1"/>
        <v>ME0022512506</v>
      </c>
      <c r="B1985" s="241" t="str">
        <f t="shared" si="2"/>
        <v>Master-and-Master (20x20)</v>
      </c>
      <c r="C1985" s="227">
        <f t="shared" si="3"/>
        <v>0.25</v>
      </c>
      <c r="D1985" s="246" t="s">
        <v>16788</v>
      </c>
      <c r="E1985" s="248">
        <v>3.0</v>
      </c>
      <c r="F1985" s="248">
        <v>210.0</v>
      </c>
    </row>
    <row r="1986">
      <c r="A1986" s="241" t="str">
        <f t="shared" si="1"/>
        <v>ME0022513206</v>
      </c>
      <c r="B1986" s="241" t="str">
        <f t="shared" si="2"/>
        <v>Master-and-Master (24x30)</v>
      </c>
      <c r="C1986" s="227">
        <f t="shared" si="3"/>
        <v>0.3333333333</v>
      </c>
      <c r="D1986" s="246" t="s">
        <v>16792</v>
      </c>
      <c r="E1986" s="248">
        <v>4.0</v>
      </c>
      <c r="F1986" s="248">
        <v>340.0</v>
      </c>
    </row>
    <row r="1987">
      <c r="A1987" s="241" t="str">
        <f t="shared" si="1"/>
        <v>ME0022610606</v>
      </c>
      <c r="B1987" s="241" t="str">
        <f t="shared" si="2"/>
        <v>Master-and-Master (10x14)</v>
      </c>
      <c r="C1987" s="227">
        <f t="shared" si="3"/>
        <v>0.9166666667</v>
      </c>
      <c r="D1987" s="246" t="s">
        <v>16796</v>
      </c>
      <c r="E1987" s="248">
        <v>11.0</v>
      </c>
      <c r="F1987" s="248">
        <v>385.0</v>
      </c>
    </row>
    <row r="1988">
      <c r="A1988" s="241" t="str">
        <f t="shared" si="1"/>
        <v>ME0022711206</v>
      </c>
      <c r="B1988" s="241" t="str">
        <f t="shared" si="2"/>
        <v>The-Play-of-Life (12X16)</v>
      </c>
      <c r="C1988" s="227">
        <f t="shared" si="3"/>
        <v>0.1666666667</v>
      </c>
      <c r="D1988" s="246" t="s">
        <v>16800</v>
      </c>
      <c r="E1988" s="248">
        <v>2.0</v>
      </c>
      <c r="F1988" s="248">
        <v>85.0</v>
      </c>
    </row>
    <row r="1989">
      <c r="A1989" s="241" t="str">
        <f t="shared" si="1"/>
        <v>ME0022712206</v>
      </c>
      <c r="B1989" s="241" t="str">
        <f t="shared" si="2"/>
        <v>The-Play-of-Life (16x24)</v>
      </c>
      <c r="C1989" s="227">
        <f t="shared" si="3"/>
        <v>0.1666666667</v>
      </c>
      <c r="D1989" s="246" t="s">
        <v>16804</v>
      </c>
      <c r="E1989" s="248">
        <v>2.0</v>
      </c>
      <c r="F1989" s="248">
        <v>100.0</v>
      </c>
    </row>
    <row r="1990">
      <c r="A1990" s="241" t="str">
        <f t="shared" si="1"/>
        <v>ME0022713506</v>
      </c>
      <c r="B1990" s="241" t="str">
        <f t="shared" si="2"/>
        <v>The-Play-of-Life (24x36)</v>
      </c>
      <c r="C1990" s="227">
        <f t="shared" si="3"/>
        <v>0.3333333333</v>
      </c>
      <c r="D1990" s="246" t="s">
        <v>16807</v>
      </c>
      <c r="E1990" s="248">
        <v>4.0</v>
      </c>
      <c r="F1990" s="248">
        <v>338.1</v>
      </c>
    </row>
    <row r="1991">
      <c r="A1991" s="241" t="str">
        <f t="shared" si="1"/>
        <v>ME0022810106</v>
      </c>
      <c r="B1991" s="241" t="str">
        <f t="shared" si="2"/>
        <v>The-Play-of-Life (8x12)</v>
      </c>
      <c r="C1991" s="227">
        <f t="shared" si="3"/>
        <v>0.1666666667</v>
      </c>
      <c r="D1991" s="246" t="s">
        <v>16810</v>
      </c>
      <c r="E1991" s="248">
        <v>2.0</v>
      </c>
      <c r="F1991" s="248">
        <v>40.0</v>
      </c>
    </row>
    <row r="1992">
      <c r="A1992" s="241" t="str">
        <f t="shared" si="1"/>
        <v>ME0022910106</v>
      </c>
      <c r="B1992" s="241" t="str">
        <f t="shared" si="2"/>
        <v>A-Divine-Offering (8x12)</v>
      </c>
      <c r="C1992" s="227">
        <f t="shared" si="3"/>
        <v>0.25</v>
      </c>
      <c r="D1992" s="246" t="s">
        <v>16813</v>
      </c>
      <c r="E1992" s="248">
        <v>3.0</v>
      </c>
      <c r="F1992" s="248">
        <v>75.0</v>
      </c>
    </row>
    <row r="1993">
      <c r="A1993" s="241" t="str">
        <f t="shared" si="1"/>
        <v>ME0023011906</v>
      </c>
      <c r="B1993" s="241" t="str">
        <f t="shared" si="2"/>
        <v>Golden-hour (16x20)</v>
      </c>
      <c r="C1993" s="227">
        <f t="shared" si="3"/>
        <v>0.1666666667</v>
      </c>
      <c r="D1993" s="246" t="s">
        <v>16821</v>
      </c>
      <c r="E1993" s="248">
        <v>2.0</v>
      </c>
      <c r="F1993" s="248">
        <v>180.0</v>
      </c>
    </row>
    <row r="1994">
      <c r="A1994" s="241" t="str">
        <f t="shared" si="1"/>
        <v>ME0023110106</v>
      </c>
      <c r="B1994" s="241" t="str">
        <f t="shared" si="2"/>
        <v>Golden-hour (8x12)</v>
      </c>
      <c r="C1994" s="227">
        <f t="shared" si="3"/>
        <v>0.1666666667</v>
      </c>
      <c r="D1994" s="246" t="s">
        <v>16824</v>
      </c>
      <c r="E1994" s="248">
        <v>2.0</v>
      </c>
      <c r="F1994" s="248">
        <v>55.0</v>
      </c>
    </row>
    <row r="1995">
      <c r="A1995" s="241" t="str">
        <f t="shared" si="1"/>
        <v>ME0023609000</v>
      </c>
      <c r="B1995" s="241" t="str">
        <f t="shared" si="2"/>
        <v>Sadhguru Holding Rose (4x6)</v>
      </c>
      <c r="C1995" s="227">
        <f t="shared" si="3"/>
        <v>4.416666667</v>
      </c>
      <c r="D1995" s="246" t="s">
        <v>16827</v>
      </c>
      <c r="E1995" s="248">
        <v>53.0</v>
      </c>
      <c r="F1995" s="248">
        <v>331.28</v>
      </c>
    </row>
    <row r="1996">
      <c r="A1996" s="241" t="str">
        <f t="shared" si="1"/>
        <v>ME0023610100</v>
      </c>
      <c r="B1996" s="241" t="str">
        <f t="shared" si="2"/>
        <v>Sadhguru Holding Rose (8x12)</v>
      </c>
      <c r="C1996" s="227">
        <f t="shared" si="3"/>
        <v>0.1666666667</v>
      </c>
      <c r="D1996" s="246" t="s">
        <v>16829</v>
      </c>
      <c r="E1996" s="248">
        <v>2.0</v>
      </c>
      <c r="F1996" s="248">
        <v>30.0</v>
      </c>
    </row>
    <row r="1997">
      <c r="A1997" s="241" t="str">
        <f t="shared" si="1"/>
        <v>ME0023611500</v>
      </c>
      <c r="B1997" s="241" t="str">
        <f t="shared" si="2"/>
        <v>Sadhguru Holding Rose (12x18)</v>
      </c>
      <c r="C1997" s="227">
        <f t="shared" si="3"/>
        <v>0.3333333333</v>
      </c>
      <c r="D1997" s="246" t="s">
        <v>16830</v>
      </c>
      <c r="E1997" s="248">
        <v>4.0</v>
      </c>
      <c r="F1997" s="248">
        <v>88.69</v>
      </c>
    </row>
    <row r="1998">
      <c r="A1998" s="241" t="str">
        <f t="shared" si="1"/>
        <v>ME0024509800</v>
      </c>
      <c r="B1998" s="241" t="str">
        <f t="shared" si="2"/>
        <v>SG-Photos-Inclusive (8x10)</v>
      </c>
      <c r="C1998" s="227">
        <f t="shared" si="3"/>
        <v>0.4166666667</v>
      </c>
      <c r="D1998" s="246" t="s">
        <v>16831</v>
      </c>
      <c r="E1998" s="248">
        <v>5.0</v>
      </c>
      <c r="F1998" s="248">
        <v>65.0</v>
      </c>
    </row>
    <row r="1999">
      <c r="A1999" s="241" t="str">
        <f t="shared" si="1"/>
        <v>ME0024511200</v>
      </c>
      <c r="B1999" s="241" t="str">
        <f t="shared" si="2"/>
        <v>SG-Photos-Inclusive (12X16)</v>
      </c>
      <c r="C1999" s="227">
        <f t="shared" si="3"/>
        <v>0.1666666667</v>
      </c>
      <c r="D1999" s="246" t="s">
        <v>16833</v>
      </c>
      <c r="E1999" s="248">
        <v>2.0</v>
      </c>
      <c r="F1999" s="248">
        <v>57.0</v>
      </c>
    </row>
    <row r="2000">
      <c r="A2000" s="241" t="str">
        <f t="shared" si="1"/>
        <v>ME0024608600</v>
      </c>
      <c r="B2000" s="241" t="str">
        <f t="shared" si="2"/>
        <v>Sadhguru Looking Inward (4x5)</v>
      </c>
      <c r="C2000" s="227">
        <f t="shared" si="3"/>
        <v>0.4166666667</v>
      </c>
      <c r="D2000" s="246" t="s">
        <v>16834</v>
      </c>
      <c r="E2000" s="248">
        <v>5.0</v>
      </c>
      <c r="F2000" s="248">
        <v>25.0</v>
      </c>
    </row>
    <row r="2001">
      <c r="A2001" s="241" t="str">
        <f t="shared" si="1"/>
        <v>ME0024609800</v>
      </c>
      <c r="B2001" s="241" t="str">
        <f t="shared" si="2"/>
        <v>Sadhguru Looking Inward (8x10)</v>
      </c>
      <c r="C2001" s="227">
        <f t="shared" si="3"/>
        <v>0.08333333333</v>
      </c>
      <c r="D2001" s="246" t="s">
        <v>16838</v>
      </c>
      <c r="E2001" s="248">
        <v>1.0</v>
      </c>
      <c r="F2001" s="248">
        <v>15.0</v>
      </c>
    </row>
    <row r="2002">
      <c r="A2002" s="241" t="str">
        <f t="shared" si="1"/>
        <v>ME0024611700</v>
      </c>
      <c r="B2002" s="241" t="str">
        <f t="shared" si="2"/>
        <v>Sadhguru Looking Inward (15x20)</v>
      </c>
      <c r="C2002" s="227">
        <f t="shared" si="3"/>
        <v>0.3333333333</v>
      </c>
      <c r="D2002" s="246" t="s">
        <v>16839</v>
      </c>
      <c r="E2002" s="248">
        <v>4.0</v>
      </c>
      <c r="F2002" s="248">
        <v>105.0</v>
      </c>
    </row>
    <row r="2003">
      <c r="A2003" s="241" t="str">
        <f t="shared" si="1"/>
        <v>ME0024712500</v>
      </c>
      <c r="B2003" s="241" t="str">
        <f t="shared" si="2"/>
        <v>SG-Photos-Natural</v>
      </c>
      <c r="C2003" s="227">
        <f t="shared" si="3"/>
        <v>17.08333333</v>
      </c>
      <c r="D2003" s="246" t="s">
        <v>16843</v>
      </c>
      <c r="E2003" s="248">
        <v>205.0</v>
      </c>
      <c r="F2003" s="248">
        <v>12424.58</v>
      </c>
    </row>
    <row r="2004">
      <c r="A2004" s="241" t="str">
        <f t="shared" si="1"/>
        <v>ME0024714300</v>
      </c>
      <c r="B2004" s="241" t="str">
        <f t="shared" si="2"/>
        <v>SG-Photos-Natural-36x36</v>
      </c>
      <c r="C2004" s="227">
        <f t="shared" si="3"/>
        <v>18</v>
      </c>
      <c r="D2004" s="246" t="s">
        <v>16845</v>
      </c>
      <c r="E2004" s="248">
        <v>216.0</v>
      </c>
      <c r="F2004" s="248">
        <v>216.0</v>
      </c>
    </row>
    <row r="2005">
      <c r="A2005" s="241" t="str">
        <f t="shared" si="1"/>
        <v>ME0024909400</v>
      </c>
      <c r="B2005" s="241" t="str">
        <f t="shared" si="2"/>
        <v>SG-Photos-Dancing (6x8)</v>
      </c>
      <c r="C2005" s="227">
        <f t="shared" si="3"/>
        <v>0.3333333333</v>
      </c>
      <c r="D2005" s="246" t="s">
        <v>16847</v>
      </c>
      <c r="E2005" s="248">
        <v>4.0</v>
      </c>
      <c r="F2005" s="248">
        <v>35.16</v>
      </c>
    </row>
    <row r="2006">
      <c r="A2006" s="241" t="str">
        <f t="shared" si="1"/>
        <v>ME0024910400</v>
      </c>
      <c r="B2006" s="241" t="str">
        <f t="shared" si="2"/>
        <v>SG-Photos-Dancing (9x12)</v>
      </c>
      <c r="C2006" s="227">
        <f t="shared" si="3"/>
        <v>0.8333333333</v>
      </c>
      <c r="D2006" s="246" t="s">
        <v>16851</v>
      </c>
      <c r="E2006" s="248">
        <v>10.0</v>
      </c>
      <c r="F2006" s="248">
        <v>126.3</v>
      </c>
    </row>
    <row r="2007">
      <c r="A2007" s="241" t="str">
        <f t="shared" si="1"/>
        <v>ME0025110100</v>
      </c>
      <c r="B2007" s="241" t="str">
        <f t="shared" si="2"/>
        <v>Sadhguru Innocence (8x10)</v>
      </c>
      <c r="C2007" s="227">
        <f t="shared" si="3"/>
        <v>2.416666667</v>
      </c>
      <c r="D2007" s="246" t="s">
        <v>16855</v>
      </c>
      <c r="E2007" s="248">
        <v>29.0</v>
      </c>
      <c r="F2007" s="248">
        <v>364.95</v>
      </c>
    </row>
    <row r="2008">
      <c r="A2008" s="241" t="str">
        <f t="shared" si="1"/>
        <v>ME0025112300</v>
      </c>
      <c r="B2008" s="241" t="str">
        <f t="shared" si="2"/>
        <v>Sadhguru Innocence (18x22)</v>
      </c>
      <c r="C2008" s="227">
        <f t="shared" si="3"/>
        <v>0.5</v>
      </c>
      <c r="D2008" s="246" t="s">
        <v>16857</v>
      </c>
      <c r="E2008" s="248">
        <v>6.0</v>
      </c>
      <c r="F2008" s="248">
        <v>270.0</v>
      </c>
    </row>
    <row r="2009">
      <c r="A2009" s="241" t="str">
        <f t="shared" si="1"/>
        <v>ME0025209000</v>
      </c>
      <c r="B2009" s="241" t="str">
        <f t="shared" si="2"/>
        <v>SG-Photos-Meditative (4x6)</v>
      </c>
      <c r="C2009" s="227">
        <f t="shared" si="3"/>
        <v>4.833333333</v>
      </c>
      <c r="D2009" s="246" t="s">
        <v>16863</v>
      </c>
      <c r="E2009" s="248">
        <v>58.0</v>
      </c>
      <c r="F2009" s="248">
        <v>450.8</v>
      </c>
    </row>
    <row r="2010">
      <c r="A2010" s="241" t="str">
        <f t="shared" si="1"/>
        <v>ME0025209800</v>
      </c>
      <c r="B2010" s="241" t="str">
        <f t="shared" si="2"/>
        <v>SG-Photos-Meditative (8x12)</v>
      </c>
      <c r="C2010" s="227">
        <f t="shared" si="3"/>
        <v>0.6666666667</v>
      </c>
      <c r="D2010" s="246" t="s">
        <v>16865</v>
      </c>
      <c r="E2010" s="248">
        <v>8.0</v>
      </c>
      <c r="F2010" s="248">
        <v>192.0</v>
      </c>
    </row>
    <row r="2011">
      <c r="A2011" s="241" t="str">
        <f t="shared" si="1"/>
        <v>ME0025408400</v>
      </c>
      <c r="B2011" s="241" t="str">
        <f t="shared" si="2"/>
        <v>SG-Photos-Compassion (4x5)</v>
      </c>
      <c r="C2011" s="227">
        <f t="shared" si="3"/>
        <v>0.4166666667</v>
      </c>
      <c r="D2011" s="246" t="s">
        <v>16866</v>
      </c>
      <c r="E2011" s="248">
        <v>5.0</v>
      </c>
      <c r="F2011" s="248">
        <v>25.0</v>
      </c>
    </row>
    <row r="2012">
      <c r="A2012" s="241" t="str">
        <f t="shared" si="1"/>
        <v>ME0025409000</v>
      </c>
      <c r="B2012" s="241" t="str">
        <f t="shared" si="2"/>
        <v>SG-Photos-Compassion (4x6)</v>
      </c>
      <c r="C2012" s="227">
        <f t="shared" si="3"/>
        <v>7.083333333</v>
      </c>
      <c r="D2012" s="246" t="s">
        <v>16869</v>
      </c>
      <c r="E2012" s="248">
        <v>85.0</v>
      </c>
      <c r="F2012" s="248">
        <v>663.96</v>
      </c>
    </row>
    <row r="2013">
      <c r="A2013" s="241" t="str">
        <f t="shared" si="1"/>
        <v>ME0025409400</v>
      </c>
      <c r="B2013" s="241" t="str">
        <f t="shared" si="2"/>
        <v>SG-Photos-Compassion (6x8)</v>
      </c>
      <c r="C2013" s="227">
        <f t="shared" si="3"/>
        <v>0.25</v>
      </c>
      <c r="D2013" s="246" t="s">
        <v>16871</v>
      </c>
      <c r="E2013" s="248">
        <v>3.0</v>
      </c>
      <c r="F2013" s="248">
        <v>38.0</v>
      </c>
    </row>
    <row r="2014">
      <c r="A2014" s="241" t="str">
        <f t="shared" si="1"/>
        <v>ME0025410400</v>
      </c>
      <c r="B2014" s="241" t="str">
        <f t="shared" si="2"/>
        <v>SG-Photos-Compassion (9x12)</v>
      </c>
      <c r="C2014" s="227">
        <f t="shared" si="3"/>
        <v>0.8333333333</v>
      </c>
      <c r="D2014" s="246" t="s">
        <v>16872</v>
      </c>
      <c r="E2014" s="248">
        <v>10.0</v>
      </c>
      <c r="F2014" s="248">
        <v>91.9</v>
      </c>
    </row>
    <row r="2015">
      <c r="A2015" s="241" t="str">
        <f t="shared" si="1"/>
        <v>ME0025411200</v>
      </c>
      <c r="B2015" s="241" t="str">
        <f t="shared" si="2"/>
        <v>SG-Photos-Compassion (12X16)</v>
      </c>
      <c r="C2015" s="227">
        <f t="shared" si="3"/>
        <v>0.5</v>
      </c>
      <c r="D2015" s="246" t="s">
        <v>16873</v>
      </c>
      <c r="E2015" s="248">
        <v>6.0</v>
      </c>
      <c r="F2015" s="248">
        <v>169.36</v>
      </c>
    </row>
    <row r="2016">
      <c r="A2016" s="241" t="str">
        <f t="shared" si="1"/>
        <v>ME0025811200</v>
      </c>
      <c r="B2016" s="241" t="str">
        <f t="shared" si="2"/>
        <v>SG-Photos-Domination-Black-Wood</v>
      </c>
      <c r="C2016" s="227">
        <f t="shared" si="3"/>
        <v>0.08333333333</v>
      </c>
      <c r="D2016" s="246" t="s">
        <v>16875</v>
      </c>
      <c r="E2016" s="248">
        <v>1.0</v>
      </c>
      <c r="F2016" s="248">
        <v>10.69</v>
      </c>
    </row>
    <row r="2017">
      <c r="A2017" s="241" t="str">
        <f t="shared" si="1"/>
        <v>ME0026109000</v>
      </c>
      <c r="B2017" s="241" t="str">
        <f t="shared" si="2"/>
        <v>SG-Photos-Rainbow</v>
      </c>
      <c r="C2017" s="227">
        <f t="shared" si="3"/>
        <v>0.08333333333</v>
      </c>
      <c r="D2017" s="246" t="s">
        <v>16879</v>
      </c>
      <c r="E2017" s="248">
        <v>1.0</v>
      </c>
      <c r="F2017" s="248">
        <v>10.0</v>
      </c>
    </row>
    <row r="2018">
      <c r="A2018" s="241" t="str">
        <f t="shared" si="1"/>
        <v>ME0026411500</v>
      </c>
      <c r="B2018" s="241" t="str">
        <f t="shared" si="2"/>
        <v>SG-Photos-Divinity-Brown-Wood (12X16)</v>
      </c>
      <c r="C2018" s="227">
        <f t="shared" si="3"/>
        <v>0.08333333333</v>
      </c>
      <c r="D2018" s="246" t="s">
        <v>16882</v>
      </c>
      <c r="E2018" s="248">
        <v>1.0</v>
      </c>
      <c r="F2018" s="248">
        <v>32.0</v>
      </c>
    </row>
    <row r="2019">
      <c r="A2019" s="241" t="str">
        <f t="shared" si="1"/>
        <v>ME0026708400</v>
      </c>
      <c r="B2019" s="241" t="str">
        <f t="shared" si="2"/>
        <v>SG-Photos-Kailash-2 (4x6)</v>
      </c>
      <c r="C2019" s="227">
        <f t="shared" si="3"/>
        <v>3</v>
      </c>
      <c r="D2019" s="246" t="s">
        <v>16888</v>
      </c>
      <c r="E2019" s="248">
        <v>36.0</v>
      </c>
      <c r="F2019" s="248">
        <v>327.0</v>
      </c>
    </row>
    <row r="2020">
      <c r="A2020" s="241" t="str">
        <f t="shared" si="1"/>
        <v>ME0026709700</v>
      </c>
      <c r="B2020" s="241" t="str">
        <f t="shared" si="2"/>
        <v>SG-Photos-Kailash-2 (6x9)</v>
      </c>
      <c r="C2020" s="227">
        <f t="shared" si="3"/>
        <v>1.583333333</v>
      </c>
      <c r="D2020" s="246" t="s">
        <v>16890</v>
      </c>
      <c r="E2020" s="248">
        <v>19.0</v>
      </c>
      <c r="F2020" s="248">
        <v>258.42</v>
      </c>
    </row>
    <row r="2021">
      <c r="A2021" s="241" t="str">
        <f t="shared" si="1"/>
        <v>ME0027109000</v>
      </c>
      <c r="B2021" s="241" t="str">
        <f t="shared" si="2"/>
        <v>SG-Photos-Kailash-7 (6x4)</v>
      </c>
      <c r="C2021" s="227">
        <f t="shared" si="3"/>
        <v>0.08333333333</v>
      </c>
      <c r="D2021" s="246" t="s">
        <v>16893</v>
      </c>
      <c r="E2021" s="248">
        <v>1.0</v>
      </c>
      <c r="F2021" s="248">
        <v>10.0</v>
      </c>
    </row>
    <row r="2022">
      <c r="A2022" s="241" t="str">
        <f t="shared" si="1"/>
        <v>ME0027209000</v>
      </c>
      <c r="B2022" s="241" t="str">
        <f t="shared" si="2"/>
        <v>SG-Photos-Kailash-8 (4x6)</v>
      </c>
      <c r="C2022" s="227">
        <f t="shared" si="3"/>
        <v>6.25</v>
      </c>
      <c r="D2022" s="246" t="s">
        <v>16896</v>
      </c>
      <c r="E2022" s="248">
        <v>75.0</v>
      </c>
      <c r="F2022" s="248">
        <v>690.7</v>
      </c>
    </row>
    <row r="2023">
      <c r="A2023" s="241" t="str">
        <f t="shared" si="1"/>
        <v>ME0027210100</v>
      </c>
      <c r="B2023" s="241" t="str">
        <f t="shared" si="2"/>
        <v>SG-Photos-Kailash-8 (8x12)</v>
      </c>
      <c r="C2023" s="227">
        <f t="shared" si="3"/>
        <v>2.5</v>
      </c>
      <c r="D2023" s="246" t="s">
        <v>16897</v>
      </c>
      <c r="E2023" s="248">
        <v>30.0</v>
      </c>
      <c r="F2023" s="248">
        <v>575.71</v>
      </c>
    </row>
    <row r="2024">
      <c r="A2024" s="241" t="str">
        <f t="shared" si="1"/>
        <v>ME0027211600</v>
      </c>
      <c r="B2024" s="241" t="str">
        <f t="shared" si="2"/>
        <v>SG-Photos-Kailash-8 (12x18)</v>
      </c>
      <c r="C2024" s="227">
        <f t="shared" si="3"/>
        <v>0.1666666667</v>
      </c>
      <c r="D2024" s="246" t="s">
        <v>16898</v>
      </c>
      <c r="E2024" s="248">
        <v>2.0</v>
      </c>
      <c r="F2024" s="248">
        <v>42.71</v>
      </c>
    </row>
    <row r="2025">
      <c r="A2025" s="241" t="str">
        <f t="shared" si="1"/>
        <v>ME0027309400</v>
      </c>
      <c r="B2025" s="241" t="str">
        <f t="shared" si="2"/>
        <v>SG-Photos-Meditative-9 (6x8)</v>
      </c>
      <c r="C2025" s="227">
        <f t="shared" si="3"/>
        <v>2.25</v>
      </c>
      <c r="D2025" s="246" t="s">
        <v>16899</v>
      </c>
      <c r="E2025" s="248">
        <v>27.0</v>
      </c>
      <c r="F2025" s="248">
        <v>374.0</v>
      </c>
    </row>
    <row r="2026">
      <c r="A2026" s="241" t="str">
        <f t="shared" si="1"/>
        <v>ME0027311200</v>
      </c>
      <c r="B2026" s="241" t="str">
        <f t="shared" si="2"/>
        <v>SG-Photos-Meditative (12X16)</v>
      </c>
      <c r="C2026" s="227">
        <f t="shared" si="3"/>
        <v>1.666666667</v>
      </c>
      <c r="D2026" s="246" t="s">
        <v>16901</v>
      </c>
      <c r="E2026" s="248">
        <v>20.0</v>
      </c>
      <c r="F2026" s="248">
        <v>389.76</v>
      </c>
    </row>
    <row r="2027">
      <c r="A2027" s="241" t="str">
        <f t="shared" si="1"/>
        <v>ME0027511500</v>
      </c>
      <c r="B2027" s="241" t="str">
        <f t="shared" si="2"/>
        <v>SG-Photos-Inner-Nature-Brown-Wood</v>
      </c>
      <c r="C2027" s="227">
        <f t="shared" si="3"/>
        <v>0.6666666667</v>
      </c>
      <c r="D2027" s="246" t="s">
        <v>16902</v>
      </c>
      <c r="E2027" s="248">
        <v>8.0</v>
      </c>
      <c r="F2027" s="248">
        <v>229.57</v>
      </c>
    </row>
    <row r="2028">
      <c r="A2028" s="241" t="str">
        <f t="shared" si="1"/>
        <v>ME0027811500</v>
      </c>
      <c r="B2028" s="241" t="str">
        <f t="shared" si="2"/>
        <v>SG-Photos-Truly-Happy-Brown-Wood</v>
      </c>
      <c r="C2028" s="227">
        <f t="shared" si="3"/>
        <v>0.5833333333</v>
      </c>
      <c r="D2028" s="246" t="s">
        <v>16904</v>
      </c>
      <c r="E2028" s="248">
        <v>7.0</v>
      </c>
      <c r="F2028" s="248">
        <v>140.48</v>
      </c>
    </row>
    <row r="2029">
      <c r="A2029" s="241" t="str">
        <f t="shared" si="1"/>
        <v>ME0027909400</v>
      </c>
      <c r="B2029" s="241" t="str">
        <f t="shared" si="2"/>
        <v>Sadhguru with Devi (6x8)</v>
      </c>
      <c r="C2029" s="227">
        <f t="shared" si="3"/>
        <v>1.416666667</v>
      </c>
      <c r="D2029" s="246" t="s">
        <v>16906</v>
      </c>
      <c r="E2029" s="248">
        <v>17.0</v>
      </c>
      <c r="F2029" s="248">
        <v>142.77</v>
      </c>
    </row>
    <row r="2030">
      <c r="A2030" s="241" t="str">
        <f t="shared" si="1"/>
        <v>ME0027910400</v>
      </c>
      <c r="B2030" s="241" t="str">
        <f t="shared" si="2"/>
        <v>Sadhguru with Devi (9x12)</v>
      </c>
      <c r="C2030" s="227">
        <f t="shared" si="3"/>
        <v>0.3333333333</v>
      </c>
      <c r="D2030" s="246" t="s">
        <v>16908</v>
      </c>
      <c r="E2030" s="248">
        <v>4.0</v>
      </c>
      <c r="F2030" s="248">
        <v>75.0</v>
      </c>
    </row>
    <row r="2031">
      <c r="A2031" s="241" t="str">
        <f t="shared" si="1"/>
        <v>ME0027911200</v>
      </c>
      <c r="B2031" s="241" t="str">
        <f t="shared" si="2"/>
        <v>Sadhguru with Devi (12X16)</v>
      </c>
      <c r="C2031" s="227">
        <f t="shared" si="3"/>
        <v>0.25</v>
      </c>
      <c r="D2031" s="246" t="s">
        <v>16909</v>
      </c>
      <c r="E2031" s="248">
        <v>3.0</v>
      </c>
      <c r="F2031" s="248">
        <v>70.0</v>
      </c>
    </row>
    <row r="2032">
      <c r="A2032" s="241" t="str">
        <f t="shared" si="1"/>
        <v>ME0028011200</v>
      </c>
      <c r="B2032" s="241" t="str">
        <f t="shared" si="2"/>
        <v>SG-Photos-Devi-Dance</v>
      </c>
      <c r="C2032" s="227">
        <f t="shared" si="3"/>
        <v>0.25</v>
      </c>
      <c r="D2032" s="246" t="s">
        <v>16910</v>
      </c>
      <c r="E2032" s="248">
        <v>3.0</v>
      </c>
      <c r="F2032" s="248">
        <v>92.0</v>
      </c>
    </row>
    <row r="2033">
      <c r="A2033" s="241" t="str">
        <f t="shared" si="1"/>
        <v>ME0028111500</v>
      </c>
      <c r="B2033" s="241" t="str">
        <f t="shared" si="2"/>
        <v>SG-Photos-Inner-Grace-Brown-Wood (12x18)</v>
      </c>
      <c r="C2033" s="227">
        <f t="shared" si="3"/>
        <v>0.5833333333</v>
      </c>
      <c r="D2033" s="246" t="s">
        <v>16912</v>
      </c>
      <c r="E2033" s="248">
        <v>7.0</v>
      </c>
      <c r="F2033" s="248">
        <v>133.44</v>
      </c>
    </row>
    <row r="2034">
      <c r="A2034" s="241" t="str">
        <f t="shared" si="1"/>
        <v>ME0028408400</v>
      </c>
      <c r="B2034" s="241" t="str">
        <f t="shared" si="2"/>
        <v>LB-Photos-Sadhguru-Bike-1 (4x6)</v>
      </c>
      <c r="C2034" s="227">
        <f t="shared" si="3"/>
        <v>1.5</v>
      </c>
      <c r="D2034" s="246" t="s">
        <v>16916</v>
      </c>
      <c r="E2034" s="248">
        <v>18.0</v>
      </c>
      <c r="F2034" s="248">
        <v>93.06</v>
      </c>
    </row>
    <row r="2035">
      <c r="A2035" s="241" t="str">
        <f t="shared" si="1"/>
        <v>ME0028410100</v>
      </c>
      <c r="B2035" s="241" t="str">
        <f t="shared" si="2"/>
        <v>LB-Photos-Sadhguru-Bike-1 (8x12)</v>
      </c>
      <c r="C2035" s="227">
        <f t="shared" si="3"/>
        <v>0.1666666667</v>
      </c>
      <c r="D2035" s="246" t="s">
        <v>16919</v>
      </c>
      <c r="E2035" s="248">
        <v>2.0</v>
      </c>
      <c r="F2035" s="248">
        <v>20.42</v>
      </c>
    </row>
    <row r="2036">
      <c r="A2036" s="241" t="str">
        <f t="shared" si="1"/>
        <v>ME0028510100</v>
      </c>
      <c r="B2036" s="241" t="str">
        <f t="shared" si="2"/>
        <v>Photos-Sadhguru-Nature (8x12)</v>
      </c>
      <c r="C2036" s="227">
        <f t="shared" si="3"/>
        <v>0.4166666667</v>
      </c>
      <c r="D2036" s="246" t="s">
        <v>16921</v>
      </c>
      <c r="E2036" s="248">
        <v>5.0</v>
      </c>
      <c r="F2036" s="248">
        <v>75.0</v>
      </c>
    </row>
    <row r="2037">
      <c r="A2037" s="241" t="str">
        <f t="shared" si="1"/>
        <v>ME0028608400</v>
      </c>
      <c r="B2037" s="241" t="str">
        <f t="shared" si="2"/>
        <v>LB-Photos-Sadhguru-Bike-2 (4x6)</v>
      </c>
      <c r="C2037" s="227">
        <f t="shared" si="3"/>
        <v>2</v>
      </c>
      <c r="D2037" s="246" t="s">
        <v>16923</v>
      </c>
      <c r="E2037" s="248">
        <v>24.0</v>
      </c>
      <c r="F2037" s="248">
        <v>232.0</v>
      </c>
    </row>
    <row r="2038">
      <c r="A2038" s="241" t="str">
        <f t="shared" si="1"/>
        <v>ME0028610100</v>
      </c>
      <c r="B2038" s="241" t="str">
        <f t="shared" si="2"/>
        <v>LB-Photos-Sadhguru-Bike-2 (8x12)</v>
      </c>
      <c r="C2038" s="227">
        <f t="shared" si="3"/>
        <v>0.6666666667</v>
      </c>
      <c r="D2038" s="246" t="s">
        <v>16924</v>
      </c>
      <c r="E2038" s="248">
        <v>8.0</v>
      </c>
      <c r="F2038" s="248">
        <v>84.25</v>
      </c>
    </row>
    <row r="2039">
      <c r="A2039" s="241" t="str">
        <f t="shared" si="1"/>
        <v>ME0028611500</v>
      </c>
      <c r="B2039" s="241" t="str">
        <f t="shared" si="2"/>
        <v>LB-Photos-Sadhguru-Bike-2 (12x18)</v>
      </c>
      <c r="C2039" s="227">
        <f t="shared" si="3"/>
        <v>0.5833333333</v>
      </c>
      <c r="D2039" s="246" t="s">
        <v>16925</v>
      </c>
      <c r="E2039" s="248">
        <v>7.0</v>
      </c>
      <c r="F2039" s="248">
        <v>161.06</v>
      </c>
    </row>
    <row r="2040">
      <c r="A2040" s="241" t="str">
        <f t="shared" si="1"/>
        <v>ME0029310100</v>
      </c>
      <c r="B2040" s="241" t="str">
        <f t="shared" si="2"/>
        <v>SJ503 Sadhguru Photo (8x12)</v>
      </c>
      <c r="C2040" s="227">
        <f t="shared" si="3"/>
        <v>0.1666666667</v>
      </c>
      <c r="D2040" s="246" t="s">
        <v>16926</v>
      </c>
      <c r="E2040" s="248">
        <v>2.0</v>
      </c>
      <c r="F2040" s="248">
        <v>10.0</v>
      </c>
    </row>
    <row r="2041">
      <c r="A2041" s="241" t="str">
        <f t="shared" si="1"/>
        <v>ME0029510100</v>
      </c>
      <c r="B2041" s="241" t="str">
        <f t="shared" si="2"/>
        <v>Sadhguru Photo SJ 905 (8x12)</v>
      </c>
      <c r="C2041" s="227">
        <f t="shared" si="3"/>
        <v>0.3333333333</v>
      </c>
      <c r="D2041" s="246" t="s">
        <v>16930</v>
      </c>
      <c r="E2041" s="248">
        <v>4.0</v>
      </c>
      <c r="F2041" s="248">
        <v>65.0</v>
      </c>
    </row>
    <row r="2042">
      <c r="A2042" s="241" t="str">
        <f t="shared" si="1"/>
        <v>ME0029511500</v>
      </c>
      <c r="B2042" s="241" t="str">
        <f t="shared" si="2"/>
        <v>Sadhguru Photo SJ 905 (12x18)</v>
      </c>
      <c r="C2042" s="227">
        <f t="shared" si="3"/>
        <v>0.1666666667</v>
      </c>
      <c r="D2042" s="246" t="s">
        <v>16934</v>
      </c>
      <c r="E2042" s="248">
        <v>2.0</v>
      </c>
      <c r="F2042" s="248">
        <v>40.0</v>
      </c>
    </row>
    <row r="2043">
      <c r="A2043" s="241" t="str">
        <f t="shared" si="1"/>
        <v>ME0029610100</v>
      </c>
      <c r="B2043" s="241" t="str">
        <f t="shared" si="2"/>
        <v>Sadhguru Photo SK 203</v>
      </c>
      <c r="C2043" s="227">
        <f t="shared" si="3"/>
        <v>2.25</v>
      </c>
      <c r="D2043" s="246" t="s">
        <v>16935</v>
      </c>
      <c r="E2043" s="248">
        <v>27.0</v>
      </c>
      <c r="F2043" s="248">
        <v>405.0</v>
      </c>
    </row>
    <row r="2044">
      <c r="A2044" s="241" t="str">
        <f t="shared" si="1"/>
        <v>ME0029611500</v>
      </c>
      <c r="B2044" s="241" t="str">
        <f t="shared" si="2"/>
        <v>Sadhguru Photo Namaskaram</v>
      </c>
      <c r="C2044" s="227">
        <f t="shared" si="3"/>
        <v>0.1666666667</v>
      </c>
      <c r="D2044" s="246" t="s">
        <v>16937</v>
      </c>
      <c r="E2044" s="248">
        <v>2.0</v>
      </c>
      <c r="F2044" s="248">
        <v>32.5</v>
      </c>
    </row>
    <row r="2045">
      <c r="A2045" s="241" t="str">
        <f t="shared" si="1"/>
        <v>ME0029810100</v>
      </c>
      <c r="B2045" s="241" t="str">
        <f t="shared" si="2"/>
        <v>Sadhguru Photo SK 605 (8x12)</v>
      </c>
      <c r="C2045" s="227">
        <f t="shared" si="3"/>
        <v>0.3333333333</v>
      </c>
      <c r="D2045" s="246" t="s">
        <v>16941</v>
      </c>
      <c r="E2045" s="248">
        <v>4.0</v>
      </c>
      <c r="F2045" s="248">
        <v>60.0</v>
      </c>
    </row>
    <row r="2046">
      <c r="A2046" s="241" t="str">
        <f t="shared" si="1"/>
        <v>ME0030111500</v>
      </c>
      <c r="B2046" s="241" t="str">
        <f t="shared" si="2"/>
        <v>Sadhguru Photo PH065 (12x18)</v>
      </c>
      <c r="C2046" s="227">
        <f t="shared" si="3"/>
        <v>0.4166666667</v>
      </c>
      <c r="D2046" s="246" t="s">
        <v>16947</v>
      </c>
      <c r="E2046" s="248">
        <v>5.0</v>
      </c>
      <c r="F2046" s="248">
        <v>81.25</v>
      </c>
    </row>
    <row r="2047">
      <c r="A2047" s="241" t="str">
        <f t="shared" si="1"/>
        <v>ME0031211500</v>
      </c>
      <c r="B2047" s="241" t="str">
        <f t="shared" si="2"/>
        <v>Sadhguru Padham Photo (12 x 18)</v>
      </c>
      <c r="C2047" s="227">
        <f t="shared" si="3"/>
        <v>7.166666667</v>
      </c>
      <c r="D2047" s="246" t="s">
        <v>16950</v>
      </c>
      <c r="E2047" s="248">
        <v>86.0</v>
      </c>
      <c r="F2047" s="248">
        <v>6890.0</v>
      </c>
    </row>
    <row r="2048">
      <c r="A2048" s="241" t="str">
        <f t="shared" si="1"/>
        <v>ME0031800000</v>
      </c>
      <c r="B2048" s="241" t="str">
        <f t="shared" si="2"/>
        <v>SOI-Trigun</v>
      </c>
      <c r="C2048" s="227">
        <f t="shared" si="3"/>
        <v>0.75</v>
      </c>
      <c r="D2048" s="246" t="s">
        <v>16951</v>
      </c>
      <c r="E2048" s="248">
        <v>9.0</v>
      </c>
      <c r="F2048" s="248">
        <v>67.5</v>
      </c>
    </row>
    <row r="2049">
      <c r="A2049" s="241" t="str">
        <f t="shared" si="1"/>
        <v>ME0031900000</v>
      </c>
      <c r="B2049" s="241" t="str">
        <f t="shared" si="2"/>
        <v>SOI-White-Mountain</v>
      </c>
      <c r="C2049" s="227">
        <f t="shared" si="3"/>
        <v>0.5833333333</v>
      </c>
      <c r="D2049" s="246" t="s">
        <v>16955</v>
      </c>
      <c r="E2049" s="248">
        <v>7.0</v>
      </c>
      <c r="F2049" s="248">
        <v>19.5</v>
      </c>
    </row>
    <row r="2050">
      <c r="A2050" s="241" t="str">
        <f t="shared" si="1"/>
        <v>ME0032000000</v>
      </c>
      <c r="B2050" s="241" t="str">
        <f t="shared" si="2"/>
        <v>Vairagya</v>
      </c>
      <c r="C2050" s="227">
        <f t="shared" si="3"/>
        <v>0.1666666667</v>
      </c>
      <c r="D2050" s="246" t="s">
        <v>16959</v>
      </c>
      <c r="E2050" s="248">
        <v>2.0</v>
      </c>
      <c r="F2050" s="248">
        <v>15.0</v>
      </c>
    </row>
    <row r="2051">
      <c r="A2051" s="241" t="str">
        <f t="shared" si="1"/>
        <v>ME0032100000</v>
      </c>
      <c r="B2051" s="241" t="str">
        <f t="shared" si="2"/>
        <v>SOI-Chandrajeevan</v>
      </c>
      <c r="C2051" s="227">
        <f t="shared" si="3"/>
        <v>0.08333333333</v>
      </c>
      <c r="D2051" s="246" t="s">
        <v>16963</v>
      </c>
      <c r="E2051" s="248">
        <v>1.0</v>
      </c>
      <c r="F2051" s="248">
        <v>7.5</v>
      </c>
    </row>
    <row r="2052">
      <c r="A2052" s="241" t="str">
        <f t="shared" si="1"/>
        <v>ME0032200000</v>
      </c>
      <c r="B2052" s="241" t="str">
        <f t="shared" si="2"/>
        <v>Alai-Wave-Of-Bliss</v>
      </c>
      <c r="C2052" s="227">
        <f t="shared" si="3"/>
        <v>0.5833333333</v>
      </c>
      <c r="D2052" s="246" t="s">
        <v>16967</v>
      </c>
      <c r="E2052" s="248">
        <v>7.0</v>
      </c>
      <c r="F2052" s="248">
        <v>19.5</v>
      </c>
    </row>
    <row r="2053">
      <c r="A2053" s="241" t="str">
        <f t="shared" si="1"/>
        <v>ME0032500000</v>
      </c>
      <c r="B2053" s="241" t="str">
        <f t="shared" si="2"/>
        <v>SOI-In-the-Lap-of-the-Master</v>
      </c>
      <c r="C2053" s="227">
        <f t="shared" si="3"/>
        <v>0.4166666667</v>
      </c>
      <c r="D2053" s="246" t="s">
        <v>16975</v>
      </c>
      <c r="E2053" s="248">
        <v>5.0</v>
      </c>
      <c r="F2053" s="248">
        <v>10.0</v>
      </c>
    </row>
    <row r="2054">
      <c r="A2054" s="241" t="str">
        <f t="shared" si="1"/>
        <v>ME0032700000</v>
      </c>
      <c r="B2054" s="241" t="str">
        <f t="shared" si="2"/>
        <v>Nadha-Aradhana-Vol1</v>
      </c>
      <c r="C2054" s="227">
        <f t="shared" si="3"/>
        <v>0.25</v>
      </c>
      <c r="D2054" s="246" t="s">
        <v>16979</v>
      </c>
      <c r="E2054" s="248">
        <v>3.0</v>
      </c>
      <c r="F2054" s="248">
        <v>11.5</v>
      </c>
    </row>
    <row r="2055">
      <c r="A2055" s="241" t="str">
        <f t="shared" si="1"/>
        <v>ME0032800000</v>
      </c>
      <c r="B2055" s="241" t="str">
        <f t="shared" si="2"/>
        <v>Nadha-Aradhana-Vol2</v>
      </c>
      <c r="C2055" s="227">
        <f t="shared" si="3"/>
        <v>0.4166666667</v>
      </c>
      <c r="D2055" s="246" t="s">
        <v>16983</v>
      </c>
      <c r="E2055" s="248">
        <v>5.0</v>
      </c>
      <c r="F2055" s="248">
        <v>15.5</v>
      </c>
    </row>
    <row r="2056">
      <c r="A2056" s="241" t="str">
        <f t="shared" si="1"/>
        <v>ME0033200000</v>
      </c>
      <c r="B2056" s="241" t="str">
        <f t="shared" si="2"/>
        <v>SOI-Yoga-Padhi</v>
      </c>
      <c r="C2056" s="227">
        <f t="shared" si="3"/>
        <v>0.25</v>
      </c>
      <c r="D2056" s="246" t="s">
        <v>16987</v>
      </c>
      <c r="E2056" s="248">
        <v>3.0</v>
      </c>
      <c r="F2056" s="248">
        <v>22.5</v>
      </c>
    </row>
    <row r="2057">
      <c r="A2057" s="241" t="str">
        <f t="shared" si="1"/>
        <v>ME0033300000</v>
      </c>
      <c r="B2057" s="241" t="str">
        <f t="shared" si="2"/>
        <v>Damaru</v>
      </c>
      <c r="C2057" s="227">
        <f t="shared" si="3"/>
        <v>0.3333333333</v>
      </c>
      <c r="D2057" s="246" t="s">
        <v>16991</v>
      </c>
      <c r="E2057" s="248">
        <v>4.0</v>
      </c>
      <c r="F2057" s="248">
        <v>27.5</v>
      </c>
    </row>
    <row r="2058">
      <c r="A2058" s="241" t="str">
        <f t="shared" si="1"/>
        <v>ME0033700000</v>
      </c>
      <c r="B2058" s="241" t="str">
        <f t="shared" si="2"/>
        <v>Project-Green-Hands</v>
      </c>
      <c r="C2058" s="227">
        <f t="shared" si="3"/>
        <v>0.08333333333</v>
      </c>
      <c r="D2058" s="246" t="s">
        <v>17003</v>
      </c>
      <c r="E2058" s="248">
        <v>1.0</v>
      </c>
      <c r="F2058" s="248">
        <v>2.0</v>
      </c>
    </row>
    <row r="2059">
      <c r="A2059" s="241" t="str">
        <f t="shared" si="1"/>
        <v>ME0033800000</v>
      </c>
      <c r="B2059" s="241" t="str">
        <f t="shared" si="2"/>
        <v>SOI-Exuberance-of-The-Unmanifest</v>
      </c>
      <c r="C2059" s="227">
        <f t="shared" si="3"/>
        <v>0.25</v>
      </c>
      <c r="D2059" s="246" t="s">
        <v>17007</v>
      </c>
      <c r="E2059" s="248">
        <v>3.0</v>
      </c>
      <c r="F2059" s="248">
        <v>11.5</v>
      </c>
    </row>
    <row r="2060">
      <c r="A2060" s="241" t="str">
        <f t="shared" si="1"/>
        <v>ME0033900000</v>
      </c>
      <c r="B2060" s="241" t="str">
        <f t="shared" si="2"/>
        <v>USB-SOI-Vol-1</v>
      </c>
      <c r="C2060" s="227">
        <f t="shared" si="3"/>
        <v>0.4166666667</v>
      </c>
      <c r="D2060" s="246" t="s">
        <v>17011</v>
      </c>
      <c r="E2060" s="248">
        <v>5.0</v>
      </c>
      <c r="F2060" s="248">
        <v>74.97</v>
      </c>
    </row>
    <row r="2061">
      <c r="A2061" s="241" t="str">
        <f t="shared" si="1"/>
        <v>ME0034000000</v>
      </c>
      <c r="B2061" s="241" t="str">
        <f t="shared" si="2"/>
        <v>USB-SOI-Vol-2</v>
      </c>
      <c r="C2061" s="227">
        <f t="shared" si="3"/>
        <v>0.3333333333</v>
      </c>
      <c r="D2061" s="246" t="s">
        <v>17013</v>
      </c>
      <c r="E2061" s="248">
        <v>4.0</v>
      </c>
      <c r="F2061" s="248">
        <v>109.98</v>
      </c>
    </row>
    <row r="2062">
      <c r="A2062" s="241" t="str">
        <f t="shared" si="1"/>
        <v>ME0036100000</v>
      </c>
      <c r="B2062" s="241" t="str">
        <f t="shared" si="2"/>
        <v>InThePresenceOfMaster-AudioDiscourses-Vol1-USB</v>
      </c>
      <c r="C2062" s="227">
        <f t="shared" si="3"/>
        <v>0.1666666667</v>
      </c>
      <c r="D2062" s="246" t="s">
        <v>17015</v>
      </c>
      <c r="E2062" s="248">
        <v>2.0</v>
      </c>
      <c r="F2062" s="248">
        <v>19.98</v>
      </c>
    </row>
    <row r="2063">
      <c r="A2063" s="241" t="str">
        <f t="shared" si="1"/>
        <v>ME0036300000</v>
      </c>
      <c r="B2063" s="241" t="str">
        <f t="shared" si="2"/>
        <v>Mahabharat-USB</v>
      </c>
      <c r="C2063" s="227">
        <f t="shared" si="3"/>
        <v>5.666666667</v>
      </c>
      <c r="D2063" s="246" t="s">
        <v>17017</v>
      </c>
      <c r="E2063" s="248">
        <v>68.0</v>
      </c>
      <c r="F2063" s="248">
        <v>2781.6</v>
      </c>
    </row>
    <row r="2064">
      <c r="A2064" s="241" t="str">
        <f t="shared" si="1"/>
        <v>ME0036400000</v>
      </c>
      <c r="B2064" s="241" t="str">
        <f t="shared" si="2"/>
        <v>InThePresenceOfMaster-Video-Vol1-USB</v>
      </c>
      <c r="C2064" s="227">
        <f t="shared" si="3"/>
        <v>0.5</v>
      </c>
      <c r="D2064" s="246" t="s">
        <v>17019</v>
      </c>
      <c r="E2064" s="248">
        <v>6.0</v>
      </c>
      <c r="F2064" s="248">
        <v>144.95</v>
      </c>
    </row>
    <row r="2065">
      <c r="A2065" s="241" t="str">
        <f t="shared" si="1"/>
        <v>ME0036500000</v>
      </c>
      <c r="B2065" s="241" t="str">
        <f t="shared" si="2"/>
        <v>InThePresenceOfMaster-Video-Vol2-USB</v>
      </c>
      <c r="C2065" s="227">
        <f t="shared" si="3"/>
        <v>0.25</v>
      </c>
      <c r="D2065" s="246" t="s">
        <v>17021</v>
      </c>
      <c r="E2065" s="248">
        <v>3.0</v>
      </c>
      <c r="F2065" s="248">
        <v>59.97</v>
      </c>
    </row>
    <row r="2066">
      <c r="A2066" s="241" t="str">
        <f t="shared" si="1"/>
        <v>ME0036600000</v>
      </c>
      <c r="B2066" s="241" t="str">
        <f t="shared" si="2"/>
        <v>InThePresenceOfMaster-Video-Vol3-USB</v>
      </c>
      <c r="C2066" s="227">
        <f t="shared" si="3"/>
        <v>0.1666666667</v>
      </c>
      <c r="D2066" s="246" t="s">
        <v>17023</v>
      </c>
      <c r="E2066" s="248">
        <v>2.0</v>
      </c>
      <c r="F2066" s="248">
        <v>34.99</v>
      </c>
    </row>
    <row r="2067">
      <c r="A2067" s="241" t="str">
        <f t="shared" si="1"/>
        <v>ME0036700000</v>
      </c>
      <c r="B2067" s="241" t="str">
        <f t="shared" si="2"/>
        <v>InThePresenceOfMaster-Video-Vol4-USB</v>
      </c>
      <c r="C2067" s="227">
        <f t="shared" si="3"/>
        <v>0.1666666667</v>
      </c>
      <c r="D2067" s="246" t="s">
        <v>17025</v>
      </c>
      <c r="E2067" s="248">
        <v>2.0</v>
      </c>
      <c r="F2067" s="248">
        <v>19.98</v>
      </c>
    </row>
    <row r="2068">
      <c r="A2068" s="241" t="str">
        <f t="shared" si="1"/>
        <v>ME0036800000</v>
      </c>
      <c r="B2068" s="241" t="str">
        <f t="shared" si="2"/>
        <v>InThePresenceOfMaster-Video-Vol5-USB</v>
      </c>
      <c r="C2068" s="227">
        <f t="shared" si="3"/>
        <v>0.1666666667</v>
      </c>
      <c r="D2068" s="246" t="s">
        <v>17027</v>
      </c>
      <c r="E2068" s="248">
        <v>2.0</v>
      </c>
      <c r="F2068" s="248">
        <v>19.98</v>
      </c>
    </row>
    <row r="2069">
      <c r="A2069" s="241" t="str">
        <f t="shared" si="1"/>
        <v>ME0037200000</v>
      </c>
      <c r="B2069" s="241" t="str">
        <f t="shared" si="2"/>
        <v>Linga Bhairavi in Kumkum Car Photo Stand</v>
      </c>
      <c r="C2069" s="227">
        <f t="shared" si="3"/>
        <v>3.333333333</v>
      </c>
      <c r="D2069" s="246" t="s">
        <v>17029</v>
      </c>
      <c r="E2069" s="248">
        <v>40.0</v>
      </c>
      <c r="F2069" s="248">
        <v>120.0</v>
      </c>
    </row>
    <row r="2070">
      <c r="A2070" s="241" t="str">
        <f t="shared" si="1"/>
        <v>ME0037300000</v>
      </c>
      <c r="B2070" s="241" t="str">
        <f t="shared" si="2"/>
        <v>Linga Bhairavi in Turmeric Car Photo Stand</v>
      </c>
      <c r="C2070" s="227">
        <f t="shared" si="3"/>
        <v>5</v>
      </c>
      <c r="D2070" s="246" t="s">
        <v>17030</v>
      </c>
      <c r="E2070" s="248">
        <v>60.0</v>
      </c>
      <c r="F2070" s="248">
        <v>107.9</v>
      </c>
    </row>
    <row r="2071">
      <c r="A2071" s="241" t="str">
        <f t="shared" si="1"/>
        <v>ME0037400000</v>
      </c>
      <c r="B2071" s="241" t="str">
        <f t="shared" si="2"/>
        <v>Dhyanalinga Car Photo Stand Airport</v>
      </c>
      <c r="C2071" s="227">
        <f t="shared" si="3"/>
        <v>4.666666667</v>
      </c>
      <c r="D2071" s="246" t="s">
        <v>17031</v>
      </c>
      <c r="E2071" s="248">
        <v>56.0</v>
      </c>
      <c r="F2071" s="248">
        <v>95.9</v>
      </c>
    </row>
    <row r="2072">
      <c r="A2072" s="241" t="str">
        <f t="shared" si="1"/>
        <v>ME0037600000</v>
      </c>
      <c r="B2072" s="241" t="str">
        <f t="shared" si="2"/>
        <v>Adiyogi miniature 2" car stand - Black</v>
      </c>
      <c r="C2072" s="227">
        <f t="shared" si="3"/>
        <v>50.41666667</v>
      </c>
      <c r="D2072" s="246" t="s">
        <v>17032</v>
      </c>
      <c r="E2072" s="248">
        <v>605.0</v>
      </c>
      <c r="F2072" s="248">
        <v>7747.56</v>
      </c>
    </row>
    <row r="2073">
      <c r="A2073" s="241" t="str">
        <f t="shared" si="1"/>
        <v>ME0040000000</v>
      </c>
      <c r="B2073" s="241" t="str">
        <f t="shared" si="2"/>
        <v>English Linga Bhairavi Birth of a Goddess 3DVDs</v>
      </c>
      <c r="C2073" s="227">
        <f t="shared" si="3"/>
        <v>0.75</v>
      </c>
      <c r="D2073" s="246" t="s">
        <v>17037</v>
      </c>
      <c r="E2073" s="248">
        <v>9.0</v>
      </c>
      <c r="F2073" s="248">
        <v>18.0</v>
      </c>
    </row>
    <row r="2074">
      <c r="A2074" s="241" t="str">
        <f t="shared" si="1"/>
        <v>ME0042401500</v>
      </c>
      <c r="B2074" s="241" t="str">
        <f t="shared" si="2"/>
        <v>A New Beginning Bk (English)</v>
      </c>
      <c r="C2074" s="227">
        <f t="shared" si="3"/>
        <v>24.83333333</v>
      </c>
      <c r="D2074" s="246" t="s">
        <v>17044</v>
      </c>
      <c r="E2074" s="248">
        <v>298.0</v>
      </c>
      <c r="F2074" s="248">
        <v>4221.4</v>
      </c>
    </row>
    <row r="2075">
      <c r="A2075" s="241" t="str">
        <f t="shared" si="1"/>
        <v>ME0042401500-USA</v>
      </c>
      <c r="B2075" s="241" t="str">
        <f t="shared" si="2"/>
        <v>A New Beginning Bk (English) - USA</v>
      </c>
      <c r="C2075" s="227">
        <f t="shared" si="3"/>
        <v>0.25</v>
      </c>
      <c r="D2075" s="246" t="s">
        <v>18311</v>
      </c>
      <c r="E2075" s="248">
        <v>3.0</v>
      </c>
      <c r="F2075" s="248">
        <v>32.13</v>
      </c>
    </row>
    <row r="2076">
      <c r="A2076" s="241" t="str">
        <f t="shared" si="1"/>
        <v>ME0043700006</v>
      </c>
      <c r="B2076" s="241" t="str">
        <f t="shared" si="2"/>
        <v>Death - Hardcover</v>
      </c>
      <c r="C2076" s="227">
        <f t="shared" si="3"/>
        <v>48.33333333</v>
      </c>
      <c r="D2076" s="246" t="s">
        <v>17045</v>
      </c>
      <c r="E2076" s="248">
        <v>580.0</v>
      </c>
      <c r="F2076" s="248">
        <v>15895.5</v>
      </c>
    </row>
    <row r="2077">
      <c r="A2077" s="241" t="str">
        <f t="shared" si="1"/>
        <v>ME0043700006-USA</v>
      </c>
      <c r="B2077" s="241" t="str">
        <f t="shared" si="2"/>
        <v>Death - Hardcover - USA</v>
      </c>
      <c r="C2077" s="227">
        <f t="shared" si="3"/>
        <v>8.666666667</v>
      </c>
      <c r="D2077" s="246" t="s">
        <v>18312</v>
      </c>
      <c r="E2077" s="248">
        <v>104.0</v>
      </c>
      <c r="F2077" s="248">
        <v>94.29</v>
      </c>
    </row>
    <row r="2078">
      <c r="A2078" s="241" t="str">
        <f t="shared" si="1"/>
        <v>MU001</v>
      </c>
      <c r="B2078" s="241" t="str">
        <f t="shared" si="2"/>
        <v>Eternal Echoes Vinyl Record</v>
      </c>
      <c r="C2078" s="227">
        <f t="shared" si="3"/>
        <v>1.333333333</v>
      </c>
      <c r="D2078" s="246" t="s">
        <v>17048</v>
      </c>
      <c r="E2078" s="248">
        <v>16.0</v>
      </c>
      <c r="F2078" s="248">
        <v>640.0</v>
      </c>
    </row>
    <row r="2079">
      <c r="A2079" s="241" t="str">
        <f t="shared" si="1"/>
        <v>MU109</v>
      </c>
      <c r="B2079" s="241" t="str">
        <f t="shared" si="2"/>
        <v>Linga-Bhairavi-Ye-Devi</v>
      </c>
      <c r="C2079" s="227">
        <f t="shared" si="3"/>
        <v>0.08333333333</v>
      </c>
      <c r="D2079" s="246" t="s">
        <v>17054</v>
      </c>
      <c r="E2079" s="248">
        <v>1.0</v>
      </c>
      <c r="F2079" s="248">
        <v>7.5</v>
      </c>
    </row>
    <row r="2080">
      <c r="A2080" s="241" t="str">
        <f t="shared" si="1"/>
        <v>MUFFINS</v>
      </c>
      <c r="B2080" s="241" t="str">
        <f t="shared" si="2"/>
        <v>Muffins</v>
      </c>
      <c r="C2080" s="227">
        <f t="shared" si="3"/>
        <v>1.5</v>
      </c>
      <c r="D2080" s="246" t="s">
        <v>18313</v>
      </c>
      <c r="E2080" s="248">
        <v>18.0</v>
      </c>
      <c r="F2080" s="248">
        <v>61.46</v>
      </c>
    </row>
    <row r="2081">
      <c r="A2081" s="241" t="str">
        <f t="shared" si="1"/>
        <v>NF0001204906</v>
      </c>
      <c r="B2081" s="241" t="str">
        <f t="shared" si="2"/>
        <v>Large Clover Honey</v>
      </c>
      <c r="C2081" s="227">
        <f t="shared" si="3"/>
        <v>128.75</v>
      </c>
      <c r="D2081" s="246" t="s">
        <v>17069</v>
      </c>
      <c r="E2081" s="248">
        <v>1545.0</v>
      </c>
      <c r="F2081" s="248">
        <v>39052.0</v>
      </c>
    </row>
    <row r="2082">
      <c r="A2082" s="241" t="str">
        <f t="shared" si="1"/>
        <v>NF0001204906-USA</v>
      </c>
      <c r="B2082" s="241" t="str">
        <f t="shared" si="2"/>
        <v>Large Clover Honey - USA</v>
      </c>
      <c r="C2082" s="227">
        <f t="shared" si="3"/>
        <v>30.91666667</v>
      </c>
      <c r="D2082" s="246" t="s">
        <v>18314</v>
      </c>
      <c r="E2082" s="248">
        <v>371.0</v>
      </c>
      <c r="F2082" s="248">
        <v>8870.0</v>
      </c>
    </row>
    <row r="2083">
      <c r="A2083" s="241" t="str">
        <f t="shared" si="1"/>
        <v>NF0001304706</v>
      </c>
      <c r="B2083" s="241" t="str">
        <f t="shared" si="2"/>
        <v>Large Sourwood Honey</v>
      </c>
      <c r="C2083" s="227">
        <f t="shared" si="3"/>
        <v>95.5</v>
      </c>
      <c r="D2083" s="246" t="s">
        <v>17071</v>
      </c>
      <c r="E2083" s="248">
        <v>1146.0</v>
      </c>
      <c r="F2083" s="248">
        <v>29199.0</v>
      </c>
    </row>
    <row r="2084">
      <c r="A2084" s="241" t="str">
        <f t="shared" si="1"/>
        <v>NF0001304706-USA</v>
      </c>
      <c r="B2084" s="241" t="str">
        <f t="shared" si="2"/>
        <v>Large Sourwood Honey - USA</v>
      </c>
      <c r="C2084" s="227">
        <f t="shared" si="3"/>
        <v>16.66666667</v>
      </c>
      <c r="D2084" s="246" t="s">
        <v>18315</v>
      </c>
      <c r="E2084" s="248">
        <v>200.0</v>
      </c>
      <c r="F2084" s="248">
        <v>4707.5</v>
      </c>
    </row>
    <row r="2085">
      <c r="A2085" s="241" t="str">
        <f t="shared" si="1"/>
        <v>NF0001404906</v>
      </c>
      <c r="B2085" s="241" t="str">
        <f t="shared" si="2"/>
        <v>Large Wildflower Honey</v>
      </c>
      <c r="C2085" s="227">
        <f t="shared" si="3"/>
        <v>197</v>
      </c>
      <c r="D2085" s="246" t="s">
        <v>17073</v>
      </c>
      <c r="E2085" s="248">
        <v>2364.0</v>
      </c>
      <c r="F2085" s="248">
        <v>59764.0</v>
      </c>
    </row>
    <row r="2086">
      <c r="A2086" s="241" t="str">
        <f t="shared" si="1"/>
        <v>NF0001404906-USA</v>
      </c>
      <c r="B2086" s="241" t="str">
        <f t="shared" si="2"/>
        <v>Large Wildflower Honey - USA</v>
      </c>
      <c r="C2086" s="227">
        <f t="shared" si="3"/>
        <v>33.83333333</v>
      </c>
      <c r="D2086" s="246" t="s">
        <v>18316</v>
      </c>
      <c r="E2086" s="248">
        <v>406.0</v>
      </c>
      <c r="F2086" s="248">
        <v>9771.58</v>
      </c>
    </row>
    <row r="2087">
      <c r="A2087" s="241" t="str">
        <f t="shared" si="1"/>
        <v>NF0001504106</v>
      </c>
      <c r="B2087" s="241" t="str">
        <f t="shared" si="2"/>
        <v>Gallon Clover Honey</v>
      </c>
      <c r="C2087" s="227">
        <f t="shared" si="3"/>
        <v>0.3333333333</v>
      </c>
      <c r="D2087" s="246" t="s">
        <v>17075</v>
      </c>
      <c r="E2087" s="248">
        <v>4.0</v>
      </c>
      <c r="F2087" s="248">
        <v>300.0</v>
      </c>
    </row>
    <row r="2088">
      <c r="A2088" s="241" t="str">
        <f t="shared" si="1"/>
        <v>NF0001504606</v>
      </c>
      <c r="B2088" s="241" t="str">
        <f t="shared" si="2"/>
        <v>Small Clover Honey</v>
      </c>
      <c r="C2088" s="227">
        <f t="shared" si="3"/>
        <v>39</v>
      </c>
      <c r="D2088" s="246" t="s">
        <v>17077</v>
      </c>
      <c r="E2088" s="248">
        <v>468.0</v>
      </c>
      <c r="F2088" s="248">
        <v>5526.75</v>
      </c>
    </row>
    <row r="2089">
      <c r="A2089" s="241" t="str">
        <f t="shared" si="1"/>
        <v>NF0001504606-USA</v>
      </c>
      <c r="B2089" s="241" t="str">
        <f t="shared" si="2"/>
        <v>Small Clover Honey - USA</v>
      </c>
      <c r="C2089" s="227">
        <f t="shared" si="3"/>
        <v>7.166666667</v>
      </c>
      <c r="D2089" s="246" t="s">
        <v>18317</v>
      </c>
      <c r="E2089" s="248">
        <v>86.0</v>
      </c>
      <c r="F2089" s="248">
        <v>793.45</v>
      </c>
    </row>
    <row r="2090">
      <c r="A2090" s="241" t="str">
        <f t="shared" si="1"/>
        <v>NF0001600006</v>
      </c>
      <c r="B2090" s="241" t="str">
        <f t="shared" si="2"/>
        <v>Small Sourwood Honey</v>
      </c>
      <c r="C2090" s="227">
        <f t="shared" si="3"/>
        <v>37.58333333</v>
      </c>
      <c r="D2090" s="246" t="s">
        <v>17079</v>
      </c>
      <c r="E2090" s="248">
        <v>451.0</v>
      </c>
      <c r="F2090" s="248">
        <v>5571.0</v>
      </c>
    </row>
    <row r="2091">
      <c r="A2091" s="241" t="str">
        <f t="shared" si="1"/>
        <v>NF0001600006-USA</v>
      </c>
      <c r="B2091" s="241" t="str">
        <f t="shared" si="2"/>
        <v>Small Sourwood Honey - USA</v>
      </c>
      <c r="C2091" s="227">
        <f t="shared" si="3"/>
        <v>7.583333333</v>
      </c>
      <c r="D2091" s="246" t="s">
        <v>18318</v>
      </c>
      <c r="E2091" s="248">
        <v>91.0</v>
      </c>
      <c r="F2091" s="248">
        <v>853.45</v>
      </c>
    </row>
    <row r="2092">
      <c r="A2092" s="241" t="str">
        <f t="shared" si="1"/>
        <v>NF0001704106</v>
      </c>
      <c r="B2092" s="241" t="str">
        <f t="shared" si="2"/>
        <v>Gallon Wildflower Honey</v>
      </c>
      <c r="C2092" s="227">
        <f t="shared" si="3"/>
        <v>0.1666666667</v>
      </c>
      <c r="D2092" s="246" t="s">
        <v>17081</v>
      </c>
      <c r="E2092" s="248">
        <v>2.0</v>
      </c>
      <c r="F2092" s="248">
        <v>150.0</v>
      </c>
    </row>
    <row r="2093">
      <c r="A2093" s="241" t="str">
        <f t="shared" si="1"/>
        <v>NF0001704606</v>
      </c>
      <c r="B2093" s="241" t="str">
        <f t="shared" si="2"/>
        <v>Small Wildflower Honey</v>
      </c>
      <c r="C2093" s="227">
        <f t="shared" si="3"/>
        <v>54.5</v>
      </c>
      <c r="D2093" s="246" t="s">
        <v>17083</v>
      </c>
      <c r="E2093" s="248">
        <v>654.0</v>
      </c>
      <c r="F2093" s="248">
        <v>8207.0</v>
      </c>
    </row>
    <row r="2094">
      <c r="A2094" s="241" t="str">
        <f t="shared" si="1"/>
        <v>NF0001704606-USA</v>
      </c>
      <c r="B2094" s="241" t="str">
        <f t="shared" si="2"/>
        <v>Small Wildflower Honey - USA</v>
      </c>
      <c r="C2094" s="227">
        <f t="shared" si="3"/>
        <v>8.166666667</v>
      </c>
      <c r="D2094" s="246" t="s">
        <v>18319</v>
      </c>
      <c r="E2094" s="248">
        <v>98.0</v>
      </c>
      <c r="F2094" s="248">
        <v>1069.34</v>
      </c>
    </row>
    <row r="2095">
      <c r="A2095" s="241" t="str">
        <f t="shared" si="1"/>
        <v>NF0002606202</v>
      </c>
      <c r="B2095" s="241" t="str">
        <f t="shared" si="2"/>
        <v>Food-Sukku-Banam-Ginger-Coriander-Mix-3.5oz</v>
      </c>
      <c r="C2095" s="227">
        <f t="shared" si="3"/>
        <v>513.5</v>
      </c>
      <c r="D2095" s="246" t="s">
        <v>18320</v>
      </c>
      <c r="E2095" s="248">
        <v>6162.0</v>
      </c>
      <c r="F2095" s="248">
        <v>30464.35</v>
      </c>
    </row>
    <row r="2096">
      <c r="A2096" s="241" t="str">
        <f t="shared" si="1"/>
        <v>NF0002606202-USA</v>
      </c>
      <c r="B2096" s="241" t="str">
        <f t="shared" si="2"/>
        <v>Food-Sukku-Banam-Ginger-Coriander-Mix-3.5oz - USA</v>
      </c>
      <c r="C2096" s="227">
        <f t="shared" si="3"/>
        <v>1.5</v>
      </c>
      <c r="D2096" s="246" t="s">
        <v>18321</v>
      </c>
      <c r="E2096" s="248">
        <v>18.0</v>
      </c>
      <c r="F2096" s="248">
        <v>77.55</v>
      </c>
    </row>
    <row r="2097">
      <c r="A2097" s="241" t="str">
        <f t="shared" si="1"/>
        <v>NF0005304206</v>
      </c>
      <c r="B2097" s="241" t="str">
        <f t="shared" si="2"/>
        <v>Sesame-Oil 1.58 gal</v>
      </c>
      <c r="C2097" s="227">
        <f t="shared" si="3"/>
        <v>192.3333333</v>
      </c>
      <c r="D2097" s="246" t="s">
        <v>17087</v>
      </c>
      <c r="E2097" s="248">
        <v>2308.0</v>
      </c>
      <c r="F2097" s="248">
        <v>121917.77</v>
      </c>
    </row>
    <row r="2098">
      <c r="A2098" s="241" t="str">
        <f t="shared" si="1"/>
        <v>NF0005304806</v>
      </c>
      <c r="B2098" s="241" t="str">
        <f t="shared" si="2"/>
        <v>Sesame-Oil-1L</v>
      </c>
      <c r="C2098" s="227">
        <f t="shared" si="3"/>
        <v>174.8333333</v>
      </c>
      <c r="D2098" s="246" t="s">
        <v>17090</v>
      </c>
      <c r="E2098" s="248">
        <v>2098.0</v>
      </c>
      <c r="F2098" s="248">
        <v>41176.2</v>
      </c>
    </row>
    <row r="2099">
      <c r="A2099" s="241" t="str">
        <f t="shared" si="1"/>
        <v>NF0005304806-USA</v>
      </c>
      <c r="B2099" s="241" t="str">
        <f t="shared" si="2"/>
        <v>Sesame-Oil-1L - USA</v>
      </c>
      <c r="C2099" s="227">
        <f t="shared" si="3"/>
        <v>0.5</v>
      </c>
      <c r="D2099" s="246" t="s">
        <v>18322</v>
      </c>
      <c r="E2099" s="248">
        <v>6.0</v>
      </c>
      <c r="F2099" s="248">
        <v>99.1</v>
      </c>
    </row>
    <row r="2100">
      <c r="A2100" s="241" t="str">
        <f t="shared" si="1"/>
        <v>NF0005400006</v>
      </c>
      <c r="B2100" s="241" t="str">
        <f t="shared" si="2"/>
        <v>Herbal Jam</v>
      </c>
      <c r="C2100" s="227">
        <f t="shared" si="3"/>
        <v>231.3333333</v>
      </c>
      <c r="D2100" s="246" t="s">
        <v>17093</v>
      </c>
      <c r="E2100" s="248">
        <v>2776.0</v>
      </c>
      <c r="F2100" s="248">
        <v>74500.37</v>
      </c>
    </row>
    <row r="2101">
      <c r="A2101" s="241" t="str">
        <f t="shared" si="1"/>
        <v>NF0005400006-USA</v>
      </c>
      <c r="B2101" s="241" t="str">
        <f t="shared" si="2"/>
        <v>Herbal Jam - USA</v>
      </c>
      <c r="C2101" s="227">
        <f t="shared" si="3"/>
        <v>3.25</v>
      </c>
      <c r="D2101" s="246" t="s">
        <v>18323</v>
      </c>
      <c r="E2101" s="248">
        <v>39.0</v>
      </c>
      <c r="F2101" s="248">
        <v>860.76</v>
      </c>
    </row>
    <row r="2102">
      <c r="A2102" s="241" t="str">
        <f t="shared" si="1"/>
        <v>NF0005500006</v>
      </c>
      <c r="B2102" s="241" t="str">
        <f t="shared" si="2"/>
        <v>Moong Beans 55 LBS</v>
      </c>
      <c r="C2102" s="227">
        <f t="shared" si="3"/>
        <v>119.1666667</v>
      </c>
      <c r="D2102" s="246" t="s">
        <v>17094</v>
      </c>
      <c r="E2102" s="248">
        <v>1430.0</v>
      </c>
      <c r="F2102" s="248">
        <v>2611.4</v>
      </c>
    </row>
    <row r="2103">
      <c r="A2103" s="241" t="str">
        <f t="shared" si="1"/>
        <v>NF0005504706</v>
      </c>
      <c r="B2103" s="241" t="str">
        <f t="shared" si="2"/>
        <v>Moong Beans 2 LBS</v>
      </c>
      <c r="C2103" s="227">
        <f t="shared" si="3"/>
        <v>57.83333333</v>
      </c>
      <c r="D2103" s="246" t="s">
        <v>17096</v>
      </c>
      <c r="E2103" s="248">
        <v>694.0</v>
      </c>
      <c r="F2103" s="248">
        <v>5927.92</v>
      </c>
    </row>
    <row r="2104">
      <c r="A2104" s="241" t="str">
        <f t="shared" si="1"/>
        <v>NF0005504706-USA</v>
      </c>
      <c r="B2104" s="241" t="str">
        <f t="shared" si="2"/>
        <v>Moong Beans 2 LBS - USA</v>
      </c>
      <c r="C2104" s="227">
        <f t="shared" si="3"/>
        <v>2.5</v>
      </c>
      <c r="D2104" s="246" t="s">
        <v>18324</v>
      </c>
      <c r="E2104" s="248">
        <v>30.0</v>
      </c>
      <c r="F2104" s="248">
        <v>229.5</v>
      </c>
    </row>
    <row r="2105">
      <c r="A2105" s="241" t="str">
        <f t="shared" si="1"/>
        <v>NF0005520606</v>
      </c>
      <c r="B2105" s="241" t="str">
        <f t="shared" si="2"/>
        <v>Moong Beans 5 LBS</v>
      </c>
      <c r="C2105" s="227">
        <f t="shared" si="3"/>
        <v>69.33333333</v>
      </c>
      <c r="D2105" s="246" t="s">
        <v>17099</v>
      </c>
      <c r="E2105" s="248">
        <v>832.0</v>
      </c>
      <c r="F2105" s="248">
        <v>13512.52</v>
      </c>
    </row>
    <row r="2106">
      <c r="A2106" s="241" t="str">
        <f t="shared" si="1"/>
        <v>NF0005604306</v>
      </c>
      <c r="B2106" s="241" t="str">
        <f t="shared" si="2"/>
        <v>Organic Weight Loss Tea-2oz</v>
      </c>
      <c r="C2106" s="227">
        <f t="shared" si="3"/>
        <v>160</v>
      </c>
      <c r="D2106" s="246" t="s">
        <v>17102</v>
      </c>
      <c r="E2106" s="248">
        <v>1920.0</v>
      </c>
      <c r="F2106" s="248">
        <v>16319.9</v>
      </c>
    </row>
    <row r="2107">
      <c r="A2107" s="241" t="str">
        <f t="shared" si="1"/>
        <v>NF0005604606</v>
      </c>
      <c r="B2107" s="241" t="str">
        <f t="shared" si="2"/>
        <v>Organic Weight Loss Tea - 6oz</v>
      </c>
      <c r="C2107" s="227">
        <f t="shared" si="3"/>
        <v>0</v>
      </c>
      <c r="D2107" s="246" t="s">
        <v>17104</v>
      </c>
      <c r="E2107" s="248">
        <v>0.0</v>
      </c>
      <c r="F2107" s="248">
        <v>0.0</v>
      </c>
    </row>
    <row r="2108">
      <c r="A2108" s="241" t="str">
        <f t="shared" si="1"/>
        <v>NF0005704306</v>
      </c>
      <c r="B2108" s="241" t="str">
        <f t="shared" si="2"/>
        <v>Tea-Heart-Health-2oz</v>
      </c>
      <c r="C2108" s="227">
        <f t="shared" si="3"/>
        <v>113.5</v>
      </c>
      <c r="D2108" s="246" t="s">
        <v>17108</v>
      </c>
      <c r="E2108" s="248">
        <v>1362.0</v>
      </c>
      <c r="F2108" s="248">
        <v>12070.33</v>
      </c>
    </row>
    <row r="2109">
      <c r="A2109" s="241" t="str">
        <f t="shared" si="1"/>
        <v>NF0005704306-USA</v>
      </c>
      <c r="B2109" s="241" t="str">
        <f t="shared" si="2"/>
        <v>Tea-Heart-Health-2oz - USA</v>
      </c>
      <c r="C2109" s="227">
        <f t="shared" si="3"/>
        <v>0.5</v>
      </c>
      <c r="D2109" s="246" t="s">
        <v>18325</v>
      </c>
      <c r="E2109" s="248">
        <v>6.0</v>
      </c>
      <c r="F2109" s="248">
        <v>43.08</v>
      </c>
    </row>
    <row r="2110">
      <c r="A2110" s="241" t="str">
        <f t="shared" si="1"/>
        <v>NF0005704506</v>
      </c>
      <c r="B2110" s="241" t="str">
        <f t="shared" si="2"/>
        <v>Heart-health-organic-herbal-tea</v>
      </c>
      <c r="C2110" s="227">
        <f t="shared" si="3"/>
        <v>1.333333333</v>
      </c>
      <c r="D2110" s="246" t="s">
        <v>17110</v>
      </c>
      <c r="E2110" s="248">
        <v>16.0</v>
      </c>
      <c r="F2110" s="248">
        <v>278.45</v>
      </c>
    </row>
    <row r="2111">
      <c r="A2111" s="241" t="str">
        <f t="shared" si="1"/>
        <v>NF0006106902</v>
      </c>
      <c r="B2111" s="241" t="str">
        <f t="shared" si="2"/>
        <v>Sanjeevini Health Mix 17.6oz</v>
      </c>
      <c r="C2111" s="227">
        <f t="shared" si="3"/>
        <v>457.6666667</v>
      </c>
      <c r="D2111" s="246" t="s">
        <v>17114</v>
      </c>
      <c r="E2111" s="248">
        <v>5492.0</v>
      </c>
      <c r="F2111" s="248">
        <v>68719.68</v>
      </c>
    </row>
    <row r="2112">
      <c r="A2112" s="241" t="str">
        <f t="shared" si="1"/>
        <v>NF0006106902-USA</v>
      </c>
      <c r="B2112" s="241" t="str">
        <f t="shared" si="2"/>
        <v>Sanjeevini Health Mix 17.6oz - USA</v>
      </c>
      <c r="C2112" s="227">
        <f t="shared" si="3"/>
        <v>1.416666667</v>
      </c>
      <c r="D2112" s="246" t="s">
        <v>18326</v>
      </c>
      <c r="E2112" s="248">
        <v>17.0</v>
      </c>
      <c r="F2112" s="248">
        <v>170.0</v>
      </c>
    </row>
    <row r="2113">
      <c r="A2113" s="241" t="str">
        <f t="shared" si="1"/>
        <v>NF0006106902-USA-2</v>
      </c>
      <c r="B2113" s="241" t="str">
        <f t="shared" si="2"/>
        <v>Sanjeevini Health Mix 17.6oz - USA-2</v>
      </c>
      <c r="C2113" s="227">
        <f t="shared" si="3"/>
        <v>0.08333333333</v>
      </c>
      <c r="D2113" s="246" t="s">
        <v>18327</v>
      </c>
      <c r="E2113" s="248">
        <v>1.0</v>
      </c>
      <c r="F2113" s="248">
        <v>12.5</v>
      </c>
    </row>
    <row r="2114">
      <c r="A2114" s="241" t="str">
        <f t="shared" si="1"/>
        <v>NF0006207002</v>
      </c>
      <c r="B2114" s="241" t="str">
        <f t="shared" si="2"/>
        <v>Instant Sanjeevini 21oz</v>
      </c>
      <c r="C2114" s="227">
        <f t="shared" si="3"/>
        <v>235.5</v>
      </c>
      <c r="D2114" s="246" t="s">
        <v>17115</v>
      </c>
      <c r="E2114" s="248">
        <v>2826.0</v>
      </c>
      <c r="F2114" s="248">
        <v>51414.33</v>
      </c>
    </row>
    <row r="2115">
      <c r="A2115" s="241" t="str">
        <f t="shared" si="1"/>
        <v>NF0006207202</v>
      </c>
      <c r="B2115" s="241" t="str">
        <f t="shared" si="2"/>
        <v>Instant-Sanjeevini-Multigrain-Health-Mix 5kgs</v>
      </c>
      <c r="C2115" s="227">
        <f t="shared" si="3"/>
        <v>0.08333333333</v>
      </c>
      <c r="D2115" s="246" t="s">
        <v>17116</v>
      </c>
      <c r="E2115" s="248">
        <v>1.0</v>
      </c>
      <c r="F2115" s="248">
        <v>0.0</v>
      </c>
    </row>
    <row r="2116">
      <c r="A2116" s="241" t="str">
        <f t="shared" si="1"/>
        <v>NF0006220902</v>
      </c>
      <c r="B2116" s="241" t="str">
        <f t="shared" si="2"/>
        <v>Instant Sanjeevini 20 kg Bag</v>
      </c>
      <c r="C2116" s="227">
        <f t="shared" si="3"/>
        <v>16.16666667</v>
      </c>
      <c r="D2116" s="246" t="s">
        <v>17120</v>
      </c>
      <c r="E2116" s="248">
        <v>194.0</v>
      </c>
      <c r="F2116" s="248">
        <v>194.0</v>
      </c>
    </row>
    <row r="2117">
      <c r="A2117" s="241" t="str">
        <f t="shared" si="1"/>
        <v>NF0010400006</v>
      </c>
      <c r="B2117" s="241" t="str">
        <f t="shared" si="2"/>
        <v>Chocolate Chunk Cookie</v>
      </c>
      <c r="C2117" s="227">
        <f t="shared" si="3"/>
        <v>117.0833333</v>
      </c>
      <c r="D2117" s="246" t="s">
        <v>18328</v>
      </c>
      <c r="E2117" s="248">
        <v>1405.0</v>
      </c>
      <c r="F2117" s="248">
        <v>3203.4</v>
      </c>
    </row>
    <row r="2118">
      <c r="A2118" s="241" t="str">
        <f t="shared" si="1"/>
        <v>NF0010500006</v>
      </c>
      <c r="B2118" s="241" t="str">
        <f t="shared" si="2"/>
        <v>Sanjeevini Halwa</v>
      </c>
      <c r="C2118" s="227">
        <f t="shared" si="3"/>
        <v>122.3333333</v>
      </c>
      <c r="D2118" s="246" t="s">
        <v>18329</v>
      </c>
      <c r="E2118" s="248">
        <v>1468.0</v>
      </c>
      <c r="F2118" s="248">
        <v>4455.45</v>
      </c>
    </row>
    <row r="2119">
      <c r="A2119" s="241" t="str">
        <f t="shared" si="1"/>
        <v>NF0011200006</v>
      </c>
      <c r="B2119" s="241" t="str">
        <f t="shared" si="2"/>
        <v>Sesame Prasadam, pack of 6</v>
      </c>
      <c r="C2119" s="227">
        <f t="shared" si="3"/>
        <v>0.3333333333</v>
      </c>
      <c r="D2119" s="246" t="s">
        <v>17121</v>
      </c>
      <c r="E2119" s="248">
        <v>4.0</v>
      </c>
      <c r="F2119" s="248">
        <v>43.72</v>
      </c>
    </row>
    <row r="2120">
      <c r="A2120" s="241" t="str">
        <f t="shared" si="1"/>
        <v>NF0011300006</v>
      </c>
      <c r="B2120" s="241" t="str">
        <f t="shared" si="2"/>
        <v>Sanjeevini Ladoos, pack of 6</v>
      </c>
      <c r="C2120" s="227">
        <f t="shared" si="3"/>
        <v>0.1666666667</v>
      </c>
      <c r="D2120" s="246" t="s">
        <v>17124</v>
      </c>
      <c r="E2120" s="248">
        <v>2.0</v>
      </c>
      <c r="F2120" s="248">
        <v>21.86</v>
      </c>
    </row>
    <row r="2121">
      <c r="A2121" s="241" t="str">
        <f t="shared" si="1"/>
        <v>NF0011417006</v>
      </c>
      <c r="B2121" s="241" t="str">
        <f t="shared" si="2"/>
        <v>Sanjeevini Ladoo</v>
      </c>
      <c r="C2121" s="227">
        <f t="shared" si="3"/>
        <v>2.416666667</v>
      </c>
      <c r="D2121" s="246" t="s">
        <v>17127</v>
      </c>
      <c r="E2121" s="248">
        <v>29.0</v>
      </c>
      <c r="F2121" s="248">
        <v>58.0</v>
      </c>
    </row>
    <row r="2122">
      <c r="A2122" s="241" t="str">
        <f t="shared" si="1"/>
        <v>NF0011417106</v>
      </c>
      <c r="B2122" s="241" t="str">
        <f t="shared" si="2"/>
        <v>Sanjeevini Ladoo Qty 5</v>
      </c>
      <c r="C2122" s="227">
        <f t="shared" si="3"/>
        <v>0.08333333333</v>
      </c>
      <c r="D2122" s="246" t="s">
        <v>18330</v>
      </c>
      <c r="E2122" s="248">
        <v>1.0</v>
      </c>
      <c r="F2122" s="248">
        <v>10.0</v>
      </c>
    </row>
    <row r="2123">
      <c r="A2123" s="241" t="str">
        <f t="shared" si="1"/>
        <v>OCM214-XL</v>
      </c>
      <c r="B2123" s="241" t="str">
        <f t="shared" si="2"/>
        <v>Mens-Washed-Cotton-Draw-String-Pants-Beige</v>
      </c>
      <c r="C2123" s="227">
        <f t="shared" si="3"/>
        <v>1.666666667</v>
      </c>
      <c r="D2123" s="246" t="s">
        <v>17131</v>
      </c>
      <c r="E2123" s="248">
        <v>20.0</v>
      </c>
      <c r="F2123" s="248">
        <v>624.0</v>
      </c>
    </row>
    <row r="2124">
      <c r="A2124" s="241" t="str">
        <f t="shared" si="1"/>
        <v>OCU401</v>
      </c>
      <c r="B2124" s="241" t="str">
        <f t="shared" si="2"/>
        <v>Organic Cotton Unisex T Shirt SS (S-O)</v>
      </c>
      <c r="C2124" s="227">
        <f t="shared" si="3"/>
        <v>0.6666666667</v>
      </c>
      <c r="D2124" s="246" t="s">
        <v>18331</v>
      </c>
      <c r="E2124" s="248">
        <v>8.0</v>
      </c>
      <c r="F2124" s="248">
        <v>120.0</v>
      </c>
    </row>
    <row r="2125">
      <c r="A2125" s="241" t="str">
        <f t="shared" si="1"/>
        <v>OCU506-L</v>
      </c>
      <c r="B2125" s="241" t="str">
        <f t="shared" si="2"/>
        <v>Unisex-Knitted-Track-Pants-White</v>
      </c>
      <c r="C2125" s="227">
        <f t="shared" si="3"/>
        <v>0.6666666667</v>
      </c>
      <c r="D2125" s="246" t="s">
        <v>18332</v>
      </c>
      <c r="E2125" s="248">
        <v>8.0</v>
      </c>
      <c r="F2125" s="248">
        <v>188.0</v>
      </c>
    </row>
    <row r="2126">
      <c r="A2126" s="241" t="str">
        <f t="shared" si="1"/>
        <v>OCW115-L</v>
      </c>
      <c r="B2126" s="241" t="str">
        <f t="shared" si="2"/>
        <v>Womens-Aum-Kurta-Coral-SS (L)</v>
      </c>
      <c r="C2126" s="227">
        <f t="shared" si="3"/>
        <v>0.5</v>
      </c>
      <c r="D2126" s="246" t="s">
        <v>17134</v>
      </c>
      <c r="E2126" s="248">
        <v>6.0</v>
      </c>
      <c r="F2126" s="248">
        <v>88.0</v>
      </c>
    </row>
    <row r="2127">
      <c r="A2127" s="241" t="str">
        <f t="shared" si="1"/>
        <v>OCW115-M</v>
      </c>
      <c r="B2127" s="241" t="str">
        <f t="shared" si="2"/>
        <v>Womens-Aum-Kurta-Coral-SS (M)</v>
      </c>
      <c r="C2127" s="227">
        <f t="shared" si="3"/>
        <v>0.4166666667</v>
      </c>
      <c r="D2127" s="246" t="s">
        <v>17137</v>
      </c>
      <c r="E2127" s="248">
        <v>5.0</v>
      </c>
      <c r="F2127" s="248">
        <v>65.0</v>
      </c>
    </row>
    <row r="2128">
      <c r="A2128" s="241" t="str">
        <f t="shared" si="1"/>
        <v>OCW129-M</v>
      </c>
      <c r="B2128" s="241" t="str">
        <f t="shared" si="2"/>
        <v>Womens-Washed-Cotton-Aum-Long-Kurta-Pink-SS (M)</v>
      </c>
      <c r="C2128" s="227">
        <f t="shared" si="3"/>
        <v>0.5</v>
      </c>
      <c r="D2128" s="246" t="s">
        <v>17139</v>
      </c>
      <c r="E2128" s="248">
        <v>6.0</v>
      </c>
      <c r="F2128" s="248">
        <v>98.0</v>
      </c>
    </row>
    <row r="2129">
      <c r="A2129" s="241" t="str">
        <f t="shared" si="1"/>
        <v>OCW129-S</v>
      </c>
      <c r="B2129" s="241" t="str">
        <f t="shared" si="2"/>
        <v>Womens-Washed-Cotton-Aum-Long-Kurta-Pink-SS (S)</v>
      </c>
      <c r="C2129" s="227">
        <f t="shared" si="3"/>
        <v>0.25</v>
      </c>
      <c r="D2129" s="246" t="s">
        <v>17142</v>
      </c>
      <c r="E2129" s="248">
        <v>3.0</v>
      </c>
      <c r="F2129" s="248">
        <v>61.0</v>
      </c>
    </row>
    <row r="2130">
      <c r="A2130" s="241" t="str">
        <f t="shared" si="1"/>
        <v>P-BROWNIES</v>
      </c>
      <c r="B2130" s="241" t="str">
        <f t="shared" si="2"/>
        <v>Plain Brownies</v>
      </c>
      <c r="C2130" s="227">
        <f t="shared" si="3"/>
        <v>0.3333333333</v>
      </c>
      <c r="D2130" s="246" t="s">
        <v>18333</v>
      </c>
      <c r="E2130" s="248">
        <v>4.0</v>
      </c>
      <c r="F2130" s="248">
        <v>12.76</v>
      </c>
    </row>
    <row r="2131">
      <c r="A2131" s="241" t="str">
        <f t="shared" si="1"/>
        <v>PG0038</v>
      </c>
      <c r="B2131" s="241" t="str">
        <f t="shared" si="2"/>
        <v>Bhairavi Sadhana - Arpanam</v>
      </c>
      <c r="C2131" s="227">
        <f t="shared" si="3"/>
        <v>0.08333333333</v>
      </c>
      <c r="D2131" s="246" t="s">
        <v>18334</v>
      </c>
      <c r="E2131" s="248">
        <v>1.0</v>
      </c>
      <c r="F2131" s="248">
        <v>1.0</v>
      </c>
    </row>
    <row r="2132">
      <c r="A2132" s="241" t="str">
        <f t="shared" si="1"/>
        <v>PG4000</v>
      </c>
      <c r="B2132" s="241" t="str">
        <f t="shared" si="2"/>
        <v>Deepam (Devi)</v>
      </c>
      <c r="C2132" s="227">
        <f t="shared" si="3"/>
        <v>0.75</v>
      </c>
      <c r="D2132" s="246" t="s">
        <v>18335</v>
      </c>
      <c r="E2132" s="248">
        <v>9.0</v>
      </c>
      <c r="F2132" s="248">
        <v>24.0</v>
      </c>
    </row>
    <row r="2133">
      <c r="A2133" s="241" t="str">
        <f t="shared" si="1"/>
        <v>PG4001</v>
      </c>
      <c r="B2133" s="241" t="str">
        <f t="shared" si="2"/>
        <v>Dhanya Samarpanam (Devi)</v>
      </c>
      <c r="C2133" s="227">
        <f t="shared" si="3"/>
        <v>0.9166666667</v>
      </c>
      <c r="D2133" s="246" t="s">
        <v>18336</v>
      </c>
      <c r="E2133" s="248">
        <v>11.0</v>
      </c>
      <c r="F2133" s="248">
        <v>33.0</v>
      </c>
    </row>
    <row r="2134">
      <c r="A2134" s="241" t="str">
        <f t="shared" si="1"/>
        <v>PG4002</v>
      </c>
      <c r="B2134" s="241" t="str">
        <f t="shared" si="2"/>
        <v>Fruit (Devi)</v>
      </c>
      <c r="C2134" s="227">
        <f t="shared" si="3"/>
        <v>0.08333333333</v>
      </c>
      <c r="D2134" s="246" t="s">
        <v>18337</v>
      </c>
      <c r="E2134" s="248">
        <v>1.0</v>
      </c>
      <c r="F2134" s="248">
        <v>1.0</v>
      </c>
    </row>
    <row r="2135">
      <c r="A2135" s="241" t="str">
        <f t="shared" si="1"/>
        <v>PG4003</v>
      </c>
      <c r="B2135" s="241" t="str">
        <f t="shared" si="2"/>
        <v>Kumkum Small (Devi Offering)</v>
      </c>
      <c r="C2135" s="227">
        <f t="shared" si="3"/>
        <v>3.5</v>
      </c>
      <c r="D2135" s="246" t="s">
        <v>18338</v>
      </c>
      <c r="E2135" s="248">
        <v>42.0</v>
      </c>
      <c r="F2135" s="248">
        <v>126.0</v>
      </c>
    </row>
    <row r="2136">
      <c r="A2136" s="241" t="str">
        <f t="shared" si="1"/>
        <v>PG4004</v>
      </c>
      <c r="B2136" s="241" t="str">
        <f t="shared" si="2"/>
        <v>Kumkum Large (Devi Offering)</v>
      </c>
      <c r="C2136" s="227">
        <f t="shared" si="3"/>
        <v>1.916666667</v>
      </c>
      <c r="D2136" s="246" t="s">
        <v>18339</v>
      </c>
      <c r="E2136" s="248">
        <v>23.0</v>
      </c>
      <c r="F2136" s="248">
        <v>138.0</v>
      </c>
    </row>
    <row r="2137">
      <c r="A2137" s="241" t="str">
        <f t="shared" si="1"/>
        <v>PG4005</v>
      </c>
      <c r="B2137" s="241" t="str">
        <f t="shared" si="2"/>
        <v>Pushpam (Devi)</v>
      </c>
      <c r="C2137" s="227">
        <f t="shared" si="3"/>
        <v>1.75</v>
      </c>
      <c r="D2137" s="246" t="s">
        <v>18340</v>
      </c>
      <c r="E2137" s="248">
        <v>21.0</v>
      </c>
      <c r="F2137" s="248">
        <v>231.0</v>
      </c>
    </row>
    <row r="2138">
      <c r="A2138" s="241" t="str">
        <f t="shared" si="1"/>
        <v>PG4008</v>
      </c>
      <c r="B2138" s="241" t="str">
        <f t="shared" si="2"/>
        <v>Coconut (Devi)</v>
      </c>
      <c r="C2138" s="227">
        <f t="shared" si="3"/>
        <v>0</v>
      </c>
      <c r="D2138" s="246" t="s">
        <v>18341</v>
      </c>
      <c r="E2138" s="248">
        <v>0.0</v>
      </c>
      <c r="F2138" s="248">
        <v>0.0</v>
      </c>
    </row>
    <row r="2139">
      <c r="A2139" s="241" t="str">
        <f t="shared" si="1"/>
        <v>PH001-5x6</v>
      </c>
      <c r="B2139" s="241" t="str">
        <f t="shared" si="2"/>
        <v>Sadhguru Innocence (5x6)</v>
      </c>
      <c r="C2139" s="227">
        <f t="shared" si="3"/>
        <v>0.08333333333</v>
      </c>
      <c r="D2139" s="246" t="s">
        <v>17149</v>
      </c>
      <c r="E2139" s="248">
        <v>1.0</v>
      </c>
      <c r="F2139" s="248">
        <v>2.42</v>
      </c>
    </row>
    <row r="2140">
      <c r="A2140" s="241" t="str">
        <f t="shared" si="1"/>
        <v>PH005-12x18</v>
      </c>
      <c r="B2140" s="241" t="str">
        <f t="shared" si="2"/>
        <v>Sadhguru with Devi (12x18)</v>
      </c>
      <c r="C2140" s="227">
        <f t="shared" si="3"/>
        <v>0</v>
      </c>
      <c r="D2140" s="246" t="s">
        <v>17158</v>
      </c>
      <c r="E2140" s="248">
        <v>0.0</v>
      </c>
      <c r="F2140" s="248">
        <v>0.0</v>
      </c>
    </row>
    <row r="2141">
      <c r="A2141" s="241" t="str">
        <f t="shared" si="1"/>
        <v>PH007-8x10</v>
      </c>
      <c r="B2141" s="241" t="str">
        <f t="shared" si="2"/>
        <v>SG-Photos-Mystic's-Musings (8x10)</v>
      </c>
      <c r="C2141" s="227">
        <f t="shared" si="3"/>
        <v>0.08333333333</v>
      </c>
      <c r="D2141" s="246" t="s">
        <v>17165</v>
      </c>
      <c r="E2141" s="248">
        <v>1.0</v>
      </c>
      <c r="F2141" s="248">
        <v>5.0</v>
      </c>
    </row>
    <row r="2142">
      <c r="A2142" s="241" t="str">
        <f t="shared" si="1"/>
        <v>PH008-5x6</v>
      </c>
      <c r="B2142" s="241" t="str">
        <f t="shared" si="2"/>
        <v>SG-Photos-Sadhguru-at-Caves</v>
      </c>
      <c r="C2142" s="227">
        <f t="shared" si="3"/>
        <v>0.08333333333</v>
      </c>
      <c r="D2142" s="246" t="s">
        <v>17167</v>
      </c>
      <c r="E2142" s="248">
        <v>1.0</v>
      </c>
      <c r="F2142" s="248">
        <v>5.0</v>
      </c>
    </row>
    <row r="2143">
      <c r="A2143" s="241" t="str">
        <f t="shared" si="1"/>
        <v>PH009A-12x16</v>
      </c>
      <c r="B2143" s="241" t="str">
        <f t="shared" si="2"/>
        <v>SG-Photos-Meditative-9 (12X16)</v>
      </c>
      <c r="C2143" s="227">
        <f t="shared" si="3"/>
        <v>0.6666666667</v>
      </c>
      <c r="D2143" s="246" t="s">
        <v>17172</v>
      </c>
      <c r="E2143" s="248">
        <v>8.0</v>
      </c>
      <c r="F2143" s="248">
        <v>110.0</v>
      </c>
    </row>
    <row r="2144">
      <c r="A2144" s="241" t="str">
        <f t="shared" si="1"/>
        <v>PH010-4x4</v>
      </c>
      <c r="B2144" s="241" t="str">
        <f t="shared" si="2"/>
        <v>SG-Photos-Kedarnath (4x4)</v>
      </c>
      <c r="C2144" s="227">
        <f t="shared" si="3"/>
        <v>0.08333333333</v>
      </c>
      <c r="D2144" s="246" t="s">
        <v>17176</v>
      </c>
      <c r="E2144" s="248">
        <v>1.0</v>
      </c>
      <c r="F2144" s="248">
        <v>1.13</v>
      </c>
    </row>
    <row r="2145">
      <c r="A2145" s="241" t="str">
        <f t="shared" si="1"/>
        <v>PH010-5x6</v>
      </c>
      <c r="B2145" s="241" t="str">
        <f t="shared" si="2"/>
        <v>SG-Photos-Kedarnath (5x6)</v>
      </c>
      <c r="C2145" s="227">
        <f t="shared" si="3"/>
        <v>0.08333333333</v>
      </c>
      <c r="D2145" s="246" t="s">
        <v>17180</v>
      </c>
      <c r="E2145" s="248">
        <v>1.0</v>
      </c>
      <c r="F2145" s="248">
        <v>2.42</v>
      </c>
    </row>
    <row r="2146">
      <c r="A2146" s="241" t="str">
        <f t="shared" si="1"/>
        <v>PH014-6X9</v>
      </c>
      <c r="B2146" s="241" t="str">
        <f t="shared" si="2"/>
        <v>SG-Photos-Divinity-Brown-Wood (6x9)</v>
      </c>
      <c r="C2146" s="227">
        <f t="shared" si="3"/>
        <v>0.08333333333</v>
      </c>
      <c r="D2146" s="246" t="s">
        <v>17184</v>
      </c>
      <c r="E2146" s="248">
        <v>1.0</v>
      </c>
      <c r="F2146" s="248">
        <v>0.1</v>
      </c>
    </row>
    <row r="2147">
      <c r="A2147" s="241" t="str">
        <f t="shared" si="1"/>
        <v>PH021-4x6</v>
      </c>
      <c r="B2147" s="241" t="str">
        <f t="shared" si="2"/>
        <v>SG-Photos-With-Nandi</v>
      </c>
      <c r="C2147" s="227">
        <f t="shared" si="3"/>
        <v>0.1666666667</v>
      </c>
      <c r="D2147" s="246" t="s">
        <v>17193</v>
      </c>
      <c r="E2147" s="248">
        <v>2.0</v>
      </c>
      <c r="F2147" s="248">
        <v>2.26</v>
      </c>
    </row>
    <row r="2148">
      <c r="A2148" s="241" t="str">
        <f t="shared" si="1"/>
        <v>PH022-4x6</v>
      </c>
      <c r="B2148" s="241" t="str">
        <f t="shared" si="2"/>
        <v>SG-Photos-Expansion (4x6)</v>
      </c>
      <c r="C2148" s="227">
        <f t="shared" si="3"/>
        <v>0.3333333333</v>
      </c>
      <c r="D2148" s="246" t="s">
        <v>17196</v>
      </c>
      <c r="E2148" s="248">
        <v>4.0</v>
      </c>
      <c r="F2148" s="248">
        <v>4.92</v>
      </c>
    </row>
    <row r="2149">
      <c r="A2149" s="241" t="str">
        <f t="shared" si="1"/>
        <v>PH025-4x6</v>
      </c>
      <c r="B2149" s="241" t="str">
        <f t="shared" si="2"/>
        <v>Sadhguru Looking Inward (4x6)</v>
      </c>
      <c r="C2149" s="227">
        <f t="shared" si="3"/>
        <v>0.25</v>
      </c>
      <c r="D2149" s="246" t="s">
        <v>17200</v>
      </c>
      <c r="E2149" s="248">
        <v>3.0</v>
      </c>
      <c r="F2149" s="248">
        <v>15.0</v>
      </c>
    </row>
    <row r="2150">
      <c r="A2150" s="241" t="str">
        <f t="shared" si="1"/>
        <v>PH026-4x5</v>
      </c>
      <c r="B2150" s="241" t="str">
        <f t="shared" si="2"/>
        <v>SG-Photos-Smiling (4x5)</v>
      </c>
      <c r="C2150" s="227">
        <f t="shared" si="3"/>
        <v>0.3333333333</v>
      </c>
      <c r="D2150" s="246" t="s">
        <v>17203</v>
      </c>
      <c r="E2150" s="248">
        <v>4.0</v>
      </c>
      <c r="F2150" s="248">
        <v>12.26</v>
      </c>
    </row>
    <row r="2151">
      <c r="A2151" s="241" t="str">
        <f t="shared" si="1"/>
        <v>PH027-6x8</v>
      </c>
      <c r="B2151" s="241" t="str">
        <f t="shared" si="2"/>
        <v>SG-Photos-Kailash-2 (6x8)</v>
      </c>
      <c r="C2151" s="227">
        <f t="shared" si="3"/>
        <v>0.5833333333</v>
      </c>
      <c r="D2151" s="246" t="s">
        <v>17205</v>
      </c>
      <c r="E2151" s="248">
        <v>7.0</v>
      </c>
      <c r="F2151" s="248">
        <v>90.0</v>
      </c>
    </row>
    <row r="2152">
      <c r="A2152" s="241" t="str">
        <f t="shared" si="1"/>
        <v>PH029-6x9</v>
      </c>
      <c r="B2152" s="241" t="str">
        <f t="shared" si="2"/>
        <v>SG-Photos-Kailash-7 (6x9)</v>
      </c>
      <c r="C2152" s="227">
        <f t="shared" si="3"/>
        <v>0.08333333333</v>
      </c>
      <c r="D2152" s="246" t="s">
        <v>17208</v>
      </c>
      <c r="E2152" s="248">
        <v>1.0</v>
      </c>
      <c r="F2152" s="248">
        <v>15.0</v>
      </c>
    </row>
    <row r="2153">
      <c r="A2153" s="241" t="str">
        <f t="shared" si="1"/>
        <v>PH038-4X6</v>
      </c>
      <c r="B2153" s="241" t="str">
        <f t="shared" si="2"/>
        <v>Photos-DL-Black-Background (4x6)</v>
      </c>
      <c r="C2153" s="227">
        <f t="shared" si="3"/>
        <v>0.25</v>
      </c>
      <c r="D2153" s="246" t="s">
        <v>17212</v>
      </c>
      <c r="E2153" s="248">
        <v>3.0</v>
      </c>
      <c r="F2153" s="248">
        <v>10.1</v>
      </c>
    </row>
    <row r="2154">
      <c r="A2154" s="241" t="str">
        <f t="shared" si="1"/>
        <v>PH039-4X6</v>
      </c>
      <c r="B2154" s="241" t="str">
        <f t="shared" si="2"/>
        <v>Dhyanalinga - Black (4x6)</v>
      </c>
      <c r="C2154" s="227">
        <f t="shared" si="3"/>
        <v>0.25</v>
      </c>
      <c r="D2154" s="246" t="s">
        <v>17214</v>
      </c>
      <c r="E2154" s="248">
        <v>3.0</v>
      </c>
      <c r="F2154" s="248">
        <v>11.0</v>
      </c>
    </row>
    <row r="2155">
      <c r="A2155" s="241" t="str">
        <f t="shared" si="1"/>
        <v>PH050-8x12</v>
      </c>
      <c r="B2155" s="241" t="str">
        <f t="shared" si="2"/>
        <v>Linga Bhairavi - Black (8x12)</v>
      </c>
      <c r="C2155" s="227">
        <f t="shared" si="3"/>
        <v>0.08333333333</v>
      </c>
      <c r="D2155" s="246" t="s">
        <v>17224</v>
      </c>
      <c r="E2155" s="248">
        <v>1.0</v>
      </c>
      <c r="F2155" s="248">
        <v>20.0</v>
      </c>
    </row>
    <row r="2156">
      <c r="A2156" s="241" t="str">
        <f t="shared" si="1"/>
        <v>PH054-4x6</v>
      </c>
      <c r="B2156" s="241" t="str">
        <f t="shared" si="2"/>
        <v>LB-Photos-Yellow (4x6)</v>
      </c>
      <c r="C2156" s="227">
        <f t="shared" si="3"/>
        <v>2.333333333</v>
      </c>
      <c r="D2156" s="246" t="s">
        <v>18342</v>
      </c>
      <c r="E2156" s="248">
        <v>28.0</v>
      </c>
      <c r="F2156" s="248">
        <v>280.0</v>
      </c>
    </row>
    <row r="2157">
      <c r="A2157" s="241" t="str">
        <f t="shared" si="1"/>
        <v>PH059-4x6</v>
      </c>
      <c r="B2157" s="241" t="str">
        <f t="shared" si="2"/>
        <v>Photos-Sadhguru-Nature (4x6)</v>
      </c>
      <c r="C2157" s="227">
        <f t="shared" si="3"/>
        <v>0.8333333333</v>
      </c>
      <c r="D2157" s="246" t="s">
        <v>17230</v>
      </c>
      <c r="E2157" s="248">
        <v>10.0</v>
      </c>
      <c r="F2157" s="248">
        <v>50.0</v>
      </c>
    </row>
    <row r="2158">
      <c r="A2158" s="241" t="str">
        <f t="shared" si="1"/>
        <v>PH064-12x18</v>
      </c>
      <c r="B2158" s="241" t="str">
        <f t="shared" si="2"/>
        <v>Sadhguru Photo SK 605 (12x18)</v>
      </c>
      <c r="C2158" s="227">
        <f t="shared" si="3"/>
        <v>0.08333333333</v>
      </c>
      <c r="D2158" s="246" t="s">
        <v>17231</v>
      </c>
      <c r="E2158" s="248">
        <v>1.0</v>
      </c>
      <c r="F2158" s="248">
        <v>25.0</v>
      </c>
    </row>
    <row r="2159">
      <c r="A2159" s="241" t="str">
        <f t="shared" si="1"/>
        <v>PH067-10x14</v>
      </c>
      <c r="B2159" s="241" t="str">
        <f t="shared" si="2"/>
        <v>Beat-and-Vibration (10x14)</v>
      </c>
      <c r="C2159" s="227">
        <f t="shared" si="3"/>
        <v>0.5</v>
      </c>
      <c r="D2159" s="246" t="s">
        <v>17232</v>
      </c>
      <c r="E2159" s="248">
        <v>6.0</v>
      </c>
      <c r="F2159" s="248">
        <v>200.0</v>
      </c>
    </row>
    <row r="2160">
      <c r="A2160" s="241" t="str">
        <f t="shared" si="1"/>
        <v>PH070-10x12</v>
      </c>
      <c r="B2160" s="241" t="str">
        <f t="shared" si="2"/>
        <v>A-Divine-Offering (10x12)</v>
      </c>
      <c r="C2160" s="227">
        <f t="shared" si="3"/>
        <v>0.1666666667</v>
      </c>
      <c r="D2160" s="246" t="s">
        <v>17234</v>
      </c>
      <c r="E2160" s="248">
        <v>2.0</v>
      </c>
      <c r="F2160" s="248">
        <v>70.0</v>
      </c>
    </row>
    <row r="2161">
      <c r="A2161" s="241" t="str">
        <f t="shared" si="1"/>
        <v>PH301</v>
      </c>
      <c r="B2161" s="241" t="str">
        <f t="shared" si="2"/>
        <v>SG-Photos-Lamination-Cards-S</v>
      </c>
      <c r="C2161" s="227">
        <f t="shared" si="3"/>
        <v>9</v>
      </c>
      <c r="D2161" s="246" t="s">
        <v>17239</v>
      </c>
      <c r="E2161" s="248">
        <v>108.0</v>
      </c>
      <c r="F2161" s="248">
        <v>108.0</v>
      </c>
    </row>
    <row r="2162">
      <c r="A2162" s="241" t="str">
        <f t="shared" si="1"/>
        <v>PH301</v>
      </c>
      <c r="B2162" s="241" t="str">
        <f t="shared" si="2"/>
        <v>SG-Photos-Lamination-Cards-S (2)</v>
      </c>
      <c r="C2162" s="227">
        <f t="shared" si="3"/>
        <v>0.08333333333</v>
      </c>
      <c r="D2162" s="246" t="s">
        <v>18343</v>
      </c>
      <c r="E2162" s="248">
        <v>1.0</v>
      </c>
      <c r="F2162" s="248">
        <v>1.0</v>
      </c>
    </row>
    <row r="2163">
      <c r="A2163" s="241" t="str">
        <f t="shared" si="1"/>
        <v>PH302</v>
      </c>
      <c r="B2163" s="241" t="str">
        <f t="shared" si="2"/>
        <v>SG-Photos-Lamination-Cards-S</v>
      </c>
      <c r="C2163" s="227">
        <f t="shared" si="3"/>
        <v>4.583333333</v>
      </c>
      <c r="D2163" s="246" t="s">
        <v>17240</v>
      </c>
      <c r="E2163" s="248">
        <v>55.0</v>
      </c>
      <c r="F2163" s="248">
        <v>55.0</v>
      </c>
    </row>
    <row r="2164">
      <c r="A2164" s="241" t="str">
        <f t="shared" si="1"/>
        <v>PH302</v>
      </c>
      <c r="B2164" s="241" t="str">
        <f t="shared" si="2"/>
        <v>SG-Photos-Lamination-Cards-S (2)</v>
      </c>
      <c r="C2164" s="227">
        <f t="shared" si="3"/>
        <v>0.08333333333</v>
      </c>
      <c r="D2164" s="246" t="s">
        <v>18344</v>
      </c>
      <c r="E2164" s="248">
        <v>1.0</v>
      </c>
      <c r="F2164" s="248">
        <v>1.0</v>
      </c>
    </row>
    <row r="2165">
      <c r="A2165" s="241" t="str">
        <f t="shared" si="1"/>
        <v>PH303</v>
      </c>
      <c r="B2165" s="241" t="str">
        <f t="shared" si="2"/>
        <v>SG-Photos-Lamination-Cards-S</v>
      </c>
      <c r="C2165" s="227">
        <f t="shared" si="3"/>
        <v>1.166666667</v>
      </c>
      <c r="D2165" s="246" t="s">
        <v>17242</v>
      </c>
      <c r="E2165" s="248">
        <v>14.0</v>
      </c>
      <c r="F2165" s="248">
        <v>13.1</v>
      </c>
    </row>
    <row r="2166">
      <c r="A2166" s="241" t="str">
        <f t="shared" si="1"/>
        <v>PH304</v>
      </c>
      <c r="B2166" s="241" t="str">
        <f t="shared" si="2"/>
        <v>SG-Photos-Lamination-Cards-S</v>
      </c>
      <c r="C2166" s="227">
        <f t="shared" si="3"/>
        <v>0.08333333333</v>
      </c>
      <c r="D2166" s="246" t="s">
        <v>17244</v>
      </c>
      <c r="E2166" s="248">
        <v>1.0</v>
      </c>
      <c r="F2166" s="248">
        <v>1.0</v>
      </c>
    </row>
    <row r="2167">
      <c r="A2167" s="241" t="str">
        <f t="shared" si="1"/>
        <v>PH305</v>
      </c>
      <c r="B2167" s="241" t="str">
        <f t="shared" si="2"/>
        <v>SG-Photos-Lamination-Cards-S</v>
      </c>
      <c r="C2167" s="227">
        <f t="shared" si="3"/>
        <v>0.1666666667</v>
      </c>
      <c r="D2167" s="246" t="s">
        <v>17246</v>
      </c>
      <c r="E2167" s="248">
        <v>2.0</v>
      </c>
      <c r="F2167" s="248">
        <v>2.0</v>
      </c>
    </row>
    <row r="2168">
      <c r="A2168" s="241" t="str">
        <f t="shared" si="1"/>
        <v>PH305</v>
      </c>
      <c r="B2168" s="241" t="str">
        <f t="shared" si="2"/>
        <v>SG-Photos-Lamination-Cards-S (2)</v>
      </c>
      <c r="C2168" s="227">
        <f t="shared" si="3"/>
        <v>0.08333333333</v>
      </c>
      <c r="D2168" s="246" t="s">
        <v>18345</v>
      </c>
      <c r="E2168" s="248">
        <v>1.0</v>
      </c>
      <c r="F2168" s="248">
        <v>1.0</v>
      </c>
    </row>
    <row r="2169">
      <c r="A2169" s="241" t="str">
        <f t="shared" si="1"/>
        <v>PH306</v>
      </c>
      <c r="B2169" s="241" t="str">
        <f t="shared" si="2"/>
        <v>SG-Photos-Lamination-Cards-S</v>
      </c>
      <c r="C2169" s="227">
        <f t="shared" si="3"/>
        <v>0.25</v>
      </c>
      <c r="D2169" s="246" t="s">
        <v>17248</v>
      </c>
      <c r="E2169" s="248">
        <v>3.0</v>
      </c>
      <c r="F2169" s="248">
        <v>3.0</v>
      </c>
    </row>
    <row r="2170">
      <c r="A2170" s="241" t="str">
        <f t="shared" si="1"/>
        <v>PH518-6X9 A</v>
      </c>
      <c r="B2170" s="241" t="str">
        <f t="shared" si="2"/>
        <v>Devi w/Bangles Sandal Hor (6x9)</v>
      </c>
      <c r="C2170" s="227">
        <f t="shared" si="3"/>
        <v>0.08333333333</v>
      </c>
      <c r="D2170" s="246" t="s">
        <v>17250</v>
      </c>
      <c r="E2170" s="248">
        <v>1.0</v>
      </c>
      <c r="F2170" s="248">
        <v>15.0</v>
      </c>
    </row>
    <row r="2171">
      <c r="A2171" s="241" t="str">
        <f t="shared" si="1"/>
        <v>PH519-6x4</v>
      </c>
      <c r="B2171" s="241" t="str">
        <f t="shared" si="2"/>
        <v>Devi w/Bangles Black Hor (6x4)</v>
      </c>
      <c r="C2171" s="227">
        <f t="shared" si="3"/>
        <v>2.583333333</v>
      </c>
      <c r="D2171" s="246" t="s">
        <v>18346</v>
      </c>
      <c r="E2171" s="248">
        <v>31.0</v>
      </c>
      <c r="F2171" s="248">
        <v>310.0</v>
      </c>
    </row>
    <row r="2172">
      <c r="A2172" s="241" t="str">
        <f t="shared" si="1"/>
        <v>PH519-8x12</v>
      </c>
      <c r="B2172" s="241" t="str">
        <f t="shared" si="2"/>
        <v>Devi w/Bangles Black Hor (8x12)</v>
      </c>
      <c r="C2172" s="227">
        <f t="shared" si="3"/>
        <v>0.3333333333</v>
      </c>
      <c r="D2172" s="246" t="s">
        <v>18347</v>
      </c>
      <c r="E2172" s="248">
        <v>4.0</v>
      </c>
      <c r="F2172" s="248">
        <v>65.0</v>
      </c>
    </row>
    <row r="2173">
      <c r="A2173" s="241" t="str">
        <f t="shared" si="1"/>
        <v>PHOTO-1-DARSHAN</v>
      </c>
      <c r="B2173" s="241" t="str">
        <f t="shared" si="2"/>
        <v>$5 unframed photo</v>
      </c>
      <c r="C2173" s="227">
        <f t="shared" si="3"/>
        <v>4.833333333</v>
      </c>
      <c r="D2173" s="246" t="s">
        <v>18348</v>
      </c>
      <c r="E2173" s="248">
        <v>58.0</v>
      </c>
      <c r="F2173" s="248">
        <v>270.0</v>
      </c>
    </row>
    <row r="2174">
      <c r="A2174" s="241" t="str">
        <f t="shared" si="1"/>
        <v>PHOTO-1-DARSHAN</v>
      </c>
      <c r="B2174" s="241" t="str">
        <f t="shared" si="2"/>
        <v>$5 unframed photo</v>
      </c>
      <c r="C2174" s="227">
        <f t="shared" si="3"/>
        <v>0.9166666667</v>
      </c>
      <c r="D2174" s="246" t="s">
        <v>18348</v>
      </c>
      <c r="E2174" s="248">
        <v>11.0</v>
      </c>
      <c r="F2174" s="248">
        <v>55.0</v>
      </c>
    </row>
    <row r="2175">
      <c r="A2175" s="241" t="str">
        <f t="shared" si="1"/>
        <v>PHOTO-2-DARSHAN</v>
      </c>
      <c r="B2175" s="241" t="str">
        <f t="shared" si="2"/>
        <v>$10 unframed photo</v>
      </c>
      <c r="C2175" s="227">
        <f t="shared" si="3"/>
        <v>0.4166666667</v>
      </c>
      <c r="D2175" s="246" t="s">
        <v>18349</v>
      </c>
      <c r="E2175" s="248">
        <v>5.0</v>
      </c>
      <c r="F2175" s="248">
        <v>45.0</v>
      </c>
    </row>
    <row r="2176">
      <c r="A2176" s="241" t="str">
        <f t="shared" si="1"/>
        <v>PHOTO-2-DARSHAN</v>
      </c>
      <c r="B2176" s="241" t="str">
        <f t="shared" si="2"/>
        <v>$10 unframed photo (2)</v>
      </c>
      <c r="C2176" s="227">
        <f t="shared" si="3"/>
        <v>0.4166666667</v>
      </c>
      <c r="D2176" s="246" t="s">
        <v>18350</v>
      </c>
      <c r="E2176" s="248">
        <v>5.0</v>
      </c>
      <c r="F2176" s="248">
        <v>50.0</v>
      </c>
    </row>
    <row r="2177">
      <c r="A2177" s="241" t="str">
        <f t="shared" si="1"/>
        <v>PHOTO-3-DARSHAN</v>
      </c>
      <c r="B2177" s="241" t="str">
        <f t="shared" si="2"/>
        <v>$20 unframed photo</v>
      </c>
      <c r="C2177" s="227">
        <f t="shared" si="3"/>
        <v>0.08333333333</v>
      </c>
      <c r="D2177" s="246" t="s">
        <v>18351</v>
      </c>
      <c r="E2177" s="248">
        <v>1.0</v>
      </c>
      <c r="F2177" s="248">
        <v>20.0</v>
      </c>
    </row>
    <row r="2178">
      <c r="A2178" s="241" t="str">
        <f t="shared" si="1"/>
        <v>POPCORN</v>
      </c>
      <c r="B2178" s="241" t="str">
        <f t="shared" si="2"/>
        <v>Popcorn</v>
      </c>
      <c r="C2178" s="227">
        <f t="shared" si="3"/>
        <v>13.25</v>
      </c>
      <c r="D2178" s="246" t="s">
        <v>18352</v>
      </c>
      <c r="E2178" s="248">
        <v>159.0</v>
      </c>
      <c r="F2178" s="248">
        <v>434.07</v>
      </c>
    </row>
    <row r="2179">
      <c r="A2179" s="241" t="str">
        <f t="shared" si="1"/>
        <v>PR0000200000</v>
      </c>
      <c r="B2179" s="241" t="str">
        <f t="shared" si="2"/>
        <v>Devi Abhishekam Offerings Kit</v>
      </c>
      <c r="C2179" s="227">
        <f t="shared" si="3"/>
        <v>20.08333333</v>
      </c>
      <c r="D2179" s="246" t="s">
        <v>17255</v>
      </c>
      <c r="E2179" s="248">
        <v>241.0</v>
      </c>
      <c r="F2179" s="248">
        <v>6441.9</v>
      </c>
    </row>
    <row r="2180">
      <c r="A2180" s="241" t="str">
        <f t="shared" si="1"/>
        <v>PR0000700000</v>
      </c>
      <c r="B2180" s="241" t="str">
        <f t="shared" si="2"/>
        <v>Avighna-Yantra-Sutra</v>
      </c>
      <c r="C2180" s="227">
        <f t="shared" si="3"/>
        <v>11.25</v>
      </c>
      <c r="D2180" s="246" t="s">
        <v>17256</v>
      </c>
      <c r="E2180" s="248">
        <v>135.0</v>
      </c>
      <c r="F2180" s="248">
        <v>2328.13</v>
      </c>
    </row>
    <row r="2181">
      <c r="A2181" s="241" t="str">
        <f t="shared" si="1"/>
        <v>PR0000800000</v>
      </c>
      <c r="B2181" s="241" t="str">
        <f t="shared" si="2"/>
        <v>LB-Yantra-Sutra</v>
      </c>
      <c r="C2181" s="227">
        <f t="shared" si="3"/>
        <v>12</v>
      </c>
      <c r="D2181" s="246" t="s">
        <v>17257</v>
      </c>
      <c r="E2181" s="248">
        <v>144.0</v>
      </c>
      <c r="F2181" s="248">
        <v>1486.25</v>
      </c>
    </row>
    <row r="2182">
      <c r="A2182" s="241" t="str">
        <f t="shared" si="1"/>
        <v>PR0001200000</v>
      </c>
      <c r="B2182" s="241" t="str">
        <f t="shared" si="2"/>
        <v>Sannidhi-Vibuthi​</v>
      </c>
      <c r="C2182" s="227">
        <f t="shared" si="3"/>
        <v>3.666666667</v>
      </c>
      <c r="D2182" s="246" t="s">
        <v>17258</v>
      </c>
      <c r="E2182" s="248">
        <v>44.0</v>
      </c>
      <c r="F2182" s="248">
        <v>660.52</v>
      </c>
    </row>
    <row r="2183">
      <c r="A2183" s="241" t="str">
        <f t="shared" si="1"/>
        <v>RAEL-ORGANIC</v>
      </c>
      <c r="B2183" s="241" t="str">
        <f t="shared" si="2"/>
        <v>Rael Organic Napkin</v>
      </c>
      <c r="C2183" s="227">
        <f t="shared" si="3"/>
        <v>0.1666666667</v>
      </c>
      <c r="D2183" s="246" t="s">
        <v>18353</v>
      </c>
      <c r="E2183" s="248">
        <v>2.0</v>
      </c>
      <c r="F2183" s="248">
        <v>1.8</v>
      </c>
    </row>
    <row r="2184">
      <c r="A2184" s="241" t="str">
        <f t="shared" si="1"/>
        <v>RI-MS-101</v>
      </c>
      <c r="B2184" s="241" t="str">
        <f t="shared" si="2"/>
        <v>Pournami Pooja Monthly Prasadam</v>
      </c>
      <c r="C2184" s="227">
        <f t="shared" si="3"/>
        <v>1.333333333</v>
      </c>
      <c r="D2184" s="246" t="s">
        <v>18354</v>
      </c>
      <c r="E2184" s="248">
        <v>16.0</v>
      </c>
      <c r="F2184" s="248">
        <v>4816.0</v>
      </c>
    </row>
    <row r="2185">
      <c r="A2185" s="241" t="str">
        <f t="shared" si="1"/>
        <v>RI-TRIGUN</v>
      </c>
      <c r="B2185" s="241" t="str">
        <f t="shared" si="2"/>
        <v>Trigun Offering</v>
      </c>
      <c r="C2185" s="227">
        <f t="shared" si="3"/>
        <v>163</v>
      </c>
      <c r="D2185" s="246" t="s">
        <v>18355</v>
      </c>
      <c r="E2185" s="248">
        <v>1956.0</v>
      </c>
      <c r="F2185" s="248">
        <v>12865.28</v>
      </c>
    </row>
    <row r="2186">
      <c r="A2186" s="241" t="str">
        <f t="shared" si="1"/>
        <v>RS0000100000</v>
      </c>
      <c r="B2186" s="241" t="str">
        <f t="shared" si="2"/>
        <v>Adiyogi Rudraksha with Chain (Consecrated)</v>
      </c>
      <c r="C2186" s="227">
        <f t="shared" si="3"/>
        <v>103.25</v>
      </c>
      <c r="D2186" s="246" t="s">
        <v>17262</v>
      </c>
      <c r="E2186" s="248">
        <v>1239.0</v>
      </c>
      <c r="F2186" s="248">
        <v>41775.12</v>
      </c>
    </row>
    <row r="2187">
      <c r="A2187" s="241" t="str">
        <f t="shared" si="1"/>
        <v>RS0000300000</v>
      </c>
      <c r="B2187" s="241" t="str">
        <f t="shared" si="2"/>
        <v>Rudraksha-Do-Mukhi-2-face</v>
      </c>
      <c r="C2187" s="227">
        <f t="shared" si="3"/>
        <v>9.416666667</v>
      </c>
      <c r="D2187" s="246" t="s">
        <v>17263</v>
      </c>
      <c r="E2187" s="248">
        <v>113.0</v>
      </c>
      <c r="F2187" s="248">
        <v>5413.75</v>
      </c>
    </row>
    <row r="2188">
      <c r="A2188" s="241" t="str">
        <f t="shared" si="1"/>
        <v>RS0000400000</v>
      </c>
      <c r="B2188" s="241" t="str">
        <f t="shared" si="2"/>
        <v>Rudraksha-Gaurishankar</v>
      </c>
      <c r="C2188" s="227">
        <f t="shared" si="3"/>
        <v>11</v>
      </c>
      <c r="D2188" s="246" t="s">
        <v>17264</v>
      </c>
      <c r="E2188" s="248">
        <v>132.0</v>
      </c>
      <c r="F2188" s="248">
        <v>49564.18</v>
      </c>
    </row>
    <row r="2189">
      <c r="A2189" s="241" t="str">
        <f t="shared" si="1"/>
        <v>RS0000500000</v>
      </c>
      <c r="B2189" s="241" t="str">
        <f t="shared" si="2"/>
        <v>Rudraksha-Children's-Shanmukhi</v>
      </c>
      <c r="C2189" s="227">
        <f t="shared" si="3"/>
        <v>38.08333333</v>
      </c>
      <c r="D2189" s="246" t="s">
        <v>17265</v>
      </c>
      <c r="E2189" s="248">
        <v>457.0</v>
      </c>
      <c r="F2189" s="248">
        <v>11117.8</v>
      </c>
    </row>
    <row r="2190">
      <c r="A2190" s="241" t="str">
        <f t="shared" si="1"/>
        <v>RS0000607500</v>
      </c>
      <c r="B2190" s="241" t="str">
        <f t="shared" si="2"/>
        <v>Panchamukhi Rudraksha Mala (5 MM)</v>
      </c>
      <c r="C2190" s="227">
        <f t="shared" si="3"/>
        <v>50.16666667</v>
      </c>
      <c r="D2190" s="246" t="s">
        <v>17266</v>
      </c>
      <c r="E2190" s="248">
        <v>602.0</v>
      </c>
      <c r="F2190" s="248">
        <v>82859.86</v>
      </c>
    </row>
    <row r="2191">
      <c r="A2191" s="241" t="str">
        <f t="shared" si="1"/>
        <v>RS0000607600</v>
      </c>
      <c r="B2191" s="241" t="str">
        <f t="shared" si="2"/>
        <v>Panchamukhi Rudraksha Mala (5.5 MM)</v>
      </c>
      <c r="C2191" s="227">
        <f t="shared" si="3"/>
        <v>11.75</v>
      </c>
      <c r="D2191" s="246" t="s">
        <v>17268</v>
      </c>
      <c r="E2191" s="248">
        <v>141.0</v>
      </c>
      <c r="F2191" s="248">
        <v>15841.92</v>
      </c>
    </row>
    <row r="2192">
      <c r="A2192" s="241" t="str">
        <f t="shared" si="1"/>
        <v>RS0000607700</v>
      </c>
      <c r="B2192" s="241" t="str">
        <f t="shared" si="2"/>
        <v>Panchamukhi Rudraksha Mala (6 MM)</v>
      </c>
      <c r="C2192" s="227">
        <f t="shared" si="3"/>
        <v>25.41666667</v>
      </c>
      <c r="D2192" s="246" t="s">
        <v>17270</v>
      </c>
      <c r="E2192" s="248">
        <v>305.0</v>
      </c>
      <c r="F2192" s="248">
        <v>32721.95</v>
      </c>
    </row>
    <row r="2193">
      <c r="A2193" s="241" t="str">
        <f t="shared" si="1"/>
        <v>RS0000607800</v>
      </c>
      <c r="B2193" s="241" t="str">
        <f t="shared" si="2"/>
        <v>Panchamukhi Rudraksha Mala (6.5 MM)</v>
      </c>
      <c r="C2193" s="227">
        <f t="shared" si="3"/>
        <v>19.33333333</v>
      </c>
      <c r="D2193" s="246" t="s">
        <v>17272</v>
      </c>
      <c r="E2193" s="248">
        <v>232.0</v>
      </c>
      <c r="F2193" s="248">
        <v>22380.31</v>
      </c>
    </row>
    <row r="2194">
      <c r="A2194" s="241" t="str">
        <f t="shared" si="1"/>
        <v>RS0000607900</v>
      </c>
      <c r="B2194" s="241" t="str">
        <f t="shared" si="2"/>
        <v>Panchamukhi Rudraksha Mala (7 MM)</v>
      </c>
      <c r="C2194" s="227">
        <f t="shared" si="3"/>
        <v>29.33333333</v>
      </c>
      <c r="D2194" s="246" t="s">
        <v>17274</v>
      </c>
      <c r="E2194" s="248">
        <v>352.0</v>
      </c>
      <c r="F2194" s="248">
        <v>29126.6</v>
      </c>
    </row>
    <row r="2195">
      <c r="A2195" s="241" t="str">
        <f t="shared" si="1"/>
        <v>RS0000608000</v>
      </c>
      <c r="B2195" s="241" t="str">
        <f t="shared" si="2"/>
        <v>Panchamukhi Rudraksha Mala (7.5 MM)</v>
      </c>
      <c r="C2195" s="227">
        <f t="shared" si="3"/>
        <v>48.58333333</v>
      </c>
      <c r="D2195" s="246" t="s">
        <v>17276</v>
      </c>
      <c r="E2195" s="248">
        <v>583.0</v>
      </c>
      <c r="F2195" s="248">
        <v>47192.58</v>
      </c>
    </row>
    <row r="2196">
      <c r="A2196" s="241" t="str">
        <f t="shared" si="1"/>
        <v>RS0000608100</v>
      </c>
      <c r="B2196" s="241" t="str">
        <f t="shared" si="2"/>
        <v>Panchamukhi Rudraksha Replacement Beads (8 MM)</v>
      </c>
      <c r="C2196" s="227">
        <f t="shared" si="3"/>
        <v>0.25</v>
      </c>
      <c r="D2196" s="246" t="s">
        <v>17278</v>
      </c>
      <c r="E2196" s="248">
        <v>3.0</v>
      </c>
      <c r="F2196" s="248">
        <v>2.25</v>
      </c>
    </row>
    <row r="2197">
      <c r="A2197" s="241" t="str">
        <f t="shared" si="1"/>
        <v>RS0000707506</v>
      </c>
      <c r="B2197" s="241" t="str">
        <f t="shared" si="2"/>
        <v>Panchamukhi Rudraksha Replacement Beads (5 MM)</v>
      </c>
      <c r="C2197" s="227">
        <f t="shared" si="3"/>
        <v>35.75</v>
      </c>
      <c r="D2197" s="246" t="s">
        <v>17281</v>
      </c>
      <c r="E2197" s="248">
        <v>429.0</v>
      </c>
      <c r="F2197" s="248">
        <v>857.0</v>
      </c>
    </row>
    <row r="2198">
      <c r="A2198" s="241" t="str">
        <f t="shared" si="1"/>
        <v>RS0000707606</v>
      </c>
      <c r="B2198" s="241" t="str">
        <f t="shared" si="2"/>
        <v>Panchamukhi Rudraksha Replacement Beads (5.5 MM)</v>
      </c>
      <c r="C2198" s="227">
        <f t="shared" si="3"/>
        <v>4.166666667</v>
      </c>
      <c r="D2198" s="246" t="s">
        <v>17284</v>
      </c>
      <c r="E2198" s="248">
        <v>50.0</v>
      </c>
      <c r="F2198" s="248">
        <v>82.0</v>
      </c>
    </row>
    <row r="2199">
      <c r="A2199" s="241" t="str">
        <f t="shared" si="1"/>
        <v>RS0000707706</v>
      </c>
      <c r="B2199" s="241" t="str">
        <f t="shared" si="2"/>
        <v>Panchamukhi Rudraksha Replacement Beads (6 MM)</v>
      </c>
      <c r="C2199" s="227">
        <f t="shared" si="3"/>
        <v>8.25</v>
      </c>
      <c r="D2199" s="246" t="s">
        <v>17287</v>
      </c>
      <c r="E2199" s="248">
        <v>99.0</v>
      </c>
      <c r="F2199" s="248">
        <v>173.25</v>
      </c>
    </row>
    <row r="2200">
      <c r="A2200" s="241" t="str">
        <f t="shared" si="1"/>
        <v>RS0000707806</v>
      </c>
      <c r="B2200" s="241" t="str">
        <f t="shared" si="2"/>
        <v>Panchamukhi Rudraksha Replacement Beads (6.5 MM)</v>
      </c>
      <c r="C2200" s="227">
        <f t="shared" si="3"/>
        <v>6.75</v>
      </c>
      <c r="D2200" s="246" t="s">
        <v>17290</v>
      </c>
      <c r="E2200" s="248">
        <v>81.0</v>
      </c>
      <c r="F2200" s="248">
        <v>121.5</v>
      </c>
    </row>
    <row r="2201">
      <c r="A2201" s="241" t="str">
        <f t="shared" si="1"/>
        <v>RS0000707906</v>
      </c>
      <c r="B2201" s="241" t="str">
        <f t="shared" si="2"/>
        <v>Panchamukhi Rudraksha Replacement Beads (7 MM)</v>
      </c>
      <c r="C2201" s="227">
        <f t="shared" si="3"/>
        <v>12.66666667</v>
      </c>
      <c r="D2201" s="246" t="s">
        <v>17293</v>
      </c>
      <c r="E2201" s="248">
        <v>152.0</v>
      </c>
      <c r="F2201" s="248">
        <v>189.5</v>
      </c>
    </row>
    <row r="2202">
      <c r="A2202" s="241" t="str">
        <f t="shared" si="1"/>
        <v>RS0000708006</v>
      </c>
      <c r="B2202" s="241" t="str">
        <f t="shared" si="2"/>
        <v>Panchamukhi Rudraksha Replacement Beads (7.5 MM)</v>
      </c>
      <c r="C2202" s="227">
        <f t="shared" si="3"/>
        <v>25.5</v>
      </c>
      <c r="D2202" s="246" t="s">
        <v>17296</v>
      </c>
      <c r="E2202" s="248">
        <v>306.0</v>
      </c>
      <c r="F2202" s="248">
        <v>290.0</v>
      </c>
    </row>
    <row r="2203">
      <c r="A2203" s="241" t="str">
        <f t="shared" si="1"/>
        <v>RS0000916906</v>
      </c>
      <c r="B2203" s="241" t="str">
        <f t="shared" si="2"/>
        <v>Brown Silk thread for Rudraksh (S)</v>
      </c>
      <c r="C2203" s="227">
        <f t="shared" si="3"/>
        <v>24</v>
      </c>
      <c r="D2203" s="246" t="s">
        <v>17299</v>
      </c>
      <c r="E2203" s="248">
        <v>288.0</v>
      </c>
      <c r="F2203" s="248">
        <v>1112.36</v>
      </c>
    </row>
    <row r="2204">
      <c r="A2204" s="241" t="str">
        <f t="shared" si="1"/>
        <v>RS0000917006</v>
      </c>
      <c r="B2204" s="241" t="str">
        <f t="shared" si="2"/>
        <v>Red Silk thread for Rudraksh (S)</v>
      </c>
      <c r="C2204" s="227">
        <f t="shared" si="3"/>
        <v>35.33333333</v>
      </c>
      <c r="D2204" s="246" t="s">
        <v>17302</v>
      </c>
      <c r="E2204" s="248">
        <v>424.0</v>
      </c>
      <c r="F2204" s="248">
        <v>1731.8</v>
      </c>
    </row>
    <row r="2205">
      <c r="A2205" s="241" t="str">
        <f t="shared" si="1"/>
        <v>RS0000917106</v>
      </c>
      <c r="B2205" s="241" t="str">
        <f t="shared" si="2"/>
        <v>Brown Silk thread for Rudraksh (L)</v>
      </c>
      <c r="C2205" s="227">
        <f t="shared" si="3"/>
        <v>23.33333333</v>
      </c>
      <c r="D2205" s="246" t="s">
        <v>17305</v>
      </c>
      <c r="E2205" s="248">
        <v>280.0</v>
      </c>
      <c r="F2205" s="248">
        <v>1037.59</v>
      </c>
    </row>
    <row r="2206">
      <c r="A2206" s="241" t="str">
        <f t="shared" si="1"/>
        <v>RS0000917206</v>
      </c>
      <c r="B2206" s="241" t="str">
        <f t="shared" si="2"/>
        <v>Red Silk thread for Rudraksh (L)</v>
      </c>
      <c r="C2206" s="227">
        <f t="shared" si="3"/>
        <v>44.08333333</v>
      </c>
      <c r="D2206" s="246" t="s">
        <v>17307</v>
      </c>
      <c r="E2206" s="248">
        <v>529.0</v>
      </c>
      <c r="F2206" s="248">
        <v>1890.5</v>
      </c>
    </row>
    <row r="2207">
      <c r="A2207" s="241" t="str">
        <f t="shared" si="1"/>
        <v>RS0000917306</v>
      </c>
      <c r="B2207" s="241" t="str">
        <f t="shared" si="2"/>
        <v>White Silk thread for Rudraksh (L)</v>
      </c>
      <c r="C2207" s="227">
        <f t="shared" si="3"/>
        <v>26.16666667</v>
      </c>
      <c r="D2207" s="246" t="s">
        <v>17309</v>
      </c>
      <c r="E2207" s="248">
        <v>314.0</v>
      </c>
      <c r="F2207" s="248">
        <v>913.98</v>
      </c>
    </row>
    <row r="2208">
      <c r="A2208" s="241" t="str">
        <f t="shared" si="1"/>
        <v>RS0000917506</v>
      </c>
      <c r="B2208" s="241" t="str">
        <f t="shared" si="2"/>
        <v>White Silk thread for Rudraksh (S)</v>
      </c>
      <c r="C2208" s="227">
        <f t="shared" si="3"/>
        <v>19.5</v>
      </c>
      <c r="D2208" s="246" t="s">
        <v>17312</v>
      </c>
      <c r="E2208" s="248">
        <v>234.0</v>
      </c>
      <c r="F2208" s="248">
        <v>991.94</v>
      </c>
    </row>
    <row r="2209">
      <c r="A2209" s="241" t="str">
        <f t="shared" si="1"/>
        <v>RS0001000100</v>
      </c>
      <c r="B2209" s="241" t="str">
        <f t="shared" si="2"/>
        <v>Spatik Mala (Quartz Stones) (2)</v>
      </c>
      <c r="C2209" s="227">
        <f t="shared" si="3"/>
        <v>12.33333333</v>
      </c>
      <c r="D2209" s="246" t="s">
        <v>17314</v>
      </c>
      <c r="E2209" s="248">
        <v>148.0</v>
      </c>
      <c r="F2209" s="248">
        <v>5165.52</v>
      </c>
    </row>
    <row r="2210">
      <c r="A2210" s="241" t="str">
        <f t="shared" si="1"/>
        <v>RS0001000200</v>
      </c>
      <c r="B2210" s="241" t="str">
        <f t="shared" si="2"/>
        <v>Spatik Mala (Quartz Stones) (3)</v>
      </c>
      <c r="C2210" s="227">
        <f t="shared" si="3"/>
        <v>5.166666667</v>
      </c>
      <c r="D2210" s="246" t="s">
        <v>17316</v>
      </c>
      <c r="E2210" s="248">
        <v>62.0</v>
      </c>
      <c r="F2210" s="248">
        <v>2298.24</v>
      </c>
    </row>
    <row r="2211">
      <c r="A2211" s="241" t="str">
        <f t="shared" si="1"/>
        <v>RS0001000300</v>
      </c>
      <c r="B2211" s="241" t="str">
        <f t="shared" si="2"/>
        <v>Spatik Mala (Quartz Stones) (4)</v>
      </c>
      <c r="C2211" s="227">
        <f t="shared" si="3"/>
        <v>5.083333333</v>
      </c>
      <c r="D2211" s="246" t="s">
        <v>17318</v>
      </c>
      <c r="E2211" s="248">
        <v>61.0</v>
      </c>
      <c r="F2211" s="248">
        <v>2402.9</v>
      </c>
    </row>
    <row r="2212">
      <c r="A2212" s="241" t="str">
        <f t="shared" si="1"/>
        <v>RS0001000400</v>
      </c>
      <c r="B2212" s="241" t="str">
        <f t="shared" si="2"/>
        <v>Spatik Mala (Quartz Stones) (5)</v>
      </c>
      <c r="C2212" s="227">
        <f t="shared" si="3"/>
        <v>9.166666667</v>
      </c>
      <c r="D2212" s="246" t="s">
        <v>17320</v>
      </c>
      <c r="E2212" s="248">
        <v>110.0</v>
      </c>
      <c r="F2212" s="248">
        <v>5298.75</v>
      </c>
    </row>
    <row r="2213">
      <c r="A2213" s="241" t="str">
        <f t="shared" si="1"/>
        <v>SAMSKRITI-L</v>
      </c>
      <c r="B2213" s="241" t="str">
        <f t="shared" si="2"/>
        <v>Samskriti T Shirt (L)</v>
      </c>
      <c r="C2213" s="227">
        <f t="shared" si="3"/>
        <v>0.3333333333</v>
      </c>
      <c r="D2213" s="246" t="s">
        <v>17322</v>
      </c>
      <c r="E2213" s="248">
        <v>4.0</v>
      </c>
      <c r="F2213" s="248">
        <v>40.0</v>
      </c>
    </row>
    <row r="2214">
      <c r="A2214" s="241" t="str">
        <f t="shared" si="1"/>
        <v>SAMSKRITI-M</v>
      </c>
      <c r="B2214" s="241" t="str">
        <f t="shared" si="2"/>
        <v>Samskriti T Shirt (M)</v>
      </c>
      <c r="C2214" s="227">
        <f t="shared" si="3"/>
        <v>0.25</v>
      </c>
      <c r="D2214" s="246" t="s">
        <v>17325</v>
      </c>
      <c r="E2214" s="248">
        <v>3.0</v>
      </c>
      <c r="F2214" s="248">
        <v>15.0</v>
      </c>
    </row>
    <row r="2215">
      <c r="A2215" s="241" t="str">
        <f t="shared" si="1"/>
        <v>SAMSKRITI-S</v>
      </c>
      <c r="B2215" s="241" t="str">
        <f t="shared" si="2"/>
        <v>Samskriti T Shirt (S)</v>
      </c>
      <c r="C2215" s="227">
        <f t="shared" si="3"/>
        <v>0.08333333333</v>
      </c>
      <c r="D2215" s="246" t="s">
        <v>17327</v>
      </c>
      <c r="E2215" s="248">
        <v>1.0</v>
      </c>
      <c r="F2215" s="248">
        <v>25.0</v>
      </c>
    </row>
    <row r="2216">
      <c r="A2216" s="241" t="str">
        <f t="shared" si="1"/>
        <v>SAMSKRITI-XL</v>
      </c>
      <c r="B2216" s="241" t="str">
        <f t="shared" si="2"/>
        <v>Samskriti T Shirt (XL)</v>
      </c>
      <c r="C2216" s="227">
        <f t="shared" si="3"/>
        <v>0.25</v>
      </c>
      <c r="D2216" s="246" t="s">
        <v>17329</v>
      </c>
      <c r="E2216" s="248">
        <v>3.0</v>
      </c>
      <c r="F2216" s="248">
        <v>15.0</v>
      </c>
    </row>
    <row r="2217">
      <c r="A2217" s="241" t="str">
        <f t="shared" si="1"/>
        <v>SAREE100</v>
      </c>
      <c r="B2217" s="241" t="str">
        <f t="shared" si="2"/>
        <v>100 Devi Saree For Offering</v>
      </c>
      <c r="C2217" s="227">
        <f t="shared" si="3"/>
        <v>3.333333333</v>
      </c>
      <c r="D2217" s="246" t="s">
        <v>17331</v>
      </c>
      <c r="E2217" s="248">
        <v>40.0</v>
      </c>
      <c r="F2217" s="248">
        <v>3907.0</v>
      </c>
    </row>
    <row r="2218">
      <c r="A2218" s="241" t="str">
        <f t="shared" si="1"/>
        <v>SAREE120</v>
      </c>
      <c r="B2218" s="241" t="str">
        <f t="shared" si="2"/>
        <v>120 Devi Saree For Offering</v>
      </c>
      <c r="C2218" s="227">
        <f t="shared" si="3"/>
        <v>0.75</v>
      </c>
      <c r="D2218" s="246" t="s">
        <v>17334</v>
      </c>
      <c r="E2218" s="248">
        <v>9.0</v>
      </c>
      <c r="F2218" s="248">
        <v>1080.0</v>
      </c>
    </row>
    <row r="2219">
      <c r="A2219" s="241" t="str">
        <f t="shared" si="1"/>
        <v>SAREE140</v>
      </c>
      <c r="B2219" s="241" t="str">
        <f t="shared" si="2"/>
        <v>140 Devi Saree For Offering</v>
      </c>
      <c r="C2219" s="227">
        <f t="shared" si="3"/>
        <v>1</v>
      </c>
      <c r="D2219" s="246" t="s">
        <v>17337</v>
      </c>
      <c r="E2219" s="248">
        <v>12.0</v>
      </c>
      <c r="F2219" s="248">
        <v>1690.0</v>
      </c>
    </row>
    <row r="2220">
      <c r="A2220" s="241" t="str">
        <f t="shared" si="1"/>
        <v>SAREE160</v>
      </c>
      <c r="B2220" s="241" t="str">
        <f t="shared" si="2"/>
        <v>160 Devi Saree For Offering</v>
      </c>
      <c r="C2220" s="227">
        <f t="shared" si="3"/>
        <v>0.4166666667</v>
      </c>
      <c r="D2220" s="246" t="s">
        <v>17340</v>
      </c>
      <c r="E2220" s="248">
        <v>5.0</v>
      </c>
      <c r="F2220" s="248">
        <v>805.0</v>
      </c>
    </row>
    <row r="2221">
      <c r="A2221" s="241" t="str">
        <f t="shared" si="1"/>
        <v>SAREE200</v>
      </c>
      <c r="B2221" s="241" t="str">
        <f t="shared" si="2"/>
        <v>200 Devi Saree For Offering</v>
      </c>
      <c r="C2221" s="227">
        <f t="shared" si="3"/>
        <v>1</v>
      </c>
      <c r="D2221" s="246" t="s">
        <v>17343</v>
      </c>
      <c r="E2221" s="248">
        <v>12.0</v>
      </c>
      <c r="F2221" s="248">
        <v>2400.0</v>
      </c>
    </row>
    <row r="2222">
      <c r="A2222" s="241" t="str">
        <f t="shared" si="1"/>
        <v>SAREE240</v>
      </c>
      <c r="B2222" s="241" t="str">
        <f t="shared" si="2"/>
        <v>240 Devi Saree For Offering</v>
      </c>
      <c r="C2222" s="227">
        <f t="shared" si="3"/>
        <v>0.5</v>
      </c>
      <c r="D2222" s="246" t="s">
        <v>17346</v>
      </c>
      <c r="E2222" s="248">
        <v>6.0</v>
      </c>
      <c r="F2222" s="248">
        <v>1440.0</v>
      </c>
    </row>
    <row r="2223">
      <c r="A2223" s="241" t="str">
        <f t="shared" si="1"/>
        <v>SAREE250</v>
      </c>
      <c r="B2223" s="241" t="str">
        <f t="shared" si="2"/>
        <v>250 Devi Saree For Offering</v>
      </c>
      <c r="C2223" s="227">
        <f t="shared" si="3"/>
        <v>0.3333333333</v>
      </c>
      <c r="D2223" s="246" t="s">
        <v>17349</v>
      </c>
      <c r="E2223" s="248">
        <v>4.0</v>
      </c>
      <c r="F2223" s="248">
        <v>2291.0</v>
      </c>
    </row>
    <row r="2224">
      <c r="A2224" s="241" t="str">
        <f t="shared" si="1"/>
        <v>SAREE265</v>
      </c>
      <c r="B2224" s="241" t="str">
        <f t="shared" si="2"/>
        <v>265 Devi Saree For Offering</v>
      </c>
      <c r="C2224" s="227">
        <f t="shared" si="3"/>
        <v>1.083333333</v>
      </c>
      <c r="D2224" s="246" t="s">
        <v>17352</v>
      </c>
      <c r="E2224" s="248">
        <v>13.0</v>
      </c>
      <c r="F2224" s="248">
        <v>3475.0</v>
      </c>
    </row>
    <row r="2225">
      <c r="A2225" s="241" t="str">
        <f t="shared" si="1"/>
        <v>SAREE30</v>
      </c>
      <c r="B2225" s="241" t="str">
        <f t="shared" si="2"/>
        <v>30 Devi Saree For Offering</v>
      </c>
      <c r="C2225" s="227">
        <f t="shared" si="3"/>
        <v>4.25</v>
      </c>
      <c r="D2225" s="246" t="s">
        <v>17355</v>
      </c>
      <c r="E2225" s="248">
        <v>51.0</v>
      </c>
      <c r="F2225" s="248">
        <v>1545.0</v>
      </c>
    </row>
    <row r="2226">
      <c r="A2226" s="241" t="str">
        <f t="shared" si="1"/>
        <v>SAREE300</v>
      </c>
      <c r="B2226" s="241" t="str">
        <f t="shared" si="2"/>
        <v>300 Devi Saree For Offering</v>
      </c>
      <c r="C2226" s="227">
        <f t="shared" si="3"/>
        <v>0.8333333333</v>
      </c>
      <c r="D2226" s="246" t="s">
        <v>17358</v>
      </c>
      <c r="E2226" s="248">
        <v>10.0</v>
      </c>
      <c r="F2226" s="248">
        <v>3000.0</v>
      </c>
    </row>
    <row r="2227">
      <c r="A2227" s="241" t="str">
        <f t="shared" si="1"/>
        <v>SAREE350</v>
      </c>
      <c r="B2227" s="241" t="str">
        <f t="shared" si="2"/>
        <v>350 Devi Saree For Offering</v>
      </c>
      <c r="C2227" s="227">
        <f t="shared" si="3"/>
        <v>0.6666666667</v>
      </c>
      <c r="D2227" s="246" t="s">
        <v>17361</v>
      </c>
      <c r="E2227" s="248">
        <v>8.0</v>
      </c>
      <c r="F2227" s="248">
        <v>2710.0</v>
      </c>
    </row>
    <row r="2228">
      <c r="A2228" s="241" t="str">
        <f t="shared" si="1"/>
        <v>SAREE40</v>
      </c>
      <c r="B2228" s="241" t="str">
        <f t="shared" si="2"/>
        <v>40 Devi Saree For Offering</v>
      </c>
      <c r="C2228" s="227">
        <f t="shared" si="3"/>
        <v>4.166666667</v>
      </c>
      <c r="D2228" s="246" t="s">
        <v>17364</v>
      </c>
      <c r="E2228" s="248">
        <v>50.0</v>
      </c>
      <c r="F2228" s="248">
        <v>1900.0</v>
      </c>
    </row>
    <row r="2229">
      <c r="A2229" s="241" t="str">
        <f t="shared" si="1"/>
        <v>SAREE45</v>
      </c>
      <c r="B2229" s="241" t="str">
        <f t="shared" si="2"/>
        <v>45 Devi Saree For Offering</v>
      </c>
      <c r="C2229" s="227">
        <f t="shared" si="3"/>
        <v>1.166666667</v>
      </c>
      <c r="D2229" s="246" t="s">
        <v>17367</v>
      </c>
      <c r="E2229" s="248">
        <v>14.0</v>
      </c>
      <c r="F2229" s="248">
        <v>575.0</v>
      </c>
    </row>
    <row r="2230">
      <c r="A2230" s="241" t="str">
        <f t="shared" si="1"/>
        <v>SAREE55</v>
      </c>
      <c r="B2230" s="241" t="str">
        <f t="shared" si="2"/>
        <v>55 Devi Saree For Offering</v>
      </c>
      <c r="C2230" s="227">
        <f t="shared" si="3"/>
        <v>0.5833333333</v>
      </c>
      <c r="D2230" s="246" t="s">
        <v>17370</v>
      </c>
      <c r="E2230" s="248">
        <v>7.0</v>
      </c>
      <c r="F2230" s="248">
        <v>390.0</v>
      </c>
    </row>
    <row r="2231">
      <c r="A2231" s="241" t="str">
        <f t="shared" si="1"/>
        <v>SAREE75</v>
      </c>
      <c r="B2231" s="241" t="str">
        <f t="shared" si="2"/>
        <v>75 Devi Saree For Offering</v>
      </c>
      <c r="C2231" s="227">
        <f t="shared" si="3"/>
        <v>2.916666667</v>
      </c>
      <c r="D2231" s="246" t="s">
        <v>17373</v>
      </c>
      <c r="E2231" s="248">
        <v>35.0</v>
      </c>
      <c r="F2231" s="248">
        <v>2625.0</v>
      </c>
    </row>
    <row r="2232">
      <c r="A2232" s="241" t="str">
        <f t="shared" si="1"/>
        <v>SHIP-DUTY</v>
      </c>
      <c r="B2232" s="241" t="str">
        <f t="shared" si="2"/>
        <v>Shipping - Export Duty (Magento)</v>
      </c>
      <c r="C2232" s="227">
        <f t="shared" si="3"/>
        <v>62.66666667</v>
      </c>
      <c r="D2232" s="246" t="s">
        <v>18356</v>
      </c>
      <c r="E2232" s="248">
        <v>752.0</v>
      </c>
      <c r="F2232" s="248">
        <v>11508.28</v>
      </c>
    </row>
    <row r="2233">
      <c r="A2233" s="241" t="str">
        <f t="shared" si="1"/>
        <v>SHIP-OTHERS</v>
      </c>
      <c r="B2233" s="241" t="str">
        <f t="shared" si="2"/>
        <v>SHIPPING - OTHERS</v>
      </c>
      <c r="C2233" s="227">
        <f t="shared" si="3"/>
        <v>1.166666667</v>
      </c>
      <c r="D2233" s="246" t="s">
        <v>18357</v>
      </c>
      <c r="E2233" s="248">
        <v>14.0</v>
      </c>
      <c r="F2233" s="248">
        <v>222.67</v>
      </c>
    </row>
    <row r="2234">
      <c r="A2234" s="241" t="str">
        <f t="shared" si="1"/>
        <v>SHIP-PERSONAL</v>
      </c>
      <c r="B2234" s="241" t="str">
        <f t="shared" si="2"/>
        <v>SHIPPING - Personal</v>
      </c>
      <c r="C2234" s="227">
        <f t="shared" si="3"/>
        <v>11.5</v>
      </c>
      <c r="D2234" s="246" t="s">
        <v>18358</v>
      </c>
      <c r="E2234" s="248">
        <v>138.0</v>
      </c>
      <c r="F2234" s="248">
        <v>3783.02</v>
      </c>
    </row>
    <row r="2235">
      <c r="A2235" s="241" t="str">
        <f t="shared" si="1"/>
        <v>SPLASHJUICE</v>
      </c>
      <c r="B2235" s="241" t="str">
        <f t="shared" si="2"/>
        <v>Juice</v>
      </c>
      <c r="C2235" s="227">
        <f t="shared" si="3"/>
        <v>0.5</v>
      </c>
      <c r="D2235" s="246" t="s">
        <v>18359</v>
      </c>
      <c r="E2235" s="248">
        <v>6.0</v>
      </c>
      <c r="F2235" s="248">
        <v>5.46</v>
      </c>
    </row>
    <row r="2236">
      <c r="A2236" s="241" t="str">
        <f t="shared" si="1"/>
        <v>SUKKU1CUP</v>
      </c>
      <c r="B2236" s="241" t="str">
        <f t="shared" si="2"/>
        <v>Sukku 1cup</v>
      </c>
      <c r="C2236" s="227">
        <f t="shared" si="3"/>
        <v>2.166666667</v>
      </c>
      <c r="D2236" s="246" t="s">
        <v>18360</v>
      </c>
      <c r="E2236" s="248">
        <v>26.0</v>
      </c>
      <c r="F2236" s="248">
        <v>33.1</v>
      </c>
    </row>
    <row r="2237">
      <c r="A2237" s="241" t="str">
        <f t="shared" si="1"/>
        <v>SWATER</v>
      </c>
      <c r="B2237" s="241" t="str">
        <f t="shared" si="2"/>
        <v>Spring water</v>
      </c>
      <c r="C2237" s="227">
        <f t="shared" si="3"/>
        <v>0.5</v>
      </c>
      <c r="D2237" s="246" t="s">
        <v>18361</v>
      </c>
      <c r="E2237" s="248">
        <v>6.0</v>
      </c>
      <c r="F2237" s="248">
        <v>6.0</v>
      </c>
    </row>
    <row r="2238">
      <c r="A2238" s="241" t="str">
        <f t="shared" si="1"/>
        <v>TC0000100000</v>
      </c>
      <c r="B2238" s="241" t="str">
        <f t="shared" si="2"/>
        <v>Adiyogi Sutra</v>
      </c>
      <c r="C2238" s="227">
        <f t="shared" si="3"/>
        <v>400.5</v>
      </c>
      <c r="D2238" s="246" t="s">
        <v>17382</v>
      </c>
      <c r="E2238" s="248">
        <v>4806.0</v>
      </c>
      <c r="F2238" s="248">
        <v>16910.08</v>
      </c>
    </row>
    <row r="2239">
      <c r="A2239" s="241" t="str">
        <f t="shared" si="1"/>
        <v>TC0000500000</v>
      </c>
      <c r="B2239" s="241" t="str">
        <f t="shared" si="2"/>
        <v>Adiyogi Vastram</v>
      </c>
      <c r="C2239" s="227">
        <f t="shared" si="3"/>
        <v>30.91666667</v>
      </c>
      <c r="D2239" s="246" t="s">
        <v>17383</v>
      </c>
      <c r="E2239" s="248">
        <v>371.0</v>
      </c>
      <c r="F2239" s="248">
        <v>2496.84</v>
      </c>
    </row>
    <row r="2240">
      <c r="A2240" s="241" t="str">
        <f t="shared" si="1"/>
        <v>TC0000500000-USA</v>
      </c>
      <c r="B2240" s="241" t="str">
        <f t="shared" si="2"/>
        <v>Adiyogi Vastram - USA</v>
      </c>
      <c r="C2240" s="227">
        <f t="shared" si="3"/>
        <v>1.333333333</v>
      </c>
      <c r="D2240" s="246" t="s">
        <v>18362</v>
      </c>
      <c r="E2240" s="248">
        <v>16.0</v>
      </c>
      <c r="F2240" s="248">
        <v>125.4</v>
      </c>
    </row>
    <row r="2241">
      <c r="A2241" s="241" t="str">
        <f t="shared" si="1"/>
        <v>TC0000600000</v>
      </c>
      <c r="B2241" s="241" t="str">
        <f t="shared" si="2"/>
        <v>Dhynalinga Vastram Cotton</v>
      </c>
      <c r="C2241" s="227">
        <f t="shared" si="3"/>
        <v>1</v>
      </c>
      <c r="D2241" s="246" t="s">
        <v>17385</v>
      </c>
      <c r="E2241" s="248">
        <v>12.0</v>
      </c>
      <c r="F2241" s="248">
        <v>3800.0</v>
      </c>
    </row>
    <row r="2242">
      <c r="A2242" s="241" t="str">
        <f t="shared" si="1"/>
        <v>TC0000700000</v>
      </c>
      <c r="B2242" s="241" t="str">
        <f t="shared" si="2"/>
        <v>Dhynalinga Vastram Silk</v>
      </c>
      <c r="C2242" s="227">
        <f t="shared" si="3"/>
        <v>0.75</v>
      </c>
      <c r="D2242" s="246" t="s">
        <v>17386</v>
      </c>
      <c r="E2242" s="248">
        <v>9.0</v>
      </c>
      <c r="F2242" s="248">
        <v>5250.0</v>
      </c>
    </row>
    <row r="2243">
      <c r="A2243" s="241" t="str">
        <f t="shared" si="1"/>
        <v>TC0000817100</v>
      </c>
      <c r="B2243" s="241" t="str">
        <f t="shared" si="2"/>
        <v>Dhyanalinga-Yantra-Copper-Framed</v>
      </c>
      <c r="C2243" s="227">
        <f t="shared" si="3"/>
        <v>10.08333333</v>
      </c>
      <c r="D2243" s="246" t="s">
        <v>17387</v>
      </c>
      <c r="E2243" s="248">
        <v>121.0</v>
      </c>
      <c r="F2243" s="248">
        <v>48403.13</v>
      </c>
    </row>
    <row r="2244">
      <c r="A2244" s="241" t="str">
        <f t="shared" si="1"/>
        <v>TC0000817100-USA</v>
      </c>
      <c r="B2244" s="241" t="str">
        <f t="shared" si="2"/>
        <v>Dhyanalinga-Yantra-Copper-Framed - USA</v>
      </c>
      <c r="C2244" s="227">
        <f t="shared" si="3"/>
        <v>0.6666666667</v>
      </c>
      <c r="D2244" s="246" t="s">
        <v>18363</v>
      </c>
      <c r="E2244" s="248">
        <v>8.0</v>
      </c>
      <c r="F2244" s="248">
        <v>3501.4</v>
      </c>
    </row>
    <row r="2245">
      <c r="A2245" s="241" t="str">
        <f t="shared" si="1"/>
        <v>TC0000900000</v>
      </c>
      <c r="B2245" s="241" t="str">
        <f t="shared" si="2"/>
        <v>Linga-Jyoti-Offering-Lamp-Brass/Copper</v>
      </c>
      <c r="C2245" s="227">
        <f t="shared" si="3"/>
        <v>36.5</v>
      </c>
      <c r="D2245" s="246" t="s">
        <v>17388</v>
      </c>
      <c r="E2245" s="248">
        <v>438.0</v>
      </c>
      <c r="F2245" s="248">
        <v>24013.38</v>
      </c>
    </row>
    <row r="2246">
      <c r="A2246" s="241" t="str">
        <f t="shared" si="1"/>
        <v>TC0001000000</v>
      </c>
      <c r="B2246" s="241" t="str">
        <f t="shared" si="2"/>
        <v>Jeevarasam</v>
      </c>
      <c r="C2246" s="227">
        <f t="shared" si="3"/>
        <v>44.25</v>
      </c>
      <c r="D2246" s="246" t="s">
        <v>17389</v>
      </c>
      <c r="E2246" s="248">
        <v>531.0</v>
      </c>
      <c r="F2246" s="248">
        <v>56082.02</v>
      </c>
    </row>
    <row r="2247">
      <c r="A2247" s="241" t="str">
        <f t="shared" si="1"/>
        <v>TC0001000000-USA</v>
      </c>
      <c r="B2247" s="241" t="str">
        <f t="shared" si="2"/>
        <v>Jeevarasam - USA</v>
      </c>
      <c r="C2247" s="227">
        <f t="shared" si="3"/>
        <v>1.916666667</v>
      </c>
      <c r="D2247" s="246" t="s">
        <v>18364</v>
      </c>
      <c r="E2247" s="248">
        <v>23.0</v>
      </c>
      <c r="F2247" s="248">
        <v>2543.58</v>
      </c>
    </row>
    <row r="2248">
      <c r="A2248" s="241" t="str">
        <f t="shared" si="1"/>
        <v>TC0001100009</v>
      </c>
      <c r="B2248" s="241" t="str">
        <f t="shared" si="2"/>
        <v>Dhyanalinga-Copper-Pendant</v>
      </c>
      <c r="C2248" s="227">
        <f t="shared" si="3"/>
        <v>24.91666667</v>
      </c>
      <c r="D2248" s="246" t="s">
        <v>17390</v>
      </c>
      <c r="E2248" s="248">
        <v>299.0</v>
      </c>
      <c r="F2248" s="248">
        <v>10656.77</v>
      </c>
    </row>
    <row r="2249">
      <c r="A2249" s="241" t="str">
        <f t="shared" si="1"/>
        <v>TC0001200000</v>
      </c>
      <c r="B2249" s="241" t="str">
        <f t="shared" si="2"/>
        <v>Sadhguru Sannidhi Pooja Shawl</v>
      </c>
      <c r="C2249" s="227">
        <f t="shared" si="3"/>
        <v>1.083333333</v>
      </c>
      <c r="D2249" s="246" t="s">
        <v>17391</v>
      </c>
      <c r="E2249" s="248">
        <v>13.0</v>
      </c>
      <c r="F2249" s="248">
        <v>260.0</v>
      </c>
    </row>
    <row r="2250">
      <c r="A2250" s="241" t="str">
        <f t="shared" si="1"/>
        <v>TC0001406302</v>
      </c>
      <c r="B2250" s="241" t="str">
        <f t="shared" si="2"/>
        <v>ThaaiMann</v>
      </c>
      <c r="C2250" s="227">
        <f t="shared" si="3"/>
        <v>0.08333333333</v>
      </c>
      <c r="D2250" s="246" t="s">
        <v>17395</v>
      </c>
      <c r="E2250" s="248">
        <v>1.0</v>
      </c>
      <c r="F2250" s="248">
        <v>20.0</v>
      </c>
    </row>
    <row r="2251">
      <c r="A2251" s="241" t="str">
        <f t="shared" si="1"/>
        <v>TC0002000209</v>
      </c>
      <c r="B2251" s="241" t="str">
        <f t="shared" si="2"/>
        <v>Copper Snake Ring (S)</v>
      </c>
      <c r="C2251" s="227">
        <f t="shared" si="3"/>
        <v>23.08333333</v>
      </c>
      <c r="D2251" s="246" t="s">
        <v>17401</v>
      </c>
      <c r="E2251" s="248">
        <v>277.0</v>
      </c>
      <c r="F2251" s="248">
        <v>236.5</v>
      </c>
    </row>
    <row r="2252">
      <c r="A2252" s="241" t="str">
        <f t="shared" si="1"/>
        <v>TC0002000309</v>
      </c>
      <c r="B2252" s="241" t="str">
        <f t="shared" si="2"/>
        <v>Copper Snake Ring (M)</v>
      </c>
      <c r="C2252" s="227">
        <f t="shared" si="3"/>
        <v>17.08333333</v>
      </c>
      <c r="D2252" s="246" t="s">
        <v>17402</v>
      </c>
      <c r="E2252" s="248">
        <v>205.0</v>
      </c>
      <c r="F2252" s="248">
        <v>60.55</v>
      </c>
    </row>
    <row r="2253">
      <c r="A2253" s="241" t="str">
        <f t="shared" si="1"/>
        <v>TC0002000409</v>
      </c>
      <c r="B2253" s="241" t="str">
        <f t="shared" si="2"/>
        <v>Copper Snake Ring (L)</v>
      </c>
      <c r="C2253" s="227">
        <f t="shared" si="3"/>
        <v>6.583333333</v>
      </c>
      <c r="D2253" s="246" t="s">
        <v>17403</v>
      </c>
      <c r="E2253" s="248">
        <v>79.0</v>
      </c>
      <c r="F2253" s="248">
        <v>45.56</v>
      </c>
    </row>
    <row r="2254">
      <c r="A2254" s="241" t="str">
        <f t="shared" si="1"/>
        <v>TC0002000509</v>
      </c>
      <c r="B2254" s="241" t="str">
        <f t="shared" si="2"/>
        <v>Copper Snake Ring (XL)</v>
      </c>
      <c r="C2254" s="227">
        <f t="shared" si="3"/>
        <v>0.08333333333</v>
      </c>
      <c r="D2254" s="246" t="s">
        <v>17404</v>
      </c>
      <c r="E2254" s="248">
        <v>1.0</v>
      </c>
      <c r="F2254" s="248">
        <v>15.0</v>
      </c>
    </row>
    <row r="2255">
      <c r="A2255" s="241" t="str">
        <f t="shared" si="1"/>
        <v>TC0002200209</v>
      </c>
      <c r="B2255" s="241" t="str">
        <f t="shared" si="2"/>
        <v>Silver Snake Ring (S)</v>
      </c>
      <c r="C2255" s="227">
        <f t="shared" si="3"/>
        <v>0.08333333333</v>
      </c>
      <c r="D2255" s="246" t="s">
        <v>17405</v>
      </c>
      <c r="E2255" s="248">
        <v>1.0</v>
      </c>
      <c r="F2255" s="248">
        <v>55.0</v>
      </c>
    </row>
    <row r="2256">
      <c r="A2256" s="241" t="str">
        <f t="shared" si="1"/>
        <v>TC0002200309</v>
      </c>
      <c r="B2256" s="241" t="str">
        <f t="shared" si="2"/>
        <v>Silver Snake Ring (M)</v>
      </c>
      <c r="C2256" s="227">
        <f t="shared" si="3"/>
        <v>0.08333333333</v>
      </c>
      <c r="D2256" s="246" t="s">
        <v>17406</v>
      </c>
      <c r="E2256" s="248">
        <v>1.0</v>
      </c>
      <c r="F2256" s="248">
        <v>65.0</v>
      </c>
    </row>
    <row r="2257">
      <c r="A2257" s="241" t="str">
        <f t="shared" si="1"/>
        <v>TC0002200509</v>
      </c>
      <c r="B2257" s="241" t="str">
        <f t="shared" si="2"/>
        <v>Silver Snake Ring (XL)</v>
      </c>
      <c r="C2257" s="227">
        <f t="shared" si="3"/>
        <v>0.08333333333</v>
      </c>
      <c r="D2257" s="246" t="s">
        <v>17408</v>
      </c>
      <c r="E2257" s="248">
        <v>1.0</v>
      </c>
      <c r="F2257" s="248">
        <v>65.0</v>
      </c>
    </row>
    <row r="2258">
      <c r="A2258" s="241" t="str">
        <f t="shared" si="1"/>
        <v>TC0002315406</v>
      </c>
      <c r="B2258" s="241" t="str">
        <f t="shared" si="2"/>
        <v>Copper Snake Ring (2)</v>
      </c>
      <c r="C2258" s="227">
        <f t="shared" si="3"/>
        <v>4.083333333</v>
      </c>
      <c r="D2258" s="246" t="s">
        <v>17410</v>
      </c>
      <c r="E2258" s="248">
        <v>49.0</v>
      </c>
      <c r="F2258" s="248">
        <v>935.86</v>
      </c>
    </row>
    <row r="2259">
      <c r="A2259" s="241" t="str">
        <f t="shared" si="1"/>
        <v>TC0002315506</v>
      </c>
      <c r="B2259" s="241" t="str">
        <f t="shared" si="2"/>
        <v>Copper Snake Ring (3)</v>
      </c>
      <c r="C2259" s="227">
        <f t="shared" si="3"/>
        <v>8.583333333</v>
      </c>
      <c r="D2259" s="246" t="s">
        <v>17412</v>
      </c>
      <c r="E2259" s="248">
        <v>103.0</v>
      </c>
      <c r="F2259" s="248">
        <v>1920.49</v>
      </c>
    </row>
    <row r="2260">
      <c r="A2260" s="241" t="str">
        <f t="shared" si="1"/>
        <v>TC0002315606</v>
      </c>
      <c r="B2260" s="241" t="str">
        <f t="shared" si="2"/>
        <v>Copper Snake Ring (4)</v>
      </c>
      <c r="C2260" s="227">
        <f t="shared" si="3"/>
        <v>11.83333333</v>
      </c>
      <c r="D2260" s="246" t="s">
        <v>17414</v>
      </c>
      <c r="E2260" s="248">
        <v>142.0</v>
      </c>
      <c r="F2260" s="248">
        <v>2522.82</v>
      </c>
    </row>
    <row r="2261">
      <c r="A2261" s="241" t="str">
        <f t="shared" si="1"/>
        <v>TC0002315706</v>
      </c>
      <c r="B2261" s="241" t="str">
        <f t="shared" si="2"/>
        <v>Copper Snake Ring (5)</v>
      </c>
      <c r="C2261" s="227">
        <f t="shared" si="3"/>
        <v>38.66666667</v>
      </c>
      <c r="D2261" s="246" t="s">
        <v>17416</v>
      </c>
      <c r="E2261" s="248">
        <v>464.0</v>
      </c>
      <c r="F2261" s="248">
        <v>8538.65</v>
      </c>
    </row>
    <row r="2262">
      <c r="A2262" s="241" t="str">
        <f t="shared" si="1"/>
        <v>TC0002315806</v>
      </c>
      <c r="B2262" s="241" t="str">
        <f t="shared" si="2"/>
        <v>Copper Snake Ring (6)</v>
      </c>
      <c r="C2262" s="227">
        <f t="shared" si="3"/>
        <v>54.83333333</v>
      </c>
      <c r="D2262" s="246" t="s">
        <v>17418</v>
      </c>
      <c r="E2262" s="248">
        <v>658.0</v>
      </c>
      <c r="F2262" s="248">
        <v>12012.86</v>
      </c>
    </row>
    <row r="2263">
      <c r="A2263" s="241" t="str">
        <f t="shared" si="1"/>
        <v>TC0002315906</v>
      </c>
      <c r="B2263" s="241" t="str">
        <f t="shared" si="2"/>
        <v>Copper Snake Ring (7)</v>
      </c>
      <c r="C2263" s="227">
        <f t="shared" si="3"/>
        <v>21.66666667</v>
      </c>
      <c r="D2263" s="246" t="s">
        <v>17421</v>
      </c>
      <c r="E2263" s="248">
        <v>260.0</v>
      </c>
      <c r="F2263" s="248">
        <v>4641.53</v>
      </c>
    </row>
    <row r="2264">
      <c r="A2264" s="241" t="str">
        <f t="shared" si="1"/>
        <v>TC0002316006</v>
      </c>
      <c r="B2264" s="241" t="str">
        <f t="shared" si="2"/>
        <v>Copper Snake Ring (8)</v>
      </c>
      <c r="C2264" s="227">
        <f t="shared" si="3"/>
        <v>44.33333333</v>
      </c>
      <c r="D2264" s="246" t="s">
        <v>17424</v>
      </c>
      <c r="E2264" s="248">
        <v>532.0</v>
      </c>
      <c r="F2264" s="248">
        <v>9963.2</v>
      </c>
    </row>
    <row r="2265">
      <c r="A2265" s="241" t="str">
        <f t="shared" si="1"/>
        <v>TC0002316106</v>
      </c>
      <c r="B2265" s="241" t="str">
        <f t="shared" si="2"/>
        <v>Copper Snake Ring (9)</v>
      </c>
      <c r="C2265" s="227">
        <f t="shared" si="3"/>
        <v>24</v>
      </c>
      <c r="D2265" s="246" t="s">
        <v>17427</v>
      </c>
      <c r="E2265" s="248">
        <v>288.0</v>
      </c>
      <c r="F2265" s="248">
        <v>5929.02</v>
      </c>
    </row>
    <row r="2266">
      <c r="A2266" s="241" t="str">
        <f t="shared" si="1"/>
        <v>TC0002316206</v>
      </c>
      <c r="B2266" s="241" t="str">
        <f t="shared" si="2"/>
        <v>Copper Snake Ring (10)</v>
      </c>
      <c r="C2266" s="227">
        <f t="shared" si="3"/>
        <v>29.83333333</v>
      </c>
      <c r="D2266" s="246" t="s">
        <v>17430</v>
      </c>
      <c r="E2266" s="248">
        <v>358.0</v>
      </c>
      <c r="F2266" s="248">
        <v>6092.9</v>
      </c>
    </row>
    <row r="2267">
      <c r="A2267" s="241" t="str">
        <f t="shared" si="1"/>
        <v>TC0002316306</v>
      </c>
      <c r="B2267" s="241" t="str">
        <f t="shared" si="2"/>
        <v>Copper Snake Ring (11)</v>
      </c>
      <c r="C2267" s="227">
        <f t="shared" si="3"/>
        <v>9.333333333</v>
      </c>
      <c r="D2267" s="246" t="s">
        <v>17433</v>
      </c>
      <c r="E2267" s="248">
        <v>112.0</v>
      </c>
      <c r="F2267" s="248">
        <v>2273.7</v>
      </c>
    </row>
    <row r="2268">
      <c r="A2268" s="241" t="str">
        <f t="shared" si="1"/>
        <v>TC0002316406</v>
      </c>
      <c r="B2268" s="241" t="str">
        <f t="shared" si="2"/>
        <v>Copper Snake Ring (12)</v>
      </c>
      <c r="C2268" s="227">
        <f t="shared" si="3"/>
        <v>2.916666667</v>
      </c>
      <c r="D2268" s="246" t="s">
        <v>17436</v>
      </c>
      <c r="E2268" s="248">
        <v>35.0</v>
      </c>
      <c r="F2268" s="248">
        <v>690.32</v>
      </c>
    </row>
    <row r="2269">
      <c r="A2269" s="241" t="str">
        <f t="shared" si="1"/>
        <v>TC0002316506</v>
      </c>
      <c r="B2269" s="241" t="str">
        <f t="shared" si="2"/>
        <v>Copper Snake Ring (13)</v>
      </c>
      <c r="C2269" s="227">
        <f t="shared" si="3"/>
        <v>0.9166666667</v>
      </c>
      <c r="D2269" s="246" t="s">
        <v>17439</v>
      </c>
      <c r="E2269" s="248">
        <v>11.0</v>
      </c>
      <c r="F2269" s="248">
        <v>245.0</v>
      </c>
    </row>
    <row r="2270">
      <c r="A2270" s="241" t="str">
        <f t="shared" si="1"/>
        <v>TC0002415306</v>
      </c>
      <c r="B2270" s="241" t="str">
        <f t="shared" si="2"/>
        <v>Silver Snake Ring (1)</v>
      </c>
      <c r="C2270" s="227">
        <f t="shared" si="3"/>
        <v>1.5</v>
      </c>
      <c r="D2270" s="246" t="s">
        <v>17442</v>
      </c>
      <c r="E2270" s="248">
        <v>18.0</v>
      </c>
      <c r="F2270" s="248">
        <v>1060.0</v>
      </c>
    </row>
    <row r="2271">
      <c r="A2271" s="241" t="str">
        <f t="shared" si="1"/>
        <v>TC0002415406</v>
      </c>
      <c r="B2271" s="241" t="str">
        <f t="shared" si="2"/>
        <v>Silver Snake Ring (2)</v>
      </c>
      <c r="C2271" s="227">
        <f t="shared" si="3"/>
        <v>0.25</v>
      </c>
      <c r="D2271" s="246" t="s">
        <v>17445</v>
      </c>
      <c r="E2271" s="248">
        <v>3.0</v>
      </c>
      <c r="F2271" s="248">
        <v>195.0</v>
      </c>
    </row>
    <row r="2272">
      <c r="A2272" s="241" t="str">
        <f t="shared" si="1"/>
        <v>TC0002415506</v>
      </c>
      <c r="B2272" s="241" t="str">
        <f t="shared" si="2"/>
        <v>Silver Snake Ring (3)</v>
      </c>
      <c r="C2272" s="227">
        <f t="shared" si="3"/>
        <v>0.8333333333</v>
      </c>
      <c r="D2272" s="246" t="s">
        <v>17447</v>
      </c>
      <c r="E2272" s="248">
        <v>10.0</v>
      </c>
      <c r="F2272" s="248">
        <v>580.0</v>
      </c>
    </row>
    <row r="2273">
      <c r="A2273" s="241" t="str">
        <f t="shared" si="1"/>
        <v>TC0002415606</v>
      </c>
      <c r="B2273" s="241" t="str">
        <f t="shared" si="2"/>
        <v>Silver Snake Ring (4)</v>
      </c>
      <c r="C2273" s="227">
        <f t="shared" si="3"/>
        <v>2.25</v>
      </c>
      <c r="D2273" s="246" t="s">
        <v>17449</v>
      </c>
      <c r="E2273" s="248">
        <v>27.0</v>
      </c>
      <c r="F2273" s="248">
        <v>1535.0</v>
      </c>
    </row>
    <row r="2274">
      <c r="A2274" s="241" t="str">
        <f t="shared" si="1"/>
        <v>TC0002415706</v>
      </c>
      <c r="B2274" s="241" t="str">
        <f t="shared" si="2"/>
        <v>Silver Snake Ring (5)</v>
      </c>
      <c r="C2274" s="227">
        <f t="shared" si="3"/>
        <v>1.916666667</v>
      </c>
      <c r="D2274" s="246" t="s">
        <v>17451</v>
      </c>
      <c r="E2274" s="248">
        <v>23.0</v>
      </c>
      <c r="F2274" s="248">
        <v>1312.5</v>
      </c>
    </row>
    <row r="2275">
      <c r="A2275" s="241" t="str">
        <f t="shared" si="1"/>
        <v>TC0002415806</v>
      </c>
      <c r="B2275" s="241" t="str">
        <f t="shared" si="2"/>
        <v>Silver Snake Ring (6)</v>
      </c>
      <c r="C2275" s="227">
        <f t="shared" si="3"/>
        <v>11.41666667</v>
      </c>
      <c r="D2275" s="246" t="s">
        <v>17453</v>
      </c>
      <c r="E2275" s="248">
        <v>137.0</v>
      </c>
      <c r="F2275" s="248">
        <v>7970.33</v>
      </c>
    </row>
    <row r="2276">
      <c r="A2276" s="241" t="str">
        <f t="shared" si="1"/>
        <v>TC0002415906</v>
      </c>
      <c r="B2276" s="241" t="str">
        <f t="shared" si="2"/>
        <v>Silver Snake Ring (7)</v>
      </c>
      <c r="C2276" s="227">
        <f t="shared" si="3"/>
        <v>10.5</v>
      </c>
      <c r="D2276" s="246" t="s">
        <v>17455</v>
      </c>
      <c r="E2276" s="248">
        <v>126.0</v>
      </c>
      <c r="F2276" s="248">
        <v>7343.1</v>
      </c>
    </row>
    <row r="2277">
      <c r="A2277" s="241" t="str">
        <f t="shared" si="1"/>
        <v>TC0002416006</v>
      </c>
      <c r="B2277" s="241" t="str">
        <f t="shared" si="2"/>
        <v>Silver Snake Ring (8)</v>
      </c>
      <c r="C2277" s="227">
        <f t="shared" si="3"/>
        <v>8.833333333</v>
      </c>
      <c r="D2277" s="246" t="s">
        <v>17457</v>
      </c>
      <c r="E2277" s="248">
        <v>106.0</v>
      </c>
      <c r="F2277" s="248">
        <v>5824.44</v>
      </c>
    </row>
    <row r="2278">
      <c r="A2278" s="241" t="str">
        <f t="shared" si="1"/>
        <v>TC0002416106</v>
      </c>
      <c r="B2278" s="241" t="str">
        <f t="shared" si="2"/>
        <v>Silver Snake Ring (9)</v>
      </c>
      <c r="C2278" s="227">
        <f t="shared" si="3"/>
        <v>8.166666667</v>
      </c>
      <c r="D2278" s="246" t="s">
        <v>17459</v>
      </c>
      <c r="E2278" s="248">
        <v>98.0</v>
      </c>
      <c r="F2278" s="248">
        <v>5734.24</v>
      </c>
    </row>
    <row r="2279">
      <c r="A2279" s="241" t="str">
        <f t="shared" si="1"/>
        <v>TC0002416206</v>
      </c>
      <c r="B2279" s="241" t="str">
        <f t="shared" si="2"/>
        <v>Silver Snake Ring (10)</v>
      </c>
      <c r="C2279" s="227">
        <f t="shared" si="3"/>
        <v>5.5</v>
      </c>
      <c r="D2279" s="246" t="s">
        <v>17461</v>
      </c>
      <c r="E2279" s="248">
        <v>66.0</v>
      </c>
      <c r="F2279" s="248">
        <v>3906.53</v>
      </c>
    </row>
    <row r="2280">
      <c r="A2280" s="241" t="str">
        <f t="shared" si="1"/>
        <v>TC0002416306</v>
      </c>
      <c r="B2280" s="241" t="str">
        <f t="shared" si="2"/>
        <v>Silver Snake Ring (11)</v>
      </c>
      <c r="C2280" s="227">
        <f t="shared" si="3"/>
        <v>3</v>
      </c>
      <c r="D2280" s="246" t="s">
        <v>17463</v>
      </c>
      <c r="E2280" s="248">
        <v>36.0</v>
      </c>
      <c r="F2280" s="248">
        <v>2072.94</v>
      </c>
    </row>
    <row r="2281">
      <c r="A2281" s="241" t="str">
        <f t="shared" si="1"/>
        <v>TC0002416406</v>
      </c>
      <c r="B2281" s="241" t="str">
        <f t="shared" si="2"/>
        <v>Silver Snake Ring (12)</v>
      </c>
      <c r="C2281" s="227">
        <f t="shared" si="3"/>
        <v>0.75</v>
      </c>
      <c r="D2281" s="246" t="s">
        <v>17465</v>
      </c>
      <c r="E2281" s="248">
        <v>9.0</v>
      </c>
      <c r="F2281" s="248">
        <v>505.0</v>
      </c>
    </row>
    <row r="2282">
      <c r="A2282" s="241" t="str">
        <f t="shared" si="1"/>
        <v>TC0002416506</v>
      </c>
      <c r="B2282" s="241" t="str">
        <f t="shared" si="2"/>
        <v>Silver Snake Ring (13)</v>
      </c>
      <c r="C2282" s="227">
        <f t="shared" si="3"/>
        <v>0.08333333333</v>
      </c>
      <c r="D2282" s="246" t="s">
        <v>17467</v>
      </c>
      <c r="E2282" s="248">
        <v>1.0</v>
      </c>
      <c r="F2282" s="248">
        <v>55.0</v>
      </c>
    </row>
    <row r="2283">
      <c r="A2283" s="241" t="str">
        <f t="shared" si="1"/>
        <v>TC0002500000</v>
      </c>
      <c r="B2283" s="241" t="str">
        <f t="shared" si="2"/>
        <v>Isha-Vibhuti</v>
      </c>
      <c r="C2283" s="227">
        <f t="shared" si="3"/>
        <v>250.6666667</v>
      </c>
      <c r="D2283" s="246" t="s">
        <v>17469</v>
      </c>
      <c r="E2283" s="248">
        <v>3008.0</v>
      </c>
      <c r="F2283" s="248">
        <v>24155.24</v>
      </c>
    </row>
    <row r="2284">
      <c r="A2284" s="241" t="str">
        <f t="shared" si="1"/>
        <v>TC0002500000-USA</v>
      </c>
      <c r="B2284" s="241" t="str">
        <f t="shared" si="2"/>
        <v>Isha-Vibhuti - USA</v>
      </c>
      <c r="C2284" s="227">
        <f t="shared" si="3"/>
        <v>1.333333333</v>
      </c>
      <c r="D2284" s="246" t="s">
        <v>18365</v>
      </c>
      <c r="E2284" s="248">
        <v>16.0</v>
      </c>
      <c r="F2284" s="248">
        <v>111.45</v>
      </c>
    </row>
    <row r="2285">
      <c r="A2285" s="241" t="str">
        <f t="shared" si="1"/>
        <v>TC0002800100</v>
      </c>
      <c r="B2285" s="241" t="str">
        <f t="shared" si="2"/>
        <v>Bhairavi-Raksha (XS)</v>
      </c>
      <c r="C2285" s="227">
        <f t="shared" si="3"/>
        <v>5.75</v>
      </c>
      <c r="D2285" s="246" t="s">
        <v>17470</v>
      </c>
      <c r="E2285" s="248">
        <v>69.0</v>
      </c>
      <c r="F2285" s="248">
        <v>2473.13</v>
      </c>
    </row>
    <row r="2286">
      <c r="A2286" s="241" t="str">
        <f t="shared" si="1"/>
        <v>TC0002800200</v>
      </c>
      <c r="B2286" s="241" t="str">
        <f t="shared" si="2"/>
        <v>Bhairavi-Raksha (S)</v>
      </c>
      <c r="C2286" s="227">
        <f t="shared" si="3"/>
        <v>13.75</v>
      </c>
      <c r="D2286" s="246" t="s">
        <v>17471</v>
      </c>
      <c r="E2286" s="248">
        <v>165.0</v>
      </c>
      <c r="F2286" s="248">
        <v>7163.18</v>
      </c>
    </row>
    <row r="2287">
      <c r="A2287" s="241" t="str">
        <f t="shared" si="1"/>
        <v>TC0002800300</v>
      </c>
      <c r="B2287" s="241" t="str">
        <f t="shared" si="2"/>
        <v>Bhairavi-Raksha (M)</v>
      </c>
      <c r="C2287" s="227">
        <f t="shared" si="3"/>
        <v>17.91666667</v>
      </c>
      <c r="D2287" s="246" t="s">
        <v>17472</v>
      </c>
      <c r="E2287" s="248">
        <v>215.0</v>
      </c>
      <c r="F2287" s="248">
        <v>11207.82</v>
      </c>
    </row>
    <row r="2288">
      <c r="A2288" s="241" t="str">
        <f t="shared" si="1"/>
        <v>TC0002800400</v>
      </c>
      <c r="B2288" s="241" t="str">
        <f t="shared" si="2"/>
        <v>Bhairavi-Raksha (L)</v>
      </c>
      <c r="C2288" s="227">
        <f t="shared" si="3"/>
        <v>5.833333333</v>
      </c>
      <c r="D2288" s="246" t="s">
        <v>17473</v>
      </c>
      <c r="E2288" s="248">
        <v>70.0</v>
      </c>
      <c r="F2288" s="248">
        <v>4012.39</v>
      </c>
    </row>
    <row r="2289">
      <c r="A2289" s="241" t="str">
        <f t="shared" si="1"/>
        <v>TC0002905200</v>
      </c>
      <c r="B2289" s="241" t="str">
        <f t="shared" si="2"/>
        <v>Gold Devi Pendant 8g Pln</v>
      </c>
      <c r="C2289" s="227">
        <f t="shared" si="3"/>
        <v>1.083333333</v>
      </c>
      <c r="D2289" s="246" t="s">
        <v>17474</v>
      </c>
      <c r="E2289" s="248">
        <v>13.0</v>
      </c>
      <c r="F2289" s="248">
        <v>20215.0</v>
      </c>
    </row>
    <row r="2290">
      <c r="A2290" s="241" t="str">
        <f t="shared" si="1"/>
        <v>TC0003005100</v>
      </c>
      <c r="B2290" s="241" t="str">
        <f t="shared" si="2"/>
        <v>Gold Devi Pendant 4g Blk</v>
      </c>
      <c r="C2290" s="227">
        <f t="shared" si="3"/>
        <v>1.25</v>
      </c>
      <c r="D2290" s="246" t="s">
        <v>17475</v>
      </c>
      <c r="E2290" s="248">
        <v>15.0</v>
      </c>
      <c r="F2290" s="248">
        <v>13320.0</v>
      </c>
    </row>
    <row r="2291">
      <c r="A2291" s="241" t="str">
        <f t="shared" si="1"/>
        <v>TC0003005200</v>
      </c>
      <c r="B2291" s="241" t="str">
        <f t="shared" si="2"/>
        <v>Gold Devi Pendant 8g Blk</v>
      </c>
      <c r="C2291" s="227">
        <f t="shared" si="3"/>
        <v>0.5</v>
      </c>
      <c r="D2291" s="246" t="s">
        <v>17476</v>
      </c>
      <c r="E2291" s="248">
        <v>6.0</v>
      </c>
      <c r="F2291" s="248">
        <v>12886.0</v>
      </c>
    </row>
    <row r="2292">
      <c r="A2292" s="241" t="str">
        <f t="shared" si="1"/>
        <v>TC0003005500</v>
      </c>
      <c r="B2292" s="241" t="str">
        <f t="shared" si="2"/>
        <v>Gold Devi Pendant 16g Blk</v>
      </c>
      <c r="C2292" s="227">
        <f t="shared" si="3"/>
        <v>0.1666666667</v>
      </c>
      <c r="D2292" s="246" t="s">
        <v>17477</v>
      </c>
      <c r="E2292" s="248">
        <v>2.0</v>
      </c>
      <c r="F2292" s="248">
        <v>5332.0</v>
      </c>
    </row>
    <row r="2293">
      <c r="A2293" s="241" t="str">
        <f t="shared" si="1"/>
        <v>TC0003105100</v>
      </c>
      <c r="B2293" s="241" t="str">
        <f t="shared" si="2"/>
        <v>Gold Devi Pendant 4g Red</v>
      </c>
      <c r="C2293" s="227">
        <f t="shared" si="3"/>
        <v>2.166666667</v>
      </c>
      <c r="D2293" s="246" t="s">
        <v>17478</v>
      </c>
      <c r="E2293" s="248">
        <v>26.0</v>
      </c>
      <c r="F2293" s="248">
        <v>23088.0</v>
      </c>
    </row>
    <row r="2294">
      <c r="A2294" s="241" t="str">
        <f t="shared" si="1"/>
        <v>TC0003105200</v>
      </c>
      <c r="B2294" s="241" t="str">
        <f t="shared" si="2"/>
        <v>Gold Devi Pendant 8g Red</v>
      </c>
      <c r="C2294" s="227">
        <f t="shared" si="3"/>
        <v>0.5833333333</v>
      </c>
      <c r="D2294" s="246" t="s">
        <v>17479</v>
      </c>
      <c r="E2294" s="248">
        <v>7.0</v>
      </c>
      <c r="F2294" s="248">
        <v>12439.0</v>
      </c>
    </row>
    <row r="2295">
      <c r="A2295" s="241" t="str">
        <f t="shared" si="1"/>
        <v>TC0003105500</v>
      </c>
      <c r="B2295" s="241" t="str">
        <f t="shared" si="2"/>
        <v>Gold Devi Pendant 16g Red</v>
      </c>
      <c r="C2295" s="227">
        <f t="shared" si="3"/>
        <v>0.3333333333</v>
      </c>
      <c r="D2295" s="246" t="s">
        <v>17480</v>
      </c>
      <c r="E2295" s="248">
        <v>4.0</v>
      </c>
      <c r="F2295" s="248">
        <v>10886.0</v>
      </c>
    </row>
    <row r="2296">
      <c r="A2296" s="241" t="str">
        <f t="shared" si="1"/>
        <v>TC0003205100</v>
      </c>
      <c r="B2296" s="241" t="str">
        <f t="shared" si="2"/>
        <v>Gold Devi Pendant 8g San</v>
      </c>
      <c r="C2296" s="227">
        <f t="shared" si="3"/>
        <v>0.3333333333</v>
      </c>
      <c r="D2296" s="246" t="s">
        <v>17482</v>
      </c>
      <c r="E2296" s="248">
        <v>4.0</v>
      </c>
      <c r="F2296" s="248">
        <v>7108.0</v>
      </c>
    </row>
    <row r="2297">
      <c r="A2297" s="241" t="str">
        <f t="shared" si="1"/>
        <v>TC0003205200</v>
      </c>
      <c r="B2297" s="241" t="str">
        <f t="shared" si="2"/>
        <v>Gold Devi Pendant 16g San</v>
      </c>
      <c r="C2297" s="227">
        <f t="shared" si="3"/>
        <v>0.3333333333</v>
      </c>
      <c r="D2297" s="246" t="s">
        <v>17483</v>
      </c>
      <c r="E2297" s="248">
        <v>4.0</v>
      </c>
      <c r="F2297" s="248">
        <v>10664.0</v>
      </c>
    </row>
    <row r="2298">
      <c r="A2298" s="241" t="str">
        <f t="shared" si="1"/>
        <v>TC0003205700</v>
      </c>
      <c r="B2298" s="241" t="str">
        <f t="shared" si="2"/>
        <v>Gold Devi Pendant 4g San</v>
      </c>
      <c r="C2298" s="227">
        <f t="shared" si="3"/>
        <v>1.583333333</v>
      </c>
      <c r="D2298" s="246" t="s">
        <v>17485</v>
      </c>
      <c r="E2298" s="248">
        <v>19.0</v>
      </c>
      <c r="F2298" s="248">
        <v>16872.0</v>
      </c>
    </row>
    <row r="2299">
      <c r="A2299" s="241" t="str">
        <f t="shared" si="1"/>
        <v>TC0003300209</v>
      </c>
      <c r="B2299" s="241" t="str">
        <f t="shared" si="2"/>
        <v>Copper Devi Pendant (S)</v>
      </c>
      <c r="C2299" s="227">
        <f t="shared" si="3"/>
        <v>52.33333333</v>
      </c>
      <c r="D2299" s="246" t="s">
        <v>17486</v>
      </c>
      <c r="E2299" s="248">
        <v>628.0</v>
      </c>
      <c r="F2299" s="248">
        <v>17104.85</v>
      </c>
    </row>
    <row r="2300">
      <c r="A2300" s="241" t="str">
        <f t="shared" si="1"/>
        <v>TC0003300209-USA</v>
      </c>
      <c r="B2300" s="241" t="str">
        <f t="shared" si="2"/>
        <v>Copper Devi Pendant - USA (S)</v>
      </c>
      <c r="C2300" s="227">
        <f t="shared" si="3"/>
        <v>1.833333333</v>
      </c>
      <c r="D2300" s="246" t="s">
        <v>18366</v>
      </c>
      <c r="E2300" s="248">
        <v>22.0</v>
      </c>
      <c r="F2300" s="248">
        <v>561.0</v>
      </c>
    </row>
    <row r="2301">
      <c r="A2301" s="241" t="str">
        <f t="shared" si="1"/>
        <v>TC0003300309</v>
      </c>
      <c r="B2301" s="241" t="str">
        <f t="shared" si="2"/>
        <v>Copper Devi Pendant (M)</v>
      </c>
      <c r="C2301" s="227">
        <f t="shared" si="3"/>
        <v>32.25</v>
      </c>
      <c r="D2301" s="246" t="s">
        <v>17487</v>
      </c>
      <c r="E2301" s="248">
        <v>387.0</v>
      </c>
      <c r="F2301" s="248">
        <v>11580.34</v>
      </c>
    </row>
    <row r="2302">
      <c r="A2302" s="241" t="str">
        <f t="shared" si="1"/>
        <v>TC0003300409</v>
      </c>
      <c r="B2302" s="241" t="str">
        <f t="shared" si="2"/>
        <v>Copper Devi Pendant (L)</v>
      </c>
      <c r="C2302" s="227">
        <f t="shared" si="3"/>
        <v>0.08333333333</v>
      </c>
      <c r="D2302" s="246" t="s">
        <v>17489</v>
      </c>
      <c r="E2302" s="248">
        <v>1.0</v>
      </c>
      <c r="F2302" s="248">
        <v>45.0</v>
      </c>
    </row>
    <row r="2303">
      <c r="A2303" s="241" t="str">
        <f t="shared" si="1"/>
        <v>TC0003400209</v>
      </c>
      <c r="B2303" s="241" t="str">
        <f t="shared" si="2"/>
        <v>Silver Devi Pendant (S)</v>
      </c>
      <c r="C2303" s="227">
        <f t="shared" si="3"/>
        <v>18.75</v>
      </c>
      <c r="D2303" s="246" t="s">
        <v>17490</v>
      </c>
      <c r="E2303" s="248">
        <v>225.0</v>
      </c>
      <c r="F2303" s="248">
        <v>23984.4</v>
      </c>
    </row>
    <row r="2304">
      <c r="A2304" s="241" t="str">
        <f t="shared" si="1"/>
        <v>TC0003400309</v>
      </c>
      <c r="B2304" s="241" t="str">
        <f t="shared" si="2"/>
        <v>Silver Devi Pendant (M)</v>
      </c>
      <c r="C2304" s="227">
        <f t="shared" si="3"/>
        <v>8.75</v>
      </c>
      <c r="D2304" s="246" t="s">
        <v>17492</v>
      </c>
      <c r="E2304" s="248">
        <v>105.0</v>
      </c>
      <c r="F2304" s="248">
        <v>12679.65</v>
      </c>
    </row>
    <row r="2305">
      <c r="A2305" s="241" t="str">
        <f t="shared" si="1"/>
        <v>TC0003500009</v>
      </c>
      <c r="B2305" s="241" t="str">
        <f t="shared" si="2"/>
        <v>Metallic Devi Pendant</v>
      </c>
      <c r="C2305" s="227">
        <f t="shared" si="3"/>
        <v>24</v>
      </c>
      <c r="D2305" s="246" t="s">
        <v>17493</v>
      </c>
      <c r="E2305" s="248">
        <v>288.0</v>
      </c>
      <c r="F2305" s="248">
        <v>53753.2</v>
      </c>
    </row>
    <row r="2306">
      <c r="A2306" s="241" t="str">
        <f t="shared" si="1"/>
        <v>TC0003600000</v>
      </c>
      <c r="B2306" s="241" t="str">
        <f t="shared" si="2"/>
        <v>Devi Vastram</v>
      </c>
      <c r="C2306" s="227">
        <f t="shared" si="3"/>
        <v>116.75</v>
      </c>
      <c r="D2306" s="246" t="s">
        <v>17494</v>
      </c>
      <c r="E2306" s="248">
        <v>1401.0</v>
      </c>
      <c r="F2306" s="248">
        <v>8247.6</v>
      </c>
    </row>
    <row r="2307">
      <c r="A2307" s="241" t="str">
        <f t="shared" si="1"/>
        <v>TC0003716600</v>
      </c>
      <c r="B2307" s="241" t="str">
        <f t="shared" si="2"/>
        <v>Adiyogi Shawl Cotton</v>
      </c>
      <c r="C2307" s="227">
        <f t="shared" si="3"/>
        <v>36</v>
      </c>
      <c r="D2307" s="246" t="s">
        <v>17495</v>
      </c>
      <c r="E2307" s="248">
        <v>432.0</v>
      </c>
      <c r="F2307" s="248">
        <v>8248.47</v>
      </c>
    </row>
    <row r="2308">
      <c r="A2308" s="241" t="str">
        <f t="shared" si="1"/>
        <v>TC0003916600</v>
      </c>
      <c r="B2308" s="241" t="str">
        <f t="shared" si="2"/>
        <v>Devi Shawl Silk English</v>
      </c>
      <c r="C2308" s="227">
        <f t="shared" si="3"/>
        <v>15.91666667</v>
      </c>
      <c r="D2308" s="246" t="s">
        <v>17496</v>
      </c>
      <c r="E2308" s="248">
        <v>191.0</v>
      </c>
      <c r="F2308" s="248">
        <v>27494.03</v>
      </c>
    </row>
    <row r="2309">
      <c r="A2309" s="241" t="str">
        <f t="shared" si="1"/>
        <v>TC0003916700</v>
      </c>
      <c r="B2309" s="241" t="str">
        <f t="shared" si="2"/>
        <v>Devi Shawl Silk Tamil</v>
      </c>
      <c r="C2309" s="227">
        <f t="shared" si="3"/>
        <v>4.166666667</v>
      </c>
      <c r="D2309" s="246" t="s">
        <v>17497</v>
      </c>
      <c r="E2309" s="248">
        <v>50.0</v>
      </c>
      <c r="F2309" s="248">
        <v>9250.0</v>
      </c>
    </row>
    <row r="2310">
      <c r="A2310" s="241" t="str">
        <f t="shared" si="1"/>
        <v>TC0004000200</v>
      </c>
      <c r="B2310" s="241" t="str">
        <f t="shared" si="2"/>
        <v>Devi Shawl Cotton Black Writing</v>
      </c>
      <c r="C2310" s="227">
        <f t="shared" si="3"/>
        <v>50.33333333</v>
      </c>
      <c r="D2310" s="246" t="s">
        <v>17499</v>
      </c>
      <c r="E2310" s="248">
        <v>604.0</v>
      </c>
      <c r="F2310" s="248">
        <v>14599.19</v>
      </c>
    </row>
    <row r="2311">
      <c r="A2311" s="241" t="str">
        <f t="shared" si="1"/>
        <v>TC0004000400</v>
      </c>
      <c r="B2311" s="241" t="str">
        <f t="shared" si="2"/>
        <v>Devi Shawl Cotton Gold Writing Tamil</v>
      </c>
      <c r="C2311" s="227">
        <f t="shared" si="3"/>
        <v>61.08333333</v>
      </c>
      <c r="D2311" s="246" t="s">
        <v>17500</v>
      </c>
      <c r="E2311" s="248">
        <v>733.0</v>
      </c>
      <c r="F2311" s="248">
        <v>29154.4</v>
      </c>
    </row>
    <row r="2312">
      <c r="A2312" s="241" t="str">
        <f t="shared" si="1"/>
        <v>TC0004016600</v>
      </c>
      <c r="B2312" s="241" t="str">
        <f t="shared" si="2"/>
        <v>Devi Shawl Cotton Gold Writing English</v>
      </c>
      <c r="C2312" s="227">
        <f t="shared" si="3"/>
        <v>1.583333333</v>
      </c>
      <c r="D2312" s="246" t="s">
        <v>17503</v>
      </c>
      <c r="E2312" s="248">
        <v>19.0</v>
      </c>
      <c r="F2312" s="248">
        <v>811.0</v>
      </c>
    </row>
    <row r="2313">
      <c r="A2313" s="241" t="str">
        <f t="shared" si="1"/>
        <v>TC0004016900</v>
      </c>
      <c r="B2313" s="241" t="str">
        <f t="shared" si="2"/>
        <v>Devi Shawl Silk</v>
      </c>
      <c r="C2313" s="227">
        <f t="shared" si="3"/>
        <v>0</v>
      </c>
      <c r="D2313" s="246" t="s">
        <v>17504</v>
      </c>
      <c r="E2313" s="248">
        <v>0.0</v>
      </c>
      <c r="F2313" s="248">
        <v>0.0</v>
      </c>
    </row>
    <row r="2314">
      <c r="A2314" s="241" t="str">
        <f t="shared" si="1"/>
        <v>TC0004100000</v>
      </c>
      <c r="B2314" s="241" t="str">
        <f t="shared" si="2"/>
        <v>Adiyogi Shawl Silk</v>
      </c>
      <c r="C2314" s="227">
        <f t="shared" si="3"/>
        <v>9.083333333</v>
      </c>
      <c r="D2314" s="246" t="s">
        <v>17507</v>
      </c>
      <c r="E2314" s="248">
        <v>109.0</v>
      </c>
      <c r="F2314" s="248">
        <v>7305.16</v>
      </c>
    </row>
    <row r="2315">
      <c r="A2315" s="241" t="str">
        <f t="shared" si="1"/>
        <v>TC0004600000</v>
      </c>
      <c r="B2315" s="241" t="str">
        <f t="shared" si="2"/>
        <v>Gudi</v>
      </c>
      <c r="C2315" s="227">
        <f t="shared" si="3"/>
        <v>1.333333333</v>
      </c>
      <c r="D2315" s="246" t="s">
        <v>17508</v>
      </c>
      <c r="E2315" s="248">
        <v>16.0</v>
      </c>
      <c r="F2315" s="248">
        <v>12000.0</v>
      </c>
    </row>
    <row r="2316">
      <c r="A2316" s="241" t="str">
        <f t="shared" si="1"/>
        <v>TC0004700000</v>
      </c>
      <c r="B2316" s="241" t="str">
        <f t="shared" si="2"/>
        <v>Linga-Bhairavi-Abhaya-Sutra</v>
      </c>
      <c r="C2316" s="227">
        <f t="shared" si="3"/>
        <v>720.0916667</v>
      </c>
      <c r="D2316" s="246" t="s">
        <v>17509</v>
      </c>
      <c r="E2316" s="248">
        <v>8641.1</v>
      </c>
      <c r="F2316" s="248">
        <v>29867.26</v>
      </c>
    </row>
    <row r="2317">
      <c r="A2317" s="241" t="str">
        <f t="shared" si="1"/>
        <v>TC0004700000-USA</v>
      </c>
      <c r="B2317" s="241" t="str">
        <f t="shared" si="2"/>
        <v>Linga-Bhairavi-Abhaya-Sutra - USA</v>
      </c>
      <c r="C2317" s="227">
        <f t="shared" si="3"/>
        <v>1.833333333</v>
      </c>
      <c r="D2317" s="246" t="s">
        <v>18367</v>
      </c>
      <c r="E2317" s="248">
        <v>22.0</v>
      </c>
      <c r="F2317" s="248">
        <v>93.5</v>
      </c>
    </row>
    <row r="2318">
      <c r="A2318" s="241" t="str">
        <f t="shared" si="1"/>
        <v>TC0004800000</v>
      </c>
      <c r="B2318" s="241" t="str">
        <f t="shared" si="2"/>
        <v>Gudi-Sutra</v>
      </c>
      <c r="C2318" s="227">
        <f t="shared" si="3"/>
        <v>20.91666667</v>
      </c>
      <c r="D2318" s="246" t="s">
        <v>17510</v>
      </c>
      <c r="E2318" s="248">
        <v>251.0</v>
      </c>
      <c r="F2318" s="248">
        <v>1631.68</v>
      </c>
    </row>
    <row r="2319">
      <c r="A2319" s="241" t="str">
        <f t="shared" si="1"/>
        <v>TC0005216900</v>
      </c>
      <c r="B2319" s="241" t="str">
        <f t="shared" si="2"/>
        <v>Peepal-Tree-Leaves-Table-L</v>
      </c>
      <c r="C2319" s="227">
        <f t="shared" si="3"/>
        <v>0.08333333333</v>
      </c>
      <c r="D2319" s="246" t="s">
        <v>17511</v>
      </c>
      <c r="E2319" s="248">
        <v>1.0</v>
      </c>
      <c r="F2319" s="248">
        <v>99.0</v>
      </c>
    </row>
    <row r="2320">
      <c r="A2320" s="241" t="str">
        <f t="shared" si="1"/>
        <v>TC0005217000</v>
      </c>
      <c r="B2320" s="241" t="str">
        <f t="shared" si="2"/>
        <v>Temple-Tree-Leaves-Table-L</v>
      </c>
      <c r="C2320" s="227">
        <f t="shared" si="3"/>
        <v>0.5</v>
      </c>
      <c r="D2320" s="246" t="s">
        <v>17513</v>
      </c>
      <c r="E2320" s="248">
        <v>6.0</v>
      </c>
      <c r="F2320" s="248">
        <v>594.0</v>
      </c>
    </row>
    <row r="2321">
      <c r="A2321" s="241" t="str">
        <f t="shared" si="1"/>
        <v>TC0005217100</v>
      </c>
      <c r="B2321" s="241" t="str">
        <f t="shared" si="2"/>
        <v>Lotus-Leaf-Table-L</v>
      </c>
      <c r="C2321" s="227">
        <f t="shared" si="3"/>
        <v>3.166666667</v>
      </c>
      <c r="D2321" s="246" t="s">
        <v>17515</v>
      </c>
      <c r="E2321" s="248">
        <v>38.0</v>
      </c>
      <c r="F2321" s="248">
        <v>3762.0</v>
      </c>
    </row>
    <row r="2322">
      <c r="A2322" s="241" t="str">
        <f t="shared" si="1"/>
        <v>TC0005316900</v>
      </c>
      <c r="B2322" s="241" t="str">
        <f t="shared" si="2"/>
        <v>Peepal-Tree-Leaves-Table-S</v>
      </c>
      <c r="C2322" s="227">
        <f t="shared" si="3"/>
        <v>1.916666667</v>
      </c>
      <c r="D2322" s="246" t="s">
        <v>17516</v>
      </c>
      <c r="E2322" s="248">
        <v>23.0</v>
      </c>
      <c r="F2322" s="248">
        <v>1817.0</v>
      </c>
    </row>
    <row r="2323">
      <c r="A2323" s="241" t="str">
        <f t="shared" si="1"/>
        <v>TC0005317000</v>
      </c>
      <c r="B2323" s="241" t="str">
        <f t="shared" si="2"/>
        <v>Temple-Tree-Leaves-Table-S</v>
      </c>
      <c r="C2323" s="227">
        <f t="shared" si="3"/>
        <v>0.3333333333</v>
      </c>
      <c r="D2323" s="246" t="s">
        <v>17518</v>
      </c>
      <c r="E2323" s="248">
        <v>4.0</v>
      </c>
      <c r="F2323" s="248">
        <v>316.0</v>
      </c>
    </row>
    <row r="2324">
      <c r="A2324" s="241" t="str">
        <f t="shared" si="1"/>
        <v>TC0005317100</v>
      </c>
      <c r="B2324" s="241" t="str">
        <f t="shared" si="2"/>
        <v>Lotus-Leaf-Table-S</v>
      </c>
      <c r="C2324" s="227">
        <f t="shared" si="3"/>
        <v>0.5833333333</v>
      </c>
      <c r="D2324" s="246" t="s">
        <v>17520</v>
      </c>
      <c r="E2324" s="248">
        <v>7.0</v>
      </c>
      <c r="F2324" s="248">
        <v>553.0</v>
      </c>
    </row>
    <row r="2325">
      <c r="A2325" s="241" t="str">
        <f t="shared" si="1"/>
        <v>TC0005400000</v>
      </c>
      <c r="B2325" s="241" t="str">
        <f t="shared" si="2"/>
        <v>Devi-Yantra-Stand</v>
      </c>
      <c r="C2325" s="227">
        <f t="shared" si="3"/>
        <v>0.5</v>
      </c>
      <c r="D2325" s="246" t="s">
        <v>17521</v>
      </c>
      <c r="E2325" s="248">
        <v>6.0</v>
      </c>
      <c r="F2325" s="248">
        <v>2100.0</v>
      </c>
    </row>
    <row r="2326">
      <c r="A2326" s="241" t="str">
        <f t="shared" si="1"/>
        <v>TC0005500200</v>
      </c>
      <c r="B2326" s="241" t="str">
        <f t="shared" si="2"/>
        <v>Devi-Yantra-Covering-Cloth (S)</v>
      </c>
      <c r="C2326" s="227">
        <f t="shared" si="3"/>
        <v>2.583333333</v>
      </c>
      <c r="D2326" s="246" t="s">
        <v>17522</v>
      </c>
      <c r="E2326" s="248">
        <v>31.0</v>
      </c>
      <c r="F2326" s="248">
        <v>1077.37</v>
      </c>
    </row>
    <row r="2327">
      <c r="A2327" s="241" t="str">
        <f t="shared" si="1"/>
        <v>TC0005500400</v>
      </c>
      <c r="B2327" s="241" t="str">
        <f t="shared" si="2"/>
        <v>Devi-Yantra-Covering-Cloth (L)</v>
      </c>
      <c r="C2327" s="227">
        <f t="shared" si="3"/>
        <v>1.833333333</v>
      </c>
      <c r="D2327" s="246" t="s">
        <v>17524</v>
      </c>
      <c r="E2327" s="248">
        <v>22.0</v>
      </c>
      <c r="F2327" s="248">
        <v>1100.0</v>
      </c>
    </row>
    <row r="2328">
      <c r="A2328" s="241" t="str">
        <f t="shared" si="1"/>
        <v>TC0005603702</v>
      </c>
      <c r="B2328" s="241" t="str">
        <f t="shared" si="2"/>
        <v>Kailash-Teerth</v>
      </c>
      <c r="C2328" s="227">
        <f t="shared" si="3"/>
        <v>11.41666667</v>
      </c>
      <c r="D2328" s="246" t="s">
        <v>17526</v>
      </c>
      <c r="E2328" s="248">
        <v>137.0</v>
      </c>
      <c r="F2328" s="248">
        <v>17593.0</v>
      </c>
    </row>
    <row r="2329">
      <c r="A2329" s="241" t="str">
        <f t="shared" si="1"/>
        <v>TC0005700200</v>
      </c>
      <c r="B2329" s="241" t="str">
        <f t="shared" si="2"/>
        <v>Kumkum (S)</v>
      </c>
      <c r="C2329" s="227">
        <f t="shared" si="3"/>
        <v>179.9166667</v>
      </c>
      <c r="D2329" s="246" t="s">
        <v>17530</v>
      </c>
      <c r="E2329" s="248">
        <v>2159.0</v>
      </c>
      <c r="F2329" s="248">
        <v>3013.74</v>
      </c>
    </row>
    <row r="2330">
      <c r="A2330" s="241" t="str">
        <f t="shared" si="1"/>
        <v>TC0005700400</v>
      </c>
      <c r="B2330" s="241" t="str">
        <f t="shared" si="2"/>
        <v>Kumkum (L)</v>
      </c>
      <c r="C2330" s="227">
        <f t="shared" si="3"/>
        <v>127.5833333</v>
      </c>
      <c r="D2330" s="246" t="s">
        <v>17531</v>
      </c>
      <c r="E2330" s="248">
        <v>1531.0</v>
      </c>
      <c r="F2330" s="248">
        <v>5499.98</v>
      </c>
    </row>
    <row r="2331">
      <c r="A2331" s="241" t="str">
        <f t="shared" si="1"/>
        <v>TC0005700400-USA</v>
      </c>
      <c r="B2331" s="241" t="str">
        <f t="shared" si="2"/>
        <v>Kumkum (L) - USA (L)</v>
      </c>
      <c r="C2331" s="227">
        <f t="shared" si="3"/>
        <v>1.833333333</v>
      </c>
      <c r="D2331" s="246" t="s">
        <v>18368</v>
      </c>
      <c r="E2331" s="248">
        <v>22.0</v>
      </c>
      <c r="F2331" s="248">
        <v>93.5</v>
      </c>
    </row>
    <row r="2332">
      <c r="A2332" s="241" t="str">
        <f t="shared" si="1"/>
        <v>TC0005800200</v>
      </c>
      <c r="B2332" s="241" t="str">
        <f t="shared" si="2"/>
        <v>Turmeric (S)</v>
      </c>
      <c r="C2332" s="227">
        <f t="shared" si="3"/>
        <v>148.8333333</v>
      </c>
      <c r="D2332" s="246" t="s">
        <v>17532</v>
      </c>
      <c r="E2332" s="248">
        <v>1786.0</v>
      </c>
      <c r="F2332" s="248">
        <v>1280.02</v>
      </c>
    </row>
    <row r="2333">
      <c r="A2333" s="241" t="str">
        <f t="shared" si="1"/>
        <v>TC0005800400</v>
      </c>
      <c r="B2333" s="241" t="str">
        <f t="shared" si="2"/>
        <v>Turmeric (L)</v>
      </c>
      <c r="C2333" s="227">
        <f t="shared" si="3"/>
        <v>42.25</v>
      </c>
      <c r="D2333" s="246" t="s">
        <v>17533</v>
      </c>
      <c r="E2333" s="248">
        <v>507.0</v>
      </c>
      <c r="F2333" s="248">
        <v>1805.4</v>
      </c>
    </row>
    <row r="2334">
      <c r="A2334" s="241" t="str">
        <f t="shared" si="1"/>
        <v>TC0006100000</v>
      </c>
      <c r="B2334" s="241" t="str">
        <f t="shared" si="2"/>
        <v>Silver Netram</v>
      </c>
      <c r="C2334" s="227">
        <f t="shared" si="3"/>
        <v>0.08333333333</v>
      </c>
      <c r="D2334" s="246" t="s">
        <v>17534</v>
      </c>
      <c r="E2334" s="248">
        <v>1.0</v>
      </c>
      <c r="F2334" s="248">
        <v>0.0</v>
      </c>
    </row>
    <row r="2335">
      <c r="A2335" s="241" t="str">
        <f t="shared" si="1"/>
        <v>TC0006200000</v>
      </c>
      <c r="B2335" s="241" t="str">
        <f t="shared" si="2"/>
        <v>Copper Netram</v>
      </c>
      <c r="C2335" s="227">
        <f t="shared" si="3"/>
        <v>0.08333333333</v>
      </c>
      <c r="D2335" s="246" t="s">
        <v>17536</v>
      </c>
      <c r="E2335" s="248">
        <v>1.0</v>
      </c>
      <c r="F2335" s="248">
        <v>0.0</v>
      </c>
    </row>
    <row r="2336">
      <c r="A2336" s="241" t="str">
        <f t="shared" si="1"/>
        <v>TC0006316600</v>
      </c>
      <c r="B2336" s="241" t="str">
        <f t="shared" si="2"/>
        <v>Devi Stuti (English)</v>
      </c>
      <c r="C2336" s="227">
        <f t="shared" si="3"/>
        <v>61.91666667</v>
      </c>
      <c r="D2336" s="246" t="s">
        <v>17538</v>
      </c>
      <c r="E2336" s="248">
        <v>743.0</v>
      </c>
      <c r="F2336" s="248">
        <v>1143.8</v>
      </c>
    </row>
    <row r="2337">
      <c r="A2337" s="241" t="str">
        <f t="shared" si="1"/>
        <v>TC0006316600-USA</v>
      </c>
      <c r="B2337" s="241" t="str">
        <f t="shared" si="2"/>
        <v>Devi Stuti (English) - USA (English)</v>
      </c>
      <c r="C2337" s="227">
        <f t="shared" si="3"/>
        <v>1.833333333</v>
      </c>
      <c r="D2337" s="246" t="s">
        <v>18369</v>
      </c>
      <c r="E2337" s="248">
        <v>22.0</v>
      </c>
      <c r="F2337" s="248">
        <v>56.1</v>
      </c>
    </row>
    <row r="2338">
      <c r="A2338" s="241" t="str">
        <f t="shared" si="1"/>
        <v>TC0006316700</v>
      </c>
      <c r="B2338" s="241" t="str">
        <f t="shared" si="2"/>
        <v>Devi Stuti (Tamil)</v>
      </c>
      <c r="C2338" s="227">
        <f t="shared" si="3"/>
        <v>1.583333333</v>
      </c>
      <c r="D2338" s="246" t="s">
        <v>17540</v>
      </c>
      <c r="E2338" s="248">
        <v>19.0</v>
      </c>
      <c r="F2338" s="248">
        <v>19.0</v>
      </c>
    </row>
    <row r="2339">
      <c r="A2339" s="241" t="str">
        <f t="shared" si="1"/>
        <v>TC0006316800</v>
      </c>
      <c r="B2339" s="241" t="str">
        <f t="shared" si="2"/>
        <v>Devi Stuti (Hindi)</v>
      </c>
      <c r="C2339" s="227">
        <f t="shared" si="3"/>
        <v>5.166666667</v>
      </c>
      <c r="D2339" s="246" t="s">
        <v>17542</v>
      </c>
      <c r="E2339" s="248">
        <v>62.0</v>
      </c>
      <c r="F2339" s="248">
        <v>61.45</v>
      </c>
    </row>
    <row r="2340">
      <c r="A2340" s="241" t="str">
        <f t="shared" si="1"/>
        <v>TC0006400000</v>
      </c>
      <c r="B2340" s="241" t="str">
        <f t="shared" si="2"/>
        <v>Trishul</v>
      </c>
      <c r="C2340" s="227">
        <f t="shared" si="3"/>
        <v>20.08333333</v>
      </c>
      <c r="D2340" s="246" t="s">
        <v>17544</v>
      </c>
      <c r="E2340" s="248">
        <v>241.0</v>
      </c>
      <c r="F2340" s="248">
        <v>7572.87</v>
      </c>
    </row>
    <row r="2341">
      <c r="A2341" s="241" t="str">
        <f t="shared" si="1"/>
        <v>TC0007516900</v>
      </c>
      <c r="B2341" s="241" t="str">
        <f t="shared" si="2"/>
        <v>AdiYogi-Statue-Plastic</v>
      </c>
      <c r="C2341" s="227">
        <f t="shared" si="3"/>
        <v>27.16666667</v>
      </c>
      <c r="D2341" s="246" t="s">
        <v>17545</v>
      </c>
      <c r="E2341" s="248">
        <v>326.0</v>
      </c>
      <c r="F2341" s="248">
        <v>6952.74</v>
      </c>
    </row>
    <row r="2342">
      <c r="A2342" s="241" t="str">
        <f t="shared" si="1"/>
        <v>TC0007517000</v>
      </c>
      <c r="B2342" s="241" t="str">
        <f t="shared" si="2"/>
        <v>AdiYogi-Statue-6inch</v>
      </c>
      <c r="C2342" s="227">
        <f t="shared" si="3"/>
        <v>16.08333333</v>
      </c>
      <c r="D2342" s="246" t="s">
        <v>17546</v>
      </c>
      <c r="E2342" s="248">
        <v>193.0</v>
      </c>
      <c r="F2342" s="248">
        <v>31377.83</v>
      </c>
    </row>
    <row r="2343">
      <c r="A2343" s="241" t="str">
        <f t="shared" si="1"/>
        <v>TC0007517100</v>
      </c>
      <c r="B2343" s="241" t="str">
        <f t="shared" si="2"/>
        <v>Adiyogi Statue 1 feet</v>
      </c>
      <c r="C2343" s="227">
        <f t="shared" si="3"/>
        <v>2.083333333</v>
      </c>
      <c r="D2343" s="246" t="s">
        <v>17547</v>
      </c>
      <c r="E2343" s="248">
        <v>25.0</v>
      </c>
      <c r="F2343" s="248">
        <v>40159.44</v>
      </c>
    </row>
    <row r="2344">
      <c r="A2344" s="241" t="str">
        <f t="shared" si="1"/>
        <v>TC0007517400</v>
      </c>
      <c r="B2344" s="241" t="str">
        <f t="shared" si="2"/>
        <v>AdiYogi-Statue-2.5 feet</v>
      </c>
      <c r="C2344" s="227">
        <f t="shared" si="3"/>
        <v>0.1666666667</v>
      </c>
      <c r="D2344" s="246" t="s">
        <v>17548</v>
      </c>
      <c r="E2344" s="248">
        <v>2.0</v>
      </c>
      <c r="F2344" s="248">
        <v>20000.0</v>
      </c>
    </row>
    <row r="2345">
      <c r="A2345" s="241" t="str">
        <f t="shared" si="1"/>
        <v>TC0007517800</v>
      </c>
      <c r="B2345" s="241" t="str">
        <f t="shared" si="2"/>
        <v>Adiyogi Statue metal - 4 inch - Antique bronze</v>
      </c>
      <c r="C2345" s="227">
        <f t="shared" si="3"/>
        <v>11.5</v>
      </c>
      <c r="D2345" s="246" t="s">
        <v>17549</v>
      </c>
      <c r="E2345" s="248">
        <v>138.0</v>
      </c>
      <c r="F2345" s="248">
        <v>8108.0</v>
      </c>
    </row>
    <row r="2346">
      <c r="A2346" s="241" t="str">
        <f t="shared" si="1"/>
        <v>TC0007517900</v>
      </c>
      <c r="B2346" s="241" t="str">
        <f t="shared" si="2"/>
        <v>Adiyogi Statue metal - 4 inch - Antique brass</v>
      </c>
      <c r="C2346" s="227">
        <f t="shared" si="3"/>
        <v>10.58333333</v>
      </c>
      <c r="D2346" s="246" t="s">
        <v>17550</v>
      </c>
      <c r="E2346" s="248">
        <v>127.0</v>
      </c>
      <c r="F2346" s="248">
        <v>7571.8</v>
      </c>
    </row>
    <row r="2347">
      <c r="A2347" s="241" t="str">
        <f t="shared" si="1"/>
        <v>TC0007517900-USA</v>
      </c>
      <c r="B2347" s="241" t="str">
        <f t="shared" si="2"/>
        <v>Adiyogi Statue metal - 4 inch - Antique brass - USA</v>
      </c>
      <c r="C2347" s="227">
        <f t="shared" si="3"/>
        <v>1.333333333</v>
      </c>
      <c r="D2347" s="246" t="s">
        <v>18370</v>
      </c>
      <c r="E2347" s="248">
        <v>16.0</v>
      </c>
      <c r="F2347" s="248">
        <v>905.5</v>
      </c>
    </row>
    <row r="2348">
      <c r="A2348" s="241" t="str">
        <f t="shared" si="1"/>
        <v>TC0007518000</v>
      </c>
      <c r="B2348" s="241" t="str">
        <f t="shared" si="2"/>
        <v>Adiyogi miniature 2.5" - Antique brass</v>
      </c>
      <c r="C2348" s="227">
        <f t="shared" si="3"/>
        <v>17.33333333</v>
      </c>
      <c r="D2348" s="246" t="s">
        <v>17551</v>
      </c>
      <c r="E2348" s="248">
        <v>208.0</v>
      </c>
      <c r="F2348" s="248">
        <v>7536.6</v>
      </c>
    </row>
    <row r="2349">
      <c r="A2349" s="241" t="str">
        <f t="shared" si="1"/>
        <v>TC0007600000</v>
      </c>
      <c r="B2349" s="241" t="str">
        <f t="shared" si="2"/>
        <v>Nandi Statue</v>
      </c>
      <c r="C2349" s="227">
        <f t="shared" si="3"/>
        <v>32.25</v>
      </c>
      <c r="D2349" s="246" t="s">
        <v>17552</v>
      </c>
      <c r="E2349" s="248">
        <v>387.0</v>
      </c>
      <c r="F2349" s="248">
        <v>8628.66</v>
      </c>
    </row>
    <row r="2350">
      <c r="A2350" s="241" t="str">
        <f t="shared" si="1"/>
        <v>TC0007900200</v>
      </c>
      <c r="B2350" s="241" t="str">
        <f t="shared" si="2"/>
        <v>Gold Snake Ring (S)</v>
      </c>
      <c r="C2350" s="227">
        <f t="shared" si="3"/>
        <v>1.583333333</v>
      </c>
      <c r="D2350" s="246" t="s">
        <v>17553</v>
      </c>
      <c r="E2350" s="248">
        <v>19.0</v>
      </c>
      <c r="F2350" s="248">
        <v>29100.0</v>
      </c>
    </row>
    <row r="2351">
      <c r="A2351" s="241" t="str">
        <f t="shared" si="1"/>
        <v>TC0007900300</v>
      </c>
      <c r="B2351" s="241" t="str">
        <f t="shared" si="2"/>
        <v>Gold Snake Ring (M)</v>
      </c>
      <c r="C2351" s="227">
        <f t="shared" si="3"/>
        <v>1.083333333</v>
      </c>
      <c r="D2351" s="246" t="s">
        <v>17555</v>
      </c>
      <c r="E2351" s="248">
        <v>13.0</v>
      </c>
      <c r="F2351" s="248">
        <v>22766.0</v>
      </c>
    </row>
    <row r="2352">
      <c r="A2352" s="241" t="str">
        <f t="shared" si="1"/>
        <v>TC0007900400</v>
      </c>
      <c r="B2352" s="241" t="str">
        <f t="shared" si="2"/>
        <v>Gold Snake Ring (L)</v>
      </c>
      <c r="C2352" s="227">
        <f t="shared" si="3"/>
        <v>0.9166666667</v>
      </c>
      <c r="D2352" s="246" t="s">
        <v>17556</v>
      </c>
      <c r="E2352" s="248">
        <v>11.0</v>
      </c>
      <c r="F2352" s="248">
        <v>19933.0</v>
      </c>
    </row>
    <row r="2353">
      <c r="A2353" s="241" t="str">
        <f t="shared" si="1"/>
        <v>TC0008317700</v>
      </c>
      <c r="B2353" s="241" t="str">
        <f t="shared" si="2"/>
        <v>Adiyogi Consecrated Statue- 6"</v>
      </c>
      <c r="C2353" s="227">
        <f t="shared" si="3"/>
        <v>1.083333333</v>
      </c>
      <c r="D2353" s="246" t="s">
        <v>17557</v>
      </c>
      <c r="E2353" s="248">
        <v>13.0</v>
      </c>
      <c r="F2353" s="248">
        <v>15600.0</v>
      </c>
    </row>
    <row r="2354">
      <c r="A2354" s="241" t="str">
        <f t="shared" si="1"/>
        <v>TC0010500006</v>
      </c>
      <c r="B2354" s="241" t="str">
        <f t="shared" si="2"/>
        <v>Sesame Prasadam</v>
      </c>
      <c r="C2354" s="227">
        <f t="shared" si="3"/>
        <v>80.5</v>
      </c>
      <c r="D2354" s="246" t="s">
        <v>17559</v>
      </c>
      <c r="E2354" s="248">
        <v>966.0</v>
      </c>
      <c r="F2354" s="248">
        <v>1932.0</v>
      </c>
    </row>
    <row r="2355">
      <c r="A2355" s="241" t="str">
        <f t="shared" si="1"/>
        <v>TC0011616900</v>
      </c>
      <c r="B2355" s="241" t="str">
        <f t="shared" si="2"/>
        <v>Linga-Bhairavi-Kumkum-Brass-Panel</v>
      </c>
      <c r="C2355" s="227">
        <f t="shared" si="3"/>
        <v>3.75</v>
      </c>
      <c r="D2355" s="246" t="s">
        <v>17563</v>
      </c>
      <c r="E2355" s="248">
        <v>45.0</v>
      </c>
      <c r="F2355" s="248">
        <v>45919.86</v>
      </c>
    </row>
    <row r="2356">
      <c r="A2356" s="241" t="str">
        <f t="shared" si="1"/>
        <v>TC0011617000</v>
      </c>
      <c r="B2356" s="241" t="str">
        <f t="shared" si="2"/>
        <v>Linga-Bhairavi-Turmeric-Brass-Panel</v>
      </c>
      <c r="C2356" s="227">
        <f t="shared" si="3"/>
        <v>1.416666667</v>
      </c>
      <c r="D2356" s="246" t="s">
        <v>17564</v>
      </c>
      <c r="E2356" s="248">
        <v>17.0</v>
      </c>
      <c r="F2356" s="248">
        <v>14711.64</v>
      </c>
    </row>
    <row r="2357">
      <c r="A2357" s="241" t="str">
        <f t="shared" si="1"/>
        <v>TC0011716900</v>
      </c>
      <c r="B2357" s="241" t="str">
        <f t="shared" si="2"/>
        <v>Linga-Bhairavi-Kumkum-Silver-Panel</v>
      </c>
      <c r="C2357" s="227">
        <f t="shared" si="3"/>
        <v>0.25</v>
      </c>
      <c r="D2357" s="246" t="s">
        <v>17565</v>
      </c>
      <c r="E2357" s="248">
        <v>3.0</v>
      </c>
      <c r="F2357" s="248">
        <v>7777.0</v>
      </c>
    </row>
    <row r="2358">
      <c r="A2358" s="241" t="str">
        <f t="shared" si="1"/>
        <v>TC0011717000</v>
      </c>
      <c r="B2358" s="241" t="str">
        <f t="shared" si="2"/>
        <v>Linga-Bhairavi-Turmeric-Silver-Panel</v>
      </c>
      <c r="C2358" s="227">
        <f t="shared" si="3"/>
        <v>0.3333333333</v>
      </c>
      <c r="D2358" s="246" t="s">
        <v>17566</v>
      </c>
      <c r="E2358" s="248">
        <v>4.0</v>
      </c>
      <c r="F2358" s="248">
        <v>11110.0</v>
      </c>
    </row>
    <row r="2359">
      <c r="A2359" s="241" t="str">
        <f t="shared" si="1"/>
        <v>TC0011800200</v>
      </c>
      <c r="B2359" s="241" t="str">
        <f t="shared" si="2"/>
        <v>Linga Bhairavi Yantra Raw Silk Covering Cloth (S)</v>
      </c>
      <c r="C2359" s="227">
        <f t="shared" si="3"/>
        <v>13.25</v>
      </c>
      <c r="D2359" s="246" t="s">
        <v>17567</v>
      </c>
      <c r="E2359" s="248">
        <v>159.0</v>
      </c>
      <c r="F2359" s="248">
        <v>2574.0</v>
      </c>
    </row>
    <row r="2360">
      <c r="A2360" s="241" t="str">
        <f t="shared" si="1"/>
        <v>TC0011800400</v>
      </c>
      <c r="B2360" s="241" t="str">
        <f t="shared" si="2"/>
        <v>Linga Bhairavi Yantra Raw Silk Covering Cloth (L)</v>
      </c>
      <c r="C2360" s="227">
        <f t="shared" si="3"/>
        <v>9</v>
      </c>
      <c r="D2360" s="246" t="s">
        <v>17569</v>
      </c>
      <c r="E2360" s="248">
        <v>108.0</v>
      </c>
      <c r="F2360" s="248">
        <v>2824.0</v>
      </c>
    </row>
    <row r="2361">
      <c r="A2361" s="241" t="str">
        <f t="shared" si="1"/>
        <v>TC0017400000</v>
      </c>
      <c r="B2361" s="241" t="str">
        <f t="shared" si="2"/>
        <v>Devi Mukha</v>
      </c>
      <c r="C2361" s="227">
        <f t="shared" si="3"/>
        <v>1.5</v>
      </c>
      <c r="D2361" s="246" t="s">
        <v>17571</v>
      </c>
      <c r="E2361" s="248">
        <v>18.0</v>
      </c>
      <c r="F2361" s="248">
        <v>62494.0</v>
      </c>
    </row>
    <row r="2362">
      <c r="A2362" s="241" t="str">
        <f t="shared" si="1"/>
        <v>UCM108-M</v>
      </c>
      <c r="B2362" s="241" t="str">
        <f t="shared" si="2"/>
        <v>Mens-AUM-Kurta-Brick-SS</v>
      </c>
      <c r="C2362" s="227">
        <f t="shared" si="3"/>
        <v>0.08333333333</v>
      </c>
      <c r="D2362" s="246" t="s">
        <v>17577</v>
      </c>
      <c r="E2362" s="248">
        <v>1.0</v>
      </c>
      <c r="F2362" s="248">
        <v>26.0</v>
      </c>
    </row>
    <row r="2363">
      <c r="A2363" s="241" t="str">
        <f t="shared" si="1"/>
        <v>UNDERSKIRT10</v>
      </c>
      <c r="B2363" s="241" t="str">
        <f t="shared" si="2"/>
        <v>$10 Underskirt</v>
      </c>
      <c r="C2363" s="227">
        <f t="shared" si="3"/>
        <v>0.08333333333</v>
      </c>
      <c r="D2363" s="246" t="s">
        <v>18371</v>
      </c>
      <c r="E2363" s="248">
        <v>1.0</v>
      </c>
      <c r="F2363" s="248">
        <v>10.0</v>
      </c>
    </row>
    <row r="2364">
      <c r="A2364" s="241" t="str">
        <f t="shared" si="1"/>
        <v>UNDERSKIRT10</v>
      </c>
      <c r="B2364" s="241" t="str">
        <f t="shared" si="2"/>
        <v>$10 Underskirt (2)</v>
      </c>
      <c r="C2364" s="227">
        <f t="shared" si="3"/>
        <v>0.9166666667</v>
      </c>
      <c r="D2364" s="246" t="s">
        <v>18372</v>
      </c>
      <c r="E2364" s="248">
        <v>11.0</v>
      </c>
      <c r="F2364" s="248">
        <v>110.0</v>
      </c>
    </row>
    <row r="2365">
      <c r="A2365" s="241" t="str">
        <f t="shared" si="1"/>
        <v>V-TRAILMIX</v>
      </c>
      <c r="B2365" s="241" t="str">
        <f t="shared" si="2"/>
        <v>Trail Mix</v>
      </c>
      <c r="C2365" s="227">
        <f t="shared" si="3"/>
        <v>4.333333333</v>
      </c>
      <c r="D2365" s="246" t="s">
        <v>18373</v>
      </c>
      <c r="E2365" s="248">
        <v>52.0</v>
      </c>
      <c r="F2365" s="248">
        <v>71.24</v>
      </c>
    </row>
    <row r="2366">
      <c r="A2366" s="241" t="str">
        <f t="shared" si="1"/>
        <v>VEND- HONEST BERRY GOOD LEMONADE</v>
      </c>
      <c r="B2366" s="241" t="str">
        <f t="shared" si="2"/>
        <v>Honest- Berry Good Lemonade</v>
      </c>
      <c r="C2366" s="227">
        <f t="shared" si="3"/>
        <v>1.25</v>
      </c>
      <c r="D2366" s="246" t="s">
        <v>18374</v>
      </c>
      <c r="E2366" s="248">
        <v>15.0</v>
      </c>
      <c r="F2366" s="248">
        <v>20.55</v>
      </c>
    </row>
    <row r="2367">
      <c r="A2367" s="241" t="str">
        <f t="shared" si="1"/>
        <v>VEND-HONEST FRUIT PUNCH</v>
      </c>
      <c r="B2367" s="241" t="str">
        <f t="shared" si="2"/>
        <v>Honest Kids- Super Fruit Punch</v>
      </c>
      <c r="C2367" s="227">
        <f t="shared" si="3"/>
        <v>25.66666667</v>
      </c>
      <c r="D2367" s="246" t="s">
        <v>18375</v>
      </c>
      <c r="E2367" s="248">
        <v>308.0</v>
      </c>
      <c r="F2367" s="248">
        <v>421.96</v>
      </c>
    </row>
    <row r="2368">
      <c r="A2368" s="241" t="str">
        <f t="shared" si="1"/>
        <v>W-BROWNIES</v>
      </c>
      <c r="B2368" s="241" t="str">
        <f t="shared" si="2"/>
        <v>Walnut Brownies</v>
      </c>
      <c r="C2368" s="227">
        <f t="shared" si="3"/>
        <v>0.25</v>
      </c>
      <c r="D2368" s="246" t="s">
        <v>18376</v>
      </c>
      <c r="E2368" s="248">
        <v>3.0</v>
      </c>
      <c r="F2368" s="248">
        <v>9.57</v>
      </c>
    </row>
    <row r="2369">
      <c r="A2369" s="241" t="str">
        <f t="shared" si="1"/>
        <v>YA303</v>
      </c>
      <c r="B2369" s="241" t="str">
        <f t="shared" si="2"/>
        <v>Cotton Kriya Cushion</v>
      </c>
      <c r="C2369" s="227">
        <f t="shared" si="3"/>
        <v>1.833333333</v>
      </c>
      <c r="D2369" s="246" t="s">
        <v>17582</v>
      </c>
      <c r="E2369" s="248">
        <v>22.0</v>
      </c>
      <c r="F2369" s="248">
        <v>284.08</v>
      </c>
    </row>
    <row r="2370">
      <c r="A2370" s="241" t="str">
        <f t="shared" si="1"/>
        <v>YA410</v>
      </c>
      <c r="B2370" s="241" t="str">
        <f t="shared" si="2"/>
        <v>Bhuta Shudhi Copper Pot</v>
      </c>
      <c r="C2370" s="227">
        <f t="shared" si="3"/>
        <v>0.25</v>
      </c>
      <c r="D2370" s="246" t="s">
        <v>17588</v>
      </c>
      <c r="E2370" s="248">
        <v>3.0</v>
      </c>
      <c r="F2370" s="248">
        <v>44.0</v>
      </c>
    </row>
    <row r="2371">
      <c r="A2371" s="241" t="str">
        <f t="shared" si="1"/>
        <v>YA411</v>
      </c>
      <c r="B2371" s="241" t="str">
        <f t="shared" si="2"/>
        <v>Bhuta Shudhi Copper Jar</v>
      </c>
      <c r="C2371" s="227">
        <f t="shared" si="3"/>
        <v>0.08333333333</v>
      </c>
      <c r="D2371" s="246" t="s">
        <v>17591</v>
      </c>
      <c r="E2371" s="248">
        <v>1.0</v>
      </c>
      <c r="F2371" s="248">
        <v>10.0</v>
      </c>
    </row>
    <row r="2372">
      <c r="A2372" s="241" t="str">
        <f t="shared" si="1"/>
        <v>YA412</v>
      </c>
      <c r="B2372" s="241" t="str">
        <f t="shared" si="2"/>
        <v>Bhuta Shudhi Copper Plate</v>
      </c>
      <c r="C2372" s="227">
        <f t="shared" si="3"/>
        <v>0.5</v>
      </c>
      <c r="D2372" s="246" t="s">
        <v>17594</v>
      </c>
      <c r="E2372" s="248">
        <v>6.0</v>
      </c>
      <c r="F2372" s="248">
        <v>30.0</v>
      </c>
    </row>
    <row r="2373">
      <c r="A2373" s="241" t="str">
        <f t="shared" si="1"/>
        <v>YA514</v>
      </c>
      <c r="B2373" s="241" t="str">
        <f t="shared" si="2"/>
        <v>Copper-Mug-with-Handle</v>
      </c>
      <c r="C2373" s="227">
        <f t="shared" si="3"/>
        <v>3.083333333</v>
      </c>
      <c r="D2373" s="246" t="s">
        <v>17600</v>
      </c>
      <c r="E2373" s="248">
        <v>37.0</v>
      </c>
      <c r="F2373" s="248">
        <v>555.0</v>
      </c>
    </row>
    <row r="2374">
      <c r="A2374" s="241" t="str">
        <f t="shared" si="1"/>
        <v>YA609</v>
      </c>
      <c r="B2374" s="241" t="str">
        <f t="shared" si="2"/>
        <v>Backrest with-Isha-Logo</v>
      </c>
      <c r="C2374" s="227">
        <f t="shared" si="3"/>
        <v>0</v>
      </c>
      <c r="D2374" s="246" t="s">
        <v>17614</v>
      </c>
      <c r="E2374" s="248">
        <v>0.0</v>
      </c>
      <c r="F2374" s="248">
        <v>0.0</v>
      </c>
    </row>
    <row r="2375">
      <c r="A2375" s="241" t="str">
        <f t="shared" si="1"/>
        <v>YS0000100000</v>
      </c>
      <c r="B2375" s="241" t="str">
        <f t="shared" si="2"/>
        <v>Copper-Water-Bottle-SS-Finish-25Oz</v>
      </c>
      <c r="C2375" s="227">
        <f t="shared" si="3"/>
        <v>29.33333333</v>
      </c>
      <c r="D2375" s="246" t="s">
        <v>17617</v>
      </c>
      <c r="E2375" s="248">
        <v>352.0</v>
      </c>
      <c r="F2375" s="248">
        <v>10006.35</v>
      </c>
    </row>
    <row r="2376">
      <c r="A2376" s="241" t="str">
        <f t="shared" si="1"/>
        <v>YS0000200002</v>
      </c>
      <c r="B2376" s="241" t="str">
        <f t="shared" si="2"/>
        <v>AdiYogi-Water-Bottle-Copper (Dont Use)</v>
      </c>
      <c r="C2376" s="227">
        <f t="shared" si="3"/>
        <v>0.25</v>
      </c>
      <c r="D2376" s="246" t="s">
        <v>17618</v>
      </c>
      <c r="E2376" s="248">
        <v>3.0</v>
      </c>
      <c r="F2376" s="248">
        <v>71.07</v>
      </c>
    </row>
    <row r="2377">
      <c r="A2377" s="241" t="str">
        <f t="shared" si="1"/>
        <v>YS0000500200</v>
      </c>
      <c r="B2377" s="241" t="str">
        <f t="shared" si="2"/>
        <v>Copper Water Bottle Engraved with Yogeshwaraya Chant, 450 ml</v>
      </c>
      <c r="C2377" s="227">
        <f t="shared" si="3"/>
        <v>13.75</v>
      </c>
      <c r="D2377" s="246" t="s">
        <v>17622</v>
      </c>
      <c r="E2377" s="248">
        <v>165.0</v>
      </c>
      <c r="F2377" s="248">
        <v>5510.22</v>
      </c>
    </row>
    <row r="2378">
      <c r="A2378" s="241" t="str">
        <f t="shared" si="1"/>
        <v>YS0000500400</v>
      </c>
      <c r="B2378" s="241" t="str">
        <f t="shared" si="2"/>
        <v>Copper Water Bottle Engraved with Yogeshwaraya Chant, 950 ml</v>
      </c>
      <c r="C2378" s="227">
        <f t="shared" si="3"/>
        <v>13.58333333</v>
      </c>
      <c r="D2378" s="246" t="s">
        <v>17624</v>
      </c>
      <c r="E2378" s="248">
        <v>163.0</v>
      </c>
      <c r="F2378" s="248">
        <v>7315.0</v>
      </c>
    </row>
    <row r="2379">
      <c r="A2379" s="241" t="str">
        <f t="shared" si="1"/>
        <v>YS0000700000</v>
      </c>
      <c r="B2379" s="241" t="str">
        <f t="shared" si="2"/>
        <v>Copper Water Bottle Engraved with Sadhguru Quote, 700 ml</v>
      </c>
      <c r="C2379" s="227">
        <f t="shared" si="3"/>
        <v>15.16666667</v>
      </c>
      <c r="D2379" s="246" t="s">
        <v>17627</v>
      </c>
      <c r="E2379" s="248">
        <v>182.0</v>
      </c>
      <c r="F2379" s="248">
        <v>7270.94</v>
      </c>
    </row>
    <row r="2380">
      <c r="A2380" s="241" t="str">
        <f t="shared" si="1"/>
        <v>YS0000800000</v>
      </c>
      <c r="B2380" s="241" t="str">
        <f t="shared" si="2"/>
        <v>Small Copper Water Bottle With Sadhguru Quote, 500ml</v>
      </c>
      <c r="C2380" s="227">
        <f t="shared" si="3"/>
        <v>32.25</v>
      </c>
      <c r="D2380" s="246" t="s">
        <v>17629</v>
      </c>
      <c r="E2380" s="248">
        <v>387.0</v>
      </c>
      <c r="F2380" s="248">
        <v>13642.68</v>
      </c>
    </row>
    <row r="2381">
      <c r="A2381" s="241" t="str">
        <f t="shared" si="1"/>
        <v>YS0001000002</v>
      </c>
      <c r="B2381" s="241" t="str">
        <f t="shared" si="2"/>
        <v>Copper-Water-Bottle-Hammered</v>
      </c>
      <c r="C2381" s="227">
        <f t="shared" si="3"/>
        <v>54</v>
      </c>
      <c r="D2381" s="246" t="s">
        <v>17631</v>
      </c>
      <c r="E2381" s="248">
        <v>648.0</v>
      </c>
      <c r="F2381" s="248">
        <v>25501.4</v>
      </c>
    </row>
    <row r="2382">
      <c r="A2382" s="241" t="str">
        <f t="shared" si="1"/>
        <v>YS0001000002-USA</v>
      </c>
      <c r="B2382" s="241" t="str">
        <f t="shared" si="2"/>
        <v>Copper-Water-Bottle-Hammered - USA</v>
      </c>
      <c r="C2382" s="227">
        <f t="shared" si="3"/>
        <v>2.166666667</v>
      </c>
      <c r="D2382" s="246" t="s">
        <v>18377</v>
      </c>
      <c r="E2382" s="248">
        <v>26.0</v>
      </c>
      <c r="F2382" s="248">
        <v>970.73</v>
      </c>
    </row>
    <row r="2383">
      <c r="A2383" s="241" t="str">
        <f t="shared" si="1"/>
        <v>YS0001416900</v>
      </c>
      <c r="B2383" s="241" t="str">
        <f t="shared" si="2"/>
        <v>Sleek Copper Water Bottle Mystic Moon</v>
      </c>
      <c r="C2383" s="227">
        <f t="shared" si="3"/>
        <v>13.91666667</v>
      </c>
      <c r="D2383" s="246" t="s">
        <v>17632</v>
      </c>
      <c r="E2383" s="248">
        <v>167.0</v>
      </c>
      <c r="F2383" s="248">
        <v>5985.76</v>
      </c>
    </row>
    <row r="2384">
      <c r="A2384" s="241" t="str">
        <f t="shared" si="1"/>
        <v>YS0001417000</v>
      </c>
      <c r="B2384" s="241" t="str">
        <f t="shared" si="2"/>
        <v>Sleek Copper Water Bottle Mystic Moon - Black</v>
      </c>
      <c r="C2384" s="227">
        <f t="shared" si="3"/>
        <v>28.83333333</v>
      </c>
      <c r="D2384" s="246" t="s">
        <v>17633</v>
      </c>
      <c r="E2384" s="248">
        <v>346.0</v>
      </c>
      <c r="F2384" s="248">
        <v>13511.04</v>
      </c>
    </row>
    <row r="2385">
      <c r="A2385" s="241" t="str">
        <f t="shared" si="1"/>
        <v>YS0001516900</v>
      </c>
      <c r="B2385" s="241" t="str">
        <f t="shared" si="2"/>
        <v>Sadhguru Quote Copper Water Bottle</v>
      </c>
      <c r="C2385" s="227">
        <f t="shared" si="3"/>
        <v>12.58333333</v>
      </c>
      <c r="D2385" s="246" t="s">
        <v>17634</v>
      </c>
      <c r="E2385" s="248">
        <v>151.0</v>
      </c>
      <c r="F2385" s="248">
        <v>6062.58</v>
      </c>
    </row>
    <row r="2386">
      <c r="A2386" s="241" t="str">
        <f t="shared" si="1"/>
        <v>YS0001517000</v>
      </c>
      <c r="B2386" s="241" t="str">
        <f t="shared" si="2"/>
        <v>Sadhguru Quote Copper Water Bottle - Black</v>
      </c>
      <c r="C2386" s="227">
        <f t="shared" si="3"/>
        <v>14.41666667</v>
      </c>
      <c r="D2386" s="246" t="s">
        <v>17636</v>
      </c>
      <c r="E2386" s="248">
        <v>173.0</v>
      </c>
      <c r="F2386" s="248">
        <v>5946.31</v>
      </c>
    </row>
    <row r="2387">
      <c r="A2387" s="241" t="str">
        <f t="shared" si="1"/>
        <v>YS0002100002</v>
      </c>
      <c r="B2387" s="241" t="str">
        <f t="shared" si="2"/>
        <v>Isha-Water-Cup-Copper</v>
      </c>
      <c r="C2387" s="227">
        <f t="shared" si="3"/>
        <v>86.16666667</v>
      </c>
      <c r="D2387" s="246" t="s">
        <v>17638</v>
      </c>
      <c r="E2387" s="248">
        <v>1034.0</v>
      </c>
      <c r="F2387" s="248">
        <v>8071.23</v>
      </c>
    </row>
    <row r="2388">
      <c r="A2388" s="241" t="str">
        <f t="shared" si="1"/>
        <v>YS0002100002-USA</v>
      </c>
      <c r="B2388" s="241" t="str">
        <f t="shared" si="2"/>
        <v>Isha-Water-Cup-Copper - USA</v>
      </c>
      <c r="C2388" s="227">
        <f t="shared" si="3"/>
        <v>14.25</v>
      </c>
      <c r="D2388" s="246" t="s">
        <v>18378</v>
      </c>
      <c r="E2388" s="248">
        <v>171.0</v>
      </c>
      <c r="F2388" s="248">
        <v>1258.81</v>
      </c>
    </row>
    <row r="2389">
      <c r="A2389" s="241" t="str">
        <f t="shared" si="1"/>
        <v>YS0002400000</v>
      </c>
      <c r="B2389" s="241" t="str">
        <f t="shared" si="2"/>
        <v>Copper-Glasses</v>
      </c>
      <c r="C2389" s="227">
        <f t="shared" si="3"/>
        <v>0.4166666667</v>
      </c>
      <c r="D2389" s="246" t="s">
        <v>17640</v>
      </c>
      <c r="E2389" s="248">
        <v>5.0</v>
      </c>
      <c r="F2389" s="248">
        <v>75.0</v>
      </c>
    </row>
    <row r="2390">
      <c r="A2390" s="241" t="str">
        <f t="shared" si="1"/>
        <v>YS0002500000</v>
      </c>
      <c r="B2390" s="241" t="str">
        <f t="shared" si="2"/>
        <v>Isha-Pattern-Mug</v>
      </c>
      <c r="C2390" s="227">
        <f t="shared" si="3"/>
        <v>0.08333333333</v>
      </c>
      <c r="D2390" s="246" t="s">
        <v>17644</v>
      </c>
      <c r="E2390" s="248">
        <v>1.0</v>
      </c>
      <c r="F2390" s="248">
        <v>11.0</v>
      </c>
    </row>
    <row r="2391">
      <c r="A2391" s="241" t="str">
        <f t="shared" si="1"/>
        <v>YS0003000002</v>
      </c>
      <c r="B2391" s="241" t="str">
        <f t="shared" si="2"/>
        <v>Brass-Aum-Copper-Glass-Matte-Finish-Small</v>
      </c>
      <c r="C2391" s="227">
        <f t="shared" si="3"/>
        <v>55.83333333</v>
      </c>
      <c r="D2391" s="246" t="s">
        <v>17646</v>
      </c>
      <c r="E2391" s="248">
        <v>670.0</v>
      </c>
      <c r="F2391" s="248">
        <v>6395.3</v>
      </c>
    </row>
    <row r="2392">
      <c r="A2392" s="241" t="str">
        <f t="shared" si="1"/>
        <v>YS0003200002</v>
      </c>
      <c r="B2392" s="241" t="str">
        <f t="shared" si="2"/>
        <v>Adiyogi-Glass-Small-Set-Of-2</v>
      </c>
      <c r="C2392" s="227">
        <f t="shared" si="3"/>
        <v>3.916666667</v>
      </c>
      <c r="D2392" s="246" t="s">
        <v>17648</v>
      </c>
      <c r="E2392" s="248">
        <v>47.0</v>
      </c>
      <c r="F2392" s="248">
        <v>1023.0</v>
      </c>
    </row>
    <row r="2393">
      <c r="A2393" s="241" t="str">
        <f t="shared" si="1"/>
        <v>YS0003300002</v>
      </c>
      <c r="B2393" s="241" t="str">
        <f t="shared" si="2"/>
        <v>Rally-for-Rivers-Glass-Small-Set-Of-2</v>
      </c>
      <c r="C2393" s="227">
        <f t="shared" si="3"/>
        <v>3.25</v>
      </c>
      <c r="D2393" s="246" t="s">
        <v>17652</v>
      </c>
      <c r="E2393" s="248">
        <v>39.0</v>
      </c>
      <c r="F2393" s="248">
        <v>825.0</v>
      </c>
    </row>
    <row r="2394">
      <c r="A2394" s="241" t="str">
        <f t="shared" si="1"/>
        <v>YS0003400002</v>
      </c>
      <c r="B2394" s="241" t="str">
        <f t="shared" si="2"/>
        <v>Mystic-Moon-Glass-Small-Set-Of-2</v>
      </c>
      <c r="C2394" s="227">
        <f t="shared" si="3"/>
        <v>0.8333333333</v>
      </c>
      <c r="D2394" s="246" t="s">
        <v>17656</v>
      </c>
      <c r="E2394" s="248">
        <v>10.0</v>
      </c>
      <c r="F2394" s="248">
        <v>198.0</v>
      </c>
    </row>
    <row r="2395">
      <c r="A2395" s="241" t="str">
        <f t="shared" si="1"/>
        <v>YS0004400000</v>
      </c>
      <c r="B2395" s="241" t="str">
        <f t="shared" si="2"/>
        <v>Icons of Isha Copper Mug</v>
      </c>
      <c r="C2395" s="227">
        <f t="shared" si="3"/>
        <v>0.25</v>
      </c>
      <c r="D2395" s="246" t="s">
        <v>17665</v>
      </c>
      <c r="E2395" s="248">
        <v>3.0</v>
      </c>
      <c r="F2395" s="248">
        <v>47.66</v>
      </c>
    </row>
    <row r="2396">
      <c r="A2396" s="241" t="str">
        <f t="shared" si="1"/>
        <v>YS0004800000</v>
      </c>
      <c r="B2396" s="241" t="str">
        <f t="shared" si="2"/>
        <v>Isha-Water-Jug-SS-Copper-48oz.</v>
      </c>
      <c r="C2396" s="227">
        <f t="shared" si="3"/>
        <v>14.33333333</v>
      </c>
      <c r="D2396" s="246" t="s">
        <v>17667</v>
      </c>
      <c r="E2396" s="248">
        <v>172.0</v>
      </c>
      <c r="F2396" s="248">
        <v>5860.93</v>
      </c>
    </row>
    <row r="2397">
      <c r="A2397" s="241" t="str">
        <f t="shared" si="1"/>
        <v>YS0004900002</v>
      </c>
      <c r="B2397" s="241" t="str">
        <f t="shared" si="2"/>
        <v>Hammered-Copper-Water-Storage-Pot</v>
      </c>
      <c r="C2397" s="227">
        <f t="shared" si="3"/>
        <v>26.08333333</v>
      </c>
      <c r="D2397" s="246" t="s">
        <v>17668</v>
      </c>
      <c r="E2397" s="248">
        <v>313.0</v>
      </c>
      <c r="F2397" s="248">
        <v>32800.0</v>
      </c>
    </row>
    <row r="2398">
      <c r="A2398" s="241" t="str">
        <f t="shared" si="1"/>
        <v>YS0005400200</v>
      </c>
      <c r="B2398" s="241" t="str">
        <f t="shared" si="2"/>
        <v>Jeevarasam-Pot-Small</v>
      </c>
      <c r="C2398" s="227">
        <f t="shared" si="3"/>
        <v>8.5</v>
      </c>
      <c r="D2398" s="246" t="s">
        <v>17671</v>
      </c>
      <c r="E2398" s="248">
        <v>102.0</v>
      </c>
      <c r="F2398" s="248">
        <v>10982.82</v>
      </c>
    </row>
    <row r="2399">
      <c r="A2399" s="241" t="str">
        <f t="shared" si="1"/>
        <v>YS0005400400</v>
      </c>
      <c r="B2399" s="241" t="str">
        <f t="shared" si="2"/>
        <v>Jeevarasam-Pot-Big</v>
      </c>
      <c r="C2399" s="227">
        <f t="shared" si="3"/>
        <v>2.25</v>
      </c>
      <c r="D2399" s="246" t="s">
        <v>17672</v>
      </c>
      <c r="E2399" s="248">
        <v>27.0</v>
      </c>
      <c r="F2399" s="248">
        <v>5265.0</v>
      </c>
    </row>
    <row r="2400">
      <c r="A2400" s="241" t="str">
        <f t="shared" si="1"/>
        <v>YS0005400400-USA</v>
      </c>
      <c r="B2400" s="241" t="str">
        <f t="shared" si="2"/>
        <v>Jeevarasam-Pot-Big - USA</v>
      </c>
      <c r="C2400" s="227">
        <f t="shared" si="3"/>
        <v>1.916666667</v>
      </c>
      <c r="D2400" s="246" t="s">
        <v>18379</v>
      </c>
      <c r="E2400" s="248">
        <v>23.0</v>
      </c>
      <c r="F2400" s="248">
        <v>3968.11</v>
      </c>
    </row>
    <row r="2401">
      <c r="A2401" s="241" t="str">
        <f t="shared" si="1"/>
        <v>YS0005500200</v>
      </c>
      <c r="B2401" s="241" t="str">
        <f t="shared" si="2"/>
        <v>Jeevarasam-Pot-Plate-Small</v>
      </c>
      <c r="C2401" s="227">
        <f t="shared" si="3"/>
        <v>10.08333333</v>
      </c>
      <c r="D2401" s="246" t="s">
        <v>17673</v>
      </c>
      <c r="E2401" s="248">
        <v>121.0</v>
      </c>
      <c r="F2401" s="248">
        <v>1906.96</v>
      </c>
    </row>
    <row r="2402">
      <c r="A2402" s="241" t="str">
        <f t="shared" si="1"/>
        <v>YS0005500400</v>
      </c>
      <c r="B2402" s="241" t="str">
        <f t="shared" si="2"/>
        <v>Jeevarasam-Pot-Plate-Big</v>
      </c>
      <c r="C2402" s="227">
        <f t="shared" si="3"/>
        <v>3.75</v>
      </c>
      <c r="D2402" s="246" t="s">
        <v>17674</v>
      </c>
      <c r="E2402" s="248">
        <v>45.0</v>
      </c>
      <c r="F2402" s="248">
        <v>1044.0</v>
      </c>
    </row>
    <row r="2403">
      <c r="A2403" s="241" t="str">
        <f t="shared" si="1"/>
        <v>YS0005500400-USA</v>
      </c>
      <c r="B2403" s="241" t="str">
        <f t="shared" si="2"/>
        <v>Jeevarasam-Pot-Plate-Big - USA</v>
      </c>
      <c r="C2403" s="227">
        <f t="shared" si="3"/>
        <v>1.333333333</v>
      </c>
      <c r="D2403" s="246" t="s">
        <v>18380</v>
      </c>
      <c r="E2403" s="248">
        <v>16.0</v>
      </c>
      <c r="F2403" s="248">
        <v>321.28</v>
      </c>
    </row>
    <row r="2404">
      <c r="A2404" s="243" t="str">
        <f t="shared" si="1"/>
        <v>YS0005703802</v>
      </c>
      <c r="B2404" s="243" t="str">
        <f t="shared" si="2"/>
        <v>Isha-Water-Jug-Hammered-Copper</v>
      </c>
      <c r="C2404" s="227">
        <f t="shared" si="3"/>
        <v>29.66666667</v>
      </c>
      <c r="D2404" s="246" t="s">
        <v>17675</v>
      </c>
      <c r="E2404" s="248">
        <v>356.0</v>
      </c>
      <c r="F2404" s="248">
        <v>15075.89</v>
      </c>
    </row>
    <row r="2405">
      <c r="A2405" s="243" t="str">
        <f t="shared" si="1"/>
        <v>YS0005703802-USA</v>
      </c>
      <c r="B2405" s="243" t="str">
        <f t="shared" si="2"/>
        <v>Isha-Water-Jug-Hammered-Copper - USA</v>
      </c>
      <c r="C2405" s="227">
        <f t="shared" si="3"/>
        <v>3.083333333</v>
      </c>
      <c r="D2405" s="246" t="s">
        <v>18381</v>
      </c>
      <c r="E2405" s="248">
        <v>37.0</v>
      </c>
      <c r="F2405" s="248">
        <v>1345.32</v>
      </c>
    </row>
    <row r="2406">
      <c r="A2406" s="243" t="str">
        <f t="shared" si="1"/>
        <v>YS0006400000</v>
      </c>
      <c r="B2406" s="243" t="str">
        <f t="shared" si="2"/>
        <v>Guru-Puja-Kit-Brass</v>
      </c>
      <c r="C2406" s="227">
        <f t="shared" si="3"/>
        <v>30.58333333</v>
      </c>
      <c r="D2406" s="246" t="s">
        <v>17676</v>
      </c>
      <c r="E2406" s="248">
        <v>367.0</v>
      </c>
      <c r="F2406" s="248">
        <v>8954.28</v>
      </c>
    </row>
    <row r="2407">
      <c r="A2407" s="243" t="str">
        <f t="shared" si="1"/>
        <v>YS0007000000</v>
      </c>
      <c r="B2407" s="243" t="str">
        <f t="shared" si="2"/>
        <v>Small lamp</v>
      </c>
      <c r="C2407" s="227">
        <f t="shared" si="3"/>
        <v>60.66666667</v>
      </c>
      <c r="D2407" s="246" t="s">
        <v>17677</v>
      </c>
      <c r="E2407" s="248">
        <v>728.0</v>
      </c>
      <c r="F2407" s="248">
        <v>6205.3</v>
      </c>
    </row>
    <row r="2408">
      <c r="A2408" s="243" t="str">
        <f t="shared" si="1"/>
        <v>YS0007200200</v>
      </c>
      <c r="B2408" s="243" t="str">
        <f t="shared" si="2"/>
        <v>Sannidhi-Sutra</v>
      </c>
      <c r="C2408" s="227">
        <f t="shared" si="3"/>
        <v>0.8333333333</v>
      </c>
      <c r="D2408" s="246" t="s">
        <v>17678</v>
      </c>
      <c r="E2408" s="248">
        <v>10.0</v>
      </c>
      <c r="F2408" s="248">
        <v>50.0</v>
      </c>
    </row>
    <row r="2409">
      <c r="A2409" s="243" t="str">
        <f t="shared" si="1"/>
        <v>YS0007200400</v>
      </c>
      <c r="B2409" s="243" t="str">
        <f t="shared" si="2"/>
        <v>Sannidhi-Sutra-Mercury</v>
      </c>
      <c r="C2409" s="227">
        <f t="shared" si="3"/>
        <v>0.25</v>
      </c>
      <c r="D2409" s="246" t="s">
        <v>17679</v>
      </c>
      <c r="E2409" s="248">
        <v>3.0</v>
      </c>
      <c r="F2409" s="248">
        <v>15.0</v>
      </c>
    </row>
    <row r="2410">
      <c r="A2410" s="243" t="str">
        <f t="shared" si="1"/>
        <v>YS0007400000</v>
      </c>
      <c r="B2410" s="243" t="str">
        <f t="shared" si="2"/>
        <v>Bhuta Shudhi Vastram</v>
      </c>
      <c r="C2410" s="227">
        <f t="shared" si="3"/>
        <v>76.83333333</v>
      </c>
      <c r="D2410" s="246" t="s">
        <v>17680</v>
      </c>
      <c r="E2410" s="248">
        <v>922.0</v>
      </c>
      <c r="F2410" s="248">
        <v>2007.4</v>
      </c>
    </row>
    <row r="2411">
      <c r="A2411" s="243" t="str">
        <f t="shared" si="1"/>
        <v>YS0007500000</v>
      </c>
      <c r="B2411" s="243" t="str">
        <f t="shared" si="2"/>
        <v>Camphor-Bhuta-Shuddhi-3-month-supply</v>
      </c>
      <c r="C2411" s="227">
        <f t="shared" si="3"/>
        <v>199</v>
      </c>
      <c r="D2411" s="246" t="s">
        <v>17681</v>
      </c>
      <c r="E2411" s="248">
        <v>2388.0</v>
      </c>
      <c r="F2411" s="248">
        <v>46260.99</v>
      </c>
    </row>
    <row r="2412">
      <c r="A2412" s="243" t="str">
        <f t="shared" si="1"/>
        <v>YS0007600000</v>
      </c>
      <c r="B2412" s="243" t="str">
        <f t="shared" si="2"/>
        <v>Jala-Neti-Pot-Isha-Logo</v>
      </c>
      <c r="C2412" s="227">
        <f t="shared" si="3"/>
        <v>44.08333333</v>
      </c>
      <c r="D2412" s="246" t="s">
        <v>17682</v>
      </c>
      <c r="E2412" s="248">
        <v>529.0</v>
      </c>
      <c r="F2412" s="248">
        <v>8850.82</v>
      </c>
    </row>
    <row r="2413">
      <c r="A2413" s="243" t="str">
        <f t="shared" si="1"/>
        <v>YS0007817000</v>
      </c>
      <c r="B2413" s="243" t="str">
        <f t="shared" si="2"/>
        <v>Bhuta Shudhi Incomplete Kit</v>
      </c>
      <c r="C2413" s="227">
        <f t="shared" si="3"/>
        <v>2.083333333</v>
      </c>
      <c r="D2413" s="246" t="s">
        <v>17683</v>
      </c>
      <c r="E2413" s="248">
        <v>25.0</v>
      </c>
      <c r="F2413" s="248">
        <v>1174.0</v>
      </c>
    </row>
    <row r="2414">
      <c r="A2414" s="243" t="str">
        <f t="shared" si="1"/>
        <v>YS0007900000</v>
      </c>
      <c r="B2414" s="243" t="str">
        <f t="shared" si="2"/>
        <v>Cotton-Bag-Bhuta-Shudhi</v>
      </c>
      <c r="C2414" s="227">
        <f t="shared" si="3"/>
        <v>0.75</v>
      </c>
      <c r="D2414" s="246" t="s">
        <v>17684</v>
      </c>
      <c r="E2414" s="248">
        <v>9.0</v>
      </c>
      <c r="F2414" s="248">
        <v>135.0</v>
      </c>
    </row>
    <row r="2415">
      <c r="A2415" s="243" t="str">
        <f t="shared" si="1"/>
        <v>YS0008305502</v>
      </c>
      <c r="B2415" s="243" t="str">
        <f t="shared" si="2"/>
        <v>Bhoomi-Bhuta-Shuddhi-3-month-supply</v>
      </c>
      <c r="C2415" s="227">
        <f t="shared" si="3"/>
        <v>205.3333333</v>
      </c>
      <c r="D2415" s="246" t="s">
        <v>17685</v>
      </c>
      <c r="E2415" s="248">
        <v>2464.0</v>
      </c>
      <c r="F2415" s="248">
        <v>53935.48</v>
      </c>
    </row>
    <row r="2416">
      <c r="A2416" s="243" t="str">
        <f t="shared" si="1"/>
        <v>YS0008416900</v>
      </c>
      <c r="B2416" s="243" t="str">
        <f t="shared" si="2"/>
        <v>Gents-Shivanga-pooja-kit-with-Rudraksha-pendant</v>
      </c>
      <c r="C2416" s="227">
        <f t="shared" si="3"/>
        <v>31</v>
      </c>
      <c r="D2416" s="246" t="s">
        <v>17686</v>
      </c>
      <c r="E2416" s="248">
        <v>372.0</v>
      </c>
      <c r="F2416" s="248">
        <v>9282.21</v>
      </c>
    </row>
    <row r="2417">
      <c r="A2417" s="243" t="str">
        <f t="shared" si="1"/>
        <v>YS0008417000</v>
      </c>
      <c r="B2417" s="243" t="str">
        <f t="shared" si="2"/>
        <v>Gents-Shivanga-pooja-kit-without-Rudraksha-pendant</v>
      </c>
      <c r="C2417" s="227">
        <f t="shared" si="3"/>
        <v>4.083333333</v>
      </c>
      <c r="D2417" s="246" t="s">
        <v>17687</v>
      </c>
      <c r="E2417" s="248">
        <v>49.0</v>
      </c>
      <c r="F2417" s="248">
        <v>964.33</v>
      </c>
    </row>
    <row r="2418">
      <c r="A2418" s="243" t="str">
        <f t="shared" si="1"/>
        <v>YS0008500000</v>
      </c>
      <c r="B2418" s="243" t="str">
        <f t="shared" si="2"/>
        <v>PanchaBhuthaKriya Kit</v>
      </c>
      <c r="C2418" s="227">
        <f t="shared" si="3"/>
        <v>13.16666667</v>
      </c>
      <c r="D2418" s="246" t="s">
        <v>17688</v>
      </c>
      <c r="E2418" s="248">
        <v>158.0</v>
      </c>
      <c r="F2418" s="248">
        <v>3950.0</v>
      </c>
    </row>
    <row r="2419">
      <c r="A2419" s="243" t="str">
        <f t="shared" si="1"/>
        <v>YS0008616600</v>
      </c>
      <c r="B2419" s="243" t="str">
        <f t="shared" si="2"/>
        <v>Bhairavi-Sadhana-Kit</v>
      </c>
      <c r="C2419" s="227">
        <f t="shared" si="3"/>
        <v>52.58333333</v>
      </c>
      <c r="D2419" s="246" t="s">
        <v>17690</v>
      </c>
      <c r="E2419" s="248">
        <v>631.0</v>
      </c>
      <c r="F2419" s="248">
        <v>6227.38</v>
      </c>
    </row>
    <row r="2420">
      <c r="A2420" s="243" t="str">
        <f t="shared" si="1"/>
        <v>YS0008800000</v>
      </c>
      <c r="B2420" s="243" t="str">
        <f t="shared" si="2"/>
        <v>Backrest-with-Isha-Logo</v>
      </c>
      <c r="C2420" s="227">
        <f t="shared" si="3"/>
        <v>85.33333333</v>
      </c>
      <c r="D2420" s="246" t="s">
        <v>17691</v>
      </c>
      <c r="E2420" s="248">
        <v>1024.0</v>
      </c>
      <c r="F2420" s="248">
        <v>64330.0</v>
      </c>
    </row>
    <row r="2421">
      <c r="A2421" s="243" t="str">
        <f t="shared" si="1"/>
        <v>YS0008800006</v>
      </c>
      <c r="B2421" s="243" t="str">
        <f t="shared" si="2"/>
        <v>Backrest-with-Isha-Logo</v>
      </c>
      <c r="C2421" s="227">
        <f t="shared" si="3"/>
        <v>0.1666666667</v>
      </c>
      <c r="D2421" s="246" t="s">
        <v>18382</v>
      </c>
      <c r="E2421" s="248">
        <v>2.0</v>
      </c>
      <c r="F2421" s="248">
        <v>110.0</v>
      </c>
    </row>
    <row r="2422">
      <c r="A2422" s="243" t="str">
        <f t="shared" si="1"/>
        <v>YS0009000000</v>
      </c>
      <c r="B2422" s="243" t="str">
        <f t="shared" si="2"/>
        <v>Eye Wash Cup</v>
      </c>
      <c r="C2422" s="227">
        <f t="shared" si="3"/>
        <v>1.583333333</v>
      </c>
      <c r="D2422" s="246" t="s">
        <v>17700</v>
      </c>
      <c r="E2422" s="248">
        <v>19.0</v>
      </c>
      <c r="F2422" s="248">
        <v>570.0</v>
      </c>
    </row>
    <row r="2423">
      <c r="A2423" s="243" t="str">
        <f t="shared" si="1"/>
        <v>YS0009300000</v>
      </c>
      <c r="B2423" s="243" t="str">
        <f t="shared" si="2"/>
        <v>Organic Kriya Cushion</v>
      </c>
      <c r="C2423" s="227">
        <f t="shared" si="3"/>
        <v>102.4166667</v>
      </c>
      <c r="D2423" s="246" t="s">
        <v>17701</v>
      </c>
      <c r="E2423" s="248">
        <v>1229.0</v>
      </c>
      <c r="F2423" s="248">
        <v>14591.27</v>
      </c>
    </row>
    <row r="2424">
      <c r="A2424" s="243" t="str">
        <f t="shared" si="1"/>
        <v>YS0009400000</v>
      </c>
      <c r="B2424" s="243" t="str">
        <f t="shared" si="2"/>
        <v>Organic-Yoga-Mat-Cover</v>
      </c>
      <c r="C2424" s="227">
        <f t="shared" si="3"/>
        <v>14.75</v>
      </c>
      <c r="D2424" s="246" t="s">
        <v>17702</v>
      </c>
      <c r="E2424" s="248">
        <v>177.0</v>
      </c>
      <c r="F2424" s="248">
        <v>1051.32</v>
      </c>
    </row>
    <row r="2425">
      <c r="A2425" s="243" t="str">
        <f t="shared" si="1"/>
        <v>YS0009500000</v>
      </c>
      <c r="B2425" s="243" t="str">
        <f t="shared" si="2"/>
        <v>Mystical Kriya Cushion</v>
      </c>
      <c r="C2425" s="227">
        <f t="shared" si="3"/>
        <v>22.41666667</v>
      </c>
      <c r="D2425" s="246" t="s">
        <v>17704</v>
      </c>
      <c r="E2425" s="248">
        <v>269.0</v>
      </c>
      <c r="F2425" s="248">
        <v>4113.3</v>
      </c>
    </row>
    <row r="2426">
      <c r="A2426" s="243" t="str">
        <f t="shared" si="1"/>
        <v>YS0009500000-USA</v>
      </c>
      <c r="B2426" s="243" t="str">
        <f t="shared" si="2"/>
        <v>Mystical Kriya Cushion - USA</v>
      </c>
      <c r="C2426" s="227">
        <f t="shared" si="3"/>
        <v>0.08333333333</v>
      </c>
      <c r="D2426" s="246" t="s">
        <v>18383</v>
      </c>
      <c r="E2426" s="248">
        <v>1.0</v>
      </c>
      <c r="F2426" s="248">
        <v>15.0</v>
      </c>
    </row>
    <row r="2427">
      <c r="A2427" s="243" t="str">
        <f t="shared" si="1"/>
        <v>YS0009600000</v>
      </c>
      <c r="B2427" s="243" t="str">
        <f t="shared" si="2"/>
        <v>Mystical-Yoga-Mat-Cover</v>
      </c>
      <c r="C2427" s="227">
        <f t="shared" si="3"/>
        <v>9.416666667</v>
      </c>
      <c r="D2427" s="246" t="s">
        <v>17706</v>
      </c>
      <c r="E2427" s="248">
        <v>113.0</v>
      </c>
      <c r="F2427" s="248">
        <v>801.0</v>
      </c>
    </row>
    <row r="2428">
      <c r="A2428" s="243" t="str">
        <f t="shared" si="1"/>
        <v>YS0009700000</v>
      </c>
      <c r="B2428" s="243" t="str">
        <f t="shared" si="2"/>
        <v>Natural Kriya Cushion</v>
      </c>
      <c r="C2428" s="227">
        <f t="shared" si="3"/>
        <v>0.5</v>
      </c>
      <c r="D2428" s="246" t="s">
        <v>17708</v>
      </c>
      <c r="E2428" s="248">
        <v>6.0</v>
      </c>
      <c r="F2428" s="248">
        <v>80.24</v>
      </c>
    </row>
    <row r="2429">
      <c r="A2429" s="243" t="str">
        <f t="shared" si="1"/>
        <v>YS0009800000</v>
      </c>
      <c r="B2429" s="243" t="str">
        <f t="shared" si="2"/>
        <v>Natural-Yoga-Mat-Cover</v>
      </c>
      <c r="C2429" s="227">
        <f t="shared" si="3"/>
        <v>8.5</v>
      </c>
      <c r="D2429" s="246" t="s">
        <v>17710</v>
      </c>
      <c r="E2429" s="248">
        <v>102.0</v>
      </c>
      <c r="F2429" s="248">
        <v>726.0</v>
      </c>
    </row>
    <row r="2430">
      <c r="A2430" s="243" t="str">
        <f t="shared" si="1"/>
        <v>YS0009900000</v>
      </c>
      <c r="B2430" s="243" t="str">
        <f t="shared" si="2"/>
        <v>Indian Experience Kriya Cushion</v>
      </c>
      <c r="C2430" s="227">
        <f t="shared" si="3"/>
        <v>58.58333333</v>
      </c>
      <c r="D2430" s="246" t="s">
        <v>17712</v>
      </c>
      <c r="E2430" s="248">
        <v>703.0</v>
      </c>
      <c r="F2430" s="248">
        <v>10243.72</v>
      </c>
    </row>
    <row r="2431">
      <c r="A2431" s="243" t="str">
        <f t="shared" si="1"/>
        <v>YS0009900000-USA</v>
      </c>
      <c r="B2431" s="243" t="str">
        <f t="shared" si="2"/>
        <v>Indian Experience Kriya Cushion - USA</v>
      </c>
      <c r="C2431" s="227">
        <f t="shared" si="3"/>
        <v>2</v>
      </c>
      <c r="D2431" s="246" t="s">
        <v>18384</v>
      </c>
      <c r="E2431" s="248">
        <v>24.0</v>
      </c>
      <c r="F2431" s="248">
        <v>352.27</v>
      </c>
    </row>
    <row r="2432">
      <c r="A2432" s="243" t="str">
        <f t="shared" si="1"/>
        <v>YS0010000000</v>
      </c>
      <c r="B2432" s="243" t="str">
        <f t="shared" si="2"/>
        <v>Indian-Experience-Yoga-Mat-Cover</v>
      </c>
      <c r="C2432" s="227">
        <f t="shared" si="3"/>
        <v>13.91666667</v>
      </c>
      <c r="D2432" s="246" t="s">
        <v>17714</v>
      </c>
      <c r="E2432" s="248">
        <v>167.0</v>
      </c>
      <c r="F2432" s="248">
        <v>1006.43</v>
      </c>
    </row>
    <row r="2433">
      <c r="A2433" s="243" t="str">
        <f t="shared" si="1"/>
        <v>YS0010100000</v>
      </c>
      <c r="B2433" s="243" t="str">
        <f t="shared" si="2"/>
        <v>Pancha Boota Kriya Cushion</v>
      </c>
      <c r="C2433" s="227">
        <f t="shared" si="3"/>
        <v>71.5</v>
      </c>
      <c r="D2433" s="246" t="s">
        <v>17716</v>
      </c>
      <c r="E2433" s="248">
        <v>858.0</v>
      </c>
      <c r="F2433" s="248">
        <v>13962.35</v>
      </c>
    </row>
    <row r="2434">
      <c r="A2434" s="243" t="str">
        <f t="shared" si="1"/>
        <v>YS0010200000</v>
      </c>
      <c r="B2434" s="243" t="str">
        <f t="shared" si="2"/>
        <v>Pancha-Bhutha-YogaMat-Cover</v>
      </c>
      <c r="C2434" s="227">
        <f t="shared" si="3"/>
        <v>13.16666667</v>
      </c>
      <c r="D2434" s="246" t="s">
        <v>17717</v>
      </c>
      <c r="E2434" s="248">
        <v>158.0</v>
      </c>
      <c r="F2434" s="248">
        <v>1050.57</v>
      </c>
    </row>
    <row r="2435">
      <c r="A2435" s="243" t="str">
        <f t="shared" si="1"/>
        <v>YS0010600000</v>
      </c>
      <c r="B2435" s="243" t="str">
        <f t="shared" si="2"/>
        <v>isha-carpets-orange</v>
      </c>
      <c r="C2435" s="227">
        <f t="shared" si="3"/>
        <v>0.08333333333</v>
      </c>
      <c r="D2435" s="246" t="s">
        <v>17719</v>
      </c>
      <c r="E2435" s="248">
        <v>1.0</v>
      </c>
      <c r="F2435" s="248">
        <v>125.0</v>
      </c>
    </row>
    <row r="2436">
      <c r="A2436" s="243" t="str">
        <f t="shared" si="1"/>
        <v>YS0010700000</v>
      </c>
      <c r="B2436" s="243" t="str">
        <f t="shared" si="2"/>
        <v>Meditation-Mat-Roll-up-Organic-Cotton-and-Dharba-Grass</v>
      </c>
      <c r="C2436" s="227">
        <f t="shared" si="3"/>
        <v>1.75</v>
      </c>
      <c r="D2436" s="246" t="s">
        <v>17722</v>
      </c>
      <c r="E2436" s="248">
        <v>21.0</v>
      </c>
      <c r="F2436" s="248">
        <v>1014.7</v>
      </c>
    </row>
    <row r="2437">
      <c r="A2437" s="243" t="str">
        <f t="shared" si="1"/>
        <v>YS0010800000</v>
      </c>
      <c r="B2437" s="243" t="str">
        <f t="shared" si="2"/>
        <v>Yoga-Mat-Cotton-Brown</v>
      </c>
      <c r="C2437" s="227">
        <f t="shared" si="3"/>
        <v>47.25</v>
      </c>
      <c r="D2437" s="246" t="s">
        <v>17726</v>
      </c>
      <c r="E2437" s="248">
        <v>567.0</v>
      </c>
      <c r="F2437" s="248">
        <v>25070.87</v>
      </c>
    </row>
    <row r="2438">
      <c r="A2438" s="243" t="str">
        <f t="shared" si="1"/>
        <v>YS0011600000</v>
      </c>
      <c r="B2438" s="243" t="str">
        <f t="shared" si="2"/>
        <v>Yoga-Mat-Organic-Cotton</v>
      </c>
      <c r="C2438" s="227">
        <f t="shared" si="3"/>
        <v>26.5</v>
      </c>
      <c r="D2438" s="246" t="s">
        <v>17727</v>
      </c>
      <c r="E2438" s="248">
        <v>318.0</v>
      </c>
      <c r="F2438" s="248">
        <v>14452.45</v>
      </c>
    </row>
    <row r="2439">
      <c r="A2439" s="243" t="str">
        <f t="shared" si="1"/>
        <v>YS0011600000-USA</v>
      </c>
      <c r="B2439" s="243" t="str">
        <f t="shared" si="2"/>
        <v>Yoga-Mat-Organic-Cotton - USA</v>
      </c>
      <c r="C2439" s="227">
        <f t="shared" si="3"/>
        <v>2</v>
      </c>
      <c r="D2439" s="246" t="s">
        <v>18385</v>
      </c>
      <c r="E2439" s="248">
        <v>24.0</v>
      </c>
      <c r="F2439" s="248">
        <v>959.0</v>
      </c>
    </row>
    <row r="2440">
      <c r="A2440" s="243" t="str">
        <f t="shared" si="1"/>
        <v>YS0011700000</v>
      </c>
      <c r="B2440" s="243" t="str">
        <f t="shared" si="2"/>
        <v>Organic Dharba Grass Meditation Mat</v>
      </c>
      <c r="C2440" s="227">
        <f t="shared" si="3"/>
        <v>109.0833333</v>
      </c>
      <c r="D2440" s="246" t="s">
        <v>17728</v>
      </c>
      <c r="E2440" s="248">
        <v>1309.0</v>
      </c>
      <c r="F2440" s="248">
        <v>62670.53</v>
      </c>
    </row>
    <row r="2441">
      <c r="A2441" s="243" t="str">
        <f t="shared" si="1"/>
        <v>YS0011900000</v>
      </c>
      <c r="B2441" s="243" t="str">
        <f t="shared" si="2"/>
        <v>Mystic Dharbha Grass Mat</v>
      </c>
      <c r="C2441" s="227">
        <f t="shared" si="3"/>
        <v>2</v>
      </c>
      <c r="D2441" s="246" t="s">
        <v>17729</v>
      </c>
      <c r="E2441" s="248">
        <v>24.0</v>
      </c>
      <c r="F2441" s="248">
        <v>1205.0</v>
      </c>
    </row>
    <row r="2442">
      <c r="A2442" s="243" t="str">
        <f t="shared" si="1"/>
        <v>YS0012500000</v>
      </c>
      <c r="B2442" s="243" t="str">
        <f t="shared" si="2"/>
        <v>Pancha Bhutha Dharbha Grass Meditation Mat</v>
      </c>
      <c r="C2442" s="227">
        <f t="shared" si="3"/>
        <v>3.75</v>
      </c>
      <c r="D2442" s="246" t="s">
        <v>17730</v>
      </c>
      <c r="E2442" s="248">
        <v>45.0</v>
      </c>
      <c r="F2442" s="248">
        <v>2178.0</v>
      </c>
    </row>
    <row r="2443">
      <c r="A2443" s="243" t="str">
        <f t="shared" si="1"/>
        <v>YS0013016900</v>
      </c>
      <c r="B2443" s="243" t="str">
        <f t="shared" si="2"/>
        <v>Handloom Cotton Rug Yoga Mat Blue Back Rubberized</v>
      </c>
      <c r="C2443" s="227">
        <f t="shared" si="3"/>
        <v>8.666666667</v>
      </c>
      <c r="D2443" s="246" t="s">
        <v>17731</v>
      </c>
      <c r="E2443" s="248">
        <v>104.0</v>
      </c>
      <c r="F2443" s="248">
        <v>4149.77</v>
      </c>
    </row>
    <row r="2444">
      <c r="A2444" s="243" t="str">
        <f t="shared" si="1"/>
        <v>YS0013100000</v>
      </c>
      <c r="B2444" s="243" t="str">
        <f t="shared" si="2"/>
        <v>Organic Rug Mat with Natural Dyed</v>
      </c>
      <c r="C2444" s="227">
        <f t="shared" si="3"/>
        <v>12.25</v>
      </c>
      <c r="D2444" s="246" t="s">
        <v>17732</v>
      </c>
      <c r="E2444" s="248">
        <v>147.0</v>
      </c>
      <c r="F2444" s="248">
        <v>7357.82</v>
      </c>
    </row>
    <row r="2445">
      <c r="A2445" s="243" t="str">
        <f t="shared" si="1"/>
        <v>YS0014016906</v>
      </c>
      <c r="B2445" s="243" t="str">
        <f t="shared" si="2"/>
        <v>Rubber-Jute-YogaMat-2mm-Orange</v>
      </c>
      <c r="C2445" s="227">
        <f t="shared" si="3"/>
        <v>0.75</v>
      </c>
      <c r="D2445" s="246" t="s">
        <v>17734</v>
      </c>
      <c r="E2445" s="248">
        <v>9.0</v>
      </c>
      <c r="F2445" s="248">
        <v>441.0</v>
      </c>
    </row>
    <row r="2446">
      <c r="A2446" s="243" t="str">
        <f t="shared" si="1"/>
        <v>YS0014017006</v>
      </c>
      <c r="B2446" s="243" t="str">
        <f t="shared" si="2"/>
        <v>Rubber-Jute-YogaMat-4mm-Blue</v>
      </c>
      <c r="C2446" s="227">
        <f t="shared" si="3"/>
        <v>0.4166666667</v>
      </c>
      <c r="D2446" s="246" t="s">
        <v>17738</v>
      </c>
      <c r="E2446" s="248">
        <v>5.0</v>
      </c>
      <c r="F2446" s="248">
        <v>295.0</v>
      </c>
    </row>
    <row r="2447">
      <c r="A2447" s="243" t="str">
        <f t="shared" si="1"/>
        <v>YS0014017106</v>
      </c>
      <c r="B2447" s="243" t="str">
        <f t="shared" si="2"/>
        <v>Rubber-Jute-YogaMat-4mm-Natural</v>
      </c>
      <c r="C2447" s="227">
        <f t="shared" si="3"/>
        <v>29</v>
      </c>
      <c r="D2447" s="246" t="s">
        <v>17742</v>
      </c>
      <c r="E2447" s="248">
        <v>348.0</v>
      </c>
      <c r="F2447" s="248">
        <v>18050.31</v>
      </c>
    </row>
    <row r="2448">
      <c r="A2448" s="243" t="str">
        <f t="shared" si="1"/>
        <v>YS0014017206</v>
      </c>
      <c r="B2448" s="243" t="str">
        <f t="shared" si="2"/>
        <v>Rubber-Jute-YogaMat-4mm-Purple</v>
      </c>
      <c r="C2448" s="227">
        <f t="shared" si="3"/>
        <v>1.166666667</v>
      </c>
      <c r="D2448" s="246" t="s">
        <v>17746</v>
      </c>
      <c r="E2448" s="248">
        <v>14.0</v>
      </c>
      <c r="F2448" s="248">
        <v>790.27</v>
      </c>
    </row>
    <row r="2449">
      <c r="A2449" s="243" t="str">
        <f t="shared" si="1"/>
        <v>YS0014100000</v>
      </c>
      <c r="B2449" s="243" t="str">
        <f t="shared" si="2"/>
        <v>Copper water bottle - Adiyogi</v>
      </c>
      <c r="C2449" s="227">
        <f t="shared" si="3"/>
        <v>59.25</v>
      </c>
      <c r="D2449" s="246" t="s">
        <v>18386</v>
      </c>
      <c r="E2449" s="248">
        <v>711.0</v>
      </c>
      <c r="F2449" s="248">
        <v>29163.51</v>
      </c>
    </row>
    <row r="2450">
      <c r="A2450" s="243" t="str">
        <f t="shared" si="1"/>
        <v>YS0014400006</v>
      </c>
      <c r="B2450" s="243" t="str">
        <f t="shared" si="2"/>
        <v>Rubber Jute Mat 4mm - 75" - Ocean</v>
      </c>
      <c r="C2450" s="227">
        <f t="shared" si="3"/>
        <v>13.16666667</v>
      </c>
      <c r="D2450" s="246" t="s">
        <v>17751</v>
      </c>
      <c r="E2450" s="248">
        <v>158.0</v>
      </c>
      <c r="F2450" s="248">
        <v>9087.4</v>
      </c>
    </row>
    <row r="2451">
      <c r="A2451" s="243" t="str">
        <f t="shared" si="1"/>
        <v>YS0014500006</v>
      </c>
      <c r="B2451" s="243" t="str">
        <f t="shared" si="2"/>
        <v>Rubber Jute Mat 2mm - 75" - Earth</v>
      </c>
      <c r="C2451" s="227">
        <f t="shared" si="3"/>
        <v>7.083333333</v>
      </c>
      <c r="D2451" s="246" t="s">
        <v>17753</v>
      </c>
      <c r="E2451" s="248">
        <v>85.0</v>
      </c>
      <c r="F2451" s="248">
        <v>4065.04</v>
      </c>
    </row>
    <row r="2452">
      <c r="A2452" s="243" t="str">
        <f t="shared" si="1"/>
        <v>YS0014600006</v>
      </c>
      <c r="B2452" s="243" t="str">
        <f t="shared" si="2"/>
        <v>Bhuta Shudhi Complete Kit</v>
      </c>
      <c r="C2452" s="227">
        <f t="shared" si="3"/>
        <v>98.91666667</v>
      </c>
      <c r="D2452" s="246" t="s">
        <v>17755</v>
      </c>
      <c r="E2452" s="248">
        <v>1187.0</v>
      </c>
      <c r="F2452" s="248">
        <v>37260.25</v>
      </c>
    </row>
    <row r="2453">
      <c r="A2453" s="243" t="str">
        <f t="shared" si="1"/>
        <v>YS0015100000</v>
      </c>
      <c r="B2453" s="243" t="str">
        <f t="shared" si="2"/>
        <v>Sutra and Bhoomi Kit - PBK</v>
      </c>
      <c r="C2453" s="227">
        <f t="shared" si="3"/>
        <v>4</v>
      </c>
      <c r="D2453" s="246" t="s">
        <v>17759</v>
      </c>
      <c r="E2453" s="248">
        <v>48.0</v>
      </c>
      <c r="F2453" s="248">
        <v>240.0</v>
      </c>
    </row>
    <row r="2454">
      <c r="A2454" s="243" t="str">
        <f t="shared" si="1"/>
        <v>YS0017000000</v>
      </c>
      <c r="B2454" s="243" t="str">
        <f t="shared" si="2"/>
        <v>Yellow Thread DL - PBK</v>
      </c>
      <c r="C2454" s="227">
        <f t="shared" si="3"/>
        <v>0.1666666667</v>
      </c>
      <c r="D2454" s="246" t="s">
        <v>17762</v>
      </c>
      <c r="E2454" s="248">
        <v>2.0</v>
      </c>
      <c r="F2454" s="248">
        <v>2.0</v>
      </c>
    </row>
    <row r="2455">
      <c r="A2455" s="243" t="str">
        <f t="shared" si="1"/>
        <v>YS0017300000</v>
      </c>
      <c r="B2455" s="243" t="str">
        <f t="shared" si="2"/>
        <v>Bhoomi for PBK</v>
      </c>
      <c r="C2455" s="227">
        <f t="shared" si="3"/>
        <v>0</v>
      </c>
      <c r="D2455" s="246" t="s">
        <v>17764</v>
      </c>
      <c r="E2455" s="248">
        <v>0.0</v>
      </c>
      <c r="F2455" s="248">
        <v>0.0</v>
      </c>
    </row>
    <row r="2456">
      <c r="A2456" s="243" t="str">
        <f t="shared" si="1"/>
        <v>YS0018016906</v>
      </c>
      <c r="B2456" s="243" t="str">
        <f t="shared" si="2"/>
        <v>Rubber Jute Mat 4mm - 75" - Ochre</v>
      </c>
      <c r="C2456" s="227">
        <f t="shared" si="3"/>
        <v>7.416666667</v>
      </c>
      <c r="D2456" s="246" t="s">
        <v>17765</v>
      </c>
      <c r="E2456" s="248">
        <v>89.0</v>
      </c>
      <c r="F2456" s="248">
        <v>4621.1</v>
      </c>
    </row>
    <row r="2457">
      <c r="A2457" s="243" t="str">
        <f t="shared" si="1"/>
        <v>YS0018017006</v>
      </c>
      <c r="B2457" s="243" t="str">
        <f t="shared" si="2"/>
        <v>Rubber Jute Mat 2mm - 75" - Sage</v>
      </c>
      <c r="C2457" s="227">
        <f t="shared" si="3"/>
        <v>7.083333333</v>
      </c>
      <c r="D2457" s="249" t="s">
        <v>17767</v>
      </c>
      <c r="E2457" s="59">
        <v>85.0</v>
      </c>
      <c r="F2457" s="2">
        <v>3866.2</v>
      </c>
    </row>
    <row r="2458">
      <c r="A2458" s="243" t="str">
        <f t="shared" si="1"/>
        <v>x002ry7gzp</v>
      </c>
      <c r="B2458" s="243" t="str">
        <f t="shared" si="2"/>
        <v>N95-Mask</v>
      </c>
      <c r="C2458" s="227">
        <f t="shared" si="3"/>
        <v>0.08333333333</v>
      </c>
      <c r="D2458" s="250" t="s">
        <v>18387</v>
      </c>
      <c r="E2458" s="59">
        <v>1.0</v>
      </c>
      <c r="F2458" s="2">
        <v>1.82</v>
      </c>
    </row>
    <row r="2459">
      <c r="A2459" s="243" t="str">
        <f t="shared" si="1"/>
        <v>#VALUE!</v>
      </c>
      <c r="B2459" s="243" t="str">
        <f t="shared" si="2"/>
        <v>#VALUE!</v>
      </c>
      <c r="C2459" s="227">
        <f t="shared" si="3"/>
        <v>10.66666667</v>
      </c>
      <c r="D2459" s="249" t="s">
        <v>18388</v>
      </c>
      <c r="E2459" s="59">
        <v>128.0</v>
      </c>
      <c r="F2459" s="2">
        <v>2149.8</v>
      </c>
    </row>
    <row r="2460">
      <c r="A2460" s="243" t="str">
        <f t="shared" si="1"/>
        <v>#VALUE!</v>
      </c>
      <c r="B2460" s="243" t="str">
        <f t="shared" si="2"/>
        <v>#VALUE!</v>
      </c>
      <c r="C2460" s="227">
        <f t="shared" si="3"/>
        <v>144.3333333</v>
      </c>
      <c r="D2460" s="250" t="s">
        <v>18389</v>
      </c>
      <c r="E2460" s="59">
        <v>1732.0</v>
      </c>
      <c r="F2460" s="2">
        <v>25980.0</v>
      </c>
    </row>
    <row r="2461">
      <c r="A2461" s="243" t="str">
        <f t="shared" si="1"/>
        <v>#VALUE!</v>
      </c>
      <c r="B2461" s="243" t="str">
        <f t="shared" si="2"/>
        <v>#VALUE!</v>
      </c>
      <c r="C2461" s="227">
        <f t="shared" si="3"/>
        <v>0.25</v>
      </c>
      <c r="D2461" s="249" t="s">
        <v>18390</v>
      </c>
      <c r="E2461" s="59">
        <v>3.0</v>
      </c>
      <c r="F2461" s="2">
        <v>41.01</v>
      </c>
    </row>
    <row r="2462">
      <c r="A2462" s="243" t="str">
        <f t="shared" si="1"/>
        <v>#VALUE!</v>
      </c>
      <c r="B2462" s="243" t="str">
        <f t="shared" si="2"/>
        <v>#VALUE!</v>
      </c>
      <c r="C2462" s="227">
        <f t="shared" si="3"/>
        <v>0.08333333333</v>
      </c>
      <c r="D2462" s="250" t="s">
        <v>18391</v>
      </c>
      <c r="E2462" s="59">
        <v>1.0</v>
      </c>
      <c r="F2462" s="2">
        <v>13.67</v>
      </c>
    </row>
    <row r="2463">
      <c r="A2463" s="243" t="str">
        <f t="shared" si="1"/>
        <v>#VALUE!</v>
      </c>
      <c r="B2463" s="243" t="str">
        <f t="shared" si="2"/>
        <v>#VALUE!</v>
      </c>
      <c r="C2463" s="227">
        <f t="shared" si="3"/>
        <v>0.08333333333</v>
      </c>
      <c r="D2463" s="249" t="s">
        <v>18392</v>
      </c>
      <c r="E2463" s="59">
        <v>1.0</v>
      </c>
      <c r="F2463" s="2">
        <v>13.67</v>
      </c>
    </row>
    <row r="2464">
      <c r="A2464" s="243" t="str">
        <f t="shared" si="1"/>
        <v>#VALUE!</v>
      </c>
      <c r="B2464" s="243" t="str">
        <f t="shared" si="2"/>
        <v>#VALUE!</v>
      </c>
      <c r="C2464" s="227">
        <f t="shared" si="3"/>
        <v>42.16666667</v>
      </c>
      <c r="D2464" s="250" t="s">
        <v>18393</v>
      </c>
      <c r="E2464" s="59">
        <v>506.0</v>
      </c>
      <c r="F2464" s="2">
        <v>7590.0</v>
      </c>
    </row>
    <row r="2465">
      <c r="A2465" s="243" t="str">
        <f t="shared" si="1"/>
        <v>#VALUE!</v>
      </c>
      <c r="B2465" s="243" t="str">
        <f t="shared" si="2"/>
        <v>#VALUE!</v>
      </c>
      <c r="C2465" s="227">
        <f t="shared" si="3"/>
        <v>0.25</v>
      </c>
      <c r="D2465" s="249" t="s">
        <v>18394</v>
      </c>
      <c r="E2465" s="59">
        <v>3.0</v>
      </c>
      <c r="F2465" s="2">
        <v>41.01</v>
      </c>
    </row>
    <row r="2466">
      <c r="A2466" s="243" t="str">
        <f t="shared" si="1"/>
        <v>#VALUE!</v>
      </c>
      <c r="B2466" s="243" t="str">
        <f t="shared" si="2"/>
        <v>#VALUE!</v>
      </c>
      <c r="C2466" s="227">
        <f t="shared" si="3"/>
        <v>0.25</v>
      </c>
      <c r="D2466" s="250" t="s">
        <v>18395</v>
      </c>
      <c r="E2466" s="59">
        <v>3.0</v>
      </c>
      <c r="F2466" s="2">
        <v>41.01</v>
      </c>
    </row>
    <row r="2467">
      <c r="A2467" s="243" t="str">
        <f t="shared" si="1"/>
        <v>#VALUE!</v>
      </c>
      <c r="B2467" s="243" t="str">
        <f t="shared" si="2"/>
        <v>#VALUE!</v>
      </c>
      <c r="C2467" s="227">
        <f t="shared" si="3"/>
        <v>0.1666666667</v>
      </c>
      <c r="D2467" s="249" t="s">
        <v>18396</v>
      </c>
      <c r="E2467" s="59">
        <v>2.0</v>
      </c>
      <c r="F2467" s="2">
        <v>27.34</v>
      </c>
    </row>
    <row r="2468">
      <c r="A2468" s="243" t="str">
        <f t="shared" si="1"/>
        <v>#VALUE!</v>
      </c>
      <c r="B2468" s="243" t="str">
        <f t="shared" si="2"/>
        <v>#VALUE!</v>
      </c>
      <c r="C2468" s="227">
        <f t="shared" si="3"/>
        <v>0.08333333333</v>
      </c>
      <c r="D2468" s="250" t="s">
        <v>18397</v>
      </c>
      <c r="E2468" s="59">
        <v>1.0</v>
      </c>
      <c r="F2468" s="2">
        <v>13.67</v>
      </c>
    </row>
    <row r="2469">
      <c r="A2469" s="243" t="str">
        <f t="shared" si="1"/>
        <v>#VALUE!</v>
      </c>
      <c r="B2469" s="243" t="str">
        <f t="shared" si="2"/>
        <v>#VALUE!</v>
      </c>
      <c r="C2469" s="227">
        <f t="shared" si="3"/>
        <v>0.5</v>
      </c>
      <c r="D2469" s="249" t="s">
        <v>18398</v>
      </c>
      <c r="E2469" s="59">
        <v>6.0</v>
      </c>
      <c r="F2469" s="2">
        <v>0.0</v>
      </c>
    </row>
    <row r="2470">
      <c r="A2470" s="243" t="str">
        <f t="shared" si="1"/>
        <v>#VALUE!</v>
      </c>
      <c r="B2470" s="243" t="str">
        <f t="shared" si="2"/>
        <v>#VALUE!</v>
      </c>
      <c r="C2470" s="227">
        <f t="shared" si="3"/>
        <v>0.3333333333</v>
      </c>
      <c r="D2470" s="250" t="s">
        <v>18399</v>
      </c>
      <c r="E2470" s="59">
        <v>4.0</v>
      </c>
      <c r="F2470" s="2">
        <v>5.48</v>
      </c>
    </row>
    <row r="2471">
      <c r="A2471" s="243" t="str">
        <f t="shared" si="1"/>
        <v>#VALUE!</v>
      </c>
      <c r="B2471" s="243" t="str">
        <f t="shared" si="2"/>
        <v>#VALUE!</v>
      </c>
      <c r="C2471" s="227">
        <f t="shared" si="3"/>
        <v>0</v>
      </c>
      <c r="D2471" s="249" t="s">
        <v>18400</v>
      </c>
      <c r="E2471" s="59">
        <v>0.0</v>
      </c>
      <c r="F2471" s="2">
        <v>0.0</v>
      </c>
    </row>
    <row r="2472">
      <c r="A2472" s="243" t="str">
        <f t="shared" si="1"/>
        <v>#VALUE!</v>
      </c>
      <c r="B2472" s="243" t="str">
        <f t="shared" si="2"/>
        <v>#VALUE!</v>
      </c>
      <c r="C2472" s="227">
        <f t="shared" si="3"/>
        <v>0</v>
      </c>
      <c r="D2472" s="250" t="s">
        <v>18401</v>
      </c>
      <c r="E2472" s="59">
        <v>0.0</v>
      </c>
      <c r="F2472" s="2">
        <v>0.0</v>
      </c>
    </row>
    <row r="2473">
      <c r="A2473" s="243" t="str">
        <f t="shared" si="1"/>
        <v>#VALUE!</v>
      </c>
      <c r="B2473" s="243" t="str">
        <f t="shared" si="2"/>
        <v>#VALUE!</v>
      </c>
      <c r="C2473" s="227">
        <f t="shared" si="3"/>
        <v>0.1666666667</v>
      </c>
      <c r="D2473" s="249" t="s">
        <v>18402</v>
      </c>
      <c r="E2473" s="59">
        <v>2.0</v>
      </c>
      <c r="F2473" s="2">
        <v>18.0</v>
      </c>
    </row>
    <row r="2474">
      <c r="A2474" s="243" t="str">
        <f t="shared" si="1"/>
        <v>#VALUE!</v>
      </c>
      <c r="B2474" s="243" t="str">
        <f t="shared" si="2"/>
        <v>#VALUE!</v>
      </c>
      <c r="C2474" s="227">
        <f t="shared" si="3"/>
        <v>0</v>
      </c>
      <c r="D2474" s="250" t="s">
        <v>18403</v>
      </c>
      <c r="E2474" s="59">
        <v>0.0</v>
      </c>
      <c r="F2474" s="2">
        <v>0.0</v>
      </c>
    </row>
    <row r="2475">
      <c r="A2475" s="243" t="str">
        <f t="shared" si="1"/>
        <v>#VALUE!</v>
      </c>
      <c r="B2475" s="243" t="str">
        <f t="shared" si="2"/>
        <v>#VALUE!</v>
      </c>
      <c r="C2475" s="227">
        <f t="shared" si="3"/>
        <v>5.416666667</v>
      </c>
      <c r="D2475" s="249" t="s">
        <v>18404</v>
      </c>
      <c r="E2475" s="59">
        <v>65.0</v>
      </c>
      <c r="F2475" s="2">
        <v>780.0</v>
      </c>
    </row>
    <row r="2476">
      <c r="A2476" s="243" t="str">
        <f t="shared" si="1"/>
        <v>#VALUE!</v>
      </c>
      <c r="B2476" s="243" t="str">
        <f t="shared" si="2"/>
        <v>#VALUE!</v>
      </c>
      <c r="C2476" s="227">
        <f t="shared" si="3"/>
        <v>19.91666667</v>
      </c>
      <c r="D2476" s="250" t="s">
        <v>18405</v>
      </c>
      <c r="E2476" s="59">
        <v>239.0</v>
      </c>
      <c r="F2476" s="2">
        <v>1792.5</v>
      </c>
    </row>
    <row r="2477">
      <c r="A2477" s="243" t="str">
        <f t="shared" si="1"/>
        <v>#VALUE!</v>
      </c>
      <c r="B2477" s="243" t="str">
        <f t="shared" si="2"/>
        <v>#VALUE!</v>
      </c>
      <c r="C2477" s="227">
        <f t="shared" si="3"/>
        <v>8.416666667</v>
      </c>
      <c r="D2477" s="249" t="s">
        <v>18406</v>
      </c>
      <c r="E2477" s="59">
        <v>101.0</v>
      </c>
      <c r="F2477" s="2">
        <v>729.5</v>
      </c>
    </row>
    <row r="2478">
      <c r="A2478" s="243" t="str">
        <f t="shared" si="1"/>
        <v>#VALUE!</v>
      </c>
      <c r="B2478" s="243" t="str">
        <f t="shared" si="2"/>
        <v>#VALUE!</v>
      </c>
      <c r="C2478" s="227">
        <f t="shared" si="3"/>
        <v>31.91666667</v>
      </c>
      <c r="D2478" s="250" t="s">
        <v>18407</v>
      </c>
      <c r="E2478" s="59">
        <v>383.0</v>
      </c>
      <c r="F2478" s="2">
        <v>2681.0</v>
      </c>
    </row>
    <row r="2479">
      <c r="A2479" s="243" t="str">
        <f t="shared" si="1"/>
        <v>#VALUE!</v>
      </c>
      <c r="B2479" s="243" t="str">
        <f t="shared" si="2"/>
        <v>#VALUE!</v>
      </c>
      <c r="C2479" s="227">
        <f t="shared" si="3"/>
        <v>0.1666666667</v>
      </c>
      <c r="D2479" s="249" t="s">
        <v>17795</v>
      </c>
      <c r="E2479" s="59">
        <v>2.0</v>
      </c>
      <c r="F2479" s="2">
        <v>32.0</v>
      </c>
    </row>
    <row r="2480">
      <c r="A2480" s="243" t="str">
        <f t="shared" si="1"/>
        <v>#VALUE!</v>
      </c>
      <c r="B2480" s="243" t="str">
        <f t="shared" si="2"/>
        <v>#VALUE!</v>
      </c>
      <c r="C2480" s="227">
        <f t="shared" si="3"/>
        <v>0.25</v>
      </c>
      <c r="D2480" s="250" t="s">
        <v>18408</v>
      </c>
      <c r="E2480" s="59">
        <v>3.0</v>
      </c>
      <c r="F2480" s="2">
        <v>664.0</v>
      </c>
    </row>
    <row r="2481">
      <c r="A2481" s="243" t="str">
        <f t="shared" si="1"/>
        <v>#VALUE!</v>
      </c>
      <c r="B2481" s="243" t="str">
        <f t="shared" si="2"/>
        <v>#VALUE!</v>
      </c>
      <c r="C2481" s="227">
        <f t="shared" si="3"/>
        <v>0.08333333333</v>
      </c>
      <c r="D2481" s="249" t="s">
        <v>17807</v>
      </c>
      <c r="E2481" s="59">
        <v>1.0</v>
      </c>
      <c r="F2481" s="2">
        <v>5.0</v>
      </c>
    </row>
    <row r="2482">
      <c r="A2482" s="243" t="str">
        <f t="shared" si="1"/>
        <v>#VALUE!</v>
      </c>
      <c r="B2482" s="243" t="str">
        <f t="shared" si="2"/>
        <v>#VALUE!</v>
      </c>
      <c r="C2482" s="227">
        <f t="shared" si="3"/>
        <v>5</v>
      </c>
      <c r="D2482" s="250" t="s">
        <v>18409</v>
      </c>
      <c r="E2482" s="59">
        <v>60.0</v>
      </c>
      <c r="F2482" s="2">
        <v>952.5</v>
      </c>
    </row>
    <row r="2483">
      <c r="A2483" s="243" t="str">
        <f t="shared" si="1"/>
        <v>#VALUE!</v>
      </c>
      <c r="B2483" s="243" t="str">
        <f t="shared" si="2"/>
        <v>#VALUE!</v>
      </c>
      <c r="C2483" s="227">
        <f t="shared" si="3"/>
        <v>0</v>
      </c>
      <c r="D2483" s="251"/>
      <c r="E2483" s="60"/>
    </row>
    <row r="2484">
      <c r="A2484" s="243" t="str">
        <f t="shared" si="1"/>
        <v>#VALUE!</v>
      </c>
      <c r="B2484" s="243" t="str">
        <f t="shared" si="2"/>
        <v>#VALUE!</v>
      </c>
      <c r="C2484" s="227">
        <f t="shared" si="3"/>
        <v>0</v>
      </c>
      <c r="D2484" s="252"/>
      <c r="E2484" s="60"/>
    </row>
    <row r="2485">
      <c r="A2485" s="243" t="str">
        <f t="shared" si="1"/>
        <v>#VALUE!</v>
      </c>
      <c r="B2485" s="243" t="str">
        <f t="shared" si="2"/>
        <v>#VALUE!</v>
      </c>
      <c r="C2485" s="227">
        <f t="shared" si="3"/>
        <v>0</v>
      </c>
      <c r="D2485" s="251"/>
      <c r="E2485" s="60"/>
    </row>
    <row r="2486">
      <c r="A2486" s="243" t="str">
        <f t="shared" si="1"/>
        <v>#VALUE!</v>
      </c>
      <c r="B2486" s="243" t="str">
        <f t="shared" si="2"/>
        <v>#VALUE!</v>
      </c>
      <c r="C2486" s="227">
        <f t="shared" si="3"/>
        <v>0</v>
      </c>
      <c r="D2486" s="252"/>
      <c r="E2486" s="60"/>
    </row>
    <row r="2487">
      <c r="A2487" s="243" t="str">
        <f t="shared" si="1"/>
        <v>#VALUE!</v>
      </c>
      <c r="B2487" s="243" t="str">
        <f t="shared" si="2"/>
        <v>#VALUE!</v>
      </c>
      <c r="C2487" s="227">
        <f t="shared" si="3"/>
        <v>0</v>
      </c>
      <c r="D2487" s="251"/>
      <c r="E2487" s="60"/>
    </row>
    <row r="2488">
      <c r="A2488" s="243" t="str">
        <f t="shared" si="1"/>
        <v>#VALUE!</v>
      </c>
      <c r="B2488" s="243" t="str">
        <f t="shared" si="2"/>
        <v>#VALUE!</v>
      </c>
      <c r="C2488" s="227">
        <f t="shared" si="3"/>
        <v>0</v>
      </c>
      <c r="D2488" s="252"/>
      <c r="E2488" s="60"/>
    </row>
    <row r="2489">
      <c r="A2489" s="243" t="str">
        <f t="shared" si="1"/>
        <v>#VALUE!</v>
      </c>
      <c r="B2489" s="243" t="str">
        <f t="shared" si="2"/>
        <v>#VALUE!</v>
      </c>
      <c r="C2489" s="227">
        <f t="shared" si="3"/>
        <v>0</v>
      </c>
      <c r="D2489" s="251"/>
      <c r="E2489" s="60"/>
    </row>
    <row r="2490">
      <c r="A2490" s="243" t="str">
        <f t="shared" si="1"/>
        <v>#VALUE!</v>
      </c>
      <c r="B2490" s="243" t="str">
        <f t="shared" si="2"/>
        <v>#VALUE!</v>
      </c>
      <c r="C2490" s="227">
        <f t="shared" si="3"/>
        <v>0</v>
      </c>
      <c r="D2490" s="252"/>
      <c r="E2490" s="60"/>
    </row>
    <row r="2491">
      <c r="A2491" s="243" t="str">
        <f t="shared" si="1"/>
        <v>#VALUE!</v>
      </c>
      <c r="B2491" s="243" t="str">
        <f t="shared" si="2"/>
        <v>#VALUE!</v>
      </c>
      <c r="C2491" s="227">
        <f t="shared" si="3"/>
        <v>0</v>
      </c>
      <c r="D2491" s="251"/>
      <c r="E2491" s="60"/>
    </row>
    <row r="2492">
      <c r="A2492" s="243" t="str">
        <f t="shared" si="1"/>
        <v>#VALUE!</v>
      </c>
      <c r="B2492" s="243" t="str">
        <f t="shared" si="2"/>
        <v>#VALUE!</v>
      </c>
      <c r="C2492" s="227">
        <f t="shared" si="3"/>
        <v>0</v>
      </c>
      <c r="D2492" s="252"/>
      <c r="E2492" s="60"/>
    </row>
    <row r="2493">
      <c r="A2493" s="243" t="str">
        <f t="shared" si="1"/>
        <v>#VALUE!</v>
      </c>
      <c r="B2493" s="243" t="str">
        <f t="shared" si="2"/>
        <v>#VALUE!</v>
      </c>
      <c r="C2493" s="227">
        <f t="shared" si="3"/>
        <v>0</v>
      </c>
      <c r="D2493" s="251"/>
      <c r="E2493" s="60"/>
    </row>
    <row r="2494">
      <c r="A2494" s="243" t="str">
        <f t="shared" si="1"/>
        <v>#VALUE!</v>
      </c>
      <c r="B2494" s="243" t="str">
        <f t="shared" si="2"/>
        <v>#VALUE!</v>
      </c>
      <c r="C2494" s="227">
        <f t="shared" si="3"/>
        <v>0</v>
      </c>
      <c r="D2494" s="252"/>
      <c r="E2494" s="60"/>
    </row>
    <row r="2495">
      <c r="A2495" s="243" t="str">
        <f t="shared" si="1"/>
        <v>#VALUE!</v>
      </c>
      <c r="B2495" s="243" t="str">
        <f t="shared" si="2"/>
        <v>#VALUE!</v>
      </c>
      <c r="C2495" s="227">
        <f t="shared" si="3"/>
        <v>0</v>
      </c>
      <c r="D2495" s="251"/>
      <c r="E2495" s="60"/>
    </row>
    <row r="2496">
      <c r="A2496" s="243" t="str">
        <f t="shared" si="1"/>
        <v>#VALUE!</v>
      </c>
      <c r="B2496" s="243" t="str">
        <f t="shared" si="2"/>
        <v>#VALUE!</v>
      </c>
      <c r="C2496" s="227">
        <f t="shared" si="3"/>
        <v>0</v>
      </c>
      <c r="D2496" s="252"/>
      <c r="E2496" s="60"/>
    </row>
    <row r="2497">
      <c r="A2497" s="243" t="str">
        <f t="shared" si="1"/>
        <v>#VALUE!</v>
      </c>
      <c r="B2497" s="243" t="str">
        <f t="shared" si="2"/>
        <v>#VALUE!</v>
      </c>
      <c r="C2497" s="227">
        <f t="shared" si="3"/>
        <v>0</v>
      </c>
      <c r="D2497" s="251"/>
      <c r="E2497" s="60"/>
    </row>
    <row r="2498">
      <c r="A2498" s="243" t="str">
        <f t="shared" si="1"/>
        <v>#VALUE!</v>
      </c>
      <c r="B2498" s="243" t="str">
        <f t="shared" si="2"/>
        <v>#VALUE!</v>
      </c>
      <c r="C2498" s="227">
        <f t="shared" si="3"/>
        <v>0</v>
      </c>
      <c r="D2498" s="252"/>
      <c r="E2498" s="60"/>
    </row>
    <row r="2499">
      <c r="A2499" s="243" t="str">
        <f t="shared" si="1"/>
        <v>#VALUE!</v>
      </c>
      <c r="B2499" s="243" t="str">
        <f t="shared" si="2"/>
        <v>#VALUE!</v>
      </c>
      <c r="C2499" s="227">
        <f t="shared" si="3"/>
        <v>0</v>
      </c>
      <c r="D2499" s="251"/>
      <c r="E2499" s="60"/>
    </row>
    <row r="2500">
      <c r="A2500" s="243" t="str">
        <f t="shared" si="1"/>
        <v>#VALUE!</v>
      </c>
      <c r="B2500" s="243" t="str">
        <f t="shared" si="2"/>
        <v>#VALUE!</v>
      </c>
      <c r="C2500" s="227">
        <f t="shared" si="3"/>
        <v>0</v>
      </c>
      <c r="D2500" s="252"/>
      <c r="E2500" s="60"/>
    </row>
    <row r="2501">
      <c r="A2501" s="243" t="str">
        <f t="shared" si="1"/>
        <v>#VALUE!</v>
      </c>
      <c r="B2501" s="243" t="str">
        <f t="shared" si="2"/>
        <v>#VALUE!</v>
      </c>
      <c r="C2501" s="227">
        <f t="shared" si="3"/>
        <v>0</v>
      </c>
      <c r="D2501" s="251"/>
      <c r="E2501" s="60"/>
    </row>
    <row r="2502">
      <c r="A2502" s="243" t="str">
        <f t="shared" si="1"/>
        <v>#VALUE!</v>
      </c>
      <c r="B2502" s="243" t="str">
        <f t="shared" si="2"/>
        <v>#VALUE!</v>
      </c>
      <c r="C2502" s="227">
        <f t="shared" si="3"/>
        <v>0</v>
      </c>
      <c r="D2502" s="252"/>
      <c r="E2502" s="60"/>
    </row>
    <row r="2503">
      <c r="A2503" s="243" t="str">
        <f t="shared" si="1"/>
        <v>#VALUE!</v>
      </c>
      <c r="B2503" s="243" t="str">
        <f t="shared" si="2"/>
        <v>#VALUE!</v>
      </c>
      <c r="C2503" s="227">
        <f t="shared" si="3"/>
        <v>0</v>
      </c>
      <c r="D2503" s="251"/>
      <c r="E2503" s="60"/>
    </row>
    <row r="2504">
      <c r="A2504" s="243" t="str">
        <f t="shared" si="1"/>
        <v>#VALUE!</v>
      </c>
      <c r="B2504" s="243" t="str">
        <f t="shared" si="2"/>
        <v>#VALUE!</v>
      </c>
      <c r="C2504" s="227">
        <f t="shared" si="3"/>
        <v>0</v>
      </c>
      <c r="D2504" s="252"/>
      <c r="E2504" s="60"/>
    </row>
    <row r="2505">
      <c r="A2505" s="243" t="str">
        <f t="shared" si="1"/>
        <v>#VALUE!</v>
      </c>
      <c r="B2505" s="243" t="str">
        <f t="shared" si="2"/>
        <v>#VALUE!</v>
      </c>
      <c r="C2505" s="227">
        <f t="shared" si="3"/>
        <v>0</v>
      </c>
      <c r="D2505" s="251"/>
      <c r="E2505" s="60"/>
    </row>
    <row r="2506">
      <c r="A2506" s="243" t="str">
        <f t="shared" si="1"/>
        <v>#VALUE!</v>
      </c>
      <c r="B2506" s="243" t="str">
        <f t="shared" si="2"/>
        <v>#VALUE!</v>
      </c>
      <c r="C2506" s="227">
        <f t="shared" si="3"/>
        <v>0</v>
      </c>
      <c r="D2506" s="252"/>
      <c r="E2506" s="60"/>
    </row>
    <row r="2507">
      <c r="A2507" s="243" t="str">
        <f t="shared" si="1"/>
        <v>#VALUE!</v>
      </c>
      <c r="B2507" s="243" t="str">
        <f t="shared" si="2"/>
        <v>#VALUE!</v>
      </c>
      <c r="C2507" s="227">
        <f t="shared" si="3"/>
        <v>0</v>
      </c>
      <c r="D2507" s="251"/>
      <c r="E2507" s="60"/>
    </row>
    <row r="2508">
      <c r="A2508" s="243" t="str">
        <f t="shared" si="1"/>
        <v>#VALUE!</v>
      </c>
      <c r="B2508" s="243" t="str">
        <f t="shared" si="2"/>
        <v>#VALUE!</v>
      </c>
      <c r="C2508" s="227">
        <f t="shared" si="3"/>
        <v>0</v>
      </c>
      <c r="D2508" s="252"/>
      <c r="E2508" s="60"/>
    </row>
    <row r="2509">
      <c r="A2509" s="243" t="str">
        <f t="shared" si="1"/>
        <v>#VALUE!</v>
      </c>
      <c r="B2509" s="243" t="str">
        <f t="shared" si="2"/>
        <v>#VALUE!</v>
      </c>
      <c r="C2509" s="227">
        <f t="shared" si="3"/>
        <v>0</v>
      </c>
      <c r="D2509" s="251"/>
      <c r="E2509" s="60"/>
    </row>
    <row r="2510">
      <c r="A2510" s="243" t="str">
        <f t="shared" si="1"/>
        <v>#VALUE!</v>
      </c>
      <c r="B2510" s="243" t="str">
        <f t="shared" si="2"/>
        <v>#VALUE!</v>
      </c>
      <c r="C2510" s="227">
        <f t="shared" si="3"/>
        <v>0</v>
      </c>
      <c r="D2510" s="252"/>
      <c r="E2510" s="60"/>
    </row>
    <row r="2511">
      <c r="A2511" s="243" t="str">
        <f t="shared" si="1"/>
        <v>#VALUE!</v>
      </c>
      <c r="B2511" s="243" t="str">
        <f t="shared" si="2"/>
        <v>#VALUE!</v>
      </c>
      <c r="C2511" s="227">
        <f t="shared" si="3"/>
        <v>0</v>
      </c>
      <c r="D2511" s="251"/>
      <c r="E2511" s="60"/>
    </row>
    <row r="2512">
      <c r="A2512" s="243" t="str">
        <f t="shared" si="1"/>
        <v>#VALUE!</v>
      </c>
      <c r="B2512" s="243" t="str">
        <f t="shared" si="2"/>
        <v>#VALUE!</v>
      </c>
      <c r="C2512" s="227">
        <f t="shared" si="3"/>
        <v>0</v>
      </c>
      <c r="D2512" s="252"/>
      <c r="E2512" s="60"/>
    </row>
    <row r="2513">
      <c r="A2513" s="243" t="str">
        <f t="shared" si="1"/>
        <v>#VALUE!</v>
      </c>
      <c r="B2513" s="243" t="str">
        <f t="shared" si="2"/>
        <v>#VALUE!</v>
      </c>
      <c r="C2513" s="227">
        <f t="shared" si="3"/>
        <v>0</v>
      </c>
      <c r="D2513" s="251"/>
      <c r="E2513" s="60"/>
    </row>
    <row r="2514">
      <c r="A2514" s="243" t="str">
        <f t="shared" si="1"/>
        <v>#VALUE!</v>
      </c>
      <c r="B2514" s="243" t="str">
        <f t="shared" si="2"/>
        <v>#VALUE!</v>
      </c>
      <c r="C2514" s="227">
        <f t="shared" si="3"/>
        <v>0</v>
      </c>
      <c r="D2514" s="252"/>
      <c r="E2514" s="60"/>
    </row>
    <row r="2515">
      <c r="A2515" s="243" t="str">
        <f t="shared" si="1"/>
        <v>#VALUE!</v>
      </c>
      <c r="B2515" s="243" t="str">
        <f t="shared" si="2"/>
        <v>#VALUE!</v>
      </c>
      <c r="C2515" s="227">
        <f t="shared" si="3"/>
        <v>0</v>
      </c>
      <c r="D2515" s="251"/>
      <c r="E2515" s="60"/>
    </row>
    <row r="2516">
      <c r="A2516" s="243" t="str">
        <f t="shared" si="1"/>
        <v>#VALUE!</v>
      </c>
      <c r="B2516" s="243" t="str">
        <f t="shared" si="2"/>
        <v>#VALUE!</v>
      </c>
      <c r="C2516" s="227">
        <f t="shared" si="3"/>
        <v>0</v>
      </c>
      <c r="D2516" s="252"/>
      <c r="E2516" s="60"/>
    </row>
    <row r="2517">
      <c r="A2517" s="243" t="str">
        <f t="shared" si="1"/>
        <v>#VALUE!</v>
      </c>
      <c r="B2517" s="243" t="str">
        <f t="shared" si="2"/>
        <v>#VALUE!</v>
      </c>
      <c r="C2517" s="227">
        <f t="shared" si="3"/>
        <v>0</v>
      </c>
      <c r="D2517" s="251"/>
      <c r="E2517" s="60"/>
    </row>
    <row r="2518">
      <c r="A2518" s="243" t="str">
        <f t="shared" si="1"/>
        <v>#VALUE!</v>
      </c>
      <c r="B2518" s="243" t="str">
        <f t="shared" si="2"/>
        <v>#VALUE!</v>
      </c>
      <c r="C2518" s="227">
        <f t="shared" si="3"/>
        <v>0</v>
      </c>
      <c r="D2518" s="252"/>
      <c r="E2518" s="60"/>
    </row>
    <row r="2519">
      <c r="A2519" s="243" t="str">
        <f t="shared" si="1"/>
        <v>#VALUE!</v>
      </c>
      <c r="B2519" s="243" t="str">
        <f t="shared" si="2"/>
        <v>#VALUE!</v>
      </c>
      <c r="C2519" s="227">
        <f t="shared" si="3"/>
        <v>0</v>
      </c>
      <c r="D2519" s="251"/>
      <c r="E2519" s="60"/>
    </row>
    <row r="2520">
      <c r="A2520" s="243" t="str">
        <f t="shared" si="1"/>
        <v>#VALUE!</v>
      </c>
      <c r="B2520" s="243" t="str">
        <f t="shared" si="2"/>
        <v>#VALUE!</v>
      </c>
      <c r="C2520" s="227">
        <f t="shared" si="3"/>
        <v>0</v>
      </c>
      <c r="D2520" s="252"/>
      <c r="E2520" s="60"/>
    </row>
    <row r="2521">
      <c r="A2521" s="243" t="str">
        <f t="shared" si="1"/>
        <v>#VALUE!</v>
      </c>
      <c r="B2521" s="243" t="str">
        <f t="shared" si="2"/>
        <v>#VALUE!</v>
      </c>
      <c r="C2521" s="227">
        <f t="shared" si="3"/>
        <v>0</v>
      </c>
      <c r="D2521" s="251"/>
      <c r="E2521" s="60"/>
    </row>
    <row r="2522">
      <c r="A2522" s="243" t="str">
        <f t="shared" si="1"/>
        <v>#VALUE!</v>
      </c>
      <c r="B2522" s="243" t="str">
        <f t="shared" si="2"/>
        <v>#VALUE!</v>
      </c>
      <c r="C2522" s="227">
        <f t="shared" si="3"/>
        <v>0</v>
      </c>
      <c r="D2522" s="252"/>
      <c r="E2522" s="60"/>
    </row>
    <row r="2523">
      <c r="A2523" s="243" t="str">
        <f t="shared" si="1"/>
        <v>#VALUE!</v>
      </c>
      <c r="B2523" s="243" t="str">
        <f t="shared" si="2"/>
        <v>#VALUE!</v>
      </c>
      <c r="C2523" s="227">
        <f t="shared" si="3"/>
        <v>0</v>
      </c>
      <c r="D2523" s="251"/>
      <c r="E2523" s="60"/>
    </row>
    <row r="2524">
      <c r="A2524" s="243" t="str">
        <f t="shared" si="1"/>
        <v>#VALUE!</v>
      </c>
      <c r="B2524" s="243" t="str">
        <f t="shared" si="2"/>
        <v>#VALUE!</v>
      </c>
      <c r="C2524" s="227">
        <f t="shared" si="3"/>
        <v>0</v>
      </c>
      <c r="D2524" s="252"/>
      <c r="E2524" s="60"/>
    </row>
    <row r="2525">
      <c r="A2525" s="243" t="str">
        <f t="shared" si="1"/>
        <v>#VALUE!</v>
      </c>
      <c r="B2525" s="243" t="str">
        <f t="shared" si="2"/>
        <v>#VALUE!</v>
      </c>
      <c r="C2525" s="227">
        <f t="shared" si="3"/>
        <v>0</v>
      </c>
      <c r="D2525" s="251"/>
      <c r="E2525" s="60"/>
    </row>
    <row r="2526">
      <c r="A2526" s="243" t="str">
        <f t="shared" si="1"/>
        <v>#VALUE!</v>
      </c>
      <c r="B2526" s="243" t="str">
        <f t="shared" si="2"/>
        <v>#VALUE!</v>
      </c>
      <c r="C2526" s="227">
        <f t="shared" si="3"/>
        <v>0</v>
      </c>
      <c r="D2526" s="252"/>
      <c r="E2526" s="60"/>
    </row>
    <row r="2527">
      <c r="A2527" s="243" t="str">
        <f t="shared" si="1"/>
        <v>#VALUE!</v>
      </c>
      <c r="B2527" s="243" t="str">
        <f t="shared" si="2"/>
        <v>#VALUE!</v>
      </c>
      <c r="C2527" s="227">
        <f t="shared" si="3"/>
        <v>0</v>
      </c>
      <c r="D2527" s="251"/>
      <c r="E2527" s="60"/>
    </row>
    <row r="2528">
      <c r="A2528" s="243" t="str">
        <f t="shared" si="1"/>
        <v>#VALUE!</v>
      </c>
      <c r="B2528" s="243" t="str">
        <f t="shared" si="2"/>
        <v>#VALUE!</v>
      </c>
      <c r="C2528" s="227">
        <f t="shared" si="3"/>
        <v>0</v>
      </c>
      <c r="D2528" s="252"/>
      <c r="E2528" s="60"/>
    </row>
    <row r="2529">
      <c r="A2529" s="243" t="str">
        <f t="shared" si="1"/>
        <v>#VALUE!</v>
      </c>
      <c r="B2529" s="243" t="str">
        <f t="shared" si="2"/>
        <v>#VALUE!</v>
      </c>
      <c r="C2529" s="227">
        <f t="shared" si="3"/>
        <v>0</v>
      </c>
      <c r="D2529" s="251"/>
      <c r="E2529" s="60"/>
    </row>
    <row r="2530">
      <c r="A2530" s="243" t="str">
        <f t="shared" si="1"/>
        <v>#VALUE!</v>
      </c>
      <c r="B2530" s="243" t="str">
        <f t="shared" si="2"/>
        <v>#VALUE!</v>
      </c>
      <c r="C2530" s="227">
        <f t="shared" si="3"/>
        <v>0</v>
      </c>
      <c r="D2530" s="252"/>
      <c r="E2530" s="60"/>
    </row>
    <row r="2531">
      <c r="A2531" s="243" t="str">
        <f t="shared" si="1"/>
        <v>#VALUE!</v>
      </c>
      <c r="B2531" s="243" t="str">
        <f t="shared" si="2"/>
        <v>#VALUE!</v>
      </c>
      <c r="C2531" s="227">
        <f t="shared" si="3"/>
        <v>0</v>
      </c>
      <c r="D2531" s="251"/>
      <c r="E2531" s="60"/>
    </row>
    <row r="2532">
      <c r="A2532" s="243" t="str">
        <f t="shared" si="1"/>
        <v>#VALUE!</v>
      </c>
      <c r="B2532" s="243" t="str">
        <f t="shared" si="2"/>
        <v>#VALUE!</v>
      </c>
      <c r="C2532" s="227">
        <f t="shared" si="3"/>
        <v>0</v>
      </c>
      <c r="D2532" s="252"/>
      <c r="E2532" s="60"/>
    </row>
    <row r="2533">
      <c r="A2533" s="243" t="str">
        <f t="shared" si="1"/>
        <v>#VALUE!</v>
      </c>
      <c r="B2533" s="243" t="str">
        <f t="shared" si="2"/>
        <v>#VALUE!</v>
      </c>
      <c r="C2533" s="227">
        <f t="shared" si="3"/>
        <v>0</v>
      </c>
      <c r="D2533" s="251"/>
      <c r="E2533" s="60"/>
    </row>
    <row r="2534">
      <c r="A2534" s="243" t="str">
        <f t="shared" si="1"/>
        <v>#VALUE!</v>
      </c>
      <c r="B2534" s="243" t="str">
        <f t="shared" si="2"/>
        <v>#VALUE!</v>
      </c>
      <c r="C2534" s="227">
        <f t="shared" si="3"/>
        <v>0</v>
      </c>
      <c r="D2534" s="252"/>
      <c r="E2534" s="60"/>
    </row>
    <row r="2535">
      <c r="A2535" s="243" t="str">
        <f t="shared" si="1"/>
        <v>#VALUE!</v>
      </c>
      <c r="B2535" s="243" t="str">
        <f t="shared" si="2"/>
        <v>#VALUE!</v>
      </c>
      <c r="C2535" s="227">
        <f t="shared" si="3"/>
        <v>0</v>
      </c>
      <c r="D2535" s="251"/>
      <c r="E2535" s="60"/>
    </row>
    <row r="2536">
      <c r="A2536" s="243" t="str">
        <f t="shared" si="1"/>
        <v>#VALUE!</v>
      </c>
      <c r="B2536" s="243" t="str">
        <f t="shared" si="2"/>
        <v>#VALUE!</v>
      </c>
      <c r="C2536" s="227">
        <f t="shared" si="3"/>
        <v>0</v>
      </c>
      <c r="D2536" s="252"/>
      <c r="E2536" s="60"/>
    </row>
    <row r="2537">
      <c r="A2537" s="243" t="str">
        <f t="shared" si="1"/>
        <v>#VALUE!</v>
      </c>
      <c r="B2537" s="243" t="str">
        <f t="shared" si="2"/>
        <v>#VALUE!</v>
      </c>
      <c r="C2537" s="227">
        <f t="shared" si="3"/>
        <v>0</v>
      </c>
      <c r="D2537" s="251"/>
      <c r="E2537" s="60"/>
    </row>
    <row r="2538">
      <c r="A2538" s="243" t="str">
        <f t="shared" si="1"/>
        <v>#VALUE!</v>
      </c>
      <c r="B2538" s="243" t="str">
        <f t="shared" si="2"/>
        <v>#VALUE!</v>
      </c>
      <c r="C2538" s="227">
        <f t="shared" si="3"/>
        <v>0</v>
      </c>
      <c r="D2538" s="252"/>
      <c r="E2538" s="60"/>
    </row>
    <row r="2539">
      <c r="A2539" s="243" t="str">
        <f t="shared" si="1"/>
        <v>#VALUE!</v>
      </c>
      <c r="B2539" s="243" t="str">
        <f t="shared" si="2"/>
        <v>#VALUE!</v>
      </c>
      <c r="C2539" s="227">
        <f t="shared" si="3"/>
        <v>0</v>
      </c>
      <c r="D2539" s="251"/>
      <c r="E2539" s="60"/>
    </row>
    <row r="2540">
      <c r="A2540" s="243" t="str">
        <f t="shared" si="1"/>
        <v>#VALUE!</v>
      </c>
      <c r="B2540" s="243" t="str">
        <f t="shared" si="2"/>
        <v>#VALUE!</v>
      </c>
      <c r="C2540" s="227">
        <f t="shared" si="3"/>
        <v>0</v>
      </c>
      <c r="D2540" s="252"/>
      <c r="E2540" s="60"/>
    </row>
    <row r="2541">
      <c r="A2541" s="243" t="str">
        <f t="shared" si="1"/>
        <v>#VALUE!</v>
      </c>
      <c r="B2541" s="243" t="str">
        <f t="shared" si="2"/>
        <v>#VALUE!</v>
      </c>
      <c r="C2541" s="227">
        <f t="shared" si="3"/>
        <v>0</v>
      </c>
      <c r="D2541" s="251"/>
      <c r="E2541" s="60"/>
    </row>
    <row r="2542">
      <c r="A2542" s="243" t="str">
        <f t="shared" si="1"/>
        <v>#VALUE!</v>
      </c>
      <c r="B2542" s="243" t="str">
        <f t="shared" si="2"/>
        <v>#VALUE!</v>
      </c>
      <c r="C2542" s="227">
        <f t="shared" si="3"/>
        <v>0</v>
      </c>
      <c r="D2542" s="252"/>
      <c r="E2542" s="60"/>
    </row>
    <row r="2543">
      <c r="A2543" s="243" t="str">
        <f t="shared" si="1"/>
        <v>#VALUE!</v>
      </c>
      <c r="B2543" s="243" t="str">
        <f t="shared" si="2"/>
        <v>#VALUE!</v>
      </c>
      <c r="C2543" s="227">
        <f t="shared" si="3"/>
        <v>0</v>
      </c>
      <c r="D2543" s="251"/>
      <c r="E2543" s="60"/>
    </row>
    <row r="2544">
      <c r="A2544" s="243" t="str">
        <f t="shared" si="1"/>
        <v>#VALUE!</v>
      </c>
      <c r="B2544" s="243" t="str">
        <f t="shared" si="2"/>
        <v>#VALUE!</v>
      </c>
      <c r="C2544" s="227">
        <f t="shared" si="3"/>
        <v>0</v>
      </c>
      <c r="D2544" s="252"/>
      <c r="E2544" s="60"/>
    </row>
    <row r="2545">
      <c r="A2545" s="243" t="str">
        <f t="shared" si="1"/>
        <v>#VALUE!</v>
      </c>
      <c r="B2545" s="243" t="str">
        <f t="shared" si="2"/>
        <v>#VALUE!</v>
      </c>
      <c r="C2545" s="227">
        <f t="shared" si="3"/>
        <v>0</v>
      </c>
      <c r="D2545" s="251"/>
      <c r="E2545" s="60"/>
    </row>
    <row r="2546">
      <c r="A2546" s="243" t="str">
        <f t="shared" si="1"/>
        <v>#VALUE!</v>
      </c>
      <c r="B2546" s="243" t="str">
        <f t="shared" si="2"/>
        <v>#VALUE!</v>
      </c>
      <c r="C2546" s="227">
        <f t="shared" si="3"/>
        <v>0</v>
      </c>
      <c r="D2546" s="252"/>
      <c r="E2546" s="60"/>
    </row>
    <row r="2547">
      <c r="A2547" s="243" t="str">
        <f t="shared" si="1"/>
        <v>#VALUE!</v>
      </c>
      <c r="B2547" s="243" t="str">
        <f t="shared" si="2"/>
        <v>#VALUE!</v>
      </c>
      <c r="C2547" s="227">
        <f t="shared" si="3"/>
        <v>0</v>
      </c>
      <c r="D2547" s="251"/>
      <c r="E2547" s="60"/>
    </row>
    <row r="2548">
      <c r="A2548" s="243" t="str">
        <f t="shared" si="1"/>
        <v>#VALUE!</v>
      </c>
      <c r="B2548" s="243" t="str">
        <f t="shared" si="2"/>
        <v>#VALUE!</v>
      </c>
      <c r="C2548" s="227">
        <f t="shared" si="3"/>
        <v>0</v>
      </c>
      <c r="D2548" s="252"/>
      <c r="E2548" s="60"/>
    </row>
    <row r="2549">
      <c r="A2549" s="243" t="str">
        <f t="shared" si="1"/>
        <v>#VALUE!</v>
      </c>
      <c r="B2549" s="243" t="str">
        <f t="shared" si="2"/>
        <v>#VALUE!</v>
      </c>
      <c r="C2549" s="227">
        <f t="shared" si="3"/>
        <v>0</v>
      </c>
      <c r="D2549" s="251"/>
      <c r="E2549" s="60"/>
    </row>
    <row r="2550">
      <c r="A2550" s="243" t="str">
        <f t="shared" si="1"/>
        <v>#VALUE!</v>
      </c>
      <c r="B2550" s="243" t="str">
        <f t="shared" si="2"/>
        <v>#VALUE!</v>
      </c>
      <c r="C2550" s="227">
        <f t="shared" si="3"/>
        <v>0</v>
      </c>
      <c r="D2550" s="252"/>
      <c r="E2550" s="60"/>
    </row>
    <row r="2551">
      <c r="A2551" s="243" t="str">
        <f t="shared" si="1"/>
        <v>#VALUE!</v>
      </c>
      <c r="B2551" s="243" t="str">
        <f t="shared" si="2"/>
        <v>#VALUE!</v>
      </c>
      <c r="C2551" s="227">
        <f t="shared" si="3"/>
        <v>0</v>
      </c>
      <c r="D2551" s="251"/>
      <c r="E2551" s="60"/>
    </row>
    <row r="2552">
      <c r="A2552" s="243" t="str">
        <f t="shared" si="1"/>
        <v>#VALUE!</v>
      </c>
      <c r="B2552" s="243" t="str">
        <f t="shared" si="2"/>
        <v>#VALUE!</v>
      </c>
      <c r="C2552" s="227">
        <f t="shared" si="3"/>
        <v>0</v>
      </c>
      <c r="D2552" s="252"/>
      <c r="E2552" s="60"/>
    </row>
    <row r="2553">
      <c r="A2553" s="243" t="str">
        <f t="shared" si="1"/>
        <v>#VALUE!</v>
      </c>
      <c r="B2553" s="243" t="str">
        <f t="shared" si="2"/>
        <v>#VALUE!</v>
      </c>
      <c r="C2553" s="227">
        <f t="shared" si="3"/>
        <v>0</v>
      </c>
      <c r="D2553" s="251"/>
      <c r="E2553" s="60"/>
    </row>
    <row r="2554">
      <c r="A2554" s="243" t="str">
        <f t="shared" si="1"/>
        <v>#VALUE!</v>
      </c>
      <c r="B2554" s="243" t="str">
        <f t="shared" si="2"/>
        <v>#VALUE!</v>
      </c>
      <c r="C2554" s="227">
        <f t="shared" si="3"/>
        <v>0</v>
      </c>
      <c r="D2554" s="252"/>
      <c r="E2554" s="60"/>
    </row>
    <row r="2555">
      <c r="A2555" s="243" t="str">
        <f t="shared" si="1"/>
        <v>#VALUE!</v>
      </c>
      <c r="B2555" s="243" t="str">
        <f t="shared" si="2"/>
        <v>#VALUE!</v>
      </c>
      <c r="C2555" s="227">
        <f t="shared" si="3"/>
        <v>0</v>
      </c>
      <c r="D2555" s="251"/>
      <c r="E2555" s="60"/>
    </row>
    <row r="2556">
      <c r="A2556" s="243" t="str">
        <f t="shared" si="1"/>
        <v>#VALUE!</v>
      </c>
      <c r="B2556" s="243" t="str">
        <f t="shared" si="2"/>
        <v>#VALUE!</v>
      </c>
      <c r="C2556" s="227">
        <f t="shared" si="3"/>
        <v>0</v>
      </c>
      <c r="D2556" s="252"/>
      <c r="E2556" s="60"/>
    </row>
    <row r="2557">
      <c r="A2557" s="243" t="str">
        <f t="shared" si="1"/>
        <v>#VALUE!</v>
      </c>
      <c r="B2557" s="243" t="str">
        <f t="shared" si="2"/>
        <v>#VALUE!</v>
      </c>
      <c r="C2557" s="227">
        <f t="shared" si="3"/>
        <v>0</v>
      </c>
      <c r="D2557" s="251"/>
      <c r="E2557" s="60"/>
    </row>
    <row r="2558">
      <c r="A2558" s="243" t="str">
        <f t="shared" si="1"/>
        <v>#VALUE!</v>
      </c>
      <c r="B2558" s="243" t="str">
        <f t="shared" si="2"/>
        <v>#VALUE!</v>
      </c>
      <c r="C2558" s="227">
        <f t="shared" si="3"/>
        <v>0</v>
      </c>
      <c r="D2558" s="252"/>
      <c r="E2558" s="60"/>
    </row>
    <row r="2559">
      <c r="A2559" s="243" t="str">
        <f t="shared" si="1"/>
        <v>#VALUE!</v>
      </c>
      <c r="B2559" s="243" t="str">
        <f t="shared" si="2"/>
        <v>#VALUE!</v>
      </c>
      <c r="C2559" s="227">
        <f t="shared" si="3"/>
        <v>0</v>
      </c>
      <c r="D2559" s="251"/>
      <c r="E2559" s="60"/>
    </row>
    <row r="2560">
      <c r="A2560" s="243" t="str">
        <f t="shared" si="1"/>
        <v>#VALUE!</v>
      </c>
      <c r="B2560" s="243" t="str">
        <f t="shared" si="2"/>
        <v>#VALUE!</v>
      </c>
      <c r="C2560" s="227">
        <f t="shared" si="3"/>
        <v>0</v>
      </c>
      <c r="D2560" s="252"/>
      <c r="E2560" s="60"/>
    </row>
    <row r="2561">
      <c r="A2561" s="243" t="str">
        <f t="shared" si="1"/>
        <v>#VALUE!</v>
      </c>
      <c r="B2561" s="243" t="str">
        <f t="shared" si="2"/>
        <v>#VALUE!</v>
      </c>
      <c r="C2561" s="227">
        <f t="shared" si="3"/>
        <v>0</v>
      </c>
      <c r="D2561" s="251"/>
      <c r="E2561" s="60"/>
    </row>
    <row r="2562">
      <c r="A2562" s="243" t="str">
        <f t="shared" si="1"/>
        <v>#VALUE!</v>
      </c>
      <c r="B2562" s="243" t="str">
        <f t="shared" si="2"/>
        <v>#VALUE!</v>
      </c>
      <c r="C2562" s="227">
        <f t="shared" si="3"/>
        <v>0</v>
      </c>
      <c r="D2562" s="252"/>
      <c r="E2562" s="60"/>
    </row>
    <row r="2563">
      <c r="A2563" s="243" t="str">
        <f t="shared" si="1"/>
        <v>#VALUE!</v>
      </c>
      <c r="B2563" s="243" t="str">
        <f t="shared" si="2"/>
        <v>#VALUE!</v>
      </c>
      <c r="C2563" s="227">
        <f t="shared" si="3"/>
        <v>0</v>
      </c>
      <c r="D2563" s="251"/>
      <c r="E2563" s="60"/>
    </row>
    <row r="2564">
      <c r="A2564" s="243" t="str">
        <f t="shared" si="1"/>
        <v>#VALUE!</v>
      </c>
      <c r="B2564" s="243" t="str">
        <f t="shared" si="2"/>
        <v>#VALUE!</v>
      </c>
      <c r="C2564" s="227">
        <f t="shared" si="3"/>
        <v>0</v>
      </c>
      <c r="D2564" s="252"/>
      <c r="E2564" s="60"/>
    </row>
    <row r="2565">
      <c r="A2565" s="243" t="str">
        <f t="shared" si="1"/>
        <v>#VALUE!</v>
      </c>
      <c r="B2565" s="243" t="str">
        <f t="shared" si="2"/>
        <v>#VALUE!</v>
      </c>
      <c r="C2565" s="227">
        <f t="shared" si="3"/>
        <v>0</v>
      </c>
      <c r="D2565" s="251"/>
      <c r="E2565" s="60"/>
    </row>
    <row r="2566">
      <c r="A2566" s="243" t="str">
        <f t="shared" si="1"/>
        <v>#VALUE!</v>
      </c>
      <c r="B2566" s="243" t="str">
        <f t="shared" si="2"/>
        <v>#VALUE!</v>
      </c>
      <c r="C2566" s="227">
        <f t="shared" si="3"/>
        <v>0</v>
      </c>
      <c r="D2566" s="252"/>
      <c r="E2566" s="60"/>
    </row>
    <row r="2567">
      <c r="A2567" s="243" t="str">
        <f t="shared" si="1"/>
        <v>#VALUE!</v>
      </c>
      <c r="B2567" s="243" t="str">
        <f t="shared" si="2"/>
        <v>#VALUE!</v>
      </c>
      <c r="C2567" s="227">
        <f t="shared" si="3"/>
        <v>0</v>
      </c>
      <c r="D2567" s="251"/>
      <c r="E2567" s="60"/>
    </row>
    <row r="2568">
      <c r="A2568" s="243" t="str">
        <f t="shared" si="1"/>
        <v>#VALUE!</v>
      </c>
      <c r="B2568" s="243" t="str">
        <f t="shared" si="2"/>
        <v>#VALUE!</v>
      </c>
      <c r="C2568" s="227">
        <f t="shared" si="3"/>
        <v>0</v>
      </c>
      <c r="D2568" s="252"/>
      <c r="E2568" s="60"/>
    </row>
    <row r="2569">
      <c r="A2569" s="243" t="str">
        <f t="shared" si="1"/>
        <v>#VALUE!</v>
      </c>
      <c r="B2569" s="243" t="str">
        <f t="shared" si="2"/>
        <v>#VALUE!</v>
      </c>
      <c r="C2569" s="227">
        <f t="shared" si="3"/>
        <v>0</v>
      </c>
      <c r="D2569" s="251"/>
      <c r="E2569" s="60"/>
    </row>
    <row r="2570">
      <c r="A2570" s="243" t="str">
        <f t="shared" si="1"/>
        <v>#VALUE!</v>
      </c>
      <c r="B2570" s="243" t="str">
        <f t="shared" si="2"/>
        <v>#VALUE!</v>
      </c>
      <c r="C2570" s="227">
        <f t="shared" si="3"/>
        <v>0</v>
      </c>
      <c r="D2570" s="252"/>
      <c r="E2570" s="60"/>
    </row>
    <row r="2571">
      <c r="A2571" s="243" t="str">
        <f t="shared" si="1"/>
        <v>#VALUE!</v>
      </c>
      <c r="B2571" s="243" t="str">
        <f t="shared" si="2"/>
        <v>#VALUE!</v>
      </c>
      <c r="C2571" s="227">
        <f t="shared" si="3"/>
        <v>0</v>
      </c>
      <c r="D2571" s="251"/>
      <c r="E2571" s="60"/>
    </row>
    <row r="2572">
      <c r="A2572" s="243" t="str">
        <f t="shared" si="1"/>
        <v>#VALUE!</v>
      </c>
      <c r="B2572" s="243" t="str">
        <f t="shared" si="2"/>
        <v>#VALUE!</v>
      </c>
      <c r="C2572" s="227">
        <f t="shared" si="3"/>
        <v>0</v>
      </c>
      <c r="D2572" s="252"/>
      <c r="E2572" s="60"/>
    </row>
    <row r="2573">
      <c r="A2573" s="243" t="str">
        <f t="shared" si="1"/>
        <v>#VALUE!</v>
      </c>
      <c r="B2573" s="243" t="str">
        <f t="shared" si="2"/>
        <v>#VALUE!</v>
      </c>
      <c r="C2573" s="227">
        <f t="shared" si="3"/>
        <v>0</v>
      </c>
      <c r="D2573" s="251"/>
      <c r="E2573" s="60"/>
    </row>
    <row r="2574">
      <c r="A2574" s="243" t="str">
        <f t="shared" si="1"/>
        <v>#VALUE!</v>
      </c>
      <c r="B2574" s="243" t="str">
        <f t="shared" si="2"/>
        <v>#VALUE!</v>
      </c>
      <c r="C2574" s="227">
        <f t="shared" si="3"/>
        <v>0</v>
      </c>
      <c r="D2574" s="252"/>
      <c r="E2574" s="60"/>
    </row>
    <row r="2575">
      <c r="A2575" s="243" t="str">
        <f t="shared" si="1"/>
        <v>#VALUE!</v>
      </c>
      <c r="B2575" s="243" t="str">
        <f t="shared" si="2"/>
        <v>#VALUE!</v>
      </c>
      <c r="C2575" s="227">
        <f t="shared" si="3"/>
        <v>0</v>
      </c>
      <c r="D2575" s="251"/>
      <c r="E2575" s="60"/>
    </row>
    <row r="2576">
      <c r="A2576" s="243" t="str">
        <f t="shared" si="1"/>
        <v>#VALUE!</v>
      </c>
      <c r="B2576" s="243" t="str">
        <f t="shared" si="2"/>
        <v>#VALUE!</v>
      </c>
      <c r="C2576" s="227">
        <f t="shared" si="3"/>
        <v>0</v>
      </c>
      <c r="D2576" s="252"/>
      <c r="E2576" s="60"/>
    </row>
    <row r="2577">
      <c r="A2577" s="243" t="str">
        <f t="shared" si="1"/>
        <v>#VALUE!</v>
      </c>
      <c r="B2577" s="243" t="str">
        <f t="shared" si="2"/>
        <v>#VALUE!</v>
      </c>
      <c r="C2577" s="227">
        <f t="shared" si="3"/>
        <v>0</v>
      </c>
      <c r="D2577" s="251"/>
      <c r="E2577" s="60"/>
    </row>
    <row r="2578">
      <c r="A2578" s="243" t="str">
        <f t="shared" si="1"/>
        <v>#VALUE!</v>
      </c>
      <c r="B2578" s="243" t="str">
        <f t="shared" si="2"/>
        <v>#VALUE!</v>
      </c>
      <c r="C2578" s="227">
        <f t="shared" si="3"/>
        <v>0</v>
      </c>
      <c r="D2578" s="252"/>
      <c r="E2578" s="60"/>
    </row>
    <row r="2579">
      <c r="A2579" s="243" t="str">
        <f t="shared" si="1"/>
        <v>#VALUE!</v>
      </c>
      <c r="B2579" s="243" t="str">
        <f t="shared" si="2"/>
        <v>#VALUE!</v>
      </c>
      <c r="C2579" s="227">
        <f t="shared" si="3"/>
        <v>0</v>
      </c>
      <c r="D2579" s="251"/>
      <c r="E2579" s="60"/>
    </row>
    <row r="2580">
      <c r="A2580" s="243" t="str">
        <f t="shared" si="1"/>
        <v>#VALUE!</v>
      </c>
      <c r="B2580" s="243" t="str">
        <f t="shared" si="2"/>
        <v>#VALUE!</v>
      </c>
      <c r="C2580" s="227">
        <f t="shared" si="3"/>
        <v>0</v>
      </c>
      <c r="D2580" s="252"/>
      <c r="E2580" s="60"/>
    </row>
    <row r="2581">
      <c r="A2581" s="243" t="str">
        <f t="shared" si="1"/>
        <v>#VALUE!</v>
      </c>
      <c r="B2581" s="243" t="str">
        <f t="shared" si="2"/>
        <v>#VALUE!</v>
      </c>
      <c r="C2581" s="227">
        <f t="shared" si="3"/>
        <v>0</v>
      </c>
      <c r="D2581" s="251"/>
      <c r="E2581" s="60"/>
    </row>
    <row r="2582">
      <c r="A2582" s="243" t="str">
        <f t="shared" si="1"/>
        <v>#VALUE!</v>
      </c>
      <c r="B2582" s="243" t="str">
        <f t="shared" si="2"/>
        <v>#VALUE!</v>
      </c>
      <c r="C2582" s="227">
        <f t="shared" si="3"/>
        <v>0</v>
      </c>
      <c r="D2582" s="252"/>
      <c r="E2582" s="60"/>
    </row>
    <row r="2583">
      <c r="A2583" s="243" t="str">
        <f t="shared" si="1"/>
        <v>#VALUE!</v>
      </c>
      <c r="B2583" s="243" t="str">
        <f t="shared" si="2"/>
        <v>#VALUE!</v>
      </c>
      <c r="C2583" s="227">
        <f t="shared" si="3"/>
        <v>0</v>
      </c>
      <c r="D2583" s="251"/>
      <c r="E2583" s="60"/>
    </row>
    <row r="2584">
      <c r="A2584" s="243" t="str">
        <f t="shared" si="1"/>
        <v>#VALUE!</v>
      </c>
      <c r="B2584" s="243" t="str">
        <f t="shared" si="2"/>
        <v>#VALUE!</v>
      </c>
      <c r="C2584" s="227">
        <f t="shared" si="3"/>
        <v>0</v>
      </c>
      <c r="D2584" s="252"/>
      <c r="E2584" s="60"/>
    </row>
    <row r="2585">
      <c r="A2585" s="243" t="str">
        <f t="shared" si="1"/>
        <v>#VALUE!</v>
      </c>
      <c r="B2585" s="243" t="str">
        <f t="shared" si="2"/>
        <v>#VALUE!</v>
      </c>
      <c r="C2585" s="227">
        <f t="shared" si="3"/>
        <v>0</v>
      </c>
      <c r="D2585" s="251"/>
      <c r="E2585" s="60"/>
    </row>
    <row r="2586">
      <c r="A2586" s="243" t="str">
        <f t="shared" si="1"/>
        <v>#VALUE!</v>
      </c>
      <c r="B2586" s="243" t="str">
        <f t="shared" si="2"/>
        <v>#VALUE!</v>
      </c>
      <c r="C2586" s="227">
        <f t="shared" si="3"/>
        <v>0</v>
      </c>
      <c r="D2586" s="252"/>
      <c r="E2586" s="60"/>
    </row>
    <row r="2587">
      <c r="A2587" s="243" t="str">
        <f t="shared" si="1"/>
        <v>#VALUE!</v>
      </c>
      <c r="B2587" s="243" t="str">
        <f t="shared" si="2"/>
        <v>#VALUE!</v>
      </c>
      <c r="C2587" s="227">
        <f t="shared" si="3"/>
        <v>0</v>
      </c>
      <c r="D2587" s="251"/>
      <c r="E2587" s="60"/>
    </row>
    <row r="2588">
      <c r="A2588" s="243" t="str">
        <f t="shared" si="1"/>
        <v>#VALUE!</v>
      </c>
      <c r="B2588" s="243" t="str">
        <f t="shared" si="2"/>
        <v>#VALUE!</v>
      </c>
      <c r="C2588" s="227">
        <f t="shared" si="3"/>
        <v>0</v>
      </c>
      <c r="D2588" s="252"/>
      <c r="E2588" s="60"/>
    </row>
    <row r="2589">
      <c r="A2589" s="243" t="str">
        <f t="shared" si="1"/>
        <v>#VALUE!</v>
      </c>
      <c r="B2589" s="243" t="str">
        <f t="shared" si="2"/>
        <v>#VALUE!</v>
      </c>
      <c r="C2589" s="227">
        <f t="shared" si="3"/>
        <v>0</v>
      </c>
      <c r="D2589" s="251"/>
      <c r="E2589" s="60"/>
    </row>
    <row r="2590">
      <c r="A2590" s="243" t="str">
        <f t="shared" si="1"/>
        <v>#VALUE!</v>
      </c>
      <c r="B2590" s="243" t="str">
        <f t="shared" si="2"/>
        <v>#VALUE!</v>
      </c>
      <c r="C2590" s="227">
        <f t="shared" si="3"/>
        <v>0</v>
      </c>
      <c r="D2590" s="252"/>
      <c r="E2590" s="60"/>
    </row>
    <row r="2591">
      <c r="A2591" s="243" t="str">
        <f t="shared" si="1"/>
        <v>#VALUE!</v>
      </c>
      <c r="B2591" s="243" t="str">
        <f t="shared" si="2"/>
        <v>#VALUE!</v>
      </c>
      <c r="C2591" s="227">
        <f t="shared" si="3"/>
        <v>0</v>
      </c>
      <c r="D2591" s="251"/>
      <c r="E2591" s="60"/>
    </row>
    <row r="2592">
      <c r="A2592" s="243" t="str">
        <f t="shared" si="1"/>
        <v>#VALUE!</v>
      </c>
      <c r="B2592" s="243" t="str">
        <f t="shared" si="2"/>
        <v>#VALUE!</v>
      </c>
      <c r="C2592" s="227">
        <f t="shared" si="3"/>
        <v>0</v>
      </c>
      <c r="D2592" s="252"/>
      <c r="E2592" s="60"/>
    </row>
    <row r="2593">
      <c r="A2593" s="243" t="str">
        <f t="shared" si="1"/>
        <v>#VALUE!</v>
      </c>
      <c r="B2593" s="243" t="str">
        <f t="shared" si="2"/>
        <v>#VALUE!</v>
      </c>
      <c r="C2593" s="227">
        <f t="shared" si="3"/>
        <v>0</v>
      </c>
      <c r="D2593" s="251"/>
      <c r="E2593" s="60"/>
    </row>
    <row r="2594">
      <c r="A2594" s="243" t="str">
        <f t="shared" si="1"/>
        <v>#VALUE!</v>
      </c>
      <c r="B2594" s="243" t="str">
        <f t="shared" si="2"/>
        <v>#VALUE!</v>
      </c>
      <c r="C2594" s="227">
        <f t="shared" si="3"/>
        <v>0</v>
      </c>
      <c r="D2594" s="252"/>
      <c r="E2594" s="60"/>
    </row>
    <row r="2595">
      <c r="A2595" s="243" t="str">
        <f t="shared" si="1"/>
        <v>#VALUE!</v>
      </c>
      <c r="B2595" s="243" t="str">
        <f t="shared" si="2"/>
        <v>#VALUE!</v>
      </c>
      <c r="C2595" s="227">
        <f t="shared" si="3"/>
        <v>0</v>
      </c>
      <c r="D2595" s="251"/>
      <c r="E2595" s="60"/>
    </row>
    <row r="2596">
      <c r="A2596" s="243" t="str">
        <f t="shared" si="1"/>
        <v>#VALUE!</v>
      </c>
      <c r="B2596" s="243" t="str">
        <f t="shared" si="2"/>
        <v>#VALUE!</v>
      </c>
      <c r="C2596" s="227">
        <f t="shared" si="3"/>
        <v>0</v>
      </c>
      <c r="D2596" s="252"/>
      <c r="E2596" s="60"/>
    </row>
    <row r="2597">
      <c r="A2597" s="243" t="str">
        <f t="shared" si="1"/>
        <v>#VALUE!</v>
      </c>
      <c r="B2597" s="243" t="str">
        <f t="shared" si="2"/>
        <v>#VALUE!</v>
      </c>
      <c r="C2597" s="227">
        <f t="shared" si="3"/>
        <v>0</v>
      </c>
      <c r="D2597" s="251"/>
      <c r="E2597" s="60"/>
    </row>
    <row r="2598">
      <c r="A2598" s="243" t="str">
        <f t="shared" si="1"/>
        <v>#VALUE!</v>
      </c>
      <c r="B2598" s="243" t="str">
        <f t="shared" si="2"/>
        <v>#VALUE!</v>
      </c>
      <c r="C2598" s="227">
        <f t="shared" si="3"/>
        <v>0</v>
      </c>
      <c r="D2598" s="252"/>
      <c r="E2598" s="60"/>
    </row>
    <row r="2599">
      <c r="A2599" s="243" t="str">
        <f t="shared" si="1"/>
        <v>#VALUE!</v>
      </c>
      <c r="B2599" s="243" t="str">
        <f t="shared" si="2"/>
        <v>#VALUE!</v>
      </c>
      <c r="C2599" s="227">
        <f t="shared" si="3"/>
        <v>0</v>
      </c>
      <c r="D2599" s="251"/>
      <c r="E2599" s="60"/>
    </row>
    <row r="2600">
      <c r="A2600" s="243" t="str">
        <f t="shared" si="1"/>
        <v>#VALUE!</v>
      </c>
      <c r="B2600" s="243" t="str">
        <f t="shared" si="2"/>
        <v>#VALUE!</v>
      </c>
      <c r="C2600" s="227">
        <f t="shared" si="3"/>
        <v>0</v>
      </c>
      <c r="D2600" s="252"/>
      <c r="E2600" s="60"/>
    </row>
    <row r="2601">
      <c r="A2601" s="243" t="str">
        <f t="shared" si="1"/>
        <v>#VALUE!</v>
      </c>
      <c r="B2601" s="243" t="str">
        <f t="shared" si="2"/>
        <v>#VALUE!</v>
      </c>
      <c r="C2601" s="227">
        <f t="shared" si="3"/>
        <v>0</v>
      </c>
      <c r="D2601" s="251"/>
      <c r="E2601" s="60"/>
    </row>
    <row r="2602">
      <c r="A2602" s="243" t="str">
        <f t="shared" si="1"/>
        <v>#VALUE!</v>
      </c>
      <c r="B2602" s="243" t="str">
        <f t="shared" si="2"/>
        <v>#VALUE!</v>
      </c>
      <c r="C2602" s="227">
        <f t="shared" si="3"/>
        <v>0</v>
      </c>
      <c r="D2602" s="252"/>
      <c r="E2602" s="60"/>
    </row>
    <row r="2603">
      <c r="A2603" s="243" t="str">
        <f t="shared" si="1"/>
        <v>#VALUE!</v>
      </c>
      <c r="B2603" s="243" t="str">
        <f t="shared" si="2"/>
        <v>#VALUE!</v>
      </c>
      <c r="C2603" s="227">
        <f t="shared" si="3"/>
        <v>0</v>
      </c>
      <c r="D2603" s="251"/>
      <c r="E2603" s="60"/>
    </row>
    <row r="2604">
      <c r="A2604" s="243" t="str">
        <f t="shared" si="1"/>
        <v>#VALUE!</v>
      </c>
      <c r="B2604" s="243" t="str">
        <f t="shared" si="2"/>
        <v>#VALUE!</v>
      </c>
      <c r="C2604" s="227">
        <f t="shared" si="3"/>
        <v>0</v>
      </c>
      <c r="D2604" s="252"/>
      <c r="E2604" s="60"/>
    </row>
    <row r="2605">
      <c r="A2605" s="243" t="str">
        <f t="shared" si="1"/>
        <v>#VALUE!</v>
      </c>
      <c r="B2605" s="243" t="str">
        <f t="shared" si="2"/>
        <v>#VALUE!</v>
      </c>
      <c r="C2605" s="227">
        <f t="shared" si="3"/>
        <v>0</v>
      </c>
      <c r="D2605" s="251"/>
      <c r="E2605" s="60"/>
    </row>
    <row r="2606">
      <c r="A2606" s="243" t="str">
        <f t="shared" si="1"/>
        <v>#VALUE!</v>
      </c>
      <c r="B2606" s="243" t="str">
        <f t="shared" si="2"/>
        <v>#VALUE!</v>
      </c>
      <c r="C2606" s="227">
        <f t="shared" si="3"/>
        <v>0</v>
      </c>
      <c r="D2606" s="252"/>
      <c r="E2606" s="60"/>
    </row>
    <row r="2607">
      <c r="A2607" s="243" t="str">
        <f t="shared" si="1"/>
        <v>#VALUE!</v>
      </c>
      <c r="B2607" s="243" t="str">
        <f t="shared" si="2"/>
        <v>#VALUE!</v>
      </c>
      <c r="C2607" s="227">
        <f t="shared" si="3"/>
        <v>0</v>
      </c>
      <c r="D2607" s="251"/>
      <c r="E2607" s="60"/>
    </row>
    <row r="2608">
      <c r="A2608" s="243" t="str">
        <f t="shared" si="1"/>
        <v>#VALUE!</v>
      </c>
      <c r="B2608" s="243" t="str">
        <f t="shared" si="2"/>
        <v>#VALUE!</v>
      </c>
      <c r="C2608" s="227">
        <f t="shared" si="3"/>
        <v>0</v>
      </c>
      <c r="D2608" s="252"/>
      <c r="E2608" s="60"/>
    </row>
    <row r="2609">
      <c r="A2609" s="243" t="str">
        <f t="shared" si="1"/>
        <v>#VALUE!</v>
      </c>
      <c r="B2609" s="243" t="str">
        <f t="shared" si="2"/>
        <v>#VALUE!</v>
      </c>
      <c r="C2609" s="227">
        <f t="shared" si="3"/>
        <v>0</v>
      </c>
      <c r="D2609" s="251"/>
      <c r="E2609" s="60"/>
    </row>
    <row r="2610">
      <c r="A2610" s="243" t="str">
        <f t="shared" si="1"/>
        <v>#VALUE!</v>
      </c>
      <c r="B2610" s="243" t="str">
        <f t="shared" si="2"/>
        <v>#VALUE!</v>
      </c>
      <c r="C2610" s="227">
        <f t="shared" si="3"/>
        <v>0</v>
      </c>
      <c r="D2610" s="252"/>
      <c r="E2610" s="60"/>
    </row>
    <row r="2611">
      <c r="A2611" s="243" t="str">
        <f t="shared" si="1"/>
        <v>#VALUE!</v>
      </c>
      <c r="B2611" s="243" t="str">
        <f t="shared" si="2"/>
        <v>#VALUE!</v>
      </c>
      <c r="C2611" s="227">
        <f t="shared" si="3"/>
        <v>0</v>
      </c>
      <c r="D2611" s="251"/>
      <c r="E2611" s="60"/>
    </row>
    <row r="2612">
      <c r="A2612" s="243" t="str">
        <f t="shared" si="1"/>
        <v>#VALUE!</v>
      </c>
      <c r="B2612" s="243" t="str">
        <f t="shared" si="2"/>
        <v>#VALUE!</v>
      </c>
      <c r="C2612" s="227">
        <f t="shared" si="3"/>
        <v>0</v>
      </c>
      <c r="D2612" s="252"/>
      <c r="E2612" s="60"/>
    </row>
    <row r="2613">
      <c r="A2613" s="243" t="str">
        <f t="shared" si="1"/>
        <v>#VALUE!</v>
      </c>
      <c r="B2613" s="243" t="str">
        <f t="shared" si="2"/>
        <v>#VALUE!</v>
      </c>
      <c r="C2613" s="227">
        <f t="shared" si="3"/>
        <v>0</v>
      </c>
      <c r="D2613" s="251"/>
      <c r="E2613" s="60"/>
    </row>
    <row r="2614">
      <c r="A2614" s="243" t="str">
        <f t="shared" si="1"/>
        <v>#VALUE!</v>
      </c>
      <c r="B2614" s="243" t="str">
        <f t="shared" si="2"/>
        <v>#VALUE!</v>
      </c>
      <c r="C2614" s="227">
        <f t="shared" si="3"/>
        <v>0</v>
      </c>
      <c r="D2614" s="252"/>
      <c r="E2614" s="60"/>
    </row>
    <row r="2615">
      <c r="A2615" s="243" t="str">
        <f t="shared" si="1"/>
        <v>#VALUE!</v>
      </c>
      <c r="B2615" s="243" t="str">
        <f t="shared" si="2"/>
        <v>#VALUE!</v>
      </c>
      <c r="C2615" s="227">
        <f t="shared" si="3"/>
        <v>0</v>
      </c>
      <c r="D2615" s="251"/>
      <c r="E2615" s="60"/>
    </row>
    <row r="2616">
      <c r="A2616" s="243" t="str">
        <f t="shared" si="1"/>
        <v>#VALUE!</v>
      </c>
      <c r="B2616" s="243" t="str">
        <f t="shared" si="2"/>
        <v>#VALUE!</v>
      </c>
      <c r="C2616" s="227">
        <f t="shared" si="3"/>
        <v>0</v>
      </c>
      <c r="D2616" s="252"/>
      <c r="E2616" s="60"/>
    </row>
    <row r="2617">
      <c r="A2617" s="243" t="str">
        <f t="shared" si="1"/>
        <v>#VALUE!</v>
      </c>
      <c r="B2617" s="243" t="str">
        <f t="shared" si="2"/>
        <v>#VALUE!</v>
      </c>
      <c r="C2617" s="227">
        <f t="shared" si="3"/>
        <v>0</v>
      </c>
      <c r="D2617" s="251"/>
      <c r="E2617" s="60"/>
    </row>
    <row r="2618">
      <c r="A2618" s="243" t="str">
        <f t="shared" si="1"/>
        <v>#VALUE!</v>
      </c>
      <c r="B2618" s="243" t="str">
        <f t="shared" si="2"/>
        <v>#VALUE!</v>
      </c>
      <c r="C2618" s="227">
        <f t="shared" si="3"/>
        <v>0</v>
      </c>
      <c r="D2618" s="252"/>
      <c r="E2618" s="60"/>
    </row>
    <row r="2619">
      <c r="A2619" s="243" t="str">
        <f t="shared" si="1"/>
        <v>#VALUE!</v>
      </c>
      <c r="B2619" s="243" t="str">
        <f t="shared" si="2"/>
        <v>#VALUE!</v>
      </c>
      <c r="C2619" s="227">
        <f t="shared" si="3"/>
        <v>0</v>
      </c>
      <c r="D2619" s="251"/>
      <c r="E2619" s="60"/>
    </row>
    <row r="2620">
      <c r="A2620" s="243" t="str">
        <f t="shared" si="1"/>
        <v>#VALUE!</v>
      </c>
      <c r="B2620" s="243" t="str">
        <f t="shared" si="2"/>
        <v>#VALUE!</v>
      </c>
      <c r="C2620" s="227">
        <f t="shared" si="3"/>
        <v>0</v>
      </c>
      <c r="D2620" s="252"/>
      <c r="E2620" s="60"/>
    </row>
    <row r="2621">
      <c r="A2621" s="243" t="str">
        <f t="shared" si="1"/>
        <v>#VALUE!</v>
      </c>
      <c r="B2621" s="243" t="str">
        <f t="shared" si="2"/>
        <v>#VALUE!</v>
      </c>
      <c r="C2621" s="227">
        <f t="shared" si="3"/>
        <v>0</v>
      </c>
      <c r="D2621" s="251"/>
      <c r="E2621" s="60"/>
    </row>
    <row r="2622">
      <c r="A2622" s="243" t="str">
        <f t="shared" si="1"/>
        <v>#VALUE!</v>
      </c>
      <c r="B2622" s="243" t="str">
        <f t="shared" si="2"/>
        <v>#VALUE!</v>
      </c>
      <c r="C2622" s="227">
        <f t="shared" si="3"/>
        <v>0</v>
      </c>
      <c r="D2622" s="252"/>
      <c r="E2622" s="60"/>
    </row>
    <row r="2623">
      <c r="A2623" s="243" t="str">
        <f t="shared" si="1"/>
        <v>#VALUE!</v>
      </c>
      <c r="B2623" s="243" t="str">
        <f t="shared" si="2"/>
        <v>#VALUE!</v>
      </c>
      <c r="C2623" s="227">
        <f t="shared" si="3"/>
        <v>0</v>
      </c>
      <c r="D2623" s="251"/>
      <c r="E2623" s="60"/>
    </row>
    <row r="2624">
      <c r="A2624" s="243" t="str">
        <f t="shared" si="1"/>
        <v>#VALUE!</v>
      </c>
      <c r="B2624" s="243" t="str">
        <f t="shared" si="2"/>
        <v>#VALUE!</v>
      </c>
      <c r="C2624" s="227">
        <f t="shared" si="3"/>
        <v>0</v>
      </c>
      <c r="D2624" s="252"/>
      <c r="E2624" s="60"/>
    </row>
    <row r="2625">
      <c r="A2625" s="243" t="str">
        <f t="shared" si="1"/>
        <v>#VALUE!</v>
      </c>
      <c r="B2625" s="243" t="str">
        <f t="shared" si="2"/>
        <v>#VALUE!</v>
      </c>
      <c r="C2625" s="227">
        <f t="shared" si="3"/>
        <v>0</v>
      </c>
      <c r="D2625" s="251"/>
      <c r="E2625" s="60"/>
    </row>
    <row r="2626">
      <c r="A2626" s="243" t="str">
        <f t="shared" si="1"/>
        <v>#VALUE!</v>
      </c>
      <c r="B2626" s="243" t="str">
        <f t="shared" si="2"/>
        <v>#VALUE!</v>
      </c>
      <c r="C2626" s="227">
        <f t="shared" si="3"/>
        <v>0</v>
      </c>
      <c r="D2626" s="252"/>
      <c r="E2626" s="60"/>
    </row>
    <row r="2627">
      <c r="A2627" s="243" t="str">
        <f t="shared" si="1"/>
        <v>#VALUE!</v>
      </c>
      <c r="B2627" s="243" t="str">
        <f t="shared" si="2"/>
        <v>#VALUE!</v>
      </c>
      <c r="C2627" s="227">
        <f t="shared" si="3"/>
        <v>0</v>
      </c>
      <c r="D2627" s="251"/>
      <c r="E2627" s="60"/>
    </row>
    <row r="2628">
      <c r="A2628" s="243" t="str">
        <f t="shared" si="1"/>
        <v>#VALUE!</v>
      </c>
      <c r="B2628" s="243" t="str">
        <f t="shared" si="2"/>
        <v>#VALUE!</v>
      </c>
      <c r="C2628" s="227">
        <f t="shared" si="3"/>
        <v>0</v>
      </c>
      <c r="D2628" s="252"/>
      <c r="E2628" s="60"/>
    </row>
    <row r="2629">
      <c r="A2629" s="243" t="str">
        <f t="shared" si="1"/>
        <v>#VALUE!</v>
      </c>
      <c r="B2629" s="243" t="str">
        <f t="shared" si="2"/>
        <v>#VALUE!</v>
      </c>
      <c r="C2629" s="227">
        <f t="shared" si="3"/>
        <v>0</v>
      </c>
      <c r="D2629" s="251"/>
      <c r="E2629" s="60"/>
    </row>
    <row r="2630">
      <c r="A2630" s="243" t="str">
        <f t="shared" si="1"/>
        <v>#VALUE!</v>
      </c>
      <c r="B2630" s="243" t="str">
        <f t="shared" si="2"/>
        <v>#VALUE!</v>
      </c>
      <c r="C2630" s="227">
        <f t="shared" si="3"/>
        <v>0</v>
      </c>
      <c r="D2630" s="252"/>
      <c r="E2630" s="60"/>
    </row>
    <row r="2631">
      <c r="A2631" s="243" t="str">
        <f t="shared" si="1"/>
        <v>#VALUE!</v>
      </c>
      <c r="B2631" s="243" t="str">
        <f t="shared" si="2"/>
        <v>#VALUE!</v>
      </c>
      <c r="C2631" s="227">
        <f t="shared" si="3"/>
        <v>0</v>
      </c>
      <c r="D2631" s="251"/>
      <c r="E2631" s="60"/>
    </row>
    <row r="2632">
      <c r="A2632" s="243" t="str">
        <f t="shared" si="1"/>
        <v>#VALUE!</v>
      </c>
      <c r="B2632" s="243" t="str">
        <f t="shared" si="2"/>
        <v>#VALUE!</v>
      </c>
      <c r="C2632" s="227">
        <f t="shared" si="3"/>
        <v>0</v>
      </c>
      <c r="D2632" s="252"/>
      <c r="E2632" s="60"/>
    </row>
    <row r="2633">
      <c r="A2633" s="243" t="str">
        <f t="shared" si="1"/>
        <v>#VALUE!</v>
      </c>
      <c r="B2633" s="243" t="str">
        <f t="shared" si="2"/>
        <v>#VALUE!</v>
      </c>
      <c r="C2633" s="227">
        <f t="shared" si="3"/>
        <v>0</v>
      </c>
      <c r="D2633" s="251"/>
      <c r="E2633" s="60"/>
    </row>
    <row r="2634">
      <c r="A2634" s="243" t="str">
        <f t="shared" si="1"/>
        <v>#VALUE!</v>
      </c>
      <c r="B2634" s="243" t="str">
        <f t="shared" si="2"/>
        <v>#VALUE!</v>
      </c>
      <c r="C2634" s="227">
        <f t="shared" si="3"/>
        <v>0</v>
      </c>
      <c r="D2634" s="252"/>
      <c r="E2634" s="60"/>
    </row>
    <row r="2635">
      <c r="A2635" s="243" t="str">
        <f t="shared" si="1"/>
        <v>#VALUE!</v>
      </c>
      <c r="B2635" s="243" t="str">
        <f t="shared" si="2"/>
        <v>#VALUE!</v>
      </c>
      <c r="C2635" s="227">
        <f t="shared" si="3"/>
        <v>0</v>
      </c>
      <c r="D2635" s="251"/>
      <c r="E2635" s="60"/>
    </row>
    <row r="2636">
      <c r="A2636" s="243" t="str">
        <f t="shared" si="1"/>
        <v>#VALUE!</v>
      </c>
      <c r="B2636" s="243" t="str">
        <f t="shared" si="2"/>
        <v>#VALUE!</v>
      </c>
      <c r="C2636" s="227">
        <f t="shared" si="3"/>
        <v>0</v>
      </c>
      <c r="D2636" s="252"/>
      <c r="E2636" s="60"/>
    </row>
    <row r="2637">
      <c r="A2637" s="243" t="str">
        <f t="shared" si="1"/>
        <v>#VALUE!</v>
      </c>
      <c r="B2637" s="243" t="str">
        <f t="shared" si="2"/>
        <v>#VALUE!</v>
      </c>
      <c r="C2637" s="227">
        <f t="shared" si="3"/>
        <v>0</v>
      </c>
      <c r="D2637" s="251"/>
      <c r="E2637" s="60"/>
    </row>
    <row r="2638">
      <c r="A2638" s="243" t="str">
        <f t="shared" si="1"/>
        <v>#VALUE!</v>
      </c>
      <c r="B2638" s="243" t="str">
        <f t="shared" si="2"/>
        <v>#VALUE!</v>
      </c>
      <c r="C2638" s="227">
        <f t="shared" si="3"/>
        <v>0</v>
      </c>
      <c r="D2638" s="252"/>
      <c r="E2638" s="60"/>
    </row>
    <row r="2639">
      <c r="A2639" s="243" t="str">
        <f t="shared" si="1"/>
        <v>#VALUE!</v>
      </c>
      <c r="B2639" s="243" t="str">
        <f t="shared" si="2"/>
        <v>#VALUE!</v>
      </c>
      <c r="C2639" s="227">
        <f t="shared" si="3"/>
        <v>0</v>
      </c>
      <c r="D2639" s="251"/>
      <c r="E2639" s="60"/>
    </row>
    <row r="2640">
      <c r="A2640" s="243" t="str">
        <f t="shared" si="1"/>
        <v>#VALUE!</v>
      </c>
      <c r="B2640" s="243" t="str">
        <f t="shared" si="2"/>
        <v>#VALUE!</v>
      </c>
      <c r="C2640" s="227">
        <f t="shared" si="3"/>
        <v>0</v>
      </c>
      <c r="D2640" s="252"/>
      <c r="E2640" s="60"/>
    </row>
    <row r="2641">
      <c r="A2641" s="243" t="str">
        <f t="shared" si="1"/>
        <v>#VALUE!</v>
      </c>
      <c r="B2641" s="243" t="str">
        <f t="shared" si="2"/>
        <v>#VALUE!</v>
      </c>
      <c r="C2641" s="227">
        <f t="shared" si="3"/>
        <v>0</v>
      </c>
      <c r="D2641" s="251"/>
      <c r="E2641" s="60"/>
    </row>
    <row r="2642">
      <c r="A2642" s="243" t="str">
        <f t="shared" si="1"/>
        <v>#VALUE!</v>
      </c>
      <c r="B2642" s="243" t="str">
        <f t="shared" si="2"/>
        <v>#VALUE!</v>
      </c>
      <c r="C2642" s="227">
        <f t="shared" si="3"/>
        <v>0</v>
      </c>
      <c r="D2642" s="252"/>
      <c r="E2642" s="60"/>
    </row>
    <row r="2643">
      <c r="A2643" s="243" t="str">
        <f t="shared" si="1"/>
        <v>#VALUE!</v>
      </c>
      <c r="B2643" s="243" t="str">
        <f t="shared" si="2"/>
        <v>#VALUE!</v>
      </c>
      <c r="C2643" s="227">
        <f t="shared" si="3"/>
        <v>0</v>
      </c>
      <c r="D2643" s="251"/>
      <c r="E2643" s="60"/>
    </row>
    <row r="2644">
      <c r="A2644" s="243" t="str">
        <f t="shared" si="1"/>
        <v>#VALUE!</v>
      </c>
      <c r="B2644" s="243" t="str">
        <f t="shared" si="2"/>
        <v>#VALUE!</v>
      </c>
      <c r="C2644" s="227">
        <f t="shared" si="3"/>
        <v>0</v>
      </c>
      <c r="D2644" s="252"/>
      <c r="E2644" s="60"/>
    </row>
    <row r="2645">
      <c r="A2645" s="243" t="str">
        <f t="shared" si="1"/>
        <v>#VALUE!</v>
      </c>
      <c r="B2645" s="243" t="str">
        <f t="shared" si="2"/>
        <v>#VALUE!</v>
      </c>
      <c r="C2645" s="227">
        <f t="shared" si="3"/>
        <v>0</v>
      </c>
      <c r="D2645" s="251"/>
      <c r="E2645" s="60"/>
    </row>
    <row r="2646">
      <c r="A2646" s="243" t="str">
        <f t="shared" si="1"/>
        <v>#VALUE!</v>
      </c>
      <c r="B2646" s="243" t="str">
        <f t="shared" si="2"/>
        <v>#VALUE!</v>
      </c>
      <c r="C2646" s="227">
        <f t="shared" si="3"/>
        <v>0</v>
      </c>
      <c r="D2646" s="252"/>
      <c r="E2646" s="60"/>
    </row>
    <row r="2647">
      <c r="A2647" s="243" t="str">
        <f t="shared" si="1"/>
        <v>#VALUE!</v>
      </c>
      <c r="B2647" s="243" t="str">
        <f t="shared" si="2"/>
        <v>#VALUE!</v>
      </c>
      <c r="C2647" s="227">
        <f t="shared" si="3"/>
        <v>0</v>
      </c>
      <c r="D2647" s="251"/>
      <c r="E2647" s="60"/>
    </row>
    <row r="2648">
      <c r="A2648" s="243" t="str">
        <f t="shared" si="1"/>
        <v>#VALUE!</v>
      </c>
      <c r="B2648" s="243" t="str">
        <f t="shared" si="2"/>
        <v>#VALUE!</v>
      </c>
      <c r="C2648" s="227">
        <f t="shared" si="3"/>
        <v>0</v>
      </c>
      <c r="D2648" s="252"/>
      <c r="E2648" s="60"/>
    </row>
    <row r="2649">
      <c r="A2649" s="243" t="str">
        <f t="shared" si="1"/>
        <v>#VALUE!</v>
      </c>
      <c r="B2649" s="243" t="str">
        <f t="shared" si="2"/>
        <v>#VALUE!</v>
      </c>
      <c r="C2649" s="227">
        <f t="shared" si="3"/>
        <v>0</v>
      </c>
      <c r="D2649" s="251"/>
      <c r="E2649" s="60"/>
    </row>
    <row r="2650">
      <c r="A2650" s="243" t="str">
        <f t="shared" si="1"/>
        <v>#VALUE!</v>
      </c>
      <c r="B2650" s="243" t="str">
        <f t="shared" si="2"/>
        <v>#VALUE!</v>
      </c>
      <c r="C2650" s="227">
        <f t="shared" si="3"/>
        <v>0</v>
      </c>
      <c r="D2650" s="252"/>
      <c r="E2650" s="60"/>
    </row>
    <row r="2651">
      <c r="A2651" s="243" t="str">
        <f t="shared" si="1"/>
        <v>#VALUE!</v>
      </c>
      <c r="B2651" s="243" t="str">
        <f t="shared" si="2"/>
        <v>#VALUE!</v>
      </c>
      <c r="C2651" s="227">
        <f t="shared" si="3"/>
        <v>0</v>
      </c>
      <c r="D2651" s="251"/>
      <c r="E2651" s="60"/>
    </row>
    <row r="2652">
      <c r="A2652" s="243" t="str">
        <f t="shared" si="1"/>
        <v>#VALUE!</v>
      </c>
      <c r="B2652" s="243" t="str">
        <f t="shared" si="2"/>
        <v>#VALUE!</v>
      </c>
      <c r="C2652" s="227">
        <f t="shared" si="3"/>
        <v>0</v>
      </c>
      <c r="D2652" s="252"/>
      <c r="E2652" s="60"/>
    </row>
    <row r="2653">
      <c r="A2653" s="243" t="str">
        <f t="shared" si="1"/>
        <v>#VALUE!</v>
      </c>
      <c r="B2653" s="243" t="str">
        <f t="shared" si="2"/>
        <v>#VALUE!</v>
      </c>
      <c r="C2653" s="227">
        <f t="shared" si="3"/>
        <v>0</v>
      </c>
      <c r="D2653" s="251"/>
      <c r="E2653" s="60"/>
    </row>
    <row r="2654">
      <c r="A2654" s="243" t="str">
        <f t="shared" si="1"/>
        <v>#VALUE!</v>
      </c>
      <c r="B2654" s="243" t="str">
        <f t="shared" si="2"/>
        <v>#VALUE!</v>
      </c>
      <c r="C2654" s="227">
        <f t="shared" si="3"/>
        <v>0</v>
      </c>
      <c r="D2654" s="252"/>
      <c r="E2654" s="60"/>
    </row>
    <row r="2655">
      <c r="A2655" s="243" t="str">
        <f t="shared" si="1"/>
        <v>#VALUE!</v>
      </c>
      <c r="B2655" s="243" t="str">
        <f t="shared" si="2"/>
        <v>#VALUE!</v>
      </c>
      <c r="C2655" s="227">
        <f t="shared" si="3"/>
        <v>0</v>
      </c>
      <c r="D2655" s="251"/>
      <c r="E2655" s="60"/>
    </row>
    <row r="2656">
      <c r="A2656" s="243" t="str">
        <f t="shared" si="1"/>
        <v>#VALUE!</v>
      </c>
      <c r="B2656" s="243" t="str">
        <f t="shared" si="2"/>
        <v>#VALUE!</v>
      </c>
      <c r="C2656" s="227">
        <f t="shared" si="3"/>
        <v>0</v>
      </c>
      <c r="D2656" s="252"/>
      <c r="E2656" s="60"/>
    </row>
    <row r="2657">
      <c r="A2657" s="243" t="str">
        <f t="shared" si="1"/>
        <v>#VALUE!</v>
      </c>
      <c r="B2657" s="243" t="str">
        <f t="shared" si="2"/>
        <v>#VALUE!</v>
      </c>
      <c r="C2657" s="227">
        <f t="shared" si="3"/>
        <v>0</v>
      </c>
      <c r="D2657" s="251"/>
      <c r="E2657" s="60"/>
    </row>
    <row r="2658">
      <c r="A2658" s="243" t="str">
        <f t="shared" si="1"/>
        <v>#VALUE!</v>
      </c>
      <c r="B2658" s="243" t="str">
        <f t="shared" si="2"/>
        <v>#VALUE!</v>
      </c>
      <c r="C2658" s="227">
        <f t="shared" si="3"/>
        <v>0</v>
      </c>
      <c r="D2658" s="252"/>
      <c r="E2658" s="60"/>
    </row>
    <row r="2659">
      <c r="A2659" s="243" t="str">
        <f t="shared" si="1"/>
        <v>#VALUE!</v>
      </c>
      <c r="B2659" s="243" t="str">
        <f t="shared" si="2"/>
        <v>#VALUE!</v>
      </c>
      <c r="C2659" s="227">
        <f t="shared" si="3"/>
        <v>0</v>
      </c>
      <c r="D2659" s="251"/>
      <c r="E2659" s="60"/>
    </row>
    <row r="2660">
      <c r="A2660" s="243" t="str">
        <f t="shared" si="1"/>
        <v>#VALUE!</v>
      </c>
      <c r="B2660" s="243" t="str">
        <f t="shared" si="2"/>
        <v>#VALUE!</v>
      </c>
      <c r="C2660" s="227">
        <f t="shared" si="3"/>
        <v>0</v>
      </c>
      <c r="D2660" s="252"/>
      <c r="E2660" s="60"/>
    </row>
    <row r="2661">
      <c r="A2661" s="243" t="str">
        <f t="shared" si="1"/>
        <v>#VALUE!</v>
      </c>
      <c r="B2661" s="243" t="str">
        <f t="shared" si="2"/>
        <v>#VALUE!</v>
      </c>
      <c r="C2661" s="227">
        <f t="shared" si="3"/>
        <v>0</v>
      </c>
      <c r="D2661" s="251"/>
      <c r="E2661" s="60"/>
    </row>
    <row r="2662">
      <c r="A2662" s="243" t="str">
        <f t="shared" si="1"/>
        <v>#VALUE!</v>
      </c>
      <c r="B2662" s="243" t="str">
        <f t="shared" si="2"/>
        <v>#VALUE!</v>
      </c>
      <c r="C2662" s="227">
        <f t="shared" si="3"/>
        <v>0</v>
      </c>
      <c r="D2662" s="252"/>
      <c r="E2662" s="60"/>
    </row>
    <row r="2663">
      <c r="A2663" s="243" t="str">
        <f t="shared" si="1"/>
        <v>#VALUE!</v>
      </c>
      <c r="B2663" s="243" t="str">
        <f t="shared" si="2"/>
        <v>#VALUE!</v>
      </c>
      <c r="C2663" s="227">
        <f t="shared" si="3"/>
        <v>0</v>
      </c>
      <c r="D2663" s="251"/>
      <c r="E2663" s="60"/>
    </row>
    <row r="2664">
      <c r="A2664" s="243" t="str">
        <f t="shared" si="1"/>
        <v>#VALUE!</v>
      </c>
      <c r="B2664" s="243" t="str">
        <f t="shared" si="2"/>
        <v>#VALUE!</v>
      </c>
      <c r="C2664" s="227">
        <f t="shared" si="3"/>
        <v>0</v>
      </c>
      <c r="D2664" s="252"/>
      <c r="E2664" s="60"/>
    </row>
    <row r="2665">
      <c r="A2665" s="243" t="str">
        <f t="shared" si="1"/>
        <v>#VALUE!</v>
      </c>
      <c r="B2665" s="243" t="str">
        <f t="shared" si="2"/>
        <v>#VALUE!</v>
      </c>
      <c r="C2665" s="227">
        <f t="shared" si="3"/>
        <v>0</v>
      </c>
      <c r="D2665" s="251"/>
      <c r="E2665" s="60"/>
    </row>
    <row r="2666">
      <c r="A2666" s="243" t="str">
        <f t="shared" si="1"/>
        <v>#VALUE!</v>
      </c>
      <c r="B2666" s="243" t="str">
        <f t="shared" si="2"/>
        <v>#VALUE!</v>
      </c>
      <c r="C2666" s="227">
        <f t="shared" si="3"/>
        <v>0</v>
      </c>
      <c r="D2666" s="252"/>
      <c r="E2666" s="60"/>
    </row>
    <row r="2667">
      <c r="A2667" s="243" t="str">
        <f t="shared" si="1"/>
        <v>#VALUE!</v>
      </c>
      <c r="B2667" s="243" t="str">
        <f t="shared" si="2"/>
        <v>#VALUE!</v>
      </c>
      <c r="C2667" s="227">
        <f t="shared" si="3"/>
        <v>0</v>
      </c>
      <c r="D2667" s="251"/>
      <c r="E2667" s="60"/>
    </row>
    <row r="2668">
      <c r="A2668" s="243" t="str">
        <f t="shared" si="1"/>
        <v>#VALUE!</v>
      </c>
      <c r="B2668" s="243" t="str">
        <f t="shared" si="2"/>
        <v>#VALUE!</v>
      </c>
      <c r="C2668" s="227">
        <f t="shared" si="3"/>
        <v>0</v>
      </c>
      <c r="D2668" s="252"/>
      <c r="E2668" s="60"/>
    </row>
    <row r="2669">
      <c r="A2669" s="243" t="str">
        <f t="shared" si="1"/>
        <v>#VALUE!</v>
      </c>
      <c r="B2669" s="243" t="str">
        <f t="shared" si="2"/>
        <v>#VALUE!</v>
      </c>
      <c r="C2669" s="227">
        <f t="shared" si="3"/>
        <v>0</v>
      </c>
      <c r="D2669" s="251"/>
      <c r="E2669" s="60"/>
    </row>
    <row r="2670">
      <c r="A2670" s="243" t="str">
        <f t="shared" si="1"/>
        <v>#VALUE!</v>
      </c>
      <c r="B2670" s="243" t="str">
        <f t="shared" si="2"/>
        <v>#VALUE!</v>
      </c>
      <c r="C2670" s="227">
        <f t="shared" si="3"/>
        <v>0</v>
      </c>
      <c r="D2670" s="252"/>
      <c r="E2670" s="60"/>
    </row>
    <row r="2671">
      <c r="A2671" s="243" t="str">
        <f t="shared" si="1"/>
        <v>#VALUE!</v>
      </c>
      <c r="B2671" s="243" t="str">
        <f t="shared" si="2"/>
        <v>#VALUE!</v>
      </c>
      <c r="C2671" s="227">
        <f t="shared" si="3"/>
        <v>0</v>
      </c>
      <c r="D2671" s="251"/>
      <c r="E2671" s="60"/>
    </row>
    <row r="2672">
      <c r="A2672" s="243" t="str">
        <f t="shared" si="1"/>
        <v>#VALUE!</v>
      </c>
      <c r="B2672" s="243" t="str">
        <f t="shared" si="2"/>
        <v>#VALUE!</v>
      </c>
      <c r="C2672" s="227">
        <f t="shared" si="3"/>
        <v>0</v>
      </c>
      <c r="D2672" s="252"/>
      <c r="E2672" s="60"/>
    </row>
    <row r="2673">
      <c r="A2673" s="243" t="str">
        <f t="shared" si="1"/>
        <v>#VALUE!</v>
      </c>
      <c r="B2673" s="243" t="str">
        <f t="shared" si="2"/>
        <v>#VALUE!</v>
      </c>
      <c r="C2673" s="227">
        <f t="shared" si="3"/>
        <v>0</v>
      </c>
      <c r="D2673" s="251"/>
      <c r="E2673" s="60"/>
    </row>
    <row r="2674">
      <c r="A2674" s="243" t="str">
        <f t="shared" si="1"/>
        <v>#VALUE!</v>
      </c>
      <c r="B2674" s="243" t="str">
        <f t="shared" si="2"/>
        <v>#VALUE!</v>
      </c>
      <c r="C2674" s="227">
        <f t="shared" si="3"/>
        <v>0</v>
      </c>
      <c r="D2674" s="252"/>
      <c r="E2674" s="60"/>
    </row>
    <row r="2675">
      <c r="A2675" s="243" t="str">
        <f t="shared" si="1"/>
        <v>#VALUE!</v>
      </c>
      <c r="B2675" s="243" t="str">
        <f t="shared" si="2"/>
        <v>#VALUE!</v>
      </c>
      <c r="C2675" s="227">
        <f t="shared" si="3"/>
        <v>0</v>
      </c>
      <c r="D2675" s="251"/>
      <c r="E2675" s="60"/>
    </row>
    <row r="2676">
      <c r="A2676" s="243" t="str">
        <f t="shared" si="1"/>
        <v>#VALUE!</v>
      </c>
      <c r="B2676" s="243" t="str">
        <f t="shared" si="2"/>
        <v>#VALUE!</v>
      </c>
      <c r="C2676" s="227">
        <f t="shared" si="3"/>
        <v>0</v>
      </c>
      <c r="D2676" s="252"/>
      <c r="E2676" s="60"/>
    </row>
    <row r="2677">
      <c r="A2677" s="243" t="str">
        <f t="shared" si="1"/>
        <v>#VALUE!</v>
      </c>
      <c r="B2677" s="243" t="str">
        <f t="shared" si="2"/>
        <v>#VALUE!</v>
      </c>
      <c r="C2677" s="227">
        <f t="shared" si="3"/>
        <v>0</v>
      </c>
      <c r="D2677" s="251"/>
      <c r="E2677" s="60"/>
    </row>
    <row r="2678">
      <c r="A2678" s="243" t="str">
        <f t="shared" si="1"/>
        <v>#VALUE!</v>
      </c>
      <c r="B2678" s="243" t="str">
        <f t="shared" si="2"/>
        <v>#VALUE!</v>
      </c>
      <c r="C2678" s="227">
        <f t="shared" si="3"/>
        <v>0</v>
      </c>
      <c r="D2678" s="252"/>
      <c r="E2678" s="60"/>
    </row>
    <row r="2679">
      <c r="A2679" s="243" t="str">
        <f t="shared" si="1"/>
        <v>#VALUE!</v>
      </c>
      <c r="B2679" s="243" t="str">
        <f t="shared" si="2"/>
        <v>#VALUE!</v>
      </c>
      <c r="C2679" s="227">
        <f t="shared" si="3"/>
        <v>0</v>
      </c>
      <c r="D2679" s="251"/>
      <c r="E2679" s="60"/>
    </row>
    <row r="2680">
      <c r="A2680" s="243" t="str">
        <f t="shared" si="1"/>
        <v>#VALUE!</v>
      </c>
      <c r="B2680" s="243" t="str">
        <f t="shared" si="2"/>
        <v>#VALUE!</v>
      </c>
      <c r="C2680" s="227">
        <f t="shared" si="3"/>
        <v>0</v>
      </c>
      <c r="D2680" s="252"/>
      <c r="E2680" s="60"/>
    </row>
    <row r="2681">
      <c r="A2681" s="243" t="str">
        <f t="shared" si="1"/>
        <v>#VALUE!</v>
      </c>
      <c r="B2681" s="243" t="str">
        <f t="shared" si="2"/>
        <v>#VALUE!</v>
      </c>
      <c r="C2681" s="227">
        <f t="shared" si="3"/>
        <v>0</v>
      </c>
      <c r="D2681" s="251"/>
      <c r="E2681" s="60"/>
    </row>
    <row r="2682">
      <c r="A2682" s="243" t="str">
        <f t="shared" si="1"/>
        <v>#VALUE!</v>
      </c>
      <c r="B2682" s="243" t="str">
        <f t="shared" si="2"/>
        <v>#VALUE!</v>
      </c>
      <c r="C2682" s="227">
        <f t="shared" si="3"/>
        <v>0</v>
      </c>
      <c r="D2682" s="252"/>
      <c r="E2682" s="60"/>
    </row>
    <row r="2683">
      <c r="A2683" s="243" t="str">
        <f t="shared" si="1"/>
        <v>#VALUE!</v>
      </c>
      <c r="B2683" s="243" t="str">
        <f t="shared" si="2"/>
        <v>#VALUE!</v>
      </c>
      <c r="C2683" s="227">
        <f t="shared" si="3"/>
        <v>0</v>
      </c>
      <c r="D2683" s="251"/>
      <c r="E2683" s="60"/>
    </row>
    <row r="2684">
      <c r="A2684" s="243" t="str">
        <f t="shared" si="1"/>
        <v>#VALUE!</v>
      </c>
      <c r="B2684" s="243" t="str">
        <f t="shared" si="2"/>
        <v>#VALUE!</v>
      </c>
      <c r="C2684" s="227">
        <f t="shared" si="3"/>
        <v>0</v>
      </c>
      <c r="D2684" s="252"/>
      <c r="E2684" s="60"/>
    </row>
    <row r="2685">
      <c r="A2685" s="243" t="str">
        <f t="shared" si="1"/>
        <v>#VALUE!</v>
      </c>
      <c r="B2685" s="243" t="str">
        <f t="shared" si="2"/>
        <v>#VALUE!</v>
      </c>
      <c r="C2685" s="227">
        <f t="shared" si="3"/>
        <v>0</v>
      </c>
      <c r="D2685" s="251"/>
      <c r="E2685" s="60"/>
    </row>
    <row r="2686">
      <c r="A2686" s="243" t="str">
        <f t="shared" si="1"/>
        <v>#VALUE!</v>
      </c>
      <c r="B2686" s="243" t="str">
        <f t="shared" si="2"/>
        <v>#VALUE!</v>
      </c>
      <c r="C2686" s="227">
        <f t="shared" si="3"/>
        <v>0</v>
      </c>
      <c r="D2686" s="252"/>
      <c r="E2686" s="60"/>
    </row>
    <row r="2687">
      <c r="A2687" s="243" t="str">
        <f t="shared" si="1"/>
        <v>#VALUE!</v>
      </c>
      <c r="B2687" s="243" t="str">
        <f t="shared" si="2"/>
        <v>#VALUE!</v>
      </c>
      <c r="C2687" s="227">
        <f t="shared" si="3"/>
        <v>0</v>
      </c>
      <c r="D2687" s="251"/>
      <c r="E2687" s="60"/>
    </row>
    <row r="2688">
      <c r="A2688" s="243" t="str">
        <f t="shared" si="1"/>
        <v>#VALUE!</v>
      </c>
      <c r="B2688" s="243" t="str">
        <f t="shared" si="2"/>
        <v>#VALUE!</v>
      </c>
      <c r="C2688" s="227">
        <f t="shared" si="3"/>
        <v>0</v>
      </c>
      <c r="D2688" s="252"/>
      <c r="E2688" s="60"/>
    </row>
    <row r="2689">
      <c r="A2689" s="243" t="str">
        <f t="shared" si="1"/>
        <v>#VALUE!</v>
      </c>
      <c r="B2689" s="243" t="str">
        <f t="shared" si="2"/>
        <v>#VALUE!</v>
      </c>
      <c r="C2689" s="227">
        <f t="shared" si="3"/>
        <v>0</v>
      </c>
      <c r="D2689" s="251"/>
      <c r="E2689" s="60"/>
    </row>
    <row r="2690">
      <c r="A2690" s="243" t="str">
        <f t="shared" si="1"/>
        <v>#VALUE!</v>
      </c>
      <c r="B2690" s="243" t="str">
        <f t="shared" si="2"/>
        <v>#VALUE!</v>
      </c>
      <c r="C2690" s="227">
        <f t="shared" si="3"/>
        <v>0</v>
      </c>
      <c r="D2690" s="252"/>
      <c r="E2690" s="60"/>
    </row>
    <row r="2691">
      <c r="A2691" s="243" t="str">
        <f t="shared" si="1"/>
        <v>#VALUE!</v>
      </c>
      <c r="B2691" s="243" t="str">
        <f t="shared" si="2"/>
        <v>#VALUE!</v>
      </c>
      <c r="C2691" s="227">
        <f t="shared" si="3"/>
        <v>0</v>
      </c>
      <c r="D2691" s="251"/>
      <c r="E2691" s="60"/>
    </row>
    <row r="2692">
      <c r="A2692" s="243" t="str">
        <f t="shared" si="1"/>
        <v>#VALUE!</v>
      </c>
      <c r="B2692" s="243" t="str">
        <f t="shared" si="2"/>
        <v>#VALUE!</v>
      </c>
      <c r="C2692" s="227">
        <f t="shared" si="3"/>
        <v>0</v>
      </c>
      <c r="D2692" s="252"/>
      <c r="E2692" s="60"/>
    </row>
    <row r="2693">
      <c r="A2693" s="243" t="str">
        <f t="shared" si="1"/>
        <v>#VALUE!</v>
      </c>
      <c r="B2693" s="243" t="str">
        <f t="shared" si="2"/>
        <v>#VALUE!</v>
      </c>
      <c r="C2693" s="227">
        <f t="shared" si="3"/>
        <v>0</v>
      </c>
      <c r="D2693" s="251"/>
      <c r="E2693" s="60"/>
    </row>
    <row r="2694">
      <c r="A2694" s="243" t="str">
        <f t="shared" si="1"/>
        <v>#VALUE!</v>
      </c>
      <c r="B2694" s="243" t="str">
        <f t="shared" si="2"/>
        <v>#VALUE!</v>
      </c>
      <c r="C2694" s="227">
        <f t="shared" si="3"/>
        <v>0</v>
      </c>
      <c r="D2694" s="252"/>
      <c r="E2694" s="60"/>
    </row>
    <row r="2695">
      <c r="A2695" s="243" t="str">
        <f t="shared" si="1"/>
        <v>#VALUE!</v>
      </c>
      <c r="B2695" s="243" t="str">
        <f t="shared" si="2"/>
        <v>#VALUE!</v>
      </c>
      <c r="C2695" s="227">
        <f t="shared" si="3"/>
        <v>0</v>
      </c>
      <c r="D2695" s="251"/>
      <c r="E2695" s="60"/>
    </row>
    <row r="2696">
      <c r="A2696" s="243" t="str">
        <f t="shared" si="1"/>
        <v>#VALUE!</v>
      </c>
      <c r="B2696" s="243" t="str">
        <f t="shared" si="2"/>
        <v>#VALUE!</v>
      </c>
      <c r="C2696" s="227">
        <f t="shared" si="3"/>
        <v>0</v>
      </c>
      <c r="D2696" s="252"/>
      <c r="E2696" s="60"/>
    </row>
    <row r="2697">
      <c r="A2697" s="243" t="str">
        <f t="shared" si="1"/>
        <v>#VALUE!</v>
      </c>
      <c r="B2697" s="243" t="str">
        <f t="shared" si="2"/>
        <v>#VALUE!</v>
      </c>
      <c r="C2697" s="227">
        <f t="shared" si="3"/>
        <v>0</v>
      </c>
      <c r="D2697" s="251"/>
      <c r="E2697" s="60"/>
    </row>
    <row r="2698">
      <c r="A2698" s="243" t="str">
        <f t="shared" si="1"/>
        <v>#VALUE!</v>
      </c>
      <c r="B2698" s="243" t="str">
        <f t="shared" si="2"/>
        <v>#VALUE!</v>
      </c>
      <c r="C2698" s="227">
        <f t="shared" si="3"/>
        <v>0</v>
      </c>
      <c r="D2698" s="252"/>
      <c r="E2698" s="60"/>
    </row>
    <row r="2699">
      <c r="A2699" s="243" t="str">
        <f t="shared" si="1"/>
        <v>#VALUE!</v>
      </c>
      <c r="B2699" s="243" t="str">
        <f t="shared" si="2"/>
        <v>#VALUE!</v>
      </c>
      <c r="C2699" s="227">
        <f t="shared" si="3"/>
        <v>0</v>
      </c>
      <c r="D2699" s="251"/>
      <c r="E2699" s="60"/>
    </row>
    <row r="2700">
      <c r="A2700" s="243" t="str">
        <f t="shared" si="1"/>
        <v>#VALUE!</v>
      </c>
      <c r="B2700" s="243" t="str">
        <f t="shared" si="2"/>
        <v>#VALUE!</v>
      </c>
      <c r="C2700" s="227">
        <f t="shared" si="3"/>
        <v>0</v>
      </c>
      <c r="D2700" s="252"/>
      <c r="E2700" s="60"/>
    </row>
    <row r="2701">
      <c r="A2701" s="243" t="str">
        <f t="shared" si="1"/>
        <v>#VALUE!</v>
      </c>
      <c r="B2701" s="243" t="str">
        <f t="shared" si="2"/>
        <v>#VALUE!</v>
      </c>
      <c r="C2701" s="227">
        <f t="shared" si="3"/>
        <v>0</v>
      </c>
      <c r="D2701" s="251"/>
      <c r="E2701" s="60"/>
    </row>
    <row r="2702">
      <c r="A2702" s="243" t="str">
        <f t="shared" si="1"/>
        <v>#VALUE!</v>
      </c>
      <c r="B2702" s="243" t="str">
        <f t="shared" si="2"/>
        <v>#VALUE!</v>
      </c>
      <c r="C2702" s="227">
        <f t="shared" si="3"/>
        <v>0</v>
      </c>
      <c r="D2702" s="252"/>
      <c r="E2702" s="60"/>
    </row>
    <row r="2703">
      <c r="A2703" s="243" t="str">
        <f t="shared" si="1"/>
        <v>#VALUE!</v>
      </c>
      <c r="B2703" s="243" t="str">
        <f t="shared" si="2"/>
        <v>#VALUE!</v>
      </c>
      <c r="C2703" s="227">
        <f t="shared" si="3"/>
        <v>0</v>
      </c>
      <c r="D2703" s="251"/>
      <c r="E2703" s="60"/>
    </row>
    <row r="2704">
      <c r="A2704" s="243" t="str">
        <f t="shared" si="1"/>
        <v>#VALUE!</v>
      </c>
      <c r="B2704" s="243" t="str">
        <f t="shared" si="2"/>
        <v>#VALUE!</v>
      </c>
      <c r="C2704" s="227">
        <f t="shared" si="3"/>
        <v>0</v>
      </c>
      <c r="D2704" s="252"/>
      <c r="E2704" s="60"/>
    </row>
    <row r="2705">
      <c r="A2705" s="243" t="str">
        <f t="shared" si="1"/>
        <v>#VALUE!</v>
      </c>
      <c r="B2705" s="243" t="str">
        <f t="shared" si="2"/>
        <v>#VALUE!</v>
      </c>
      <c r="C2705" s="227">
        <f t="shared" si="3"/>
        <v>0</v>
      </c>
      <c r="D2705" s="251"/>
      <c r="E2705" s="60"/>
    </row>
    <row r="2706">
      <c r="A2706" s="243" t="str">
        <f t="shared" si="1"/>
        <v>#VALUE!</v>
      </c>
      <c r="B2706" s="243" t="str">
        <f t="shared" si="2"/>
        <v>#VALUE!</v>
      </c>
      <c r="C2706" s="227">
        <f t="shared" si="3"/>
        <v>0</v>
      </c>
      <c r="D2706" s="252"/>
      <c r="E2706" s="60"/>
    </row>
    <row r="2707">
      <c r="A2707" s="243" t="str">
        <f t="shared" si="1"/>
        <v>#VALUE!</v>
      </c>
      <c r="B2707" s="243" t="str">
        <f t="shared" si="2"/>
        <v>#VALUE!</v>
      </c>
      <c r="C2707" s="227">
        <f t="shared" si="3"/>
        <v>0</v>
      </c>
      <c r="D2707" s="251"/>
      <c r="E2707" s="60"/>
    </row>
    <row r="2708">
      <c r="A2708" s="243" t="str">
        <f t="shared" si="1"/>
        <v>#VALUE!</v>
      </c>
      <c r="B2708" s="243" t="str">
        <f t="shared" si="2"/>
        <v>#VALUE!</v>
      </c>
      <c r="C2708" s="227">
        <f t="shared" si="3"/>
        <v>0</v>
      </c>
      <c r="D2708" s="252"/>
      <c r="E2708" s="60"/>
    </row>
    <row r="2709">
      <c r="A2709" s="243" t="str">
        <f t="shared" si="1"/>
        <v>#VALUE!</v>
      </c>
      <c r="B2709" s="243" t="str">
        <f t="shared" si="2"/>
        <v>#VALUE!</v>
      </c>
      <c r="C2709" s="227">
        <f t="shared" si="3"/>
        <v>0</v>
      </c>
      <c r="D2709" s="251"/>
      <c r="E2709" s="60"/>
    </row>
    <row r="2710">
      <c r="A2710" s="243" t="str">
        <f t="shared" si="1"/>
        <v>#VALUE!</v>
      </c>
      <c r="B2710" s="243" t="str">
        <f t="shared" si="2"/>
        <v>#VALUE!</v>
      </c>
      <c r="C2710" s="227">
        <f t="shared" si="3"/>
        <v>0</v>
      </c>
      <c r="D2710" s="252"/>
      <c r="E2710" s="60"/>
    </row>
    <row r="2711">
      <c r="A2711" s="243" t="str">
        <f t="shared" si="1"/>
        <v>#VALUE!</v>
      </c>
      <c r="B2711" s="243" t="str">
        <f t="shared" si="2"/>
        <v>#VALUE!</v>
      </c>
      <c r="C2711" s="227">
        <f t="shared" si="3"/>
        <v>0</v>
      </c>
      <c r="D2711" s="251"/>
      <c r="E2711" s="60"/>
    </row>
    <row r="2712">
      <c r="A2712" s="243" t="str">
        <f t="shared" si="1"/>
        <v>#VALUE!</v>
      </c>
      <c r="B2712" s="243" t="str">
        <f t="shared" si="2"/>
        <v>#VALUE!</v>
      </c>
      <c r="C2712" s="227">
        <f t="shared" si="3"/>
        <v>0</v>
      </c>
      <c r="D2712" s="252"/>
      <c r="E2712" s="60"/>
    </row>
    <row r="2713">
      <c r="A2713" s="243" t="str">
        <f t="shared" si="1"/>
        <v>#VALUE!</v>
      </c>
      <c r="B2713" s="243" t="str">
        <f t="shared" si="2"/>
        <v>#VALUE!</v>
      </c>
      <c r="C2713" s="227">
        <f t="shared" si="3"/>
        <v>0</v>
      </c>
      <c r="D2713" s="251"/>
      <c r="E2713" s="60"/>
    </row>
    <row r="2714">
      <c r="A2714" s="243" t="str">
        <f t="shared" si="1"/>
        <v>#VALUE!</v>
      </c>
      <c r="B2714" s="243" t="str">
        <f t="shared" si="2"/>
        <v>#VALUE!</v>
      </c>
      <c r="C2714" s="227">
        <f t="shared" si="3"/>
        <v>0</v>
      </c>
      <c r="D2714" s="252"/>
      <c r="E2714" s="60"/>
    </row>
    <row r="2715">
      <c r="A2715" s="243" t="str">
        <f t="shared" si="1"/>
        <v>#VALUE!</v>
      </c>
      <c r="B2715" s="243" t="str">
        <f t="shared" si="2"/>
        <v>#VALUE!</v>
      </c>
      <c r="C2715" s="227">
        <f t="shared" si="3"/>
        <v>0</v>
      </c>
      <c r="D2715" s="251"/>
      <c r="E2715" s="60"/>
    </row>
    <row r="2716">
      <c r="A2716" s="243" t="str">
        <f t="shared" si="1"/>
        <v>#VALUE!</v>
      </c>
      <c r="B2716" s="243" t="str">
        <f t="shared" si="2"/>
        <v>#VALUE!</v>
      </c>
      <c r="C2716" s="227">
        <f t="shared" si="3"/>
        <v>0</v>
      </c>
      <c r="D2716" s="252"/>
      <c r="E2716" s="60"/>
    </row>
    <row r="2717">
      <c r="A2717" s="243" t="str">
        <f t="shared" si="1"/>
        <v>#VALUE!</v>
      </c>
      <c r="B2717" s="243" t="str">
        <f t="shared" si="2"/>
        <v>#VALUE!</v>
      </c>
      <c r="C2717" s="227">
        <f t="shared" si="3"/>
        <v>0</v>
      </c>
      <c r="D2717" s="251"/>
      <c r="E2717" s="60"/>
    </row>
    <row r="2718">
      <c r="A2718" s="243" t="str">
        <f t="shared" si="1"/>
        <v>#VALUE!</v>
      </c>
      <c r="B2718" s="243" t="str">
        <f t="shared" si="2"/>
        <v>#VALUE!</v>
      </c>
      <c r="C2718" s="227">
        <f t="shared" si="3"/>
        <v>0</v>
      </c>
      <c r="D2718" s="252"/>
      <c r="E2718" s="60"/>
    </row>
    <row r="2719">
      <c r="A2719" s="243" t="str">
        <f t="shared" si="1"/>
        <v>#VALUE!</v>
      </c>
      <c r="B2719" s="243" t="str">
        <f t="shared" si="2"/>
        <v>#VALUE!</v>
      </c>
      <c r="C2719" s="227">
        <f t="shared" si="3"/>
        <v>0</v>
      </c>
      <c r="D2719" s="251"/>
      <c r="E2719" s="60"/>
    </row>
    <row r="2720">
      <c r="A2720" s="243" t="str">
        <f t="shared" si="1"/>
        <v>#VALUE!</v>
      </c>
      <c r="B2720" s="243" t="str">
        <f t="shared" si="2"/>
        <v>#VALUE!</v>
      </c>
      <c r="C2720" s="227">
        <f t="shared" si="3"/>
        <v>0</v>
      </c>
      <c r="D2720" s="252"/>
      <c r="E2720" s="60"/>
    </row>
    <row r="2721">
      <c r="A2721" s="243" t="str">
        <f t="shared" si="1"/>
        <v>#VALUE!</v>
      </c>
      <c r="B2721" s="243" t="str">
        <f t="shared" si="2"/>
        <v>#VALUE!</v>
      </c>
      <c r="C2721" s="227">
        <f t="shared" si="3"/>
        <v>0</v>
      </c>
      <c r="D2721" s="251"/>
      <c r="E2721" s="60"/>
    </row>
    <row r="2722">
      <c r="A2722" s="243" t="str">
        <f t="shared" si="1"/>
        <v>#VALUE!</v>
      </c>
      <c r="B2722" s="243" t="str">
        <f t="shared" si="2"/>
        <v>#VALUE!</v>
      </c>
      <c r="C2722" s="227">
        <f t="shared" si="3"/>
        <v>0</v>
      </c>
      <c r="D2722" s="252"/>
      <c r="E2722" s="60"/>
    </row>
    <row r="2723">
      <c r="A2723" s="243" t="str">
        <f t="shared" si="1"/>
        <v>#VALUE!</v>
      </c>
      <c r="B2723" s="243" t="str">
        <f t="shared" si="2"/>
        <v>#VALUE!</v>
      </c>
      <c r="C2723" s="227">
        <f t="shared" si="3"/>
        <v>0</v>
      </c>
      <c r="D2723" s="251"/>
      <c r="E2723" s="60"/>
    </row>
    <row r="2724">
      <c r="A2724" s="243" t="str">
        <f t="shared" si="1"/>
        <v>#VALUE!</v>
      </c>
      <c r="B2724" s="243" t="str">
        <f t="shared" si="2"/>
        <v>#VALUE!</v>
      </c>
      <c r="C2724" s="227">
        <f t="shared" si="3"/>
        <v>0</v>
      </c>
      <c r="D2724" s="252"/>
      <c r="E2724" s="60"/>
    </row>
    <row r="2725">
      <c r="A2725" s="243" t="str">
        <f t="shared" si="1"/>
        <v>#VALUE!</v>
      </c>
      <c r="B2725" s="243" t="str">
        <f t="shared" si="2"/>
        <v>#VALUE!</v>
      </c>
      <c r="C2725" s="227">
        <f t="shared" si="3"/>
        <v>0</v>
      </c>
      <c r="D2725" s="251"/>
      <c r="E2725" s="60"/>
    </row>
    <row r="2726">
      <c r="A2726" s="243" t="str">
        <f t="shared" si="1"/>
        <v>#VALUE!</v>
      </c>
      <c r="B2726" s="243" t="str">
        <f t="shared" si="2"/>
        <v>#VALUE!</v>
      </c>
      <c r="C2726" s="227">
        <f t="shared" si="3"/>
        <v>0</v>
      </c>
      <c r="D2726" s="252"/>
      <c r="E2726" s="60"/>
    </row>
    <row r="2727">
      <c r="A2727" s="243" t="str">
        <f t="shared" si="1"/>
        <v>#VALUE!</v>
      </c>
      <c r="B2727" s="243" t="str">
        <f t="shared" si="2"/>
        <v>#VALUE!</v>
      </c>
      <c r="C2727" s="227">
        <f t="shared" si="3"/>
        <v>0</v>
      </c>
      <c r="D2727" s="251"/>
      <c r="E2727" s="60"/>
    </row>
    <row r="2728">
      <c r="A2728" s="243" t="str">
        <f t="shared" si="1"/>
        <v>#VALUE!</v>
      </c>
      <c r="B2728" s="243" t="str">
        <f t="shared" si="2"/>
        <v>#VALUE!</v>
      </c>
      <c r="C2728" s="227">
        <f t="shared" si="3"/>
        <v>0</v>
      </c>
      <c r="D2728" s="252"/>
      <c r="E2728" s="60"/>
    </row>
    <row r="2729">
      <c r="A2729" s="243" t="str">
        <f t="shared" si="1"/>
        <v>#VALUE!</v>
      </c>
      <c r="B2729" s="243" t="str">
        <f t="shared" si="2"/>
        <v>#VALUE!</v>
      </c>
      <c r="C2729" s="227">
        <f t="shared" si="3"/>
        <v>0</v>
      </c>
      <c r="D2729" s="251"/>
      <c r="E2729" s="60"/>
    </row>
    <row r="2730">
      <c r="A2730" s="243" t="str">
        <f t="shared" si="1"/>
        <v>#VALUE!</v>
      </c>
      <c r="B2730" s="243" t="str">
        <f t="shared" si="2"/>
        <v>#VALUE!</v>
      </c>
      <c r="C2730" s="227">
        <f t="shared" si="3"/>
        <v>0</v>
      </c>
      <c r="D2730" s="252"/>
      <c r="E2730" s="60"/>
    </row>
    <row r="2731">
      <c r="A2731" s="243" t="str">
        <f t="shared" si="1"/>
        <v>#VALUE!</v>
      </c>
      <c r="B2731" s="243" t="str">
        <f t="shared" si="2"/>
        <v>#VALUE!</v>
      </c>
      <c r="C2731" s="227">
        <f t="shared" si="3"/>
        <v>0</v>
      </c>
      <c r="D2731" s="251"/>
      <c r="E2731" s="60"/>
    </row>
    <row r="2732">
      <c r="A2732" s="243" t="str">
        <f t="shared" si="1"/>
        <v>#VALUE!</v>
      </c>
      <c r="B2732" s="243" t="str">
        <f t="shared" si="2"/>
        <v>#VALUE!</v>
      </c>
      <c r="C2732" s="227">
        <f t="shared" si="3"/>
        <v>0</v>
      </c>
      <c r="D2732" s="252"/>
      <c r="E2732" s="60"/>
    </row>
    <row r="2733">
      <c r="A2733" s="243" t="str">
        <f t="shared" si="1"/>
        <v>#VALUE!</v>
      </c>
      <c r="B2733" s="243" t="str">
        <f t="shared" si="2"/>
        <v>#VALUE!</v>
      </c>
      <c r="C2733" s="227">
        <f t="shared" si="3"/>
        <v>0</v>
      </c>
      <c r="D2733" s="251"/>
      <c r="E2733" s="60"/>
    </row>
    <row r="2734">
      <c r="A2734" s="243" t="str">
        <f t="shared" si="1"/>
        <v>#VALUE!</v>
      </c>
      <c r="B2734" s="243" t="str">
        <f t="shared" si="2"/>
        <v>#VALUE!</v>
      </c>
      <c r="C2734" s="227">
        <f t="shared" si="3"/>
        <v>0</v>
      </c>
      <c r="D2734" s="252"/>
      <c r="E2734" s="60"/>
    </row>
    <row r="2735">
      <c r="A2735" s="243" t="str">
        <f t="shared" si="1"/>
        <v>#VALUE!</v>
      </c>
      <c r="B2735" s="243" t="str">
        <f t="shared" si="2"/>
        <v>#VALUE!</v>
      </c>
      <c r="C2735" s="227">
        <f t="shared" si="3"/>
        <v>0</v>
      </c>
      <c r="D2735" s="251"/>
      <c r="E2735" s="60"/>
    </row>
    <row r="2736">
      <c r="A2736" s="243" t="str">
        <f t="shared" si="1"/>
        <v>#VALUE!</v>
      </c>
      <c r="B2736" s="243" t="str">
        <f t="shared" si="2"/>
        <v>#VALUE!</v>
      </c>
      <c r="C2736" s="227">
        <f t="shared" si="3"/>
        <v>0</v>
      </c>
      <c r="D2736" s="252"/>
      <c r="E2736" s="60"/>
    </row>
    <row r="2737">
      <c r="A2737" s="243" t="str">
        <f t="shared" si="1"/>
        <v>#VALUE!</v>
      </c>
      <c r="B2737" s="243" t="str">
        <f t="shared" si="2"/>
        <v>#VALUE!</v>
      </c>
      <c r="C2737" s="227">
        <f t="shared" si="3"/>
        <v>0</v>
      </c>
      <c r="D2737" s="251"/>
      <c r="E2737" s="60"/>
    </row>
    <row r="2738">
      <c r="A2738" s="243" t="str">
        <f t="shared" si="1"/>
        <v>#VALUE!</v>
      </c>
      <c r="B2738" s="243" t="str">
        <f t="shared" si="2"/>
        <v>#VALUE!</v>
      </c>
      <c r="C2738" s="227">
        <f t="shared" si="3"/>
        <v>0</v>
      </c>
      <c r="D2738" s="252"/>
      <c r="E2738" s="60"/>
    </row>
    <row r="2739">
      <c r="A2739" s="243" t="str">
        <f t="shared" si="1"/>
        <v>#VALUE!</v>
      </c>
      <c r="B2739" s="243" t="str">
        <f t="shared" si="2"/>
        <v>#VALUE!</v>
      </c>
      <c r="C2739" s="227">
        <f t="shared" si="3"/>
        <v>0</v>
      </c>
      <c r="D2739" s="251"/>
      <c r="E2739" s="60"/>
    </row>
    <row r="2740">
      <c r="A2740" s="243" t="str">
        <f t="shared" si="1"/>
        <v>#VALUE!</v>
      </c>
      <c r="B2740" s="243" t="str">
        <f t="shared" si="2"/>
        <v>#VALUE!</v>
      </c>
      <c r="C2740" s="227">
        <f t="shared" si="3"/>
        <v>0</v>
      </c>
      <c r="D2740" s="252"/>
      <c r="E2740" s="60"/>
    </row>
    <row r="2741">
      <c r="A2741" s="243" t="str">
        <f t="shared" si="1"/>
        <v>#VALUE!</v>
      </c>
      <c r="B2741" s="243" t="str">
        <f t="shared" si="2"/>
        <v>#VALUE!</v>
      </c>
      <c r="C2741" s="227">
        <f t="shared" si="3"/>
        <v>0</v>
      </c>
      <c r="D2741" s="251"/>
      <c r="E2741" s="60"/>
    </row>
    <row r="2742">
      <c r="A2742" s="243" t="str">
        <f t="shared" si="1"/>
        <v>#VALUE!</v>
      </c>
      <c r="B2742" s="243" t="str">
        <f t="shared" si="2"/>
        <v>#VALUE!</v>
      </c>
      <c r="C2742" s="227">
        <f t="shared" si="3"/>
        <v>0</v>
      </c>
      <c r="D2742" s="252"/>
      <c r="E2742" s="60"/>
    </row>
    <row r="2743">
      <c r="A2743" s="243" t="str">
        <f t="shared" si="1"/>
        <v>#VALUE!</v>
      </c>
      <c r="B2743" s="243" t="str">
        <f t="shared" si="2"/>
        <v>#VALUE!</v>
      </c>
      <c r="C2743" s="227">
        <f t="shared" si="3"/>
        <v>0</v>
      </c>
      <c r="D2743" s="251"/>
      <c r="E2743" s="60"/>
    </row>
    <row r="2744">
      <c r="A2744" s="243" t="str">
        <f t="shared" si="1"/>
        <v>#VALUE!</v>
      </c>
      <c r="B2744" s="243" t="str">
        <f t="shared" si="2"/>
        <v>#VALUE!</v>
      </c>
      <c r="C2744" s="227">
        <f t="shared" si="3"/>
        <v>0</v>
      </c>
      <c r="D2744" s="252"/>
      <c r="E2744" s="60"/>
    </row>
    <row r="2745">
      <c r="A2745" s="243" t="str">
        <f t="shared" si="1"/>
        <v>#VALUE!</v>
      </c>
      <c r="B2745" s="243" t="str">
        <f t="shared" si="2"/>
        <v>#VALUE!</v>
      </c>
      <c r="C2745" s="227">
        <f t="shared" si="3"/>
        <v>0</v>
      </c>
      <c r="D2745" s="251"/>
      <c r="E2745" s="60"/>
    </row>
    <row r="2746">
      <c r="A2746" s="243" t="str">
        <f t="shared" si="1"/>
        <v>#VALUE!</v>
      </c>
      <c r="B2746" s="243" t="str">
        <f t="shared" si="2"/>
        <v>#VALUE!</v>
      </c>
      <c r="C2746" s="227">
        <f t="shared" si="3"/>
        <v>0</v>
      </c>
      <c r="D2746" s="252"/>
      <c r="E2746" s="60"/>
    </row>
    <row r="2747">
      <c r="A2747" s="243" t="str">
        <f t="shared" si="1"/>
        <v>#VALUE!</v>
      </c>
      <c r="B2747" s="243" t="str">
        <f t="shared" si="2"/>
        <v>#VALUE!</v>
      </c>
      <c r="C2747" s="227">
        <f t="shared" si="3"/>
        <v>0</v>
      </c>
      <c r="D2747" s="251"/>
      <c r="E2747" s="60"/>
    </row>
    <row r="2748">
      <c r="A2748" s="243" t="str">
        <f t="shared" si="1"/>
        <v>#VALUE!</v>
      </c>
      <c r="B2748" s="243" t="str">
        <f t="shared" si="2"/>
        <v>#VALUE!</v>
      </c>
      <c r="C2748" s="227">
        <f t="shared" si="3"/>
        <v>0</v>
      </c>
      <c r="D2748" s="252"/>
      <c r="E2748" s="60"/>
    </row>
    <row r="2749">
      <c r="A2749" s="243" t="str">
        <f t="shared" si="1"/>
        <v>#VALUE!</v>
      </c>
      <c r="B2749" s="243" t="str">
        <f t="shared" si="2"/>
        <v>#VALUE!</v>
      </c>
      <c r="C2749" s="227">
        <f t="shared" si="3"/>
        <v>0</v>
      </c>
      <c r="D2749" s="251"/>
      <c r="E2749" s="60"/>
    </row>
    <row r="2750">
      <c r="A2750" s="243" t="str">
        <f t="shared" si="1"/>
        <v>#VALUE!</v>
      </c>
      <c r="B2750" s="243" t="str">
        <f t="shared" si="2"/>
        <v>#VALUE!</v>
      </c>
      <c r="C2750" s="227">
        <f t="shared" si="3"/>
        <v>0</v>
      </c>
      <c r="D2750" s="252"/>
      <c r="E2750" s="60"/>
    </row>
    <row r="2751">
      <c r="A2751" s="243" t="str">
        <f t="shared" si="1"/>
        <v>#VALUE!</v>
      </c>
      <c r="B2751" s="243" t="str">
        <f t="shared" si="2"/>
        <v>#VALUE!</v>
      </c>
      <c r="C2751" s="227">
        <f t="shared" si="3"/>
        <v>0</v>
      </c>
      <c r="D2751" s="251"/>
      <c r="E2751" s="60"/>
    </row>
    <row r="2752">
      <c r="A2752" s="243" t="str">
        <f t="shared" si="1"/>
        <v>#VALUE!</v>
      </c>
      <c r="B2752" s="243" t="str">
        <f t="shared" si="2"/>
        <v>#VALUE!</v>
      </c>
      <c r="C2752" s="227">
        <f t="shared" si="3"/>
        <v>0</v>
      </c>
      <c r="D2752" s="252"/>
      <c r="E2752" s="60"/>
    </row>
    <row r="2753">
      <c r="A2753" s="243" t="str">
        <f t="shared" si="1"/>
        <v>#VALUE!</v>
      </c>
      <c r="B2753" s="243" t="str">
        <f t="shared" si="2"/>
        <v>#VALUE!</v>
      </c>
      <c r="C2753" s="227">
        <f t="shared" si="3"/>
        <v>0</v>
      </c>
      <c r="D2753" s="251"/>
      <c r="E2753" s="60"/>
    </row>
    <row r="2754">
      <c r="A2754" s="243" t="str">
        <f t="shared" si="1"/>
        <v>#VALUE!</v>
      </c>
      <c r="B2754" s="243" t="str">
        <f t="shared" si="2"/>
        <v>#VALUE!</v>
      </c>
      <c r="C2754" s="227">
        <f t="shared" si="3"/>
        <v>0</v>
      </c>
      <c r="D2754" s="252"/>
      <c r="E2754" s="60"/>
    </row>
    <row r="2755">
      <c r="A2755" s="243" t="str">
        <f t="shared" si="1"/>
        <v>#VALUE!</v>
      </c>
      <c r="B2755" s="243" t="str">
        <f t="shared" si="2"/>
        <v>#VALUE!</v>
      </c>
      <c r="C2755" s="227">
        <f t="shared" si="3"/>
        <v>0</v>
      </c>
      <c r="D2755" s="251"/>
      <c r="E2755" s="60"/>
    </row>
    <row r="2756">
      <c r="A2756" s="243" t="str">
        <f t="shared" si="1"/>
        <v>#VALUE!</v>
      </c>
      <c r="B2756" s="243" t="str">
        <f t="shared" si="2"/>
        <v>#VALUE!</v>
      </c>
      <c r="C2756" s="227">
        <f t="shared" si="3"/>
        <v>0</v>
      </c>
      <c r="D2756" s="252"/>
      <c r="E2756" s="60"/>
    </row>
    <row r="2757">
      <c r="A2757" s="243" t="str">
        <f t="shared" si="1"/>
        <v>#VALUE!</v>
      </c>
      <c r="B2757" s="243" t="str">
        <f t="shared" si="2"/>
        <v>#VALUE!</v>
      </c>
      <c r="C2757" s="227">
        <f t="shared" si="3"/>
        <v>0</v>
      </c>
      <c r="D2757" s="251"/>
      <c r="E2757" s="60"/>
    </row>
    <row r="2758">
      <c r="A2758" s="243" t="str">
        <f t="shared" si="1"/>
        <v>#VALUE!</v>
      </c>
      <c r="B2758" s="243" t="str">
        <f t="shared" si="2"/>
        <v>#VALUE!</v>
      </c>
      <c r="C2758" s="227">
        <f t="shared" si="3"/>
        <v>0</v>
      </c>
      <c r="D2758" s="252"/>
      <c r="E2758" s="60"/>
    </row>
    <row r="2759">
      <c r="A2759" s="243" t="str">
        <f t="shared" si="1"/>
        <v>#VALUE!</v>
      </c>
      <c r="B2759" s="243" t="str">
        <f t="shared" si="2"/>
        <v>#VALUE!</v>
      </c>
      <c r="C2759" s="227">
        <f t="shared" si="3"/>
        <v>0</v>
      </c>
      <c r="D2759" s="251"/>
      <c r="E2759" s="60"/>
    </row>
    <row r="2760">
      <c r="A2760" s="243" t="str">
        <f t="shared" si="1"/>
        <v>#VALUE!</v>
      </c>
      <c r="B2760" s="243" t="str">
        <f t="shared" si="2"/>
        <v>#VALUE!</v>
      </c>
      <c r="C2760" s="227">
        <f t="shared" si="3"/>
        <v>0</v>
      </c>
      <c r="D2760" s="252"/>
      <c r="E2760" s="60"/>
    </row>
    <row r="2761">
      <c r="A2761" s="243" t="str">
        <f t="shared" si="1"/>
        <v>#VALUE!</v>
      </c>
      <c r="B2761" s="243" t="str">
        <f t="shared" si="2"/>
        <v>#VALUE!</v>
      </c>
      <c r="C2761" s="227">
        <f t="shared" si="3"/>
        <v>0</v>
      </c>
      <c r="D2761" s="251"/>
      <c r="E2761" s="60"/>
    </row>
    <row r="2762">
      <c r="A2762" s="243" t="str">
        <f t="shared" si="1"/>
        <v>#VALUE!</v>
      </c>
      <c r="B2762" s="243" t="str">
        <f t="shared" si="2"/>
        <v>#VALUE!</v>
      </c>
      <c r="C2762" s="227">
        <f t="shared" si="3"/>
        <v>0</v>
      </c>
      <c r="D2762" s="252"/>
      <c r="E2762" s="60"/>
    </row>
    <row r="2763">
      <c r="A2763" s="243" t="str">
        <f t="shared" si="1"/>
        <v>#VALUE!</v>
      </c>
      <c r="B2763" s="243" t="str">
        <f t="shared" si="2"/>
        <v>#VALUE!</v>
      </c>
      <c r="C2763" s="227">
        <f t="shared" si="3"/>
        <v>0</v>
      </c>
      <c r="D2763" s="251"/>
      <c r="E2763" s="60"/>
    </row>
    <row r="2764">
      <c r="A2764" s="243" t="str">
        <f t="shared" si="1"/>
        <v>#VALUE!</v>
      </c>
      <c r="B2764" s="243" t="str">
        <f t="shared" si="2"/>
        <v>#VALUE!</v>
      </c>
      <c r="C2764" s="227">
        <f t="shared" si="3"/>
        <v>0</v>
      </c>
      <c r="D2764" s="252"/>
      <c r="E2764" s="60"/>
    </row>
    <row r="2765">
      <c r="A2765" s="243" t="str">
        <f t="shared" si="1"/>
        <v>#VALUE!</v>
      </c>
      <c r="B2765" s="243" t="str">
        <f t="shared" si="2"/>
        <v>#VALUE!</v>
      </c>
      <c r="C2765" s="227">
        <f t="shared" si="3"/>
        <v>0</v>
      </c>
      <c r="D2765" s="251"/>
      <c r="E2765" s="60"/>
    </row>
    <row r="2766">
      <c r="A2766" s="243" t="str">
        <f t="shared" si="1"/>
        <v>#VALUE!</v>
      </c>
      <c r="B2766" s="243" t="str">
        <f t="shared" si="2"/>
        <v>#VALUE!</v>
      </c>
      <c r="C2766" s="227">
        <f t="shared" si="3"/>
        <v>0</v>
      </c>
      <c r="D2766" s="252"/>
      <c r="E2766" s="60"/>
    </row>
    <row r="2767">
      <c r="A2767" s="243" t="str">
        <f t="shared" si="1"/>
        <v>#VALUE!</v>
      </c>
      <c r="B2767" s="243" t="str">
        <f t="shared" si="2"/>
        <v>#VALUE!</v>
      </c>
      <c r="C2767" s="227">
        <f t="shared" si="3"/>
        <v>0</v>
      </c>
      <c r="D2767" s="251"/>
      <c r="E2767" s="60"/>
    </row>
    <row r="2768">
      <c r="A2768" s="243" t="str">
        <f t="shared" si="1"/>
        <v>#VALUE!</v>
      </c>
      <c r="B2768" s="243" t="str">
        <f t="shared" si="2"/>
        <v>#VALUE!</v>
      </c>
      <c r="C2768" s="227">
        <f t="shared" si="3"/>
        <v>0</v>
      </c>
      <c r="D2768" s="252"/>
      <c r="E2768" s="60"/>
    </row>
    <row r="2769">
      <c r="A2769" s="243" t="str">
        <f t="shared" si="1"/>
        <v>#VALUE!</v>
      </c>
      <c r="B2769" s="243" t="str">
        <f t="shared" si="2"/>
        <v>#VALUE!</v>
      </c>
      <c r="C2769" s="227">
        <f t="shared" si="3"/>
        <v>0</v>
      </c>
      <c r="D2769" s="251"/>
      <c r="E2769" s="60"/>
    </row>
    <row r="2770">
      <c r="A2770" s="243" t="str">
        <f t="shared" si="1"/>
        <v>#VALUE!</v>
      </c>
      <c r="B2770" s="243" t="str">
        <f t="shared" si="2"/>
        <v>#VALUE!</v>
      </c>
      <c r="C2770" s="227">
        <f t="shared" si="3"/>
        <v>0</v>
      </c>
      <c r="D2770" s="252"/>
      <c r="E2770" s="60"/>
    </row>
    <row r="2771">
      <c r="A2771" s="243" t="str">
        <f t="shared" si="1"/>
        <v>#VALUE!</v>
      </c>
      <c r="B2771" s="243" t="str">
        <f t="shared" si="2"/>
        <v>#VALUE!</v>
      </c>
      <c r="C2771" s="227">
        <f t="shared" si="3"/>
        <v>0</v>
      </c>
      <c r="D2771" s="251"/>
      <c r="E2771" s="60"/>
    </row>
    <row r="2772">
      <c r="A2772" s="243" t="str">
        <f t="shared" si="1"/>
        <v>#VALUE!</v>
      </c>
      <c r="B2772" s="243" t="str">
        <f t="shared" si="2"/>
        <v>#VALUE!</v>
      </c>
      <c r="C2772" s="227">
        <f t="shared" si="3"/>
        <v>0</v>
      </c>
      <c r="D2772" s="252"/>
      <c r="E2772" s="60"/>
    </row>
    <row r="2773">
      <c r="A2773" s="243" t="str">
        <f t="shared" si="1"/>
        <v>#VALUE!</v>
      </c>
      <c r="B2773" s="243" t="str">
        <f t="shared" si="2"/>
        <v>#VALUE!</v>
      </c>
      <c r="C2773" s="227">
        <f t="shared" si="3"/>
        <v>0</v>
      </c>
      <c r="D2773" s="251"/>
      <c r="E2773" s="60"/>
    </row>
    <row r="2774">
      <c r="A2774" s="243" t="str">
        <f t="shared" si="1"/>
        <v>#VALUE!</v>
      </c>
      <c r="B2774" s="243" t="str">
        <f t="shared" si="2"/>
        <v>#VALUE!</v>
      </c>
      <c r="C2774" s="227">
        <f t="shared" si="3"/>
        <v>0</v>
      </c>
      <c r="D2774" s="252"/>
      <c r="E2774" s="60"/>
    </row>
    <row r="2775">
      <c r="A2775" s="243" t="str">
        <f t="shared" si="1"/>
        <v>#VALUE!</v>
      </c>
      <c r="B2775" s="243" t="str">
        <f t="shared" si="2"/>
        <v>#VALUE!</v>
      </c>
      <c r="C2775" s="227">
        <f t="shared" si="3"/>
        <v>0</v>
      </c>
      <c r="D2775" s="251"/>
      <c r="E2775" s="60"/>
    </row>
    <row r="2776">
      <c r="A2776" s="243" t="str">
        <f t="shared" si="1"/>
        <v>#VALUE!</v>
      </c>
      <c r="B2776" s="243" t="str">
        <f t="shared" si="2"/>
        <v>#VALUE!</v>
      </c>
      <c r="C2776" s="227">
        <f t="shared" si="3"/>
        <v>0</v>
      </c>
      <c r="D2776" s="252"/>
      <c r="E2776" s="60"/>
    </row>
    <row r="2777">
      <c r="A2777" s="243" t="str">
        <f t="shared" si="1"/>
        <v>#VALUE!</v>
      </c>
      <c r="B2777" s="243" t="str">
        <f t="shared" si="2"/>
        <v>#VALUE!</v>
      </c>
      <c r="C2777" s="227">
        <f t="shared" si="3"/>
        <v>0</v>
      </c>
      <c r="D2777" s="251"/>
      <c r="E2777" s="60"/>
    </row>
    <row r="2778">
      <c r="A2778" s="243" t="str">
        <f t="shared" si="1"/>
        <v>#VALUE!</v>
      </c>
      <c r="B2778" s="243" t="str">
        <f t="shared" si="2"/>
        <v>#VALUE!</v>
      </c>
      <c r="C2778" s="227">
        <f t="shared" si="3"/>
        <v>0</v>
      </c>
      <c r="D2778" s="252"/>
      <c r="E2778" s="60"/>
    </row>
    <row r="2779">
      <c r="A2779" s="243" t="str">
        <f t="shared" si="1"/>
        <v>#VALUE!</v>
      </c>
      <c r="B2779" s="243" t="str">
        <f t="shared" si="2"/>
        <v>#VALUE!</v>
      </c>
      <c r="C2779" s="227">
        <f t="shared" si="3"/>
        <v>0</v>
      </c>
      <c r="D2779" s="251"/>
      <c r="E2779" s="60"/>
    </row>
    <row r="2780">
      <c r="A2780" s="243" t="str">
        <f t="shared" si="1"/>
        <v>#VALUE!</v>
      </c>
      <c r="B2780" s="243" t="str">
        <f t="shared" si="2"/>
        <v>#VALUE!</v>
      </c>
      <c r="C2780" s="227">
        <f t="shared" si="3"/>
        <v>0</v>
      </c>
      <c r="D2780" s="252"/>
      <c r="E2780" s="60"/>
    </row>
    <row r="2781">
      <c r="A2781" s="243" t="str">
        <f t="shared" si="1"/>
        <v>#VALUE!</v>
      </c>
      <c r="B2781" s="243" t="str">
        <f t="shared" si="2"/>
        <v>#VALUE!</v>
      </c>
      <c r="C2781" s="227">
        <f t="shared" si="3"/>
        <v>0</v>
      </c>
      <c r="D2781" s="251"/>
      <c r="E2781" s="60"/>
    </row>
    <row r="2782">
      <c r="A2782" s="243" t="str">
        <f t="shared" si="1"/>
        <v>#VALUE!</v>
      </c>
      <c r="B2782" s="243" t="str">
        <f t="shared" si="2"/>
        <v>#VALUE!</v>
      </c>
      <c r="C2782" s="227">
        <f t="shared" si="3"/>
        <v>0</v>
      </c>
      <c r="D2782" s="252"/>
      <c r="E2782" s="60"/>
    </row>
    <row r="2783">
      <c r="A2783" s="243" t="str">
        <f t="shared" si="1"/>
        <v>#VALUE!</v>
      </c>
      <c r="B2783" s="243" t="str">
        <f t="shared" si="2"/>
        <v>#VALUE!</v>
      </c>
      <c r="C2783" s="227">
        <f t="shared" si="3"/>
        <v>0</v>
      </c>
      <c r="D2783" s="251"/>
      <c r="E2783" s="60"/>
    </row>
    <row r="2784">
      <c r="A2784" s="243" t="str">
        <f t="shared" si="1"/>
        <v>#VALUE!</v>
      </c>
      <c r="B2784" s="243" t="str">
        <f t="shared" si="2"/>
        <v>#VALUE!</v>
      </c>
      <c r="C2784" s="227">
        <f t="shared" si="3"/>
        <v>0</v>
      </c>
      <c r="D2784" s="252"/>
      <c r="E2784" s="60"/>
    </row>
    <row r="2785">
      <c r="A2785" s="243" t="str">
        <f t="shared" si="1"/>
        <v>#VALUE!</v>
      </c>
      <c r="B2785" s="243" t="str">
        <f t="shared" si="2"/>
        <v>#VALUE!</v>
      </c>
      <c r="C2785" s="227">
        <f t="shared" si="3"/>
        <v>0</v>
      </c>
      <c r="D2785" s="251"/>
      <c r="E2785" s="60"/>
    </row>
    <row r="2786">
      <c r="A2786" s="243" t="str">
        <f t="shared" si="1"/>
        <v>#VALUE!</v>
      </c>
      <c r="B2786" s="243" t="str">
        <f t="shared" si="2"/>
        <v>#VALUE!</v>
      </c>
      <c r="C2786" s="227">
        <f t="shared" si="3"/>
        <v>0</v>
      </c>
      <c r="D2786" s="252"/>
      <c r="E2786" s="60"/>
    </row>
    <row r="2787">
      <c r="A2787" s="243" t="str">
        <f t="shared" si="1"/>
        <v>#VALUE!</v>
      </c>
      <c r="B2787" s="243" t="str">
        <f t="shared" si="2"/>
        <v>#VALUE!</v>
      </c>
      <c r="C2787" s="227">
        <f t="shared" si="3"/>
        <v>0</v>
      </c>
      <c r="D2787" s="251"/>
      <c r="E2787" s="60"/>
    </row>
    <row r="2788">
      <c r="A2788" s="243" t="str">
        <f t="shared" si="1"/>
        <v>#VALUE!</v>
      </c>
      <c r="B2788" s="243" t="str">
        <f t="shared" si="2"/>
        <v>#VALUE!</v>
      </c>
      <c r="C2788" s="227">
        <f t="shared" si="3"/>
        <v>0</v>
      </c>
      <c r="D2788" s="252"/>
      <c r="E2788" s="60"/>
    </row>
    <row r="2789">
      <c r="A2789" s="243" t="str">
        <f t="shared" si="1"/>
        <v>#VALUE!</v>
      </c>
      <c r="B2789" s="243" t="str">
        <f t="shared" si="2"/>
        <v>#VALUE!</v>
      </c>
      <c r="C2789" s="227">
        <f t="shared" si="3"/>
        <v>0</v>
      </c>
      <c r="D2789" s="251"/>
      <c r="E2789" s="60"/>
    </row>
    <row r="2790">
      <c r="A2790" s="243" t="str">
        <f t="shared" si="1"/>
        <v>#VALUE!</v>
      </c>
      <c r="B2790" s="243" t="str">
        <f t="shared" si="2"/>
        <v>#VALUE!</v>
      </c>
      <c r="C2790" s="227">
        <f t="shared" si="3"/>
        <v>0</v>
      </c>
      <c r="D2790" s="252"/>
      <c r="E2790" s="60"/>
    </row>
    <row r="2791">
      <c r="A2791" s="243" t="str">
        <f t="shared" si="1"/>
        <v>#VALUE!</v>
      </c>
      <c r="B2791" s="243" t="str">
        <f t="shared" si="2"/>
        <v>#VALUE!</v>
      </c>
      <c r="C2791" s="227">
        <f t="shared" si="3"/>
        <v>0</v>
      </c>
      <c r="D2791" s="251"/>
      <c r="E2791" s="60"/>
    </row>
    <row r="2792">
      <c r="A2792" s="243" t="str">
        <f t="shared" si="1"/>
        <v>#VALUE!</v>
      </c>
      <c r="B2792" s="243" t="str">
        <f t="shared" si="2"/>
        <v>#VALUE!</v>
      </c>
      <c r="C2792" s="227">
        <f t="shared" si="3"/>
        <v>0</v>
      </c>
      <c r="D2792" s="252"/>
      <c r="E2792" s="60"/>
    </row>
    <row r="2793">
      <c r="A2793" s="243" t="str">
        <f t="shared" si="1"/>
        <v>#VALUE!</v>
      </c>
      <c r="B2793" s="243" t="str">
        <f t="shared" si="2"/>
        <v>#VALUE!</v>
      </c>
      <c r="C2793" s="227">
        <f t="shared" si="3"/>
        <v>0</v>
      </c>
      <c r="D2793" s="251"/>
      <c r="E2793" s="60"/>
    </row>
    <row r="2794">
      <c r="A2794" s="243" t="str">
        <f t="shared" si="1"/>
        <v>#VALUE!</v>
      </c>
      <c r="B2794" s="243" t="str">
        <f t="shared" si="2"/>
        <v>#VALUE!</v>
      </c>
      <c r="C2794" s="227">
        <f t="shared" si="3"/>
        <v>0</v>
      </c>
      <c r="D2794" s="252"/>
      <c r="E2794" s="60"/>
    </row>
    <row r="2795">
      <c r="A2795" s="243" t="str">
        <f t="shared" si="1"/>
        <v>#VALUE!</v>
      </c>
      <c r="B2795" s="243" t="str">
        <f t="shared" si="2"/>
        <v>#VALUE!</v>
      </c>
      <c r="C2795" s="227">
        <f t="shared" si="3"/>
        <v>0</v>
      </c>
      <c r="D2795" s="251"/>
      <c r="E2795" s="60"/>
    </row>
    <row r="2796">
      <c r="A2796" s="243" t="str">
        <f t="shared" si="1"/>
        <v>#VALUE!</v>
      </c>
      <c r="B2796" s="243" t="str">
        <f t="shared" si="2"/>
        <v>#VALUE!</v>
      </c>
      <c r="C2796" s="227">
        <f t="shared" si="3"/>
        <v>0</v>
      </c>
      <c r="D2796" s="252"/>
      <c r="E2796" s="60"/>
    </row>
    <row r="2797">
      <c r="A2797" s="243" t="str">
        <f t="shared" si="1"/>
        <v>#VALUE!</v>
      </c>
      <c r="B2797" s="243" t="str">
        <f t="shared" si="2"/>
        <v>#VALUE!</v>
      </c>
      <c r="C2797" s="227">
        <f t="shared" si="3"/>
        <v>0</v>
      </c>
      <c r="D2797" s="251"/>
      <c r="E2797" s="60"/>
    </row>
    <row r="2798">
      <c r="A2798" s="243" t="str">
        <f t="shared" si="1"/>
        <v>#VALUE!</v>
      </c>
      <c r="B2798" s="243" t="str">
        <f t="shared" si="2"/>
        <v>#VALUE!</v>
      </c>
      <c r="C2798" s="227">
        <f t="shared" si="3"/>
        <v>0</v>
      </c>
      <c r="D2798" s="252"/>
      <c r="E2798" s="60"/>
    </row>
    <row r="2799">
      <c r="A2799" s="243" t="str">
        <f t="shared" si="1"/>
        <v>#VALUE!</v>
      </c>
      <c r="B2799" s="243" t="str">
        <f t="shared" si="2"/>
        <v>#VALUE!</v>
      </c>
      <c r="C2799" s="227">
        <f t="shared" si="3"/>
        <v>0</v>
      </c>
      <c r="D2799" s="251"/>
      <c r="E2799" s="60"/>
    </row>
    <row r="2800">
      <c r="A2800" s="243" t="str">
        <f t="shared" si="1"/>
        <v>#VALUE!</v>
      </c>
      <c r="B2800" s="243" t="str">
        <f t="shared" si="2"/>
        <v>#VALUE!</v>
      </c>
      <c r="C2800" s="227">
        <f t="shared" si="3"/>
        <v>0</v>
      </c>
      <c r="D2800" s="252"/>
      <c r="E2800" s="60"/>
    </row>
    <row r="2801">
      <c r="A2801" s="243" t="str">
        <f t="shared" si="1"/>
        <v>#VALUE!</v>
      </c>
      <c r="B2801" s="243" t="str">
        <f t="shared" si="2"/>
        <v>#VALUE!</v>
      </c>
      <c r="C2801" s="227">
        <f t="shared" si="3"/>
        <v>0</v>
      </c>
      <c r="D2801" s="251"/>
      <c r="E2801" s="60"/>
    </row>
    <row r="2802">
      <c r="A2802" s="243" t="str">
        <f t="shared" si="1"/>
        <v>#VALUE!</v>
      </c>
      <c r="B2802" s="243" t="str">
        <f t="shared" si="2"/>
        <v>#VALUE!</v>
      </c>
      <c r="C2802" s="227">
        <f t="shared" si="3"/>
        <v>0</v>
      </c>
      <c r="D2802" s="252"/>
      <c r="E2802" s="60"/>
    </row>
    <row r="2803">
      <c r="A2803" s="243" t="str">
        <f t="shared" si="1"/>
        <v>#VALUE!</v>
      </c>
      <c r="B2803" s="243" t="str">
        <f t="shared" si="2"/>
        <v>#VALUE!</v>
      </c>
      <c r="C2803" s="227">
        <f t="shared" si="3"/>
        <v>0</v>
      </c>
      <c r="D2803" s="251"/>
      <c r="E2803" s="60"/>
    </row>
    <row r="2804">
      <c r="A2804" s="243" t="str">
        <f t="shared" si="1"/>
        <v>#VALUE!</v>
      </c>
      <c r="B2804" s="243" t="str">
        <f t="shared" si="2"/>
        <v>#VALUE!</v>
      </c>
      <c r="C2804" s="227">
        <f t="shared" si="3"/>
        <v>0</v>
      </c>
      <c r="D2804" s="252"/>
      <c r="E2804" s="60"/>
    </row>
    <row r="2805">
      <c r="A2805" s="243" t="str">
        <f t="shared" si="1"/>
        <v>#VALUE!</v>
      </c>
      <c r="B2805" s="243" t="str">
        <f t="shared" si="2"/>
        <v>#VALUE!</v>
      </c>
      <c r="C2805" s="227">
        <f t="shared" si="3"/>
        <v>0</v>
      </c>
      <c r="D2805" s="251"/>
      <c r="E2805" s="60"/>
    </row>
    <row r="2806">
      <c r="A2806" s="243" t="str">
        <f t="shared" si="1"/>
        <v>#VALUE!</v>
      </c>
      <c r="B2806" s="243" t="str">
        <f t="shared" si="2"/>
        <v>#VALUE!</v>
      </c>
      <c r="C2806" s="227">
        <f t="shared" si="3"/>
        <v>0</v>
      </c>
      <c r="D2806" s="252"/>
      <c r="E2806" s="60"/>
    </row>
    <row r="2807">
      <c r="A2807" s="243" t="str">
        <f t="shared" si="1"/>
        <v>#VALUE!</v>
      </c>
      <c r="B2807" s="243" t="str">
        <f t="shared" si="2"/>
        <v>#VALUE!</v>
      </c>
      <c r="C2807" s="227">
        <f t="shared" si="3"/>
        <v>0</v>
      </c>
      <c r="D2807" s="251"/>
      <c r="E2807" s="60"/>
    </row>
    <row r="2808">
      <c r="A2808" s="243" t="str">
        <f t="shared" si="1"/>
        <v>#VALUE!</v>
      </c>
      <c r="B2808" s="243" t="str">
        <f t="shared" si="2"/>
        <v>#VALUE!</v>
      </c>
      <c r="C2808" s="227">
        <f t="shared" si="3"/>
        <v>0</v>
      </c>
      <c r="D2808" s="252"/>
      <c r="E2808" s="60"/>
    </row>
    <row r="2809">
      <c r="A2809" s="243" t="str">
        <f t="shared" si="1"/>
        <v>#VALUE!</v>
      </c>
      <c r="B2809" s="243" t="str">
        <f t="shared" si="2"/>
        <v>#VALUE!</v>
      </c>
      <c r="C2809" s="227">
        <f t="shared" si="3"/>
        <v>0</v>
      </c>
      <c r="D2809" s="251"/>
      <c r="E2809" s="60"/>
    </row>
    <row r="2810">
      <c r="A2810" s="243" t="str">
        <f t="shared" si="1"/>
        <v>#VALUE!</v>
      </c>
      <c r="B2810" s="243" t="str">
        <f t="shared" si="2"/>
        <v>#VALUE!</v>
      </c>
      <c r="C2810" s="227">
        <f t="shared" si="3"/>
        <v>0</v>
      </c>
      <c r="D2810" s="252"/>
      <c r="E2810" s="60"/>
    </row>
    <row r="2811">
      <c r="A2811" s="243" t="str">
        <f t="shared" si="1"/>
        <v>#VALUE!</v>
      </c>
      <c r="B2811" s="243" t="str">
        <f t="shared" si="2"/>
        <v>#VALUE!</v>
      </c>
      <c r="C2811" s="227">
        <f t="shared" si="3"/>
        <v>0</v>
      </c>
      <c r="D2811" s="251"/>
      <c r="E2811" s="60"/>
    </row>
    <row r="2812">
      <c r="A2812" s="243" t="str">
        <f t="shared" si="1"/>
        <v>#VALUE!</v>
      </c>
      <c r="B2812" s="243" t="str">
        <f t="shared" si="2"/>
        <v>#VALUE!</v>
      </c>
      <c r="C2812" s="227">
        <f t="shared" si="3"/>
        <v>0</v>
      </c>
      <c r="D2812" s="252"/>
      <c r="E2812" s="60"/>
    </row>
    <row r="2813">
      <c r="A2813" s="243" t="str">
        <f t="shared" si="1"/>
        <v>#VALUE!</v>
      </c>
      <c r="B2813" s="243" t="str">
        <f t="shared" si="2"/>
        <v>#VALUE!</v>
      </c>
      <c r="C2813" s="227">
        <f t="shared" si="3"/>
        <v>0</v>
      </c>
      <c r="D2813" s="251"/>
      <c r="E2813" s="60"/>
    </row>
    <row r="2814">
      <c r="A2814" s="243" t="str">
        <f t="shared" si="1"/>
        <v>#VALUE!</v>
      </c>
      <c r="B2814" s="243" t="str">
        <f t="shared" si="2"/>
        <v>#VALUE!</v>
      </c>
      <c r="C2814" s="227">
        <f t="shared" si="3"/>
        <v>0</v>
      </c>
      <c r="D2814" s="252"/>
      <c r="E2814" s="60"/>
    </row>
    <row r="2815">
      <c r="A2815" s="243" t="str">
        <f t="shared" si="1"/>
        <v>#VALUE!</v>
      </c>
      <c r="B2815" s="243" t="str">
        <f t="shared" si="2"/>
        <v>#VALUE!</v>
      </c>
      <c r="C2815" s="227">
        <f t="shared" si="3"/>
        <v>0</v>
      </c>
      <c r="D2815" s="251"/>
      <c r="E2815" s="60"/>
    </row>
    <row r="2816">
      <c r="A2816" s="243" t="str">
        <f t="shared" si="1"/>
        <v>#VALUE!</v>
      </c>
      <c r="B2816" s="243" t="str">
        <f t="shared" si="2"/>
        <v>#VALUE!</v>
      </c>
      <c r="C2816" s="227">
        <f t="shared" si="3"/>
        <v>0</v>
      </c>
      <c r="D2816" s="252"/>
      <c r="E2816" s="60"/>
    </row>
    <row r="2817">
      <c r="A2817" s="243" t="str">
        <f t="shared" si="1"/>
        <v>#VALUE!</v>
      </c>
      <c r="B2817" s="243" t="str">
        <f t="shared" si="2"/>
        <v>#VALUE!</v>
      </c>
      <c r="C2817" s="227">
        <f t="shared" si="3"/>
        <v>0</v>
      </c>
      <c r="D2817" s="251"/>
      <c r="E2817" s="60"/>
    </row>
    <row r="2818">
      <c r="A2818" s="243" t="str">
        <f t="shared" si="1"/>
        <v>#VALUE!</v>
      </c>
      <c r="B2818" s="243" t="str">
        <f t="shared" si="2"/>
        <v>#VALUE!</v>
      </c>
      <c r="C2818" s="227">
        <f t="shared" si="3"/>
        <v>0</v>
      </c>
      <c r="D2818" s="252"/>
      <c r="E2818" s="60"/>
    </row>
    <row r="2819">
      <c r="A2819" s="243" t="str">
        <f t="shared" si="1"/>
        <v>#VALUE!</v>
      </c>
      <c r="B2819" s="243" t="str">
        <f t="shared" si="2"/>
        <v>#VALUE!</v>
      </c>
      <c r="C2819" s="227">
        <f t="shared" si="3"/>
        <v>0</v>
      </c>
      <c r="D2819" s="251"/>
      <c r="E2819" s="60"/>
    </row>
    <row r="2820">
      <c r="A2820" s="243" t="str">
        <f t="shared" si="1"/>
        <v>#VALUE!</v>
      </c>
      <c r="B2820" s="243" t="str">
        <f t="shared" si="2"/>
        <v>#VALUE!</v>
      </c>
      <c r="C2820" s="227">
        <f t="shared" si="3"/>
        <v>0</v>
      </c>
      <c r="D2820" s="252"/>
      <c r="E2820" s="60"/>
    </row>
    <row r="2821">
      <c r="A2821" s="243" t="str">
        <f t="shared" si="1"/>
        <v>#VALUE!</v>
      </c>
      <c r="B2821" s="243" t="str">
        <f t="shared" si="2"/>
        <v>#VALUE!</v>
      </c>
      <c r="C2821" s="227">
        <f t="shared" si="3"/>
        <v>0</v>
      </c>
      <c r="D2821" s="251"/>
      <c r="E2821" s="60"/>
    </row>
    <row r="2822">
      <c r="A2822" s="243" t="str">
        <f t="shared" si="1"/>
        <v>#VALUE!</v>
      </c>
      <c r="B2822" s="243" t="str">
        <f t="shared" si="2"/>
        <v>#VALUE!</v>
      </c>
      <c r="C2822" s="227">
        <f t="shared" si="3"/>
        <v>0</v>
      </c>
      <c r="D2822" s="252"/>
      <c r="E2822" s="60"/>
    </row>
    <row r="2823">
      <c r="A2823" s="243" t="str">
        <f t="shared" si="1"/>
        <v>#VALUE!</v>
      </c>
      <c r="B2823" s="243" t="str">
        <f t="shared" si="2"/>
        <v>#VALUE!</v>
      </c>
      <c r="C2823" s="227">
        <f t="shared" si="3"/>
        <v>0</v>
      </c>
      <c r="D2823" s="251"/>
      <c r="E2823" s="60"/>
    </row>
    <row r="2824">
      <c r="A2824" s="243" t="str">
        <f t="shared" si="1"/>
        <v>#VALUE!</v>
      </c>
      <c r="B2824" s="243" t="str">
        <f t="shared" si="2"/>
        <v>#VALUE!</v>
      </c>
      <c r="C2824" s="227">
        <f t="shared" si="3"/>
        <v>0</v>
      </c>
      <c r="D2824" s="252"/>
      <c r="E2824" s="60"/>
    </row>
    <row r="2825">
      <c r="A2825" s="243" t="str">
        <f t="shared" si="1"/>
        <v>#VALUE!</v>
      </c>
      <c r="B2825" s="243" t="str">
        <f t="shared" si="2"/>
        <v>#VALUE!</v>
      </c>
      <c r="C2825" s="227">
        <f t="shared" si="3"/>
        <v>0</v>
      </c>
      <c r="D2825" s="251"/>
      <c r="E2825" s="60"/>
    </row>
    <row r="2826">
      <c r="A2826" s="243" t="str">
        <f t="shared" si="1"/>
        <v>#VALUE!</v>
      </c>
      <c r="B2826" s="243" t="str">
        <f t="shared" si="2"/>
        <v>#VALUE!</v>
      </c>
      <c r="C2826" s="227">
        <f t="shared" si="3"/>
        <v>0</v>
      </c>
      <c r="D2826" s="252"/>
      <c r="E2826" s="60"/>
    </row>
    <row r="2827">
      <c r="A2827" s="243" t="str">
        <f t="shared" si="1"/>
        <v>#VALUE!</v>
      </c>
      <c r="B2827" s="243" t="str">
        <f t="shared" si="2"/>
        <v>#VALUE!</v>
      </c>
      <c r="C2827" s="227">
        <f t="shared" si="3"/>
        <v>0</v>
      </c>
      <c r="D2827" s="251"/>
      <c r="E2827" s="60"/>
    </row>
    <row r="2828">
      <c r="A2828" s="243" t="str">
        <f t="shared" si="1"/>
        <v>#VALUE!</v>
      </c>
      <c r="B2828" s="243" t="str">
        <f t="shared" si="2"/>
        <v>#VALUE!</v>
      </c>
      <c r="C2828" s="227">
        <f t="shared" si="3"/>
        <v>0</v>
      </c>
      <c r="D2828" s="252"/>
      <c r="E2828" s="60"/>
    </row>
    <row r="2829">
      <c r="A2829" s="243" t="str">
        <f t="shared" si="1"/>
        <v>#VALUE!</v>
      </c>
      <c r="B2829" s="243" t="str">
        <f t="shared" si="2"/>
        <v>#VALUE!</v>
      </c>
      <c r="C2829" s="227">
        <f t="shared" si="3"/>
        <v>0</v>
      </c>
      <c r="D2829" s="251"/>
      <c r="E2829" s="60"/>
    </row>
    <row r="2830">
      <c r="A2830" s="243" t="str">
        <f t="shared" si="1"/>
        <v>#VALUE!</v>
      </c>
      <c r="B2830" s="243" t="str">
        <f t="shared" si="2"/>
        <v>#VALUE!</v>
      </c>
      <c r="C2830" s="227">
        <f t="shared" si="3"/>
        <v>0</v>
      </c>
      <c r="D2830" s="252"/>
      <c r="E2830" s="60"/>
    </row>
    <row r="2831">
      <c r="A2831" s="243" t="str">
        <f t="shared" si="1"/>
        <v>#VALUE!</v>
      </c>
      <c r="B2831" s="243" t="str">
        <f t="shared" si="2"/>
        <v>#VALUE!</v>
      </c>
      <c r="C2831" s="227">
        <f t="shared" si="3"/>
        <v>0</v>
      </c>
      <c r="D2831" s="251"/>
      <c r="E2831" s="60"/>
    </row>
    <row r="2832">
      <c r="A2832" s="243" t="str">
        <f t="shared" si="1"/>
        <v>#VALUE!</v>
      </c>
      <c r="B2832" s="243" t="str">
        <f t="shared" si="2"/>
        <v>#VALUE!</v>
      </c>
      <c r="C2832" s="227">
        <f t="shared" si="3"/>
        <v>0</v>
      </c>
      <c r="D2832" s="252"/>
      <c r="E2832" s="60"/>
    </row>
    <row r="2833">
      <c r="A2833" s="243" t="str">
        <f t="shared" si="1"/>
        <v>#VALUE!</v>
      </c>
      <c r="B2833" s="243" t="str">
        <f t="shared" si="2"/>
        <v>#VALUE!</v>
      </c>
      <c r="C2833" s="227">
        <f t="shared" si="3"/>
        <v>0</v>
      </c>
      <c r="D2833" s="251"/>
      <c r="E2833" s="60"/>
    </row>
    <row r="2834">
      <c r="A2834" s="243" t="str">
        <f t="shared" si="1"/>
        <v>#VALUE!</v>
      </c>
      <c r="B2834" s="243" t="str">
        <f t="shared" si="2"/>
        <v>#VALUE!</v>
      </c>
      <c r="C2834" s="227">
        <f t="shared" si="3"/>
        <v>0</v>
      </c>
      <c r="D2834" s="252"/>
      <c r="E2834" s="60"/>
    </row>
    <row r="2835">
      <c r="A2835" s="243" t="str">
        <f t="shared" si="1"/>
        <v>#VALUE!</v>
      </c>
      <c r="B2835" s="243" t="str">
        <f t="shared" si="2"/>
        <v>#VALUE!</v>
      </c>
      <c r="C2835" s="227">
        <f t="shared" si="3"/>
        <v>0</v>
      </c>
      <c r="D2835" s="251"/>
      <c r="E2835" s="60"/>
    </row>
    <row r="2836">
      <c r="A2836" s="243" t="str">
        <f t="shared" si="1"/>
        <v>#VALUE!</v>
      </c>
      <c r="B2836" s="243" t="str">
        <f t="shared" si="2"/>
        <v>#VALUE!</v>
      </c>
      <c r="C2836" s="227">
        <f t="shared" si="3"/>
        <v>0</v>
      </c>
      <c r="D2836" s="252"/>
      <c r="E2836" s="60"/>
    </row>
    <row r="2837">
      <c r="A2837" s="243" t="str">
        <f t="shared" si="1"/>
        <v>#VALUE!</v>
      </c>
      <c r="B2837" s="243" t="str">
        <f t="shared" si="2"/>
        <v>#VALUE!</v>
      </c>
      <c r="C2837" s="227">
        <f t="shared" si="3"/>
        <v>0</v>
      </c>
      <c r="D2837" s="251"/>
      <c r="E2837" s="60"/>
    </row>
    <row r="2838">
      <c r="A2838" s="243" t="str">
        <f t="shared" si="1"/>
        <v>#VALUE!</v>
      </c>
      <c r="B2838" s="243" t="str">
        <f t="shared" si="2"/>
        <v>#VALUE!</v>
      </c>
      <c r="C2838" s="227">
        <f t="shared" si="3"/>
        <v>0</v>
      </c>
      <c r="D2838" s="252"/>
      <c r="E2838" s="60"/>
    </row>
    <row r="2839">
      <c r="A2839" s="243" t="str">
        <f t="shared" si="1"/>
        <v>#VALUE!</v>
      </c>
      <c r="B2839" s="243" t="str">
        <f t="shared" si="2"/>
        <v>#VALUE!</v>
      </c>
      <c r="C2839" s="227">
        <f t="shared" si="3"/>
        <v>0</v>
      </c>
      <c r="D2839" s="251"/>
      <c r="E2839" s="60"/>
    </row>
    <row r="2840">
      <c r="A2840" s="243" t="str">
        <f t="shared" si="1"/>
        <v>#VALUE!</v>
      </c>
      <c r="B2840" s="243" t="str">
        <f t="shared" si="2"/>
        <v>#VALUE!</v>
      </c>
      <c r="C2840" s="227">
        <f t="shared" si="3"/>
        <v>0</v>
      </c>
      <c r="D2840" s="252"/>
      <c r="E2840" s="60"/>
    </row>
    <row r="2841">
      <c r="A2841" s="243" t="str">
        <f t="shared" si="1"/>
        <v>#VALUE!</v>
      </c>
      <c r="B2841" s="243" t="str">
        <f t="shared" si="2"/>
        <v>#VALUE!</v>
      </c>
      <c r="C2841" s="227">
        <f t="shared" si="3"/>
        <v>0</v>
      </c>
      <c r="D2841" s="251"/>
      <c r="E2841" s="60"/>
    </row>
    <row r="2842">
      <c r="A2842" s="243" t="str">
        <f t="shared" si="1"/>
        <v>#VALUE!</v>
      </c>
      <c r="B2842" s="243" t="str">
        <f t="shared" si="2"/>
        <v>#VALUE!</v>
      </c>
      <c r="C2842" s="227">
        <f t="shared" si="3"/>
        <v>0</v>
      </c>
      <c r="D2842" s="252"/>
      <c r="E2842" s="60"/>
    </row>
    <row r="2843">
      <c r="A2843" s="243" t="str">
        <f t="shared" si="1"/>
        <v>#VALUE!</v>
      </c>
      <c r="B2843" s="243" t="str">
        <f t="shared" si="2"/>
        <v>#VALUE!</v>
      </c>
      <c r="C2843" s="227">
        <f t="shared" si="3"/>
        <v>0</v>
      </c>
      <c r="D2843" s="251"/>
      <c r="E2843" s="60"/>
    </row>
    <row r="2844">
      <c r="A2844" s="243" t="str">
        <f t="shared" si="1"/>
        <v>#VALUE!</v>
      </c>
      <c r="B2844" s="243" t="str">
        <f t="shared" si="2"/>
        <v>#VALUE!</v>
      </c>
      <c r="C2844" s="227">
        <f t="shared" si="3"/>
        <v>0</v>
      </c>
      <c r="D2844" s="252"/>
      <c r="E2844" s="60"/>
    </row>
    <row r="2845">
      <c r="A2845" s="243" t="str">
        <f t="shared" si="1"/>
        <v>#VALUE!</v>
      </c>
      <c r="B2845" s="243" t="str">
        <f t="shared" si="2"/>
        <v>#VALUE!</v>
      </c>
      <c r="C2845" s="227">
        <f t="shared" si="3"/>
        <v>0</v>
      </c>
      <c r="D2845" s="251"/>
      <c r="E2845" s="60"/>
    </row>
    <row r="2846">
      <c r="A2846" s="243" t="str">
        <f t="shared" si="1"/>
        <v>#VALUE!</v>
      </c>
      <c r="B2846" s="243" t="str">
        <f t="shared" si="2"/>
        <v>#VALUE!</v>
      </c>
      <c r="C2846" s="227">
        <f t="shared" si="3"/>
        <v>0</v>
      </c>
      <c r="D2846" s="252"/>
      <c r="E2846" s="60"/>
    </row>
    <row r="2847">
      <c r="A2847" s="243" t="str">
        <f t="shared" si="1"/>
        <v>#VALUE!</v>
      </c>
      <c r="B2847" s="243" t="str">
        <f t="shared" si="2"/>
        <v>#VALUE!</v>
      </c>
      <c r="C2847" s="227">
        <f t="shared" si="3"/>
        <v>0</v>
      </c>
      <c r="D2847" s="251"/>
      <c r="E2847" s="60"/>
    </row>
    <row r="2848">
      <c r="A2848" s="243" t="str">
        <f t="shared" si="1"/>
        <v>#VALUE!</v>
      </c>
      <c r="B2848" s="243" t="str">
        <f t="shared" si="2"/>
        <v>#VALUE!</v>
      </c>
      <c r="C2848" s="227">
        <f t="shared" si="3"/>
        <v>0</v>
      </c>
      <c r="D2848" s="252"/>
      <c r="E2848" s="60"/>
    </row>
    <row r="2849">
      <c r="A2849" s="243" t="str">
        <f t="shared" si="1"/>
        <v>#VALUE!</v>
      </c>
      <c r="B2849" s="243" t="str">
        <f t="shared" si="2"/>
        <v>#VALUE!</v>
      </c>
      <c r="C2849" s="227">
        <f t="shared" si="3"/>
        <v>0</v>
      </c>
      <c r="D2849" s="251"/>
      <c r="E2849" s="60"/>
    </row>
    <row r="2850">
      <c r="A2850" s="243" t="str">
        <f t="shared" si="1"/>
        <v>#VALUE!</v>
      </c>
      <c r="B2850" s="243" t="str">
        <f t="shared" si="2"/>
        <v>#VALUE!</v>
      </c>
      <c r="C2850" s="227">
        <f t="shared" si="3"/>
        <v>0</v>
      </c>
      <c r="D2850" s="252"/>
      <c r="E2850" s="60"/>
    </row>
    <row r="2851">
      <c r="A2851" s="243" t="str">
        <f t="shared" si="1"/>
        <v>#VALUE!</v>
      </c>
      <c r="B2851" s="243" t="str">
        <f t="shared" si="2"/>
        <v>#VALUE!</v>
      </c>
      <c r="C2851" s="227">
        <f t="shared" si="3"/>
        <v>0</v>
      </c>
      <c r="D2851" s="251"/>
      <c r="E2851" s="60"/>
    </row>
    <row r="2852">
      <c r="A2852" s="243" t="str">
        <f t="shared" si="1"/>
        <v>#VALUE!</v>
      </c>
      <c r="B2852" s="243" t="str">
        <f t="shared" si="2"/>
        <v>#VALUE!</v>
      </c>
      <c r="C2852" s="227">
        <f t="shared" si="3"/>
        <v>0</v>
      </c>
      <c r="D2852" s="252"/>
      <c r="E2852" s="60"/>
    </row>
    <row r="2853">
      <c r="A2853" s="243" t="str">
        <f t="shared" si="1"/>
        <v>#VALUE!</v>
      </c>
      <c r="B2853" s="243" t="str">
        <f t="shared" si="2"/>
        <v>#VALUE!</v>
      </c>
      <c r="C2853" s="227">
        <f t="shared" si="3"/>
        <v>0</v>
      </c>
      <c r="D2853" s="251"/>
      <c r="E2853" s="60"/>
    </row>
    <row r="2854">
      <c r="A2854" s="243" t="str">
        <f t="shared" si="1"/>
        <v>#VALUE!</v>
      </c>
      <c r="B2854" s="243" t="str">
        <f t="shared" si="2"/>
        <v>#VALUE!</v>
      </c>
      <c r="C2854" s="227">
        <f t="shared" si="3"/>
        <v>0</v>
      </c>
      <c r="D2854" s="252"/>
      <c r="E2854" s="60"/>
    </row>
    <row r="2855">
      <c r="A2855" s="243" t="str">
        <f t="shared" si="1"/>
        <v>#VALUE!</v>
      </c>
      <c r="B2855" s="243" t="str">
        <f t="shared" si="2"/>
        <v>#VALUE!</v>
      </c>
      <c r="C2855" s="227">
        <f t="shared" si="3"/>
        <v>0</v>
      </c>
      <c r="D2855" s="251"/>
      <c r="E2855" s="60"/>
    </row>
    <row r="2856">
      <c r="A2856" s="243" t="str">
        <f t="shared" si="1"/>
        <v>#VALUE!</v>
      </c>
      <c r="B2856" s="243" t="str">
        <f t="shared" si="2"/>
        <v>#VALUE!</v>
      </c>
      <c r="C2856" s="227">
        <f t="shared" si="3"/>
        <v>0</v>
      </c>
      <c r="D2856" s="252"/>
      <c r="E2856" s="60"/>
    </row>
    <row r="2857">
      <c r="A2857" s="243" t="str">
        <f t="shared" si="1"/>
        <v>#VALUE!</v>
      </c>
      <c r="B2857" s="243" t="str">
        <f t="shared" si="2"/>
        <v>#VALUE!</v>
      </c>
      <c r="C2857" s="227">
        <f t="shared" si="3"/>
        <v>0</v>
      </c>
      <c r="D2857" s="251"/>
      <c r="E2857" s="60"/>
    </row>
    <row r="2858">
      <c r="A2858" s="243" t="str">
        <f t="shared" si="1"/>
        <v>#VALUE!</v>
      </c>
      <c r="B2858" s="243" t="str">
        <f t="shared" si="2"/>
        <v>#VALUE!</v>
      </c>
      <c r="C2858" s="227">
        <f t="shared" si="3"/>
        <v>0</v>
      </c>
      <c r="D2858" s="252"/>
      <c r="E2858" s="60"/>
    </row>
    <row r="2859">
      <c r="A2859" s="243" t="str">
        <f t="shared" si="1"/>
        <v>#VALUE!</v>
      </c>
      <c r="B2859" s="243" t="str">
        <f t="shared" si="2"/>
        <v>#VALUE!</v>
      </c>
      <c r="C2859" s="227">
        <f t="shared" si="3"/>
        <v>0</v>
      </c>
      <c r="D2859" s="251"/>
      <c r="E2859" s="60"/>
    </row>
    <row r="2860">
      <c r="A2860" s="243" t="str">
        <f t="shared" si="1"/>
        <v>#VALUE!</v>
      </c>
      <c r="B2860" s="243" t="str">
        <f t="shared" si="2"/>
        <v>#VALUE!</v>
      </c>
      <c r="C2860" s="227">
        <f t="shared" si="3"/>
        <v>0</v>
      </c>
      <c r="D2860" s="252"/>
      <c r="E2860" s="60"/>
    </row>
    <row r="2861">
      <c r="A2861" s="243" t="str">
        <f t="shared" si="1"/>
        <v>#VALUE!</v>
      </c>
      <c r="B2861" s="243" t="str">
        <f t="shared" si="2"/>
        <v>#VALUE!</v>
      </c>
      <c r="C2861" s="227">
        <f t="shared" si="3"/>
        <v>0</v>
      </c>
      <c r="D2861" s="251"/>
      <c r="E2861" s="60"/>
    </row>
    <row r="2862">
      <c r="A2862" s="243" t="str">
        <f t="shared" si="1"/>
        <v>#VALUE!</v>
      </c>
      <c r="B2862" s="243" t="str">
        <f t="shared" si="2"/>
        <v>#VALUE!</v>
      </c>
      <c r="C2862" s="227">
        <f t="shared" si="3"/>
        <v>0</v>
      </c>
      <c r="D2862" s="252"/>
      <c r="E2862" s="60"/>
    </row>
    <row r="2863">
      <c r="A2863" s="243" t="str">
        <f t="shared" si="1"/>
        <v>#VALUE!</v>
      </c>
      <c r="B2863" s="243" t="str">
        <f t="shared" si="2"/>
        <v>#VALUE!</v>
      </c>
      <c r="C2863" s="227">
        <f t="shared" si="3"/>
        <v>0</v>
      </c>
      <c r="D2863" s="251"/>
      <c r="E2863" s="60"/>
    </row>
    <row r="2864">
      <c r="A2864" s="243" t="str">
        <f t="shared" si="1"/>
        <v>#VALUE!</v>
      </c>
      <c r="B2864" s="243" t="str">
        <f t="shared" si="2"/>
        <v>#VALUE!</v>
      </c>
      <c r="C2864" s="227">
        <f t="shared" si="3"/>
        <v>0</v>
      </c>
      <c r="D2864" s="252"/>
      <c r="E2864" s="60"/>
    </row>
    <row r="2865">
      <c r="A2865" s="243" t="str">
        <f t="shared" si="1"/>
        <v>#VALUE!</v>
      </c>
      <c r="B2865" s="243" t="str">
        <f t="shared" si="2"/>
        <v>#VALUE!</v>
      </c>
      <c r="C2865" s="227">
        <f t="shared" si="3"/>
        <v>0</v>
      </c>
      <c r="D2865" s="251"/>
      <c r="E2865" s="60"/>
    </row>
    <row r="2866">
      <c r="A2866" s="243" t="str">
        <f t="shared" si="1"/>
        <v>#VALUE!</v>
      </c>
      <c r="B2866" s="243" t="str">
        <f t="shared" si="2"/>
        <v>#VALUE!</v>
      </c>
      <c r="C2866" s="227">
        <f t="shared" si="3"/>
        <v>0</v>
      </c>
      <c r="D2866" s="252"/>
      <c r="E2866" s="60"/>
    </row>
    <row r="2867">
      <c r="A2867" s="243" t="str">
        <f t="shared" si="1"/>
        <v>#VALUE!</v>
      </c>
      <c r="B2867" s="243" t="str">
        <f t="shared" si="2"/>
        <v>#VALUE!</v>
      </c>
      <c r="C2867" s="227">
        <f t="shared" si="3"/>
        <v>0</v>
      </c>
      <c r="D2867" s="251"/>
      <c r="E2867" s="60"/>
    </row>
    <row r="2868">
      <c r="A2868" s="243" t="str">
        <f t="shared" si="1"/>
        <v>#VALUE!</v>
      </c>
      <c r="B2868" s="243" t="str">
        <f t="shared" si="2"/>
        <v>#VALUE!</v>
      </c>
      <c r="C2868" s="227">
        <f t="shared" si="3"/>
        <v>0</v>
      </c>
      <c r="D2868" s="252"/>
      <c r="E2868" s="60"/>
    </row>
    <row r="2869">
      <c r="A2869" s="243" t="str">
        <f t="shared" si="1"/>
        <v>#VALUE!</v>
      </c>
      <c r="B2869" s="243" t="str">
        <f t="shared" si="2"/>
        <v>#VALUE!</v>
      </c>
      <c r="C2869" s="227">
        <f t="shared" si="3"/>
        <v>0</v>
      </c>
      <c r="D2869" s="251"/>
      <c r="E2869" s="60"/>
    </row>
    <row r="2870">
      <c r="A2870" s="243" t="str">
        <f t="shared" si="1"/>
        <v>#VALUE!</v>
      </c>
      <c r="B2870" s="243" t="str">
        <f t="shared" si="2"/>
        <v>#VALUE!</v>
      </c>
      <c r="C2870" s="227">
        <f t="shared" si="3"/>
        <v>0</v>
      </c>
      <c r="D2870" s="252"/>
      <c r="E2870" s="60"/>
    </row>
    <row r="2871">
      <c r="A2871" s="243" t="str">
        <f t="shared" si="1"/>
        <v>#VALUE!</v>
      </c>
      <c r="B2871" s="243" t="str">
        <f t="shared" si="2"/>
        <v>#VALUE!</v>
      </c>
      <c r="C2871" s="227">
        <f t="shared" si="3"/>
        <v>0</v>
      </c>
      <c r="D2871" s="251"/>
      <c r="E2871" s="60"/>
    </row>
    <row r="2872">
      <c r="A2872" s="243" t="str">
        <f t="shared" si="1"/>
        <v>#VALUE!</v>
      </c>
      <c r="B2872" s="243" t="str">
        <f t="shared" si="2"/>
        <v>#VALUE!</v>
      </c>
      <c r="C2872" s="227">
        <f t="shared" si="3"/>
        <v>0</v>
      </c>
      <c r="D2872" s="252"/>
      <c r="E2872" s="60"/>
    </row>
    <row r="2873">
      <c r="A2873" s="243" t="str">
        <f t="shared" si="1"/>
        <v>#VALUE!</v>
      </c>
      <c r="B2873" s="243" t="str">
        <f t="shared" si="2"/>
        <v>#VALUE!</v>
      </c>
      <c r="C2873" s="227">
        <f t="shared" si="3"/>
        <v>0</v>
      </c>
      <c r="D2873" s="251"/>
      <c r="E2873" s="60"/>
    </row>
    <row r="2874">
      <c r="A2874" s="243" t="str">
        <f t="shared" si="1"/>
        <v>#VALUE!</v>
      </c>
      <c r="B2874" s="243" t="str">
        <f t="shared" si="2"/>
        <v>#VALUE!</v>
      </c>
      <c r="C2874" s="227">
        <f t="shared" si="3"/>
        <v>0</v>
      </c>
      <c r="D2874" s="252"/>
      <c r="E2874" s="60"/>
    </row>
    <row r="2875">
      <c r="A2875" s="243" t="str">
        <f t="shared" si="1"/>
        <v>#VALUE!</v>
      </c>
      <c r="B2875" s="243" t="str">
        <f t="shared" si="2"/>
        <v>#VALUE!</v>
      </c>
      <c r="C2875" s="227">
        <f t="shared" si="3"/>
        <v>0</v>
      </c>
      <c r="D2875" s="251"/>
      <c r="E2875" s="60"/>
    </row>
    <row r="2876">
      <c r="A2876" s="243" t="str">
        <f t="shared" si="1"/>
        <v>#VALUE!</v>
      </c>
      <c r="B2876" s="243" t="str">
        <f t="shared" si="2"/>
        <v>#VALUE!</v>
      </c>
      <c r="C2876" s="227">
        <f t="shared" si="3"/>
        <v>0</v>
      </c>
      <c r="D2876" s="252"/>
      <c r="E2876" s="60"/>
    </row>
    <row r="2877">
      <c r="A2877" s="243" t="str">
        <f t="shared" si="1"/>
        <v>#VALUE!</v>
      </c>
      <c r="B2877" s="243" t="str">
        <f t="shared" si="2"/>
        <v>#VALUE!</v>
      </c>
      <c r="C2877" s="227">
        <f t="shared" si="3"/>
        <v>0</v>
      </c>
      <c r="D2877" s="251"/>
      <c r="E2877" s="60"/>
    </row>
    <row r="2878">
      <c r="A2878" s="243" t="str">
        <f t="shared" si="1"/>
        <v>#VALUE!</v>
      </c>
      <c r="B2878" s="243" t="str">
        <f t="shared" si="2"/>
        <v>#VALUE!</v>
      </c>
      <c r="C2878" s="227">
        <f t="shared" si="3"/>
        <v>0</v>
      </c>
      <c r="D2878" s="252"/>
      <c r="E2878" s="60"/>
    </row>
    <row r="2879">
      <c r="A2879" s="243" t="str">
        <f t="shared" si="1"/>
        <v>#VALUE!</v>
      </c>
      <c r="B2879" s="243" t="str">
        <f t="shared" si="2"/>
        <v>#VALUE!</v>
      </c>
      <c r="C2879" s="227">
        <f t="shared" si="3"/>
        <v>0</v>
      </c>
      <c r="D2879" s="251"/>
      <c r="E2879" s="60"/>
    </row>
    <row r="2880">
      <c r="A2880" s="243" t="str">
        <f t="shared" si="1"/>
        <v>#VALUE!</v>
      </c>
      <c r="B2880" s="243" t="str">
        <f t="shared" si="2"/>
        <v>#VALUE!</v>
      </c>
      <c r="C2880" s="227">
        <f t="shared" si="3"/>
        <v>0</v>
      </c>
      <c r="D2880" s="252"/>
      <c r="E2880" s="60"/>
    </row>
    <row r="2881">
      <c r="A2881" s="243" t="str">
        <f t="shared" si="1"/>
        <v>#VALUE!</v>
      </c>
      <c r="B2881" s="243" t="str">
        <f t="shared" si="2"/>
        <v>#VALUE!</v>
      </c>
      <c r="C2881" s="227">
        <f t="shared" si="3"/>
        <v>0</v>
      </c>
      <c r="D2881" s="251"/>
      <c r="E2881" s="60"/>
    </row>
    <row r="2882">
      <c r="A2882" s="243" t="str">
        <f t="shared" si="1"/>
        <v>#VALUE!</v>
      </c>
      <c r="B2882" s="243" t="str">
        <f t="shared" si="2"/>
        <v>#VALUE!</v>
      </c>
      <c r="C2882" s="227">
        <f t="shared" si="3"/>
        <v>0</v>
      </c>
      <c r="D2882" s="252"/>
      <c r="E2882" s="60"/>
    </row>
    <row r="2883">
      <c r="A2883" s="243" t="str">
        <f t="shared" si="1"/>
        <v>#VALUE!</v>
      </c>
      <c r="B2883" s="243" t="str">
        <f t="shared" si="2"/>
        <v>#VALUE!</v>
      </c>
      <c r="C2883" s="227">
        <f t="shared" si="3"/>
        <v>0</v>
      </c>
      <c r="D2883" s="251"/>
      <c r="E2883" s="60"/>
    </row>
    <row r="2884">
      <c r="A2884" s="243" t="str">
        <f t="shared" si="1"/>
        <v>#VALUE!</v>
      </c>
      <c r="B2884" s="243" t="str">
        <f t="shared" si="2"/>
        <v>#VALUE!</v>
      </c>
      <c r="C2884" s="227">
        <f t="shared" si="3"/>
        <v>0</v>
      </c>
      <c r="D2884" s="252"/>
      <c r="E2884" s="60"/>
    </row>
    <row r="2885">
      <c r="A2885" s="243" t="str">
        <f t="shared" si="1"/>
        <v>#VALUE!</v>
      </c>
      <c r="B2885" s="243" t="str">
        <f t="shared" si="2"/>
        <v>#VALUE!</v>
      </c>
      <c r="C2885" s="227">
        <f t="shared" si="3"/>
        <v>0</v>
      </c>
      <c r="D2885" s="251"/>
      <c r="E2885" s="60"/>
    </row>
    <row r="2886">
      <c r="A2886" s="243" t="str">
        <f t="shared" si="1"/>
        <v>#VALUE!</v>
      </c>
      <c r="B2886" s="243" t="str">
        <f t="shared" si="2"/>
        <v>#VALUE!</v>
      </c>
      <c r="C2886" s="227">
        <f t="shared" si="3"/>
        <v>0</v>
      </c>
      <c r="D2886" s="252"/>
      <c r="E2886" s="60"/>
    </row>
    <row r="2887">
      <c r="A2887" s="243" t="str">
        <f t="shared" si="1"/>
        <v>#VALUE!</v>
      </c>
      <c r="B2887" s="243" t="str">
        <f t="shared" si="2"/>
        <v>#VALUE!</v>
      </c>
      <c r="C2887" s="227">
        <f t="shared" si="3"/>
        <v>0</v>
      </c>
      <c r="D2887" s="251"/>
      <c r="E2887" s="60"/>
    </row>
    <row r="2888">
      <c r="A2888" s="243" t="str">
        <f t="shared" si="1"/>
        <v>#VALUE!</v>
      </c>
      <c r="B2888" s="243" t="str">
        <f t="shared" si="2"/>
        <v>#VALUE!</v>
      </c>
      <c r="C2888" s="227">
        <f t="shared" si="3"/>
        <v>0</v>
      </c>
      <c r="D2888" s="252"/>
      <c r="E2888" s="60"/>
    </row>
    <row r="2889">
      <c r="A2889" s="243" t="str">
        <f t="shared" si="1"/>
        <v>#VALUE!</v>
      </c>
      <c r="B2889" s="243" t="str">
        <f t="shared" si="2"/>
        <v>#VALUE!</v>
      </c>
      <c r="C2889" s="227">
        <f t="shared" si="3"/>
        <v>0</v>
      </c>
      <c r="D2889" s="251"/>
      <c r="E2889" s="60"/>
    </row>
    <row r="2890">
      <c r="A2890" s="243" t="str">
        <f t="shared" si="1"/>
        <v>#VALUE!</v>
      </c>
      <c r="B2890" s="243" t="str">
        <f t="shared" si="2"/>
        <v>#VALUE!</v>
      </c>
      <c r="C2890" s="227">
        <f t="shared" si="3"/>
        <v>0</v>
      </c>
      <c r="D2890" s="252"/>
      <c r="E2890" s="60"/>
    </row>
    <row r="2891">
      <c r="A2891" s="243" t="str">
        <f t="shared" si="1"/>
        <v>#VALUE!</v>
      </c>
      <c r="B2891" s="243" t="str">
        <f t="shared" si="2"/>
        <v>#VALUE!</v>
      </c>
      <c r="C2891" s="227">
        <f t="shared" si="3"/>
        <v>0</v>
      </c>
      <c r="D2891" s="251"/>
      <c r="E2891" s="60"/>
    </row>
    <row r="2892">
      <c r="A2892" s="243" t="str">
        <f t="shared" si="1"/>
        <v>#VALUE!</v>
      </c>
      <c r="B2892" s="243" t="str">
        <f t="shared" si="2"/>
        <v>#VALUE!</v>
      </c>
      <c r="C2892" s="227">
        <f t="shared" si="3"/>
        <v>0</v>
      </c>
      <c r="D2892" s="252"/>
      <c r="E2892" s="60"/>
    </row>
    <row r="2893">
      <c r="A2893" s="243" t="str">
        <f t="shared" si="1"/>
        <v>#VALUE!</v>
      </c>
      <c r="B2893" s="243" t="str">
        <f t="shared" si="2"/>
        <v>#VALUE!</v>
      </c>
      <c r="C2893" s="227">
        <f t="shared" si="3"/>
        <v>0</v>
      </c>
      <c r="D2893" s="251"/>
      <c r="E2893" s="60"/>
    </row>
    <row r="2894">
      <c r="A2894" s="243" t="str">
        <f t="shared" si="1"/>
        <v>#VALUE!</v>
      </c>
      <c r="B2894" s="243" t="str">
        <f t="shared" si="2"/>
        <v>#VALUE!</v>
      </c>
      <c r="C2894" s="227">
        <f t="shared" si="3"/>
        <v>0</v>
      </c>
      <c r="D2894" s="252"/>
      <c r="E2894" s="60"/>
    </row>
    <row r="2895">
      <c r="A2895" s="243" t="str">
        <f t="shared" si="1"/>
        <v>#VALUE!</v>
      </c>
      <c r="B2895" s="243" t="str">
        <f t="shared" si="2"/>
        <v>#VALUE!</v>
      </c>
      <c r="C2895" s="227">
        <f t="shared" si="3"/>
        <v>0</v>
      </c>
      <c r="D2895" s="251"/>
      <c r="E2895" s="60"/>
    </row>
    <row r="2896">
      <c r="A2896" s="243" t="str">
        <f t="shared" si="1"/>
        <v>#VALUE!</v>
      </c>
      <c r="B2896" s="243" t="str">
        <f t="shared" si="2"/>
        <v>#VALUE!</v>
      </c>
      <c r="C2896" s="227">
        <f t="shared" si="3"/>
        <v>0</v>
      </c>
      <c r="D2896" s="252"/>
      <c r="E2896" s="60"/>
    </row>
    <row r="2897">
      <c r="A2897" s="243" t="str">
        <f t="shared" si="1"/>
        <v>#VALUE!</v>
      </c>
      <c r="B2897" s="243" t="str">
        <f t="shared" si="2"/>
        <v>#VALUE!</v>
      </c>
      <c r="C2897" s="227">
        <f t="shared" si="3"/>
        <v>0</v>
      </c>
      <c r="D2897" s="251"/>
      <c r="E2897" s="60"/>
    </row>
    <row r="2898">
      <c r="A2898" s="243" t="str">
        <f t="shared" si="1"/>
        <v>#VALUE!</v>
      </c>
      <c r="B2898" s="243" t="str">
        <f t="shared" si="2"/>
        <v>#VALUE!</v>
      </c>
      <c r="C2898" s="227">
        <f t="shared" si="3"/>
        <v>0</v>
      </c>
      <c r="D2898" s="252"/>
      <c r="E2898" s="60"/>
    </row>
    <row r="2899">
      <c r="A2899" s="243" t="str">
        <f t="shared" si="1"/>
        <v>#VALUE!</v>
      </c>
      <c r="B2899" s="243" t="str">
        <f t="shared" si="2"/>
        <v>#VALUE!</v>
      </c>
      <c r="C2899" s="227">
        <f t="shared" si="3"/>
        <v>0</v>
      </c>
      <c r="D2899" s="251"/>
      <c r="E2899" s="60"/>
    </row>
    <row r="2900">
      <c r="A2900" s="243" t="str">
        <f t="shared" si="1"/>
        <v>#VALUE!</v>
      </c>
      <c r="B2900" s="243" t="str">
        <f t="shared" si="2"/>
        <v>#VALUE!</v>
      </c>
      <c r="C2900" s="227">
        <f t="shared" si="3"/>
        <v>0</v>
      </c>
      <c r="D2900" s="252"/>
      <c r="E2900" s="60"/>
    </row>
    <row r="2901">
      <c r="A2901" s="243" t="str">
        <f t="shared" si="1"/>
        <v>#VALUE!</v>
      </c>
      <c r="B2901" s="243" t="str">
        <f t="shared" si="2"/>
        <v>#VALUE!</v>
      </c>
      <c r="C2901" s="227">
        <f t="shared" si="3"/>
        <v>0</v>
      </c>
      <c r="D2901" s="251"/>
      <c r="E2901" s="60"/>
    </row>
    <row r="2902">
      <c r="A2902" s="243" t="str">
        <f t="shared" si="1"/>
        <v>#VALUE!</v>
      </c>
      <c r="B2902" s="243" t="str">
        <f t="shared" si="2"/>
        <v>#VALUE!</v>
      </c>
      <c r="C2902" s="227">
        <f t="shared" si="3"/>
        <v>0</v>
      </c>
      <c r="D2902" s="252"/>
      <c r="E2902" s="60"/>
    </row>
    <row r="2903">
      <c r="A2903" s="243" t="str">
        <f t="shared" si="1"/>
        <v>#VALUE!</v>
      </c>
      <c r="B2903" s="243" t="str">
        <f t="shared" si="2"/>
        <v>#VALUE!</v>
      </c>
      <c r="C2903" s="227">
        <f t="shared" si="3"/>
        <v>0</v>
      </c>
      <c r="D2903" s="251"/>
      <c r="E2903" s="60"/>
    </row>
    <row r="2904">
      <c r="A2904" s="243" t="str">
        <f t="shared" si="1"/>
        <v>#VALUE!</v>
      </c>
      <c r="B2904" s="243" t="str">
        <f t="shared" si="2"/>
        <v>#VALUE!</v>
      </c>
      <c r="C2904" s="227">
        <f t="shared" si="3"/>
        <v>0</v>
      </c>
      <c r="D2904" s="252"/>
      <c r="E2904" s="60"/>
    </row>
    <row r="2905">
      <c r="A2905" s="243" t="str">
        <f t="shared" si="1"/>
        <v>#VALUE!</v>
      </c>
      <c r="B2905" s="243" t="str">
        <f t="shared" si="2"/>
        <v>#VALUE!</v>
      </c>
      <c r="C2905" s="227">
        <f t="shared" si="3"/>
        <v>0</v>
      </c>
      <c r="D2905" s="251"/>
      <c r="E2905" s="60"/>
    </row>
    <row r="2906">
      <c r="A2906" s="243" t="str">
        <f t="shared" si="1"/>
        <v>#VALUE!</v>
      </c>
      <c r="B2906" s="243" t="str">
        <f t="shared" si="2"/>
        <v>#VALUE!</v>
      </c>
      <c r="C2906" s="227">
        <f t="shared" si="3"/>
        <v>0</v>
      </c>
      <c r="D2906" s="252"/>
      <c r="E2906" s="60"/>
    </row>
    <row r="2907">
      <c r="A2907" s="243" t="str">
        <f t="shared" si="1"/>
        <v>#VALUE!</v>
      </c>
      <c r="B2907" s="243" t="str">
        <f t="shared" si="2"/>
        <v>#VALUE!</v>
      </c>
      <c r="C2907" s="227">
        <f t="shared" si="3"/>
        <v>0</v>
      </c>
      <c r="D2907" s="251"/>
      <c r="E2907" s="60"/>
    </row>
    <row r="2908">
      <c r="A2908" s="243" t="str">
        <f t="shared" si="1"/>
        <v>#VALUE!</v>
      </c>
      <c r="B2908" s="243" t="str">
        <f t="shared" si="2"/>
        <v>#VALUE!</v>
      </c>
      <c r="C2908" s="227">
        <f t="shared" si="3"/>
        <v>0</v>
      </c>
      <c r="D2908" s="252"/>
      <c r="E2908" s="60"/>
    </row>
    <row r="2909">
      <c r="A2909" s="243" t="str">
        <f t="shared" si="1"/>
        <v>#VALUE!</v>
      </c>
      <c r="B2909" s="243" t="str">
        <f t="shared" si="2"/>
        <v>#VALUE!</v>
      </c>
      <c r="C2909" s="227">
        <f t="shared" si="3"/>
        <v>0</v>
      </c>
      <c r="D2909" s="251"/>
      <c r="E2909" s="60"/>
    </row>
    <row r="2910">
      <c r="A2910" s="243" t="str">
        <f t="shared" si="1"/>
        <v>#VALUE!</v>
      </c>
      <c r="B2910" s="243" t="str">
        <f t="shared" si="2"/>
        <v>#VALUE!</v>
      </c>
      <c r="C2910" s="227">
        <f t="shared" si="3"/>
        <v>0</v>
      </c>
      <c r="D2910" s="252"/>
      <c r="E2910" s="60"/>
    </row>
    <row r="2911">
      <c r="A2911" s="243" t="str">
        <f t="shared" si="1"/>
        <v>#VALUE!</v>
      </c>
      <c r="B2911" s="243" t="str">
        <f t="shared" si="2"/>
        <v>#VALUE!</v>
      </c>
      <c r="C2911" s="227">
        <f t="shared" si="3"/>
        <v>0</v>
      </c>
      <c r="D2911" s="251"/>
      <c r="E2911" s="60"/>
    </row>
    <row r="2912">
      <c r="A2912" s="243" t="str">
        <f t="shared" si="1"/>
        <v>#VALUE!</v>
      </c>
      <c r="B2912" s="243" t="str">
        <f t="shared" si="2"/>
        <v>#VALUE!</v>
      </c>
      <c r="C2912" s="227">
        <f t="shared" si="3"/>
        <v>0</v>
      </c>
      <c r="D2912" s="252"/>
      <c r="E2912" s="60"/>
    </row>
    <row r="2913">
      <c r="A2913" s="243" t="str">
        <f t="shared" si="1"/>
        <v>#VALUE!</v>
      </c>
      <c r="B2913" s="243" t="str">
        <f t="shared" si="2"/>
        <v>#VALUE!</v>
      </c>
      <c r="C2913" s="227">
        <f t="shared" si="3"/>
        <v>0</v>
      </c>
      <c r="D2913" s="251"/>
      <c r="E2913" s="60"/>
    </row>
    <row r="2914">
      <c r="A2914" s="243" t="str">
        <f t="shared" si="1"/>
        <v>#VALUE!</v>
      </c>
      <c r="B2914" s="243" t="str">
        <f t="shared" si="2"/>
        <v>#VALUE!</v>
      </c>
      <c r="C2914" s="227">
        <f t="shared" si="3"/>
        <v>0</v>
      </c>
      <c r="D2914" s="252"/>
      <c r="E2914" s="60"/>
    </row>
    <row r="2915">
      <c r="A2915" s="243" t="str">
        <f t="shared" si="1"/>
        <v>#VALUE!</v>
      </c>
      <c r="B2915" s="243" t="str">
        <f t="shared" si="2"/>
        <v>#VALUE!</v>
      </c>
      <c r="C2915" s="227">
        <f t="shared" si="3"/>
        <v>0</v>
      </c>
      <c r="D2915" s="251"/>
      <c r="E2915" s="60"/>
    </row>
    <row r="2916">
      <c r="A2916" s="243" t="str">
        <f t="shared" si="1"/>
        <v>#VALUE!</v>
      </c>
      <c r="B2916" s="243" t="str">
        <f t="shared" si="2"/>
        <v>#VALUE!</v>
      </c>
      <c r="C2916" s="227">
        <f t="shared" si="3"/>
        <v>0</v>
      </c>
      <c r="D2916" s="252"/>
      <c r="E2916" s="60"/>
    </row>
    <row r="2917">
      <c r="A2917" s="243" t="str">
        <f t="shared" si="1"/>
        <v>#VALUE!</v>
      </c>
      <c r="B2917" s="243" t="str">
        <f t="shared" si="2"/>
        <v>#VALUE!</v>
      </c>
      <c r="C2917" s="227">
        <f t="shared" si="3"/>
        <v>0</v>
      </c>
      <c r="D2917" s="251"/>
      <c r="E2917" s="60"/>
    </row>
    <row r="2918">
      <c r="A2918" s="243" t="str">
        <f t="shared" si="1"/>
        <v>#VALUE!</v>
      </c>
      <c r="B2918" s="243" t="str">
        <f t="shared" si="2"/>
        <v>#VALUE!</v>
      </c>
      <c r="C2918" s="227">
        <f t="shared" si="3"/>
        <v>0</v>
      </c>
      <c r="D2918" s="252"/>
      <c r="E2918" s="60"/>
    </row>
    <row r="2919">
      <c r="A2919" s="243" t="str">
        <f t="shared" si="1"/>
        <v>#VALUE!</v>
      </c>
      <c r="B2919" s="243" t="str">
        <f t="shared" si="2"/>
        <v>#VALUE!</v>
      </c>
      <c r="C2919" s="227">
        <f t="shared" si="3"/>
        <v>0</v>
      </c>
      <c r="D2919" s="251"/>
      <c r="E2919" s="60"/>
    </row>
    <row r="2920">
      <c r="A2920" s="243" t="str">
        <f t="shared" si="1"/>
        <v>#VALUE!</v>
      </c>
      <c r="B2920" s="243" t="str">
        <f t="shared" si="2"/>
        <v>#VALUE!</v>
      </c>
      <c r="C2920" s="227">
        <f t="shared" si="3"/>
        <v>0</v>
      </c>
      <c r="D2920" s="252"/>
      <c r="E2920" s="60"/>
    </row>
    <row r="2921">
      <c r="A2921" s="243" t="str">
        <f t="shared" si="1"/>
        <v>#VALUE!</v>
      </c>
      <c r="B2921" s="243" t="str">
        <f t="shared" si="2"/>
        <v>#VALUE!</v>
      </c>
      <c r="C2921" s="227">
        <f t="shared" si="3"/>
        <v>0</v>
      </c>
      <c r="D2921" s="251"/>
      <c r="E2921" s="60"/>
    </row>
    <row r="2922">
      <c r="A2922" s="243" t="str">
        <f t="shared" si="1"/>
        <v>#VALUE!</v>
      </c>
      <c r="B2922" s="243" t="str">
        <f t="shared" si="2"/>
        <v>#VALUE!</v>
      </c>
      <c r="C2922" s="227">
        <f t="shared" si="3"/>
        <v>0</v>
      </c>
      <c r="D2922" s="252"/>
      <c r="E2922" s="60"/>
    </row>
    <row r="2923">
      <c r="A2923" s="243" t="str">
        <f t="shared" si="1"/>
        <v>#VALUE!</v>
      </c>
      <c r="B2923" s="243" t="str">
        <f t="shared" si="2"/>
        <v>#VALUE!</v>
      </c>
      <c r="C2923" s="227">
        <f t="shared" si="3"/>
        <v>0</v>
      </c>
      <c r="D2923" s="251"/>
      <c r="E2923" s="60"/>
    </row>
    <row r="2924">
      <c r="A2924" s="243" t="str">
        <f t="shared" si="1"/>
        <v>#VALUE!</v>
      </c>
      <c r="B2924" s="243" t="str">
        <f t="shared" si="2"/>
        <v>#VALUE!</v>
      </c>
      <c r="C2924" s="227">
        <f t="shared" si="3"/>
        <v>0</v>
      </c>
      <c r="D2924" s="252"/>
      <c r="E2924" s="60"/>
    </row>
    <row r="2925">
      <c r="A2925" s="243" t="str">
        <f t="shared" si="1"/>
        <v>#VALUE!</v>
      </c>
      <c r="B2925" s="243" t="str">
        <f t="shared" si="2"/>
        <v>#VALUE!</v>
      </c>
      <c r="C2925" s="227">
        <f t="shared" si="3"/>
        <v>0</v>
      </c>
      <c r="D2925" s="251"/>
      <c r="E2925" s="60"/>
    </row>
    <row r="2926">
      <c r="A2926" s="243" t="str">
        <f t="shared" si="1"/>
        <v>#VALUE!</v>
      </c>
      <c r="B2926" s="243" t="str">
        <f t="shared" si="2"/>
        <v>#VALUE!</v>
      </c>
      <c r="C2926" s="227">
        <f t="shared" si="3"/>
        <v>0</v>
      </c>
      <c r="D2926" s="252"/>
      <c r="E2926" s="60"/>
    </row>
    <row r="2927">
      <c r="A2927" s="243" t="str">
        <f t="shared" si="1"/>
        <v>#VALUE!</v>
      </c>
      <c r="B2927" s="243" t="str">
        <f t="shared" si="2"/>
        <v>#VALUE!</v>
      </c>
      <c r="C2927" s="227">
        <f t="shared" si="3"/>
        <v>0</v>
      </c>
      <c r="D2927" s="251"/>
      <c r="E2927" s="60"/>
    </row>
    <row r="2928">
      <c r="A2928" s="243" t="str">
        <f t="shared" si="1"/>
        <v>#VALUE!</v>
      </c>
      <c r="B2928" s="243" t="str">
        <f t="shared" si="2"/>
        <v>#VALUE!</v>
      </c>
      <c r="C2928" s="227">
        <f t="shared" si="3"/>
        <v>0</v>
      </c>
      <c r="D2928" s="252"/>
      <c r="E2928" s="60"/>
    </row>
    <row r="2929">
      <c r="A2929" s="243" t="str">
        <f t="shared" si="1"/>
        <v>#VALUE!</v>
      </c>
      <c r="B2929" s="243" t="str">
        <f t="shared" si="2"/>
        <v>#VALUE!</v>
      </c>
      <c r="C2929" s="227">
        <f t="shared" si="3"/>
        <v>0</v>
      </c>
      <c r="D2929" s="251"/>
      <c r="E2929" s="60"/>
    </row>
    <row r="2930">
      <c r="A2930" s="243" t="str">
        <f t="shared" si="1"/>
        <v>#VALUE!</v>
      </c>
      <c r="B2930" s="243" t="str">
        <f t="shared" si="2"/>
        <v>#VALUE!</v>
      </c>
      <c r="C2930" s="227">
        <f t="shared" si="3"/>
        <v>0</v>
      </c>
      <c r="D2930" s="252"/>
      <c r="E2930" s="60"/>
    </row>
    <row r="2931">
      <c r="A2931" s="243" t="str">
        <f t="shared" si="1"/>
        <v>#VALUE!</v>
      </c>
      <c r="B2931" s="243" t="str">
        <f t="shared" si="2"/>
        <v>#VALUE!</v>
      </c>
      <c r="C2931" s="227">
        <f t="shared" si="3"/>
        <v>0</v>
      </c>
      <c r="D2931" s="251"/>
      <c r="E2931" s="60"/>
    </row>
    <row r="2932">
      <c r="A2932" s="243" t="str">
        <f t="shared" si="1"/>
        <v>#VALUE!</v>
      </c>
      <c r="B2932" s="243" t="str">
        <f t="shared" si="2"/>
        <v>#VALUE!</v>
      </c>
      <c r="C2932" s="227">
        <f t="shared" si="3"/>
        <v>0</v>
      </c>
      <c r="D2932" s="252"/>
      <c r="E2932" s="60"/>
    </row>
    <row r="2933">
      <c r="A2933" s="243" t="str">
        <f t="shared" si="1"/>
        <v>#VALUE!</v>
      </c>
      <c r="B2933" s="243" t="str">
        <f t="shared" si="2"/>
        <v>#VALUE!</v>
      </c>
      <c r="C2933" s="227">
        <f t="shared" si="3"/>
        <v>0</v>
      </c>
      <c r="D2933" s="251"/>
      <c r="E2933" s="60"/>
    </row>
    <row r="2934">
      <c r="A2934" s="243" t="str">
        <f t="shared" si="1"/>
        <v>#VALUE!</v>
      </c>
      <c r="B2934" s="243" t="str">
        <f t="shared" si="2"/>
        <v>#VALUE!</v>
      </c>
      <c r="C2934" s="227">
        <f t="shared" si="3"/>
        <v>0</v>
      </c>
      <c r="D2934" s="252"/>
      <c r="E2934" s="60"/>
    </row>
    <row r="2935">
      <c r="A2935" s="243" t="str">
        <f t="shared" si="1"/>
        <v>#VALUE!</v>
      </c>
      <c r="B2935" s="243" t="str">
        <f t="shared" si="2"/>
        <v>#VALUE!</v>
      </c>
      <c r="C2935" s="227">
        <f t="shared" si="3"/>
        <v>0</v>
      </c>
      <c r="D2935" s="251"/>
      <c r="E2935" s="60"/>
    </row>
    <row r="2936">
      <c r="A2936" s="243" t="str">
        <f t="shared" si="1"/>
        <v>#VALUE!</v>
      </c>
      <c r="B2936" s="243" t="str">
        <f t="shared" si="2"/>
        <v>#VALUE!</v>
      </c>
      <c r="C2936" s="227">
        <f t="shared" si="3"/>
        <v>0</v>
      </c>
      <c r="D2936" s="252"/>
      <c r="E2936" s="60"/>
    </row>
    <row r="2937">
      <c r="A2937" s="243" t="str">
        <f t="shared" si="1"/>
        <v>#VALUE!</v>
      </c>
      <c r="B2937" s="243" t="str">
        <f t="shared" si="2"/>
        <v>#VALUE!</v>
      </c>
      <c r="C2937" s="227">
        <f t="shared" si="3"/>
        <v>0</v>
      </c>
      <c r="D2937" s="251"/>
      <c r="E2937" s="60"/>
    </row>
    <row r="2938">
      <c r="A2938" s="243" t="str">
        <f t="shared" si="1"/>
        <v>#VALUE!</v>
      </c>
      <c r="B2938" s="243" t="str">
        <f t="shared" si="2"/>
        <v>#VALUE!</v>
      </c>
      <c r="C2938" s="227">
        <f t="shared" si="3"/>
        <v>0</v>
      </c>
      <c r="D2938" s="252"/>
      <c r="E2938" s="60"/>
    </row>
    <row r="2939">
      <c r="A2939" s="243" t="str">
        <f t="shared" si="1"/>
        <v>#VALUE!</v>
      </c>
      <c r="B2939" s="243" t="str">
        <f t="shared" si="2"/>
        <v>#VALUE!</v>
      </c>
      <c r="C2939" s="227">
        <f t="shared" si="3"/>
        <v>0</v>
      </c>
      <c r="D2939" s="251"/>
      <c r="E2939" s="60"/>
    </row>
    <row r="2940">
      <c r="A2940" s="243" t="str">
        <f t="shared" si="1"/>
        <v>#VALUE!</v>
      </c>
      <c r="B2940" s="243" t="str">
        <f t="shared" si="2"/>
        <v>#VALUE!</v>
      </c>
      <c r="C2940" s="227">
        <f t="shared" si="3"/>
        <v>0</v>
      </c>
      <c r="D2940" s="252"/>
      <c r="E2940" s="60"/>
    </row>
    <row r="2941">
      <c r="A2941" s="243" t="str">
        <f t="shared" si="1"/>
        <v>#VALUE!</v>
      </c>
      <c r="B2941" s="243" t="str">
        <f t="shared" si="2"/>
        <v>#VALUE!</v>
      </c>
      <c r="C2941" s="227">
        <f t="shared" si="3"/>
        <v>0</v>
      </c>
      <c r="D2941" s="251"/>
      <c r="E2941" s="60"/>
    </row>
    <row r="2942">
      <c r="A2942" s="243" t="str">
        <f t="shared" si="1"/>
        <v>#VALUE!</v>
      </c>
      <c r="B2942" s="243" t="str">
        <f t="shared" si="2"/>
        <v>#VALUE!</v>
      </c>
      <c r="C2942" s="227">
        <f t="shared" si="3"/>
        <v>0</v>
      </c>
      <c r="D2942" s="252"/>
      <c r="E2942" s="60"/>
    </row>
    <row r="2943">
      <c r="A2943" s="243" t="str">
        <f t="shared" si="1"/>
        <v>#VALUE!</v>
      </c>
      <c r="B2943" s="243" t="str">
        <f t="shared" si="2"/>
        <v>#VALUE!</v>
      </c>
      <c r="C2943" s="227">
        <f t="shared" si="3"/>
        <v>0</v>
      </c>
      <c r="D2943" s="251"/>
      <c r="E2943" s="60"/>
    </row>
    <row r="2944">
      <c r="A2944" s="243" t="str">
        <f t="shared" si="1"/>
        <v>#VALUE!</v>
      </c>
      <c r="B2944" s="243" t="str">
        <f t="shared" si="2"/>
        <v>#VALUE!</v>
      </c>
      <c r="C2944" s="227">
        <f t="shared" si="3"/>
        <v>0</v>
      </c>
      <c r="D2944" s="252"/>
      <c r="E2944" s="60"/>
    </row>
    <row r="2945">
      <c r="A2945" s="243" t="str">
        <f t="shared" si="1"/>
        <v>#VALUE!</v>
      </c>
      <c r="B2945" s="243" t="str">
        <f t="shared" si="2"/>
        <v>#VALUE!</v>
      </c>
      <c r="C2945" s="227">
        <f t="shared" si="3"/>
        <v>0</v>
      </c>
      <c r="D2945" s="251"/>
      <c r="E2945" s="60"/>
    </row>
    <row r="2946">
      <c r="A2946" s="243" t="str">
        <f t="shared" si="1"/>
        <v>#VALUE!</v>
      </c>
      <c r="B2946" s="243" t="str">
        <f t="shared" si="2"/>
        <v>#VALUE!</v>
      </c>
      <c r="C2946" s="227">
        <f t="shared" si="3"/>
        <v>0</v>
      </c>
      <c r="D2946" s="252"/>
      <c r="E2946" s="60"/>
    </row>
    <row r="2947">
      <c r="A2947" s="243" t="str">
        <f t="shared" si="1"/>
        <v>#VALUE!</v>
      </c>
      <c r="B2947" s="243" t="str">
        <f t="shared" si="2"/>
        <v>#VALUE!</v>
      </c>
      <c r="C2947" s="227">
        <f t="shared" si="3"/>
        <v>0</v>
      </c>
      <c r="D2947" s="251"/>
      <c r="E2947" s="60"/>
    </row>
    <row r="2948">
      <c r="A2948" s="243" t="str">
        <f t="shared" si="1"/>
        <v>#VALUE!</v>
      </c>
      <c r="B2948" s="243" t="str">
        <f t="shared" si="2"/>
        <v>#VALUE!</v>
      </c>
      <c r="C2948" s="227">
        <f t="shared" si="3"/>
        <v>0</v>
      </c>
      <c r="D2948" s="252"/>
      <c r="E2948" s="60"/>
    </row>
    <row r="2949">
      <c r="A2949" s="243" t="str">
        <f t="shared" si="1"/>
        <v>#VALUE!</v>
      </c>
      <c r="B2949" s="243" t="str">
        <f t="shared" si="2"/>
        <v>#VALUE!</v>
      </c>
      <c r="C2949" s="227">
        <f t="shared" si="3"/>
        <v>0</v>
      </c>
      <c r="D2949" s="251"/>
      <c r="E2949" s="60"/>
    </row>
    <row r="2950">
      <c r="A2950" s="243" t="str">
        <f t="shared" si="1"/>
        <v>#VALUE!</v>
      </c>
      <c r="B2950" s="243" t="str">
        <f t="shared" si="2"/>
        <v>#VALUE!</v>
      </c>
      <c r="C2950" s="227">
        <f t="shared" si="3"/>
        <v>0</v>
      </c>
      <c r="D2950" s="252"/>
      <c r="E2950" s="60"/>
    </row>
    <row r="2951">
      <c r="A2951" s="243" t="str">
        <f t="shared" si="1"/>
        <v>#VALUE!</v>
      </c>
      <c r="B2951" s="243" t="str">
        <f t="shared" si="2"/>
        <v>#VALUE!</v>
      </c>
      <c r="C2951" s="227">
        <f t="shared" si="3"/>
        <v>0</v>
      </c>
      <c r="D2951" s="251"/>
      <c r="E2951" s="60"/>
    </row>
    <row r="2952">
      <c r="A2952" s="243" t="str">
        <f t="shared" si="1"/>
        <v>#VALUE!</v>
      </c>
      <c r="B2952" s="243" t="str">
        <f t="shared" si="2"/>
        <v>#VALUE!</v>
      </c>
      <c r="C2952" s="227">
        <f t="shared" si="3"/>
        <v>0</v>
      </c>
      <c r="D2952" s="252"/>
      <c r="E2952" s="60"/>
    </row>
    <row r="2953">
      <c r="A2953" s="243" t="str">
        <f t="shared" si="1"/>
        <v>#VALUE!</v>
      </c>
      <c r="B2953" s="243" t="str">
        <f t="shared" si="2"/>
        <v>#VALUE!</v>
      </c>
      <c r="C2953" s="227">
        <f t="shared" si="3"/>
        <v>0</v>
      </c>
      <c r="D2953" s="251"/>
      <c r="E2953" s="60"/>
    </row>
    <row r="2954">
      <c r="A2954" s="243" t="str">
        <f t="shared" si="1"/>
        <v>#VALUE!</v>
      </c>
      <c r="B2954" s="243" t="str">
        <f t="shared" si="2"/>
        <v>#VALUE!</v>
      </c>
      <c r="C2954" s="227">
        <f t="shared" si="3"/>
        <v>0</v>
      </c>
      <c r="D2954" s="252"/>
      <c r="E2954" s="60"/>
    </row>
    <row r="2955">
      <c r="A2955" s="243" t="str">
        <f t="shared" si="1"/>
        <v>#VALUE!</v>
      </c>
      <c r="B2955" s="243" t="str">
        <f t="shared" si="2"/>
        <v>#VALUE!</v>
      </c>
      <c r="C2955" s="227">
        <f t="shared" si="3"/>
        <v>0</v>
      </c>
      <c r="D2955" s="251"/>
      <c r="E2955" s="60"/>
    </row>
    <row r="2956">
      <c r="A2956" s="243" t="str">
        <f t="shared" si="1"/>
        <v>#VALUE!</v>
      </c>
      <c r="B2956" s="243" t="str">
        <f t="shared" si="2"/>
        <v>#VALUE!</v>
      </c>
      <c r="C2956" s="227">
        <f t="shared" si="3"/>
        <v>0</v>
      </c>
      <c r="D2956" s="252"/>
      <c r="E2956" s="60"/>
    </row>
    <row r="2957">
      <c r="A2957" s="243" t="str">
        <f t="shared" si="1"/>
        <v>#VALUE!</v>
      </c>
      <c r="B2957" s="243" t="str">
        <f t="shared" si="2"/>
        <v>#VALUE!</v>
      </c>
      <c r="C2957" s="227">
        <f t="shared" si="3"/>
        <v>0</v>
      </c>
      <c r="D2957" s="251"/>
      <c r="E2957" s="60"/>
    </row>
    <row r="2958">
      <c r="A2958" s="243" t="str">
        <f t="shared" si="1"/>
        <v>#VALUE!</v>
      </c>
      <c r="B2958" s="243" t="str">
        <f t="shared" si="2"/>
        <v>#VALUE!</v>
      </c>
      <c r="C2958" s="227">
        <f t="shared" si="3"/>
        <v>0</v>
      </c>
      <c r="D2958" s="252"/>
      <c r="E2958" s="60"/>
    </row>
    <row r="2959">
      <c r="A2959" s="243" t="str">
        <f t="shared" si="1"/>
        <v>#VALUE!</v>
      </c>
      <c r="B2959" s="243" t="str">
        <f t="shared" si="2"/>
        <v>#VALUE!</v>
      </c>
      <c r="C2959" s="227">
        <f t="shared" si="3"/>
        <v>0</v>
      </c>
      <c r="D2959" s="251"/>
      <c r="E2959" s="60"/>
    </row>
    <row r="2960">
      <c r="A2960" s="243" t="str">
        <f t="shared" si="1"/>
        <v>#VALUE!</v>
      </c>
      <c r="B2960" s="243" t="str">
        <f t="shared" si="2"/>
        <v>#VALUE!</v>
      </c>
      <c r="C2960" s="227">
        <f t="shared" si="3"/>
        <v>0</v>
      </c>
      <c r="D2960" s="252"/>
      <c r="E2960" s="60"/>
    </row>
    <row r="2961">
      <c r="A2961" s="243" t="str">
        <f t="shared" si="1"/>
        <v>#VALUE!</v>
      </c>
      <c r="B2961" s="243" t="str">
        <f t="shared" si="2"/>
        <v>#VALUE!</v>
      </c>
      <c r="C2961" s="227">
        <f t="shared" si="3"/>
        <v>0</v>
      </c>
      <c r="D2961" s="251"/>
      <c r="E2961" s="60"/>
    </row>
    <row r="2962">
      <c r="A2962" s="243" t="str">
        <f t="shared" si="1"/>
        <v>#VALUE!</v>
      </c>
      <c r="B2962" s="243" t="str">
        <f t="shared" si="2"/>
        <v>#VALUE!</v>
      </c>
      <c r="C2962" s="227">
        <f t="shared" si="3"/>
        <v>0</v>
      </c>
      <c r="D2962" s="252"/>
      <c r="E2962" s="60"/>
    </row>
    <row r="2963">
      <c r="A2963" s="243" t="str">
        <f t="shared" si="1"/>
        <v>#VALUE!</v>
      </c>
      <c r="B2963" s="243" t="str">
        <f t="shared" si="2"/>
        <v>#VALUE!</v>
      </c>
      <c r="C2963" s="227">
        <f t="shared" si="3"/>
        <v>0</v>
      </c>
      <c r="D2963" s="251"/>
      <c r="E2963" s="60"/>
    </row>
    <row r="2964">
      <c r="A2964" s="243" t="str">
        <f t="shared" si="1"/>
        <v>#VALUE!</v>
      </c>
      <c r="B2964" s="243" t="str">
        <f t="shared" si="2"/>
        <v>#VALUE!</v>
      </c>
      <c r="C2964" s="227">
        <f t="shared" si="3"/>
        <v>0</v>
      </c>
      <c r="D2964" s="252"/>
      <c r="E2964" s="60"/>
    </row>
    <row r="2965">
      <c r="A2965" s="243" t="str">
        <f t="shared" si="1"/>
        <v>#VALUE!</v>
      </c>
      <c r="B2965" s="243" t="str">
        <f t="shared" si="2"/>
        <v>#VALUE!</v>
      </c>
      <c r="C2965" s="227">
        <f t="shared" si="3"/>
        <v>0</v>
      </c>
      <c r="D2965" s="251"/>
      <c r="E2965" s="60"/>
    </row>
    <row r="2966">
      <c r="A2966" s="243" t="str">
        <f t="shared" si="1"/>
        <v>#VALUE!</v>
      </c>
      <c r="B2966" s="243" t="str">
        <f t="shared" si="2"/>
        <v>#VALUE!</v>
      </c>
      <c r="C2966" s="227">
        <f t="shared" si="3"/>
        <v>0</v>
      </c>
      <c r="D2966" s="252"/>
      <c r="E2966" s="60"/>
    </row>
    <row r="2967">
      <c r="A2967" s="243" t="str">
        <f t="shared" si="1"/>
        <v>#VALUE!</v>
      </c>
      <c r="B2967" s="243" t="str">
        <f t="shared" si="2"/>
        <v>#VALUE!</v>
      </c>
      <c r="C2967" s="227">
        <f t="shared" si="3"/>
        <v>0</v>
      </c>
      <c r="D2967" s="251"/>
      <c r="E2967" s="60"/>
    </row>
    <row r="2968">
      <c r="A2968" s="243" t="str">
        <f t="shared" si="1"/>
        <v>#VALUE!</v>
      </c>
      <c r="B2968" s="243" t="str">
        <f t="shared" si="2"/>
        <v>#VALUE!</v>
      </c>
      <c r="C2968" s="227">
        <f t="shared" si="3"/>
        <v>0</v>
      </c>
      <c r="D2968" s="252"/>
      <c r="E2968" s="60"/>
    </row>
    <row r="2969">
      <c r="A2969" s="243" t="str">
        <f t="shared" si="1"/>
        <v>#VALUE!</v>
      </c>
      <c r="B2969" s="243" t="str">
        <f t="shared" si="2"/>
        <v>#VALUE!</v>
      </c>
      <c r="C2969" s="227">
        <f t="shared" si="3"/>
        <v>0</v>
      </c>
      <c r="D2969" s="251"/>
      <c r="E2969" s="60"/>
    </row>
    <row r="2970">
      <c r="A2970" s="243" t="str">
        <f t="shared" si="1"/>
        <v>#VALUE!</v>
      </c>
      <c r="B2970" s="243" t="str">
        <f t="shared" si="2"/>
        <v>#VALUE!</v>
      </c>
      <c r="C2970" s="227">
        <f t="shared" si="3"/>
        <v>0</v>
      </c>
      <c r="D2970" s="252"/>
      <c r="E2970" s="60"/>
    </row>
    <row r="2971">
      <c r="A2971" s="243" t="str">
        <f t="shared" si="1"/>
        <v>#VALUE!</v>
      </c>
      <c r="B2971" s="243" t="str">
        <f t="shared" si="2"/>
        <v>#VALUE!</v>
      </c>
      <c r="C2971" s="227">
        <f t="shared" si="3"/>
        <v>0</v>
      </c>
      <c r="D2971" s="251"/>
      <c r="E2971" s="60"/>
    </row>
    <row r="2972">
      <c r="A2972" s="243" t="str">
        <f t="shared" si="1"/>
        <v>#VALUE!</v>
      </c>
      <c r="B2972" s="243" t="str">
        <f t="shared" si="2"/>
        <v>#VALUE!</v>
      </c>
      <c r="C2972" s="227">
        <f t="shared" si="3"/>
        <v>0</v>
      </c>
      <c r="D2972" s="252"/>
      <c r="E2972" s="60"/>
    </row>
    <row r="2973">
      <c r="A2973" s="243" t="str">
        <f t="shared" si="1"/>
        <v>#VALUE!</v>
      </c>
      <c r="B2973" s="243" t="str">
        <f t="shared" si="2"/>
        <v>#VALUE!</v>
      </c>
      <c r="C2973" s="227">
        <f t="shared" si="3"/>
        <v>0</v>
      </c>
      <c r="D2973" s="251"/>
      <c r="E2973" s="60"/>
    </row>
    <row r="2974">
      <c r="A2974" s="243" t="str">
        <f t="shared" si="1"/>
        <v>#VALUE!</v>
      </c>
      <c r="B2974" s="243" t="str">
        <f t="shared" si="2"/>
        <v>#VALUE!</v>
      </c>
      <c r="C2974" s="227">
        <f t="shared" si="3"/>
        <v>0</v>
      </c>
      <c r="D2974" s="252"/>
      <c r="E2974" s="60"/>
    </row>
    <row r="2975">
      <c r="A2975" s="243" t="str">
        <f t="shared" si="1"/>
        <v>#VALUE!</v>
      </c>
      <c r="B2975" s="243" t="str">
        <f t="shared" si="2"/>
        <v>#VALUE!</v>
      </c>
      <c r="C2975" s="227">
        <f t="shared" si="3"/>
        <v>0</v>
      </c>
      <c r="D2975" s="251"/>
      <c r="E2975" s="60"/>
    </row>
    <row r="2976">
      <c r="A2976" s="243" t="str">
        <f t="shared" si="1"/>
        <v>#VALUE!</v>
      </c>
      <c r="B2976" s="243" t="str">
        <f t="shared" si="2"/>
        <v>#VALUE!</v>
      </c>
      <c r="C2976" s="227">
        <f t="shared" si="3"/>
        <v>0</v>
      </c>
      <c r="D2976" s="252"/>
      <c r="E2976" s="60"/>
    </row>
    <row r="2977">
      <c r="A2977" s="243" t="str">
        <f t="shared" si="1"/>
        <v>#VALUE!</v>
      </c>
      <c r="B2977" s="243" t="str">
        <f t="shared" si="2"/>
        <v>#VALUE!</v>
      </c>
      <c r="C2977" s="227">
        <f t="shared" si="3"/>
        <v>0</v>
      </c>
      <c r="D2977" s="251"/>
      <c r="E2977" s="60"/>
    </row>
    <row r="2978">
      <c r="A2978" s="243" t="str">
        <f t="shared" si="1"/>
        <v>#VALUE!</v>
      </c>
      <c r="B2978" s="243" t="str">
        <f t="shared" si="2"/>
        <v>#VALUE!</v>
      </c>
      <c r="C2978" s="227">
        <f t="shared" si="3"/>
        <v>0</v>
      </c>
      <c r="D2978" s="252"/>
      <c r="E2978" s="60"/>
    </row>
    <row r="2979">
      <c r="A2979" s="243" t="str">
        <f t="shared" si="1"/>
        <v>#VALUE!</v>
      </c>
      <c r="B2979" s="243" t="str">
        <f t="shared" si="2"/>
        <v>#VALUE!</v>
      </c>
      <c r="C2979" s="227">
        <f t="shared" si="3"/>
        <v>0</v>
      </c>
      <c r="D2979" s="251"/>
      <c r="E2979" s="60"/>
    </row>
    <row r="2980">
      <c r="A2980" s="243" t="str">
        <f t="shared" si="1"/>
        <v>#VALUE!</v>
      </c>
      <c r="B2980" s="243" t="str">
        <f t="shared" si="2"/>
        <v>#VALUE!</v>
      </c>
      <c r="C2980" s="227">
        <f t="shared" si="3"/>
        <v>0</v>
      </c>
      <c r="D2980" s="252"/>
      <c r="E2980" s="60"/>
    </row>
    <row r="2981">
      <c r="A2981" s="243" t="str">
        <f t="shared" si="1"/>
        <v>#VALUE!</v>
      </c>
      <c r="B2981" s="243" t="str">
        <f t="shared" si="2"/>
        <v>#VALUE!</v>
      </c>
      <c r="C2981" s="227">
        <f t="shared" si="3"/>
        <v>0</v>
      </c>
      <c r="D2981" s="251"/>
      <c r="E2981" s="60"/>
    </row>
    <row r="2982">
      <c r="A2982" s="243" t="str">
        <f t="shared" si="1"/>
        <v>#VALUE!</v>
      </c>
      <c r="B2982" s="243" t="str">
        <f t="shared" si="2"/>
        <v>#VALUE!</v>
      </c>
      <c r="C2982" s="227">
        <f t="shared" si="3"/>
        <v>0</v>
      </c>
      <c r="D2982" s="252"/>
      <c r="E2982" s="60"/>
    </row>
    <row r="2983">
      <c r="A2983" s="243" t="str">
        <f t="shared" si="1"/>
        <v>#VALUE!</v>
      </c>
      <c r="B2983" s="243" t="str">
        <f t="shared" si="2"/>
        <v>#VALUE!</v>
      </c>
      <c r="C2983" s="227">
        <f t="shared" si="3"/>
        <v>0</v>
      </c>
      <c r="D2983" s="251"/>
      <c r="E2983" s="60"/>
    </row>
    <row r="2984">
      <c r="A2984" s="243" t="str">
        <f t="shared" si="1"/>
        <v>#VALUE!</v>
      </c>
      <c r="B2984" s="243" t="str">
        <f t="shared" si="2"/>
        <v>#VALUE!</v>
      </c>
      <c r="C2984" s="227">
        <f t="shared" si="3"/>
        <v>0</v>
      </c>
      <c r="D2984" s="252"/>
      <c r="E2984" s="60"/>
    </row>
    <row r="2985">
      <c r="A2985" s="243" t="str">
        <f t="shared" si="1"/>
        <v>#VALUE!</v>
      </c>
      <c r="B2985" s="243" t="str">
        <f t="shared" si="2"/>
        <v>#VALUE!</v>
      </c>
      <c r="C2985" s="227">
        <f t="shared" si="3"/>
        <v>0</v>
      </c>
      <c r="D2985" s="251"/>
      <c r="E2985" s="60"/>
    </row>
    <row r="2986">
      <c r="A2986" s="243" t="str">
        <f t="shared" si="1"/>
        <v>#VALUE!</v>
      </c>
      <c r="B2986" s="243" t="str">
        <f t="shared" si="2"/>
        <v>#VALUE!</v>
      </c>
      <c r="C2986" s="227">
        <f t="shared" si="3"/>
        <v>0</v>
      </c>
      <c r="D2986" s="252"/>
      <c r="E2986" s="60"/>
    </row>
    <row r="2987">
      <c r="A2987" s="243" t="str">
        <f t="shared" si="1"/>
        <v>#VALUE!</v>
      </c>
      <c r="B2987" s="243" t="str">
        <f t="shared" si="2"/>
        <v>#VALUE!</v>
      </c>
      <c r="C2987" s="227">
        <f t="shared" si="3"/>
        <v>0</v>
      </c>
      <c r="D2987" s="251"/>
      <c r="E2987" s="60"/>
    </row>
    <row r="2988">
      <c r="A2988" s="243" t="str">
        <f t="shared" si="1"/>
        <v>#VALUE!</v>
      </c>
      <c r="B2988" s="243" t="str">
        <f t="shared" si="2"/>
        <v>#VALUE!</v>
      </c>
      <c r="C2988" s="227">
        <f t="shared" si="3"/>
        <v>0</v>
      </c>
      <c r="D2988" s="252"/>
      <c r="E2988" s="60"/>
    </row>
    <row r="2989">
      <c r="A2989" s="243" t="str">
        <f t="shared" si="1"/>
        <v>#VALUE!</v>
      </c>
      <c r="B2989" s="243" t="str">
        <f t="shared" si="2"/>
        <v>#VALUE!</v>
      </c>
      <c r="C2989" s="227">
        <f t="shared" si="3"/>
        <v>0</v>
      </c>
      <c r="D2989" s="251"/>
      <c r="E2989" s="60"/>
    </row>
    <row r="2990">
      <c r="A2990" s="243" t="str">
        <f t="shared" si="1"/>
        <v>#VALUE!</v>
      </c>
      <c r="B2990" s="243" t="str">
        <f t="shared" si="2"/>
        <v>#VALUE!</v>
      </c>
      <c r="C2990" s="227">
        <f t="shared" si="3"/>
        <v>0</v>
      </c>
      <c r="D2990" s="252"/>
      <c r="E2990" s="60"/>
    </row>
    <row r="2991">
      <c r="A2991" s="243" t="str">
        <f t="shared" si="1"/>
        <v>#VALUE!</v>
      </c>
      <c r="B2991" s="243" t="str">
        <f t="shared" si="2"/>
        <v>#VALUE!</v>
      </c>
      <c r="C2991" s="227">
        <f t="shared" si="3"/>
        <v>0</v>
      </c>
      <c r="D2991" s="251"/>
      <c r="E2991" s="60"/>
    </row>
    <row r="2992">
      <c r="A2992" s="243" t="str">
        <f t="shared" si="1"/>
        <v>#VALUE!</v>
      </c>
      <c r="B2992" s="243" t="str">
        <f t="shared" si="2"/>
        <v>#VALUE!</v>
      </c>
      <c r="C2992" s="227">
        <f t="shared" si="3"/>
        <v>0</v>
      </c>
      <c r="D2992" s="252"/>
      <c r="E2992" s="60"/>
    </row>
    <row r="2993">
      <c r="A2993" s="243" t="str">
        <f t="shared" si="1"/>
        <v>#VALUE!</v>
      </c>
      <c r="B2993" s="243" t="str">
        <f t="shared" si="2"/>
        <v>#VALUE!</v>
      </c>
      <c r="C2993" s="227">
        <f t="shared" si="3"/>
        <v>0</v>
      </c>
      <c r="D2993" s="251"/>
      <c r="E2993" s="60"/>
    </row>
    <row r="2994">
      <c r="A2994" s="243" t="str">
        <f t="shared" si="1"/>
        <v>#VALUE!</v>
      </c>
      <c r="B2994" s="243" t="str">
        <f t="shared" si="2"/>
        <v>#VALUE!</v>
      </c>
      <c r="C2994" s="227">
        <f t="shared" si="3"/>
        <v>0</v>
      </c>
      <c r="D2994" s="252"/>
      <c r="E2994" s="60"/>
    </row>
    <row r="2995">
      <c r="A2995" s="243" t="str">
        <f t="shared" si="1"/>
        <v>#VALUE!</v>
      </c>
      <c r="B2995" s="243" t="str">
        <f t="shared" si="2"/>
        <v>#VALUE!</v>
      </c>
      <c r="C2995" s="227">
        <f t="shared" si="3"/>
        <v>0</v>
      </c>
      <c r="D2995" s="251"/>
      <c r="E2995" s="60"/>
    </row>
    <row r="2996">
      <c r="A2996" s="243" t="str">
        <f t="shared" si="1"/>
        <v>#VALUE!</v>
      </c>
      <c r="B2996" s="243" t="str">
        <f t="shared" si="2"/>
        <v>#VALUE!</v>
      </c>
      <c r="C2996" s="227">
        <f t="shared" si="3"/>
        <v>0</v>
      </c>
      <c r="D2996" s="252"/>
      <c r="E2996" s="60"/>
    </row>
    <row r="2997">
      <c r="A2997" s="243" t="str">
        <f t="shared" si="1"/>
        <v>#VALUE!</v>
      </c>
      <c r="B2997" s="243" t="str">
        <f t="shared" si="2"/>
        <v>#VALUE!</v>
      </c>
      <c r="C2997" s="227">
        <f t="shared" si="3"/>
        <v>0</v>
      </c>
      <c r="D2997" s="251"/>
      <c r="E2997" s="60"/>
    </row>
    <row r="2998">
      <c r="A2998" s="243" t="str">
        <f t="shared" si="1"/>
        <v>#VALUE!</v>
      </c>
      <c r="B2998" s="243" t="str">
        <f t="shared" si="2"/>
        <v>#VALUE!</v>
      </c>
      <c r="C2998" s="227">
        <f t="shared" si="3"/>
        <v>0</v>
      </c>
      <c r="D2998" s="252"/>
      <c r="E2998" s="60"/>
    </row>
    <row r="2999">
      <c r="A2999" s="243" t="str">
        <f t="shared" si="1"/>
        <v>#VALUE!</v>
      </c>
      <c r="B2999" s="243" t="str">
        <f t="shared" si="2"/>
        <v>#VALUE!</v>
      </c>
      <c r="C2999" s="227">
        <f t="shared" si="3"/>
        <v>0</v>
      </c>
      <c r="D2999" s="251"/>
      <c r="E2999" s="60"/>
    </row>
    <row r="3000">
      <c r="A3000" s="243" t="str">
        <f t="shared" si="1"/>
        <v>#VALUE!</v>
      </c>
      <c r="B3000" s="243" t="str">
        <f t="shared" si="2"/>
        <v>#VALUE!</v>
      </c>
      <c r="C3000" s="227">
        <f t="shared" si="3"/>
        <v>0</v>
      </c>
      <c r="D3000" s="252"/>
      <c r="E3000" s="60"/>
    </row>
    <row r="3001">
      <c r="A3001" s="243" t="str">
        <f t="shared" si="1"/>
        <v>#VALUE!</v>
      </c>
      <c r="B3001" s="243" t="str">
        <f t="shared" si="2"/>
        <v>#VALUE!</v>
      </c>
      <c r="C3001" s="227">
        <f t="shared" si="3"/>
        <v>0</v>
      </c>
      <c r="D3001" s="251"/>
      <c r="E3001" s="60"/>
    </row>
    <row r="3002">
      <c r="A3002" s="243" t="str">
        <f t="shared" si="1"/>
        <v>#VALUE!</v>
      </c>
      <c r="B3002" s="243" t="str">
        <f t="shared" si="2"/>
        <v>#VALUE!</v>
      </c>
      <c r="C3002" s="227">
        <f t="shared" si="3"/>
        <v>0</v>
      </c>
      <c r="D3002" s="252"/>
      <c r="E3002" s="60"/>
    </row>
    <row r="3003">
      <c r="A3003" s="243" t="str">
        <f t="shared" si="1"/>
        <v>#VALUE!</v>
      </c>
      <c r="B3003" s="243" t="str">
        <f t="shared" si="2"/>
        <v>#VALUE!</v>
      </c>
      <c r="C3003" s="227">
        <f t="shared" si="3"/>
        <v>0</v>
      </c>
      <c r="D3003" s="251"/>
      <c r="E3003" s="60"/>
    </row>
    <row r="3004">
      <c r="A3004" s="243" t="str">
        <f t="shared" si="1"/>
        <v>#VALUE!</v>
      </c>
      <c r="B3004" s="243" t="str">
        <f t="shared" si="2"/>
        <v>#VALUE!</v>
      </c>
      <c r="C3004" s="227">
        <f t="shared" si="3"/>
        <v>0</v>
      </c>
      <c r="D3004" s="252"/>
      <c r="E3004" s="60"/>
    </row>
    <row r="3005">
      <c r="A3005" s="243" t="str">
        <f t="shared" si="1"/>
        <v>#VALUE!</v>
      </c>
      <c r="B3005" s="243" t="str">
        <f t="shared" si="2"/>
        <v>#VALUE!</v>
      </c>
      <c r="C3005" s="227">
        <f t="shared" si="3"/>
        <v>0</v>
      </c>
      <c r="D3005" s="251"/>
      <c r="E3005" s="60"/>
    </row>
    <row r="3006">
      <c r="A3006" s="243" t="str">
        <f t="shared" si="1"/>
        <v>#VALUE!</v>
      </c>
      <c r="B3006" s="243" t="str">
        <f t="shared" si="2"/>
        <v>#VALUE!</v>
      </c>
      <c r="C3006" s="227">
        <f t="shared" si="3"/>
        <v>0</v>
      </c>
      <c r="D3006" s="252"/>
      <c r="E3006" s="60"/>
    </row>
    <row r="3007">
      <c r="A3007" s="243" t="str">
        <f t="shared" si="1"/>
        <v>#VALUE!</v>
      </c>
      <c r="B3007" s="243" t="str">
        <f t="shared" si="2"/>
        <v>#VALUE!</v>
      </c>
      <c r="C3007" s="227">
        <f t="shared" si="3"/>
        <v>0</v>
      </c>
      <c r="D3007" s="251"/>
      <c r="E3007" s="60"/>
    </row>
    <row r="3008">
      <c r="A3008" s="243" t="str">
        <f t="shared" si="1"/>
        <v>#VALUE!</v>
      </c>
      <c r="B3008" s="243" t="str">
        <f t="shared" si="2"/>
        <v>#VALUE!</v>
      </c>
      <c r="C3008" s="227">
        <f t="shared" si="3"/>
        <v>0</v>
      </c>
      <c r="D3008" s="252"/>
      <c r="E3008" s="60"/>
    </row>
    <row r="3009">
      <c r="A3009" s="243" t="str">
        <f t="shared" si="1"/>
        <v>#VALUE!</v>
      </c>
      <c r="B3009" s="243" t="str">
        <f t="shared" si="2"/>
        <v>#VALUE!</v>
      </c>
      <c r="C3009" s="227">
        <f t="shared" si="3"/>
        <v>0</v>
      </c>
      <c r="D3009" s="251"/>
      <c r="E3009" s="60"/>
    </row>
    <row r="3010">
      <c r="A3010" s="243" t="str">
        <f t="shared" si="1"/>
        <v>#VALUE!</v>
      </c>
      <c r="B3010" s="243" t="str">
        <f t="shared" si="2"/>
        <v>#VALUE!</v>
      </c>
      <c r="C3010" s="227">
        <f t="shared" si="3"/>
        <v>0</v>
      </c>
      <c r="D3010" s="252"/>
      <c r="E3010" s="60"/>
    </row>
    <row r="3011">
      <c r="A3011" s="243" t="str">
        <f t="shared" si="1"/>
        <v>#VALUE!</v>
      </c>
      <c r="B3011" s="243" t="str">
        <f t="shared" si="2"/>
        <v>#VALUE!</v>
      </c>
      <c r="C3011" s="227">
        <f t="shared" si="3"/>
        <v>0</v>
      </c>
      <c r="D3011" s="251"/>
      <c r="E3011" s="60"/>
    </row>
    <row r="3012">
      <c r="A3012" s="243" t="str">
        <f t="shared" si="1"/>
        <v>#VALUE!</v>
      </c>
      <c r="B3012" s="243" t="str">
        <f t="shared" si="2"/>
        <v>#VALUE!</v>
      </c>
      <c r="C3012" s="227">
        <f t="shared" si="3"/>
        <v>0</v>
      </c>
      <c r="D3012" s="252"/>
      <c r="E3012" s="60"/>
    </row>
    <row r="3013">
      <c r="A3013" s="243" t="str">
        <f t="shared" si="1"/>
        <v>#VALUE!</v>
      </c>
      <c r="B3013" s="243" t="str">
        <f t="shared" si="2"/>
        <v>#VALUE!</v>
      </c>
      <c r="C3013" s="227">
        <f t="shared" si="3"/>
        <v>0</v>
      </c>
      <c r="D3013" s="251"/>
      <c r="E3013" s="60"/>
    </row>
    <row r="3014">
      <c r="A3014" s="243" t="str">
        <f t="shared" si="1"/>
        <v>#VALUE!</v>
      </c>
      <c r="B3014" s="243" t="str">
        <f t="shared" si="2"/>
        <v>#VALUE!</v>
      </c>
      <c r="C3014" s="227">
        <f t="shared" si="3"/>
        <v>0</v>
      </c>
      <c r="D3014" s="252"/>
      <c r="E3014" s="60"/>
    </row>
    <row r="3015">
      <c r="A3015" s="243" t="str">
        <f t="shared" si="1"/>
        <v>#VALUE!</v>
      </c>
      <c r="B3015" s="243" t="str">
        <f t="shared" si="2"/>
        <v>#VALUE!</v>
      </c>
      <c r="C3015" s="227">
        <f t="shared" si="3"/>
        <v>0</v>
      </c>
      <c r="D3015" s="251"/>
      <c r="E3015" s="60"/>
    </row>
    <row r="3016">
      <c r="A3016" s="243" t="str">
        <f t="shared" si="1"/>
        <v>#VALUE!</v>
      </c>
      <c r="B3016" s="243" t="str">
        <f t="shared" si="2"/>
        <v>#VALUE!</v>
      </c>
      <c r="C3016" s="227">
        <f t="shared" si="3"/>
        <v>0</v>
      </c>
      <c r="D3016" s="252"/>
      <c r="E3016" s="60"/>
    </row>
    <row r="3017">
      <c r="A3017" s="243" t="str">
        <f t="shared" si="1"/>
        <v>#VALUE!</v>
      </c>
      <c r="B3017" s="243" t="str">
        <f t="shared" si="2"/>
        <v>#VALUE!</v>
      </c>
      <c r="C3017" s="227">
        <f t="shared" si="3"/>
        <v>0</v>
      </c>
      <c r="D3017" s="251"/>
      <c r="E3017" s="60"/>
    </row>
    <row r="3018">
      <c r="A3018" s="243" t="str">
        <f t="shared" si="1"/>
        <v>#VALUE!</v>
      </c>
      <c r="B3018" s="243" t="str">
        <f t="shared" si="2"/>
        <v>#VALUE!</v>
      </c>
      <c r="C3018" s="227">
        <f t="shared" si="3"/>
        <v>0</v>
      </c>
      <c r="D3018" s="252"/>
      <c r="E3018" s="60"/>
    </row>
    <row r="3019">
      <c r="A3019" s="243" t="str">
        <f t="shared" si="1"/>
        <v>#VALUE!</v>
      </c>
      <c r="B3019" s="243" t="str">
        <f t="shared" si="2"/>
        <v>#VALUE!</v>
      </c>
      <c r="C3019" s="227">
        <f t="shared" si="3"/>
        <v>0</v>
      </c>
      <c r="D3019" s="251"/>
      <c r="E3019" s="60"/>
    </row>
    <row r="3020">
      <c r="A3020" s="243" t="str">
        <f t="shared" si="1"/>
        <v>#VALUE!</v>
      </c>
      <c r="B3020" s="243" t="str">
        <f t="shared" si="2"/>
        <v>#VALUE!</v>
      </c>
      <c r="C3020" s="227">
        <f t="shared" si="3"/>
        <v>0</v>
      </c>
      <c r="D3020" s="252"/>
      <c r="E3020" s="60"/>
    </row>
    <row r="3021">
      <c r="A3021" s="243" t="str">
        <f t="shared" si="1"/>
        <v>#VALUE!</v>
      </c>
      <c r="B3021" s="243" t="str">
        <f t="shared" si="2"/>
        <v>#VALUE!</v>
      </c>
      <c r="C3021" s="227">
        <f t="shared" si="3"/>
        <v>0</v>
      </c>
      <c r="D3021" s="251"/>
      <c r="E3021" s="60"/>
    </row>
    <row r="3022">
      <c r="A3022" s="243" t="str">
        <f t="shared" si="1"/>
        <v>#VALUE!</v>
      </c>
      <c r="B3022" s="243" t="str">
        <f t="shared" si="2"/>
        <v>#VALUE!</v>
      </c>
      <c r="C3022" s="227">
        <f t="shared" si="3"/>
        <v>0</v>
      </c>
      <c r="D3022" s="252"/>
      <c r="E3022" s="60"/>
    </row>
    <row r="3023">
      <c r="A3023" s="243" t="str">
        <f t="shared" si="1"/>
        <v>#VALUE!</v>
      </c>
      <c r="B3023" s="243" t="str">
        <f t="shared" si="2"/>
        <v>#VALUE!</v>
      </c>
      <c r="C3023" s="227">
        <f t="shared" si="3"/>
        <v>0</v>
      </c>
      <c r="D3023" s="251"/>
      <c r="E3023" s="60"/>
    </row>
    <row r="3024">
      <c r="A3024" s="243" t="str">
        <f t="shared" si="1"/>
        <v>#VALUE!</v>
      </c>
      <c r="B3024" s="243" t="str">
        <f t="shared" si="2"/>
        <v>#VALUE!</v>
      </c>
      <c r="C3024" s="227">
        <f t="shared" si="3"/>
        <v>0</v>
      </c>
      <c r="D3024" s="252"/>
      <c r="E3024" s="60"/>
    </row>
    <row r="3025">
      <c r="A3025" s="243" t="str">
        <f t="shared" si="1"/>
        <v>#VALUE!</v>
      </c>
      <c r="B3025" s="243" t="str">
        <f t="shared" si="2"/>
        <v>#VALUE!</v>
      </c>
      <c r="C3025" s="227">
        <f t="shared" si="3"/>
        <v>0</v>
      </c>
      <c r="D3025" s="251"/>
      <c r="E3025" s="60"/>
    </row>
    <row r="3026">
      <c r="A3026" s="243" t="str">
        <f t="shared" si="1"/>
        <v>#VALUE!</v>
      </c>
      <c r="B3026" s="243" t="str">
        <f t="shared" si="2"/>
        <v>#VALUE!</v>
      </c>
      <c r="C3026" s="227">
        <f t="shared" si="3"/>
        <v>0</v>
      </c>
      <c r="D3026" s="252"/>
      <c r="E3026" s="60"/>
    </row>
    <row r="3027">
      <c r="A3027" s="243" t="str">
        <f t="shared" si="1"/>
        <v>#VALUE!</v>
      </c>
      <c r="B3027" s="243" t="str">
        <f t="shared" si="2"/>
        <v>#VALUE!</v>
      </c>
      <c r="C3027" s="227">
        <f t="shared" si="3"/>
        <v>0</v>
      </c>
      <c r="D3027" s="251"/>
      <c r="E3027" s="60"/>
    </row>
    <row r="3028">
      <c r="A3028" s="243" t="str">
        <f t="shared" si="1"/>
        <v>#VALUE!</v>
      </c>
      <c r="B3028" s="243" t="str">
        <f t="shared" si="2"/>
        <v>#VALUE!</v>
      </c>
      <c r="C3028" s="227">
        <f t="shared" si="3"/>
        <v>0</v>
      </c>
      <c r="D3028" s="252"/>
      <c r="E3028" s="60"/>
    </row>
    <row r="3029">
      <c r="A3029" s="243" t="str">
        <f t="shared" si="1"/>
        <v>#VALUE!</v>
      </c>
      <c r="B3029" s="243" t="str">
        <f t="shared" si="2"/>
        <v>#VALUE!</v>
      </c>
      <c r="C3029" s="227">
        <f t="shared" si="3"/>
        <v>0</v>
      </c>
      <c r="D3029" s="251"/>
      <c r="E3029" s="60"/>
    </row>
    <row r="3030">
      <c r="A3030" s="243" t="str">
        <f t="shared" si="1"/>
        <v>#VALUE!</v>
      </c>
      <c r="B3030" s="243" t="str">
        <f t="shared" si="2"/>
        <v>#VALUE!</v>
      </c>
      <c r="C3030" s="227">
        <f t="shared" si="3"/>
        <v>0</v>
      </c>
      <c r="D3030" s="252"/>
      <c r="E3030" s="60"/>
    </row>
    <row r="3031">
      <c r="A3031" s="243" t="str">
        <f t="shared" si="1"/>
        <v>#VALUE!</v>
      </c>
      <c r="B3031" s="243" t="str">
        <f t="shared" si="2"/>
        <v>#VALUE!</v>
      </c>
      <c r="C3031" s="227">
        <f t="shared" si="3"/>
        <v>0</v>
      </c>
      <c r="D3031" s="251"/>
      <c r="E3031" s="60"/>
    </row>
    <row r="3032">
      <c r="A3032" s="243" t="str">
        <f t="shared" si="1"/>
        <v>#VALUE!</v>
      </c>
      <c r="B3032" s="243" t="str">
        <f t="shared" si="2"/>
        <v>#VALUE!</v>
      </c>
      <c r="C3032" s="227">
        <f t="shared" si="3"/>
        <v>0</v>
      </c>
      <c r="D3032" s="252"/>
      <c r="E3032" s="60"/>
    </row>
    <row r="3033">
      <c r="A3033" s="243" t="str">
        <f t="shared" si="1"/>
        <v>#VALUE!</v>
      </c>
      <c r="B3033" s="243" t="str">
        <f t="shared" si="2"/>
        <v>#VALUE!</v>
      </c>
      <c r="C3033" s="227">
        <f t="shared" si="3"/>
        <v>0</v>
      </c>
      <c r="D3033" s="251"/>
      <c r="E3033" s="60"/>
    </row>
    <row r="3034">
      <c r="A3034" s="243" t="str">
        <f t="shared" si="1"/>
        <v>#VALUE!</v>
      </c>
      <c r="B3034" s="243" t="str">
        <f t="shared" si="2"/>
        <v>#VALUE!</v>
      </c>
      <c r="C3034" s="227">
        <f t="shared" si="3"/>
        <v>0</v>
      </c>
      <c r="D3034" s="252"/>
      <c r="E3034" s="60"/>
    </row>
    <row r="3035">
      <c r="A3035" s="243" t="str">
        <f t="shared" si="1"/>
        <v>#VALUE!</v>
      </c>
      <c r="B3035" s="243" t="str">
        <f t="shared" si="2"/>
        <v>#VALUE!</v>
      </c>
      <c r="C3035" s="227">
        <f t="shared" si="3"/>
        <v>0</v>
      </c>
      <c r="D3035" s="251"/>
      <c r="E3035" s="60"/>
    </row>
    <row r="3036">
      <c r="A3036" s="243" t="str">
        <f t="shared" si="1"/>
        <v>#VALUE!</v>
      </c>
      <c r="B3036" s="243" t="str">
        <f t="shared" si="2"/>
        <v>#VALUE!</v>
      </c>
      <c r="C3036" s="227">
        <f t="shared" si="3"/>
        <v>0</v>
      </c>
      <c r="D3036" s="252"/>
      <c r="E3036" s="60"/>
    </row>
    <row r="3037">
      <c r="A3037" s="243" t="str">
        <f t="shared" si="1"/>
        <v>#VALUE!</v>
      </c>
      <c r="B3037" s="243" t="str">
        <f t="shared" si="2"/>
        <v>#VALUE!</v>
      </c>
      <c r="C3037" s="227">
        <f t="shared" si="3"/>
        <v>0</v>
      </c>
      <c r="D3037" s="251"/>
      <c r="E3037" s="60"/>
    </row>
    <row r="3038">
      <c r="A3038" s="243" t="str">
        <f t="shared" si="1"/>
        <v>#VALUE!</v>
      </c>
      <c r="B3038" s="243" t="str">
        <f t="shared" si="2"/>
        <v>#VALUE!</v>
      </c>
      <c r="C3038" s="227">
        <f t="shared" si="3"/>
        <v>0</v>
      </c>
      <c r="D3038" s="252"/>
      <c r="E3038" s="60"/>
    </row>
    <row r="3039">
      <c r="A3039" s="243" t="str">
        <f t="shared" si="1"/>
        <v>#VALUE!</v>
      </c>
      <c r="B3039" s="243" t="str">
        <f t="shared" si="2"/>
        <v>#VALUE!</v>
      </c>
      <c r="C3039" s="227">
        <f t="shared" si="3"/>
        <v>0</v>
      </c>
      <c r="D3039" s="251"/>
      <c r="E3039" s="60"/>
    </row>
    <row r="3040">
      <c r="A3040" s="243" t="str">
        <f t="shared" si="1"/>
        <v>#VALUE!</v>
      </c>
      <c r="B3040" s="243" t="str">
        <f t="shared" si="2"/>
        <v>#VALUE!</v>
      </c>
      <c r="C3040" s="227">
        <f t="shared" si="3"/>
        <v>0</v>
      </c>
      <c r="D3040" s="252"/>
      <c r="E3040" s="60"/>
    </row>
    <row r="3041">
      <c r="A3041" s="243" t="str">
        <f t="shared" si="1"/>
        <v>#VALUE!</v>
      </c>
      <c r="B3041" s="243" t="str">
        <f t="shared" si="2"/>
        <v>#VALUE!</v>
      </c>
      <c r="C3041" s="227">
        <f t="shared" si="3"/>
        <v>0</v>
      </c>
      <c r="D3041" s="251"/>
      <c r="E3041" s="60"/>
    </row>
    <row r="3042">
      <c r="A3042" s="243" t="str">
        <f t="shared" si="1"/>
        <v>#VALUE!</v>
      </c>
      <c r="B3042" s="243" t="str">
        <f t="shared" si="2"/>
        <v>#VALUE!</v>
      </c>
      <c r="C3042" s="227">
        <f t="shared" si="3"/>
        <v>0</v>
      </c>
      <c r="D3042" s="252"/>
      <c r="E3042" s="60"/>
    </row>
    <row r="3043">
      <c r="A3043" s="243" t="str">
        <f t="shared" si="1"/>
        <v>#VALUE!</v>
      </c>
      <c r="B3043" s="243" t="str">
        <f t="shared" si="2"/>
        <v>#VALUE!</v>
      </c>
      <c r="C3043" s="227">
        <f t="shared" si="3"/>
        <v>0</v>
      </c>
      <c r="D3043" s="251"/>
      <c r="E3043" s="60"/>
    </row>
  </sheetData>
  <drawing r:id="rId1"/>
  <tableParts count="1">
    <tablePart r:id="rId3"/>
  </tableParts>
</worksheet>
</file>